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downloads\"/>
    </mc:Choice>
  </mc:AlternateContent>
  <xr:revisionPtr revIDLastSave="0" documentId="13_ncr:1_{944FE7FF-7302-4176-82D7-EDD162D12F82}" xr6:coauthVersionLast="47" xr6:coauthVersionMax="47" xr10:uidLastSave="{00000000-0000-0000-0000-000000000000}"/>
  <bookViews>
    <workbookView xWindow="-108" yWindow="-108" windowWidth="23256" windowHeight="12456" firstSheet="2" activeTab="6" xr2:uid="{00000000-000D-0000-FFFF-FFFF00000000}"/>
  </bookViews>
  <sheets>
    <sheet name="Raw Dataset" sheetId="1" state="hidden" r:id="rId1"/>
    <sheet name="Dashboard 1 - Customers" sheetId="2" state="hidden" r:id="rId2"/>
    <sheet name="Customers Dashboard" sheetId="5" r:id="rId3"/>
    <sheet name="Dashboard 2 - Transactions" sheetId="3" state="hidden" r:id="rId4"/>
    <sheet name="Transaction Dashboard" sheetId="6" r:id="rId5"/>
    <sheet name="Dashboard 3 - Loan &amp; Card" sheetId="4" state="hidden" r:id="rId6"/>
    <sheet name="Loan And Card Dashboard" sheetId="7" r:id="rId7"/>
  </sheets>
  <definedNames>
    <definedName name="Slicer_Account_Type">#N/A</definedName>
    <definedName name="Slicer_Card_Type1">#N/A</definedName>
    <definedName name="Slicer_City">#N/A</definedName>
    <definedName name="Slicer_Gender">#N/A</definedName>
    <definedName name="Slicer_Loan_Status1">#N/A</definedName>
    <definedName name="Slicer_Loan_Type">#N/A</definedName>
    <definedName name="Slicer_Transaction_Type1">#N/A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R8" i="7" l="1"/>
  <c r="AR7" i="7"/>
  <c r="AR6" i="7"/>
  <c r="D4" i="4"/>
  <c r="D5" i="4"/>
  <c r="D6" i="4"/>
  <c r="D3" i="4"/>
  <c r="AR5" i="7"/>
  <c r="D2" i="4"/>
  <c r="AQ3" i="6"/>
  <c r="G6" i="3"/>
  <c r="F7" i="3"/>
  <c r="F6" i="3"/>
  <c r="F5" i="3"/>
  <c r="F4" i="3" a="1"/>
  <c r="F4" i="3" s="1"/>
  <c r="F3" i="3" a="1"/>
  <c r="F3" i="3" s="1"/>
  <c r="D5" i="3"/>
  <c r="E8" i="3"/>
  <c r="E7" i="3"/>
  <c r="D7" i="3" s="1"/>
  <c r="C7" i="3"/>
  <c r="AR3" i="6"/>
  <c r="C6" i="3"/>
  <c r="AR2" i="6"/>
  <c r="C5" i="3"/>
  <c r="AQ2" i="6"/>
  <c r="C4" i="3"/>
  <c r="AP2" i="1" a="1"/>
  <c r="AP2" i="1" s="1"/>
  <c r="AP3" i="1" a="1"/>
  <c r="AP3" i="1" s="1"/>
  <c r="AP4" i="1" a="1"/>
  <c r="AP4" i="1" s="1"/>
  <c r="AP5" i="1" a="1"/>
  <c r="AP5" i="1" s="1"/>
  <c r="AP6" i="1" a="1"/>
  <c r="AP6" i="1" s="1"/>
  <c r="AP7" i="1" a="1"/>
  <c r="AP7" i="1" s="1"/>
  <c r="AP8" i="1" a="1"/>
  <c r="AP8" i="1" s="1"/>
  <c r="AP9" i="1" a="1"/>
  <c r="AP9" i="1" s="1"/>
  <c r="AP10" i="1" a="1"/>
  <c r="AP10" i="1" s="1"/>
  <c r="AP11" i="1" a="1"/>
  <c r="AP11" i="1" s="1"/>
  <c r="AP12" i="1" a="1"/>
  <c r="AP12" i="1" s="1"/>
  <c r="AP13" i="1" a="1"/>
  <c r="AP13" i="1" s="1"/>
  <c r="AP14" i="1" a="1"/>
  <c r="AP14" i="1" s="1"/>
  <c r="AP15" i="1" a="1"/>
  <c r="AP15" i="1" s="1"/>
  <c r="AP16" i="1" a="1"/>
  <c r="AP16" i="1" s="1"/>
  <c r="AP17" i="1" a="1"/>
  <c r="AP17" i="1" s="1"/>
  <c r="AP18" i="1" a="1"/>
  <c r="AP18" i="1" s="1"/>
  <c r="AP19" i="1" a="1"/>
  <c r="AP19" i="1" s="1"/>
  <c r="AP20" i="1" a="1"/>
  <c r="AP20" i="1" s="1"/>
  <c r="AP21" i="1" a="1"/>
  <c r="AP21" i="1" s="1"/>
  <c r="AP22" i="1" a="1"/>
  <c r="AP22" i="1" s="1"/>
  <c r="AP23" i="1" a="1"/>
  <c r="AP23" i="1" s="1"/>
  <c r="AP24" i="1" a="1"/>
  <c r="AP24" i="1" s="1"/>
  <c r="AP25" i="1" a="1"/>
  <c r="AP25" i="1" s="1"/>
  <c r="AP26" i="1" a="1"/>
  <c r="AP26" i="1" s="1"/>
  <c r="AP27" i="1" a="1"/>
  <c r="AP27" i="1" s="1"/>
  <c r="AP28" i="1" a="1"/>
  <c r="AP28" i="1" s="1"/>
  <c r="AP29" i="1" a="1"/>
  <c r="AP29" i="1" s="1"/>
  <c r="AP30" i="1" a="1"/>
  <c r="AP30" i="1" s="1"/>
  <c r="AP31" i="1" a="1"/>
  <c r="AP31" i="1" s="1"/>
  <c r="AP32" i="1" a="1"/>
  <c r="AP32" i="1" s="1"/>
  <c r="AP33" i="1" a="1"/>
  <c r="AP33" i="1" s="1"/>
  <c r="AP34" i="1" a="1"/>
  <c r="AP34" i="1" s="1"/>
  <c r="AP35" i="1" a="1"/>
  <c r="AP35" i="1" s="1"/>
  <c r="AP36" i="1" a="1"/>
  <c r="AP36" i="1" s="1"/>
  <c r="AP37" i="1" a="1"/>
  <c r="AP37" i="1" s="1"/>
  <c r="AP38" i="1" a="1"/>
  <c r="AP38" i="1" s="1"/>
  <c r="AP39" i="1" a="1"/>
  <c r="AP39" i="1" s="1"/>
  <c r="AP40" i="1" a="1"/>
  <c r="AP40" i="1" s="1"/>
  <c r="AP41" i="1" a="1"/>
  <c r="AP41" i="1" s="1"/>
  <c r="AP42" i="1" a="1"/>
  <c r="AP42" i="1" s="1"/>
  <c r="AP43" i="1" a="1"/>
  <c r="AP43" i="1" s="1"/>
  <c r="AP44" i="1" a="1"/>
  <c r="AP44" i="1"/>
  <c r="AP45" i="1" a="1"/>
  <c r="AP45" i="1" s="1"/>
  <c r="AP46" i="1" a="1"/>
  <c r="AP46" i="1" s="1"/>
  <c r="AP47" i="1" a="1"/>
  <c r="AP47" i="1" s="1"/>
  <c r="AP48" i="1" a="1"/>
  <c r="AP48" i="1" s="1"/>
  <c r="AP49" i="1" a="1"/>
  <c r="AP49" i="1" s="1"/>
  <c r="AP50" i="1" a="1"/>
  <c r="AP50" i="1" s="1"/>
  <c r="AP51" i="1" a="1"/>
  <c r="AP51" i="1" s="1"/>
  <c r="AP52" i="1" a="1"/>
  <c r="AP52" i="1"/>
  <c r="AP53" i="1" a="1"/>
  <c r="AP53" i="1" s="1"/>
  <c r="AP54" i="1" a="1"/>
  <c r="AP54" i="1" s="1"/>
  <c r="AP55" i="1" a="1"/>
  <c r="AP55" i="1" s="1"/>
  <c r="AP56" i="1" a="1"/>
  <c r="AP56" i="1" s="1"/>
  <c r="AP57" i="1" a="1"/>
  <c r="AP57" i="1" s="1"/>
  <c r="AP58" i="1" a="1"/>
  <c r="AP58" i="1" s="1"/>
  <c r="AP59" i="1" a="1"/>
  <c r="AP59" i="1" s="1"/>
  <c r="AP60" i="1" a="1"/>
  <c r="AP60" i="1"/>
  <c r="AP61" i="1" a="1"/>
  <c r="AP61" i="1" s="1"/>
  <c r="AP62" i="1" a="1"/>
  <c r="AP62" i="1" s="1"/>
  <c r="AP63" i="1" a="1"/>
  <c r="AP63" i="1" s="1"/>
  <c r="AP64" i="1" a="1"/>
  <c r="AP64" i="1" s="1"/>
  <c r="AP65" i="1" a="1"/>
  <c r="AP65" i="1" s="1"/>
  <c r="AP66" i="1" a="1"/>
  <c r="AP66" i="1" s="1"/>
  <c r="AP67" i="1" a="1"/>
  <c r="AP67" i="1" s="1"/>
  <c r="AP68" i="1" a="1"/>
  <c r="AP68" i="1" s="1"/>
  <c r="AP69" i="1" a="1"/>
  <c r="AP69" i="1" s="1"/>
  <c r="AP70" i="1" a="1"/>
  <c r="AP70" i="1" s="1"/>
  <c r="AP71" i="1" a="1"/>
  <c r="AP71" i="1" s="1"/>
  <c r="AP72" i="1" a="1"/>
  <c r="AP72" i="1" s="1"/>
  <c r="AP73" i="1" a="1"/>
  <c r="AP73" i="1" s="1"/>
  <c r="AP74" i="1" a="1"/>
  <c r="AP74" i="1" s="1"/>
  <c r="AP75" i="1" a="1"/>
  <c r="AP75" i="1" s="1"/>
  <c r="AP76" i="1" a="1"/>
  <c r="AP76" i="1" s="1"/>
  <c r="AP77" i="1" a="1"/>
  <c r="AP77" i="1" s="1"/>
  <c r="AP78" i="1" a="1"/>
  <c r="AP78" i="1" s="1"/>
  <c r="AP79" i="1" a="1"/>
  <c r="AP79" i="1" s="1"/>
  <c r="AP80" i="1" a="1"/>
  <c r="AP80" i="1" s="1"/>
  <c r="AP81" i="1" a="1"/>
  <c r="AP81" i="1" s="1"/>
  <c r="AP82" i="1" a="1"/>
  <c r="AP82" i="1" s="1"/>
  <c r="AP83" i="1" a="1"/>
  <c r="AP83" i="1" s="1"/>
  <c r="AP84" i="1" a="1"/>
  <c r="AP84" i="1" s="1"/>
  <c r="AP85" i="1" a="1"/>
  <c r="AP85" i="1" s="1"/>
  <c r="AP86" i="1" a="1"/>
  <c r="AP86" i="1" s="1"/>
  <c r="AP87" i="1" a="1"/>
  <c r="AP87" i="1" s="1"/>
  <c r="AP88" i="1" a="1"/>
  <c r="AP88" i="1" s="1"/>
  <c r="AP89" i="1" a="1"/>
  <c r="AP89" i="1" s="1"/>
  <c r="AP90" i="1" a="1"/>
  <c r="AP90" i="1" s="1"/>
  <c r="AP91" i="1" a="1"/>
  <c r="AP91" i="1" s="1"/>
  <c r="AP92" i="1" a="1"/>
  <c r="AP92" i="1" s="1"/>
  <c r="AP93" i="1" a="1"/>
  <c r="AP93" i="1" s="1"/>
  <c r="AP94" i="1" a="1"/>
  <c r="AP94" i="1" s="1"/>
  <c r="AP95" i="1" a="1"/>
  <c r="AP95" i="1" s="1"/>
  <c r="AP96" i="1" a="1"/>
  <c r="AP96" i="1" s="1"/>
  <c r="AP97" i="1" a="1"/>
  <c r="AP97" i="1" s="1"/>
  <c r="AP98" i="1" a="1"/>
  <c r="AP98" i="1" s="1"/>
  <c r="AP99" i="1" a="1"/>
  <c r="AP99" i="1" s="1"/>
  <c r="AP100" i="1" a="1"/>
  <c r="AP100" i="1" s="1"/>
  <c r="AP101" i="1" a="1"/>
  <c r="AP101" i="1" s="1"/>
  <c r="AP102" i="1" a="1"/>
  <c r="AP102" i="1" s="1"/>
  <c r="AP103" i="1" a="1"/>
  <c r="AP103" i="1" s="1"/>
  <c r="AP104" i="1" a="1"/>
  <c r="AP104" i="1" s="1"/>
  <c r="AP105" i="1" a="1"/>
  <c r="AP105" i="1" s="1"/>
  <c r="AP106" i="1" a="1"/>
  <c r="AP106" i="1" s="1"/>
  <c r="AP107" i="1" a="1"/>
  <c r="AP107" i="1" s="1"/>
  <c r="AP108" i="1" a="1"/>
  <c r="AP108" i="1" s="1"/>
  <c r="AP109" i="1" a="1"/>
  <c r="AP109" i="1" s="1"/>
  <c r="AP110" i="1" a="1"/>
  <c r="AP110" i="1" s="1"/>
  <c r="AP111" i="1" a="1"/>
  <c r="AP111" i="1" s="1"/>
  <c r="AP112" i="1" a="1"/>
  <c r="AP112" i="1" s="1"/>
  <c r="AP113" i="1" a="1"/>
  <c r="AP113" i="1" s="1"/>
  <c r="AP114" i="1" a="1"/>
  <c r="AP114" i="1" s="1"/>
  <c r="AP115" i="1" a="1"/>
  <c r="AP115" i="1" s="1"/>
  <c r="AP116" i="1" a="1"/>
  <c r="AP116" i="1" s="1"/>
  <c r="AP117" i="1" a="1"/>
  <c r="AP117" i="1" s="1"/>
  <c r="AP118" i="1" a="1"/>
  <c r="AP118" i="1" s="1"/>
  <c r="AP119" i="1" a="1"/>
  <c r="AP119" i="1" s="1"/>
  <c r="AP120" i="1" a="1"/>
  <c r="AP120" i="1" s="1"/>
  <c r="AP121" i="1" a="1"/>
  <c r="AP121" i="1" s="1"/>
  <c r="AP122" i="1" a="1"/>
  <c r="AP122" i="1" s="1"/>
  <c r="AP123" i="1" a="1"/>
  <c r="AP123" i="1" s="1"/>
  <c r="AP124" i="1" a="1"/>
  <c r="AP124" i="1" s="1"/>
  <c r="AP125" i="1" a="1"/>
  <c r="AP125" i="1" s="1"/>
  <c r="AP126" i="1" a="1"/>
  <c r="AP126" i="1" s="1"/>
  <c r="AP127" i="1" a="1"/>
  <c r="AP127" i="1" s="1"/>
  <c r="AP128" i="1" a="1"/>
  <c r="AP128" i="1" s="1"/>
  <c r="AP129" i="1" a="1"/>
  <c r="AP129" i="1" s="1"/>
  <c r="AP130" i="1" a="1"/>
  <c r="AP130" i="1" s="1"/>
  <c r="AP131" i="1" a="1"/>
  <c r="AP131" i="1" s="1"/>
  <c r="AP132" i="1" a="1"/>
  <c r="AP132" i="1" s="1"/>
  <c r="AP133" i="1" a="1"/>
  <c r="AP133" i="1" s="1"/>
  <c r="AP134" i="1" a="1"/>
  <c r="AP134" i="1" s="1"/>
  <c r="AP135" i="1" a="1"/>
  <c r="AP135" i="1" s="1"/>
  <c r="AP136" i="1" a="1"/>
  <c r="AP136" i="1" s="1"/>
  <c r="AP137" i="1" a="1"/>
  <c r="AP137" i="1" s="1"/>
  <c r="AP138" i="1" a="1"/>
  <c r="AP138" i="1" s="1"/>
  <c r="AP139" i="1" a="1"/>
  <c r="AP139" i="1" s="1"/>
  <c r="AP140" i="1" a="1"/>
  <c r="AP140" i="1" s="1"/>
  <c r="AP141" i="1" a="1"/>
  <c r="AP141" i="1" s="1"/>
  <c r="AP142" i="1" a="1"/>
  <c r="AP142" i="1" s="1"/>
  <c r="AP143" i="1" a="1"/>
  <c r="AP143" i="1" s="1"/>
  <c r="AP144" i="1" a="1"/>
  <c r="AP144" i="1" s="1"/>
  <c r="AP145" i="1" a="1"/>
  <c r="AP145" i="1" s="1"/>
  <c r="AP146" i="1" a="1"/>
  <c r="AP146" i="1" s="1"/>
  <c r="AP147" i="1" a="1"/>
  <c r="AP147" i="1" s="1"/>
  <c r="AP148" i="1" a="1"/>
  <c r="AP148" i="1" s="1"/>
  <c r="AP149" i="1" a="1"/>
  <c r="AP149" i="1"/>
  <c r="AP150" i="1" a="1"/>
  <c r="AP150" i="1" s="1"/>
  <c r="AP151" i="1" a="1"/>
  <c r="AP151" i="1" s="1"/>
  <c r="AP152" i="1" a="1"/>
  <c r="AP152" i="1"/>
  <c r="AP153" i="1" a="1"/>
  <c r="AP153" i="1" s="1"/>
  <c r="AP154" i="1" a="1"/>
  <c r="AP154" i="1" s="1"/>
  <c r="AP155" i="1" a="1"/>
  <c r="AP155" i="1" s="1"/>
  <c r="AP156" i="1" a="1"/>
  <c r="AP156" i="1" s="1"/>
  <c r="AP157" i="1" a="1"/>
  <c r="AP157" i="1" s="1"/>
  <c r="AP158" i="1" a="1"/>
  <c r="AP158" i="1" s="1"/>
  <c r="AP159" i="1" a="1"/>
  <c r="AP159" i="1" s="1"/>
  <c r="AP160" i="1" a="1"/>
  <c r="AP160" i="1" s="1"/>
  <c r="AP161" i="1" a="1"/>
  <c r="AP161" i="1" s="1"/>
  <c r="AP162" i="1" a="1"/>
  <c r="AP162" i="1" s="1"/>
  <c r="AP163" i="1" a="1"/>
  <c r="AP163" i="1" s="1"/>
  <c r="AP164" i="1" a="1"/>
  <c r="AP164" i="1" s="1"/>
  <c r="AP165" i="1" a="1"/>
  <c r="AP165" i="1"/>
  <c r="AP166" i="1" a="1"/>
  <c r="AP166" i="1" s="1"/>
  <c r="AP167" i="1" a="1"/>
  <c r="AP167" i="1" s="1"/>
  <c r="AP168" i="1" a="1"/>
  <c r="AP168" i="1"/>
  <c r="AP169" i="1" a="1"/>
  <c r="AP169" i="1" s="1"/>
  <c r="AP170" i="1" a="1"/>
  <c r="AP170" i="1" s="1"/>
  <c r="AP171" i="1" a="1"/>
  <c r="AP171" i="1" s="1"/>
  <c r="AP172" i="1" a="1"/>
  <c r="AP172" i="1" s="1"/>
  <c r="AP173" i="1" a="1"/>
  <c r="AP173" i="1" s="1"/>
  <c r="AP174" i="1" a="1"/>
  <c r="AP174" i="1" s="1"/>
  <c r="AP175" i="1" a="1"/>
  <c r="AP175" i="1" s="1"/>
  <c r="AP176" i="1" a="1"/>
  <c r="AP176" i="1" s="1"/>
  <c r="AP177" i="1" a="1"/>
  <c r="AP177" i="1" s="1"/>
  <c r="AP178" i="1" a="1"/>
  <c r="AP178" i="1" s="1"/>
  <c r="AP179" i="1" a="1"/>
  <c r="AP179" i="1" s="1"/>
  <c r="AP180" i="1" a="1"/>
  <c r="AP180" i="1" s="1"/>
  <c r="AP181" i="1" a="1"/>
  <c r="AP181" i="1"/>
  <c r="AP182" i="1" a="1"/>
  <c r="AP182" i="1" s="1"/>
  <c r="AP183" i="1" a="1"/>
  <c r="AP183" i="1" s="1"/>
  <c r="AP184" i="1" a="1"/>
  <c r="AP184" i="1" s="1"/>
  <c r="AP185" i="1" a="1"/>
  <c r="AP185" i="1" s="1"/>
  <c r="AP186" i="1" a="1"/>
  <c r="AP186" i="1" s="1"/>
  <c r="AP187" i="1" a="1"/>
  <c r="AP187" i="1" s="1"/>
  <c r="AP188" i="1" a="1"/>
  <c r="AP188" i="1" s="1"/>
  <c r="AP189" i="1" a="1"/>
  <c r="AP189" i="1" s="1"/>
  <c r="AP190" i="1" a="1"/>
  <c r="AP190" i="1" s="1"/>
  <c r="AP191" i="1" a="1"/>
  <c r="AP191" i="1" s="1"/>
  <c r="AP192" i="1" a="1"/>
  <c r="AP192" i="1" s="1"/>
  <c r="AP193" i="1" a="1"/>
  <c r="AP193" i="1" s="1"/>
  <c r="AP194" i="1" a="1"/>
  <c r="AP194" i="1" s="1"/>
  <c r="AP195" i="1" a="1"/>
  <c r="AP195" i="1" s="1"/>
  <c r="AP196" i="1" a="1"/>
  <c r="AP196" i="1" s="1"/>
  <c r="AP197" i="1" a="1"/>
  <c r="AP197" i="1" s="1"/>
  <c r="AP198" i="1" a="1"/>
  <c r="AP198" i="1" s="1"/>
  <c r="AP199" i="1" a="1"/>
  <c r="AP199" i="1" s="1"/>
  <c r="AP200" i="1" a="1"/>
  <c r="AP200" i="1"/>
  <c r="AP201" i="1" a="1"/>
  <c r="AP201" i="1" s="1"/>
  <c r="AP202" i="1" a="1"/>
  <c r="AP202" i="1" s="1"/>
  <c r="AP203" i="1" a="1"/>
  <c r="AP203" i="1" s="1"/>
  <c r="AP204" i="1" a="1"/>
  <c r="AP204" i="1" s="1"/>
  <c r="AP205" i="1" a="1"/>
  <c r="AP205" i="1" s="1"/>
  <c r="AP206" i="1" a="1"/>
  <c r="AP206" i="1" s="1"/>
  <c r="AP207" i="1" a="1"/>
  <c r="AP207" i="1" s="1"/>
  <c r="AP208" i="1" a="1"/>
  <c r="AP208" i="1" s="1"/>
  <c r="AP209" i="1" a="1"/>
  <c r="AP209" i="1" s="1"/>
  <c r="AP210" i="1" a="1"/>
  <c r="AP210" i="1" s="1"/>
  <c r="AP211" i="1" a="1"/>
  <c r="AP211" i="1" s="1"/>
  <c r="AP212" i="1" a="1"/>
  <c r="AP212" i="1" s="1"/>
  <c r="AP213" i="1" a="1"/>
  <c r="AP213" i="1"/>
  <c r="AP214" i="1" a="1"/>
  <c r="AP214" i="1" s="1"/>
  <c r="AP215" i="1" a="1"/>
  <c r="AP215" i="1" s="1"/>
  <c r="AP216" i="1" a="1"/>
  <c r="AP216" i="1" s="1"/>
  <c r="AP217" i="1" a="1"/>
  <c r="AP217" i="1" s="1"/>
  <c r="AP218" i="1" a="1"/>
  <c r="AP218" i="1" s="1"/>
  <c r="AP219" i="1" a="1"/>
  <c r="AP219" i="1" s="1"/>
  <c r="AP220" i="1" a="1"/>
  <c r="AP220" i="1" s="1"/>
  <c r="AP221" i="1" a="1"/>
  <c r="AP221" i="1" s="1"/>
  <c r="AP222" i="1" a="1"/>
  <c r="AP222" i="1" s="1"/>
  <c r="AP223" i="1" a="1"/>
  <c r="AP223" i="1" s="1"/>
  <c r="AP224" i="1" a="1"/>
  <c r="AP224" i="1" s="1"/>
  <c r="AP225" i="1" a="1"/>
  <c r="AP225" i="1" s="1"/>
  <c r="AP226" i="1" a="1"/>
  <c r="AP226" i="1" s="1"/>
  <c r="AP227" i="1" a="1"/>
  <c r="AP227" i="1" s="1"/>
  <c r="AP228" i="1" a="1"/>
  <c r="AP228" i="1" s="1"/>
  <c r="AP229" i="1" a="1"/>
  <c r="AP229" i="1" s="1"/>
  <c r="AP230" i="1" a="1"/>
  <c r="AP230" i="1" s="1"/>
  <c r="AP231" i="1" a="1"/>
  <c r="AP231" i="1" s="1"/>
  <c r="AP232" i="1" a="1"/>
  <c r="AP232" i="1"/>
  <c r="AP233" i="1" a="1"/>
  <c r="AP233" i="1" s="1"/>
  <c r="AP234" i="1" a="1"/>
  <c r="AP234" i="1" s="1"/>
  <c r="AP235" i="1" a="1"/>
  <c r="AP235" i="1" s="1"/>
  <c r="AP236" i="1" a="1"/>
  <c r="AP236" i="1" s="1"/>
  <c r="AP237" i="1" a="1"/>
  <c r="AP237" i="1" s="1"/>
  <c r="AP238" i="1" a="1"/>
  <c r="AP238" i="1" s="1"/>
  <c r="AP239" i="1" a="1"/>
  <c r="AP239" i="1" s="1"/>
  <c r="AP240" i="1" a="1"/>
  <c r="AP240" i="1" s="1"/>
  <c r="AP241" i="1" a="1"/>
  <c r="AP241" i="1" s="1"/>
  <c r="AP242" i="1" a="1"/>
  <c r="AP242" i="1" s="1"/>
  <c r="AP243" i="1" a="1"/>
  <c r="AP243" i="1" s="1"/>
  <c r="AP244" i="1" a="1"/>
  <c r="AP244" i="1" s="1"/>
  <c r="AP245" i="1" a="1"/>
  <c r="AP245" i="1"/>
  <c r="AP246" i="1" a="1"/>
  <c r="AP246" i="1" s="1"/>
  <c r="AP247" i="1" a="1"/>
  <c r="AP247" i="1" s="1"/>
  <c r="AP248" i="1" a="1"/>
  <c r="AP248" i="1" s="1"/>
  <c r="AP249" i="1" a="1"/>
  <c r="AP249" i="1" s="1"/>
  <c r="AP250" i="1" a="1"/>
  <c r="AP250" i="1" s="1"/>
  <c r="AP251" i="1" a="1"/>
  <c r="AP251" i="1" s="1"/>
  <c r="AP252" i="1" a="1"/>
  <c r="AP252" i="1" s="1"/>
  <c r="AP253" i="1" a="1"/>
  <c r="AP253" i="1" s="1"/>
  <c r="AP254" i="1" a="1"/>
  <c r="AP254" i="1" s="1"/>
  <c r="AP255" i="1" a="1"/>
  <c r="AP255" i="1" s="1"/>
  <c r="AP256" i="1" a="1"/>
  <c r="AP256" i="1"/>
  <c r="AP257" i="1" a="1"/>
  <c r="AP257" i="1" s="1"/>
  <c r="AP258" i="1" a="1"/>
  <c r="AP258" i="1" s="1"/>
  <c r="AP259" i="1" a="1"/>
  <c r="AP259" i="1" s="1"/>
  <c r="AP260" i="1" a="1"/>
  <c r="AP260" i="1" s="1"/>
  <c r="AP261" i="1" a="1"/>
  <c r="AP261" i="1" s="1"/>
  <c r="AP262" i="1" a="1"/>
  <c r="AP262" i="1" s="1"/>
  <c r="AP263" i="1" a="1"/>
  <c r="AP263" i="1" s="1"/>
  <c r="AP264" i="1" a="1"/>
  <c r="AP264" i="1" s="1"/>
  <c r="AP265" i="1" a="1"/>
  <c r="AP265" i="1" s="1"/>
  <c r="AP266" i="1" a="1"/>
  <c r="AP266" i="1" s="1"/>
  <c r="AP267" i="1" a="1"/>
  <c r="AP267" i="1" s="1"/>
  <c r="AP268" i="1" a="1"/>
  <c r="AP268" i="1" s="1"/>
  <c r="AP269" i="1" a="1"/>
  <c r="AP269" i="1" s="1"/>
  <c r="AP270" i="1" a="1"/>
  <c r="AP270" i="1" s="1"/>
  <c r="AP271" i="1" a="1"/>
  <c r="AP271" i="1" s="1"/>
  <c r="AP272" i="1" a="1"/>
  <c r="AP272" i="1" s="1"/>
  <c r="AP273" i="1" a="1"/>
  <c r="AP273" i="1" s="1"/>
  <c r="AP274" i="1" a="1"/>
  <c r="AP274" i="1" s="1"/>
  <c r="AP275" i="1" a="1"/>
  <c r="AP275" i="1" s="1"/>
  <c r="AP276" i="1" a="1"/>
  <c r="AP276" i="1" s="1"/>
  <c r="AP277" i="1" a="1"/>
  <c r="AP277" i="1"/>
  <c r="AP278" i="1" a="1"/>
  <c r="AP278" i="1" s="1"/>
  <c r="AP279" i="1" a="1"/>
  <c r="AP279" i="1" s="1"/>
  <c r="AP280" i="1" a="1"/>
  <c r="AP280" i="1" s="1"/>
  <c r="AP281" i="1" a="1"/>
  <c r="AP281" i="1" s="1"/>
  <c r="AP282" i="1" a="1"/>
  <c r="AP282" i="1" s="1"/>
  <c r="AP283" i="1" a="1"/>
  <c r="AP283" i="1" s="1"/>
  <c r="AP284" i="1" a="1"/>
  <c r="AP284" i="1" s="1"/>
  <c r="AP285" i="1" a="1"/>
  <c r="AP285" i="1"/>
  <c r="AP286" i="1" a="1"/>
  <c r="AP286" i="1" s="1"/>
  <c r="AP287" i="1" a="1"/>
  <c r="AP287" i="1" s="1"/>
  <c r="AP288" i="1" a="1"/>
  <c r="AP288" i="1" s="1"/>
  <c r="AP289" i="1" a="1"/>
  <c r="AP289" i="1" s="1"/>
  <c r="AP290" i="1" a="1"/>
  <c r="AP290" i="1" s="1"/>
  <c r="AP291" i="1" a="1"/>
  <c r="AP291" i="1" s="1"/>
  <c r="AP292" i="1" a="1"/>
  <c r="AP292" i="1" s="1"/>
  <c r="AP293" i="1" a="1"/>
  <c r="AP293" i="1" s="1"/>
  <c r="AP294" i="1" a="1"/>
  <c r="AP294" i="1" s="1"/>
  <c r="AP295" i="1" a="1"/>
  <c r="AP295" i="1" s="1"/>
  <c r="AP296" i="1" a="1"/>
  <c r="AP296" i="1" s="1"/>
  <c r="AP297" i="1" a="1"/>
  <c r="AP297" i="1" s="1"/>
  <c r="AP298" i="1" a="1"/>
  <c r="AP298" i="1" s="1"/>
  <c r="AP299" i="1" a="1"/>
  <c r="AP299" i="1" s="1"/>
  <c r="AP300" i="1" a="1"/>
  <c r="AP300" i="1" s="1"/>
  <c r="AP301" i="1" a="1"/>
  <c r="AP301" i="1" s="1"/>
  <c r="AP302" i="1" a="1"/>
  <c r="AP302" i="1" s="1"/>
  <c r="AP303" i="1" a="1"/>
  <c r="AP303" i="1" s="1"/>
  <c r="AP304" i="1" a="1"/>
  <c r="AP304" i="1" s="1"/>
  <c r="AP305" i="1" a="1"/>
  <c r="AP305" i="1"/>
  <c r="AP306" i="1" a="1"/>
  <c r="AP306" i="1" s="1"/>
  <c r="AP307" i="1" a="1"/>
  <c r="AP307" i="1" s="1"/>
  <c r="AP308" i="1" a="1"/>
  <c r="AP308" i="1" s="1"/>
  <c r="AP309" i="1" a="1"/>
  <c r="AP309" i="1" s="1"/>
  <c r="AP310" i="1" a="1"/>
  <c r="AP310" i="1" s="1"/>
  <c r="AP311" i="1" a="1"/>
  <c r="AP311" i="1" s="1"/>
  <c r="AP312" i="1" a="1"/>
  <c r="AP312" i="1" s="1"/>
  <c r="AP313" i="1" a="1"/>
  <c r="AP313" i="1" s="1"/>
  <c r="AP314" i="1" a="1"/>
  <c r="AP314" i="1" s="1"/>
  <c r="AP315" i="1" a="1"/>
  <c r="AP315" i="1" s="1"/>
  <c r="AP316" i="1" a="1"/>
  <c r="AP316" i="1" s="1"/>
  <c r="AP317" i="1" a="1"/>
  <c r="AP317" i="1" s="1"/>
  <c r="AP318" i="1" a="1"/>
  <c r="AP318" i="1" s="1"/>
  <c r="AP319" i="1" a="1"/>
  <c r="AP319" i="1" s="1"/>
  <c r="AP320" i="1" a="1"/>
  <c r="AP320" i="1" s="1"/>
  <c r="AP321" i="1" a="1"/>
  <c r="AP321" i="1" s="1"/>
  <c r="AP322" i="1" a="1"/>
  <c r="AP322" i="1" s="1"/>
  <c r="AP323" i="1" a="1"/>
  <c r="AP323" i="1" s="1"/>
  <c r="AP324" i="1" a="1"/>
  <c r="AP324" i="1" s="1"/>
  <c r="AP325" i="1" a="1"/>
  <c r="AP325" i="1" s="1"/>
  <c r="AP326" i="1" a="1"/>
  <c r="AP326" i="1" s="1"/>
  <c r="AP327" i="1" a="1"/>
  <c r="AP327" i="1" s="1"/>
  <c r="AP328" i="1" a="1"/>
  <c r="AP328" i="1" s="1"/>
  <c r="AP329" i="1" a="1"/>
  <c r="AP329" i="1" s="1"/>
  <c r="AP330" i="1" a="1"/>
  <c r="AP330" i="1" s="1"/>
  <c r="AP331" i="1" a="1"/>
  <c r="AP331" i="1" s="1"/>
  <c r="AP332" i="1" a="1"/>
  <c r="AP332" i="1" s="1"/>
  <c r="AP333" i="1" a="1"/>
  <c r="AP333" i="1" s="1"/>
  <c r="AP334" i="1" a="1"/>
  <c r="AP334" i="1" s="1"/>
  <c r="AP335" i="1" a="1"/>
  <c r="AP335" i="1" s="1"/>
  <c r="AP336" i="1" a="1"/>
  <c r="AP336" i="1" s="1"/>
  <c r="AP337" i="1" a="1"/>
  <c r="AP337" i="1" s="1"/>
  <c r="AP338" i="1" a="1"/>
  <c r="AP338" i="1" s="1"/>
  <c r="AP339" i="1" a="1"/>
  <c r="AP339" i="1" s="1"/>
  <c r="AP340" i="1" a="1"/>
  <c r="AP340" i="1" s="1"/>
  <c r="AP341" i="1" a="1"/>
  <c r="AP341" i="1" s="1"/>
  <c r="AP342" i="1" a="1"/>
  <c r="AP342" i="1" s="1"/>
  <c r="AP343" i="1" a="1"/>
  <c r="AP343" i="1" s="1"/>
  <c r="AP344" i="1" a="1"/>
  <c r="AP344" i="1" s="1"/>
  <c r="AP345" i="1" a="1"/>
  <c r="AP345" i="1" s="1"/>
  <c r="AP346" i="1" a="1"/>
  <c r="AP346" i="1" s="1"/>
  <c r="AP347" i="1" a="1"/>
  <c r="AP347" i="1" s="1"/>
  <c r="AP348" i="1" a="1"/>
  <c r="AP348" i="1" s="1"/>
  <c r="AP349" i="1" a="1"/>
  <c r="AP349" i="1" s="1"/>
  <c r="AP350" i="1" a="1"/>
  <c r="AP350" i="1" s="1"/>
  <c r="AP351" i="1" a="1"/>
  <c r="AP351" i="1" s="1"/>
  <c r="AP352" i="1" a="1"/>
  <c r="AP352" i="1" s="1"/>
  <c r="AP353" i="1" a="1"/>
  <c r="AP353" i="1" s="1"/>
  <c r="AP354" i="1" a="1"/>
  <c r="AP354" i="1" s="1"/>
  <c r="AP355" i="1" a="1"/>
  <c r="AP355" i="1" s="1"/>
  <c r="AP356" i="1" a="1"/>
  <c r="AP356" i="1" s="1"/>
  <c r="AP357" i="1" a="1"/>
  <c r="AP357" i="1" s="1"/>
  <c r="AP358" i="1" a="1"/>
  <c r="AP358" i="1" s="1"/>
  <c r="AP359" i="1" a="1"/>
  <c r="AP359" i="1" s="1"/>
  <c r="AP360" i="1" a="1"/>
  <c r="AP360" i="1" s="1"/>
  <c r="AP361" i="1" a="1"/>
  <c r="AP361" i="1" s="1"/>
  <c r="AP362" i="1" a="1"/>
  <c r="AP362" i="1" s="1"/>
  <c r="AP363" i="1" a="1"/>
  <c r="AP363" i="1" s="1"/>
  <c r="AP364" i="1" a="1"/>
  <c r="AP364" i="1" s="1"/>
  <c r="AP365" i="1" a="1"/>
  <c r="AP365" i="1" s="1"/>
  <c r="AP366" i="1" a="1"/>
  <c r="AP366" i="1" s="1"/>
  <c r="AP367" i="1" a="1"/>
  <c r="AP367" i="1" s="1"/>
  <c r="AP368" i="1" a="1"/>
  <c r="AP368" i="1" s="1"/>
  <c r="AP369" i="1" a="1"/>
  <c r="AP369" i="1" s="1"/>
  <c r="AP370" i="1" a="1"/>
  <c r="AP370" i="1" s="1"/>
  <c r="AP371" i="1" a="1"/>
  <c r="AP371" i="1" s="1"/>
  <c r="AP372" i="1" a="1"/>
  <c r="AP372" i="1" s="1"/>
  <c r="AP373" i="1" a="1"/>
  <c r="AP373" i="1" s="1"/>
  <c r="AP374" i="1" a="1"/>
  <c r="AP374" i="1" s="1"/>
  <c r="AP375" i="1" a="1"/>
  <c r="AP375" i="1" s="1"/>
  <c r="AP376" i="1" a="1"/>
  <c r="AP376" i="1" s="1"/>
  <c r="AP377" i="1" a="1"/>
  <c r="AP377" i="1" s="1"/>
  <c r="AP378" i="1" a="1"/>
  <c r="AP378" i="1" s="1"/>
  <c r="AP379" i="1" a="1"/>
  <c r="AP379" i="1"/>
  <c r="AP380" i="1" a="1"/>
  <c r="AP380" i="1" s="1"/>
  <c r="AP381" i="1" a="1"/>
  <c r="AP381" i="1" s="1"/>
  <c r="AP382" i="1" a="1"/>
  <c r="AP382" i="1" s="1"/>
  <c r="AP383" i="1" a="1"/>
  <c r="AP383" i="1" s="1"/>
  <c r="AP384" i="1" a="1"/>
  <c r="AP384" i="1" s="1"/>
  <c r="AP385" i="1" a="1"/>
  <c r="AP385" i="1" s="1"/>
  <c r="AP386" i="1" a="1"/>
  <c r="AP386" i="1" s="1"/>
  <c r="AP387" i="1" a="1"/>
  <c r="AP387" i="1" s="1"/>
  <c r="AP388" i="1" a="1"/>
  <c r="AP388" i="1" s="1"/>
  <c r="AP389" i="1" a="1"/>
  <c r="AP389" i="1" s="1"/>
  <c r="AP390" i="1" a="1"/>
  <c r="AP390" i="1" s="1"/>
  <c r="AP391" i="1" a="1"/>
  <c r="AP391" i="1" s="1"/>
  <c r="AP392" i="1" a="1"/>
  <c r="AP392" i="1" s="1"/>
  <c r="AP393" i="1" a="1"/>
  <c r="AP393" i="1" s="1"/>
  <c r="AP394" i="1" a="1"/>
  <c r="AP394" i="1" s="1"/>
  <c r="AP395" i="1" a="1"/>
  <c r="AP395" i="1" s="1"/>
  <c r="AP396" i="1" a="1"/>
  <c r="AP396" i="1" s="1"/>
  <c r="AP397" i="1" a="1"/>
  <c r="AP397" i="1" s="1"/>
  <c r="AP398" i="1" a="1"/>
  <c r="AP398" i="1"/>
  <c r="AP399" i="1" a="1"/>
  <c r="AP399" i="1"/>
  <c r="AP400" i="1" a="1"/>
  <c r="AP400" i="1" s="1"/>
  <c r="AP401" i="1" a="1"/>
  <c r="AP401" i="1" s="1"/>
  <c r="AP402" i="1" a="1"/>
  <c r="AP402" i="1" s="1"/>
  <c r="AP403" i="1" a="1"/>
  <c r="AP403" i="1" s="1"/>
  <c r="AP404" i="1" a="1"/>
  <c r="AP404" i="1" s="1"/>
  <c r="AP405" i="1" a="1"/>
  <c r="AP405" i="1" s="1"/>
  <c r="AP406" i="1" a="1"/>
  <c r="AP406" i="1"/>
  <c r="AP407" i="1" a="1"/>
  <c r="AP407" i="1" s="1"/>
  <c r="AP408" i="1" a="1"/>
  <c r="AP408" i="1" s="1"/>
  <c r="AP409" i="1" a="1"/>
  <c r="AP409" i="1" s="1"/>
  <c r="AP410" i="1" a="1"/>
  <c r="AP410" i="1" s="1"/>
  <c r="AP411" i="1" a="1"/>
  <c r="AP411" i="1"/>
  <c r="AP412" i="1" a="1"/>
  <c r="AP412" i="1" s="1"/>
  <c r="AP413" i="1" a="1"/>
  <c r="AP413" i="1" s="1"/>
  <c r="AP414" i="1" a="1"/>
  <c r="AP414" i="1" s="1"/>
  <c r="AP415" i="1" a="1"/>
  <c r="AP415" i="1" s="1"/>
  <c r="AP416" i="1" a="1"/>
  <c r="AP416" i="1" s="1"/>
  <c r="AP417" i="1" a="1"/>
  <c r="AP417" i="1" s="1"/>
  <c r="AP418" i="1" a="1"/>
  <c r="AP418" i="1" s="1"/>
  <c r="AP419" i="1" a="1"/>
  <c r="AP419" i="1" s="1"/>
  <c r="AP420" i="1" a="1"/>
  <c r="AP420" i="1" s="1"/>
  <c r="AP421" i="1" a="1"/>
  <c r="AP421" i="1" s="1"/>
  <c r="AP422" i="1" a="1"/>
  <c r="AP422" i="1" s="1"/>
  <c r="AP423" i="1" a="1"/>
  <c r="AP423" i="1" s="1"/>
  <c r="AP424" i="1" a="1"/>
  <c r="AP424" i="1" s="1"/>
  <c r="AP425" i="1" a="1"/>
  <c r="AP425" i="1" s="1"/>
  <c r="AP426" i="1" a="1"/>
  <c r="AP426" i="1" s="1"/>
  <c r="AP427" i="1" a="1"/>
  <c r="AP427" i="1" s="1"/>
  <c r="AP428" i="1" a="1"/>
  <c r="AP428" i="1" s="1"/>
  <c r="AP429" i="1" a="1"/>
  <c r="AP429" i="1" s="1"/>
  <c r="AP430" i="1" a="1"/>
  <c r="AP430" i="1" s="1"/>
  <c r="AP431" i="1" a="1"/>
  <c r="AP431" i="1" s="1"/>
  <c r="AP432" i="1" a="1"/>
  <c r="AP432" i="1" s="1"/>
  <c r="AP433" i="1" a="1"/>
  <c r="AP433" i="1" s="1"/>
  <c r="AP434" i="1" a="1"/>
  <c r="AP434" i="1" s="1"/>
  <c r="AP435" i="1" a="1"/>
  <c r="AP435" i="1" s="1"/>
  <c r="AP436" i="1" a="1"/>
  <c r="AP436" i="1" s="1"/>
  <c r="AP437" i="1" a="1"/>
  <c r="AP437" i="1" s="1"/>
  <c r="AP438" i="1" a="1"/>
  <c r="AP438" i="1" s="1"/>
  <c r="AP439" i="1" a="1"/>
  <c r="AP439" i="1" s="1"/>
  <c r="AP440" i="1" a="1"/>
  <c r="AP440" i="1" s="1"/>
  <c r="AP441" i="1" a="1"/>
  <c r="AP441" i="1" s="1"/>
  <c r="AP442" i="1" a="1"/>
  <c r="AP442" i="1" s="1"/>
  <c r="AP443" i="1" a="1"/>
  <c r="AP443" i="1" s="1"/>
  <c r="AP444" i="1" a="1"/>
  <c r="AP444" i="1" s="1"/>
  <c r="AP445" i="1" a="1"/>
  <c r="AP445" i="1" s="1"/>
  <c r="AP446" i="1" a="1"/>
  <c r="AP446" i="1" s="1"/>
  <c r="AP447" i="1" a="1"/>
  <c r="AP447" i="1" s="1"/>
  <c r="AP448" i="1" a="1"/>
  <c r="AP448" i="1" s="1"/>
  <c r="AP449" i="1" a="1"/>
  <c r="AP449" i="1" s="1"/>
  <c r="AP450" i="1" a="1"/>
  <c r="AP450" i="1" s="1"/>
  <c r="AP451" i="1" a="1"/>
  <c r="AP451" i="1" s="1"/>
  <c r="AP452" i="1" a="1"/>
  <c r="AP452" i="1" s="1"/>
  <c r="AP453" i="1" a="1"/>
  <c r="AP453" i="1" s="1"/>
  <c r="AP454" i="1" a="1"/>
  <c r="AP454" i="1" s="1"/>
  <c r="AP455" i="1" a="1"/>
  <c r="AP455" i="1" s="1"/>
  <c r="AP456" i="1" a="1"/>
  <c r="AP456" i="1" s="1"/>
  <c r="AP457" i="1" a="1"/>
  <c r="AP457" i="1" s="1"/>
  <c r="AP458" i="1" a="1"/>
  <c r="AP458" i="1" s="1"/>
  <c r="AP459" i="1" a="1"/>
  <c r="AP459" i="1" s="1"/>
  <c r="AP460" i="1" a="1"/>
  <c r="AP460" i="1" s="1"/>
  <c r="AP461" i="1" a="1"/>
  <c r="AP461" i="1" s="1"/>
  <c r="AP462" i="1" a="1"/>
  <c r="AP462" i="1" s="1"/>
  <c r="AP463" i="1" a="1"/>
  <c r="AP463" i="1" s="1"/>
  <c r="AP464" i="1" a="1"/>
  <c r="AP464" i="1" s="1"/>
  <c r="AP465" i="1" a="1"/>
  <c r="AP465" i="1" s="1"/>
  <c r="AP466" i="1" a="1"/>
  <c r="AP466" i="1" s="1"/>
  <c r="AP467" i="1" a="1"/>
  <c r="AP467" i="1" s="1"/>
  <c r="AP468" i="1" a="1"/>
  <c r="AP468" i="1" s="1"/>
  <c r="AP469" i="1" a="1"/>
  <c r="AP469" i="1" s="1"/>
  <c r="AP470" i="1" a="1"/>
  <c r="AP470" i="1" s="1"/>
  <c r="AP471" i="1" a="1"/>
  <c r="AP471" i="1" s="1"/>
  <c r="AP472" i="1" a="1"/>
  <c r="AP472" i="1" s="1"/>
  <c r="AP473" i="1" a="1"/>
  <c r="AP473" i="1" s="1"/>
  <c r="AP474" i="1" a="1"/>
  <c r="AP474" i="1" s="1"/>
  <c r="AP475" i="1" a="1"/>
  <c r="AP475" i="1" s="1"/>
  <c r="AP476" i="1" a="1"/>
  <c r="AP476" i="1" s="1"/>
  <c r="AP477" i="1" a="1"/>
  <c r="AP477" i="1" s="1"/>
  <c r="AP478" i="1" a="1"/>
  <c r="AP478" i="1" s="1"/>
  <c r="AP479" i="1" a="1"/>
  <c r="AP479" i="1" s="1"/>
  <c r="AP480" i="1" a="1"/>
  <c r="AP480" i="1" s="1"/>
  <c r="AP481" i="1" a="1"/>
  <c r="AP481" i="1" s="1"/>
  <c r="AP482" i="1" a="1"/>
  <c r="AP482" i="1" s="1"/>
  <c r="AP483" i="1" a="1"/>
  <c r="AP483" i="1" s="1"/>
  <c r="AP484" i="1" a="1"/>
  <c r="AP484" i="1" s="1"/>
  <c r="AP485" i="1" a="1"/>
  <c r="AP485" i="1" s="1"/>
  <c r="AP486" i="1" a="1"/>
  <c r="AP486" i="1" s="1"/>
  <c r="AP487" i="1" a="1"/>
  <c r="AP487" i="1" s="1"/>
  <c r="AP488" i="1" a="1"/>
  <c r="AP488" i="1" s="1"/>
  <c r="AP489" i="1" a="1"/>
  <c r="AP489" i="1" s="1"/>
  <c r="AP490" i="1" a="1"/>
  <c r="AP490" i="1" s="1"/>
  <c r="AP491" i="1" a="1"/>
  <c r="AP491" i="1" s="1"/>
  <c r="AP492" i="1" a="1"/>
  <c r="AP492" i="1" s="1"/>
  <c r="AP493" i="1" a="1"/>
  <c r="AP493" i="1" s="1"/>
  <c r="AP494" i="1" a="1"/>
  <c r="AP494" i="1" s="1"/>
  <c r="AP495" i="1" a="1"/>
  <c r="AP495" i="1" s="1"/>
  <c r="AP496" i="1" a="1"/>
  <c r="AP496" i="1" s="1"/>
  <c r="AP497" i="1" a="1"/>
  <c r="AP497" i="1" s="1"/>
  <c r="AP498" i="1" a="1"/>
  <c r="AP498" i="1" s="1"/>
  <c r="AP499" i="1" a="1"/>
  <c r="AP499" i="1" s="1"/>
  <c r="AP500" i="1" a="1"/>
  <c r="AP500" i="1" s="1"/>
  <c r="AP501" i="1" a="1"/>
  <c r="AP501" i="1" s="1"/>
  <c r="AP502" i="1" a="1"/>
  <c r="AP502" i="1" s="1"/>
  <c r="AP503" i="1" a="1"/>
  <c r="AP503" i="1" s="1"/>
  <c r="AP504" i="1" a="1"/>
  <c r="AP504" i="1" s="1"/>
  <c r="AP505" i="1" a="1"/>
  <c r="AP505" i="1" s="1"/>
  <c r="AP506" i="1" a="1"/>
  <c r="AP506" i="1" s="1"/>
  <c r="AP507" i="1" a="1"/>
  <c r="AP507" i="1" s="1"/>
  <c r="AP508" i="1" a="1"/>
  <c r="AP508" i="1" s="1"/>
  <c r="AP509" i="1" a="1"/>
  <c r="AP509" i="1" s="1"/>
  <c r="AP510" i="1" a="1"/>
  <c r="AP510" i="1" s="1"/>
  <c r="AP511" i="1" a="1"/>
  <c r="AP511" i="1" s="1"/>
  <c r="AP512" i="1" a="1"/>
  <c r="AP512" i="1" s="1"/>
  <c r="AP513" i="1" a="1"/>
  <c r="AP513" i="1" s="1"/>
  <c r="AP514" i="1" a="1"/>
  <c r="AP514" i="1" s="1"/>
  <c r="AP515" i="1" a="1"/>
  <c r="AP515" i="1" s="1"/>
  <c r="AP516" i="1" a="1"/>
  <c r="AP516" i="1" s="1"/>
  <c r="AP517" i="1" a="1"/>
  <c r="AP517" i="1" s="1"/>
  <c r="AP518" i="1" a="1"/>
  <c r="AP518" i="1" s="1"/>
  <c r="AP519" i="1" a="1"/>
  <c r="AP519" i="1" s="1"/>
  <c r="AP520" i="1" a="1"/>
  <c r="AP520" i="1" s="1"/>
  <c r="AP521" i="1" a="1"/>
  <c r="AP521" i="1"/>
  <c r="AP522" i="1" a="1"/>
  <c r="AP522" i="1" s="1"/>
  <c r="AP523" i="1" a="1"/>
  <c r="AP523" i="1" s="1"/>
  <c r="AP524" i="1" a="1"/>
  <c r="AP524" i="1" s="1"/>
  <c r="AP525" i="1" a="1"/>
  <c r="AP525" i="1" s="1"/>
  <c r="AP526" i="1" a="1"/>
  <c r="AP526" i="1" s="1"/>
  <c r="AP527" i="1" a="1"/>
  <c r="AP527" i="1" s="1"/>
  <c r="AP528" i="1" a="1"/>
  <c r="AP528" i="1" s="1"/>
  <c r="AP529" i="1" a="1"/>
  <c r="AP529" i="1" s="1"/>
  <c r="AP530" i="1" a="1"/>
  <c r="AP530" i="1"/>
  <c r="AP531" i="1" a="1"/>
  <c r="AP531" i="1" s="1"/>
  <c r="AP532" i="1" a="1"/>
  <c r="AP532" i="1" s="1"/>
  <c r="AP533" i="1" a="1"/>
  <c r="AP533" i="1" s="1"/>
  <c r="AP534" i="1" a="1"/>
  <c r="AP534" i="1" s="1"/>
  <c r="AP535" i="1" a="1"/>
  <c r="AP535" i="1" s="1"/>
  <c r="AP536" i="1" a="1"/>
  <c r="AP536" i="1" s="1"/>
  <c r="AP537" i="1" a="1"/>
  <c r="AP537" i="1" s="1"/>
  <c r="AP538" i="1" a="1"/>
  <c r="AP538" i="1" s="1"/>
  <c r="AP539" i="1" a="1"/>
  <c r="AP539" i="1"/>
  <c r="AP540" i="1" a="1"/>
  <c r="AP540" i="1" s="1"/>
  <c r="AP541" i="1" a="1"/>
  <c r="AP541" i="1" s="1"/>
  <c r="AP542" i="1" a="1"/>
  <c r="AP542" i="1" s="1"/>
  <c r="AP543" i="1" a="1"/>
  <c r="AP543" i="1" s="1"/>
  <c r="AP544" i="1" a="1"/>
  <c r="AP544" i="1" s="1"/>
  <c r="AP545" i="1" a="1"/>
  <c r="AP545" i="1" s="1"/>
  <c r="AP546" i="1" a="1"/>
  <c r="AP546" i="1" s="1"/>
  <c r="AP547" i="1" a="1"/>
  <c r="AP547" i="1" s="1"/>
  <c r="AP548" i="1" a="1"/>
  <c r="AP548" i="1" s="1"/>
  <c r="AP549" i="1" a="1"/>
  <c r="AP549" i="1" s="1"/>
  <c r="AP550" i="1" a="1"/>
  <c r="AP550" i="1"/>
  <c r="AP551" i="1" a="1"/>
  <c r="AP551" i="1" s="1"/>
  <c r="AP552" i="1" a="1"/>
  <c r="AP552" i="1" s="1"/>
  <c r="AP553" i="1" a="1"/>
  <c r="AP553" i="1" s="1"/>
  <c r="AP554" i="1" a="1"/>
  <c r="AP554" i="1" s="1"/>
  <c r="AP555" i="1" a="1"/>
  <c r="AP555" i="1" s="1"/>
  <c r="AP556" i="1" a="1"/>
  <c r="AP556" i="1" s="1"/>
  <c r="AP557" i="1" a="1"/>
  <c r="AP557" i="1"/>
  <c r="AP558" i="1" a="1"/>
  <c r="AP558" i="1"/>
  <c r="AP559" i="1" a="1"/>
  <c r="AP559" i="1" s="1"/>
  <c r="AP560" i="1" a="1"/>
  <c r="AP560" i="1" s="1"/>
  <c r="AP561" i="1" a="1"/>
  <c r="AP561" i="1" s="1"/>
  <c r="AP562" i="1" a="1"/>
  <c r="AP562" i="1" s="1"/>
  <c r="AP563" i="1" a="1"/>
  <c r="AP563" i="1"/>
  <c r="AP564" i="1" a="1"/>
  <c r="AP564" i="1" s="1"/>
  <c r="AP565" i="1" a="1"/>
  <c r="AP565" i="1" s="1"/>
  <c r="AP566" i="1" a="1"/>
  <c r="AP566" i="1"/>
  <c r="AP567" i="1" a="1"/>
  <c r="AP567" i="1" s="1"/>
  <c r="AP568" i="1" a="1"/>
  <c r="AP568" i="1" s="1"/>
  <c r="AP569" i="1" a="1"/>
  <c r="AP569" i="1" s="1"/>
  <c r="AP570" i="1" a="1"/>
  <c r="AP570" i="1" s="1"/>
  <c r="AP571" i="1" a="1"/>
  <c r="AP571" i="1" s="1"/>
  <c r="AP572" i="1" a="1"/>
  <c r="AP572" i="1" s="1"/>
  <c r="AP573" i="1" a="1"/>
  <c r="AP573" i="1" s="1"/>
  <c r="AP574" i="1" a="1"/>
  <c r="AP574" i="1" s="1"/>
  <c r="AP575" i="1" a="1"/>
  <c r="AP575" i="1" s="1"/>
  <c r="AP576" i="1" a="1"/>
  <c r="AP576" i="1" s="1"/>
  <c r="AP577" i="1" a="1"/>
  <c r="AP577" i="1" s="1"/>
  <c r="AP578" i="1" a="1"/>
  <c r="AP578" i="1" s="1"/>
  <c r="AP579" i="1" a="1"/>
  <c r="AP579" i="1" s="1"/>
  <c r="AP580" i="1" a="1"/>
  <c r="AP580" i="1" s="1"/>
  <c r="AP581" i="1" a="1"/>
  <c r="AP581" i="1" s="1"/>
  <c r="AP582" i="1" a="1"/>
  <c r="AP582" i="1" s="1"/>
  <c r="AP583" i="1" a="1"/>
  <c r="AP583" i="1" s="1"/>
  <c r="AP584" i="1" a="1"/>
  <c r="AP584" i="1" s="1"/>
  <c r="AP585" i="1" a="1"/>
  <c r="AP585" i="1" s="1"/>
  <c r="AP586" i="1" a="1"/>
  <c r="AP586" i="1" s="1"/>
  <c r="AP587" i="1" a="1"/>
  <c r="AP587" i="1" s="1"/>
  <c r="AP588" i="1" a="1"/>
  <c r="AP588" i="1" s="1"/>
  <c r="AP589" i="1" a="1"/>
  <c r="AP589" i="1" s="1"/>
  <c r="AP590" i="1" a="1"/>
  <c r="AP590" i="1" s="1"/>
  <c r="AP591" i="1" a="1"/>
  <c r="AP591" i="1" s="1"/>
  <c r="AP592" i="1" a="1"/>
  <c r="AP592" i="1" s="1"/>
  <c r="AP593" i="1" a="1"/>
  <c r="AP593" i="1" s="1"/>
  <c r="AP594" i="1" a="1"/>
  <c r="AP594" i="1" s="1"/>
  <c r="AP595" i="1" a="1"/>
  <c r="AP595" i="1" s="1"/>
  <c r="AP596" i="1" a="1"/>
  <c r="AP596" i="1" s="1"/>
  <c r="AP597" i="1" a="1"/>
  <c r="AP597" i="1" s="1"/>
  <c r="AP598" i="1" a="1"/>
  <c r="AP598" i="1" s="1"/>
  <c r="AP599" i="1" a="1"/>
  <c r="AP599" i="1" s="1"/>
  <c r="AP600" i="1" a="1"/>
  <c r="AP600" i="1" s="1"/>
  <c r="AP601" i="1" a="1"/>
  <c r="AP601" i="1" s="1"/>
  <c r="AP602" i="1" a="1"/>
  <c r="AP602" i="1" s="1"/>
  <c r="AP603" i="1" a="1"/>
  <c r="AP603" i="1"/>
  <c r="AP604" i="1" a="1"/>
  <c r="AP604" i="1" s="1"/>
  <c r="AP605" i="1" a="1"/>
  <c r="AP605" i="1" s="1"/>
  <c r="AP606" i="1" a="1"/>
  <c r="AP606" i="1" s="1"/>
  <c r="AP607" i="1" a="1"/>
  <c r="AP607" i="1" s="1"/>
  <c r="AP608" i="1" a="1"/>
  <c r="AP608" i="1" s="1"/>
  <c r="AP609" i="1" a="1"/>
  <c r="AP609" i="1" s="1"/>
  <c r="AP610" i="1" a="1"/>
  <c r="AP610" i="1" s="1"/>
  <c r="AP611" i="1" a="1"/>
  <c r="AP611" i="1" s="1"/>
  <c r="AP612" i="1" a="1"/>
  <c r="AP612" i="1" s="1"/>
  <c r="AP613" i="1" a="1"/>
  <c r="AP613" i="1" s="1"/>
  <c r="AP614" i="1" a="1"/>
  <c r="AP614" i="1" s="1"/>
  <c r="AP615" i="1" a="1"/>
  <c r="AP615" i="1" s="1"/>
  <c r="AP616" i="1" a="1"/>
  <c r="AP616" i="1" s="1"/>
  <c r="AP617" i="1" a="1"/>
  <c r="AP617" i="1" s="1"/>
  <c r="AP618" i="1" a="1"/>
  <c r="AP618" i="1" s="1"/>
  <c r="AP619" i="1" a="1"/>
  <c r="AP619" i="1" s="1"/>
  <c r="AP620" i="1" a="1"/>
  <c r="AP620" i="1" s="1"/>
  <c r="AP621" i="1" a="1"/>
  <c r="AP621" i="1" s="1"/>
  <c r="AP622" i="1" a="1"/>
  <c r="AP622" i="1" s="1"/>
  <c r="AP623" i="1" a="1"/>
  <c r="AP623" i="1" s="1"/>
  <c r="AP624" i="1" a="1"/>
  <c r="AP624" i="1" s="1"/>
  <c r="AP625" i="1" a="1"/>
  <c r="AP625" i="1" s="1"/>
  <c r="AP626" i="1" a="1"/>
  <c r="AP626" i="1" s="1"/>
  <c r="AP627" i="1" a="1"/>
  <c r="AP627" i="1" s="1"/>
  <c r="AP628" i="1" a="1"/>
  <c r="AP628" i="1" s="1"/>
  <c r="AP629" i="1" a="1"/>
  <c r="AP629" i="1" s="1"/>
  <c r="AP630" i="1" a="1"/>
  <c r="AP630" i="1" s="1"/>
  <c r="AP631" i="1" a="1"/>
  <c r="AP631" i="1" s="1"/>
  <c r="AP632" i="1" a="1"/>
  <c r="AP632" i="1" s="1"/>
  <c r="AP633" i="1" a="1"/>
  <c r="AP633" i="1" s="1"/>
  <c r="AP634" i="1" a="1"/>
  <c r="AP634" i="1" s="1"/>
  <c r="AP635" i="1" a="1"/>
  <c r="AP635" i="1" s="1"/>
  <c r="AP636" i="1" a="1"/>
  <c r="AP636" i="1" s="1"/>
  <c r="AP637" i="1" a="1"/>
  <c r="AP637" i="1" s="1"/>
  <c r="AP638" i="1" a="1"/>
  <c r="AP638" i="1" s="1"/>
  <c r="AP639" i="1" a="1"/>
  <c r="AP639" i="1" s="1"/>
  <c r="AP640" i="1" a="1"/>
  <c r="AP640" i="1" s="1"/>
  <c r="AP641" i="1" a="1"/>
  <c r="AP641" i="1" s="1"/>
  <c r="AP642" i="1" a="1"/>
  <c r="AP642" i="1" s="1"/>
  <c r="AP643" i="1" a="1"/>
  <c r="AP643" i="1" s="1"/>
  <c r="AP644" i="1" a="1"/>
  <c r="AP644" i="1" s="1"/>
  <c r="AP645" i="1" a="1"/>
  <c r="AP645" i="1" s="1"/>
  <c r="AP646" i="1" a="1"/>
  <c r="AP646" i="1" s="1"/>
  <c r="AP647" i="1" a="1"/>
  <c r="AP647" i="1" s="1"/>
  <c r="AP648" i="1" a="1"/>
  <c r="AP648" i="1" s="1"/>
  <c r="AP649" i="1" a="1"/>
  <c r="AP649" i="1" s="1"/>
  <c r="AP650" i="1" a="1"/>
  <c r="AP650" i="1" s="1"/>
  <c r="AP651" i="1" a="1"/>
  <c r="AP651" i="1" s="1"/>
  <c r="AP652" i="1" a="1"/>
  <c r="AP652" i="1" s="1"/>
  <c r="AP653" i="1" a="1"/>
  <c r="AP653" i="1" s="1"/>
  <c r="AP654" i="1" a="1"/>
  <c r="AP654" i="1" s="1"/>
  <c r="AP655" i="1" a="1"/>
  <c r="AP655" i="1" s="1"/>
  <c r="AP656" i="1" a="1"/>
  <c r="AP656" i="1" s="1"/>
  <c r="AP657" i="1" a="1"/>
  <c r="AP657" i="1" s="1"/>
  <c r="AP658" i="1" a="1"/>
  <c r="AP658" i="1"/>
  <c r="AP659" i="1" a="1"/>
  <c r="AP659" i="1"/>
  <c r="AP660" i="1" a="1"/>
  <c r="AP660" i="1" s="1"/>
  <c r="AP661" i="1" a="1"/>
  <c r="AP661" i="1" s="1"/>
  <c r="AP662" i="1" a="1"/>
  <c r="AP662" i="1"/>
  <c r="AP663" i="1" a="1"/>
  <c r="AP663" i="1" s="1"/>
  <c r="AP664" i="1" a="1"/>
  <c r="AP664" i="1" s="1"/>
  <c r="AP665" i="1" a="1"/>
  <c r="AP665" i="1" s="1"/>
  <c r="AP666" i="1" a="1"/>
  <c r="AP666" i="1" s="1"/>
  <c r="AP667" i="1" a="1"/>
  <c r="AP667" i="1" s="1"/>
  <c r="AP668" i="1" a="1"/>
  <c r="AP668" i="1" s="1"/>
  <c r="AP669" i="1" a="1"/>
  <c r="AP669" i="1" s="1"/>
  <c r="AP670" i="1" a="1"/>
  <c r="AP670" i="1" s="1"/>
  <c r="AP671" i="1" a="1"/>
  <c r="AP671" i="1" s="1"/>
  <c r="AP672" i="1" a="1"/>
  <c r="AP672" i="1" s="1"/>
  <c r="AP673" i="1" a="1"/>
  <c r="AP673" i="1" s="1"/>
  <c r="AP674" i="1" a="1"/>
  <c r="AP674" i="1" s="1"/>
  <c r="AP675" i="1" a="1"/>
  <c r="AP675" i="1" s="1"/>
  <c r="AP676" i="1" a="1"/>
  <c r="AP676" i="1" s="1"/>
  <c r="AP677" i="1" a="1"/>
  <c r="AP677" i="1" s="1"/>
  <c r="AP678" i="1" a="1"/>
  <c r="AP678" i="1" s="1"/>
  <c r="AP679" i="1" a="1"/>
  <c r="AP679" i="1" s="1"/>
  <c r="AP680" i="1" a="1"/>
  <c r="AP680" i="1" s="1"/>
  <c r="AP681" i="1" a="1"/>
  <c r="AP681" i="1"/>
  <c r="AP682" i="1" a="1"/>
  <c r="AP682" i="1" s="1"/>
  <c r="AP683" i="1" a="1"/>
  <c r="AP683" i="1" s="1"/>
  <c r="AP684" i="1" a="1"/>
  <c r="AP684" i="1" s="1"/>
  <c r="AP685" i="1" a="1"/>
  <c r="AP685" i="1" s="1"/>
  <c r="AP686" i="1" a="1"/>
  <c r="AP686" i="1" s="1"/>
  <c r="AP687" i="1" a="1"/>
  <c r="AP687" i="1" s="1"/>
  <c r="AP688" i="1" a="1"/>
  <c r="AP688" i="1" s="1"/>
  <c r="AP689" i="1" a="1"/>
  <c r="AP689" i="1" s="1"/>
  <c r="AP690" i="1" a="1"/>
  <c r="AP690" i="1"/>
  <c r="AP691" i="1" a="1"/>
  <c r="AP691" i="1" s="1"/>
  <c r="AP692" i="1" a="1"/>
  <c r="AP692" i="1" s="1"/>
  <c r="AP693" i="1" a="1"/>
  <c r="AP693" i="1" s="1"/>
  <c r="AP694" i="1" a="1"/>
  <c r="AP694" i="1" s="1"/>
  <c r="AP695" i="1" a="1"/>
  <c r="AP695" i="1" s="1"/>
  <c r="AP696" i="1" a="1"/>
  <c r="AP696" i="1" s="1"/>
  <c r="AP697" i="1" a="1"/>
  <c r="AP697" i="1" s="1"/>
  <c r="AP698" i="1" a="1"/>
  <c r="AP698" i="1" s="1"/>
  <c r="AP699" i="1" a="1"/>
  <c r="AP699" i="1"/>
  <c r="AP700" i="1" a="1"/>
  <c r="AP700" i="1" s="1"/>
  <c r="AP701" i="1" a="1"/>
  <c r="AP701" i="1" s="1"/>
  <c r="AP702" i="1" a="1"/>
  <c r="AP702" i="1" s="1"/>
  <c r="AP703" i="1" a="1"/>
  <c r="AP703" i="1" s="1"/>
  <c r="AP704" i="1" a="1"/>
  <c r="AP704" i="1" s="1"/>
  <c r="AP705" i="1" a="1"/>
  <c r="AP705" i="1" s="1"/>
  <c r="AP706" i="1" a="1"/>
  <c r="AP706" i="1" s="1"/>
  <c r="AP707" i="1" a="1"/>
  <c r="AP707" i="1" s="1"/>
  <c r="AP708" i="1" a="1"/>
  <c r="AP708" i="1" s="1"/>
  <c r="AP709" i="1" a="1"/>
  <c r="AP709" i="1" s="1"/>
  <c r="AP710" i="1" a="1"/>
  <c r="AP710" i="1" s="1"/>
  <c r="AP711" i="1" a="1"/>
  <c r="AP711" i="1" s="1"/>
  <c r="AP712" i="1" a="1"/>
  <c r="AP712" i="1" s="1"/>
  <c r="AP713" i="1" a="1"/>
  <c r="AP713" i="1" s="1"/>
  <c r="AP714" i="1" a="1"/>
  <c r="AP714" i="1" s="1"/>
  <c r="AP715" i="1" a="1"/>
  <c r="AP715" i="1" s="1"/>
  <c r="AP716" i="1" a="1"/>
  <c r="AP716" i="1" s="1"/>
  <c r="AP717" i="1" a="1"/>
  <c r="AP717" i="1" s="1"/>
  <c r="AP718" i="1" a="1"/>
  <c r="AP718" i="1"/>
  <c r="AP719" i="1" a="1"/>
  <c r="AP719" i="1" s="1"/>
  <c r="AP720" i="1" a="1"/>
  <c r="AP720" i="1" s="1"/>
  <c r="AP721" i="1" a="1"/>
  <c r="AP721" i="1" s="1"/>
  <c r="AP722" i="1" a="1"/>
  <c r="AP722" i="1" s="1"/>
  <c r="AP723" i="1" a="1"/>
  <c r="AP723" i="1" s="1"/>
  <c r="AP724" i="1" a="1"/>
  <c r="AP724" i="1" s="1"/>
  <c r="AP725" i="1" a="1"/>
  <c r="AP725" i="1" s="1"/>
  <c r="AP726" i="1" a="1"/>
  <c r="AP726" i="1" s="1"/>
  <c r="AP727" i="1" a="1"/>
  <c r="AP727" i="1" s="1"/>
  <c r="AP728" i="1" a="1"/>
  <c r="AP728" i="1" s="1"/>
  <c r="AP729" i="1" a="1"/>
  <c r="AP729" i="1" s="1"/>
  <c r="AP730" i="1" a="1"/>
  <c r="AP730" i="1" s="1"/>
  <c r="AP731" i="1" a="1"/>
  <c r="AP731" i="1" s="1"/>
  <c r="AP732" i="1" a="1"/>
  <c r="AP732" i="1" s="1"/>
  <c r="AP733" i="1" a="1"/>
  <c r="AP733" i="1" s="1"/>
  <c r="AP734" i="1" a="1"/>
  <c r="AP734" i="1" s="1"/>
  <c r="AP735" i="1" a="1"/>
  <c r="AP735" i="1" s="1"/>
  <c r="AP736" i="1" a="1"/>
  <c r="AP736" i="1" s="1"/>
  <c r="AP737" i="1" a="1"/>
  <c r="AP737" i="1" s="1"/>
  <c r="AP738" i="1" a="1"/>
  <c r="AP738" i="1" s="1"/>
  <c r="AP739" i="1" a="1"/>
  <c r="AP739" i="1" s="1"/>
  <c r="AP740" i="1" a="1"/>
  <c r="AP740" i="1" s="1"/>
  <c r="AP741" i="1" a="1"/>
  <c r="AP741" i="1" s="1"/>
  <c r="AP742" i="1" a="1"/>
  <c r="AP742" i="1" s="1"/>
  <c r="AP743" i="1" a="1"/>
  <c r="AP743" i="1" s="1"/>
  <c r="AP744" i="1" a="1"/>
  <c r="AP744" i="1" s="1"/>
  <c r="AP745" i="1" a="1"/>
  <c r="AP745" i="1" s="1"/>
  <c r="AP746" i="1" a="1"/>
  <c r="AP746" i="1" s="1"/>
  <c r="AP747" i="1" a="1"/>
  <c r="AP747" i="1" s="1"/>
  <c r="AP748" i="1" a="1"/>
  <c r="AP748" i="1" s="1"/>
  <c r="AP749" i="1" a="1"/>
  <c r="AP749" i="1" s="1"/>
  <c r="AP750" i="1" a="1"/>
  <c r="AP750" i="1" s="1"/>
  <c r="AP751" i="1" a="1"/>
  <c r="AP751" i="1" s="1"/>
  <c r="AP752" i="1" a="1"/>
  <c r="AP752" i="1" s="1"/>
  <c r="AP753" i="1" a="1"/>
  <c r="AP753" i="1" s="1"/>
  <c r="AP754" i="1" a="1"/>
  <c r="AP754" i="1"/>
  <c r="AP755" i="1" a="1"/>
  <c r="AP755" i="1" s="1"/>
  <c r="AP756" i="1" a="1"/>
  <c r="AP756" i="1" s="1"/>
  <c r="AP757" i="1" a="1"/>
  <c r="AP757" i="1" s="1"/>
  <c r="AP758" i="1" a="1"/>
  <c r="AP758" i="1" s="1"/>
  <c r="AP759" i="1" a="1"/>
  <c r="AP759" i="1" s="1"/>
  <c r="AP760" i="1" a="1"/>
  <c r="AP760" i="1" s="1"/>
  <c r="AP761" i="1" a="1"/>
  <c r="AP761" i="1" s="1"/>
  <c r="AP762" i="1" a="1"/>
  <c r="AP762" i="1" s="1"/>
  <c r="AP763" i="1" a="1"/>
  <c r="AP763" i="1" s="1"/>
  <c r="AP764" i="1" a="1"/>
  <c r="AP764" i="1" s="1"/>
  <c r="AP765" i="1" a="1"/>
  <c r="AP765" i="1" s="1"/>
  <c r="AP766" i="1" a="1"/>
  <c r="AP766" i="1" s="1"/>
  <c r="AP767" i="1" a="1"/>
  <c r="AP767" i="1" s="1"/>
  <c r="AP768" i="1" a="1"/>
  <c r="AP768" i="1" s="1"/>
  <c r="AP769" i="1" a="1"/>
  <c r="AP769" i="1" s="1"/>
  <c r="AP770" i="1" a="1"/>
  <c r="AP770" i="1" s="1"/>
  <c r="AP771" i="1" a="1"/>
  <c r="AP771" i="1" s="1"/>
  <c r="AP772" i="1" a="1"/>
  <c r="AP772" i="1" s="1"/>
  <c r="AP773" i="1" a="1"/>
  <c r="AP773" i="1" s="1"/>
  <c r="AP774" i="1" a="1"/>
  <c r="AP774" i="1" s="1"/>
  <c r="AP775" i="1" a="1"/>
  <c r="AP775" i="1" s="1"/>
  <c r="AP776" i="1" a="1"/>
  <c r="AP776" i="1" s="1"/>
  <c r="AP777" i="1" a="1"/>
  <c r="AP777" i="1" s="1"/>
  <c r="AP778" i="1" a="1"/>
  <c r="AP778" i="1" s="1"/>
  <c r="AP779" i="1" a="1"/>
  <c r="AP779" i="1" s="1"/>
  <c r="AP780" i="1" a="1"/>
  <c r="AP780" i="1" s="1"/>
  <c r="AP781" i="1" a="1"/>
  <c r="AP781" i="1" s="1"/>
  <c r="AP782" i="1" a="1"/>
  <c r="AP782" i="1" s="1"/>
  <c r="AP783" i="1" a="1"/>
  <c r="AP783" i="1" s="1"/>
  <c r="AP784" i="1" a="1"/>
  <c r="AP784" i="1" s="1"/>
  <c r="AP785" i="1" a="1"/>
  <c r="AP785" i="1" s="1"/>
  <c r="AP786" i="1" a="1"/>
  <c r="AP786" i="1" s="1"/>
  <c r="AP787" i="1" a="1"/>
  <c r="AP787" i="1" s="1"/>
  <c r="AP788" i="1" a="1"/>
  <c r="AP788" i="1" s="1"/>
  <c r="AP789" i="1" a="1"/>
  <c r="AP789" i="1" s="1"/>
  <c r="AP790" i="1" a="1"/>
  <c r="AP790" i="1" s="1"/>
  <c r="AP791" i="1" a="1"/>
  <c r="AP791" i="1" s="1"/>
  <c r="AP792" i="1" a="1"/>
  <c r="AP792" i="1" s="1"/>
  <c r="AP793" i="1" a="1"/>
  <c r="AP793" i="1" s="1"/>
  <c r="AP794" i="1" a="1"/>
  <c r="AP794" i="1" s="1"/>
  <c r="AP795" i="1" a="1"/>
  <c r="AP795" i="1"/>
  <c r="AP796" i="1" a="1"/>
  <c r="AP796" i="1" s="1"/>
  <c r="AP797" i="1" a="1"/>
  <c r="AP797" i="1" s="1"/>
  <c r="AP798" i="1" a="1"/>
  <c r="AP798" i="1" s="1"/>
  <c r="AP799" i="1" a="1"/>
  <c r="AP799" i="1" s="1"/>
  <c r="AP800" i="1" a="1"/>
  <c r="AP800" i="1" s="1"/>
  <c r="AP801" i="1" a="1"/>
  <c r="AP801" i="1" s="1"/>
  <c r="AP802" i="1" a="1"/>
  <c r="AP802" i="1" s="1"/>
  <c r="AP803" i="1" a="1"/>
  <c r="AP803" i="1" s="1"/>
  <c r="AP804" i="1" a="1"/>
  <c r="AP804" i="1" s="1"/>
  <c r="AP805" i="1" a="1"/>
  <c r="AP805" i="1" s="1"/>
  <c r="AP806" i="1" a="1"/>
  <c r="AP806" i="1" s="1"/>
  <c r="AP807" i="1" a="1"/>
  <c r="AP807" i="1" s="1"/>
  <c r="AP808" i="1" a="1"/>
  <c r="AP808" i="1" s="1"/>
  <c r="AP809" i="1" a="1"/>
  <c r="AP809" i="1" s="1"/>
  <c r="AP810" i="1" a="1"/>
  <c r="AP810" i="1" s="1"/>
  <c r="AP811" i="1" a="1"/>
  <c r="AP811" i="1" s="1"/>
  <c r="AP812" i="1" a="1"/>
  <c r="AP812" i="1" s="1"/>
  <c r="AP813" i="1" a="1"/>
  <c r="AP813" i="1" s="1"/>
  <c r="AP814" i="1" a="1"/>
  <c r="AP814" i="1" s="1"/>
  <c r="AP815" i="1" a="1"/>
  <c r="AP815" i="1" s="1"/>
  <c r="AP816" i="1" a="1"/>
  <c r="AP816" i="1" s="1"/>
  <c r="AP817" i="1" a="1"/>
  <c r="AP817" i="1" s="1"/>
  <c r="AP818" i="1" a="1"/>
  <c r="AP818" i="1" s="1"/>
  <c r="AP819" i="1" a="1"/>
  <c r="AP819" i="1" s="1"/>
  <c r="AP820" i="1" a="1"/>
  <c r="AP820" i="1" s="1"/>
  <c r="AP821" i="1" a="1"/>
  <c r="AP821" i="1" s="1"/>
  <c r="AP822" i="1" a="1"/>
  <c r="AP822" i="1" s="1"/>
  <c r="AP823" i="1" a="1"/>
  <c r="AP823" i="1" s="1"/>
  <c r="AP824" i="1" a="1"/>
  <c r="AP824" i="1" s="1"/>
  <c r="AP825" i="1" a="1"/>
  <c r="AP825" i="1" s="1"/>
  <c r="AP826" i="1" a="1"/>
  <c r="AP826" i="1" s="1"/>
  <c r="AP827" i="1" a="1"/>
  <c r="AP827" i="1" s="1"/>
  <c r="AP828" i="1" a="1"/>
  <c r="AP828" i="1" s="1"/>
  <c r="AP829" i="1" a="1"/>
  <c r="AP829" i="1" s="1"/>
  <c r="AP830" i="1" a="1"/>
  <c r="AP830" i="1" s="1"/>
  <c r="AP831" i="1" a="1"/>
  <c r="AP831" i="1" s="1"/>
  <c r="AP832" i="1" a="1"/>
  <c r="AP832" i="1" s="1"/>
  <c r="AP833" i="1" a="1"/>
  <c r="AP833" i="1" s="1"/>
  <c r="AP834" i="1" a="1"/>
  <c r="AP834" i="1" s="1"/>
  <c r="AP835" i="1" a="1"/>
  <c r="AP835" i="1" s="1"/>
  <c r="AP836" i="1" a="1"/>
  <c r="AP836" i="1" s="1"/>
  <c r="AP837" i="1" a="1"/>
  <c r="AP837" i="1" s="1"/>
  <c r="AP838" i="1" a="1"/>
  <c r="AP838" i="1" s="1"/>
  <c r="AP839" i="1" a="1"/>
  <c r="AP839" i="1" s="1"/>
  <c r="AP840" i="1" a="1"/>
  <c r="AP840" i="1" s="1"/>
  <c r="AP841" i="1" a="1"/>
  <c r="AP841" i="1" s="1"/>
  <c r="AP842" i="1" a="1"/>
  <c r="AP842" i="1" s="1"/>
  <c r="AP843" i="1" a="1"/>
  <c r="AP843" i="1" s="1"/>
  <c r="AP844" i="1" a="1"/>
  <c r="AP844" i="1" s="1"/>
  <c r="AP845" i="1" a="1"/>
  <c r="AP845" i="1" s="1"/>
  <c r="AP846" i="1" a="1"/>
  <c r="AP846" i="1" s="1"/>
  <c r="AP847" i="1" a="1"/>
  <c r="AP847" i="1" s="1"/>
  <c r="AP848" i="1" a="1"/>
  <c r="AP848" i="1" s="1"/>
  <c r="AP849" i="1" a="1"/>
  <c r="AP849" i="1" s="1"/>
  <c r="AP850" i="1" a="1"/>
  <c r="AP850" i="1" s="1"/>
  <c r="AP851" i="1" a="1"/>
  <c r="AP851" i="1"/>
  <c r="AP852" i="1" a="1"/>
  <c r="AP852" i="1" s="1"/>
  <c r="AP853" i="1" a="1"/>
  <c r="AP853" i="1" s="1"/>
  <c r="AP854" i="1" a="1"/>
  <c r="AP854" i="1" s="1"/>
  <c r="AP855" i="1" a="1"/>
  <c r="AP855" i="1" s="1"/>
  <c r="AP856" i="1" a="1"/>
  <c r="AP856" i="1" s="1"/>
  <c r="AP857" i="1" a="1"/>
  <c r="AP857" i="1" s="1"/>
  <c r="AP858" i="1" a="1"/>
  <c r="AP858" i="1" s="1"/>
  <c r="AP859" i="1" a="1"/>
  <c r="AP859" i="1" s="1"/>
  <c r="AP860" i="1" a="1"/>
  <c r="AP860" i="1" s="1"/>
  <c r="AP861" i="1" a="1"/>
  <c r="AP861" i="1" s="1"/>
  <c r="AP862" i="1" a="1"/>
  <c r="AP862" i="1" s="1"/>
  <c r="AP863" i="1" a="1"/>
  <c r="AP863" i="1" s="1"/>
  <c r="AP864" i="1" a="1"/>
  <c r="AP864" i="1" s="1"/>
  <c r="AP865" i="1" a="1"/>
  <c r="AP865" i="1" s="1"/>
  <c r="AP866" i="1" a="1"/>
  <c r="AP866" i="1" s="1"/>
  <c r="AP867" i="1" a="1"/>
  <c r="AP867" i="1" s="1"/>
  <c r="AP868" i="1" a="1"/>
  <c r="AP868" i="1" s="1"/>
  <c r="AP869" i="1" a="1"/>
  <c r="AP869" i="1" s="1"/>
  <c r="AP870" i="1" a="1"/>
  <c r="AP870" i="1" s="1"/>
  <c r="AP871" i="1" a="1"/>
  <c r="AP871" i="1" s="1"/>
  <c r="AP872" i="1" a="1"/>
  <c r="AP872" i="1" s="1"/>
  <c r="AP873" i="1" a="1"/>
  <c r="AP873" i="1" s="1"/>
  <c r="AP874" i="1" a="1"/>
  <c r="AP874" i="1" s="1"/>
  <c r="AP875" i="1" a="1"/>
  <c r="AP875" i="1" s="1"/>
  <c r="AP876" i="1" a="1"/>
  <c r="AP876" i="1" s="1"/>
  <c r="AP877" i="1" a="1"/>
  <c r="AP877" i="1" s="1"/>
  <c r="AP878" i="1" a="1"/>
  <c r="AP878" i="1" s="1"/>
  <c r="AP879" i="1" a="1"/>
  <c r="AP879" i="1" s="1"/>
  <c r="AP880" i="1" a="1"/>
  <c r="AP880" i="1" s="1"/>
  <c r="AP881" i="1" a="1"/>
  <c r="AP881" i="1" s="1"/>
  <c r="AP882" i="1" a="1"/>
  <c r="AP882" i="1" s="1"/>
  <c r="AP883" i="1" a="1"/>
  <c r="AP883" i="1" s="1"/>
  <c r="AP884" i="1" a="1"/>
  <c r="AP884" i="1" s="1"/>
  <c r="AP885" i="1" a="1"/>
  <c r="AP885" i="1" s="1"/>
  <c r="AP886" i="1" a="1"/>
  <c r="AP886" i="1" s="1"/>
  <c r="AP887" i="1" a="1"/>
  <c r="AP887" i="1" s="1"/>
  <c r="AP888" i="1" a="1"/>
  <c r="AP888" i="1" s="1"/>
  <c r="AP889" i="1" a="1"/>
  <c r="AP889" i="1" s="1"/>
  <c r="AP890" i="1" a="1"/>
  <c r="AP890" i="1" s="1"/>
  <c r="AP891" i="1" a="1"/>
  <c r="AP891" i="1" s="1"/>
  <c r="AP892" i="1" a="1"/>
  <c r="AP892" i="1" s="1"/>
  <c r="AP893" i="1" a="1"/>
  <c r="AP893" i="1" s="1"/>
  <c r="AP894" i="1" a="1"/>
  <c r="AP894" i="1" s="1"/>
  <c r="AP895" i="1" a="1"/>
  <c r="AP895" i="1" s="1"/>
  <c r="AP896" i="1" a="1"/>
  <c r="AP896" i="1" s="1"/>
  <c r="AP897" i="1" a="1"/>
  <c r="AP897" i="1" s="1"/>
  <c r="AP898" i="1" a="1"/>
  <c r="AP898" i="1" s="1"/>
  <c r="AP899" i="1" a="1"/>
  <c r="AP899" i="1" s="1"/>
  <c r="AP900" i="1" a="1"/>
  <c r="AP900" i="1" s="1"/>
  <c r="AP901" i="1" a="1"/>
  <c r="AP901" i="1" s="1"/>
  <c r="AP902" i="1" a="1"/>
  <c r="AP902" i="1" s="1"/>
  <c r="AP903" i="1" a="1"/>
  <c r="AP903" i="1" s="1"/>
  <c r="AP904" i="1" a="1"/>
  <c r="AP904" i="1" s="1"/>
  <c r="AP905" i="1" a="1"/>
  <c r="AP905" i="1" s="1"/>
  <c r="AP906" i="1" a="1"/>
  <c r="AP906" i="1" s="1"/>
  <c r="AP907" i="1" a="1"/>
  <c r="AP907" i="1" s="1"/>
  <c r="AP908" i="1" a="1"/>
  <c r="AP908" i="1" s="1"/>
  <c r="AP909" i="1" a="1"/>
  <c r="AP909" i="1" s="1"/>
  <c r="AP910" i="1" a="1"/>
  <c r="AP910" i="1" s="1"/>
  <c r="AP911" i="1" a="1"/>
  <c r="AP911" i="1" s="1"/>
  <c r="AP912" i="1" a="1"/>
  <c r="AP912" i="1" s="1"/>
  <c r="AP913" i="1" a="1"/>
  <c r="AP913" i="1" s="1"/>
  <c r="AP914" i="1" a="1"/>
  <c r="AP914" i="1" s="1"/>
  <c r="AP915" i="1" a="1"/>
  <c r="AP915" i="1" s="1"/>
  <c r="AP916" i="1" a="1"/>
  <c r="AP916" i="1" s="1"/>
  <c r="AP917" i="1" a="1"/>
  <c r="AP917" i="1" s="1"/>
  <c r="AP918" i="1" a="1"/>
  <c r="AP918" i="1" s="1"/>
  <c r="AP919" i="1" a="1"/>
  <c r="AP919" i="1" s="1"/>
  <c r="AP920" i="1" a="1"/>
  <c r="AP920" i="1" s="1"/>
  <c r="AP921" i="1" a="1"/>
  <c r="AP921" i="1" s="1"/>
  <c r="AP922" i="1" a="1"/>
  <c r="AP922" i="1" s="1"/>
  <c r="AP923" i="1" a="1"/>
  <c r="AP923" i="1" s="1"/>
  <c r="AP924" i="1" a="1"/>
  <c r="AP924" i="1" s="1"/>
  <c r="AP925" i="1" a="1"/>
  <c r="AP925" i="1" s="1"/>
  <c r="AP926" i="1" a="1"/>
  <c r="AP926" i="1" s="1"/>
  <c r="AP927" i="1" a="1"/>
  <c r="AP927" i="1" s="1"/>
  <c r="AP928" i="1" a="1"/>
  <c r="AP928" i="1" s="1"/>
  <c r="AP929" i="1" a="1"/>
  <c r="AP929" i="1" s="1"/>
  <c r="AP930" i="1" a="1"/>
  <c r="AP930" i="1" s="1"/>
  <c r="AP931" i="1" a="1"/>
  <c r="AP931" i="1" s="1"/>
  <c r="AP932" i="1" a="1"/>
  <c r="AP932" i="1" s="1"/>
  <c r="AP933" i="1" a="1"/>
  <c r="AP933" i="1" s="1"/>
  <c r="AP934" i="1" a="1"/>
  <c r="AP934" i="1" s="1"/>
  <c r="AP935" i="1" a="1"/>
  <c r="AP935" i="1"/>
  <c r="AP936" i="1" a="1"/>
  <c r="AP936" i="1" s="1"/>
  <c r="AP937" i="1" a="1"/>
  <c r="AP937" i="1" s="1"/>
  <c r="AP938" i="1" a="1"/>
  <c r="AP938" i="1" s="1"/>
  <c r="AP939" i="1" a="1"/>
  <c r="AP939" i="1" s="1"/>
  <c r="AP940" i="1" a="1"/>
  <c r="AP940" i="1" s="1"/>
  <c r="AP941" i="1" a="1"/>
  <c r="AP941" i="1" s="1"/>
  <c r="AP942" i="1" a="1"/>
  <c r="AP942" i="1" s="1"/>
  <c r="AP943" i="1" a="1"/>
  <c r="AP943" i="1"/>
  <c r="AP944" i="1" a="1"/>
  <c r="AP944" i="1" s="1"/>
  <c r="AP945" i="1" a="1"/>
  <c r="AP945" i="1" s="1"/>
  <c r="AP946" i="1" a="1"/>
  <c r="AP946" i="1" s="1"/>
  <c r="AP947" i="1" a="1"/>
  <c r="AP947" i="1" s="1"/>
  <c r="AP948" i="1" a="1"/>
  <c r="AP948" i="1" s="1"/>
  <c r="AP949" i="1" a="1"/>
  <c r="AP949" i="1" s="1"/>
  <c r="AP950" i="1" a="1"/>
  <c r="AP950" i="1" s="1"/>
  <c r="AP951" i="1" a="1"/>
  <c r="AP951" i="1" s="1"/>
  <c r="AP952" i="1" a="1"/>
  <c r="AP952" i="1" s="1"/>
  <c r="AP953" i="1" a="1"/>
  <c r="AP953" i="1" s="1"/>
  <c r="AP954" i="1" a="1"/>
  <c r="AP954" i="1" s="1"/>
  <c r="AP955" i="1" a="1"/>
  <c r="AP955" i="1" s="1"/>
  <c r="AP956" i="1" a="1"/>
  <c r="AP956" i="1" s="1"/>
  <c r="AP957" i="1" a="1"/>
  <c r="AP957" i="1" s="1"/>
  <c r="AP958" i="1" a="1"/>
  <c r="AP958" i="1" s="1"/>
  <c r="AP959" i="1" a="1"/>
  <c r="AP959" i="1" s="1"/>
  <c r="AP960" i="1" a="1"/>
  <c r="AP960" i="1" s="1"/>
  <c r="AP961" i="1" a="1"/>
  <c r="AP961" i="1" s="1"/>
  <c r="AP962" i="1" a="1"/>
  <c r="AP962" i="1" s="1"/>
  <c r="AP963" i="1" a="1"/>
  <c r="AP963" i="1" s="1"/>
  <c r="AP964" i="1" a="1"/>
  <c r="AP964" i="1"/>
  <c r="AP965" i="1" a="1"/>
  <c r="AP965" i="1"/>
  <c r="AP966" i="1" a="1"/>
  <c r="AP966" i="1" s="1"/>
  <c r="AP967" i="1" a="1"/>
  <c r="AP967" i="1" s="1"/>
  <c r="AP968" i="1" a="1"/>
  <c r="AP968" i="1" s="1"/>
  <c r="AP969" i="1" a="1"/>
  <c r="AP969" i="1" s="1"/>
  <c r="AP970" i="1" a="1"/>
  <c r="AP970" i="1" s="1"/>
  <c r="AP971" i="1" a="1"/>
  <c r="AP971" i="1" s="1"/>
  <c r="AP972" i="1" a="1"/>
  <c r="AP972" i="1"/>
  <c r="AP973" i="1" a="1"/>
  <c r="AP973" i="1" s="1"/>
  <c r="AP974" i="1" a="1"/>
  <c r="AP974" i="1" s="1"/>
  <c r="AP975" i="1" a="1"/>
  <c r="AP975" i="1" s="1"/>
  <c r="AP976" i="1" a="1"/>
  <c r="AP976" i="1" s="1"/>
  <c r="AP977" i="1" a="1"/>
  <c r="AP977" i="1" s="1"/>
  <c r="AP978" i="1" a="1"/>
  <c r="AP978" i="1" s="1"/>
  <c r="AP979" i="1" a="1"/>
  <c r="AP979" i="1" s="1"/>
  <c r="AP980" i="1" a="1"/>
  <c r="AP980" i="1" s="1"/>
  <c r="AP981" i="1" a="1"/>
  <c r="AP981" i="1" s="1"/>
  <c r="AP982" i="1" a="1"/>
  <c r="AP982" i="1" s="1"/>
  <c r="AP983" i="1" a="1"/>
  <c r="AP983" i="1" s="1"/>
  <c r="AP984" i="1" a="1"/>
  <c r="AP984" i="1" s="1"/>
  <c r="AP985" i="1" a="1"/>
  <c r="AP985" i="1" s="1"/>
  <c r="AP986" i="1" a="1"/>
  <c r="AP986" i="1" s="1"/>
  <c r="AP987" i="1" a="1"/>
  <c r="AP987" i="1" s="1"/>
  <c r="AP988" i="1" a="1"/>
  <c r="AP988" i="1" s="1"/>
  <c r="AP989" i="1" a="1"/>
  <c r="AP989" i="1" s="1"/>
  <c r="AP990" i="1" a="1"/>
  <c r="AP990" i="1" s="1"/>
  <c r="AP991" i="1" a="1"/>
  <c r="AP991" i="1"/>
  <c r="AP992" i="1" a="1"/>
  <c r="AP992" i="1" s="1"/>
  <c r="AP993" i="1" a="1"/>
  <c r="AP993" i="1" s="1"/>
  <c r="AP994" i="1" a="1"/>
  <c r="AP994" i="1" s="1"/>
  <c r="AP995" i="1" a="1"/>
  <c r="AP995" i="1" s="1"/>
  <c r="AP996" i="1" a="1"/>
  <c r="AP996" i="1" s="1"/>
  <c r="AP997" i="1" a="1"/>
  <c r="AP997" i="1"/>
  <c r="AP998" i="1" a="1"/>
  <c r="AP998" i="1" s="1"/>
  <c r="AP999" i="1" a="1"/>
  <c r="AP999" i="1" s="1"/>
  <c r="AP1000" i="1" a="1"/>
  <c r="AP1000" i="1" s="1"/>
  <c r="AP1001" i="1" a="1"/>
  <c r="AP1001" i="1" s="1"/>
  <c r="AP1002" i="1" a="1"/>
  <c r="AP1002" i="1" s="1"/>
  <c r="AP1003" i="1" a="1"/>
  <c r="AP1003" i="1" s="1"/>
  <c r="AP1004" i="1" a="1"/>
  <c r="AP1004" i="1"/>
  <c r="AP1005" i="1" a="1"/>
  <c r="AP1005" i="1" s="1"/>
  <c r="AP1006" i="1" a="1"/>
  <c r="AP1006" i="1" s="1"/>
  <c r="AP1007" i="1" a="1"/>
  <c r="AP1007" i="1" s="1"/>
  <c r="AP1008" i="1" a="1"/>
  <c r="AP1008" i="1" s="1"/>
  <c r="AP1009" i="1" a="1"/>
  <c r="AP1009" i="1" s="1"/>
  <c r="AP1010" i="1" a="1"/>
  <c r="AP1010" i="1" s="1"/>
  <c r="AP1011" i="1" a="1"/>
  <c r="AP1011" i="1" s="1"/>
  <c r="AP1012" i="1" a="1"/>
  <c r="AP1012" i="1" s="1"/>
  <c r="AP1013" i="1" a="1"/>
  <c r="AP1013" i="1" s="1"/>
  <c r="AP1014" i="1" a="1"/>
  <c r="AP1014" i="1" s="1"/>
  <c r="AP1015" i="1" a="1"/>
  <c r="AP1015" i="1" s="1"/>
  <c r="AP1016" i="1" a="1"/>
  <c r="AP1016" i="1" s="1"/>
  <c r="AP1017" i="1" a="1"/>
  <c r="AP1017" i="1" s="1"/>
  <c r="AP1018" i="1" a="1"/>
  <c r="AP1018" i="1" s="1"/>
  <c r="AP1019" i="1" a="1"/>
  <c r="AP1019" i="1" s="1"/>
  <c r="AP1020" i="1" a="1"/>
  <c r="AP1020" i="1" s="1"/>
  <c r="AP1021" i="1" a="1"/>
  <c r="AP1021" i="1" s="1"/>
  <c r="AP1022" i="1" a="1"/>
  <c r="AP1022" i="1" s="1"/>
  <c r="AP1023" i="1" a="1"/>
  <c r="AP1023" i="1" s="1"/>
  <c r="AP1024" i="1" a="1"/>
  <c r="AP1024" i="1" s="1"/>
  <c r="AP1025" i="1" a="1"/>
  <c r="AP1025" i="1" s="1"/>
  <c r="AP1026" i="1" a="1"/>
  <c r="AP1026" i="1" s="1"/>
  <c r="AP1027" i="1" a="1"/>
  <c r="AP1027" i="1"/>
  <c r="AP1028" i="1" a="1"/>
  <c r="AP1028" i="1" s="1"/>
  <c r="AP1029" i="1" a="1"/>
  <c r="AP1029" i="1" s="1"/>
  <c r="AP1030" i="1" a="1"/>
  <c r="AP1030" i="1" s="1"/>
  <c r="AP1031" i="1" a="1"/>
  <c r="AP1031" i="1" s="1"/>
  <c r="AP1032" i="1" a="1"/>
  <c r="AP1032" i="1" s="1"/>
  <c r="AP1033" i="1" a="1"/>
  <c r="AP1033" i="1" s="1"/>
  <c r="AP1034" i="1" a="1"/>
  <c r="AP1034" i="1" s="1"/>
  <c r="AP1035" i="1" a="1"/>
  <c r="AP1035" i="1" s="1"/>
  <c r="AP1036" i="1" a="1"/>
  <c r="AP1036" i="1" s="1"/>
  <c r="AP1037" i="1" a="1"/>
  <c r="AP1037" i="1" s="1"/>
  <c r="AP1038" i="1" a="1"/>
  <c r="AP1038" i="1" s="1"/>
  <c r="AP1039" i="1" a="1"/>
  <c r="AP1039" i="1" s="1"/>
  <c r="AP1040" i="1" a="1"/>
  <c r="AP1040" i="1" s="1"/>
  <c r="AP1041" i="1" a="1"/>
  <c r="AP1041" i="1" s="1"/>
  <c r="AP1042" i="1" a="1"/>
  <c r="AP1042" i="1" s="1"/>
  <c r="AP1043" i="1" a="1"/>
  <c r="AP1043" i="1" s="1"/>
  <c r="AP1044" i="1" a="1"/>
  <c r="AP1044" i="1" s="1"/>
  <c r="AP1045" i="1" a="1"/>
  <c r="AP1045" i="1" s="1"/>
  <c r="AP1046" i="1" a="1"/>
  <c r="AP1046" i="1" s="1"/>
  <c r="AP1047" i="1" a="1"/>
  <c r="AP1047" i="1" s="1"/>
  <c r="AP1048" i="1" a="1"/>
  <c r="AP1048" i="1" s="1"/>
  <c r="AP1049" i="1" a="1"/>
  <c r="AP1049" i="1" s="1"/>
  <c r="AP1050" i="1" a="1"/>
  <c r="AP1050" i="1" s="1"/>
  <c r="AP1051" i="1" a="1"/>
  <c r="AP1051" i="1" s="1"/>
  <c r="AP1052" i="1" a="1"/>
  <c r="AP1052" i="1" s="1"/>
  <c r="AP1053" i="1" a="1"/>
  <c r="AP1053" i="1" s="1"/>
  <c r="AP1054" i="1" a="1"/>
  <c r="AP1054" i="1" s="1"/>
  <c r="AP1055" i="1" a="1"/>
  <c r="AP1055" i="1" s="1"/>
  <c r="AP1056" i="1" a="1"/>
  <c r="AP1056" i="1" s="1"/>
  <c r="AP1057" i="1" a="1"/>
  <c r="AP1057" i="1" s="1"/>
  <c r="AP1058" i="1" a="1"/>
  <c r="AP1058" i="1" s="1"/>
  <c r="AP1059" i="1" a="1"/>
  <c r="AP1059" i="1" s="1"/>
  <c r="AP1060" i="1" a="1"/>
  <c r="AP1060" i="1" s="1"/>
  <c r="AP1061" i="1" a="1"/>
  <c r="AP1061" i="1" s="1"/>
  <c r="AP1062" i="1" a="1"/>
  <c r="AP1062" i="1" s="1"/>
  <c r="AP1063" i="1" a="1"/>
  <c r="AP1063" i="1" s="1"/>
  <c r="AP1064" i="1" a="1"/>
  <c r="AP1064" i="1" s="1"/>
  <c r="AP1065" i="1" a="1"/>
  <c r="AP1065" i="1" s="1"/>
  <c r="AP1066" i="1" a="1"/>
  <c r="AP1066" i="1" s="1"/>
  <c r="AP1067" i="1" a="1"/>
  <c r="AP1067" i="1" s="1"/>
  <c r="AP1068" i="1" a="1"/>
  <c r="AP1068" i="1" s="1"/>
  <c r="AP1069" i="1" a="1"/>
  <c r="AP1069" i="1" s="1"/>
  <c r="AP1070" i="1" a="1"/>
  <c r="AP1070" i="1" s="1"/>
  <c r="AP1071" i="1" a="1"/>
  <c r="AP1071" i="1" s="1"/>
  <c r="AP1072" i="1" a="1"/>
  <c r="AP1072" i="1" s="1"/>
  <c r="AP1073" i="1" a="1"/>
  <c r="AP1073" i="1" s="1"/>
  <c r="AP1074" i="1" a="1"/>
  <c r="AP1074" i="1" s="1"/>
  <c r="AP1075" i="1" a="1"/>
  <c r="AP1075" i="1" s="1"/>
  <c r="AP1076" i="1" a="1"/>
  <c r="AP1076" i="1"/>
  <c r="AP1077" i="1" a="1"/>
  <c r="AP1077" i="1"/>
  <c r="AP1078" i="1" a="1"/>
  <c r="AP1078" i="1" s="1"/>
  <c r="AP1079" i="1" a="1"/>
  <c r="AP1079" i="1" s="1"/>
  <c r="AP1080" i="1" a="1"/>
  <c r="AP1080" i="1" s="1"/>
  <c r="AP1081" i="1" a="1"/>
  <c r="AP1081" i="1" s="1"/>
  <c r="AP1082" i="1" a="1"/>
  <c r="AP1082" i="1" s="1"/>
  <c r="AP1083" i="1" a="1"/>
  <c r="AP1083" i="1" s="1"/>
  <c r="AP1084" i="1" a="1"/>
  <c r="AP1084" i="1"/>
  <c r="AP1085" i="1" a="1"/>
  <c r="AP1085" i="1" s="1"/>
  <c r="AP1086" i="1" a="1"/>
  <c r="AP1086" i="1" s="1"/>
  <c r="AP1087" i="1" a="1"/>
  <c r="AP1087" i="1" s="1"/>
  <c r="AP1088" i="1" a="1"/>
  <c r="AP1088" i="1" s="1"/>
  <c r="AP1089" i="1" a="1"/>
  <c r="AP1089" i="1" s="1"/>
  <c r="AP1090" i="1" a="1"/>
  <c r="AP1090" i="1" s="1"/>
  <c r="AP1091" i="1" a="1"/>
  <c r="AP1091" i="1"/>
  <c r="AP1092" i="1" a="1"/>
  <c r="AP1092" i="1" s="1"/>
  <c r="AP1093" i="1" a="1"/>
  <c r="AP1093" i="1" s="1"/>
  <c r="AP1094" i="1" a="1"/>
  <c r="AP1094" i="1" s="1"/>
  <c r="AP1095" i="1" a="1"/>
  <c r="AP1095" i="1" s="1"/>
  <c r="AP1096" i="1" a="1"/>
  <c r="AP1096" i="1" s="1"/>
  <c r="AP1097" i="1" a="1"/>
  <c r="AP1097" i="1" s="1"/>
  <c r="AP1098" i="1" a="1"/>
  <c r="AP1098" i="1" s="1"/>
  <c r="AP1099" i="1" a="1"/>
  <c r="AP1099" i="1" s="1"/>
  <c r="AP1100" i="1" a="1"/>
  <c r="AP1100" i="1" s="1"/>
  <c r="AP1101" i="1" a="1"/>
  <c r="AP1101" i="1" s="1"/>
  <c r="AP1102" i="1" a="1"/>
  <c r="AP1102" i="1" s="1"/>
  <c r="AP1103" i="1" a="1"/>
  <c r="AP1103" i="1" s="1"/>
  <c r="AP1104" i="1" a="1"/>
  <c r="AP1104" i="1" s="1"/>
  <c r="AP1105" i="1" a="1"/>
  <c r="AP1105" i="1" s="1"/>
  <c r="AP1106" i="1" a="1"/>
  <c r="AP1106" i="1" s="1"/>
  <c r="AP1107" i="1" a="1"/>
  <c r="AP1107" i="1" s="1"/>
  <c r="AP1108" i="1" a="1"/>
  <c r="AP1108" i="1" s="1"/>
  <c r="AP1109" i="1" a="1"/>
  <c r="AP1109" i="1" s="1"/>
  <c r="AP1110" i="1" a="1"/>
  <c r="AP1110" i="1" s="1"/>
  <c r="AP1111" i="1" a="1"/>
  <c r="AP1111" i="1" s="1"/>
  <c r="AP1112" i="1" a="1"/>
  <c r="AP1112" i="1" s="1"/>
  <c r="AP1113" i="1" a="1"/>
  <c r="AP1113" i="1" s="1"/>
  <c r="AP1114" i="1" a="1"/>
  <c r="AP1114" i="1" s="1"/>
  <c r="AP1115" i="1" a="1"/>
  <c r="AP1115" i="1" s="1"/>
  <c r="AP1116" i="1" a="1"/>
  <c r="AP1116" i="1" s="1"/>
  <c r="AP1117" i="1" a="1"/>
  <c r="AP1117" i="1" s="1"/>
  <c r="AP1118" i="1" a="1"/>
  <c r="AP1118" i="1" s="1"/>
  <c r="AP1119" i="1" a="1"/>
  <c r="AP1119" i="1" s="1"/>
  <c r="AP1120" i="1" a="1"/>
  <c r="AP1120" i="1" s="1"/>
  <c r="AP1121" i="1" a="1"/>
  <c r="AP1121" i="1" s="1"/>
  <c r="AP1122" i="1" a="1"/>
  <c r="AP1122" i="1" s="1"/>
  <c r="AP1123" i="1" a="1"/>
  <c r="AP1123" i="1" s="1"/>
  <c r="AP1124" i="1" a="1"/>
  <c r="AP1124" i="1" s="1"/>
  <c r="AP1125" i="1" a="1"/>
  <c r="AP1125" i="1" s="1"/>
  <c r="AP1126" i="1" a="1"/>
  <c r="AP1126" i="1" s="1"/>
  <c r="AP1127" i="1" a="1"/>
  <c r="AP1127" i="1" s="1"/>
  <c r="AP1128" i="1" a="1"/>
  <c r="AP1128" i="1" s="1"/>
  <c r="AP1129" i="1" a="1"/>
  <c r="AP1129" i="1" s="1"/>
  <c r="AP1130" i="1" a="1"/>
  <c r="AP1130" i="1" s="1"/>
  <c r="AP1131" i="1" a="1"/>
  <c r="AP1131" i="1" s="1"/>
  <c r="AP1132" i="1" a="1"/>
  <c r="AP1132" i="1" s="1"/>
  <c r="AP1133" i="1" a="1"/>
  <c r="AP1133" i="1" s="1"/>
  <c r="AP1134" i="1" a="1"/>
  <c r="AP1134" i="1" s="1"/>
  <c r="AP1135" i="1" a="1"/>
  <c r="AP1135" i="1"/>
  <c r="AP1136" i="1" a="1"/>
  <c r="AP1136" i="1" s="1"/>
  <c r="AP1137" i="1" a="1"/>
  <c r="AP1137" i="1" s="1"/>
  <c r="AP1138" i="1" a="1"/>
  <c r="AP1138" i="1" s="1"/>
  <c r="AP1139" i="1" a="1"/>
  <c r="AP1139" i="1" s="1"/>
  <c r="AP1140" i="1" a="1"/>
  <c r="AP1140" i="1" s="1"/>
  <c r="AP1141" i="1" a="1"/>
  <c r="AP1141" i="1"/>
  <c r="AP1142" i="1" a="1"/>
  <c r="AP1142" i="1" s="1"/>
  <c r="AP1143" i="1" a="1"/>
  <c r="AP1143" i="1" s="1"/>
  <c r="AP1144" i="1" a="1"/>
  <c r="AP1144" i="1" s="1"/>
  <c r="AP1145" i="1" a="1"/>
  <c r="AP1145" i="1" s="1"/>
  <c r="AP1146" i="1" a="1"/>
  <c r="AP1146" i="1" s="1"/>
  <c r="AP1147" i="1" a="1"/>
  <c r="AP1147" i="1"/>
  <c r="AP1148" i="1" a="1"/>
  <c r="AP1148" i="1" s="1"/>
  <c r="AP1149" i="1" a="1"/>
  <c r="AP1149" i="1" s="1"/>
  <c r="AP1150" i="1" a="1"/>
  <c r="AP1150" i="1" s="1"/>
  <c r="AP1151" i="1" a="1"/>
  <c r="AP1151" i="1" s="1"/>
  <c r="AP1152" i="1" a="1"/>
  <c r="AP1152" i="1" s="1"/>
  <c r="AP1153" i="1" a="1"/>
  <c r="AP1153" i="1" s="1"/>
  <c r="AP1154" i="1" a="1"/>
  <c r="AP1154" i="1" s="1"/>
  <c r="AP1155" i="1" a="1"/>
  <c r="AP1155" i="1" s="1"/>
  <c r="AP1156" i="1" a="1"/>
  <c r="AP1156" i="1"/>
  <c r="AP1157" i="1" a="1"/>
  <c r="AP1157" i="1" s="1"/>
  <c r="AP1158" i="1" a="1"/>
  <c r="AP1158" i="1" s="1"/>
  <c r="AP1159" i="1" a="1"/>
  <c r="AP1159" i="1" s="1"/>
  <c r="AP1160" i="1" a="1"/>
  <c r="AP1160" i="1" s="1"/>
  <c r="AP1161" i="1" a="1"/>
  <c r="AP1161" i="1" s="1"/>
  <c r="AP1162" i="1" a="1"/>
  <c r="AP1162" i="1" s="1"/>
  <c r="AP1163" i="1" a="1"/>
  <c r="AP1163" i="1" s="1"/>
  <c r="AP1164" i="1" a="1"/>
  <c r="AP1164" i="1" s="1"/>
  <c r="AP1165" i="1" a="1"/>
  <c r="AP1165" i="1"/>
  <c r="AP1166" i="1" a="1"/>
  <c r="AP1166" i="1" s="1"/>
  <c r="AP1167" i="1" a="1"/>
  <c r="AP1167" i="1" s="1"/>
  <c r="AP1168" i="1" a="1"/>
  <c r="AP1168" i="1" s="1"/>
  <c r="AP1169" i="1" a="1"/>
  <c r="AP1169" i="1" s="1"/>
  <c r="AP1170" i="1" a="1"/>
  <c r="AP1170" i="1" s="1"/>
  <c r="AP1171" i="1" a="1"/>
  <c r="AP1171" i="1" s="1"/>
  <c r="AP1172" i="1" a="1"/>
  <c r="AP1172" i="1" s="1"/>
  <c r="AP1173" i="1" a="1"/>
  <c r="AP1173" i="1" s="1"/>
  <c r="AP1174" i="1" a="1"/>
  <c r="AP1174" i="1" s="1"/>
  <c r="AP1175" i="1" a="1"/>
  <c r="AP1175" i="1" s="1"/>
  <c r="AP1176" i="1" a="1"/>
  <c r="AP1176" i="1" s="1"/>
  <c r="AP1177" i="1" a="1"/>
  <c r="AP1177" i="1" s="1"/>
  <c r="AP1178" i="1" a="1"/>
  <c r="AP1178" i="1" s="1"/>
  <c r="AP1179" i="1" a="1"/>
  <c r="AP1179" i="1" s="1"/>
  <c r="AP1180" i="1" a="1"/>
  <c r="AP1180" i="1" s="1"/>
  <c r="AP1181" i="1" a="1"/>
  <c r="AP1181" i="1" s="1"/>
  <c r="AP1182" i="1" a="1"/>
  <c r="AP1182" i="1" s="1"/>
  <c r="AP1183" i="1" a="1"/>
  <c r="AP1183" i="1" s="1"/>
  <c r="AP1184" i="1" a="1"/>
  <c r="AP1184" i="1" s="1"/>
  <c r="AP1185" i="1" a="1"/>
  <c r="AP1185" i="1" s="1"/>
  <c r="AP1186" i="1" a="1"/>
  <c r="AP1186" i="1" s="1"/>
  <c r="AP1187" i="1" a="1"/>
  <c r="AP1187" i="1" s="1"/>
  <c r="AP1188" i="1" a="1"/>
  <c r="AP1188" i="1"/>
  <c r="AP1189" i="1" a="1"/>
  <c r="AP1189" i="1" s="1"/>
  <c r="AP1190" i="1" a="1"/>
  <c r="AP1190" i="1" s="1"/>
  <c r="AP1191" i="1" a="1"/>
  <c r="AP1191" i="1" s="1"/>
  <c r="AP1192" i="1" a="1"/>
  <c r="AP1192" i="1" s="1"/>
  <c r="AP1193" i="1" a="1"/>
  <c r="AP1193" i="1" s="1"/>
  <c r="AP1194" i="1" a="1"/>
  <c r="AP1194" i="1" s="1"/>
  <c r="AP1195" i="1" a="1"/>
  <c r="AP1195" i="1" s="1"/>
  <c r="AP1196" i="1" a="1"/>
  <c r="AP1196" i="1" s="1"/>
  <c r="AP1197" i="1" a="1"/>
  <c r="AP1197" i="1" s="1"/>
  <c r="AP1198" i="1" a="1"/>
  <c r="AP1198" i="1" s="1"/>
  <c r="AP1199" i="1" a="1"/>
  <c r="AP1199" i="1" s="1"/>
  <c r="AP1200" i="1" a="1"/>
  <c r="AP1200" i="1" s="1"/>
  <c r="AP1201" i="1" a="1"/>
  <c r="AP1201" i="1" s="1"/>
  <c r="AP1202" i="1" a="1"/>
  <c r="AP1202" i="1" s="1"/>
  <c r="AP1203" i="1" a="1"/>
  <c r="AP1203" i="1" s="1"/>
  <c r="AP1204" i="1" a="1"/>
  <c r="AP1204" i="1" s="1"/>
  <c r="AP1205" i="1" a="1"/>
  <c r="AP1205" i="1" s="1"/>
  <c r="AP1206" i="1" a="1"/>
  <c r="AP1206" i="1" s="1"/>
  <c r="AP1207" i="1" a="1"/>
  <c r="AP1207" i="1" s="1"/>
  <c r="AP1208" i="1" a="1"/>
  <c r="AP1208" i="1" s="1"/>
  <c r="AP1209" i="1" a="1"/>
  <c r="AP1209" i="1" s="1"/>
  <c r="AP1210" i="1" a="1"/>
  <c r="AP1210" i="1" s="1"/>
  <c r="AP1211" i="1" a="1"/>
  <c r="AP1211" i="1" s="1"/>
  <c r="AP1212" i="1" a="1"/>
  <c r="AP1212" i="1" s="1"/>
  <c r="AP1213" i="1" a="1"/>
  <c r="AP1213" i="1" s="1"/>
  <c r="AP1214" i="1" a="1"/>
  <c r="AP1214" i="1" s="1"/>
  <c r="AP1215" i="1" a="1"/>
  <c r="AP1215" i="1" s="1"/>
  <c r="AP1216" i="1" a="1"/>
  <c r="AP1216" i="1" s="1"/>
  <c r="AP1217" i="1" a="1"/>
  <c r="AP1217" i="1" s="1"/>
  <c r="AP1218" i="1" a="1"/>
  <c r="AP1218" i="1" s="1"/>
  <c r="AP1219" i="1" a="1"/>
  <c r="AP1219" i="1" s="1"/>
  <c r="AP1220" i="1" a="1"/>
  <c r="AP1220" i="1" s="1"/>
  <c r="AP1221" i="1" a="1"/>
  <c r="AP1221" i="1" s="1"/>
  <c r="AP1222" i="1" a="1"/>
  <c r="AP1222" i="1" s="1"/>
  <c r="AP1223" i="1" a="1"/>
  <c r="AP1223" i="1" s="1"/>
  <c r="AP1224" i="1" a="1"/>
  <c r="AP1224" i="1" s="1"/>
  <c r="AP1225" i="1" a="1"/>
  <c r="AP1225" i="1" s="1"/>
  <c r="AP1226" i="1" a="1"/>
  <c r="AP1226" i="1" s="1"/>
  <c r="AP1227" i="1" a="1"/>
  <c r="AP1227" i="1" s="1"/>
  <c r="AP1228" i="1" a="1"/>
  <c r="AP1228" i="1" s="1"/>
  <c r="AP1229" i="1" a="1"/>
  <c r="AP1229" i="1" s="1"/>
  <c r="AP1230" i="1" a="1"/>
  <c r="AP1230" i="1" s="1"/>
  <c r="AP1231" i="1" a="1"/>
  <c r="AP1231" i="1" s="1"/>
  <c r="AP1232" i="1" a="1"/>
  <c r="AP1232" i="1" s="1"/>
  <c r="AP1233" i="1" a="1"/>
  <c r="AP1233" i="1" s="1"/>
  <c r="AP1234" i="1" a="1"/>
  <c r="AP1234" i="1" s="1"/>
  <c r="AP1235" i="1" a="1"/>
  <c r="AP1235" i="1" s="1"/>
  <c r="AP1236" i="1" a="1"/>
  <c r="AP1236" i="1" s="1"/>
  <c r="AP1237" i="1" a="1"/>
  <c r="AP1237" i="1" s="1"/>
  <c r="AP1238" i="1" a="1"/>
  <c r="AP1238" i="1" s="1"/>
  <c r="AP1239" i="1" a="1"/>
  <c r="AP1239" i="1" s="1"/>
  <c r="AP1240" i="1" a="1"/>
  <c r="AP1240" i="1" s="1"/>
  <c r="AP1241" i="1" a="1"/>
  <c r="AP1241" i="1" s="1"/>
  <c r="AP1242" i="1" a="1"/>
  <c r="AP1242" i="1" s="1"/>
  <c r="AP1243" i="1" a="1"/>
  <c r="AP1243" i="1" s="1"/>
  <c r="AP1244" i="1" a="1"/>
  <c r="AP1244" i="1" s="1"/>
  <c r="AP1245" i="1" a="1"/>
  <c r="AP1245" i="1" s="1"/>
  <c r="AP1246" i="1" a="1"/>
  <c r="AP1246" i="1" s="1"/>
  <c r="AP1247" i="1" a="1"/>
  <c r="AP1247" i="1" s="1"/>
  <c r="AP1248" i="1" a="1"/>
  <c r="AP1248" i="1" s="1"/>
  <c r="AP1249" i="1" a="1"/>
  <c r="AP1249" i="1" s="1"/>
  <c r="AP1250" i="1" a="1"/>
  <c r="AP1250" i="1" s="1"/>
  <c r="AP1251" i="1" a="1"/>
  <c r="AP1251" i="1" s="1"/>
  <c r="AP1252" i="1" a="1"/>
  <c r="AP1252" i="1" s="1"/>
  <c r="AP1253" i="1" a="1"/>
  <c r="AP1253" i="1" s="1"/>
  <c r="AP1254" i="1" a="1"/>
  <c r="AP1254" i="1" s="1"/>
  <c r="AP1255" i="1" a="1"/>
  <c r="AP1255" i="1" s="1"/>
  <c r="AP1256" i="1" a="1"/>
  <c r="AP1256" i="1" s="1"/>
  <c r="AP1257" i="1" a="1"/>
  <c r="AP1257" i="1" s="1"/>
  <c r="AP1258" i="1" a="1"/>
  <c r="AP1258" i="1" s="1"/>
  <c r="AP1259" i="1" a="1"/>
  <c r="AP1259" i="1" s="1"/>
  <c r="AP1260" i="1" a="1"/>
  <c r="AP1260" i="1" s="1"/>
  <c r="AP1261" i="1" a="1"/>
  <c r="AP1261" i="1" s="1"/>
  <c r="AP1262" i="1" a="1"/>
  <c r="AP1262" i="1" s="1"/>
  <c r="AP1263" i="1" a="1"/>
  <c r="AP1263" i="1" s="1"/>
  <c r="AP1264" i="1" a="1"/>
  <c r="AP1264" i="1" s="1"/>
  <c r="AP1265" i="1" a="1"/>
  <c r="AP1265" i="1" s="1"/>
  <c r="AP1266" i="1" a="1"/>
  <c r="AP1266" i="1" s="1"/>
  <c r="AP1267" i="1" a="1"/>
  <c r="AP1267" i="1" s="1"/>
  <c r="AP1268" i="1" a="1"/>
  <c r="AP1268" i="1" s="1"/>
  <c r="AP1269" i="1" a="1"/>
  <c r="AP1269" i="1" s="1"/>
  <c r="AP1270" i="1" a="1"/>
  <c r="AP1270" i="1" s="1"/>
  <c r="AP1271" i="1" a="1"/>
  <c r="AP1271" i="1" s="1"/>
  <c r="AP1272" i="1" a="1"/>
  <c r="AP1272" i="1" s="1"/>
  <c r="AP1273" i="1" a="1"/>
  <c r="AP1273" i="1" s="1"/>
  <c r="AP1274" i="1" a="1"/>
  <c r="AP1274" i="1" s="1"/>
  <c r="AP1275" i="1" a="1"/>
  <c r="AP1275" i="1" s="1"/>
  <c r="AP1276" i="1" a="1"/>
  <c r="AP1276" i="1" s="1"/>
  <c r="AP1277" i="1" a="1"/>
  <c r="AP1277" i="1" s="1"/>
  <c r="AP1278" i="1" a="1"/>
  <c r="AP1278" i="1" s="1"/>
  <c r="AP1279" i="1" a="1"/>
  <c r="AP1279" i="1" s="1"/>
  <c r="AP1280" i="1" a="1"/>
  <c r="AP1280" i="1" s="1"/>
  <c r="AP1281" i="1" a="1"/>
  <c r="AP1281" i="1" s="1"/>
  <c r="AP1282" i="1" a="1"/>
  <c r="AP1282" i="1" s="1"/>
  <c r="AP1283" i="1" a="1"/>
  <c r="AP1283" i="1" s="1"/>
  <c r="AP1284" i="1" a="1"/>
  <c r="AP1284" i="1" s="1"/>
  <c r="AP1285" i="1" a="1"/>
  <c r="AP1285" i="1" s="1"/>
  <c r="AP1286" i="1" a="1"/>
  <c r="AP1286" i="1" s="1"/>
  <c r="AP1287" i="1" a="1"/>
  <c r="AP1287" i="1" s="1"/>
  <c r="AP1288" i="1" a="1"/>
  <c r="AP1288" i="1" s="1"/>
  <c r="AP1289" i="1" a="1"/>
  <c r="AP1289" i="1" s="1"/>
  <c r="AP1290" i="1" a="1"/>
  <c r="AP1290" i="1" s="1"/>
  <c r="AP1291" i="1" a="1"/>
  <c r="AP1291" i="1" s="1"/>
  <c r="AP1292" i="1" a="1"/>
  <c r="AP1292" i="1"/>
  <c r="AP1293" i="1" a="1"/>
  <c r="AP1293" i="1"/>
  <c r="AP1294" i="1" a="1"/>
  <c r="AP1294" i="1" s="1"/>
  <c r="AP1295" i="1" a="1"/>
  <c r="AP1295" i="1" s="1"/>
  <c r="AP1296" i="1" a="1"/>
  <c r="AP1296" i="1" s="1"/>
  <c r="AP1297" i="1" a="1"/>
  <c r="AP1297" i="1" s="1"/>
  <c r="AP1298" i="1" a="1"/>
  <c r="AP1298" i="1" s="1"/>
  <c r="AP1299" i="1" a="1"/>
  <c r="AP1299" i="1" s="1"/>
  <c r="AP1300" i="1" a="1"/>
  <c r="AP1300" i="1" s="1"/>
  <c r="AP1301" i="1" a="1"/>
  <c r="AP1301" i="1" s="1"/>
  <c r="AP1302" i="1" a="1"/>
  <c r="AP1302" i="1" s="1"/>
  <c r="AP1303" i="1" a="1"/>
  <c r="AP1303" i="1" s="1"/>
  <c r="AP1304" i="1" a="1"/>
  <c r="AP1304" i="1" s="1"/>
  <c r="AP1305" i="1" a="1"/>
  <c r="AP1305" i="1" s="1"/>
  <c r="AP1306" i="1" a="1"/>
  <c r="AP1306" i="1" s="1"/>
  <c r="AP1307" i="1" a="1"/>
  <c r="AP1307" i="1" s="1"/>
  <c r="AP1308" i="1" a="1"/>
  <c r="AP1308" i="1" s="1"/>
  <c r="AP1309" i="1" a="1"/>
  <c r="AP1309" i="1" s="1"/>
  <c r="AP1310" i="1" a="1"/>
  <c r="AP1310" i="1" s="1"/>
  <c r="AP1311" i="1" a="1"/>
  <c r="AP1311" i="1" s="1"/>
  <c r="AP1312" i="1" a="1"/>
  <c r="AP1312" i="1" s="1"/>
  <c r="AP1313" i="1" a="1"/>
  <c r="AP1313" i="1" s="1"/>
  <c r="AP1314" i="1" a="1"/>
  <c r="AP1314" i="1" s="1"/>
  <c r="AP1315" i="1" a="1"/>
  <c r="AP1315" i="1" s="1"/>
  <c r="AP1316" i="1" a="1"/>
  <c r="AP1316" i="1"/>
  <c r="AP1317" i="1" a="1"/>
  <c r="AP1317" i="1" s="1"/>
  <c r="AP1318" i="1" a="1"/>
  <c r="AP1318" i="1" s="1"/>
  <c r="AP1319" i="1" a="1"/>
  <c r="AP1319" i="1" s="1"/>
  <c r="AP1320" i="1" a="1"/>
  <c r="AP1320" i="1" s="1"/>
  <c r="AP1321" i="1" a="1"/>
  <c r="AP1321" i="1" s="1"/>
  <c r="AP1322" i="1" a="1"/>
  <c r="AP1322" i="1" s="1"/>
  <c r="AP1323" i="1" a="1"/>
  <c r="AP1323" i="1"/>
  <c r="AP1324" i="1" a="1"/>
  <c r="AP1324" i="1" s="1"/>
  <c r="AP1325" i="1" a="1"/>
  <c r="AP1325" i="1" s="1"/>
  <c r="AP1326" i="1" a="1"/>
  <c r="AP1326" i="1" s="1"/>
  <c r="AP1327" i="1" a="1"/>
  <c r="AP1327" i="1" s="1"/>
  <c r="AP1328" i="1" a="1"/>
  <c r="AP1328" i="1" s="1"/>
  <c r="AP1329" i="1" a="1"/>
  <c r="AP1329" i="1" s="1"/>
  <c r="AP1330" i="1" a="1"/>
  <c r="AP1330" i="1" s="1"/>
  <c r="AP1331" i="1" a="1"/>
  <c r="AP1331" i="1" s="1"/>
  <c r="AP1332" i="1" a="1"/>
  <c r="AP1332" i="1" s="1"/>
  <c r="AP1333" i="1" a="1"/>
  <c r="AP1333" i="1" s="1"/>
  <c r="AP1334" i="1" a="1"/>
  <c r="AP1334" i="1" s="1"/>
  <c r="AP1335" i="1" a="1"/>
  <c r="AP1335" i="1" s="1"/>
  <c r="AP1336" i="1" a="1"/>
  <c r="AP1336" i="1" s="1"/>
  <c r="AP1337" i="1" a="1"/>
  <c r="AP1337" i="1" s="1"/>
  <c r="AP1338" i="1" a="1"/>
  <c r="AP1338" i="1" s="1"/>
  <c r="AP1339" i="1" a="1"/>
  <c r="AP1339" i="1" s="1"/>
  <c r="AP1340" i="1" a="1"/>
  <c r="AP1340" i="1" s="1"/>
  <c r="AP1341" i="1" a="1"/>
  <c r="AP1341" i="1" s="1"/>
  <c r="AP1342" i="1" a="1"/>
  <c r="AP1342" i="1" s="1"/>
  <c r="AP1343" i="1" a="1"/>
  <c r="AP1343" i="1" s="1"/>
  <c r="AP1344" i="1" a="1"/>
  <c r="AP1344" i="1" s="1"/>
  <c r="AP1345" i="1" a="1"/>
  <c r="AP1345" i="1" s="1"/>
  <c r="AP1346" i="1" a="1"/>
  <c r="AP1346" i="1" s="1"/>
  <c r="AP1347" i="1" a="1"/>
  <c r="AP1347" i="1" s="1"/>
  <c r="AP1348" i="1" a="1"/>
  <c r="AP1348" i="1" s="1"/>
  <c r="AP1349" i="1" a="1"/>
  <c r="AP1349" i="1" s="1"/>
  <c r="AP1350" i="1" a="1"/>
  <c r="AP1350" i="1" s="1"/>
  <c r="AP1351" i="1" a="1"/>
  <c r="AP1351" i="1" s="1"/>
  <c r="AP1352" i="1" a="1"/>
  <c r="AP1352" i="1" s="1"/>
  <c r="AP1353" i="1" a="1"/>
  <c r="AP1353" i="1" s="1"/>
  <c r="AP1354" i="1" a="1"/>
  <c r="AP1354" i="1" s="1"/>
  <c r="AP1355" i="1" a="1"/>
  <c r="AP1355" i="1" s="1"/>
  <c r="AP1356" i="1" a="1"/>
  <c r="AP1356" i="1" s="1"/>
  <c r="AP1357" i="1" a="1"/>
  <c r="AP1357" i="1" s="1"/>
  <c r="AP1358" i="1" a="1"/>
  <c r="AP1358" i="1" s="1"/>
  <c r="AP1359" i="1" a="1"/>
  <c r="AP1359" i="1" s="1"/>
  <c r="AP1360" i="1" a="1"/>
  <c r="AP1360" i="1" s="1"/>
  <c r="AP1361" i="1" a="1"/>
  <c r="AP1361" i="1" s="1"/>
  <c r="AP1362" i="1" a="1"/>
  <c r="AP1362" i="1" s="1"/>
  <c r="AP1363" i="1" a="1"/>
  <c r="AP1363" i="1" s="1"/>
  <c r="AP1364" i="1" a="1"/>
  <c r="AP1364" i="1" s="1"/>
  <c r="AP1365" i="1" a="1"/>
  <c r="AP1365" i="1" s="1"/>
  <c r="AP1366" i="1" a="1"/>
  <c r="AP1366" i="1" s="1"/>
  <c r="AP1367" i="1" a="1"/>
  <c r="AP1367" i="1" s="1"/>
  <c r="AP1368" i="1" a="1"/>
  <c r="AP1368" i="1" s="1"/>
  <c r="AP1369" i="1" a="1"/>
  <c r="AP1369" i="1" s="1"/>
  <c r="AP1370" i="1" a="1"/>
  <c r="AP1370" i="1" s="1"/>
  <c r="AP1371" i="1" a="1"/>
  <c r="AP1371" i="1" s="1"/>
  <c r="AP1372" i="1" a="1"/>
  <c r="AP1372" i="1" s="1"/>
  <c r="AP1373" i="1" a="1"/>
  <c r="AP1373" i="1" s="1"/>
  <c r="AP1374" i="1" a="1"/>
  <c r="AP1374" i="1" s="1"/>
  <c r="AP1375" i="1" a="1"/>
  <c r="AP1375" i="1" s="1"/>
  <c r="AP1376" i="1" a="1"/>
  <c r="AP1376" i="1" s="1"/>
  <c r="AP1377" i="1" a="1"/>
  <c r="AP1377" i="1" s="1"/>
  <c r="AP1378" i="1" a="1"/>
  <c r="AP1378" i="1" s="1"/>
  <c r="AP1379" i="1" a="1"/>
  <c r="AP1379" i="1" s="1"/>
  <c r="AP1380" i="1" a="1"/>
  <c r="AP1380" i="1" s="1"/>
  <c r="AP1381" i="1" a="1"/>
  <c r="AP1381" i="1"/>
  <c r="AP1382" i="1" a="1"/>
  <c r="AP1382" i="1" s="1"/>
  <c r="AP1383" i="1" a="1"/>
  <c r="AP1383" i="1" s="1"/>
  <c r="AP1384" i="1" a="1"/>
  <c r="AP1384" i="1" s="1"/>
  <c r="AP1385" i="1" a="1"/>
  <c r="AP1385" i="1" s="1"/>
  <c r="AP1386" i="1" a="1"/>
  <c r="AP1386" i="1" s="1"/>
  <c r="AP1387" i="1" a="1"/>
  <c r="AP1387" i="1" s="1"/>
  <c r="AP1388" i="1" a="1"/>
  <c r="AP1388" i="1"/>
  <c r="AP1389" i="1" a="1"/>
  <c r="AP1389" i="1" s="1"/>
  <c r="AP1390" i="1" a="1"/>
  <c r="AP1390" i="1" s="1"/>
  <c r="AP1391" i="1" a="1"/>
  <c r="AP1391" i="1" s="1"/>
  <c r="AP1392" i="1" a="1"/>
  <c r="AP1392" i="1" s="1"/>
  <c r="AP1393" i="1" a="1"/>
  <c r="AP1393" i="1" s="1"/>
  <c r="AP1394" i="1" a="1"/>
  <c r="AP1394" i="1" s="1"/>
  <c r="AP1395" i="1" a="1"/>
  <c r="AP1395" i="1" s="1"/>
  <c r="AP1396" i="1" a="1"/>
  <c r="AP1396" i="1" s="1"/>
  <c r="AP1397" i="1" a="1"/>
  <c r="AP1397" i="1" s="1"/>
  <c r="AP1398" i="1" a="1"/>
  <c r="AP1398" i="1" s="1"/>
  <c r="AP1399" i="1" a="1"/>
  <c r="AP1399" i="1" s="1"/>
  <c r="AP1400" i="1" a="1"/>
  <c r="AP1400" i="1" s="1"/>
  <c r="AP1401" i="1" a="1"/>
  <c r="AP1401" i="1" s="1"/>
  <c r="AP1402" i="1" a="1"/>
  <c r="AP1402" i="1" s="1"/>
  <c r="AP1403" i="1" a="1"/>
  <c r="AP1403" i="1" s="1"/>
  <c r="AP1404" i="1" a="1"/>
  <c r="AP1404" i="1" s="1"/>
  <c r="AP1405" i="1" a="1"/>
  <c r="AP1405" i="1" s="1"/>
  <c r="AP1406" i="1" a="1"/>
  <c r="AP1406" i="1" s="1"/>
  <c r="AP1407" i="1" a="1"/>
  <c r="AP1407" i="1" s="1"/>
  <c r="AP1408" i="1" a="1"/>
  <c r="AP1408" i="1" s="1"/>
  <c r="AP1409" i="1" a="1"/>
  <c r="AP1409" i="1"/>
  <c r="AP1410" i="1" a="1"/>
  <c r="AP1410" i="1" s="1"/>
  <c r="AP1411" i="1" a="1"/>
  <c r="AP1411" i="1" s="1"/>
  <c r="AP1412" i="1" a="1"/>
  <c r="AP1412" i="1" s="1"/>
  <c r="AP1413" i="1" a="1"/>
  <c r="AP1413" i="1" s="1"/>
  <c r="AP1414" i="1" a="1"/>
  <c r="AP1414" i="1" s="1"/>
  <c r="AP1415" i="1" a="1"/>
  <c r="AP1415" i="1" s="1"/>
  <c r="AP1416" i="1" a="1"/>
  <c r="AP1416" i="1" s="1"/>
  <c r="AP1417" i="1" a="1"/>
  <c r="AP1417" i="1" s="1"/>
  <c r="AP1418" i="1" a="1"/>
  <c r="AP1418" i="1" s="1"/>
  <c r="AP1419" i="1" a="1"/>
  <c r="AP1419" i="1" s="1"/>
  <c r="AP1420" i="1" a="1"/>
  <c r="AP1420" i="1" s="1"/>
  <c r="AP1421" i="1" a="1"/>
  <c r="AP1421" i="1" s="1"/>
  <c r="AP1422" i="1" a="1"/>
  <c r="AP1422" i="1" s="1"/>
  <c r="AP1423" i="1" a="1"/>
  <c r="AP1423" i="1" s="1"/>
  <c r="AP1424" i="1" a="1"/>
  <c r="AP1424" i="1" s="1"/>
  <c r="AP1425" i="1" a="1"/>
  <c r="AP1425" i="1" s="1"/>
  <c r="AP1426" i="1" a="1"/>
  <c r="AP1426" i="1" s="1"/>
  <c r="AP1427" i="1" a="1"/>
  <c r="AP1427" i="1" s="1"/>
  <c r="AP1428" i="1" a="1"/>
  <c r="AP1428" i="1" s="1"/>
  <c r="AP1429" i="1" a="1"/>
  <c r="AP1429" i="1" s="1"/>
  <c r="AP1430" i="1" a="1"/>
  <c r="AP1430" i="1" s="1"/>
  <c r="AP1431" i="1" a="1"/>
  <c r="AP1431" i="1" s="1"/>
  <c r="AP1432" i="1" a="1"/>
  <c r="AP1432" i="1" s="1"/>
  <c r="AP1433" i="1" a="1"/>
  <c r="AP1433" i="1" s="1"/>
  <c r="AP1434" i="1" a="1"/>
  <c r="AP1434" i="1" s="1"/>
  <c r="AP1435" i="1" a="1"/>
  <c r="AP1435" i="1" s="1"/>
  <c r="AP1436" i="1" a="1"/>
  <c r="AP1436" i="1" s="1"/>
  <c r="AP1437" i="1" a="1"/>
  <c r="AP1437" i="1" s="1"/>
  <c r="AP1438" i="1" a="1"/>
  <c r="AP1438" i="1" s="1"/>
  <c r="AP1439" i="1" a="1"/>
  <c r="AP1439" i="1" s="1"/>
  <c r="AP1440" i="1" a="1"/>
  <c r="AP1440" i="1" s="1"/>
  <c r="AP1441" i="1" a="1"/>
  <c r="AP1441" i="1" s="1"/>
  <c r="AP1442" i="1" a="1"/>
  <c r="AP1442" i="1" s="1"/>
  <c r="AP1443" i="1" a="1"/>
  <c r="AP1443" i="1" s="1"/>
  <c r="AP1444" i="1" a="1"/>
  <c r="AP1444" i="1" s="1"/>
  <c r="AP1445" i="1" a="1"/>
  <c r="AP1445" i="1" s="1"/>
  <c r="AP1446" i="1" a="1"/>
  <c r="AP1446" i="1" s="1"/>
  <c r="AP1447" i="1" a="1"/>
  <c r="AP1447" i="1" s="1"/>
  <c r="AP1448" i="1" a="1"/>
  <c r="AP1448" i="1" s="1"/>
  <c r="AP1449" i="1" a="1"/>
  <c r="AP1449" i="1" s="1"/>
  <c r="AP1450" i="1" a="1"/>
  <c r="AP1450" i="1" s="1"/>
  <c r="AP1451" i="1" a="1"/>
  <c r="AP1451" i="1" s="1"/>
  <c r="AP1452" i="1" a="1"/>
  <c r="AP1452" i="1" s="1"/>
  <c r="AP1453" i="1" a="1"/>
  <c r="AP1453" i="1" s="1"/>
  <c r="AP1454" i="1" a="1"/>
  <c r="AP1454" i="1" s="1"/>
  <c r="AP1455" i="1" a="1"/>
  <c r="AP1455" i="1" s="1"/>
  <c r="AP1456" i="1" a="1"/>
  <c r="AP1456" i="1" s="1"/>
  <c r="AP1457" i="1" a="1"/>
  <c r="AP1457" i="1" s="1"/>
  <c r="AP1458" i="1" a="1"/>
  <c r="AP1458" i="1" s="1"/>
  <c r="AP1459" i="1" a="1"/>
  <c r="AP1459" i="1" s="1"/>
  <c r="AP1460" i="1" a="1"/>
  <c r="AP1460" i="1" s="1"/>
  <c r="AP1461" i="1" a="1"/>
  <c r="AP1461" i="1"/>
  <c r="AP1462" i="1" a="1"/>
  <c r="AP1462" i="1" s="1"/>
  <c r="AP1463" i="1" a="1"/>
  <c r="AP1463" i="1" s="1"/>
  <c r="AP1464" i="1" a="1"/>
  <c r="AP1464" i="1" s="1"/>
  <c r="AP1465" i="1" a="1"/>
  <c r="AP1465" i="1" s="1"/>
  <c r="AP1466" i="1" a="1"/>
  <c r="AP1466" i="1" s="1"/>
  <c r="AP1467" i="1" a="1"/>
  <c r="AP1467" i="1" s="1"/>
  <c r="AP1468" i="1" a="1"/>
  <c r="AP1468" i="1" s="1"/>
  <c r="AP1469" i="1" a="1"/>
  <c r="AP1469" i="1" s="1"/>
  <c r="AP1470" i="1" a="1"/>
  <c r="AP1470" i="1" s="1"/>
  <c r="AP1471" i="1" a="1"/>
  <c r="AP1471" i="1" s="1"/>
  <c r="AP1472" i="1" a="1"/>
  <c r="AP1472" i="1" s="1"/>
  <c r="AP1473" i="1" a="1"/>
  <c r="AP1473" i="1" s="1"/>
  <c r="AP1474" i="1" a="1"/>
  <c r="AP1474" i="1" s="1"/>
  <c r="AP1475" i="1" a="1"/>
  <c r="AP1475" i="1" s="1"/>
  <c r="AP1476" i="1" a="1"/>
  <c r="AP1476" i="1"/>
  <c r="AP1477" i="1" a="1"/>
  <c r="AP1477" i="1" s="1"/>
  <c r="AP1478" i="1" a="1"/>
  <c r="AP1478" i="1" s="1"/>
  <c r="AP1479" i="1" a="1"/>
  <c r="AP1479" i="1" s="1"/>
  <c r="AP1480" i="1" a="1"/>
  <c r="AP1480" i="1" s="1"/>
  <c r="AP1481" i="1" a="1"/>
  <c r="AP1481" i="1" s="1"/>
  <c r="AP1482" i="1" a="1"/>
  <c r="AP1482" i="1" s="1"/>
  <c r="AP1483" i="1" a="1"/>
  <c r="AP1483" i="1" s="1"/>
  <c r="AP1484" i="1" a="1"/>
  <c r="AP1484" i="1" s="1"/>
  <c r="AP1485" i="1" a="1"/>
  <c r="AP1485" i="1" s="1"/>
  <c r="AP1486" i="1" a="1"/>
  <c r="AP1486" i="1" s="1"/>
  <c r="AP1487" i="1" a="1"/>
  <c r="AP1487" i="1" s="1"/>
  <c r="AP1488" i="1" a="1"/>
  <c r="AP1488" i="1" s="1"/>
  <c r="AP1489" i="1" a="1"/>
  <c r="AP1489" i="1" s="1"/>
  <c r="AP1490" i="1" a="1"/>
  <c r="AP1490" i="1" s="1"/>
  <c r="AP1491" i="1" a="1"/>
  <c r="AP1491" i="1"/>
  <c r="AP1492" i="1" a="1"/>
  <c r="AP1492" i="1" s="1"/>
  <c r="AP1493" i="1" a="1"/>
  <c r="AP1493" i="1" s="1"/>
  <c r="AP1494" i="1" a="1"/>
  <c r="AP1494" i="1" s="1"/>
  <c r="AP1495" i="1" a="1"/>
  <c r="AP1495" i="1" s="1"/>
  <c r="AP1496" i="1" a="1"/>
  <c r="AP1496" i="1" s="1"/>
  <c r="AP1497" i="1" a="1"/>
  <c r="AP1497" i="1" s="1"/>
  <c r="AP1498" i="1" a="1"/>
  <c r="AP1498" i="1" s="1"/>
  <c r="AP1499" i="1" a="1"/>
  <c r="AP1499" i="1" s="1"/>
  <c r="AP1500" i="1" a="1"/>
  <c r="AP1500" i="1"/>
  <c r="AP1501" i="1" a="1"/>
  <c r="AP1501" i="1" s="1"/>
  <c r="AP1502" i="1" a="1"/>
  <c r="AP1502" i="1" s="1"/>
  <c r="AP1503" i="1" a="1"/>
  <c r="AP1503" i="1" s="1"/>
  <c r="AP1504" i="1" a="1"/>
  <c r="AP1504" i="1" s="1"/>
  <c r="AP1505" i="1" a="1"/>
  <c r="AP1505" i="1" s="1"/>
  <c r="AP1506" i="1" a="1"/>
  <c r="AP1506" i="1" s="1"/>
  <c r="AP1507" i="1" a="1"/>
  <c r="AP1507" i="1"/>
  <c r="AP1508" i="1" a="1"/>
  <c r="AP1508" i="1" s="1"/>
  <c r="AP1509" i="1" a="1"/>
  <c r="AP1509" i="1" s="1"/>
  <c r="AP1510" i="1" a="1"/>
  <c r="AP1510" i="1" s="1"/>
  <c r="AP1511" i="1" a="1"/>
  <c r="AP1511" i="1" s="1"/>
  <c r="AP1512" i="1" a="1"/>
  <c r="AP1512" i="1" s="1"/>
  <c r="AP1513" i="1" a="1"/>
  <c r="AP1513" i="1" s="1"/>
  <c r="AP1514" i="1" a="1"/>
  <c r="AP1514" i="1" s="1"/>
  <c r="AP1515" i="1" a="1"/>
  <c r="AP1515" i="1" s="1"/>
  <c r="AP1516" i="1" a="1"/>
  <c r="AP1516" i="1" s="1"/>
  <c r="AP1517" i="1" a="1"/>
  <c r="AP1517" i="1" s="1"/>
  <c r="AP1518" i="1" a="1"/>
  <c r="AP1518" i="1" s="1"/>
  <c r="AP1519" i="1" a="1"/>
  <c r="AP1519" i="1" s="1"/>
  <c r="AP1520" i="1" a="1"/>
  <c r="AP1520" i="1" s="1"/>
  <c r="AP1521" i="1" a="1"/>
  <c r="AP1521" i="1" s="1"/>
  <c r="AP1522" i="1" a="1"/>
  <c r="AP1522" i="1" s="1"/>
  <c r="AP1523" i="1" a="1"/>
  <c r="AP1523" i="1" s="1"/>
  <c r="AP1524" i="1" a="1"/>
  <c r="AP1524" i="1" s="1"/>
  <c r="AP1525" i="1" a="1"/>
  <c r="AP1525" i="1" s="1"/>
  <c r="AP1526" i="1" a="1"/>
  <c r="AP1526" i="1" s="1"/>
  <c r="AP1527" i="1" a="1"/>
  <c r="AP1527" i="1" s="1"/>
  <c r="AP1528" i="1" a="1"/>
  <c r="AP1528" i="1" s="1"/>
  <c r="AP1529" i="1" a="1"/>
  <c r="AP1529" i="1" s="1"/>
  <c r="AP1530" i="1" a="1"/>
  <c r="AP1530" i="1" s="1"/>
  <c r="AP1531" i="1" a="1"/>
  <c r="AP1531" i="1" s="1"/>
  <c r="AP1532" i="1" a="1"/>
  <c r="AP1532" i="1"/>
  <c r="AP1533" i="1" a="1"/>
  <c r="AP1533" i="1" s="1"/>
  <c r="AP1534" i="1" a="1"/>
  <c r="AP1534" i="1" s="1"/>
  <c r="AP1535" i="1" a="1"/>
  <c r="AP1535" i="1" s="1"/>
  <c r="AP1536" i="1" a="1"/>
  <c r="AP1536" i="1" s="1"/>
  <c r="AP1537" i="1" a="1"/>
  <c r="AP1537" i="1" s="1"/>
  <c r="AP1538" i="1" a="1"/>
  <c r="AP1538" i="1" s="1"/>
  <c r="AP1539" i="1" a="1"/>
  <c r="AP1539" i="1" s="1"/>
  <c r="AP1540" i="1" a="1"/>
  <c r="AP1540" i="1" s="1"/>
  <c r="AP1541" i="1" a="1"/>
  <c r="AP1541" i="1" s="1"/>
  <c r="AP1542" i="1" a="1"/>
  <c r="AP1542" i="1" s="1"/>
  <c r="AP1543" i="1" a="1"/>
  <c r="AP1543" i="1" s="1"/>
  <c r="AP1544" i="1" a="1"/>
  <c r="AP1544" i="1" s="1"/>
  <c r="AP1545" i="1" a="1"/>
  <c r="AP1545" i="1" s="1"/>
  <c r="AP1546" i="1" a="1"/>
  <c r="AP1546" i="1" s="1"/>
  <c r="AP1547" i="1" a="1"/>
  <c r="AP1547" i="1"/>
  <c r="AP1548" i="1" a="1"/>
  <c r="AP1548" i="1" s="1"/>
  <c r="AP1549" i="1" a="1"/>
  <c r="AP1549" i="1" s="1"/>
  <c r="AP1550" i="1" a="1"/>
  <c r="AP1550" i="1" s="1"/>
  <c r="AP1551" i="1" a="1"/>
  <c r="AP1551" i="1" s="1"/>
  <c r="AP1552" i="1" a="1"/>
  <c r="AP1552" i="1" s="1"/>
  <c r="AP1553" i="1" a="1"/>
  <c r="AP1553" i="1" s="1"/>
  <c r="AP1554" i="1" a="1"/>
  <c r="AP1554" i="1" s="1"/>
  <c r="AP1555" i="1" a="1"/>
  <c r="AP1555" i="1" s="1"/>
  <c r="AP1556" i="1" a="1"/>
  <c r="AP1556" i="1" s="1"/>
  <c r="AP1557" i="1" a="1"/>
  <c r="AP1557" i="1" s="1"/>
  <c r="AP1558" i="1" a="1"/>
  <c r="AP1558" i="1" s="1"/>
  <c r="AP1559" i="1" a="1"/>
  <c r="AP1559" i="1" s="1"/>
  <c r="AP1560" i="1" a="1"/>
  <c r="AP1560" i="1" s="1"/>
  <c r="AP1561" i="1" a="1"/>
  <c r="AP1561" i="1" s="1"/>
  <c r="AP1562" i="1" a="1"/>
  <c r="AP1562" i="1" s="1"/>
  <c r="AP1563" i="1" a="1"/>
  <c r="AP1563" i="1" s="1"/>
  <c r="AP1564" i="1" a="1"/>
  <c r="AP1564" i="1" s="1"/>
  <c r="AP1565" i="1" a="1"/>
  <c r="AP1565" i="1" s="1"/>
  <c r="AP1566" i="1" a="1"/>
  <c r="AP1566" i="1" s="1"/>
  <c r="AP1567" i="1" a="1"/>
  <c r="AP1567" i="1" s="1"/>
  <c r="AP1568" i="1" a="1"/>
  <c r="AP1568" i="1" s="1"/>
  <c r="AP1569" i="1" a="1"/>
  <c r="AP1569" i="1" s="1"/>
  <c r="AP1570" i="1" a="1"/>
  <c r="AP1570" i="1" s="1"/>
  <c r="AP1571" i="1" a="1"/>
  <c r="AP1571" i="1" s="1"/>
  <c r="AP1572" i="1" a="1"/>
  <c r="AP1572" i="1" s="1"/>
  <c r="AP1573" i="1" a="1"/>
  <c r="AP1573" i="1" s="1"/>
  <c r="AP1574" i="1" a="1"/>
  <c r="AP1574" i="1" s="1"/>
  <c r="AP1575" i="1" a="1"/>
  <c r="AP1575" i="1" s="1"/>
  <c r="AP1576" i="1" a="1"/>
  <c r="AP1576" i="1" s="1"/>
  <c r="AP1577" i="1" a="1"/>
  <c r="AP1577" i="1" s="1"/>
  <c r="AP1578" i="1" a="1"/>
  <c r="AP1578" i="1" s="1"/>
  <c r="AP1579" i="1" a="1"/>
  <c r="AP1579" i="1" s="1"/>
  <c r="AP1580" i="1" a="1"/>
  <c r="AP1580" i="1" s="1"/>
  <c r="AP1581" i="1" a="1"/>
  <c r="AP1581" i="1" s="1"/>
  <c r="AP1582" i="1" a="1"/>
  <c r="AP1582" i="1" s="1"/>
  <c r="AP1583" i="1" a="1"/>
  <c r="AP1583" i="1" s="1"/>
  <c r="AP1584" i="1" a="1"/>
  <c r="AP1584" i="1" s="1"/>
  <c r="AP1585" i="1" a="1"/>
  <c r="AP1585" i="1" s="1"/>
  <c r="AP1586" i="1" a="1"/>
  <c r="AP1586" i="1" s="1"/>
  <c r="AP1587" i="1" a="1"/>
  <c r="AP1587" i="1" s="1"/>
  <c r="AP1588" i="1" a="1"/>
  <c r="AP1588" i="1" s="1"/>
  <c r="AP1589" i="1" a="1"/>
  <c r="AP1589" i="1" s="1"/>
  <c r="AP1590" i="1" a="1"/>
  <c r="AP1590" i="1" s="1"/>
  <c r="AP1591" i="1" a="1"/>
  <c r="AP1591" i="1" s="1"/>
  <c r="AP1592" i="1" a="1"/>
  <c r="AP1592" i="1" s="1"/>
  <c r="AP1593" i="1" a="1"/>
  <c r="AP1593" i="1" s="1"/>
  <c r="AP1594" i="1" a="1"/>
  <c r="AP1594" i="1" s="1"/>
  <c r="AP1595" i="1" a="1"/>
  <c r="AP1595" i="1" s="1"/>
  <c r="AP1596" i="1" a="1"/>
  <c r="AP1596" i="1" s="1"/>
  <c r="AP1597" i="1" a="1"/>
  <c r="AP1597" i="1" s="1"/>
  <c r="AP1598" i="1" a="1"/>
  <c r="AP1598" i="1" s="1"/>
  <c r="AP1599" i="1" a="1"/>
  <c r="AP1599" i="1" s="1"/>
  <c r="AP1600" i="1" a="1"/>
  <c r="AP1600" i="1" s="1"/>
  <c r="AP1601" i="1" a="1"/>
  <c r="AP1601" i="1" s="1"/>
  <c r="AP1602" i="1" a="1"/>
  <c r="AP1602" i="1" s="1"/>
  <c r="AP1603" i="1" a="1"/>
  <c r="AP1603" i="1" s="1"/>
  <c r="AP1604" i="1" a="1"/>
  <c r="AP1604" i="1" s="1"/>
  <c r="AP1605" i="1" a="1"/>
  <c r="AP1605" i="1" s="1"/>
  <c r="AP1606" i="1" a="1"/>
  <c r="AP1606" i="1" s="1"/>
  <c r="AP1607" i="1" a="1"/>
  <c r="AP1607" i="1" s="1"/>
  <c r="AP1608" i="1" a="1"/>
  <c r="AP1608" i="1" s="1"/>
  <c r="AP1609" i="1" a="1"/>
  <c r="AP1609" i="1" s="1"/>
  <c r="AP1610" i="1" a="1"/>
  <c r="AP1610" i="1" s="1"/>
  <c r="AP1611" i="1" a="1"/>
  <c r="AP1611" i="1" s="1"/>
  <c r="AP1612" i="1" a="1"/>
  <c r="AP1612" i="1" s="1"/>
  <c r="AP1613" i="1" a="1"/>
  <c r="AP1613" i="1" s="1"/>
  <c r="AP1614" i="1" a="1"/>
  <c r="AP1614" i="1" s="1"/>
  <c r="AP1615" i="1" a="1"/>
  <c r="AP1615" i="1" s="1"/>
  <c r="AP1616" i="1" a="1"/>
  <c r="AP1616" i="1" s="1"/>
  <c r="AP1617" i="1" a="1"/>
  <c r="AP1617" i="1" s="1"/>
  <c r="AP1618" i="1" a="1"/>
  <c r="AP1618" i="1" s="1"/>
  <c r="AP1619" i="1" a="1"/>
  <c r="AP1619" i="1" s="1"/>
  <c r="AP1620" i="1" a="1"/>
  <c r="AP1620" i="1" s="1"/>
  <c r="AP1621" i="1" a="1"/>
  <c r="AP1621" i="1" s="1"/>
  <c r="AP1622" i="1" a="1"/>
  <c r="AP1622" i="1" s="1"/>
  <c r="AP1623" i="1" a="1"/>
  <c r="AP1623" i="1" s="1"/>
  <c r="AP1624" i="1" a="1"/>
  <c r="AP1624" i="1" s="1"/>
  <c r="AP1625" i="1" a="1"/>
  <c r="AP1625" i="1" s="1"/>
  <c r="AP1626" i="1" a="1"/>
  <c r="AP1626" i="1" s="1"/>
  <c r="AP1627" i="1" a="1"/>
  <c r="AP1627" i="1" s="1"/>
  <c r="AP1628" i="1" a="1"/>
  <c r="AP1628" i="1" s="1"/>
  <c r="AP1629" i="1" a="1"/>
  <c r="AP1629" i="1" s="1"/>
  <c r="AP1630" i="1" a="1"/>
  <c r="AP1630" i="1" s="1"/>
  <c r="AP1631" i="1" a="1"/>
  <c r="AP1631" i="1" s="1"/>
  <c r="AP1632" i="1" a="1"/>
  <c r="AP1632" i="1" s="1"/>
  <c r="AP1633" i="1" a="1"/>
  <c r="AP1633" i="1" s="1"/>
  <c r="AP1634" i="1" a="1"/>
  <c r="AP1634" i="1" s="1"/>
  <c r="AP1635" i="1" a="1"/>
  <c r="AP1635" i="1" s="1"/>
  <c r="AP1636" i="1" a="1"/>
  <c r="AP1636" i="1" s="1"/>
  <c r="AP1637" i="1" a="1"/>
  <c r="AP1637" i="1" s="1"/>
  <c r="AP1638" i="1" a="1"/>
  <c r="AP1638" i="1" s="1"/>
  <c r="AP1639" i="1" a="1"/>
  <c r="AP1639" i="1" s="1"/>
  <c r="AP1640" i="1" a="1"/>
  <c r="AP1640" i="1" s="1"/>
  <c r="AP1641" i="1" a="1"/>
  <c r="AP1641" i="1" s="1"/>
  <c r="AP1642" i="1" a="1"/>
  <c r="AP1642" i="1" s="1"/>
  <c r="AP1643" i="1" a="1"/>
  <c r="AP1643" i="1" s="1"/>
  <c r="AP1644" i="1" a="1"/>
  <c r="AP1644" i="1" s="1"/>
  <c r="AP1645" i="1" a="1"/>
  <c r="AP1645" i="1" s="1"/>
  <c r="AP1646" i="1" a="1"/>
  <c r="AP1646" i="1" s="1"/>
  <c r="AP1647" i="1" a="1"/>
  <c r="AP1647" i="1" s="1"/>
  <c r="AP1648" i="1" a="1"/>
  <c r="AP1648" i="1" s="1"/>
  <c r="AP1649" i="1" a="1"/>
  <c r="AP1649" i="1" s="1"/>
  <c r="AP1650" i="1" a="1"/>
  <c r="AP1650" i="1" s="1"/>
  <c r="AP1651" i="1" a="1"/>
  <c r="AP1651" i="1"/>
  <c r="AP1652" i="1" a="1"/>
  <c r="AP1652" i="1" s="1"/>
  <c r="AP1653" i="1" a="1"/>
  <c r="AP1653" i="1" s="1"/>
  <c r="AP1654" i="1" a="1"/>
  <c r="AP1654" i="1" s="1"/>
  <c r="AP1655" i="1" a="1"/>
  <c r="AP1655" i="1" s="1"/>
  <c r="AP1656" i="1" a="1"/>
  <c r="AP1656" i="1" s="1"/>
  <c r="AP1657" i="1" a="1"/>
  <c r="AP1657" i="1" s="1"/>
  <c r="AP1658" i="1" a="1"/>
  <c r="AP1658" i="1" s="1"/>
  <c r="AP1659" i="1" a="1"/>
  <c r="AP1659" i="1"/>
  <c r="AP1660" i="1" a="1"/>
  <c r="AP1660" i="1" s="1"/>
  <c r="AP1661" i="1" a="1"/>
  <c r="AP1661" i="1" s="1"/>
  <c r="AP1662" i="1" a="1"/>
  <c r="AP1662" i="1" s="1"/>
  <c r="AP1663" i="1" a="1"/>
  <c r="AP1663" i="1" s="1"/>
  <c r="AP1664" i="1" a="1"/>
  <c r="AP1664" i="1" s="1"/>
  <c r="AP1665" i="1" a="1"/>
  <c r="AP1665" i="1" s="1"/>
  <c r="AP1666" i="1" a="1"/>
  <c r="AP1666" i="1" s="1"/>
  <c r="AP1667" i="1" a="1"/>
  <c r="AP1667" i="1" s="1"/>
  <c r="AP1668" i="1" a="1"/>
  <c r="AP1668" i="1" s="1"/>
  <c r="AP1669" i="1" a="1"/>
  <c r="AP1669" i="1" s="1"/>
  <c r="AP1670" i="1" a="1"/>
  <c r="AP1670" i="1" s="1"/>
  <c r="AP1671" i="1" a="1"/>
  <c r="AP1671" i="1"/>
  <c r="AP1672" i="1" a="1"/>
  <c r="AP1672" i="1" s="1"/>
  <c r="AP1673" i="1" a="1"/>
  <c r="AP1673" i="1" s="1"/>
  <c r="AP1674" i="1" a="1"/>
  <c r="AP1674" i="1" s="1"/>
  <c r="AP1675" i="1" a="1"/>
  <c r="AP1675" i="1" s="1"/>
  <c r="AP1676" i="1" a="1"/>
  <c r="AP1676" i="1" s="1"/>
  <c r="AP1677" i="1" a="1"/>
  <c r="AP1677" i="1" s="1"/>
  <c r="AP1678" i="1" a="1"/>
  <c r="AP1678" i="1" s="1"/>
  <c r="AP1679" i="1" a="1"/>
  <c r="AP1679" i="1" s="1"/>
  <c r="AP1680" i="1" a="1"/>
  <c r="AP1680" i="1" s="1"/>
  <c r="AP1681" i="1" a="1"/>
  <c r="AP1681" i="1" s="1"/>
  <c r="AP1682" i="1" a="1"/>
  <c r="AP1682" i="1" s="1"/>
  <c r="AP1683" i="1" a="1"/>
  <c r="AP1683" i="1" s="1"/>
  <c r="AP1684" i="1" a="1"/>
  <c r="AP1684" i="1" s="1"/>
  <c r="AP1685" i="1" a="1"/>
  <c r="AP1685" i="1" s="1"/>
  <c r="AP1686" i="1" a="1"/>
  <c r="AP1686" i="1" s="1"/>
  <c r="AP1687" i="1" a="1"/>
  <c r="AP1687" i="1" s="1"/>
  <c r="AP1688" i="1" a="1"/>
  <c r="AP1688" i="1" s="1"/>
  <c r="AP1689" i="1" a="1"/>
  <c r="AP1689" i="1" s="1"/>
  <c r="AP1690" i="1" a="1"/>
  <c r="AP1690" i="1" s="1"/>
  <c r="AP1691" i="1" a="1"/>
  <c r="AP1691" i="1" s="1"/>
  <c r="AP1692" i="1" a="1"/>
  <c r="AP1692" i="1" s="1"/>
  <c r="AP1693" i="1" a="1"/>
  <c r="AP1693" i="1" s="1"/>
  <c r="AP1694" i="1" a="1"/>
  <c r="AP1694" i="1" s="1"/>
  <c r="AP1695" i="1" a="1"/>
  <c r="AP1695" i="1" s="1"/>
  <c r="AP1696" i="1" a="1"/>
  <c r="AP1696" i="1" s="1"/>
  <c r="AP1697" i="1" a="1"/>
  <c r="AP1697" i="1" s="1"/>
  <c r="AP1698" i="1" a="1"/>
  <c r="AP1698" i="1" s="1"/>
  <c r="AP1699" i="1" a="1"/>
  <c r="AP1699" i="1" s="1"/>
  <c r="AP1700" i="1" a="1"/>
  <c r="AP1700" i="1"/>
  <c r="AP1701" i="1" a="1"/>
  <c r="AP1701" i="1" s="1"/>
  <c r="AP1702" i="1" a="1"/>
  <c r="AP1702" i="1" s="1"/>
  <c r="AP1703" i="1" a="1"/>
  <c r="AP1703" i="1" s="1"/>
  <c r="AP1704" i="1" a="1"/>
  <c r="AP1704" i="1" s="1"/>
  <c r="AP1705" i="1" a="1"/>
  <c r="AP1705" i="1" s="1"/>
  <c r="AP1706" i="1" a="1"/>
  <c r="AP1706" i="1" s="1"/>
  <c r="AP1707" i="1" a="1"/>
  <c r="AP1707" i="1" s="1"/>
  <c r="AP1708" i="1" a="1"/>
  <c r="AP1708" i="1" s="1"/>
  <c r="AP1709" i="1" a="1"/>
  <c r="AP1709" i="1" s="1"/>
  <c r="AP1710" i="1" a="1"/>
  <c r="AP1710" i="1" s="1"/>
  <c r="AP1711" i="1" a="1"/>
  <c r="AP1711" i="1" s="1"/>
  <c r="AP1712" i="1" a="1"/>
  <c r="AP1712" i="1" s="1"/>
  <c r="AP1713" i="1" a="1"/>
  <c r="AP1713" i="1" s="1"/>
  <c r="AP1714" i="1" a="1"/>
  <c r="AP1714" i="1" s="1"/>
  <c r="AP1715" i="1" a="1"/>
  <c r="AP1715" i="1" s="1"/>
  <c r="AP1716" i="1" a="1"/>
  <c r="AP1716" i="1" s="1"/>
  <c r="AP1717" i="1" a="1"/>
  <c r="AP1717" i="1" s="1"/>
  <c r="AP1718" i="1" a="1"/>
  <c r="AP1718" i="1" s="1"/>
  <c r="AP1719" i="1" a="1"/>
  <c r="AP1719" i="1" s="1"/>
  <c r="AP1720" i="1" a="1"/>
  <c r="AP1720" i="1" s="1"/>
  <c r="AP1721" i="1" a="1"/>
  <c r="AP1721" i="1" s="1"/>
  <c r="AP1722" i="1" a="1"/>
  <c r="AP1722" i="1" s="1"/>
  <c r="AP1723" i="1" a="1"/>
  <c r="AP1723" i="1"/>
  <c r="AP1724" i="1" a="1"/>
  <c r="AP1724" i="1" s="1"/>
  <c r="AP1725" i="1" a="1"/>
  <c r="AP1725" i="1" s="1"/>
  <c r="AP1726" i="1" a="1"/>
  <c r="AP1726" i="1" s="1"/>
  <c r="AP1727" i="1" a="1"/>
  <c r="AP1727" i="1" s="1"/>
  <c r="AP1728" i="1" a="1"/>
  <c r="AP1728" i="1" s="1"/>
  <c r="AP1729" i="1" a="1"/>
  <c r="AP1729" i="1" s="1"/>
  <c r="AP1730" i="1" a="1"/>
  <c r="AP1730" i="1" s="1"/>
  <c r="AP1731" i="1" a="1"/>
  <c r="AP1731" i="1" s="1"/>
  <c r="AP1732" i="1" a="1"/>
  <c r="AP1732" i="1" s="1"/>
  <c r="AP1733" i="1" a="1"/>
  <c r="AP1733" i="1" s="1"/>
  <c r="AP1734" i="1" a="1"/>
  <c r="AP1734" i="1" s="1"/>
  <c r="AP1735" i="1" a="1"/>
  <c r="AP1735" i="1" s="1"/>
  <c r="AP1736" i="1" a="1"/>
  <c r="AP1736" i="1" s="1"/>
  <c r="AP1737" i="1" a="1"/>
  <c r="AP1737" i="1" s="1"/>
  <c r="AP1738" i="1" a="1"/>
  <c r="AP1738" i="1" s="1"/>
  <c r="AP1739" i="1" a="1"/>
  <c r="AP1739" i="1" s="1"/>
  <c r="AP1740" i="1" a="1"/>
  <c r="AP1740" i="1" s="1"/>
  <c r="AP1741" i="1" a="1"/>
  <c r="AP1741" i="1" s="1"/>
  <c r="AP1742" i="1" a="1"/>
  <c r="AP1742" i="1" s="1"/>
  <c r="AP1743" i="1" a="1"/>
  <c r="AP1743" i="1" s="1"/>
  <c r="AP1744" i="1" a="1"/>
  <c r="AP1744" i="1" s="1"/>
  <c r="AP1745" i="1" a="1"/>
  <c r="AP1745" i="1" s="1"/>
  <c r="AP1746" i="1" a="1"/>
  <c r="AP1746" i="1" s="1"/>
  <c r="AP1747" i="1" a="1"/>
  <c r="AP1747" i="1" s="1"/>
  <c r="AP1748" i="1" a="1"/>
  <c r="AP1748" i="1" s="1"/>
  <c r="AP1749" i="1" a="1"/>
  <c r="AP1749" i="1" s="1"/>
  <c r="AP1750" i="1" a="1"/>
  <c r="AP1750" i="1" s="1"/>
  <c r="AP1751" i="1" a="1"/>
  <c r="AP1751" i="1" s="1"/>
  <c r="AP1752" i="1" a="1"/>
  <c r="AP1752" i="1" s="1"/>
  <c r="AP1753" i="1" a="1"/>
  <c r="AP1753" i="1" s="1"/>
  <c r="AP1754" i="1" a="1"/>
  <c r="AP1754" i="1" s="1"/>
  <c r="AP1755" i="1" a="1"/>
  <c r="AP1755" i="1" s="1"/>
  <c r="AP1756" i="1" a="1"/>
  <c r="AP1756" i="1" s="1"/>
  <c r="AP1757" i="1" a="1"/>
  <c r="AP1757" i="1" s="1"/>
  <c r="AP1758" i="1" a="1"/>
  <c r="AP1758" i="1" s="1"/>
  <c r="AP1759" i="1" a="1"/>
  <c r="AP1759" i="1" s="1"/>
  <c r="AP1760" i="1" a="1"/>
  <c r="AP1760" i="1" s="1"/>
  <c r="AP1761" i="1" a="1"/>
  <c r="AP1761" i="1" s="1"/>
  <c r="AP1762" i="1" a="1"/>
  <c r="AP1762" i="1" s="1"/>
  <c r="AP1763" i="1" a="1"/>
  <c r="AP1763" i="1" s="1"/>
  <c r="AP1764" i="1" a="1"/>
  <c r="AP1764" i="1" s="1"/>
  <c r="AP1765" i="1" a="1"/>
  <c r="AP1765" i="1" s="1"/>
  <c r="AP1766" i="1" a="1"/>
  <c r="AP1766" i="1" s="1"/>
  <c r="AP1767" i="1" a="1"/>
  <c r="AP1767" i="1" s="1"/>
  <c r="AP1768" i="1" a="1"/>
  <c r="AP1768" i="1" s="1"/>
  <c r="AP1769" i="1" a="1"/>
  <c r="AP1769" i="1"/>
  <c r="AP1770" i="1" a="1"/>
  <c r="AP1770" i="1" s="1"/>
  <c r="AP1771" i="1" a="1"/>
  <c r="AP1771" i="1" s="1"/>
  <c r="AP1772" i="1" a="1"/>
  <c r="AP1772" i="1" s="1"/>
  <c r="AP1773" i="1" a="1"/>
  <c r="AP1773" i="1" s="1"/>
  <c r="AP1774" i="1" a="1"/>
  <c r="AP1774" i="1" s="1"/>
  <c r="AP1775" i="1" a="1"/>
  <c r="AP1775" i="1" s="1"/>
  <c r="AP1776" i="1" a="1"/>
  <c r="AP1776" i="1" s="1"/>
  <c r="AP1777" i="1" a="1"/>
  <c r="AP1777" i="1" s="1"/>
  <c r="AP1778" i="1" a="1"/>
  <c r="AP1778" i="1" s="1"/>
  <c r="AP1779" i="1" a="1"/>
  <c r="AP1779" i="1" s="1"/>
  <c r="AP1780" i="1" a="1"/>
  <c r="AP1780" i="1" s="1"/>
  <c r="AP1781" i="1" a="1"/>
  <c r="AP1781" i="1" s="1"/>
  <c r="AP1782" i="1" a="1"/>
  <c r="AP1782" i="1" s="1"/>
  <c r="AP1783" i="1" a="1"/>
  <c r="AP1783" i="1" s="1"/>
  <c r="AP1784" i="1" a="1"/>
  <c r="AP1784" i="1" s="1"/>
  <c r="AP1785" i="1" a="1"/>
  <c r="AP1785" i="1" s="1"/>
  <c r="AP1786" i="1" a="1"/>
  <c r="AP1786" i="1" s="1"/>
  <c r="AP1787" i="1" a="1"/>
  <c r="AP1787" i="1" s="1"/>
  <c r="AP1788" i="1" a="1"/>
  <c r="AP1788" i="1" s="1"/>
  <c r="AP1789" i="1" a="1"/>
  <c r="AP1789" i="1" s="1"/>
  <c r="AP1790" i="1" a="1"/>
  <c r="AP1790" i="1" s="1"/>
  <c r="AP1791" i="1" a="1"/>
  <c r="AP1791" i="1" s="1"/>
  <c r="AP1792" i="1" a="1"/>
  <c r="AP1792" i="1"/>
  <c r="AP1793" i="1" a="1"/>
  <c r="AP1793" i="1" s="1"/>
  <c r="AP1794" i="1" a="1"/>
  <c r="AP1794" i="1" s="1"/>
  <c r="AP1795" i="1" a="1"/>
  <c r="AP1795" i="1" s="1"/>
  <c r="AP1796" i="1" a="1"/>
  <c r="AP1796" i="1" s="1"/>
  <c r="AP1797" i="1" a="1"/>
  <c r="AP1797" i="1" s="1"/>
  <c r="AP1798" i="1" a="1"/>
  <c r="AP1798" i="1" s="1"/>
  <c r="AP1799" i="1" a="1"/>
  <c r="AP1799" i="1" s="1"/>
  <c r="AP1800" i="1" a="1"/>
  <c r="AP1800" i="1" s="1"/>
  <c r="AP1801" i="1" a="1"/>
  <c r="AP1801" i="1" s="1"/>
  <c r="AP1802" i="1" a="1"/>
  <c r="AP1802" i="1" s="1"/>
  <c r="AP1803" i="1" a="1"/>
  <c r="AP1803" i="1" s="1"/>
  <c r="AP1804" i="1" a="1"/>
  <c r="AP1804" i="1" s="1"/>
  <c r="AP1805" i="1" a="1"/>
  <c r="AP1805" i="1" s="1"/>
  <c r="AP1806" i="1" a="1"/>
  <c r="AP1806" i="1" s="1"/>
  <c r="AP1807" i="1" a="1"/>
  <c r="AP1807" i="1" s="1"/>
  <c r="AP1808" i="1" a="1"/>
  <c r="AP1808" i="1" s="1"/>
  <c r="AP1809" i="1" a="1"/>
  <c r="AP1809" i="1" s="1"/>
  <c r="AP1810" i="1" a="1"/>
  <c r="AP1810" i="1" s="1"/>
  <c r="AP1811" i="1" a="1"/>
  <c r="AP1811" i="1" s="1"/>
  <c r="AP1812" i="1" a="1"/>
  <c r="AP1812" i="1" s="1"/>
  <c r="AP1813" i="1" a="1"/>
  <c r="AP1813" i="1" s="1"/>
  <c r="AP1814" i="1" a="1"/>
  <c r="AP1814" i="1" s="1"/>
  <c r="AP1815" i="1" a="1"/>
  <c r="AP1815" i="1"/>
  <c r="AP1816" i="1" a="1"/>
  <c r="AP1816" i="1" s="1"/>
  <c r="AP1817" i="1" a="1"/>
  <c r="AP1817" i="1" s="1"/>
  <c r="AP1818" i="1" a="1"/>
  <c r="AP1818" i="1" s="1"/>
  <c r="AP1819" i="1" a="1"/>
  <c r="AP1819" i="1" s="1"/>
  <c r="AP1820" i="1" a="1"/>
  <c r="AP1820" i="1" s="1"/>
  <c r="AP1821" i="1" a="1"/>
  <c r="AP1821" i="1" s="1"/>
  <c r="AP1822" i="1" a="1"/>
  <c r="AP1822" i="1" s="1"/>
  <c r="AP1823" i="1" a="1"/>
  <c r="AP1823" i="1" s="1"/>
  <c r="AP1824" i="1" a="1"/>
  <c r="AP1824" i="1" s="1"/>
  <c r="AP1825" i="1" a="1"/>
  <c r="AP1825" i="1" s="1"/>
  <c r="AP1826" i="1" a="1"/>
  <c r="AP1826" i="1" s="1"/>
  <c r="AP1827" i="1" a="1"/>
  <c r="AP1827" i="1" s="1"/>
  <c r="AP1828" i="1" a="1"/>
  <c r="AP1828" i="1" s="1"/>
  <c r="AP1829" i="1" a="1"/>
  <c r="AP1829" i="1" s="1"/>
  <c r="AP1830" i="1" a="1"/>
  <c r="AP1830" i="1" s="1"/>
  <c r="AP1831" i="1" a="1"/>
  <c r="AP1831" i="1" s="1"/>
  <c r="AP1832" i="1" a="1"/>
  <c r="AP1832" i="1" s="1"/>
  <c r="AP1833" i="1" a="1"/>
  <c r="AP1833" i="1" s="1"/>
  <c r="AP1834" i="1" a="1"/>
  <c r="AP1834" i="1" s="1"/>
  <c r="AP1835" i="1" a="1"/>
  <c r="AP1835" i="1" s="1"/>
  <c r="AP1836" i="1" a="1"/>
  <c r="AP1836" i="1" s="1"/>
  <c r="AP1837" i="1" a="1"/>
  <c r="AP1837" i="1" s="1"/>
  <c r="AP1838" i="1" a="1"/>
  <c r="AP1838" i="1" s="1"/>
  <c r="AP1839" i="1" a="1"/>
  <c r="AP1839" i="1" s="1"/>
  <c r="AP1840" i="1" a="1"/>
  <c r="AP1840" i="1" s="1"/>
  <c r="AP1841" i="1" a="1"/>
  <c r="AP1841" i="1" s="1"/>
  <c r="AP1842" i="1" a="1"/>
  <c r="AP1842" i="1" s="1"/>
  <c r="AP1843" i="1" a="1"/>
  <c r="AP1843" i="1" s="1"/>
  <c r="AP1844" i="1" a="1"/>
  <c r="AP1844" i="1" s="1"/>
  <c r="AP1845" i="1" a="1"/>
  <c r="AP1845" i="1" s="1"/>
  <c r="AP1846" i="1" a="1"/>
  <c r="AP1846" i="1" s="1"/>
  <c r="AP1847" i="1" a="1"/>
  <c r="AP1847" i="1" s="1"/>
  <c r="AP1848" i="1" a="1"/>
  <c r="AP1848" i="1" s="1"/>
  <c r="AP1849" i="1" a="1"/>
  <c r="AP1849" i="1" s="1"/>
  <c r="AP1850" i="1" a="1"/>
  <c r="AP1850" i="1" s="1"/>
  <c r="AP1851" i="1" a="1"/>
  <c r="AP1851" i="1" s="1"/>
  <c r="AP1852" i="1" a="1"/>
  <c r="AP1852" i="1"/>
  <c r="AP1853" i="1" a="1"/>
  <c r="AP1853" i="1" s="1"/>
  <c r="AP1854" i="1" a="1"/>
  <c r="AP1854" i="1" s="1"/>
  <c r="AP1855" i="1" a="1"/>
  <c r="AP1855" i="1" s="1"/>
  <c r="AP1856" i="1" a="1"/>
  <c r="AP1856" i="1" s="1"/>
  <c r="AP1857" i="1" a="1"/>
  <c r="AP1857" i="1" s="1"/>
  <c r="AP1858" i="1" a="1"/>
  <c r="AP1858" i="1" s="1"/>
  <c r="AP1859" i="1" a="1"/>
  <c r="AP1859" i="1" s="1"/>
  <c r="AP1860" i="1" a="1"/>
  <c r="AP1860" i="1" s="1"/>
  <c r="AP1861" i="1" a="1"/>
  <c r="AP1861" i="1" s="1"/>
  <c r="AP1862" i="1" a="1"/>
  <c r="AP1862" i="1" s="1"/>
  <c r="AP1863" i="1" a="1"/>
  <c r="AP1863" i="1" s="1"/>
  <c r="AP1864" i="1" a="1"/>
  <c r="AP1864" i="1" s="1"/>
  <c r="AP1865" i="1" a="1"/>
  <c r="AP1865" i="1" s="1"/>
  <c r="AP1866" i="1" a="1"/>
  <c r="AP1866" i="1" s="1"/>
  <c r="AP1867" i="1" a="1"/>
  <c r="AP1867" i="1" s="1"/>
  <c r="AP1868" i="1" a="1"/>
  <c r="AP1868" i="1" s="1"/>
  <c r="AP1869" i="1" a="1"/>
  <c r="AP1869" i="1" s="1"/>
  <c r="AP1870" i="1" a="1"/>
  <c r="AP1870" i="1" s="1"/>
  <c r="AP1871" i="1" a="1"/>
  <c r="AP1871" i="1"/>
  <c r="AP1872" i="1" a="1"/>
  <c r="AP1872" i="1" s="1"/>
  <c r="AP1873" i="1" a="1"/>
  <c r="AP1873" i="1" s="1"/>
  <c r="AP1874" i="1" a="1"/>
  <c r="AP1874" i="1" s="1"/>
  <c r="AP1875" i="1" a="1"/>
  <c r="AP1875" i="1" s="1"/>
  <c r="AP1876" i="1" a="1"/>
  <c r="AP1876" i="1" s="1"/>
  <c r="AP1877" i="1" a="1"/>
  <c r="AP1877" i="1" s="1"/>
  <c r="AP1878" i="1" a="1"/>
  <c r="AP1878" i="1" s="1"/>
  <c r="AP1879" i="1" a="1"/>
  <c r="AP1879" i="1" s="1"/>
  <c r="AP1880" i="1" a="1"/>
  <c r="AP1880" i="1" s="1"/>
  <c r="AP1881" i="1" a="1"/>
  <c r="AP1881" i="1" s="1"/>
  <c r="AP1882" i="1" a="1"/>
  <c r="AP1882" i="1" s="1"/>
  <c r="AP1883" i="1" a="1"/>
  <c r="AP1883" i="1" s="1"/>
  <c r="AP1884" i="1" a="1"/>
  <c r="AP1884" i="1" s="1"/>
  <c r="AP1885" i="1" a="1"/>
  <c r="AP1885" i="1" s="1"/>
  <c r="AP1886" i="1" a="1"/>
  <c r="AP1886" i="1" s="1"/>
  <c r="AP1887" i="1" a="1"/>
  <c r="AP1887" i="1" s="1"/>
  <c r="AP1888" i="1" a="1"/>
  <c r="AP1888" i="1" s="1"/>
  <c r="AP1889" i="1" a="1"/>
  <c r="AP1889" i="1" s="1"/>
  <c r="AP1890" i="1" a="1"/>
  <c r="AP1890" i="1" s="1"/>
  <c r="AP1891" i="1" a="1"/>
  <c r="AP1891" i="1" s="1"/>
  <c r="AP1892" i="1" a="1"/>
  <c r="AP1892" i="1" s="1"/>
  <c r="AP1893" i="1" a="1"/>
  <c r="AP1893" i="1" s="1"/>
  <c r="AP1894" i="1" a="1"/>
  <c r="AP1894" i="1" s="1"/>
  <c r="AP1895" i="1" a="1"/>
  <c r="AP1895" i="1" s="1"/>
  <c r="AP1896" i="1" a="1"/>
  <c r="AP1896" i="1" s="1"/>
  <c r="AP1897" i="1" a="1"/>
  <c r="AP1897" i="1" s="1"/>
  <c r="AP1898" i="1" a="1"/>
  <c r="AP1898" i="1" s="1"/>
  <c r="AP1899" i="1" a="1"/>
  <c r="AP1899" i="1" s="1"/>
  <c r="AP1900" i="1" a="1"/>
  <c r="AP1900" i="1" s="1"/>
  <c r="AP1901" i="1" a="1"/>
  <c r="AP1901" i="1" s="1"/>
  <c r="AP1902" i="1" a="1"/>
  <c r="AP1902" i="1" s="1"/>
  <c r="AP1903" i="1" a="1"/>
  <c r="AP1903" i="1" s="1"/>
  <c r="AP1904" i="1" a="1"/>
  <c r="AP1904" i="1" s="1"/>
  <c r="AP1905" i="1" a="1"/>
  <c r="AP1905" i="1" s="1"/>
  <c r="AP1906" i="1" a="1"/>
  <c r="AP1906" i="1" s="1"/>
  <c r="AP1907" i="1" a="1"/>
  <c r="AP1907" i="1" s="1"/>
  <c r="AP1908" i="1" a="1"/>
  <c r="AP1908" i="1" s="1"/>
  <c r="AP1909" i="1" a="1"/>
  <c r="AP1909" i="1" s="1"/>
  <c r="AP1910" i="1" a="1"/>
  <c r="AP1910" i="1" s="1"/>
  <c r="AP1911" i="1" a="1"/>
  <c r="AP1911" i="1" s="1"/>
  <c r="AP1912" i="1" a="1"/>
  <c r="AP1912" i="1" s="1"/>
  <c r="AP1913" i="1" a="1"/>
  <c r="AP1913" i="1" s="1"/>
  <c r="AP1914" i="1" a="1"/>
  <c r="AP1914" i="1" s="1"/>
  <c r="AP1915" i="1" a="1"/>
  <c r="AP1915" i="1" s="1"/>
  <c r="AP1916" i="1" a="1"/>
  <c r="AP1916" i="1" s="1"/>
  <c r="AP1917" i="1" a="1"/>
  <c r="AP1917" i="1" s="1"/>
  <c r="AP1918" i="1" a="1"/>
  <c r="AP1918" i="1" s="1"/>
  <c r="AP1919" i="1" a="1"/>
  <c r="AP1919" i="1" s="1"/>
  <c r="AP1920" i="1" a="1"/>
  <c r="AP1920" i="1" s="1"/>
  <c r="AP1921" i="1" a="1"/>
  <c r="AP1921" i="1" s="1"/>
  <c r="AP1922" i="1" a="1"/>
  <c r="AP1922" i="1" s="1"/>
  <c r="AP1923" i="1" a="1"/>
  <c r="AP1923" i="1" s="1"/>
  <c r="AP1924" i="1" a="1"/>
  <c r="AP1924" i="1" s="1"/>
  <c r="AP1925" i="1" a="1"/>
  <c r="AP1925" i="1" s="1"/>
  <c r="AP1926" i="1" a="1"/>
  <c r="AP1926" i="1" s="1"/>
  <c r="AP1927" i="1" a="1"/>
  <c r="AP1927" i="1" s="1"/>
  <c r="AP1928" i="1" a="1"/>
  <c r="AP1928" i="1" s="1"/>
  <c r="AP1929" i="1" a="1"/>
  <c r="AP1929" i="1"/>
  <c r="AP1930" i="1" a="1"/>
  <c r="AP1930" i="1" s="1"/>
  <c r="AP1931" i="1" a="1"/>
  <c r="AP1931" i="1" s="1"/>
  <c r="AP1932" i="1" a="1"/>
  <c r="AP1932" i="1" s="1"/>
  <c r="AP1933" i="1" a="1"/>
  <c r="AP1933" i="1" s="1"/>
  <c r="AP1934" i="1" a="1"/>
  <c r="AP1934" i="1" s="1"/>
  <c r="AP1935" i="1" a="1"/>
  <c r="AP1935" i="1" s="1"/>
  <c r="AP1936" i="1" a="1"/>
  <c r="AP1936" i="1" s="1"/>
  <c r="AP1937" i="1" a="1"/>
  <c r="AP1937" i="1" s="1"/>
  <c r="AP1938" i="1" a="1"/>
  <c r="AP1938" i="1" s="1"/>
  <c r="AP1939" i="1" a="1"/>
  <c r="AP1939" i="1" s="1"/>
  <c r="AP1940" i="1" a="1"/>
  <c r="AP1940" i="1" s="1"/>
  <c r="AP1941" i="1" a="1"/>
  <c r="AP1941" i="1" s="1"/>
  <c r="AP1942" i="1" a="1"/>
  <c r="AP1942" i="1" s="1"/>
  <c r="AP1943" i="1" a="1"/>
  <c r="AP1943" i="1" s="1"/>
  <c r="AP1944" i="1" a="1"/>
  <c r="AP1944" i="1" s="1"/>
  <c r="AP1945" i="1" a="1"/>
  <c r="AP1945" i="1" s="1"/>
  <c r="AP1946" i="1" a="1"/>
  <c r="AP1946" i="1" s="1"/>
  <c r="AP1947" i="1" a="1"/>
  <c r="AP1947" i="1" s="1"/>
  <c r="AP1948" i="1" a="1"/>
  <c r="AP1948" i="1" s="1"/>
  <c r="AP1949" i="1" a="1"/>
  <c r="AP1949" i="1" s="1"/>
  <c r="AP1950" i="1" a="1"/>
  <c r="AP1950" i="1" s="1"/>
  <c r="AP1951" i="1" a="1"/>
  <c r="AP1951" i="1" s="1"/>
  <c r="AP1952" i="1" a="1"/>
  <c r="AP1952" i="1" s="1"/>
  <c r="AP1953" i="1" a="1"/>
  <c r="AP1953" i="1" s="1"/>
  <c r="AP1954" i="1" a="1"/>
  <c r="AP1954" i="1" s="1"/>
  <c r="AP1955" i="1" a="1"/>
  <c r="AP1955" i="1" s="1"/>
  <c r="AP1956" i="1" a="1"/>
  <c r="AP1956" i="1" s="1"/>
  <c r="AP1957" i="1" a="1"/>
  <c r="AP1957" i="1" s="1"/>
  <c r="AP1958" i="1" a="1"/>
  <c r="AP1958" i="1" s="1"/>
  <c r="AP1959" i="1" a="1"/>
  <c r="AP1959" i="1" s="1"/>
  <c r="AP1960" i="1" a="1"/>
  <c r="AP1960" i="1" s="1"/>
  <c r="AP1961" i="1" a="1"/>
  <c r="AP1961" i="1" s="1"/>
  <c r="AP1962" i="1" a="1"/>
  <c r="AP1962" i="1" s="1"/>
  <c r="AP1963" i="1" a="1"/>
  <c r="AP1963" i="1" s="1"/>
  <c r="AP1964" i="1" a="1"/>
  <c r="AP1964" i="1" s="1"/>
  <c r="AP1965" i="1" a="1"/>
  <c r="AP1965" i="1"/>
  <c r="AP1966" i="1" a="1"/>
  <c r="AP1966" i="1" s="1"/>
  <c r="AP1967" i="1" a="1"/>
  <c r="AP1967" i="1" s="1"/>
  <c r="AP1968" i="1" a="1"/>
  <c r="AP1968" i="1"/>
  <c r="AP1969" i="1" a="1"/>
  <c r="AP1969" i="1" s="1"/>
  <c r="AP1970" i="1" a="1"/>
  <c r="AP1970" i="1" s="1"/>
  <c r="AP1971" i="1" a="1"/>
  <c r="AP1971" i="1" s="1"/>
  <c r="AP1972" i="1" a="1"/>
  <c r="AP1972" i="1" s="1"/>
  <c r="AP1973" i="1" a="1"/>
  <c r="AP1973" i="1" s="1"/>
  <c r="AP1974" i="1" a="1"/>
  <c r="AP1974" i="1" s="1"/>
  <c r="AP1975" i="1" a="1"/>
  <c r="AP1975" i="1" s="1"/>
  <c r="AP1976" i="1" a="1"/>
  <c r="AP1976" i="1" s="1"/>
  <c r="AP1977" i="1" a="1"/>
  <c r="AP1977" i="1" s="1"/>
  <c r="AP1978" i="1" a="1"/>
  <c r="AP1978" i="1" s="1"/>
  <c r="AP1979" i="1" a="1"/>
  <c r="AP1979" i="1"/>
  <c r="AP1980" i="1" a="1"/>
  <c r="AP1980" i="1"/>
  <c r="AP1981" i="1" a="1"/>
  <c r="AP1981" i="1" s="1"/>
  <c r="AP1982" i="1" a="1"/>
  <c r="AP1982" i="1" s="1"/>
  <c r="AP1983" i="1" a="1"/>
  <c r="AP1983" i="1" s="1"/>
  <c r="AP1984" i="1" a="1"/>
  <c r="AP1984" i="1" s="1"/>
  <c r="AP1985" i="1" a="1"/>
  <c r="AP1985" i="1" s="1"/>
  <c r="AP1986" i="1" a="1"/>
  <c r="AP1986" i="1" s="1"/>
  <c r="AP1987" i="1" a="1"/>
  <c r="AP1987" i="1" s="1"/>
  <c r="AP1988" i="1" a="1"/>
  <c r="AP1988" i="1" s="1"/>
  <c r="AP1989" i="1" a="1"/>
  <c r="AP1989" i="1" s="1"/>
  <c r="AP1990" i="1" a="1"/>
  <c r="AP1990" i="1" s="1"/>
  <c r="AP1991" i="1" a="1"/>
  <c r="AP1991" i="1" s="1"/>
  <c r="AP1992" i="1" a="1"/>
  <c r="AP1992" i="1" s="1"/>
  <c r="AP1993" i="1" a="1"/>
  <c r="AP1993" i="1" s="1"/>
  <c r="AP1994" i="1" a="1"/>
  <c r="AP1994" i="1" s="1"/>
  <c r="AP1995" i="1" a="1"/>
  <c r="AP1995" i="1" s="1"/>
  <c r="AP1996" i="1" a="1"/>
  <c r="AP1996" i="1" s="1"/>
  <c r="AP1997" i="1" a="1"/>
  <c r="AP1997" i="1" s="1"/>
  <c r="AP1998" i="1" a="1"/>
  <c r="AP1998" i="1" s="1"/>
  <c r="AP1999" i="1" a="1"/>
  <c r="AP1999" i="1" s="1"/>
  <c r="AP2000" i="1" a="1"/>
  <c r="AP2000" i="1" s="1"/>
  <c r="AP2001" i="1" a="1"/>
  <c r="AP2001" i="1" s="1"/>
  <c r="AP2002" i="1" a="1"/>
  <c r="AP2002" i="1" s="1"/>
  <c r="AP2003" i="1" a="1"/>
  <c r="AP2003" i="1" s="1"/>
  <c r="AP2004" i="1" a="1"/>
  <c r="AP2004" i="1" s="1"/>
  <c r="AP2005" i="1" a="1"/>
  <c r="AP2005" i="1" s="1"/>
  <c r="AP2006" i="1" a="1"/>
  <c r="AP2006" i="1" s="1"/>
  <c r="AP2007" i="1" a="1"/>
  <c r="AP2007" i="1" s="1"/>
  <c r="AP2008" i="1" a="1"/>
  <c r="AP2008" i="1" s="1"/>
  <c r="AP2009" i="1" a="1"/>
  <c r="AP2009" i="1" s="1"/>
  <c r="AP2010" i="1" a="1"/>
  <c r="AP2010" i="1" s="1"/>
  <c r="AP2011" i="1" a="1"/>
  <c r="AP2011" i="1" s="1"/>
  <c r="AP2012" i="1" a="1"/>
  <c r="AP2012" i="1" s="1"/>
  <c r="AP2013" i="1" a="1"/>
  <c r="AP2013" i="1" s="1"/>
  <c r="AP2014" i="1" a="1"/>
  <c r="AP2014" i="1" s="1"/>
  <c r="AP2015" i="1" a="1"/>
  <c r="AP2015" i="1" s="1"/>
  <c r="AP2016" i="1" a="1"/>
  <c r="AP2016" i="1" s="1"/>
  <c r="AP2017" i="1" a="1"/>
  <c r="AP2017" i="1" s="1"/>
  <c r="AP2018" i="1" a="1"/>
  <c r="AP2018" i="1" s="1"/>
  <c r="AP2019" i="1" a="1"/>
  <c r="AP2019" i="1" s="1"/>
  <c r="AP2020" i="1" a="1"/>
  <c r="AP2020" i="1" s="1"/>
  <c r="AP2021" i="1" a="1"/>
  <c r="AP2021" i="1" s="1"/>
  <c r="AP2022" i="1" a="1"/>
  <c r="AP2022" i="1" s="1"/>
  <c r="AP2023" i="1" a="1"/>
  <c r="AP2023" i="1" s="1"/>
  <c r="AP2024" i="1" a="1"/>
  <c r="AP2024" i="1" s="1"/>
  <c r="AP2025" i="1" a="1"/>
  <c r="AP2025" i="1" s="1"/>
  <c r="AP2026" i="1" a="1"/>
  <c r="AP2026" i="1" s="1"/>
  <c r="AP2027" i="1" a="1"/>
  <c r="AP2027" i="1" s="1"/>
  <c r="AP2028" i="1" a="1"/>
  <c r="AP2028" i="1" s="1"/>
  <c r="AP2029" i="1" a="1"/>
  <c r="AP2029" i="1" s="1"/>
  <c r="AP2030" i="1" a="1"/>
  <c r="AP2030" i="1" s="1"/>
  <c r="AP2031" i="1" a="1"/>
  <c r="AP2031" i="1" s="1"/>
  <c r="AP2032" i="1" a="1"/>
  <c r="AP2032" i="1" s="1"/>
  <c r="AP2033" i="1" a="1"/>
  <c r="AP2033" i="1" s="1"/>
  <c r="AP2034" i="1" a="1"/>
  <c r="AP2034" i="1" s="1"/>
  <c r="AP2035" i="1" a="1"/>
  <c r="AP2035" i="1" s="1"/>
  <c r="AP2036" i="1" a="1"/>
  <c r="AP2036" i="1" s="1"/>
  <c r="AP2037" i="1" a="1"/>
  <c r="AP2037" i="1" s="1"/>
  <c r="AP2038" i="1" a="1"/>
  <c r="AP2038" i="1" s="1"/>
  <c r="AP2039" i="1" a="1"/>
  <c r="AP2039" i="1" s="1"/>
  <c r="AP2040" i="1" a="1"/>
  <c r="AP2040" i="1" s="1"/>
  <c r="AP2041" i="1" a="1"/>
  <c r="AP2041" i="1" s="1"/>
  <c r="AP2042" i="1" a="1"/>
  <c r="AP2042" i="1" s="1"/>
  <c r="AP2043" i="1" a="1"/>
  <c r="AP2043" i="1" s="1"/>
  <c r="AP2044" i="1" a="1"/>
  <c r="AP2044" i="1" s="1"/>
  <c r="AP2045" i="1" a="1"/>
  <c r="AP2045" i="1" s="1"/>
  <c r="AP2046" i="1" a="1"/>
  <c r="AP2046" i="1" s="1"/>
  <c r="AP2047" i="1" a="1"/>
  <c r="AP2047" i="1" s="1"/>
  <c r="AP2048" i="1" a="1"/>
  <c r="AP2048" i="1" s="1"/>
  <c r="AP2049" i="1" a="1"/>
  <c r="AP2049" i="1" s="1"/>
  <c r="AP2050" i="1" a="1"/>
  <c r="AP2050" i="1" s="1"/>
  <c r="AP2051" i="1" a="1"/>
  <c r="AP2051" i="1" s="1"/>
  <c r="AP2052" i="1" a="1"/>
  <c r="AP2052" i="1" s="1"/>
  <c r="AP2053" i="1" a="1"/>
  <c r="AP2053" i="1" s="1"/>
  <c r="AP2054" i="1" a="1"/>
  <c r="AP2054" i="1" s="1"/>
  <c r="AP2055" i="1" a="1"/>
  <c r="AP2055" i="1" s="1"/>
  <c r="AP2056" i="1" a="1"/>
  <c r="AP2056" i="1" s="1"/>
  <c r="AP2057" i="1" a="1"/>
  <c r="AP2057" i="1" s="1"/>
  <c r="AP2058" i="1" a="1"/>
  <c r="AP2058" i="1" s="1"/>
  <c r="AP2059" i="1" a="1"/>
  <c r="AP2059" i="1"/>
  <c r="AP2060" i="1" a="1"/>
  <c r="AP2060" i="1" s="1"/>
  <c r="AP2061" i="1" a="1"/>
  <c r="AP2061" i="1" s="1"/>
  <c r="AP2062" i="1" a="1"/>
  <c r="AP2062" i="1" s="1"/>
  <c r="AP2063" i="1" a="1"/>
  <c r="AP2063" i="1" s="1"/>
  <c r="AP2064" i="1" a="1"/>
  <c r="AP2064" i="1" s="1"/>
  <c r="AP2065" i="1" a="1"/>
  <c r="AP2065" i="1" s="1"/>
  <c r="AP2066" i="1" a="1"/>
  <c r="AP2066" i="1" s="1"/>
  <c r="AP2067" i="1" a="1"/>
  <c r="AP2067" i="1"/>
  <c r="AP2068" i="1" a="1"/>
  <c r="AP2068" i="1" s="1"/>
  <c r="AP2069" i="1" a="1"/>
  <c r="AP2069" i="1" s="1"/>
  <c r="AP2070" i="1" a="1"/>
  <c r="AP2070" i="1" s="1"/>
  <c r="AP2071" i="1" a="1"/>
  <c r="AP2071" i="1" s="1"/>
  <c r="AP2072" i="1" a="1"/>
  <c r="AP2072" i="1"/>
  <c r="AP2073" i="1" a="1"/>
  <c r="AP2073" i="1" s="1"/>
  <c r="AP2074" i="1" a="1"/>
  <c r="AP2074" i="1" s="1"/>
  <c r="AP2075" i="1" a="1"/>
  <c r="AP2075" i="1" s="1"/>
  <c r="AP2076" i="1" a="1"/>
  <c r="AP2076" i="1" s="1"/>
  <c r="AP2077" i="1" a="1"/>
  <c r="AP2077" i="1" s="1"/>
  <c r="AP2078" i="1" a="1"/>
  <c r="AP2078" i="1" s="1"/>
  <c r="AP2079" i="1" a="1"/>
  <c r="AP2079" i="1" s="1"/>
  <c r="AP2080" i="1" a="1"/>
  <c r="AP2080" i="1" s="1"/>
  <c r="AP2081" i="1" a="1"/>
  <c r="AP2081" i="1" s="1"/>
  <c r="AP2082" i="1" a="1"/>
  <c r="AP2082" i="1" s="1"/>
  <c r="AP2083" i="1" a="1"/>
  <c r="AP2083" i="1" s="1"/>
  <c r="AP2084" i="1" a="1"/>
  <c r="AP2084" i="1" s="1"/>
  <c r="AP2085" i="1" a="1"/>
  <c r="AP2085" i="1" s="1"/>
  <c r="AP2086" i="1" a="1"/>
  <c r="AP2086" i="1" s="1"/>
  <c r="AP2087" i="1" a="1"/>
  <c r="AP2087" i="1" s="1"/>
  <c r="AP2088" i="1" a="1"/>
  <c r="AP2088" i="1" s="1"/>
  <c r="AP2089" i="1" a="1"/>
  <c r="AP2089" i="1" s="1"/>
  <c r="AP2090" i="1" a="1"/>
  <c r="AP2090" i="1" s="1"/>
  <c r="AP2091" i="1" a="1"/>
  <c r="AP2091" i="1" s="1"/>
  <c r="AP2092" i="1" a="1"/>
  <c r="AP2092" i="1" s="1"/>
  <c r="AP2093" i="1" a="1"/>
  <c r="AP2093" i="1" s="1"/>
  <c r="AP2094" i="1" a="1"/>
  <c r="AP2094" i="1" s="1"/>
  <c r="AP2095" i="1" a="1"/>
  <c r="AP2095" i="1" s="1"/>
  <c r="AP2096" i="1" a="1"/>
  <c r="AP2096" i="1" s="1"/>
  <c r="AP2097" i="1" a="1"/>
  <c r="AP2097" i="1" s="1"/>
  <c r="AP2098" i="1" a="1"/>
  <c r="AP2098" i="1" s="1"/>
  <c r="AP2099" i="1" a="1"/>
  <c r="AP2099" i="1" s="1"/>
  <c r="AP2100" i="1" a="1"/>
  <c r="AP2100" i="1" s="1"/>
  <c r="AP2101" i="1" a="1"/>
  <c r="AP2101" i="1" s="1"/>
  <c r="AP2102" i="1" a="1"/>
  <c r="AP2102" i="1" s="1"/>
  <c r="AP2103" i="1" a="1"/>
  <c r="AP2103" i="1" s="1"/>
  <c r="AP2104" i="1" a="1"/>
  <c r="AP2104" i="1" s="1"/>
  <c r="AP2105" i="1" a="1"/>
  <c r="AP2105" i="1" s="1"/>
  <c r="AP2106" i="1" a="1"/>
  <c r="AP2106" i="1" s="1"/>
  <c r="AP2107" i="1" a="1"/>
  <c r="AP2107" i="1" s="1"/>
  <c r="AP2108" i="1" a="1"/>
  <c r="AP2108" i="1" s="1"/>
  <c r="AP2109" i="1" a="1"/>
  <c r="AP2109" i="1" s="1"/>
  <c r="AP2110" i="1" a="1"/>
  <c r="AP2110" i="1" s="1"/>
  <c r="AP2111" i="1" a="1"/>
  <c r="AP2111" i="1" s="1"/>
  <c r="AP2112" i="1" a="1"/>
  <c r="AP2112" i="1" s="1"/>
  <c r="AP2113" i="1" a="1"/>
  <c r="AP2113" i="1" s="1"/>
  <c r="AP2114" i="1" a="1"/>
  <c r="AP2114" i="1" s="1"/>
  <c r="AP2115" i="1" a="1"/>
  <c r="AP2115" i="1" s="1"/>
  <c r="AP2116" i="1" a="1"/>
  <c r="AP2116" i="1" s="1"/>
  <c r="AP2117" i="1" a="1"/>
  <c r="AP2117" i="1" s="1"/>
  <c r="AP2118" i="1" a="1"/>
  <c r="AP2118" i="1" s="1"/>
  <c r="AP2119" i="1" a="1"/>
  <c r="AP2119" i="1" s="1"/>
  <c r="AP2120" i="1" a="1"/>
  <c r="AP2120" i="1" s="1"/>
  <c r="AP2121" i="1" a="1"/>
  <c r="AP2121" i="1" s="1"/>
  <c r="AP2122" i="1" a="1"/>
  <c r="AP2122" i="1" s="1"/>
  <c r="AP2123" i="1" a="1"/>
  <c r="AP2123" i="1" s="1"/>
  <c r="AP2124" i="1" a="1"/>
  <c r="AP2124" i="1" s="1"/>
  <c r="AP2125" i="1" a="1"/>
  <c r="AP2125" i="1" s="1"/>
  <c r="AP2126" i="1" a="1"/>
  <c r="AP2126" i="1" s="1"/>
  <c r="AP2127" i="1" a="1"/>
  <c r="AP2127" i="1" s="1"/>
  <c r="AP2128" i="1" a="1"/>
  <c r="AP2128" i="1" s="1"/>
  <c r="AP2129" i="1" a="1"/>
  <c r="AP2129" i="1" s="1"/>
  <c r="AP2130" i="1" a="1"/>
  <c r="AP2130" i="1" s="1"/>
  <c r="AP2131" i="1" a="1"/>
  <c r="AP2131" i="1" s="1"/>
  <c r="AP2132" i="1" a="1"/>
  <c r="AP2132" i="1" s="1"/>
  <c r="AP2133" i="1" a="1"/>
  <c r="AP2133" i="1" s="1"/>
  <c r="AP2134" i="1" a="1"/>
  <c r="AP2134" i="1" s="1"/>
  <c r="AP2135" i="1" a="1"/>
  <c r="AP2135" i="1" s="1"/>
  <c r="AP2136" i="1" a="1"/>
  <c r="AP2136" i="1" s="1"/>
  <c r="AP2137" i="1" a="1"/>
  <c r="AP2137" i="1" s="1"/>
  <c r="AP2138" i="1" a="1"/>
  <c r="AP2138" i="1" s="1"/>
  <c r="AP2139" i="1" a="1"/>
  <c r="AP2139" i="1" s="1"/>
  <c r="AP2140" i="1" a="1"/>
  <c r="AP2140" i="1" s="1"/>
  <c r="AP2141" i="1" a="1"/>
  <c r="AP2141" i="1" s="1"/>
  <c r="AP2142" i="1" a="1"/>
  <c r="AP2142" i="1" s="1"/>
  <c r="AP2143" i="1" a="1"/>
  <c r="AP2143" i="1" s="1"/>
  <c r="AP2144" i="1" a="1"/>
  <c r="AP2144" i="1" s="1"/>
  <c r="AP2145" i="1" a="1"/>
  <c r="AP2145" i="1" s="1"/>
  <c r="AP2146" i="1" a="1"/>
  <c r="AP2146" i="1" s="1"/>
  <c r="AP2147" i="1" a="1"/>
  <c r="AP2147" i="1" s="1"/>
  <c r="AP2148" i="1" a="1"/>
  <c r="AP2148" i="1" s="1"/>
  <c r="AP2149" i="1" a="1"/>
  <c r="AP2149" i="1" s="1"/>
  <c r="AP2150" i="1" a="1"/>
  <c r="AP2150" i="1" s="1"/>
  <c r="AP2151" i="1" a="1"/>
  <c r="AP2151" i="1" s="1"/>
  <c r="AP2152" i="1" a="1"/>
  <c r="AP2152" i="1" s="1"/>
  <c r="AP2153" i="1" a="1"/>
  <c r="AP2153" i="1" s="1"/>
  <c r="AP2154" i="1" a="1"/>
  <c r="AP2154" i="1" s="1"/>
  <c r="AP2155" i="1" a="1"/>
  <c r="AP2155" i="1" s="1"/>
  <c r="AP2156" i="1" a="1"/>
  <c r="AP2156" i="1" s="1"/>
  <c r="AP2157" i="1" a="1"/>
  <c r="AP2157" i="1" s="1"/>
  <c r="AP2158" i="1" a="1"/>
  <c r="AP2158" i="1" s="1"/>
  <c r="AP2159" i="1" a="1"/>
  <c r="AP2159" i="1" s="1"/>
  <c r="AP2160" i="1" a="1"/>
  <c r="AP2160" i="1" s="1"/>
  <c r="AP2161" i="1" a="1"/>
  <c r="AP2161" i="1" s="1"/>
  <c r="AP2162" i="1" a="1"/>
  <c r="AP2162" i="1" s="1"/>
  <c r="AP2163" i="1" a="1"/>
  <c r="AP2163" i="1" s="1"/>
  <c r="AP2164" i="1" a="1"/>
  <c r="AP2164" i="1" s="1"/>
  <c r="AP2165" i="1" a="1"/>
  <c r="AP2165" i="1" s="1"/>
  <c r="AP2166" i="1" a="1"/>
  <c r="AP2166" i="1" s="1"/>
  <c r="AP2167" i="1" a="1"/>
  <c r="AP2167" i="1" s="1"/>
  <c r="AP2168" i="1" a="1"/>
  <c r="AP2168" i="1" s="1"/>
  <c r="AP2169" i="1" a="1"/>
  <c r="AP2169" i="1" s="1"/>
  <c r="AP2170" i="1" a="1"/>
  <c r="AP2170" i="1" s="1"/>
  <c r="AP2171" i="1" a="1"/>
  <c r="AP2171" i="1" s="1"/>
  <c r="AP2172" i="1" a="1"/>
  <c r="AP2172" i="1" s="1"/>
  <c r="AP2173" i="1" a="1"/>
  <c r="AP2173" i="1" s="1"/>
  <c r="AP2174" i="1" a="1"/>
  <c r="AP2174" i="1" s="1"/>
  <c r="AP2175" i="1" a="1"/>
  <c r="AP2175" i="1" s="1"/>
  <c r="AP2176" i="1" a="1"/>
  <c r="AP2176" i="1"/>
  <c r="AP2177" i="1" a="1"/>
  <c r="AP2177" i="1" s="1"/>
  <c r="AP2178" i="1" a="1"/>
  <c r="AP2178" i="1" s="1"/>
  <c r="AP2179" i="1" a="1"/>
  <c r="AP2179" i="1" s="1"/>
  <c r="AP2180" i="1" a="1"/>
  <c r="AP2180" i="1" s="1"/>
  <c r="AP2181" i="1" a="1"/>
  <c r="AP2181" i="1" s="1"/>
  <c r="AP2182" i="1" a="1"/>
  <c r="AP2182" i="1" s="1"/>
  <c r="AP2183" i="1" a="1"/>
  <c r="AP2183" i="1" s="1"/>
  <c r="AP2184" i="1" a="1"/>
  <c r="AP2184" i="1" s="1"/>
  <c r="AP2185" i="1" a="1"/>
  <c r="AP2185" i="1" s="1"/>
  <c r="AP2186" i="1" a="1"/>
  <c r="AP2186" i="1" s="1"/>
  <c r="AP2187" i="1" a="1"/>
  <c r="AP2187" i="1" s="1"/>
  <c r="AP2188" i="1" a="1"/>
  <c r="AP2188" i="1" s="1"/>
  <c r="AP2189" i="1" a="1"/>
  <c r="AP2189" i="1" s="1"/>
  <c r="AP2190" i="1" a="1"/>
  <c r="AP2190" i="1" s="1"/>
  <c r="AP2191" i="1" a="1"/>
  <c r="AP2191" i="1" s="1"/>
  <c r="AP2192" i="1" a="1"/>
  <c r="AP2192" i="1" s="1"/>
  <c r="AP2193" i="1" a="1"/>
  <c r="AP2193" i="1" s="1"/>
  <c r="AP2194" i="1" a="1"/>
  <c r="AP2194" i="1" s="1"/>
  <c r="AP2195" i="1" a="1"/>
  <c r="AP2195" i="1" s="1"/>
  <c r="AP2196" i="1" a="1"/>
  <c r="AP2196" i="1" s="1"/>
  <c r="AP2197" i="1" a="1"/>
  <c r="AP2197" i="1" s="1"/>
  <c r="AP2198" i="1" a="1"/>
  <c r="AP2198" i="1" s="1"/>
  <c r="AP2199" i="1" a="1"/>
  <c r="AP2199" i="1" s="1"/>
  <c r="AP2200" i="1" a="1"/>
  <c r="AP2200" i="1" s="1"/>
  <c r="AP2201" i="1" a="1"/>
  <c r="AP2201" i="1" s="1"/>
  <c r="AP2202" i="1" a="1"/>
  <c r="AP2202" i="1" s="1"/>
  <c r="AP2203" i="1" a="1"/>
  <c r="AP2203" i="1" s="1"/>
  <c r="AP2204" i="1" a="1"/>
  <c r="AP2204" i="1" s="1"/>
  <c r="AP2205" i="1" a="1"/>
  <c r="AP2205" i="1" s="1"/>
  <c r="AP2206" i="1" a="1"/>
  <c r="AP2206" i="1" s="1"/>
  <c r="AP2207" i="1" a="1"/>
  <c r="AP2207" i="1" s="1"/>
  <c r="AP2208" i="1" a="1"/>
  <c r="AP2208" i="1" s="1"/>
  <c r="AP2209" i="1" a="1"/>
  <c r="AP2209" i="1" s="1"/>
  <c r="AP2210" i="1" a="1"/>
  <c r="AP2210" i="1" s="1"/>
  <c r="AP2211" i="1" a="1"/>
  <c r="AP2211" i="1" s="1"/>
  <c r="AP2212" i="1" a="1"/>
  <c r="AP2212" i="1" s="1"/>
  <c r="AP2213" i="1" a="1"/>
  <c r="AP2213" i="1" s="1"/>
  <c r="AP2214" i="1" a="1"/>
  <c r="AP2214" i="1" s="1"/>
  <c r="AP2215" i="1" a="1"/>
  <c r="AP2215" i="1" s="1"/>
  <c r="AP2216" i="1" a="1"/>
  <c r="AP2216" i="1" s="1"/>
  <c r="AP2217" i="1" a="1"/>
  <c r="AP2217" i="1" s="1"/>
  <c r="AP2218" i="1" a="1"/>
  <c r="AP2218" i="1" s="1"/>
  <c r="AP2219" i="1" a="1"/>
  <c r="AP2219" i="1" s="1"/>
  <c r="AP2220" i="1" a="1"/>
  <c r="AP2220" i="1" s="1"/>
  <c r="AP2221" i="1" a="1"/>
  <c r="AP2221" i="1" s="1"/>
  <c r="AP2222" i="1" a="1"/>
  <c r="AP2222" i="1" s="1"/>
  <c r="AP2223" i="1" a="1"/>
  <c r="AP2223" i="1" s="1"/>
  <c r="AP2224" i="1" a="1"/>
  <c r="AP2224" i="1" s="1"/>
  <c r="AP2225" i="1" a="1"/>
  <c r="AP2225" i="1" s="1"/>
  <c r="AP2226" i="1" a="1"/>
  <c r="AP2226" i="1" s="1"/>
  <c r="AP2227" i="1" a="1"/>
  <c r="AP2227" i="1" s="1"/>
  <c r="AP2228" i="1" a="1"/>
  <c r="AP2228" i="1" s="1"/>
  <c r="AP2229" i="1" a="1"/>
  <c r="AP2229" i="1" s="1"/>
  <c r="AP2230" i="1" a="1"/>
  <c r="AP2230" i="1" s="1"/>
  <c r="AP2231" i="1" a="1"/>
  <c r="AP2231" i="1"/>
  <c r="AP2232" i="1" a="1"/>
  <c r="AP2232" i="1" s="1"/>
  <c r="AP2233" i="1" a="1"/>
  <c r="AP2233" i="1" s="1"/>
  <c r="AP2234" i="1" a="1"/>
  <c r="AP2234" i="1" s="1"/>
  <c r="AP2235" i="1" a="1"/>
  <c r="AP2235" i="1" s="1"/>
  <c r="AP2236" i="1" a="1"/>
  <c r="AP2236" i="1" s="1"/>
  <c r="AP2237" i="1" a="1"/>
  <c r="AP2237" i="1" s="1"/>
  <c r="AP2238" i="1" a="1"/>
  <c r="AP2238" i="1" s="1"/>
  <c r="AP2239" i="1" a="1"/>
  <c r="AP2239" i="1" s="1"/>
  <c r="AP2240" i="1" a="1"/>
  <c r="AP2240" i="1" s="1"/>
  <c r="AP2241" i="1" a="1"/>
  <c r="AP2241" i="1"/>
  <c r="AP2242" i="1" a="1"/>
  <c r="AP2242" i="1" s="1"/>
  <c r="AP2243" i="1" a="1"/>
  <c r="AP2243" i="1" s="1"/>
  <c r="AP2244" i="1" a="1"/>
  <c r="AP2244" i="1" s="1"/>
  <c r="AP2245" i="1" a="1"/>
  <c r="AP2245" i="1" s="1"/>
  <c r="AP2246" i="1" a="1"/>
  <c r="AP2246" i="1" s="1"/>
  <c r="AP2247" i="1" a="1"/>
  <c r="AP2247" i="1"/>
  <c r="AP2248" i="1" a="1"/>
  <c r="AP2248" i="1" s="1"/>
  <c r="AP2249" i="1" a="1"/>
  <c r="AP2249" i="1" s="1"/>
  <c r="AP2250" i="1" a="1"/>
  <c r="AP2250" i="1" s="1"/>
  <c r="AP2251" i="1" a="1"/>
  <c r="AP2251" i="1" s="1"/>
  <c r="AP2252" i="1" a="1"/>
  <c r="AP2252" i="1" s="1"/>
  <c r="AP2253" i="1" a="1"/>
  <c r="AP2253" i="1" s="1"/>
  <c r="AP2254" i="1" a="1"/>
  <c r="AP2254" i="1" s="1"/>
  <c r="AP2255" i="1" a="1"/>
  <c r="AP2255" i="1" s="1"/>
  <c r="AP2256" i="1" a="1"/>
  <c r="AP2256" i="1" s="1"/>
  <c r="AP2257" i="1" a="1"/>
  <c r="AP2257" i="1" s="1"/>
  <c r="AP2258" i="1" a="1"/>
  <c r="AP2258" i="1" s="1"/>
  <c r="AP2259" i="1" a="1"/>
  <c r="AP2259" i="1" s="1"/>
  <c r="AP2260" i="1" a="1"/>
  <c r="AP2260" i="1" s="1"/>
  <c r="AP2261" i="1" a="1"/>
  <c r="AP2261" i="1" s="1"/>
  <c r="AP2262" i="1" a="1"/>
  <c r="AP2262" i="1" s="1"/>
  <c r="AP2263" i="1" a="1"/>
  <c r="AP2263" i="1"/>
  <c r="AP2264" i="1" a="1"/>
  <c r="AP2264" i="1" s="1"/>
  <c r="AP2265" i="1" a="1"/>
  <c r="AP2265" i="1" s="1"/>
  <c r="AP2266" i="1" a="1"/>
  <c r="AP2266" i="1" s="1"/>
  <c r="AP2267" i="1" a="1"/>
  <c r="AP2267" i="1" s="1"/>
  <c r="AP2268" i="1" a="1"/>
  <c r="AP2268" i="1" s="1"/>
  <c r="AP2269" i="1" a="1"/>
  <c r="AP2269" i="1" s="1"/>
  <c r="AP2270" i="1" a="1"/>
  <c r="AP2270" i="1" s="1"/>
  <c r="AP2271" i="1" a="1"/>
  <c r="AP2271" i="1" s="1"/>
  <c r="AP2272" i="1" a="1"/>
  <c r="AP2272" i="1" s="1"/>
  <c r="AP2273" i="1" a="1"/>
  <c r="AP2273" i="1" s="1"/>
  <c r="AP2274" i="1" a="1"/>
  <c r="AP2274" i="1" s="1"/>
  <c r="AP2275" i="1" a="1"/>
  <c r="AP2275" i="1" s="1"/>
  <c r="AP2276" i="1" a="1"/>
  <c r="AP2276" i="1" s="1"/>
  <c r="AP2277" i="1" a="1"/>
  <c r="AP2277" i="1" s="1"/>
  <c r="AP2278" i="1" a="1"/>
  <c r="AP2278" i="1" s="1"/>
  <c r="AP2279" i="1" a="1"/>
  <c r="AP2279" i="1" s="1"/>
  <c r="AP2280" i="1" a="1"/>
  <c r="AP2280" i="1" s="1"/>
  <c r="AP2281" i="1" a="1"/>
  <c r="AP2281" i="1"/>
  <c r="AP2282" i="1" a="1"/>
  <c r="AP2282" i="1" s="1"/>
  <c r="AP2283" i="1" a="1"/>
  <c r="AP2283" i="1" s="1"/>
  <c r="AP2284" i="1" a="1"/>
  <c r="AP2284" i="1" s="1"/>
  <c r="AP2285" i="1" a="1"/>
  <c r="AP2285" i="1" s="1"/>
  <c r="AP2286" i="1" a="1"/>
  <c r="AP2286" i="1" s="1"/>
  <c r="AP2287" i="1" a="1"/>
  <c r="AP2287" i="1" s="1"/>
  <c r="AP2288" i="1" a="1"/>
  <c r="AP2288" i="1"/>
  <c r="AP2289" i="1" a="1"/>
  <c r="AP2289" i="1" s="1"/>
  <c r="AP2290" i="1" a="1"/>
  <c r="AP2290" i="1" s="1"/>
  <c r="AP2291" i="1" a="1"/>
  <c r="AP2291" i="1" s="1"/>
  <c r="AP2292" i="1" a="1"/>
  <c r="AP2292" i="1" s="1"/>
  <c r="AP2293" i="1" a="1"/>
  <c r="AP2293" i="1" s="1"/>
  <c r="AP2294" i="1" a="1"/>
  <c r="AP2294" i="1" s="1"/>
  <c r="AP2295" i="1" a="1"/>
  <c r="AP2295" i="1"/>
  <c r="AP2296" i="1" a="1"/>
  <c r="AP2296" i="1" s="1"/>
  <c r="AP2297" i="1" a="1"/>
  <c r="AP2297" i="1" s="1"/>
  <c r="AP2298" i="1" a="1"/>
  <c r="AP2298" i="1" s="1"/>
  <c r="AP2299" i="1" a="1"/>
  <c r="AP2299" i="1" s="1"/>
  <c r="AP2300" i="1" a="1"/>
  <c r="AP2300" i="1" s="1"/>
  <c r="AP2301" i="1" a="1"/>
  <c r="AP2301" i="1" s="1"/>
  <c r="AP2302" i="1" a="1"/>
  <c r="AP2302" i="1" s="1"/>
  <c r="AP2303" i="1" a="1"/>
  <c r="AP2303" i="1" s="1"/>
  <c r="AP2304" i="1" a="1"/>
  <c r="AP2304" i="1" s="1"/>
  <c r="AP2305" i="1" a="1"/>
  <c r="AP2305" i="1" s="1"/>
  <c r="AP2306" i="1" a="1"/>
  <c r="AP2306" i="1" s="1"/>
  <c r="AP2307" i="1" a="1"/>
  <c r="AP2307" i="1" s="1"/>
  <c r="AP2308" i="1" a="1"/>
  <c r="AP2308" i="1" s="1"/>
  <c r="AP2309" i="1" a="1"/>
  <c r="AP2309" i="1" s="1"/>
  <c r="AP2310" i="1" a="1"/>
  <c r="AP2310" i="1" s="1"/>
  <c r="AP2311" i="1" a="1"/>
  <c r="AP2311" i="1" s="1"/>
  <c r="AP2312" i="1" a="1"/>
  <c r="AP2312" i="1" s="1"/>
  <c r="AP2313" i="1" a="1"/>
  <c r="AP2313" i="1" s="1"/>
  <c r="AP2314" i="1" a="1"/>
  <c r="AP2314" i="1" s="1"/>
  <c r="AP2315" i="1" a="1"/>
  <c r="AP2315" i="1"/>
  <c r="AP2316" i="1" a="1"/>
  <c r="AP2316" i="1" s="1"/>
  <c r="AP2317" i="1" a="1"/>
  <c r="AP2317" i="1" s="1"/>
  <c r="AP2318" i="1" a="1"/>
  <c r="AP2318" i="1" s="1"/>
  <c r="AP2319" i="1" a="1"/>
  <c r="AP2319" i="1" s="1"/>
  <c r="AP2320" i="1" a="1"/>
  <c r="AP2320" i="1" s="1"/>
  <c r="AP2321" i="1" a="1"/>
  <c r="AP2321" i="1" s="1"/>
  <c r="AP2322" i="1" a="1"/>
  <c r="AP2322" i="1" s="1"/>
  <c r="AP2323" i="1" a="1"/>
  <c r="AP2323" i="1" s="1"/>
  <c r="AP2324" i="1" a="1"/>
  <c r="AP2324" i="1" s="1"/>
  <c r="AP2325" i="1" a="1"/>
  <c r="AP2325" i="1" s="1"/>
  <c r="AP2326" i="1" a="1"/>
  <c r="AP2326" i="1" s="1"/>
  <c r="AP2327" i="1" a="1"/>
  <c r="AP2327" i="1" s="1"/>
  <c r="AP2328" i="1" a="1"/>
  <c r="AP2328" i="1" s="1"/>
  <c r="AP2329" i="1" a="1"/>
  <c r="AP2329" i="1" s="1"/>
  <c r="AP2330" i="1" a="1"/>
  <c r="AP2330" i="1" s="1"/>
  <c r="AP2331" i="1" a="1"/>
  <c r="AP2331" i="1" s="1"/>
  <c r="AP2332" i="1" a="1"/>
  <c r="AP2332" i="1" s="1"/>
  <c r="AP2333" i="1" a="1"/>
  <c r="AP2333" i="1" s="1"/>
  <c r="AP2334" i="1" a="1"/>
  <c r="AP2334" i="1" s="1"/>
  <c r="AP2335" i="1" a="1"/>
  <c r="AP2335" i="1" s="1"/>
  <c r="AP2336" i="1" a="1"/>
  <c r="AP2336" i="1" s="1"/>
  <c r="AP2337" i="1" a="1"/>
  <c r="AP2337" i="1" s="1"/>
  <c r="AP2338" i="1" a="1"/>
  <c r="AP2338" i="1" s="1"/>
  <c r="AP2339" i="1" a="1"/>
  <c r="AP2339" i="1" s="1"/>
  <c r="AP2340" i="1" a="1"/>
  <c r="AP2340" i="1" s="1"/>
  <c r="AP2341" i="1" a="1"/>
  <c r="AP2341" i="1" s="1"/>
  <c r="AP2342" i="1" a="1"/>
  <c r="AP2342" i="1" s="1"/>
  <c r="AP2343" i="1" a="1"/>
  <c r="AP2343" i="1" s="1"/>
  <c r="AP2344" i="1" a="1"/>
  <c r="AP2344" i="1" s="1"/>
  <c r="AP2345" i="1" a="1"/>
  <c r="AP2345" i="1" s="1"/>
  <c r="AP2346" i="1" a="1"/>
  <c r="AP2346" i="1" s="1"/>
  <c r="AP2347" i="1" a="1"/>
  <c r="AP2347" i="1" s="1"/>
  <c r="AP2348" i="1" a="1"/>
  <c r="AP2348" i="1" s="1"/>
  <c r="AP2349" i="1" a="1"/>
  <c r="AP2349" i="1" s="1"/>
  <c r="AP2350" i="1" a="1"/>
  <c r="AP2350" i="1" s="1"/>
  <c r="AP2351" i="1" a="1"/>
  <c r="AP2351" i="1"/>
  <c r="AP2352" i="1" a="1"/>
  <c r="AP2352" i="1"/>
  <c r="AP2353" i="1" a="1"/>
  <c r="AP2353" i="1" s="1"/>
  <c r="AP2354" i="1" a="1"/>
  <c r="AP2354" i="1" s="1"/>
  <c r="AP2355" i="1" a="1"/>
  <c r="AP2355" i="1" s="1"/>
  <c r="AP2356" i="1" a="1"/>
  <c r="AP2356" i="1" s="1"/>
  <c r="AP2357" i="1" a="1"/>
  <c r="AP2357" i="1" s="1"/>
  <c r="AP2358" i="1" a="1"/>
  <c r="AP2358" i="1" s="1"/>
  <c r="AP2359" i="1" a="1"/>
  <c r="AP2359" i="1" s="1"/>
  <c r="AP2360" i="1" a="1"/>
  <c r="AP2360" i="1" s="1"/>
  <c r="AP2361" i="1" a="1"/>
  <c r="AP2361" i="1" s="1"/>
  <c r="AP2362" i="1" a="1"/>
  <c r="AP2362" i="1" s="1"/>
  <c r="AP2363" i="1" a="1"/>
  <c r="AP2363" i="1" s="1"/>
  <c r="AP2364" i="1" a="1"/>
  <c r="AP2364" i="1" s="1"/>
  <c r="AP2365" i="1" a="1"/>
  <c r="AP2365" i="1" s="1"/>
  <c r="AP2366" i="1" a="1"/>
  <c r="AP2366" i="1" s="1"/>
  <c r="AP2367" i="1" a="1"/>
  <c r="AP2367" i="1" s="1"/>
  <c r="AP2368" i="1" a="1"/>
  <c r="AP2368" i="1" s="1"/>
  <c r="AP2369" i="1" a="1"/>
  <c r="AP2369" i="1" s="1"/>
  <c r="AP2370" i="1" a="1"/>
  <c r="AP2370" i="1" s="1"/>
  <c r="AP2371" i="1" a="1"/>
  <c r="AP2371" i="1" s="1"/>
  <c r="AP2372" i="1" a="1"/>
  <c r="AP2372" i="1" s="1"/>
  <c r="AP2373" i="1" a="1"/>
  <c r="AP2373" i="1" s="1"/>
  <c r="AP2374" i="1" a="1"/>
  <c r="AP2374" i="1" s="1"/>
  <c r="AP2375" i="1" a="1"/>
  <c r="AP2375" i="1" s="1"/>
  <c r="AP2376" i="1" a="1"/>
  <c r="AP2376" i="1" s="1"/>
  <c r="AP2377" i="1" a="1"/>
  <c r="AP2377" i="1"/>
  <c r="AP2378" i="1" a="1"/>
  <c r="AP2378" i="1" s="1"/>
  <c r="AP2379" i="1" a="1"/>
  <c r="AP2379" i="1" s="1"/>
  <c r="AP2380" i="1" a="1"/>
  <c r="AP2380" i="1" s="1"/>
  <c r="AP2381" i="1" a="1"/>
  <c r="AP2381" i="1" s="1"/>
  <c r="AP2382" i="1" a="1"/>
  <c r="AP2382" i="1" s="1"/>
  <c r="AP2383" i="1" a="1"/>
  <c r="AP2383" i="1" s="1"/>
  <c r="AP2384" i="1" a="1"/>
  <c r="AP2384" i="1" s="1"/>
  <c r="AP2385" i="1" a="1"/>
  <c r="AP2385" i="1" s="1"/>
  <c r="AP2386" i="1" a="1"/>
  <c r="AP2386" i="1" s="1"/>
  <c r="AP2387" i="1" a="1"/>
  <c r="AP2387" i="1" s="1"/>
  <c r="AP2388" i="1" a="1"/>
  <c r="AP2388" i="1" s="1"/>
  <c r="AP2389" i="1" a="1"/>
  <c r="AP2389" i="1" s="1"/>
  <c r="AP2390" i="1" a="1"/>
  <c r="AP2390" i="1" s="1"/>
  <c r="AP2391" i="1" a="1"/>
  <c r="AP2391" i="1" s="1"/>
  <c r="AP2392" i="1" a="1"/>
  <c r="AP2392" i="1" s="1"/>
  <c r="AP2393" i="1" a="1"/>
  <c r="AP2393" i="1" s="1"/>
  <c r="AP2394" i="1" a="1"/>
  <c r="AP2394" i="1" s="1"/>
  <c r="AP2395" i="1" a="1"/>
  <c r="AP2395" i="1" s="1"/>
  <c r="AP2396" i="1" a="1"/>
  <c r="AP2396" i="1" s="1"/>
  <c r="AP2397" i="1" a="1"/>
  <c r="AP2397" i="1"/>
  <c r="AP2398" i="1" a="1"/>
  <c r="AP2398" i="1" s="1"/>
  <c r="AP2399" i="1" a="1"/>
  <c r="AP2399" i="1" s="1"/>
  <c r="AP2400" i="1" a="1"/>
  <c r="AP2400" i="1" s="1"/>
  <c r="AP2401" i="1" a="1"/>
  <c r="AP2401" i="1"/>
  <c r="AP2402" i="1" a="1"/>
  <c r="AP2402" i="1" s="1"/>
  <c r="AP2403" i="1" a="1"/>
  <c r="AP2403" i="1" s="1"/>
  <c r="AP2404" i="1" a="1"/>
  <c r="AP2404" i="1" s="1"/>
  <c r="AP2405" i="1" a="1"/>
  <c r="AP2405" i="1" s="1"/>
  <c r="AP2406" i="1" a="1"/>
  <c r="AP2406" i="1" s="1"/>
  <c r="AP2407" i="1" a="1"/>
  <c r="AP2407" i="1" s="1"/>
  <c r="AP2408" i="1" a="1"/>
  <c r="AP2408" i="1" s="1"/>
  <c r="AP2409" i="1" a="1"/>
  <c r="AP2409" i="1" s="1"/>
  <c r="AP2410" i="1" a="1"/>
  <c r="AP2410" i="1" s="1"/>
  <c r="AP2411" i="1" a="1"/>
  <c r="AP2411" i="1" s="1"/>
  <c r="AP2412" i="1" a="1"/>
  <c r="AP2412" i="1"/>
  <c r="AP2413" i="1" a="1"/>
  <c r="AP2413" i="1" s="1"/>
  <c r="AP2414" i="1" a="1"/>
  <c r="AP2414" i="1" s="1"/>
  <c r="AP2415" i="1" a="1"/>
  <c r="AP2415" i="1" s="1"/>
  <c r="AP2416" i="1" a="1"/>
  <c r="AP2416" i="1" s="1"/>
  <c r="AP2417" i="1" a="1"/>
  <c r="AP2417" i="1" s="1"/>
  <c r="AP2418" i="1" a="1"/>
  <c r="AP2418" i="1" s="1"/>
  <c r="AP2419" i="1" a="1"/>
  <c r="AP2419" i="1" s="1"/>
  <c r="AP2420" i="1" a="1"/>
  <c r="AP2420" i="1" s="1"/>
  <c r="AP2421" i="1" a="1"/>
  <c r="AP2421" i="1" s="1"/>
  <c r="AP2422" i="1" a="1"/>
  <c r="AP2422" i="1" s="1"/>
  <c r="AP2423" i="1" a="1"/>
  <c r="AP2423" i="1" s="1"/>
  <c r="AP2424" i="1" a="1"/>
  <c r="AP2424" i="1" s="1"/>
  <c r="AP2425" i="1" a="1"/>
  <c r="AP2425" i="1" s="1"/>
  <c r="AP2426" i="1" a="1"/>
  <c r="AP2426" i="1" s="1"/>
  <c r="AP2427" i="1" a="1"/>
  <c r="AP2427" i="1" s="1"/>
  <c r="AP2428" i="1" a="1"/>
  <c r="AP2428" i="1" s="1"/>
  <c r="AP2429" i="1" a="1"/>
  <c r="AP2429" i="1" s="1"/>
  <c r="AP2430" i="1" a="1"/>
  <c r="AP2430" i="1" s="1"/>
  <c r="AP2431" i="1" a="1"/>
  <c r="AP2431" i="1" s="1"/>
  <c r="AP2432" i="1" a="1"/>
  <c r="AP2432" i="1"/>
  <c r="AP2433" i="1" a="1"/>
  <c r="AP2433" i="1" s="1"/>
  <c r="AP2434" i="1" a="1"/>
  <c r="AP2434" i="1" s="1"/>
  <c r="AP2435" i="1" a="1"/>
  <c r="AP2435" i="1" s="1"/>
  <c r="AP2436" i="1" a="1"/>
  <c r="AP2436" i="1" s="1"/>
  <c r="AP2437" i="1" a="1"/>
  <c r="AP2437" i="1" s="1"/>
  <c r="AP2438" i="1" a="1"/>
  <c r="AP2438" i="1" s="1"/>
  <c r="AP2439" i="1" a="1"/>
  <c r="AP2439" i="1" s="1"/>
  <c r="AP2440" i="1" a="1"/>
  <c r="AP2440" i="1" s="1"/>
  <c r="AP2441" i="1" a="1"/>
  <c r="AP2441" i="1" s="1"/>
  <c r="AP2442" i="1" a="1"/>
  <c r="AP2442" i="1" s="1"/>
  <c r="AP2443" i="1" a="1"/>
  <c r="AP2443" i="1" s="1"/>
  <c r="AP2444" i="1" a="1"/>
  <c r="AP2444" i="1" s="1"/>
  <c r="AP2445" i="1" a="1"/>
  <c r="AP2445" i="1" s="1"/>
  <c r="AP2446" i="1" a="1"/>
  <c r="AP2446" i="1" s="1"/>
  <c r="AP2447" i="1" a="1"/>
  <c r="AP2447" i="1" s="1"/>
  <c r="AP2448" i="1" a="1"/>
  <c r="AP2448" i="1" s="1"/>
  <c r="AP2449" i="1" a="1"/>
  <c r="AP2449" i="1" s="1"/>
  <c r="AP2450" i="1" a="1"/>
  <c r="AP2450" i="1" s="1"/>
  <c r="AP2451" i="1" a="1"/>
  <c r="AP2451" i="1" s="1"/>
  <c r="AP2452" i="1" a="1"/>
  <c r="AP2452" i="1" s="1"/>
  <c r="AP2453" i="1" a="1"/>
  <c r="AP2453" i="1" s="1"/>
  <c r="AP2454" i="1" a="1"/>
  <c r="AP2454" i="1" s="1"/>
  <c r="AP2455" i="1" a="1"/>
  <c r="AP2455" i="1" s="1"/>
  <c r="AP2456" i="1" a="1"/>
  <c r="AP2456" i="1" s="1"/>
  <c r="AP2457" i="1" a="1"/>
  <c r="AP2457" i="1" s="1"/>
  <c r="AP2458" i="1" a="1"/>
  <c r="AP2458" i="1" s="1"/>
  <c r="AP2459" i="1" a="1"/>
  <c r="AP2459" i="1" s="1"/>
  <c r="AP2460" i="1" a="1"/>
  <c r="AP2460" i="1" s="1"/>
  <c r="AP2461" i="1" a="1"/>
  <c r="AP2461" i="1"/>
  <c r="AP2462" i="1" a="1"/>
  <c r="AP2462" i="1" s="1"/>
  <c r="AP2463" i="1" a="1"/>
  <c r="AP2463" i="1" s="1"/>
  <c r="AP2464" i="1" a="1"/>
  <c r="AP2464" i="1"/>
  <c r="AP2465" i="1" a="1"/>
  <c r="AP2465" i="1" s="1"/>
  <c r="AP2466" i="1" a="1"/>
  <c r="AP2466" i="1" s="1"/>
  <c r="AP2467" i="1" a="1"/>
  <c r="AP2467" i="1" s="1"/>
  <c r="AP2468" i="1" a="1"/>
  <c r="AP2468" i="1" s="1"/>
  <c r="AP2469" i="1" a="1"/>
  <c r="AP2469" i="1" s="1"/>
  <c r="AP2470" i="1" a="1"/>
  <c r="AP2470" i="1" s="1"/>
  <c r="AP2471" i="1" a="1"/>
  <c r="AP2471" i="1" s="1"/>
  <c r="AP2472" i="1" a="1"/>
  <c r="AP2472" i="1" s="1"/>
  <c r="AP2473" i="1" a="1"/>
  <c r="AP2473" i="1" s="1"/>
  <c r="AP2474" i="1" a="1"/>
  <c r="AP2474" i="1" s="1"/>
  <c r="AP2475" i="1" a="1"/>
  <c r="AP2475" i="1" s="1"/>
  <c r="AP2476" i="1" a="1"/>
  <c r="AP2476" i="1" s="1"/>
  <c r="AP2477" i="1" a="1"/>
  <c r="AP2477" i="1" s="1"/>
  <c r="AP2478" i="1" a="1"/>
  <c r="AP2478" i="1" s="1"/>
  <c r="AP2479" i="1" a="1"/>
  <c r="AP2479" i="1" s="1"/>
  <c r="AP2480" i="1" a="1"/>
  <c r="AP2480" i="1" s="1"/>
  <c r="AP2481" i="1" a="1"/>
  <c r="AP2481" i="1" s="1"/>
  <c r="AP2482" i="1" a="1"/>
  <c r="AP2482" i="1" s="1"/>
  <c r="AP2483" i="1" a="1"/>
  <c r="AP2483" i="1" s="1"/>
  <c r="AP2484" i="1" a="1"/>
  <c r="AP2484" i="1" s="1"/>
  <c r="AP2485" i="1" a="1"/>
  <c r="AP2485" i="1" s="1"/>
  <c r="AP2486" i="1" a="1"/>
  <c r="AP2486" i="1" s="1"/>
  <c r="AP2487" i="1" a="1"/>
  <c r="AP2487" i="1" s="1"/>
  <c r="AP2488" i="1" a="1"/>
  <c r="AP2488" i="1" s="1"/>
  <c r="AP2489" i="1" a="1"/>
  <c r="AP2489" i="1" s="1"/>
  <c r="AP2490" i="1" a="1"/>
  <c r="AP2490" i="1" s="1"/>
  <c r="AP2491" i="1" a="1"/>
  <c r="AP2491" i="1" s="1"/>
  <c r="AP2492" i="1" a="1"/>
  <c r="AP2492" i="1" s="1"/>
  <c r="AP2493" i="1" a="1"/>
  <c r="AP2493" i="1" s="1"/>
  <c r="AP2494" i="1" a="1"/>
  <c r="AP2494" i="1" s="1"/>
  <c r="AP2495" i="1" a="1"/>
  <c r="AP2495" i="1" s="1"/>
  <c r="AP2496" i="1" a="1"/>
  <c r="AP2496" i="1" s="1"/>
  <c r="AP2497" i="1" a="1"/>
  <c r="AP2497" i="1" s="1"/>
  <c r="AP2498" i="1" a="1"/>
  <c r="AP2498" i="1" s="1"/>
  <c r="AP2499" i="1" a="1"/>
  <c r="AP2499" i="1" s="1"/>
  <c r="AP2500" i="1" a="1"/>
  <c r="AP2500" i="1" s="1"/>
  <c r="AP2501" i="1" a="1"/>
  <c r="AP2501" i="1" s="1"/>
  <c r="AP2502" i="1" a="1"/>
  <c r="AP2502" i="1" s="1"/>
  <c r="AP2503" i="1" a="1"/>
  <c r="AP2503" i="1"/>
  <c r="AP2504" i="1" a="1"/>
  <c r="AP2504" i="1" s="1"/>
  <c r="AP2505" i="1" a="1"/>
  <c r="AP2505" i="1" s="1"/>
  <c r="AP2506" i="1" a="1"/>
  <c r="AP2506" i="1" s="1"/>
  <c r="AP2507" i="1" a="1"/>
  <c r="AP2507" i="1" s="1"/>
  <c r="AP2508" i="1" a="1"/>
  <c r="AP2508" i="1" s="1"/>
  <c r="AP2509" i="1" a="1"/>
  <c r="AP2509" i="1" s="1"/>
  <c r="AP2510" i="1" a="1"/>
  <c r="AP2510" i="1" s="1"/>
  <c r="AP2511" i="1" a="1"/>
  <c r="AP2511" i="1" s="1"/>
  <c r="AP2512" i="1" a="1"/>
  <c r="AP2512" i="1" s="1"/>
  <c r="AP2513" i="1" a="1"/>
  <c r="AP2513" i="1" s="1"/>
  <c r="AP2514" i="1" a="1"/>
  <c r="AP2514" i="1" s="1"/>
  <c r="AP2515" i="1" a="1"/>
  <c r="AP2515" i="1" s="1"/>
  <c r="AP2516" i="1" a="1"/>
  <c r="AP2516" i="1" s="1"/>
  <c r="AP2517" i="1" a="1"/>
  <c r="AP2517" i="1" s="1"/>
  <c r="AP2518" i="1" a="1"/>
  <c r="AP2518" i="1" s="1"/>
  <c r="AP2519" i="1" a="1"/>
  <c r="AP2519" i="1" s="1"/>
  <c r="AP2520" i="1" a="1"/>
  <c r="AP2520" i="1" s="1"/>
  <c r="AP2521" i="1" a="1"/>
  <c r="AP2521" i="1" s="1"/>
  <c r="AP2522" i="1" a="1"/>
  <c r="AP2522" i="1" s="1"/>
  <c r="AP2523" i="1" a="1"/>
  <c r="AP2523" i="1" s="1"/>
  <c r="AP2524" i="1" a="1"/>
  <c r="AP2524" i="1" s="1"/>
  <c r="AP2525" i="1" a="1"/>
  <c r="AP2525" i="1" s="1"/>
  <c r="AP2526" i="1" a="1"/>
  <c r="AP2526" i="1" s="1"/>
  <c r="AP2527" i="1" a="1"/>
  <c r="AP2527" i="1" s="1"/>
  <c r="AP2528" i="1" a="1"/>
  <c r="AP2528" i="1" s="1"/>
  <c r="AP2529" i="1" a="1"/>
  <c r="AP2529" i="1" s="1"/>
  <c r="AP2530" i="1" a="1"/>
  <c r="AP2530" i="1" s="1"/>
  <c r="AP2531" i="1" a="1"/>
  <c r="AP2531" i="1" s="1"/>
  <c r="AP2532" i="1" a="1"/>
  <c r="AP2532" i="1" s="1"/>
  <c r="AP2533" i="1" a="1"/>
  <c r="AP2533" i="1" s="1"/>
  <c r="AP2534" i="1" a="1"/>
  <c r="AP2534" i="1" s="1"/>
  <c r="AP2535" i="1" a="1"/>
  <c r="AP2535" i="1" s="1"/>
  <c r="AP2536" i="1" a="1"/>
  <c r="AP2536" i="1" s="1"/>
  <c r="AP2537" i="1" a="1"/>
  <c r="AP2537" i="1"/>
  <c r="AP2538" i="1" a="1"/>
  <c r="AP2538" i="1" s="1"/>
  <c r="AP2539" i="1" a="1"/>
  <c r="AP2539" i="1" s="1"/>
  <c r="AP2540" i="1" a="1"/>
  <c r="AP2540" i="1" s="1"/>
  <c r="AP2541" i="1" a="1"/>
  <c r="AP2541" i="1" s="1"/>
  <c r="AP2542" i="1" a="1"/>
  <c r="AP2542" i="1" s="1"/>
  <c r="AP2543" i="1" a="1"/>
  <c r="AP2543" i="1" s="1"/>
  <c r="AP2544" i="1" a="1"/>
  <c r="AP2544" i="1" s="1"/>
  <c r="AP2545" i="1" a="1"/>
  <c r="AP2545" i="1" s="1"/>
  <c r="AP2546" i="1" a="1"/>
  <c r="AP2546" i="1" s="1"/>
  <c r="AP2547" i="1" a="1"/>
  <c r="AP2547" i="1" s="1"/>
  <c r="AP2548" i="1" a="1"/>
  <c r="AP2548" i="1" s="1"/>
  <c r="AP2549" i="1" a="1"/>
  <c r="AP2549" i="1" s="1"/>
  <c r="AP2550" i="1" a="1"/>
  <c r="AP2550" i="1" s="1"/>
  <c r="AP2551" i="1" a="1"/>
  <c r="AP2551" i="1" s="1"/>
  <c r="AP2552" i="1" a="1"/>
  <c r="AP2552" i="1" s="1"/>
  <c r="AP2553" i="1" a="1"/>
  <c r="AP2553" i="1"/>
  <c r="AP2554" i="1" a="1"/>
  <c r="AP2554" i="1"/>
  <c r="AP2555" i="1" a="1"/>
  <c r="AP2555" i="1" s="1"/>
  <c r="AP2556" i="1" a="1"/>
  <c r="AP2556" i="1" s="1"/>
  <c r="AP2557" i="1" a="1"/>
  <c r="AP2557" i="1" s="1"/>
  <c r="AP2558" i="1" a="1"/>
  <c r="AP2558" i="1" s="1"/>
  <c r="AP2559" i="1" a="1"/>
  <c r="AP2559" i="1" s="1"/>
  <c r="AP2560" i="1" a="1"/>
  <c r="AP2560" i="1" s="1"/>
  <c r="AP2561" i="1" a="1"/>
  <c r="AP2561" i="1" s="1"/>
  <c r="AP2562" i="1" a="1"/>
  <c r="AP2562" i="1" s="1"/>
  <c r="AP2563" i="1" a="1"/>
  <c r="AP2563" i="1" s="1"/>
  <c r="AP2564" i="1" a="1"/>
  <c r="AP2564" i="1" s="1"/>
  <c r="AP2565" i="1" a="1"/>
  <c r="AP2565" i="1" s="1"/>
  <c r="AP2566" i="1" a="1"/>
  <c r="AP2566" i="1" s="1"/>
  <c r="AP2567" i="1" a="1"/>
  <c r="AP2567" i="1" s="1"/>
  <c r="AP2568" i="1" a="1"/>
  <c r="AP2568" i="1" s="1"/>
  <c r="AP2569" i="1" a="1"/>
  <c r="AP2569" i="1" s="1"/>
  <c r="AP2570" i="1" a="1"/>
  <c r="AP2570" i="1" s="1"/>
  <c r="AP2571" i="1" a="1"/>
  <c r="AP2571" i="1" s="1"/>
  <c r="AP2572" i="1" a="1"/>
  <c r="AP2572" i="1" s="1"/>
  <c r="AP2573" i="1" a="1"/>
  <c r="AP2573" i="1" s="1"/>
  <c r="AP2574" i="1" a="1"/>
  <c r="AP2574" i="1"/>
  <c r="AP2575" i="1" a="1"/>
  <c r="AP2575" i="1" s="1"/>
  <c r="AP2576" i="1" a="1"/>
  <c r="AP2576" i="1" s="1"/>
  <c r="AP2577" i="1" a="1"/>
  <c r="AP2577" i="1" s="1"/>
  <c r="AP2578" i="1" a="1"/>
  <c r="AP2578" i="1" s="1"/>
  <c r="AP2579" i="1" a="1"/>
  <c r="AP2579" i="1"/>
  <c r="AP2580" i="1" a="1"/>
  <c r="AP2580" i="1" s="1"/>
  <c r="AP2581" i="1" a="1"/>
  <c r="AP2581" i="1" s="1"/>
  <c r="AP2582" i="1" a="1"/>
  <c r="AP2582" i="1" s="1"/>
  <c r="AP2583" i="1" a="1"/>
  <c r="AP2583" i="1" s="1"/>
  <c r="AP2584" i="1" a="1"/>
  <c r="AP2584" i="1" s="1"/>
  <c r="AP2585" i="1" a="1"/>
  <c r="AP2585" i="1" s="1"/>
  <c r="AP2586" i="1" a="1"/>
  <c r="AP2586" i="1" s="1"/>
  <c r="AP2587" i="1" a="1"/>
  <c r="AP2587" i="1" s="1"/>
  <c r="AP2588" i="1" a="1"/>
  <c r="AP2588" i="1" s="1"/>
  <c r="AP2589" i="1" a="1"/>
  <c r="AP2589" i="1" s="1"/>
  <c r="AP2590" i="1" a="1"/>
  <c r="AP2590" i="1" s="1"/>
  <c r="AP2591" i="1" a="1"/>
  <c r="AP2591" i="1" s="1"/>
  <c r="AP2592" i="1" a="1"/>
  <c r="AP2592" i="1" s="1"/>
  <c r="AP2593" i="1" a="1"/>
  <c r="AP2593" i="1" s="1"/>
  <c r="AP2594" i="1" a="1"/>
  <c r="AP2594" i="1" s="1"/>
  <c r="AP2595" i="1" a="1"/>
  <c r="AP2595" i="1" s="1"/>
  <c r="AP2596" i="1" a="1"/>
  <c r="AP2596" i="1" s="1"/>
  <c r="AP2597" i="1" a="1"/>
  <c r="AP2597" i="1" s="1"/>
  <c r="AP2598" i="1" a="1"/>
  <c r="AP2598" i="1" s="1"/>
  <c r="AP2599" i="1" a="1"/>
  <c r="AP2599" i="1" s="1"/>
  <c r="AP2600" i="1" a="1"/>
  <c r="AP2600" i="1" s="1"/>
  <c r="AP2601" i="1" a="1"/>
  <c r="AP2601" i="1" s="1"/>
  <c r="AP2602" i="1" a="1"/>
  <c r="AP2602" i="1"/>
  <c r="AP2603" i="1" a="1"/>
  <c r="AP2603" i="1" s="1"/>
  <c r="AP2604" i="1" a="1"/>
  <c r="AP2604" i="1" s="1"/>
  <c r="AP2605" i="1" a="1"/>
  <c r="AP2605" i="1" s="1"/>
  <c r="AP2606" i="1" a="1"/>
  <c r="AP2606" i="1" s="1"/>
  <c r="AP2607" i="1" a="1"/>
  <c r="AP2607" i="1" s="1"/>
  <c r="AP2608" i="1" a="1"/>
  <c r="AP2608" i="1" s="1"/>
  <c r="AP2609" i="1" a="1"/>
  <c r="AP2609" i="1" s="1"/>
  <c r="AP2610" i="1" a="1"/>
  <c r="AP2610" i="1" s="1"/>
  <c r="AP2611" i="1" a="1"/>
  <c r="AP2611" i="1" s="1"/>
  <c r="AP2612" i="1" a="1"/>
  <c r="AP2612" i="1" s="1"/>
  <c r="AP2613" i="1" a="1"/>
  <c r="AP2613" i="1" s="1"/>
  <c r="AP2614" i="1" a="1"/>
  <c r="AP2614" i="1" s="1"/>
  <c r="AP2615" i="1" a="1"/>
  <c r="AP2615" i="1" s="1"/>
  <c r="AP2616" i="1" a="1"/>
  <c r="AP2616" i="1" s="1"/>
  <c r="AP2617" i="1" a="1"/>
  <c r="AP2617" i="1" s="1"/>
  <c r="AP2618" i="1" a="1"/>
  <c r="AP2618" i="1" s="1"/>
  <c r="AP2619" i="1" a="1"/>
  <c r="AP2619" i="1" s="1"/>
  <c r="AP2620" i="1" a="1"/>
  <c r="AP2620" i="1" s="1"/>
  <c r="AP2621" i="1" a="1"/>
  <c r="AP2621" i="1" s="1"/>
  <c r="AP2622" i="1" a="1"/>
  <c r="AP2622" i="1" s="1"/>
  <c r="AP2623" i="1" a="1"/>
  <c r="AP2623" i="1" s="1"/>
  <c r="AP2624" i="1" a="1"/>
  <c r="AP2624" i="1" s="1"/>
  <c r="AP2625" i="1" a="1"/>
  <c r="AP2625" i="1"/>
  <c r="AP2626" i="1" a="1"/>
  <c r="AP2626" i="1" s="1"/>
  <c r="AP2627" i="1" a="1"/>
  <c r="AP2627" i="1" s="1"/>
  <c r="AP2628" i="1" a="1"/>
  <c r="AP2628" i="1" s="1"/>
  <c r="AP2629" i="1" a="1"/>
  <c r="AP2629" i="1" s="1"/>
  <c r="AP2630" i="1" a="1"/>
  <c r="AP2630" i="1" s="1"/>
  <c r="AP2631" i="1" a="1"/>
  <c r="AP2631" i="1" s="1"/>
  <c r="AP2632" i="1" a="1"/>
  <c r="AP2632" i="1" s="1"/>
  <c r="AP2633" i="1" a="1"/>
  <c r="AP2633" i="1" s="1"/>
  <c r="AP2634" i="1" a="1"/>
  <c r="AP2634" i="1" s="1"/>
  <c r="AP2635" i="1" a="1"/>
  <c r="AP2635" i="1" s="1"/>
  <c r="AP2636" i="1" a="1"/>
  <c r="AP2636" i="1" s="1"/>
  <c r="AP2637" i="1" a="1"/>
  <c r="AP2637" i="1" s="1"/>
  <c r="AP2638" i="1" a="1"/>
  <c r="AP2638" i="1" s="1"/>
  <c r="AP2639" i="1" a="1"/>
  <c r="AP2639" i="1" s="1"/>
  <c r="AP2640" i="1" a="1"/>
  <c r="AP2640" i="1" s="1"/>
  <c r="AP2641" i="1" a="1"/>
  <c r="AP2641" i="1" s="1"/>
  <c r="AP2642" i="1" a="1"/>
  <c r="AP2642" i="1" s="1"/>
  <c r="AP2643" i="1" a="1"/>
  <c r="AP2643" i="1"/>
  <c r="AP2644" i="1" a="1"/>
  <c r="AP2644" i="1" s="1"/>
  <c r="AP2645" i="1" a="1"/>
  <c r="AP2645" i="1" s="1"/>
  <c r="AP2646" i="1" a="1"/>
  <c r="AP2646" i="1" s="1"/>
  <c r="AP2647" i="1" a="1"/>
  <c r="AP2647" i="1" s="1"/>
  <c r="AP2648" i="1" a="1"/>
  <c r="AP2648" i="1" s="1"/>
  <c r="AP2649" i="1" a="1"/>
  <c r="AP2649" i="1" s="1"/>
  <c r="AP2650" i="1" a="1"/>
  <c r="AP2650" i="1" s="1"/>
  <c r="AP2651" i="1" a="1"/>
  <c r="AP2651" i="1"/>
  <c r="AP2652" i="1" a="1"/>
  <c r="AP2652" i="1" s="1"/>
  <c r="AP2653" i="1" a="1"/>
  <c r="AP2653" i="1" s="1"/>
  <c r="AP2654" i="1" a="1"/>
  <c r="AP2654" i="1" s="1"/>
  <c r="AP2655" i="1" a="1"/>
  <c r="AP2655" i="1" s="1"/>
  <c r="AP2656" i="1" a="1"/>
  <c r="AP2656" i="1" s="1"/>
  <c r="AP2657" i="1" a="1"/>
  <c r="AP2657" i="1"/>
  <c r="AP2658" i="1" a="1"/>
  <c r="AP2658" i="1" s="1"/>
  <c r="AP2659" i="1" a="1"/>
  <c r="AP2659" i="1" s="1"/>
  <c r="AP2660" i="1" a="1"/>
  <c r="AP2660" i="1" s="1"/>
  <c r="AP2661" i="1" a="1"/>
  <c r="AP2661" i="1" s="1"/>
  <c r="AP2662" i="1" a="1"/>
  <c r="AP2662" i="1" s="1"/>
  <c r="AP2663" i="1" a="1"/>
  <c r="AP2663" i="1" s="1"/>
  <c r="AP2664" i="1" a="1"/>
  <c r="AP2664" i="1" s="1"/>
  <c r="AP2665" i="1" a="1"/>
  <c r="AP2665" i="1" s="1"/>
  <c r="AP2666" i="1" a="1"/>
  <c r="AP2666" i="1" s="1"/>
  <c r="AP2667" i="1" a="1"/>
  <c r="AP2667" i="1" s="1"/>
  <c r="AP2668" i="1" a="1"/>
  <c r="AP2668" i="1" s="1"/>
  <c r="AP2669" i="1" a="1"/>
  <c r="AP2669" i="1" s="1"/>
  <c r="AP2670" i="1" a="1"/>
  <c r="AP2670" i="1" s="1"/>
  <c r="AP2671" i="1" a="1"/>
  <c r="AP2671" i="1" s="1"/>
  <c r="AP2672" i="1" a="1"/>
  <c r="AP2672" i="1" s="1"/>
  <c r="AP2673" i="1" a="1"/>
  <c r="AP2673" i="1" s="1"/>
  <c r="AP2674" i="1" a="1"/>
  <c r="AP2674" i="1" s="1"/>
  <c r="AP2675" i="1" a="1"/>
  <c r="AP2675" i="1" s="1"/>
  <c r="AP2676" i="1" a="1"/>
  <c r="AP2676" i="1" s="1"/>
  <c r="AP2677" i="1" a="1"/>
  <c r="AP2677" i="1" s="1"/>
  <c r="AP2678" i="1" a="1"/>
  <c r="AP2678" i="1" s="1"/>
  <c r="AP2679" i="1" a="1"/>
  <c r="AP2679" i="1" s="1"/>
  <c r="AP2680" i="1" a="1"/>
  <c r="AP2680" i="1" s="1"/>
  <c r="AP2681" i="1" a="1"/>
  <c r="AP2681" i="1" s="1"/>
  <c r="AP2682" i="1" a="1"/>
  <c r="AP2682" i="1" s="1"/>
  <c r="AP2683" i="1" a="1"/>
  <c r="AP2683" i="1" s="1"/>
  <c r="AP2684" i="1" a="1"/>
  <c r="AP2684" i="1" s="1"/>
  <c r="AP2685" i="1" a="1"/>
  <c r="AP2685" i="1" s="1"/>
  <c r="AP2686" i="1" a="1"/>
  <c r="AP2686" i="1" s="1"/>
  <c r="AP2687" i="1" a="1"/>
  <c r="AP2687" i="1" s="1"/>
  <c r="AP2688" i="1" a="1"/>
  <c r="AP2688" i="1" s="1"/>
  <c r="AP2689" i="1" a="1"/>
  <c r="AP2689" i="1"/>
  <c r="AP2690" i="1" a="1"/>
  <c r="AP2690" i="1" s="1"/>
  <c r="AP2691" i="1" a="1"/>
  <c r="AP2691" i="1" s="1"/>
  <c r="AP2692" i="1" a="1"/>
  <c r="AP2692" i="1" s="1"/>
  <c r="AP2693" i="1" a="1"/>
  <c r="AP2693" i="1" s="1"/>
  <c r="AP2694" i="1" a="1"/>
  <c r="AP2694" i="1" s="1"/>
  <c r="AP2695" i="1" a="1"/>
  <c r="AP2695" i="1"/>
  <c r="AP2696" i="1" a="1"/>
  <c r="AP2696" i="1" s="1"/>
  <c r="AP2697" i="1" a="1"/>
  <c r="AP2697" i="1" s="1"/>
  <c r="AP2698" i="1" a="1"/>
  <c r="AP2698" i="1" s="1"/>
  <c r="AP2699" i="1" a="1"/>
  <c r="AP2699" i="1" s="1"/>
  <c r="AP2700" i="1" a="1"/>
  <c r="AP2700" i="1" s="1"/>
  <c r="AP2701" i="1" a="1"/>
  <c r="AP2701" i="1" s="1"/>
  <c r="AP2702" i="1" a="1"/>
  <c r="AP2702" i="1" s="1"/>
  <c r="AP2703" i="1" a="1"/>
  <c r="AP2703" i="1" s="1"/>
  <c r="AP2704" i="1" a="1"/>
  <c r="AP2704" i="1" s="1"/>
  <c r="AP2705" i="1" a="1"/>
  <c r="AP2705" i="1" s="1"/>
  <c r="AP2706" i="1" a="1"/>
  <c r="AP2706" i="1" s="1"/>
  <c r="AP2707" i="1" a="1"/>
  <c r="AP2707" i="1" s="1"/>
  <c r="AP2708" i="1" a="1"/>
  <c r="AP2708" i="1" s="1"/>
  <c r="AP2709" i="1" a="1"/>
  <c r="AP2709" i="1" s="1"/>
  <c r="AP2710" i="1" a="1"/>
  <c r="AP2710" i="1" s="1"/>
  <c r="AP2711" i="1" a="1"/>
  <c r="AP2711" i="1" s="1"/>
  <c r="AP2712" i="1" a="1"/>
  <c r="AP2712" i="1" s="1"/>
  <c r="AP2713" i="1" a="1"/>
  <c r="AP2713" i="1" s="1"/>
  <c r="AP2714" i="1" a="1"/>
  <c r="AP2714" i="1" s="1"/>
  <c r="AP2715" i="1" a="1"/>
  <c r="AP2715" i="1" s="1"/>
  <c r="AP2716" i="1" a="1"/>
  <c r="AP2716" i="1" s="1"/>
  <c r="AP2717" i="1" a="1"/>
  <c r="AP2717" i="1" s="1"/>
  <c r="AP2718" i="1" a="1"/>
  <c r="AP2718" i="1" s="1"/>
  <c r="AP2719" i="1" a="1"/>
  <c r="AP2719" i="1" s="1"/>
  <c r="AP2720" i="1" a="1"/>
  <c r="AP2720" i="1" s="1"/>
  <c r="AP2721" i="1" a="1"/>
  <c r="AP2721" i="1"/>
  <c r="AP2722" i="1" a="1"/>
  <c r="AP2722" i="1" s="1"/>
  <c r="AP2723" i="1" a="1"/>
  <c r="AP2723" i="1" s="1"/>
  <c r="AP2724" i="1" a="1"/>
  <c r="AP2724" i="1" s="1"/>
  <c r="AP2725" i="1" a="1"/>
  <c r="AP2725" i="1" s="1"/>
  <c r="AP2726" i="1" a="1"/>
  <c r="AP2726" i="1" s="1"/>
  <c r="AP2727" i="1" a="1"/>
  <c r="AP2727" i="1" s="1"/>
  <c r="AP2728" i="1" a="1"/>
  <c r="AP2728" i="1" s="1"/>
  <c r="AP2729" i="1" a="1"/>
  <c r="AP2729" i="1" s="1"/>
  <c r="AP2730" i="1" a="1"/>
  <c r="AP2730" i="1"/>
  <c r="AP2731" i="1" a="1"/>
  <c r="AP2731" i="1" s="1"/>
  <c r="AP2732" i="1" a="1"/>
  <c r="AP2732" i="1" s="1"/>
  <c r="AP2733" i="1" a="1"/>
  <c r="AP2733" i="1" s="1"/>
  <c r="AP2734" i="1" a="1"/>
  <c r="AP2734" i="1" s="1"/>
  <c r="AP2735" i="1" a="1"/>
  <c r="AP2735" i="1" s="1"/>
  <c r="AP2736" i="1" a="1"/>
  <c r="AP2736" i="1" s="1"/>
  <c r="AP2737" i="1" a="1"/>
  <c r="AP2737" i="1" s="1"/>
  <c r="AP2738" i="1" a="1"/>
  <c r="AP2738" i="1" s="1"/>
  <c r="AP2739" i="1" a="1"/>
  <c r="AP2739" i="1" s="1"/>
  <c r="AP2740" i="1" a="1"/>
  <c r="AP2740" i="1" s="1"/>
  <c r="AP2741" i="1" a="1"/>
  <c r="AP2741" i="1" s="1"/>
  <c r="AP2742" i="1" a="1"/>
  <c r="AP2742" i="1" s="1"/>
  <c r="AP2743" i="1" a="1"/>
  <c r="AP2743" i="1" s="1"/>
  <c r="AP2744" i="1" a="1"/>
  <c r="AP2744" i="1" s="1"/>
  <c r="AP2745" i="1" a="1"/>
  <c r="AP2745" i="1" s="1"/>
  <c r="AP2746" i="1" a="1"/>
  <c r="AP2746" i="1" s="1"/>
  <c r="AP2747" i="1" a="1"/>
  <c r="AP2747" i="1"/>
  <c r="AP2748" i="1" a="1"/>
  <c r="AP2748" i="1" s="1"/>
  <c r="AP2749" i="1" a="1"/>
  <c r="AP2749" i="1" s="1"/>
  <c r="AP2750" i="1" a="1"/>
  <c r="AP2750" i="1" s="1"/>
  <c r="AP2751" i="1" a="1"/>
  <c r="AP2751" i="1" s="1"/>
  <c r="AP2752" i="1" a="1"/>
  <c r="AP2752" i="1" s="1"/>
  <c r="AP2753" i="1" a="1"/>
  <c r="AP2753" i="1" s="1"/>
  <c r="AP2754" i="1" a="1"/>
  <c r="AP2754" i="1" s="1"/>
  <c r="AP2755" i="1" a="1"/>
  <c r="AP2755" i="1" s="1"/>
  <c r="AP2756" i="1" a="1"/>
  <c r="AP2756" i="1" s="1"/>
  <c r="AP2757" i="1" a="1"/>
  <c r="AP2757" i="1" s="1"/>
  <c r="AP2758" i="1" a="1"/>
  <c r="AP2758" i="1" s="1"/>
  <c r="AP2759" i="1" a="1"/>
  <c r="AP2759" i="1" s="1"/>
  <c r="AP2760" i="1" a="1"/>
  <c r="AP2760" i="1" s="1"/>
  <c r="AP2761" i="1" a="1"/>
  <c r="AP2761" i="1" s="1"/>
  <c r="AP2762" i="1" a="1"/>
  <c r="AP2762" i="1" s="1"/>
  <c r="AP2763" i="1" a="1"/>
  <c r="AP2763" i="1" s="1"/>
  <c r="AP2764" i="1" a="1"/>
  <c r="AP2764" i="1" s="1"/>
  <c r="AP2765" i="1" a="1"/>
  <c r="AP2765" i="1" s="1"/>
  <c r="AP2766" i="1" a="1"/>
  <c r="AP2766" i="1" s="1"/>
  <c r="AP2767" i="1" a="1"/>
  <c r="AP2767" i="1" s="1"/>
  <c r="AP2768" i="1" a="1"/>
  <c r="AP2768" i="1" s="1"/>
  <c r="AP2769" i="1" a="1"/>
  <c r="AP2769" i="1" s="1"/>
  <c r="AP2770" i="1" a="1"/>
  <c r="AP2770" i="1" s="1"/>
  <c r="AP2771" i="1" a="1"/>
  <c r="AP2771" i="1"/>
  <c r="AP2772" i="1" a="1"/>
  <c r="AP2772" i="1" s="1"/>
  <c r="AP2773" i="1" a="1"/>
  <c r="AP2773" i="1" s="1"/>
  <c r="AP2774" i="1" a="1"/>
  <c r="AP2774" i="1" s="1"/>
  <c r="AP2775" i="1" a="1"/>
  <c r="AP2775" i="1" s="1"/>
  <c r="AP2776" i="1" a="1"/>
  <c r="AP2776" i="1" s="1"/>
  <c r="AP2777" i="1" a="1"/>
  <c r="AP2777" i="1" s="1"/>
  <c r="AP2778" i="1" a="1"/>
  <c r="AP2778" i="1" s="1"/>
  <c r="AP2779" i="1" a="1"/>
  <c r="AP2779" i="1"/>
  <c r="AP2780" i="1" a="1"/>
  <c r="AP2780" i="1" s="1"/>
  <c r="AP2781" i="1" a="1"/>
  <c r="AP2781" i="1" s="1"/>
  <c r="AP2782" i="1" a="1"/>
  <c r="AP2782" i="1" s="1"/>
  <c r="AP2783" i="1" a="1"/>
  <c r="AP2783" i="1" s="1"/>
  <c r="AP2784" i="1" a="1"/>
  <c r="AP2784" i="1" s="1"/>
  <c r="AP2785" i="1" a="1"/>
  <c r="AP2785" i="1"/>
  <c r="AP2786" i="1" a="1"/>
  <c r="AP2786" i="1"/>
  <c r="AP2787" i="1" a="1"/>
  <c r="AP2787" i="1" s="1"/>
  <c r="AP2788" i="1" a="1"/>
  <c r="AP2788" i="1" s="1"/>
  <c r="AP2789" i="1" a="1"/>
  <c r="AP2789" i="1" s="1"/>
  <c r="AP2790" i="1" a="1"/>
  <c r="AP2790" i="1" s="1"/>
  <c r="AP2791" i="1" a="1"/>
  <c r="AP2791" i="1" s="1"/>
  <c r="AP2792" i="1" a="1"/>
  <c r="AP2792" i="1" s="1"/>
  <c r="AP2793" i="1" a="1"/>
  <c r="AP2793" i="1" s="1"/>
  <c r="AP2794" i="1" a="1"/>
  <c r="AP2794" i="1" s="1"/>
  <c r="AP2795" i="1" a="1"/>
  <c r="AP2795" i="1" s="1"/>
  <c r="AP2796" i="1" a="1"/>
  <c r="AP2796" i="1" s="1"/>
  <c r="AP2797" i="1" a="1"/>
  <c r="AP2797" i="1" s="1"/>
  <c r="AP2798" i="1" a="1"/>
  <c r="AP2798" i="1" s="1"/>
  <c r="AP2799" i="1" a="1"/>
  <c r="AP2799" i="1" s="1"/>
  <c r="AP2800" i="1" a="1"/>
  <c r="AP2800" i="1" s="1"/>
  <c r="AP2801" i="1" a="1"/>
  <c r="AP2801" i="1" s="1"/>
  <c r="AP2802" i="1" a="1"/>
  <c r="AP2802" i="1" s="1"/>
  <c r="AP2803" i="1" a="1"/>
  <c r="AP2803" i="1" s="1"/>
  <c r="AP2804" i="1" a="1"/>
  <c r="AP2804" i="1" s="1"/>
  <c r="AP2805" i="1" a="1"/>
  <c r="AP2805" i="1" s="1"/>
  <c r="AP2806" i="1" a="1"/>
  <c r="AP2806" i="1" s="1"/>
  <c r="AP2807" i="1" a="1"/>
  <c r="AP2807" i="1" s="1"/>
  <c r="AP2808" i="1" a="1"/>
  <c r="AP2808" i="1" s="1"/>
  <c r="AP2809" i="1" a="1"/>
  <c r="AP2809" i="1" s="1"/>
  <c r="AP2810" i="1" a="1"/>
  <c r="AP2810" i="1" s="1"/>
  <c r="AP2811" i="1" a="1"/>
  <c r="AP2811" i="1" s="1"/>
  <c r="AP2812" i="1" a="1"/>
  <c r="AP2812" i="1" s="1"/>
  <c r="AP2813" i="1" a="1"/>
  <c r="AP2813" i="1" s="1"/>
  <c r="AP2814" i="1" a="1"/>
  <c r="AP2814" i="1" s="1"/>
  <c r="AP2815" i="1" a="1"/>
  <c r="AP2815" i="1" s="1"/>
  <c r="AP2816" i="1" a="1"/>
  <c r="AP2816" i="1" s="1"/>
  <c r="AP2817" i="1" a="1"/>
  <c r="AP2817" i="1" s="1"/>
  <c r="AP2818" i="1" a="1"/>
  <c r="AP2818" i="1" s="1"/>
  <c r="AP2819" i="1" a="1"/>
  <c r="AP2819" i="1" s="1"/>
  <c r="AP2820" i="1" a="1"/>
  <c r="AP2820" i="1" s="1"/>
  <c r="AP2821" i="1" a="1"/>
  <c r="AP2821" i="1" s="1"/>
  <c r="AP2822" i="1" a="1"/>
  <c r="AP2822" i="1" s="1"/>
  <c r="AP2823" i="1" a="1"/>
  <c r="AP2823" i="1" s="1"/>
  <c r="AP2824" i="1" a="1"/>
  <c r="AP2824" i="1" s="1"/>
  <c r="AP2825" i="1" a="1"/>
  <c r="AP2825" i="1" s="1"/>
  <c r="AP2826" i="1" a="1"/>
  <c r="AP2826" i="1" s="1"/>
  <c r="AP2827" i="1" a="1"/>
  <c r="AP2827" i="1" s="1"/>
  <c r="AP2828" i="1" a="1"/>
  <c r="AP2828" i="1" s="1"/>
  <c r="AP2829" i="1" a="1"/>
  <c r="AP2829" i="1" s="1"/>
  <c r="AP2830" i="1" a="1"/>
  <c r="AP2830" i="1"/>
  <c r="AP2831" i="1" a="1"/>
  <c r="AP2831" i="1" s="1"/>
  <c r="AP2832" i="1" a="1"/>
  <c r="AP2832" i="1" s="1"/>
  <c r="AP2833" i="1" a="1"/>
  <c r="AP2833" i="1" s="1"/>
  <c r="AP2834" i="1" a="1"/>
  <c r="AP2834" i="1" s="1"/>
  <c r="AP2835" i="1" a="1"/>
  <c r="AP2835" i="1"/>
  <c r="AP2836" i="1" a="1"/>
  <c r="AP2836" i="1" s="1"/>
  <c r="AP2837" i="1" a="1"/>
  <c r="AP2837" i="1" s="1"/>
  <c r="AP2838" i="1" a="1"/>
  <c r="AP2838" i="1" s="1"/>
  <c r="AP2839" i="1" a="1"/>
  <c r="AP2839" i="1" s="1"/>
  <c r="AP2840" i="1" a="1"/>
  <c r="AP2840" i="1" s="1"/>
  <c r="AP2841" i="1" a="1"/>
  <c r="AP2841" i="1" s="1"/>
  <c r="AP2842" i="1" a="1"/>
  <c r="AP2842" i="1" s="1"/>
  <c r="AP2843" i="1" a="1"/>
  <c r="AP2843" i="1" s="1"/>
  <c r="AP2844" i="1" a="1"/>
  <c r="AP2844" i="1" s="1"/>
  <c r="AP2845" i="1" a="1"/>
  <c r="AP2845" i="1" s="1"/>
  <c r="AP2846" i="1" a="1"/>
  <c r="AP2846" i="1" s="1"/>
  <c r="AP2847" i="1" a="1"/>
  <c r="AP2847" i="1" s="1"/>
  <c r="AP2848" i="1" a="1"/>
  <c r="AP2848" i="1" s="1"/>
  <c r="AP2849" i="1" a="1"/>
  <c r="AP2849" i="1" s="1"/>
  <c r="AP2850" i="1" a="1"/>
  <c r="AP2850" i="1" s="1"/>
  <c r="AP2851" i="1" a="1"/>
  <c r="AP2851" i="1" s="1"/>
  <c r="AP2852" i="1" a="1"/>
  <c r="AP2852" i="1" s="1"/>
  <c r="AP2853" i="1" a="1"/>
  <c r="AP2853" i="1" s="1"/>
  <c r="AP2854" i="1" a="1"/>
  <c r="AP2854" i="1" s="1"/>
  <c r="AP2855" i="1" a="1"/>
  <c r="AP2855" i="1" s="1"/>
  <c r="AP2856" i="1" a="1"/>
  <c r="AP2856" i="1" s="1"/>
  <c r="AP2857" i="1" a="1"/>
  <c r="AP2857" i="1" s="1"/>
  <c r="AP2858" i="1" a="1"/>
  <c r="AP2858" i="1" s="1"/>
  <c r="AP2859" i="1" a="1"/>
  <c r="AP2859" i="1" s="1"/>
  <c r="AP2860" i="1" a="1"/>
  <c r="AP2860" i="1" s="1"/>
  <c r="AP2861" i="1" a="1"/>
  <c r="AP2861" i="1" s="1"/>
  <c r="AP2862" i="1" a="1"/>
  <c r="AP2862" i="1" s="1"/>
  <c r="AP2863" i="1" a="1"/>
  <c r="AP2863" i="1" s="1"/>
  <c r="AP2864" i="1" a="1"/>
  <c r="AP2864" i="1" s="1"/>
  <c r="AP2865" i="1" a="1"/>
  <c r="AP2865" i="1" s="1"/>
  <c r="AP2866" i="1" a="1"/>
  <c r="AP2866" i="1" s="1"/>
  <c r="AP2867" i="1" a="1"/>
  <c r="AP2867" i="1" s="1"/>
  <c r="AP2868" i="1" a="1"/>
  <c r="AP2868" i="1" s="1"/>
  <c r="AP2869" i="1" a="1"/>
  <c r="AP2869" i="1" s="1"/>
  <c r="AP2870" i="1" a="1"/>
  <c r="AP2870" i="1" s="1"/>
  <c r="AP2871" i="1" a="1"/>
  <c r="AP2871" i="1" s="1"/>
  <c r="AP2872" i="1" a="1"/>
  <c r="AP2872" i="1" s="1"/>
  <c r="AP2873" i="1" a="1"/>
  <c r="AP2873" i="1" s="1"/>
  <c r="AP2874" i="1" a="1"/>
  <c r="AP2874" i="1" s="1"/>
  <c r="AP2875" i="1" a="1"/>
  <c r="AP2875" i="1" s="1"/>
  <c r="AP2876" i="1" a="1"/>
  <c r="AP2876" i="1" s="1"/>
  <c r="AP2877" i="1" a="1"/>
  <c r="AP2877" i="1" s="1"/>
  <c r="AP2878" i="1" a="1"/>
  <c r="AP2878" i="1" s="1"/>
  <c r="AP2879" i="1" a="1"/>
  <c r="AP2879" i="1" s="1"/>
  <c r="AP2880" i="1" a="1"/>
  <c r="AP2880" i="1" s="1"/>
  <c r="AP2881" i="1" a="1"/>
  <c r="AP2881" i="1" s="1"/>
  <c r="AP2882" i="1" a="1"/>
  <c r="AP2882" i="1" s="1"/>
  <c r="AP2883" i="1" a="1"/>
  <c r="AP2883" i="1" s="1"/>
  <c r="AP2884" i="1" a="1"/>
  <c r="AP2884" i="1" s="1"/>
  <c r="AP2885" i="1" a="1"/>
  <c r="AP2885" i="1" s="1"/>
  <c r="AP2886" i="1" a="1"/>
  <c r="AP2886" i="1" s="1"/>
  <c r="AP2887" i="1" a="1"/>
  <c r="AP2887" i="1" s="1"/>
  <c r="AP2888" i="1" a="1"/>
  <c r="AP2888" i="1" s="1"/>
  <c r="AP2889" i="1" a="1"/>
  <c r="AP2889" i="1" s="1"/>
  <c r="AP2890" i="1" a="1"/>
  <c r="AP2890" i="1" s="1"/>
  <c r="AP2891" i="1" a="1"/>
  <c r="AP2891" i="1" s="1"/>
  <c r="AP2892" i="1" a="1"/>
  <c r="AP2892" i="1" s="1"/>
  <c r="AP2893" i="1" a="1"/>
  <c r="AP2893" i="1" s="1"/>
  <c r="AP2894" i="1" a="1"/>
  <c r="AP2894" i="1" s="1"/>
  <c r="AP2895" i="1" a="1"/>
  <c r="AP2895" i="1" s="1"/>
  <c r="AP2896" i="1" a="1"/>
  <c r="AP2896" i="1" s="1"/>
  <c r="AP2897" i="1" a="1"/>
  <c r="AP2897" i="1" s="1"/>
  <c r="AP2898" i="1" a="1"/>
  <c r="AP2898" i="1" s="1"/>
  <c r="AP2899" i="1" a="1"/>
  <c r="AP2899" i="1" s="1"/>
  <c r="AP2900" i="1" a="1"/>
  <c r="AP2900" i="1" s="1"/>
  <c r="AP2901" i="1" a="1"/>
  <c r="AP2901" i="1" s="1"/>
  <c r="AP2902" i="1" a="1"/>
  <c r="AP2902" i="1" s="1"/>
  <c r="AP2903" i="1" a="1"/>
  <c r="AP2903" i="1" s="1"/>
  <c r="AP2904" i="1" a="1"/>
  <c r="AP2904" i="1" s="1"/>
  <c r="AP2905" i="1" a="1"/>
  <c r="AP2905" i="1" s="1"/>
  <c r="AP2906" i="1" a="1"/>
  <c r="AP2906" i="1" s="1"/>
  <c r="AP2907" i="1" a="1"/>
  <c r="AP2907" i="1" s="1"/>
  <c r="AP2908" i="1" a="1"/>
  <c r="AP2908" i="1" s="1"/>
  <c r="AP2909" i="1" a="1"/>
  <c r="AP2909" i="1" s="1"/>
  <c r="AP2910" i="1" a="1"/>
  <c r="AP2910" i="1" s="1"/>
  <c r="AP2911" i="1" a="1"/>
  <c r="AP2911" i="1" s="1"/>
  <c r="AP2912" i="1" a="1"/>
  <c r="AP2912" i="1" s="1"/>
  <c r="AP2913" i="1" a="1"/>
  <c r="AP2913" i="1" s="1"/>
  <c r="AP2914" i="1" a="1"/>
  <c r="AP2914" i="1" s="1"/>
  <c r="AP2915" i="1" a="1"/>
  <c r="AP2915" i="1" s="1"/>
  <c r="AP2916" i="1" a="1"/>
  <c r="AP2916" i="1" s="1"/>
  <c r="AP2917" i="1" a="1"/>
  <c r="AP2917" i="1" s="1"/>
  <c r="AP2918" i="1" a="1"/>
  <c r="AP2918" i="1" s="1"/>
  <c r="AP2919" i="1" a="1"/>
  <c r="AP2919" i="1" s="1"/>
  <c r="AP2920" i="1" a="1"/>
  <c r="AP2920" i="1" s="1"/>
  <c r="AP2921" i="1" a="1"/>
  <c r="AP2921" i="1" s="1"/>
  <c r="AP2922" i="1" a="1"/>
  <c r="AP2922" i="1" s="1"/>
  <c r="AP2923" i="1" a="1"/>
  <c r="AP2923" i="1" s="1"/>
  <c r="AP2924" i="1" a="1"/>
  <c r="AP2924" i="1" s="1"/>
  <c r="AP2925" i="1" a="1"/>
  <c r="AP2925" i="1" s="1"/>
  <c r="AP2926" i="1" a="1"/>
  <c r="AP2926" i="1" s="1"/>
  <c r="AP2927" i="1" a="1"/>
  <c r="AP2927" i="1" s="1"/>
  <c r="AP2928" i="1" a="1"/>
  <c r="AP2928" i="1" s="1"/>
  <c r="AP2929" i="1" a="1"/>
  <c r="AP2929" i="1" s="1"/>
  <c r="AP2930" i="1" a="1"/>
  <c r="AP2930" i="1" s="1"/>
  <c r="AP2931" i="1" a="1"/>
  <c r="AP2931" i="1" s="1"/>
  <c r="AP2932" i="1" a="1"/>
  <c r="AP2932" i="1" s="1"/>
  <c r="AP2933" i="1" a="1"/>
  <c r="AP2933" i="1" s="1"/>
  <c r="AP2934" i="1" a="1"/>
  <c r="AP2934" i="1" s="1"/>
  <c r="AP2935" i="1" a="1"/>
  <c r="AP2935" i="1" s="1"/>
  <c r="AP2936" i="1" a="1"/>
  <c r="AP2936" i="1" s="1"/>
  <c r="AP2937" i="1" a="1"/>
  <c r="AP2937" i="1"/>
  <c r="AP2938" i="1" a="1"/>
  <c r="AP2938" i="1" s="1"/>
  <c r="AP2939" i="1" a="1"/>
  <c r="AP2939" i="1" s="1"/>
  <c r="AP2940" i="1" a="1"/>
  <c r="AP2940" i="1" s="1"/>
  <c r="AP2941" i="1" a="1"/>
  <c r="AP2941" i="1" s="1"/>
  <c r="AP2942" i="1" a="1"/>
  <c r="AP2942" i="1" s="1"/>
  <c r="AP2943" i="1" a="1"/>
  <c r="AP2943" i="1" s="1"/>
  <c r="AP2944" i="1" a="1"/>
  <c r="AP2944" i="1" s="1"/>
  <c r="AP2945" i="1" a="1"/>
  <c r="AP2945" i="1" s="1"/>
  <c r="AP2946" i="1" a="1"/>
  <c r="AP2946" i="1" s="1"/>
  <c r="AP2947" i="1" a="1"/>
  <c r="AP2947" i="1" s="1"/>
  <c r="AP2948" i="1" a="1"/>
  <c r="AP2948" i="1" s="1"/>
  <c r="AP2949" i="1" a="1"/>
  <c r="AP2949" i="1" s="1"/>
  <c r="AP2950" i="1" a="1"/>
  <c r="AP2950" i="1" s="1"/>
  <c r="AP2951" i="1" a="1"/>
  <c r="AP2951" i="1" s="1"/>
  <c r="AP2952" i="1" a="1"/>
  <c r="AP2952" i="1" s="1"/>
  <c r="AP2953" i="1" a="1"/>
  <c r="AP2953" i="1" s="1"/>
  <c r="AP2954" i="1" a="1"/>
  <c r="AP2954" i="1" s="1"/>
  <c r="AP2955" i="1" a="1"/>
  <c r="AP2955" i="1" s="1"/>
  <c r="AP2956" i="1" a="1"/>
  <c r="AP2956" i="1" s="1"/>
  <c r="AP2957" i="1" a="1"/>
  <c r="AP2957" i="1" s="1"/>
  <c r="AP2958" i="1" a="1"/>
  <c r="AP2958" i="1" s="1"/>
  <c r="AP2959" i="1" a="1"/>
  <c r="AP2959" i="1" s="1"/>
  <c r="AP2960" i="1" a="1"/>
  <c r="AP2960" i="1" s="1"/>
  <c r="AP2961" i="1" a="1"/>
  <c r="AP2961" i="1" s="1"/>
  <c r="AP2962" i="1" a="1"/>
  <c r="AP2962" i="1" s="1"/>
  <c r="AP2963" i="1" a="1"/>
  <c r="AP2963" i="1" s="1"/>
  <c r="AP2964" i="1" a="1"/>
  <c r="AP2964" i="1" s="1"/>
  <c r="AP2965" i="1" a="1"/>
  <c r="AP2965" i="1"/>
  <c r="AP2966" i="1" a="1"/>
  <c r="AP2966" i="1" s="1"/>
  <c r="AP2967" i="1" a="1"/>
  <c r="AP2967" i="1" s="1"/>
  <c r="AP2968" i="1" a="1"/>
  <c r="AP2968" i="1" s="1"/>
  <c r="AP2969" i="1" a="1"/>
  <c r="AP2969" i="1" s="1"/>
  <c r="AP2970" i="1" a="1"/>
  <c r="AP2970" i="1" s="1"/>
  <c r="AP2971" i="1" a="1"/>
  <c r="AP2971" i="1" s="1"/>
  <c r="AP2972" i="1" a="1"/>
  <c r="AP2972" i="1" s="1"/>
  <c r="AP2973" i="1" a="1"/>
  <c r="AP2973" i="1" s="1"/>
  <c r="AP2974" i="1" a="1"/>
  <c r="AP2974" i="1" s="1"/>
  <c r="AP2975" i="1" a="1"/>
  <c r="AP2975" i="1" s="1"/>
  <c r="AP2976" i="1" a="1"/>
  <c r="AP2976" i="1" s="1"/>
  <c r="AP2977" i="1" a="1"/>
  <c r="AP2977" i="1" s="1"/>
  <c r="AP2978" i="1" a="1"/>
  <c r="AP2978" i="1"/>
  <c r="AP2979" i="1" a="1"/>
  <c r="AP2979" i="1" s="1"/>
  <c r="AP2980" i="1" a="1"/>
  <c r="AP2980" i="1" s="1"/>
  <c r="AP2981" i="1" a="1"/>
  <c r="AP2981" i="1" s="1"/>
  <c r="AP2982" i="1" a="1"/>
  <c r="AP2982" i="1" s="1"/>
  <c r="AP2983" i="1" a="1"/>
  <c r="AP2983" i="1" s="1"/>
  <c r="AP2984" i="1" a="1"/>
  <c r="AP2984" i="1" s="1"/>
  <c r="AP2985" i="1" a="1"/>
  <c r="AP2985" i="1" s="1"/>
  <c r="AP2986" i="1" a="1"/>
  <c r="AP2986" i="1" s="1"/>
  <c r="AP2987" i="1" a="1"/>
  <c r="AP2987" i="1" s="1"/>
  <c r="AP2988" i="1" a="1"/>
  <c r="AP2988" i="1" s="1"/>
  <c r="AP2989" i="1" a="1"/>
  <c r="AP2989" i="1" s="1"/>
  <c r="AP2990" i="1" a="1"/>
  <c r="AP2990" i="1" s="1"/>
  <c r="AP2991" i="1" a="1"/>
  <c r="AP2991" i="1" s="1"/>
  <c r="AP2992" i="1" a="1"/>
  <c r="AP2992" i="1" s="1"/>
  <c r="AP2993" i="1" a="1"/>
  <c r="AP2993" i="1" s="1"/>
  <c r="AP2994" i="1" a="1"/>
  <c r="AP2994" i="1" s="1"/>
  <c r="AP2995" i="1" a="1"/>
  <c r="AP2995" i="1" s="1"/>
  <c r="AP2996" i="1" a="1"/>
  <c r="AP2996" i="1" s="1"/>
  <c r="AP2997" i="1" a="1"/>
  <c r="AP2997" i="1" s="1"/>
  <c r="AP2998" i="1" a="1"/>
  <c r="AP2998" i="1" s="1"/>
  <c r="AP2999" i="1" a="1"/>
  <c r="AP2999" i="1" s="1"/>
  <c r="AP3000" i="1" a="1"/>
  <c r="AP3000" i="1" s="1"/>
  <c r="AP3001" i="1" a="1"/>
  <c r="AP3001" i="1"/>
  <c r="AP3002" i="1" a="1"/>
  <c r="AP3002" i="1" s="1"/>
  <c r="AP3003" i="1" a="1"/>
  <c r="AP3003" i="1" s="1"/>
  <c r="AP3004" i="1" a="1"/>
  <c r="AP3004" i="1" s="1"/>
  <c r="AP3005" i="1" a="1"/>
  <c r="AP3005" i="1" s="1"/>
  <c r="AP3006" i="1" a="1"/>
  <c r="AP3006" i="1" s="1"/>
  <c r="AP3007" i="1" a="1"/>
  <c r="AP3007" i="1" s="1"/>
  <c r="AP3008" i="1" a="1"/>
  <c r="AP3008" i="1" s="1"/>
  <c r="AP3009" i="1" a="1"/>
  <c r="AP3009" i="1" s="1"/>
  <c r="AP3010" i="1" a="1"/>
  <c r="AP3010" i="1" s="1"/>
  <c r="AP3011" i="1" a="1"/>
  <c r="AP3011" i="1" s="1"/>
  <c r="AP3012" i="1" a="1"/>
  <c r="AP3012" i="1" s="1"/>
  <c r="AP3013" i="1" a="1"/>
  <c r="AP3013" i="1" s="1"/>
  <c r="AP3014" i="1" a="1"/>
  <c r="AP3014" i="1" s="1"/>
  <c r="AP3015" i="1" a="1"/>
  <c r="AP3015" i="1" s="1"/>
  <c r="AP3016" i="1" a="1"/>
  <c r="AP3016" i="1" s="1"/>
  <c r="AP3017" i="1" a="1"/>
  <c r="AP3017" i="1" s="1"/>
  <c r="AP3018" i="1" a="1"/>
  <c r="AP3018" i="1" s="1"/>
  <c r="AP3019" i="1" a="1"/>
  <c r="AP3019" i="1" s="1"/>
  <c r="AP3020" i="1" a="1"/>
  <c r="AP3020" i="1" s="1"/>
  <c r="AP3021" i="1" a="1"/>
  <c r="AP3021" i="1" s="1"/>
  <c r="AP3022" i="1" a="1"/>
  <c r="AP3022" i="1" s="1"/>
  <c r="AP3023" i="1" a="1"/>
  <c r="AP3023" i="1" s="1"/>
  <c r="AP3024" i="1" a="1"/>
  <c r="AP3024" i="1" s="1"/>
  <c r="AP3025" i="1" a="1"/>
  <c r="AP3025" i="1" s="1"/>
  <c r="AP3026" i="1" a="1"/>
  <c r="AP3026" i="1" s="1"/>
  <c r="AP3027" i="1" a="1"/>
  <c r="AP3027" i="1" s="1"/>
  <c r="AP3028" i="1" a="1"/>
  <c r="AP3028" i="1" s="1"/>
  <c r="AP3029" i="1" a="1"/>
  <c r="AP3029" i="1" s="1"/>
  <c r="AP3030" i="1" a="1"/>
  <c r="AP3030" i="1" s="1"/>
  <c r="AP3031" i="1" a="1"/>
  <c r="AP3031" i="1" s="1"/>
  <c r="AP3032" i="1" a="1"/>
  <c r="AP3032" i="1" s="1"/>
  <c r="AP3033" i="1" a="1"/>
  <c r="AP3033" i="1" s="1"/>
  <c r="AP3034" i="1" a="1"/>
  <c r="AP3034" i="1" s="1"/>
  <c r="AP3035" i="1" a="1"/>
  <c r="AP3035" i="1" s="1"/>
  <c r="AP3036" i="1" a="1"/>
  <c r="AP3036" i="1" s="1"/>
  <c r="AP3037" i="1" a="1"/>
  <c r="AP3037" i="1" s="1"/>
  <c r="AP3038" i="1" a="1"/>
  <c r="AP3038" i="1" s="1"/>
  <c r="AP3039" i="1" a="1"/>
  <c r="AP3039" i="1" s="1"/>
  <c r="AP3040" i="1" a="1"/>
  <c r="AP3040" i="1" s="1"/>
  <c r="AP3041" i="1" a="1"/>
  <c r="AP3041" i="1" s="1"/>
  <c r="AP3042" i="1" a="1"/>
  <c r="AP3042" i="1" s="1"/>
  <c r="AP3043" i="1" a="1"/>
  <c r="AP3043" i="1" s="1"/>
  <c r="AP3044" i="1" a="1"/>
  <c r="AP3044" i="1" s="1"/>
  <c r="AP3045" i="1" a="1"/>
  <c r="AP3045" i="1" s="1"/>
  <c r="AP3046" i="1" a="1"/>
  <c r="AP3046" i="1" s="1"/>
  <c r="AP3047" i="1" a="1"/>
  <c r="AP3047" i="1" s="1"/>
  <c r="AP3048" i="1" a="1"/>
  <c r="AP3048" i="1" s="1"/>
  <c r="AP3049" i="1" a="1"/>
  <c r="AP3049" i="1" s="1"/>
  <c r="AP3050" i="1" a="1"/>
  <c r="AP3050" i="1" s="1"/>
  <c r="AP3051" i="1" a="1"/>
  <c r="AP3051" i="1" s="1"/>
  <c r="AP3052" i="1" a="1"/>
  <c r="AP3052" i="1" s="1"/>
  <c r="AP3053" i="1" a="1"/>
  <c r="AP3053" i="1" s="1"/>
  <c r="AP3054" i="1" a="1"/>
  <c r="AP3054" i="1" s="1"/>
  <c r="AP3055" i="1" a="1"/>
  <c r="AP3055" i="1" s="1"/>
  <c r="AP3056" i="1" a="1"/>
  <c r="AP3056" i="1" s="1"/>
  <c r="AP3057" i="1" a="1"/>
  <c r="AP3057" i="1" s="1"/>
  <c r="AP3058" i="1" a="1"/>
  <c r="AP3058" i="1" s="1"/>
  <c r="AP3059" i="1" a="1"/>
  <c r="AP3059" i="1" s="1"/>
  <c r="AP3060" i="1" a="1"/>
  <c r="AP3060" i="1" s="1"/>
  <c r="AP3061" i="1" a="1"/>
  <c r="AP3061" i="1" s="1"/>
  <c r="AP3062" i="1" a="1"/>
  <c r="AP3062" i="1"/>
  <c r="AP3063" i="1" a="1"/>
  <c r="AP3063" i="1" s="1"/>
  <c r="AP3064" i="1" a="1"/>
  <c r="AP3064" i="1" s="1"/>
  <c r="AP3065" i="1" a="1"/>
  <c r="AP3065" i="1" s="1"/>
  <c r="AP3066" i="1" a="1"/>
  <c r="AP3066" i="1" s="1"/>
  <c r="AP3067" i="1" a="1"/>
  <c r="AP3067" i="1" s="1"/>
  <c r="AP3068" i="1" a="1"/>
  <c r="AP3068" i="1" s="1"/>
  <c r="AP3069" i="1" a="1"/>
  <c r="AP3069" i="1" s="1"/>
  <c r="AP3070" i="1" a="1"/>
  <c r="AP3070" i="1" s="1"/>
  <c r="AP3071" i="1" a="1"/>
  <c r="AP3071" i="1" s="1"/>
  <c r="AP3072" i="1" a="1"/>
  <c r="AP3072" i="1" s="1"/>
  <c r="AP3073" i="1" a="1"/>
  <c r="AP3073" i="1" s="1"/>
  <c r="AP3074" i="1" a="1"/>
  <c r="AP3074" i="1" s="1"/>
  <c r="AP3075" i="1" a="1"/>
  <c r="AP3075" i="1" s="1"/>
  <c r="AP3076" i="1" a="1"/>
  <c r="AP3076" i="1" s="1"/>
  <c r="AP3077" i="1" a="1"/>
  <c r="AP3077" i="1" s="1"/>
  <c r="AP3078" i="1" a="1"/>
  <c r="AP3078" i="1" s="1"/>
  <c r="AP3079" i="1" a="1"/>
  <c r="AP3079" i="1" s="1"/>
  <c r="AP3080" i="1" a="1"/>
  <c r="AP3080" i="1" s="1"/>
  <c r="AP3081" i="1" a="1"/>
  <c r="AP3081" i="1" s="1"/>
  <c r="AP3082" i="1" a="1"/>
  <c r="AP3082" i="1" s="1"/>
  <c r="AP3083" i="1" a="1"/>
  <c r="AP3083" i="1" s="1"/>
  <c r="AP3084" i="1" a="1"/>
  <c r="AP3084" i="1" s="1"/>
  <c r="AP3085" i="1" a="1"/>
  <c r="AP3085" i="1" s="1"/>
  <c r="AP3086" i="1" a="1"/>
  <c r="AP3086" i="1" s="1"/>
  <c r="AP3087" i="1" a="1"/>
  <c r="AP3087" i="1" s="1"/>
  <c r="AP3088" i="1" a="1"/>
  <c r="AP3088" i="1" s="1"/>
  <c r="AP3089" i="1" a="1"/>
  <c r="AP3089" i="1" s="1"/>
  <c r="AP3090" i="1" a="1"/>
  <c r="AP3090" i="1" s="1"/>
  <c r="AP3091" i="1" a="1"/>
  <c r="AP3091" i="1" s="1"/>
  <c r="AP3092" i="1" a="1"/>
  <c r="AP3092" i="1" s="1"/>
  <c r="AP3093" i="1" a="1"/>
  <c r="AP3093" i="1" s="1"/>
  <c r="AP3094" i="1" a="1"/>
  <c r="AP3094" i="1" s="1"/>
  <c r="AP3095" i="1" a="1"/>
  <c r="AP3095" i="1" s="1"/>
  <c r="AP3096" i="1" a="1"/>
  <c r="AP3096" i="1" s="1"/>
  <c r="AP3097" i="1" a="1"/>
  <c r="AP3097" i="1" s="1"/>
  <c r="AP3098" i="1" a="1"/>
  <c r="AP3098" i="1" s="1"/>
  <c r="AP3099" i="1" a="1"/>
  <c r="AP3099" i="1" s="1"/>
  <c r="AP3100" i="1" a="1"/>
  <c r="AP3100" i="1" s="1"/>
  <c r="AP3101" i="1" a="1"/>
  <c r="AP3101" i="1" s="1"/>
  <c r="AP3102" i="1" a="1"/>
  <c r="AP3102" i="1" s="1"/>
  <c r="AP3103" i="1" a="1"/>
  <c r="AP3103" i="1" s="1"/>
  <c r="AP3104" i="1" a="1"/>
  <c r="AP3104" i="1" s="1"/>
  <c r="AP3105" i="1" a="1"/>
  <c r="AP3105" i="1" s="1"/>
  <c r="AP3106" i="1" a="1"/>
  <c r="AP3106" i="1" s="1"/>
  <c r="AP3107" i="1" a="1"/>
  <c r="AP3107" i="1" s="1"/>
  <c r="AP3108" i="1" a="1"/>
  <c r="AP3108" i="1" s="1"/>
  <c r="AP3109" i="1" a="1"/>
  <c r="AP3109" i="1" s="1"/>
  <c r="AP3110" i="1" a="1"/>
  <c r="AP3110" i="1"/>
  <c r="AP3111" i="1" a="1"/>
  <c r="AP3111" i="1" s="1"/>
  <c r="AP3112" i="1" a="1"/>
  <c r="AP3112" i="1" s="1"/>
  <c r="AP3113" i="1" a="1"/>
  <c r="AP3113" i="1" s="1"/>
  <c r="AP3114" i="1" a="1"/>
  <c r="AP3114" i="1" s="1"/>
  <c r="AP3115" i="1" a="1"/>
  <c r="AP3115" i="1" s="1"/>
  <c r="AP3116" i="1" a="1"/>
  <c r="AP3116" i="1" s="1"/>
  <c r="AP3117" i="1" a="1"/>
  <c r="AP3117" i="1" s="1"/>
  <c r="AP3118" i="1" a="1"/>
  <c r="AP3118" i="1" s="1"/>
  <c r="AP3119" i="1" a="1"/>
  <c r="AP3119" i="1" s="1"/>
  <c r="AP3120" i="1" a="1"/>
  <c r="AP3120" i="1" s="1"/>
  <c r="AP3121" i="1" a="1"/>
  <c r="AP3121" i="1" s="1"/>
  <c r="AP3122" i="1" a="1"/>
  <c r="AP3122" i="1" s="1"/>
  <c r="AP3123" i="1" a="1"/>
  <c r="AP3123" i="1" s="1"/>
  <c r="AP3124" i="1" a="1"/>
  <c r="AP3124" i="1" s="1"/>
  <c r="AP3125" i="1" a="1"/>
  <c r="AP3125" i="1" s="1"/>
  <c r="AP3126" i="1" a="1"/>
  <c r="AP3126" i="1" s="1"/>
  <c r="AP3127" i="1" a="1"/>
  <c r="AP3127" i="1" s="1"/>
  <c r="AP3128" i="1" a="1"/>
  <c r="AP3128" i="1" s="1"/>
  <c r="AP3129" i="1" a="1"/>
  <c r="AP3129" i="1" s="1"/>
  <c r="AP3130" i="1" a="1"/>
  <c r="AP3130" i="1" s="1"/>
  <c r="AP3131" i="1" a="1"/>
  <c r="AP3131" i="1" s="1"/>
  <c r="AP3132" i="1" a="1"/>
  <c r="AP3132" i="1" s="1"/>
  <c r="AP3133" i="1" a="1"/>
  <c r="AP3133" i="1" s="1"/>
  <c r="AP3134" i="1" a="1"/>
  <c r="AP3134" i="1" s="1"/>
  <c r="AP3135" i="1" a="1"/>
  <c r="AP3135" i="1" s="1"/>
  <c r="AP3136" i="1" a="1"/>
  <c r="AP3136" i="1" s="1"/>
  <c r="AP3137" i="1" a="1"/>
  <c r="AP3137" i="1" s="1"/>
  <c r="AP3138" i="1" a="1"/>
  <c r="AP3138" i="1" s="1"/>
  <c r="AP3139" i="1" a="1"/>
  <c r="AP3139" i="1" s="1"/>
  <c r="AP3140" i="1" a="1"/>
  <c r="AP3140" i="1" s="1"/>
  <c r="AP3141" i="1" a="1"/>
  <c r="AP3141" i="1" s="1"/>
  <c r="AP3142" i="1" a="1"/>
  <c r="AP3142" i="1"/>
  <c r="AP3143" i="1" a="1"/>
  <c r="AP3143" i="1" s="1"/>
  <c r="AP3144" i="1" a="1"/>
  <c r="AP3144" i="1" s="1"/>
  <c r="AP3145" i="1" a="1"/>
  <c r="AP3145" i="1" s="1"/>
  <c r="AP3146" i="1" a="1"/>
  <c r="AP3146" i="1" s="1"/>
  <c r="AP3147" i="1" a="1"/>
  <c r="AP3147" i="1" s="1"/>
  <c r="AP3148" i="1" a="1"/>
  <c r="AP3148" i="1" s="1"/>
  <c r="AP3149" i="1" a="1"/>
  <c r="AP3149" i="1" s="1"/>
  <c r="AP3150" i="1" a="1"/>
  <c r="AP3150" i="1" s="1"/>
  <c r="AP3151" i="1" a="1"/>
  <c r="AP3151" i="1" s="1"/>
  <c r="AP3152" i="1" a="1"/>
  <c r="AP3152" i="1" s="1"/>
  <c r="AP3153" i="1" a="1"/>
  <c r="AP3153" i="1" s="1"/>
  <c r="AP3154" i="1" a="1"/>
  <c r="AP3154" i="1" s="1"/>
  <c r="AP3155" i="1" a="1"/>
  <c r="AP3155" i="1" s="1"/>
  <c r="AP3156" i="1" a="1"/>
  <c r="AP3156" i="1" s="1"/>
  <c r="AP3157" i="1" a="1"/>
  <c r="AP3157" i="1" s="1"/>
  <c r="AP3158" i="1" a="1"/>
  <c r="AP3158" i="1" s="1"/>
  <c r="AP3159" i="1" a="1"/>
  <c r="AP3159" i="1" s="1"/>
  <c r="AP3160" i="1" a="1"/>
  <c r="AP3160" i="1" s="1"/>
  <c r="AP3161" i="1" a="1"/>
  <c r="AP3161" i="1" s="1"/>
  <c r="AP3162" i="1" a="1"/>
  <c r="AP3162" i="1" s="1"/>
  <c r="AP3163" i="1" a="1"/>
  <c r="AP3163" i="1" s="1"/>
  <c r="AP3164" i="1" a="1"/>
  <c r="AP3164" i="1" s="1"/>
  <c r="AP3165" i="1" a="1"/>
  <c r="AP3165" i="1" s="1"/>
  <c r="AP3166" i="1" a="1"/>
  <c r="AP3166" i="1" s="1"/>
  <c r="AP3167" i="1" a="1"/>
  <c r="AP3167" i="1" s="1"/>
  <c r="AP3168" i="1" a="1"/>
  <c r="AP3168" i="1" s="1"/>
  <c r="AP3169" i="1" a="1"/>
  <c r="AP3169" i="1" s="1"/>
  <c r="AP3170" i="1" a="1"/>
  <c r="AP3170" i="1" s="1"/>
  <c r="AP3171" i="1" a="1"/>
  <c r="AP3171" i="1" s="1"/>
  <c r="AP3172" i="1" a="1"/>
  <c r="AP3172" i="1" s="1"/>
  <c r="AP3173" i="1" a="1"/>
  <c r="AP3173" i="1" s="1"/>
  <c r="AP3174" i="1" a="1"/>
  <c r="AP3174" i="1" s="1"/>
  <c r="AP3175" i="1" a="1"/>
  <c r="AP3175" i="1" s="1"/>
  <c r="AP3176" i="1" a="1"/>
  <c r="AP3176" i="1" s="1"/>
  <c r="AP3177" i="1" a="1"/>
  <c r="AP3177" i="1" s="1"/>
  <c r="AP3178" i="1" a="1"/>
  <c r="AP3178" i="1" s="1"/>
  <c r="AP3179" i="1" a="1"/>
  <c r="AP3179" i="1" s="1"/>
  <c r="AP3180" i="1" a="1"/>
  <c r="AP3180" i="1" s="1"/>
  <c r="AP3181" i="1" a="1"/>
  <c r="AP3181" i="1" s="1"/>
  <c r="AP3182" i="1" a="1"/>
  <c r="AP3182" i="1" s="1"/>
  <c r="AP3183" i="1" a="1"/>
  <c r="AP3183" i="1" s="1"/>
  <c r="AP3184" i="1" a="1"/>
  <c r="AP3184" i="1" s="1"/>
  <c r="AP3185" i="1" a="1"/>
  <c r="AP3185" i="1" s="1"/>
  <c r="AP3186" i="1" a="1"/>
  <c r="AP3186" i="1" s="1"/>
  <c r="AP3187" i="1" a="1"/>
  <c r="AP3187" i="1" s="1"/>
  <c r="AP3188" i="1" a="1"/>
  <c r="AP3188" i="1" s="1"/>
  <c r="AP3189" i="1" a="1"/>
  <c r="AP3189" i="1" s="1"/>
  <c r="AP3190" i="1" a="1"/>
  <c r="AP3190" i="1" s="1"/>
  <c r="AP3191" i="1" a="1"/>
  <c r="AP3191" i="1" s="1"/>
  <c r="AP3192" i="1" a="1"/>
  <c r="AP3192" i="1" s="1"/>
  <c r="AP3193" i="1" a="1"/>
  <c r="AP3193" i="1" s="1"/>
  <c r="AP3194" i="1" a="1"/>
  <c r="AP3194" i="1" s="1"/>
  <c r="AP3195" i="1" a="1"/>
  <c r="AP3195" i="1" s="1"/>
  <c r="AP3196" i="1" a="1"/>
  <c r="AP3196" i="1" s="1"/>
  <c r="AP3197" i="1" a="1"/>
  <c r="AP3197" i="1" s="1"/>
  <c r="AP3198" i="1" a="1"/>
  <c r="AP3198" i="1" s="1"/>
  <c r="AP3199" i="1" a="1"/>
  <c r="AP3199" i="1" s="1"/>
  <c r="AP3200" i="1" a="1"/>
  <c r="AP3200" i="1" s="1"/>
  <c r="AP3201" i="1" a="1"/>
  <c r="AP3201" i="1" s="1"/>
  <c r="AP3202" i="1" a="1"/>
  <c r="AP3202" i="1" s="1"/>
  <c r="AP3203" i="1" a="1"/>
  <c r="AP3203" i="1" s="1"/>
  <c r="AP3204" i="1" a="1"/>
  <c r="AP3204" i="1" s="1"/>
  <c r="AP3205" i="1" a="1"/>
  <c r="AP3205" i="1" s="1"/>
  <c r="AP3206" i="1" a="1"/>
  <c r="AP3206" i="1" s="1"/>
  <c r="AP3207" i="1" a="1"/>
  <c r="AP3207" i="1" s="1"/>
  <c r="AP3208" i="1" a="1"/>
  <c r="AP3208" i="1" s="1"/>
  <c r="AP3209" i="1" a="1"/>
  <c r="AP3209" i="1" s="1"/>
  <c r="AP3210" i="1" a="1"/>
  <c r="AP3210" i="1"/>
  <c r="AP3211" i="1" a="1"/>
  <c r="AP3211" i="1" s="1"/>
  <c r="AP3212" i="1" a="1"/>
  <c r="AP3212" i="1" s="1"/>
  <c r="AP3213" i="1" a="1"/>
  <c r="AP3213" i="1" s="1"/>
  <c r="AP3214" i="1" a="1"/>
  <c r="AP3214" i="1" s="1"/>
  <c r="AP3215" i="1" a="1"/>
  <c r="AP3215" i="1" s="1"/>
  <c r="AP3216" i="1" a="1"/>
  <c r="AP3216" i="1" s="1"/>
  <c r="AP3217" i="1" a="1"/>
  <c r="AP3217" i="1" s="1"/>
  <c r="AP3218" i="1" a="1"/>
  <c r="AP3218" i="1" s="1"/>
  <c r="AP3219" i="1" a="1"/>
  <c r="AP3219" i="1" s="1"/>
  <c r="AP3220" i="1" a="1"/>
  <c r="AP3220" i="1" s="1"/>
  <c r="AP3221" i="1" a="1"/>
  <c r="AP3221" i="1" s="1"/>
  <c r="AP3222" i="1" a="1"/>
  <c r="AP3222" i="1" s="1"/>
  <c r="AP3223" i="1" a="1"/>
  <c r="AP3223" i="1" s="1"/>
  <c r="AP3224" i="1" a="1"/>
  <c r="AP3224" i="1" s="1"/>
  <c r="AP3225" i="1" a="1"/>
  <c r="AP3225" i="1" s="1"/>
  <c r="AP3226" i="1" a="1"/>
  <c r="AP3226" i="1" s="1"/>
  <c r="AP3227" i="1" a="1"/>
  <c r="AP3227" i="1" s="1"/>
  <c r="AP3228" i="1" a="1"/>
  <c r="AP3228" i="1" s="1"/>
  <c r="AP3229" i="1" a="1"/>
  <c r="AP3229" i="1" s="1"/>
  <c r="AP3230" i="1" a="1"/>
  <c r="AP3230" i="1" s="1"/>
  <c r="AP3231" i="1" a="1"/>
  <c r="AP3231" i="1" s="1"/>
  <c r="AP3232" i="1" a="1"/>
  <c r="AP3232" i="1" s="1"/>
  <c r="AP3233" i="1" a="1"/>
  <c r="AP3233" i="1" s="1"/>
  <c r="AP3234" i="1" a="1"/>
  <c r="AP3234" i="1" s="1"/>
  <c r="AP3235" i="1" a="1"/>
  <c r="AP3235" i="1" s="1"/>
  <c r="AP3236" i="1" a="1"/>
  <c r="AP3236" i="1" s="1"/>
  <c r="AP3237" i="1" a="1"/>
  <c r="AP3237" i="1" s="1"/>
  <c r="AP3238" i="1" a="1"/>
  <c r="AP3238" i="1" s="1"/>
  <c r="AP3239" i="1" a="1"/>
  <c r="AP3239" i="1" s="1"/>
  <c r="AP3240" i="1" a="1"/>
  <c r="AP3240" i="1" s="1"/>
  <c r="AP3241" i="1" a="1"/>
  <c r="AP3241" i="1" s="1"/>
  <c r="AP3242" i="1" a="1"/>
  <c r="AP3242" i="1" s="1"/>
  <c r="AP3243" i="1" a="1"/>
  <c r="AP3243" i="1" s="1"/>
  <c r="AP3244" i="1" a="1"/>
  <c r="AP3244" i="1" s="1"/>
  <c r="AP3245" i="1" a="1"/>
  <c r="AP3245" i="1" s="1"/>
  <c r="AP3246" i="1" a="1"/>
  <c r="AP3246" i="1" s="1"/>
  <c r="AP3247" i="1" a="1"/>
  <c r="AP3247" i="1" s="1"/>
  <c r="AP3248" i="1" a="1"/>
  <c r="AP3248" i="1" s="1"/>
  <c r="AP3249" i="1" a="1"/>
  <c r="AP3249" i="1" s="1"/>
  <c r="AP3250" i="1" a="1"/>
  <c r="AP3250" i="1" s="1"/>
  <c r="AP3251" i="1" a="1"/>
  <c r="AP3251" i="1" s="1"/>
  <c r="AP3252" i="1" a="1"/>
  <c r="AP3252" i="1" s="1"/>
  <c r="AP3253" i="1" a="1"/>
  <c r="AP3253" i="1" s="1"/>
  <c r="AP3254" i="1" a="1"/>
  <c r="AP3254" i="1" s="1"/>
  <c r="AP3255" i="1" a="1"/>
  <c r="AP3255" i="1" s="1"/>
  <c r="AP3256" i="1" a="1"/>
  <c r="AP3256" i="1" s="1"/>
  <c r="AP3257" i="1" a="1"/>
  <c r="AP3257" i="1" s="1"/>
  <c r="AP3258" i="1" a="1"/>
  <c r="AP3258" i="1" s="1"/>
  <c r="AP3259" i="1" a="1"/>
  <c r="AP3259" i="1" s="1"/>
  <c r="AP3260" i="1" a="1"/>
  <c r="AP3260" i="1" s="1"/>
  <c r="AP3261" i="1" a="1"/>
  <c r="AP3261" i="1" s="1"/>
  <c r="AP3262" i="1" a="1"/>
  <c r="AP3262" i="1" s="1"/>
  <c r="AP3263" i="1" a="1"/>
  <c r="AP3263" i="1" s="1"/>
  <c r="AP3264" i="1" a="1"/>
  <c r="AP3264" i="1" s="1"/>
  <c r="AP3265" i="1" a="1"/>
  <c r="AP3265" i="1" s="1"/>
  <c r="AP3266" i="1" a="1"/>
  <c r="AP3266" i="1" s="1"/>
  <c r="AP3267" i="1" a="1"/>
  <c r="AP3267" i="1" s="1"/>
  <c r="AP3268" i="1" a="1"/>
  <c r="AP3268" i="1" s="1"/>
  <c r="AP3269" i="1" a="1"/>
  <c r="AP3269" i="1" s="1"/>
  <c r="AP3270" i="1" a="1"/>
  <c r="AP3270" i="1" s="1"/>
  <c r="AP3271" i="1" a="1"/>
  <c r="AP3271" i="1" s="1"/>
  <c r="AP3272" i="1" a="1"/>
  <c r="AP3272" i="1" s="1"/>
  <c r="AP3273" i="1" a="1"/>
  <c r="AP3273" i="1" s="1"/>
  <c r="AP3274" i="1" a="1"/>
  <c r="AP3274" i="1"/>
  <c r="AP3275" i="1" a="1"/>
  <c r="AP3275" i="1" s="1"/>
  <c r="AP3276" i="1" a="1"/>
  <c r="AP3276" i="1" s="1"/>
  <c r="AP3277" i="1" a="1"/>
  <c r="AP3277" i="1" s="1"/>
  <c r="AP3278" i="1" a="1"/>
  <c r="AP3278" i="1" s="1"/>
  <c r="AP3279" i="1" a="1"/>
  <c r="AP3279" i="1" s="1"/>
  <c r="AP3280" i="1" a="1"/>
  <c r="AP3280" i="1" s="1"/>
  <c r="AP3281" i="1" a="1"/>
  <c r="AP3281" i="1" s="1"/>
  <c r="AP3282" i="1" a="1"/>
  <c r="AP3282" i="1" s="1"/>
  <c r="AP3283" i="1" a="1"/>
  <c r="AP3283" i="1" s="1"/>
  <c r="AP3284" i="1" a="1"/>
  <c r="AP3284" i="1" s="1"/>
  <c r="AP3285" i="1" a="1"/>
  <c r="AP3285" i="1" s="1"/>
  <c r="AP3286" i="1" a="1"/>
  <c r="AP3286" i="1" s="1"/>
  <c r="AP3287" i="1" a="1"/>
  <c r="AP3287" i="1" s="1"/>
  <c r="AP3288" i="1" a="1"/>
  <c r="AP3288" i="1" s="1"/>
  <c r="AP3289" i="1" a="1"/>
  <c r="AP3289" i="1" s="1"/>
  <c r="AP3290" i="1" a="1"/>
  <c r="AP3290" i="1" s="1"/>
  <c r="AP3291" i="1" a="1"/>
  <c r="AP3291" i="1" s="1"/>
  <c r="AP3292" i="1" a="1"/>
  <c r="AP3292" i="1" s="1"/>
  <c r="AP3293" i="1" a="1"/>
  <c r="AP3293" i="1" s="1"/>
  <c r="AP3294" i="1" a="1"/>
  <c r="AP3294" i="1" s="1"/>
  <c r="AP3295" i="1" a="1"/>
  <c r="AP3295" i="1" s="1"/>
  <c r="AP3296" i="1" a="1"/>
  <c r="AP3296" i="1" s="1"/>
  <c r="AP3297" i="1" a="1"/>
  <c r="AP3297" i="1" s="1"/>
  <c r="AP3298" i="1" a="1"/>
  <c r="AP3298" i="1" s="1"/>
  <c r="AP3299" i="1" a="1"/>
  <c r="AP3299" i="1" s="1"/>
  <c r="AP3300" i="1" a="1"/>
  <c r="AP3300" i="1" s="1"/>
  <c r="AP3301" i="1" a="1"/>
  <c r="AP3301" i="1" s="1"/>
  <c r="AP3302" i="1" a="1"/>
  <c r="AP3302" i="1" s="1"/>
  <c r="AP3303" i="1" a="1"/>
  <c r="AP3303" i="1" s="1"/>
  <c r="AP3304" i="1" a="1"/>
  <c r="AP3304" i="1" s="1"/>
  <c r="AP3305" i="1" a="1"/>
  <c r="AP3305" i="1" s="1"/>
  <c r="AP3306" i="1" a="1"/>
  <c r="AP3306" i="1" s="1"/>
  <c r="AP3307" i="1" a="1"/>
  <c r="AP3307" i="1" s="1"/>
  <c r="AP3308" i="1" a="1"/>
  <c r="AP3308" i="1" s="1"/>
  <c r="AP3309" i="1" a="1"/>
  <c r="AP3309" i="1" s="1"/>
  <c r="AP3310" i="1" a="1"/>
  <c r="AP3310" i="1" s="1"/>
  <c r="AP3311" i="1" a="1"/>
  <c r="AP3311" i="1" s="1"/>
  <c r="AP3312" i="1" a="1"/>
  <c r="AP3312" i="1" s="1"/>
  <c r="AP3313" i="1" a="1"/>
  <c r="AP3313" i="1" s="1"/>
  <c r="AP3314" i="1" a="1"/>
  <c r="AP3314" i="1" s="1"/>
  <c r="AP3315" i="1" a="1"/>
  <c r="AP3315" i="1" s="1"/>
  <c r="AP3316" i="1" a="1"/>
  <c r="AP3316" i="1" s="1"/>
  <c r="AP3317" i="1" a="1"/>
  <c r="AP3317" i="1" s="1"/>
  <c r="AP3318" i="1" a="1"/>
  <c r="AP3318" i="1" s="1"/>
  <c r="AP3319" i="1" a="1"/>
  <c r="AP3319" i="1" s="1"/>
  <c r="AP3320" i="1" a="1"/>
  <c r="AP3320" i="1" s="1"/>
  <c r="AP3321" i="1" a="1"/>
  <c r="AP3321" i="1" s="1"/>
  <c r="AP3322" i="1" a="1"/>
  <c r="AP3322" i="1" s="1"/>
  <c r="AP3323" i="1" a="1"/>
  <c r="AP3323" i="1" s="1"/>
  <c r="AP3324" i="1" a="1"/>
  <c r="AP3324" i="1" s="1"/>
  <c r="AP3325" i="1" a="1"/>
  <c r="AP3325" i="1" s="1"/>
  <c r="AP3326" i="1" a="1"/>
  <c r="AP3326" i="1" s="1"/>
  <c r="AP3327" i="1" a="1"/>
  <c r="AP3327" i="1" s="1"/>
  <c r="AP3328" i="1" a="1"/>
  <c r="AP3328" i="1" s="1"/>
  <c r="AP3329" i="1" a="1"/>
  <c r="AP3329" i="1" s="1"/>
  <c r="AP3330" i="1" a="1"/>
  <c r="AP3330" i="1" s="1"/>
  <c r="AP3331" i="1" a="1"/>
  <c r="AP3331" i="1" s="1"/>
  <c r="AP3332" i="1" a="1"/>
  <c r="AP3332" i="1" s="1"/>
  <c r="AP3333" i="1" a="1"/>
  <c r="AP3333" i="1" s="1"/>
  <c r="AP3334" i="1" a="1"/>
  <c r="AP3334" i="1" s="1"/>
  <c r="AP3335" i="1" a="1"/>
  <c r="AP3335" i="1" s="1"/>
  <c r="AP3336" i="1" a="1"/>
  <c r="AP3336" i="1" s="1"/>
  <c r="AP3337" i="1" a="1"/>
  <c r="AP3337" i="1" s="1"/>
  <c r="AP3338" i="1" a="1"/>
  <c r="AP3338" i="1" s="1"/>
  <c r="AP3339" i="1" a="1"/>
  <c r="AP3339" i="1" s="1"/>
  <c r="AP3340" i="1" a="1"/>
  <c r="AP3340" i="1" s="1"/>
  <c r="AP3341" i="1" a="1"/>
  <c r="AP3341" i="1" s="1"/>
  <c r="AP3342" i="1" a="1"/>
  <c r="AP3342" i="1" s="1"/>
  <c r="AP3343" i="1" a="1"/>
  <c r="AP3343" i="1" s="1"/>
  <c r="AP3344" i="1" a="1"/>
  <c r="AP3344" i="1" s="1"/>
  <c r="AP3345" i="1" a="1"/>
  <c r="AP3345" i="1" s="1"/>
  <c r="AP3346" i="1" a="1"/>
  <c r="AP3346" i="1" s="1"/>
  <c r="AP3347" i="1" a="1"/>
  <c r="AP3347" i="1" s="1"/>
  <c r="AP3348" i="1" a="1"/>
  <c r="AP3348" i="1" s="1"/>
  <c r="AP3349" i="1" a="1"/>
  <c r="AP3349" i="1" s="1"/>
  <c r="AP3350" i="1" a="1"/>
  <c r="AP3350" i="1" s="1"/>
  <c r="AP3351" i="1" a="1"/>
  <c r="AP3351" i="1" s="1"/>
  <c r="AP3352" i="1" a="1"/>
  <c r="AP3352" i="1" s="1"/>
  <c r="AP3353" i="1" a="1"/>
  <c r="AP3353" i="1" s="1"/>
  <c r="AP3354" i="1" a="1"/>
  <c r="AP3354" i="1" s="1"/>
  <c r="AP3355" i="1" a="1"/>
  <c r="AP3355" i="1" s="1"/>
  <c r="AP3356" i="1" a="1"/>
  <c r="AP3356" i="1" s="1"/>
  <c r="AP3357" i="1" a="1"/>
  <c r="AP3357" i="1" s="1"/>
  <c r="AP3358" i="1" a="1"/>
  <c r="AP3358" i="1" s="1"/>
  <c r="AP3359" i="1" a="1"/>
  <c r="AP3359" i="1" s="1"/>
  <c r="AP3360" i="1" a="1"/>
  <c r="AP3360" i="1" s="1"/>
  <c r="AP3361" i="1" a="1"/>
  <c r="AP3361" i="1" s="1"/>
  <c r="AP3362" i="1" a="1"/>
  <c r="AP3362" i="1" s="1"/>
  <c r="AP3363" i="1" a="1"/>
  <c r="AP3363" i="1" s="1"/>
  <c r="AP3364" i="1" a="1"/>
  <c r="AP3364" i="1" s="1"/>
  <c r="AP3365" i="1" a="1"/>
  <c r="AP3365" i="1" s="1"/>
  <c r="AP3366" i="1" a="1"/>
  <c r="AP3366" i="1" s="1"/>
  <c r="AP3367" i="1" a="1"/>
  <c r="AP3367" i="1" s="1"/>
  <c r="AP3368" i="1" a="1"/>
  <c r="AP3368" i="1" s="1"/>
  <c r="AP3369" i="1" a="1"/>
  <c r="AP3369" i="1" s="1"/>
  <c r="AP3370" i="1" a="1"/>
  <c r="AP3370" i="1" s="1"/>
  <c r="AP3371" i="1" a="1"/>
  <c r="AP3371" i="1" s="1"/>
  <c r="AP3372" i="1" a="1"/>
  <c r="AP3372" i="1" s="1"/>
  <c r="AP3373" i="1" a="1"/>
  <c r="AP3373" i="1" s="1"/>
  <c r="AP3374" i="1" a="1"/>
  <c r="AP3374" i="1" s="1"/>
  <c r="AP3375" i="1" a="1"/>
  <c r="AP3375" i="1" s="1"/>
  <c r="AP3376" i="1" a="1"/>
  <c r="AP3376" i="1" s="1"/>
  <c r="AP3377" i="1" a="1"/>
  <c r="AP3377" i="1" s="1"/>
  <c r="AP3378" i="1" a="1"/>
  <c r="AP3378" i="1" s="1"/>
  <c r="AP3379" i="1" a="1"/>
  <c r="AP3379" i="1" s="1"/>
  <c r="AP3380" i="1" a="1"/>
  <c r="AP3380" i="1" s="1"/>
  <c r="AP3381" i="1" a="1"/>
  <c r="AP3381" i="1" s="1"/>
  <c r="AP3382" i="1" a="1"/>
  <c r="AP3382" i="1"/>
  <c r="AP3383" i="1" a="1"/>
  <c r="AP3383" i="1" s="1"/>
  <c r="AP3384" i="1" a="1"/>
  <c r="AP3384" i="1" s="1"/>
  <c r="AP3385" i="1" a="1"/>
  <c r="AP3385" i="1" s="1"/>
  <c r="AP3386" i="1" a="1"/>
  <c r="AP3386" i="1" s="1"/>
  <c r="AP3387" i="1" a="1"/>
  <c r="AP3387" i="1" s="1"/>
  <c r="AP3388" i="1" a="1"/>
  <c r="AP3388" i="1" s="1"/>
  <c r="AP3389" i="1" a="1"/>
  <c r="AP3389" i="1" s="1"/>
  <c r="AP3390" i="1" a="1"/>
  <c r="AP3390" i="1" s="1"/>
  <c r="AP3391" i="1" a="1"/>
  <c r="AP3391" i="1" s="1"/>
  <c r="AP3392" i="1" a="1"/>
  <c r="AP3392" i="1" s="1"/>
  <c r="AP3393" i="1" a="1"/>
  <c r="AP3393" i="1" s="1"/>
  <c r="AP3394" i="1" a="1"/>
  <c r="AP3394" i="1" s="1"/>
  <c r="AP3395" i="1" a="1"/>
  <c r="AP3395" i="1" s="1"/>
  <c r="AP3396" i="1" a="1"/>
  <c r="AP3396" i="1" s="1"/>
  <c r="AP3397" i="1" a="1"/>
  <c r="AP3397" i="1" s="1"/>
  <c r="AP3398" i="1" a="1"/>
  <c r="AP3398" i="1" s="1"/>
  <c r="AP3399" i="1" a="1"/>
  <c r="AP3399" i="1" s="1"/>
  <c r="AP3400" i="1" a="1"/>
  <c r="AP3400" i="1" s="1"/>
  <c r="AP3401" i="1" a="1"/>
  <c r="AP3401" i="1" s="1"/>
  <c r="AP3402" i="1" a="1"/>
  <c r="AP3402" i="1" s="1"/>
  <c r="AP3403" i="1" a="1"/>
  <c r="AP3403" i="1" s="1"/>
  <c r="AP3404" i="1" a="1"/>
  <c r="AP3404" i="1" s="1"/>
  <c r="AP3405" i="1" a="1"/>
  <c r="AP3405" i="1" s="1"/>
  <c r="AP3406" i="1" a="1"/>
  <c r="AP3406" i="1" s="1"/>
  <c r="AP3407" i="1" a="1"/>
  <c r="AP3407" i="1" s="1"/>
  <c r="AP3408" i="1" a="1"/>
  <c r="AP3408" i="1" s="1"/>
  <c r="AP3409" i="1" a="1"/>
  <c r="AP3409" i="1" s="1"/>
  <c r="AP3410" i="1" a="1"/>
  <c r="AP3410" i="1" s="1"/>
  <c r="AP3411" i="1" a="1"/>
  <c r="AP3411" i="1" s="1"/>
  <c r="AP3412" i="1" a="1"/>
  <c r="AP3412" i="1" s="1"/>
  <c r="AP3413" i="1" a="1"/>
  <c r="AP3413" i="1" s="1"/>
  <c r="AP3414" i="1" a="1"/>
  <c r="AP3414" i="1" s="1"/>
  <c r="AP3415" i="1" a="1"/>
  <c r="AP3415" i="1" s="1"/>
  <c r="AP3416" i="1" a="1"/>
  <c r="AP3416" i="1" s="1"/>
  <c r="AP3417" i="1" a="1"/>
  <c r="AP3417" i="1" s="1"/>
  <c r="AP3418" i="1" a="1"/>
  <c r="AP3418" i="1"/>
  <c r="AP3419" i="1" a="1"/>
  <c r="AP3419" i="1" s="1"/>
  <c r="AP3420" i="1" a="1"/>
  <c r="AP3420" i="1" s="1"/>
  <c r="AP3421" i="1" a="1"/>
  <c r="AP3421" i="1" s="1"/>
  <c r="AP3422" i="1" a="1"/>
  <c r="AP3422" i="1" s="1"/>
  <c r="AP3423" i="1" a="1"/>
  <c r="AP3423" i="1" s="1"/>
  <c r="AP3424" i="1" a="1"/>
  <c r="AP3424" i="1" s="1"/>
  <c r="AP3425" i="1" a="1"/>
  <c r="AP3425" i="1" s="1"/>
  <c r="AP3426" i="1" a="1"/>
  <c r="AP3426" i="1" s="1"/>
  <c r="AP3427" i="1" a="1"/>
  <c r="AP3427" i="1" s="1"/>
  <c r="AP3428" i="1" a="1"/>
  <c r="AP3428" i="1" s="1"/>
  <c r="AP3429" i="1" a="1"/>
  <c r="AP3429" i="1" s="1"/>
  <c r="AP3430" i="1" a="1"/>
  <c r="AP3430" i="1" s="1"/>
  <c r="AP3431" i="1" a="1"/>
  <c r="AP3431" i="1" s="1"/>
  <c r="AP3432" i="1" a="1"/>
  <c r="AP3432" i="1" s="1"/>
  <c r="AP3433" i="1" a="1"/>
  <c r="AP3433" i="1" s="1"/>
  <c r="AP3434" i="1" a="1"/>
  <c r="AP3434" i="1" s="1"/>
  <c r="AP3435" i="1" a="1"/>
  <c r="AP3435" i="1" s="1"/>
  <c r="AP3436" i="1" a="1"/>
  <c r="AP3436" i="1" s="1"/>
  <c r="AP3437" i="1" a="1"/>
  <c r="AP3437" i="1" s="1"/>
  <c r="AP3438" i="1" a="1"/>
  <c r="AP3438" i="1" s="1"/>
  <c r="AP3439" i="1" a="1"/>
  <c r="AP3439" i="1" s="1"/>
  <c r="AP3440" i="1" a="1"/>
  <c r="AP3440" i="1" s="1"/>
  <c r="AP3441" i="1" a="1"/>
  <c r="AP3441" i="1" s="1"/>
  <c r="AP3442" i="1" a="1"/>
  <c r="AP3442" i="1" s="1"/>
  <c r="AP3443" i="1" a="1"/>
  <c r="AP3443" i="1" s="1"/>
  <c r="AP3444" i="1" a="1"/>
  <c r="AP3444" i="1" s="1"/>
  <c r="AP3445" i="1" a="1"/>
  <c r="AP3445" i="1" s="1"/>
  <c r="AP3446" i="1" a="1"/>
  <c r="AP3446" i="1" s="1"/>
  <c r="AP3447" i="1" a="1"/>
  <c r="AP3447" i="1" s="1"/>
  <c r="AP3448" i="1" a="1"/>
  <c r="AP3448" i="1" s="1"/>
  <c r="AP3449" i="1" a="1"/>
  <c r="AP3449" i="1" s="1"/>
  <c r="AP3450" i="1" a="1"/>
  <c r="AP3450" i="1" s="1"/>
  <c r="AP3451" i="1" a="1"/>
  <c r="AP3451" i="1" s="1"/>
  <c r="AP3452" i="1" a="1"/>
  <c r="AP3452" i="1" s="1"/>
  <c r="AP3453" i="1" a="1"/>
  <c r="AP3453" i="1" s="1"/>
  <c r="AP3454" i="1" a="1"/>
  <c r="AP3454" i="1" s="1"/>
  <c r="AP3455" i="1" a="1"/>
  <c r="AP3455" i="1" s="1"/>
  <c r="AP3456" i="1" a="1"/>
  <c r="AP3456" i="1" s="1"/>
  <c r="AP3457" i="1" a="1"/>
  <c r="AP3457" i="1" s="1"/>
  <c r="AP3458" i="1" a="1"/>
  <c r="AP3458" i="1" s="1"/>
  <c r="AP3459" i="1" a="1"/>
  <c r="AP3459" i="1" s="1"/>
  <c r="AP3460" i="1" a="1"/>
  <c r="AP3460" i="1" s="1"/>
  <c r="AP3461" i="1" a="1"/>
  <c r="AP3461" i="1" s="1"/>
  <c r="AP3462" i="1" a="1"/>
  <c r="AP3462" i="1" s="1"/>
  <c r="AP3463" i="1" a="1"/>
  <c r="AP3463" i="1" s="1"/>
  <c r="AP3464" i="1" a="1"/>
  <c r="AP3464" i="1" s="1"/>
  <c r="AP3465" i="1" a="1"/>
  <c r="AP3465" i="1" s="1"/>
  <c r="AP3466" i="1" a="1"/>
  <c r="AP3466" i="1"/>
  <c r="AP3467" i="1" a="1"/>
  <c r="AP3467" i="1" s="1"/>
  <c r="AP3468" i="1" a="1"/>
  <c r="AP3468" i="1" s="1"/>
  <c r="AP3469" i="1" a="1"/>
  <c r="AP3469" i="1" s="1"/>
  <c r="AP3470" i="1" a="1"/>
  <c r="AP3470" i="1" s="1"/>
  <c r="AP3471" i="1" a="1"/>
  <c r="AP3471" i="1" s="1"/>
  <c r="AP3472" i="1" a="1"/>
  <c r="AP3472" i="1" s="1"/>
  <c r="AP3473" i="1" a="1"/>
  <c r="AP3473" i="1" s="1"/>
  <c r="AP3474" i="1" a="1"/>
  <c r="AP3474" i="1" s="1"/>
  <c r="AP3475" i="1" a="1"/>
  <c r="AP3475" i="1" s="1"/>
  <c r="AP3476" i="1" a="1"/>
  <c r="AP3476" i="1" s="1"/>
  <c r="AP3477" i="1" a="1"/>
  <c r="AP3477" i="1" s="1"/>
  <c r="AP3478" i="1" a="1"/>
  <c r="AP3478" i="1" s="1"/>
  <c r="AP3479" i="1" a="1"/>
  <c r="AP3479" i="1" s="1"/>
  <c r="AP3480" i="1" a="1"/>
  <c r="AP3480" i="1" s="1"/>
  <c r="AP3481" i="1" a="1"/>
  <c r="AP3481" i="1" s="1"/>
  <c r="AP3482" i="1" a="1"/>
  <c r="AP3482" i="1"/>
  <c r="AP3483" i="1" a="1"/>
  <c r="AP3483" i="1" s="1"/>
  <c r="AP3484" i="1" a="1"/>
  <c r="AP3484" i="1" s="1"/>
  <c r="AP3485" i="1" a="1"/>
  <c r="AP3485" i="1" s="1"/>
  <c r="AP3486" i="1" a="1"/>
  <c r="AP3486" i="1" s="1"/>
  <c r="AP3487" i="1" a="1"/>
  <c r="AP3487" i="1" s="1"/>
  <c r="AP3488" i="1" a="1"/>
  <c r="AP3488" i="1" s="1"/>
  <c r="AP3489" i="1" a="1"/>
  <c r="AP3489" i="1" s="1"/>
  <c r="AP3490" i="1" a="1"/>
  <c r="AP3490" i="1" s="1"/>
  <c r="AP3491" i="1" a="1"/>
  <c r="AP3491" i="1" s="1"/>
  <c r="AP3492" i="1" a="1"/>
  <c r="AP3492" i="1" s="1"/>
  <c r="AP3493" i="1" a="1"/>
  <c r="AP3493" i="1" s="1"/>
  <c r="AP3494" i="1" a="1"/>
  <c r="AP3494" i="1" s="1"/>
  <c r="AP3495" i="1" a="1"/>
  <c r="AP3495" i="1" s="1"/>
  <c r="AP3496" i="1" a="1"/>
  <c r="AP3496" i="1" s="1"/>
  <c r="AP3497" i="1" a="1"/>
  <c r="AP3497" i="1" s="1"/>
  <c r="AP3498" i="1" a="1"/>
  <c r="AP3498" i="1" s="1"/>
  <c r="AP3499" i="1" a="1"/>
  <c r="AP3499" i="1" s="1"/>
  <c r="AP3500" i="1" a="1"/>
  <c r="AP3500" i="1" s="1"/>
  <c r="AP3501" i="1" a="1"/>
  <c r="AP3501" i="1" s="1"/>
  <c r="AP3502" i="1" a="1"/>
  <c r="AP3502" i="1" s="1"/>
  <c r="AP3503" i="1" a="1"/>
  <c r="AP3503" i="1" s="1"/>
  <c r="AP3504" i="1" a="1"/>
  <c r="AP3504" i="1" s="1"/>
  <c r="AP3505" i="1" a="1"/>
  <c r="AP3505" i="1" s="1"/>
  <c r="AP3506" i="1" a="1"/>
  <c r="AP3506" i="1" s="1"/>
  <c r="AP3507" i="1" a="1"/>
  <c r="AP3507" i="1" s="1"/>
  <c r="AP3508" i="1" a="1"/>
  <c r="AP3508" i="1" s="1"/>
  <c r="AP3509" i="1" a="1"/>
  <c r="AP3509" i="1" s="1"/>
  <c r="AP3510" i="1" a="1"/>
  <c r="AP3510" i="1" s="1"/>
  <c r="AP3511" i="1" a="1"/>
  <c r="AP3511" i="1" s="1"/>
  <c r="AP3512" i="1" a="1"/>
  <c r="AP3512" i="1" s="1"/>
  <c r="AP3513" i="1" a="1"/>
  <c r="AP3513" i="1" s="1"/>
  <c r="AP3514" i="1" a="1"/>
  <c r="AP3514" i="1" s="1"/>
  <c r="AP3515" i="1" a="1"/>
  <c r="AP3515" i="1" s="1"/>
  <c r="AP3516" i="1" a="1"/>
  <c r="AP3516" i="1" s="1"/>
  <c r="AP3517" i="1" a="1"/>
  <c r="AP3517" i="1" s="1"/>
  <c r="AP3518" i="1" a="1"/>
  <c r="AP3518" i="1" s="1"/>
  <c r="AP3519" i="1" a="1"/>
  <c r="AP3519" i="1" s="1"/>
  <c r="AP3520" i="1" a="1"/>
  <c r="AP3520" i="1" s="1"/>
  <c r="AP3521" i="1" a="1"/>
  <c r="AP3521" i="1" s="1"/>
  <c r="AP3522" i="1" a="1"/>
  <c r="AP3522" i="1" s="1"/>
  <c r="AP3523" i="1" a="1"/>
  <c r="AP3523" i="1" s="1"/>
  <c r="AP3524" i="1" a="1"/>
  <c r="AP3524" i="1" s="1"/>
  <c r="AP3525" i="1" a="1"/>
  <c r="AP3525" i="1" s="1"/>
  <c r="AP3526" i="1" a="1"/>
  <c r="AP3526" i="1" s="1"/>
  <c r="AP3527" i="1" a="1"/>
  <c r="AP3527" i="1" s="1"/>
  <c r="AP3528" i="1" a="1"/>
  <c r="AP3528" i="1" s="1"/>
  <c r="AP3529" i="1" a="1"/>
  <c r="AP3529" i="1" s="1"/>
  <c r="AP3530" i="1" a="1"/>
  <c r="AP3530" i="1" s="1"/>
  <c r="AP3531" i="1" a="1"/>
  <c r="AP3531" i="1" s="1"/>
  <c r="AP3532" i="1" a="1"/>
  <c r="AP3532" i="1" s="1"/>
  <c r="AP3533" i="1" a="1"/>
  <c r="AP3533" i="1" s="1"/>
  <c r="AP3534" i="1" a="1"/>
  <c r="AP3534" i="1" s="1"/>
  <c r="AP3535" i="1" a="1"/>
  <c r="AP3535" i="1" s="1"/>
  <c r="AP3536" i="1" a="1"/>
  <c r="AP3536" i="1" s="1"/>
  <c r="AP3537" i="1" a="1"/>
  <c r="AP3537" i="1" s="1"/>
  <c r="AP3538" i="1" a="1"/>
  <c r="AP3538" i="1" s="1"/>
  <c r="AP3539" i="1" a="1"/>
  <c r="AP3539" i="1" s="1"/>
  <c r="AP3540" i="1" a="1"/>
  <c r="AP3540" i="1" s="1"/>
  <c r="AP3541" i="1" a="1"/>
  <c r="AP3541" i="1" s="1"/>
  <c r="AP3542" i="1" a="1"/>
  <c r="AP3542" i="1" s="1"/>
  <c r="AP3543" i="1" a="1"/>
  <c r="AP3543" i="1" s="1"/>
  <c r="AP3544" i="1" a="1"/>
  <c r="AP3544" i="1" s="1"/>
  <c r="AP3545" i="1" a="1"/>
  <c r="AP3545" i="1" s="1"/>
  <c r="AP3546" i="1" a="1"/>
  <c r="AP3546" i="1" s="1"/>
  <c r="AP3547" i="1" a="1"/>
  <c r="AP3547" i="1" s="1"/>
  <c r="AP3548" i="1" a="1"/>
  <c r="AP3548" i="1" s="1"/>
  <c r="AP3549" i="1" a="1"/>
  <c r="AP3549" i="1" s="1"/>
  <c r="AP3550" i="1" a="1"/>
  <c r="AP3550" i="1" s="1"/>
  <c r="AP3551" i="1" a="1"/>
  <c r="AP3551" i="1" s="1"/>
  <c r="AP3552" i="1" a="1"/>
  <c r="AP3552" i="1" s="1"/>
  <c r="AP3553" i="1" a="1"/>
  <c r="AP3553" i="1" s="1"/>
  <c r="AP3554" i="1" a="1"/>
  <c r="AP3554" i="1" s="1"/>
  <c r="AP3555" i="1" a="1"/>
  <c r="AP3555" i="1" s="1"/>
  <c r="AP3556" i="1" a="1"/>
  <c r="AP3556" i="1" s="1"/>
  <c r="AP3557" i="1" a="1"/>
  <c r="AP3557" i="1" s="1"/>
  <c r="AP3558" i="1" a="1"/>
  <c r="AP3558" i="1" s="1"/>
  <c r="AP3559" i="1" a="1"/>
  <c r="AP3559" i="1" s="1"/>
  <c r="AP3560" i="1" a="1"/>
  <c r="AP3560" i="1" s="1"/>
  <c r="AP3561" i="1" a="1"/>
  <c r="AP3561" i="1" s="1"/>
  <c r="AP3562" i="1" a="1"/>
  <c r="AP3562" i="1" s="1"/>
  <c r="AP3563" i="1" a="1"/>
  <c r="AP3563" i="1" s="1"/>
  <c r="AP3564" i="1" a="1"/>
  <c r="AP3564" i="1" s="1"/>
  <c r="AP3565" i="1" a="1"/>
  <c r="AP3565" i="1" s="1"/>
  <c r="AP3566" i="1" a="1"/>
  <c r="AP3566" i="1" s="1"/>
  <c r="AP3567" i="1" a="1"/>
  <c r="AP3567" i="1" s="1"/>
  <c r="AP3568" i="1" a="1"/>
  <c r="AP3568" i="1" s="1"/>
  <c r="AP3569" i="1" a="1"/>
  <c r="AP3569" i="1" s="1"/>
  <c r="AP3570" i="1" a="1"/>
  <c r="AP3570" i="1" s="1"/>
  <c r="AP3571" i="1" a="1"/>
  <c r="AP3571" i="1" s="1"/>
  <c r="AP3572" i="1" a="1"/>
  <c r="AP3572" i="1" s="1"/>
  <c r="AP3573" i="1" a="1"/>
  <c r="AP3573" i="1" s="1"/>
  <c r="AP3574" i="1" a="1"/>
  <c r="AP3574" i="1" s="1"/>
  <c r="AP3575" i="1" a="1"/>
  <c r="AP3575" i="1" s="1"/>
  <c r="AP3576" i="1" a="1"/>
  <c r="AP3576" i="1" s="1"/>
  <c r="AP3577" i="1" a="1"/>
  <c r="AP3577" i="1" s="1"/>
  <c r="AP3578" i="1" a="1"/>
  <c r="AP3578" i="1" s="1"/>
  <c r="AP3579" i="1" a="1"/>
  <c r="AP3579" i="1" s="1"/>
  <c r="AP3580" i="1" a="1"/>
  <c r="AP3580" i="1" s="1"/>
  <c r="AP3581" i="1" a="1"/>
  <c r="AP3581" i="1" s="1"/>
  <c r="AP3582" i="1" a="1"/>
  <c r="AP3582" i="1" s="1"/>
  <c r="AP3583" i="1" a="1"/>
  <c r="AP3583" i="1" s="1"/>
  <c r="AP3584" i="1" a="1"/>
  <c r="AP3584" i="1" s="1"/>
  <c r="AP3585" i="1" a="1"/>
  <c r="AP3585" i="1" s="1"/>
  <c r="AP3586" i="1" a="1"/>
  <c r="AP3586" i="1"/>
  <c r="AP3587" i="1" a="1"/>
  <c r="AP3587" i="1" s="1"/>
  <c r="AP3588" i="1" a="1"/>
  <c r="AP3588" i="1" s="1"/>
  <c r="AP3589" i="1" a="1"/>
  <c r="AP3589" i="1" s="1"/>
  <c r="AP3590" i="1" a="1"/>
  <c r="AP3590" i="1" s="1"/>
  <c r="AP3591" i="1" a="1"/>
  <c r="AP3591" i="1" s="1"/>
  <c r="AP3592" i="1" a="1"/>
  <c r="AP3592" i="1" s="1"/>
  <c r="AP3593" i="1" a="1"/>
  <c r="AP3593" i="1" s="1"/>
  <c r="AP3594" i="1" a="1"/>
  <c r="AP3594" i="1" s="1"/>
  <c r="AP3595" i="1" a="1"/>
  <c r="AP3595" i="1" s="1"/>
  <c r="AP3596" i="1" a="1"/>
  <c r="AP3596" i="1" s="1"/>
  <c r="AP3597" i="1" a="1"/>
  <c r="AP3597" i="1" s="1"/>
  <c r="AP3598" i="1" a="1"/>
  <c r="AP3598" i="1" s="1"/>
  <c r="AP3599" i="1" a="1"/>
  <c r="AP3599" i="1" s="1"/>
  <c r="AP3600" i="1" a="1"/>
  <c r="AP3600" i="1" s="1"/>
  <c r="AP3601" i="1" a="1"/>
  <c r="AP3601" i="1" s="1"/>
  <c r="AP3602" i="1" a="1"/>
  <c r="AP3602" i="1" s="1"/>
  <c r="AP3603" i="1" a="1"/>
  <c r="AP3603" i="1" s="1"/>
  <c r="AP3604" i="1" a="1"/>
  <c r="AP3604" i="1" s="1"/>
  <c r="AP3605" i="1" a="1"/>
  <c r="AP3605" i="1" s="1"/>
  <c r="AP3606" i="1" a="1"/>
  <c r="AP3606" i="1" s="1"/>
  <c r="AP3607" i="1" a="1"/>
  <c r="AP3607" i="1" s="1"/>
  <c r="AP3608" i="1" a="1"/>
  <c r="AP3608" i="1" s="1"/>
  <c r="AP3609" i="1" a="1"/>
  <c r="AP3609" i="1" s="1"/>
  <c r="AP3610" i="1" a="1"/>
  <c r="AP3610" i="1" s="1"/>
  <c r="AP3611" i="1" a="1"/>
  <c r="AP3611" i="1" s="1"/>
  <c r="AP3612" i="1" a="1"/>
  <c r="AP3612" i="1" s="1"/>
  <c r="AP3613" i="1" a="1"/>
  <c r="AP3613" i="1" s="1"/>
  <c r="AP3614" i="1" a="1"/>
  <c r="AP3614" i="1" s="1"/>
  <c r="AP3615" i="1" a="1"/>
  <c r="AP3615" i="1" s="1"/>
  <c r="AP3616" i="1" a="1"/>
  <c r="AP3616" i="1" s="1"/>
  <c r="AP3617" i="1" a="1"/>
  <c r="AP3617" i="1" s="1"/>
  <c r="AP3618" i="1" a="1"/>
  <c r="AP3618" i="1" s="1"/>
  <c r="AP3619" i="1" a="1"/>
  <c r="AP3619" i="1" s="1"/>
  <c r="AP3620" i="1" a="1"/>
  <c r="AP3620" i="1" s="1"/>
  <c r="AP3621" i="1" a="1"/>
  <c r="AP3621" i="1" s="1"/>
  <c r="AP3622" i="1" a="1"/>
  <c r="AP3622" i="1" s="1"/>
  <c r="AP3623" i="1" a="1"/>
  <c r="AP3623" i="1" s="1"/>
  <c r="AP3624" i="1" a="1"/>
  <c r="AP3624" i="1" s="1"/>
  <c r="AP3625" i="1" a="1"/>
  <c r="AP3625" i="1" s="1"/>
  <c r="AP3626" i="1" a="1"/>
  <c r="AP3626" i="1" s="1"/>
  <c r="AP3627" i="1" a="1"/>
  <c r="AP3627" i="1" s="1"/>
  <c r="AP3628" i="1" a="1"/>
  <c r="AP3628" i="1" s="1"/>
  <c r="AP3629" i="1" a="1"/>
  <c r="AP3629" i="1" s="1"/>
  <c r="AP3630" i="1" a="1"/>
  <c r="AP3630" i="1" s="1"/>
  <c r="AP3631" i="1" a="1"/>
  <c r="AP3631" i="1" s="1"/>
  <c r="AP3632" i="1" a="1"/>
  <c r="AP3632" i="1" s="1"/>
  <c r="AP3633" i="1" a="1"/>
  <c r="AP3633" i="1" s="1"/>
  <c r="AP3634" i="1" a="1"/>
  <c r="AP3634" i="1" s="1"/>
  <c r="AP3635" i="1" a="1"/>
  <c r="AP3635" i="1" s="1"/>
  <c r="AP3636" i="1" a="1"/>
  <c r="AP3636" i="1" s="1"/>
  <c r="AP3637" i="1" a="1"/>
  <c r="AP3637" i="1" s="1"/>
  <c r="AP3638" i="1" a="1"/>
  <c r="AP3638" i="1" s="1"/>
  <c r="AP3639" i="1" a="1"/>
  <c r="AP3639" i="1" s="1"/>
  <c r="AP3640" i="1" a="1"/>
  <c r="AP3640" i="1" s="1"/>
  <c r="AP3641" i="1" a="1"/>
  <c r="AP3641" i="1" s="1"/>
  <c r="AP3642" i="1" a="1"/>
  <c r="AP3642" i="1" s="1"/>
  <c r="AP3643" i="1" a="1"/>
  <c r="AP3643" i="1" s="1"/>
  <c r="AP3644" i="1" a="1"/>
  <c r="AP3644" i="1" s="1"/>
  <c r="AP3645" i="1" a="1"/>
  <c r="AP3645" i="1" s="1"/>
  <c r="AP3646" i="1" a="1"/>
  <c r="AP3646" i="1"/>
  <c r="AP3647" i="1" a="1"/>
  <c r="AP3647" i="1" s="1"/>
  <c r="AP3648" i="1" a="1"/>
  <c r="AP3648" i="1" s="1"/>
  <c r="AP3649" i="1" a="1"/>
  <c r="AP3649" i="1" s="1"/>
  <c r="AP3650" i="1" a="1"/>
  <c r="AP3650" i="1" s="1"/>
  <c r="AP3651" i="1" a="1"/>
  <c r="AP3651" i="1" s="1"/>
  <c r="AP3652" i="1" a="1"/>
  <c r="AP3652" i="1" s="1"/>
  <c r="AP3653" i="1" a="1"/>
  <c r="AP3653" i="1" s="1"/>
  <c r="AP3654" i="1" a="1"/>
  <c r="AP3654" i="1" s="1"/>
  <c r="AP3655" i="1" a="1"/>
  <c r="AP3655" i="1" s="1"/>
  <c r="AP3656" i="1" a="1"/>
  <c r="AP3656" i="1" s="1"/>
  <c r="AP3657" i="1" a="1"/>
  <c r="AP3657" i="1" s="1"/>
  <c r="AP3658" i="1" a="1"/>
  <c r="AP3658" i="1" s="1"/>
  <c r="AP3659" i="1" a="1"/>
  <c r="AP3659" i="1" s="1"/>
  <c r="AP3660" i="1" a="1"/>
  <c r="AP3660" i="1" s="1"/>
  <c r="AP3661" i="1" a="1"/>
  <c r="AP3661" i="1" s="1"/>
  <c r="AP3662" i="1" a="1"/>
  <c r="AP3662" i="1"/>
  <c r="AP3663" i="1" a="1"/>
  <c r="AP3663" i="1" s="1"/>
  <c r="AP3664" i="1" a="1"/>
  <c r="AP3664" i="1" s="1"/>
  <c r="AP3665" i="1" a="1"/>
  <c r="AP3665" i="1" s="1"/>
  <c r="AP3666" i="1" a="1"/>
  <c r="AP3666" i="1" s="1"/>
  <c r="AP3667" i="1" a="1"/>
  <c r="AP3667" i="1" s="1"/>
  <c r="AP3668" i="1" a="1"/>
  <c r="AP3668" i="1" s="1"/>
  <c r="AP3669" i="1" a="1"/>
  <c r="AP3669" i="1" s="1"/>
  <c r="AP3670" i="1" a="1"/>
  <c r="AP3670" i="1" s="1"/>
  <c r="AP3671" i="1" a="1"/>
  <c r="AP3671" i="1" s="1"/>
  <c r="AP3672" i="1" a="1"/>
  <c r="AP3672" i="1" s="1"/>
  <c r="AP3673" i="1" a="1"/>
  <c r="AP3673" i="1" s="1"/>
  <c r="AP3674" i="1" a="1"/>
  <c r="AP3674" i="1" s="1"/>
  <c r="AP3675" i="1" a="1"/>
  <c r="AP3675" i="1" s="1"/>
  <c r="AP3676" i="1" a="1"/>
  <c r="AP3676" i="1" s="1"/>
  <c r="AP3677" i="1" a="1"/>
  <c r="AP3677" i="1" s="1"/>
  <c r="AP3678" i="1" a="1"/>
  <c r="AP3678" i="1" s="1"/>
  <c r="AP3679" i="1" a="1"/>
  <c r="AP3679" i="1" s="1"/>
  <c r="AP3680" i="1" a="1"/>
  <c r="AP3680" i="1" s="1"/>
  <c r="AP3681" i="1" a="1"/>
  <c r="AP3681" i="1" s="1"/>
  <c r="AP3682" i="1" a="1"/>
  <c r="AP3682" i="1" s="1"/>
  <c r="AP3683" i="1" a="1"/>
  <c r="AP3683" i="1" s="1"/>
  <c r="AP3684" i="1" a="1"/>
  <c r="AP3684" i="1" s="1"/>
  <c r="AP3685" i="1" a="1"/>
  <c r="AP3685" i="1" s="1"/>
  <c r="AP3686" i="1" a="1"/>
  <c r="AP3686" i="1" s="1"/>
  <c r="AP3687" i="1" a="1"/>
  <c r="AP3687" i="1" s="1"/>
  <c r="AP3688" i="1" a="1"/>
  <c r="AP3688" i="1" s="1"/>
  <c r="AP3689" i="1" a="1"/>
  <c r="AP3689" i="1" s="1"/>
  <c r="AP3690" i="1" a="1"/>
  <c r="AP3690" i="1"/>
  <c r="AP3691" i="1" a="1"/>
  <c r="AP3691" i="1" s="1"/>
  <c r="AP3692" i="1" a="1"/>
  <c r="AP3692" i="1" s="1"/>
  <c r="AP3693" i="1" a="1"/>
  <c r="AP3693" i="1" s="1"/>
  <c r="AP3694" i="1" a="1"/>
  <c r="AP3694" i="1" s="1"/>
  <c r="AP3695" i="1" a="1"/>
  <c r="AP3695" i="1" s="1"/>
  <c r="AP3696" i="1" a="1"/>
  <c r="AP3696" i="1" s="1"/>
  <c r="AP3697" i="1" a="1"/>
  <c r="AP3697" i="1" s="1"/>
  <c r="AP3698" i="1" a="1"/>
  <c r="AP3698" i="1" s="1"/>
  <c r="AP3699" i="1" a="1"/>
  <c r="AP3699" i="1" s="1"/>
  <c r="AP3700" i="1" a="1"/>
  <c r="AP3700" i="1" s="1"/>
  <c r="AP3701" i="1" a="1"/>
  <c r="AP3701" i="1" s="1"/>
  <c r="AP3702" i="1" a="1"/>
  <c r="AP3702" i="1" s="1"/>
  <c r="AP3703" i="1" a="1"/>
  <c r="AP3703" i="1" s="1"/>
  <c r="AP3704" i="1" a="1"/>
  <c r="AP3704" i="1" s="1"/>
  <c r="AP3705" i="1" a="1"/>
  <c r="AP3705" i="1" s="1"/>
  <c r="AP3706" i="1" a="1"/>
  <c r="AP3706" i="1" s="1"/>
  <c r="AP3707" i="1" a="1"/>
  <c r="AP3707" i="1" s="1"/>
  <c r="AP3708" i="1" a="1"/>
  <c r="AP3708" i="1" s="1"/>
  <c r="AP3709" i="1" a="1"/>
  <c r="AP3709" i="1" s="1"/>
  <c r="AP3710" i="1" a="1"/>
  <c r="AP3710" i="1" s="1"/>
  <c r="AP3711" i="1" a="1"/>
  <c r="AP3711" i="1" s="1"/>
  <c r="AP3712" i="1" a="1"/>
  <c r="AP3712" i="1" s="1"/>
  <c r="AP3713" i="1" a="1"/>
  <c r="AP3713" i="1" s="1"/>
  <c r="AP3714" i="1" a="1"/>
  <c r="AP3714" i="1" s="1"/>
  <c r="AP3715" i="1" a="1"/>
  <c r="AP3715" i="1" s="1"/>
  <c r="AP3716" i="1" a="1"/>
  <c r="AP3716" i="1" s="1"/>
  <c r="AP3717" i="1" a="1"/>
  <c r="AP3717" i="1" s="1"/>
  <c r="AP3718" i="1" a="1"/>
  <c r="AP3718" i="1" s="1"/>
  <c r="AP3719" i="1" a="1"/>
  <c r="AP3719" i="1" s="1"/>
  <c r="AP3720" i="1" a="1"/>
  <c r="AP3720" i="1" s="1"/>
  <c r="AP3721" i="1" a="1"/>
  <c r="AP3721" i="1" s="1"/>
  <c r="AP3722" i="1" a="1"/>
  <c r="AP3722" i="1" s="1"/>
  <c r="AP3723" i="1" a="1"/>
  <c r="AP3723" i="1" s="1"/>
  <c r="AP3724" i="1" a="1"/>
  <c r="AP3724" i="1" s="1"/>
  <c r="AP3725" i="1" a="1"/>
  <c r="AP3725" i="1" s="1"/>
  <c r="AP3726" i="1" a="1"/>
  <c r="AP3726" i="1" s="1"/>
  <c r="AP3727" i="1" a="1"/>
  <c r="AP3727" i="1" s="1"/>
  <c r="AP3728" i="1" a="1"/>
  <c r="AP3728" i="1" s="1"/>
  <c r="AP3729" i="1" a="1"/>
  <c r="AP3729" i="1" s="1"/>
  <c r="AP3730" i="1" a="1"/>
  <c r="AP3730" i="1" s="1"/>
  <c r="AP3731" i="1" a="1"/>
  <c r="AP3731" i="1" s="1"/>
  <c r="AP3732" i="1" a="1"/>
  <c r="AP3732" i="1" s="1"/>
  <c r="AP3733" i="1" a="1"/>
  <c r="AP3733" i="1" s="1"/>
  <c r="AP3734" i="1" a="1"/>
  <c r="AP3734" i="1" s="1"/>
  <c r="AP3735" i="1" a="1"/>
  <c r="AP3735" i="1" s="1"/>
  <c r="AP3736" i="1" a="1"/>
  <c r="AP3736" i="1" s="1"/>
  <c r="AP3737" i="1" a="1"/>
  <c r="AP3737" i="1" s="1"/>
  <c r="AP3738" i="1" a="1"/>
  <c r="AP3738" i="1" s="1"/>
  <c r="AP3739" i="1" a="1"/>
  <c r="AP3739" i="1" s="1"/>
  <c r="AP3740" i="1" a="1"/>
  <c r="AP3740" i="1" s="1"/>
  <c r="AP3741" i="1" a="1"/>
  <c r="AP3741" i="1" s="1"/>
  <c r="AP3742" i="1" a="1"/>
  <c r="AP3742" i="1" s="1"/>
  <c r="AP3743" i="1" a="1"/>
  <c r="AP3743" i="1" s="1"/>
  <c r="AP3744" i="1" a="1"/>
  <c r="AP3744" i="1" s="1"/>
  <c r="AP3745" i="1" a="1"/>
  <c r="AP3745" i="1" s="1"/>
  <c r="AP3746" i="1" a="1"/>
  <c r="AP3746" i="1" s="1"/>
  <c r="AP3747" i="1" a="1"/>
  <c r="AP3747" i="1" s="1"/>
  <c r="AP3748" i="1" a="1"/>
  <c r="AP3748" i="1" s="1"/>
  <c r="AP3749" i="1" a="1"/>
  <c r="AP3749" i="1" s="1"/>
  <c r="AP3750" i="1" a="1"/>
  <c r="AP3750" i="1" s="1"/>
  <c r="AP3751" i="1" a="1"/>
  <c r="AP3751" i="1" s="1"/>
  <c r="AP3752" i="1" a="1"/>
  <c r="AP3752" i="1" s="1"/>
  <c r="AP3753" i="1" a="1"/>
  <c r="AP3753" i="1" s="1"/>
  <c r="AP3754" i="1" a="1"/>
  <c r="AP3754" i="1" s="1"/>
  <c r="AP3755" i="1" a="1"/>
  <c r="AP3755" i="1" s="1"/>
  <c r="AP3756" i="1" a="1"/>
  <c r="AP3756" i="1" s="1"/>
  <c r="AP3757" i="1" a="1"/>
  <c r="AP3757" i="1" s="1"/>
  <c r="AP3758" i="1" a="1"/>
  <c r="AP3758" i="1" s="1"/>
  <c r="AP3759" i="1" a="1"/>
  <c r="AP3759" i="1" s="1"/>
  <c r="AP3760" i="1" a="1"/>
  <c r="AP3760" i="1" s="1"/>
  <c r="AP3761" i="1" a="1"/>
  <c r="AP3761" i="1" s="1"/>
  <c r="AP3762" i="1" a="1"/>
  <c r="AP3762" i="1" s="1"/>
  <c r="AP3763" i="1" a="1"/>
  <c r="AP3763" i="1" s="1"/>
  <c r="AP3764" i="1" a="1"/>
  <c r="AP3764" i="1" s="1"/>
  <c r="AP3765" i="1" a="1"/>
  <c r="AP3765" i="1" s="1"/>
  <c r="AP3766" i="1" a="1"/>
  <c r="AP3766" i="1"/>
  <c r="AP3767" i="1" a="1"/>
  <c r="AP3767" i="1" s="1"/>
  <c r="AP3768" i="1" a="1"/>
  <c r="AP3768" i="1" s="1"/>
  <c r="AP3769" i="1" a="1"/>
  <c r="AP3769" i="1" s="1"/>
  <c r="AP3770" i="1" a="1"/>
  <c r="AP3770" i="1" s="1"/>
  <c r="AP3771" i="1" a="1"/>
  <c r="AP3771" i="1" s="1"/>
  <c r="AP3772" i="1" a="1"/>
  <c r="AP3772" i="1" s="1"/>
  <c r="AP3773" i="1" a="1"/>
  <c r="AP3773" i="1" s="1"/>
  <c r="AP3774" i="1" a="1"/>
  <c r="AP3774" i="1" s="1"/>
  <c r="AP3775" i="1" a="1"/>
  <c r="AP3775" i="1" s="1"/>
  <c r="AP3776" i="1" a="1"/>
  <c r="AP3776" i="1" s="1"/>
  <c r="AP3777" i="1" a="1"/>
  <c r="AP3777" i="1" s="1"/>
  <c r="AP3778" i="1" a="1"/>
  <c r="AP3778" i="1" s="1"/>
  <c r="AP3779" i="1" a="1"/>
  <c r="AP3779" i="1" s="1"/>
  <c r="AP3780" i="1" a="1"/>
  <c r="AP3780" i="1" s="1"/>
  <c r="AP3781" i="1" a="1"/>
  <c r="AP3781" i="1" s="1"/>
  <c r="AP3782" i="1" a="1"/>
  <c r="AP3782" i="1" s="1"/>
  <c r="AP3783" i="1" a="1"/>
  <c r="AP3783" i="1" s="1"/>
  <c r="AP3784" i="1" a="1"/>
  <c r="AP3784" i="1" s="1"/>
  <c r="AP3785" i="1" a="1"/>
  <c r="AP3785" i="1" s="1"/>
  <c r="AP3786" i="1" a="1"/>
  <c r="AP3786" i="1" s="1"/>
  <c r="AP3787" i="1" a="1"/>
  <c r="AP3787" i="1" s="1"/>
  <c r="AP3788" i="1" a="1"/>
  <c r="AP3788" i="1" s="1"/>
  <c r="AP3789" i="1" a="1"/>
  <c r="AP3789" i="1" s="1"/>
  <c r="AP3790" i="1" a="1"/>
  <c r="AP3790" i="1" s="1"/>
  <c r="AP3791" i="1" a="1"/>
  <c r="AP3791" i="1" s="1"/>
  <c r="AP3792" i="1" a="1"/>
  <c r="AP3792" i="1" s="1"/>
  <c r="AP3793" i="1" a="1"/>
  <c r="AP3793" i="1" s="1"/>
  <c r="AP3794" i="1" a="1"/>
  <c r="AP3794" i="1" s="1"/>
  <c r="AP3795" i="1" a="1"/>
  <c r="AP3795" i="1" s="1"/>
  <c r="AP3796" i="1" a="1"/>
  <c r="AP3796" i="1" s="1"/>
  <c r="AP3797" i="1" a="1"/>
  <c r="AP3797" i="1" s="1"/>
  <c r="AP3798" i="1" a="1"/>
  <c r="AP3798" i="1" s="1"/>
  <c r="AP3799" i="1" a="1"/>
  <c r="AP3799" i="1" s="1"/>
  <c r="AP3800" i="1" a="1"/>
  <c r="AP3800" i="1" s="1"/>
  <c r="AP3801" i="1" a="1"/>
  <c r="AP3801" i="1" s="1"/>
  <c r="AP3802" i="1" a="1"/>
  <c r="AP3802" i="1" s="1"/>
  <c r="AP3803" i="1" a="1"/>
  <c r="AP3803" i="1" s="1"/>
  <c r="AP3804" i="1" a="1"/>
  <c r="AP3804" i="1" s="1"/>
  <c r="AP3805" i="1" a="1"/>
  <c r="AP3805" i="1" s="1"/>
  <c r="AP3806" i="1" a="1"/>
  <c r="AP3806" i="1" s="1"/>
  <c r="AP3807" i="1" a="1"/>
  <c r="AP3807" i="1" s="1"/>
  <c r="AP3808" i="1" a="1"/>
  <c r="AP3808" i="1" s="1"/>
  <c r="AP3809" i="1" a="1"/>
  <c r="AP3809" i="1" s="1"/>
  <c r="AP3810" i="1" a="1"/>
  <c r="AP3810" i="1" s="1"/>
  <c r="AP3811" i="1" a="1"/>
  <c r="AP3811" i="1" s="1"/>
  <c r="AP3812" i="1" a="1"/>
  <c r="AP3812" i="1" s="1"/>
  <c r="AP3813" i="1" a="1"/>
  <c r="AP3813" i="1" s="1"/>
  <c r="AP3814" i="1" a="1"/>
  <c r="AP3814" i="1"/>
  <c r="AP3815" i="1" a="1"/>
  <c r="AP3815" i="1" s="1"/>
  <c r="AP3816" i="1" a="1"/>
  <c r="AP3816" i="1" s="1"/>
  <c r="AP3817" i="1" a="1"/>
  <c r="AP3817" i="1" s="1"/>
  <c r="AP3818" i="1" a="1"/>
  <c r="AP3818" i="1" s="1"/>
  <c r="AP3819" i="1" a="1"/>
  <c r="AP3819" i="1" s="1"/>
  <c r="AP3820" i="1" a="1"/>
  <c r="AP3820" i="1" s="1"/>
  <c r="AP3821" i="1" a="1"/>
  <c r="AP3821" i="1" s="1"/>
  <c r="AP3822" i="1" a="1"/>
  <c r="AP3822" i="1" s="1"/>
  <c r="AP3823" i="1" a="1"/>
  <c r="AP3823" i="1" s="1"/>
  <c r="AP3824" i="1" a="1"/>
  <c r="AP3824" i="1" s="1"/>
  <c r="AP3825" i="1" a="1"/>
  <c r="AP3825" i="1" s="1"/>
  <c r="AP3826" i="1" a="1"/>
  <c r="AP3826" i="1" s="1"/>
  <c r="AP3827" i="1" a="1"/>
  <c r="AP3827" i="1" s="1"/>
  <c r="AP3828" i="1" a="1"/>
  <c r="AP3828" i="1" s="1"/>
  <c r="AP3829" i="1" a="1"/>
  <c r="AP3829" i="1" s="1"/>
  <c r="AP3830" i="1" a="1"/>
  <c r="AP3830" i="1" s="1"/>
  <c r="AP3831" i="1" a="1"/>
  <c r="AP3831" i="1" s="1"/>
  <c r="AP3832" i="1" a="1"/>
  <c r="AP3832" i="1" s="1"/>
  <c r="AP3833" i="1" a="1"/>
  <c r="AP3833" i="1" s="1"/>
  <c r="AP3834" i="1" a="1"/>
  <c r="AP3834" i="1" s="1"/>
  <c r="AP3835" i="1" a="1"/>
  <c r="AP3835" i="1" s="1"/>
  <c r="AP3836" i="1" a="1"/>
  <c r="AP3836" i="1" s="1"/>
  <c r="AP3837" i="1" a="1"/>
  <c r="AP3837" i="1" s="1"/>
  <c r="AP3838" i="1" a="1"/>
  <c r="AP3838" i="1" s="1"/>
  <c r="AP3839" i="1" a="1"/>
  <c r="AP3839" i="1" s="1"/>
  <c r="AP3840" i="1" a="1"/>
  <c r="AP3840" i="1" s="1"/>
  <c r="AP3841" i="1" a="1"/>
  <c r="AP3841" i="1" s="1"/>
  <c r="AP3842" i="1" a="1"/>
  <c r="AP3842" i="1" s="1"/>
  <c r="AP3843" i="1" a="1"/>
  <c r="AP3843" i="1" s="1"/>
  <c r="AP3844" i="1" a="1"/>
  <c r="AP3844" i="1" s="1"/>
  <c r="AP3845" i="1" a="1"/>
  <c r="AP3845" i="1" s="1"/>
  <c r="AP3846" i="1" a="1"/>
  <c r="AP3846" i="1"/>
  <c r="AP3847" i="1" a="1"/>
  <c r="AP3847" i="1" s="1"/>
  <c r="AP3848" i="1" a="1"/>
  <c r="AP3848" i="1" s="1"/>
  <c r="AP3849" i="1" a="1"/>
  <c r="AP3849" i="1" s="1"/>
  <c r="AP3850" i="1" a="1"/>
  <c r="AP3850" i="1" s="1"/>
  <c r="AP3851" i="1" a="1"/>
  <c r="AP3851" i="1" s="1"/>
  <c r="AP3852" i="1" a="1"/>
  <c r="AP3852" i="1" s="1"/>
  <c r="AP3853" i="1" a="1"/>
  <c r="AP3853" i="1" s="1"/>
  <c r="AP3854" i="1" a="1"/>
  <c r="AP3854" i="1" s="1"/>
  <c r="AP3855" i="1" a="1"/>
  <c r="AP3855" i="1" s="1"/>
  <c r="AP3856" i="1" a="1"/>
  <c r="AP3856" i="1" s="1"/>
  <c r="AP3857" i="1" a="1"/>
  <c r="AP3857" i="1" s="1"/>
  <c r="AP3858" i="1" a="1"/>
  <c r="AP3858" i="1" s="1"/>
  <c r="AP3859" i="1" a="1"/>
  <c r="AP3859" i="1" s="1"/>
  <c r="AP3860" i="1" a="1"/>
  <c r="AP3860" i="1" s="1"/>
  <c r="AP3861" i="1" a="1"/>
  <c r="AP3861" i="1" s="1"/>
  <c r="AP3862" i="1" a="1"/>
  <c r="AP3862" i="1" s="1"/>
  <c r="AP3863" i="1" a="1"/>
  <c r="AP3863" i="1" s="1"/>
  <c r="AP3864" i="1" a="1"/>
  <c r="AP3864" i="1" s="1"/>
  <c r="AP3865" i="1" a="1"/>
  <c r="AP3865" i="1" s="1"/>
  <c r="AP3866" i="1" a="1"/>
  <c r="AP3866" i="1" s="1"/>
  <c r="AP3867" i="1" a="1"/>
  <c r="AP3867" i="1" s="1"/>
  <c r="AP3868" i="1" a="1"/>
  <c r="AP3868" i="1" s="1"/>
  <c r="AP3869" i="1" a="1"/>
  <c r="AP3869" i="1" s="1"/>
  <c r="AP3870" i="1" a="1"/>
  <c r="AP3870" i="1" s="1"/>
  <c r="AP3871" i="1" a="1"/>
  <c r="AP3871" i="1" s="1"/>
  <c r="AP3872" i="1" a="1"/>
  <c r="AP3872" i="1" s="1"/>
  <c r="AP3873" i="1" a="1"/>
  <c r="AP3873" i="1" s="1"/>
  <c r="AP3874" i="1" a="1"/>
  <c r="AP3874" i="1" s="1"/>
  <c r="AP3875" i="1" a="1"/>
  <c r="AP3875" i="1" s="1"/>
  <c r="AP3876" i="1" a="1"/>
  <c r="AP3876" i="1" s="1"/>
  <c r="AP3877" i="1" a="1"/>
  <c r="AP3877" i="1" s="1"/>
  <c r="AP3878" i="1" a="1"/>
  <c r="AP3878" i="1" s="1"/>
  <c r="AP3879" i="1" a="1"/>
  <c r="AP3879" i="1" s="1"/>
  <c r="AP3880" i="1" a="1"/>
  <c r="AP3880" i="1" s="1"/>
  <c r="AP3881" i="1" a="1"/>
  <c r="AP3881" i="1" s="1"/>
  <c r="AP3882" i="1" a="1"/>
  <c r="AP3882" i="1" s="1"/>
  <c r="AP3883" i="1" a="1"/>
  <c r="AP3883" i="1" s="1"/>
  <c r="AP3884" i="1" a="1"/>
  <c r="AP3884" i="1" s="1"/>
  <c r="AP3885" i="1" a="1"/>
  <c r="AP3885" i="1" s="1"/>
  <c r="AP3886" i="1" a="1"/>
  <c r="AP3886" i="1" s="1"/>
  <c r="AP3887" i="1" a="1"/>
  <c r="AP3887" i="1" s="1"/>
  <c r="AP3888" i="1" a="1"/>
  <c r="AP3888" i="1" s="1"/>
  <c r="AP3889" i="1" a="1"/>
  <c r="AP3889" i="1" s="1"/>
  <c r="AP3890" i="1" a="1"/>
  <c r="AP3890" i="1" s="1"/>
  <c r="AP3891" i="1" a="1"/>
  <c r="AP3891" i="1" s="1"/>
  <c r="AP3892" i="1" a="1"/>
  <c r="AP3892" i="1" s="1"/>
  <c r="AP3893" i="1" a="1"/>
  <c r="AP3893" i="1" s="1"/>
  <c r="AP3894" i="1" a="1"/>
  <c r="AP3894" i="1"/>
  <c r="AP3895" i="1" a="1"/>
  <c r="AP3895" i="1" s="1"/>
  <c r="AP3896" i="1" a="1"/>
  <c r="AP3896" i="1" s="1"/>
  <c r="AP3897" i="1" a="1"/>
  <c r="AP3897" i="1" s="1"/>
  <c r="AP3898" i="1" a="1"/>
  <c r="AP3898" i="1" s="1"/>
  <c r="AP3899" i="1" a="1"/>
  <c r="AP3899" i="1" s="1"/>
  <c r="AP3900" i="1" a="1"/>
  <c r="AP3900" i="1" s="1"/>
  <c r="AP3901" i="1" a="1"/>
  <c r="AP3901" i="1" s="1"/>
  <c r="AP3902" i="1" a="1"/>
  <c r="AP3902" i="1" s="1"/>
  <c r="AP3903" i="1" a="1"/>
  <c r="AP3903" i="1" s="1"/>
  <c r="AP3904" i="1" a="1"/>
  <c r="AP3904" i="1" s="1"/>
  <c r="AP3905" i="1" a="1"/>
  <c r="AP3905" i="1" s="1"/>
  <c r="AP3906" i="1" a="1"/>
  <c r="AP3906" i="1" s="1"/>
  <c r="AP3907" i="1" a="1"/>
  <c r="AP3907" i="1" s="1"/>
  <c r="AP3908" i="1" a="1"/>
  <c r="AP3908" i="1" s="1"/>
  <c r="AP3909" i="1" a="1"/>
  <c r="AP3909" i="1" s="1"/>
  <c r="AP3910" i="1" a="1"/>
  <c r="AP3910" i="1" s="1"/>
  <c r="AP3911" i="1" a="1"/>
  <c r="AP3911" i="1" s="1"/>
  <c r="AP3912" i="1" a="1"/>
  <c r="AP3912" i="1" s="1"/>
  <c r="AP3913" i="1" a="1"/>
  <c r="AP3913" i="1" s="1"/>
  <c r="AP3914" i="1" a="1"/>
  <c r="AP3914" i="1" s="1"/>
  <c r="AP3915" i="1" a="1"/>
  <c r="AP3915" i="1" s="1"/>
  <c r="AP3916" i="1" a="1"/>
  <c r="AP3916" i="1" s="1"/>
  <c r="AP3917" i="1" a="1"/>
  <c r="AP3917" i="1" s="1"/>
  <c r="AP3918" i="1" a="1"/>
  <c r="AP3918" i="1" s="1"/>
  <c r="AP3919" i="1" a="1"/>
  <c r="AP3919" i="1" s="1"/>
  <c r="AP3920" i="1" a="1"/>
  <c r="AP3920" i="1" s="1"/>
  <c r="AP3921" i="1" a="1"/>
  <c r="AP3921" i="1" s="1"/>
  <c r="AP3922" i="1" a="1"/>
  <c r="AP3922" i="1" s="1"/>
  <c r="AP3923" i="1" a="1"/>
  <c r="AP3923" i="1" s="1"/>
  <c r="AP3924" i="1" a="1"/>
  <c r="AP3924" i="1" s="1"/>
  <c r="AP3925" i="1" a="1"/>
  <c r="AP3925" i="1" s="1"/>
  <c r="AP3926" i="1" a="1"/>
  <c r="AP3926" i="1" s="1"/>
  <c r="AP3927" i="1" a="1"/>
  <c r="AP3927" i="1" s="1"/>
  <c r="AP3928" i="1" a="1"/>
  <c r="AP3928" i="1" s="1"/>
  <c r="AP3929" i="1" a="1"/>
  <c r="AP3929" i="1" s="1"/>
  <c r="AP3930" i="1" a="1"/>
  <c r="AP3930" i="1" s="1"/>
  <c r="AP3931" i="1" a="1"/>
  <c r="AP3931" i="1" s="1"/>
  <c r="AP3932" i="1" a="1"/>
  <c r="AP3932" i="1" s="1"/>
  <c r="AP3933" i="1" a="1"/>
  <c r="AP3933" i="1" s="1"/>
  <c r="AP3934" i="1" a="1"/>
  <c r="AP3934" i="1" s="1"/>
  <c r="AP3935" i="1" a="1"/>
  <c r="AP3935" i="1" s="1"/>
  <c r="AP3936" i="1" a="1"/>
  <c r="AP3936" i="1" s="1"/>
  <c r="AP3937" i="1" a="1"/>
  <c r="AP3937" i="1" s="1"/>
  <c r="AP3938" i="1" a="1"/>
  <c r="AP3938" i="1" s="1"/>
  <c r="AP3939" i="1" a="1"/>
  <c r="AP3939" i="1" s="1"/>
  <c r="AP3940" i="1" a="1"/>
  <c r="AP3940" i="1" s="1"/>
  <c r="AP3941" i="1" a="1"/>
  <c r="AP3941" i="1" s="1"/>
  <c r="AP3942" i="1" a="1"/>
  <c r="AP3942" i="1" s="1"/>
  <c r="AP3943" i="1" a="1"/>
  <c r="AP3943" i="1" s="1"/>
  <c r="AP3944" i="1" a="1"/>
  <c r="AP3944" i="1" s="1"/>
  <c r="AP3945" i="1" a="1"/>
  <c r="AP3945" i="1" s="1"/>
  <c r="AP3946" i="1" a="1"/>
  <c r="AP3946" i="1" s="1"/>
  <c r="AP3947" i="1" a="1"/>
  <c r="AP3947" i="1" s="1"/>
  <c r="AP3948" i="1" a="1"/>
  <c r="AP3948" i="1" s="1"/>
  <c r="AP3949" i="1" a="1"/>
  <c r="AP3949" i="1" s="1"/>
  <c r="AP3950" i="1" a="1"/>
  <c r="AP3950" i="1" s="1"/>
  <c r="AP3951" i="1" a="1"/>
  <c r="AP3951" i="1" s="1"/>
  <c r="AP3952" i="1" a="1"/>
  <c r="AP3952" i="1" s="1"/>
  <c r="AP3953" i="1" a="1"/>
  <c r="AP3953" i="1" s="1"/>
  <c r="AP3954" i="1" a="1"/>
  <c r="AP3954" i="1" s="1"/>
  <c r="AP3955" i="1" a="1"/>
  <c r="AP3955" i="1" s="1"/>
  <c r="AP3956" i="1" a="1"/>
  <c r="AP3956" i="1" s="1"/>
  <c r="AP3957" i="1" a="1"/>
  <c r="AP3957" i="1" s="1"/>
  <c r="AP3958" i="1" a="1"/>
  <c r="AP3958" i="1" s="1"/>
  <c r="AP3959" i="1" a="1"/>
  <c r="AP3959" i="1" s="1"/>
  <c r="AP3960" i="1" a="1"/>
  <c r="AP3960" i="1" s="1"/>
  <c r="AP3961" i="1" a="1"/>
  <c r="AP3961" i="1" s="1"/>
  <c r="AP3962" i="1" a="1"/>
  <c r="AP3962" i="1" s="1"/>
  <c r="AP3963" i="1" a="1"/>
  <c r="AP3963" i="1" s="1"/>
  <c r="AP3964" i="1" a="1"/>
  <c r="AP3964" i="1" s="1"/>
  <c r="AP3965" i="1" a="1"/>
  <c r="AP3965" i="1" s="1"/>
  <c r="AP3966" i="1" a="1"/>
  <c r="AP3966" i="1" s="1"/>
  <c r="AP3967" i="1" a="1"/>
  <c r="AP3967" i="1" s="1"/>
  <c r="AP3968" i="1" a="1"/>
  <c r="AP3968" i="1" s="1"/>
  <c r="AP3969" i="1" a="1"/>
  <c r="AP3969" i="1" s="1"/>
  <c r="AP3970" i="1" a="1"/>
  <c r="AP3970" i="1" s="1"/>
  <c r="AP3971" i="1" a="1"/>
  <c r="AP3971" i="1" s="1"/>
  <c r="AP3972" i="1" a="1"/>
  <c r="AP3972" i="1" s="1"/>
  <c r="AP3973" i="1" a="1"/>
  <c r="AP3973" i="1" s="1"/>
  <c r="AP3974" i="1" a="1"/>
  <c r="AP3974" i="1" s="1"/>
  <c r="AP3975" i="1" a="1"/>
  <c r="AP3975" i="1" s="1"/>
  <c r="AP3976" i="1" a="1"/>
  <c r="AP3976" i="1" s="1"/>
  <c r="AP3977" i="1" a="1"/>
  <c r="AP3977" i="1" s="1"/>
  <c r="AP3978" i="1" a="1"/>
  <c r="AP3978" i="1" s="1"/>
  <c r="AP3979" i="1" a="1"/>
  <c r="AP3979" i="1" s="1"/>
  <c r="AP3980" i="1" a="1"/>
  <c r="AP3980" i="1" s="1"/>
  <c r="AP3981" i="1" a="1"/>
  <c r="AP3981" i="1" s="1"/>
  <c r="AP3982" i="1" a="1"/>
  <c r="AP3982" i="1" s="1"/>
  <c r="AP3983" i="1" a="1"/>
  <c r="AP3983" i="1" s="1"/>
  <c r="AP3984" i="1" a="1"/>
  <c r="AP3984" i="1" s="1"/>
  <c r="AP3985" i="1" a="1"/>
  <c r="AP3985" i="1" s="1"/>
  <c r="AP3986" i="1" a="1"/>
  <c r="AP3986" i="1" s="1"/>
  <c r="AP3987" i="1" a="1"/>
  <c r="AP3987" i="1" s="1"/>
  <c r="AP3988" i="1" a="1"/>
  <c r="AP3988" i="1" s="1"/>
  <c r="AP3989" i="1" a="1"/>
  <c r="AP3989" i="1" s="1"/>
  <c r="AP3990" i="1" a="1"/>
  <c r="AP3990" i="1" s="1"/>
  <c r="AP3991" i="1" a="1"/>
  <c r="AP3991" i="1" s="1"/>
  <c r="AP3992" i="1" a="1"/>
  <c r="AP3992" i="1" s="1"/>
  <c r="AP3993" i="1" a="1"/>
  <c r="AP3993" i="1" s="1"/>
  <c r="AP3994" i="1" a="1"/>
  <c r="AP3994" i="1" s="1"/>
  <c r="AP3995" i="1" a="1"/>
  <c r="AP3995" i="1" s="1"/>
  <c r="AP3996" i="1" a="1"/>
  <c r="AP3996" i="1" s="1"/>
  <c r="AP3997" i="1" a="1"/>
  <c r="AP3997" i="1" s="1"/>
  <c r="AP3998" i="1" a="1"/>
  <c r="AP3998" i="1" s="1"/>
  <c r="AP3999" i="1" a="1"/>
  <c r="AP3999" i="1" s="1"/>
  <c r="AP4000" i="1" a="1"/>
  <c r="AP4000" i="1" s="1"/>
  <c r="AP4001" i="1" a="1"/>
  <c r="AP4001" i="1" s="1"/>
  <c r="AP4002" i="1" a="1"/>
  <c r="AP4002" i="1" s="1"/>
  <c r="AP4003" i="1" a="1"/>
  <c r="AP4003" i="1" s="1"/>
  <c r="AP4004" i="1" a="1"/>
  <c r="AP4004" i="1" s="1"/>
  <c r="AP4005" i="1" a="1"/>
  <c r="AP4005" i="1" s="1"/>
  <c r="AP4006" i="1" a="1"/>
  <c r="AP4006" i="1" s="1"/>
  <c r="AP4007" i="1" a="1"/>
  <c r="AP4007" i="1" s="1"/>
  <c r="AP4008" i="1" a="1"/>
  <c r="AP4008" i="1" s="1"/>
  <c r="AP4009" i="1" a="1"/>
  <c r="AP4009" i="1" s="1"/>
  <c r="AP4010" i="1" a="1"/>
  <c r="AP4010" i="1" s="1"/>
  <c r="AP4011" i="1" a="1"/>
  <c r="AP4011" i="1" s="1"/>
  <c r="AP4012" i="1" a="1"/>
  <c r="AP4012" i="1" s="1"/>
  <c r="AP4013" i="1" a="1"/>
  <c r="AP4013" i="1" s="1"/>
  <c r="AP4014" i="1" a="1"/>
  <c r="AP4014" i="1" s="1"/>
  <c r="AP4015" i="1" a="1"/>
  <c r="AP4015" i="1" s="1"/>
  <c r="AP4016" i="1" a="1"/>
  <c r="AP4016" i="1" s="1"/>
  <c r="AP4017" i="1" a="1"/>
  <c r="AP4017" i="1" s="1"/>
  <c r="AP4018" i="1" a="1"/>
  <c r="AP4018" i="1" s="1"/>
  <c r="AP4019" i="1" a="1"/>
  <c r="AP4019" i="1" s="1"/>
  <c r="AP4020" i="1" a="1"/>
  <c r="AP4020" i="1" s="1"/>
  <c r="AP4021" i="1" a="1"/>
  <c r="AP4021" i="1" s="1"/>
  <c r="AP4022" i="1" a="1"/>
  <c r="AP4022" i="1" s="1"/>
  <c r="AP4023" i="1" a="1"/>
  <c r="AP4023" i="1" s="1"/>
  <c r="AP4024" i="1" a="1"/>
  <c r="AP4024" i="1" s="1"/>
  <c r="AP4025" i="1" a="1"/>
  <c r="AP4025" i="1" s="1"/>
  <c r="AP4026" i="1" a="1"/>
  <c r="AP4026" i="1" s="1"/>
  <c r="AP4027" i="1" a="1"/>
  <c r="AP4027" i="1" s="1"/>
  <c r="AP4028" i="1" a="1"/>
  <c r="AP4028" i="1" s="1"/>
  <c r="AP4029" i="1" a="1"/>
  <c r="AP4029" i="1" s="1"/>
  <c r="AP4030" i="1" a="1"/>
  <c r="AP4030" i="1" s="1"/>
  <c r="AP4031" i="1" a="1"/>
  <c r="AP4031" i="1" s="1"/>
  <c r="AP4032" i="1" a="1"/>
  <c r="AP4032" i="1" s="1"/>
  <c r="AP4033" i="1" a="1"/>
  <c r="AP4033" i="1" s="1"/>
  <c r="AP4034" i="1" a="1"/>
  <c r="AP4034" i="1" s="1"/>
  <c r="AP4035" i="1" a="1"/>
  <c r="AP4035" i="1" s="1"/>
  <c r="AP4036" i="1" a="1"/>
  <c r="AP4036" i="1" s="1"/>
  <c r="AP4037" i="1" a="1"/>
  <c r="AP4037" i="1" s="1"/>
  <c r="AP4038" i="1" a="1"/>
  <c r="AP4038" i="1"/>
  <c r="AP4039" i="1" a="1"/>
  <c r="AP4039" i="1" s="1"/>
  <c r="AP4040" i="1" a="1"/>
  <c r="AP4040" i="1" s="1"/>
  <c r="AP4041" i="1" a="1"/>
  <c r="AP4041" i="1" s="1"/>
  <c r="AP4042" i="1" a="1"/>
  <c r="AP4042" i="1" s="1"/>
  <c r="AP4043" i="1" a="1"/>
  <c r="AP4043" i="1" s="1"/>
  <c r="AP4044" i="1" a="1"/>
  <c r="AP4044" i="1" s="1"/>
  <c r="AP4045" i="1" a="1"/>
  <c r="AP4045" i="1" s="1"/>
  <c r="AP4046" i="1" a="1"/>
  <c r="AP4046" i="1" s="1"/>
  <c r="AP4047" i="1" a="1"/>
  <c r="AP4047" i="1" s="1"/>
  <c r="AP4048" i="1" a="1"/>
  <c r="AP4048" i="1" s="1"/>
  <c r="AP4049" i="1" a="1"/>
  <c r="AP4049" i="1" s="1"/>
  <c r="AP4050" i="1" a="1"/>
  <c r="AP4050" i="1" s="1"/>
  <c r="AP4051" i="1" a="1"/>
  <c r="AP4051" i="1" s="1"/>
  <c r="AP4052" i="1" a="1"/>
  <c r="AP4052" i="1" s="1"/>
  <c r="AP4053" i="1" a="1"/>
  <c r="AP4053" i="1" s="1"/>
  <c r="AP4054" i="1" a="1"/>
  <c r="AP4054" i="1" s="1"/>
  <c r="AP4055" i="1" a="1"/>
  <c r="AP4055" i="1" s="1"/>
  <c r="AP4056" i="1" a="1"/>
  <c r="AP4056" i="1" s="1"/>
  <c r="AP4057" i="1" a="1"/>
  <c r="AP4057" i="1" s="1"/>
  <c r="AP4058" i="1" a="1"/>
  <c r="AP4058" i="1" s="1"/>
  <c r="AP4059" i="1" a="1"/>
  <c r="AP4059" i="1" s="1"/>
  <c r="AP4060" i="1" a="1"/>
  <c r="AP4060" i="1" s="1"/>
  <c r="AP4061" i="1" a="1"/>
  <c r="AP4061" i="1" s="1"/>
  <c r="AP4062" i="1" a="1"/>
  <c r="AP4062" i="1" s="1"/>
  <c r="AP4063" i="1" a="1"/>
  <c r="AP4063" i="1" s="1"/>
  <c r="AP4064" i="1" a="1"/>
  <c r="AP4064" i="1" s="1"/>
  <c r="AP4065" i="1" a="1"/>
  <c r="AP4065" i="1" s="1"/>
  <c r="AP4066" i="1" a="1"/>
  <c r="AP4066" i="1" s="1"/>
  <c r="AP4067" i="1" a="1"/>
  <c r="AP4067" i="1" s="1"/>
  <c r="AP4068" i="1" a="1"/>
  <c r="AP4068" i="1" s="1"/>
  <c r="AP4069" i="1" a="1"/>
  <c r="AP4069" i="1" s="1"/>
  <c r="AP4070" i="1" a="1"/>
  <c r="AP4070" i="1"/>
  <c r="AP4071" i="1" a="1"/>
  <c r="AP4071" i="1" s="1"/>
  <c r="AP4072" i="1" a="1"/>
  <c r="AP4072" i="1" s="1"/>
  <c r="AP4073" i="1" a="1"/>
  <c r="AP4073" i="1" s="1"/>
  <c r="AP4074" i="1" a="1"/>
  <c r="AP4074" i="1" s="1"/>
  <c r="AP4075" i="1" a="1"/>
  <c r="AP4075" i="1" s="1"/>
  <c r="AP4076" i="1" a="1"/>
  <c r="AP4076" i="1" s="1"/>
  <c r="AP4077" i="1" a="1"/>
  <c r="AP4077" i="1" s="1"/>
  <c r="AP4078" i="1" a="1"/>
  <c r="AP4078" i="1" s="1"/>
  <c r="AP4079" i="1" a="1"/>
  <c r="AP4079" i="1" s="1"/>
  <c r="AP4080" i="1" a="1"/>
  <c r="AP4080" i="1" s="1"/>
  <c r="AP4081" i="1" a="1"/>
  <c r="AP4081" i="1" s="1"/>
  <c r="AP4082" i="1" a="1"/>
  <c r="AP4082" i="1" s="1"/>
  <c r="AP4083" i="1" a="1"/>
  <c r="AP4083" i="1" s="1"/>
  <c r="AP4084" i="1" a="1"/>
  <c r="AP4084" i="1" s="1"/>
  <c r="AP4085" i="1" a="1"/>
  <c r="AP4085" i="1" s="1"/>
  <c r="AP4086" i="1" a="1"/>
  <c r="AP4086" i="1" s="1"/>
  <c r="AP4087" i="1" a="1"/>
  <c r="AP4087" i="1" s="1"/>
  <c r="AP4088" i="1" a="1"/>
  <c r="AP4088" i="1" s="1"/>
  <c r="AP4089" i="1" a="1"/>
  <c r="AP4089" i="1" s="1"/>
  <c r="AP4090" i="1" a="1"/>
  <c r="AP4090" i="1" s="1"/>
  <c r="AP4091" i="1" a="1"/>
  <c r="AP4091" i="1" s="1"/>
  <c r="AP4092" i="1" a="1"/>
  <c r="AP4092" i="1" s="1"/>
  <c r="AP4093" i="1" a="1"/>
  <c r="AP4093" i="1" s="1"/>
  <c r="AP4094" i="1" a="1"/>
  <c r="AP4094" i="1" s="1"/>
  <c r="AP4095" i="1" a="1"/>
  <c r="AP4095" i="1" s="1"/>
  <c r="AP4096" i="1" a="1"/>
  <c r="AP4096" i="1" s="1"/>
  <c r="AP4097" i="1" a="1"/>
  <c r="AP4097" i="1" s="1"/>
  <c r="AP4098" i="1" a="1"/>
  <c r="AP4098" i="1" s="1"/>
  <c r="AP4099" i="1" a="1"/>
  <c r="AP4099" i="1" s="1"/>
  <c r="AP4100" i="1" a="1"/>
  <c r="AP4100" i="1" s="1"/>
  <c r="AP4101" i="1" a="1"/>
  <c r="AP4101" i="1" s="1"/>
  <c r="AP4102" i="1" a="1"/>
  <c r="AP4102" i="1"/>
  <c r="AP4103" i="1" a="1"/>
  <c r="AP4103" i="1" s="1"/>
  <c r="AP4104" i="1" a="1"/>
  <c r="AP4104" i="1" s="1"/>
  <c r="AP4105" i="1" a="1"/>
  <c r="AP4105" i="1" s="1"/>
  <c r="AP4106" i="1" a="1"/>
  <c r="AP4106" i="1" s="1"/>
  <c r="AP4107" i="1" a="1"/>
  <c r="AP4107" i="1" s="1"/>
  <c r="AP4108" i="1" a="1"/>
  <c r="AP4108" i="1" s="1"/>
  <c r="AP4109" i="1" a="1"/>
  <c r="AP4109" i="1" s="1"/>
  <c r="AP4110" i="1" a="1"/>
  <c r="AP4110" i="1" s="1"/>
  <c r="AP4111" i="1" a="1"/>
  <c r="AP4111" i="1" s="1"/>
  <c r="AP4112" i="1" a="1"/>
  <c r="AP4112" i="1" s="1"/>
  <c r="AP4113" i="1" a="1"/>
  <c r="AP4113" i="1" s="1"/>
  <c r="AP4114" i="1" a="1"/>
  <c r="AP4114" i="1" s="1"/>
  <c r="AP4115" i="1" a="1"/>
  <c r="AP4115" i="1" s="1"/>
  <c r="AP4116" i="1" a="1"/>
  <c r="AP4116" i="1" s="1"/>
  <c r="AP4117" i="1" a="1"/>
  <c r="AP4117" i="1" s="1"/>
  <c r="AP4118" i="1" a="1"/>
  <c r="AP4118" i="1" s="1"/>
  <c r="AP4119" i="1" a="1"/>
  <c r="AP4119" i="1" s="1"/>
  <c r="AP4120" i="1" a="1"/>
  <c r="AP4120" i="1" s="1"/>
  <c r="AP4121" i="1" a="1"/>
  <c r="AP4121" i="1" s="1"/>
  <c r="AP4122" i="1" a="1"/>
  <c r="AP4122" i="1" s="1"/>
  <c r="AP4123" i="1" a="1"/>
  <c r="AP4123" i="1" s="1"/>
  <c r="AP4124" i="1" a="1"/>
  <c r="AP4124" i="1" s="1"/>
  <c r="AP4125" i="1" a="1"/>
  <c r="AP4125" i="1" s="1"/>
  <c r="AP4126" i="1" a="1"/>
  <c r="AP4126" i="1" s="1"/>
  <c r="AP4127" i="1" a="1"/>
  <c r="AP4127" i="1" s="1"/>
  <c r="AP4128" i="1" a="1"/>
  <c r="AP4128" i="1" s="1"/>
  <c r="AP4129" i="1" a="1"/>
  <c r="AP4129" i="1" s="1"/>
  <c r="AP4130" i="1" a="1"/>
  <c r="AP4130" i="1" s="1"/>
  <c r="AP4131" i="1" a="1"/>
  <c r="AP4131" i="1" s="1"/>
  <c r="AP4132" i="1" a="1"/>
  <c r="AP4132" i="1" s="1"/>
  <c r="AP4133" i="1" a="1"/>
  <c r="AP4133" i="1" s="1"/>
  <c r="AP4134" i="1" a="1"/>
  <c r="AP4134" i="1" s="1"/>
  <c r="AP4135" i="1" a="1"/>
  <c r="AP4135" i="1" s="1"/>
  <c r="AP4136" i="1" a="1"/>
  <c r="AP4136" i="1" s="1"/>
  <c r="AP4137" i="1" a="1"/>
  <c r="AP4137" i="1" s="1"/>
  <c r="AP4138" i="1" a="1"/>
  <c r="AP4138" i="1" s="1"/>
  <c r="AP4139" i="1" a="1"/>
  <c r="AP4139" i="1" s="1"/>
  <c r="AP4140" i="1" a="1"/>
  <c r="AP4140" i="1" s="1"/>
  <c r="AP4141" i="1" a="1"/>
  <c r="AP4141" i="1" s="1"/>
  <c r="AP4142" i="1" a="1"/>
  <c r="AP4142" i="1"/>
  <c r="AP4143" i="1" a="1"/>
  <c r="AP4143" i="1" s="1"/>
  <c r="AP4144" i="1" a="1"/>
  <c r="AP4144" i="1" s="1"/>
  <c r="AP4145" i="1" a="1"/>
  <c r="AP4145" i="1" s="1"/>
  <c r="AP4146" i="1" a="1"/>
  <c r="AP4146" i="1" s="1"/>
  <c r="AP4147" i="1" a="1"/>
  <c r="AP4147" i="1" s="1"/>
  <c r="AP4148" i="1" a="1"/>
  <c r="AP4148" i="1" s="1"/>
  <c r="AP4149" i="1" a="1"/>
  <c r="AP4149" i="1" s="1"/>
  <c r="AP4150" i="1" a="1"/>
  <c r="AP4150" i="1" s="1"/>
  <c r="AP4151" i="1" a="1"/>
  <c r="AP4151" i="1" s="1"/>
  <c r="AP4152" i="1" a="1"/>
  <c r="AP4152" i="1" s="1"/>
  <c r="AP4153" i="1" a="1"/>
  <c r="AP4153" i="1" s="1"/>
  <c r="AP4154" i="1" a="1"/>
  <c r="AP4154" i="1" s="1"/>
  <c r="AP4155" i="1" a="1"/>
  <c r="AP4155" i="1" s="1"/>
  <c r="AP4156" i="1" a="1"/>
  <c r="AP4156" i="1" s="1"/>
  <c r="AP4157" i="1" a="1"/>
  <c r="AP4157" i="1" s="1"/>
  <c r="AP4158" i="1" a="1"/>
  <c r="AP4158" i="1" s="1"/>
  <c r="AP4159" i="1" a="1"/>
  <c r="AP4159" i="1" s="1"/>
  <c r="AP4160" i="1" a="1"/>
  <c r="AP4160" i="1" s="1"/>
  <c r="AP4161" i="1" a="1"/>
  <c r="AP4161" i="1" s="1"/>
  <c r="AP4162" i="1" a="1"/>
  <c r="AP4162" i="1" s="1"/>
  <c r="AP4163" i="1" a="1"/>
  <c r="AP4163" i="1" s="1"/>
  <c r="AP4164" i="1" a="1"/>
  <c r="AP4164" i="1" s="1"/>
  <c r="AP4165" i="1" a="1"/>
  <c r="AP4165" i="1" s="1"/>
  <c r="AP4166" i="1" a="1"/>
  <c r="AP4166" i="1" s="1"/>
  <c r="AP4167" i="1" a="1"/>
  <c r="AP4167" i="1" s="1"/>
  <c r="AP4168" i="1" a="1"/>
  <c r="AP4168" i="1" s="1"/>
  <c r="AP4169" i="1" a="1"/>
  <c r="AP4169" i="1" s="1"/>
  <c r="AP4170" i="1" a="1"/>
  <c r="AP4170" i="1" s="1"/>
  <c r="AP4171" i="1" a="1"/>
  <c r="AP4171" i="1" s="1"/>
  <c r="AP4172" i="1" a="1"/>
  <c r="AP4172" i="1" s="1"/>
  <c r="AP4173" i="1" a="1"/>
  <c r="AP4173" i="1" s="1"/>
  <c r="AP4174" i="1" a="1"/>
  <c r="AP4174" i="1" s="1"/>
  <c r="AP4175" i="1" a="1"/>
  <c r="AP4175" i="1" s="1"/>
  <c r="AP4176" i="1" a="1"/>
  <c r="AP4176" i="1" s="1"/>
  <c r="AP4177" i="1" a="1"/>
  <c r="AP4177" i="1" s="1"/>
  <c r="AP4178" i="1" a="1"/>
  <c r="AP4178" i="1" s="1"/>
  <c r="AP4179" i="1" a="1"/>
  <c r="AP4179" i="1" s="1"/>
  <c r="AP4180" i="1" a="1"/>
  <c r="AP4180" i="1" s="1"/>
  <c r="AP4181" i="1" a="1"/>
  <c r="AP4181" i="1" s="1"/>
  <c r="AP4182" i="1" a="1"/>
  <c r="AP4182" i="1" s="1"/>
  <c r="AP4183" i="1" a="1"/>
  <c r="AP4183" i="1" s="1"/>
  <c r="AP4184" i="1" a="1"/>
  <c r="AP4184" i="1" s="1"/>
  <c r="AP4185" i="1" a="1"/>
  <c r="AP4185" i="1" s="1"/>
  <c r="AP4186" i="1" a="1"/>
  <c r="AP4186" i="1" s="1"/>
  <c r="AP4187" i="1" a="1"/>
  <c r="AP4187" i="1" s="1"/>
  <c r="AP4188" i="1" a="1"/>
  <c r="AP4188" i="1" s="1"/>
  <c r="AP4189" i="1" a="1"/>
  <c r="AP4189" i="1" s="1"/>
  <c r="AP4190" i="1" a="1"/>
  <c r="AP4190" i="1" s="1"/>
  <c r="AP4191" i="1" a="1"/>
  <c r="AP4191" i="1" s="1"/>
  <c r="AP4192" i="1" a="1"/>
  <c r="AP4192" i="1" s="1"/>
  <c r="AP4193" i="1" a="1"/>
  <c r="AP4193" i="1" s="1"/>
  <c r="AP4194" i="1" a="1"/>
  <c r="AP4194" i="1" s="1"/>
  <c r="AP4195" i="1" a="1"/>
  <c r="AP4195" i="1" s="1"/>
  <c r="AP4196" i="1" a="1"/>
  <c r="AP4196" i="1" s="1"/>
  <c r="AP4197" i="1" a="1"/>
  <c r="AP4197" i="1" s="1"/>
  <c r="AP4198" i="1" a="1"/>
  <c r="AP4198" i="1" s="1"/>
  <c r="AP4199" i="1" a="1"/>
  <c r="AP4199" i="1" s="1"/>
  <c r="AP4200" i="1" a="1"/>
  <c r="AP4200" i="1" s="1"/>
  <c r="AP4201" i="1" a="1"/>
  <c r="AP4201" i="1" s="1"/>
  <c r="AP4202" i="1" a="1"/>
  <c r="AP4202" i="1" s="1"/>
  <c r="AP4203" i="1" a="1"/>
  <c r="AP4203" i="1" s="1"/>
  <c r="AP4204" i="1" a="1"/>
  <c r="AP4204" i="1" s="1"/>
  <c r="AP4205" i="1" a="1"/>
  <c r="AP4205" i="1" s="1"/>
  <c r="AP4206" i="1" a="1"/>
  <c r="AP4206" i="1" s="1"/>
  <c r="AP4207" i="1" a="1"/>
  <c r="AP4207" i="1" s="1"/>
  <c r="AP4208" i="1" a="1"/>
  <c r="AP4208" i="1" s="1"/>
  <c r="AP4209" i="1" a="1"/>
  <c r="AP4209" i="1" s="1"/>
  <c r="AP4210" i="1" a="1"/>
  <c r="AP4210" i="1" s="1"/>
  <c r="AP4211" i="1" a="1"/>
  <c r="AP4211" i="1" s="1"/>
  <c r="AP4212" i="1" a="1"/>
  <c r="AP4212" i="1" s="1"/>
  <c r="AP4213" i="1" a="1"/>
  <c r="AP4213" i="1" s="1"/>
  <c r="AP4214" i="1" a="1"/>
  <c r="AP4214" i="1" s="1"/>
  <c r="AP4215" i="1" a="1"/>
  <c r="AP4215" i="1" s="1"/>
  <c r="AP4216" i="1" a="1"/>
  <c r="AP4216" i="1" s="1"/>
  <c r="AP4217" i="1" a="1"/>
  <c r="AP4217" i="1" s="1"/>
  <c r="AP4218" i="1" a="1"/>
  <c r="AP4218" i="1" s="1"/>
  <c r="AP4219" i="1" a="1"/>
  <c r="AP4219" i="1" s="1"/>
  <c r="AP4220" i="1" a="1"/>
  <c r="AP4220" i="1" s="1"/>
  <c r="AP4221" i="1" a="1"/>
  <c r="AP4221" i="1" s="1"/>
  <c r="AP4222" i="1" a="1"/>
  <c r="AP4222" i="1" s="1"/>
  <c r="AP4223" i="1" a="1"/>
  <c r="AP4223" i="1" s="1"/>
  <c r="AP4224" i="1" a="1"/>
  <c r="AP4224" i="1" s="1"/>
  <c r="AP4225" i="1" a="1"/>
  <c r="AP4225" i="1" s="1"/>
  <c r="AP4226" i="1" a="1"/>
  <c r="AP4226" i="1" s="1"/>
  <c r="AP4227" i="1" a="1"/>
  <c r="AP4227" i="1" s="1"/>
  <c r="AP4228" i="1" a="1"/>
  <c r="AP4228" i="1" s="1"/>
  <c r="AP4229" i="1" a="1"/>
  <c r="AP4229" i="1" s="1"/>
  <c r="AP4230" i="1" a="1"/>
  <c r="AP4230" i="1"/>
  <c r="AP4231" i="1" a="1"/>
  <c r="AP4231" i="1" s="1"/>
  <c r="AP4232" i="1" a="1"/>
  <c r="AP4232" i="1" s="1"/>
  <c r="AP4233" i="1" a="1"/>
  <c r="AP4233" i="1" s="1"/>
  <c r="AP4234" i="1" a="1"/>
  <c r="AP4234" i="1" s="1"/>
  <c r="AP4235" i="1" a="1"/>
  <c r="AP4235" i="1" s="1"/>
  <c r="AP4236" i="1" a="1"/>
  <c r="AP4236" i="1" s="1"/>
  <c r="AP4237" i="1" a="1"/>
  <c r="AP4237" i="1" s="1"/>
  <c r="AP4238" i="1" a="1"/>
  <c r="AP4238" i="1" s="1"/>
  <c r="AP4239" i="1" a="1"/>
  <c r="AP4239" i="1" s="1"/>
  <c r="AP4240" i="1" a="1"/>
  <c r="AP4240" i="1" s="1"/>
  <c r="AP4241" i="1" a="1"/>
  <c r="AP4241" i="1" s="1"/>
  <c r="AP4242" i="1" a="1"/>
  <c r="AP4242" i="1" s="1"/>
  <c r="AP4243" i="1" a="1"/>
  <c r="AP4243" i="1" s="1"/>
  <c r="AP4244" i="1" a="1"/>
  <c r="AP4244" i="1" s="1"/>
  <c r="AP4245" i="1" a="1"/>
  <c r="AP4245" i="1" s="1"/>
  <c r="AP4246" i="1" a="1"/>
  <c r="AP4246" i="1"/>
  <c r="AP4247" i="1" a="1"/>
  <c r="AP4247" i="1" s="1"/>
  <c r="AP4248" i="1" a="1"/>
  <c r="AP4248" i="1" s="1"/>
  <c r="AP4249" i="1" a="1"/>
  <c r="AP4249" i="1" s="1"/>
  <c r="AP4250" i="1" a="1"/>
  <c r="AP4250" i="1" s="1"/>
  <c r="AP4251" i="1" a="1"/>
  <c r="AP4251" i="1" s="1"/>
  <c r="AP4252" i="1" a="1"/>
  <c r="AP4252" i="1" s="1"/>
  <c r="AP4253" i="1" a="1"/>
  <c r="AP4253" i="1" s="1"/>
  <c r="AP4254" i="1" a="1"/>
  <c r="AP4254" i="1" s="1"/>
  <c r="AP4255" i="1" a="1"/>
  <c r="AP4255" i="1" s="1"/>
  <c r="AP4256" i="1" a="1"/>
  <c r="AP4256" i="1" s="1"/>
  <c r="AP4257" i="1" a="1"/>
  <c r="AP4257" i="1" s="1"/>
  <c r="AP4258" i="1" a="1"/>
  <c r="AP4258" i="1" s="1"/>
  <c r="AP4259" i="1" a="1"/>
  <c r="AP4259" i="1" s="1"/>
  <c r="AP4260" i="1" a="1"/>
  <c r="AP4260" i="1" s="1"/>
  <c r="AP4261" i="1" a="1"/>
  <c r="AP4261" i="1" s="1"/>
  <c r="AP4262" i="1" a="1"/>
  <c r="AP4262" i="1"/>
  <c r="AP4263" i="1" a="1"/>
  <c r="AP4263" i="1" s="1"/>
  <c r="AP4264" i="1" a="1"/>
  <c r="AP4264" i="1" s="1"/>
  <c r="AP4265" i="1" a="1"/>
  <c r="AP4265" i="1" s="1"/>
  <c r="AP4266" i="1" a="1"/>
  <c r="AP4266" i="1" s="1"/>
  <c r="AP4267" i="1" a="1"/>
  <c r="AP4267" i="1" s="1"/>
  <c r="AP4268" i="1" a="1"/>
  <c r="AP4268" i="1" s="1"/>
  <c r="AP4269" i="1" a="1"/>
  <c r="AP4269" i="1" s="1"/>
  <c r="AP4270" i="1" a="1"/>
  <c r="AP4270" i="1" s="1"/>
  <c r="AP4271" i="1" a="1"/>
  <c r="AP4271" i="1" s="1"/>
  <c r="AP4272" i="1" a="1"/>
  <c r="AP4272" i="1" s="1"/>
  <c r="AP4273" i="1" a="1"/>
  <c r="AP4273" i="1" s="1"/>
  <c r="AP4274" i="1" a="1"/>
  <c r="AP4274" i="1" s="1"/>
  <c r="AP4275" i="1" a="1"/>
  <c r="AP4275" i="1" s="1"/>
  <c r="AP4276" i="1" a="1"/>
  <c r="AP4276" i="1" s="1"/>
  <c r="AP4277" i="1" a="1"/>
  <c r="AP4277" i="1" s="1"/>
  <c r="AP4278" i="1" a="1"/>
  <c r="AP4278" i="1" s="1"/>
  <c r="AP4279" i="1" a="1"/>
  <c r="AP4279" i="1" s="1"/>
  <c r="AP4280" i="1" a="1"/>
  <c r="AP4280" i="1" s="1"/>
  <c r="AP4281" i="1" a="1"/>
  <c r="AP4281" i="1" s="1"/>
  <c r="AP4282" i="1" a="1"/>
  <c r="AP4282" i="1" s="1"/>
  <c r="AP4283" i="1" a="1"/>
  <c r="AP4283" i="1" s="1"/>
  <c r="AP4284" i="1" a="1"/>
  <c r="AP4284" i="1" s="1"/>
  <c r="AP4285" i="1" a="1"/>
  <c r="AP4285" i="1" s="1"/>
  <c r="AP4286" i="1" a="1"/>
  <c r="AP4286" i="1" s="1"/>
  <c r="AP4287" i="1" a="1"/>
  <c r="AP4287" i="1" s="1"/>
  <c r="AP4288" i="1" a="1"/>
  <c r="AP4288" i="1" s="1"/>
  <c r="AP4289" i="1" a="1"/>
  <c r="AP4289" i="1" s="1"/>
  <c r="AP4290" i="1" a="1"/>
  <c r="AP4290" i="1" s="1"/>
  <c r="AP4291" i="1" a="1"/>
  <c r="AP4291" i="1" s="1"/>
  <c r="AP4292" i="1" a="1"/>
  <c r="AP4292" i="1" s="1"/>
  <c r="AP4293" i="1" a="1"/>
  <c r="AP4293" i="1" s="1"/>
  <c r="AP4294" i="1" a="1"/>
  <c r="AP4294" i="1" s="1"/>
  <c r="AP4295" i="1" a="1"/>
  <c r="AP4295" i="1" s="1"/>
  <c r="AP4296" i="1" a="1"/>
  <c r="AP4296" i="1" s="1"/>
  <c r="AP4297" i="1" a="1"/>
  <c r="AP4297" i="1" s="1"/>
  <c r="AP4298" i="1" a="1"/>
  <c r="AP4298" i="1" s="1"/>
  <c r="AP4299" i="1" a="1"/>
  <c r="AP4299" i="1" s="1"/>
  <c r="AP4300" i="1" a="1"/>
  <c r="AP4300" i="1" s="1"/>
  <c r="AP4301" i="1" a="1"/>
  <c r="AP4301" i="1" s="1"/>
  <c r="AP4302" i="1" a="1"/>
  <c r="AP4302" i="1" s="1"/>
  <c r="AP4303" i="1" a="1"/>
  <c r="AP4303" i="1" s="1"/>
  <c r="AP4304" i="1" a="1"/>
  <c r="AP4304" i="1" s="1"/>
  <c r="AP4305" i="1" a="1"/>
  <c r="AP4305" i="1" s="1"/>
  <c r="AP4306" i="1" a="1"/>
  <c r="AP4306" i="1"/>
  <c r="AP4307" i="1" a="1"/>
  <c r="AP4307" i="1" s="1"/>
  <c r="AP4308" i="1" a="1"/>
  <c r="AP4308" i="1" s="1"/>
  <c r="AP4309" i="1" a="1"/>
  <c r="AP4309" i="1" s="1"/>
  <c r="AP4310" i="1" a="1"/>
  <c r="AP4310" i="1" s="1"/>
  <c r="AP4311" i="1" a="1"/>
  <c r="AP4311" i="1" s="1"/>
  <c r="AP4312" i="1" a="1"/>
  <c r="AP4312" i="1" s="1"/>
  <c r="AP4313" i="1" a="1"/>
  <c r="AP4313" i="1" s="1"/>
  <c r="AP4314" i="1" a="1"/>
  <c r="AP4314" i="1" s="1"/>
  <c r="AP4315" i="1" a="1"/>
  <c r="AP4315" i="1" s="1"/>
  <c r="AP4316" i="1" a="1"/>
  <c r="AP4316" i="1" s="1"/>
  <c r="AP4317" i="1" a="1"/>
  <c r="AP4317" i="1" s="1"/>
  <c r="AP4318" i="1" a="1"/>
  <c r="AP4318" i="1" s="1"/>
  <c r="AP4319" i="1" a="1"/>
  <c r="AP4319" i="1" s="1"/>
  <c r="AP4320" i="1" a="1"/>
  <c r="AP4320" i="1" s="1"/>
  <c r="AP4321" i="1" a="1"/>
  <c r="AP4321" i="1" s="1"/>
  <c r="AP4322" i="1" a="1"/>
  <c r="AP4322" i="1" s="1"/>
  <c r="AP4323" i="1" a="1"/>
  <c r="AP4323" i="1" s="1"/>
  <c r="AP4324" i="1" a="1"/>
  <c r="AP4324" i="1" s="1"/>
  <c r="AP4325" i="1" a="1"/>
  <c r="AP4325" i="1" s="1"/>
  <c r="AP4326" i="1" a="1"/>
  <c r="AP4326" i="1" s="1"/>
  <c r="AP4327" i="1" a="1"/>
  <c r="AP4327" i="1" s="1"/>
  <c r="AP4328" i="1" a="1"/>
  <c r="AP4328" i="1" s="1"/>
  <c r="AP4329" i="1" a="1"/>
  <c r="AP4329" i="1" s="1"/>
  <c r="AP4330" i="1" a="1"/>
  <c r="AP4330" i="1" s="1"/>
  <c r="AP4331" i="1" a="1"/>
  <c r="AP4331" i="1" s="1"/>
  <c r="AP4332" i="1" a="1"/>
  <c r="AP4332" i="1" s="1"/>
  <c r="AP4333" i="1" a="1"/>
  <c r="AP4333" i="1" s="1"/>
  <c r="AP4334" i="1" a="1"/>
  <c r="AP4334" i="1" s="1"/>
  <c r="AP4335" i="1" a="1"/>
  <c r="AP4335" i="1" s="1"/>
  <c r="AP4336" i="1" a="1"/>
  <c r="AP4336" i="1" s="1"/>
  <c r="AP4337" i="1" a="1"/>
  <c r="AP4337" i="1" s="1"/>
  <c r="AP4338" i="1" a="1"/>
  <c r="AP4338" i="1" s="1"/>
  <c r="AP4339" i="1" a="1"/>
  <c r="AP4339" i="1" s="1"/>
  <c r="AP4340" i="1" a="1"/>
  <c r="AP4340" i="1" s="1"/>
  <c r="AP4341" i="1" a="1"/>
  <c r="AP4341" i="1" s="1"/>
  <c r="AP4342" i="1" a="1"/>
  <c r="AP4342" i="1" s="1"/>
  <c r="AP4343" i="1" a="1"/>
  <c r="AP4343" i="1" s="1"/>
  <c r="AP4344" i="1" a="1"/>
  <c r="AP4344" i="1" s="1"/>
  <c r="AP4345" i="1" a="1"/>
  <c r="AP4345" i="1" s="1"/>
  <c r="AP4346" i="1" a="1"/>
  <c r="AP4346" i="1" s="1"/>
  <c r="AP4347" i="1" a="1"/>
  <c r="AP4347" i="1" s="1"/>
  <c r="AP4348" i="1" a="1"/>
  <c r="AP4348" i="1" s="1"/>
  <c r="AP4349" i="1" a="1"/>
  <c r="AP4349" i="1" s="1"/>
  <c r="AP4350" i="1" a="1"/>
  <c r="AP4350" i="1" s="1"/>
  <c r="AP4351" i="1" a="1"/>
  <c r="AP4351" i="1" s="1"/>
  <c r="AP4352" i="1" a="1"/>
  <c r="AP4352" i="1" s="1"/>
  <c r="AP4353" i="1" a="1"/>
  <c r="AP4353" i="1" s="1"/>
  <c r="AP4354" i="1" a="1"/>
  <c r="AP4354" i="1" s="1"/>
  <c r="AP4355" i="1" a="1"/>
  <c r="AP4355" i="1" s="1"/>
  <c r="AP4356" i="1" a="1"/>
  <c r="AP4356" i="1" s="1"/>
  <c r="AP4357" i="1" a="1"/>
  <c r="AP4357" i="1" s="1"/>
  <c r="AP4358" i="1" a="1"/>
  <c r="AP4358" i="1" s="1"/>
  <c r="AP4359" i="1" a="1"/>
  <c r="AP4359" i="1" s="1"/>
  <c r="AP4360" i="1" a="1"/>
  <c r="AP4360" i="1" s="1"/>
  <c r="AP4361" i="1" a="1"/>
  <c r="AP4361" i="1" s="1"/>
  <c r="AP4362" i="1" a="1"/>
  <c r="AP4362" i="1" s="1"/>
  <c r="AP4363" i="1" a="1"/>
  <c r="AP4363" i="1" s="1"/>
  <c r="AP4364" i="1" a="1"/>
  <c r="AP4364" i="1" s="1"/>
  <c r="AP4365" i="1" a="1"/>
  <c r="AP4365" i="1" s="1"/>
  <c r="AP4366" i="1" a="1"/>
  <c r="AP4366" i="1" s="1"/>
  <c r="AP4367" i="1" a="1"/>
  <c r="AP4367" i="1" s="1"/>
  <c r="AP4368" i="1" a="1"/>
  <c r="AP4368" i="1" s="1"/>
  <c r="AP4369" i="1" a="1"/>
  <c r="AP4369" i="1" s="1"/>
  <c r="AP4370" i="1" a="1"/>
  <c r="AP4370" i="1" s="1"/>
  <c r="AP4371" i="1" a="1"/>
  <c r="AP4371" i="1" s="1"/>
  <c r="AP4372" i="1" a="1"/>
  <c r="AP4372" i="1" s="1"/>
  <c r="AP4373" i="1" a="1"/>
  <c r="AP4373" i="1" s="1"/>
  <c r="AP4374" i="1" a="1"/>
  <c r="AP4374" i="1" s="1"/>
  <c r="AP4375" i="1" a="1"/>
  <c r="AP4375" i="1" s="1"/>
  <c r="AP4376" i="1" a="1"/>
  <c r="AP4376" i="1" s="1"/>
  <c r="AP4377" i="1" a="1"/>
  <c r="AP4377" i="1" s="1"/>
  <c r="AP4378" i="1" a="1"/>
  <c r="AP4378" i="1" s="1"/>
  <c r="AP4379" i="1" a="1"/>
  <c r="AP4379" i="1" s="1"/>
  <c r="AP4380" i="1" a="1"/>
  <c r="AP4380" i="1" s="1"/>
  <c r="AP4381" i="1" a="1"/>
  <c r="AP4381" i="1" s="1"/>
  <c r="AP4382" i="1" a="1"/>
  <c r="AP4382" i="1" s="1"/>
  <c r="AP4383" i="1" a="1"/>
  <c r="AP4383" i="1" s="1"/>
  <c r="AP4384" i="1" a="1"/>
  <c r="AP4384" i="1" s="1"/>
  <c r="AP4385" i="1" a="1"/>
  <c r="AP4385" i="1" s="1"/>
  <c r="AP4386" i="1" a="1"/>
  <c r="AP4386" i="1" s="1"/>
  <c r="AP4387" i="1" a="1"/>
  <c r="AP4387" i="1" s="1"/>
  <c r="AP4388" i="1" a="1"/>
  <c r="AP4388" i="1" s="1"/>
  <c r="AP4389" i="1" a="1"/>
  <c r="AP4389" i="1" s="1"/>
  <c r="AP4390" i="1" a="1"/>
  <c r="AP4390" i="1" s="1"/>
  <c r="AP4391" i="1" a="1"/>
  <c r="AP4391" i="1" s="1"/>
  <c r="AP4392" i="1" a="1"/>
  <c r="AP4392" i="1" s="1"/>
  <c r="AP4393" i="1" a="1"/>
  <c r="AP4393" i="1" s="1"/>
  <c r="AP4394" i="1" a="1"/>
  <c r="AP4394" i="1" s="1"/>
  <c r="AP4395" i="1" a="1"/>
  <c r="AP4395" i="1" s="1"/>
  <c r="AP4396" i="1" a="1"/>
  <c r="AP4396" i="1" s="1"/>
  <c r="AP4397" i="1" a="1"/>
  <c r="AP4397" i="1" s="1"/>
  <c r="AP4398" i="1" a="1"/>
  <c r="AP4398" i="1"/>
  <c r="AP4399" i="1" a="1"/>
  <c r="AP4399" i="1" s="1"/>
  <c r="AP4400" i="1" a="1"/>
  <c r="AP4400" i="1" s="1"/>
  <c r="AP4401" i="1" a="1"/>
  <c r="AP4401" i="1" s="1"/>
  <c r="AP4402" i="1" a="1"/>
  <c r="AP4402" i="1" s="1"/>
  <c r="AP4403" i="1" a="1"/>
  <c r="AP4403" i="1" s="1"/>
  <c r="AP4404" i="1" a="1"/>
  <c r="AP4404" i="1" s="1"/>
  <c r="AP4405" i="1" a="1"/>
  <c r="AP4405" i="1" s="1"/>
  <c r="AP4406" i="1" a="1"/>
  <c r="AP4406" i="1" s="1"/>
  <c r="AP4407" i="1" a="1"/>
  <c r="AP4407" i="1" s="1"/>
  <c r="AP4408" i="1" a="1"/>
  <c r="AP4408" i="1" s="1"/>
  <c r="AP4409" i="1" a="1"/>
  <c r="AP4409" i="1" s="1"/>
  <c r="AP4410" i="1" a="1"/>
  <c r="AP4410" i="1" s="1"/>
  <c r="AP4411" i="1" a="1"/>
  <c r="AP4411" i="1" s="1"/>
  <c r="AP4412" i="1" a="1"/>
  <c r="AP4412" i="1" s="1"/>
  <c r="AP4413" i="1" a="1"/>
  <c r="AP4413" i="1" s="1"/>
  <c r="AP4414" i="1" a="1"/>
  <c r="AP4414" i="1" s="1"/>
  <c r="AP4415" i="1" a="1"/>
  <c r="AP4415" i="1" s="1"/>
  <c r="AP4416" i="1" a="1"/>
  <c r="AP4416" i="1" s="1"/>
  <c r="AP4417" i="1" a="1"/>
  <c r="AP4417" i="1" s="1"/>
  <c r="AP4418" i="1" a="1"/>
  <c r="AP4418" i="1" s="1"/>
  <c r="AP4419" i="1" a="1"/>
  <c r="AP4419" i="1" s="1"/>
  <c r="AP4420" i="1" a="1"/>
  <c r="AP4420" i="1" s="1"/>
  <c r="AP4421" i="1" a="1"/>
  <c r="AP4421" i="1" s="1"/>
  <c r="AP4422" i="1" a="1"/>
  <c r="AP4422" i="1"/>
  <c r="AP4423" i="1" a="1"/>
  <c r="AP4423" i="1" s="1"/>
  <c r="AP4424" i="1" a="1"/>
  <c r="AP4424" i="1" s="1"/>
  <c r="AP4425" i="1" a="1"/>
  <c r="AP4425" i="1" s="1"/>
  <c r="AP4426" i="1" a="1"/>
  <c r="AP4426" i="1" s="1"/>
  <c r="AP4427" i="1" a="1"/>
  <c r="AP4427" i="1" s="1"/>
  <c r="AP4428" i="1" a="1"/>
  <c r="AP4428" i="1" s="1"/>
  <c r="AP4429" i="1" a="1"/>
  <c r="AP4429" i="1" s="1"/>
  <c r="AP4430" i="1" a="1"/>
  <c r="AP4430" i="1"/>
  <c r="AP4431" i="1" a="1"/>
  <c r="AP4431" i="1" s="1"/>
  <c r="AP4432" i="1" a="1"/>
  <c r="AP4432" i="1" s="1"/>
  <c r="AP4433" i="1" a="1"/>
  <c r="AP4433" i="1" s="1"/>
  <c r="AP4434" i="1" a="1"/>
  <c r="AP4434" i="1" s="1"/>
  <c r="AP4435" i="1" a="1"/>
  <c r="AP4435" i="1" s="1"/>
  <c r="AP4436" i="1" a="1"/>
  <c r="AP4436" i="1" s="1"/>
  <c r="AP4437" i="1" a="1"/>
  <c r="AP4437" i="1" s="1"/>
  <c r="AP4438" i="1" a="1"/>
  <c r="AP4438" i="1" s="1"/>
  <c r="AP4439" i="1" a="1"/>
  <c r="AP4439" i="1" s="1"/>
  <c r="AP4440" i="1" a="1"/>
  <c r="AP4440" i="1" s="1"/>
  <c r="AP4441" i="1" a="1"/>
  <c r="AP4441" i="1" s="1"/>
  <c r="AP4442" i="1" a="1"/>
  <c r="AP4442" i="1" s="1"/>
  <c r="AP4443" i="1" a="1"/>
  <c r="AP4443" i="1" s="1"/>
  <c r="AP4444" i="1" a="1"/>
  <c r="AP4444" i="1" s="1"/>
  <c r="AP4445" i="1" a="1"/>
  <c r="AP4445" i="1" s="1"/>
  <c r="AP4446" i="1" a="1"/>
  <c r="AP4446" i="1" s="1"/>
  <c r="AP4447" i="1" a="1"/>
  <c r="AP4447" i="1" s="1"/>
  <c r="AP4448" i="1" a="1"/>
  <c r="AP4448" i="1" s="1"/>
  <c r="AP4449" i="1" a="1"/>
  <c r="AP4449" i="1" s="1"/>
  <c r="AP4450" i="1" a="1"/>
  <c r="AP4450" i="1" s="1"/>
  <c r="AP4451" i="1" a="1"/>
  <c r="AP4451" i="1" s="1"/>
  <c r="AP4452" i="1" a="1"/>
  <c r="AP4452" i="1" s="1"/>
  <c r="AP4453" i="1" a="1"/>
  <c r="AP4453" i="1" s="1"/>
  <c r="AP4454" i="1" a="1"/>
  <c r="AP4454" i="1" s="1"/>
  <c r="AP4455" i="1" a="1"/>
  <c r="AP4455" i="1" s="1"/>
  <c r="AP4456" i="1" a="1"/>
  <c r="AP4456" i="1" s="1"/>
  <c r="AP4457" i="1" a="1"/>
  <c r="AP4457" i="1" s="1"/>
  <c r="AP4458" i="1" a="1"/>
  <c r="AP4458" i="1" s="1"/>
  <c r="AP4459" i="1" a="1"/>
  <c r="AP4459" i="1" s="1"/>
  <c r="AP4460" i="1" a="1"/>
  <c r="AP4460" i="1" s="1"/>
  <c r="AP4461" i="1" a="1"/>
  <c r="AP4461" i="1" s="1"/>
  <c r="AP4462" i="1" a="1"/>
  <c r="AP4462" i="1"/>
  <c r="AP4463" i="1" a="1"/>
  <c r="AP4463" i="1" s="1"/>
  <c r="AP4464" i="1" a="1"/>
  <c r="AP4464" i="1" s="1"/>
  <c r="AP4465" i="1" a="1"/>
  <c r="AP4465" i="1" s="1"/>
  <c r="AP4466" i="1" a="1"/>
  <c r="AP4466" i="1"/>
  <c r="AP4467" i="1" a="1"/>
  <c r="AP4467" i="1" s="1"/>
  <c r="AP4468" i="1" a="1"/>
  <c r="AP4468" i="1" s="1"/>
  <c r="AP4469" i="1" a="1"/>
  <c r="AP4469" i="1" s="1"/>
  <c r="AP4470" i="1" a="1"/>
  <c r="AP4470" i="1" s="1"/>
  <c r="AP4471" i="1" a="1"/>
  <c r="AP4471" i="1" s="1"/>
  <c r="AP4472" i="1" a="1"/>
  <c r="AP4472" i="1" s="1"/>
  <c r="AP4473" i="1" a="1"/>
  <c r="AP4473" i="1" s="1"/>
  <c r="AP4474" i="1" a="1"/>
  <c r="AP4474" i="1" s="1"/>
  <c r="AP4475" i="1" a="1"/>
  <c r="AP4475" i="1" s="1"/>
  <c r="AP4476" i="1" a="1"/>
  <c r="AP4476" i="1" s="1"/>
  <c r="AP4477" i="1" a="1"/>
  <c r="AP4477" i="1" s="1"/>
  <c r="AP4478" i="1" a="1"/>
  <c r="AP4478" i="1" s="1"/>
  <c r="AP4479" i="1" a="1"/>
  <c r="AP4479" i="1" s="1"/>
  <c r="AP4480" i="1" a="1"/>
  <c r="AP4480" i="1" s="1"/>
  <c r="AP4481" i="1" a="1"/>
  <c r="AP4481" i="1" s="1"/>
  <c r="AP4482" i="1" a="1"/>
  <c r="AP4482" i="1" s="1"/>
  <c r="AP4483" i="1" a="1"/>
  <c r="AP4483" i="1" s="1"/>
  <c r="AP4484" i="1" a="1"/>
  <c r="AP4484" i="1" s="1"/>
  <c r="AP4485" i="1" a="1"/>
  <c r="AP4485" i="1" s="1"/>
  <c r="AP4486" i="1" a="1"/>
  <c r="AP4486" i="1" s="1"/>
  <c r="AP4487" i="1" a="1"/>
  <c r="AP4487" i="1" s="1"/>
  <c r="AP4488" i="1" a="1"/>
  <c r="AP4488" i="1" s="1"/>
  <c r="AP4489" i="1" a="1"/>
  <c r="AP4489" i="1" s="1"/>
  <c r="AP4490" i="1" a="1"/>
  <c r="AP4490" i="1" s="1"/>
  <c r="AP4491" i="1" a="1"/>
  <c r="AP4491" i="1" s="1"/>
  <c r="AP4492" i="1" a="1"/>
  <c r="AP4492" i="1" s="1"/>
  <c r="AP4493" i="1" a="1"/>
  <c r="AP4493" i="1" s="1"/>
  <c r="AP4494" i="1" a="1"/>
  <c r="AP4494" i="1" s="1"/>
  <c r="AP4495" i="1" a="1"/>
  <c r="AP4495" i="1" s="1"/>
  <c r="AP4496" i="1" a="1"/>
  <c r="AP4496" i="1" s="1"/>
  <c r="AP4497" i="1" a="1"/>
  <c r="AP4497" i="1" s="1"/>
  <c r="AP4498" i="1" a="1"/>
  <c r="AP4498" i="1" s="1"/>
  <c r="AP4499" i="1" a="1"/>
  <c r="AP4499" i="1" s="1"/>
  <c r="AP4500" i="1" a="1"/>
  <c r="AP4500" i="1" s="1"/>
  <c r="AP4501" i="1" a="1"/>
  <c r="AP4501" i="1" s="1"/>
  <c r="AP4502" i="1" a="1"/>
  <c r="AP4502" i="1" s="1"/>
  <c r="AP4503" i="1" a="1"/>
  <c r="AP4503" i="1" s="1"/>
  <c r="AP4504" i="1" a="1"/>
  <c r="AP4504" i="1" s="1"/>
  <c r="AP4505" i="1" a="1"/>
  <c r="AP4505" i="1" s="1"/>
  <c r="AP4506" i="1" a="1"/>
  <c r="AP4506" i="1" s="1"/>
  <c r="AP4507" i="1" a="1"/>
  <c r="AP4507" i="1" s="1"/>
  <c r="AP4508" i="1" a="1"/>
  <c r="AP4508" i="1" s="1"/>
  <c r="AP4509" i="1" a="1"/>
  <c r="AP4509" i="1" s="1"/>
  <c r="AP4510" i="1" a="1"/>
  <c r="AP4510" i="1" s="1"/>
  <c r="AP4511" i="1" a="1"/>
  <c r="AP4511" i="1" s="1"/>
  <c r="AP4512" i="1" a="1"/>
  <c r="AP4512" i="1" s="1"/>
  <c r="AP4513" i="1" a="1"/>
  <c r="AP4513" i="1" s="1"/>
  <c r="AP4514" i="1" a="1"/>
  <c r="AP4514" i="1" s="1"/>
  <c r="AP4515" i="1" a="1"/>
  <c r="AP4515" i="1" s="1"/>
  <c r="AP4516" i="1" a="1"/>
  <c r="AP4516" i="1" s="1"/>
  <c r="AP4517" i="1" a="1"/>
  <c r="AP4517" i="1" s="1"/>
  <c r="AP4518" i="1" a="1"/>
  <c r="AP4518" i="1"/>
  <c r="AP4519" i="1" a="1"/>
  <c r="AP4519" i="1" s="1"/>
  <c r="AP4520" i="1" a="1"/>
  <c r="AP4520" i="1" s="1"/>
  <c r="AP4521" i="1" a="1"/>
  <c r="AP4521" i="1" s="1"/>
  <c r="AP4522" i="1" a="1"/>
  <c r="AP4522" i="1" s="1"/>
  <c r="AP4523" i="1" a="1"/>
  <c r="AP4523" i="1" s="1"/>
  <c r="AP4524" i="1" a="1"/>
  <c r="AP4524" i="1" s="1"/>
  <c r="AP4525" i="1" a="1"/>
  <c r="AP4525" i="1" s="1"/>
  <c r="AP4526" i="1" a="1"/>
  <c r="AP4526" i="1"/>
  <c r="AP4527" i="1" a="1"/>
  <c r="AP4527" i="1" s="1"/>
  <c r="AP4528" i="1" a="1"/>
  <c r="AP4528" i="1" s="1"/>
  <c r="AP4529" i="1" a="1"/>
  <c r="AP4529" i="1" s="1"/>
  <c r="AP4530" i="1" a="1"/>
  <c r="AP4530" i="1" s="1"/>
  <c r="AP4531" i="1" a="1"/>
  <c r="AP4531" i="1" s="1"/>
  <c r="AP4532" i="1" a="1"/>
  <c r="AP4532" i="1" s="1"/>
  <c r="AP4533" i="1" a="1"/>
  <c r="AP4533" i="1" s="1"/>
  <c r="AP4534" i="1" a="1"/>
  <c r="AP4534" i="1" s="1"/>
  <c r="AP4535" i="1" a="1"/>
  <c r="AP4535" i="1" s="1"/>
  <c r="AP4536" i="1" a="1"/>
  <c r="AP4536" i="1" s="1"/>
  <c r="AP4537" i="1" a="1"/>
  <c r="AP4537" i="1" s="1"/>
  <c r="AP4538" i="1" a="1"/>
  <c r="AP4538" i="1" s="1"/>
  <c r="AP4539" i="1" a="1"/>
  <c r="AP4539" i="1" s="1"/>
  <c r="AP4540" i="1" a="1"/>
  <c r="AP4540" i="1" s="1"/>
  <c r="AP4541" i="1" a="1"/>
  <c r="AP4541" i="1" s="1"/>
  <c r="AP4542" i="1" a="1"/>
  <c r="AP4542" i="1" s="1"/>
  <c r="AP4543" i="1" a="1"/>
  <c r="AP4543" i="1" s="1"/>
  <c r="AP4544" i="1" a="1"/>
  <c r="AP4544" i="1" s="1"/>
  <c r="AP4545" i="1" a="1"/>
  <c r="AP4545" i="1" s="1"/>
  <c r="AP4546" i="1" a="1"/>
  <c r="AP4546" i="1" s="1"/>
  <c r="AP4547" i="1" a="1"/>
  <c r="AP4547" i="1" s="1"/>
  <c r="AP4548" i="1" a="1"/>
  <c r="AP4548" i="1" s="1"/>
  <c r="AP4549" i="1" a="1"/>
  <c r="AP4549" i="1" s="1"/>
  <c r="AP4550" i="1" a="1"/>
  <c r="AP4550" i="1"/>
  <c r="AP4551" i="1" a="1"/>
  <c r="AP4551" i="1" s="1"/>
  <c r="AP4552" i="1" a="1"/>
  <c r="AP4552" i="1" s="1"/>
  <c r="AP4553" i="1" a="1"/>
  <c r="AP4553" i="1" s="1"/>
  <c r="AP4554" i="1" a="1"/>
  <c r="AP4554" i="1" s="1"/>
  <c r="AP4555" i="1" a="1"/>
  <c r="AP4555" i="1" s="1"/>
  <c r="AP4556" i="1" a="1"/>
  <c r="AP4556" i="1" s="1"/>
  <c r="AP4557" i="1" a="1"/>
  <c r="AP4557" i="1" s="1"/>
  <c r="AP4558" i="1" a="1"/>
  <c r="AP4558" i="1" s="1"/>
  <c r="AP4559" i="1" a="1"/>
  <c r="AP4559" i="1" s="1"/>
  <c r="AP4560" i="1" a="1"/>
  <c r="AP4560" i="1" s="1"/>
  <c r="AP4561" i="1" a="1"/>
  <c r="AP4561" i="1" s="1"/>
  <c r="AP4562" i="1" a="1"/>
  <c r="AP4562" i="1" s="1"/>
  <c r="AP4563" i="1" a="1"/>
  <c r="AP4563" i="1" s="1"/>
  <c r="AP4564" i="1" a="1"/>
  <c r="AP4564" i="1" s="1"/>
  <c r="AP4565" i="1" a="1"/>
  <c r="AP4565" i="1" s="1"/>
  <c r="AP4566" i="1" a="1"/>
  <c r="AP4566" i="1" s="1"/>
  <c r="AP4567" i="1" a="1"/>
  <c r="AP4567" i="1" s="1"/>
  <c r="AP4568" i="1" a="1"/>
  <c r="AP4568" i="1" s="1"/>
  <c r="AP4569" i="1" a="1"/>
  <c r="AP4569" i="1" s="1"/>
  <c r="AP4570" i="1" a="1"/>
  <c r="AP4570" i="1" s="1"/>
  <c r="AP4571" i="1" a="1"/>
  <c r="AP4571" i="1" s="1"/>
  <c r="AP4572" i="1" a="1"/>
  <c r="AP4572" i="1" s="1"/>
  <c r="AP4573" i="1" a="1"/>
  <c r="AP4573" i="1" s="1"/>
  <c r="AP4574" i="1" a="1"/>
  <c r="AP4574" i="1" s="1"/>
  <c r="AP4575" i="1" a="1"/>
  <c r="AP4575" i="1" s="1"/>
  <c r="AP4576" i="1" a="1"/>
  <c r="AP4576" i="1" s="1"/>
  <c r="AP4577" i="1" a="1"/>
  <c r="AP4577" i="1" s="1"/>
  <c r="AP4578" i="1" a="1"/>
  <c r="AP4578" i="1" s="1"/>
  <c r="AP4579" i="1" a="1"/>
  <c r="AP4579" i="1" s="1"/>
  <c r="AP4580" i="1" a="1"/>
  <c r="AP4580" i="1" s="1"/>
  <c r="AP4581" i="1" a="1"/>
  <c r="AP4581" i="1" s="1"/>
  <c r="AP4582" i="1" a="1"/>
  <c r="AP4582" i="1" s="1"/>
  <c r="AP4583" i="1" a="1"/>
  <c r="AP4583" i="1" s="1"/>
  <c r="AP4584" i="1" a="1"/>
  <c r="AP4584" i="1" s="1"/>
  <c r="AP4585" i="1" a="1"/>
  <c r="AP4585" i="1" s="1"/>
  <c r="AP4586" i="1" a="1"/>
  <c r="AP4586" i="1" s="1"/>
  <c r="AP4587" i="1" a="1"/>
  <c r="AP4587" i="1" s="1"/>
  <c r="AP4588" i="1" a="1"/>
  <c r="AP4588" i="1" s="1"/>
  <c r="AP4589" i="1" a="1"/>
  <c r="AP4589" i="1" s="1"/>
  <c r="AP4590" i="1" a="1"/>
  <c r="AP4590" i="1"/>
  <c r="AP4591" i="1" a="1"/>
  <c r="AP4591" i="1" s="1"/>
  <c r="AP4592" i="1" a="1"/>
  <c r="AP4592" i="1" s="1"/>
  <c r="AP4593" i="1" a="1"/>
  <c r="AP4593" i="1" s="1"/>
  <c r="AP4594" i="1" a="1"/>
  <c r="AP4594" i="1" s="1"/>
  <c r="AP4595" i="1" a="1"/>
  <c r="AP4595" i="1" s="1"/>
  <c r="AP4596" i="1" a="1"/>
  <c r="AP4596" i="1" s="1"/>
  <c r="AP4597" i="1" a="1"/>
  <c r="AP4597" i="1" s="1"/>
  <c r="AP4598" i="1" a="1"/>
  <c r="AP4598" i="1" s="1"/>
  <c r="AP4599" i="1" a="1"/>
  <c r="AP4599" i="1" s="1"/>
  <c r="AP4600" i="1" a="1"/>
  <c r="AP4600" i="1" s="1"/>
  <c r="AP4601" i="1" a="1"/>
  <c r="AP4601" i="1" s="1"/>
  <c r="AP4602" i="1" a="1"/>
  <c r="AP4602" i="1" s="1"/>
  <c r="AP4603" i="1" a="1"/>
  <c r="AP4603" i="1" s="1"/>
  <c r="AP4604" i="1" a="1"/>
  <c r="AP4604" i="1" s="1"/>
  <c r="AP4605" i="1" a="1"/>
  <c r="AP4605" i="1" s="1"/>
  <c r="AP4606" i="1" a="1"/>
  <c r="AP4606" i="1" s="1"/>
  <c r="AP4607" i="1" a="1"/>
  <c r="AP4607" i="1" s="1"/>
  <c r="AP4608" i="1" a="1"/>
  <c r="AP4608" i="1" s="1"/>
  <c r="AP4609" i="1" a="1"/>
  <c r="AP4609" i="1" s="1"/>
  <c r="AP4610" i="1" a="1"/>
  <c r="AP4610" i="1" s="1"/>
  <c r="AP4611" i="1" a="1"/>
  <c r="AP4611" i="1" s="1"/>
  <c r="AP4612" i="1" a="1"/>
  <c r="AP4612" i="1" s="1"/>
  <c r="AP4613" i="1" a="1"/>
  <c r="AP4613" i="1" s="1"/>
  <c r="AP4614" i="1" a="1"/>
  <c r="AP4614" i="1" s="1"/>
  <c r="AP4615" i="1" a="1"/>
  <c r="AP4615" i="1" s="1"/>
  <c r="AP4616" i="1" a="1"/>
  <c r="AP4616" i="1" s="1"/>
  <c r="AP4617" i="1" a="1"/>
  <c r="AP4617" i="1" s="1"/>
  <c r="AP4618" i="1" a="1"/>
  <c r="AP4618" i="1" s="1"/>
  <c r="AP4619" i="1" a="1"/>
  <c r="AP4619" i="1" s="1"/>
  <c r="AP4620" i="1" a="1"/>
  <c r="AP4620" i="1" s="1"/>
  <c r="AP4621" i="1" a="1"/>
  <c r="AP4621" i="1" s="1"/>
  <c r="AP4622" i="1" a="1"/>
  <c r="AP4622" i="1" s="1"/>
  <c r="AP4623" i="1" a="1"/>
  <c r="AP4623" i="1" s="1"/>
  <c r="AP4624" i="1" a="1"/>
  <c r="AP4624" i="1" s="1"/>
  <c r="AP4625" i="1" a="1"/>
  <c r="AP4625" i="1" s="1"/>
  <c r="AP4626" i="1" a="1"/>
  <c r="AP4626" i="1"/>
  <c r="AP4627" i="1" a="1"/>
  <c r="AP4627" i="1" s="1"/>
  <c r="AP4628" i="1" a="1"/>
  <c r="AP4628" i="1" s="1"/>
  <c r="AP4629" i="1" a="1"/>
  <c r="AP4629" i="1" s="1"/>
  <c r="AP4630" i="1" a="1"/>
  <c r="AP4630" i="1" s="1"/>
  <c r="AP4631" i="1" a="1"/>
  <c r="AP4631" i="1" s="1"/>
  <c r="AP4632" i="1" a="1"/>
  <c r="AP4632" i="1" s="1"/>
  <c r="AP4633" i="1" a="1"/>
  <c r="AP4633" i="1" s="1"/>
  <c r="AP4634" i="1" a="1"/>
  <c r="AP4634" i="1" s="1"/>
  <c r="AP4635" i="1" a="1"/>
  <c r="AP4635" i="1" s="1"/>
  <c r="AP4636" i="1" a="1"/>
  <c r="AP4636" i="1" s="1"/>
  <c r="AP4637" i="1" a="1"/>
  <c r="AP4637" i="1" s="1"/>
  <c r="AP4638" i="1" a="1"/>
  <c r="AP4638" i="1" s="1"/>
  <c r="AP4639" i="1" a="1"/>
  <c r="AP4639" i="1" s="1"/>
  <c r="AP4640" i="1" a="1"/>
  <c r="AP4640" i="1" s="1"/>
  <c r="AP4641" i="1" a="1"/>
  <c r="AP4641" i="1" s="1"/>
  <c r="AP4642" i="1" a="1"/>
  <c r="AP4642" i="1" s="1"/>
  <c r="AP4643" i="1" a="1"/>
  <c r="AP4643" i="1" s="1"/>
  <c r="AP4644" i="1" a="1"/>
  <c r="AP4644" i="1" s="1"/>
  <c r="AP4645" i="1" a="1"/>
  <c r="AP4645" i="1" s="1"/>
  <c r="AP4646" i="1" a="1"/>
  <c r="AP4646" i="1" s="1"/>
  <c r="AP4647" i="1" a="1"/>
  <c r="AP4647" i="1" s="1"/>
  <c r="AP4648" i="1" a="1"/>
  <c r="AP4648" i="1" s="1"/>
  <c r="AP4649" i="1" a="1"/>
  <c r="AP4649" i="1" s="1"/>
  <c r="AP4650" i="1" a="1"/>
  <c r="AP4650" i="1" s="1"/>
  <c r="AP4651" i="1" a="1"/>
  <c r="AP4651" i="1" s="1"/>
  <c r="AP4652" i="1" a="1"/>
  <c r="AP4652" i="1" s="1"/>
  <c r="AP4653" i="1" a="1"/>
  <c r="AP4653" i="1" s="1"/>
  <c r="AP4654" i="1" a="1"/>
  <c r="AP4654" i="1" s="1"/>
  <c r="AP4655" i="1" a="1"/>
  <c r="AP4655" i="1" s="1"/>
  <c r="AP4656" i="1" a="1"/>
  <c r="AP4656" i="1" s="1"/>
  <c r="AP4657" i="1" a="1"/>
  <c r="AP4657" i="1" s="1"/>
  <c r="AP4658" i="1" a="1"/>
  <c r="AP4658" i="1" s="1"/>
  <c r="AP4659" i="1" a="1"/>
  <c r="AP4659" i="1" s="1"/>
  <c r="AP4660" i="1" a="1"/>
  <c r="AP4660" i="1" s="1"/>
  <c r="AP4661" i="1" a="1"/>
  <c r="AP4661" i="1" s="1"/>
  <c r="AP4662" i="1" a="1"/>
  <c r="AP4662" i="1" s="1"/>
  <c r="AP4663" i="1" a="1"/>
  <c r="AP4663" i="1" s="1"/>
  <c r="AP4664" i="1" a="1"/>
  <c r="AP4664" i="1" s="1"/>
  <c r="AP4665" i="1" a="1"/>
  <c r="AP4665" i="1" s="1"/>
  <c r="AP4666" i="1" a="1"/>
  <c r="AP4666" i="1" s="1"/>
  <c r="AP4667" i="1" a="1"/>
  <c r="AP4667" i="1" s="1"/>
  <c r="AP4668" i="1" a="1"/>
  <c r="AP4668" i="1" s="1"/>
  <c r="AP4669" i="1" a="1"/>
  <c r="AP4669" i="1" s="1"/>
  <c r="AP4670" i="1" a="1"/>
  <c r="AP4670" i="1" s="1"/>
  <c r="AP4671" i="1" a="1"/>
  <c r="AP4671" i="1" s="1"/>
  <c r="AP4672" i="1" a="1"/>
  <c r="AP4672" i="1" s="1"/>
  <c r="AP4673" i="1" a="1"/>
  <c r="AP4673" i="1" s="1"/>
  <c r="AP4674" i="1" a="1"/>
  <c r="AP4674" i="1" s="1"/>
  <c r="AP4675" i="1" a="1"/>
  <c r="AP4675" i="1" s="1"/>
  <c r="AP4676" i="1" a="1"/>
  <c r="AP4676" i="1" s="1"/>
  <c r="AP4677" i="1" a="1"/>
  <c r="AP4677" i="1" s="1"/>
  <c r="AP4678" i="1" a="1"/>
  <c r="AP4678" i="1"/>
  <c r="AP4679" i="1" a="1"/>
  <c r="AP4679" i="1" s="1"/>
  <c r="AP4680" i="1" a="1"/>
  <c r="AP4680" i="1" s="1"/>
  <c r="AP4681" i="1" a="1"/>
  <c r="AP4681" i="1" s="1"/>
  <c r="AP4682" i="1" a="1"/>
  <c r="AP4682" i="1" s="1"/>
  <c r="AP4683" i="1" a="1"/>
  <c r="AP4683" i="1" s="1"/>
  <c r="AP4684" i="1" a="1"/>
  <c r="AP4684" i="1" s="1"/>
  <c r="AP4685" i="1" a="1"/>
  <c r="AP4685" i="1" s="1"/>
  <c r="AP4686" i="1" a="1"/>
  <c r="AP4686" i="1"/>
  <c r="AP4687" i="1" a="1"/>
  <c r="AP4687" i="1" s="1"/>
  <c r="AP4688" i="1" a="1"/>
  <c r="AP4688" i="1" s="1"/>
  <c r="AP4689" i="1" a="1"/>
  <c r="AP4689" i="1" s="1"/>
  <c r="AP4690" i="1" a="1"/>
  <c r="AP4690" i="1" s="1"/>
  <c r="AP4691" i="1" a="1"/>
  <c r="AP4691" i="1" s="1"/>
  <c r="AP4692" i="1" a="1"/>
  <c r="AP4692" i="1" s="1"/>
  <c r="AP4693" i="1" a="1"/>
  <c r="AP4693" i="1" s="1"/>
  <c r="AP4694" i="1" a="1"/>
  <c r="AP4694" i="1" s="1"/>
  <c r="AP4695" i="1" a="1"/>
  <c r="AP4695" i="1" s="1"/>
  <c r="AP4696" i="1" a="1"/>
  <c r="AP4696" i="1" s="1"/>
  <c r="AP4697" i="1" a="1"/>
  <c r="AP4697" i="1" s="1"/>
  <c r="AP4698" i="1" a="1"/>
  <c r="AP4698" i="1" s="1"/>
  <c r="AP4699" i="1" a="1"/>
  <c r="AP4699" i="1" s="1"/>
  <c r="AP4700" i="1" a="1"/>
  <c r="AP4700" i="1" s="1"/>
  <c r="AP4701" i="1" a="1"/>
  <c r="AP4701" i="1" s="1"/>
  <c r="AP4702" i="1" a="1"/>
  <c r="AP4702" i="1" s="1"/>
  <c r="AP4703" i="1" a="1"/>
  <c r="AP4703" i="1" s="1"/>
  <c r="AP4704" i="1" a="1"/>
  <c r="AP4704" i="1" s="1"/>
  <c r="AP4705" i="1" a="1"/>
  <c r="AP4705" i="1" s="1"/>
  <c r="AP4706" i="1" a="1"/>
  <c r="AP4706" i="1" s="1"/>
  <c r="AP4707" i="1" a="1"/>
  <c r="AP4707" i="1" s="1"/>
  <c r="AP4708" i="1" a="1"/>
  <c r="AP4708" i="1" s="1"/>
  <c r="AP4709" i="1" a="1"/>
  <c r="AP4709" i="1" s="1"/>
  <c r="AP4710" i="1" a="1"/>
  <c r="AP4710" i="1" s="1"/>
  <c r="AP4711" i="1" a="1"/>
  <c r="AP4711" i="1" s="1"/>
  <c r="AP4712" i="1" a="1"/>
  <c r="AP4712" i="1" s="1"/>
  <c r="AP4713" i="1" a="1"/>
  <c r="AP4713" i="1" s="1"/>
  <c r="AP4714" i="1" a="1"/>
  <c r="AP4714" i="1" s="1"/>
  <c r="AP4715" i="1" a="1"/>
  <c r="AP4715" i="1" s="1"/>
  <c r="AP4716" i="1" a="1"/>
  <c r="AP4716" i="1" s="1"/>
  <c r="AP4717" i="1" a="1"/>
  <c r="AP4717" i="1" s="1"/>
  <c r="AP4718" i="1" a="1"/>
  <c r="AP4718" i="1" s="1"/>
  <c r="AP4719" i="1" a="1"/>
  <c r="AP4719" i="1" s="1"/>
  <c r="AP4720" i="1" a="1"/>
  <c r="AP4720" i="1" s="1"/>
  <c r="AP4721" i="1" a="1"/>
  <c r="AP4721" i="1" s="1"/>
  <c r="AP4722" i="1" a="1"/>
  <c r="AP4722" i="1"/>
  <c r="AP4723" i="1" a="1"/>
  <c r="AP4723" i="1" s="1"/>
  <c r="AP4724" i="1" a="1"/>
  <c r="AP4724" i="1" s="1"/>
  <c r="AP4725" i="1" a="1"/>
  <c r="AP4725" i="1" s="1"/>
  <c r="AP4726" i="1" a="1"/>
  <c r="AP4726" i="1" s="1"/>
  <c r="AP4727" i="1" a="1"/>
  <c r="AP4727" i="1" s="1"/>
  <c r="AP4728" i="1" a="1"/>
  <c r="AP4728" i="1" s="1"/>
  <c r="AP4729" i="1" a="1"/>
  <c r="AP4729" i="1" s="1"/>
  <c r="AP4730" i="1" a="1"/>
  <c r="AP4730" i="1" s="1"/>
  <c r="AP4731" i="1" a="1"/>
  <c r="AP4731" i="1" s="1"/>
  <c r="AP4732" i="1" a="1"/>
  <c r="AP4732" i="1" s="1"/>
  <c r="AP4733" i="1" a="1"/>
  <c r="AP4733" i="1" s="1"/>
  <c r="AP4734" i="1" a="1"/>
  <c r="AP4734" i="1" s="1"/>
  <c r="AP4735" i="1" a="1"/>
  <c r="AP4735" i="1" s="1"/>
  <c r="AP4736" i="1" a="1"/>
  <c r="AP4736" i="1" s="1"/>
  <c r="AP4737" i="1" a="1"/>
  <c r="AP4737" i="1" s="1"/>
  <c r="AP4738" i="1" a="1"/>
  <c r="AP4738" i="1" s="1"/>
  <c r="AP4739" i="1" a="1"/>
  <c r="AP4739" i="1" s="1"/>
  <c r="AP4740" i="1" a="1"/>
  <c r="AP4740" i="1" s="1"/>
  <c r="AP4741" i="1" a="1"/>
  <c r="AP4741" i="1" s="1"/>
  <c r="AP4742" i="1" a="1"/>
  <c r="AP4742" i="1" s="1"/>
  <c r="AP4743" i="1" a="1"/>
  <c r="AP4743" i="1" s="1"/>
  <c r="AP4744" i="1" a="1"/>
  <c r="AP4744" i="1" s="1"/>
  <c r="AP4745" i="1" a="1"/>
  <c r="AP4745" i="1" s="1"/>
  <c r="AP4746" i="1" a="1"/>
  <c r="AP4746" i="1" s="1"/>
  <c r="AP4747" i="1" a="1"/>
  <c r="AP4747" i="1" s="1"/>
  <c r="AP4748" i="1" a="1"/>
  <c r="AP4748" i="1" s="1"/>
  <c r="AP4749" i="1" a="1"/>
  <c r="AP4749" i="1" s="1"/>
  <c r="AP4750" i="1" a="1"/>
  <c r="AP4750" i="1" s="1"/>
  <c r="AP4751" i="1" a="1"/>
  <c r="AP4751" i="1" s="1"/>
  <c r="AP4752" i="1" a="1"/>
  <c r="AP4752" i="1" s="1"/>
  <c r="AP4753" i="1" a="1"/>
  <c r="AP4753" i="1" s="1"/>
  <c r="AP4754" i="1" a="1"/>
  <c r="AP4754" i="1"/>
  <c r="AP4755" i="1" a="1"/>
  <c r="AP4755" i="1" s="1"/>
  <c r="AP4756" i="1" a="1"/>
  <c r="AP4756" i="1" s="1"/>
  <c r="AP4757" i="1" a="1"/>
  <c r="AP4757" i="1" s="1"/>
  <c r="AP4758" i="1" a="1"/>
  <c r="AP4758" i="1" s="1"/>
  <c r="AP4759" i="1" a="1"/>
  <c r="AP4759" i="1" s="1"/>
  <c r="AP4760" i="1" a="1"/>
  <c r="AP4760" i="1" s="1"/>
  <c r="AP4761" i="1" a="1"/>
  <c r="AP4761" i="1" s="1"/>
  <c r="AP4762" i="1" a="1"/>
  <c r="AP4762" i="1" s="1"/>
  <c r="AP4763" i="1" a="1"/>
  <c r="AP4763" i="1" s="1"/>
  <c r="AP4764" i="1" a="1"/>
  <c r="AP4764" i="1" s="1"/>
  <c r="AP4765" i="1" a="1"/>
  <c r="AP4765" i="1" s="1"/>
  <c r="AP4766" i="1" a="1"/>
  <c r="AP4766" i="1" s="1"/>
  <c r="AP4767" i="1" a="1"/>
  <c r="AP4767" i="1" s="1"/>
  <c r="AP4768" i="1" a="1"/>
  <c r="AP4768" i="1" s="1"/>
  <c r="AP4769" i="1" a="1"/>
  <c r="AP4769" i="1" s="1"/>
  <c r="AP4770" i="1" a="1"/>
  <c r="AP4770" i="1" s="1"/>
  <c r="AP4771" i="1" a="1"/>
  <c r="AP4771" i="1" s="1"/>
  <c r="AP4772" i="1" a="1"/>
  <c r="AP4772" i="1" s="1"/>
  <c r="AP4773" i="1" a="1"/>
  <c r="AP4773" i="1" s="1"/>
  <c r="AP4774" i="1" a="1"/>
  <c r="AP4774" i="1" s="1"/>
  <c r="AP4775" i="1" a="1"/>
  <c r="AP4775" i="1" s="1"/>
  <c r="AP4776" i="1" a="1"/>
  <c r="AP4776" i="1" s="1"/>
  <c r="AP4777" i="1" a="1"/>
  <c r="AP4777" i="1" s="1"/>
  <c r="AP4778" i="1" a="1"/>
  <c r="AP4778" i="1" s="1"/>
  <c r="AP4779" i="1" a="1"/>
  <c r="AP4779" i="1" s="1"/>
  <c r="AP4780" i="1" a="1"/>
  <c r="AP4780" i="1" s="1"/>
  <c r="AP4781" i="1" a="1"/>
  <c r="AP4781" i="1" s="1"/>
  <c r="AP4782" i="1" a="1"/>
  <c r="AP4782" i="1"/>
  <c r="AP4783" i="1" a="1"/>
  <c r="AP4783" i="1" s="1"/>
  <c r="AP4784" i="1" a="1"/>
  <c r="AP4784" i="1" s="1"/>
  <c r="AP4785" i="1" a="1"/>
  <c r="AP4785" i="1" s="1"/>
  <c r="AP4786" i="1" a="1"/>
  <c r="AP4786" i="1" s="1"/>
  <c r="AP4787" i="1" a="1"/>
  <c r="AP4787" i="1" s="1"/>
  <c r="AP4788" i="1" a="1"/>
  <c r="AP4788" i="1" s="1"/>
  <c r="AP4789" i="1" a="1"/>
  <c r="AP4789" i="1" s="1"/>
  <c r="AP4790" i="1" a="1"/>
  <c r="AP4790" i="1" s="1"/>
  <c r="AP4791" i="1" a="1"/>
  <c r="AP4791" i="1" s="1"/>
  <c r="AP4792" i="1" a="1"/>
  <c r="AP4792" i="1" s="1"/>
  <c r="AP4793" i="1" a="1"/>
  <c r="AP4793" i="1" s="1"/>
  <c r="AP4794" i="1" a="1"/>
  <c r="AP4794" i="1" s="1"/>
  <c r="AP4795" i="1" a="1"/>
  <c r="AP4795" i="1" s="1"/>
  <c r="AP4796" i="1" a="1"/>
  <c r="AP4796" i="1" s="1"/>
  <c r="AP4797" i="1" a="1"/>
  <c r="AP4797" i="1" s="1"/>
  <c r="AP4798" i="1" a="1"/>
  <c r="AP4798" i="1" s="1"/>
  <c r="AP4799" i="1" a="1"/>
  <c r="AP4799" i="1" s="1"/>
  <c r="AP4800" i="1" a="1"/>
  <c r="AP4800" i="1" s="1"/>
  <c r="AP4801" i="1" a="1"/>
  <c r="AP4801" i="1" s="1"/>
  <c r="AP4802" i="1" a="1"/>
  <c r="AP4802" i="1" s="1"/>
  <c r="AP4803" i="1" a="1"/>
  <c r="AP4803" i="1" s="1"/>
  <c r="AP4804" i="1" a="1"/>
  <c r="AP4804" i="1" s="1"/>
  <c r="AP4805" i="1" a="1"/>
  <c r="AP4805" i="1" s="1"/>
  <c r="AP4806" i="1" a="1"/>
  <c r="AP4806" i="1"/>
  <c r="AP4807" i="1" a="1"/>
  <c r="AP4807" i="1" s="1"/>
  <c r="AP4808" i="1" a="1"/>
  <c r="AP4808" i="1" s="1"/>
  <c r="AP4809" i="1" a="1"/>
  <c r="AP4809" i="1" s="1"/>
  <c r="AP4810" i="1" a="1"/>
  <c r="AP4810" i="1" s="1"/>
  <c r="AP4811" i="1" a="1"/>
  <c r="AP4811" i="1" s="1"/>
  <c r="AP4812" i="1" a="1"/>
  <c r="AP4812" i="1" s="1"/>
  <c r="AP4813" i="1" a="1"/>
  <c r="AP4813" i="1" s="1"/>
  <c r="AP4814" i="1" a="1"/>
  <c r="AP4814" i="1" s="1"/>
  <c r="AP4815" i="1" a="1"/>
  <c r="AP4815" i="1" s="1"/>
  <c r="AP4816" i="1" a="1"/>
  <c r="AP4816" i="1" s="1"/>
  <c r="AP4817" i="1" a="1"/>
  <c r="AP4817" i="1" s="1"/>
  <c r="AP4818" i="1" a="1"/>
  <c r="AP4818" i="1" s="1"/>
  <c r="AP4819" i="1" a="1"/>
  <c r="AP4819" i="1" s="1"/>
  <c r="AP4820" i="1" a="1"/>
  <c r="AP4820" i="1" s="1"/>
  <c r="AP4821" i="1" a="1"/>
  <c r="AP4821" i="1" s="1"/>
  <c r="AP4822" i="1" a="1"/>
  <c r="AP4822" i="1" s="1"/>
  <c r="AP4823" i="1" a="1"/>
  <c r="AP4823" i="1" s="1"/>
  <c r="AP4824" i="1" a="1"/>
  <c r="AP4824" i="1" s="1"/>
  <c r="AP4825" i="1" a="1"/>
  <c r="AP4825" i="1" s="1"/>
  <c r="AP4826" i="1" a="1"/>
  <c r="AP4826" i="1" s="1"/>
  <c r="AP4827" i="1" a="1"/>
  <c r="AP4827" i="1" s="1"/>
  <c r="AP4828" i="1" a="1"/>
  <c r="AP4828" i="1" s="1"/>
  <c r="AP4829" i="1" a="1"/>
  <c r="AP4829" i="1" s="1"/>
  <c r="AP4830" i="1" a="1"/>
  <c r="AP4830" i="1" s="1"/>
  <c r="AP4831" i="1" a="1"/>
  <c r="AP4831" i="1" s="1"/>
  <c r="AP4832" i="1" a="1"/>
  <c r="AP4832" i="1" s="1"/>
  <c r="AP4833" i="1" a="1"/>
  <c r="AP4833" i="1" s="1"/>
  <c r="AP4834" i="1" a="1"/>
  <c r="AP4834" i="1" s="1"/>
  <c r="AP4835" i="1" a="1"/>
  <c r="AP4835" i="1" s="1"/>
  <c r="AP4836" i="1" a="1"/>
  <c r="AP4836" i="1" s="1"/>
  <c r="AP4837" i="1" a="1"/>
  <c r="AP4837" i="1" s="1"/>
  <c r="AP4838" i="1" a="1"/>
  <c r="AP4838" i="1" s="1"/>
  <c r="AP4839" i="1" a="1"/>
  <c r="AP4839" i="1" s="1"/>
  <c r="AP4840" i="1" a="1"/>
  <c r="AP4840" i="1" s="1"/>
  <c r="AP4841" i="1" a="1"/>
  <c r="AP4841" i="1" s="1"/>
  <c r="AP4842" i="1" a="1"/>
  <c r="AP4842" i="1" s="1"/>
  <c r="AP4843" i="1" a="1"/>
  <c r="AP4843" i="1" s="1"/>
  <c r="AP4844" i="1" a="1"/>
  <c r="AP4844" i="1" s="1"/>
  <c r="AP4845" i="1" a="1"/>
  <c r="AP4845" i="1" s="1"/>
  <c r="AP4846" i="1" a="1"/>
  <c r="AP4846" i="1" s="1"/>
  <c r="AP4847" i="1" a="1"/>
  <c r="AP4847" i="1" s="1"/>
  <c r="AP4848" i="1" a="1"/>
  <c r="AP4848" i="1" s="1"/>
  <c r="AP4849" i="1" a="1"/>
  <c r="AP4849" i="1" s="1"/>
  <c r="AP4850" i="1" a="1"/>
  <c r="AP4850" i="1" s="1"/>
  <c r="AP4851" i="1" a="1"/>
  <c r="AP4851" i="1" s="1"/>
  <c r="AP4852" i="1" a="1"/>
  <c r="AP4852" i="1" s="1"/>
  <c r="AP4853" i="1" a="1"/>
  <c r="AP4853" i="1" s="1"/>
  <c r="AP4854" i="1" a="1"/>
  <c r="AP4854" i="1" s="1"/>
  <c r="AP4855" i="1" a="1"/>
  <c r="AP4855" i="1" s="1"/>
  <c r="AP4856" i="1" a="1"/>
  <c r="AP4856" i="1" s="1"/>
  <c r="AP4857" i="1" a="1"/>
  <c r="AP4857" i="1" s="1"/>
  <c r="AP4858" i="1" a="1"/>
  <c r="AP4858" i="1" s="1"/>
  <c r="AP4859" i="1" a="1"/>
  <c r="AP4859" i="1" s="1"/>
  <c r="AP4860" i="1" a="1"/>
  <c r="AP4860" i="1" s="1"/>
  <c r="AP4861" i="1" a="1"/>
  <c r="AP4861" i="1" s="1"/>
  <c r="AP4862" i="1" a="1"/>
  <c r="AP4862" i="1" s="1"/>
  <c r="AP4863" i="1" a="1"/>
  <c r="AP4863" i="1" s="1"/>
  <c r="AP4864" i="1" a="1"/>
  <c r="AP4864" i="1" s="1"/>
  <c r="AP4865" i="1" a="1"/>
  <c r="AP4865" i="1" s="1"/>
  <c r="AP4866" i="1" a="1"/>
  <c r="AP4866" i="1" s="1"/>
  <c r="AP4867" i="1" a="1"/>
  <c r="AP4867" i="1" s="1"/>
  <c r="AP4868" i="1" a="1"/>
  <c r="AP4868" i="1" s="1"/>
  <c r="AP4869" i="1" a="1"/>
  <c r="AP4869" i="1" s="1"/>
  <c r="AP4870" i="1" a="1"/>
  <c r="AP4870" i="1"/>
  <c r="AP4871" i="1" a="1"/>
  <c r="AP4871" i="1" s="1"/>
  <c r="AP4872" i="1" a="1"/>
  <c r="AP4872" i="1" s="1"/>
  <c r="AP4873" i="1" a="1"/>
  <c r="AP4873" i="1" s="1"/>
  <c r="AP4874" i="1" a="1"/>
  <c r="AP4874" i="1" s="1"/>
  <c r="AP4875" i="1" a="1"/>
  <c r="AP4875" i="1" s="1"/>
  <c r="AP4876" i="1" a="1"/>
  <c r="AP4876" i="1" s="1"/>
  <c r="AP4877" i="1" a="1"/>
  <c r="AP4877" i="1" s="1"/>
  <c r="AP4878" i="1" a="1"/>
  <c r="AP4878" i="1" s="1"/>
  <c r="AP4879" i="1" a="1"/>
  <c r="AP4879" i="1" s="1"/>
  <c r="AP4880" i="1" a="1"/>
  <c r="AP4880" i="1" s="1"/>
  <c r="AP4881" i="1" a="1"/>
  <c r="AP4881" i="1" s="1"/>
  <c r="AP4882" i="1" a="1"/>
  <c r="AP4882" i="1"/>
  <c r="AP4883" i="1" a="1"/>
  <c r="AP4883" i="1" s="1"/>
  <c r="AP4884" i="1" a="1"/>
  <c r="AP4884" i="1" s="1"/>
  <c r="AP4885" i="1" a="1"/>
  <c r="AP4885" i="1" s="1"/>
  <c r="AP4886" i="1" a="1"/>
  <c r="AP4886" i="1" s="1"/>
  <c r="AP4887" i="1" a="1"/>
  <c r="AP4887" i="1" s="1"/>
  <c r="AP4888" i="1" a="1"/>
  <c r="AP4888" i="1" s="1"/>
  <c r="AP4889" i="1" a="1"/>
  <c r="AP4889" i="1" s="1"/>
  <c r="AP4890" i="1" a="1"/>
  <c r="AP4890" i="1" s="1"/>
  <c r="AP4891" i="1" a="1"/>
  <c r="AP4891" i="1" s="1"/>
  <c r="AP4892" i="1" a="1"/>
  <c r="AP4892" i="1" s="1"/>
  <c r="AP4893" i="1" a="1"/>
  <c r="AP4893" i="1" s="1"/>
  <c r="AP4894" i="1" a="1"/>
  <c r="AP4894" i="1" s="1"/>
  <c r="AP4895" i="1" a="1"/>
  <c r="AP4895" i="1" s="1"/>
  <c r="AP4896" i="1" a="1"/>
  <c r="AP4896" i="1" s="1"/>
  <c r="AP4897" i="1" a="1"/>
  <c r="AP4897" i="1" s="1"/>
  <c r="AP4898" i="1" a="1"/>
  <c r="AP4898" i="1" s="1"/>
  <c r="AP4899" i="1" a="1"/>
  <c r="AP4899" i="1" s="1"/>
  <c r="AP4900" i="1" a="1"/>
  <c r="AP4900" i="1" s="1"/>
  <c r="AP4901" i="1" a="1"/>
  <c r="AP4901" i="1" s="1"/>
  <c r="AP4902" i="1" a="1"/>
  <c r="AP4902" i="1" s="1"/>
  <c r="AP4903" i="1" a="1"/>
  <c r="AP4903" i="1" s="1"/>
  <c r="AP4904" i="1" a="1"/>
  <c r="AP4904" i="1" s="1"/>
  <c r="AP4905" i="1" a="1"/>
  <c r="AP4905" i="1" s="1"/>
  <c r="AP4906" i="1" a="1"/>
  <c r="AP4906" i="1" s="1"/>
  <c r="AP4907" i="1" a="1"/>
  <c r="AP4907" i="1" s="1"/>
  <c r="AP4908" i="1" a="1"/>
  <c r="AP4908" i="1" s="1"/>
  <c r="AP4909" i="1" a="1"/>
  <c r="AP4909" i="1" s="1"/>
  <c r="AP4910" i="1" a="1"/>
  <c r="AP4910" i="1" s="1"/>
  <c r="AP4911" i="1" a="1"/>
  <c r="AP4911" i="1"/>
  <c r="AP4912" i="1" a="1"/>
  <c r="AP4912" i="1" s="1"/>
  <c r="AP4913" i="1" a="1"/>
  <c r="AP4913" i="1" s="1"/>
  <c r="AP4914" i="1" a="1"/>
  <c r="AP4914" i="1" s="1"/>
  <c r="AP4915" i="1" a="1"/>
  <c r="AP4915" i="1" s="1"/>
  <c r="AP4916" i="1" a="1"/>
  <c r="AP4916" i="1" s="1"/>
  <c r="AP4917" i="1" a="1"/>
  <c r="AP4917" i="1" s="1"/>
  <c r="AP4918" i="1" a="1"/>
  <c r="AP4918" i="1" s="1"/>
  <c r="AP4919" i="1" a="1"/>
  <c r="AP4919" i="1" s="1"/>
  <c r="AP4920" i="1" a="1"/>
  <c r="AP4920" i="1" s="1"/>
  <c r="AP4921" i="1" a="1"/>
  <c r="AP4921" i="1" s="1"/>
  <c r="AP4922" i="1" a="1"/>
  <c r="AP4922" i="1" s="1"/>
  <c r="AP4923" i="1" a="1"/>
  <c r="AP4923" i="1" s="1"/>
  <c r="AP4924" i="1" a="1"/>
  <c r="AP4924" i="1" s="1"/>
  <c r="AP4925" i="1" a="1"/>
  <c r="AP4925" i="1" s="1"/>
  <c r="AP4926" i="1" a="1"/>
  <c r="AP4926" i="1" s="1"/>
  <c r="AP4927" i="1" a="1"/>
  <c r="AP4927" i="1" s="1"/>
  <c r="AP4928" i="1" a="1"/>
  <c r="AP4928" i="1" s="1"/>
  <c r="AP4929" i="1" a="1"/>
  <c r="AP4929" i="1" s="1"/>
  <c r="AP4930" i="1" a="1"/>
  <c r="AP4930" i="1" s="1"/>
  <c r="AP4931" i="1" a="1"/>
  <c r="AP4931" i="1" s="1"/>
  <c r="AP4932" i="1" a="1"/>
  <c r="AP4932" i="1" s="1"/>
  <c r="AP4933" i="1" a="1"/>
  <c r="AP4933" i="1"/>
  <c r="AP4934" i="1" a="1"/>
  <c r="AP4934" i="1" s="1"/>
  <c r="AP4935" i="1" a="1"/>
  <c r="AP4935" i="1" s="1"/>
  <c r="AP4936" i="1" a="1"/>
  <c r="AP4936" i="1" s="1"/>
  <c r="AP4937" i="1" a="1"/>
  <c r="AP4937" i="1" s="1"/>
  <c r="AP4938" i="1" a="1"/>
  <c r="AP4938" i="1" s="1"/>
  <c r="AP4939" i="1" a="1"/>
  <c r="AP4939" i="1" s="1"/>
  <c r="AP4940" i="1" a="1"/>
  <c r="AP4940" i="1" s="1"/>
  <c r="AP4941" i="1" a="1"/>
  <c r="AP4941" i="1" s="1"/>
  <c r="AP4942" i="1" a="1"/>
  <c r="AP4942" i="1"/>
  <c r="AP4943" i="1" a="1"/>
  <c r="AP4943" i="1" s="1"/>
  <c r="AP4944" i="1" a="1"/>
  <c r="AP4944" i="1" s="1"/>
  <c r="AP4945" i="1" a="1"/>
  <c r="AP4945" i="1"/>
  <c r="AP4946" i="1" a="1"/>
  <c r="AP4946" i="1" s="1"/>
  <c r="AP4947" i="1" a="1"/>
  <c r="AP4947" i="1" s="1"/>
  <c r="AP4948" i="1" a="1"/>
  <c r="AP4948" i="1" s="1"/>
  <c r="AP4949" i="1" a="1"/>
  <c r="AP4949" i="1" s="1"/>
  <c r="AP4950" i="1" a="1"/>
  <c r="AP4950" i="1" s="1"/>
  <c r="AP4951" i="1" a="1"/>
  <c r="AP4951" i="1" s="1"/>
  <c r="AP4952" i="1" a="1"/>
  <c r="AP4952" i="1" s="1"/>
  <c r="AP4953" i="1" a="1"/>
  <c r="AP4953" i="1" s="1"/>
  <c r="AP4954" i="1" a="1"/>
  <c r="AP4954" i="1"/>
  <c r="AP4955" i="1" a="1"/>
  <c r="AP4955" i="1" s="1"/>
  <c r="AP4956" i="1" a="1"/>
  <c r="AP4956" i="1" s="1"/>
  <c r="AP4957" i="1" a="1"/>
  <c r="AP4957" i="1" s="1"/>
  <c r="AP4958" i="1" a="1"/>
  <c r="AP4958" i="1" s="1"/>
  <c r="AP4959" i="1" a="1"/>
  <c r="AP4959" i="1" s="1"/>
  <c r="AP4960" i="1" a="1"/>
  <c r="AP4960" i="1" s="1"/>
  <c r="AP4961" i="1" a="1"/>
  <c r="AP4961" i="1" s="1"/>
  <c r="AP4962" i="1" a="1"/>
  <c r="AP4962" i="1" s="1"/>
  <c r="AP4963" i="1" a="1"/>
  <c r="AP4963" i="1"/>
  <c r="AP4964" i="1" a="1"/>
  <c r="AP4964" i="1" s="1"/>
  <c r="AP4965" i="1" a="1"/>
  <c r="AP4965" i="1" s="1"/>
  <c r="AP4966" i="1" a="1"/>
  <c r="AP4966" i="1"/>
  <c r="AP4967" i="1" a="1"/>
  <c r="AP4967" i="1" s="1"/>
  <c r="AP4968" i="1" a="1"/>
  <c r="AP4968" i="1" s="1"/>
  <c r="AP4969" i="1" a="1"/>
  <c r="AP4969" i="1" s="1"/>
  <c r="AP4970" i="1" a="1"/>
  <c r="AP4970" i="1" s="1"/>
  <c r="AP4971" i="1" a="1"/>
  <c r="AP4971" i="1" s="1"/>
  <c r="AP4972" i="1" a="1"/>
  <c r="AP4972" i="1" s="1"/>
  <c r="AP4973" i="1" a="1"/>
  <c r="AP4973" i="1"/>
  <c r="AP4974" i="1" a="1"/>
  <c r="AP4974" i="1" s="1"/>
  <c r="AP4975" i="1" a="1"/>
  <c r="AP4975" i="1" s="1"/>
  <c r="AP4976" i="1" a="1"/>
  <c r="AP4976" i="1" s="1"/>
  <c r="AP4977" i="1" a="1"/>
  <c r="AP4977" i="1" s="1"/>
  <c r="AP4978" i="1" a="1"/>
  <c r="AP4978" i="1" s="1"/>
  <c r="AP4979" i="1" a="1"/>
  <c r="AP4979" i="1" s="1"/>
  <c r="AP4980" i="1" a="1"/>
  <c r="AP4980" i="1" s="1"/>
  <c r="AP4981" i="1" a="1"/>
  <c r="AP4981" i="1" s="1"/>
  <c r="AP4982" i="1" a="1"/>
  <c r="AP4982" i="1" s="1"/>
  <c r="AP4983" i="1" a="1"/>
  <c r="AP4983" i="1" s="1"/>
  <c r="AP4984" i="1" a="1"/>
  <c r="AP4984" i="1" s="1"/>
  <c r="AP4985" i="1" a="1"/>
  <c r="AP4985" i="1" s="1"/>
  <c r="AP4986" i="1" a="1"/>
  <c r="AP4986" i="1" s="1"/>
  <c r="AP4987" i="1" a="1"/>
  <c r="AP4987" i="1" s="1"/>
  <c r="AP4988" i="1" a="1"/>
  <c r="AP4988" i="1" s="1"/>
  <c r="AP4989" i="1" a="1"/>
  <c r="AP4989" i="1" s="1"/>
  <c r="AP4990" i="1" a="1"/>
  <c r="AP4990" i="1" s="1"/>
  <c r="AP4991" i="1" a="1"/>
  <c r="AP4991" i="1" s="1"/>
  <c r="AP4992" i="1" a="1"/>
  <c r="AP4992" i="1" s="1"/>
  <c r="AP4993" i="1" a="1"/>
  <c r="AP4993" i="1" s="1"/>
  <c r="AP4994" i="1" a="1"/>
  <c r="AP4994" i="1" s="1"/>
  <c r="AP4995" i="1" a="1"/>
  <c r="AP4995" i="1" s="1"/>
  <c r="AP4996" i="1" a="1"/>
  <c r="AP4996" i="1" s="1"/>
  <c r="AP4997" i="1" a="1"/>
  <c r="AP4997" i="1"/>
  <c r="AP4998" i="1" a="1"/>
  <c r="AP4998" i="1" s="1"/>
  <c r="AP4999" i="1" a="1"/>
  <c r="AP4999" i="1" s="1"/>
  <c r="AP5000" i="1" a="1"/>
  <c r="AP5000" i="1" s="1"/>
  <c r="AP5001" i="1" a="1"/>
  <c r="AP5001" i="1" s="1"/>
  <c r="AV6" i="5" a="1"/>
  <c r="AV6" i="5" s="1"/>
  <c r="L23" i="2" a="1"/>
  <c r="L23" i="2" s="1"/>
  <c r="AX3" i="5"/>
  <c r="L20" i="2"/>
  <c r="AV2" i="5"/>
  <c r="AR2" i="5"/>
  <c r="L18" i="2"/>
  <c r="L16"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<sst xmlns="http://schemas.openxmlformats.org/spreadsheetml/2006/main" count="105351" uniqueCount="12100">
  <si>
    <t>Customer ID</t>
  </si>
  <si>
    <t>First Name</t>
  </si>
  <si>
    <t>Joshua</t>
  </si>
  <si>
    <t>Mark</t>
  </si>
  <si>
    <t>Joseph</t>
  </si>
  <si>
    <t>Kevin</t>
  </si>
  <si>
    <t>Linda</t>
  </si>
  <si>
    <t>Charles</t>
  </si>
  <si>
    <t>Christopher</t>
  </si>
  <si>
    <t>Daniel</t>
  </si>
  <si>
    <t>William</t>
  </si>
  <si>
    <t>Nancy</t>
  </si>
  <si>
    <t>Margaret</t>
  </si>
  <si>
    <t>Michelle</t>
  </si>
  <si>
    <t>Michael</t>
  </si>
  <si>
    <t>Lisa</t>
  </si>
  <si>
    <t>Mary</t>
  </si>
  <si>
    <t>Amanda</t>
  </si>
  <si>
    <t>Ashley</t>
  </si>
  <si>
    <t>Donna</t>
  </si>
  <si>
    <t>Steven</t>
  </si>
  <si>
    <t>Barbara</t>
  </si>
  <si>
    <t>Matthew</t>
  </si>
  <si>
    <t>Ronald</t>
  </si>
  <si>
    <t>Anthony</t>
  </si>
  <si>
    <t>Carol</t>
  </si>
  <si>
    <t>Betty</t>
  </si>
  <si>
    <t>Jessica</t>
  </si>
  <si>
    <t>Timothy</t>
  </si>
  <si>
    <t>Paul</t>
  </si>
  <si>
    <t>John</t>
  </si>
  <si>
    <t>David</t>
  </si>
  <si>
    <t>Karen</t>
  </si>
  <si>
    <t>Patricia</t>
  </si>
  <si>
    <t>Susan</t>
  </si>
  <si>
    <t>Stephanie</t>
  </si>
  <si>
    <t>Sandra</t>
  </si>
  <si>
    <t>Sarah</t>
  </si>
  <si>
    <t>Andrew</t>
  </si>
  <si>
    <t>Thomas</t>
  </si>
  <si>
    <t>Jennifer</t>
  </si>
  <si>
    <t>Kimberly</t>
  </si>
  <si>
    <t>Elizabeth</t>
  </si>
  <si>
    <t>Donald</t>
  </si>
  <si>
    <t>Deborah</t>
  </si>
  <si>
    <t>Brian</t>
  </si>
  <si>
    <t>Kenneth</t>
  </si>
  <si>
    <t>James</t>
  </si>
  <si>
    <t>Robert</t>
  </si>
  <si>
    <t>Richard</t>
  </si>
  <si>
    <t>Emily</t>
  </si>
  <si>
    <t>Melissa</t>
  </si>
  <si>
    <t>Last Name</t>
  </si>
  <si>
    <t>Hall</t>
  </si>
  <si>
    <t>Taylor</t>
  </si>
  <si>
    <t>Flores</t>
  </si>
  <si>
    <t>Lee</t>
  </si>
  <si>
    <t>Johnson</t>
  </si>
  <si>
    <t>Torres</t>
  </si>
  <si>
    <t>Garcia</t>
  </si>
  <si>
    <t>Baker</t>
  </si>
  <si>
    <t>Moore</t>
  </si>
  <si>
    <t>Robinson</t>
  </si>
  <si>
    <t>Perez</t>
  </si>
  <si>
    <t>Allen</t>
  </si>
  <si>
    <t>Nelson</t>
  </si>
  <si>
    <t>Young</t>
  </si>
  <si>
    <t>Adams</t>
  </si>
  <si>
    <t>Wilson</t>
  </si>
  <si>
    <t>Martinez</t>
  </si>
  <si>
    <t>Campbell</t>
  </si>
  <si>
    <t>Scott</t>
  </si>
  <si>
    <t>King</t>
  </si>
  <si>
    <t>Rodriguez</t>
  </si>
  <si>
    <t>Ramirez</t>
  </si>
  <si>
    <t>Hernandez</t>
  </si>
  <si>
    <t>Hill</t>
  </si>
  <si>
    <t>Jackson</t>
  </si>
  <si>
    <t>Anderson</t>
  </si>
  <si>
    <t>White</t>
  </si>
  <si>
    <t>Davis</t>
  </si>
  <si>
    <t>Williams</t>
  </si>
  <si>
    <t>Smith</t>
  </si>
  <si>
    <t>Lewis</t>
  </si>
  <si>
    <t>Roberts</t>
  </si>
  <si>
    <t>Gonzalez</t>
  </si>
  <si>
    <t>Mitchell</t>
  </si>
  <si>
    <t>Carter</t>
  </si>
  <si>
    <t>Sanchez</t>
  </si>
  <si>
    <t>Miller</t>
  </si>
  <si>
    <t>Jones</t>
  </si>
  <si>
    <t>Harris</t>
  </si>
  <si>
    <t>Green</t>
  </si>
  <si>
    <t>Rivera</t>
  </si>
  <si>
    <t>Lopez</t>
  </si>
  <si>
    <t>Martin</t>
  </si>
  <si>
    <t>Brown</t>
  </si>
  <si>
    <t>Walker</t>
  </si>
  <si>
    <t>Clark</t>
  </si>
  <si>
    <t>Wright</t>
  </si>
  <si>
    <t>Thompson</t>
  </si>
  <si>
    <t>Nguyen</t>
  </si>
  <si>
    <t>Age</t>
  </si>
  <si>
    <t>Gender</t>
  </si>
  <si>
    <t>Male</t>
  </si>
  <si>
    <t>Female</t>
  </si>
  <si>
    <t>Other</t>
  </si>
  <si>
    <t>Address</t>
  </si>
  <si>
    <t>Address_1</t>
  </si>
  <si>
    <t>Address_2</t>
  </si>
  <si>
    <t>Address_3</t>
  </si>
  <si>
    <t>Address_4</t>
  </si>
  <si>
    <t>Address_5</t>
  </si>
  <si>
    <t>Address_6</t>
  </si>
  <si>
    <t>Address_7</t>
  </si>
  <si>
    <t>Address_8</t>
  </si>
  <si>
    <t>Address_9</t>
  </si>
  <si>
    <t>Address_10</t>
  </si>
  <si>
    <t>Address_11</t>
  </si>
  <si>
    <t>Address_12</t>
  </si>
  <si>
    <t>Address_13</t>
  </si>
  <si>
    <t>Address_14</t>
  </si>
  <si>
    <t>Address_15</t>
  </si>
  <si>
    <t>Address_16</t>
  </si>
  <si>
    <t>Address_17</t>
  </si>
  <si>
    <t>Address_18</t>
  </si>
  <si>
    <t>Address_19</t>
  </si>
  <si>
    <t>Address_20</t>
  </si>
  <si>
    <t>Address_21</t>
  </si>
  <si>
    <t>Address_22</t>
  </si>
  <si>
    <t>Address_23</t>
  </si>
  <si>
    <t>Address_24</t>
  </si>
  <si>
    <t>Address_25</t>
  </si>
  <si>
    <t>Address_26</t>
  </si>
  <si>
    <t>Address_27</t>
  </si>
  <si>
    <t>Address_28</t>
  </si>
  <si>
    <t>Address_29</t>
  </si>
  <si>
    <t>Address_30</t>
  </si>
  <si>
    <t>Address_31</t>
  </si>
  <si>
    <t>Address_32</t>
  </si>
  <si>
    <t>Address_33</t>
  </si>
  <si>
    <t>Address_34</t>
  </si>
  <si>
    <t>Address_35</t>
  </si>
  <si>
    <t>Address_36</t>
  </si>
  <si>
    <t>Address_37</t>
  </si>
  <si>
    <t>Address_38</t>
  </si>
  <si>
    <t>Address_39</t>
  </si>
  <si>
    <t>Address_40</t>
  </si>
  <si>
    <t>Address_41</t>
  </si>
  <si>
    <t>Address_42</t>
  </si>
  <si>
    <t>Address_43</t>
  </si>
  <si>
    <t>Address_44</t>
  </si>
  <si>
    <t>Address_45</t>
  </si>
  <si>
    <t>Address_46</t>
  </si>
  <si>
    <t>Address_47</t>
  </si>
  <si>
    <t>Address_48</t>
  </si>
  <si>
    <t>Address_49</t>
  </si>
  <si>
    <t>Address_50</t>
  </si>
  <si>
    <t>Address_51</t>
  </si>
  <si>
    <t>Address_52</t>
  </si>
  <si>
    <t>Address_53</t>
  </si>
  <si>
    <t>Address_54</t>
  </si>
  <si>
    <t>Address_55</t>
  </si>
  <si>
    <t>Address_56</t>
  </si>
  <si>
    <t>Address_57</t>
  </si>
  <si>
    <t>Address_58</t>
  </si>
  <si>
    <t>Address_59</t>
  </si>
  <si>
    <t>Address_60</t>
  </si>
  <si>
    <t>Address_61</t>
  </si>
  <si>
    <t>Address_62</t>
  </si>
  <si>
    <t>Address_63</t>
  </si>
  <si>
    <t>Address_64</t>
  </si>
  <si>
    <t>Address_65</t>
  </si>
  <si>
    <t>Address_66</t>
  </si>
  <si>
    <t>Address_67</t>
  </si>
  <si>
    <t>Address_68</t>
  </si>
  <si>
    <t>Address_69</t>
  </si>
  <si>
    <t>Address_70</t>
  </si>
  <si>
    <t>Address_71</t>
  </si>
  <si>
    <t>Address_72</t>
  </si>
  <si>
    <t>Address_73</t>
  </si>
  <si>
    <t>Address_74</t>
  </si>
  <si>
    <t>Address_75</t>
  </si>
  <si>
    <t>Address_76</t>
  </si>
  <si>
    <t>Address_77</t>
  </si>
  <si>
    <t>Address_78</t>
  </si>
  <si>
    <t>Address_79</t>
  </si>
  <si>
    <t>Address_80</t>
  </si>
  <si>
    <t>Address_81</t>
  </si>
  <si>
    <t>Address_82</t>
  </si>
  <si>
    <t>Address_83</t>
  </si>
  <si>
    <t>Address_84</t>
  </si>
  <si>
    <t>Address_85</t>
  </si>
  <si>
    <t>Address_86</t>
  </si>
  <si>
    <t>Address_87</t>
  </si>
  <si>
    <t>Address_88</t>
  </si>
  <si>
    <t>Address_89</t>
  </si>
  <si>
    <t>Address_90</t>
  </si>
  <si>
    <t>Address_91</t>
  </si>
  <si>
    <t>Address_92</t>
  </si>
  <si>
    <t>Address_93</t>
  </si>
  <si>
    <t>Address_94</t>
  </si>
  <si>
    <t>Address_95</t>
  </si>
  <si>
    <t>Address_96</t>
  </si>
  <si>
    <t>Address_97</t>
  </si>
  <si>
    <t>Address_98</t>
  </si>
  <si>
    <t>Address_99</t>
  </si>
  <si>
    <t>Address_100</t>
  </si>
  <si>
    <t>Address_101</t>
  </si>
  <si>
    <t>Address_102</t>
  </si>
  <si>
    <t>Address_103</t>
  </si>
  <si>
    <t>Address_104</t>
  </si>
  <si>
    <t>Address_105</t>
  </si>
  <si>
    <t>Address_106</t>
  </si>
  <si>
    <t>Address_107</t>
  </si>
  <si>
    <t>Address_108</t>
  </si>
  <si>
    <t>Address_109</t>
  </si>
  <si>
    <t>Address_110</t>
  </si>
  <si>
    <t>Address_111</t>
  </si>
  <si>
    <t>Address_112</t>
  </si>
  <si>
    <t>Address_113</t>
  </si>
  <si>
    <t>Address_114</t>
  </si>
  <si>
    <t>Address_115</t>
  </si>
  <si>
    <t>Address_116</t>
  </si>
  <si>
    <t>Address_117</t>
  </si>
  <si>
    <t>Address_118</t>
  </si>
  <si>
    <t>Address_119</t>
  </si>
  <si>
    <t>Address_120</t>
  </si>
  <si>
    <t>Address_121</t>
  </si>
  <si>
    <t>Address_122</t>
  </si>
  <si>
    <t>Address_123</t>
  </si>
  <si>
    <t>Address_124</t>
  </si>
  <si>
    <t>Address_125</t>
  </si>
  <si>
    <t>Address_126</t>
  </si>
  <si>
    <t>Address_127</t>
  </si>
  <si>
    <t>Address_128</t>
  </si>
  <si>
    <t>Address_129</t>
  </si>
  <si>
    <t>Address_130</t>
  </si>
  <si>
    <t>Address_131</t>
  </si>
  <si>
    <t>Address_132</t>
  </si>
  <si>
    <t>Address_133</t>
  </si>
  <si>
    <t>Address_134</t>
  </si>
  <si>
    <t>Address_135</t>
  </si>
  <si>
    <t>Address_136</t>
  </si>
  <si>
    <t>Address_137</t>
  </si>
  <si>
    <t>Address_138</t>
  </si>
  <si>
    <t>Address_139</t>
  </si>
  <si>
    <t>Address_140</t>
  </si>
  <si>
    <t>Address_141</t>
  </si>
  <si>
    <t>Address_142</t>
  </si>
  <si>
    <t>Address_143</t>
  </si>
  <si>
    <t>Address_144</t>
  </si>
  <si>
    <t>Address_145</t>
  </si>
  <si>
    <t>Address_146</t>
  </si>
  <si>
    <t>Address_147</t>
  </si>
  <si>
    <t>Address_148</t>
  </si>
  <si>
    <t>Address_149</t>
  </si>
  <si>
    <t>Address_150</t>
  </si>
  <si>
    <t>Address_151</t>
  </si>
  <si>
    <t>Address_152</t>
  </si>
  <si>
    <t>Address_153</t>
  </si>
  <si>
    <t>Address_154</t>
  </si>
  <si>
    <t>Address_155</t>
  </si>
  <si>
    <t>Address_156</t>
  </si>
  <si>
    <t>Address_157</t>
  </si>
  <si>
    <t>Address_158</t>
  </si>
  <si>
    <t>Address_159</t>
  </si>
  <si>
    <t>Address_160</t>
  </si>
  <si>
    <t>Address_161</t>
  </si>
  <si>
    <t>Address_162</t>
  </si>
  <si>
    <t>Address_163</t>
  </si>
  <si>
    <t>Address_164</t>
  </si>
  <si>
    <t>Address_165</t>
  </si>
  <si>
    <t>Address_166</t>
  </si>
  <si>
    <t>Address_167</t>
  </si>
  <si>
    <t>Address_168</t>
  </si>
  <si>
    <t>Address_169</t>
  </si>
  <si>
    <t>Address_170</t>
  </si>
  <si>
    <t>Address_171</t>
  </si>
  <si>
    <t>Address_172</t>
  </si>
  <si>
    <t>Address_173</t>
  </si>
  <si>
    <t>Address_174</t>
  </si>
  <si>
    <t>Address_175</t>
  </si>
  <si>
    <t>Address_176</t>
  </si>
  <si>
    <t>Address_177</t>
  </si>
  <si>
    <t>Address_178</t>
  </si>
  <si>
    <t>Address_179</t>
  </si>
  <si>
    <t>Address_180</t>
  </si>
  <si>
    <t>Address_181</t>
  </si>
  <si>
    <t>Address_182</t>
  </si>
  <si>
    <t>Address_183</t>
  </si>
  <si>
    <t>Address_184</t>
  </si>
  <si>
    <t>Address_185</t>
  </si>
  <si>
    <t>Address_186</t>
  </si>
  <si>
    <t>Address_187</t>
  </si>
  <si>
    <t>Address_188</t>
  </si>
  <si>
    <t>Address_189</t>
  </si>
  <si>
    <t>Address_190</t>
  </si>
  <si>
    <t>Address_191</t>
  </si>
  <si>
    <t>Address_192</t>
  </si>
  <si>
    <t>Address_193</t>
  </si>
  <si>
    <t>Address_194</t>
  </si>
  <si>
    <t>Address_195</t>
  </si>
  <si>
    <t>Address_196</t>
  </si>
  <si>
    <t>Address_197</t>
  </si>
  <si>
    <t>Address_198</t>
  </si>
  <si>
    <t>Address_199</t>
  </si>
  <si>
    <t>Address_200</t>
  </si>
  <si>
    <t>Address_201</t>
  </si>
  <si>
    <t>Address_202</t>
  </si>
  <si>
    <t>Address_203</t>
  </si>
  <si>
    <t>Address_204</t>
  </si>
  <si>
    <t>Address_205</t>
  </si>
  <si>
    <t>Address_206</t>
  </si>
  <si>
    <t>Address_207</t>
  </si>
  <si>
    <t>Address_208</t>
  </si>
  <si>
    <t>Address_209</t>
  </si>
  <si>
    <t>Address_210</t>
  </si>
  <si>
    <t>Address_211</t>
  </si>
  <si>
    <t>Address_212</t>
  </si>
  <si>
    <t>Address_213</t>
  </si>
  <si>
    <t>Address_214</t>
  </si>
  <si>
    <t>Address_215</t>
  </si>
  <si>
    <t>Address_216</t>
  </si>
  <si>
    <t>Address_217</t>
  </si>
  <si>
    <t>Address_218</t>
  </si>
  <si>
    <t>Address_219</t>
  </si>
  <si>
    <t>Address_220</t>
  </si>
  <si>
    <t>Address_221</t>
  </si>
  <si>
    <t>Address_222</t>
  </si>
  <si>
    <t>Address_223</t>
  </si>
  <si>
    <t>Address_224</t>
  </si>
  <si>
    <t>Address_225</t>
  </si>
  <si>
    <t>Address_226</t>
  </si>
  <si>
    <t>Address_227</t>
  </si>
  <si>
    <t>Address_228</t>
  </si>
  <si>
    <t>Address_229</t>
  </si>
  <si>
    <t>Address_230</t>
  </si>
  <si>
    <t>Address_231</t>
  </si>
  <si>
    <t>Address_232</t>
  </si>
  <si>
    <t>Address_233</t>
  </si>
  <si>
    <t>Address_234</t>
  </si>
  <si>
    <t>Address_235</t>
  </si>
  <si>
    <t>Address_236</t>
  </si>
  <si>
    <t>Address_237</t>
  </si>
  <si>
    <t>Address_238</t>
  </si>
  <si>
    <t>Address_239</t>
  </si>
  <si>
    <t>Address_240</t>
  </si>
  <si>
    <t>Address_241</t>
  </si>
  <si>
    <t>Address_242</t>
  </si>
  <si>
    <t>Address_243</t>
  </si>
  <si>
    <t>Address_244</t>
  </si>
  <si>
    <t>Address_245</t>
  </si>
  <si>
    <t>Address_246</t>
  </si>
  <si>
    <t>Address_247</t>
  </si>
  <si>
    <t>Address_248</t>
  </si>
  <si>
    <t>Address_249</t>
  </si>
  <si>
    <t>Address_250</t>
  </si>
  <si>
    <t>Address_251</t>
  </si>
  <si>
    <t>Address_252</t>
  </si>
  <si>
    <t>Address_253</t>
  </si>
  <si>
    <t>Address_254</t>
  </si>
  <si>
    <t>Address_255</t>
  </si>
  <si>
    <t>Address_256</t>
  </si>
  <si>
    <t>Address_257</t>
  </si>
  <si>
    <t>Address_258</t>
  </si>
  <si>
    <t>Address_259</t>
  </si>
  <si>
    <t>Address_260</t>
  </si>
  <si>
    <t>Address_261</t>
  </si>
  <si>
    <t>Address_262</t>
  </si>
  <si>
    <t>Address_263</t>
  </si>
  <si>
    <t>Address_264</t>
  </si>
  <si>
    <t>Address_265</t>
  </si>
  <si>
    <t>Address_266</t>
  </si>
  <si>
    <t>Address_267</t>
  </si>
  <si>
    <t>Address_268</t>
  </si>
  <si>
    <t>Address_269</t>
  </si>
  <si>
    <t>Address_270</t>
  </si>
  <si>
    <t>Address_271</t>
  </si>
  <si>
    <t>Address_272</t>
  </si>
  <si>
    <t>Address_273</t>
  </si>
  <si>
    <t>Address_274</t>
  </si>
  <si>
    <t>Address_275</t>
  </si>
  <si>
    <t>Address_276</t>
  </si>
  <si>
    <t>Address_277</t>
  </si>
  <si>
    <t>Address_278</t>
  </si>
  <si>
    <t>Address_279</t>
  </si>
  <si>
    <t>Address_280</t>
  </si>
  <si>
    <t>Address_281</t>
  </si>
  <si>
    <t>Address_282</t>
  </si>
  <si>
    <t>Address_283</t>
  </si>
  <si>
    <t>Address_284</t>
  </si>
  <si>
    <t>Address_285</t>
  </si>
  <si>
    <t>Address_286</t>
  </si>
  <si>
    <t>Address_287</t>
  </si>
  <si>
    <t>Address_288</t>
  </si>
  <si>
    <t>Address_289</t>
  </si>
  <si>
    <t>Address_290</t>
  </si>
  <si>
    <t>Address_291</t>
  </si>
  <si>
    <t>Address_292</t>
  </si>
  <si>
    <t>Address_293</t>
  </si>
  <si>
    <t>Address_294</t>
  </si>
  <si>
    <t>Address_295</t>
  </si>
  <si>
    <t>Address_296</t>
  </si>
  <si>
    <t>Address_297</t>
  </si>
  <si>
    <t>Address_298</t>
  </si>
  <si>
    <t>Address_299</t>
  </si>
  <si>
    <t>Address_300</t>
  </si>
  <si>
    <t>Address_301</t>
  </si>
  <si>
    <t>Address_302</t>
  </si>
  <si>
    <t>Address_303</t>
  </si>
  <si>
    <t>Address_304</t>
  </si>
  <si>
    <t>Address_305</t>
  </si>
  <si>
    <t>Address_306</t>
  </si>
  <si>
    <t>Address_307</t>
  </si>
  <si>
    <t>Address_308</t>
  </si>
  <si>
    <t>Address_309</t>
  </si>
  <si>
    <t>Address_310</t>
  </si>
  <si>
    <t>Address_311</t>
  </si>
  <si>
    <t>Address_312</t>
  </si>
  <si>
    <t>Address_313</t>
  </si>
  <si>
    <t>Address_314</t>
  </si>
  <si>
    <t>Address_315</t>
  </si>
  <si>
    <t>Address_316</t>
  </si>
  <si>
    <t>Address_317</t>
  </si>
  <si>
    <t>Address_318</t>
  </si>
  <si>
    <t>Address_319</t>
  </si>
  <si>
    <t>Address_320</t>
  </si>
  <si>
    <t>Address_321</t>
  </si>
  <si>
    <t>Address_322</t>
  </si>
  <si>
    <t>Address_323</t>
  </si>
  <si>
    <t>Address_324</t>
  </si>
  <si>
    <t>Address_325</t>
  </si>
  <si>
    <t>Address_326</t>
  </si>
  <si>
    <t>Address_327</t>
  </si>
  <si>
    <t>Address_328</t>
  </si>
  <si>
    <t>Address_329</t>
  </si>
  <si>
    <t>Address_330</t>
  </si>
  <si>
    <t>Address_331</t>
  </si>
  <si>
    <t>Address_332</t>
  </si>
  <si>
    <t>Address_333</t>
  </si>
  <si>
    <t>Address_334</t>
  </si>
  <si>
    <t>Address_335</t>
  </si>
  <si>
    <t>Address_336</t>
  </si>
  <si>
    <t>Address_337</t>
  </si>
  <si>
    <t>Address_338</t>
  </si>
  <si>
    <t>Address_339</t>
  </si>
  <si>
    <t>Address_340</t>
  </si>
  <si>
    <t>Address_341</t>
  </si>
  <si>
    <t>Address_342</t>
  </si>
  <si>
    <t>Address_343</t>
  </si>
  <si>
    <t>Address_344</t>
  </si>
  <si>
    <t>Address_345</t>
  </si>
  <si>
    <t>Address_346</t>
  </si>
  <si>
    <t>Address_347</t>
  </si>
  <si>
    <t>Address_348</t>
  </si>
  <si>
    <t>Address_349</t>
  </si>
  <si>
    <t>Address_350</t>
  </si>
  <si>
    <t>Address_351</t>
  </si>
  <si>
    <t>Address_352</t>
  </si>
  <si>
    <t>Address_353</t>
  </si>
  <si>
    <t>Address_354</t>
  </si>
  <si>
    <t>Address_355</t>
  </si>
  <si>
    <t>Address_356</t>
  </si>
  <si>
    <t>Address_357</t>
  </si>
  <si>
    <t>Address_358</t>
  </si>
  <si>
    <t>Address_359</t>
  </si>
  <si>
    <t>Address_360</t>
  </si>
  <si>
    <t>Address_361</t>
  </si>
  <si>
    <t>Address_362</t>
  </si>
  <si>
    <t>Address_363</t>
  </si>
  <si>
    <t>Address_364</t>
  </si>
  <si>
    <t>Address_365</t>
  </si>
  <si>
    <t>Address_366</t>
  </si>
  <si>
    <t>Address_367</t>
  </si>
  <si>
    <t>Address_368</t>
  </si>
  <si>
    <t>Address_369</t>
  </si>
  <si>
    <t>Address_370</t>
  </si>
  <si>
    <t>Address_371</t>
  </si>
  <si>
    <t>Address_372</t>
  </si>
  <si>
    <t>Address_373</t>
  </si>
  <si>
    <t>Address_374</t>
  </si>
  <si>
    <t>Address_375</t>
  </si>
  <si>
    <t>Address_376</t>
  </si>
  <si>
    <t>Address_377</t>
  </si>
  <si>
    <t>Address_378</t>
  </si>
  <si>
    <t>Address_379</t>
  </si>
  <si>
    <t>Address_380</t>
  </si>
  <si>
    <t>Address_381</t>
  </si>
  <si>
    <t>Address_382</t>
  </si>
  <si>
    <t>Address_383</t>
  </si>
  <si>
    <t>Address_384</t>
  </si>
  <si>
    <t>Address_385</t>
  </si>
  <si>
    <t>Address_386</t>
  </si>
  <si>
    <t>Address_387</t>
  </si>
  <si>
    <t>Address_388</t>
  </si>
  <si>
    <t>Address_389</t>
  </si>
  <si>
    <t>Address_390</t>
  </si>
  <si>
    <t>Address_391</t>
  </si>
  <si>
    <t>Address_392</t>
  </si>
  <si>
    <t>Address_393</t>
  </si>
  <si>
    <t>Address_394</t>
  </si>
  <si>
    <t>Address_395</t>
  </si>
  <si>
    <t>Address_396</t>
  </si>
  <si>
    <t>Address_397</t>
  </si>
  <si>
    <t>Address_398</t>
  </si>
  <si>
    <t>Address_399</t>
  </si>
  <si>
    <t>Address_400</t>
  </si>
  <si>
    <t>Address_401</t>
  </si>
  <si>
    <t>Address_402</t>
  </si>
  <si>
    <t>Address_403</t>
  </si>
  <si>
    <t>Address_404</t>
  </si>
  <si>
    <t>Address_405</t>
  </si>
  <si>
    <t>Address_406</t>
  </si>
  <si>
    <t>Address_407</t>
  </si>
  <si>
    <t>Address_408</t>
  </si>
  <si>
    <t>Address_409</t>
  </si>
  <si>
    <t>Address_410</t>
  </si>
  <si>
    <t>Address_411</t>
  </si>
  <si>
    <t>Address_412</t>
  </si>
  <si>
    <t>Address_413</t>
  </si>
  <si>
    <t>Address_414</t>
  </si>
  <si>
    <t>Address_415</t>
  </si>
  <si>
    <t>Address_416</t>
  </si>
  <si>
    <t>Address_417</t>
  </si>
  <si>
    <t>Address_418</t>
  </si>
  <si>
    <t>Address_419</t>
  </si>
  <si>
    <t>Address_420</t>
  </si>
  <si>
    <t>Address_421</t>
  </si>
  <si>
    <t>Address_422</t>
  </si>
  <si>
    <t>Address_423</t>
  </si>
  <si>
    <t>Address_424</t>
  </si>
  <si>
    <t>Address_425</t>
  </si>
  <si>
    <t>Address_426</t>
  </si>
  <si>
    <t>Address_427</t>
  </si>
  <si>
    <t>Address_428</t>
  </si>
  <si>
    <t>Address_429</t>
  </si>
  <si>
    <t>Address_430</t>
  </si>
  <si>
    <t>Address_431</t>
  </si>
  <si>
    <t>Address_432</t>
  </si>
  <si>
    <t>Address_433</t>
  </si>
  <si>
    <t>Address_434</t>
  </si>
  <si>
    <t>Address_435</t>
  </si>
  <si>
    <t>Address_436</t>
  </si>
  <si>
    <t>Address_437</t>
  </si>
  <si>
    <t>Address_438</t>
  </si>
  <si>
    <t>Address_439</t>
  </si>
  <si>
    <t>Address_440</t>
  </si>
  <si>
    <t>Address_441</t>
  </si>
  <si>
    <t>Address_442</t>
  </si>
  <si>
    <t>Address_443</t>
  </si>
  <si>
    <t>Address_444</t>
  </si>
  <si>
    <t>Address_445</t>
  </si>
  <si>
    <t>Address_446</t>
  </si>
  <si>
    <t>Address_447</t>
  </si>
  <si>
    <t>Address_448</t>
  </si>
  <si>
    <t>Address_449</t>
  </si>
  <si>
    <t>Address_450</t>
  </si>
  <si>
    <t>Address_451</t>
  </si>
  <si>
    <t>Address_452</t>
  </si>
  <si>
    <t>Address_453</t>
  </si>
  <si>
    <t>Address_454</t>
  </si>
  <si>
    <t>Address_455</t>
  </si>
  <si>
    <t>Address_456</t>
  </si>
  <si>
    <t>Address_457</t>
  </si>
  <si>
    <t>Address_458</t>
  </si>
  <si>
    <t>Address_459</t>
  </si>
  <si>
    <t>Address_460</t>
  </si>
  <si>
    <t>Address_461</t>
  </si>
  <si>
    <t>Address_462</t>
  </si>
  <si>
    <t>Address_463</t>
  </si>
  <si>
    <t>Address_464</t>
  </si>
  <si>
    <t>Address_465</t>
  </si>
  <si>
    <t>Address_466</t>
  </si>
  <si>
    <t>Address_467</t>
  </si>
  <si>
    <t>Address_468</t>
  </si>
  <si>
    <t>Address_469</t>
  </si>
  <si>
    <t>Address_470</t>
  </si>
  <si>
    <t>Address_471</t>
  </si>
  <si>
    <t>Address_472</t>
  </si>
  <si>
    <t>Address_473</t>
  </si>
  <si>
    <t>Address_474</t>
  </si>
  <si>
    <t>Address_475</t>
  </si>
  <si>
    <t>Address_476</t>
  </si>
  <si>
    <t>Address_477</t>
  </si>
  <si>
    <t>Address_478</t>
  </si>
  <si>
    <t>Address_479</t>
  </si>
  <si>
    <t>Address_480</t>
  </si>
  <si>
    <t>Address_481</t>
  </si>
  <si>
    <t>Address_482</t>
  </si>
  <si>
    <t>Address_483</t>
  </si>
  <si>
    <t>Address_484</t>
  </si>
  <si>
    <t>Address_485</t>
  </si>
  <si>
    <t>Address_486</t>
  </si>
  <si>
    <t>Address_487</t>
  </si>
  <si>
    <t>Address_488</t>
  </si>
  <si>
    <t>Address_489</t>
  </si>
  <si>
    <t>Address_490</t>
  </si>
  <si>
    <t>Address_491</t>
  </si>
  <si>
    <t>Address_492</t>
  </si>
  <si>
    <t>Address_493</t>
  </si>
  <si>
    <t>Address_494</t>
  </si>
  <si>
    <t>Address_495</t>
  </si>
  <si>
    <t>Address_496</t>
  </si>
  <si>
    <t>Address_497</t>
  </si>
  <si>
    <t>Address_498</t>
  </si>
  <si>
    <t>Address_499</t>
  </si>
  <si>
    <t>Address_500</t>
  </si>
  <si>
    <t>Address_501</t>
  </si>
  <si>
    <t>Address_502</t>
  </si>
  <si>
    <t>Address_503</t>
  </si>
  <si>
    <t>Address_504</t>
  </si>
  <si>
    <t>Address_505</t>
  </si>
  <si>
    <t>Address_506</t>
  </si>
  <si>
    <t>Address_507</t>
  </si>
  <si>
    <t>Address_508</t>
  </si>
  <si>
    <t>Address_509</t>
  </si>
  <si>
    <t>Address_510</t>
  </si>
  <si>
    <t>Address_511</t>
  </si>
  <si>
    <t>Address_512</t>
  </si>
  <si>
    <t>Address_513</t>
  </si>
  <si>
    <t>Address_514</t>
  </si>
  <si>
    <t>Address_515</t>
  </si>
  <si>
    <t>Address_516</t>
  </si>
  <si>
    <t>Address_517</t>
  </si>
  <si>
    <t>Address_518</t>
  </si>
  <si>
    <t>Address_519</t>
  </si>
  <si>
    <t>Address_520</t>
  </si>
  <si>
    <t>Address_521</t>
  </si>
  <si>
    <t>Address_522</t>
  </si>
  <si>
    <t>Address_523</t>
  </si>
  <si>
    <t>Address_524</t>
  </si>
  <si>
    <t>Address_525</t>
  </si>
  <si>
    <t>Address_526</t>
  </si>
  <si>
    <t>Address_527</t>
  </si>
  <si>
    <t>Address_528</t>
  </si>
  <si>
    <t>Address_529</t>
  </si>
  <si>
    <t>Address_530</t>
  </si>
  <si>
    <t>Address_531</t>
  </si>
  <si>
    <t>Address_532</t>
  </si>
  <si>
    <t>Address_533</t>
  </si>
  <si>
    <t>Address_534</t>
  </si>
  <si>
    <t>Address_535</t>
  </si>
  <si>
    <t>Address_536</t>
  </si>
  <si>
    <t>Address_537</t>
  </si>
  <si>
    <t>Address_538</t>
  </si>
  <si>
    <t>Address_539</t>
  </si>
  <si>
    <t>Address_540</t>
  </si>
  <si>
    <t>Address_541</t>
  </si>
  <si>
    <t>Address_542</t>
  </si>
  <si>
    <t>Address_543</t>
  </si>
  <si>
    <t>Address_544</t>
  </si>
  <si>
    <t>Address_545</t>
  </si>
  <si>
    <t>Address_546</t>
  </si>
  <si>
    <t>Address_547</t>
  </si>
  <si>
    <t>Address_548</t>
  </si>
  <si>
    <t>Address_549</t>
  </si>
  <si>
    <t>Address_550</t>
  </si>
  <si>
    <t>Address_551</t>
  </si>
  <si>
    <t>Address_552</t>
  </si>
  <si>
    <t>Address_553</t>
  </si>
  <si>
    <t>Address_554</t>
  </si>
  <si>
    <t>Address_555</t>
  </si>
  <si>
    <t>Address_556</t>
  </si>
  <si>
    <t>Address_557</t>
  </si>
  <si>
    <t>Address_558</t>
  </si>
  <si>
    <t>Address_559</t>
  </si>
  <si>
    <t>Address_560</t>
  </si>
  <si>
    <t>Address_561</t>
  </si>
  <si>
    <t>Address_562</t>
  </si>
  <si>
    <t>Address_563</t>
  </si>
  <si>
    <t>Address_564</t>
  </si>
  <si>
    <t>Address_565</t>
  </si>
  <si>
    <t>Address_566</t>
  </si>
  <si>
    <t>Address_567</t>
  </si>
  <si>
    <t>Address_568</t>
  </si>
  <si>
    <t>Address_569</t>
  </si>
  <si>
    <t>Address_570</t>
  </si>
  <si>
    <t>Address_571</t>
  </si>
  <si>
    <t>Address_572</t>
  </si>
  <si>
    <t>Address_573</t>
  </si>
  <si>
    <t>Address_574</t>
  </si>
  <si>
    <t>Address_575</t>
  </si>
  <si>
    <t>Address_576</t>
  </si>
  <si>
    <t>Address_577</t>
  </si>
  <si>
    <t>Address_578</t>
  </si>
  <si>
    <t>Address_579</t>
  </si>
  <si>
    <t>Address_580</t>
  </si>
  <si>
    <t>Address_581</t>
  </si>
  <si>
    <t>Address_582</t>
  </si>
  <si>
    <t>Address_583</t>
  </si>
  <si>
    <t>Address_584</t>
  </si>
  <si>
    <t>Address_585</t>
  </si>
  <si>
    <t>Address_586</t>
  </si>
  <si>
    <t>Address_587</t>
  </si>
  <si>
    <t>Address_588</t>
  </si>
  <si>
    <t>Address_589</t>
  </si>
  <si>
    <t>Address_590</t>
  </si>
  <si>
    <t>Address_591</t>
  </si>
  <si>
    <t>Address_592</t>
  </si>
  <si>
    <t>Address_593</t>
  </si>
  <si>
    <t>Address_594</t>
  </si>
  <si>
    <t>Address_595</t>
  </si>
  <si>
    <t>Address_596</t>
  </si>
  <si>
    <t>Address_597</t>
  </si>
  <si>
    <t>Address_598</t>
  </si>
  <si>
    <t>Address_599</t>
  </si>
  <si>
    <t>Address_600</t>
  </si>
  <si>
    <t>Address_601</t>
  </si>
  <si>
    <t>Address_602</t>
  </si>
  <si>
    <t>Address_603</t>
  </si>
  <si>
    <t>Address_604</t>
  </si>
  <si>
    <t>Address_605</t>
  </si>
  <si>
    <t>Address_606</t>
  </si>
  <si>
    <t>Address_607</t>
  </si>
  <si>
    <t>Address_608</t>
  </si>
  <si>
    <t>Address_609</t>
  </si>
  <si>
    <t>Address_610</t>
  </si>
  <si>
    <t>Address_611</t>
  </si>
  <si>
    <t>Address_612</t>
  </si>
  <si>
    <t>Address_613</t>
  </si>
  <si>
    <t>Address_614</t>
  </si>
  <si>
    <t>Address_615</t>
  </si>
  <si>
    <t>Address_616</t>
  </si>
  <si>
    <t>Address_617</t>
  </si>
  <si>
    <t>Address_618</t>
  </si>
  <si>
    <t>Address_619</t>
  </si>
  <si>
    <t>Address_620</t>
  </si>
  <si>
    <t>Address_621</t>
  </si>
  <si>
    <t>Address_622</t>
  </si>
  <si>
    <t>Address_623</t>
  </si>
  <si>
    <t>Address_624</t>
  </si>
  <si>
    <t>Address_625</t>
  </si>
  <si>
    <t>Address_626</t>
  </si>
  <si>
    <t>Address_627</t>
  </si>
  <si>
    <t>Address_628</t>
  </si>
  <si>
    <t>Address_629</t>
  </si>
  <si>
    <t>Address_630</t>
  </si>
  <si>
    <t>Address_631</t>
  </si>
  <si>
    <t>Address_632</t>
  </si>
  <si>
    <t>Address_633</t>
  </si>
  <si>
    <t>Address_634</t>
  </si>
  <si>
    <t>Address_635</t>
  </si>
  <si>
    <t>Address_636</t>
  </si>
  <si>
    <t>Address_637</t>
  </si>
  <si>
    <t>Address_638</t>
  </si>
  <si>
    <t>Address_639</t>
  </si>
  <si>
    <t>Address_640</t>
  </si>
  <si>
    <t>Address_641</t>
  </si>
  <si>
    <t>Address_642</t>
  </si>
  <si>
    <t>Address_643</t>
  </si>
  <si>
    <t>Address_644</t>
  </si>
  <si>
    <t>Address_645</t>
  </si>
  <si>
    <t>Address_646</t>
  </si>
  <si>
    <t>Address_647</t>
  </si>
  <si>
    <t>Address_648</t>
  </si>
  <si>
    <t>Address_649</t>
  </si>
  <si>
    <t>Address_650</t>
  </si>
  <si>
    <t>Address_651</t>
  </si>
  <si>
    <t>Address_652</t>
  </si>
  <si>
    <t>Address_653</t>
  </si>
  <si>
    <t>Address_654</t>
  </si>
  <si>
    <t>Address_655</t>
  </si>
  <si>
    <t>Address_656</t>
  </si>
  <si>
    <t>Address_657</t>
  </si>
  <si>
    <t>Address_658</t>
  </si>
  <si>
    <t>Address_659</t>
  </si>
  <si>
    <t>Address_660</t>
  </si>
  <si>
    <t>Address_661</t>
  </si>
  <si>
    <t>Address_662</t>
  </si>
  <si>
    <t>Address_663</t>
  </si>
  <si>
    <t>Address_664</t>
  </si>
  <si>
    <t>Address_665</t>
  </si>
  <si>
    <t>Address_666</t>
  </si>
  <si>
    <t>Address_667</t>
  </si>
  <si>
    <t>Address_668</t>
  </si>
  <si>
    <t>Address_669</t>
  </si>
  <si>
    <t>Address_670</t>
  </si>
  <si>
    <t>Address_671</t>
  </si>
  <si>
    <t>Address_672</t>
  </si>
  <si>
    <t>Address_673</t>
  </si>
  <si>
    <t>Address_674</t>
  </si>
  <si>
    <t>Address_675</t>
  </si>
  <si>
    <t>Address_676</t>
  </si>
  <si>
    <t>Address_677</t>
  </si>
  <si>
    <t>Address_678</t>
  </si>
  <si>
    <t>Address_679</t>
  </si>
  <si>
    <t>Address_680</t>
  </si>
  <si>
    <t>Address_681</t>
  </si>
  <si>
    <t>Address_682</t>
  </si>
  <si>
    <t>Address_683</t>
  </si>
  <si>
    <t>Address_684</t>
  </si>
  <si>
    <t>Address_685</t>
  </si>
  <si>
    <t>Address_686</t>
  </si>
  <si>
    <t>Address_687</t>
  </si>
  <si>
    <t>Address_688</t>
  </si>
  <si>
    <t>Address_689</t>
  </si>
  <si>
    <t>Address_690</t>
  </si>
  <si>
    <t>Address_691</t>
  </si>
  <si>
    <t>Address_692</t>
  </si>
  <si>
    <t>Address_693</t>
  </si>
  <si>
    <t>Address_694</t>
  </si>
  <si>
    <t>Address_695</t>
  </si>
  <si>
    <t>Address_696</t>
  </si>
  <si>
    <t>Address_697</t>
  </si>
  <si>
    <t>Address_698</t>
  </si>
  <si>
    <t>Address_699</t>
  </si>
  <si>
    <t>Address_700</t>
  </si>
  <si>
    <t>Address_701</t>
  </si>
  <si>
    <t>Address_702</t>
  </si>
  <si>
    <t>Address_703</t>
  </si>
  <si>
    <t>Address_704</t>
  </si>
  <si>
    <t>Address_705</t>
  </si>
  <si>
    <t>Address_706</t>
  </si>
  <si>
    <t>Address_707</t>
  </si>
  <si>
    <t>Address_708</t>
  </si>
  <si>
    <t>Address_709</t>
  </si>
  <si>
    <t>Address_710</t>
  </si>
  <si>
    <t>Address_711</t>
  </si>
  <si>
    <t>Address_712</t>
  </si>
  <si>
    <t>Address_713</t>
  </si>
  <si>
    <t>Address_714</t>
  </si>
  <si>
    <t>Address_715</t>
  </si>
  <si>
    <t>Address_716</t>
  </si>
  <si>
    <t>Address_717</t>
  </si>
  <si>
    <t>Address_718</t>
  </si>
  <si>
    <t>Address_719</t>
  </si>
  <si>
    <t>Address_720</t>
  </si>
  <si>
    <t>Address_721</t>
  </si>
  <si>
    <t>Address_722</t>
  </si>
  <si>
    <t>Address_723</t>
  </si>
  <si>
    <t>Address_724</t>
  </si>
  <si>
    <t>Address_725</t>
  </si>
  <si>
    <t>Address_726</t>
  </si>
  <si>
    <t>Address_727</t>
  </si>
  <si>
    <t>Address_728</t>
  </si>
  <si>
    <t>Address_729</t>
  </si>
  <si>
    <t>Address_730</t>
  </si>
  <si>
    <t>Address_731</t>
  </si>
  <si>
    <t>Address_732</t>
  </si>
  <si>
    <t>Address_733</t>
  </si>
  <si>
    <t>Address_734</t>
  </si>
  <si>
    <t>Address_735</t>
  </si>
  <si>
    <t>Address_736</t>
  </si>
  <si>
    <t>Address_737</t>
  </si>
  <si>
    <t>Address_738</t>
  </si>
  <si>
    <t>Address_739</t>
  </si>
  <si>
    <t>Address_740</t>
  </si>
  <si>
    <t>Address_741</t>
  </si>
  <si>
    <t>Address_742</t>
  </si>
  <si>
    <t>Address_743</t>
  </si>
  <si>
    <t>Address_744</t>
  </si>
  <si>
    <t>Address_745</t>
  </si>
  <si>
    <t>Address_746</t>
  </si>
  <si>
    <t>Address_747</t>
  </si>
  <si>
    <t>Address_748</t>
  </si>
  <si>
    <t>Address_749</t>
  </si>
  <si>
    <t>Address_750</t>
  </si>
  <si>
    <t>Address_751</t>
  </si>
  <si>
    <t>Address_752</t>
  </si>
  <si>
    <t>Address_753</t>
  </si>
  <si>
    <t>Address_754</t>
  </si>
  <si>
    <t>Address_755</t>
  </si>
  <si>
    <t>Address_756</t>
  </si>
  <si>
    <t>Address_757</t>
  </si>
  <si>
    <t>Address_758</t>
  </si>
  <si>
    <t>Address_759</t>
  </si>
  <si>
    <t>Address_760</t>
  </si>
  <si>
    <t>Address_761</t>
  </si>
  <si>
    <t>Address_762</t>
  </si>
  <si>
    <t>Address_763</t>
  </si>
  <si>
    <t>Address_764</t>
  </si>
  <si>
    <t>Address_765</t>
  </si>
  <si>
    <t>Address_766</t>
  </si>
  <si>
    <t>Address_767</t>
  </si>
  <si>
    <t>Address_768</t>
  </si>
  <si>
    <t>Address_769</t>
  </si>
  <si>
    <t>Address_770</t>
  </si>
  <si>
    <t>Address_771</t>
  </si>
  <si>
    <t>Address_772</t>
  </si>
  <si>
    <t>Address_773</t>
  </si>
  <si>
    <t>Address_774</t>
  </si>
  <si>
    <t>Address_775</t>
  </si>
  <si>
    <t>Address_776</t>
  </si>
  <si>
    <t>Address_777</t>
  </si>
  <si>
    <t>Address_778</t>
  </si>
  <si>
    <t>Address_779</t>
  </si>
  <si>
    <t>Address_780</t>
  </si>
  <si>
    <t>Address_781</t>
  </si>
  <si>
    <t>Address_782</t>
  </si>
  <si>
    <t>Address_783</t>
  </si>
  <si>
    <t>Address_784</t>
  </si>
  <si>
    <t>Address_785</t>
  </si>
  <si>
    <t>Address_786</t>
  </si>
  <si>
    <t>Address_787</t>
  </si>
  <si>
    <t>Address_788</t>
  </si>
  <si>
    <t>Address_789</t>
  </si>
  <si>
    <t>Address_790</t>
  </si>
  <si>
    <t>Address_791</t>
  </si>
  <si>
    <t>Address_792</t>
  </si>
  <si>
    <t>Address_793</t>
  </si>
  <si>
    <t>Address_794</t>
  </si>
  <si>
    <t>Address_795</t>
  </si>
  <si>
    <t>Address_796</t>
  </si>
  <si>
    <t>Address_797</t>
  </si>
  <si>
    <t>Address_798</t>
  </si>
  <si>
    <t>Address_799</t>
  </si>
  <si>
    <t>Address_800</t>
  </si>
  <si>
    <t>Address_801</t>
  </si>
  <si>
    <t>Address_802</t>
  </si>
  <si>
    <t>Address_803</t>
  </si>
  <si>
    <t>Address_804</t>
  </si>
  <si>
    <t>Address_805</t>
  </si>
  <si>
    <t>Address_806</t>
  </si>
  <si>
    <t>Address_807</t>
  </si>
  <si>
    <t>Address_808</t>
  </si>
  <si>
    <t>Address_809</t>
  </si>
  <si>
    <t>Address_810</t>
  </si>
  <si>
    <t>Address_811</t>
  </si>
  <si>
    <t>Address_812</t>
  </si>
  <si>
    <t>Address_813</t>
  </si>
  <si>
    <t>Address_814</t>
  </si>
  <si>
    <t>Address_815</t>
  </si>
  <si>
    <t>Address_816</t>
  </si>
  <si>
    <t>Address_817</t>
  </si>
  <si>
    <t>Address_818</t>
  </si>
  <si>
    <t>Address_819</t>
  </si>
  <si>
    <t>Address_820</t>
  </si>
  <si>
    <t>Address_821</t>
  </si>
  <si>
    <t>Address_822</t>
  </si>
  <si>
    <t>Address_823</t>
  </si>
  <si>
    <t>Address_824</t>
  </si>
  <si>
    <t>Address_825</t>
  </si>
  <si>
    <t>Address_826</t>
  </si>
  <si>
    <t>Address_827</t>
  </si>
  <si>
    <t>Address_828</t>
  </si>
  <si>
    <t>Address_829</t>
  </si>
  <si>
    <t>Address_830</t>
  </si>
  <si>
    <t>Address_831</t>
  </si>
  <si>
    <t>Address_832</t>
  </si>
  <si>
    <t>Address_833</t>
  </si>
  <si>
    <t>Address_834</t>
  </si>
  <si>
    <t>Address_835</t>
  </si>
  <si>
    <t>Address_836</t>
  </si>
  <si>
    <t>Address_837</t>
  </si>
  <si>
    <t>Address_838</t>
  </si>
  <si>
    <t>Address_839</t>
  </si>
  <si>
    <t>Address_840</t>
  </si>
  <si>
    <t>Address_841</t>
  </si>
  <si>
    <t>Address_842</t>
  </si>
  <si>
    <t>Address_843</t>
  </si>
  <si>
    <t>Address_844</t>
  </si>
  <si>
    <t>Address_845</t>
  </si>
  <si>
    <t>Address_846</t>
  </si>
  <si>
    <t>Address_847</t>
  </si>
  <si>
    <t>Address_848</t>
  </si>
  <si>
    <t>Address_849</t>
  </si>
  <si>
    <t>Address_850</t>
  </si>
  <si>
    <t>Address_851</t>
  </si>
  <si>
    <t>Address_852</t>
  </si>
  <si>
    <t>Address_853</t>
  </si>
  <si>
    <t>Address_854</t>
  </si>
  <si>
    <t>Address_855</t>
  </si>
  <si>
    <t>Address_856</t>
  </si>
  <si>
    <t>Address_857</t>
  </si>
  <si>
    <t>Address_858</t>
  </si>
  <si>
    <t>Address_859</t>
  </si>
  <si>
    <t>Address_860</t>
  </si>
  <si>
    <t>Address_861</t>
  </si>
  <si>
    <t>Address_862</t>
  </si>
  <si>
    <t>Address_863</t>
  </si>
  <si>
    <t>Address_864</t>
  </si>
  <si>
    <t>Address_865</t>
  </si>
  <si>
    <t>Address_866</t>
  </si>
  <si>
    <t>Address_867</t>
  </si>
  <si>
    <t>Address_868</t>
  </si>
  <si>
    <t>Address_869</t>
  </si>
  <si>
    <t>Address_870</t>
  </si>
  <si>
    <t>Address_871</t>
  </si>
  <si>
    <t>Address_872</t>
  </si>
  <si>
    <t>Address_873</t>
  </si>
  <si>
    <t>Address_874</t>
  </si>
  <si>
    <t>Address_875</t>
  </si>
  <si>
    <t>Address_876</t>
  </si>
  <si>
    <t>Address_877</t>
  </si>
  <si>
    <t>Address_878</t>
  </si>
  <si>
    <t>Address_879</t>
  </si>
  <si>
    <t>Address_880</t>
  </si>
  <si>
    <t>Address_881</t>
  </si>
  <si>
    <t>Address_882</t>
  </si>
  <si>
    <t>Address_883</t>
  </si>
  <si>
    <t>Address_884</t>
  </si>
  <si>
    <t>Address_885</t>
  </si>
  <si>
    <t>Address_886</t>
  </si>
  <si>
    <t>Address_887</t>
  </si>
  <si>
    <t>Address_888</t>
  </si>
  <si>
    <t>Address_889</t>
  </si>
  <si>
    <t>Address_890</t>
  </si>
  <si>
    <t>Address_891</t>
  </si>
  <si>
    <t>Address_892</t>
  </si>
  <si>
    <t>Address_893</t>
  </si>
  <si>
    <t>Address_894</t>
  </si>
  <si>
    <t>Address_895</t>
  </si>
  <si>
    <t>Address_896</t>
  </si>
  <si>
    <t>Address_897</t>
  </si>
  <si>
    <t>Address_898</t>
  </si>
  <si>
    <t>Address_899</t>
  </si>
  <si>
    <t>Address_900</t>
  </si>
  <si>
    <t>Address_901</t>
  </si>
  <si>
    <t>Address_902</t>
  </si>
  <si>
    <t>Address_903</t>
  </si>
  <si>
    <t>Address_904</t>
  </si>
  <si>
    <t>Address_905</t>
  </si>
  <si>
    <t>Address_906</t>
  </si>
  <si>
    <t>Address_907</t>
  </si>
  <si>
    <t>Address_908</t>
  </si>
  <si>
    <t>Address_909</t>
  </si>
  <si>
    <t>Address_910</t>
  </si>
  <si>
    <t>Address_911</t>
  </si>
  <si>
    <t>Address_912</t>
  </si>
  <si>
    <t>Address_913</t>
  </si>
  <si>
    <t>Address_914</t>
  </si>
  <si>
    <t>Address_915</t>
  </si>
  <si>
    <t>Address_916</t>
  </si>
  <si>
    <t>Address_917</t>
  </si>
  <si>
    <t>Address_918</t>
  </si>
  <si>
    <t>Address_919</t>
  </si>
  <si>
    <t>Address_920</t>
  </si>
  <si>
    <t>Address_921</t>
  </si>
  <si>
    <t>Address_922</t>
  </si>
  <si>
    <t>Address_923</t>
  </si>
  <si>
    <t>Address_924</t>
  </si>
  <si>
    <t>Address_925</t>
  </si>
  <si>
    <t>Address_926</t>
  </si>
  <si>
    <t>Address_927</t>
  </si>
  <si>
    <t>Address_928</t>
  </si>
  <si>
    <t>Address_929</t>
  </si>
  <si>
    <t>Address_930</t>
  </si>
  <si>
    <t>Address_931</t>
  </si>
  <si>
    <t>Address_932</t>
  </si>
  <si>
    <t>Address_933</t>
  </si>
  <si>
    <t>Address_934</t>
  </si>
  <si>
    <t>Address_935</t>
  </si>
  <si>
    <t>Address_936</t>
  </si>
  <si>
    <t>Address_937</t>
  </si>
  <si>
    <t>Address_938</t>
  </si>
  <si>
    <t>Address_939</t>
  </si>
  <si>
    <t>Address_940</t>
  </si>
  <si>
    <t>Address_941</t>
  </si>
  <si>
    <t>Address_942</t>
  </si>
  <si>
    <t>Address_943</t>
  </si>
  <si>
    <t>Address_944</t>
  </si>
  <si>
    <t>Address_945</t>
  </si>
  <si>
    <t>Address_946</t>
  </si>
  <si>
    <t>Address_947</t>
  </si>
  <si>
    <t>Address_948</t>
  </si>
  <si>
    <t>Address_949</t>
  </si>
  <si>
    <t>Address_950</t>
  </si>
  <si>
    <t>Address_951</t>
  </si>
  <si>
    <t>Address_952</t>
  </si>
  <si>
    <t>Address_953</t>
  </si>
  <si>
    <t>Address_954</t>
  </si>
  <si>
    <t>Address_955</t>
  </si>
  <si>
    <t>Address_956</t>
  </si>
  <si>
    <t>Address_957</t>
  </si>
  <si>
    <t>Address_958</t>
  </si>
  <si>
    <t>Address_959</t>
  </si>
  <si>
    <t>Address_960</t>
  </si>
  <si>
    <t>Address_961</t>
  </si>
  <si>
    <t>Address_962</t>
  </si>
  <si>
    <t>Address_963</t>
  </si>
  <si>
    <t>Address_964</t>
  </si>
  <si>
    <t>Address_965</t>
  </si>
  <si>
    <t>Address_966</t>
  </si>
  <si>
    <t>Address_967</t>
  </si>
  <si>
    <t>Address_968</t>
  </si>
  <si>
    <t>Address_969</t>
  </si>
  <si>
    <t>Address_970</t>
  </si>
  <si>
    <t>Address_971</t>
  </si>
  <si>
    <t>Address_972</t>
  </si>
  <si>
    <t>Address_973</t>
  </si>
  <si>
    <t>Address_974</t>
  </si>
  <si>
    <t>Address_975</t>
  </si>
  <si>
    <t>Address_976</t>
  </si>
  <si>
    <t>Address_977</t>
  </si>
  <si>
    <t>Address_978</t>
  </si>
  <si>
    <t>Address_979</t>
  </si>
  <si>
    <t>Address_980</t>
  </si>
  <si>
    <t>Address_981</t>
  </si>
  <si>
    <t>Address_982</t>
  </si>
  <si>
    <t>Address_983</t>
  </si>
  <si>
    <t>Address_984</t>
  </si>
  <si>
    <t>Address_985</t>
  </si>
  <si>
    <t>Address_986</t>
  </si>
  <si>
    <t>Address_987</t>
  </si>
  <si>
    <t>Address_988</t>
  </si>
  <si>
    <t>Address_989</t>
  </si>
  <si>
    <t>Address_990</t>
  </si>
  <si>
    <t>Address_991</t>
  </si>
  <si>
    <t>Address_992</t>
  </si>
  <si>
    <t>Address_993</t>
  </si>
  <si>
    <t>Address_994</t>
  </si>
  <si>
    <t>Address_995</t>
  </si>
  <si>
    <t>Address_996</t>
  </si>
  <si>
    <t>Address_997</t>
  </si>
  <si>
    <t>Address_998</t>
  </si>
  <si>
    <t>Address_999</t>
  </si>
  <si>
    <t>Address_1000</t>
  </si>
  <si>
    <t>Address_1001</t>
  </si>
  <si>
    <t>Address_1002</t>
  </si>
  <si>
    <t>Address_1003</t>
  </si>
  <si>
    <t>Address_1004</t>
  </si>
  <si>
    <t>Address_1005</t>
  </si>
  <si>
    <t>Address_1006</t>
  </si>
  <si>
    <t>Address_1007</t>
  </si>
  <si>
    <t>Address_1008</t>
  </si>
  <si>
    <t>Address_1009</t>
  </si>
  <si>
    <t>Address_1010</t>
  </si>
  <si>
    <t>Address_1011</t>
  </si>
  <si>
    <t>Address_1012</t>
  </si>
  <si>
    <t>Address_1013</t>
  </si>
  <si>
    <t>Address_1014</t>
  </si>
  <si>
    <t>Address_1015</t>
  </si>
  <si>
    <t>Address_1016</t>
  </si>
  <si>
    <t>Address_1017</t>
  </si>
  <si>
    <t>Address_1018</t>
  </si>
  <si>
    <t>Address_1019</t>
  </si>
  <si>
    <t>Address_1020</t>
  </si>
  <si>
    <t>Address_1021</t>
  </si>
  <si>
    <t>Address_1022</t>
  </si>
  <si>
    <t>Address_1023</t>
  </si>
  <si>
    <t>Address_1024</t>
  </si>
  <si>
    <t>Address_1025</t>
  </si>
  <si>
    <t>Address_1026</t>
  </si>
  <si>
    <t>Address_1027</t>
  </si>
  <si>
    <t>Address_1028</t>
  </si>
  <si>
    <t>Address_1029</t>
  </si>
  <si>
    <t>Address_1030</t>
  </si>
  <si>
    <t>Address_1031</t>
  </si>
  <si>
    <t>Address_1032</t>
  </si>
  <si>
    <t>Address_1033</t>
  </si>
  <si>
    <t>Address_1034</t>
  </si>
  <si>
    <t>Address_1035</t>
  </si>
  <si>
    <t>Address_1036</t>
  </si>
  <si>
    <t>Address_1037</t>
  </si>
  <si>
    <t>Address_1038</t>
  </si>
  <si>
    <t>Address_1039</t>
  </si>
  <si>
    <t>Address_1040</t>
  </si>
  <si>
    <t>Address_1041</t>
  </si>
  <si>
    <t>Address_1042</t>
  </si>
  <si>
    <t>Address_1043</t>
  </si>
  <si>
    <t>Address_1044</t>
  </si>
  <si>
    <t>Address_1045</t>
  </si>
  <si>
    <t>Address_1046</t>
  </si>
  <si>
    <t>Address_1047</t>
  </si>
  <si>
    <t>Address_1048</t>
  </si>
  <si>
    <t>Address_1049</t>
  </si>
  <si>
    <t>Address_1050</t>
  </si>
  <si>
    <t>Address_1051</t>
  </si>
  <si>
    <t>Address_1052</t>
  </si>
  <si>
    <t>Address_1053</t>
  </si>
  <si>
    <t>Address_1054</t>
  </si>
  <si>
    <t>Address_1055</t>
  </si>
  <si>
    <t>Address_1056</t>
  </si>
  <si>
    <t>Address_1057</t>
  </si>
  <si>
    <t>Address_1058</t>
  </si>
  <si>
    <t>Address_1059</t>
  </si>
  <si>
    <t>Address_1060</t>
  </si>
  <si>
    <t>Address_1061</t>
  </si>
  <si>
    <t>Address_1062</t>
  </si>
  <si>
    <t>Address_1063</t>
  </si>
  <si>
    <t>Address_1064</t>
  </si>
  <si>
    <t>Address_1065</t>
  </si>
  <si>
    <t>Address_1066</t>
  </si>
  <si>
    <t>Address_1067</t>
  </si>
  <si>
    <t>Address_1068</t>
  </si>
  <si>
    <t>Address_1069</t>
  </si>
  <si>
    <t>Address_1070</t>
  </si>
  <si>
    <t>Address_1071</t>
  </si>
  <si>
    <t>Address_1072</t>
  </si>
  <si>
    <t>Address_1073</t>
  </si>
  <si>
    <t>Address_1074</t>
  </si>
  <si>
    <t>Address_1075</t>
  </si>
  <si>
    <t>Address_1076</t>
  </si>
  <si>
    <t>Address_1077</t>
  </si>
  <si>
    <t>Address_1078</t>
  </si>
  <si>
    <t>Address_1079</t>
  </si>
  <si>
    <t>Address_1080</t>
  </si>
  <si>
    <t>Address_1081</t>
  </si>
  <si>
    <t>Address_1082</t>
  </si>
  <si>
    <t>Address_1083</t>
  </si>
  <si>
    <t>Address_1084</t>
  </si>
  <si>
    <t>Address_1085</t>
  </si>
  <si>
    <t>Address_1086</t>
  </si>
  <si>
    <t>Address_1087</t>
  </si>
  <si>
    <t>Address_1088</t>
  </si>
  <si>
    <t>Address_1089</t>
  </si>
  <si>
    <t>Address_1090</t>
  </si>
  <si>
    <t>Address_1091</t>
  </si>
  <si>
    <t>Address_1092</t>
  </si>
  <si>
    <t>Address_1093</t>
  </si>
  <si>
    <t>Address_1094</t>
  </si>
  <si>
    <t>Address_1095</t>
  </si>
  <si>
    <t>Address_1096</t>
  </si>
  <si>
    <t>Address_1097</t>
  </si>
  <si>
    <t>Address_1098</t>
  </si>
  <si>
    <t>Address_1099</t>
  </si>
  <si>
    <t>Address_1100</t>
  </si>
  <si>
    <t>Address_1101</t>
  </si>
  <si>
    <t>Address_1102</t>
  </si>
  <si>
    <t>Address_1103</t>
  </si>
  <si>
    <t>Address_1104</t>
  </si>
  <si>
    <t>Address_1105</t>
  </si>
  <si>
    <t>Address_1106</t>
  </si>
  <si>
    <t>Address_1107</t>
  </si>
  <si>
    <t>Address_1108</t>
  </si>
  <si>
    <t>Address_1109</t>
  </si>
  <si>
    <t>Address_1110</t>
  </si>
  <si>
    <t>Address_1111</t>
  </si>
  <si>
    <t>Address_1112</t>
  </si>
  <si>
    <t>Address_1113</t>
  </si>
  <si>
    <t>Address_1114</t>
  </si>
  <si>
    <t>Address_1115</t>
  </si>
  <si>
    <t>Address_1116</t>
  </si>
  <si>
    <t>Address_1117</t>
  </si>
  <si>
    <t>Address_1118</t>
  </si>
  <si>
    <t>Address_1119</t>
  </si>
  <si>
    <t>Address_1120</t>
  </si>
  <si>
    <t>Address_1121</t>
  </si>
  <si>
    <t>Address_1122</t>
  </si>
  <si>
    <t>Address_1123</t>
  </si>
  <si>
    <t>Address_1124</t>
  </si>
  <si>
    <t>Address_1125</t>
  </si>
  <si>
    <t>Address_1126</t>
  </si>
  <si>
    <t>Address_1127</t>
  </si>
  <si>
    <t>Address_1128</t>
  </si>
  <si>
    <t>Address_1129</t>
  </si>
  <si>
    <t>Address_1130</t>
  </si>
  <si>
    <t>Address_1131</t>
  </si>
  <si>
    <t>Address_1132</t>
  </si>
  <si>
    <t>Address_1133</t>
  </si>
  <si>
    <t>Address_1134</t>
  </si>
  <si>
    <t>Address_1135</t>
  </si>
  <si>
    <t>Address_1136</t>
  </si>
  <si>
    <t>Address_1137</t>
  </si>
  <si>
    <t>Address_1138</t>
  </si>
  <si>
    <t>Address_1139</t>
  </si>
  <si>
    <t>Address_1140</t>
  </si>
  <si>
    <t>Address_1141</t>
  </si>
  <si>
    <t>Address_1142</t>
  </si>
  <si>
    <t>Address_1143</t>
  </si>
  <si>
    <t>Address_1144</t>
  </si>
  <si>
    <t>Address_1145</t>
  </si>
  <si>
    <t>Address_1146</t>
  </si>
  <si>
    <t>Address_1147</t>
  </si>
  <si>
    <t>Address_1148</t>
  </si>
  <si>
    <t>Address_1149</t>
  </si>
  <si>
    <t>Address_1150</t>
  </si>
  <si>
    <t>Address_1151</t>
  </si>
  <si>
    <t>Address_1152</t>
  </si>
  <si>
    <t>Address_1153</t>
  </si>
  <si>
    <t>Address_1154</t>
  </si>
  <si>
    <t>Address_1155</t>
  </si>
  <si>
    <t>Address_1156</t>
  </si>
  <si>
    <t>Address_1157</t>
  </si>
  <si>
    <t>Address_1158</t>
  </si>
  <si>
    <t>Address_1159</t>
  </si>
  <si>
    <t>Address_1160</t>
  </si>
  <si>
    <t>Address_1161</t>
  </si>
  <si>
    <t>Address_1162</t>
  </si>
  <si>
    <t>Address_1163</t>
  </si>
  <si>
    <t>Address_1164</t>
  </si>
  <si>
    <t>Address_1165</t>
  </si>
  <si>
    <t>Address_1166</t>
  </si>
  <si>
    <t>Address_1167</t>
  </si>
  <si>
    <t>Address_1168</t>
  </si>
  <si>
    <t>Address_1169</t>
  </si>
  <si>
    <t>Address_1170</t>
  </si>
  <si>
    <t>Address_1171</t>
  </si>
  <si>
    <t>Address_1172</t>
  </si>
  <si>
    <t>Address_1173</t>
  </si>
  <si>
    <t>Address_1174</t>
  </si>
  <si>
    <t>Address_1175</t>
  </si>
  <si>
    <t>Address_1176</t>
  </si>
  <si>
    <t>Address_1177</t>
  </si>
  <si>
    <t>Address_1178</t>
  </si>
  <si>
    <t>Address_1179</t>
  </si>
  <si>
    <t>Address_1180</t>
  </si>
  <si>
    <t>Address_1181</t>
  </si>
  <si>
    <t>Address_1182</t>
  </si>
  <si>
    <t>Address_1183</t>
  </si>
  <si>
    <t>Address_1184</t>
  </si>
  <si>
    <t>Address_1185</t>
  </si>
  <si>
    <t>Address_1186</t>
  </si>
  <si>
    <t>Address_1187</t>
  </si>
  <si>
    <t>Address_1188</t>
  </si>
  <si>
    <t>Address_1189</t>
  </si>
  <si>
    <t>Address_1190</t>
  </si>
  <si>
    <t>Address_1191</t>
  </si>
  <si>
    <t>Address_1192</t>
  </si>
  <si>
    <t>Address_1193</t>
  </si>
  <si>
    <t>Address_1194</t>
  </si>
  <si>
    <t>Address_1195</t>
  </si>
  <si>
    <t>Address_1196</t>
  </si>
  <si>
    <t>Address_1197</t>
  </si>
  <si>
    <t>Address_1198</t>
  </si>
  <si>
    <t>Address_1199</t>
  </si>
  <si>
    <t>Address_1200</t>
  </si>
  <si>
    <t>Address_1201</t>
  </si>
  <si>
    <t>Address_1202</t>
  </si>
  <si>
    <t>Address_1203</t>
  </si>
  <si>
    <t>Address_1204</t>
  </si>
  <si>
    <t>Address_1205</t>
  </si>
  <si>
    <t>Address_1206</t>
  </si>
  <si>
    <t>Address_1207</t>
  </si>
  <si>
    <t>Address_1208</t>
  </si>
  <si>
    <t>Address_1209</t>
  </si>
  <si>
    <t>Address_1210</t>
  </si>
  <si>
    <t>Address_1211</t>
  </si>
  <si>
    <t>Address_1212</t>
  </si>
  <si>
    <t>Address_1213</t>
  </si>
  <si>
    <t>Address_1214</t>
  </si>
  <si>
    <t>Address_1215</t>
  </si>
  <si>
    <t>Address_1216</t>
  </si>
  <si>
    <t>Address_1217</t>
  </si>
  <si>
    <t>Address_1218</t>
  </si>
  <si>
    <t>Address_1219</t>
  </si>
  <si>
    <t>Address_1220</t>
  </si>
  <si>
    <t>Address_1221</t>
  </si>
  <si>
    <t>Address_1222</t>
  </si>
  <si>
    <t>Address_1223</t>
  </si>
  <si>
    <t>Address_1224</t>
  </si>
  <si>
    <t>Address_1225</t>
  </si>
  <si>
    <t>Address_1226</t>
  </si>
  <si>
    <t>Address_1227</t>
  </si>
  <si>
    <t>Address_1228</t>
  </si>
  <si>
    <t>Address_1229</t>
  </si>
  <si>
    <t>Address_1230</t>
  </si>
  <si>
    <t>Address_1231</t>
  </si>
  <si>
    <t>Address_1232</t>
  </si>
  <si>
    <t>Address_1233</t>
  </si>
  <si>
    <t>Address_1234</t>
  </si>
  <si>
    <t>Address_1235</t>
  </si>
  <si>
    <t>Address_1236</t>
  </si>
  <si>
    <t>Address_1237</t>
  </si>
  <si>
    <t>Address_1238</t>
  </si>
  <si>
    <t>Address_1239</t>
  </si>
  <si>
    <t>Address_1240</t>
  </si>
  <si>
    <t>Address_1241</t>
  </si>
  <si>
    <t>Address_1242</t>
  </si>
  <si>
    <t>Address_1243</t>
  </si>
  <si>
    <t>Address_1244</t>
  </si>
  <si>
    <t>Address_1245</t>
  </si>
  <si>
    <t>Address_1246</t>
  </si>
  <si>
    <t>Address_1247</t>
  </si>
  <si>
    <t>Address_1248</t>
  </si>
  <si>
    <t>Address_1249</t>
  </si>
  <si>
    <t>Address_1250</t>
  </si>
  <si>
    <t>Address_1251</t>
  </si>
  <si>
    <t>Address_1252</t>
  </si>
  <si>
    <t>Address_1253</t>
  </si>
  <si>
    <t>Address_1254</t>
  </si>
  <si>
    <t>Address_1255</t>
  </si>
  <si>
    <t>Address_1256</t>
  </si>
  <si>
    <t>Address_1257</t>
  </si>
  <si>
    <t>Address_1258</t>
  </si>
  <si>
    <t>Address_1259</t>
  </si>
  <si>
    <t>Address_1260</t>
  </si>
  <si>
    <t>Address_1261</t>
  </si>
  <si>
    <t>Address_1262</t>
  </si>
  <si>
    <t>Address_1263</t>
  </si>
  <si>
    <t>Address_1264</t>
  </si>
  <si>
    <t>Address_1265</t>
  </si>
  <si>
    <t>Address_1266</t>
  </si>
  <si>
    <t>Address_1267</t>
  </si>
  <si>
    <t>Address_1268</t>
  </si>
  <si>
    <t>Address_1269</t>
  </si>
  <si>
    <t>Address_1270</t>
  </si>
  <si>
    <t>Address_1271</t>
  </si>
  <si>
    <t>Address_1272</t>
  </si>
  <si>
    <t>Address_1273</t>
  </si>
  <si>
    <t>Address_1274</t>
  </si>
  <si>
    <t>Address_1275</t>
  </si>
  <si>
    <t>Address_1276</t>
  </si>
  <si>
    <t>Address_1277</t>
  </si>
  <si>
    <t>Address_1278</t>
  </si>
  <si>
    <t>Address_1279</t>
  </si>
  <si>
    <t>Address_1280</t>
  </si>
  <si>
    <t>Address_1281</t>
  </si>
  <si>
    <t>Address_1282</t>
  </si>
  <si>
    <t>Address_1283</t>
  </si>
  <si>
    <t>Address_1284</t>
  </si>
  <si>
    <t>Address_1285</t>
  </si>
  <si>
    <t>Address_1286</t>
  </si>
  <si>
    <t>Address_1287</t>
  </si>
  <si>
    <t>Address_1288</t>
  </si>
  <si>
    <t>Address_1289</t>
  </si>
  <si>
    <t>Address_1290</t>
  </si>
  <si>
    <t>Address_1291</t>
  </si>
  <si>
    <t>Address_1292</t>
  </si>
  <si>
    <t>Address_1293</t>
  </si>
  <si>
    <t>Address_1294</t>
  </si>
  <si>
    <t>Address_1295</t>
  </si>
  <si>
    <t>Address_1296</t>
  </si>
  <si>
    <t>Address_1297</t>
  </si>
  <si>
    <t>Address_1298</t>
  </si>
  <si>
    <t>Address_1299</t>
  </si>
  <si>
    <t>Address_1300</t>
  </si>
  <si>
    <t>Address_1301</t>
  </si>
  <si>
    <t>Address_1302</t>
  </si>
  <si>
    <t>Address_1303</t>
  </si>
  <si>
    <t>Address_1304</t>
  </si>
  <si>
    <t>Address_1305</t>
  </si>
  <si>
    <t>Address_1306</t>
  </si>
  <si>
    <t>Address_1307</t>
  </si>
  <si>
    <t>Address_1308</t>
  </si>
  <si>
    <t>Address_1309</t>
  </si>
  <si>
    <t>Address_1310</t>
  </si>
  <si>
    <t>Address_1311</t>
  </si>
  <si>
    <t>Address_1312</t>
  </si>
  <si>
    <t>Address_1313</t>
  </si>
  <si>
    <t>Address_1314</t>
  </si>
  <si>
    <t>Address_1315</t>
  </si>
  <si>
    <t>Address_1316</t>
  </si>
  <si>
    <t>Address_1317</t>
  </si>
  <si>
    <t>Address_1318</t>
  </si>
  <si>
    <t>Address_1319</t>
  </si>
  <si>
    <t>Address_1320</t>
  </si>
  <si>
    <t>Address_1321</t>
  </si>
  <si>
    <t>Address_1322</t>
  </si>
  <si>
    <t>Address_1323</t>
  </si>
  <si>
    <t>Address_1324</t>
  </si>
  <si>
    <t>Address_1325</t>
  </si>
  <si>
    <t>Address_1326</t>
  </si>
  <si>
    <t>Address_1327</t>
  </si>
  <si>
    <t>Address_1328</t>
  </si>
  <si>
    <t>Address_1329</t>
  </si>
  <si>
    <t>Address_1330</t>
  </si>
  <si>
    <t>Address_1331</t>
  </si>
  <si>
    <t>Address_1332</t>
  </si>
  <si>
    <t>Address_1333</t>
  </si>
  <si>
    <t>Address_1334</t>
  </si>
  <si>
    <t>Address_1335</t>
  </si>
  <si>
    <t>Address_1336</t>
  </si>
  <si>
    <t>Address_1337</t>
  </si>
  <si>
    <t>Address_1338</t>
  </si>
  <si>
    <t>Address_1339</t>
  </si>
  <si>
    <t>Address_1340</t>
  </si>
  <si>
    <t>Address_1341</t>
  </si>
  <si>
    <t>Address_1342</t>
  </si>
  <si>
    <t>Address_1343</t>
  </si>
  <si>
    <t>Address_1344</t>
  </si>
  <si>
    <t>Address_1345</t>
  </si>
  <si>
    <t>Address_1346</t>
  </si>
  <si>
    <t>Address_1347</t>
  </si>
  <si>
    <t>Address_1348</t>
  </si>
  <si>
    <t>Address_1349</t>
  </si>
  <si>
    <t>Address_1350</t>
  </si>
  <si>
    <t>Address_1351</t>
  </si>
  <si>
    <t>Address_1352</t>
  </si>
  <si>
    <t>Address_1353</t>
  </si>
  <si>
    <t>Address_1354</t>
  </si>
  <si>
    <t>Address_1355</t>
  </si>
  <si>
    <t>Address_1356</t>
  </si>
  <si>
    <t>Address_1357</t>
  </si>
  <si>
    <t>Address_1358</t>
  </si>
  <si>
    <t>Address_1359</t>
  </si>
  <si>
    <t>Address_1360</t>
  </si>
  <si>
    <t>Address_1361</t>
  </si>
  <si>
    <t>Address_1362</t>
  </si>
  <si>
    <t>Address_1363</t>
  </si>
  <si>
    <t>Address_1364</t>
  </si>
  <si>
    <t>Address_1365</t>
  </si>
  <si>
    <t>Address_1366</t>
  </si>
  <si>
    <t>Address_1367</t>
  </si>
  <si>
    <t>Address_1368</t>
  </si>
  <si>
    <t>Address_1369</t>
  </si>
  <si>
    <t>Address_1370</t>
  </si>
  <si>
    <t>Address_1371</t>
  </si>
  <si>
    <t>Address_1372</t>
  </si>
  <si>
    <t>Address_1373</t>
  </si>
  <si>
    <t>Address_1374</t>
  </si>
  <si>
    <t>Address_1375</t>
  </si>
  <si>
    <t>Address_1376</t>
  </si>
  <si>
    <t>Address_1377</t>
  </si>
  <si>
    <t>Address_1378</t>
  </si>
  <si>
    <t>Address_1379</t>
  </si>
  <si>
    <t>Address_1380</t>
  </si>
  <si>
    <t>Address_1381</t>
  </si>
  <si>
    <t>Address_1382</t>
  </si>
  <si>
    <t>Address_1383</t>
  </si>
  <si>
    <t>Address_1384</t>
  </si>
  <si>
    <t>Address_1385</t>
  </si>
  <si>
    <t>Address_1386</t>
  </si>
  <si>
    <t>Address_1387</t>
  </si>
  <si>
    <t>Address_1388</t>
  </si>
  <si>
    <t>Address_1389</t>
  </si>
  <si>
    <t>Address_1390</t>
  </si>
  <si>
    <t>Address_1391</t>
  </si>
  <si>
    <t>Address_1392</t>
  </si>
  <si>
    <t>Address_1393</t>
  </si>
  <si>
    <t>Address_1394</t>
  </si>
  <si>
    <t>Address_1395</t>
  </si>
  <si>
    <t>Address_1396</t>
  </si>
  <si>
    <t>Address_1397</t>
  </si>
  <si>
    <t>Address_1398</t>
  </si>
  <si>
    <t>Address_1399</t>
  </si>
  <si>
    <t>Address_1400</t>
  </si>
  <si>
    <t>Address_1401</t>
  </si>
  <si>
    <t>Address_1402</t>
  </si>
  <si>
    <t>Address_1403</t>
  </si>
  <si>
    <t>Address_1404</t>
  </si>
  <si>
    <t>Address_1405</t>
  </si>
  <si>
    <t>Address_1406</t>
  </si>
  <si>
    <t>Address_1407</t>
  </si>
  <si>
    <t>Address_1408</t>
  </si>
  <si>
    <t>Address_1409</t>
  </si>
  <si>
    <t>Address_1410</t>
  </si>
  <si>
    <t>Address_1411</t>
  </si>
  <si>
    <t>Address_1412</t>
  </si>
  <si>
    <t>Address_1413</t>
  </si>
  <si>
    <t>Address_1414</t>
  </si>
  <si>
    <t>Address_1415</t>
  </si>
  <si>
    <t>Address_1416</t>
  </si>
  <si>
    <t>Address_1417</t>
  </si>
  <si>
    <t>Address_1418</t>
  </si>
  <si>
    <t>Address_1419</t>
  </si>
  <si>
    <t>Address_1420</t>
  </si>
  <si>
    <t>Address_1421</t>
  </si>
  <si>
    <t>Address_1422</t>
  </si>
  <si>
    <t>Address_1423</t>
  </si>
  <si>
    <t>Address_1424</t>
  </si>
  <si>
    <t>Address_1425</t>
  </si>
  <si>
    <t>Address_1426</t>
  </si>
  <si>
    <t>Address_1427</t>
  </si>
  <si>
    <t>Address_1428</t>
  </si>
  <si>
    <t>Address_1429</t>
  </si>
  <si>
    <t>Address_1430</t>
  </si>
  <si>
    <t>Address_1431</t>
  </si>
  <si>
    <t>Address_1432</t>
  </si>
  <si>
    <t>Address_1433</t>
  </si>
  <si>
    <t>Address_1434</t>
  </si>
  <si>
    <t>Address_1435</t>
  </si>
  <si>
    <t>Address_1436</t>
  </si>
  <si>
    <t>Address_1437</t>
  </si>
  <si>
    <t>Address_1438</t>
  </si>
  <si>
    <t>Address_1439</t>
  </si>
  <si>
    <t>Address_1440</t>
  </si>
  <si>
    <t>Address_1441</t>
  </si>
  <si>
    <t>Address_1442</t>
  </si>
  <si>
    <t>Address_1443</t>
  </si>
  <si>
    <t>Address_1444</t>
  </si>
  <si>
    <t>Address_1445</t>
  </si>
  <si>
    <t>Address_1446</t>
  </si>
  <si>
    <t>Address_1447</t>
  </si>
  <si>
    <t>Address_1448</t>
  </si>
  <si>
    <t>Address_1449</t>
  </si>
  <si>
    <t>Address_1450</t>
  </si>
  <si>
    <t>Address_1451</t>
  </si>
  <si>
    <t>Address_1452</t>
  </si>
  <si>
    <t>Address_1453</t>
  </si>
  <si>
    <t>Address_1454</t>
  </si>
  <si>
    <t>Address_1455</t>
  </si>
  <si>
    <t>Address_1456</t>
  </si>
  <si>
    <t>Address_1457</t>
  </si>
  <si>
    <t>Address_1458</t>
  </si>
  <si>
    <t>Address_1459</t>
  </si>
  <si>
    <t>Address_1460</t>
  </si>
  <si>
    <t>Address_1461</t>
  </si>
  <si>
    <t>Address_1462</t>
  </si>
  <si>
    <t>Address_1463</t>
  </si>
  <si>
    <t>Address_1464</t>
  </si>
  <si>
    <t>Address_1465</t>
  </si>
  <si>
    <t>Address_1466</t>
  </si>
  <si>
    <t>Address_1467</t>
  </si>
  <si>
    <t>Address_1468</t>
  </si>
  <si>
    <t>Address_1469</t>
  </si>
  <si>
    <t>Address_1470</t>
  </si>
  <si>
    <t>Address_1471</t>
  </si>
  <si>
    <t>Address_1472</t>
  </si>
  <si>
    <t>Address_1473</t>
  </si>
  <si>
    <t>Address_1474</t>
  </si>
  <si>
    <t>Address_1475</t>
  </si>
  <si>
    <t>Address_1476</t>
  </si>
  <si>
    <t>Address_1477</t>
  </si>
  <si>
    <t>Address_1478</t>
  </si>
  <si>
    <t>Address_1479</t>
  </si>
  <si>
    <t>Address_1480</t>
  </si>
  <si>
    <t>Address_1481</t>
  </si>
  <si>
    <t>Address_1482</t>
  </si>
  <si>
    <t>Address_1483</t>
  </si>
  <si>
    <t>Address_1484</t>
  </si>
  <si>
    <t>Address_1485</t>
  </si>
  <si>
    <t>Address_1486</t>
  </si>
  <si>
    <t>Address_1487</t>
  </si>
  <si>
    <t>Address_1488</t>
  </si>
  <si>
    <t>Address_1489</t>
  </si>
  <si>
    <t>Address_1490</t>
  </si>
  <si>
    <t>Address_1491</t>
  </si>
  <si>
    <t>Address_1492</t>
  </si>
  <si>
    <t>Address_1493</t>
  </si>
  <si>
    <t>Address_1494</t>
  </si>
  <si>
    <t>Address_1495</t>
  </si>
  <si>
    <t>Address_1496</t>
  </si>
  <si>
    <t>Address_1497</t>
  </si>
  <si>
    <t>Address_1498</t>
  </si>
  <si>
    <t>Address_1499</t>
  </si>
  <si>
    <t>Address_1500</t>
  </si>
  <si>
    <t>Address_1501</t>
  </si>
  <si>
    <t>Address_1502</t>
  </si>
  <si>
    <t>Address_1503</t>
  </si>
  <si>
    <t>Address_1504</t>
  </si>
  <si>
    <t>Address_1505</t>
  </si>
  <si>
    <t>Address_1506</t>
  </si>
  <si>
    <t>Address_1507</t>
  </si>
  <si>
    <t>Address_1508</t>
  </si>
  <si>
    <t>Address_1509</t>
  </si>
  <si>
    <t>Address_1510</t>
  </si>
  <si>
    <t>Address_1511</t>
  </si>
  <si>
    <t>Address_1512</t>
  </si>
  <si>
    <t>Address_1513</t>
  </si>
  <si>
    <t>Address_1514</t>
  </si>
  <si>
    <t>Address_1515</t>
  </si>
  <si>
    <t>Address_1516</t>
  </si>
  <si>
    <t>Address_1517</t>
  </si>
  <si>
    <t>Address_1518</t>
  </si>
  <si>
    <t>Address_1519</t>
  </si>
  <si>
    <t>Address_1520</t>
  </si>
  <si>
    <t>Address_1521</t>
  </si>
  <si>
    <t>Address_1522</t>
  </si>
  <si>
    <t>Address_1523</t>
  </si>
  <si>
    <t>Address_1524</t>
  </si>
  <si>
    <t>Address_1525</t>
  </si>
  <si>
    <t>Address_1526</t>
  </si>
  <si>
    <t>Address_1527</t>
  </si>
  <si>
    <t>Address_1528</t>
  </si>
  <si>
    <t>Address_1529</t>
  </si>
  <si>
    <t>Address_1530</t>
  </si>
  <si>
    <t>Address_1531</t>
  </si>
  <si>
    <t>Address_1532</t>
  </si>
  <si>
    <t>Address_1533</t>
  </si>
  <si>
    <t>Address_1534</t>
  </si>
  <si>
    <t>Address_1535</t>
  </si>
  <si>
    <t>Address_1536</t>
  </si>
  <si>
    <t>Address_1537</t>
  </si>
  <si>
    <t>Address_1538</t>
  </si>
  <si>
    <t>Address_1539</t>
  </si>
  <si>
    <t>Address_1540</t>
  </si>
  <si>
    <t>Address_1541</t>
  </si>
  <si>
    <t>Address_1542</t>
  </si>
  <si>
    <t>Address_1543</t>
  </si>
  <si>
    <t>Address_1544</t>
  </si>
  <si>
    <t>Address_1545</t>
  </si>
  <si>
    <t>Address_1546</t>
  </si>
  <si>
    <t>Address_1547</t>
  </si>
  <si>
    <t>Address_1548</t>
  </si>
  <si>
    <t>Address_1549</t>
  </si>
  <si>
    <t>Address_1550</t>
  </si>
  <si>
    <t>Address_1551</t>
  </si>
  <si>
    <t>Address_1552</t>
  </si>
  <si>
    <t>Address_1553</t>
  </si>
  <si>
    <t>Address_1554</t>
  </si>
  <si>
    <t>Address_1555</t>
  </si>
  <si>
    <t>Address_1556</t>
  </si>
  <si>
    <t>Address_1557</t>
  </si>
  <si>
    <t>Address_1558</t>
  </si>
  <si>
    <t>Address_1559</t>
  </si>
  <si>
    <t>Address_1560</t>
  </si>
  <si>
    <t>Address_1561</t>
  </si>
  <si>
    <t>Address_1562</t>
  </si>
  <si>
    <t>Address_1563</t>
  </si>
  <si>
    <t>Address_1564</t>
  </si>
  <si>
    <t>Address_1565</t>
  </si>
  <si>
    <t>Address_1566</t>
  </si>
  <si>
    <t>Address_1567</t>
  </si>
  <si>
    <t>Address_1568</t>
  </si>
  <si>
    <t>Address_1569</t>
  </si>
  <si>
    <t>Address_1570</t>
  </si>
  <si>
    <t>Address_1571</t>
  </si>
  <si>
    <t>Address_1572</t>
  </si>
  <si>
    <t>Address_1573</t>
  </si>
  <si>
    <t>Address_1574</t>
  </si>
  <si>
    <t>Address_1575</t>
  </si>
  <si>
    <t>Address_1576</t>
  </si>
  <si>
    <t>Address_1577</t>
  </si>
  <si>
    <t>Address_1578</t>
  </si>
  <si>
    <t>Address_1579</t>
  </si>
  <si>
    <t>Address_1580</t>
  </si>
  <si>
    <t>Address_1581</t>
  </si>
  <si>
    <t>Address_1582</t>
  </si>
  <si>
    <t>Address_1583</t>
  </si>
  <si>
    <t>Address_1584</t>
  </si>
  <si>
    <t>Address_1585</t>
  </si>
  <si>
    <t>Address_1586</t>
  </si>
  <si>
    <t>Address_1587</t>
  </si>
  <si>
    <t>Address_1588</t>
  </si>
  <si>
    <t>Address_1589</t>
  </si>
  <si>
    <t>Address_1590</t>
  </si>
  <si>
    <t>Address_1591</t>
  </si>
  <si>
    <t>Address_1592</t>
  </si>
  <si>
    <t>Address_1593</t>
  </si>
  <si>
    <t>Address_1594</t>
  </si>
  <si>
    <t>Address_1595</t>
  </si>
  <si>
    <t>Address_1596</t>
  </si>
  <si>
    <t>Address_1597</t>
  </si>
  <si>
    <t>Address_1598</t>
  </si>
  <si>
    <t>Address_1599</t>
  </si>
  <si>
    <t>Address_1600</t>
  </si>
  <si>
    <t>Address_1601</t>
  </si>
  <si>
    <t>Address_1602</t>
  </si>
  <si>
    <t>Address_1603</t>
  </si>
  <si>
    <t>Address_1604</t>
  </si>
  <si>
    <t>Address_1605</t>
  </si>
  <si>
    <t>Address_1606</t>
  </si>
  <si>
    <t>Address_1607</t>
  </si>
  <si>
    <t>Address_1608</t>
  </si>
  <si>
    <t>Address_1609</t>
  </si>
  <si>
    <t>Address_1610</t>
  </si>
  <si>
    <t>Address_1611</t>
  </si>
  <si>
    <t>Address_1612</t>
  </si>
  <si>
    <t>Address_1613</t>
  </si>
  <si>
    <t>Address_1614</t>
  </si>
  <si>
    <t>Address_1615</t>
  </si>
  <si>
    <t>Address_1616</t>
  </si>
  <si>
    <t>Address_1617</t>
  </si>
  <si>
    <t>Address_1618</t>
  </si>
  <si>
    <t>Address_1619</t>
  </si>
  <si>
    <t>Address_1620</t>
  </si>
  <si>
    <t>Address_1621</t>
  </si>
  <si>
    <t>Address_1622</t>
  </si>
  <si>
    <t>Address_1623</t>
  </si>
  <si>
    <t>Address_1624</t>
  </si>
  <si>
    <t>Address_1625</t>
  </si>
  <si>
    <t>Address_1626</t>
  </si>
  <si>
    <t>Address_1627</t>
  </si>
  <si>
    <t>Address_1628</t>
  </si>
  <si>
    <t>Address_1629</t>
  </si>
  <si>
    <t>Address_1630</t>
  </si>
  <si>
    <t>Address_1631</t>
  </si>
  <si>
    <t>Address_1632</t>
  </si>
  <si>
    <t>Address_1633</t>
  </si>
  <si>
    <t>Address_1634</t>
  </si>
  <si>
    <t>Address_1635</t>
  </si>
  <si>
    <t>Address_1636</t>
  </si>
  <si>
    <t>Address_1637</t>
  </si>
  <si>
    <t>Address_1638</t>
  </si>
  <si>
    <t>Address_1639</t>
  </si>
  <si>
    <t>Address_1640</t>
  </si>
  <si>
    <t>Address_1641</t>
  </si>
  <si>
    <t>Address_1642</t>
  </si>
  <si>
    <t>Address_1643</t>
  </si>
  <si>
    <t>Address_1644</t>
  </si>
  <si>
    <t>Address_1645</t>
  </si>
  <si>
    <t>Address_1646</t>
  </si>
  <si>
    <t>Address_1647</t>
  </si>
  <si>
    <t>Address_1648</t>
  </si>
  <si>
    <t>Address_1649</t>
  </si>
  <si>
    <t>Address_1650</t>
  </si>
  <si>
    <t>Address_1651</t>
  </si>
  <si>
    <t>Address_1652</t>
  </si>
  <si>
    <t>Address_1653</t>
  </si>
  <si>
    <t>Address_1654</t>
  </si>
  <si>
    <t>Address_1655</t>
  </si>
  <si>
    <t>Address_1656</t>
  </si>
  <si>
    <t>Address_1657</t>
  </si>
  <si>
    <t>Address_1658</t>
  </si>
  <si>
    <t>Address_1659</t>
  </si>
  <si>
    <t>Address_1660</t>
  </si>
  <si>
    <t>Address_1661</t>
  </si>
  <si>
    <t>Address_1662</t>
  </si>
  <si>
    <t>Address_1663</t>
  </si>
  <si>
    <t>Address_1664</t>
  </si>
  <si>
    <t>Address_1665</t>
  </si>
  <si>
    <t>Address_1666</t>
  </si>
  <si>
    <t>Address_1667</t>
  </si>
  <si>
    <t>Address_1668</t>
  </si>
  <si>
    <t>Address_1669</t>
  </si>
  <si>
    <t>Address_1670</t>
  </si>
  <si>
    <t>Address_1671</t>
  </si>
  <si>
    <t>Address_1672</t>
  </si>
  <si>
    <t>Address_1673</t>
  </si>
  <si>
    <t>Address_1674</t>
  </si>
  <si>
    <t>Address_1675</t>
  </si>
  <si>
    <t>Address_1676</t>
  </si>
  <si>
    <t>Address_1677</t>
  </si>
  <si>
    <t>Address_1678</t>
  </si>
  <si>
    <t>Address_1679</t>
  </si>
  <si>
    <t>Address_1680</t>
  </si>
  <si>
    <t>Address_1681</t>
  </si>
  <si>
    <t>Address_1682</t>
  </si>
  <si>
    <t>Address_1683</t>
  </si>
  <si>
    <t>Address_1684</t>
  </si>
  <si>
    <t>Address_1685</t>
  </si>
  <si>
    <t>Address_1686</t>
  </si>
  <si>
    <t>Address_1687</t>
  </si>
  <si>
    <t>Address_1688</t>
  </si>
  <si>
    <t>Address_1689</t>
  </si>
  <si>
    <t>Address_1690</t>
  </si>
  <si>
    <t>Address_1691</t>
  </si>
  <si>
    <t>Address_1692</t>
  </si>
  <si>
    <t>Address_1693</t>
  </si>
  <si>
    <t>Address_1694</t>
  </si>
  <si>
    <t>Address_1695</t>
  </si>
  <si>
    <t>Address_1696</t>
  </si>
  <si>
    <t>Address_1697</t>
  </si>
  <si>
    <t>Address_1698</t>
  </si>
  <si>
    <t>Address_1699</t>
  </si>
  <si>
    <t>Address_1700</t>
  </si>
  <si>
    <t>Address_1701</t>
  </si>
  <si>
    <t>Address_1702</t>
  </si>
  <si>
    <t>Address_1703</t>
  </si>
  <si>
    <t>Address_1704</t>
  </si>
  <si>
    <t>Address_1705</t>
  </si>
  <si>
    <t>Address_1706</t>
  </si>
  <si>
    <t>Address_1707</t>
  </si>
  <si>
    <t>Address_1708</t>
  </si>
  <si>
    <t>Address_1709</t>
  </si>
  <si>
    <t>Address_1710</t>
  </si>
  <si>
    <t>Address_1711</t>
  </si>
  <si>
    <t>Address_1712</t>
  </si>
  <si>
    <t>Address_1713</t>
  </si>
  <si>
    <t>Address_1714</t>
  </si>
  <si>
    <t>Address_1715</t>
  </si>
  <si>
    <t>Address_1716</t>
  </si>
  <si>
    <t>Address_1717</t>
  </si>
  <si>
    <t>Address_1718</t>
  </si>
  <si>
    <t>Address_1719</t>
  </si>
  <si>
    <t>Address_1720</t>
  </si>
  <si>
    <t>Address_1721</t>
  </si>
  <si>
    <t>Address_1722</t>
  </si>
  <si>
    <t>Address_1723</t>
  </si>
  <si>
    <t>Address_1724</t>
  </si>
  <si>
    <t>Address_1725</t>
  </si>
  <si>
    <t>Address_1726</t>
  </si>
  <si>
    <t>Address_1727</t>
  </si>
  <si>
    <t>Address_1728</t>
  </si>
  <si>
    <t>Address_1729</t>
  </si>
  <si>
    <t>Address_1730</t>
  </si>
  <si>
    <t>Address_1731</t>
  </si>
  <si>
    <t>Address_1732</t>
  </si>
  <si>
    <t>Address_1733</t>
  </si>
  <si>
    <t>Address_1734</t>
  </si>
  <si>
    <t>Address_1735</t>
  </si>
  <si>
    <t>Address_1736</t>
  </si>
  <si>
    <t>Address_1737</t>
  </si>
  <si>
    <t>Address_1738</t>
  </si>
  <si>
    <t>Address_1739</t>
  </si>
  <si>
    <t>Address_1740</t>
  </si>
  <si>
    <t>Address_1741</t>
  </si>
  <si>
    <t>Address_1742</t>
  </si>
  <si>
    <t>Address_1743</t>
  </si>
  <si>
    <t>Address_1744</t>
  </si>
  <si>
    <t>Address_1745</t>
  </si>
  <si>
    <t>Address_1746</t>
  </si>
  <si>
    <t>Address_1747</t>
  </si>
  <si>
    <t>Address_1748</t>
  </si>
  <si>
    <t>Address_1749</t>
  </si>
  <si>
    <t>Address_1750</t>
  </si>
  <si>
    <t>Address_1751</t>
  </si>
  <si>
    <t>Address_1752</t>
  </si>
  <si>
    <t>Address_1753</t>
  </si>
  <si>
    <t>Address_1754</t>
  </si>
  <si>
    <t>Address_1755</t>
  </si>
  <si>
    <t>Address_1756</t>
  </si>
  <si>
    <t>Address_1757</t>
  </si>
  <si>
    <t>Address_1758</t>
  </si>
  <si>
    <t>Address_1759</t>
  </si>
  <si>
    <t>Address_1760</t>
  </si>
  <si>
    <t>Address_1761</t>
  </si>
  <si>
    <t>Address_1762</t>
  </si>
  <si>
    <t>Address_1763</t>
  </si>
  <si>
    <t>Address_1764</t>
  </si>
  <si>
    <t>Address_1765</t>
  </si>
  <si>
    <t>Address_1766</t>
  </si>
  <si>
    <t>Address_1767</t>
  </si>
  <si>
    <t>Address_1768</t>
  </si>
  <si>
    <t>Address_1769</t>
  </si>
  <si>
    <t>Address_1770</t>
  </si>
  <si>
    <t>Address_1771</t>
  </si>
  <si>
    <t>Address_1772</t>
  </si>
  <si>
    <t>Address_1773</t>
  </si>
  <si>
    <t>Address_1774</t>
  </si>
  <si>
    <t>Address_1775</t>
  </si>
  <si>
    <t>Address_1776</t>
  </si>
  <si>
    <t>Address_1777</t>
  </si>
  <si>
    <t>Address_1778</t>
  </si>
  <si>
    <t>Address_1779</t>
  </si>
  <si>
    <t>Address_1780</t>
  </si>
  <si>
    <t>Address_1781</t>
  </si>
  <si>
    <t>Address_1782</t>
  </si>
  <si>
    <t>Address_1783</t>
  </si>
  <si>
    <t>Address_1784</t>
  </si>
  <si>
    <t>Address_1785</t>
  </si>
  <si>
    <t>Address_1786</t>
  </si>
  <si>
    <t>Address_1787</t>
  </si>
  <si>
    <t>Address_1788</t>
  </si>
  <si>
    <t>Address_1789</t>
  </si>
  <si>
    <t>Address_1790</t>
  </si>
  <si>
    <t>Address_1791</t>
  </si>
  <si>
    <t>Address_1792</t>
  </si>
  <si>
    <t>Address_1793</t>
  </si>
  <si>
    <t>Address_1794</t>
  </si>
  <si>
    <t>Address_1795</t>
  </si>
  <si>
    <t>Address_1796</t>
  </si>
  <si>
    <t>Address_1797</t>
  </si>
  <si>
    <t>Address_1798</t>
  </si>
  <si>
    <t>Address_1799</t>
  </si>
  <si>
    <t>Address_1800</t>
  </si>
  <si>
    <t>Address_1801</t>
  </si>
  <si>
    <t>Address_1802</t>
  </si>
  <si>
    <t>Address_1803</t>
  </si>
  <si>
    <t>Address_1804</t>
  </si>
  <si>
    <t>Address_1805</t>
  </si>
  <si>
    <t>Address_1806</t>
  </si>
  <si>
    <t>Address_1807</t>
  </si>
  <si>
    <t>Address_1808</t>
  </si>
  <si>
    <t>Address_1809</t>
  </si>
  <si>
    <t>Address_1810</t>
  </si>
  <si>
    <t>Address_1811</t>
  </si>
  <si>
    <t>Address_1812</t>
  </si>
  <si>
    <t>Address_1813</t>
  </si>
  <si>
    <t>Address_1814</t>
  </si>
  <si>
    <t>Address_1815</t>
  </si>
  <si>
    <t>Address_1816</t>
  </si>
  <si>
    <t>Address_1817</t>
  </si>
  <si>
    <t>Address_1818</t>
  </si>
  <si>
    <t>Address_1819</t>
  </si>
  <si>
    <t>Address_1820</t>
  </si>
  <si>
    <t>Address_1821</t>
  </si>
  <si>
    <t>Address_1822</t>
  </si>
  <si>
    <t>Address_1823</t>
  </si>
  <si>
    <t>Address_1824</t>
  </si>
  <si>
    <t>Address_1825</t>
  </si>
  <si>
    <t>Address_1826</t>
  </si>
  <si>
    <t>Address_1827</t>
  </si>
  <si>
    <t>Address_1828</t>
  </si>
  <si>
    <t>Address_1829</t>
  </si>
  <si>
    <t>Address_1830</t>
  </si>
  <si>
    <t>Address_1831</t>
  </si>
  <si>
    <t>Address_1832</t>
  </si>
  <si>
    <t>Address_1833</t>
  </si>
  <si>
    <t>Address_1834</t>
  </si>
  <si>
    <t>Address_1835</t>
  </si>
  <si>
    <t>Address_1836</t>
  </si>
  <si>
    <t>Address_1837</t>
  </si>
  <si>
    <t>Address_1838</t>
  </si>
  <si>
    <t>Address_1839</t>
  </si>
  <si>
    <t>Address_1840</t>
  </si>
  <si>
    <t>Address_1841</t>
  </si>
  <si>
    <t>Address_1842</t>
  </si>
  <si>
    <t>Address_1843</t>
  </si>
  <si>
    <t>Address_1844</t>
  </si>
  <si>
    <t>Address_1845</t>
  </si>
  <si>
    <t>Address_1846</t>
  </si>
  <si>
    <t>Address_1847</t>
  </si>
  <si>
    <t>Address_1848</t>
  </si>
  <si>
    <t>Address_1849</t>
  </si>
  <si>
    <t>Address_1850</t>
  </si>
  <si>
    <t>Address_1851</t>
  </si>
  <si>
    <t>Address_1852</t>
  </si>
  <si>
    <t>Address_1853</t>
  </si>
  <si>
    <t>Address_1854</t>
  </si>
  <si>
    <t>Address_1855</t>
  </si>
  <si>
    <t>Address_1856</t>
  </si>
  <si>
    <t>Address_1857</t>
  </si>
  <si>
    <t>Address_1858</t>
  </si>
  <si>
    <t>Address_1859</t>
  </si>
  <si>
    <t>Address_1860</t>
  </si>
  <si>
    <t>Address_1861</t>
  </si>
  <si>
    <t>Address_1862</t>
  </si>
  <si>
    <t>Address_1863</t>
  </si>
  <si>
    <t>Address_1864</t>
  </si>
  <si>
    <t>Address_1865</t>
  </si>
  <si>
    <t>Address_1866</t>
  </si>
  <si>
    <t>Address_1867</t>
  </si>
  <si>
    <t>Address_1868</t>
  </si>
  <si>
    <t>Address_1869</t>
  </si>
  <si>
    <t>Address_1870</t>
  </si>
  <si>
    <t>Address_1871</t>
  </si>
  <si>
    <t>Address_1872</t>
  </si>
  <si>
    <t>Address_1873</t>
  </si>
  <si>
    <t>Address_1874</t>
  </si>
  <si>
    <t>Address_1875</t>
  </si>
  <si>
    <t>Address_1876</t>
  </si>
  <si>
    <t>Address_1877</t>
  </si>
  <si>
    <t>Address_1878</t>
  </si>
  <si>
    <t>Address_1879</t>
  </si>
  <si>
    <t>Address_1880</t>
  </si>
  <si>
    <t>Address_1881</t>
  </si>
  <si>
    <t>Address_1882</t>
  </si>
  <si>
    <t>Address_1883</t>
  </si>
  <si>
    <t>Address_1884</t>
  </si>
  <si>
    <t>Address_1885</t>
  </si>
  <si>
    <t>Address_1886</t>
  </si>
  <si>
    <t>Address_1887</t>
  </si>
  <si>
    <t>Address_1888</t>
  </si>
  <si>
    <t>Address_1889</t>
  </si>
  <si>
    <t>Address_1890</t>
  </si>
  <si>
    <t>Address_1891</t>
  </si>
  <si>
    <t>Address_1892</t>
  </si>
  <si>
    <t>Address_1893</t>
  </si>
  <si>
    <t>Address_1894</t>
  </si>
  <si>
    <t>Address_1895</t>
  </si>
  <si>
    <t>Address_1896</t>
  </si>
  <si>
    <t>Address_1897</t>
  </si>
  <si>
    <t>Address_1898</t>
  </si>
  <si>
    <t>Address_1899</t>
  </si>
  <si>
    <t>Address_1900</t>
  </si>
  <si>
    <t>Address_1901</t>
  </si>
  <si>
    <t>Address_1902</t>
  </si>
  <si>
    <t>Address_1903</t>
  </si>
  <si>
    <t>Address_1904</t>
  </si>
  <si>
    <t>Address_1905</t>
  </si>
  <si>
    <t>Address_1906</t>
  </si>
  <si>
    <t>Address_1907</t>
  </si>
  <si>
    <t>Address_1908</t>
  </si>
  <si>
    <t>Address_1909</t>
  </si>
  <si>
    <t>Address_1910</t>
  </si>
  <si>
    <t>Address_1911</t>
  </si>
  <si>
    <t>Address_1912</t>
  </si>
  <si>
    <t>Address_1913</t>
  </si>
  <si>
    <t>Address_1914</t>
  </si>
  <si>
    <t>Address_1915</t>
  </si>
  <si>
    <t>Address_1916</t>
  </si>
  <si>
    <t>Address_1917</t>
  </si>
  <si>
    <t>Address_1918</t>
  </si>
  <si>
    <t>Address_1919</t>
  </si>
  <si>
    <t>Address_1920</t>
  </si>
  <si>
    <t>Address_1921</t>
  </si>
  <si>
    <t>Address_1922</t>
  </si>
  <si>
    <t>Address_1923</t>
  </si>
  <si>
    <t>Address_1924</t>
  </si>
  <si>
    <t>Address_1925</t>
  </si>
  <si>
    <t>Address_1926</t>
  </si>
  <si>
    <t>Address_1927</t>
  </si>
  <si>
    <t>Address_1928</t>
  </si>
  <si>
    <t>Address_1929</t>
  </si>
  <si>
    <t>Address_1930</t>
  </si>
  <si>
    <t>Address_1931</t>
  </si>
  <si>
    <t>Address_1932</t>
  </si>
  <si>
    <t>Address_1933</t>
  </si>
  <si>
    <t>Address_1934</t>
  </si>
  <si>
    <t>Address_1935</t>
  </si>
  <si>
    <t>Address_1936</t>
  </si>
  <si>
    <t>Address_1937</t>
  </si>
  <si>
    <t>Address_1938</t>
  </si>
  <si>
    <t>Address_1939</t>
  </si>
  <si>
    <t>Address_1940</t>
  </si>
  <si>
    <t>Address_1941</t>
  </si>
  <si>
    <t>Address_1942</t>
  </si>
  <si>
    <t>Address_1943</t>
  </si>
  <si>
    <t>Address_1944</t>
  </si>
  <si>
    <t>Address_1945</t>
  </si>
  <si>
    <t>Address_1946</t>
  </si>
  <si>
    <t>Address_1947</t>
  </si>
  <si>
    <t>Address_1948</t>
  </si>
  <si>
    <t>Address_1949</t>
  </si>
  <si>
    <t>Address_1950</t>
  </si>
  <si>
    <t>Address_1951</t>
  </si>
  <si>
    <t>Address_1952</t>
  </si>
  <si>
    <t>Address_1953</t>
  </si>
  <si>
    <t>Address_1954</t>
  </si>
  <si>
    <t>Address_1955</t>
  </si>
  <si>
    <t>Address_1956</t>
  </si>
  <si>
    <t>Address_1957</t>
  </si>
  <si>
    <t>Address_1958</t>
  </si>
  <si>
    <t>Address_1959</t>
  </si>
  <si>
    <t>Address_1960</t>
  </si>
  <si>
    <t>Address_1961</t>
  </si>
  <si>
    <t>Address_1962</t>
  </si>
  <si>
    <t>Address_1963</t>
  </si>
  <si>
    <t>Address_1964</t>
  </si>
  <si>
    <t>Address_1965</t>
  </si>
  <si>
    <t>Address_1966</t>
  </si>
  <si>
    <t>Address_1967</t>
  </si>
  <si>
    <t>Address_1968</t>
  </si>
  <si>
    <t>Address_1969</t>
  </si>
  <si>
    <t>Address_1970</t>
  </si>
  <si>
    <t>Address_1971</t>
  </si>
  <si>
    <t>Address_1972</t>
  </si>
  <si>
    <t>Address_1973</t>
  </si>
  <si>
    <t>Address_1974</t>
  </si>
  <si>
    <t>Address_1975</t>
  </si>
  <si>
    <t>Address_1976</t>
  </si>
  <si>
    <t>Address_1977</t>
  </si>
  <si>
    <t>Address_1978</t>
  </si>
  <si>
    <t>Address_1979</t>
  </si>
  <si>
    <t>Address_1980</t>
  </si>
  <si>
    <t>Address_1981</t>
  </si>
  <si>
    <t>Address_1982</t>
  </si>
  <si>
    <t>Address_1983</t>
  </si>
  <si>
    <t>Address_1984</t>
  </si>
  <si>
    <t>Address_1985</t>
  </si>
  <si>
    <t>Address_1986</t>
  </si>
  <si>
    <t>Address_1987</t>
  </si>
  <si>
    <t>Address_1988</t>
  </si>
  <si>
    <t>Address_1989</t>
  </si>
  <si>
    <t>Address_1990</t>
  </si>
  <si>
    <t>Address_1991</t>
  </si>
  <si>
    <t>Address_1992</t>
  </si>
  <si>
    <t>Address_1993</t>
  </si>
  <si>
    <t>Address_1994</t>
  </si>
  <si>
    <t>Address_1995</t>
  </si>
  <si>
    <t>Address_1996</t>
  </si>
  <si>
    <t>Address_1997</t>
  </si>
  <si>
    <t>Address_1998</t>
  </si>
  <si>
    <t>Address_1999</t>
  </si>
  <si>
    <t>Address_2000</t>
  </si>
  <si>
    <t>Address_2001</t>
  </si>
  <si>
    <t>Address_2002</t>
  </si>
  <si>
    <t>Address_2003</t>
  </si>
  <si>
    <t>Address_2004</t>
  </si>
  <si>
    <t>Address_2005</t>
  </si>
  <si>
    <t>Address_2006</t>
  </si>
  <si>
    <t>Address_2007</t>
  </si>
  <si>
    <t>Address_2008</t>
  </si>
  <si>
    <t>Address_2009</t>
  </si>
  <si>
    <t>Address_2010</t>
  </si>
  <si>
    <t>Address_2011</t>
  </si>
  <si>
    <t>Address_2012</t>
  </si>
  <si>
    <t>Address_2013</t>
  </si>
  <si>
    <t>Address_2014</t>
  </si>
  <si>
    <t>Address_2015</t>
  </si>
  <si>
    <t>Address_2016</t>
  </si>
  <si>
    <t>Address_2017</t>
  </si>
  <si>
    <t>Address_2018</t>
  </si>
  <si>
    <t>Address_2019</t>
  </si>
  <si>
    <t>Address_2020</t>
  </si>
  <si>
    <t>Address_2021</t>
  </si>
  <si>
    <t>Address_2022</t>
  </si>
  <si>
    <t>Address_2023</t>
  </si>
  <si>
    <t>Address_2024</t>
  </si>
  <si>
    <t>Address_2025</t>
  </si>
  <si>
    <t>Address_2026</t>
  </si>
  <si>
    <t>Address_2027</t>
  </si>
  <si>
    <t>Address_2028</t>
  </si>
  <si>
    <t>Address_2029</t>
  </si>
  <si>
    <t>Address_2030</t>
  </si>
  <si>
    <t>Address_2031</t>
  </si>
  <si>
    <t>Address_2032</t>
  </si>
  <si>
    <t>Address_2033</t>
  </si>
  <si>
    <t>Address_2034</t>
  </si>
  <si>
    <t>Address_2035</t>
  </si>
  <si>
    <t>Address_2036</t>
  </si>
  <si>
    <t>Address_2037</t>
  </si>
  <si>
    <t>Address_2038</t>
  </si>
  <si>
    <t>Address_2039</t>
  </si>
  <si>
    <t>Address_2040</t>
  </si>
  <si>
    <t>Address_2041</t>
  </si>
  <si>
    <t>Address_2042</t>
  </si>
  <si>
    <t>Address_2043</t>
  </si>
  <si>
    <t>Address_2044</t>
  </si>
  <si>
    <t>Address_2045</t>
  </si>
  <si>
    <t>Address_2046</t>
  </si>
  <si>
    <t>Address_2047</t>
  </si>
  <si>
    <t>Address_2048</t>
  </si>
  <si>
    <t>Address_2049</t>
  </si>
  <si>
    <t>Address_2050</t>
  </si>
  <si>
    <t>Address_2051</t>
  </si>
  <si>
    <t>Address_2052</t>
  </si>
  <si>
    <t>Address_2053</t>
  </si>
  <si>
    <t>Address_2054</t>
  </si>
  <si>
    <t>Address_2055</t>
  </si>
  <si>
    <t>Address_2056</t>
  </si>
  <si>
    <t>Address_2057</t>
  </si>
  <si>
    <t>Address_2058</t>
  </si>
  <si>
    <t>Address_2059</t>
  </si>
  <si>
    <t>Address_2060</t>
  </si>
  <si>
    <t>Address_2061</t>
  </si>
  <si>
    <t>Address_2062</t>
  </si>
  <si>
    <t>Address_2063</t>
  </si>
  <si>
    <t>Address_2064</t>
  </si>
  <si>
    <t>Address_2065</t>
  </si>
  <si>
    <t>Address_2066</t>
  </si>
  <si>
    <t>Address_2067</t>
  </si>
  <si>
    <t>Address_2068</t>
  </si>
  <si>
    <t>Address_2069</t>
  </si>
  <si>
    <t>Address_2070</t>
  </si>
  <si>
    <t>Address_2071</t>
  </si>
  <si>
    <t>Address_2072</t>
  </si>
  <si>
    <t>Address_2073</t>
  </si>
  <si>
    <t>Address_2074</t>
  </si>
  <si>
    <t>Address_2075</t>
  </si>
  <si>
    <t>Address_2076</t>
  </si>
  <si>
    <t>Address_2077</t>
  </si>
  <si>
    <t>Address_2078</t>
  </si>
  <si>
    <t>Address_2079</t>
  </si>
  <si>
    <t>Address_2080</t>
  </si>
  <si>
    <t>Address_2081</t>
  </si>
  <si>
    <t>Address_2082</t>
  </si>
  <si>
    <t>Address_2083</t>
  </si>
  <si>
    <t>Address_2084</t>
  </si>
  <si>
    <t>Address_2085</t>
  </si>
  <si>
    <t>Address_2086</t>
  </si>
  <si>
    <t>Address_2087</t>
  </si>
  <si>
    <t>Address_2088</t>
  </si>
  <si>
    <t>Address_2089</t>
  </si>
  <si>
    <t>Address_2090</t>
  </si>
  <si>
    <t>Address_2091</t>
  </si>
  <si>
    <t>Address_2092</t>
  </si>
  <si>
    <t>Address_2093</t>
  </si>
  <si>
    <t>Address_2094</t>
  </si>
  <si>
    <t>Address_2095</t>
  </si>
  <si>
    <t>Address_2096</t>
  </si>
  <si>
    <t>Address_2097</t>
  </si>
  <si>
    <t>Address_2098</t>
  </si>
  <si>
    <t>Address_2099</t>
  </si>
  <si>
    <t>Address_2100</t>
  </si>
  <si>
    <t>Address_2101</t>
  </si>
  <si>
    <t>Address_2102</t>
  </si>
  <si>
    <t>Address_2103</t>
  </si>
  <si>
    <t>Address_2104</t>
  </si>
  <si>
    <t>Address_2105</t>
  </si>
  <si>
    <t>Address_2106</t>
  </si>
  <si>
    <t>Address_2107</t>
  </si>
  <si>
    <t>Address_2108</t>
  </si>
  <si>
    <t>Address_2109</t>
  </si>
  <si>
    <t>Address_2110</t>
  </si>
  <si>
    <t>Address_2111</t>
  </si>
  <si>
    <t>Address_2112</t>
  </si>
  <si>
    <t>Address_2113</t>
  </si>
  <si>
    <t>Address_2114</t>
  </si>
  <si>
    <t>Address_2115</t>
  </si>
  <si>
    <t>Address_2116</t>
  </si>
  <si>
    <t>Address_2117</t>
  </si>
  <si>
    <t>Address_2118</t>
  </si>
  <si>
    <t>Address_2119</t>
  </si>
  <si>
    <t>Address_2120</t>
  </si>
  <si>
    <t>Address_2121</t>
  </si>
  <si>
    <t>Address_2122</t>
  </si>
  <si>
    <t>Address_2123</t>
  </si>
  <si>
    <t>Address_2124</t>
  </si>
  <si>
    <t>Address_2125</t>
  </si>
  <si>
    <t>Address_2126</t>
  </si>
  <si>
    <t>Address_2127</t>
  </si>
  <si>
    <t>Address_2128</t>
  </si>
  <si>
    <t>Address_2129</t>
  </si>
  <si>
    <t>Address_2130</t>
  </si>
  <si>
    <t>Address_2131</t>
  </si>
  <si>
    <t>Address_2132</t>
  </si>
  <si>
    <t>Address_2133</t>
  </si>
  <si>
    <t>Address_2134</t>
  </si>
  <si>
    <t>Address_2135</t>
  </si>
  <si>
    <t>Address_2136</t>
  </si>
  <si>
    <t>Address_2137</t>
  </si>
  <si>
    <t>Address_2138</t>
  </si>
  <si>
    <t>Address_2139</t>
  </si>
  <si>
    <t>Address_2140</t>
  </si>
  <si>
    <t>Address_2141</t>
  </si>
  <si>
    <t>Address_2142</t>
  </si>
  <si>
    <t>Address_2143</t>
  </si>
  <si>
    <t>Address_2144</t>
  </si>
  <si>
    <t>Address_2145</t>
  </si>
  <si>
    <t>Address_2146</t>
  </si>
  <si>
    <t>Address_2147</t>
  </si>
  <si>
    <t>Address_2148</t>
  </si>
  <si>
    <t>Address_2149</t>
  </si>
  <si>
    <t>Address_2150</t>
  </si>
  <si>
    <t>Address_2151</t>
  </si>
  <si>
    <t>Address_2152</t>
  </si>
  <si>
    <t>Address_2153</t>
  </si>
  <si>
    <t>Address_2154</t>
  </si>
  <si>
    <t>Address_2155</t>
  </si>
  <si>
    <t>Address_2156</t>
  </si>
  <si>
    <t>Address_2157</t>
  </si>
  <si>
    <t>Address_2158</t>
  </si>
  <si>
    <t>Address_2159</t>
  </si>
  <si>
    <t>Address_2160</t>
  </si>
  <si>
    <t>Address_2161</t>
  </si>
  <si>
    <t>Address_2162</t>
  </si>
  <si>
    <t>Address_2163</t>
  </si>
  <si>
    <t>Address_2164</t>
  </si>
  <si>
    <t>Address_2165</t>
  </si>
  <si>
    <t>Address_2166</t>
  </si>
  <si>
    <t>Address_2167</t>
  </si>
  <si>
    <t>Address_2168</t>
  </si>
  <si>
    <t>Address_2169</t>
  </si>
  <si>
    <t>Address_2170</t>
  </si>
  <si>
    <t>Address_2171</t>
  </si>
  <si>
    <t>Address_2172</t>
  </si>
  <si>
    <t>Address_2173</t>
  </si>
  <si>
    <t>Address_2174</t>
  </si>
  <si>
    <t>Address_2175</t>
  </si>
  <si>
    <t>Address_2176</t>
  </si>
  <si>
    <t>Address_2177</t>
  </si>
  <si>
    <t>Address_2178</t>
  </si>
  <si>
    <t>Address_2179</t>
  </si>
  <si>
    <t>Address_2180</t>
  </si>
  <si>
    <t>Address_2181</t>
  </si>
  <si>
    <t>Address_2182</t>
  </si>
  <si>
    <t>Address_2183</t>
  </si>
  <si>
    <t>Address_2184</t>
  </si>
  <si>
    <t>Address_2185</t>
  </si>
  <si>
    <t>Address_2186</t>
  </si>
  <si>
    <t>Address_2187</t>
  </si>
  <si>
    <t>Address_2188</t>
  </si>
  <si>
    <t>Address_2189</t>
  </si>
  <si>
    <t>Address_2190</t>
  </si>
  <si>
    <t>Address_2191</t>
  </si>
  <si>
    <t>Address_2192</t>
  </si>
  <si>
    <t>Address_2193</t>
  </si>
  <si>
    <t>Address_2194</t>
  </si>
  <si>
    <t>Address_2195</t>
  </si>
  <si>
    <t>Address_2196</t>
  </si>
  <si>
    <t>Address_2197</t>
  </si>
  <si>
    <t>Address_2198</t>
  </si>
  <si>
    <t>Address_2199</t>
  </si>
  <si>
    <t>Address_2200</t>
  </si>
  <si>
    <t>Address_2201</t>
  </si>
  <si>
    <t>Address_2202</t>
  </si>
  <si>
    <t>Address_2203</t>
  </si>
  <si>
    <t>Address_2204</t>
  </si>
  <si>
    <t>Address_2205</t>
  </si>
  <si>
    <t>Address_2206</t>
  </si>
  <si>
    <t>Address_2207</t>
  </si>
  <si>
    <t>Address_2208</t>
  </si>
  <si>
    <t>Address_2209</t>
  </si>
  <si>
    <t>Address_2210</t>
  </si>
  <si>
    <t>Address_2211</t>
  </si>
  <si>
    <t>Address_2212</t>
  </si>
  <si>
    <t>Address_2213</t>
  </si>
  <si>
    <t>Address_2214</t>
  </si>
  <si>
    <t>Address_2215</t>
  </si>
  <si>
    <t>Address_2216</t>
  </si>
  <si>
    <t>Address_2217</t>
  </si>
  <si>
    <t>Address_2218</t>
  </si>
  <si>
    <t>Address_2219</t>
  </si>
  <si>
    <t>Address_2220</t>
  </si>
  <si>
    <t>Address_2221</t>
  </si>
  <si>
    <t>Address_2222</t>
  </si>
  <si>
    <t>Address_2223</t>
  </si>
  <si>
    <t>Address_2224</t>
  </si>
  <si>
    <t>Address_2225</t>
  </si>
  <si>
    <t>Address_2226</t>
  </si>
  <si>
    <t>Address_2227</t>
  </si>
  <si>
    <t>Address_2228</t>
  </si>
  <si>
    <t>Address_2229</t>
  </si>
  <si>
    <t>Address_2230</t>
  </si>
  <si>
    <t>Address_2231</t>
  </si>
  <si>
    <t>Address_2232</t>
  </si>
  <si>
    <t>Address_2233</t>
  </si>
  <si>
    <t>Address_2234</t>
  </si>
  <si>
    <t>Address_2235</t>
  </si>
  <si>
    <t>Address_2236</t>
  </si>
  <si>
    <t>Address_2237</t>
  </si>
  <si>
    <t>Address_2238</t>
  </si>
  <si>
    <t>Address_2239</t>
  </si>
  <si>
    <t>Address_2240</t>
  </si>
  <si>
    <t>Address_2241</t>
  </si>
  <si>
    <t>Address_2242</t>
  </si>
  <si>
    <t>Address_2243</t>
  </si>
  <si>
    <t>Address_2244</t>
  </si>
  <si>
    <t>Address_2245</t>
  </si>
  <si>
    <t>Address_2246</t>
  </si>
  <si>
    <t>Address_2247</t>
  </si>
  <si>
    <t>Address_2248</t>
  </si>
  <si>
    <t>Address_2249</t>
  </si>
  <si>
    <t>Address_2250</t>
  </si>
  <si>
    <t>Address_2251</t>
  </si>
  <si>
    <t>Address_2252</t>
  </si>
  <si>
    <t>Address_2253</t>
  </si>
  <si>
    <t>Address_2254</t>
  </si>
  <si>
    <t>Address_2255</t>
  </si>
  <si>
    <t>Address_2256</t>
  </si>
  <si>
    <t>Address_2257</t>
  </si>
  <si>
    <t>Address_2258</t>
  </si>
  <si>
    <t>Address_2259</t>
  </si>
  <si>
    <t>Address_2260</t>
  </si>
  <si>
    <t>Address_2261</t>
  </si>
  <si>
    <t>Address_2262</t>
  </si>
  <si>
    <t>Address_2263</t>
  </si>
  <si>
    <t>Address_2264</t>
  </si>
  <si>
    <t>Address_2265</t>
  </si>
  <si>
    <t>Address_2266</t>
  </si>
  <si>
    <t>Address_2267</t>
  </si>
  <si>
    <t>Address_2268</t>
  </si>
  <si>
    <t>Address_2269</t>
  </si>
  <si>
    <t>Address_2270</t>
  </si>
  <si>
    <t>Address_2271</t>
  </si>
  <si>
    <t>Address_2272</t>
  </si>
  <si>
    <t>Address_2273</t>
  </si>
  <si>
    <t>Address_2274</t>
  </si>
  <si>
    <t>Address_2275</t>
  </si>
  <si>
    <t>Address_2276</t>
  </si>
  <si>
    <t>Address_2277</t>
  </si>
  <si>
    <t>Address_2278</t>
  </si>
  <si>
    <t>Address_2279</t>
  </si>
  <si>
    <t>Address_2280</t>
  </si>
  <si>
    <t>Address_2281</t>
  </si>
  <si>
    <t>Address_2282</t>
  </si>
  <si>
    <t>Address_2283</t>
  </si>
  <si>
    <t>Address_2284</t>
  </si>
  <si>
    <t>Address_2285</t>
  </si>
  <si>
    <t>Address_2286</t>
  </si>
  <si>
    <t>Address_2287</t>
  </si>
  <si>
    <t>Address_2288</t>
  </si>
  <si>
    <t>Address_2289</t>
  </si>
  <si>
    <t>Address_2290</t>
  </si>
  <si>
    <t>Address_2291</t>
  </si>
  <si>
    <t>Address_2292</t>
  </si>
  <si>
    <t>Address_2293</t>
  </si>
  <si>
    <t>Address_2294</t>
  </si>
  <si>
    <t>Address_2295</t>
  </si>
  <si>
    <t>Address_2296</t>
  </si>
  <si>
    <t>Address_2297</t>
  </si>
  <si>
    <t>Address_2298</t>
  </si>
  <si>
    <t>Address_2299</t>
  </si>
  <si>
    <t>Address_2300</t>
  </si>
  <si>
    <t>Address_2301</t>
  </si>
  <si>
    <t>Address_2302</t>
  </si>
  <si>
    <t>Address_2303</t>
  </si>
  <si>
    <t>Address_2304</t>
  </si>
  <si>
    <t>Address_2305</t>
  </si>
  <si>
    <t>Address_2306</t>
  </si>
  <si>
    <t>Address_2307</t>
  </si>
  <si>
    <t>Address_2308</t>
  </si>
  <si>
    <t>Address_2309</t>
  </si>
  <si>
    <t>Address_2310</t>
  </si>
  <si>
    <t>Address_2311</t>
  </si>
  <si>
    <t>Address_2312</t>
  </si>
  <si>
    <t>Address_2313</t>
  </si>
  <si>
    <t>Address_2314</t>
  </si>
  <si>
    <t>Address_2315</t>
  </si>
  <si>
    <t>Address_2316</t>
  </si>
  <si>
    <t>Address_2317</t>
  </si>
  <si>
    <t>Address_2318</t>
  </si>
  <si>
    <t>Address_2319</t>
  </si>
  <si>
    <t>Address_2320</t>
  </si>
  <si>
    <t>Address_2321</t>
  </si>
  <si>
    <t>Address_2322</t>
  </si>
  <si>
    <t>Address_2323</t>
  </si>
  <si>
    <t>Address_2324</t>
  </si>
  <si>
    <t>Address_2325</t>
  </si>
  <si>
    <t>Address_2326</t>
  </si>
  <si>
    <t>Address_2327</t>
  </si>
  <si>
    <t>Address_2328</t>
  </si>
  <si>
    <t>Address_2329</t>
  </si>
  <si>
    <t>Address_2330</t>
  </si>
  <si>
    <t>Address_2331</t>
  </si>
  <si>
    <t>Address_2332</t>
  </si>
  <si>
    <t>Address_2333</t>
  </si>
  <si>
    <t>Address_2334</t>
  </si>
  <si>
    <t>Address_2335</t>
  </si>
  <si>
    <t>Address_2336</t>
  </si>
  <si>
    <t>Address_2337</t>
  </si>
  <si>
    <t>Address_2338</t>
  </si>
  <si>
    <t>Address_2339</t>
  </si>
  <si>
    <t>Address_2340</t>
  </si>
  <si>
    <t>Address_2341</t>
  </si>
  <si>
    <t>Address_2342</t>
  </si>
  <si>
    <t>Address_2343</t>
  </si>
  <si>
    <t>Address_2344</t>
  </si>
  <si>
    <t>Address_2345</t>
  </si>
  <si>
    <t>Address_2346</t>
  </si>
  <si>
    <t>Address_2347</t>
  </si>
  <si>
    <t>Address_2348</t>
  </si>
  <si>
    <t>Address_2349</t>
  </si>
  <si>
    <t>Address_2350</t>
  </si>
  <si>
    <t>Address_2351</t>
  </si>
  <si>
    <t>Address_2352</t>
  </si>
  <si>
    <t>Address_2353</t>
  </si>
  <si>
    <t>Address_2354</t>
  </si>
  <si>
    <t>Address_2355</t>
  </si>
  <si>
    <t>Address_2356</t>
  </si>
  <si>
    <t>Address_2357</t>
  </si>
  <si>
    <t>Address_2358</t>
  </si>
  <si>
    <t>Address_2359</t>
  </si>
  <si>
    <t>Address_2360</t>
  </si>
  <si>
    <t>Address_2361</t>
  </si>
  <si>
    <t>Address_2362</t>
  </si>
  <si>
    <t>Address_2363</t>
  </si>
  <si>
    <t>Address_2364</t>
  </si>
  <si>
    <t>Address_2365</t>
  </si>
  <si>
    <t>Address_2366</t>
  </si>
  <si>
    <t>Address_2367</t>
  </si>
  <si>
    <t>Address_2368</t>
  </si>
  <si>
    <t>Address_2369</t>
  </si>
  <si>
    <t>Address_2370</t>
  </si>
  <si>
    <t>Address_2371</t>
  </si>
  <si>
    <t>Address_2372</t>
  </si>
  <si>
    <t>Address_2373</t>
  </si>
  <si>
    <t>Address_2374</t>
  </si>
  <si>
    <t>Address_2375</t>
  </si>
  <si>
    <t>Address_2376</t>
  </si>
  <si>
    <t>Address_2377</t>
  </si>
  <si>
    <t>Address_2378</t>
  </si>
  <si>
    <t>Address_2379</t>
  </si>
  <si>
    <t>Address_2380</t>
  </si>
  <si>
    <t>Address_2381</t>
  </si>
  <si>
    <t>Address_2382</t>
  </si>
  <si>
    <t>Address_2383</t>
  </si>
  <si>
    <t>Address_2384</t>
  </si>
  <si>
    <t>Address_2385</t>
  </si>
  <si>
    <t>Address_2386</t>
  </si>
  <si>
    <t>Address_2387</t>
  </si>
  <si>
    <t>Address_2388</t>
  </si>
  <si>
    <t>Address_2389</t>
  </si>
  <si>
    <t>Address_2390</t>
  </si>
  <si>
    <t>Address_2391</t>
  </si>
  <si>
    <t>Address_2392</t>
  </si>
  <si>
    <t>Address_2393</t>
  </si>
  <si>
    <t>Address_2394</t>
  </si>
  <si>
    <t>Address_2395</t>
  </si>
  <si>
    <t>Address_2396</t>
  </si>
  <si>
    <t>Address_2397</t>
  </si>
  <si>
    <t>Address_2398</t>
  </si>
  <si>
    <t>Address_2399</t>
  </si>
  <si>
    <t>Address_2400</t>
  </si>
  <si>
    <t>Address_2401</t>
  </si>
  <si>
    <t>Address_2402</t>
  </si>
  <si>
    <t>Address_2403</t>
  </si>
  <si>
    <t>Address_2404</t>
  </si>
  <si>
    <t>Address_2405</t>
  </si>
  <si>
    <t>Address_2406</t>
  </si>
  <si>
    <t>Address_2407</t>
  </si>
  <si>
    <t>Address_2408</t>
  </si>
  <si>
    <t>Address_2409</t>
  </si>
  <si>
    <t>Address_2410</t>
  </si>
  <si>
    <t>Address_2411</t>
  </si>
  <si>
    <t>Address_2412</t>
  </si>
  <si>
    <t>Address_2413</t>
  </si>
  <si>
    <t>Address_2414</t>
  </si>
  <si>
    <t>Address_2415</t>
  </si>
  <si>
    <t>Address_2416</t>
  </si>
  <si>
    <t>Address_2417</t>
  </si>
  <si>
    <t>Address_2418</t>
  </si>
  <si>
    <t>Address_2419</t>
  </si>
  <si>
    <t>Address_2420</t>
  </si>
  <si>
    <t>Address_2421</t>
  </si>
  <si>
    <t>Address_2422</t>
  </si>
  <si>
    <t>Address_2423</t>
  </si>
  <si>
    <t>Address_2424</t>
  </si>
  <si>
    <t>Address_2425</t>
  </si>
  <si>
    <t>Address_2426</t>
  </si>
  <si>
    <t>Address_2427</t>
  </si>
  <si>
    <t>Address_2428</t>
  </si>
  <si>
    <t>Address_2429</t>
  </si>
  <si>
    <t>Address_2430</t>
  </si>
  <si>
    <t>Address_2431</t>
  </si>
  <si>
    <t>Address_2432</t>
  </si>
  <si>
    <t>Address_2433</t>
  </si>
  <si>
    <t>Address_2434</t>
  </si>
  <si>
    <t>Address_2435</t>
  </si>
  <si>
    <t>Address_2436</t>
  </si>
  <si>
    <t>Address_2437</t>
  </si>
  <si>
    <t>Address_2438</t>
  </si>
  <si>
    <t>Address_2439</t>
  </si>
  <si>
    <t>Address_2440</t>
  </si>
  <si>
    <t>Address_2441</t>
  </si>
  <si>
    <t>Address_2442</t>
  </si>
  <si>
    <t>Address_2443</t>
  </si>
  <si>
    <t>Address_2444</t>
  </si>
  <si>
    <t>Address_2445</t>
  </si>
  <si>
    <t>Address_2446</t>
  </si>
  <si>
    <t>Address_2447</t>
  </si>
  <si>
    <t>Address_2448</t>
  </si>
  <si>
    <t>Address_2449</t>
  </si>
  <si>
    <t>Address_2450</t>
  </si>
  <si>
    <t>Address_2451</t>
  </si>
  <si>
    <t>Address_2452</t>
  </si>
  <si>
    <t>Address_2453</t>
  </si>
  <si>
    <t>Address_2454</t>
  </si>
  <si>
    <t>Address_2455</t>
  </si>
  <si>
    <t>Address_2456</t>
  </si>
  <si>
    <t>Address_2457</t>
  </si>
  <si>
    <t>Address_2458</t>
  </si>
  <si>
    <t>Address_2459</t>
  </si>
  <si>
    <t>Address_2460</t>
  </si>
  <si>
    <t>Address_2461</t>
  </si>
  <si>
    <t>Address_2462</t>
  </si>
  <si>
    <t>Address_2463</t>
  </si>
  <si>
    <t>Address_2464</t>
  </si>
  <si>
    <t>Address_2465</t>
  </si>
  <si>
    <t>Address_2466</t>
  </si>
  <si>
    <t>Address_2467</t>
  </si>
  <si>
    <t>Address_2468</t>
  </si>
  <si>
    <t>Address_2469</t>
  </si>
  <si>
    <t>Address_2470</t>
  </si>
  <si>
    <t>Address_2471</t>
  </si>
  <si>
    <t>Address_2472</t>
  </si>
  <si>
    <t>Address_2473</t>
  </si>
  <si>
    <t>Address_2474</t>
  </si>
  <si>
    <t>Address_2475</t>
  </si>
  <si>
    <t>Address_2476</t>
  </si>
  <si>
    <t>Address_2477</t>
  </si>
  <si>
    <t>Address_2478</t>
  </si>
  <si>
    <t>Address_2479</t>
  </si>
  <si>
    <t>Address_2480</t>
  </si>
  <si>
    <t>Address_2481</t>
  </si>
  <si>
    <t>Address_2482</t>
  </si>
  <si>
    <t>Address_2483</t>
  </si>
  <si>
    <t>Address_2484</t>
  </si>
  <si>
    <t>Address_2485</t>
  </si>
  <si>
    <t>Address_2486</t>
  </si>
  <si>
    <t>Address_2487</t>
  </si>
  <si>
    <t>Address_2488</t>
  </si>
  <si>
    <t>Address_2489</t>
  </si>
  <si>
    <t>Address_2490</t>
  </si>
  <si>
    <t>Address_2491</t>
  </si>
  <si>
    <t>Address_2492</t>
  </si>
  <si>
    <t>Address_2493</t>
  </si>
  <si>
    <t>Address_2494</t>
  </si>
  <si>
    <t>Address_2495</t>
  </si>
  <si>
    <t>Address_2496</t>
  </si>
  <si>
    <t>Address_2497</t>
  </si>
  <si>
    <t>Address_2498</t>
  </si>
  <si>
    <t>Address_2499</t>
  </si>
  <si>
    <t>Address_2500</t>
  </si>
  <si>
    <t>Address_2501</t>
  </si>
  <si>
    <t>Address_2502</t>
  </si>
  <si>
    <t>Address_2503</t>
  </si>
  <si>
    <t>Address_2504</t>
  </si>
  <si>
    <t>Address_2505</t>
  </si>
  <si>
    <t>Address_2506</t>
  </si>
  <si>
    <t>Address_2507</t>
  </si>
  <si>
    <t>Address_2508</t>
  </si>
  <si>
    <t>Address_2509</t>
  </si>
  <si>
    <t>Address_2510</t>
  </si>
  <si>
    <t>Address_2511</t>
  </si>
  <si>
    <t>Address_2512</t>
  </si>
  <si>
    <t>Address_2513</t>
  </si>
  <si>
    <t>Address_2514</t>
  </si>
  <si>
    <t>Address_2515</t>
  </si>
  <si>
    <t>Address_2516</t>
  </si>
  <si>
    <t>Address_2517</t>
  </si>
  <si>
    <t>Address_2518</t>
  </si>
  <si>
    <t>Address_2519</t>
  </si>
  <si>
    <t>Address_2520</t>
  </si>
  <si>
    <t>Address_2521</t>
  </si>
  <si>
    <t>Address_2522</t>
  </si>
  <si>
    <t>Address_2523</t>
  </si>
  <si>
    <t>Address_2524</t>
  </si>
  <si>
    <t>Address_2525</t>
  </si>
  <si>
    <t>Address_2526</t>
  </si>
  <si>
    <t>Address_2527</t>
  </si>
  <si>
    <t>Address_2528</t>
  </si>
  <si>
    <t>Address_2529</t>
  </si>
  <si>
    <t>Address_2530</t>
  </si>
  <si>
    <t>Address_2531</t>
  </si>
  <si>
    <t>Address_2532</t>
  </si>
  <si>
    <t>Address_2533</t>
  </si>
  <si>
    <t>Address_2534</t>
  </si>
  <si>
    <t>Address_2535</t>
  </si>
  <si>
    <t>Address_2536</t>
  </si>
  <si>
    <t>Address_2537</t>
  </si>
  <si>
    <t>Address_2538</t>
  </si>
  <si>
    <t>Address_2539</t>
  </si>
  <si>
    <t>Address_2540</t>
  </si>
  <si>
    <t>Address_2541</t>
  </si>
  <si>
    <t>Address_2542</t>
  </si>
  <si>
    <t>Address_2543</t>
  </si>
  <si>
    <t>Address_2544</t>
  </si>
  <si>
    <t>Address_2545</t>
  </si>
  <si>
    <t>Address_2546</t>
  </si>
  <si>
    <t>Address_2547</t>
  </si>
  <si>
    <t>Address_2548</t>
  </si>
  <si>
    <t>Address_2549</t>
  </si>
  <si>
    <t>Address_2550</t>
  </si>
  <si>
    <t>Address_2551</t>
  </si>
  <si>
    <t>Address_2552</t>
  </si>
  <si>
    <t>Address_2553</t>
  </si>
  <si>
    <t>Address_2554</t>
  </si>
  <si>
    <t>Address_2555</t>
  </si>
  <si>
    <t>Address_2556</t>
  </si>
  <si>
    <t>Address_2557</t>
  </si>
  <si>
    <t>Address_2558</t>
  </si>
  <si>
    <t>Address_2559</t>
  </si>
  <si>
    <t>Address_2560</t>
  </si>
  <si>
    <t>Address_2561</t>
  </si>
  <si>
    <t>Address_2562</t>
  </si>
  <si>
    <t>Address_2563</t>
  </si>
  <si>
    <t>Address_2564</t>
  </si>
  <si>
    <t>Address_2565</t>
  </si>
  <si>
    <t>Address_2566</t>
  </si>
  <si>
    <t>Address_2567</t>
  </si>
  <si>
    <t>Address_2568</t>
  </si>
  <si>
    <t>Address_2569</t>
  </si>
  <si>
    <t>Address_2570</t>
  </si>
  <si>
    <t>Address_2571</t>
  </si>
  <si>
    <t>Address_2572</t>
  </si>
  <si>
    <t>Address_2573</t>
  </si>
  <si>
    <t>Address_2574</t>
  </si>
  <si>
    <t>Address_2575</t>
  </si>
  <si>
    <t>Address_2576</t>
  </si>
  <si>
    <t>Address_2577</t>
  </si>
  <si>
    <t>Address_2578</t>
  </si>
  <si>
    <t>Address_2579</t>
  </si>
  <si>
    <t>Address_2580</t>
  </si>
  <si>
    <t>Address_2581</t>
  </si>
  <si>
    <t>Address_2582</t>
  </si>
  <si>
    <t>Address_2583</t>
  </si>
  <si>
    <t>Address_2584</t>
  </si>
  <si>
    <t>Address_2585</t>
  </si>
  <si>
    <t>Address_2586</t>
  </si>
  <si>
    <t>Address_2587</t>
  </si>
  <si>
    <t>Address_2588</t>
  </si>
  <si>
    <t>Address_2589</t>
  </si>
  <si>
    <t>Address_2590</t>
  </si>
  <si>
    <t>Address_2591</t>
  </si>
  <si>
    <t>Address_2592</t>
  </si>
  <si>
    <t>Address_2593</t>
  </si>
  <si>
    <t>Address_2594</t>
  </si>
  <si>
    <t>Address_2595</t>
  </si>
  <si>
    <t>Address_2596</t>
  </si>
  <si>
    <t>Address_2597</t>
  </si>
  <si>
    <t>Address_2598</t>
  </si>
  <si>
    <t>Address_2599</t>
  </si>
  <si>
    <t>Address_2600</t>
  </si>
  <si>
    <t>Address_2601</t>
  </si>
  <si>
    <t>Address_2602</t>
  </si>
  <si>
    <t>Address_2603</t>
  </si>
  <si>
    <t>Address_2604</t>
  </si>
  <si>
    <t>Address_2605</t>
  </si>
  <si>
    <t>Address_2606</t>
  </si>
  <si>
    <t>Address_2607</t>
  </si>
  <si>
    <t>Address_2608</t>
  </si>
  <si>
    <t>Address_2609</t>
  </si>
  <si>
    <t>Address_2610</t>
  </si>
  <si>
    <t>Address_2611</t>
  </si>
  <si>
    <t>Address_2612</t>
  </si>
  <si>
    <t>Address_2613</t>
  </si>
  <si>
    <t>Address_2614</t>
  </si>
  <si>
    <t>Address_2615</t>
  </si>
  <si>
    <t>Address_2616</t>
  </si>
  <si>
    <t>Address_2617</t>
  </si>
  <si>
    <t>Address_2618</t>
  </si>
  <si>
    <t>Address_2619</t>
  </si>
  <si>
    <t>Address_2620</t>
  </si>
  <si>
    <t>Address_2621</t>
  </si>
  <si>
    <t>Address_2622</t>
  </si>
  <si>
    <t>Address_2623</t>
  </si>
  <si>
    <t>Address_2624</t>
  </si>
  <si>
    <t>Address_2625</t>
  </si>
  <si>
    <t>Address_2626</t>
  </si>
  <si>
    <t>Address_2627</t>
  </si>
  <si>
    <t>Address_2628</t>
  </si>
  <si>
    <t>Address_2629</t>
  </si>
  <si>
    <t>Address_2630</t>
  </si>
  <si>
    <t>Address_2631</t>
  </si>
  <si>
    <t>Address_2632</t>
  </si>
  <si>
    <t>Address_2633</t>
  </si>
  <si>
    <t>Address_2634</t>
  </si>
  <si>
    <t>Address_2635</t>
  </si>
  <si>
    <t>Address_2636</t>
  </si>
  <si>
    <t>Address_2637</t>
  </si>
  <si>
    <t>Address_2638</t>
  </si>
  <si>
    <t>Address_2639</t>
  </si>
  <si>
    <t>Address_2640</t>
  </si>
  <si>
    <t>Address_2641</t>
  </si>
  <si>
    <t>Address_2642</t>
  </si>
  <si>
    <t>Address_2643</t>
  </si>
  <si>
    <t>Address_2644</t>
  </si>
  <si>
    <t>Address_2645</t>
  </si>
  <si>
    <t>Address_2646</t>
  </si>
  <si>
    <t>Address_2647</t>
  </si>
  <si>
    <t>Address_2648</t>
  </si>
  <si>
    <t>Address_2649</t>
  </si>
  <si>
    <t>Address_2650</t>
  </si>
  <si>
    <t>Address_2651</t>
  </si>
  <si>
    <t>Address_2652</t>
  </si>
  <si>
    <t>Address_2653</t>
  </si>
  <si>
    <t>Address_2654</t>
  </si>
  <si>
    <t>Address_2655</t>
  </si>
  <si>
    <t>Address_2656</t>
  </si>
  <si>
    <t>Address_2657</t>
  </si>
  <si>
    <t>Address_2658</t>
  </si>
  <si>
    <t>Address_2659</t>
  </si>
  <si>
    <t>Address_2660</t>
  </si>
  <si>
    <t>Address_2661</t>
  </si>
  <si>
    <t>Address_2662</t>
  </si>
  <si>
    <t>Address_2663</t>
  </si>
  <si>
    <t>Address_2664</t>
  </si>
  <si>
    <t>Address_2665</t>
  </si>
  <si>
    <t>Address_2666</t>
  </si>
  <si>
    <t>Address_2667</t>
  </si>
  <si>
    <t>Address_2668</t>
  </si>
  <si>
    <t>Address_2669</t>
  </si>
  <si>
    <t>Address_2670</t>
  </si>
  <si>
    <t>Address_2671</t>
  </si>
  <si>
    <t>Address_2672</t>
  </si>
  <si>
    <t>Address_2673</t>
  </si>
  <si>
    <t>Address_2674</t>
  </si>
  <si>
    <t>Address_2675</t>
  </si>
  <si>
    <t>Address_2676</t>
  </si>
  <si>
    <t>Address_2677</t>
  </si>
  <si>
    <t>Address_2678</t>
  </si>
  <si>
    <t>Address_2679</t>
  </si>
  <si>
    <t>Address_2680</t>
  </si>
  <si>
    <t>Address_2681</t>
  </si>
  <si>
    <t>Address_2682</t>
  </si>
  <si>
    <t>Address_2683</t>
  </si>
  <si>
    <t>Address_2684</t>
  </si>
  <si>
    <t>Address_2685</t>
  </si>
  <si>
    <t>Address_2686</t>
  </si>
  <si>
    <t>Address_2687</t>
  </si>
  <si>
    <t>Address_2688</t>
  </si>
  <si>
    <t>Address_2689</t>
  </si>
  <si>
    <t>Address_2690</t>
  </si>
  <si>
    <t>Address_2691</t>
  </si>
  <si>
    <t>Address_2692</t>
  </si>
  <si>
    <t>Address_2693</t>
  </si>
  <si>
    <t>Address_2694</t>
  </si>
  <si>
    <t>Address_2695</t>
  </si>
  <si>
    <t>Address_2696</t>
  </si>
  <si>
    <t>Address_2697</t>
  </si>
  <si>
    <t>Address_2698</t>
  </si>
  <si>
    <t>Address_2699</t>
  </si>
  <si>
    <t>Address_2700</t>
  </si>
  <si>
    <t>Address_2701</t>
  </si>
  <si>
    <t>Address_2702</t>
  </si>
  <si>
    <t>Address_2703</t>
  </si>
  <si>
    <t>Address_2704</t>
  </si>
  <si>
    <t>Address_2705</t>
  </si>
  <si>
    <t>Address_2706</t>
  </si>
  <si>
    <t>Address_2707</t>
  </si>
  <si>
    <t>Address_2708</t>
  </si>
  <si>
    <t>Address_2709</t>
  </si>
  <si>
    <t>Address_2710</t>
  </si>
  <si>
    <t>Address_2711</t>
  </si>
  <si>
    <t>Address_2712</t>
  </si>
  <si>
    <t>Address_2713</t>
  </si>
  <si>
    <t>Address_2714</t>
  </si>
  <si>
    <t>Address_2715</t>
  </si>
  <si>
    <t>Address_2716</t>
  </si>
  <si>
    <t>Address_2717</t>
  </si>
  <si>
    <t>Address_2718</t>
  </si>
  <si>
    <t>Address_2719</t>
  </si>
  <si>
    <t>Address_2720</t>
  </si>
  <si>
    <t>Address_2721</t>
  </si>
  <si>
    <t>Address_2722</t>
  </si>
  <si>
    <t>Address_2723</t>
  </si>
  <si>
    <t>Address_2724</t>
  </si>
  <si>
    <t>Address_2725</t>
  </si>
  <si>
    <t>Address_2726</t>
  </si>
  <si>
    <t>Address_2727</t>
  </si>
  <si>
    <t>Address_2728</t>
  </si>
  <si>
    <t>Address_2729</t>
  </si>
  <si>
    <t>Address_2730</t>
  </si>
  <si>
    <t>Address_2731</t>
  </si>
  <si>
    <t>Address_2732</t>
  </si>
  <si>
    <t>Address_2733</t>
  </si>
  <si>
    <t>Address_2734</t>
  </si>
  <si>
    <t>Address_2735</t>
  </si>
  <si>
    <t>Address_2736</t>
  </si>
  <si>
    <t>Address_2737</t>
  </si>
  <si>
    <t>Address_2738</t>
  </si>
  <si>
    <t>Address_2739</t>
  </si>
  <si>
    <t>Address_2740</t>
  </si>
  <si>
    <t>Address_2741</t>
  </si>
  <si>
    <t>Address_2742</t>
  </si>
  <si>
    <t>Address_2743</t>
  </si>
  <si>
    <t>Address_2744</t>
  </si>
  <si>
    <t>Address_2745</t>
  </si>
  <si>
    <t>Address_2746</t>
  </si>
  <si>
    <t>Address_2747</t>
  </si>
  <si>
    <t>Address_2748</t>
  </si>
  <si>
    <t>Address_2749</t>
  </si>
  <si>
    <t>Address_2750</t>
  </si>
  <si>
    <t>Address_2751</t>
  </si>
  <si>
    <t>Address_2752</t>
  </si>
  <si>
    <t>Address_2753</t>
  </si>
  <si>
    <t>Address_2754</t>
  </si>
  <si>
    <t>Address_2755</t>
  </si>
  <si>
    <t>Address_2756</t>
  </si>
  <si>
    <t>Address_2757</t>
  </si>
  <si>
    <t>Address_2758</t>
  </si>
  <si>
    <t>Address_2759</t>
  </si>
  <si>
    <t>Address_2760</t>
  </si>
  <si>
    <t>Address_2761</t>
  </si>
  <si>
    <t>Address_2762</t>
  </si>
  <si>
    <t>Address_2763</t>
  </si>
  <si>
    <t>Address_2764</t>
  </si>
  <si>
    <t>Address_2765</t>
  </si>
  <si>
    <t>Address_2766</t>
  </si>
  <si>
    <t>Address_2767</t>
  </si>
  <si>
    <t>Address_2768</t>
  </si>
  <si>
    <t>Address_2769</t>
  </si>
  <si>
    <t>Address_2770</t>
  </si>
  <si>
    <t>Address_2771</t>
  </si>
  <si>
    <t>Address_2772</t>
  </si>
  <si>
    <t>Address_2773</t>
  </si>
  <si>
    <t>Address_2774</t>
  </si>
  <si>
    <t>Address_2775</t>
  </si>
  <si>
    <t>Address_2776</t>
  </si>
  <si>
    <t>Address_2777</t>
  </si>
  <si>
    <t>Address_2778</t>
  </si>
  <si>
    <t>Address_2779</t>
  </si>
  <si>
    <t>Address_2780</t>
  </si>
  <si>
    <t>Address_2781</t>
  </si>
  <si>
    <t>Address_2782</t>
  </si>
  <si>
    <t>Address_2783</t>
  </si>
  <si>
    <t>Address_2784</t>
  </si>
  <si>
    <t>Address_2785</t>
  </si>
  <si>
    <t>Address_2786</t>
  </si>
  <si>
    <t>Address_2787</t>
  </si>
  <si>
    <t>Address_2788</t>
  </si>
  <si>
    <t>Address_2789</t>
  </si>
  <si>
    <t>Address_2790</t>
  </si>
  <si>
    <t>Address_2791</t>
  </si>
  <si>
    <t>Address_2792</t>
  </si>
  <si>
    <t>Address_2793</t>
  </si>
  <si>
    <t>Address_2794</t>
  </si>
  <si>
    <t>Address_2795</t>
  </si>
  <si>
    <t>Address_2796</t>
  </si>
  <si>
    <t>Address_2797</t>
  </si>
  <si>
    <t>Address_2798</t>
  </si>
  <si>
    <t>Address_2799</t>
  </si>
  <si>
    <t>Address_2800</t>
  </si>
  <si>
    <t>Address_2801</t>
  </si>
  <si>
    <t>Address_2802</t>
  </si>
  <si>
    <t>Address_2803</t>
  </si>
  <si>
    <t>Address_2804</t>
  </si>
  <si>
    <t>Address_2805</t>
  </si>
  <si>
    <t>Address_2806</t>
  </si>
  <si>
    <t>Address_2807</t>
  </si>
  <si>
    <t>Address_2808</t>
  </si>
  <si>
    <t>Address_2809</t>
  </si>
  <si>
    <t>Address_2810</t>
  </si>
  <si>
    <t>Address_2811</t>
  </si>
  <si>
    <t>Address_2812</t>
  </si>
  <si>
    <t>Address_2813</t>
  </si>
  <si>
    <t>Address_2814</t>
  </si>
  <si>
    <t>Address_2815</t>
  </si>
  <si>
    <t>Address_2816</t>
  </si>
  <si>
    <t>Address_2817</t>
  </si>
  <si>
    <t>Address_2818</t>
  </si>
  <si>
    <t>Address_2819</t>
  </si>
  <si>
    <t>Address_2820</t>
  </si>
  <si>
    <t>Address_2821</t>
  </si>
  <si>
    <t>Address_2822</t>
  </si>
  <si>
    <t>Address_2823</t>
  </si>
  <si>
    <t>Address_2824</t>
  </si>
  <si>
    <t>Address_2825</t>
  </si>
  <si>
    <t>Address_2826</t>
  </si>
  <si>
    <t>Address_2827</t>
  </si>
  <si>
    <t>Address_2828</t>
  </si>
  <si>
    <t>Address_2829</t>
  </si>
  <si>
    <t>Address_2830</t>
  </si>
  <si>
    <t>Address_2831</t>
  </si>
  <si>
    <t>Address_2832</t>
  </si>
  <si>
    <t>Address_2833</t>
  </si>
  <si>
    <t>Address_2834</t>
  </si>
  <si>
    <t>Address_2835</t>
  </si>
  <si>
    <t>Address_2836</t>
  </si>
  <si>
    <t>Address_2837</t>
  </si>
  <si>
    <t>Address_2838</t>
  </si>
  <si>
    <t>Address_2839</t>
  </si>
  <si>
    <t>Address_2840</t>
  </si>
  <si>
    <t>Address_2841</t>
  </si>
  <si>
    <t>Address_2842</t>
  </si>
  <si>
    <t>Address_2843</t>
  </si>
  <si>
    <t>Address_2844</t>
  </si>
  <si>
    <t>Address_2845</t>
  </si>
  <si>
    <t>Address_2846</t>
  </si>
  <si>
    <t>Address_2847</t>
  </si>
  <si>
    <t>Address_2848</t>
  </si>
  <si>
    <t>Address_2849</t>
  </si>
  <si>
    <t>Address_2850</t>
  </si>
  <si>
    <t>Address_2851</t>
  </si>
  <si>
    <t>Address_2852</t>
  </si>
  <si>
    <t>Address_2853</t>
  </si>
  <si>
    <t>Address_2854</t>
  </si>
  <si>
    <t>Address_2855</t>
  </si>
  <si>
    <t>Address_2856</t>
  </si>
  <si>
    <t>Address_2857</t>
  </si>
  <si>
    <t>Address_2858</t>
  </si>
  <si>
    <t>Address_2859</t>
  </si>
  <si>
    <t>Address_2860</t>
  </si>
  <si>
    <t>Address_2861</t>
  </si>
  <si>
    <t>Address_2862</t>
  </si>
  <si>
    <t>Address_2863</t>
  </si>
  <si>
    <t>Address_2864</t>
  </si>
  <si>
    <t>Address_2865</t>
  </si>
  <si>
    <t>Address_2866</t>
  </si>
  <si>
    <t>Address_2867</t>
  </si>
  <si>
    <t>Address_2868</t>
  </si>
  <si>
    <t>Address_2869</t>
  </si>
  <si>
    <t>Address_2870</t>
  </si>
  <si>
    <t>Address_2871</t>
  </si>
  <si>
    <t>Address_2872</t>
  </si>
  <si>
    <t>Address_2873</t>
  </si>
  <si>
    <t>Address_2874</t>
  </si>
  <si>
    <t>Address_2875</t>
  </si>
  <si>
    <t>Address_2876</t>
  </si>
  <si>
    <t>Address_2877</t>
  </si>
  <si>
    <t>Address_2878</t>
  </si>
  <si>
    <t>Address_2879</t>
  </si>
  <si>
    <t>Address_2880</t>
  </si>
  <si>
    <t>Address_2881</t>
  </si>
  <si>
    <t>Address_2882</t>
  </si>
  <si>
    <t>Address_2883</t>
  </si>
  <si>
    <t>Address_2884</t>
  </si>
  <si>
    <t>Address_2885</t>
  </si>
  <si>
    <t>Address_2886</t>
  </si>
  <si>
    <t>Address_2887</t>
  </si>
  <si>
    <t>Address_2888</t>
  </si>
  <si>
    <t>Address_2889</t>
  </si>
  <si>
    <t>Address_2890</t>
  </si>
  <si>
    <t>Address_2891</t>
  </si>
  <si>
    <t>Address_2892</t>
  </si>
  <si>
    <t>Address_2893</t>
  </si>
  <si>
    <t>Address_2894</t>
  </si>
  <si>
    <t>Address_2895</t>
  </si>
  <si>
    <t>Address_2896</t>
  </si>
  <si>
    <t>Address_2897</t>
  </si>
  <si>
    <t>Address_2898</t>
  </si>
  <si>
    <t>Address_2899</t>
  </si>
  <si>
    <t>Address_2900</t>
  </si>
  <si>
    <t>Address_2901</t>
  </si>
  <si>
    <t>Address_2902</t>
  </si>
  <si>
    <t>Address_2903</t>
  </si>
  <si>
    <t>Address_2904</t>
  </si>
  <si>
    <t>Address_2905</t>
  </si>
  <si>
    <t>Address_2906</t>
  </si>
  <si>
    <t>Address_2907</t>
  </si>
  <si>
    <t>Address_2908</t>
  </si>
  <si>
    <t>Address_2909</t>
  </si>
  <si>
    <t>Address_2910</t>
  </si>
  <si>
    <t>Address_2911</t>
  </si>
  <si>
    <t>Address_2912</t>
  </si>
  <si>
    <t>Address_2913</t>
  </si>
  <si>
    <t>Address_2914</t>
  </si>
  <si>
    <t>Address_2915</t>
  </si>
  <si>
    <t>Address_2916</t>
  </si>
  <si>
    <t>Address_2917</t>
  </si>
  <si>
    <t>Address_2918</t>
  </si>
  <si>
    <t>Address_2919</t>
  </si>
  <si>
    <t>Address_2920</t>
  </si>
  <si>
    <t>Address_2921</t>
  </si>
  <si>
    <t>Address_2922</t>
  </si>
  <si>
    <t>Address_2923</t>
  </si>
  <si>
    <t>Address_2924</t>
  </si>
  <si>
    <t>Address_2925</t>
  </si>
  <si>
    <t>Address_2926</t>
  </si>
  <si>
    <t>Address_2927</t>
  </si>
  <si>
    <t>Address_2928</t>
  </si>
  <si>
    <t>Address_2929</t>
  </si>
  <si>
    <t>Address_2930</t>
  </si>
  <si>
    <t>Address_2931</t>
  </si>
  <si>
    <t>Address_2932</t>
  </si>
  <si>
    <t>Address_2933</t>
  </si>
  <si>
    <t>Address_2934</t>
  </si>
  <si>
    <t>Address_2935</t>
  </si>
  <si>
    <t>Address_2936</t>
  </si>
  <si>
    <t>Address_2937</t>
  </si>
  <si>
    <t>Address_2938</t>
  </si>
  <si>
    <t>Address_2939</t>
  </si>
  <si>
    <t>Address_2940</t>
  </si>
  <si>
    <t>Address_2941</t>
  </si>
  <si>
    <t>Address_2942</t>
  </si>
  <si>
    <t>Address_2943</t>
  </si>
  <si>
    <t>Address_2944</t>
  </si>
  <si>
    <t>Address_2945</t>
  </si>
  <si>
    <t>Address_2946</t>
  </si>
  <si>
    <t>Address_2947</t>
  </si>
  <si>
    <t>Address_2948</t>
  </si>
  <si>
    <t>Address_2949</t>
  </si>
  <si>
    <t>Address_2950</t>
  </si>
  <si>
    <t>Address_2951</t>
  </si>
  <si>
    <t>Address_2952</t>
  </si>
  <si>
    <t>Address_2953</t>
  </si>
  <si>
    <t>Address_2954</t>
  </si>
  <si>
    <t>Address_2955</t>
  </si>
  <si>
    <t>Address_2956</t>
  </si>
  <si>
    <t>Address_2957</t>
  </si>
  <si>
    <t>Address_2958</t>
  </si>
  <si>
    <t>Address_2959</t>
  </si>
  <si>
    <t>Address_2960</t>
  </si>
  <si>
    <t>Address_2961</t>
  </si>
  <si>
    <t>Address_2962</t>
  </si>
  <si>
    <t>Address_2963</t>
  </si>
  <si>
    <t>Address_2964</t>
  </si>
  <si>
    <t>Address_2965</t>
  </si>
  <si>
    <t>Address_2966</t>
  </si>
  <si>
    <t>Address_2967</t>
  </si>
  <si>
    <t>Address_2968</t>
  </si>
  <si>
    <t>Address_2969</t>
  </si>
  <si>
    <t>Address_2970</t>
  </si>
  <si>
    <t>Address_2971</t>
  </si>
  <si>
    <t>Address_2972</t>
  </si>
  <si>
    <t>Address_2973</t>
  </si>
  <si>
    <t>Address_2974</t>
  </si>
  <si>
    <t>Address_2975</t>
  </si>
  <si>
    <t>Address_2976</t>
  </si>
  <si>
    <t>Address_2977</t>
  </si>
  <si>
    <t>Address_2978</t>
  </si>
  <si>
    <t>Address_2979</t>
  </si>
  <si>
    <t>Address_2980</t>
  </si>
  <si>
    <t>Address_2981</t>
  </si>
  <si>
    <t>Address_2982</t>
  </si>
  <si>
    <t>Address_2983</t>
  </si>
  <si>
    <t>Address_2984</t>
  </si>
  <si>
    <t>Address_2985</t>
  </si>
  <si>
    <t>Address_2986</t>
  </si>
  <si>
    <t>Address_2987</t>
  </si>
  <si>
    <t>Address_2988</t>
  </si>
  <si>
    <t>Address_2989</t>
  </si>
  <si>
    <t>Address_2990</t>
  </si>
  <si>
    <t>Address_2991</t>
  </si>
  <si>
    <t>Address_2992</t>
  </si>
  <si>
    <t>Address_2993</t>
  </si>
  <si>
    <t>Address_2994</t>
  </si>
  <si>
    <t>Address_2995</t>
  </si>
  <si>
    <t>Address_2996</t>
  </si>
  <si>
    <t>Address_2997</t>
  </si>
  <si>
    <t>Address_2998</t>
  </si>
  <si>
    <t>Address_2999</t>
  </si>
  <si>
    <t>Address_3000</t>
  </si>
  <si>
    <t>Address_3001</t>
  </si>
  <si>
    <t>Address_3002</t>
  </si>
  <si>
    <t>Address_3003</t>
  </si>
  <si>
    <t>Address_3004</t>
  </si>
  <si>
    <t>Address_3005</t>
  </si>
  <si>
    <t>Address_3006</t>
  </si>
  <si>
    <t>Address_3007</t>
  </si>
  <si>
    <t>Address_3008</t>
  </si>
  <si>
    <t>Address_3009</t>
  </si>
  <si>
    <t>Address_3010</t>
  </si>
  <si>
    <t>Address_3011</t>
  </si>
  <si>
    <t>Address_3012</t>
  </si>
  <si>
    <t>Address_3013</t>
  </si>
  <si>
    <t>Address_3014</t>
  </si>
  <si>
    <t>Address_3015</t>
  </si>
  <si>
    <t>Address_3016</t>
  </si>
  <si>
    <t>Address_3017</t>
  </si>
  <si>
    <t>Address_3018</t>
  </si>
  <si>
    <t>Address_3019</t>
  </si>
  <si>
    <t>Address_3020</t>
  </si>
  <si>
    <t>Address_3021</t>
  </si>
  <si>
    <t>Address_3022</t>
  </si>
  <si>
    <t>Address_3023</t>
  </si>
  <si>
    <t>Address_3024</t>
  </si>
  <si>
    <t>Address_3025</t>
  </si>
  <si>
    <t>Address_3026</t>
  </si>
  <si>
    <t>Address_3027</t>
  </si>
  <si>
    <t>Address_3028</t>
  </si>
  <si>
    <t>Address_3029</t>
  </si>
  <si>
    <t>Address_3030</t>
  </si>
  <si>
    <t>Address_3031</t>
  </si>
  <si>
    <t>Address_3032</t>
  </si>
  <si>
    <t>Address_3033</t>
  </si>
  <si>
    <t>Address_3034</t>
  </si>
  <si>
    <t>Address_3035</t>
  </si>
  <si>
    <t>Address_3036</t>
  </si>
  <si>
    <t>Address_3037</t>
  </si>
  <si>
    <t>Address_3038</t>
  </si>
  <si>
    <t>Address_3039</t>
  </si>
  <si>
    <t>Address_3040</t>
  </si>
  <si>
    <t>Address_3041</t>
  </si>
  <si>
    <t>Address_3042</t>
  </si>
  <si>
    <t>Address_3043</t>
  </si>
  <si>
    <t>Address_3044</t>
  </si>
  <si>
    <t>Address_3045</t>
  </si>
  <si>
    <t>Address_3046</t>
  </si>
  <si>
    <t>Address_3047</t>
  </si>
  <si>
    <t>Address_3048</t>
  </si>
  <si>
    <t>Address_3049</t>
  </si>
  <si>
    <t>Address_3050</t>
  </si>
  <si>
    <t>Address_3051</t>
  </si>
  <si>
    <t>Address_3052</t>
  </si>
  <si>
    <t>Address_3053</t>
  </si>
  <si>
    <t>Address_3054</t>
  </si>
  <si>
    <t>Address_3055</t>
  </si>
  <si>
    <t>Address_3056</t>
  </si>
  <si>
    <t>Address_3057</t>
  </si>
  <si>
    <t>Address_3058</t>
  </si>
  <si>
    <t>Address_3059</t>
  </si>
  <si>
    <t>Address_3060</t>
  </si>
  <si>
    <t>Address_3061</t>
  </si>
  <si>
    <t>Address_3062</t>
  </si>
  <si>
    <t>Address_3063</t>
  </si>
  <si>
    <t>Address_3064</t>
  </si>
  <si>
    <t>Address_3065</t>
  </si>
  <si>
    <t>Address_3066</t>
  </si>
  <si>
    <t>Address_3067</t>
  </si>
  <si>
    <t>Address_3068</t>
  </si>
  <si>
    <t>Address_3069</t>
  </si>
  <si>
    <t>Address_3070</t>
  </si>
  <si>
    <t>Address_3071</t>
  </si>
  <si>
    <t>Address_3072</t>
  </si>
  <si>
    <t>Address_3073</t>
  </si>
  <si>
    <t>Address_3074</t>
  </si>
  <si>
    <t>Address_3075</t>
  </si>
  <si>
    <t>Address_3076</t>
  </si>
  <si>
    <t>Address_3077</t>
  </si>
  <si>
    <t>Address_3078</t>
  </si>
  <si>
    <t>Address_3079</t>
  </si>
  <si>
    <t>Address_3080</t>
  </si>
  <si>
    <t>Address_3081</t>
  </si>
  <si>
    <t>Address_3082</t>
  </si>
  <si>
    <t>Address_3083</t>
  </si>
  <si>
    <t>Address_3084</t>
  </si>
  <si>
    <t>Address_3085</t>
  </si>
  <si>
    <t>Address_3086</t>
  </si>
  <si>
    <t>Address_3087</t>
  </si>
  <si>
    <t>Address_3088</t>
  </si>
  <si>
    <t>Address_3089</t>
  </si>
  <si>
    <t>Address_3090</t>
  </si>
  <si>
    <t>Address_3091</t>
  </si>
  <si>
    <t>Address_3092</t>
  </si>
  <si>
    <t>Address_3093</t>
  </si>
  <si>
    <t>Address_3094</t>
  </si>
  <si>
    <t>Address_3095</t>
  </si>
  <si>
    <t>Address_3096</t>
  </si>
  <si>
    <t>Address_3097</t>
  </si>
  <si>
    <t>Address_3098</t>
  </si>
  <si>
    <t>Address_3099</t>
  </si>
  <si>
    <t>Address_3100</t>
  </si>
  <si>
    <t>Address_3101</t>
  </si>
  <si>
    <t>Address_3102</t>
  </si>
  <si>
    <t>Address_3103</t>
  </si>
  <si>
    <t>Address_3104</t>
  </si>
  <si>
    <t>Address_3105</t>
  </si>
  <si>
    <t>Address_3106</t>
  </si>
  <si>
    <t>Address_3107</t>
  </si>
  <si>
    <t>Address_3108</t>
  </si>
  <si>
    <t>Address_3109</t>
  </si>
  <si>
    <t>Address_3110</t>
  </si>
  <si>
    <t>Address_3111</t>
  </si>
  <si>
    <t>Address_3112</t>
  </si>
  <si>
    <t>Address_3113</t>
  </si>
  <si>
    <t>Address_3114</t>
  </si>
  <si>
    <t>Address_3115</t>
  </si>
  <si>
    <t>Address_3116</t>
  </si>
  <si>
    <t>Address_3117</t>
  </si>
  <si>
    <t>Address_3118</t>
  </si>
  <si>
    <t>Address_3119</t>
  </si>
  <si>
    <t>Address_3120</t>
  </si>
  <si>
    <t>Address_3121</t>
  </si>
  <si>
    <t>Address_3122</t>
  </si>
  <si>
    <t>Address_3123</t>
  </si>
  <si>
    <t>Address_3124</t>
  </si>
  <si>
    <t>Address_3125</t>
  </si>
  <si>
    <t>Address_3126</t>
  </si>
  <si>
    <t>Address_3127</t>
  </si>
  <si>
    <t>Address_3128</t>
  </si>
  <si>
    <t>Address_3129</t>
  </si>
  <si>
    <t>Address_3130</t>
  </si>
  <si>
    <t>Address_3131</t>
  </si>
  <si>
    <t>Address_3132</t>
  </si>
  <si>
    <t>Address_3133</t>
  </si>
  <si>
    <t>Address_3134</t>
  </si>
  <si>
    <t>Address_3135</t>
  </si>
  <si>
    <t>Address_3136</t>
  </si>
  <si>
    <t>Address_3137</t>
  </si>
  <si>
    <t>Address_3138</t>
  </si>
  <si>
    <t>Address_3139</t>
  </si>
  <si>
    <t>Address_3140</t>
  </si>
  <si>
    <t>Address_3141</t>
  </si>
  <si>
    <t>Address_3142</t>
  </si>
  <si>
    <t>Address_3143</t>
  </si>
  <si>
    <t>Address_3144</t>
  </si>
  <si>
    <t>Address_3145</t>
  </si>
  <si>
    <t>Address_3146</t>
  </si>
  <si>
    <t>Address_3147</t>
  </si>
  <si>
    <t>Address_3148</t>
  </si>
  <si>
    <t>Address_3149</t>
  </si>
  <si>
    <t>Address_3150</t>
  </si>
  <si>
    <t>Address_3151</t>
  </si>
  <si>
    <t>Address_3152</t>
  </si>
  <si>
    <t>Address_3153</t>
  </si>
  <si>
    <t>Address_3154</t>
  </si>
  <si>
    <t>Address_3155</t>
  </si>
  <si>
    <t>Address_3156</t>
  </si>
  <si>
    <t>Address_3157</t>
  </si>
  <si>
    <t>Address_3158</t>
  </si>
  <si>
    <t>Address_3159</t>
  </si>
  <si>
    <t>Address_3160</t>
  </si>
  <si>
    <t>Address_3161</t>
  </si>
  <si>
    <t>Address_3162</t>
  </si>
  <si>
    <t>Address_3163</t>
  </si>
  <si>
    <t>Address_3164</t>
  </si>
  <si>
    <t>Address_3165</t>
  </si>
  <si>
    <t>Address_3166</t>
  </si>
  <si>
    <t>Address_3167</t>
  </si>
  <si>
    <t>Address_3168</t>
  </si>
  <si>
    <t>Address_3169</t>
  </si>
  <si>
    <t>Address_3170</t>
  </si>
  <si>
    <t>Address_3171</t>
  </si>
  <si>
    <t>Address_3172</t>
  </si>
  <si>
    <t>Address_3173</t>
  </si>
  <si>
    <t>Address_3174</t>
  </si>
  <si>
    <t>Address_3175</t>
  </si>
  <si>
    <t>Address_3176</t>
  </si>
  <si>
    <t>Address_3177</t>
  </si>
  <si>
    <t>Address_3178</t>
  </si>
  <si>
    <t>Address_3179</t>
  </si>
  <si>
    <t>Address_3180</t>
  </si>
  <si>
    <t>Address_3181</t>
  </si>
  <si>
    <t>Address_3182</t>
  </si>
  <si>
    <t>Address_3183</t>
  </si>
  <si>
    <t>Address_3184</t>
  </si>
  <si>
    <t>Address_3185</t>
  </si>
  <si>
    <t>Address_3186</t>
  </si>
  <si>
    <t>Address_3187</t>
  </si>
  <si>
    <t>Address_3188</t>
  </si>
  <si>
    <t>Address_3189</t>
  </si>
  <si>
    <t>Address_3190</t>
  </si>
  <si>
    <t>Address_3191</t>
  </si>
  <si>
    <t>Address_3192</t>
  </si>
  <si>
    <t>Address_3193</t>
  </si>
  <si>
    <t>Address_3194</t>
  </si>
  <si>
    <t>Address_3195</t>
  </si>
  <si>
    <t>Address_3196</t>
  </si>
  <si>
    <t>Address_3197</t>
  </si>
  <si>
    <t>Address_3198</t>
  </si>
  <si>
    <t>Address_3199</t>
  </si>
  <si>
    <t>Address_3200</t>
  </si>
  <si>
    <t>Address_3201</t>
  </si>
  <si>
    <t>Address_3202</t>
  </si>
  <si>
    <t>Address_3203</t>
  </si>
  <si>
    <t>Address_3204</t>
  </si>
  <si>
    <t>Address_3205</t>
  </si>
  <si>
    <t>Address_3206</t>
  </si>
  <si>
    <t>Address_3207</t>
  </si>
  <si>
    <t>Address_3208</t>
  </si>
  <si>
    <t>Address_3209</t>
  </si>
  <si>
    <t>Address_3210</t>
  </si>
  <si>
    <t>Address_3211</t>
  </si>
  <si>
    <t>Address_3212</t>
  </si>
  <si>
    <t>Address_3213</t>
  </si>
  <si>
    <t>Address_3214</t>
  </si>
  <si>
    <t>Address_3215</t>
  </si>
  <si>
    <t>Address_3216</t>
  </si>
  <si>
    <t>Address_3217</t>
  </si>
  <si>
    <t>Address_3218</t>
  </si>
  <si>
    <t>Address_3219</t>
  </si>
  <si>
    <t>Address_3220</t>
  </si>
  <si>
    <t>Address_3221</t>
  </si>
  <si>
    <t>Address_3222</t>
  </si>
  <si>
    <t>Address_3223</t>
  </si>
  <si>
    <t>Address_3224</t>
  </si>
  <si>
    <t>Address_3225</t>
  </si>
  <si>
    <t>Address_3226</t>
  </si>
  <si>
    <t>Address_3227</t>
  </si>
  <si>
    <t>Address_3228</t>
  </si>
  <si>
    <t>Address_3229</t>
  </si>
  <si>
    <t>Address_3230</t>
  </si>
  <si>
    <t>Address_3231</t>
  </si>
  <si>
    <t>Address_3232</t>
  </si>
  <si>
    <t>Address_3233</t>
  </si>
  <si>
    <t>Address_3234</t>
  </si>
  <si>
    <t>Address_3235</t>
  </si>
  <si>
    <t>Address_3236</t>
  </si>
  <si>
    <t>Address_3237</t>
  </si>
  <si>
    <t>Address_3238</t>
  </si>
  <si>
    <t>Address_3239</t>
  </si>
  <si>
    <t>Address_3240</t>
  </si>
  <si>
    <t>Address_3241</t>
  </si>
  <si>
    <t>Address_3242</t>
  </si>
  <si>
    <t>Address_3243</t>
  </si>
  <si>
    <t>Address_3244</t>
  </si>
  <si>
    <t>Address_3245</t>
  </si>
  <si>
    <t>Address_3246</t>
  </si>
  <si>
    <t>Address_3247</t>
  </si>
  <si>
    <t>Address_3248</t>
  </si>
  <si>
    <t>Address_3249</t>
  </si>
  <si>
    <t>Address_3250</t>
  </si>
  <si>
    <t>Address_3251</t>
  </si>
  <si>
    <t>Address_3252</t>
  </si>
  <si>
    <t>Address_3253</t>
  </si>
  <si>
    <t>Address_3254</t>
  </si>
  <si>
    <t>Address_3255</t>
  </si>
  <si>
    <t>Address_3256</t>
  </si>
  <si>
    <t>Address_3257</t>
  </si>
  <si>
    <t>Address_3258</t>
  </si>
  <si>
    <t>Address_3259</t>
  </si>
  <si>
    <t>Address_3260</t>
  </si>
  <si>
    <t>Address_3261</t>
  </si>
  <si>
    <t>Address_3262</t>
  </si>
  <si>
    <t>Address_3263</t>
  </si>
  <si>
    <t>Address_3264</t>
  </si>
  <si>
    <t>Address_3265</t>
  </si>
  <si>
    <t>Address_3266</t>
  </si>
  <si>
    <t>Address_3267</t>
  </si>
  <si>
    <t>Address_3268</t>
  </si>
  <si>
    <t>Address_3269</t>
  </si>
  <si>
    <t>Address_3270</t>
  </si>
  <si>
    <t>Address_3271</t>
  </si>
  <si>
    <t>Address_3272</t>
  </si>
  <si>
    <t>Address_3273</t>
  </si>
  <si>
    <t>Address_3274</t>
  </si>
  <si>
    <t>Address_3275</t>
  </si>
  <si>
    <t>Address_3276</t>
  </si>
  <si>
    <t>Address_3277</t>
  </si>
  <si>
    <t>Address_3278</t>
  </si>
  <si>
    <t>Address_3279</t>
  </si>
  <si>
    <t>Address_3280</t>
  </si>
  <si>
    <t>Address_3281</t>
  </si>
  <si>
    <t>Address_3282</t>
  </si>
  <si>
    <t>Address_3283</t>
  </si>
  <si>
    <t>Address_3284</t>
  </si>
  <si>
    <t>Address_3285</t>
  </si>
  <si>
    <t>Address_3286</t>
  </si>
  <si>
    <t>Address_3287</t>
  </si>
  <si>
    <t>Address_3288</t>
  </si>
  <si>
    <t>Address_3289</t>
  </si>
  <si>
    <t>Address_3290</t>
  </si>
  <si>
    <t>Address_3291</t>
  </si>
  <si>
    <t>Address_3292</t>
  </si>
  <si>
    <t>Address_3293</t>
  </si>
  <si>
    <t>Address_3294</t>
  </si>
  <si>
    <t>Address_3295</t>
  </si>
  <si>
    <t>Address_3296</t>
  </si>
  <si>
    <t>Address_3297</t>
  </si>
  <si>
    <t>Address_3298</t>
  </si>
  <si>
    <t>Address_3299</t>
  </si>
  <si>
    <t>Address_3300</t>
  </si>
  <si>
    <t>Address_3301</t>
  </si>
  <si>
    <t>Address_3302</t>
  </si>
  <si>
    <t>Address_3303</t>
  </si>
  <si>
    <t>Address_3304</t>
  </si>
  <si>
    <t>Address_3305</t>
  </si>
  <si>
    <t>Address_3306</t>
  </si>
  <si>
    <t>Address_3307</t>
  </si>
  <si>
    <t>Address_3308</t>
  </si>
  <si>
    <t>Address_3309</t>
  </si>
  <si>
    <t>Address_3310</t>
  </si>
  <si>
    <t>Address_3311</t>
  </si>
  <si>
    <t>Address_3312</t>
  </si>
  <si>
    <t>Address_3313</t>
  </si>
  <si>
    <t>Address_3314</t>
  </si>
  <si>
    <t>Address_3315</t>
  </si>
  <si>
    <t>Address_3316</t>
  </si>
  <si>
    <t>Address_3317</t>
  </si>
  <si>
    <t>Address_3318</t>
  </si>
  <si>
    <t>Address_3319</t>
  </si>
  <si>
    <t>Address_3320</t>
  </si>
  <si>
    <t>Address_3321</t>
  </si>
  <si>
    <t>Address_3322</t>
  </si>
  <si>
    <t>Address_3323</t>
  </si>
  <si>
    <t>Address_3324</t>
  </si>
  <si>
    <t>Address_3325</t>
  </si>
  <si>
    <t>Address_3326</t>
  </si>
  <si>
    <t>Address_3327</t>
  </si>
  <si>
    <t>Address_3328</t>
  </si>
  <si>
    <t>Address_3329</t>
  </si>
  <si>
    <t>Address_3330</t>
  </si>
  <si>
    <t>Address_3331</t>
  </si>
  <si>
    <t>Address_3332</t>
  </si>
  <si>
    <t>Address_3333</t>
  </si>
  <si>
    <t>Address_3334</t>
  </si>
  <si>
    <t>Address_3335</t>
  </si>
  <si>
    <t>Address_3336</t>
  </si>
  <si>
    <t>Address_3337</t>
  </si>
  <si>
    <t>Address_3338</t>
  </si>
  <si>
    <t>Address_3339</t>
  </si>
  <si>
    <t>Address_3340</t>
  </si>
  <si>
    <t>Address_3341</t>
  </si>
  <si>
    <t>Address_3342</t>
  </si>
  <si>
    <t>Address_3343</t>
  </si>
  <si>
    <t>Address_3344</t>
  </si>
  <si>
    <t>Address_3345</t>
  </si>
  <si>
    <t>Address_3346</t>
  </si>
  <si>
    <t>Address_3347</t>
  </si>
  <si>
    <t>Address_3348</t>
  </si>
  <si>
    <t>Address_3349</t>
  </si>
  <si>
    <t>Address_3350</t>
  </si>
  <si>
    <t>Address_3351</t>
  </si>
  <si>
    <t>Address_3352</t>
  </si>
  <si>
    <t>Address_3353</t>
  </si>
  <si>
    <t>Address_3354</t>
  </si>
  <si>
    <t>Address_3355</t>
  </si>
  <si>
    <t>Address_3356</t>
  </si>
  <si>
    <t>Address_3357</t>
  </si>
  <si>
    <t>Address_3358</t>
  </si>
  <si>
    <t>Address_3359</t>
  </si>
  <si>
    <t>Address_3360</t>
  </si>
  <si>
    <t>Address_3361</t>
  </si>
  <si>
    <t>Address_3362</t>
  </si>
  <si>
    <t>Address_3363</t>
  </si>
  <si>
    <t>Address_3364</t>
  </si>
  <si>
    <t>Address_3365</t>
  </si>
  <si>
    <t>Address_3366</t>
  </si>
  <si>
    <t>Address_3367</t>
  </si>
  <si>
    <t>Address_3368</t>
  </si>
  <si>
    <t>Address_3369</t>
  </si>
  <si>
    <t>Address_3370</t>
  </si>
  <si>
    <t>Address_3371</t>
  </si>
  <si>
    <t>Address_3372</t>
  </si>
  <si>
    <t>Address_3373</t>
  </si>
  <si>
    <t>Address_3374</t>
  </si>
  <si>
    <t>Address_3375</t>
  </si>
  <si>
    <t>Address_3376</t>
  </si>
  <si>
    <t>Address_3377</t>
  </si>
  <si>
    <t>Address_3378</t>
  </si>
  <si>
    <t>Address_3379</t>
  </si>
  <si>
    <t>Address_3380</t>
  </si>
  <si>
    <t>Address_3381</t>
  </si>
  <si>
    <t>Address_3382</t>
  </si>
  <si>
    <t>Address_3383</t>
  </si>
  <si>
    <t>Address_3384</t>
  </si>
  <si>
    <t>Address_3385</t>
  </si>
  <si>
    <t>Address_3386</t>
  </si>
  <si>
    <t>Address_3387</t>
  </si>
  <si>
    <t>Address_3388</t>
  </si>
  <si>
    <t>Address_3389</t>
  </si>
  <si>
    <t>Address_3390</t>
  </si>
  <si>
    <t>Address_3391</t>
  </si>
  <si>
    <t>Address_3392</t>
  </si>
  <si>
    <t>Address_3393</t>
  </si>
  <si>
    <t>Address_3394</t>
  </si>
  <si>
    <t>Address_3395</t>
  </si>
  <si>
    <t>Address_3396</t>
  </si>
  <si>
    <t>Address_3397</t>
  </si>
  <si>
    <t>Address_3398</t>
  </si>
  <si>
    <t>Address_3399</t>
  </si>
  <si>
    <t>Address_3400</t>
  </si>
  <si>
    <t>Address_3401</t>
  </si>
  <si>
    <t>Address_3402</t>
  </si>
  <si>
    <t>Address_3403</t>
  </si>
  <si>
    <t>Address_3404</t>
  </si>
  <si>
    <t>Address_3405</t>
  </si>
  <si>
    <t>Address_3406</t>
  </si>
  <si>
    <t>Address_3407</t>
  </si>
  <si>
    <t>Address_3408</t>
  </si>
  <si>
    <t>Address_3409</t>
  </si>
  <si>
    <t>Address_3410</t>
  </si>
  <si>
    <t>Address_3411</t>
  </si>
  <si>
    <t>Address_3412</t>
  </si>
  <si>
    <t>Address_3413</t>
  </si>
  <si>
    <t>Address_3414</t>
  </si>
  <si>
    <t>Address_3415</t>
  </si>
  <si>
    <t>Address_3416</t>
  </si>
  <si>
    <t>Address_3417</t>
  </si>
  <si>
    <t>Address_3418</t>
  </si>
  <si>
    <t>Address_3419</t>
  </si>
  <si>
    <t>Address_3420</t>
  </si>
  <si>
    <t>Address_3421</t>
  </si>
  <si>
    <t>Address_3422</t>
  </si>
  <si>
    <t>Address_3423</t>
  </si>
  <si>
    <t>Address_3424</t>
  </si>
  <si>
    <t>Address_3425</t>
  </si>
  <si>
    <t>Address_3426</t>
  </si>
  <si>
    <t>Address_3427</t>
  </si>
  <si>
    <t>Address_3428</t>
  </si>
  <si>
    <t>Address_3429</t>
  </si>
  <si>
    <t>Address_3430</t>
  </si>
  <si>
    <t>Address_3431</t>
  </si>
  <si>
    <t>Address_3432</t>
  </si>
  <si>
    <t>Address_3433</t>
  </si>
  <si>
    <t>Address_3434</t>
  </si>
  <si>
    <t>Address_3435</t>
  </si>
  <si>
    <t>Address_3436</t>
  </si>
  <si>
    <t>Address_3437</t>
  </si>
  <si>
    <t>Address_3438</t>
  </si>
  <si>
    <t>Address_3439</t>
  </si>
  <si>
    <t>Address_3440</t>
  </si>
  <si>
    <t>Address_3441</t>
  </si>
  <si>
    <t>Address_3442</t>
  </si>
  <si>
    <t>Address_3443</t>
  </si>
  <si>
    <t>Address_3444</t>
  </si>
  <si>
    <t>Address_3445</t>
  </si>
  <si>
    <t>Address_3446</t>
  </si>
  <si>
    <t>Address_3447</t>
  </si>
  <si>
    <t>Address_3448</t>
  </si>
  <si>
    <t>Address_3449</t>
  </si>
  <si>
    <t>Address_3450</t>
  </si>
  <si>
    <t>Address_3451</t>
  </si>
  <si>
    <t>Address_3452</t>
  </si>
  <si>
    <t>Address_3453</t>
  </si>
  <si>
    <t>Address_3454</t>
  </si>
  <si>
    <t>Address_3455</t>
  </si>
  <si>
    <t>Address_3456</t>
  </si>
  <si>
    <t>Address_3457</t>
  </si>
  <si>
    <t>Address_3458</t>
  </si>
  <si>
    <t>Address_3459</t>
  </si>
  <si>
    <t>Address_3460</t>
  </si>
  <si>
    <t>Address_3461</t>
  </si>
  <si>
    <t>Address_3462</t>
  </si>
  <si>
    <t>Address_3463</t>
  </si>
  <si>
    <t>Address_3464</t>
  </si>
  <si>
    <t>Address_3465</t>
  </si>
  <si>
    <t>Address_3466</t>
  </si>
  <si>
    <t>Address_3467</t>
  </si>
  <si>
    <t>Address_3468</t>
  </si>
  <si>
    <t>Address_3469</t>
  </si>
  <si>
    <t>Address_3470</t>
  </si>
  <si>
    <t>Address_3471</t>
  </si>
  <si>
    <t>Address_3472</t>
  </si>
  <si>
    <t>Address_3473</t>
  </si>
  <si>
    <t>Address_3474</t>
  </si>
  <si>
    <t>Address_3475</t>
  </si>
  <si>
    <t>Address_3476</t>
  </si>
  <si>
    <t>Address_3477</t>
  </si>
  <si>
    <t>Address_3478</t>
  </si>
  <si>
    <t>Address_3479</t>
  </si>
  <si>
    <t>Address_3480</t>
  </si>
  <si>
    <t>Address_3481</t>
  </si>
  <si>
    <t>Address_3482</t>
  </si>
  <si>
    <t>Address_3483</t>
  </si>
  <si>
    <t>Address_3484</t>
  </si>
  <si>
    <t>Address_3485</t>
  </si>
  <si>
    <t>Address_3486</t>
  </si>
  <si>
    <t>Address_3487</t>
  </si>
  <si>
    <t>Address_3488</t>
  </si>
  <si>
    <t>Address_3489</t>
  </si>
  <si>
    <t>Address_3490</t>
  </si>
  <si>
    <t>Address_3491</t>
  </si>
  <si>
    <t>Address_3492</t>
  </si>
  <si>
    <t>Address_3493</t>
  </si>
  <si>
    <t>Address_3494</t>
  </si>
  <si>
    <t>Address_3495</t>
  </si>
  <si>
    <t>Address_3496</t>
  </si>
  <si>
    <t>Address_3497</t>
  </si>
  <si>
    <t>Address_3498</t>
  </si>
  <si>
    <t>Address_3499</t>
  </si>
  <si>
    <t>Address_3500</t>
  </si>
  <si>
    <t>Address_3501</t>
  </si>
  <si>
    <t>Address_3502</t>
  </si>
  <si>
    <t>Address_3503</t>
  </si>
  <si>
    <t>Address_3504</t>
  </si>
  <si>
    <t>Address_3505</t>
  </si>
  <si>
    <t>Address_3506</t>
  </si>
  <si>
    <t>Address_3507</t>
  </si>
  <si>
    <t>Address_3508</t>
  </si>
  <si>
    <t>Address_3509</t>
  </si>
  <si>
    <t>Address_3510</t>
  </si>
  <si>
    <t>Address_3511</t>
  </si>
  <si>
    <t>Address_3512</t>
  </si>
  <si>
    <t>Address_3513</t>
  </si>
  <si>
    <t>Address_3514</t>
  </si>
  <si>
    <t>Address_3515</t>
  </si>
  <si>
    <t>Address_3516</t>
  </si>
  <si>
    <t>Address_3517</t>
  </si>
  <si>
    <t>Address_3518</t>
  </si>
  <si>
    <t>Address_3519</t>
  </si>
  <si>
    <t>Address_3520</t>
  </si>
  <si>
    <t>Address_3521</t>
  </si>
  <si>
    <t>Address_3522</t>
  </si>
  <si>
    <t>Address_3523</t>
  </si>
  <si>
    <t>Address_3524</t>
  </si>
  <si>
    <t>Address_3525</t>
  </si>
  <si>
    <t>Address_3526</t>
  </si>
  <si>
    <t>Address_3527</t>
  </si>
  <si>
    <t>Address_3528</t>
  </si>
  <si>
    <t>Address_3529</t>
  </si>
  <si>
    <t>Address_3530</t>
  </si>
  <si>
    <t>Address_3531</t>
  </si>
  <si>
    <t>Address_3532</t>
  </si>
  <si>
    <t>Address_3533</t>
  </si>
  <si>
    <t>Address_3534</t>
  </si>
  <si>
    <t>Address_3535</t>
  </si>
  <si>
    <t>Address_3536</t>
  </si>
  <si>
    <t>Address_3537</t>
  </si>
  <si>
    <t>Address_3538</t>
  </si>
  <si>
    <t>Address_3539</t>
  </si>
  <si>
    <t>Address_3540</t>
  </si>
  <si>
    <t>Address_3541</t>
  </si>
  <si>
    <t>Address_3542</t>
  </si>
  <si>
    <t>Address_3543</t>
  </si>
  <si>
    <t>Address_3544</t>
  </si>
  <si>
    <t>Address_3545</t>
  </si>
  <si>
    <t>Address_3546</t>
  </si>
  <si>
    <t>Address_3547</t>
  </si>
  <si>
    <t>Address_3548</t>
  </si>
  <si>
    <t>Address_3549</t>
  </si>
  <si>
    <t>Address_3550</t>
  </si>
  <si>
    <t>Address_3551</t>
  </si>
  <si>
    <t>Address_3552</t>
  </si>
  <si>
    <t>Address_3553</t>
  </si>
  <si>
    <t>Address_3554</t>
  </si>
  <si>
    <t>Address_3555</t>
  </si>
  <si>
    <t>Address_3556</t>
  </si>
  <si>
    <t>Address_3557</t>
  </si>
  <si>
    <t>Address_3558</t>
  </si>
  <si>
    <t>Address_3559</t>
  </si>
  <si>
    <t>Address_3560</t>
  </si>
  <si>
    <t>Address_3561</t>
  </si>
  <si>
    <t>Address_3562</t>
  </si>
  <si>
    <t>Address_3563</t>
  </si>
  <si>
    <t>Address_3564</t>
  </si>
  <si>
    <t>Address_3565</t>
  </si>
  <si>
    <t>Address_3566</t>
  </si>
  <si>
    <t>Address_3567</t>
  </si>
  <si>
    <t>Address_3568</t>
  </si>
  <si>
    <t>Address_3569</t>
  </si>
  <si>
    <t>Address_3570</t>
  </si>
  <si>
    <t>Address_3571</t>
  </si>
  <si>
    <t>Address_3572</t>
  </si>
  <si>
    <t>Address_3573</t>
  </si>
  <si>
    <t>Address_3574</t>
  </si>
  <si>
    <t>Address_3575</t>
  </si>
  <si>
    <t>Address_3576</t>
  </si>
  <si>
    <t>Address_3577</t>
  </si>
  <si>
    <t>Address_3578</t>
  </si>
  <si>
    <t>Address_3579</t>
  </si>
  <si>
    <t>Address_3580</t>
  </si>
  <si>
    <t>Address_3581</t>
  </si>
  <si>
    <t>Address_3582</t>
  </si>
  <si>
    <t>Address_3583</t>
  </si>
  <si>
    <t>Address_3584</t>
  </si>
  <si>
    <t>Address_3585</t>
  </si>
  <si>
    <t>Address_3586</t>
  </si>
  <si>
    <t>Address_3587</t>
  </si>
  <si>
    <t>Address_3588</t>
  </si>
  <si>
    <t>Address_3589</t>
  </si>
  <si>
    <t>Address_3590</t>
  </si>
  <si>
    <t>Address_3591</t>
  </si>
  <si>
    <t>Address_3592</t>
  </si>
  <si>
    <t>Address_3593</t>
  </si>
  <si>
    <t>Address_3594</t>
  </si>
  <si>
    <t>Address_3595</t>
  </si>
  <si>
    <t>Address_3596</t>
  </si>
  <si>
    <t>Address_3597</t>
  </si>
  <si>
    <t>Address_3598</t>
  </si>
  <si>
    <t>Address_3599</t>
  </si>
  <si>
    <t>Address_3600</t>
  </si>
  <si>
    <t>Address_3601</t>
  </si>
  <si>
    <t>Address_3602</t>
  </si>
  <si>
    <t>Address_3603</t>
  </si>
  <si>
    <t>Address_3604</t>
  </si>
  <si>
    <t>Address_3605</t>
  </si>
  <si>
    <t>Address_3606</t>
  </si>
  <si>
    <t>Address_3607</t>
  </si>
  <si>
    <t>Address_3608</t>
  </si>
  <si>
    <t>Address_3609</t>
  </si>
  <si>
    <t>Address_3610</t>
  </si>
  <si>
    <t>Address_3611</t>
  </si>
  <si>
    <t>Address_3612</t>
  </si>
  <si>
    <t>Address_3613</t>
  </si>
  <si>
    <t>Address_3614</t>
  </si>
  <si>
    <t>Address_3615</t>
  </si>
  <si>
    <t>Address_3616</t>
  </si>
  <si>
    <t>Address_3617</t>
  </si>
  <si>
    <t>Address_3618</t>
  </si>
  <si>
    <t>Address_3619</t>
  </si>
  <si>
    <t>Address_3620</t>
  </si>
  <si>
    <t>Address_3621</t>
  </si>
  <si>
    <t>Address_3622</t>
  </si>
  <si>
    <t>Address_3623</t>
  </si>
  <si>
    <t>Address_3624</t>
  </si>
  <si>
    <t>Address_3625</t>
  </si>
  <si>
    <t>Address_3626</t>
  </si>
  <si>
    <t>Address_3627</t>
  </si>
  <si>
    <t>Address_3628</t>
  </si>
  <si>
    <t>Address_3629</t>
  </si>
  <si>
    <t>Address_3630</t>
  </si>
  <si>
    <t>Address_3631</t>
  </si>
  <si>
    <t>Address_3632</t>
  </si>
  <si>
    <t>Address_3633</t>
  </si>
  <si>
    <t>Address_3634</t>
  </si>
  <si>
    <t>Address_3635</t>
  </si>
  <si>
    <t>Address_3636</t>
  </si>
  <si>
    <t>Address_3637</t>
  </si>
  <si>
    <t>Address_3638</t>
  </si>
  <si>
    <t>Address_3639</t>
  </si>
  <si>
    <t>Address_3640</t>
  </si>
  <si>
    <t>Address_3641</t>
  </si>
  <si>
    <t>Address_3642</t>
  </si>
  <si>
    <t>Address_3643</t>
  </si>
  <si>
    <t>Address_3644</t>
  </si>
  <si>
    <t>Address_3645</t>
  </si>
  <si>
    <t>Address_3646</t>
  </si>
  <si>
    <t>Address_3647</t>
  </si>
  <si>
    <t>Address_3648</t>
  </si>
  <si>
    <t>Address_3649</t>
  </si>
  <si>
    <t>Address_3650</t>
  </si>
  <si>
    <t>Address_3651</t>
  </si>
  <si>
    <t>Address_3652</t>
  </si>
  <si>
    <t>Address_3653</t>
  </si>
  <si>
    <t>Address_3654</t>
  </si>
  <si>
    <t>Address_3655</t>
  </si>
  <si>
    <t>Address_3656</t>
  </si>
  <si>
    <t>Address_3657</t>
  </si>
  <si>
    <t>Address_3658</t>
  </si>
  <si>
    <t>Address_3659</t>
  </si>
  <si>
    <t>Address_3660</t>
  </si>
  <si>
    <t>Address_3661</t>
  </si>
  <si>
    <t>Address_3662</t>
  </si>
  <si>
    <t>Address_3663</t>
  </si>
  <si>
    <t>Address_3664</t>
  </si>
  <si>
    <t>Address_3665</t>
  </si>
  <si>
    <t>Address_3666</t>
  </si>
  <si>
    <t>Address_3667</t>
  </si>
  <si>
    <t>Address_3668</t>
  </si>
  <si>
    <t>Address_3669</t>
  </si>
  <si>
    <t>Address_3670</t>
  </si>
  <si>
    <t>Address_3671</t>
  </si>
  <si>
    <t>Address_3672</t>
  </si>
  <si>
    <t>Address_3673</t>
  </si>
  <si>
    <t>Address_3674</t>
  </si>
  <si>
    <t>Address_3675</t>
  </si>
  <si>
    <t>Address_3676</t>
  </si>
  <si>
    <t>Address_3677</t>
  </si>
  <si>
    <t>Address_3678</t>
  </si>
  <si>
    <t>Address_3679</t>
  </si>
  <si>
    <t>Address_3680</t>
  </si>
  <si>
    <t>Address_3681</t>
  </si>
  <si>
    <t>Address_3682</t>
  </si>
  <si>
    <t>Address_3683</t>
  </si>
  <si>
    <t>Address_3684</t>
  </si>
  <si>
    <t>Address_3685</t>
  </si>
  <si>
    <t>Address_3686</t>
  </si>
  <si>
    <t>Address_3687</t>
  </si>
  <si>
    <t>Address_3688</t>
  </si>
  <si>
    <t>Address_3689</t>
  </si>
  <si>
    <t>Address_3690</t>
  </si>
  <si>
    <t>Address_3691</t>
  </si>
  <si>
    <t>Address_3692</t>
  </si>
  <si>
    <t>Address_3693</t>
  </si>
  <si>
    <t>Address_3694</t>
  </si>
  <si>
    <t>Address_3695</t>
  </si>
  <si>
    <t>Address_3696</t>
  </si>
  <si>
    <t>Address_3697</t>
  </si>
  <si>
    <t>Address_3698</t>
  </si>
  <si>
    <t>Address_3699</t>
  </si>
  <si>
    <t>Address_3700</t>
  </si>
  <si>
    <t>Address_3701</t>
  </si>
  <si>
    <t>Address_3702</t>
  </si>
  <si>
    <t>Address_3703</t>
  </si>
  <si>
    <t>Address_3704</t>
  </si>
  <si>
    <t>Address_3705</t>
  </si>
  <si>
    <t>Address_3706</t>
  </si>
  <si>
    <t>Address_3707</t>
  </si>
  <si>
    <t>Address_3708</t>
  </si>
  <si>
    <t>Address_3709</t>
  </si>
  <si>
    <t>Address_3710</t>
  </si>
  <si>
    <t>Address_3711</t>
  </si>
  <si>
    <t>Address_3712</t>
  </si>
  <si>
    <t>Address_3713</t>
  </si>
  <si>
    <t>Address_3714</t>
  </si>
  <si>
    <t>Address_3715</t>
  </si>
  <si>
    <t>Address_3716</t>
  </si>
  <si>
    <t>Address_3717</t>
  </si>
  <si>
    <t>Address_3718</t>
  </si>
  <si>
    <t>Address_3719</t>
  </si>
  <si>
    <t>Address_3720</t>
  </si>
  <si>
    <t>Address_3721</t>
  </si>
  <si>
    <t>Address_3722</t>
  </si>
  <si>
    <t>Address_3723</t>
  </si>
  <si>
    <t>Address_3724</t>
  </si>
  <si>
    <t>Address_3725</t>
  </si>
  <si>
    <t>Address_3726</t>
  </si>
  <si>
    <t>Address_3727</t>
  </si>
  <si>
    <t>Address_3728</t>
  </si>
  <si>
    <t>Address_3729</t>
  </si>
  <si>
    <t>Address_3730</t>
  </si>
  <si>
    <t>Address_3731</t>
  </si>
  <si>
    <t>Address_3732</t>
  </si>
  <si>
    <t>Address_3733</t>
  </si>
  <si>
    <t>Address_3734</t>
  </si>
  <si>
    <t>Address_3735</t>
  </si>
  <si>
    <t>Address_3736</t>
  </si>
  <si>
    <t>Address_3737</t>
  </si>
  <si>
    <t>Address_3738</t>
  </si>
  <si>
    <t>Address_3739</t>
  </si>
  <si>
    <t>Address_3740</t>
  </si>
  <si>
    <t>Address_3741</t>
  </si>
  <si>
    <t>Address_3742</t>
  </si>
  <si>
    <t>Address_3743</t>
  </si>
  <si>
    <t>Address_3744</t>
  </si>
  <si>
    <t>Address_3745</t>
  </si>
  <si>
    <t>Address_3746</t>
  </si>
  <si>
    <t>Address_3747</t>
  </si>
  <si>
    <t>Address_3748</t>
  </si>
  <si>
    <t>Address_3749</t>
  </si>
  <si>
    <t>Address_3750</t>
  </si>
  <si>
    <t>Address_3751</t>
  </si>
  <si>
    <t>Address_3752</t>
  </si>
  <si>
    <t>Address_3753</t>
  </si>
  <si>
    <t>Address_3754</t>
  </si>
  <si>
    <t>Address_3755</t>
  </si>
  <si>
    <t>Address_3756</t>
  </si>
  <si>
    <t>Address_3757</t>
  </si>
  <si>
    <t>Address_3758</t>
  </si>
  <si>
    <t>Address_3759</t>
  </si>
  <si>
    <t>Address_3760</t>
  </si>
  <si>
    <t>Address_3761</t>
  </si>
  <si>
    <t>Address_3762</t>
  </si>
  <si>
    <t>Address_3763</t>
  </si>
  <si>
    <t>Address_3764</t>
  </si>
  <si>
    <t>Address_3765</t>
  </si>
  <si>
    <t>Address_3766</t>
  </si>
  <si>
    <t>Address_3767</t>
  </si>
  <si>
    <t>Address_3768</t>
  </si>
  <si>
    <t>Address_3769</t>
  </si>
  <si>
    <t>Address_3770</t>
  </si>
  <si>
    <t>Address_3771</t>
  </si>
  <si>
    <t>Address_3772</t>
  </si>
  <si>
    <t>Address_3773</t>
  </si>
  <si>
    <t>Address_3774</t>
  </si>
  <si>
    <t>Address_3775</t>
  </si>
  <si>
    <t>Address_3776</t>
  </si>
  <si>
    <t>Address_3777</t>
  </si>
  <si>
    <t>Address_3778</t>
  </si>
  <si>
    <t>Address_3779</t>
  </si>
  <si>
    <t>Address_3780</t>
  </si>
  <si>
    <t>Address_3781</t>
  </si>
  <si>
    <t>Address_3782</t>
  </si>
  <si>
    <t>Address_3783</t>
  </si>
  <si>
    <t>Address_3784</t>
  </si>
  <si>
    <t>Address_3785</t>
  </si>
  <si>
    <t>Address_3786</t>
  </si>
  <si>
    <t>Address_3787</t>
  </si>
  <si>
    <t>Address_3788</t>
  </si>
  <si>
    <t>Address_3789</t>
  </si>
  <si>
    <t>Address_3790</t>
  </si>
  <si>
    <t>Address_3791</t>
  </si>
  <si>
    <t>Address_3792</t>
  </si>
  <si>
    <t>Address_3793</t>
  </si>
  <si>
    <t>Address_3794</t>
  </si>
  <si>
    <t>Address_3795</t>
  </si>
  <si>
    <t>Address_3796</t>
  </si>
  <si>
    <t>Address_3797</t>
  </si>
  <si>
    <t>Address_3798</t>
  </si>
  <si>
    <t>Address_3799</t>
  </si>
  <si>
    <t>Address_3800</t>
  </si>
  <si>
    <t>Address_3801</t>
  </si>
  <si>
    <t>Address_3802</t>
  </si>
  <si>
    <t>Address_3803</t>
  </si>
  <si>
    <t>Address_3804</t>
  </si>
  <si>
    <t>Address_3805</t>
  </si>
  <si>
    <t>Address_3806</t>
  </si>
  <si>
    <t>Address_3807</t>
  </si>
  <si>
    <t>Address_3808</t>
  </si>
  <si>
    <t>Address_3809</t>
  </si>
  <si>
    <t>Address_3810</t>
  </si>
  <si>
    <t>Address_3811</t>
  </si>
  <si>
    <t>Address_3812</t>
  </si>
  <si>
    <t>Address_3813</t>
  </si>
  <si>
    <t>Address_3814</t>
  </si>
  <si>
    <t>Address_3815</t>
  </si>
  <si>
    <t>Address_3816</t>
  </si>
  <si>
    <t>Address_3817</t>
  </si>
  <si>
    <t>Address_3818</t>
  </si>
  <si>
    <t>Address_3819</t>
  </si>
  <si>
    <t>Address_3820</t>
  </si>
  <si>
    <t>Address_3821</t>
  </si>
  <si>
    <t>Address_3822</t>
  </si>
  <si>
    <t>Address_3823</t>
  </si>
  <si>
    <t>Address_3824</t>
  </si>
  <si>
    <t>Address_3825</t>
  </si>
  <si>
    <t>Address_3826</t>
  </si>
  <si>
    <t>Address_3827</t>
  </si>
  <si>
    <t>Address_3828</t>
  </si>
  <si>
    <t>Address_3829</t>
  </si>
  <si>
    <t>Address_3830</t>
  </si>
  <si>
    <t>Address_3831</t>
  </si>
  <si>
    <t>Address_3832</t>
  </si>
  <si>
    <t>Address_3833</t>
  </si>
  <si>
    <t>Address_3834</t>
  </si>
  <si>
    <t>Address_3835</t>
  </si>
  <si>
    <t>Address_3836</t>
  </si>
  <si>
    <t>Address_3837</t>
  </si>
  <si>
    <t>Address_3838</t>
  </si>
  <si>
    <t>Address_3839</t>
  </si>
  <si>
    <t>Address_3840</t>
  </si>
  <si>
    <t>Address_3841</t>
  </si>
  <si>
    <t>Address_3842</t>
  </si>
  <si>
    <t>Address_3843</t>
  </si>
  <si>
    <t>Address_3844</t>
  </si>
  <si>
    <t>Address_3845</t>
  </si>
  <si>
    <t>Address_3846</t>
  </si>
  <si>
    <t>Address_3847</t>
  </si>
  <si>
    <t>Address_3848</t>
  </si>
  <si>
    <t>Address_3849</t>
  </si>
  <si>
    <t>Address_3850</t>
  </si>
  <si>
    <t>Address_3851</t>
  </si>
  <si>
    <t>Address_3852</t>
  </si>
  <si>
    <t>Address_3853</t>
  </si>
  <si>
    <t>Address_3854</t>
  </si>
  <si>
    <t>Address_3855</t>
  </si>
  <si>
    <t>Address_3856</t>
  </si>
  <si>
    <t>Address_3857</t>
  </si>
  <si>
    <t>Address_3858</t>
  </si>
  <si>
    <t>Address_3859</t>
  </si>
  <si>
    <t>Address_3860</t>
  </si>
  <si>
    <t>Address_3861</t>
  </si>
  <si>
    <t>Address_3862</t>
  </si>
  <si>
    <t>Address_3863</t>
  </si>
  <si>
    <t>Address_3864</t>
  </si>
  <si>
    <t>Address_3865</t>
  </si>
  <si>
    <t>Address_3866</t>
  </si>
  <si>
    <t>Address_3867</t>
  </si>
  <si>
    <t>Address_3868</t>
  </si>
  <si>
    <t>Address_3869</t>
  </si>
  <si>
    <t>Address_3870</t>
  </si>
  <si>
    <t>Address_3871</t>
  </si>
  <si>
    <t>Address_3872</t>
  </si>
  <si>
    <t>Address_3873</t>
  </si>
  <si>
    <t>Address_3874</t>
  </si>
  <si>
    <t>Address_3875</t>
  </si>
  <si>
    <t>Address_3876</t>
  </si>
  <si>
    <t>Address_3877</t>
  </si>
  <si>
    <t>Address_3878</t>
  </si>
  <si>
    <t>Address_3879</t>
  </si>
  <si>
    <t>Address_3880</t>
  </si>
  <si>
    <t>Address_3881</t>
  </si>
  <si>
    <t>Address_3882</t>
  </si>
  <si>
    <t>Address_3883</t>
  </si>
  <si>
    <t>Address_3884</t>
  </si>
  <si>
    <t>Address_3885</t>
  </si>
  <si>
    <t>Address_3886</t>
  </si>
  <si>
    <t>Address_3887</t>
  </si>
  <si>
    <t>Address_3888</t>
  </si>
  <si>
    <t>Address_3889</t>
  </si>
  <si>
    <t>Address_3890</t>
  </si>
  <si>
    <t>Address_3891</t>
  </si>
  <si>
    <t>Address_3892</t>
  </si>
  <si>
    <t>Address_3893</t>
  </si>
  <si>
    <t>Address_3894</t>
  </si>
  <si>
    <t>Address_3895</t>
  </si>
  <si>
    <t>Address_3896</t>
  </si>
  <si>
    <t>Address_3897</t>
  </si>
  <si>
    <t>Address_3898</t>
  </si>
  <si>
    <t>Address_3899</t>
  </si>
  <si>
    <t>Address_3900</t>
  </si>
  <si>
    <t>Address_3901</t>
  </si>
  <si>
    <t>Address_3902</t>
  </si>
  <si>
    <t>Address_3903</t>
  </si>
  <si>
    <t>Address_3904</t>
  </si>
  <si>
    <t>Address_3905</t>
  </si>
  <si>
    <t>Address_3906</t>
  </si>
  <si>
    <t>Address_3907</t>
  </si>
  <si>
    <t>Address_3908</t>
  </si>
  <si>
    <t>Address_3909</t>
  </si>
  <si>
    <t>Address_3910</t>
  </si>
  <si>
    <t>Address_3911</t>
  </si>
  <si>
    <t>Address_3912</t>
  </si>
  <si>
    <t>Address_3913</t>
  </si>
  <si>
    <t>Address_3914</t>
  </si>
  <si>
    <t>Address_3915</t>
  </si>
  <si>
    <t>Address_3916</t>
  </si>
  <si>
    <t>Address_3917</t>
  </si>
  <si>
    <t>Address_3918</t>
  </si>
  <si>
    <t>Address_3919</t>
  </si>
  <si>
    <t>Address_3920</t>
  </si>
  <si>
    <t>Address_3921</t>
  </si>
  <si>
    <t>Address_3922</t>
  </si>
  <si>
    <t>Address_3923</t>
  </si>
  <si>
    <t>Address_3924</t>
  </si>
  <si>
    <t>Address_3925</t>
  </si>
  <si>
    <t>Address_3926</t>
  </si>
  <si>
    <t>Address_3927</t>
  </si>
  <si>
    <t>Address_3928</t>
  </si>
  <si>
    <t>Address_3929</t>
  </si>
  <si>
    <t>Address_3930</t>
  </si>
  <si>
    <t>Address_3931</t>
  </si>
  <si>
    <t>Address_3932</t>
  </si>
  <si>
    <t>Address_3933</t>
  </si>
  <si>
    <t>Address_3934</t>
  </si>
  <si>
    <t>Address_3935</t>
  </si>
  <si>
    <t>Address_3936</t>
  </si>
  <si>
    <t>Address_3937</t>
  </si>
  <si>
    <t>Address_3938</t>
  </si>
  <si>
    <t>Address_3939</t>
  </si>
  <si>
    <t>Address_3940</t>
  </si>
  <si>
    <t>Address_3941</t>
  </si>
  <si>
    <t>Address_3942</t>
  </si>
  <si>
    <t>Address_3943</t>
  </si>
  <si>
    <t>Address_3944</t>
  </si>
  <si>
    <t>Address_3945</t>
  </si>
  <si>
    <t>Address_3946</t>
  </si>
  <si>
    <t>Address_3947</t>
  </si>
  <si>
    <t>Address_3948</t>
  </si>
  <si>
    <t>Address_3949</t>
  </si>
  <si>
    <t>Address_3950</t>
  </si>
  <si>
    <t>Address_3951</t>
  </si>
  <si>
    <t>Address_3952</t>
  </si>
  <si>
    <t>Address_3953</t>
  </si>
  <si>
    <t>Address_3954</t>
  </si>
  <si>
    <t>Address_3955</t>
  </si>
  <si>
    <t>Address_3956</t>
  </si>
  <si>
    <t>Address_3957</t>
  </si>
  <si>
    <t>Address_3958</t>
  </si>
  <si>
    <t>Address_3959</t>
  </si>
  <si>
    <t>Address_3960</t>
  </si>
  <si>
    <t>Address_3961</t>
  </si>
  <si>
    <t>Address_3962</t>
  </si>
  <si>
    <t>Address_3963</t>
  </si>
  <si>
    <t>Address_3964</t>
  </si>
  <si>
    <t>Address_3965</t>
  </si>
  <si>
    <t>Address_3966</t>
  </si>
  <si>
    <t>Address_3967</t>
  </si>
  <si>
    <t>Address_3968</t>
  </si>
  <si>
    <t>Address_3969</t>
  </si>
  <si>
    <t>Address_3970</t>
  </si>
  <si>
    <t>Address_3971</t>
  </si>
  <si>
    <t>Address_3972</t>
  </si>
  <si>
    <t>Address_3973</t>
  </si>
  <si>
    <t>Address_3974</t>
  </si>
  <si>
    <t>Address_3975</t>
  </si>
  <si>
    <t>Address_3976</t>
  </si>
  <si>
    <t>Address_3977</t>
  </si>
  <si>
    <t>Address_3978</t>
  </si>
  <si>
    <t>Address_3979</t>
  </si>
  <si>
    <t>Address_3980</t>
  </si>
  <si>
    <t>Address_3981</t>
  </si>
  <si>
    <t>Address_3982</t>
  </si>
  <si>
    <t>Address_3983</t>
  </si>
  <si>
    <t>Address_3984</t>
  </si>
  <si>
    <t>Address_3985</t>
  </si>
  <si>
    <t>Address_3986</t>
  </si>
  <si>
    <t>Address_3987</t>
  </si>
  <si>
    <t>Address_3988</t>
  </si>
  <si>
    <t>Address_3989</t>
  </si>
  <si>
    <t>Address_3990</t>
  </si>
  <si>
    <t>Address_3991</t>
  </si>
  <si>
    <t>Address_3992</t>
  </si>
  <si>
    <t>Address_3993</t>
  </si>
  <si>
    <t>Address_3994</t>
  </si>
  <si>
    <t>Address_3995</t>
  </si>
  <si>
    <t>Address_3996</t>
  </si>
  <si>
    <t>Address_3997</t>
  </si>
  <si>
    <t>Address_3998</t>
  </si>
  <si>
    <t>Address_3999</t>
  </si>
  <si>
    <t>Address_4000</t>
  </si>
  <si>
    <t>Address_4001</t>
  </si>
  <si>
    <t>Address_4002</t>
  </si>
  <si>
    <t>Address_4003</t>
  </si>
  <si>
    <t>Address_4004</t>
  </si>
  <si>
    <t>Address_4005</t>
  </si>
  <si>
    <t>Address_4006</t>
  </si>
  <si>
    <t>Address_4007</t>
  </si>
  <si>
    <t>Address_4008</t>
  </si>
  <si>
    <t>Address_4009</t>
  </si>
  <si>
    <t>Address_4010</t>
  </si>
  <si>
    <t>Address_4011</t>
  </si>
  <si>
    <t>Address_4012</t>
  </si>
  <si>
    <t>Address_4013</t>
  </si>
  <si>
    <t>Address_4014</t>
  </si>
  <si>
    <t>Address_4015</t>
  </si>
  <si>
    <t>Address_4016</t>
  </si>
  <si>
    <t>Address_4017</t>
  </si>
  <si>
    <t>Address_4018</t>
  </si>
  <si>
    <t>Address_4019</t>
  </si>
  <si>
    <t>Address_4020</t>
  </si>
  <si>
    <t>Address_4021</t>
  </si>
  <si>
    <t>Address_4022</t>
  </si>
  <si>
    <t>Address_4023</t>
  </si>
  <si>
    <t>Address_4024</t>
  </si>
  <si>
    <t>Address_4025</t>
  </si>
  <si>
    <t>Address_4026</t>
  </si>
  <si>
    <t>Address_4027</t>
  </si>
  <si>
    <t>Address_4028</t>
  </si>
  <si>
    <t>Address_4029</t>
  </si>
  <si>
    <t>Address_4030</t>
  </si>
  <si>
    <t>Address_4031</t>
  </si>
  <si>
    <t>Address_4032</t>
  </si>
  <si>
    <t>Address_4033</t>
  </si>
  <si>
    <t>Address_4034</t>
  </si>
  <si>
    <t>Address_4035</t>
  </si>
  <si>
    <t>Address_4036</t>
  </si>
  <si>
    <t>Address_4037</t>
  </si>
  <si>
    <t>Address_4038</t>
  </si>
  <si>
    <t>Address_4039</t>
  </si>
  <si>
    <t>Address_4040</t>
  </si>
  <si>
    <t>Address_4041</t>
  </si>
  <si>
    <t>Address_4042</t>
  </si>
  <si>
    <t>Address_4043</t>
  </si>
  <si>
    <t>Address_4044</t>
  </si>
  <si>
    <t>Address_4045</t>
  </si>
  <si>
    <t>Address_4046</t>
  </si>
  <si>
    <t>Address_4047</t>
  </si>
  <si>
    <t>Address_4048</t>
  </si>
  <si>
    <t>Address_4049</t>
  </si>
  <si>
    <t>Address_4050</t>
  </si>
  <si>
    <t>Address_4051</t>
  </si>
  <si>
    <t>Address_4052</t>
  </si>
  <si>
    <t>Address_4053</t>
  </si>
  <si>
    <t>Address_4054</t>
  </si>
  <si>
    <t>Address_4055</t>
  </si>
  <si>
    <t>Address_4056</t>
  </si>
  <si>
    <t>Address_4057</t>
  </si>
  <si>
    <t>Address_4058</t>
  </si>
  <si>
    <t>Address_4059</t>
  </si>
  <si>
    <t>Address_4060</t>
  </si>
  <si>
    <t>Address_4061</t>
  </si>
  <si>
    <t>Address_4062</t>
  </si>
  <si>
    <t>Address_4063</t>
  </si>
  <si>
    <t>Address_4064</t>
  </si>
  <si>
    <t>Address_4065</t>
  </si>
  <si>
    <t>Address_4066</t>
  </si>
  <si>
    <t>Address_4067</t>
  </si>
  <si>
    <t>Address_4068</t>
  </si>
  <si>
    <t>Address_4069</t>
  </si>
  <si>
    <t>Address_4070</t>
  </si>
  <si>
    <t>Address_4071</t>
  </si>
  <si>
    <t>Address_4072</t>
  </si>
  <si>
    <t>Address_4073</t>
  </si>
  <si>
    <t>Address_4074</t>
  </si>
  <si>
    <t>Address_4075</t>
  </si>
  <si>
    <t>Address_4076</t>
  </si>
  <si>
    <t>Address_4077</t>
  </si>
  <si>
    <t>Address_4078</t>
  </si>
  <si>
    <t>Address_4079</t>
  </si>
  <si>
    <t>Address_4080</t>
  </si>
  <si>
    <t>Address_4081</t>
  </si>
  <si>
    <t>Address_4082</t>
  </si>
  <si>
    <t>Address_4083</t>
  </si>
  <si>
    <t>Address_4084</t>
  </si>
  <si>
    <t>Address_4085</t>
  </si>
  <si>
    <t>Address_4086</t>
  </si>
  <si>
    <t>Address_4087</t>
  </si>
  <si>
    <t>Address_4088</t>
  </si>
  <si>
    <t>Address_4089</t>
  </si>
  <si>
    <t>Address_4090</t>
  </si>
  <si>
    <t>Address_4091</t>
  </si>
  <si>
    <t>Address_4092</t>
  </si>
  <si>
    <t>Address_4093</t>
  </si>
  <si>
    <t>Address_4094</t>
  </si>
  <si>
    <t>Address_4095</t>
  </si>
  <si>
    <t>Address_4096</t>
  </si>
  <si>
    <t>Address_4097</t>
  </si>
  <si>
    <t>Address_4098</t>
  </si>
  <si>
    <t>Address_4099</t>
  </si>
  <si>
    <t>Address_4100</t>
  </si>
  <si>
    <t>Address_4101</t>
  </si>
  <si>
    <t>Address_4102</t>
  </si>
  <si>
    <t>Address_4103</t>
  </si>
  <si>
    <t>Address_4104</t>
  </si>
  <si>
    <t>Address_4105</t>
  </si>
  <si>
    <t>Address_4106</t>
  </si>
  <si>
    <t>Address_4107</t>
  </si>
  <si>
    <t>Address_4108</t>
  </si>
  <si>
    <t>Address_4109</t>
  </si>
  <si>
    <t>Address_4110</t>
  </si>
  <si>
    <t>Address_4111</t>
  </si>
  <si>
    <t>Address_4112</t>
  </si>
  <si>
    <t>Address_4113</t>
  </si>
  <si>
    <t>Address_4114</t>
  </si>
  <si>
    <t>Address_4115</t>
  </si>
  <si>
    <t>Address_4116</t>
  </si>
  <si>
    <t>Address_4117</t>
  </si>
  <si>
    <t>Address_4118</t>
  </si>
  <si>
    <t>Address_4119</t>
  </si>
  <si>
    <t>Address_4120</t>
  </si>
  <si>
    <t>Address_4121</t>
  </si>
  <si>
    <t>Address_4122</t>
  </si>
  <si>
    <t>Address_4123</t>
  </si>
  <si>
    <t>Address_4124</t>
  </si>
  <si>
    <t>Address_4125</t>
  </si>
  <si>
    <t>Address_4126</t>
  </si>
  <si>
    <t>Address_4127</t>
  </si>
  <si>
    <t>Address_4128</t>
  </si>
  <si>
    <t>Address_4129</t>
  </si>
  <si>
    <t>Address_4130</t>
  </si>
  <si>
    <t>Address_4131</t>
  </si>
  <si>
    <t>Address_4132</t>
  </si>
  <si>
    <t>Address_4133</t>
  </si>
  <si>
    <t>Address_4134</t>
  </si>
  <si>
    <t>Address_4135</t>
  </si>
  <si>
    <t>Address_4136</t>
  </si>
  <si>
    <t>Address_4137</t>
  </si>
  <si>
    <t>Address_4138</t>
  </si>
  <si>
    <t>Address_4139</t>
  </si>
  <si>
    <t>Address_4140</t>
  </si>
  <si>
    <t>Address_4141</t>
  </si>
  <si>
    <t>Address_4142</t>
  </si>
  <si>
    <t>Address_4143</t>
  </si>
  <si>
    <t>Address_4144</t>
  </si>
  <si>
    <t>Address_4145</t>
  </si>
  <si>
    <t>Address_4146</t>
  </si>
  <si>
    <t>Address_4147</t>
  </si>
  <si>
    <t>Address_4148</t>
  </si>
  <si>
    <t>Address_4149</t>
  </si>
  <si>
    <t>Address_4150</t>
  </si>
  <si>
    <t>Address_4151</t>
  </si>
  <si>
    <t>Address_4152</t>
  </si>
  <si>
    <t>Address_4153</t>
  </si>
  <si>
    <t>Address_4154</t>
  </si>
  <si>
    <t>Address_4155</t>
  </si>
  <si>
    <t>Address_4156</t>
  </si>
  <si>
    <t>Address_4157</t>
  </si>
  <si>
    <t>Address_4158</t>
  </si>
  <si>
    <t>Address_4159</t>
  </si>
  <si>
    <t>Address_4160</t>
  </si>
  <si>
    <t>Address_4161</t>
  </si>
  <si>
    <t>Address_4162</t>
  </si>
  <si>
    <t>Address_4163</t>
  </si>
  <si>
    <t>Address_4164</t>
  </si>
  <si>
    <t>Address_4165</t>
  </si>
  <si>
    <t>Address_4166</t>
  </si>
  <si>
    <t>Address_4167</t>
  </si>
  <si>
    <t>Address_4168</t>
  </si>
  <si>
    <t>Address_4169</t>
  </si>
  <si>
    <t>Address_4170</t>
  </si>
  <si>
    <t>Address_4171</t>
  </si>
  <si>
    <t>Address_4172</t>
  </si>
  <si>
    <t>Address_4173</t>
  </si>
  <si>
    <t>Address_4174</t>
  </si>
  <si>
    <t>Address_4175</t>
  </si>
  <si>
    <t>Address_4176</t>
  </si>
  <si>
    <t>Address_4177</t>
  </si>
  <si>
    <t>Address_4178</t>
  </si>
  <si>
    <t>Address_4179</t>
  </si>
  <si>
    <t>Address_4180</t>
  </si>
  <si>
    <t>Address_4181</t>
  </si>
  <si>
    <t>Address_4182</t>
  </si>
  <si>
    <t>Address_4183</t>
  </si>
  <si>
    <t>Address_4184</t>
  </si>
  <si>
    <t>Address_4185</t>
  </si>
  <si>
    <t>Address_4186</t>
  </si>
  <si>
    <t>Address_4187</t>
  </si>
  <si>
    <t>Address_4188</t>
  </si>
  <si>
    <t>Address_4189</t>
  </si>
  <si>
    <t>Address_4190</t>
  </si>
  <si>
    <t>Address_4191</t>
  </si>
  <si>
    <t>Address_4192</t>
  </si>
  <si>
    <t>Address_4193</t>
  </si>
  <si>
    <t>Address_4194</t>
  </si>
  <si>
    <t>Address_4195</t>
  </si>
  <si>
    <t>Address_4196</t>
  </si>
  <si>
    <t>Address_4197</t>
  </si>
  <si>
    <t>Address_4198</t>
  </si>
  <si>
    <t>Address_4199</t>
  </si>
  <si>
    <t>Address_4200</t>
  </si>
  <si>
    <t>Address_4201</t>
  </si>
  <si>
    <t>Address_4202</t>
  </si>
  <si>
    <t>Address_4203</t>
  </si>
  <si>
    <t>Address_4204</t>
  </si>
  <si>
    <t>Address_4205</t>
  </si>
  <si>
    <t>Address_4206</t>
  </si>
  <si>
    <t>Address_4207</t>
  </si>
  <si>
    <t>Address_4208</t>
  </si>
  <si>
    <t>Address_4209</t>
  </si>
  <si>
    <t>Address_4210</t>
  </si>
  <si>
    <t>Address_4211</t>
  </si>
  <si>
    <t>Address_4212</t>
  </si>
  <si>
    <t>Address_4213</t>
  </si>
  <si>
    <t>Address_4214</t>
  </si>
  <si>
    <t>Address_4215</t>
  </si>
  <si>
    <t>Address_4216</t>
  </si>
  <si>
    <t>Address_4217</t>
  </si>
  <si>
    <t>Address_4218</t>
  </si>
  <si>
    <t>Address_4219</t>
  </si>
  <si>
    <t>Address_4220</t>
  </si>
  <si>
    <t>Address_4221</t>
  </si>
  <si>
    <t>Address_4222</t>
  </si>
  <si>
    <t>Address_4223</t>
  </si>
  <si>
    <t>Address_4224</t>
  </si>
  <si>
    <t>Address_4225</t>
  </si>
  <si>
    <t>Address_4226</t>
  </si>
  <si>
    <t>Address_4227</t>
  </si>
  <si>
    <t>Address_4228</t>
  </si>
  <si>
    <t>Address_4229</t>
  </si>
  <si>
    <t>Address_4230</t>
  </si>
  <si>
    <t>Address_4231</t>
  </si>
  <si>
    <t>Address_4232</t>
  </si>
  <si>
    <t>Address_4233</t>
  </si>
  <si>
    <t>Address_4234</t>
  </si>
  <si>
    <t>Address_4235</t>
  </si>
  <si>
    <t>Address_4236</t>
  </si>
  <si>
    <t>Address_4237</t>
  </si>
  <si>
    <t>Address_4238</t>
  </si>
  <si>
    <t>Address_4239</t>
  </si>
  <si>
    <t>Address_4240</t>
  </si>
  <si>
    <t>Address_4241</t>
  </si>
  <si>
    <t>Address_4242</t>
  </si>
  <si>
    <t>Address_4243</t>
  </si>
  <si>
    <t>Address_4244</t>
  </si>
  <si>
    <t>Address_4245</t>
  </si>
  <si>
    <t>Address_4246</t>
  </si>
  <si>
    <t>Address_4247</t>
  </si>
  <si>
    <t>Address_4248</t>
  </si>
  <si>
    <t>Address_4249</t>
  </si>
  <si>
    <t>Address_4250</t>
  </si>
  <si>
    <t>Address_4251</t>
  </si>
  <si>
    <t>Address_4252</t>
  </si>
  <si>
    <t>Address_4253</t>
  </si>
  <si>
    <t>Address_4254</t>
  </si>
  <si>
    <t>Address_4255</t>
  </si>
  <si>
    <t>Address_4256</t>
  </si>
  <si>
    <t>Address_4257</t>
  </si>
  <si>
    <t>Address_4258</t>
  </si>
  <si>
    <t>Address_4259</t>
  </si>
  <si>
    <t>Address_4260</t>
  </si>
  <si>
    <t>Address_4261</t>
  </si>
  <si>
    <t>Address_4262</t>
  </si>
  <si>
    <t>Address_4263</t>
  </si>
  <si>
    <t>Address_4264</t>
  </si>
  <si>
    <t>Address_4265</t>
  </si>
  <si>
    <t>Address_4266</t>
  </si>
  <si>
    <t>Address_4267</t>
  </si>
  <si>
    <t>Address_4268</t>
  </si>
  <si>
    <t>Address_4269</t>
  </si>
  <si>
    <t>Address_4270</t>
  </si>
  <si>
    <t>Address_4271</t>
  </si>
  <si>
    <t>Address_4272</t>
  </si>
  <si>
    <t>Address_4273</t>
  </si>
  <si>
    <t>Address_4274</t>
  </si>
  <si>
    <t>Address_4275</t>
  </si>
  <si>
    <t>Address_4276</t>
  </si>
  <si>
    <t>Address_4277</t>
  </si>
  <si>
    <t>Address_4278</t>
  </si>
  <si>
    <t>Address_4279</t>
  </si>
  <si>
    <t>Address_4280</t>
  </si>
  <si>
    <t>Address_4281</t>
  </si>
  <si>
    <t>Address_4282</t>
  </si>
  <si>
    <t>Address_4283</t>
  </si>
  <si>
    <t>Address_4284</t>
  </si>
  <si>
    <t>Address_4285</t>
  </si>
  <si>
    <t>Address_4286</t>
  </si>
  <si>
    <t>Address_4287</t>
  </si>
  <si>
    <t>Address_4288</t>
  </si>
  <si>
    <t>Address_4289</t>
  </si>
  <si>
    <t>Address_4290</t>
  </si>
  <si>
    <t>Address_4291</t>
  </si>
  <si>
    <t>Address_4292</t>
  </si>
  <si>
    <t>Address_4293</t>
  </si>
  <si>
    <t>Address_4294</t>
  </si>
  <si>
    <t>Address_4295</t>
  </si>
  <si>
    <t>Address_4296</t>
  </si>
  <si>
    <t>Address_4297</t>
  </si>
  <si>
    <t>Address_4298</t>
  </si>
  <si>
    <t>Address_4299</t>
  </si>
  <si>
    <t>Address_4300</t>
  </si>
  <si>
    <t>Address_4301</t>
  </si>
  <si>
    <t>Address_4302</t>
  </si>
  <si>
    <t>Address_4303</t>
  </si>
  <si>
    <t>Address_4304</t>
  </si>
  <si>
    <t>Address_4305</t>
  </si>
  <si>
    <t>Address_4306</t>
  </si>
  <si>
    <t>Address_4307</t>
  </si>
  <si>
    <t>Address_4308</t>
  </si>
  <si>
    <t>Address_4309</t>
  </si>
  <si>
    <t>Address_4310</t>
  </si>
  <si>
    <t>Address_4311</t>
  </si>
  <si>
    <t>Address_4312</t>
  </si>
  <si>
    <t>Address_4313</t>
  </si>
  <si>
    <t>Address_4314</t>
  </si>
  <si>
    <t>Address_4315</t>
  </si>
  <si>
    <t>Address_4316</t>
  </si>
  <si>
    <t>Address_4317</t>
  </si>
  <si>
    <t>Address_4318</t>
  </si>
  <si>
    <t>Address_4319</t>
  </si>
  <si>
    <t>Address_4320</t>
  </si>
  <si>
    <t>Address_4321</t>
  </si>
  <si>
    <t>Address_4322</t>
  </si>
  <si>
    <t>Address_4323</t>
  </si>
  <si>
    <t>Address_4324</t>
  </si>
  <si>
    <t>Address_4325</t>
  </si>
  <si>
    <t>Address_4326</t>
  </si>
  <si>
    <t>Address_4327</t>
  </si>
  <si>
    <t>Address_4328</t>
  </si>
  <si>
    <t>Address_4329</t>
  </si>
  <si>
    <t>Address_4330</t>
  </si>
  <si>
    <t>Address_4331</t>
  </si>
  <si>
    <t>Address_4332</t>
  </si>
  <si>
    <t>Address_4333</t>
  </si>
  <si>
    <t>Address_4334</t>
  </si>
  <si>
    <t>Address_4335</t>
  </si>
  <si>
    <t>Address_4336</t>
  </si>
  <si>
    <t>Address_4337</t>
  </si>
  <si>
    <t>Address_4338</t>
  </si>
  <si>
    <t>Address_4339</t>
  </si>
  <si>
    <t>Address_4340</t>
  </si>
  <si>
    <t>Address_4341</t>
  </si>
  <si>
    <t>Address_4342</t>
  </si>
  <si>
    <t>Address_4343</t>
  </si>
  <si>
    <t>Address_4344</t>
  </si>
  <si>
    <t>Address_4345</t>
  </si>
  <si>
    <t>Address_4346</t>
  </si>
  <si>
    <t>Address_4347</t>
  </si>
  <si>
    <t>Address_4348</t>
  </si>
  <si>
    <t>Address_4349</t>
  </si>
  <si>
    <t>Address_4350</t>
  </si>
  <si>
    <t>Address_4351</t>
  </si>
  <si>
    <t>Address_4352</t>
  </si>
  <si>
    <t>Address_4353</t>
  </si>
  <si>
    <t>Address_4354</t>
  </si>
  <si>
    <t>Address_4355</t>
  </si>
  <si>
    <t>Address_4356</t>
  </si>
  <si>
    <t>Address_4357</t>
  </si>
  <si>
    <t>Address_4358</t>
  </si>
  <si>
    <t>Address_4359</t>
  </si>
  <si>
    <t>Address_4360</t>
  </si>
  <si>
    <t>Address_4361</t>
  </si>
  <si>
    <t>Address_4362</t>
  </si>
  <si>
    <t>Address_4363</t>
  </si>
  <si>
    <t>Address_4364</t>
  </si>
  <si>
    <t>Address_4365</t>
  </si>
  <si>
    <t>Address_4366</t>
  </si>
  <si>
    <t>Address_4367</t>
  </si>
  <si>
    <t>Address_4368</t>
  </si>
  <si>
    <t>Address_4369</t>
  </si>
  <si>
    <t>Address_4370</t>
  </si>
  <si>
    <t>Address_4371</t>
  </si>
  <si>
    <t>Address_4372</t>
  </si>
  <si>
    <t>Address_4373</t>
  </si>
  <si>
    <t>Address_4374</t>
  </si>
  <si>
    <t>Address_4375</t>
  </si>
  <si>
    <t>Address_4376</t>
  </si>
  <si>
    <t>Address_4377</t>
  </si>
  <si>
    <t>Address_4378</t>
  </si>
  <si>
    <t>Address_4379</t>
  </si>
  <si>
    <t>Address_4380</t>
  </si>
  <si>
    <t>Address_4381</t>
  </si>
  <si>
    <t>Address_4382</t>
  </si>
  <si>
    <t>Address_4383</t>
  </si>
  <si>
    <t>Address_4384</t>
  </si>
  <si>
    <t>Address_4385</t>
  </si>
  <si>
    <t>Address_4386</t>
  </si>
  <si>
    <t>Address_4387</t>
  </si>
  <si>
    <t>Address_4388</t>
  </si>
  <si>
    <t>Address_4389</t>
  </si>
  <si>
    <t>Address_4390</t>
  </si>
  <si>
    <t>Address_4391</t>
  </si>
  <si>
    <t>Address_4392</t>
  </si>
  <si>
    <t>Address_4393</t>
  </si>
  <si>
    <t>Address_4394</t>
  </si>
  <si>
    <t>Address_4395</t>
  </si>
  <si>
    <t>Address_4396</t>
  </si>
  <si>
    <t>Address_4397</t>
  </si>
  <si>
    <t>Address_4398</t>
  </si>
  <si>
    <t>Address_4399</t>
  </si>
  <si>
    <t>Address_4400</t>
  </si>
  <si>
    <t>Address_4401</t>
  </si>
  <si>
    <t>Address_4402</t>
  </si>
  <si>
    <t>Address_4403</t>
  </si>
  <si>
    <t>Address_4404</t>
  </si>
  <si>
    <t>Address_4405</t>
  </si>
  <si>
    <t>Address_4406</t>
  </si>
  <si>
    <t>Address_4407</t>
  </si>
  <si>
    <t>Address_4408</t>
  </si>
  <si>
    <t>Address_4409</t>
  </si>
  <si>
    <t>Address_4410</t>
  </si>
  <si>
    <t>Address_4411</t>
  </si>
  <si>
    <t>Address_4412</t>
  </si>
  <si>
    <t>Address_4413</t>
  </si>
  <si>
    <t>Address_4414</t>
  </si>
  <si>
    <t>Address_4415</t>
  </si>
  <si>
    <t>Address_4416</t>
  </si>
  <si>
    <t>Address_4417</t>
  </si>
  <si>
    <t>Address_4418</t>
  </si>
  <si>
    <t>Address_4419</t>
  </si>
  <si>
    <t>Address_4420</t>
  </si>
  <si>
    <t>Address_4421</t>
  </si>
  <si>
    <t>Address_4422</t>
  </si>
  <si>
    <t>Address_4423</t>
  </si>
  <si>
    <t>Address_4424</t>
  </si>
  <si>
    <t>Address_4425</t>
  </si>
  <si>
    <t>Address_4426</t>
  </si>
  <si>
    <t>Address_4427</t>
  </si>
  <si>
    <t>Address_4428</t>
  </si>
  <si>
    <t>Address_4429</t>
  </si>
  <si>
    <t>Address_4430</t>
  </si>
  <si>
    <t>Address_4431</t>
  </si>
  <si>
    <t>Address_4432</t>
  </si>
  <si>
    <t>Address_4433</t>
  </si>
  <si>
    <t>Address_4434</t>
  </si>
  <si>
    <t>Address_4435</t>
  </si>
  <si>
    <t>Address_4436</t>
  </si>
  <si>
    <t>Address_4437</t>
  </si>
  <si>
    <t>Address_4438</t>
  </si>
  <si>
    <t>Address_4439</t>
  </si>
  <si>
    <t>Address_4440</t>
  </si>
  <si>
    <t>Address_4441</t>
  </si>
  <si>
    <t>Address_4442</t>
  </si>
  <si>
    <t>Address_4443</t>
  </si>
  <si>
    <t>Address_4444</t>
  </si>
  <si>
    <t>Address_4445</t>
  </si>
  <si>
    <t>Address_4446</t>
  </si>
  <si>
    <t>Address_4447</t>
  </si>
  <si>
    <t>Address_4448</t>
  </si>
  <si>
    <t>Address_4449</t>
  </si>
  <si>
    <t>Address_4450</t>
  </si>
  <si>
    <t>Address_4451</t>
  </si>
  <si>
    <t>Address_4452</t>
  </si>
  <si>
    <t>Address_4453</t>
  </si>
  <si>
    <t>Address_4454</t>
  </si>
  <si>
    <t>Address_4455</t>
  </si>
  <si>
    <t>Address_4456</t>
  </si>
  <si>
    <t>Address_4457</t>
  </si>
  <si>
    <t>Address_4458</t>
  </si>
  <si>
    <t>Address_4459</t>
  </si>
  <si>
    <t>Address_4460</t>
  </si>
  <si>
    <t>Address_4461</t>
  </si>
  <si>
    <t>Address_4462</t>
  </si>
  <si>
    <t>Address_4463</t>
  </si>
  <si>
    <t>Address_4464</t>
  </si>
  <si>
    <t>Address_4465</t>
  </si>
  <si>
    <t>Address_4466</t>
  </si>
  <si>
    <t>Address_4467</t>
  </si>
  <si>
    <t>Address_4468</t>
  </si>
  <si>
    <t>Address_4469</t>
  </si>
  <si>
    <t>Address_4470</t>
  </si>
  <si>
    <t>Address_4471</t>
  </si>
  <si>
    <t>Address_4472</t>
  </si>
  <si>
    <t>Address_4473</t>
  </si>
  <si>
    <t>Address_4474</t>
  </si>
  <si>
    <t>Address_4475</t>
  </si>
  <si>
    <t>Address_4476</t>
  </si>
  <si>
    <t>Address_4477</t>
  </si>
  <si>
    <t>Address_4478</t>
  </si>
  <si>
    <t>Address_4479</t>
  </si>
  <si>
    <t>Address_4480</t>
  </si>
  <si>
    <t>Address_4481</t>
  </si>
  <si>
    <t>Address_4482</t>
  </si>
  <si>
    <t>Address_4483</t>
  </si>
  <si>
    <t>Address_4484</t>
  </si>
  <si>
    <t>Address_4485</t>
  </si>
  <si>
    <t>Address_4486</t>
  </si>
  <si>
    <t>Address_4487</t>
  </si>
  <si>
    <t>Address_4488</t>
  </si>
  <si>
    <t>Address_4489</t>
  </si>
  <si>
    <t>Address_4490</t>
  </si>
  <si>
    <t>Address_4491</t>
  </si>
  <si>
    <t>Address_4492</t>
  </si>
  <si>
    <t>Address_4493</t>
  </si>
  <si>
    <t>Address_4494</t>
  </si>
  <si>
    <t>Address_4495</t>
  </si>
  <si>
    <t>Address_4496</t>
  </si>
  <si>
    <t>Address_4497</t>
  </si>
  <si>
    <t>Address_4498</t>
  </si>
  <si>
    <t>Address_4499</t>
  </si>
  <si>
    <t>Address_4500</t>
  </si>
  <si>
    <t>Address_4501</t>
  </si>
  <si>
    <t>Address_4502</t>
  </si>
  <si>
    <t>Address_4503</t>
  </si>
  <si>
    <t>Address_4504</t>
  </si>
  <si>
    <t>Address_4505</t>
  </si>
  <si>
    <t>Address_4506</t>
  </si>
  <si>
    <t>Address_4507</t>
  </si>
  <si>
    <t>Address_4508</t>
  </si>
  <si>
    <t>Address_4509</t>
  </si>
  <si>
    <t>Address_4510</t>
  </si>
  <si>
    <t>Address_4511</t>
  </si>
  <si>
    <t>Address_4512</t>
  </si>
  <si>
    <t>Address_4513</t>
  </si>
  <si>
    <t>Address_4514</t>
  </si>
  <si>
    <t>Address_4515</t>
  </si>
  <si>
    <t>Address_4516</t>
  </si>
  <si>
    <t>Address_4517</t>
  </si>
  <si>
    <t>Address_4518</t>
  </si>
  <si>
    <t>Address_4519</t>
  </si>
  <si>
    <t>Address_4520</t>
  </si>
  <si>
    <t>Address_4521</t>
  </si>
  <si>
    <t>Address_4522</t>
  </si>
  <si>
    <t>Address_4523</t>
  </si>
  <si>
    <t>Address_4524</t>
  </si>
  <si>
    <t>Address_4525</t>
  </si>
  <si>
    <t>Address_4526</t>
  </si>
  <si>
    <t>Address_4527</t>
  </si>
  <si>
    <t>Address_4528</t>
  </si>
  <si>
    <t>Address_4529</t>
  </si>
  <si>
    <t>Address_4530</t>
  </si>
  <si>
    <t>Address_4531</t>
  </si>
  <si>
    <t>Address_4532</t>
  </si>
  <si>
    <t>Address_4533</t>
  </si>
  <si>
    <t>Address_4534</t>
  </si>
  <si>
    <t>Address_4535</t>
  </si>
  <si>
    <t>Address_4536</t>
  </si>
  <si>
    <t>Address_4537</t>
  </si>
  <si>
    <t>Address_4538</t>
  </si>
  <si>
    <t>Address_4539</t>
  </si>
  <si>
    <t>Address_4540</t>
  </si>
  <si>
    <t>Address_4541</t>
  </si>
  <si>
    <t>Address_4542</t>
  </si>
  <si>
    <t>Address_4543</t>
  </si>
  <si>
    <t>Address_4544</t>
  </si>
  <si>
    <t>Address_4545</t>
  </si>
  <si>
    <t>Address_4546</t>
  </si>
  <si>
    <t>Address_4547</t>
  </si>
  <si>
    <t>Address_4548</t>
  </si>
  <si>
    <t>Address_4549</t>
  </si>
  <si>
    <t>Address_4550</t>
  </si>
  <si>
    <t>Address_4551</t>
  </si>
  <si>
    <t>Address_4552</t>
  </si>
  <si>
    <t>Address_4553</t>
  </si>
  <si>
    <t>Address_4554</t>
  </si>
  <si>
    <t>Address_4555</t>
  </si>
  <si>
    <t>Address_4556</t>
  </si>
  <si>
    <t>Address_4557</t>
  </si>
  <si>
    <t>Address_4558</t>
  </si>
  <si>
    <t>Address_4559</t>
  </si>
  <si>
    <t>Address_4560</t>
  </si>
  <si>
    <t>Address_4561</t>
  </si>
  <si>
    <t>Address_4562</t>
  </si>
  <si>
    <t>Address_4563</t>
  </si>
  <si>
    <t>Address_4564</t>
  </si>
  <si>
    <t>Address_4565</t>
  </si>
  <si>
    <t>Address_4566</t>
  </si>
  <si>
    <t>Address_4567</t>
  </si>
  <si>
    <t>Address_4568</t>
  </si>
  <si>
    <t>Address_4569</t>
  </si>
  <si>
    <t>Address_4570</t>
  </si>
  <si>
    <t>Address_4571</t>
  </si>
  <si>
    <t>Address_4572</t>
  </si>
  <si>
    <t>Address_4573</t>
  </si>
  <si>
    <t>Address_4574</t>
  </si>
  <si>
    <t>Address_4575</t>
  </si>
  <si>
    <t>Address_4576</t>
  </si>
  <si>
    <t>Address_4577</t>
  </si>
  <si>
    <t>Address_4578</t>
  </si>
  <si>
    <t>Address_4579</t>
  </si>
  <si>
    <t>Address_4580</t>
  </si>
  <si>
    <t>Address_4581</t>
  </si>
  <si>
    <t>Address_4582</t>
  </si>
  <si>
    <t>Address_4583</t>
  </si>
  <si>
    <t>Address_4584</t>
  </si>
  <si>
    <t>Address_4585</t>
  </si>
  <si>
    <t>Address_4586</t>
  </si>
  <si>
    <t>Address_4587</t>
  </si>
  <si>
    <t>Address_4588</t>
  </si>
  <si>
    <t>Address_4589</t>
  </si>
  <si>
    <t>Address_4590</t>
  </si>
  <si>
    <t>Address_4591</t>
  </si>
  <si>
    <t>Address_4592</t>
  </si>
  <si>
    <t>Address_4593</t>
  </si>
  <si>
    <t>Address_4594</t>
  </si>
  <si>
    <t>Address_4595</t>
  </si>
  <si>
    <t>Address_4596</t>
  </si>
  <si>
    <t>Address_4597</t>
  </si>
  <si>
    <t>Address_4598</t>
  </si>
  <si>
    <t>Address_4599</t>
  </si>
  <si>
    <t>Address_4600</t>
  </si>
  <si>
    <t>Address_4601</t>
  </si>
  <si>
    <t>Address_4602</t>
  </si>
  <si>
    <t>Address_4603</t>
  </si>
  <si>
    <t>Address_4604</t>
  </si>
  <si>
    <t>Address_4605</t>
  </si>
  <si>
    <t>Address_4606</t>
  </si>
  <si>
    <t>Address_4607</t>
  </si>
  <si>
    <t>Address_4608</t>
  </si>
  <si>
    <t>Address_4609</t>
  </si>
  <si>
    <t>Address_4610</t>
  </si>
  <si>
    <t>Address_4611</t>
  </si>
  <si>
    <t>Address_4612</t>
  </si>
  <si>
    <t>Address_4613</t>
  </si>
  <si>
    <t>Address_4614</t>
  </si>
  <si>
    <t>Address_4615</t>
  </si>
  <si>
    <t>Address_4616</t>
  </si>
  <si>
    <t>Address_4617</t>
  </si>
  <si>
    <t>Address_4618</t>
  </si>
  <si>
    <t>Address_4619</t>
  </si>
  <si>
    <t>Address_4620</t>
  </si>
  <si>
    <t>Address_4621</t>
  </si>
  <si>
    <t>Address_4622</t>
  </si>
  <si>
    <t>Address_4623</t>
  </si>
  <si>
    <t>Address_4624</t>
  </si>
  <si>
    <t>Address_4625</t>
  </si>
  <si>
    <t>Address_4626</t>
  </si>
  <si>
    <t>Address_4627</t>
  </si>
  <si>
    <t>Address_4628</t>
  </si>
  <si>
    <t>Address_4629</t>
  </si>
  <si>
    <t>Address_4630</t>
  </si>
  <si>
    <t>Address_4631</t>
  </si>
  <si>
    <t>Address_4632</t>
  </si>
  <si>
    <t>Address_4633</t>
  </si>
  <si>
    <t>Address_4634</t>
  </si>
  <si>
    <t>Address_4635</t>
  </si>
  <si>
    <t>Address_4636</t>
  </si>
  <si>
    <t>Address_4637</t>
  </si>
  <si>
    <t>Address_4638</t>
  </si>
  <si>
    <t>Address_4639</t>
  </si>
  <si>
    <t>Address_4640</t>
  </si>
  <si>
    <t>Address_4641</t>
  </si>
  <si>
    <t>Address_4642</t>
  </si>
  <si>
    <t>Address_4643</t>
  </si>
  <si>
    <t>Address_4644</t>
  </si>
  <si>
    <t>Address_4645</t>
  </si>
  <si>
    <t>Address_4646</t>
  </si>
  <si>
    <t>Address_4647</t>
  </si>
  <si>
    <t>Address_4648</t>
  </si>
  <si>
    <t>Address_4649</t>
  </si>
  <si>
    <t>Address_4650</t>
  </si>
  <si>
    <t>Address_4651</t>
  </si>
  <si>
    <t>Address_4652</t>
  </si>
  <si>
    <t>Address_4653</t>
  </si>
  <si>
    <t>Address_4654</t>
  </si>
  <si>
    <t>Address_4655</t>
  </si>
  <si>
    <t>Address_4656</t>
  </si>
  <si>
    <t>Address_4657</t>
  </si>
  <si>
    <t>Address_4658</t>
  </si>
  <si>
    <t>Address_4659</t>
  </si>
  <si>
    <t>Address_4660</t>
  </si>
  <si>
    <t>Address_4661</t>
  </si>
  <si>
    <t>Address_4662</t>
  </si>
  <si>
    <t>Address_4663</t>
  </si>
  <si>
    <t>Address_4664</t>
  </si>
  <si>
    <t>Address_4665</t>
  </si>
  <si>
    <t>Address_4666</t>
  </si>
  <si>
    <t>Address_4667</t>
  </si>
  <si>
    <t>Address_4668</t>
  </si>
  <si>
    <t>Address_4669</t>
  </si>
  <si>
    <t>Address_4670</t>
  </si>
  <si>
    <t>Address_4671</t>
  </si>
  <si>
    <t>Address_4672</t>
  </si>
  <si>
    <t>Address_4673</t>
  </si>
  <si>
    <t>Address_4674</t>
  </si>
  <si>
    <t>Address_4675</t>
  </si>
  <si>
    <t>Address_4676</t>
  </si>
  <si>
    <t>Address_4677</t>
  </si>
  <si>
    <t>Address_4678</t>
  </si>
  <si>
    <t>Address_4679</t>
  </si>
  <si>
    <t>Address_4680</t>
  </si>
  <si>
    <t>Address_4681</t>
  </si>
  <si>
    <t>Address_4682</t>
  </si>
  <si>
    <t>Address_4683</t>
  </si>
  <si>
    <t>Address_4684</t>
  </si>
  <si>
    <t>Address_4685</t>
  </si>
  <si>
    <t>Address_4686</t>
  </si>
  <si>
    <t>Address_4687</t>
  </si>
  <si>
    <t>Address_4688</t>
  </si>
  <si>
    <t>Address_4689</t>
  </si>
  <si>
    <t>Address_4690</t>
  </si>
  <si>
    <t>Address_4691</t>
  </si>
  <si>
    <t>Address_4692</t>
  </si>
  <si>
    <t>Address_4693</t>
  </si>
  <si>
    <t>Address_4694</t>
  </si>
  <si>
    <t>Address_4695</t>
  </si>
  <si>
    <t>Address_4696</t>
  </si>
  <si>
    <t>Address_4697</t>
  </si>
  <si>
    <t>Address_4698</t>
  </si>
  <si>
    <t>Address_4699</t>
  </si>
  <si>
    <t>Address_4700</t>
  </si>
  <si>
    <t>Address_4701</t>
  </si>
  <si>
    <t>Address_4702</t>
  </si>
  <si>
    <t>Address_4703</t>
  </si>
  <si>
    <t>Address_4704</t>
  </si>
  <si>
    <t>Address_4705</t>
  </si>
  <si>
    <t>Address_4706</t>
  </si>
  <si>
    <t>Address_4707</t>
  </si>
  <si>
    <t>Address_4708</t>
  </si>
  <si>
    <t>Address_4709</t>
  </si>
  <si>
    <t>Address_4710</t>
  </si>
  <si>
    <t>Address_4711</t>
  </si>
  <si>
    <t>Address_4712</t>
  </si>
  <si>
    <t>Address_4713</t>
  </si>
  <si>
    <t>Address_4714</t>
  </si>
  <si>
    <t>Address_4715</t>
  </si>
  <si>
    <t>Address_4716</t>
  </si>
  <si>
    <t>Address_4717</t>
  </si>
  <si>
    <t>Address_4718</t>
  </si>
  <si>
    <t>Address_4719</t>
  </si>
  <si>
    <t>Address_4720</t>
  </si>
  <si>
    <t>Address_4721</t>
  </si>
  <si>
    <t>Address_4722</t>
  </si>
  <si>
    <t>Address_4723</t>
  </si>
  <si>
    <t>Address_4724</t>
  </si>
  <si>
    <t>Address_4725</t>
  </si>
  <si>
    <t>Address_4726</t>
  </si>
  <si>
    <t>Address_4727</t>
  </si>
  <si>
    <t>Address_4728</t>
  </si>
  <si>
    <t>Address_4729</t>
  </si>
  <si>
    <t>Address_4730</t>
  </si>
  <si>
    <t>Address_4731</t>
  </si>
  <si>
    <t>Address_4732</t>
  </si>
  <si>
    <t>Address_4733</t>
  </si>
  <si>
    <t>Address_4734</t>
  </si>
  <si>
    <t>Address_4735</t>
  </si>
  <si>
    <t>Address_4736</t>
  </si>
  <si>
    <t>Address_4737</t>
  </si>
  <si>
    <t>Address_4738</t>
  </si>
  <si>
    <t>Address_4739</t>
  </si>
  <si>
    <t>Address_4740</t>
  </si>
  <si>
    <t>Address_4741</t>
  </si>
  <si>
    <t>Address_4742</t>
  </si>
  <si>
    <t>Address_4743</t>
  </si>
  <si>
    <t>Address_4744</t>
  </si>
  <si>
    <t>Address_4745</t>
  </si>
  <si>
    <t>Address_4746</t>
  </si>
  <si>
    <t>Address_4747</t>
  </si>
  <si>
    <t>Address_4748</t>
  </si>
  <si>
    <t>Address_4749</t>
  </si>
  <si>
    <t>Address_4750</t>
  </si>
  <si>
    <t>Address_4751</t>
  </si>
  <si>
    <t>Address_4752</t>
  </si>
  <si>
    <t>Address_4753</t>
  </si>
  <si>
    <t>Address_4754</t>
  </si>
  <si>
    <t>Address_4755</t>
  </si>
  <si>
    <t>Address_4756</t>
  </si>
  <si>
    <t>Address_4757</t>
  </si>
  <si>
    <t>Address_4758</t>
  </si>
  <si>
    <t>Address_4759</t>
  </si>
  <si>
    <t>Address_4760</t>
  </si>
  <si>
    <t>Address_4761</t>
  </si>
  <si>
    <t>Address_4762</t>
  </si>
  <si>
    <t>Address_4763</t>
  </si>
  <si>
    <t>Address_4764</t>
  </si>
  <si>
    <t>Address_4765</t>
  </si>
  <si>
    <t>Address_4766</t>
  </si>
  <si>
    <t>Address_4767</t>
  </si>
  <si>
    <t>Address_4768</t>
  </si>
  <si>
    <t>Address_4769</t>
  </si>
  <si>
    <t>Address_4770</t>
  </si>
  <si>
    <t>Address_4771</t>
  </si>
  <si>
    <t>Address_4772</t>
  </si>
  <si>
    <t>Address_4773</t>
  </si>
  <si>
    <t>Address_4774</t>
  </si>
  <si>
    <t>Address_4775</t>
  </si>
  <si>
    <t>Address_4776</t>
  </si>
  <si>
    <t>Address_4777</t>
  </si>
  <si>
    <t>Address_4778</t>
  </si>
  <si>
    <t>Address_4779</t>
  </si>
  <si>
    <t>Address_4780</t>
  </si>
  <si>
    <t>Address_4781</t>
  </si>
  <si>
    <t>Address_4782</t>
  </si>
  <si>
    <t>Address_4783</t>
  </si>
  <si>
    <t>Address_4784</t>
  </si>
  <si>
    <t>Address_4785</t>
  </si>
  <si>
    <t>Address_4786</t>
  </si>
  <si>
    <t>Address_4787</t>
  </si>
  <si>
    <t>Address_4788</t>
  </si>
  <si>
    <t>Address_4789</t>
  </si>
  <si>
    <t>Address_4790</t>
  </si>
  <si>
    <t>Address_4791</t>
  </si>
  <si>
    <t>Address_4792</t>
  </si>
  <si>
    <t>Address_4793</t>
  </si>
  <si>
    <t>Address_4794</t>
  </si>
  <si>
    <t>Address_4795</t>
  </si>
  <si>
    <t>Address_4796</t>
  </si>
  <si>
    <t>Address_4797</t>
  </si>
  <si>
    <t>Address_4798</t>
  </si>
  <si>
    <t>Address_4799</t>
  </si>
  <si>
    <t>Address_4800</t>
  </si>
  <si>
    <t>Address_4801</t>
  </si>
  <si>
    <t>Address_4802</t>
  </si>
  <si>
    <t>Address_4803</t>
  </si>
  <si>
    <t>Address_4804</t>
  </si>
  <si>
    <t>Address_4805</t>
  </si>
  <si>
    <t>Address_4806</t>
  </si>
  <si>
    <t>Address_4807</t>
  </si>
  <si>
    <t>Address_4808</t>
  </si>
  <si>
    <t>Address_4809</t>
  </si>
  <si>
    <t>Address_4810</t>
  </si>
  <si>
    <t>Address_4811</t>
  </si>
  <si>
    <t>Address_4812</t>
  </si>
  <si>
    <t>Address_4813</t>
  </si>
  <si>
    <t>Address_4814</t>
  </si>
  <si>
    <t>Address_4815</t>
  </si>
  <si>
    <t>Address_4816</t>
  </si>
  <si>
    <t>Address_4817</t>
  </si>
  <si>
    <t>Address_4818</t>
  </si>
  <si>
    <t>Address_4819</t>
  </si>
  <si>
    <t>Address_4820</t>
  </si>
  <si>
    <t>Address_4821</t>
  </si>
  <si>
    <t>Address_4822</t>
  </si>
  <si>
    <t>Address_4823</t>
  </si>
  <si>
    <t>Address_4824</t>
  </si>
  <si>
    <t>Address_4825</t>
  </si>
  <si>
    <t>Address_4826</t>
  </si>
  <si>
    <t>Address_4827</t>
  </si>
  <si>
    <t>Address_4828</t>
  </si>
  <si>
    <t>Address_4829</t>
  </si>
  <si>
    <t>Address_4830</t>
  </si>
  <si>
    <t>Address_4831</t>
  </si>
  <si>
    <t>Address_4832</t>
  </si>
  <si>
    <t>Address_4833</t>
  </si>
  <si>
    <t>Address_4834</t>
  </si>
  <si>
    <t>Address_4835</t>
  </si>
  <si>
    <t>Address_4836</t>
  </si>
  <si>
    <t>Address_4837</t>
  </si>
  <si>
    <t>Address_4838</t>
  </si>
  <si>
    <t>Address_4839</t>
  </si>
  <si>
    <t>Address_4840</t>
  </si>
  <si>
    <t>Address_4841</t>
  </si>
  <si>
    <t>Address_4842</t>
  </si>
  <si>
    <t>Address_4843</t>
  </si>
  <si>
    <t>Address_4844</t>
  </si>
  <si>
    <t>Address_4845</t>
  </si>
  <si>
    <t>Address_4846</t>
  </si>
  <si>
    <t>Address_4847</t>
  </si>
  <si>
    <t>Address_4848</t>
  </si>
  <si>
    <t>Address_4849</t>
  </si>
  <si>
    <t>Address_4850</t>
  </si>
  <si>
    <t>Address_4851</t>
  </si>
  <si>
    <t>Address_4852</t>
  </si>
  <si>
    <t>Address_4853</t>
  </si>
  <si>
    <t>Address_4854</t>
  </si>
  <si>
    <t>Address_4855</t>
  </si>
  <si>
    <t>Address_4856</t>
  </si>
  <si>
    <t>Address_4857</t>
  </si>
  <si>
    <t>Address_4858</t>
  </si>
  <si>
    <t>Address_4859</t>
  </si>
  <si>
    <t>Address_4860</t>
  </si>
  <si>
    <t>Address_4861</t>
  </si>
  <si>
    <t>Address_4862</t>
  </si>
  <si>
    <t>Address_4863</t>
  </si>
  <si>
    <t>Address_4864</t>
  </si>
  <si>
    <t>Address_4865</t>
  </si>
  <si>
    <t>Address_4866</t>
  </si>
  <si>
    <t>Address_4867</t>
  </si>
  <si>
    <t>Address_4868</t>
  </si>
  <si>
    <t>Address_4869</t>
  </si>
  <si>
    <t>Address_4870</t>
  </si>
  <si>
    <t>Address_4871</t>
  </si>
  <si>
    <t>Address_4872</t>
  </si>
  <si>
    <t>Address_4873</t>
  </si>
  <si>
    <t>Address_4874</t>
  </si>
  <si>
    <t>Address_4875</t>
  </si>
  <si>
    <t>Address_4876</t>
  </si>
  <si>
    <t>Address_4877</t>
  </si>
  <si>
    <t>Address_4878</t>
  </si>
  <si>
    <t>Address_4879</t>
  </si>
  <si>
    <t>Address_4880</t>
  </si>
  <si>
    <t>Address_4881</t>
  </si>
  <si>
    <t>Address_4882</t>
  </si>
  <si>
    <t>Address_4883</t>
  </si>
  <si>
    <t>Address_4884</t>
  </si>
  <si>
    <t>Address_4885</t>
  </si>
  <si>
    <t>Address_4886</t>
  </si>
  <si>
    <t>Address_4887</t>
  </si>
  <si>
    <t>Address_4888</t>
  </si>
  <si>
    <t>Address_4889</t>
  </si>
  <si>
    <t>Address_4890</t>
  </si>
  <si>
    <t>Address_4891</t>
  </si>
  <si>
    <t>Address_4892</t>
  </si>
  <si>
    <t>Address_4893</t>
  </si>
  <si>
    <t>Address_4894</t>
  </si>
  <si>
    <t>Address_4895</t>
  </si>
  <si>
    <t>Address_4896</t>
  </si>
  <si>
    <t>Address_4897</t>
  </si>
  <si>
    <t>Address_4898</t>
  </si>
  <si>
    <t>Address_4899</t>
  </si>
  <si>
    <t>Address_4900</t>
  </si>
  <si>
    <t>Address_4901</t>
  </si>
  <si>
    <t>Address_4902</t>
  </si>
  <si>
    <t>Address_4903</t>
  </si>
  <si>
    <t>Address_4904</t>
  </si>
  <si>
    <t>Address_4905</t>
  </si>
  <si>
    <t>Address_4906</t>
  </si>
  <si>
    <t>Address_4907</t>
  </si>
  <si>
    <t>Address_4908</t>
  </si>
  <si>
    <t>Address_4909</t>
  </si>
  <si>
    <t>Address_4910</t>
  </si>
  <si>
    <t>Address_4911</t>
  </si>
  <si>
    <t>Address_4912</t>
  </si>
  <si>
    <t>Address_4913</t>
  </si>
  <si>
    <t>Address_4914</t>
  </si>
  <si>
    <t>Address_4915</t>
  </si>
  <si>
    <t>Address_4916</t>
  </si>
  <si>
    <t>Address_4917</t>
  </si>
  <si>
    <t>Address_4918</t>
  </si>
  <si>
    <t>Address_4919</t>
  </si>
  <si>
    <t>Address_4920</t>
  </si>
  <si>
    <t>Address_4921</t>
  </si>
  <si>
    <t>Address_4922</t>
  </si>
  <si>
    <t>Address_4923</t>
  </si>
  <si>
    <t>Address_4924</t>
  </si>
  <si>
    <t>Address_4925</t>
  </si>
  <si>
    <t>Address_4926</t>
  </si>
  <si>
    <t>Address_4927</t>
  </si>
  <si>
    <t>Address_4928</t>
  </si>
  <si>
    <t>Address_4929</t>
  </si>
  <si>
    <t>Address_4930</t>
  </si>
  <si>
    <t>Address_4931</t>
  </si>
  <si>
    <t>Address_4932</t>
  </si>
  <si>
    <t>Address_4933</t>
  </si>
  <si>
    <t>Address_4934</t>
  </si>
  <si>
    <t>Address_4935</t>
  </si>
  <si>
    <t>Address_4936</t>
  </si>
  <si>
    <t>Address_4937</t>
  </si>
  <si>
    <t>Address_4938</t>
  </si>
  <si>
    <t>Address_4939</t>
  </si>
  <si>
    <t>Address_4940</t>
  </si>
  <si>
    <t>Address_4941</t>
  </si>
  <si>
    <t>Address_4942</t>
  </si>
  <si>
    <t>Address_4943</t>
  </si>
  <si>
    <t>Address_4944</t>
  </si>
  <si>
    <t>Address_4945</t>
  </si>
  <si>
    <t>Address_4946</t>
  </si>
  <si>
    <t>Address_4947</t>
  </si>
  <si>
    <t>Address_4948</t>
  </si>
  <si>
    <t>Address_4949</t>
  </si>
  <si>
    <t>Address_4950</t>
  </si>
  <si>
    <t>Address_4951</t>
  </si>
  <si>
    <t>Address_4952</t>
  </si>
  <si>
    <t>Address_4953</t>
  </si>
  <si>
    <t>Address_4954</t>
  </si>
  <si>
    <t>Address_4955</t>
  </si>
  <si>
    <t>Address_4956</t>
  </si>
  <si>
    <t>Address_4957</t>
  </si>
  <si>
    <t>Address_4958</t>
  </si>
  <si>
    <t>Address_4959</t>
  </si>
  <si>
    <t>Address_4960</t>
  </si>
  <si>
    <t>Address_4961</t>
  </si>
  <si>
    <t>Address_4962</t>
  </si>
  <si>
    <t>Address_4963</t>
  </si>
  <si>
    <t>Address_4964</t>
  </si>
  <si>
    <t>Address_4965</t>
  </si>
  <si>
    <t>Address_4966</t>
  </si>
  <si>
    <t>Address_4967</t>
  </si>
  <si>
    <t>Address_4968</t>
  </si>
  <si>
    <t>Address_4969</t>
  </si>
  <si>
    <t>Address_4970</t>
  </si>
  <si>
    <t>Address_4971</t>
  </si>
  <si>
    <t>Address_4972</t>
  </si>
  <si>
    <t>Address_4973</t>
  </si>
  <si>
    <t>Address_4974</t>
  </si>
  <si>
    <t>Address_4975</t>
  </si>
  <si>
    <t>Address_4976</t>
  </si>
  <si>
    <t>Address_4977</t>
  </si>
  <si>
    <t>Address_4978</t>
  </si>
  <si>
    <t>Address_4979</t>
  </si>
  <si>
    <t>Address_4980</t>
  </si>
  <si>
    <t>Address_4981</t>
  </si>
  <si>
    <t>Address_4982</t>
  </si>
  <si>
    <t>Address_4983</t>
  </si>
  <si>
    <t>Address_4984</t>
  </si>
  <si>
    <t>Address_4985</t>
  </si>
  <si>
    <t>Address_4986</t>
  </si>
  <si>
    <t>Address_4987</t>
  </si>
  <si>
    <t>Address_4988</t>
  </si>
  <si>
    <t>Address_4989</t>
  </si>
  <si>
    <t>Address_4990</t>
  </si>
  <si>
    <t>Address_4991</t>
  </si>
  <si>
    <t>Address_4992</t>
  </si>
  <si>
    <t>Address_4993</t>
  </si>
  <si>
    <t>Address_4994</t>
  </si>
  <si>
    <t>Address_4995</t>
  </si>
  <si>
    <t>Address_4996</t>
  </si>
  <si>
    <t>Address_4997</t>
  </si>
  <si>
    <t>Address_4998</t>
  </si>
  <si>
    <t>Address_4999</t>
  </si>
  <si>
    <t>Address_5000</t>
  </si>
  <si>
    <t>City</t>
  </si>
  <si>
    <t>Fort Worth</t>
  </si>
  <si>
    <t>Louisville</t>
  </si>
  <si>
    <t>Philadelphia</t>
  </si>
  <si>
    <t>Oklahoma City</t>
  </si>
  <si>
    <t>Phoenix</t>
  </si>
  <si>
    <t>El Paso</t>
  </si>
  <si>
    <t>Dallas</t>
  </si>
  <si>
    <t>Memphis</t>
  </si>
  <si>
    <t>Indianapolis</t>
  </si>
  <si>
    <t>Washington</t>
  </si>
  <si>
    <t>San Diego</t>
  </si>
  <si>
    <t>Columbus</t>
  </si>
  <si>
    <t>Colorado Springs</t>
  </si>
  <si>
    <t>Atlanta</t>
  </si>
  <si>
    <t>Fresno</t>
  </si>
  <si>
    <t>Austin</t>
  </si>
  <si>
    <t>Omaha</t>
  </si>
  <si>
    <t>Tucson</t>
  </si>
  <si>
    <t>Milwaukee</t>
  </si>
  <si>
    <t>San Antonio</t>
  </si>
  <si>
    <t>Boston</t>
  </si>
  <si>
    <t>Chicago</t>
  </si>
  <si>
    <t>Kansas City</t>
  </si>
  <si>
    <t>Baltimore</t>
  </si>
  <si>
    <t>San Francisco</t>
  </si>
  <si>
    <t>Jacksonville</t>
  </si>
  <si>
    <t>Sacramento</t>
  </si>
  <si>
    <t>Seattle</t>
  </si>
  <si>
    <t>Portland</t>
  </si>
  <si>
    <t>Mesa</t>
  </si>
  <si>
    <t>Albuquerque</t>
  </si>
  <si>
    <t>Nashville</t>
  </si>
  <si>
    <t>Denver</t>
  </si>
  <si>
    <t>New York</t>
  </si>
  <si>
    <t>Las Vegas</t>
  </si>
  <si>
    <t>Houston</t>
  </si>
  <si>
    <t>San Jose</t>
  </si>
  <si>
    <t>Los Angeles</t>
  </si>
  <si>
    <t>Charlotte</t>
  </si>
  <si>
    <t>Detroit</t>
  </si>
  <si>
    <t>Contact Number</t>
  </si>
  <si>
    <t>Email</t>
  </si>
  <si>
    <t>joshua.hall@kag.com</t>
  </si>
  <si>
    <t>mark.taylor@kag.com</t>
  </si>
  <si>
    <t>joseph.flores@kag.com</t>
  </si>
  <si>
    <t>kevin.lee@kag.com</t>
  </si>
  <si>
    <t>linda.johnson@kag.com</t>
  </si>
  <si>
    <t>charles.torres@kag.com</t>
  </si>
  <si>
    <t>joshua.garcia@kag.com</t>
  </si>
  <si>
    <t>christopher.baker@kag.com</t>
  </si>
  <si>
    <t>daniel.moore@kag.com</t>
  </si>
  <si>
    <t>william.robinson@kag.com</t>
  </si>
  <si>
    <t>william.perez@kag.com</t>
  </si>
  <si>
    <t>nancy.allen@kag.com</t>
  </si>
  <si>
    <t>margaret.robinson@kag.com</t>
  </si>
  <si>
    <t>michelle.taylor@kag.com</t>
  </si>
  <si>
    <t>nancy.nelson@kag.com</t>
  </si>
  <si>
    <t>michael.young@kag.com</t>
  </si>
  <si>
    <t>lisa.adams@kag.com</t>
  </si>
  <si>
    <t>mary.wilson@kag.com</t>
  </si>
  <si>
    <t>nancy.martinez@kag.com</t>
  </si>
  <si>
    <t>amanda.campbell@kag.com</t>
  </si>
  <si>
    <t>ashley.scott@kag.com</t>
  </si>
  <si>
    <t>donna.king@kag.com</t>
  </si>
  <si>
    <t>mary.rodriguez@kag.com</t>
  </si>
  <si>
    <t>charles.adams@kag.com</t>
  </si>
  <si>
    <t>steven.ramirez@kag.com</t>
  </si>
  <si>
    <t>barbara.hernandez@kag.com</t>
  </si>
  <si>
    <t>lisa.wilson@kag.com</t>
  </si>
  <si>
    <t>amanda.hill@kag.com</t>
  </si>
  <si>
    <t>matthew.campbell@kag.com</t>
  </si>
  <si>
    <t>ronald.jackson@kag.com</t>
  </si>
  <si>
    <t>anthony.anderson@kag.com</t>
  </si>
  <si>
    <t>carol.ramirez@kag.com</t>
  </si>
  <si>
    <t>betty.white@kag.com</t>
  </si>
  <si>
    <t>jessica.davis@kag.com</t>
  </si>
  <si>
    <t>joseph.nelson@kag.com</t>
  </si>
  <si>
    <t>timothy.rodriguez@kag.com</t>
  </si>
  <si>
    <t>michael.allen@kag.com</t>
  </si>
  <si>
    <t>paul.allen@kag.com</t>
  </si>
  <si>
    <t>john.jackson@kag.com</t>
  </si>
  <si>
    <t>charles.williams@kag.com</t>
  </si>
  <si>
    <t>david.martinez@kag.com</t>
  </si>
  <si>
    <t>joshua.flores@kag.com</t>
  </si>
  <si>
    <t>karen.campbell@kag.com</t>
  </si>
  <si>
    <t>patricia.adams@kag.com</t>
  </si>
  <si>
    <t>matthew.smith@kag.com</t>
  </si>
  <si>
    <t>susan.lewis@kag.com</t>
  </si>
  <si>
    <t>stephanie.roberts@kag.com</t>
  </si>
  <si>
    <t>david.king@kag.com</t>
  </si>
  <si>
    <t>sandra.gonzalez@kag.com</t>
  </si>
  <si>
    <t>mary.smith@kag.com</t>
  </si>
  <si>
    <t>sarah.king@kag.com</t>
  </si>
  <si>
    <t>betty.lewis@kag.com</t>
  </si>
  <si>
    <t>timothy.mitchell@kag.com</t>
  </si>
  <si>
    <t>john.campbell@kag.com</t>
  </si>
  <si>
    <t>amanda.gonzalez@kag.com</t>
  </si>
  <si>
    <t>linda.mitchell@kag.com</t>
  </si>
  <si>
    <t>timothy.carter@kag.com</t>
  </si>
  <si>
    <t>andrew.lewis@kag.com</t>
  </si>
  <si>
    <t>susan.hill@kag.com</t>
  </si>
  <si>
    <t>thomas.white@kag.com</t>
  </si>
  <si>
    <t>margaret.sanchez@kag.com</t>
  </si>
  <si>
    <t>stephanie.taylor@kag.com</t>
  </si>
  <si>
    <t>michelle.miller@kag.com</t>
  </si>
  <si>
    <t>patricia.gonzalez@kag.com</t>
  </si>
  <si>
    <t>mary.jones@kag.com</t>
  </si>
  <si>
    <t>jennifer.sanchez@kag.com</t>
  </si>
  <si>
    <t>carol.carter@kag.com</t>
  </si>
  <si>
    <t>patricia.williams@kag.com</t>
  </si>
  <si>
    <t>mark.miller@kag.com</t>
  </si>
  <si>
    <t>karen.carter@kag.com</t>
  </si>
  <si>
    <t>sandra.hill@kag.com</t>
  </si>
  <si>
    <t>amanda.smith@kag.com</t>
  </si>
  <si>
    <t>kimberly.carter@kag.com</t>
  </si>
  <si>
    <t>elizabeth.taylor@kag.com</t>
  </si>
  <si>
    <t>margaret.nelson@kag.com</t>
  </si>
  <si>
    <t>susan.harris@kag.com</t>
  </si>
  <si>
    <t>donald.williams@kag.com</t>
  </si>
  <si>
    <t>deborah.anderson@kag.com</t>
  </si>
  <si>
    <t>joseph.lewis@kag.com</t>
  </si>
  <si>
    <t>linda.nelson@kag.com</t>
  </si>
  <si>
    <t>susan.young@kag.com</t>
  </si>
  <si>
    <t>daniel.sanchez@kag.com</t>
  </si>
  <si>
    <t>michelle.thomas@kag.com</t>
  </si>
  <si>
    <t>charles.harris@kag.com</t>
  </si>
  <si>
    <t>jessica.ramirez@kag.com</t>
  </si>
  <si>
    <t>brian.rodriguez@kag.com</t>
  </si>
  <si>
    <t>karen.smith@kag.com</t>
  </si>
  <si>
    <t>timothy.lewis@kag.com</t>
  </si>
  <si>
    <t>nancy.perez@kag.com</t>
  </si>
  <si>
    <t>sandra.thomas@kag.com</t>
  </si>
  <si>
    <t>matthew.green@kag.com</t>
  </si>
  <si>
    <t>brian.baker@kag.com</t>
  </si>
  <si>
    <t>kenneth.green@kag.com</t>
  </si>
  <si>
    <t>joseph.wilson@kag.com</t>
  </si>
  <si>
    <t>brian.lewis@kag.com</t>
  </si>
  <si>
    <t>james.jackson@kag.com</t>
  </si>
  <si>
    <t>matthew.jackson@kag.com</t>
  </si>
  <si>
    <t>john.johnson@kag.com</t>
  </si>
  <si>
    <t>david.green@kag.com</t>
  </si>
  <si>
    <t>nancy.hall@kag.com</t>
  </si>
  <si>
    <t>james.anderson@kag.com</t>
  </si>
  <si>
    <t>amanda.williams@kag.com</t>
  </si>
  <si>
    <t>linda.hernandez@kag.com</t>
  </si>
  <si>
    <t>nancy.rivera@kag.com</t>
  </si>
  <si>
    <t>thomas.flores@kag.com</t>
  </si>
  <si>
    <t>linda.moore@kag.com</t>
  </si>
  <si>
    <t>andrew.mitchell@kag.com</t>
  </si>
  <si>
    <t>andrew.johnson@kag.com</t>
  </si>
  <si>
    <t>steven.young@kag.com</t>
  </si>
  <si>
    <t>robert.davis@kag.com</t>
  </si>
  <si>
    <t>carol.perez@kag.com</t>
  </si>
  <si>
    <t>kenneth.lopez@kag.com</t>
  </si>
  <si>
    <t>betty.campbell@kag.com</t>
  </si>
  <si>
    <t>john.flores@kag.com</t>
  </si>
  <si>
    <t>david.scott@kag.com</t>
  </si>
  <si>
    <t>linda.anderson@kag.com</t>
  </si>
  <si>
    <t>barbara.ramirez@kag.com</t>
  </si>
  <si>
    <t>steven.hall@kag.com</t>
  </si>
  <si>
    <t>deborah.moore@kag.com</t>
  </si>
  <si>
    <t>daniel.johnson@kag.com</t>
  </si>
  <si>
    <t>nancy.gonzalez@kag.com</t>
  </si>
  <si>
    <t>paul.hall@kag.com</t>
  </si>
  <si>
    <t>andrew.anderson@kag.com</t>
  </si>
  <si>
    <t>amanda.martin@kag.com</t>
  </si>
  <si>
    <t>michelle.lewis@kag.com</t>
  </si>
  <si>
    <t>anthony.lewis@kag.com</t>
  </si>
  <si>
    <t>andrew.williams@kag.com</t>
  </si>
  <si>
    <t>paul.wilson@kag.com</t>
  </si>
  <si>
    <t>timothy.flores@kag.com</t>
  </si>
  <si>
    <t>susan.brown@kag.com</t>
  </si>
  <si>
    <t>michael.hernandez@kag.com</t>
  </si>
  <si>
    <t>james.walker@kag.com</t>
  </si>
  <si>
    <t>robert.nelson@kag.com</t>
  </si>
  <si>
    <t>sandra.young@kag.com</t>
  </si>
  <si>
    <t>susan.clark@kag.com</t>
  </si>
  <si>
    <t>joshua.robinson@kag.com</t>
  </si>
  <si>
    <t>anthony.nelson@kag.com</t>
  </si>
  <si>
    <t>david.johnson@kag.com</t>
  </si>
  <si>
    <t>joseph.carter@kag.com</t>
  </si>
  <si>
    <t>joseph.rodriguez@kag.com</t>
  </si>
  <si>
    <t>sandra.ramirez@kag.com</t>
  </si>
  <si>
    <t>carol.walker@kag.com</t>
  </si>
  <si>
    <t>richard.king@kag.com</t>
  </si>
  <si>
    <t>emily.anderson@kag.com</t>
  </si>
  <si>
    <t>joshua.mitchell@kag.com</t>
  </si>
  <si>
    <t>ronald.harris@kag.com</t>
  </si>
  <si>
    <t>emily.scott@kag.com</t>
  </si>
  <si>
    <t>patricia.davis@kag.com</t>
  </si>
  <si>
    <t>ashley.rodriguez@kag.com</t>
  </si>
  <si>
    <t>paul.torres@kag.com</t>
  </si>
  <si>
    <t>daniel.mitchell@kag.com</t>
  </si>
  <si>
    <t>brian.hill@kag.com</t>
  </si>
  <si>
    <t>joseph.young@kag.com</t>
  </si>
  <si>
    <t>kevin.taylor@kag.com</t>
  </si>
  <si>
    <t>mark.wright@kag.com</t>
  </si>
  <si>
    <t>margaret.torres@kag.com</t>
  </si>
  <si>
    <t>richard.jackson@kag.com</t>
  </si>
  <si>
    <t>emily.baker@kag.com</t>
  </si>
  <si>
    <t>john.lewis@kag.com</t>
  </si>
  <si>
    <t>lisa.miller@kag.com</t>
  </si>
  <si>
    <t>betty.ramirez@kag.com</t>
  </si>
  <si>
    <t>brian.garcia@kag.com</t>
  </si>
  <si>
    <t>jennifer.lewis@kag.com</t>
  </si>
  <si>
    <t>betty.taylor@kag.com</t>
  </si>
  <si>
    <t>betty.thomas@kag.com</t>
  </si>
  <si>
    <t>amanda.thompson@kag.com</t>
  </si>
  <si>
    <t>amanda.walker@kag.com</t>
  </si>
  <si>
    <t>sarah.williams@kag.com</t>
  </si>
  <si>
    <t>ashley.lee@kag.com</t>
  </si>
  <si>
    <t>william.sanchez@kag.com</t>
  </si>
  <si>
    <t>betty.scott@kag.com</t>
  </si>
  <si>
    <t>matthew.adams@kag.com</t>
  </si>
  <si>
    <t>joshua.torres@kag.com</t>
  </si>
  <si>
    <t>steven.perez@kag.com</t>
  </si>
  <si>
    <t>james.adams@kag.com</t>
  </si>
  <si>
    <t>anthony.lopez@kag.com</t>
  </si>
  <si>
    <t>richard.adams@kag.com</t>
  </si>
  <si>
    <t>kenneth.gonzalez@kag.com</t>
  </si>
  <si>
    <t>joshua.thomas@kag.com</t>
  </si>
  <si>
    <t>jennifer.davis@kag.com</t>
  </si>
  <si>
    <t>linda.flores@kag.com</t>
  </si>
  <si>
    <t>anthony.flores@kag.com</t>
  </si>
  <si>
    <t>david.hall@kag.com</t>
  </si>
  <si>
    <t>paul.johnson@kag.com</t>
  </si>
  <si>
    <t>steven.robinson@kag.com</t>
  </si>
  <si>
    <t>carol.robinson@kag.com</t>
  </si>
  <si>
    <t>amanda.lopez@kag.com</t>
  </si>
  <si>
    <t>joseph.baker@kag.com</t>
  </si>
  <si>
    <t>emily.hernandez@kag.com</t>
  </si>
  <si>
    <t>nancy.thomas@kag.com</t>
  </si>
  <si>
    <t>kenneth.taylor@kag.com</t>
  </si>
  <si>
    <t>ronald.sanchez@kag.com</t>
  </si>
  <si>
    <t>ronald.johnson@kag.com</t>
  </si>
  <si>
    <t>barbara.roberts@kag.com</t>
  </si>
  <si>
    <t>joshua.lopez@kag.com</t>
  </si>
  <si>
    <t>mary.sanchez@kag.com</t>
  </si>
  <si>
    <t>michael.thompson@kag.com</t>
  </si>
  <si>
    <t>ronald.moore@kag.com</t>
  </si>
  <si>
    <t>paul.young@kag.com</t>
  </si>
  <si>
    <t>ronald.carter@kag.com</t>
  </si>
  <si>
    <t>thomas.nguyen@kag.com</t>
  </si>
  <si>
    <t>ronald.campbell@kag.com</t>
  </si>
  <si>
    <t>mary.williams@kag.com</t>
  </si>
  <si>
    <t>mary.nguyen@kag.com</t>
  </si>
  <si>
    <t>betty.williams@kag.com</t>
  </si>
  <si>
    <t>daniel.robinson@kag.com</t>
  </si>
  <si>
    <t>paul.smith@kag.com</t>
  </si>
  <si>
    <t>emily.robinson@kag.com</t>
  </si>
  <si>
    <t>james.young@kag.com</t>
  </si>
  <si>
    <t>christopher.ramirez@kag.com</t>
  </si>
  <si>
    <t>mary.lee@kag.com</t>
  </si>
  <si>
    <t>amanda.rivera@kag.com</t>
  </si>
  <si>
    <t>emily.clark@kag.com</t>
  </si>
  <si>
    <t>jennifer.scott@kag.com</t>
  </si>
  <si>
    <t>emily.miller@kag.com</t>
  </si>
  <si>
    <t>patricia.perez@kag.com</t>
  </si>
  <si>
    <t>william.martinez@kag.com</t>
  </si>
  <si>
    <t>thomas.hill@kag.com</t>
  </si>
  <si>
    <t>donna.anderson@kag.com</t>
  </si>
  <si>
    <t>nancy.anderson@kag.com</t>
  </si>
  <si>
    <t>robert.brown@kag.com</t>
  </si>
  <si>
    <t>kimberly.young@kag.com</t>
  </si>
  <si>
    <t>jennifer.thompson@kag.com</t>
  </si>
  <si>
    <t>lisa.garcia@kag.com</t>
  </si>
  <si>
    <t>william.white@kag.com</t>
  </si>
  <si>
    <t>deborah.martin@kag.com</t>
  </si>
  <si>
    <t>jessica.torres@kag.com</t>
  </si>
  <si>
    <t>steven.martin@kag.com</t>
  </si>
  <si>
    <t>david.lopez@kag.com</t>
  </si>
  <si>
    <t>jennifer.allen@kag.com</t>
  </si>
  <si>
    <t>mark.davis@kag.com</t>
  </si>
  <si>
    <t>michael.smith@kag.com</t>
  </si>
  <si>
    <t>sarah.torres@kag.com</t>
  </si>
  <si>
    <t>margaret.perez@kag.com</t>
  </si>
  <si>
    <t>christopher.garcia@kag.com</t>
  </si>
  <si>
    <t>sandra.lee@kag.com</t>
  </si>
  <si>
    <t>christopher.wright@kag.com</t>
  </si>
  <si>
    <t>sarah.anderson@kag.com</t>
  </si>
  <si>
    <t>emily.jones@kag.com</t>
  </si>
  <si>
    <t>john.rivera@kag.com</t>
  </si>
  <si>
    <t>kenneth.roberts@kag.com</t>
  </si>
  <si>
    <t>steven.mitchell@kag.com</t>
  </si>
  <si>
    <t>michelle.garcia@kag.com</t>
  </si>
  <si>
    <t>joshua.harris@kag.com</t>
  </si>
  <si>
    <t>karen.rivera@kag.com</t>
  </si>
  <si>
    <t>michelle.flores@kag.com</t>
  </si>
  <si>
    <t>james.lewis@kag.com</t>
  </si>
  <si>
    <t>william.miller@kag.com</t>
  </si>
  <si>
    <t>betty.flores@kag.com</t>
  </si>
  <si>
    <t>matthew.gonzalez@kag.com</t>
  </si>
  <si>
    <t>stephanie.nguyen@kag.com</t>
  </si>
  <si>
    <t>donald.johnson@kag.com</t>
  </si>
  <si>
    <t>ashley.davis@kag.com</t>
  </si>
  <si>
    <t>carol.hernandez@kag.com</t>
  </si>
  <si>
    <t>andrew.allen@kag.com</t>
  </si>
  <si>
    <t>john.nguyen@kag.com</t>
  </si>
  <si>
    <t>jessica.mitchell@kag.com</t>
  </si>
  <si>
    <t>sandra.clark@kag.com</t>
  </si>
  <si>
    <t>ronald.lopez@kag.com</t>
  </si>
  <si>
    <t>mary.nelson@kag.com</t>
  </si>
  <si>
    <t>deborah.clark@kag.com</t>
  </si>
  <si>
    <t>barbara.young@kag.com</t>
  </si>
  <si>
    <t>robert.martinez@kag.com</t>
  </si>
  <si>
    <t>paul.williams@kag.com</t>
  </si>
  <si>
    <t>emily.hall@kag.com</t>
  </si>
  <si>
    <t>david.clark@kag.com</t>
  </si>
  <si>
    <t>kenneth.wright@kag.com</t>
  </si>
  <si>
    <t>andrew.walker@kag.com</t>
  </si>
  <si>
    <t>christopher.anderson@kag.com</t>
  </si>
  <si>
    <t>deborah.thomas@kag.com</t>
  </si>
  <si>
    <t>jessica.gonzalez@kag.com</t>
  </si>
  <si>
    <t>michael.carter@kag.com</t>
  </si>
  <si>
    <t>sarah.wright@kag.com</t>
  </si>
  <si>
    <t>nancy.hernandez@kag.com</t>
  </si>
  <si>
    <t>steven.lee@kag.com</t>
  </si>
  <si>
    <t>ronald.mitchell@kag.com</t>
  </si>
  <si>
    <t>linda.wright@kag.com</t>
  </si>
  <si>
    <t>donna.nguyen@kag.com</t>
  </si>
  <si>
    <t>michelle.walker@kag.com</t>
  </si>
  <si>
    <t>sarah.wilson@kag.com</t>
  </si>
  <si>
    <t>andrew.white@kag.com</t>
  </si>
  <si>
    <t>deborah.roberts@kag.com</t>
  </si>
  <si>
    <t>matthew.carter@kag.com</t>
  </si>
  <si>
    <t>andrew.young@kag.com</t>
  </si>
  <si>
    <t>matthew.scott@kag.com</t>
  </si>
  <si>
    <t>mark.young@kag.com</t>
  </si>
  <si>
    <t>karen.anderson@kag.com</t>
  </si>
  <si>
    <t>melissa.nelson@kag.com</t>
  </si>
  <si>
    <t>karen.wright@kag.com</t>
  </si>
  <si>
    <t>andrew.thomas@kag.com</t>
  </si>
  <si>
    <t>jessica.jones@kag.com</t>
  </si>
  <si>
    <t>kenneth.lee@kag.com</t>
  </si>
  <si>
    <t>margaret.martinez@kag.com</t>
  </si>
  <si>
    <t>steven.jackson@kag.com</t>
  </si>
  <si>
    <t>patricia.harris@kag.com</t>
  </si>
  <si>
    <t>steven.brown@kag.com</t>
  </si>
  <si>
    <t>charles.jackson@kag.com</t>
  </si>
  <si>
    <t>deborah.nelson@kag.com</t>
  </si>
  <si>
    <t>sarah.johnson@kag.com</t>
  </si>
  <si>
    <t>linda.martinez@kag.com</t>
  </si>
  <si>
    <t>john.nelson@kag.com</t>
  </si>
  <si>
    <t>michael.harris@kag.com</t>
  </si>
  <si>
    <t>thomas.martin@kag.com</t>
  </si>
  <si>
    <t>deborah.jackson@kag.com</t>
  </si>
  <si>
    <t>barbara.thompson@kag.com</t>
  </si>
  <si>
    <t>lisa.white@kag.com</t>
  </si>
  <si>
    <t>lisa.hernandez@kag.com</t>
  </si>
  <si>
    <t>melissa.rivera@kag.com</t>
  </si>
  <si>
    <t>ashley.king@kag.com</t>
  </si>
  <si>
    <t>donna.ramirez@kag.com</t>
  </si>
  <si>
    <t>donna.jones@kag.com</t>
  </si>
  <si>
    <t>brian.jones@kag.com</t>
  </si>
  <si>
    <t>linda.lee@kag.com</t>
  </si>
  <si>
    <t>anthony.roberts@kag.com</t>
  </si>
  <si>
    <t>kimberly.brown@kag.com</t>
  </si>
  <si>
    <t>charles.carter@kag.com</t>
  </si>
  <si>
    <t>ashley.adams@kag.com</t>
  </si>
  <si>
    <t>betty.nguyen@kag.com</t>
  </si>
  <si>
    <t>timothy.harris@kag.com</t>
  </si>
  <si>
    <t>steven.wilson@kag.com</t>
  </si>
  <si>
    <t>robert.hernandez@kag.com</t>
  </si>
  <si>
    <t>deborah.young@kag.com</t>
  </si>
  <si>
    <t>christopher.hernandez@kag.com</t>
  </si>
  <si>
    <t>patricia.moore@kag.com</t>
  </si>
  <si>
    <t>andrew.clark@kag.com</t>
  </si>
  <si>
    <t>thomas.thompson@kag.com</t>
  </si>
  <si>
    <t>amanda.hernandez@kag.com</t>
  </si>
  <si>
    <t>betty.lee@kag.com</t>
  </si>
  <si>
    <t>ashley.baker@kag.com</t>
  </si>
  <si>
    <t>mark.jones@kag.com</t>
  </si>
  <si>
    <t>melissa.thompson@kag.com</t>
  </si>
  <si>
    <t>jennifer.green@kag.com</t>
  </si>
  <si>
    <t>andrew.harris@kag.com</t>
  </si>
  <si>
    <t>paul.martinez@kag.com</t>
  </si>
  <si>
    <t>mark.jackson@kag.com</t>
  </si>
  <si>
    <t>ronald.smith@kag.com</t>
  </si>
  <si>
    <t>melissa.miller@kag.com</t>
  </si>
  <si>
    <t>donald.brown@kag.com</t>
  </si>
  <si>
    <t>andrew.smith@kag.com</t>
  </si>
  <si>
    <t>steven.anderson@kag.com</t>
  </si>
  <si>
    <t>charles.flores@kag.com</t>
  </si>
  <si>
    <t>emily.lopez@kag.com</t>
  </si>
  <si>
    <t>daniel.perez@kag.com</t>
  </si>
  <si>
    <t>michael.roberts@kag.com</t>
  </si>
  <si>
    <t>matthew.taylor@kag.com</t>
  </si>
  <si>
    <t>carol.lewis@kag.com</t>
  </si>
  <si>
    <t>donald.rivera@kag.com</t>
  </si>
  <si>
    <t>michael.wilson@kag.com</t>
  </si>
  <si>
    <t>michelle.roberts@kag.com</t>
  </si>
  <si>
    <t>melissa.martin@kag.com</t>
  </si>
  <si>
    <t>nancy.roberts@kag.com</t>
  </si>
  <si>
    <t>stephanie.mitchell@kag.com</t>
  </si>
  <si>
    <t>emily.allen@kag.com</t>
  </si>
  <si>
    <t>timothy.nelson@kag.com</t>
  </si>
  <si>
    <t>lisa.anderson@kag.com</t>
  </si>
  <si>
    <t>daniel.lopez@kag.com</t>
  </si>
  <si>
    <t>mary.flores@kag.com</t>
  </si>
  <si>
    <t>anthony.martin@kag.com</t>
  </si>
  <si>
    <t>sandra.williams@kag.com</t>
  </si>
  <si>
    <t>thomas.ramirez@kag.com</t>
  </si>
  <si>
    <t>michelle.sanchez@kag.com</t>
  </si>
  <si>
    <t>david.gonzalez@kag.com</t>
  </si>
  <si>
    <t>kevin.gonzalez@kag.com</t>
  </si>
  <si>
    <t>deborah.johnson@kag.com</t>
  </si>
  <si>
    <t>mark.carter@kag.com</t>
  </si>
  <si>
    <t>carol.nguyen@kag.com</t>
  </si>
  <si>
    <t>sandra.johnson@kag.com</t>
  </si>
  <si>
    <t>andrew.scott@kag.com</t>
  </si>
  <si>
    <t>stephanie.sanchez@kag.com</t>
  </si>
  <si>
    <t>matthew.hernandez@kag.com</t>
  </si>
  <si>
    <t>nancy.davis@kag.com</t>
  </si>
  <si>
    <t>richard.baker@kag.com</t>
  </si>
  <si>
    <t>brian.perez@kag.com</t>
  </si>
  <si>
    <t>sarah.martin@kag.com</t>
  </si>
  <si>
    <t>james.davis@kag.com</t>
  </si>
  <si>
    <t>linda.lewis@kag.com</t>
  </si>
  <si>
    <t>melissa.flores@kag.com</t>
  </si>
  <si>
    <t>jessica.sanchez@kag.com</t>
  </si>
  <si>
    <t>susan.robinson@kag.com</t>
  </si>
  <si>
    <t>barbara.taylor@kag.com</t>
  </si>
  <si>
    <t>daniel.martin@kag.com</t>
  </si>
  <si>
    <t>joseph.thomas@kag.com</t>
  </si>
  <si>
    <t>betty.rivera@kag.com</t>
  </si>
  <si>
    <t>kimberly.nelson@kag.com</t>
  </si>
  <si>
    <t>mary.miller@kag.com</t>
  </si>
  <si>
    <t>emily.thomas@kag.com</t>
  </si>
  <si>
    <t>daniel.hall@kag.com</t>
  </si>
  <si>
    <t>lisa.campbell@kag.com</t>
  </si>
  <si>
    <t>matthew.mitchell@kag.com</t>
  </si>
  <si>
    <t>lisa.clark@kag.com</t>
  </si>
  <si>
    <t>lisa.thompson@kag.com</t>
  </si>
  <si>
    <t>ronald.white@kag.com</t>
  </si>
  <si>
    <t>carol.rodriguez@kag.com</t>
  </si>
  <si>
    <t>jennifer.wright@kag.com</t>
  </si>
  <si>
    <t>joseph.martin@kag.com</t>
  </si>
  <si>
    <t>kevin.torres@kag.com</t>
  </si>
  <si>
    <t>paul.adams@kag.com</t>
  </si>
  <si>
    <t>steven.taylor@kag.com</t>
  </si>
  <si>
    <t>linda.campbell@kag.com</t>
  </si>
  <si>
    <t>amanda.davis@kag.com</t>
  </si>
  <si>
    <t>robert.anderson@kag.com</t>
  </si>
  <si>
    <t>joshua.walker@kag.com</t>
  </si>
  <si>
    <t>patricia.robinson@kag.com</t>
  </si>
  <si>
    <t>jennifer.rivera@kag.com</t>
  </si>
  <si>
    <t>brian.martin@kag.com</t>
  </si>
  <si>
    <t>emily.hill@kag.com</t>
  </si>
  <si>
    <t>ashley.lopez@kag.com</t>
  </si>
  <si>
    <t>andrew.taylor@kag.com</t>
  </si>
  <si>
    <t>michelle.adams@kag.com</t>
  </si>
  <si>
    <t>jessica.robinson@kag.com</t>
  </si>
  <si>
    <t>richard.lewis@kag.com</t>
  </si>
  <si>
    <t>stephanie.jackson@kag.com</t>
  </si>
  <si>
    <t>carol.rivera@kag.com</t>
  </si>
  <si>
    <t>ashley.hernandez@kag.com</t>
  </si>
  <si>
    <t>christopher.king@kag.com</t>
  </si>
  <si>
    <t>thomas.roberts@kag.com</t>
  </si>
  <si>
    <t>christopher.miller@kag.com</t>
  </si>
  <si>
    <t>betty.baker@kag.com</t>
  </si>
  <si>
    <t>sandra.king@kag.com</t>
  </si>
  <si>
    <t>paul.martin@kag.com</t>
  </si>
  <si>
    <t>sandra.roberts@kag.com</t>
  </si>
  <si>
    <t>daniel.nguyen@kag.com</t>
  </si>
  <si>
    <t>david.white@kag.com</t>
  </si>
  <si>
    <t>barbara.martinez@kag.com</t>
  </si>
  <si>
    <t>timothy.torres@kag.com</t>
  </si>
  <si>
    <t>kimberly.martin@kag.com</t>
  </si>
  <si>
    <t>emily.williams@kag.com</t>
  </si>
  <si>
    <t>deborah.torres@kag.com</t>
  </si>
  <si>
    <t>matthew.flores@kag.com</t>
  </si>
  <si>
    <t>michelle.davis@kag.com</t>
  </si>
  <si>
    <t>brian.flores@kag.com</t>
  </si>
  <si>
    <t>james.baker@kag.com</t>
  </si>
  <si>
    <t>jessica.thompson@kag.com</t>
  </si>
  <si>
    <t>lisa.rivera@kag.com</t>
  </si>
  <si>
    <t>michael.lewis@kag.com</t>
  </si>
  <si>
    <t>barbara.robinson@kag.com</t>
  </si>
  <si>
    <t>sandra.martinez@kag.com</t>
  </si>
  <si>
    <t>jessica.hill@kag.com</t>
  </si>
  <si>
    <t>paul.ramirez@kag.com</t>
  </si>
  <si>
    <t>lisa.carter@kag.com</t>
  </si>
  <si>
    <t>mark.scott@kag.com</t>
  </si>
  <si>
    <t>susan.gonzalez@kag.com</t>
  </si>
  <si>
    <t>betty.young@kag.com</t>
  </si>
  <si>
    <t>robert.scott@kag.com</t>
  </si>
  <si>
    <t>ashley.perez@kag.com</t>
  </si>
  <si>
    <t>melissa.brown@kag.com</t>
  </si>
  <si>
    <t>robert.walker@kag.com</t>
  </si>
  <si>
    <t>barbara.moore@kag.com</t>
  </si>
  <si>
    <t>jessica.nguyen@kag.com</t>
  </si>
  <si>
    <t>sandra.white@kag.com</t>
  </si>
  <si>
    <t>sandra.thompson@kag.com</t>
  </si>
  <si>
    <t>deborah.perez@kag.com</t>
  </si>
  <si>
    <t>charles.johnson@kag.com</t>
  </si>
  <si>
    <t>margaret.hernandez@kag.com</t>
  </si>
  <si>
    <t>ashley.rivera@kag.com</t>
  </si>
  <si>
    <t>daniel.jones@kag.com</t>
  </si>
  <si>
    <t>elizabeth.nguyen@kag.com</t>
  </si>
  <si>
    <t>margaret.flores@kag.com</t>
  </si>
  <si>
    <t>kimberly.rivera@kag.com</t>
  </si>
  <si>
    <t>donald.white@kag.com</t>
  </si>
  <si>
    <t>elizabeth.wright@kag.com</t>
  </si>
  <si>
    <t>emily.mitchell@kag.com</t>
  </si>
  <si>
    <t>james.thompson@kag.com</t>
  </si>
  <si>
    <t>robert.taylor@kag.com</t>
  </si>
  <si>
    <t>brian.smith@kag.com</t>
  </si>
  <si>
    <t>patricia.walker@kag.com</t>
  </si>
  <si>
    <t>jessica.walker@kag.com</t>
  </si>
  <si>
    <t>nancy.adams@kag.com</t>
  </si>
  <si>
    <t>jessica.adams@kag.com</t>
  </si>
  <si>
    <t>mary.king@kag.com</t>
  </si>
  <si>
    <t>ronald.rodriguez@kag.com</t>
  </si>
  <si>
    <t>betty.perez@kag.com</t>
  </si>
  <si>
    <t>emily.gonzalez@kag.com</t>
  </si>
  <si>
    <t>anthony.harris@kag.com</t>
  </si>
  <si>
    <t>sarah.mitchell@kag.com</t>
  </si>
  <si>
    <t>nancy.moore@kag.com</t>
  </si>
  <si>
    <t>barbara.lopez@kag.com</t>
  </si>
  <si>
    <t>stephanie.flores@kag.com</t>
  </si>
  <si>
    <t>steven.adams@kag.com</t>
  </si>
  <si>
    <t>kevin.anderson@kag.com</t>
  </si>
  <si>
    <t>paul.anderson@kag.com</t>
  </si>
  <si>
    <t>barbara.hill@kag.com</t>
  </si>
  <si>
    <t>michael.gonzalez@kag.com</t>
  </si>
  <si>
    <t>james.taylor@kag.com</t>
  </si>
  <si>
    <t>michelle.rodriguez@kag.com</t>
  </si>
  <si>
    <t>elizabeth.flores@kag.com</t>
  </si>
  <si>
    <t>kevin.martin@kag.com</t>
  </si>
  <si>
    <t>amanda.sanchez@kag.com</t>
  </si>
  <si>
    <t>mark.clark@kag.com</t>
  </si>
  <si>
    <t>richard.lee@kag.com</t>
  </si>
  <si>
    <t>donald.gonzalez@kag.com</t>
  </si>
  <si>
    <t>melissa.thomas@kag.com</t>
  </si>
  <si>
    <t>stephanie.lopez@kag.com</t>
  </si>
  <si>
    <t>andrew.baker@kag.com</t>
  </si>
  <si>
    <t>thomas.jackson@kag.com</t>
  </si>
  <si>
    <t>sandra.miller@kag.com</t>
  </si>
  <si>
    <t>mark.mitchell@kag.com</t>
  </si>
  <si>
    <t>sandra.moore@kag.com</t>
  </si>
  <si>
    <t>elizabeth.thomas@kag.com</t>
  </si>
  <si>
    <t>kenneth.harris@kag.com</t>
  </si>
  <si>
    <t>john.young@kag.com</t>
  </si>
  <si>
    <t>patricia.flores@kag.com</t>
  </si>
  <si>
    <t>stephanie.gonzalez@kag.com</t>
  </si>
  <si>
    <t>brian.hall@kag.com</t>
  </si>
  <si>
    <t>william.taylor@kag.com</t>
  </si>
  <si>
    <t>matthew.garcia@kag.com</t>
  </si>
  <si>
    <t>margaret.gonzalez@kag.com</t>
  </si>
  <si>
    <t>elizabeth.sanchez@kag.com</t>
  </si>
  <si>
    <t>david.walker@kag.com</t>
  </si>
  <si>
    <t>nancy.brown@kag.com</t>
  </si>
  <si>
    <t>andrew.hill@kag.com</t>
  </si>
  <si>
    <t>ronald.davis@kag.com</t>
  </si>
  <si>
    <t>deborah.gonzalez@kag.com</t>
  </si>
  <si>
    <t>margaret.young@kag.com</t>
  </si>
  <si>
    <t>karen.nguyen@kag.com</t>
  </si>
  <si>
    <t>ronald.nguyen@kag.com</t>
  </si>
  <si>
    <t>joshua.ramirez@kag.com</t>
  </si>
  <si>
    <t>nancy.williams@kag.com</t>
  </si>
  <si>
    <t>daniel.ramirez@kag.com</t>
  </si>
  <si>
    <t>barbara.king@kag.com</t>
  </si>
  <si>
    <t>ronald.thomas@kag.com</t>
  </si>
  <si>
    <t>richard.perez@kag.com</t>
  </si>
  <si>
    <t>daniel.young@kag.com</t>
  </si>
  <si>
    <t>matthew.nguyen@kag.com</t>
  </si>
  <si>
    <t>andrew.davis@kag.com</t>
  </si>
  <si>
    <t>kenneth.davis@kag.com</t>
  </si>
  <si>
    <t>ashley.garcia@kag.com</t>
  </si>
  <si>
    <t>thomas.wilson@kag.com</t>
  </si>
  <si>
    <t>ronald.young@kag.com</t>
  </si>
  <si>
    <t>deborah.martinez@kag.com</t>
  </si>
  <si>
    <t>matthew.williams@kag.com</t>
  </si>
  <si>
    <t>lisa.lopez@kag.com</t>
  </si>
  <si>
    <t>richard.carter@kag.com</t>
  </si>
  <si>
    <t>christopher.walker@kag.com</t>
  </si>
  <si>
    <t>ronald.lewis@kag.com</t>
  </si>
  <si>
    <t>margaret.jones@kag.com</t>
  </si>
  <si>
    <t>barbara.harris@kag.com</t>
  </si>
  <si>
    <t>barbara.lee@kag.com</t>
  </si>
  <si>
    <t>david.martin@kag.com</t>
  </si>
  <si>
    <t>john.hill@kag.com</t>
  </si>
  <si>
    <t>christopher.hall@kag.com</t>
  </si>
  <si>
    <t>timothy.adams@kag.com</t>
  </si>
  <si>
    <t>jessica.roberts@kag.com</t>
  </si>
  <si>
    <t>robert.carter@kag.com</t>
  </si>
  <si>
    <t>andrew.martin@kag.com</t>
  </si>
  <si>
    <t>barbara.gonzalez@kag.com</t>
  </si>
  <si>
    <t>charles.scott@kag.com</t>
  </si>
  <si>
    <t>margaret.allen@kag.com</t>
  </si>
  <si>
    <t>daniel.smith@kag.com</t>
  </si>
  <si>
    <t>jessica.anderson@kag.com</t>
  </si>
  <si>
    <t>joshua.gonzalez@kag.com</t>
  </si>
  <si>
    <t>brian.taylor@kag.com</t>
  </si>
  <si>
    <t>carol.white@kag.com</t>
  </si>
  <si>
    <t>joshua.davis@kag.com</t>
  </si>
  <si>
    <t>susan.roberts@kag.com</t>
  </si>
  <si>
    <t>donald.clark@kag.com</t>
  </si>
  <si>
    <t>robert.hall@kag.com</t>
  </si>
  <si>
    <t>andrew.thompson@kag.com</t>
  </si>
  <si>
    <t>daniel.rivera@kag.com</t>
  </si>
  <si>
    <t>kevin.davis@kag.com</t>
  </si>
  <si>
    <t>timothy.gonzalez@kag.com</t>
  </si>
  <si>
    <t>david.torres@kag.com</t>
  </si>
  <si>
    <t>elizabeth.carter@kag.com</t>
  </si>
  <si>
    <t>amanda.ramirez@kag.com</t>
  </si>
  <si>
    <t>thomas.harris@kag.com</t>
  </si>
  <si>
    <t>donna.thomas@kag.com</t>
  </si>
  <si>
    <t>melissa.moore@kag.com</t>
  </si>
  <si>
    <t>richard.taylor@kag.com</t>
  </si>
  <si>
    <t>michelle.robinson@kag.com</t>
  </si>
  <si>
    <t>carol.hill@kag.com</t>
  </si>
  <si>
    <t>stephanie.young@kag.com</t>
  </si>
  <si>
    <t>mary.lewis@kag.com</t>
  </si>
  <si>
    <t>robert.rivera@kag.com</t>
  </si>
  <si>
    <t>mark.robinson@kag.com</t>
  </si>
  <si>
    <t>paul.moore@kag.com</t>
  </si>
  <si>
    <t>donna.gonzalez@kag.com</t>
  </si>
  <si>
    <t>christopher.nelson@kag.com</t>
  </si>
  <si>
    <t>deborah.robinson@kag.com</t>
  </si>
  <si>
    <t>brian.lee@kag.com</t>
  </si>
  <si>
    <t>james.mitchell@kag.com</t>
  </si>
  <si>
    <t>lisa.taylor@kag.com</t>
  </si>
  <si>
    <t>matthew.anderson@kag.com</t>
  </si>
  <si>
    <t>patricia.martinez@kag.com</t>
  </si>
  <si>
    <t>margaret.baker@kag.com</t>
  </si>
  <si>
    <t>jennifer.walker@kag.com</t>
  </si>
  <si>
    <t>donald.thompson@kag.com</t>
  </si>
  <si>
    <t>christopher.robinson@kag.com</t>
  </si>
  <si>
    <t>amanda.allen@kag.com</t>
  </si>
  <si>
    <t>joshua.rodriguez@kag.com</t>
  </si>
  <si>
    <t>anthony.campbell@kag.com</t>
  </si>
  <si>
    <t>elizabeth.smith@kag.com</t>
  </si>
  <si>
    <t>sandra.baker@kag.com</t>
  </si>
  <si>
    <t>joshua.hernandez@kag.com</t>
  </si>
  <si>
    <t>michael.king@kag.com</t>
  </si>
  <si>
    <t>brian.thomas@kag.com</t>
  </si>
  <si>
    <t>richard.rodriguez@kag.com</t>
  </si>
  <si>
    <t>betty.anderson@kag.com</t>
  </si>
  <si>
    <t>sarah.lopez@kag.com</t>
  </si>
  <si>
    <t>betty.allen@kag.com</t>
  </si>
  <si>
    <t>linda.hall@kag.com</t>
  </si>
  <si>
    <t>kenneth.wilson@kag.com</t>
  </si>
  <si>
    <t>michael.clark@kag.com</t>
  </si>
  <si>
    <t>richard.lopez@kag.com</t>
  </si>
  <si>
    <t>betty.smith@kag.com</t>
  </si>
  <si>
    <t>ronald.nelson@kag.com</t>
  </si>
  <si>
    <t>donna.hernandez@kag.com</t>
  </si>
  <si>
    <t>jennifer.hill@kag.com</t>
  </si>
  <si>
    <t>amanda.nelson@kag.com</t>
  </si>
  <si>
    <t>brian.walker@kag.com</t>
  </si>
  <si>
    <t>emily.taylor@kag.com</t>
  </si>
  <si>
    <t>brian.allen@kag.com</t>
  </si>
  <si>
    <t>timothy.young@kag.com</t>
  </si>
  <si>
    <t>charles.lewis@kag.com</t>
  </si>
  <si>
    <t>jessica.lee@kag.com</t>
  </si>
  <si>
    <t>charles.lee@kag.com</t>
  </si>
  <si>
    <t>william.flores@kag.com</t>
  </si>
  <si>
    <t>paul.thompson@kag.com</t>
  </si>
  <si>
    <t>margaret.garcia@kag.com</t>
  </si>
  <si>
    <t>andrew.perez@kag.com</t>
  </si>
  <si>
    <t>christopher.roberts@kag.com</t>
  </si>
  <si>
    <t>sarah.nguyen@kag.com</t>
  </si>
  <si>
    <t>karen.torres@kag.com</t>
  </si>
  <si>
    <t>timothy.hall@kag.com</t>
  </si>
  <si>
    <t>ronald.green@kag.com</t>
  </si>
  <si>
    <t>susan.carter@kag.com</t>
  </si>
  <si>
    <t>joseph.wright@kag.com</t>
  </si>
  <si>
    <t>donald.hernandez@kag.com</t>
  </si>
  <si>
    <t>james.white@kag.com</t>
  </si>
  <si>
    <t>barbara.jackson@kag.com</t>
  </si>
  <si>
    <t>elizabeth.hill@kag.com</t>
  </si>
  <si>
    <t>emily.ramirez@kag.com</t>
  </si>
  <si>
    <t>jessica.taylor@kag.com</t>
  </si>
  <si>
    <t>linda.garcia@kag.com</t>
  </si>
  <si>
    <t>donna.jackson@kag.com</t>
  </si>
  <si>
    <t>barbara.nguyen@kag.com</t>
  </si>
  <si>
    <t>nancy.ramirez@kag.com</t>
  </si>
  <si>
    <t>betty.johnson@kag.com</t>
  </si>
  <si>
    <t>linda.nguyen@kag.com</t>
  </si>
  <si>
    <t>betty.torres@kag.com</t>
  </si>
  <si>
    <t>margaret.brown@kag.com</t>
  </si>
  <si>
    <t>sandra.perez@kag.com</t>
  </si>
  <si>
    <t>linda.sanchez@kag.com</t>
  </si>
  <si>
    <t>stephanie.carter@kag.com</t>
  </si>
  <si>
    <t>betty.nelson@kag.com</t>
  </si>
  <si>
    <t>paul.gonzalez@kag.com</t>
  </si>
  <si>
    <t>kenneth.young@kag.com</t>
  </si>
  <si>
    <t>margaret.taylor@kag.com</t>
  </si>
  <si>
    <t>anthony.green@kag.com</t>
  </si>
  <si>
    <t>thomas.scott@kag.com</t>
  </si>
  <si>
    <t>david.rivera@kag.com</t>
  </si>
  <si>
    <t>richard.rivera@kag.com</t>
  </si>
  <si>
    <t>deborah.ramirez@kag.com</t>
  </si>
  <si>
    <t>mark.smith@kag.com</t>
  </si>
  <si>
    <t>jennifer.flores@kag.com</t>
  </si>
  <si>
    <t>karen.allen@kag.com</t>
  </si>
  <si>
    <t>robert.lopez@kag.com</t>
  </si>
  <si>
    <t>timothy.davis@kag.com</t>
  </si>
  <si>
    <t>matthew.white@kag.com</t>
  </si>
  <si>
    <t>mary.thomas@kag.com</t>
  </si>
  <si>
    <t>elizabeth.roberts@kag.com</t>
  </si>
  <si>
    <t>ashley.brown@kag.com</t>
  </si>
  <si>
    <t>robert.clark@kag.com</t>
  </si>
  <si>
    <t>steven.rodriguez@kag.com</t>
  </si>
  <si>
    <t>james.campbell@kag.com</t>
  </si>
  <si>
    <t>karen.thomas@kag.com</t>
  </si>
  <si>
    <t>timothy.walker@kag.com</t>
  </si>
  <si>
    <t>william.wilson@kag.com</t>
  </si>
  <si>
    <t>charles.hall@kag.com</t>
  </si>
  <si>
    <t>sandra.harris@kag.com</t>
  </si>
  <si>
    <t>matthew.king@kag.com</t>
  </si>
  <si>
    <t>lisa.williams@kag.com</t>
  </si>
  <si>
    <t>anthony.white@kag.com</t>
  </si>
  <si>
    <t>ronald.adams@kag.com</t>
  </si>
  <si>
    <t>steven.sanchez@kag.com</t>
  </si>
  <si>
    <t>kenneth.flores@kag.com</t>
  </si>
  <si>
    <t>andrew.martinez@kag.com</t>
  </si>
  <si>
    <t>deborah.white@kag.com</t>
  </si>
  <si>
    <t>jennifer.jones@kag.com</t>
  </si>
  <si>
    <t>thomas.clark@kag.com</t>
  </si>
  <si>
    <t>robert.thomas@kag.com</t>
  </si>
  <si>
    <t>donald.carter@kag.com</t>
  </si>
  <si>
    <t>donna.wright@kag.com</t>
  </si>
  <si>
    <t>michael.lopez@kag.com</t>
  </si>
  <si>
    <t>daniel.green@kag.com</t>
  </si>
  <si>
    <t>paul.baker@kag.com</t>
  </si>
  <si>
    <t>paul.sanchez@kag.com</t>
  </si>
  <si>
    <t>elizabeth.campbell@kag.com</t>
  </si>
  <si>
    <t>elizabeth.king@kag.com</t>
  </si>
  <si>
    <t>christopher.thompson@kag.com</t>
  </si>
  <si>
    <t>thomas.walker@kag.com</t>
  </si>
  <si>
    <t>charles.roberts@kag.com</t>
  </si>
  <si>
    <t>susan.martin@kag.com</t>
  </si>
  <si>
    <t>james.brown@kag.com</t>
  </si>
  <si>
    <t>brian.thompson@kag.com</t>
  </si>
  <si>
    <t>richard.mitchell@kag.com</t>
  </si>
  <si>
    <t>patricia.mitchell@kag.com</t>
  </si>
  <si>
    <t>james.smith@kag.com</t>
  </si>
  <si>
    <t>michelle.johnson@kag.com</t>
  </si>
  <si>
    <t>kimberly.williams@kag.com</t>
  </si>
  <si>
    <t>donald.harris@kag.com</t>
  </si>
  <si>
    <t>linda.martin@kag.com</t>
  </si>
  <si>
    <t>joshua.carter@kag.com</t>
  </si>
  <si>
    <t>kimberly.lee@kag.com</t>
  </si>
  <si>
    <t>barbara.anderson@kag.com</t>
  </si>
  <si>
    <t>james.rivera@kag.com</t>
  </si>
  <si>
    <t>amanda.anderson@kag.com</t>
  </si>
  <si>
    <t>ashley.harris@kag.com</t>
  </si>
  <si>
    <t>deborah.jones@kag.com</t>
  </si>
  <si>
    <t>timothy.garcia@kag.com</t>
  </si>
  <si>
    <t>daniel.carter@kag.com</t>
  </si>
  <si>
    <t>paul.mitchell@kag.com</t>
  </si>
  <si>
    <t>charles.baker@kag.com</t>
  </si>
  <si>
    <t>susan.campbell@kag.com</t>
  </si>
  <si>
    <t>mary.thompson@kag.com</t>
  </si>
  <si>
    <t>william.brown@kag.com</t>
  </si>
  <si>
    <t>joshua.clark@kag.com</t>
  </si>
  <si>
    <t>donna.moore@kag.com</t>
  </si>
  <si>
    <t>stephanie.wright@kag.com</t>
  </si>
  <si>
    <t>kimberly.perez@kag.com</t>
  </si>
  <si>
    <t>karen.flores@kag.com</t>
  </si>
  <si>
    <t>ashley.thompson@kag.com</t>
  </si>
  <si>
    <t>joseph.williams@kag.com</t>
  </si>
  <si>
    <t>kimberly.roberts@kag.com</t>
  </si>
  <si>
    <t>donna.martinez@kag.com</t>
  </si>
  <si>
    <t>steven.harris@kag.com</t>
  </si>
  <si>
    <t>nancy.carter@kag.com</t>
  </si>
  <si>
    <t>joseph.davis@kag.com</t>
  </si>
  <si>
    <t>carol.jones@kag.com</t>
  </si>
  <si>
    <t>thomas.hall@kag.com</t>
  </si>
  <si>
    <t>robert.torres@kag.com</t>
  </si>
  <si>
    <t>mark.hall@kag.com</t>
  </si>
  <si>
    <t>patricia.nguyen@kag.com</t>
  </si>
  <si>
    <t>elizabeth.lewis@kag.com</t>
  </si>
  <si>
    <t>thomas.jones@kag.com</t>
  </si>
  <si>
    <t>elizabeth.rodriguez@kag.com</t>
  </si>
  <si>
    <t>thomas.mitchell@kag.com</t>
  </si>
  <si>
    <t>nancy.smith@kag.com</t>
  </si>
  <si>
    <t>robert.flores@kag.com</t>
  </si>
  <si>
    <t>kimberly.robinson@kag.com</t>
  </si>
  <si>
    <t>jennifer.hernandez@kag.com</t>
  </si>
  <si>
    <t>mary.ramirez@kag.com</t>
  </si>
  <si>
    <t>kevin.lopez@kag.com</t>
  </si>
  <si>
    <t>kevin.hill@kag.com</t>
  </si>
  <si>
    <t>deborah.sanchez@kag.com</t>
  </si>
  <si>
    <t>william.gonzalez@kag.com</t>
  </si>
  <si>
    <t>donald.rodriguez@kag.com</t>
  </si>
  <si>
    <t>william.hill@kag.com</t>
  </si>
  <si>
    <t>patricia.campbell@kag.com</t>
  </si>
  <si>
    <t>michelle.king@kag.com</t>
  </si>
  <si>
    <t>matthew.harris@kag.com</t>
  </si>
  <si>
    <t>emily.smith@kag.com</t>
  </si>
  <si>
    <t>michael.perez@kag.com</t>
  </si>
  <si>
    <t>mark.torres@kag.com</t>
  </si>
  <si>
    <t>emily.campbell@kag.com</t>
  </si>
  <si>
    <t>stephanie.smith@kag.com</t>
  </si>
  <si>
    <t>christopher.smith@kag.com</t>
  </si>
  <si>
    <t>robert.adams@kag.com</t>
  </si>
  <si>
    <t>karen.lee@kag.com</t>
  </si>
  <si>
    <t>carol.taylor@kag.com</t>
  </si>
  <si>
    <t>lisa.perez@kag.com</t>
  </si>
  <si>
    <t>charles.nguyen@kag.com</t>
  </si>
  <si>
    <t>james.hall@kag.com</t>
  </si>
  <si>
    <t>barbara.campbell@kag.com</t>
  </si>
  <si>
    <t>sandra.taylor@kag.com</t>
  </si>
  <si>
    <t>melissa.taylor@kag.com</t>
  </si>
  <si>
    <t>kimberly.sanchez@kag.com</t>
  </si>
  <si>
    <t>ronald.gonzalez@kag.com</t>
  </si>
  <si>
    <t>susan.taylor@kag.com</t>
  </si>
  <si>
    <t>sandra.nguyen@kag.com</t>
  </si>
  <si>
    <t>anthony.mitchell@kag.com</t>
  </si>
  <si>
    <t>david.wilson@kag.com</t>
  </si>
  <si>
    <t>sandra.hall@kag.com</t>
  </si>
  <si>
    <t>lisa.wright@kag.com</t>
  </si>
  <si>
    <t>timothy.rivera@kag.com</t>
  </si>
  <si>
    <t>ashley.wilson@kag.com</t>
  </si>
  <si>
    <t>kevin.campbell@kag.com</t>
  </si>
  <si>
    <t>deborah.davis@kag.com</t>
  </si>
  <si>
    <t>thomas.anderson@kag.com</t>
  </si>
  <si>
    <t>james.carter@kag.com</t>
  </si>
  <si>
    <t>linda.walker@kag.com</t>
  </si>
  <si>
    <t>ronald.wright@kag.com</t>
  </si>
  <si>
    <t>andrew.garcia@kag.com</t>
  </si>
  <si>
    <t>joseph.jones@kag.com</t>
  </si>
  <si>
    <t>timothy.perez@kag.com</t>
  </si>
  <si>
    <t>susan.thompson@kag.com</t>
  </si>
  <si>
    <t>betty.king@kag.com</t>
  </si>
  <si>
    <t>nancy.jones@kag.com</t>
  </si>
  <si>
    <t>sandra.garcia@kag.com</t>
  </si>
  <si>
    <t>susan.garcia@kag.com</t>
  </si>
  <si>
    <t>john.roberts@kag.com</t>
  </si>
  <si>
    <t>michael.moore@kag.com</t>
  </si>
  <si>
    <t>timothy.brown@kag.com</t>
  </si>
  <si>
    <t>daniel.taylor@kag.com</t>
  </si>
  <si>
    <t>melissa.wilson@kag.com</t>
  </si>
  <si>
    <t>kevin.wilson@kag.com</t>
  </si>
  <si>
    <t>brian.miller@kag.com</t>
  </si>
  <si>
    <t>karen.baker@kag.com</t>
  </si>
  <si>
    <t>andrew.jackson@kag.com</t>
  </si>
  <si>
    <t>betty.wright@kag.com</t>
  </si>
  <si>
    <t>joshua.wright@kag.com</t>
  </si>
  <si>
    <t>joshua.martin@kag.com</t>
  </si>
  <si>
    <t>lisa.scott@kag.com</t>
  </si>
  <si>
    <t>sandra.wright@kag.com</t>
  </si>
  <si>
    <t>amanda.young@kag.com</t>
  </si>
  <si>
    <t>thomas.baker@kag.com</t>
  </si>
  <si>
    <t>richard.flores@kag.com</t>
  </si>
  <si>
    <t>sarah.white@kag.com</t>
  </si>
  <si>
    <t>patricia.miller@kag.com</t>
  </si>
  <si>
    <t>elizabeth.nelson@kag.com</t>
  </si>
  <si>
    <t>kenneth.smith@kag.com</t>
  </si>
  <si>
    <t>brian.wright@kag.com</t>
  </si>
  <si>
    <t>karen.young@kag.com</t>
  </si>
  <si>
    <t>timothy.scott@kag.com</t>
  </si>
  <si>
    <t>kimberly.torres@kag.com</t>
  </si>
  <si>
    <t>michelle.campbell@kag.com</t>
  </si>
  <si>
    <t>ronald.brown@kag.com</t>
  </si>
  <si>
    <t>amanda.flores@kag.com</t>
  </si>
  <si>
    <t>christopher.thomas@kag.com</t>
  </si>
  <si>
    <t>kenneth.thomas@kag.com</t>
  </si>
  <si>
    <t>paul.brown@kag.com</t>
  </si>
  <si>
    <t>jennifer.hall@kag.com</t>
  </si>
  <si>
    <t>sandra.sanchez@kag.com</t>
  </si>
  <si>
    <t>kimberly.ramirez@kag.com</t>
  </si>
  <si>
    <t>brian.young@kag.com</t>
  </si>
  <si>
    <t>steven.walker@kag.com</t>
  </si>
  <si>
    <t>charles.davis@kag.com</t>
  </si>
  <si>
    <t>jennifer.white@kag.com</t>
  </si>
  <si>
    <t>jennifer.anderson@kag.com</t>
  </si>
  <si>
    <t>ashley.hall@kag.com</t>
  </si>
  <si>
    <t>david.miller@kag.com</t>
  </si>
  <si>
    <t>michael.baker@kag.com</t>
  </si>
  <si>
    <t>donald.hill@kag.com</t>
  </si>
  <si>
    <t>paul.thomas@kag.com</t>
  </si>
  <si>
    <t>margaret.wright@kag.com</t>
  </si>
  <si>
    <t>nancy.robinson@kag.com</t>
  </si>
  <si>
    <t>donald.martinez@kag.com</t>
  </si>
  <si>
    <t>jennifer.nguyen@kag.com</t>
  </si>
  <si>
    <t>mary.moore@kag.com</t>
  </si>
  <si>
    <t>sarah.roberts@kag.com</t>
  </si>
  <si>
    <t>betty.jones@kag.com</t>
  </si>
  <si>
    <t>william.lewis@kag.com</t>
  </si>
  <si>
    <t>patricia.hill@kag.com</t>
  </si>
  <si>
    <t>joseph.king@kag.com</t>
  </si>
  <si>
    <t>jennifer.nelson@kag.com</t>
  </si>
  <si>
    <t>ronald.hall@kag.com</t>
  </si>
  <si>
    <t>mary.robinson@kag.com</t>
  </si>
  <si>
    <t>joseph.garcia@kag.com</t>
  </si>
  <si>
    <t>william.rivera@kag.com</t>
  </si>
  <si>
    <t>linda.baker@kag.com</t>
  </si>
  <si>
    <t>sandra.brown@kag.com</t>
  </si>
  <si>
    <t>robert.garcia@kag.com</t>
  </si>
  <si>
    <t>jennifer.young@kag.com</t>
  </si>
  <si>
    <t>sandra.adams@kag.com</t>
  </si>
  <si>
    <t>sarah.flores@kag.com</t>
  </si>
  <si>
    <t>sarah.rodriguez@kag.com</t>
  </si>
  <si>
    <t>ronald.torres@kag.com</t>
  </si>
  <si>
    <t>timothy.martin@kag.com</t>
  </si>
  <si>
    <t>james.garcia@kag.com</t>
  </si>
  <si>
    <t>sandra.mitchell@kag.com</t>
  </si>
  <si>
    <t>susan.williams@kag.com</t>
  </si>
  <si>
    <t>donna.adams@kag.com</t>
  </si>
  <si>
    <t>paul.hernandez@kag.com</t>
  </si>
  <si>
    <t>william.nelson@kag.com</t>
  </si>
  <si>
    <t>richard.young@kag.com</t>
  </si>
  <si>
    <t>kevin.brown@kag.com</t>
  </si>
  <si>
    <t>michael.brown@kag.com</t>
  </si>
  <si>
    <t>elizabeth.jones@kag.com</t>
  </si>
  <si>
    <t>robert.young@kag.com</t>
  </si>
  <si>
    <t>elizabeth.garcia@kag.com</t>
  </si>
  <si>
    <t>amanda.wright@kag.com</t>
  </si>
  <si>
    <t>mary.perez@kag.com</t>
  </si>
  <si>
    <t>richard.smith@kag.com</t>
  </si>
  <si>
    <t>michelle.martin@kag.com</t>
  </si>
  <si>
    <t>james.hernandez@kag.com</t>
  </si>
  <si>
    <t>david.adams@kag.com</t>
  </si>
  <si>
    <t>thomas.williams@kag.com</t>
  </si>
  <si>
    <t>david.rodriguez@kag.com</t>
  </si>
  <si>
    <t>william.lopez@kag.com</t>
  </si>
  <si>
    <t>joseph.thompson@kag.com</t>
  </si>
  <si>
    <t>nancy.wilson@kag.com</t>
  </si>
  <si>
    <t>donna.allen@kag.com</t>
  </si>
  <si>
    <t>andrew.moore@kag.com</t>
  </si>
  <si>
    <t>ashley.carter@kag.com</t>
  </si>
  <si>
    <t>donald.green@kag.com</t>
  </si>
  <si>
    <t>robert.thompson@kag.com</t>
  </si>
  <si>
    <t>amanda.martinez@kag.com</t>
  </si>
  <si>
    <t>william.jones@kag.com</t>
  </si>
  <si>
    <t>david.campbell@kag.com</t>
  </si>
  <si>
    <t>kimberly.thompson@kag.com</t>
  </si>
  <si>
    <t>andrew.ramirez@kag.com</t>
  </si>
  <si>
    <t>james.king@kag.com</t>
  </si>
  <si>
    <t>michelle.hall@kag.com</t>
  </si>
  <si>
    <t>lisa.mitchell@kag.com</t>
  </si>
  <si>
    <t>mark.campbell@kag.com</t>
  </si>
  <si>
    <t>linda.harris@kag.com</t>
  </si>
  <si>
    <t>susan.rivera@kag.com</t>
  </si>
  <si>
    <t>ashley.robinson@kag.com</t>
  </si>
  <si>
    <t>andrew.green@kag.com</t>
  </si>
  <si>
    <t>robert.wright@kag.com</t>
  </si>
  <si>
    <t>christopher.mitchell@kag.com</t>
  </si>
  <si>
    <t>susan.king@kag.com</t>
  </si>
  <si>
    <t>patricia.wright@kag.com</t>
  </si>
  <si>
    <t>brian.hernandez@kag.com</t>
  </si>
  <si>
    <t>carol.lee@kag.com</t>
  </si>
  <si>
    <t>matthew.lee@kag.com</t>
  </si>
  <si>
    <t>karen.perez@kag.com</t>
  </si>
  <si>
    <t>linda.miller@kag.com</t>
  </si>
  <si>
    <t>joshua.taylor@kag.com</t>
  </si>
  <si>
    <t>susan.lopez@kag.com</t>
  </si>
  <si>
    <t>emily.adams@kag.com</t>
  </si>
  <si>
    <t>steven.hernandez@kag.com</t>
  </si>
  <si>
    <t>daniel.thomas@kag.com</t>
  </si>
  <si>
    <t>steven.moore@kag.com</t>
  </si>
  <si>
    <t>matthew.wright@kag.com</t>
  </si>
  <si>
    <t>thomas.sanchez@kag.com</t>
  </si>
  <si>
    <t>steven.thomas@kag.com</t>
  </si>
  <si>
    <t>mary.baker@kag.com</t>
  </si>
  <si>
    <t>susan.nelson@kag.com</t>
  </si>
  <si>
    <t>jennifer.adams@kag.com</t>
  </si>
  <si>
    <t>jennifer.lopez@kag.com</t>
  </si>
  <si>
    <t>john.brown@kag.com</t>
  </si>
  <si>
    <t>linda.hill@kag.com</t>
  </si>
  <si>
    <t>carol.johnson@kag.com</t>
  </si>
  <si>
    <t>joseph.sanchez@kag.com</t>
  </si>
  <si>
    <t>timothy.clark@kag.com</t>
  </si>
  <si>
    <t>joshua.miller@kag.com</t>
  </si>
  <si>
    <t>margaret.rivera@kag.com</t>
  </si>
  <si>
    <t>mark.flores@kag.com</t>
  </si>
  <si>
    <t>donna.lopez@kag.com</t>
  </si>
  <si>
    <t>steven.gonzalez@kag.com</t>
  </si>
  <si>
    <t>paul.nelson@kag.com</t>
  </si>
  <si>
    <t>anthony.taylor@kag.com</t>
  </si>
  <si>
    <t>patricia.scott@kag.com</t>
  </si>
  <si>
    <t>lisa.lee@kag.com</t>
  </si>
  <si>
    <t>mary.davis@kag.com</t>
  </si>
  <si>
    <t>robert.sanchez@kag.com</t>
  </si>
  <si>
    <t>steven.scott@kag.com</t>
  </si>
  <si>
    <t>donald.campbell@kag.com</t>
  </si>
  <si>
    <t>timothy.lopez@kag.com</t>
  </si>
  <si>
    <t>brian.robinson@kag.com</t>
  </si>
  <si>
    <t>nancy.thompson@kag.com</t>
  </si>
  <si>
    <t>mark.wilson@kag.com</t>
  </si>
  <si>
    <t>robert.miller@kag.com</t>
  </si>
  <si>
    <t>patricia.lewis@kag.com</t>
  </si>
  <si>
    <t>barbara.williams@kag.com</t>
  </si>
  <si>
    <t>brian.anderson@kag.com</t>
  </si>
  <si>
    <t>mary.scott@kag.com</t>
  </si>
  <si>
    <t>margaret.jackson@kag.com</t>
  </si>
  <si>
    <t>anthony.torres@kag.com</t>
  </si>
  <si>
    <t>sarah.lewis@kag.com</t>
  </si>
  <si>
    <t>william.martin@kag.com</t>
  </si>
  <si>
    <t>elizabeth.harris@kag.com</t>
  </si>
  <si>
    <t>donna.scott@kag.com</t>
  </si>
  <si>
    <t>jennifer.johnson@kag.com</t>
  </si>
  <si>
    <t>linda.perez@kag.com</t>
  </si>
  <si>
    <t>timothy.thomas@kag.com</t>
  </si>
  <si>
    <t>melissa.jones@kag.com</t>
  </si>
  <si>
    <t>kevin.scott@kag.com</t>
  </si>
  <si>
    <t>michelle.thompson@kag.com</t>
  </si>
  <si>
    <t>karen.king@kag.com</t>
  </si>
  <si>
    <t>steven.nelson@kag.com</t>
  </si>
  <si>
    <t>michelle.scott@kag.com</t>
  </si>
  <si>
    <t>kevin.perez@kag.com</t>
  </si>
  <si>
    <t>amanda.scott@kag.com</t>
  </si>
  <si>
    <t>margaret.rodriguez@kag.com</t>
  </si>
  <si>
    <t>deborah.hill@kag.com</t>
  </si>
  <si>
    <t>patricia.jackson@kag.com</t>
  </si>
  <si>
    <t>robert.nguyen@kag.com</t>
  </si>
  <si>
    <t>paul.garcia@kag.com</t>
  </si>
  <si>
    <t>carol.anderson@kag.com</t>
  </si>
  <si>
    <t>ronald.martin@kag.com</t>
  </si>
  <si>
    <t>betty.rodriguez@kag.com</t>
  </si>
  <si>
    <t>donald.young@kag.com</t>
  </si>
  <si>
    <t>david.brown@kag.com</t>
  </si>
  <si>
    <t>mark.roberts@kag.com</t>
  </si>
  <si>
    <t>susan.moore@kag.com</t>
  </si>
  <si>
    <t>michelle.jones@kag.com</t>
  </si>
  <si>
    <t>kenneth.martin@kag.com</t>
  </si>
  <si>
    <t>william.hernandez@kag.com</t>
  </si>
  <si>
    <t>daniel.torres@kag.com</t>
  </si>
  <si>
    <t>james.perez@kag.com</t>
  </si>
  <si>
    <t>paul.lewis@kag.com</t>
  </si>
  <si>
    <t>melissa.gonzalez@kag.com</t>
  </si>
  <si>
    <t>margaret.adams@kag.com</t>
  </si>
  <si>
    <t>daniel.rodriguez@kag.com</t>
  </si>
  <si>
    <t>joseph.miller@kag.com</t>
  </si>
  <si>
    <t>charles.brown@kag.com</t>
  </si>
  <si>
    <t>timothy.jackson@kag.com</t>
  </si>
  <si>
    <t>david.robinson@kag.com</t>
  </si>
  <si>
    <t>elizabeth.walker@kag.com</t>
  </si>
  <si>
    <t>sandra.walker@kag.com</t>
  </si>
  <si>
    <t>william.young@kag.com</t>
  </si>
  <si>
    <t>donna.johnson@kag.com</t>
  </si>
  <si>
    <t>mary.martinez@kag.com</t>
  </si>
  <si>
    <t>karen.johnson@kag.com</t>
  </si>
  <si>
    <t>kimberly.taylor@kag.com</t>
  </si>
  <si>
    <t>anthony.young@kag.com</t>
  </si>
  <si>
    <t>thomas.thomas@kag.com</t>
  </si>
  <si>
    <t>kevin.thomas@kag.com</t>
  </si>
  <si>
    <t>nancy.hill@kag.com</t>
  </si>
  <si>
    <t>matthew.walker@kag.com</t>
  </si>
  <si>
    <t>ronald.lee@kag.com</t>
  </si>
  <si>
    <t>mark.brown@kag.com</t>
  </si>
  <si>
    <t>kevin.miller@kag.com</t>
  </si>
  <si>
    <t>lisa.sanchez@kag.com</t>
  </si>
  <si>
    <t>sandra.campbell@kag.com</t>
  </si>
  <si>
    <t>betty.roberts@kag.com</t>
  </si>
  <si>
    <t>charles.walker@kag.com</t>
  </si>
  <si>
    <t>ronald.taylor@kag.com</t>
  </si>
  <si>
    <t>john.allen@kag.com</t>
  </si>
  <si>
    <t>thomas.hernandez@kag.com</t>
  </si>
  <si>
    <t>sarah.ramirez@kag.com</t>
  </si>
  <si>
    <t>sarah.campbell@kag.com</t>
  </si>
  <si>
    <t>lisa.ramirez@kag.com</t>
  </si>
  <si>
    <t>betty.adams@kag.com</t>
  </si>
  <si>
    <t>john.adams@kag.com</t>
  </si>
  <si>
    <t>emily.brown@kag.com</t>
  </si>
  <si>
    <t>ashley.jackson@kag.com</t>
  </si>
  <si>
    <t>emily.flores@kag.com</t>
  </si>
  <si>
    <t>ashley.roberts@kag.com</t>
  </si>
  <si>
    <t>mark.nelson@kag.com</t>
  </si>
  <si>
    <t>ronald.hernandez@kag.com</t>
  </si>
  <si>
    <t>mark.williams@kag.com</t>
  </si>
  <si>
    <t>jessica.williams@kag.com</t>
  </si>
  <si>
    <t>christopher.clark@kag.com</t>
  </si>
  <si>
    <t>james.johnson@kag.com</t>
  </si>
  <si>
    <t>stephanie.johnson@kag.com</t>
  </si>
  <si>
    <t>betty.martin@kag.com</t>
  </si>
  <si>
    <t>stephanie.ramirez@kag.com</t>
  </si>
  <si>
    <t>donna.young@kag.com</t>
  </si>
  <si>
    <t>mark.allen@kag.com</t>
  </si>
  <si>
    <t>michael.green@kag.com</t>
  </si>
  <si>
    <t>elizabeth.torres@kag.com</t>
  </si>
  <si>
    <t>melissa.hall@kag.com</t>
  </si>
  <si>
    <t>daniel.roberts@kag.com</t>
  </si>
  <si>
    <t>stephanie.green@kag.com</t>
  </si>
  <si>
    <t>john.thomas@kag.com</t>
  </si>
  <si>
    <t>mark.king@kag.com</t>
  </si>
  <si>
    <t>linda.young@kag.com</t>
  </si>
  <si>
    <t>james.sanchez@kag.com</t>
  </si>
  <si>
    <t>nancy.johnson@kag.com</t>
  </si>
  <si>
    <t>paul.lopez@kag.com</t>
  </si>
  <si>
    <t>michael.sanchez@kag.com</t>
  </si>
  <si>
    <t>betty.martinez@kag.com</t>
  </si>
  <si>
    <t>linda.king@kag.com</t>
  </si>
  <si>
    <t>kimberly.mitchell@kag.com</t>
  </si>
  <si>
    <t>susan.smith@kag.com</t>
  </si>
  <si>
    <t>melissa.white@kag.com</t>
  </si>
  <si>
    <t>kevin.clark@kag.com</t>
  </si>
  <si>
    <t>jessica.johnson@kag.com</t>
  </si>
  <si>
    <t>donald.anderson@kag.com</t>
  </si>
  <si>
    <t>deborah.lopez@kag.com</t>
  </si>
  <si>
    <t>john.ramirez@kag.com</t>
  </si>
  <si>
    <t>elizabeth.martin@kag.com</t>
  </si>
  <si>
    <t>steven.white@kag.com</t>
  </si>
  <si>
    <t>daniel.lee@kag.com</t>
  </si>
  <si>
    <t>charles.martinez@kag.com</t>
  </si>
  <si>
    <t>christopher.rivera@kag.com</t>
  </si>
  <si>
    <t>deborah.wilson@kag.com</t>
  </si>
  <si>
    <t>christopher.torres@kag.com</t>
  </si>
  <si>
    <t>margaret.moore@kag.com</t>
  </si>
  <si>
    <t>mark.white@kag.com</t>
  </si>
  <si>
    <t>karen.wilson@kag.com</t>
  </si>
  <si>
    <t>james.lopez@kag.com</t>
  </si>
  <si>
    <t>sarah.scott@kag.com</t>
  </si>
  <si>
    <t>william.hall@kag.com</t>
  </si>
  <si>
    <t>carol.scott@kag.com</t>
  </si>
  <si>
    <t>barbara.scott@kag.com</t>
  </si>
  <si>
    <t>sarah.harris@kag.com</t>
  </si>
  <si>
    <t>donna.hall@kag.com</t>
  </si>
  <si>
    <t>kimberly.moore@kag.com</t>
  </si>
  <si>
    <t>amanda.nguyen@kag.com</t>
  </si>
  <si>
    <t>melissa.lee@kag.com</t>
  </si>
  <si>
    <t>daniel.flores@kag.com</t>
  </si>
  <si>
    <t>emily.wilson@kag.com</t>
  </si>
  <si>
    <t>stephanie.walker@kag.com</t>
  </si>
  <si>
    <t>mary.taylor@kag.com</t>
  </si>
  <si>
    <t>matthew.thompson@kag.com</t>
  </si>
  <si>
    <t>joshua.wilson@kag.com</t>
  </si>
  <si>
    <t>kevin.young@kag.com</t>
  </si>
  <si>
    <t>melissa.anderson@kag.com</t>
  </si>
  <si>
    <t>patricia.baker@kag.com</t>
  </si>
  <si>
    <t>mark.green@kag.com</t>
  </si>
  <si>
    <t>brian.campbell@kag.com</t>
  </si>
  <si>
    <t>kimberly.baker@kag.com</t>
  </si>
  <si>
    <t>daniel.king@kag.com</t>
  </si>
  <si>
    <t>paul.jones@kag.com</t>
  </si>
  <si>
    <t>jennifer.clark@kag.com</t>
  </si>
  <si>
    <t>karen.thompson@kag.com</t>
  </si>
  <si>
    <t>carol.wilson@kag.com</t>
  </si>
  <si>
    <t>margaret.anderson@kag.com</t>
  </si>
  <si>
    <t>kenneth.nelson@kag.com</t>
  </si>
  <si>
    <t>kimberly.walker@kag.com</t>
  </si>
  <si>
    <t>thomas.wright@kag.com</t>
  </si>
  <si>
    <t>paul.taylor@kag.com</t>
  </si>
  <si>
    <t>matthew.ramirez@kag.com</t>
  </si>
  <si>
    <t>barbara.rivera@kag.com</t>
  </si>
  <si>
    <t>daniel.thompson@kag.com</t>
  </si>
  <si>
    <t>carol.young@kag.com</t>
  </si>
  <si>
    <t>lisa.flores@kag.com</t>
  </si>
  <si>
    <t>charles.gonzalez@kag.com</t>
  </si>
  <si>
    <t>donald.wright@kag.com</t>
  </si>
  <si>
    <t>anthony.rodriguez@kag.com</t>
  </si>
  <si>
    <t>kimberly.garcia@kag.com</t>
  </si>
  <si>
    <t>john.perez@kag.com</t>
  </si>
  <si>
    <t>elizabeth.johnson@kag.com</t>
  </si>
  <si>
    <t>betty.davis@kag.com</t>
  </si>
  <si>
    <t>melissa.smith@kag.com</t>
  </si>
  <si>
    <t>mary.martin@kag.com</t>
  </si>
  <si>
    <t>kevin.baker@kag.com</t>
  </si>
  <si>
    <t>sandra.hernandez@kag.com</t>
  </si>
  <si>
    <t>mark.hill@kag.com</t>
  </si>
  <si>
    <t>charles.campbell@kag.com</t>
  </si>
  <si>
    <t>michelle.hernandez@kag.com</t>
  </si>
  <si>
    <t>andrew.rivera@kag.com</t>
  </si>
  <si>
    <t>timothy.smith@kag.com</t>
  </si>
  <si>
    <t>nancy.campbell@kag.com</t>
  </si>
  <si>
    <t>lisa.smith@kag.com</t>
  </si>
  <si>
    <t>steven.johnson@kag.com</t>
  </si>
  <si>
    <t>margaret.lewis@kag.com</t>
  </si>
  <si>
    <t>sarah.garcia@kag.com</t>
  </si>
  <si>
    <t>christopher.davis@kag.com</t>
  </si>
  <si>
    <t>kevin.mitchell@kag.com</t>
  </si>
  <si>
    <t>thomas.allen@kag.com</t>
  </si>
  <si>
    <t>brian.williams@kag.com</t>
  </si>
  <si>
    <t>kevin.wright@kag.com</t>
  </si>
  <si>
    <t>kimberly.jones@kag.com</t>
  </si>
  <si>
    <t>mary.lopez@kag.com</t>
  </si>
  <si>
    <t>thomas.rodriguez@kag.com</t>
  </si>
  <si>
    <t>james.hill@kag.com</t>
  </si>
  <si>
    <t>matthew.brown@kag.com</t>
  </si>
  <si>
    <t>kevin.jackson@kag.com</t>
  </si>
  <si>
    <t>michelle.nguyen@kag.com</t>
  </si>
  <si>
    <t>carol.clark@kag.com</t>
  </si>
  <si>
    <t>matthew.hall@kag.com</t>
  </si>
  <si>
    <t>joshua.nelson@kag.com</t>
  </si>
  <si>
    <t>andrew.gonzalez@kag.com</t>
  </si>
  <si>
    <t>stephanie.perez@kag.com</t>
  </si>
  <si>
    <t>amanda.hall@kag.com</t>
  </si>
  <si>
    <t>donna.nelson@kag.com</t>
  </si>
  <si>
    <t>kimberly.jackson@kag.com</t>
  </si>
  <si>
    <t>barbara.davis@kag.com</t>
  </si>
  <si>
    <t>elizabeth.thompson@kag.com</t>
  </si>
  <si>
    <t>jessica.rodriguez@kag.com</t>
  </si>
  <si>
    <t>nancy.martin@kag.com</t>
  </si>
  <si>
    <t>christopher.jackson@kag.com</t>
  </si>
  <si>
    <t>charles.lopez@kag.com</t>
  </si>
  <si>
    <t>daniel.walker@kag.com</t>
  </si>
  <si>
    <t>jessica.hernandez@kag.com</t>
  </si>
  <si>
    <t>linda.adams@kag.com</t>
  </si>
  <si>
    <t>matthew.clark@kag.com</t>
  </si>
  <si>
    <t>karen.hernandez@kag.com</t>
  </si>
  <si>
    <t>sandra.jackson@kag.com</t>
  </si>
  <si>
    <t>kenneth.garcia@kag.com</t>
  </si>
  <si>
    <t>brian.rivera@kag.com</t>
  </si>
  <si>
    <t>elizabeth.ramirez@kag.com</t>
  </si>
  <si>
    <t>jessica.smith@kag.com</t>
  </si>
  <si>
    <t>john.wright@kag.com</t>
  </si>
  <si>
    <t>daniel.davis@kag.com</t>
  </si>
  <si>
    <t>charles.miller@kag.com</t>
  </si>
  <si>
    <t>joseph.harris@kag.com</t>
  </si>
  <si>
    <t>john.lopez@kag.com</t>
  </si>
  <si>
    <t>david.sanchez@kag.com</t>
  </si>
  <si>
    <t>deborah.nguyen@kag.com</t>
  </si>
  <si>
    <t>linda.rivera@kag.com</t>
  </si>
  <si>
    <t>daniel.nelson@kag.com</t>
  </si>
  <si>
    <t>ashley.thomas@kag.com</t>
  </si>
  <si>
    <t>karen.brown@kag.com</t>
  </si>
  <si>
    <t>joshua.young@kag.com</t>
  </si>
  <si>
    <t>thomas.carter@kag.com</t>
  </si>
  <si>
    <t>susan.miller@kag.com</t>
  </si>
  <si>
    <t>amanda.green@kag.com</t>
  </si>
  <si>
    <t>kimberly.hall@kag.com</t>
  </si>
  <si>
    <t>paul.roberts@kag.com</t>
  </si>
  <si>
    <t>kevin.ramirez@kag.com</t>
  </si>
  <si>
    <t>michelle.nelson@kag.com</t>
  </si>
  <si>
    <t>amanda.harris@kag.com</t>
  </si>
  <si>
    <t>joshua.lewis@kag.com</t>
  </si>
  <si>
    <t>joseph.jackson@kag.com</t>
  </si>
  <si>
    <t>ronald.allen@kag.com</t>
  </si>
  <si>
    <t>richard.robinson@kag.com</t>
  </si>
  <si>
    <t>karen.ramirez@kag.com</t>
  </si>
  <si>
    <t>amanda.robinson@kag.com</t>
  </si>
  <si>
    <t>andrew.hall@kag.com</t>
  </si>
  <si>
    <t>richard.nguyen@kag.com</t>
  </si>
  <si>
    <t>emily.nguyen@kag.com</t>
  </si>
  <si>
    <t>emily.thompson@kag.com</t>
  </si>
  <si>
    <t>joshua.adams@kag.com</t>
  </si>
  <si>
    <t>mark.perez@kag.com</t>
  </si>
  <si>
    <t>mark.moore@kag.com</t>
  </si>
  <si>
    <t>amanda.carter@kag.com</t>
  </si>
  <si>
    <t>jessica.green@kag.com</t>
  </si>
  <si>
    <t>timothy.martinez@kag.com</t>
  </si>
  <si>
    <t>elizabeth.miller@kag.com</t>
  </si>
  <si>
    <t>ashley.mitchell@kag.com</t>
  </si>
  <si>
    <t>matthew.roberts@kag.com</t>
  </si>
  <si>
    <t>joshua.nguyen@kag.com</t>
  </si>
  <si>
    <t>sarah.clark@kag.com</t>
  </si>
  <si>
    <t>robert.allen@kag.com</t>
  </si>
  <si>
    <t>ronald.king@kag.com</t>
  </si>
  <si>
    <t>ashley.nelson@kag.com</t>
  </si>
  <si>
    <t>patricia.brown@kag.com</t>
  </si>
  <si>
    <t>paul.miller@kag.com</t>
  </si>
  <si>
    <t>matthew.robinson@kag.com</t>
  </si>
  <si>
    <t>james.rodriguez@kag.com</t>
  </si>
  <si>
    <t>melissa.wright@kag.com</t>
  </si>
  <si>
    <t>ronald.scott@kag.com</t>
  </si>
  <si>
    <t>patricia.nelson@kag.com</t>
  </si>
  <si>
    <t>barbara.clark@kag.com</t>
  </si>
  <si>
    <t>kevin.moore@kag.com</t>
  </si>
  <si>
    <t>jennifer.ramirez@kag.com</t>
  </si>
  <si>
    <t>nancy.wright@kag.com</t>
  </si>
  <si>
    <t>william.campbell@kag.com</t>
  </si>
  <si>
    <t>richard.walker@kag.com</t>
  </si>
  <si>
    <t>matthew.torres@kag.com</t>
  </si>
  <si>
    <t>john.taylor@kag.com</t>
  </si>
  <si>
    <t>sarah.rivera@kag.com</t>
  </si>
  <si>
    <t>mark.sanchez@kag.com</t>
  </si>
  <si>
    <t>brian.mitchell@kag.com</t>
  </si>
  <si>
    <t>melissa.hill@kag.com</t>
  </si>
  <si>
    <t>elizabeth.green@kag.com</t>
  </si>
  <si>
    <t>sandra.robinson@kag.com</t>
  </si>
  <si>
    <t>kenneth.perez@kag.com</t>
  </si>
  <si>
    <t>michael.johnson@kag.com</t>
  </si>
  <si>
    <t>jennifer.baker@kag.com</t>
  </si>
  <si>
    <t>robert.robinson@kag.com</t>
  </si>
  <si>
    <t>sarah.sanchez@kag.com</t>
  </si>
  <si>
    <t>ronald.thompson@kag.com</t>
  </si>
  <si>
    <t>carol.sanchez@kag.com</t>
  </si>
  <si>
    <t>stephanie.garcia@kag.com</t>
  </si>
  <si>
    <t>karen.garcia@kag.com</t>
  </si>
  <si>
    <t>michael.white@kag.com</t>
  </si>
  <si>
    <t>emily.perez@kag.com</t>
  </si>
  <si>
    <t>donna.torres@kag.com</t>
  </si>
  <si>
    <t>richard.moore@kag.com</t>
  </si>
  <si>
    <t>susan.allen@kag.com</t>
  </si>
  <si>
    <t>kenneth.robinson@kag.com</t>
  </si>
  <si>
    <t>betty.hill@kag.com</t>
  </si>
  <si>
    <t>mark.rodriguez@kag.com</t>
  </si>
  <si>
    <t>david.lee@kag.com</t>
  </si>
  <si>
    <t>matthew.lewis@kag.com</t>
  </si>
  <si>
    <t>kimberly.allen@kag.com</t>
  </si>
  <si>
    <t>barbara.nelson@kag.com</t>
  </si>
  <si>
    <t>joseph.hill@kag.com</t>
  </si>
  <si>
    <t>michelle.baker@kag.com</t>
  </si>
  <si>
    <t>matthew.moore@kag.com</t>
  </si>
  <si>
    <t>robert.williams@kag.com</t>
  </si>
  <si>
    <t>linda.torres@kag.com</t>
  </si>
  <si>
    <t>deborah.baker@kag.com</t>
  </si>
  <si>
    <t>jennifer.brown@kag.com</t>
  </si>
  <si>
    <t>deborah.brown@kag.com</t>
  </si>
  <si>
    <t>robert.lewis@kag.com</t>
  </si>
  <si>
    <t>richard.white@kag.com</t>
  </si>
  <si>
    <t>thomas.perez@kag.com</t>
  </si>
  <si>
    <t>mark.harris@kag.com</t>
  </si>
  <si>
    <t>michael.lee@kag.com</t>
  </si>
  <si>
    <t>michelle.wilson@kag.com</t>
  </si>
  <si>
    <t>anthony.hill@kag.com</t>
  </si>
  <si>
    <t>richard.ramirez@kag.com</t>
  </si>
  <si>
    <t>jennifer.carter@kag.com</t>
  </si>
  <si>
    <t>nancy.rodriguez@kag.com</t>
  </si>
  <si>
    <t>jessica.perez@kag.com</t>
  </si>
  <si>
    <t>michelle.young@kag.com</t>
  </si>
  <si>
    <t>steven.thompson@kag.com</t>
  </si>
  <si>
    <t>kenneth.adams@kag.com</t>
  </si>
  <si>
    <t>kevin.martinez@kag.com</t>
  </si>
  <si>
    <t>carol.miller@kag.com</t>
  </si>
  <si>
    <t>donna.williams@kag.com</t>
  </si>
  <si>
    <t>daniel.wright@kag.com</t>
  </si>
  <si>
    <t>carol.garcia@kag.com</t>
  </si>
  <si>
    <t>elizabeth.lopez@kag.com</t>
  </si>
  <si>
    <t>kevin.nguyen@kag.com</t>
  </si>
  <si>
    <t>ashley.gonzalez@kag.com</t>
  </si>
  <si>
    <t>donald.jackson@kag.com</t>
  </si>
  <si>
    <t>karen.williams@kag.com</t>
  </si>
  <si>
    <t>margaret.davis@kag.com</t>
  </si>
  <si>
    <t>richard.campbell@kag.com</t>
  </si>
  <si>
    <t>joshua.williams@kag.com</t>
  </si>
  <si>
    <t>mary.hall@kag.com</t>
  </si>
  <si>
    <t>emily.davis@kag.com</t>
  </si>
  <si>
    <t>richard.thompson@kag.com</t>
  </si>
  <si>
    <t>anthony.gonzalez@kag.com</t>
  </si>
  <si>
    <t>ronald.williams@kag.com</t>
  </si>
  <si>
    <t>kenneth.mitchell@kag.com</t>
  </si>
  <si>
    <t>kimberly.miller@kag.com</t>
  </si>
  <si>
    <t>andrew.nguyen@kag.com</t>
  </si>
  <si>
    <t>deborah.king@kag.com</t>
  </si>
  <si>
    <t>christopher.perez@kag.com</t>
  </si>
  <si>
    <t>ashley.white@kag.com</t>
  </si>
  <si>
    <t>john.carter@kag.com</t>
  </si>
  <si>
    <t>kenneth.baker@kag.com</t>
  </si>
  <si>
    <t>kimberly.martinez@kag.com</t>
  </si>
  <si>
    <t>paul.davis@kag.com</t>
  </si>
  <si>
    <t>lisa.harris@kag.com</t>
  </si>
  <si>
    <t>patricia.roberts@kag.com</t>
  </si>
  <si>
    <t>emily.harris@kag.com</t>
  </si>
  <si>
    <t>patricia.rivera@kag.com</t>
  </si>
  <si>
    <t>barbara.green@kag.com</t>
  </si>
  <si>
    <t>sandra.jones@kag.com</t>
  </si>
  <si>
    <t>karen.nelson@kag.com</t>
  </si>
  <si>
    <t>stephanie.harris@kag.com</t>
  </si>
  <si>
    <t>barbara.wilson@kag.com</t>
  </si>
  <si>
    <t>margaret.ramirez@kag.com</t>
  </si>
  <si>
    <t>john.clark@kag.com</t>
  </si>
  <si>
    <t>william.allen@kag.com</t>
  </si>
  <si>
    <t>daniel.brown@kag.com</t>
  </si>
  <si>
    <t>sandra.rivera@kag.com</t>
  </si>
  <si>
    <t>kimberly.king@kag.com</t>
  </si>
  <si>
    <t>melissa.mitchell@kag.com</t>
  </si>
  <si>
    <t>thomas.garcia@kag.com</t>
  </si>
  <si>
    <t>joshua.hill@kag.com</t>
  </si>
  <si>
    <t>joseph.robinson@kag.com</t>
  </si>
  <si>
    <t>mark.gonzalez@kag.com</t>
  </si>
  <si>
    <t>timothy.moore@kag.com</t>
  </si>
  <si>
    <t>sarah.moore@kag.com</t>
  </si>
  <si>
    <t>lisa.johnson@kag.com</t>
  </si>
  <si>
    <t>anthony.hall@kag.com</t>
  </si>
  <si>
    <t>thomas.campbell@kag.com</t>
  </si>
  <si>
    <t>timothy.campbell@kag.com</t>
  </si>
  <si>
    <t>paul.jackson@kag.com</t>
  </si>
  <si>
    <t>christopher.sanchez@kag.com</t>
  </si>
  <si>
    <t>donna.baker@kag.com</t>
  </si>
  <si>
    <t>joseph.white@kag.com</t>
  </si>
  <si>
    <t>kimberly.green@kag.com</t>
  </si>
  <si>
    <t>matthew.perez@kag.com</t>
  </si>
  <si>
    <t>karen.moore@kag.com</t>
  </si>
  <si>
    <t>joseph.lopez@kag.com</t>
  </si>
  <si>
    <t>anthony.allen@kag.com</t>
  </si>
  <si>
    <t>linda.jackson@kag.com</t>
  </si>
  <si>
    <t>melissa.ramirez@kag.com</t>
  </si>
  <si>
    <t>thomas.torres@kag.com</t>
  </si>
  <si>
    <t>anthony.wright@kag.com</t>
  </si>
  <si>
    <t>stephanie.thomas@kag.com</t>
  </si>
  <si>
    <t>mark.thompson@kag.com</t>
  </si>
  <si>
    <t>amanda.perez@kag.com</t>
  </si>
  <si>
    <t>michael.ramirez@kag.com</t>
  </si>
  <si>
    <t>joseph.hall@kag.com</t>
  </si>
  <si>
    <t>matthew.rivera@kag.com</t>
  </si>
  <si>
    <t>susan.baker@kag.com</t>
  </si>
  <si>
    <t>thomas.lee@kag.com</t>
  </si>
  <si>
    <t>margaret.lee@kag.com</t>
  </si>
  <si>
    <t>david.harris@kag.com</t>
  </si>
  <si>
    <t>donna.green@kag.com</t>
  </si>
  <si>
    <t>deborah.smith@kag.com</t>
  </si>
  <si>
    <t>thomas.young@kag.com</t>
  </si>
  <si>
    <t>linda.robinson@kag.com</t>
  </si>
  <si>
    <t>ashley.moore@kag.com</t>
  </si>
  <si>
    <t>timothy.allen@kag.com</t>
  </si>
  <si>
    <t>donald.lee@kag.com</t>
  </si>
  <si>
    <t>donna.hill@kag.com</t>
  </si>
  <si>
    <t>william.clark@kag.com</t>
  </si>
  <si>
    <t>matthew.baker@kag.com</t>
  </si>
  <si>
    <t>donna.white@kag.com</t>
  </si>
  <si>
    <t>kenneth.campbell@kag.com</t>
  </si>
  <si>
    <t>william.adams@kag.com</t>
  </si>
  <si>
    <t>melissa.garcia@kag.com</t>
  </si>
  <si>
    <t>jessica.hall@kag.com</t>
  </si>
  <si>
    <t>lisa.walker@kag.com</t>
  </si>
  <si>
    <t>steven.flores@kag.com</t>
  </si>
  <si>
    <t>elizabeth.mitchell@kag.com</t>
  </si>
  <si>
    <t>steven.torres@kag.com</t>
  </si>
  <si>
    <t>ashley.green@kag.com</t>
  </si>
  <si>
    <t>richard.harris@kag.com</t>
  </si>
  <si>
    <t>lisa.green@kag.com</t>
  </si>
  <si>
    <t>mary.hernandez@kag.com</t>
  </si>
  <si>
    <t>melissa.hernandez@kag.com</t>
  </si>
  <si>
    <t>stephanie.wilson@kag.com</t>
  </si>
  <si>
    <t>joseph.johnson@kag.com</t>
  </si>
  <si>
    <t>kimberly.flores@kag.com</t>
  </si>
  <si>
    <t>carol.williams@kag.com</t>
  </si>
  <si>
    <t>michelle.white@kag.com</t>
  </si>
  <si>
    <t>william.jackson@kag.com</t>
  </si>
  <si>
    <t>david.wright@kag.com</t>
  </si>
  <si>
    <t>joshua.smith@kag.com</t>
  </si>
  <si>
    <t>donald.scott@kag.com</t>
  </si>
  <si>
    <t>kenneth.hall@kag.com</t>
  </si>
  <si>
    <t>john.thompson@kag.com</t>
  </si>
  <si>
    <t>jessica.thomas@kag.com</t>
  </si>
  <si>
    <t>patricia.rodriguez@kag.com</t>
  </si>
  <si>
    <t>jennifer.smith@kag.com</t>
  </si>
  <si>
    <t>kenneth.king@kag.com</t>
  </si>
  <si>
    <t>carol.thomas@kag.com</t>
  </si>
  <si>
    <t>daniel.harris@kag.com</t>
  </si>
  <si>
    <t>barbara.hall@kag.com</t>
  </si>
  <si>
    <t>richard.garcia@kag.com</t>
  </si>
  <si>
    <t>christopher.young@kag.com</t>
  </si>
  <si>
    <t>melissa.green@kag.com</t>
  </si>
  <si>
    <t>margaret.mitchell@kag.com</t>
  </si>
  <si>
    <t>brian.nelson@kag.com</t>
  </si>
  <si>
    <t>mark.walker@kag.com</t>
  </si>
  <si>
    <t>karen.robinson@kag.com</t>
  </si>
  <si>
    <t>jennifer.moore@kag.com</t>
  </si>
  <si>
    <t>karen.white@kag.com</t>
  </si>
  <si>
    <t>christopher.rodriguez@kag.com</t>
  </si>
  <si>
    <t>michael.rodriguez@kag.com</t>
  </si>
  <si>
    <t>betty.hall@kag.com</t>
  </si>
  <si>
    <t>andrew.sanchez@kag.com</t>
  </si>
  <si>
    <t>joseph.taylor@kag.com</t>
  </si>
  <si>
    <t>john.anderson@kag.com</t>
  </si>
  <si>
    <t>barbara.wright@kag.com</t>
  </si>
  <si>
    <t>ronald.jones@kag.com</t>
  </si>
  <si>
    <t>ashley.jones@kag.com</t>
  </si>
  <si>
    <t>charles.martin@kag.com</t>
  </si>
  <si>
    <t>betty.gonzalez@kag.com</t>
  </si>
  <si>
    <t>amanda.brown@kag.com</t>
  </si>
  <si>
    <t>sarah.adams@kag.com</t>
  </si>
  <si>
    <t>stephanie.martinez@kag.com</t>
  </si>
  <si>
    <t>ronald.walker@kag.com</t>
  </si>
  <si>
    <t>emily.green@kag.com</t>
  </si>
  <si>
    <t>margaret.williams@kag.com</t>
  </si>
  <si>
    <t>kimberly.hernandez@kag.com</t>
  </si>
  <si>
    <t>jennifer.torres@kag.com</t>
  </si>
  <si>
    <t>carol.gonzalez@kag.com</t>
  </si>
  <si>
    <t>brian.lopez@kag.com</t>
  </si>
  <si>
    <t>michelle.martinez@kag.com</t>
  </si>
  <si>
    <t>charles.rodriguez@kag.com</t>
  </si>
  <si>
    <t>margaret.hill@kag.com</t>
  </si>
  <si>
    <t>deborah.lee@kag.com</t>
  </si>
  <si>
    <t>daniel.lewis@kag.com</t>
  </si>
  <si>
    <t>susan.jones@kag.com</t>
  </si>
  <si>
    <t>susan.walker@kag.com</t>
  </si>
  <si>
    <t>mary.harris@kag.com</t>
  </si>
  <si>
    <t>paul.walker@kag.com</t>
  </si>
  <si>
    <t>robert.roberts@kag.com</t>
  </si>
  <si>
    <t>donna.martin@kag.com</t>
  </si>
  <si>
    <t>susan.johnson@kag.com</t>
  </si>
  <si>
    <t>sarah.hill@kag.com</t>
  </si>
  <si>
    <t>jennifer.garcia@kag.com</t>
  </si>
  <si>
    <t>betty.moore@kag.com</t>
  </si>
  <si>
    <t>robert.jackson@kag.com</t>
  </si>
  <si>
    <t>michelle.jackson@kag.com</t>
  </si>
  <si>
    <t>margaret.thomas@kag.com</t>
  </si>
  <si>
    <t>brian.white@kag.com</t>
  </si>
  <si>
    <t>william.harris@kag.com</t>
  </si>
  <si>
    <t>elizabeth.baker@kag.com</t>
  </si>
  <si>
    <t>michael.wright@kag.com</t>
  </si>
  <si>
    <t>susan.wilson@kag.com</t>
  </si>
  <si>
    <t>jessica.carter@kag.com</t>
  </si>
  <si>
    <t>elizabeth.jackson@kag.com</t>
  </si>
  <si>
    <t>mark.nguyen@kag.com</t>
  </si>
  <si>
    <t>elizabeth.scott@kag.com</t>
  </si>
  <si>
    <t>barbara.miller@kag.com</t>
  </si>
  <si>
    <t>kenneth.jackson@kag.com</t>
  </si>
  <si>
    <t>robert.harris@kag.com</t>
  </si>
  <si>
    <t>sarah.thomas@kag.com</t>
  </si>
  <si>
    <t>kevin.flores@kag.com</t>
  </si>
  <si>
    <t>james.moore@kag.com</t>
  </si>
  <si>
    <t>timothy.taylor@kag.com</t>
  </si>
  <si>
    <t>ronald.clark@kag.com</t>
  </si>
  <si>
    <t>ronald.martinez@kag.com</t>
  </si>
  <si>
    <t>amanda.king@kag.com</t>
  </si>
  <si>
    <t>amanda.moore@kag.com</t>
  </si>
  <si>
    <t>sarah.thompson@kag.com</t>
  </si>
  <si>
    <t>david.taylor@kag.com</t>
  </si>
  <si>
    <t>paul.rivera@kag.com</t>
  </si>
  <si>
    <t>jennifer.williams@kag.com</t>
  </si>
  <si>
    <t>susan.mitchell@kag.com</t>
  </si>
  <si>
    <t>sarah.robinson@kag.com</t>
  </si>
  <si>
    <t>stephanie.davis@kag.com</t>
  </si>
  <si>
    <t>stephanie.miller@kag.com</t>
  </si>
  <si>
    <t>donald.smith@kag.com</t>
  </si>
  <si>
    <t>stephanie.brown@kag.com</t>
  </si>
  <si>
    <t>daniel.miller@kag.com</t>
  </si>
  <si>
    <t>brian.clark@kag.com</t>
  </si>
  <si>
    <t>stephanie.clark@kag.com</t>
  </si>
  <si>
    <t>linda.green@kag.com</t>
  </si>
  <si>
    <t>mark.hernandez@kag.com</t>
  </si>
  <si>
    <t>lisa.torres@kag.com</t>
  </si>
  <si>
    <t>timothy.green@kag.com</t>
  </si>
  <si>
    <t>james.wright@kag.com</t>
  </si>
  <si>
    <t>kevin.jones@kag.com</t>
  </si>
  <si>
    <t>ashley.young@kag.com</t>
  </si>
  <si>
    <t>stephanie.williams@kag.com</t>
  </si>
  <si>
    <t>sandra.wilson@kag.com</t>
  </si>
  <si>
    <t>barbara.white@kag.com</t>
  </si>
  <si>
    <t>anthony.thompson@kag.com</t>
  </si>
  <si>
    <t>deborah.scott@kag.com</t>
  </si>
  <si>
    <t>kenneth.anderson@kag.com</t>
  </si>
  <si>
    <t>mary.gonzalez@kag.com</t>
  </si>
  <si>
    <t>jennifer.king@kag.com</t>
  </si>
  <si>
    <t>matthew.young@kag.com</t>
  </si>
  <si>
    <t>donald.king@kag.com</t>
  </si>
  <si>
    <t>william.baker@kag.com</t>
  </si>
  <si>
    <t>patricia.wilson@kag.com</t>
  </si>
  <si>
    <t>kimberly.lewis@kag.com</t>
  </si>
  <si>
    <t>donna.lewis@kag.com</t>
  </si>
  <si>
    <t>jennifer.harris@kag.com</t>
  </si>
  <si>
    <t>kimberly.nguyen@kag.com</t>
  </si>
  <si>
    <t>richard.davis@kag.com</t>
  </si>
  <si>
    <t>kenneth.clark@kag.com</t>
  </si>
  <si>
    <t>christopher.taylor@kag.com</t>
  </si>
  <si>
    <t>brian.torres@kag.com</t>
  </si>
  <si>
    <t>james.harris@kag.com</t>
  </si>
  <si>
    <t>matthew.martin@kag.com</t>
  </si>
  <si>
    <t>joseph.perez@kag.com</t>
  </si>
  <si>
    <t>barbara.torres@kag.com</t>
  </si>
  <si>
    <t>joseph.roberts@kag.com</t>
  </si>
  <si>
    <t>matthew.thomas@kag.com</t>
  </si>
  <si>
    <t>emily.lee@kag.com</t>
  </si>
  <si>
    <t>ronald.hill@kag.com</t>
  </si>
  <si>
    <t>andrew.king@kag.com</t>
  </si>
  <si>
    <t>donna.garcia@kag.com</t>
  </si>
  <si>
    <t>linda.jones@kag.com</t>
  </si>
  <si>
    <t>mary.green@kag.com</t>
  </si>
  <si>
    <t>melissa.torres@kag.com</t>
  </si>
  <si>
    <t>david.flores@kag.com</t>
  </si>
  <si>
    <t>charles.jones@kag.com</t>
  </si>
  <si>
    <t>deborah.rodriguez@kag.com</t>
  </si>
  <si>
    <t>barbara.lewis@kag.com</t>
  </si>
  <si>
    <t>deborah.allen@kag.com</t>
  </si>
  <si>
    <t>joseph.smith@kag.com</t>
  </si>
  <si>
    <t>kevin.white@kag.com</t>
  </si>
  <si>
    <t>melissa.clark@kag.com</t>
  </si>
  <si>
    <t>stephanie.nelson@kag.com</t>
  </si>
  <si>
    <t>kevin.allen@kag.com</t>
  </si>
  <si>
    <t>brian.ramirez@kag.com</t>
  </si>
  <si>
    <t>jessica.garcia@kag.com</t>
  </si>
  <si>
    <t>margaret.roberts@kag.com</t>
  </si>
  <si>
    <t>patricia.carter@kag.com</t>
  </si>
  <si>
    <t>lisa.gonzalez@kag.com</t>
  </si>
  <si>
    <t>christopher.carter@kag.com</t>
  </si>
  <si>
    <t>deborah.adams@kag.com</t>
  </si>
  <si>
    <t>timothy.thompson@kag.com</t>
  </si>
  <si>
    <t>betty.robinson@kag.com</t>
  </si>
  <si>
    <t>linda.brown@kag.com</t>
  </si>
  <si>
    <t>karen.miller@kag.com</t>
  </si>
  <si>
    <t>ronald.garcia@kag.com</t>
  </si>
  <si>
    <t>patricia.smith@kag.com</t>
  </si>
  <si>
    <t>william.roberts@kag.com</t>
  </si>
  <si>
    <t>donald.lewis@kag.com</t>
  </si>
  <si>
    <t>amanda.lee@kag.com</t>
  </si>
  <si>
    <t>carol.martin@kag.com</t>
  </si>
  <si>
    <t>margaret.white@kag.com</t>
  </si>
  <si>
    <t>john.davis@kag.com</t>
  </si>
  <si>
    <t>brian.carter@kag.com</t>
  </si>
  <si>
    <t>richard.miller@kag.com</t>
  </si>
  <si>
    <t>lisa.jackson@kag.com</t>
  </si>
  <si>
    <t>charles.perez@kag.com</t>
  </si>
  <si>
    <t>david.lewis@kag.com</t>
  </si>
  <si>
    <t>david.hernandez@kag.com</t>
  </si>
  <si>
    <t>nancy.green@kag.com</t>
  </si>
  <si>
    <t>carol.adams@kag.com</t>
  </si>
  <si>
    <t>ronald.robinson@kag.com</t>
  </si>
  <si>
    <t>anthony.moore@kag.com</t>
  </si>
  <si>
    <t>christopher.harris@kag.com</t>
  </si>
  <si>
    <t>joshua.rivera@kag.com</t>
  </si>
  <si>
    <t>elizabeth.perez@kag.com</t>
  </si>
  <si>
    <t>karen.jackson@kag.com</t>
  </si>
  <si>
    <t>margaret.king@kag.com</t>
  </si>
  <si>
    <t>steven.roberts@kag.com</t>
  </si>
  <si>
    <t>robert.lee@kag.com</t>
  </si>
  <si>
    <t>andrew.torres@kag.com</t>
  </si>
  <si>
    <t>kimberly.smith@kag.com</t>
  </si>
  <si>
    <t>steven.clark@kag.com</t>
  </si>
  <si>
    <t>lisa.baker@kag.com</t>
  </si>
  <si>
    <t>deborah.flores@kag.com</t>
  </si>
  <si>
    <t>john.scott@kag.com</t>
  </si>
  <si>
    <t>emily.martinez@kag.com</t>
  </si>
  <si>
    <t>david.thompson@kag.com</t>
  </si>
  <si>
    <t>matthew.miller@kag.com</t>
  </si>
  <si>
    <t>john.king@kag.com</t>
  </si>
  <si>
    <t>charles.rivera@kag.com</t>
  </si>
  <si>
    <t>karen.hall@kag.com</t>
  </si>
  <si>
    <t>ronald.miller@kag.com</t>
  </si>
  <si>
    <t>joshua.jackson@kag.com</t>
  </si>
  <si>
    <t>melissa.martinez@kag.com</t>
  </si>
  <si>
    <t>patricia.taylor@kag.com</t>
  </si>
  <si>
    <t>sandra.torres@kag.com</t>
  </si>
  <si>
    <t>brian.green@kag.com</t>
  </si>
  <si>
    <t>margaret.smith@kag.com</t>
  </si>
  <si>
    <t>michael.garcia@kag.com</t>
  </si>
  <si>
    <t>linda.allen@kag.com</t>
  </si>
  <si>
    <t>kenneth.sanchez@kag.com</t>
  </si>
  <si>
    <t>richard.anderson@kag.com</t>
  </si>
  <si>
    <t>ronald.baker@kag.com</t>
  </si>
  <si>
    <t>mary.clark@kag.com</t>
  </si>
  <si>
    <t>linda.clark@kag.com</t>
  </si>
  <si>
    <t>stephanie.allen@kag.com</t>
  </si>
  <si>
    <t>michael.thomas@kag.com</t>
  </si>
  <si>
    <t>michael.nguyen@kag.com</t>
  </si>
  <si>
    <t>lisa.thomas@kag.com</t>
  </si>
  <si>
    <t>jennifer.wilson@kag.com</t>
  </si>
  <si>
    <t>mary.anderson@kag.com</t>
  </si>
  <si>
    <t>daniel.allen@kag.com</t>
  </si>
  <si>
    <t>amanda.miller@kag.com</t>
  </si>
  <si>
    <t>donald.nelson@kag.com</t>
  </si>
  <si>
    <t>timothy.miller@kag.com</t>
  </si>
  <si>
    <t>carol.smith@kag.com</t>
  </si>
  <si>
    <t>jessica.young@kag.com</t>
  </si>
  <si>
    <t>barbara.garcia@kag.com</t>
  </si>
  <si>
    <t>jessica.martinez@kag.com</t>
  </si>
  <si>
    <t>michael.robinson@kag.com</t>
  </si>
  <si>
    <t>jessica.scott@kag.com</t>
  </si>
  <si>
    <t>ashley.anderson@kag.com</t>
  </si>
  <si>
    <t>charles.clark@kag.com</t>
  </si>
  <si>
    <t>jennifer.taylor@kag.com</t>
  </si>
  <si>
    <t>karen.roberts@kag.com</t>
  </si>
  <si>
    <t>joshua.scott@kag.com</t>
  </si>
  <si>
    <t>emily.roberts@kag.com</t>
  </si>
  <si>
    <t>steven.miller@kag.com</t>
  </si>
  <si>
    <t>donna.harris@kag.com</t>
  </si>
  <si>
    <t>susan.perez@kag.com</t>
  </si>
  <si>
    <t>steven.allen@kag.com</t>
  </si>
  <si>
    <t>daniel.hernandez@kag.com</t>
  </si>
  <si>
    <t>brian.harris@kag.com</t>
  </si>
  <si>
    <t>mary.torres@kag.com</t>
  </si>
  <si>
    <t>charles.nelson@kag.com</t>
  </si>
  <si>
    <t>michael.rivera@kag.com</t>
  </si>
  <si>
    <t>patricia.white@kag.com</t>
  </si>
  <si>
    <t>kevin.rodriguez@kag.com</t>
  </si>
  <si>
    <t>joseph.brown@kag.com</t>
  </si>
  <si>
    <t>carol.roberts@kag.com</t>
  </si>
  <si>
    <t>barbara.mitchell@kag.com</t>
  </si>
  <si>
    <t>timothy.robinson@kag.com</t>
  </si>
  <si>
    <t>ronald.flores@kag.com</t>
  </si>
  <si>
    <t>donna.lee@kag.com</t>
  </si>
  <si>
    <t>brian.moore@kag.com</t>
  </si>
  <si>
    <t>carol.hall@kag.com</t>
  </si>
  <si>
    <t>ashley.taylor@kag.com</t>
  </si>
  <si>
    <t>michael.mitchell@kag.com</t>
  </si>
  <si>
    <t>jessica.martin@kag.com</t>
  </si>
  <si>
    <t>john.torres@kag.com</t>
  </si>
  <si>
    <t>susan.hall@kag.com</t>
  </si>
  <si>
    <t>david.moore@kag.com</t>
  </si>
  <si>
    <t>andrew.wilson@kag.com</t>
  </si>
  <si>
    <t>mary.carter@kag.com</t>
  </si>
  <si>
    <t>mary.walker@kag.com</t>
  </si>
  <si>
    <t>andrew.brown@kag.com</t>
  </si>
  <si>
    <t>matthew.rodriguez@kag.com</t>
  </si>
  <si>
    <t>donald.ramirez@kag.com</t>
  </si>
  <si>
    <t>susan.torres@kag.com</t>
  </si>
  <si>
    <t>melissa.sanchez@kag.com</t>
  </si>
  <si>
    <t>melissa.harris@kag.com</t>
  </si>
  <si>
    <t>kenneth.rivera@kag.com</t>
  </si>
  <si>
    <t>linda.williams@kag.com</t>
  </si>
  <si>
    <t>emily.carter@kag.com</t>
  </si>
  <si>
    <t>donald.sanchez@kag.com</t>
  </si>
  <si>
    <t>susan.wright@kag.com</t>
  </si>
  <si>
    <t>sarah.davis@kag.com</t>
  </si>
  <si>
    <t>karen.scott@kag.com</t>
  </si>
  <si>
    <t>emily.rivera@kag.com</t>
  </si>
  <si>
    <t>mary.white@kag.com</t>
  </si>
  <si>
    <t>kimberly.thomas@kag.com</t>
  </si>
  <si>
    <t>elizabeth.davis@kag.com</t>
  </si>
  <si>
    <t>mary.hill@kag.com</t>
  </si>
  <si>
    <t>william.ramirez@kag.com</t>
  </si>
  <si>
    <t>donald.thomas@kag.com</t>
  </si>
  <si>
    <t>david.thomas@kag.com</t>
  </si>
  <si>
    <t>christopher.green@kag.com</t>
  </si>
  <si>
    <t>andrew.nelson@kag.com</t>
  </si>
  <si>
    <t>charles.sanchez@kag.com</t>
  </si>
  <si>
    <t>betty.wilson@kag.com</t>
  </si>
  <si>
    <t>joshua.sanchez@kag.com</t>
  </si>
  <si>
    <t>thomas.johnson@kag.com</t>
  </si>
  <si>
    <t>joshua.baker@kag.com</t>
  </si>
  <si>
    <t>margaret.carter@kag.com</t>
  </si>
  <si>
    <t>stephanie.baker@kag.com</t>
  </si>
  <si>
    <t>john.wilson@kag.com</t>
  </si>
  <si>
    <t>susan.sanchez@kag.com</t>
  </si>
  <si>
    <t>john.lee@kag.com</t>
  </si>
  <si>
    <t>anthony.johnson@kag.com</t>
  </si>
  <si>
    <t>donna.rodriguez@kag.com</t>
  </si>
  <si>
    <t>charles.anderson@kag.com</t>
  </si>
  <si>
    <t>elizabeth.gonzalez@kag.com</t>
  </si>
  <si>
    <t>robert.mitchell@kag.com</t>
  </si>
  <si>
    <t>richard.martin@kag.com</t>
  </si>
  <si>
    <t>paul.scott@kag.com</t>
  </si>
  <si>
    <t>brian.wilson@kag.com</t>
  </si>
  <si>
    <t>thomas.king@kag.com</t>
  </si>
  <si>
    <t>ronald.rivera@kag.com</t>
  </si>
  <si>
    <t>william.garcia@kag.com</t>
  </si>
  <si>
    <t>sandra.scott@kag.com</t>
  </si>
  <si>
    <t>andrew.miller@kag.com</t>
  </si>
  <si>
    <t>carol.nelson@kag.com</t>
  </si>
  <si>
    <t>richard.torres@kag.com</t>
  </si>
  <si>
    <t>kenneth.miller@kag.com</t>
  </si>
  <si>
    <t>james.williams@kag.com</t>
  </si>
  <si>
    <t>deborah.thompson@kag.com</t>
  </si>
  <si>
    <t>elizabeth.anderson@kag.com</t>
  </si>
  <si>
    <t>charles.garcia@kag.com</t>
  </si>
  <si>
    <t>linda.davis@kag.com</t>
  </si>
  <si>
    <t>thomas.adams@kag.com</t>
  </si>
  <si>
    <t>daniel.white@kag.com</t>
  </si>
  <si>
    <t>christopher.wilson@kag.com</t>
  </si>
  <si>
    <t>paul.king@kag.com</t>
  </si>
  <si>
    <t>richard.martinez@kag.com</t>
  </si>
  <si>
    <t>linda.taylor@kag.com</t>
  </si>
  <si>
    <t>kevin.williams@kag.com</t>
  </si>
  <si>
    <t>nancy.lopez@kag.com</t>
  </si>
  <si>
    <t>robert.gonzalez@kag.com</t>
  </si>
  <si>
    <t>michelle.lee@kag.com</t>
  </si>
  <si>
    <t>donald.perez@kag.com</t>
  </si>
  <si>
    <t>christopher.johnson@kag.com</t>
  </si>
  <si>
    <t>robert.king@kag.com</t>
  </si>
  <si>
    <t>linda.lopez@kag.com</t>
  </si>
  <si>
    <t>donald.martin@kag.com</t>
  </si>
  <si>
    <t>mary.adams@kag.com</t>
  </si>
  <si>
    <t>ronald.roberts@kag.com</t>
  </si>
  <si>
    <t>susan.lee@kag.com</t>
  </si>
  <si>
    <t>stephanie.hill@kag.com</t>
  </si>
  <si>
    <t>charles.white@kag.com</t>
  </si>
  <si>
    <t>margaret.thompson@kag.com</t>
  </si>
  <si>
    <t>michelle.smith@kag.com</t>
  </si>
  <si>
    <t>donald.baker@kag.com</t>
  </si>
  <si>
    <t>joseph.nguyen@kag.com</t>
  </si>
  <si>
    <t>karen.davis@kag.com</t>
  </si>
  <si>
    <t>lisa.moore@kag.com</t>
  </si>
  <si>
    <t>ashley.ramirez@kag.com</t>
  </si>
  <si>
    <t>sarah.young@kag.com</t>
  </si>
  <si>
    <t>amanda.mitchell@kag.com</t>
  </si>
  <si>
    <t>andrew.adams@kag.com</t>
  </si>
  <si>
    <t>emily.young@kag.com</t>
  </si>
  <si>
    <t>kenneth.thompson@kag.com</t>
  </si>
  <si>
    <t>timothy.king@kag.com</t>
  </si>
  <si>
    <t>charles.thompson@kag.com</t>
  </si>
  <si>
    <t>michelle.allen@kag.com</t>
  </si>
  <si>
    <t>william.torres@kag.com</t>
  </si>
  <si>
    <t>lisa.king@kag.com</t>
  </si>
  <si>
    <t>lisa.martin@kag.com</t>
  </si>
  <si>
    <t>mark.martinez@kag.com</t>
  </si>
  <si>
    <t>anthony.hernandez@kag.com</t>
  </si>
  <si>
    <t>joseph.scott@kag.com</t>
  </si>
  <si>
    <t>carol.mitchell@kag.com</t>
  </si>
  <si>
    <t>james.robinson@kag.com</t>
  </si>
  <si>
    <t>patricia.sanchez@kag.com</t>
  </si>
  <si>
    <t>andrew.lopez@kag.com</t>
  </si>
  <si>
    <t>emily.johnson@kag.com</t>
  </si>
  <si>
    <t>melissa.perez@kag.com</t>
  </si>
  <si>
    <t>carol.flores@kag.com</t>
  </si>
  <si>
    <t>sandra.rodriguez@kag.com</t>
  </si>
  <si>
    <t>sarah.hernandez@kag.com</t>
  </si>
  <si>
    <t>elizabeth.young@kag.com</t>
  </si>
  <si>
    <t>joshua.brown@kag.com</t>
  </si>
  <si>
    <t>charles.hernandez@kag.com</t>
  </si>
  <si>
    <t>donna.sanchez@kag.com</t>
  </si>
  <si>
    <t>patricia.thompson@kag.com</t>
  </si>
  <si>
    <t>sarah.lee@kag.com</t>
  </si>
  <si>
    <t>john.hall@kag.com</t>
  </si>
  <si>
    <t>patricia.hall@kag.com</t>
  </si>
  <si>
    <t>michael.hill@kag.com</t>
  </si>
  <si>
    <t>nancy.flores@kag.com</t>
  </si>
  <si>
    <t>patricia.thomas@kag.com</t>
  </si>
  <si>
    <t>ashley.flores@kag.com</t>
  </si>
  <si>
    <t>donald.adams@kag.com</t>
  </si>
  <si>
    <t>melissa.lopez@kag.com</t>
  </si>
  <si>
    <t>nancy.mitchell@kag.com</t>
  </si>
  <si>
    <t>donald.jones@kag.com</t>
  </si>
  <si>
    <t>brian.king@kag.com</t>
  </si>
  <si>
    <t>steven.hill@kag.com</t>
  </si>
  <si>
    <t>karen.adams@kag.com</t>
  </si>
  <si>
    <t>betty.mitchell@kag.com</t>
  </si>
  <si>
    <t>timothy.wilson@kag.com</t>
  </si>
  <si>
    <t>brian.adams@kag.com</t>
  </si>
  <si>
    <t>steven.nguyen@kag.com</t>
  </si>
  <si>
    <t>thomas.brown@kag.com</t>
  </si>
  <si>
    <t>sarah.green@kag.com</t>
  </si>
  <si>
    <t>anthony.martinez@kag.com</t>
  </si>
  <si>
    <t>timothy.nguyen@kag.com</t>
  </si>
  <si>
    <t>susan.anderson@kag.com</t>
  </si>
  <si>
    <t>david.jackson@kag.com</t>
  </si>
  <si>
    <t>jessica.lopez@kag.com</t>
  </si>
  <si>
    <t>stephanie.moore@kag.com</t>
  </si>
  <si>
    <t>christopher.williams@kag.com</t>
  </si>
  <si>
    <t>sarah.brown@kag.com</t>
  </si>
  <si>
    <t>charles.green@kag.com</t>
  </si>
  <si>
    <t>elizabeth.hall@kag.com</t>
  </si>
  <si>
    <t>joshua.jones@kag.com</t>
  </si>
  <si>
    <t>stephanie.king@kag.com</t>
  </si>
  <si>
    <t>amanda.clark@kag.com</t>
  </si>
  <si>
    <t>nancy.nguyen@kag.com</t>
  </si>
  <si>
    <t>betty.thompson@kag.com</t>
  </si>
  <si>
    <t>jessica.white@kag.com</t>
  </si>
  <si>
    <t>jessica.flores@kag.com</t>
  </si>
  <si>
    <t>donald.walker@kag.com</t>
  </si>
  <si>
    <t>carol.campbell@kag.com</t>
  </si>
  <si>
    <t>david.nelson@kag.com</t>
  </si>
  <si>
    <t>kevin.carter@kag.com</t>
  </si>
  <si>
    <t>patricia.anderson@kag.com</t>
  </si>
  <si>
    <t>anthony.thomas@kag.com</t>
  </si>
  <si>
    <t>john.robinson@kag.com</t>
  </si>
  <si>
    <t>sarah.carter@kag.com</t>
  </si>
  <si>
    <t>karen.martin@kag.com</t>
  </si>
  <si>
    <t>nancy.lee@kag.com</t>
  </si>
  <si>
    <t>ronald.anderson@kag.com</t>
  </si>
  <si>
    <t>stephanie.hall@kag.com</t>
  </si>
  <si>
    <t>betty.miller@kag.com</t>
  </si>
  <si>
    <t>kenneth.brown@kag.com</t>
  </si>
  <si>
    <t>joshua.king@kag.com</t>
  </si>
  <si>
    <t>thomas.martinez@kag.com</t>
  </si>
  <si>
    <t>jennifer.gonzalez@kag.com</t>
  </si>
  <si>
    <t>kimberly.hill@kag.com</t>
  </si>
  <si>
    <t>james.jones@kag.com</t>
  </si>
  <si>
    <t>elizabeth.martinez@kag.com</t>
  </si>
  <si>
    <t>joshua.lee@kag.com</t>
  </si>
  <si>
    <t>lisa.robinson@kag.com</t>
  </si>
  <si>
    <t>andrew.flores@kag.com</t>
  </si>
  <si>
    <t>emily.nelson@kag.com</t>
  </si>
  <si>
    <t>sandra.allen@kag.com</t>
  </si>
  <si>
    <t>lisa.allen@kag.com</t>
  </si>
  <si>
    <t>anthony.garcia@kag.com</t>
  </si>
  <si>
    <t>betty.clark@kag.com</t>
  </si>
  <si>
    <t>ronald.ramirez@kag.com</t>
  </si>
  <si>
    <t>andrew.jones@kag.com</t>
  </si>
  <si>
    <t>jennifer.lee@kag.com</t>
  </si>
  <si>
    <t>joshua.moore@kag.com</t>
  </si>
  <si>
    <t>daniel.campbell@kag.com</t>
  </si>
  <si>
    <t>stephanie.lewis@kag.com</t>
  </si>
  <si>
    <t>christopher.allen@kag.com</t>
  </si>
  <si>
    <t>robert.smith@kag.com</t>
  </si>
  <si>
    <t>elizabeth.adams@kag.com</t>
  </si>
  <si>
    <t>betty.green@kag.com</t>
  </si>
  <si>
    <t>paul.harris@kag.com</t>
  </si>
  <si>
    <t>deborah.hall@kag.com</t>
  </si>
  <si>
    <t>melissa.king@kag.com</t>
  </si>
  <si>
    <t>karen.mitchell@kag.com</t>
  </si>
  <si>
    <t>carol.thompson@kag.com</t>
  </si>
  <si>
    <t>barbara.carter@kag.com</t>
  </si>
  <si>
    <t>john.rodriguez@kag.com</t>
  </si>
  <si>
    <t>brian.jackson@kag.com</t>
  </si>
  <si>
    <t>michael.jackson@kag.com</t>
  </si>
  <si>
    <t>anthony.miller@kag.com</t>
  </si>
  <si>
    <t>stephanie.adams@kag.com</t>
  </si>
  <si>
    <t>kevin.adams@kag.com</t>
  </si>
  <si>
    <t>emily.jackson@kag.com</t>
  </si>
  <si>
    <t>deborah.taylor@kag.com</t>
  </si>
  <si>
    <t>paul.hill@kag.com</t>
  </si>
  <si>
    <t>ashley.miller@kag.com</t>
  </si>
  <si>
    <t>christopher.scott@kag.com</t>
  </si>
  <si>
    <t>barbara.brown@kag.com</t>
  </si>
  <si>
    <t>william.nguyen@kag.com</t>
  </si>
  <si>
    <t>kimberly.rodriguez@kag.com</t>
  </si>
  <si>
    <t>donna.wilson@kag.com</t>
  </si>
  <si>
    <t>mark.anderson@kag.com</t>
  </si>
  <si>
    <t>david.young@kag.com</t>
  </si>
  <si>
    <t>stephanie.anderson@kag.com</t>
  </si>
  <si>
    <t>christopher.white@kag.com</t>
  </si>
  <si>
    <t>charles.smith@kag.com</t>
  </si>
  <si>
    <t>lisa.hall@kag.com</t>
  </si>
  <si>
    <t>charles.moore@kag.com</t>
  </si>
  <si>
    <t>kenneth.hill@kag.com</t>
  </si>
  <si>
    <t>karen.lewis@kag.com</t>
  </si>
  <si>
    <t>william.moore@kag.com</t>
  </si>
  <si>
    <t>daniel.baker@kag.com</t>
  </si>
  <si>
    <t>ashley.nguyen@kag.com</t>
  </si>
  <si>
    <t>steven.davis@kag.com</t>
  </si>
  <si>
    <t>jessica.moore@kag.com</t>
  </si>
  <si>
    <t>betty.brown@kag.com</t>
  </si>
  <si>
    <t>timothy.hill@kag.com</t>
  </si>
  <si>
    <t>david.ramirez@kag.com</t>
  </si>
  <si>
    <t>daniel.wilson@kag.com</t>
  </si>
  <si>
    <t>donna.robinson@kag.com</t>
  </si>
  <si>
    <t>ashley.walker@kag.com</t>
  </si>
  <si>
    <t>melissa.roberts@kag.com</t>
  </si>
  <si>
    <t>david.perez@kag.com</t>
  </si>
  <si>
    <t>sarah.martinez@kag.com</t>
  </si>
  <si>
    <t>david.mitchell@kag.com</t>
  </si>
  <si>
    <t>steven.garcia@kag.com</t>
  </si>
  <si>
    <t>kenneth.rodriguez@kag.com</t>
  </si>
  <si>
    <t>patricia.lee@kag.com</t>
  </si>
  <si>
    <t>melissa.williams@kag.com</t>
  </si>
  <si>
    <t>lisa.brown@kag.com</t>
  </si>
  <si>
    <t>kenneth.torres@kag.com</t>
  </si>
  <si>
    <t>deborah.walker@kag.com</t>
  </si>
  <si>
    <t>stephanie.rivera@kag.com</t>
  </si>
  <si>
    <t>charles.wilson@kag.com</t>
  </si>
  <si>
    <t>deborah.garcia@kag.com</t>
  </si>
  <si>
    <t>sarah.taylor@kag.com</t>
  </si>
  <si>
    <t>michael.flores@kag.com</t>
  </si>
  <si>
    <t>steven.wright@kag.com</t>
  </si>
  <si>
    <t>patricia.johnson@kag.com</t>
  </si>
  <si>
    <t>emily.sanchez@kag.com</t>
  </si>
  <si>
    <t>daniel.williams@kag.com</t>
  </si>
  <si>
    <t>timothy.wright@kag.com</t>
  </si>
  <si>
    <t>michelle.lopez@kag.com</t>
  </si>
  <si>
    <t>barbara.jones@kag.com</t>
  </si>
  <si>
    <t>mark.lopez@kag.com</t>
  </si>
  <si>
    <t>charles.allen@kag.com</t>
  </si>
  <si>
    <t>donna.flores@kag.com</t>
  </si>
  <si>
    <t>john.williams@kag.com</t>
  </si>
  <si>
    <t>betty.sanchez@kag.com</t>
  </si>
  <si>
    <t>patricia.hernandez@kag.com</t>
  </si>
  <si>
    <t>jennifer.martin@kag.com</t>
  </si>
  <si>
    <t>jennifer.miller@kag.com</t>
  </si>
  <si>
    <t>deborah.harris@kag.com</t>
  </si>
  <si>
    <t>melissa.allen@kag.com</t>
  </si>
  <si>
    <t>ronald.perez@kag.com</t>
  </si>
  <si>
    <t>linda.roberts@kag.com</t>
  </si>
  <si>
    <t>sarah.jones@kag.com</t>
  </si>
  <si>
    <t>richard.johnson@kag.com</t>
  </si>
  <si>
    <t>william.thomas@kag.com</t>
  </si>
  <si>
    <t>richard.jones@kag.com</t>
  </si>
  <si>
    <t>amanda.white@kag.com</t>
  </si>
  <si>
    <t>brian.sanchez@kag.com</t>
  </si>
  <si>
    <t>steven.campbell@kag.com</t>
  </si>
  <si>
    <t>brian.nguyen@kag.com</t>
  </si>
  <si>
    <t>joshua.thompson@kag.com</t>
  </si>
  <si>
    <t>anthony.sanchez@kag.com</t>
  </si>
  <si>
    <t>daniel.hill@kag.com</t>
  </si>
  <si>
    <t>timothy.williams@kag.com</t>
  </si>
  <si>
    <t>ashley.clark@kag.com</t>
  </si>
  <si>
    <t>karen.hill@kag.com</t>
  </si>
  <si>
    <t>christopher.nguyen@kag.com</t>
  </si>
  <si>
    <t>michelle.clark@kag.com</t>
  </si>
  <si>
    <t>mark.ramirez@kag.com</t>
  </si>
  <si>
    <t>michael.jones@kag.com</t>
  </si>
  <si>
    <t>anthony.king@kag.com</t>
  </si>
  <si>
    <t>andrew.carter@kag.com</t>
  </si>
  <si>
    <t>james.martinez@kag.com</t>
  </si>
  <si>
    <t>joseph.rivera@kag.com</t>
  </si>
  <si>
    <t>paul.lee@kag.com</t>
  </si>
  <si>
    <t>donald.nguyen@kag.com</t>
  </si>
  <si>
    <t>charles.thomas@kag.com</t>
  </si>
  <si>
    <t>kevin.smith@kag.com</t>
  </si>
  <si>
    <t>william.davis@kag.com</t>
  </si>
  <si>
    <t>margaret.nguyen@kag.com</t>
  </si>
  <si>
    <t>john.walker@kag.com</t>
  </si>
  <si>
    <t>timothy.anderson@kag.com</t>
  </si>
  <si>
    <t>kevin.hall@kag.com</t>
  </si>
  <si>
    <t>william.thompson@kag.com</t>
  </si>
  <si>
    <t>deborah.mitchell@kag.com</t>
  </si>
  <si>
    <t>donna.walker@kag.com</t>
  </si>
  <si>
    <t>james.wilson@kag.com</t>
  </si>
  <si>
    <t>donald.allen@kag.com</t>
  </si>
  <si>
    <t>ashley.lewis@kag.com</t>
  </si>
  <si>
    <t>michael.nelson@kag.com</t>
  </si>
  <si>
    <t>stephanie.scott@kag.com</t>
  </si>
  <si>
    <t>joseph.clark@kag.com</t>
  </si>
  <si>
    <t>paul.rodriguez@kag.com</t>
  </si>
  <si>
    <t>daniel.martinez@kag.com</t>
  </si>
  <si>
    <t>david.garcia@kag.com</t>
  </si>
  <si>
    <t>mark.johnson@kag.com</t>
  </si>
  <si>
    <t>robert.white@kag.com</t>
  </si>
  <si>
    <t>melissa.baker@kag.com</t>
  </si>
  <si>
    <t>william.smith@kag.com</t>
  </si>
  <si>
    <t>joshua.white@kag.com</t>
  </si>
  <si>
    <t>richard.thomas@kag.com</t>
  </si>
  <si>
    <t>christopher.hill@kag.com</t>
  </si>
  <si>
    <t>kimberly.adams@kag.com</t>
  </si>
  <si>
    <t>betty.carter@kag.com</t>
  </si>
  <si>
    <t>barbara.johnson@kag.com</t>
  </si>
  <si>
    <t>thomas.miller@kag.com</t>
  </si>
  <si>
    <t>amanda.roberts@kag.com</t>
  </si>
  <si>
    <t>donna.smith@kag.com</t>
  </si>
  <si>
    <t>william.wright@kag.com</t>
  </si>
  <si>
    <t>daniel.scott@kag.com</t>
  </si>
  <si>
    <t>brian.scott@kag.com</t>
  </si>
  <si>
    <t>christopher.campbell@kag.com</t>
  </si>
  <si>
    <t>elizabeth.wilson@kag.com</t>
  </si>
  <si>
    <t>carol.allen@kag.com</t>
  </si>
  <si>
    <t>charles.wright@kag.com</t>
  </si>
  <si>
    <t>kenneth.johnson@kag.com</t>
  </si>
  <si>
    <t>ashley.torres@kag.com</t>
  </si>
  <si>
    <t>christopher.lopez@kag.com</t>
  </si>
  <si>
    <t>michelle.wright@kag.com</t>
  </si>
  <si>
    <t>john.jones@kag.com</t>
  </si>
  <si>
    <t>joseph.adams@kag.com</t>
  </si>
  <si>
    <t>linda.scott@kag.com</t>
  </si>
  <si>
    <t>andrew.roberts@kag.com</t>
  </si>
  <si>
    <t>michelle.harris@kag.com</t>
  </si>
  <si>
    <t>daniel.anderson@kag.com</t>
  </si>
  <si>
    <t>melissa.lewis@kag.com</t>
  </si>
  <si>
    <t>donald.moore@kag.com</t>
  </si>
  <si>
    <t>donna.roberts@kag.com</t>
  </si>
  <si>
    <t>william.carter@kag.com</t>
  </si>
  <si>
    <t>susan.hernandez@kag.com</t>
  </si>
  <si>
    <t>richard.wilson@kag.com</t>
  </si>
  <si>
    <t>michelle.mitchell@kag.com</t>
  </si>
  <si>
    <t>jessica.brown@kag.com</t>
  </si>
  <si>
    <t>mary.allen@kag.com</t>
  </si>
  <si>
    <t>timothy.baker@kag.com</t>
  </si>
  <si>
    <t>susan.rodriguez@kag.com</t>
  </si>
  <si>
    <t>anthony.adams@kag.com</t>
  </si>
  <si>
    <t>joshua.allen@kag.com</t>
  </si>
  <si>
    <t>richard.williams@kag.com</t>
  </si>
  <si>
    <t>matthew.sanchez@kag.com</t>
  </si>
  <si>
    <t>thomas.rivera@kag.com</t>
  </si>
  <si>
    <t>emily.rodriguez@kag.com</t>
  </si>
  <si>
    <t>susan.green@kag.com</t>
  </si>
  <si>
    <t>betty.walker@kag.com</t>
  </si>
  <si>
    <t>lisa.young@kag.com</t>
  </si>
  <si>
    <t>mark.garcia@kag.com</t>
  </si>
  <si>
    <t>sandra.nelson@kag.com</t>
  </si>
  <si>
    <t>donna.carter@kag.com</t>
  </si>
  <si>
    <t>kevin.robinson@kag.com</t>
  </si>
  <si>
    <t>anthony.robinson@kag.com</t>
  </si>
  <si>
    <t>kimberly.davis@kag.com</t>
  </si>
  <si>
    <t>daniel.clark@kag.com</t>
  </si>
  <si>
    <t>sandra.flores@kag.com</t>
  </si>
  <si>
    <t>anthony.clark@kag.com</t>
  </si>
  <si>
    <t>charles.hill@kag.com</t>
  </si>
  <si>
    <t>timothy.sanchez@kag.com</t>
  </si>
  <si>
    <t>david.davis@kag.com</t>
  </si>
  <si>
    <t>christopher.jones@kag.com</t>
  </si>
  <si>
    <t>andrew.robinson@kag.com</t>
  </si>
  <si>
    <t>john.gonzalez@kag.com</t>
  </si>
  <si>
    <t>richard.allen@kag.com</t>
  </si>
  <si>
    <t>karen.sanchez@kag.com</t>
  </si>
  <si>
    <t>mary.johnson@kag.com</t>
  </si>
  <si>
    <t>brian.davis@kag.com</t>
  </si>
  <si>
    <t>nancy.lewis@kag.com</t>
  </si>
  <si>
    <t>amanda.wilson@kag.com</t>
  </si>
  <si>
    <t>james.miller@kag.com</t>
  </si>
  <si>
    <t>kevin.harris@kag.com</t>
  </si>
  <si>
    <t>amanda.rodriguez@kag.com</t>
  </si>
  <si>
    <t>richard.gonzalez@kag.com</t>
  </si>
  <si>
    <t>thomas.lopez@kag.com</t>
  </si>
  <si>
    <t>sandra.smith@kag.com</t>
  </si>
  <si>
    <t>donna.clark@kag.com</t>
  </si>
  <si>
    <t>james.ramirez@kag.com</t>
  </si>
  <si>
    <t>thomas.green@kag.com</t>
  </si>
  <si>
    <t>timothy.white@kag.com</t>
  </si>
  <si>
    <t>ashley.wright@kag.com</t>
  </si>
  <si>
    <t>kimberly.scott@kag.com</t>
  </si>
  <si>
    <t>emily.wright@kag.com</t>
  </si>
  <si>
    <t>jessica.nelson@kag.com</t>
  </si>
  <si>
    <t>william.walker@kag.com</t>
  </si>
  <si>
    <t>linda.wilson@kag.com</t>
  </si>
  <si>
    <t>michelle.williams@kag.com</t>
  </si>
  <si>
    <t>daniel.adams@kag.com</t>
  </si>
  <si>
    <t>amanda.garcia@kag.com</t>
  </si>
  <si>
    <t>john.hernandez@kag.com</t>
  </si>
  <si>
    <t>brian.johnson@kag.com</t>
  </si>
  <si>
    <t>kevin.thompson@kag.com</t>
  </si>
  <si>
    <t>timothy.johnson@kag.com</t>
  </si>
  <si>
    <t>stephanie.jones@kag.com</t>
  </si>
  <si>
    <t>robert.martin@kag.com</t>
  </si>
  <si>
    <t>joseph.green@kag.com</t>
  </si>
  <si>
    <t>robert.jones@kag.com</t>
  </si>
  <si>
    <t>ashley.hill@kag.com</t>
  </si>
  <si>
    <t>richard.roberts@kag.com</t>
  </si>
  <si>
    <t>stephanie.martin@kag.com</t>
  </si>
  <si>
    <t>donald.roberts@kag.com</t>
  </si>
  <si>
    <t>betty.lopez@kag.com</t>
  </si>
  <si>
    <t>karen.gonzalez@kag.com</t>
  </si>
  <si>
    <t>jennifer.roberts@kag.com</t>
  </si>
  <si>
    <t>kevin.green@kag.com</t>
  </si>
  <si>
    <t>linda.carter@kag.com</t>
  </si>
  <si>
    <t>ashley.sanchez@kag.com</t>
  </si>
  <si>
    <t>kevin.lewis@kag.com</t>
  </si>
  <si>
    <t>mark.lee@kag.com</t>
  </si>
  <si>
    <t>betty.jackson@kag.com</t>
  </si>
  <si>
    <t>richard.wright@kag.com</t>
  </si>
  <si>
    <t>margaret.martin@kag.com</t>
  </si>
  <si>
    <t>anthony.brown@kag.com</t>
  </si>
  <si>
    <t>emily.white@kag.com</t>
  </si>
  <si>
    <t>sandra.lopez@kag.com</t>
  </si>
  <si>
    <t>brian.roberts@kag.com</t>
  </si>
  <si>
    <t>karen.taylor@kag.com</t>
  </si>
  <si>
    <t>patricia.young@kag.com</t>
  </si>
  <si>
    <t>james.green@kag.com</t>
  </si>
  <si>
    <t>kenneth.nguyen@kag.com</t>
  </si>
  <si>
    <t>kenneth.williams@kag.com</t>
  </si>
  <si>
    <t>patricia.king@kag.com</t>
  </si>
  <si>
    <t>robert.campbell@kag.com</t>
  </si>
  <si>
    <t>william.anderson@kag.com</t>
  </si>
  <si>
    <t>john.white@kag.com</t>
  </si>
  <si>
    <t>susan.flores@kag.com</t>
  </si>
  <si>
    <t>sarah.hall@kag.com</t>
  </si>
  <si>
    <t>kenneth.moore@kag.com</t>
  </si>
  <si>
    <t>melissa.davis@kag.com</t>
  </si>
  <si>
    <t>melissa.adams@kag.com</t>
  </si>
  <si>
    <t>anthony.perez@kag.com</t>
  </si>
  <si>
    <t>paul.wright@kag.com</t>
  </si>
  <si>
    <t>james.nelson@kag.com</t>
  </si>
  <si>
    <t>michelle.hill@kag.com</t>
  </si>
  <si>
    <t>margaret.scott@kag.com</t>
  </si>
  <si>
    <t>nancy.jackson@kag.com</t>
  </si>
  <si>
    <t>michelle.brown@kag.com</t>
  </si>
  <si>
    <t>joshua.roberts@kag.com</t>
  </si>
  <si>
    <t>timothy.roberts@kag.com</t>
  </si>
  <si>
    <t>matthew.lopez@kag.com</t>
  </si>
  <si>
    <t>deborah.williams@kag.com</t>
  </si>
  <si>
    <t>timothy.hernandez@kag.com</t>
  </si>
  <si>
    <t>lisa.martinez@kag.com</t>
  </si>
  <si>
    <t>carol.baker@kag.com</t>
  </si>
  <si>
    <t>lisa.davis@kag.com</t>
  </si>
  <si>
    <t>timothy.lee@kag.com</t>
  </si>
  <si>
    <t>thomas.taylor@kag.com</t>
  </si>
  <si>
    <t>jennifer.robinson@kag.com</t>
  </si>
  <si>
    <t>jennifer.perez@kag.com</t>
  </si>
  <si>
    <t>christopher.adams@kag.com</t>
  </si>
  <si>
    <t>robert.moore@kag.com</t>
  </si>
  <si>
    <t>anthony.wilson@kag.com</t>
  </si>
  <si>
    <t>jessica.clark@kag.com</t>
  </si>
  <si>
    <t>matthew.allen@kag.com</t>
  </si>
  <si>
    <t>mary.campbell@kag.com</t>
  </si>
  <si>
    <t>john.miller@kag.com</t>
  </si>
  <si>
    <t>steven.jones@kag.com</t>
  </si>
  <si>
    <t>steven.king@kag.com</t>
  </si>
  <si>
    <t>sarah.jackson@kag.com</t>
  </si>
  <si>
    <t>joseph.mitchell@kag.com</t>
  </si>
  <si>
    <t>mark.adams@kag.com</t>
  </si>
  <si>
    <t>nancy.baker@kag.com</t>
  </si>
  <si>
    <t>karen.harris@kag.com</t>
  </si>
  <si>
    <t>mary.brown@kag.com</t>
  </si>
  <si>
    <t>jennifer.jackson@kag.com</t>
  </si>
  <si>
    <t>robert.ramirez@kag.com</t>
  </si>
  <si>
    <t>robert.wilson@kag.com</t>
  </si>
  <si>
    <t>john.green@kag.com</t>
  </si>
  <si>
    <t>elizabeth.hernandez@kag.com</t>
  </si>
  <si>
    <t>matthew.johnson@kag.com</t>
  </si>
  <si>
    <t>joshua.campbell@kag.com</t>
  </si>
  <si>
    <t>mark.lewis@kag.com</t>
  </si>
  <si>
    <t>anthony.baker@kag.com</t>
  </si>
  <si>
    <t>joseph.allen@kag.com</t>
  </si>
  <si>
    <t>david.jones@kag.com</t>
  </si>
  <si>
    <t>mary.wright@kag.com</t>
  </si>
  <si>
    <t>christopher.martin@kag.com</t>
  </si>
  <si>
    <t>elizabeth.williams@kag.com</t>
  </si>
  <si>
    <t>matthew.hill@kag.com</t>
  </si>
  <si>
    <t>melissa.campbell@kag.com</t>
  </si>
  <si>
    <t>emily.lewis@kag.com</t>
  </si>
  <si>
    <t>jennifer.rodriguez@kag.com</t>
  </si>
  <si>
    <t>thomas.lewis@kag.com</t>
  </si>
  <si>
    <t>stephanie.lee@kag.com</t>
  </si>
  <si>
    <t>anthony.lee@kag.com</t>
  </si>
  <si>
    <t>joseph.campbell@kag.com</t>
  </si>
  <si>
    <t>sandra.carter@kag.com</t>
  </si>
  <si>
    <t>kenneth.martinez@kag.com</t>
  </si>
  <si>
    <t>carol.harris@kag.com</t>
  </si>
  <si>
    <t>steven.smith@kag.com</t>
  </si>
  <si>
    <t>deborah.wright@kag.com</t>
  </si>
  <si>
    <t>kimberly.gonzalez@kag.com</t>
  </si>
  <si>
    <t>jessica.miller@kag.com</t>
  </si>
  <si>
    <t>deborah.hernandez@kag.com</t>
  </si>
  <si>
    <t>elizabeth.allen@kag.com</t>
  </si>
  <si>
    <t>margaret.miller@kag.com</t>
  </si>
  <si>
    <t>richard.hill@kag.com</t>
  </si>
  <si>
    <t>kevin.walker@kag.com</t>
  </si>
  <si>
    <t>nancy.torres@kag.com</t>
  </si>
  <si>
    <t>james.gonzalez@kag.com</t>
  </si>
  <si>
    <t>donna.miller@kag.com</t>
  </si>
  <si>
    <t>james.clark@kag.com</t>
  </si>
  <si>
    <t>carol.green@kag.com</t>
  </si>
  <si>
    <t>jessica.baker@kag.com</t>
  </si>
  <si>
    <t>steven.lopez@kag.com</t>
  </si>
  <si>
    <t>robert.hill@kag.com</t>
  </si>
  <si>
    <t>carol.moore@kag.com</t>
  </si>
  <si>
    <t>lisa.nguyen@kag.com</t>
  </si>
  <si>
    <t>Account Type</t>
  </si>
  <si>
    <t>Current</t>
  </si>
  <si>
    <t>Savings</t>
  </si>
  <si>
    <t>Account Balance</t>
  </si>
  <si>
    <t>Date Of Account Opening</t>
  </si>
  <si>
    <t>5/26/2006</t>
  </si>
  <si>
    <t>3/2/2006</t>
  </si>
  <si>
    <t>7/19/2015</t>
  </si>
  <si>
    <t>1/30/2008</t>
  </si>
  <si>
    <t>5/25/2021</t>
  </si>
  <si>
    <t>12/21/2015</t>
  </si>
  <si>
    <t>7/7/2022</t>
  </si>
  <si>
    <t>12/14/2022</t>
  </si>
  <si>
    <t>4/29/2012</t>
  </si>
  <si>
    <t>12/20/2021</t>
  </si>
  <si>
    <t>8/12/2015</t>
  </si>
  <si>
    <t>9/13/2005</t>
  </si>
  <si>
    <t>11/13/2010</t>
  </si>
  <si>
    <t>8/14/2014</t>
  </si>
  <si>
    <t>9/16/2015</t>
  </si>
  <si>
    <t>10/2/2016</t>
  </si>
  <si>
    <t>7/7/2006</t>
  </si>
  <si>
    <t>8/12/2019</t>
  </si>
  <si>
    <t>8/18/2005</t>
  </si>
  <si>
    <t>4/24/2017</t>
  </si>
  <si>
    <t>10/29/2016</t>
  </si>
  <si>
    <t>1/1/2005</t>
  </si>
  <si>
    <t>9/2/2011</t>
  </si>
  <si>
    <t>10/7/2014</t>
  </si>
  <si>
    <t>6/4/2004</t>
  </si>
  <si>
    <t>10/1/2022</t>
  </si>
  <si>
    <t>7/27/2006</t>
  </si>
  <si>
    <t>8/10/2018</t>
  </si>
  <si>
    <t>11/12/2000</t>
  </si>
  <si>
    <t>2/12/2015</t>
  </si>
  <si>
    <t>9/15/2004</t>
  </si>
  <si>
    <t>5/4/2010</t>
  </si>
  <si>
    <t>7/30/2003</t>
  </si>
  <si>
    <t>8/23/2005</t>
  </si>
  <si>
    <t>1/5/2002</t>
  </si>
  <si>
    <t>7/8/2009</t>
  </si>
  <si>
    <t>7/28/2008</t>
  </si>
  <si>
    <t>5/16/2002</t>
  </si>
  <si>
    <t>7/20/2008</t>
  </si>
  <si>
    <t>1/13/2020</t>
  </si>
  <si>
    <t>8/13/2018</t>
  </si>
  <si>
    <t>10/29/2015</t>
  </si>
  <si>
    <t>6/23/2006</t>
  </si>
  <si>
    <t>3/21/2010</t>
  </si>
  <si>
    <t>5/3/2001</t>
  </si>
  <si>
    <t>6/2/2005</t>
  </si>
  <si>
    <t>12/11/2005</t>
  </si>
  <si>
    <t>6/20/2012</t>
  </si>
  <si>
    <t>1/30/2021</t>
  </si>
  <si>
    <t>3/2/2022</t>
  </si>
  <si>
    <t>9/7/2021</t>
  </si>
  <si>
    <t>10/25/2015</t>
  </si>
  <si>
    <t>6/3/2020</t>
  </si>
  <si>
    <t>5/28/2014</t>
  </si>
  <si>
    <t>1/24/2013</t>
  </si>
  <si>
    <t>5/17/2007</t>
  </si>
  <si>
    <t>11/30/2022</t>
  </si>
  <si>
    <t>2/16/2021</t>
  </si>
  <si>
    <t>9/5/2012</t>
  </si>
  <si>
    <t>8/22/2004</t>
  </si>
  <si>
    <t>1/6/2009</t>
  </si>
  <si>
    <t>6/25/2004</t>
  </si>
  <si>
    <t>12/15/2007</t>
  </si>
  <si>
    <t>11/9/2012</t>
  </si>
  <si>
    <t>7/17/2009</t>
  </si>
  <si>
    <t>2/11/2020</t>
  </si>
  <si>
    <t>10/4/2016</t>
  </si>
  <si>
    <t>2/6/2022</t>
  </si>
  <si>
    <t>6/19/2013</t>
  </si>
  <si>
    <t>5/29/2020</t>
  </si>
  <si>
    <t>4/11/2020</t>
  </si>
  <si>
    <t>12/25/2002</t>
  </si>
  <si>
    <t>10/12/2018</t>
  </si>
  <si>
    <t>9/29/2010</t>
  </si>
  <si>
    <t>9/23/2016</t>
  </si>
  <si>
    <t>3/21/2019</t>
  </si>
  <si>
    <t>10/15/2013</t>
  </si>
  <si>
    <t>11/4/2014</t>
  </si>
  <si>
    <t>2/24/2002</t>
  </si>
  <si>
    <t>10/6/2018</t>
  </si>
  <si>
    <t>10/11/2010</t>
  </si>
  <si>
    <t>5/16/2008</t>
  </si>
  <si>
    <t>7/6/2015</t>
  </si>
  <si>
    <t>1/10/2010</t>
  </si>
  <si>
    <t>6/2/2018</t>
  </si>
  <si>
    <t>4/12/2013</t>
  </si>
  <si>
    <t>10/19/2015</t>
  </si>
  <si>
    <t>7/2/2021</t>
  </si>
  <si>
    <t>6/22/2022</t>
  </si>
  <si>
    <t>11/25/2016</t>
  </si>
  <si>
    <t>3/12/2022</t>
  </si>
  <si>
    <t>11/29/2002</t>
  </si>
  <si>
    <t>7/4/2002</t>
  </si>
  <si>
    <t>8/18/2004</t>
  </si>
  <si>
    <t>12/24/2016</t>
  </si>
  <si>
    <t>3/24/2008</t>
  </si>
  <si>
    <t>12/21/2013</t>
  </si>
  <si>
    <t>4/24/2009</t>
  </si>
  <si>
    <t>10/15/2004</t>
  </si>
  <si>
    <t>5/5/2020</t>
  </si>
  <si>
    <t>10/9/2003</t>
  </si>
  <si>
    <t>6/30/2021</t>
  </si>
  <si>
    <t>6/24/2006</t>
  </si>
  <si>
    <t>3/9/2013</t>
  </si>
  <si>
    <t>12/4/2002</t>
  </si>
  <si>
    <t>12/3/2021</t>
  </si>
  <si>
    <t>8/6/2006</t>
  </si>
  <si>
    <t>11/27/2018</t>
  </si>
  <si>
    <t>4/12/2015</t>
  </si>
  <si>
    <t>3/26/2011</t>
  </si>
  <si>
    <t>9/22/2014</t>
  </si>
  <si>
    <t>1/22/2017</t>
  </si>
  <si>
    <t>9/11/2012</t>
  </si>
  <si>
    <t>1/1/2015</t>
  </si>
  <si>
    <t>11/24/2013</t>
  </si>
  <si>
    <t>1/3/2001</t>
  </si>
  <si>
    <t>1/13/2014</t>
  </si>
  <si>
    <t>1/26/2013</t>
  </si>
  <si>
    <t>8/30/2006</t>
  </si>
  <si>
    <t>1/30/2013</t>
  </si>
  <si>
    <t>1/30/2001</t>
  </si>
  <si>
    <t>6/23/2001</t>
  </si>
  <si>
    <t>4/21/2007</t>
  </si>
  <si>
    <t>3/16/2003</t>
  </si>
  <si>
    <t>7/31/2003</t>
  </si>
  <si>
    <t>6/6/2018</t>
  </si>
  <si>
    <t>1/23/2010</t>
  </si>
  <si>
    <t>3/10/2004</t>
  </si>
  <si>
    <t>2/6/2004</t>
  </si>
  <si>
    <t>6/10/2010</t>
  </si>
  <si>
    <t>7/20/2007</t>
  </si>
  <si>
    <t>10/15/2012</t>
  </si>
  <si>
    <t>9/9/2013</t>
  </si>
  <si>
    <t>6/16/2005</t>
  </si>
  <si>
    <t>6/5/2001</t>
  </si>
  <si>
    <t>2/23/2008</t>
  </si>
  <si>
    <t>7/7/2020</t>
  </si>
  <si>
    <t>11/5/2020</t>
  </si>
  <si>
    <t>1/21/2016</t>
  </si>
  <si>
    <t>4/4/2013</t>
  </si>
  <si>
    <t>3/2/2003</t>
  </si>
  <si>
    <t>5/2/2021</t>
  </si>
  <si>
    <t>10/15/2001</t>
  </si>
  <si>
    <t>2/21/2007</t>
  </si>
  <si>
    <t>5/6/2013</t>
  </si>
  <si>
    <t>11/11/2022</t>
  </si>
  <si>
    <t>6/15/2019</t>
  </si>
  <si>
    <t>5/17/2000</t>
  </si>
  <si>
    <t>6/16/2001</t>
  </si>
  <si>
    <t>3/27/2009</t>
  </si>
  <si>
    <t>10/31/2018</t>
  </si>
  <si>
    <t>8/11/2008</t>
  </si>
  <si>
    <t>4/11/2018</t>
  </si>
  <si>
    <t>5/13/2006</t>
  </si>
  <si>
    <t>7/4/2016</t>
  </si>
  <si>
    <t>5/27/2011</t>
  </si>
  <si>
    <t>3/21/2003</t>
  </si>
  <si>
    <t>12/20/2001</t>
  </si>
  <si>
    <t>10/11/2009</t>
  </si>
  <si>
    <t>12/27/2015</t>
  </si>
  <si>
    <t>6/28/2000</t>
  </si>
  <si>
    <t>12/27/2020</t>
  </si>
  <si>
    <t>11/7/2004</t>
  </si>
  <si>
    <t>1/8/2000</t>
  </si>
  <si>
    <t>2/5/2017</t>
  </si>
  <si>
    <t>3/24/2011</t>
  </si>
  <si>
    <t>11/27/2007</t>
  </si>
  <si>
    <t>8/29/2020</t>
  </si>
  <si>
    <t>6/24/2018</t>
  </si>
  <si>
    <t>8/14/2021</t>
  </si>
  <si>
    <t>4/13/2010</t>
  </si>
  <si>
    <t>8/30/2002</t>
  </si>
  <si>
    <t>4/21/2016</t>
  </si>
  <si>
    <t>8/7/2018</t>
  </si>
  <si>
    <t>6/11/2014</t>
  </si>
  <si>
    <t>6/11/2020</t>
  </si>
  <si>
    <t>8/11/2012</t>
  </si>
  <si>
    <t>5/15/2006</t>
  </si>
  <si>
    <t>3/6/2019</t>
  </si>
  <si>
    <t>5/31/2009</t>
  </si>
  <si>
    <t>6/23/2015</t>
  </si>
  <si>
    <t>4/12/2019</t>
  </si>
  <si>
    <t>9/11/2013</t>
  </si>
  <si>
    <t>9/28/2015</t>
  </si>
  <si>
    <t>2/16/2005</t>
  </si>
  <si>
    <t>1/31/2001</t>
  </si>
  <si>
    <t>6/6/2006</t>
  </si>
  <si>
    <t>4/25/2016</t>
  </si>
  <si>
    <t>6/27/2009</t>
  </si>
  <si>
    <t>11/11/2012</t>
  </si>
  <si>
    <t>6/11/2018</t>
  </si>
  <si>
    <t>10/21/2011</t>
  </si>
  <si>
    <t>10/13/2021</t>
  </si>
  <si>
    <t>1/1/2000</t>
  </si>
  <si>
    <t>1/7/2020</t>
  </si>
  <si>
    <t>9/13/2014</t>
  </si>
  <si>
    <t>4/9/2003</t>
  </si>
  <si>
    <t>1/4/2003</t>
  </si>
  <si>
    <t>9/21/2009</t>
  </si>
  <si>
    <t>1/31/2002</t>
  </si>
  <si>
    <t>11/8/2020</t>
  </si>
  <si>
    <t>9/9/2022</t>
  </si>
  <si>
    <t>12/19/2014</t>
  </si>
  <si>
    <t>10/9/2016</t>
  </si>
  <si>
    <t>1/26/2003</t>
  </si>
  <si>
    <t>2/17/2007</t>
  </si>
  <si>
    <t>8/23/2018</t>
  </si>
  <si>
    <t>10/10/2008</t>
  </si>
  <si>
    <t>9/24/2012</t>
  </si>
  <si>
    <t>8/21/2021</t>
  </si>
  <si>
    <t>1/23/2014</t>
  </si>
  <si>
    <t>5/27/2014</t>
  </si>
  <si>
    <t>9/26/2005</t>
  </si>
  <si>
    <t>10/13/2007</t>
  </si>
  <si>
    <t>5/19/2018</t>
  </si>
  <si>
    <t>4/19/2006</t>
  </si>
  <si>
    <t>9/22/2004</t>
  </si>
  <si>
    <t>5/27/2001</t>
  </si>
  <si>
    <t>11/12/2018</t>
  </si>
  <si>
    <t>3/6/2002</t>
  </si>
  <si>
    <t>7/30/2013</t>
  </si>
  <si>
    <t>12/25/2008</t>
  </si>
  <si>
    <t>8/27/2021</t>
  </si>
  <si>
    <t>2/10/2016</t>
  </si>
  <si>
    <t>3/17/2008</t>
  </si>
  <si>
    <t>1/21/2002</t>
  </si>
  <si>
    <t>8/29/2003</t>
  </si>
  <si>
    <t>2/4/2012</t>
  </si>
  <si>
    <t>5/14/2005</t>
  </si>
  <si>
    <t>7/2/2008</t>
  </si>
  <si>
    <t>1/2/2000</t>
  </si>
  <si>
    <t>1/19/2002</t>
  </si>
  <si>
    <t>3/9/2021</t>
  </si>
  <si>
    <t>10/19/2007</t>
  </si>
  <si>
    <t>11/10/2020</t>
  </si>
  <si>
    <t>11/10/2009</t>
  </si>
  <si>
    <t>9/9/2001</t>
  </si>
  <si>
    <t>8/16/2014</t>
  </si>
  <si>
    <t>12/1/2009</t>
  </si>
  <si>
    <t>2/3/2012</t>
  </si>
  <si>
    <t>1/5/2008</t>
  </si>
  <si>
    <t>5/6/2014</t>
  </si>
  <si>
    <t>7/3/2015</t>
  </si>
  <si>
    <t>1/19/2016</t>
  </si>
  <si>
    <t>10/13/2001</t>
  </si>
  <si>
    <t>4/16/2001</t>
  </si>
  <si>
    <t>12/23/2021</t>
  </si>
  <si>
    <t>4/13/2013</t>
  </si>
  <si>
    <t>8/11/2003</t>
  </si>
  <si>
    <t>8/14/2013</t>
  </si>
  <si>
    <t>12/26/2012</t>
  </si>
  <si>
    <t>4/4/2007</t>
  </si>
  <si>
    <t>11/18/2009</t>
  </si>
  <si>
    <t>11/18/2021</t>
  </si>
  <si>
    <t>7/25/2000</t>
  </si>
  <si>
    <t>5/16/2013</t>
  </si>
  <si>
    <t>11/10/2008</t>
  </si>
  <si>
    <t>5/3/2000</t>
  </si>
  <si>
    <t>6/25/2016</t>
  </si>
  <si>
    <t>12/17/2011</t>
  </si>
  <si>
    <t>12/19/2000</t>
  </si>
  <si>
    <t>11/14/2005</t>
  </si>
  <si>
    <t>12/20/2002</t>
  </si>
  <si>
    <t>1/22/2003</t>
  </si>
  <si>
    <t>8/19/2002</t>
  </si>
  <si>
    <t>1/27/2002</t>
  </si>
  <si>
    <t>5/30/2021</t>
  </si>
  <si>
    <t>11/23/2004</t>
  </si>
  <si>
    <t>8/12/2003</t>
  </si>
  <si>
    <t>11/12/2001</t>
  </si>
  <si>
    <t>9/3/2016</t>
  </si>
  <si>
    <t>2/22/2022</t>
  </si>
  <si>
    <t>6/4/2006</t>
  </si>
  <si>
    <t>12/8/2001</t>
  </si>
  <si>
    <t>11/11/2010</t>
  </si>
  <si>
    <t>6/8/2007</t>
  </si>
  <si>
    <t>4/6/2019</t>
  </si>
  <si>
    <t>5/22/2021</t>
  </si>
  <si>
    <t>12/28/2021</t>
  </si>
  <si>
    <t>4/24/2001</t>
  </si>
  <si>
    <t>3/31/2018</t>
  </si>
  <si>
    <t>9/28/2019</t>
  </si>
  <si>
    <t>1/24/2003</t>
  </si>
  <si>
    <t>8/24/2012</t>
  </si>
  <si>
    <t>2/3/2004</t>
  </si>
  <si>
    <t>5/23/2007</t>
  </si>
  <si>
    <t>7/17/2010</t>
  </si>
  <si>
    <t>10/12/2010</t>
  </si>
  <si>
    <t>8/5/2017</t>
  </si>
  <si>
    <t>9/2/2012</t>
  </si>
  <si>
    <t>4/12/2022</t>
  </si>
  <si>
    <t>8/14/2008</t>
  </si>
  <si>
    <t>8/30/2021</t>
  </si>
  <si>
    <t>11/5/2015</t>
  </si>
  <si>
    <t>4/23/2005</t>
  </si>
  <si>
    <t>1/10/2014</t>
  </si>
  <si>
    <t>6/11/2011</t>
  </si>
  <si>
    <t>3/2/2002</t>
  </si>
  <si>
    <t>1/4/2013</t>
  </si>
  <si>
    <t>5/15/2011</t>
  </si>
  <si>
    <t>6/23/2004</t>
  </si>
  <si>
    <t>4/23/2012</t>
  </si>
  <si>
    <t>8/9/2002</t>
  </si>
  <si>
    <t>8/23/2016</t>
  </si>
  <si>
    <t>8/9/2016</t>
  </si>
  <si>
    <t>5/28/2005</t>
  </si>
  <si>
    <t>7/23/2017</t>
  </si>
  <si>
    <t>2/25/2005</t>
  </si>
  <si>
    <t>12/14/2014</t>
  </si>
  <si>
    <t>3/15/2017</t>
  </si>
  <si>
    <t>12/15/2013</t>
  </si>
  <si>
    <t>7/17/2017</t>
  </si>
  <si>
    <t>6/10/2012</t>
  </si>
  <si>
    <t>3/30/2020</t>
  </si>
  <si>
    <t>3/2/2014</t>
  </si>
  <si>
    <t>3/19/2011</t>
  </si>
  <si>
    <t>10/31/2011</t>
  </si>
  <si>
    <t>2/19/2017</t>
  </si>
  <si>
    <t>12/12/2014</t>
  </si>
  <si>
    <t>4/23/2014</t>
  </si>
  <si>
    <t>6/9/2015</t>
  </si>
  <si>
    <t>4/12/2018</t>
  </si>
  <si>
    <t>9/18/2021</t>
  </si>
  <si>
    <t>9/22/2017</t>
  </si>
  <si>
    <t>9/25/2012</t>
  </si>
  <si>
    <t>8/4/2014</t>
  </si>
  <si>
    <t>10/29/2021</t>
  </si>
  <si>
    <t>10/11/2006</t>
  </si>
  <si>
    <t>8/2/2008</t>
  </si>
  <si>
    <t>3/28/2018</t>
  </si>
  <si>
    <t>5/30/2006</t>
  </si>
  <si>
    <t>8/8/2000</t>
  </si>
  <si>
    <t>12/27/2017</t>
  </si>
  <si>
    <t>6/18/2006</t>
  </si>
  <si>
    <t>12/22/2015</t>
  </si>
  <si>
    <t>4/15/2015</t>
  </si>
  <si>
    <t>12/27/2009</t>
  </si>
  <si>
    <t>9/8/2000</t>
  </si>
  <si>
    <t>9/21/2018</t>
  </si>
  <si>
    <t>4/28/2014</t>
  </si>
  <si>
    <t>11/22/2004</t>
  </si>
  <si>
    <t>10/6/2000</t>
  </si>
  <si>
    <t>1/7/2012</t>
  </si>
  <si>
    <t>6/5/2015</t>
  </si>
  <si>
    <t>4/12/2017</t>
  </si>
  <si>
    <t>10/2/2005</t>
  </si>
  <si>
    <t>12/28/2009</t>
  </si>
  <si>
    <t>10/22/2018</t>
  </si>
  <si>
    <t>9/20/2015</t>
  </si>
  <si>
    <t>1/24/2000</t>
  </si>
  <si>
    <t>11/18/2019</t>
  </si>
  <si>
    <t>10/17/2010</t>
  </si>
  <si>
    <t>10/19/2006</t>
  </si>
  <si>
    <t>2/15/2021</t>
  </si>
  <si>
    <t>12/27/2013</t>
  </si>
  <si>
    <t>5/19/2003</t>
  </si>
  <si>
    <t>11/17/2020</t>
  </si>
  <si>
    <t>4/10/2006</t>
  </si>
  <si>
    <t>8/9/2011</t>
  </si>
  <si>
    <t>11/19/2004</t>
  </si>
  <si>
    <t>12/6/2010</t>
  </si>
  <si>
    <t>5/25/2012</t>
  </si>
  <si>
    <t>12/29/2009</t>
  </si>
  <si>
    <t>4/7/2020</t>
  </si>
  <si>
    <t>8/11/2007</t>
  </si>
  <si>
    <t>11/24/2009</t>
  </si>
  <si>
    <t>5/17/2017</t>
  </si>
  <si>
    <t>6/19/2005</t>
  </si>
  <si>
    <t>12/31/2021</t>
  </si>
  <si>
    <t>9/22/2016</t>
  </si>
  <si>
    <t>4/19/2000</t>
  </si>
  <si>
    <t>2/15/2001</t>
  </si>
  <si>
    <t>3/11/2000</t>
  </si>
  <si>
    <t>3/16/2010</t>
  </si>
  <si>
    <t>12/18/2001</t>
  </si>
  <si>
    <t>12/29/2014</t>
  </si>
  <si>
    <t>8/27/2018</t>
  </si>
  <si>
    <t>12/19/2001</t>
  </si>
  <si>
    <t>3/7/2021</t>
  </si>
  <si>
    <t>3/6/2021</t>
  </si>
  <si>
    <t>10/10/2022</t>
  </si>
  <si>
    <t>10/30/2019</t>
  </si>
  <si>
    <t>5/14/2006</t>
  </si>
  <si>
    <t>9/1/2006</t>
  </si>
  <si>
    <t>9/19/2007</t>
  </si>
  <si>
    <t>6/19/2001</t>
  </si>
  <si>
    <t>8/30/2017</t>
  </si>
  <si>
    <t>3/17/2021</t>
  </si>
  <si>
    <t>2/28/2014</t>
  </si>
  <si>
    <t>7/22/2009</t>
  </si>
  <si>
    <t>8/6/2010</t>
  </si>
  <si>
    <t>11/14/2004</t>
  </si>
  <si>
    <t>8/13/2008</t>
  </si>
  <si>
    <t>6/24/2002</t>
  </si>
  <si>
    <t>11/1/2005</t>
  </si>
  <si>
    <t>1/8/2019</t>
  </si>
  <si>
    <t>8/17/2009</t>
  </si>
  <si>
    <t>2/19/2012</t>
  </si>
  <si>
    <t>5/27/2016</t>
  </si>
  <si>
    <t>4/10/2000</t>
  </si>
  <si>
    <t>8/4/2016</t>
  </si>
  <si>
    <t>11/17/2005</t>
  </si>
  <si>
    <t>1/29/2006</t>
  </si>
  <si>
    <t>1/28/2000</t>
  </si>
  <si>
    <t>4/14/2013</t>
  </si>
  <si>
    <t>2/18/2009</t>
  </si>
  <si>
    <t>6/20/2006</t>
  </si>
  <si>
    <t>4/26/2011</t>
  </si>
  <si>
    <t>1/24/2010</t>
  </si>
  <si>
    <t>7/3/2006</t>
  </si>
  <si>
    <t>2/17/2000</t>
  </si>
  <si>
    <t>4/29/2019</t>
  </si>
  <si>
    <t>6/11/2022</t>
  </si>
  <si>
    <t>2/24/2015</t>
  </si>
  <si>
    <t>10/24/2020</t>
  </si>
  <si>
    <t>9/24/2003</t>
  </si>
  <si>
    <t>2/22/2009</t>
  </si>
  <si>
    <t>3/27/2002</t>
  </si>
  <si>
    <t>5/4/2013</t>
  </si>
  <si>
    <t>12/7/2006</t>
  </si>
  <si>
    <t>7/22/2007</t>
  </si>
  <si>
    <t>11/24/2000</t>
  </si>
  <si>
    <t>5/7/2013</t>
  </si>
  <si>
    <t>7/13/2006</t>
  </si>
  <si>
    <t>11/24/2010</t>
  </si>
  <si>
    <t>10/2/2006</t>
  </si>
  <si>
    <t>9/27/2006</t>
  </si>
  <si>
    <t>5/21/2018</t>
  </si>
  <si>
    <t>11/18/2000</t>
  </si>
  <si>
    <t>6/11/2021</t>
  </si>
  <si>
    <t>4/8/2013</t>
  </si>
  <si>
    <t>10/4/2015</t>
  </si>
  <si>
    <t>8/29/2001</t>
  </si>
  <si>
    <t>11/14/2011</t>
  </si>
  <si>
    <t>4/18/2002</t>
  </si>
  <si>
    <t>11/9/2010</t>
  </si>
  <si>
    <t>2/23/2009</t>
  </si>
  <si>
    <t>6/13/2003</t>
  </si>
  <si>
    <t>9/10/2019</t>
  </si>
  <si>
    <t>10/6/2001</t>
  </si>
  <si>
    <t>8/19/2001</t>
  </si>
  <si>
    <t>6/29/2017</t>
  </si>
  <si>
    <t>9/11/2007</t>
  </si>
  <si>
    <t>6/2/2012</t>
  </si>
  <si>
    <t>7/14/2018</t>
  </si>
  <si>
    <t>4/12/2001</t>
  </si>
  <si>
    <t>8/18/2007</t>
  </si>
  <si>
    <t>9/9/2007</t>
  </si>
  <si>
    <t>11/7/2015</t>
  </si>
  <si>
    <t>7/30/2000</t>
  </si>
  <si>
    <t>2/8/2002</t>
  </si>
  <si>
    <t>8/14/2020</t>
  </si>
  <si>
    <t>12/2/2008</t>
  </si>
  <si>
    <t>9/16/2000</t>
  </si>
  <si>
    <t>10/20/2004</t>
  </si>
  <si>
    <t>2/15/2000</t>
  </si>
  <si>
    <t>5/26/2002</t>
  </si>
  <si>
    <t>4/29/2022</t>
  </si>
  <si>
    <t>12/27/2007</t>
  </si>
  <si>
    <t>5/9/2005</t>
  </si>
  <si>
    <t>3/24/2006</t>
  </si>
  <si>
    <t>10/5/2004</t>
  </si>
  <si>
    <t>7/7/2015</t>
  </si>
  <si>
    <t>9/25/2008</t>
  </si>
  <si>
    <t>11/29/2000</t>
  </si>
  <si>
    <t>7/9/2001</t>
  </si>
  <si>
    <t>3/16/2013</t>
  </si>
  <si>
    <t>1/16/2011</t>
  </si>
  <si>
    <t>3/9/2003</t>
  </si>
  <si>
    <t>7/3/2016</t>
  </si>
  <si>
    <t>7/13/2005</t>
  </si>
  <si>
    <t>1/15/2021</t>
  </si>
  <si>
    <t>6/28/2016</t>
  </si>
  <si>
    <t>5/19/2020</t>
  </si>
  <si>
    <t>2/3/2010</t>
  </si>
  <si>
    <t>4/24/2005</t>
  </si>
  <si>
    <t>1/14/2012</t>
  </si>
  <si>
    <t>5/29/2008</t>
  </si>
  <si>
    <t>3/18/2019</t>
  </si>
  <si>
    <t>7/31/2009</t>
  </si>
  <si>
    <t>8/24/2011</t>
  </si>
  <si>
    <t>5/27/2021</t>
  </si>
  <si>
    <t>6/30/2016</t>
  </si>
  <si>
    <t>9/28/2020</t>
  </si>
  <si>
    <t>2/2/2018</t>
  </si>
  <si>
    <t>3/24/2021</t>
  </si>
  <si>
    <t>3/24/2019</t>
  </si>
  <si>
    <t>4/2/2011</t>
  </si>
  <si>
    <t>12/11/2008</t>
  </si>
  <si>
    <t>5/13/2019</t>
  </si>
  <si>
    <t>5/21/2014</t>
  </si>
  <si>
    <t>7/5/2011</t>
  </si>
  <si>
    <t>2/16/2016</t>
  </si>
  <si>
    <t>12/9/2012</t>
  </si>
  <si>
    <t>3/29/2017</t>
  </si>
  <si>
    <t>2/29/2012</t>
  </si>
  <si>
    <t>11/14/2002</t>
  </si>
  <si>
    <t>5/13/2005</t>
  </si>
  <si>
    <t>2/15/2010</t>
  </si>
  <si>
    <t>7/16/2015</t>
  </si>
  <si>
    <t>8/9/2021</t>
  </si>
  <si>
    <t>1/18/2004</t>
  </si>
  <si>
    <t>12/25/2004</t>
  </si>
  <si>
    <t>10/5/2010</t>
  </si>
  <si>
    <t>9/9/2014</t>
  </si>
  <si>
    <t>1/29/2018</t>
  </si>
  <si>
    <t>11/4/2015</t>
  </si>
  <si>
    <t>2/18/2010</t>
  </si>
  <si>
    <t>9/14/2010</t>
  </si>
  <si>
    <t>12/31/2022</t>
  </si>
  <si>
    <t>2/27/2005</t>
  </si>
  <si>
    <t>10/29/2005</t>
  </si>
  <si>
    <t>7/11/2020</t>
  </si>
  <si>
    <t>9/20/2022</t>
  </si>
  <si>
    <t>1/12/2011</t>
  </si>
  <si>
    <t>11/26/2003</t>
  </si>
  <si>
    <t>8/10/2012</t>
  </si>
  <si>
    <t>10/30/2005</t>
  </si>
  <si>
    <t>2/8/2011</t>
  </si>
  <si>
    <t>8/28/2000</t>
  </si>
  <si>
    <t>11/17/2022</t>
  </si>
  <si>
    <t>2/5/2004</t>
  </si>
  <si>
    <t>10/30/2000</t>
  </si>
  <si>
    <t>6/30/2002</t>
  </si>
  <si>
    <t>12/11/2013</t>
  </si>
  <si>
    <t>7/22/2016</t>
  </si>
  <si>
    <t>7/24/2007</t>
  </si>
  <si>
    <t>8/28/2001</t>
  </si>
  <si>
    <t>11/4/2002</t>
  </si>
  <si>
    <t>2/10/2001</t>
  </si>
  <si>
    <t>12/7/2002</t>
  </si>
  <si>
    <t>6/9/2021</t>
  </si>
  <si>
    <t>7/11/2011</t>
  </si>
  <si>
    <t>1/24/2018</t>
  </si>
  <si>
    <t>8/26/2012</t>
  </si>
  <si>
    <t>9/1/2016</t>
  </si>
  <si>
    <t>3/1/2012</t>
  </si>
  <si>
    <t>12/23/2003</t>
  </si>
  <si>
    <t>9/19/2006</t>
  </si>
  <si>
    <t>1/21/2015</t>
  </si>
  <si>
    <t>3/8/2014</t>
  </si>
  <si>
    <t>4/9/2018</t>
  </si>
  <si>
    <t>3/6/2008</t>
  </si>
  <si>
    <t>8/21/2007</t>
  </si>
  <si>
    <t>7/19/2000</t>
  </si>
  <si>
    <t>6/4/2021</t>
  </si>
  <si>
    <t>12/22/2016</t>
  </si>
  <si>
    <t>7/23/2007</t>
  </si>
  <si>
    <t>4/22/2014</t>
  </si>
  <si>
    <t>6/22/2013</t>
  </si>
  <si>
    <t>3/2/2010</t>
  </si>
  <si>
    <t>7/13/2008</t>
  </si>
  <si>
    <t>11/26/2009</t>
  </si>
  <si>
    <t>3/18/2014</t>
  </si>
  <si>
    <t>12/4/2007</t>
  </si>
  <si>
    <t>12/17/2019</t>
  </si>
  <si>
    <t>3/16/2014</t>
  </si>
  <si>
    <t>8/6/2013</t>
  </si>
  <si>
    <t>8/23/2020</t>
  </si>
  <si>
    <t>6/25/2011</t>
  </si>
  <si>
    <t>11/24/2014</t>
  </si>
  <si>
    <t>8/9/2012</t>
  </si>
  <si>
    <t>7/31/2002</t>
  </si>
  <si>
    <t>3/29/2012</t>
  </si>
  <si>
    <t>4/1/2010</t>
  </si>
  <si>
    <t>7/3/2010</t>
  </si>
  <si>
    <t>8/25/2006</t>
  </si>
  <si>
    <t>12/3/2009</t>
  </si>
  <si>
    <t>3/27/2020</t>
  </si>
  <si>
    <t>9/14/2021</t>
  </si>
  <si>
    <t>3/24/2005</t>
  </si>
  <si>
    <t>4/28/2007</t>
  </si>
  <si>
    <t>2/6/2009</t>
  </si>
  <si>
    <t>2/15/2007</t>
  </si>
  <si>
    <t>11/15/2015</t>
  </si>
  <si>
    <t>6/3/2000</t>
  </si>
  <si>
    <t>4/30/2012</t>
  </si>
  <si>
    <t>3/7/2004</t>
  </si>
  <si>
    <t>9/17/2001</t>
  </si>
  <si>
    <t>11/16/2001</t>
  </si>
  <si>
    <t>4/6/2014</t>
  </si>
  <si>
    <t>5/19/2002</t>
  </si>
  <si>
    <t>6/4/2008</t>
  </si>
  <si>
    <t>6/23/2002</t>
  </si>
  <si>
    <t>7/15/2005</t>
  </si>
  <si>
    <t>5/27/2003</t>
  </si>
  <si>
    <t>6/4/2007</t>
  </si>
  <si>
    <t>7/18/2003</t>
  </si>
  <si>
    <t>4/3/2016</t>
  </si>
  <si>
    <t>4/5/2004</t>
  </si>
  <si>
    <t>4/21/2006</t>
  </si>
  <si>
    <t>1/6/2002</t>
  </si>
  <si>
    <t>2/17/2002</t>
  </si>
  <si>
    <t>2/16/2015</t>
  </si>
  <si>
    <t>8/8/2020</t>
  </si>
  <si>
    <t>2/5/2013</t>
  </si>
  <si>
    <t>12/19/2012</t>
  </si>
  <si>
    <t>11/26/2021</t>
  </si>
  <si>
    <t>1/16/2018</t>
  </si>
  <si>
    <t>8/8/2018</t>
  </si>
  <si>
    <t>12/15/2012</t>
  </si>
  <si>
    <t>8/7/2015</t>
  </si>
  <si>
    <t>10/18/2007</t>
  </si>
  <si>
    <t>4/4/2011</t>
  </si>
  <si>
    <t>7/4/2017</t>
  </si>
  <si>
    <t>4/25/2020</t>
  </si>
  <si>
    <t>3/25/2022</t>
  </si>
  <si>
    <t>6/2/2001</t>
  </si>
  <si>
    <t>7/18/2010</t>
  </si>
  <si>
    <t>10/8/2018</t>
  </si>
  <si>
    <t>9/13/2013</t>
  </si>
  <si>
    <t>3/7/2015</t>
  </si>
  <si>
    <t>3/14/2009</t>
  </si>
  <si>
    <t>7/27/2016</t>
  </si>
  <si>
    <t>7/3/2018</t>
  </si>
  <si>
    <t>9/14/2002</t>
  </si>
  <si>
    <t>6/21/2022</t>
  </si>
  <si>
    <t>7/9/2020</t>
  </si>
  <si>
    <t>6/2/2019</t>
  </si>
  <si>
    <t>2/14/2012</t>
  </si>
  <si>
    <t>3/19/2000</t>
  </si>
  <si>
    <t>12/23/2004</t>
  </si>
  <si>
    <t>3/7/2001</t>
  </si>
  <si>
    <t>11/29/2011</t>
  </si>
  <si>
    <t>2/18/2012</t>
  </si>
  <si>
    <t>10/13/2011</t>
  </si>
  <si>
    <t>9/27/2022</t>
  </si>
  <si>
    <t>2/7/2014</t>
  </si>
  <si>
    <t>9/25/2013</t>
  </si>
  <si>
    <t>5/16/2005</t>
  </si>
  <si>
    <t>5/23/2008</t>
  </si>
  <si>
    <t>10/23/2010</t>
  </si>
  <si>
    <t>1/1/2021</t>
  </si>
  <si>
    <t>6/16/2019</t>
  </si>
  <si>
    <t>7/17/2002</t>
  </si>
  <si>
    <t>11/5/2014</t>
  </si>
  <si>
    <t>12/25/2007</t>
  </si>
  <si>
    <t>10/1/2014</t>
  </si>
  <si>
    <t>7/16/2000</t>
  </si>
  <si>
    <t>1/15/2012</t>
  </si>
  <si>
    <t>4/27/2012</t>
  </si>
  <si>
    <t>10/18/2018</t>
  </si>
  <si>
    <t>4/25/2002</t>
  </si>
  <si>
    <t>3/22/2017</t>
  </si>
  <si>
    <t>10/13/2004</t>
  </si>
  <si>
    <t>1/29/2015</t>
  </si>
  <si>
    <t>8/5/2013</t>
  </si>
  <si>
    <t>12/11/2000</t>
  </si>
  <si>
    <t>6/4/2000</t>
  </si>
  <si>
    <t>3/24/2015</t>
  </si>
  <si>
    <t>3/5/2020</t>
  </si>
  <si>
    <t>10/11/2013</t>
  </si>
  <si>
    <t>10/25/2022</t>
  </si>
  <si>
    <t>4/13/2000</t>
  </si>
  <si>
    <t>5/23/2003</t>
  </si>
  <si>
    <t>6/20/2020</t>
  </si>
  <si>
    <t>9/1/2009</t>
  </si>
  <si>
    <t>8/11/2010</t>
  </si>
  <si>
    <t>3/21/2022</t>
  </si>
  <si>
    <t>6/6/2003</t>
  </si>
  <si>
    <t>5/20/2019</t>
  </si>
  <si>
    <t>6/19/2019</t>
  </si>
  <si>
    <t>12/30/2022</t>
  </si>
  <si>
    <t>6/11/2015</t>
  </si>
  <si>
    <t>10/28/2004</t>
  </si>
  <si>
    <t>11/29/2003</t>
  </si>
  <si>
    <t>9/16/2011</t>
  </si>
  <si>
    <t>12/1/2021</t>
  </si>
  <si>
    <t>10/2/2001</t>
  </si>
  <si>
    <t>12/27/2004</t>
  </si>
  <si>
    <t>11/22/2015</t>
  </si>
  <si>
    <t>5/6/2008</t>
  </si>
  <si>
    <t>11/1/2008</t>
  </si>
  <si>
    <t>4/3/2005</t>
  </si>
  <si>
    <t>11/17/2015</t>
  </si>
  <si>
    <t>3/23/2011</t>
  </si>
  <si>
    <t>10/20/2016</t>
  </si>
  <si>
    <t>5/12/2017</t>
  </si>
  <si>
    <t>9/15/2020</t>
  </si>
  <si>
    <t>8/1/2001</t>
  </si>
  <si>
    <t>2/13/2007</t>
  </si>
  <si>
    <t>10/31/2015</t>
  </si>
  <si>
    <t>9/10/2011</t>
  </si>
  <si>
    <t>7/23/2005</t>
  </si>
  <si>
    <t>1/16/2016</t>
  </si>
  <si>
    <t>7/4/2008</t>
  </si>
  <si>
    <t>8/30/2019</t>
  </si>
  <si>
    <t>2/6/2006</t>
  </si>
  <si>
    <t>12/8/2008</t>
  </si>
  <si>
    <t>9/30/2004</t>
  </si>
  <si>
    <t>7/14/2013</t>
  </si>
  <si>
    <t>10/2/2013</t>
  </si>
  <si>
    <t>10/27/2005</t>
  </si>
  <si>
    <t>10/30/2010</t>
  </si>
  <si>
    <t>6/6/2022</t>
  </si>
  <si>
    <t>12/1/2013</t>
  </si>
  <si>
    <t>12/22/2018</t>
  </si>
  <si>
    <t>2/4/2018</t>
  </si>
  <si>
    <t>1/8/2021</t>
  </si>
  <si>
    <t>10/2/2007</t>
  </si>
  <si>
    <t>1/9/2010</t>
  </si>
  <si>
    <t>9/21/2005</t>
  </si>
  <si>
    <t>1/3/2003</t>
  </si>
  <si>
    <t>5/4/2005</t>
  </si>
  <si>
    <t>4/1/2009</t>
  </si>
  <si>
    <t>6/21/2010</t>
  </si>
  <si>
    <t>11/22/2007</t>
  </si>
  <si>
    <t>1/14/2017</t>
  </si>
  <si>
    <t>7/3/2005</t>
  </si>
  <si>
    <t>5/8/2001</t>
  </si>
  <si>
    <t>3/19/2022</t>
  </si>
  <si>
    <t>1/25/2005</t>
  </si>
  <si>
    <t>3/14/2018</t>
  </si>
  <si>
    <t>9/10/2012</t>
  </si>
  <si>
    <t>3/24/2020</t>
  </si>
  <si>
    <t>6/25/2018</t>
  </si>
  <si>
    <t>4/3/2013</t>
  </si>
  <si>
    <t>11/9/2015</t>
  </si>
  <si>
    <t>7/28/2006</t>
  </si>
  <si>
    <t>7/31/2020</t>
  </si>
  <si>
    <t>9/7/2022</t>
  </si>
  <si>
    <t>4/21/2009</t>
  </si>
  <si>
    <t>12/24/2010</t>
  </si>
  <si>
    <t>5/11/2011</t>
  </si>
  <si>
    <t>11/12/2010</t>
  </si>
  <si>
    <t>5/1/2007</t>
  </si>
  <si>
    <t>8/2/2006</t>
  </si>
  <si>
    <t>12/7/2020</t>
  </si>
  <si>
    <t>6/29/2003</t>
  </si>
  <si>
    <t>1/11/2020</t>
  </si>
  <si>
    <t>2/15/2003</t>
  </si>
  <si>
    <t>4/15/2004</t>
  </si>
  <si>
    <t>3/16/2020</t>
  </si>
  <si>
    <t>11/15/2014</t>
  </si>
  <si>
    <t>6/9/2014</t>
  </si>
  <si>
    <t>7/23/2010</t>
  </si>
  <si>
    <t>12/14/2007</t>
  </si>
  <si>
    <t>5/24/2016</t>
  </si>
  <si>
    <t>3/30/2017</t>
  </si>
  <si>
    <t>6/27/2015</t>
  </si>
  <si>
    <t>5/21/2010</t>
  </si>
  <si>
    <t>7/18/2004</t>
  </si>
  <si>
    <t>7/1/2021</t>
  </si>
  <si>
    <t>9/6/2016</t>
  </si>
  <si>
    <t>9/5/2017</t>
  </si>
  <si>
    <t>6/6/2004</t>
  </si>
  <si>
    <t>8/16/2001</t>
  </si>
  <si>
    <t>9/1/2005</t>
  </si>
  <si>
    <t>10/9/2001</t>
  </si>
  <si>
    <t>8/22/2003</t>
  </si>
  <si>
    <t>11/24/2003</t>
  </si>
  <si>
    <t>3/27/2016</t>
  </si>
  <si>
    <t>3/27/2019</t>
  </si>
  <si>
    <t>7/18/2015</t>
  </si>
  <si>
    <t>12/27/2003</t>
  </si>
  <si>
    <t>10/1/2007</t>
  </si>
  <si>
    <t>3/25/2021</t>
  </si>
  <si>
    <t>11/1/2018</t>
  </si>
  <si>
    <t>8/22/2019</t>
  </si>
  <si>
    <t>12/14/2002</t>
  </si>
  <si>
    <t>8/31/2019</t>
  </si>
  <si>
    <t>8/23/2012</t>
  </si>
  <si>
    <t>1/24/2015</t>
  </si>
  <si>
    <t>1/17/2015</t>
  </si>
  <si>
    <t>6/15/2013</t>
  </si>
  <si>
    <t>11/14/2015</t>
  </si>
  <si>
    <t>2/17/2020</t>
  </si>
  <si>
    <t>3/28/2000</t>
  </si>
  <si>
    <t>1/31/2016</t>
  </si>
  <si>
    <t>3/9/2012</t>
  </si>
  <si>
    <t>12/24/2002</t>
  </si>
  <si>
    <t>7/6/2008</t>
  </si>
  <si>
    <t>10/29/2003</t>
  </si>
  <si>
    <t>1/12/2013</t>
  </si>
  <si>
    <t>8/24/2006</t>
  </si>
  <si>
    <t>9/15/2005</t>
  </si>
  <si>
    <t>3/18/2008</t>
  </si>
  <si>
    <t>2/16/2012</t>
  </si>
  <si>
    <t>5/30/2002</t>
  </si>
  <si>
    <t>10/7/2021</t>
  </si>
  <si>
    <t>6/12/2018</t>
  </si>
  <si>
    <t>1/21/2018</t>
  </si>
  <si>
    <t>8/8/2005</t>
  </si>
  <si>
    <t>1/3/2006</t>
  </si>
  <si>
    <t>10/31/2017</t>
  </si>
  <si>
    <t>6/12/2002</t>
  </si>
  <si>
    <t>4/5/2020</t>
  </si>
  <si>
    <t>10/21/2001</t>
  </si>
  <si>
    <t>9/4/2000</t>
  </si>
  <si>
    <t>11/6/2003</t>
  </si>
  <si>
    <t>6/13/2019</t>
  </si>
  <si>
    <t>2/3/2003</t>
  </si>
  <si>
    <t>1/25/2013</t>
  </si>
  <si>
    <t>12/2/2006</t>
  </si>
  <si>
    <t>4/13/2001</t>
  </si>
  <si>
    <t>10/27/2017</t>
  </si>
  <si>
    <t>11/23/2018</t>
  </si>
  <si>
    <t>9/30/2013</t>
  </si>
  <si>
    <t>4/2/2005</t>
  </si>
  <si>
    <t>6/7/2020</t>
  </si>
  <si>
    <t>2/14/2010</t>
  </si>
  <si>
    <t>6/30/2010</t>
  </si>
  <si>
    <t>3/8/2012</t>
  </si>
  <si>
    <t>3/15/2014</t>
  </si>
  <si>
    <t>3/24/2017</t>
  </si>
  <si>
    <t>9/2/2000</t>
  </si>
  <si>
    <t>11/13/2015</t>
  </si>
  <si>
    <t>4/7/2019</t>
  </si>
  <si>
    <t>7/9/2014</t>
  </si>
  <si>
    <t>9/22/2018</t>
  </si>
  <si>
    <t>11/30/2000</t>
  </si>
  <si>
    <t>6/5/2002</t>
  </si>
  <si>
    <t>9/7/2011</t>
  </si>
  <si>
    <t>5/24/2002</t>
  </si>
  <si>
    <t>1/10/2007</t>
  </si>
  <si>
    <t>8/23/2003</t>
  </si>
  <si>
    <t>11/8/2004</t>
  </si>
  <si>
    <t>2/25/2022</t>
  </si>
  <si>
    <t>4/11/2010</t>
  </si>
  <si>
    <t>5/3/2012</t>
  </si>
  <si>
    <t>12/15/2003</t>
  </si>
  <si>
    <t>2/25/2018</t>
  </si>
  <si>
    <t>10/30/2021</t>
  </si>
  <si>
    <t>7/31/2012</t>
  </si>
  <si>
    <t>7/21/2001</t>
  </si>
  <si>
    <t>1/16/2013</t>
  </si>
  <si>
    <t>3/3/2018</t>
  </si>
  <si>
    <t>11/25/2015</t>
  </si>
  <si>
    <t>9/7/2007</t>
  </si>
  <si>
    <t>8/15/2007</t>
  </si>
  <si>
    <t>7/6/2019</t>
  </si>
  <si>
    <t>1/30/2002</t>
  </si>
  <si>
    <t>1/11/2017</t>
  </si>
  <si>
    <t>10/11/2016</t>
  </si>
  <si>
    <t>2/21/2004</t>
  </si>
  <si>
    <t>8/25/2014</t>
  </si>
  <si>
    <t>10/22/2001</t>
  </si>
  <si>
    <t>2/10/2017</t>
  </si>
  <si>
    <t>11/28/2001</t>
  </si>
  <si>
    <t>10/23/2021</t>
  </si>
  <si>
    <t>4/4/2002</t>
  </si>
  <si>
    <t>9/5/2002</t>
  </si>
  <si>
    <t>9/20/2004</t>
  </si>
  <si>
    <t>2/27/2017</t>
  </si>
  <si>
    <t>5/20/2006</t>
  </si>
  <si>
    <t>2/18/2019</t>
  </si>
  <si>
    <t>6/26/2010</t>
  </si>
  <si>
    <t>6/26/2018</t>
  </si>
  <si>
    <t>1/20/2022</t>
  </si>
  <si>
    <t>10/16/2005</t>
  </si>
  <si>
    <t>10/26/2005</t>
  </si>
  <si>
    <t>10/22/2008</t>
  </si>
  <si>
    <t>8/19/2022</t>
  </si>
  <si>
    <t>5/6/2016</t>
  </si>
  <si>
    <t>6/23/2016</t>
  </si>
  <si>
    <t>6/15/2021</t>
  </si>
  <si>
    <t>2/7/2016</t>
  </si>
  <si>
    <t>10/3/2019</t>
  </si>
  <si>
    <t>7/31/2011</t>
  </si>
  <si>
    <t>1/31/2019</t>
  </si>
  <si>
    <t>6/17/2008</t>
  </si>
  <si>
    <t>7/24/2005</t>
  </si>
  <si>
    <t>4/29/2009</t>
  </si>
  <si>
    <t>12/4/2010</t>
  </si>
  <si>
    <t>6/17/2004</t>
  </si>
  <si>
    <t>2/24/2010</t>
  </si>
  <si>
    <t>3/8/2017</t>
  </si>
  <si>
    <t>8/11/2022</t>
  </si>
  <si>
    <t>5/29/2000</t>
  </si>
  <si>
    <t>2/6/2003</t>
  </si>
  <si>
    <t>12/23/2020</t>
  </si>
  <si>
    <t>11/23/2012</t>
  </si>
  <si>
    <t>3/28/2014</t>
  </si>
  <si>
    <t>12/26/2004</t>
  </si>
  <si>
    <t>4/20/2006</t>
  </si>
  <si>
    <t>12/15/2006</t>
  </si>
  <si>
    <t>3/3/2007</t>
  </si>
  <si>
    <t>3/8/2020</t>
  </si>
  <si>
    <t>10/20/2007</t>
  </si>
  <si>
    <t>8/11/2021</t>
  </si>
  <si>
    <t>8/19/2014</t>
  </si>
  <si>
    <t>12/30/2017</t>
  </si>
  <si>
    <t>4/30/2015</t>
  </si>
  <si>
    <t>7/20/2009</t>
  </si>
  <si>
    <t>1/14/2015</t>
  </si>
  <si>
    <t>7/14/2009</t>
  </si>
  <si>
    <t>11/12/2015</t>
  </si>
  <si>
    <t>7/12/2001</t>
  </si>
  <si>
    <t>10/18/2015</t>
  </si>
  <si>
    <t>9/7/2018</t>
  </si>
  <si>
    <t>12/6/2013</t>
  </si>
  <si>
    <t>5/5/2004</t>
  </si>
  <si>
    <t>3/29/2013</t>
  </si>
  <si>
    <t>8/24/2007</t>
  </si>
  <si>
    <t>1/14/2018</t>
  </si>
  <si>
    <t>2/20/2001</t>
  </si>
  <si>
    <t>1/31/2018</t>
  </si>
  <si>
    <t>3/14/2002</t>
  </si>
  <si>
    <t>1/29/2008</t>
  </si>
  <si>
    <t>4/18/2004</t>
  </si>
  <si>
    <t>11/6/2008</t>
  </si>
  <si>
    <t>4/20/2008</t>
  </si>
  <si>
    <t>5/4/2012</t>
  </si>
  <si>
    <t>12/4/2012</t>
  </si>
  <si>
    <t>9/12/2012</t>
  </si>
  <si>
    <t>11/15/2010</t>
  </si>
  <si>
    <t>11/20/2020</t>
  </si>
  <si>
    <t>8/6/2020</t>
  </si>
  <si>
    <t>3/15/2006</t>
  </si>
  <si>
    <t>8/12/2021</t>
  </si>
  <si>
    <t>2/24/2001</t>
  </si>
  <si>
    <t>6/17/2020</t>
  </si>
  <si>
    <t>12/29/2017</t>
  </si>
  <si>
    <t>11/10/2000</t>
  </si>
  <si>
    <t>1/24/2017</t>
  </si>
  <si>
    <t>10/22/2006</t>
  </si>
  <si>
    <t>9/14/2014</t>
  </si>
  <si>
    <t>5/19/2004</t>
  </si>
  <si>
    <t>8/30/2014</t>
  </si>
  <si>
    <t>3/2/2007</t>
  </si>
  <si>
    <t>4/9/2000</t>
  </si>
  <si>
    <t>1/26/2011</t>
  </si>
  <si>
    <t>6/14/2009</t>
  </si>
  <si>
    <t>4/6/2017</t>
  </si>
  <si>
    <t>10/10/2002</t>
  </si>
  <si>
    <t>8/21/2009</t>
  </si>
  <si>
    <t>11/13/2008</t>
  </si>
  <si>
    <t>10/5/2020</t>
  </si>
  <si>
    <t>11/4/2009</t>
  </si>
  <si>
    <t>6/12/2021</t>
  </si>
  <si>
    <t>11/5/2002</t>
  </si>
  <si>
    <t>5/20/2017</t>
  </si>
  <si>
    <t>2/21/2022</t>
  </si>
  <si>
    <t>8/17/2002</t>
  </si>
  <si>
    <t>8/23/2011</t>
  </si>
  <si>
    <t>2/25/2015</t>
  </si>
  <si>
    <t>6/27/2013</t>
  </si>
  <si>
    <t>10/25/2000</t>
  </si>
  <si>
    <t>1/19/2000</t>
  </si>
  <si>
    <t>8/18/2017</t>
  </si>
  <si>
    <t>9/16/2001</t>
  </si>
  <si>
    <t>8/13/2006</t>
  </si>
  <si>
    <t>2/26/2003</t>
  </si>
  <si>
    <t>7/22/2003</t>
  </si>
  <si>
    <t>1/10/2001</t>
  </si>
  <si>
    <t>4/4/2014</t>
  </si>
  <si>
    <t>11/7/2013</t>
  </si>
  <si>
    <t>5/30/2017</t>
  </si>
  <si>
    <t>10/14/2003</t>
  </si>
  <si>
    <t>5/1/2002</t>
  </si>
  <si>
    <t>5/2/2015</t>
  </si>
  <si>
    <t>2/19/2014</t>
  </si>
  <si>
    <t>12/3/2006</t>
  </si>
  <si>
    <t>1/12/2017</t>
  </si>
  <si>
    <t>3/1/2022</t>
  </si>
  <si>
    <t>8/16/2012</t>
  </si>
  <si>
    <t>6/18/2016</t>
  </si>
  <si>
    <t>3/15/2016</t>
  </si>
  <si>
    <t>3/16/2004</t>
  </si>
  <si>
    <t>5/30/2003</t>
  </si>
  <si>
    <t>12/8/2006</t>
  </si>
  <si>
    <t>12/19/2004</t>
  </si>
  <si>
    <t>8/27/2009</t>
  </si>
  <si>
    <t>4/15/2012</t>
  </si>
  <si>
    <t>7/16/2011</t>
  </si>
  <si>
    <t>7/21/2016</t>
  </si>
  <si>
    <t>4/29/2004</t>
  </si>
  <si>
    <t>5/23/2022</t>
  </si>
  <si>
    <t>12/23/2002</t>
  </si>
  <si>
    <t>7/21/2009</t>
  </si>
  <si>
    <t>11/12/2016</t>
  </si>
  <si>
    <t>12/7/2021</t>
  </si>
  <si>
    <t>10/25/2006</t>
  </si>
  <si>
    <t>8/5/2020</t>
  </si>
  <si>
    <t>3/26/2002</t>
  </si>
  <si>
    <t>12/26/2021</t>
  </si>
  <si>
    <t>11/14/2019</t>
  </si>
  <si>
    <t>1/4/2022</t>
  </si>
  <si>
    <t>4/11/2012</t>
  </si>
  <si>
    <t>8/24/2003</t>
  </si>
  <si>
    <t>7/4/2003</t>
  </si>
  <si>
    <t>8/18/2006</t>
  </si>
  <si>
    <t>2/17/2006</t>
  </si>
  <si>
    <t>10/25/2020</t>
  </si>
  <si>
    <t>12/1/2022</t>
  </si>
  <si>
    <t>6/5/2017</t>
  </si>
  <si>
    <t>2/18/2022</t>
  </si>
  <si>
    <t>10/10/2016</t>
  </si>
  <si>
    <t>2/26/2011</t>
  </si>
  <si>
    <t>6/5/2013</t>
  </si>
  <si>
    <t>10/28/2015</t>
  </si>
  <si>
    <t>6/24/2015</t>
  </si>
  <si>
    <t>3/30/2016</t>
  </si>
  <si>
    <t>12/23/2022</t>
  </si>
  <si>
    <t>9/8/2020</t>
  </si>
  <si>
    <t>8/31/2010</t>
  </si>
  <si>
    <t>2/27/2012</t>
  </si>
  <si>
    <t>9/29/2006</t>
  </si>
  <si>
    <t>9/10/2016</t>
  </si>
  <si>
    <t>11/5/2018</t>
  </si>
  <si>
    <t>11/12/2004</t>
  </si>
  <si>
    <t>8/16/2010</t>
  </si>
  <si>
    <t>4/20/2018</t>
  </si>
  <si>
    <t>8/12/2002</t>
  </si>
  <si>
    <t>5/11/2000</t>
  </si>
  <si>
    <t>8/27/2001</t>
  </si>
  <si>
    <t>10/5/2012</t>
  </si>
  <si>
    <t>4/14/2020</t>
  </si>
  <si>
    <t>11/1/2003</t>
  </si>
  <si>
    <t>8/26/2017</t>
  </si>
  <si>
    <t>12/23/2006</t>
  </si>
  <si>
    <t>10/8/2015</t>
  </si>
  <si>
    <t>2/28/2005</t>
  </si>
  <si>
    <t>12/4/2000</t>
  </si>
  <si>
    <t>11/21/2015</t>
  </si>
  <si>
    <t>12/15/2017</t>
  </si>
  <si>
    <t>6/29/2002</t>
  </si>
  <si>
    <t>12/10/2010</t>
  </si>
  <si>
    <t>12/15/2021</t>
  </si>
  <si>
    <t>1/22/2015</t>
  </si>
  <si>
    <t>8/19/2012</t>
  </si>
  <si>
    <t>6/15/2002</t>
  </si>
  <si>
    <t>7/21/2007</t>
  </si>
  <si>
    <t>10/8/2022</t>
  </si>
  <si>
    <t>11/27/2002</t>
  </si>
  <si>
    <t>5/30/2004</t>
  </si>
  <si>
    <t>10/24/2022</t>
  </si>
  <si>
    <t>6/24/2011</t>
  </si>
  <si>
    <t>10/23/2015</t>
  </si>
  <si>
    <t>1/11/2010</t>
  </si>
  <si>
    <t>8/4/2019</t>
  </si>
  <si>
    <t>2/13/2018</t>
  </si>
  <si>
    <t>11/3/2007</t>
  </si>
  <si>
    <t>9/4/2012</t>
  </si>
  <si>
    <t>5/1/2006</t>
  </si>
  <si>
    <t>5/11/2013</t>
  </si>
  <si>
    <t>8/4/2003</t>
  </si>
  <si>
    <t>6/21/2021</t>
  </si>
  <si>
    <t>10/19/2022</t>
  </si>
  <si>
    <t>2/26/2018</t>
  </si>
  <si>
    <t>1/25/2009</t>
  </si>
  <si>
    <t>10/22/2007</t>
  </si>
  <si>
    <t>8/3/2006</t>
  </si>
  <si>
    <t>8/4/2021</t>
  </si>
  <si>
    <t>10/14/2022</t>
  </si>
  <si>
    <t>9/18/2001</t>
  </si>
  <si>
    <t>10/14/2000</t>
  </si>
  <si>
    <t>2/12/2016</t>
  </si>
  <si>
    <t>5/31/2007</t>
  </si>
  <si>
    <t>10/4/2005</t>
  </si>
  <si>
    <t>7/9/2006</t>
  </si>
  <si>
    <t>6/22/2004</t>
  </si>
  <si>
    <t>2/14/2011</t>
  </si>
  <si>
    <t>2/4/2015</t>
  </si>
  <si>
    <t>6/19/2014</t>
  </si>
  <si>
    <t>3/26/2016</t>
  </si>
  <si>
    <t>11/2/2003</t>
  </si>
  <si>
    <t>12/13/2016</t>
  </si>
  <si>
    <t>4/2/2004</t>
  </si>
  <si>
    <t>6/19/2018</t>
  </si>
  <si>
    <t>10/10/2009</t>
  </si>
  <si>
    <t>3/27/2017</t>
  </si>
  <si>
    <t>8/22/2002</t>
  </si>
  <si>
    <t>3/2/2020</t>
  </si>
  <si>
    <t>10/31/2005</t>
  </si>
  <si>
    <t>10/9/2019</t>
  </si>
  <si>
    <t>8/7/2009</t>
  </si>
  <si>
    <t>2/18/2021</t>
  </si>
  <si>
    <t>10/15/2002</t>
  </si>
  <si>
    <t>6/26/2014</t>
  </si>
  <si>
    <t>11/19/2007</t>
  </si>
  <si>
    <t>3/24/2018</t>
  </si>
  <si>
    <t>3/11/2009</t>
  </si>
  <si>
    <t>9/13/2015</t>
  </si>
  <si>
    <t>3/26/2004</t>
  </si>
  <si>
    <t>11/21/2010</t>
  </si>
  <si>
    <t>12/25/2013</t>
  </si>
  <si>
    <t>5/12/2011</t>
  </si>
  <si>
    <t>8/17/2012</t>
  </si>
  <si>
    <t>5/8/2012</t>
  </si>
  <si>
    <t>12/28/2022</t>
  </si>
  <si>
    <t>7/30/2010</t>
  </si>
  <si>
    <t>4/27/2000</t>
  </si>
  <si>
    <t>4/19/2010</t>
  </si>
  <si>
    <t>1/12/2015</t>
  </si>
  <si>
    <t>6/11/2017</t>
  </si>
  <si>
    <t>5/3/2014</t>
  </si>
  <si>
    <t>8/13/2015</t>
  </si>
  <si>
    <t>1/21/2017</t>
  </si>
  <si>
    <t>3/19/2008</t>
  </si>
  <si>
    <t>4/27/2020</t>
  </si>
  <si>
    <t>2/6/2015</t>
  </si>
  <si>
    <t>2/3/2006</t>
  </si>
  <si>
    <t>5/23/2016</t>
  </si>
  <si>
    <t>3/12/2008</t>
  </si>
  <si>
    <t>4/24/2013</t>
  </si>
  <si>
    <t>6/2/2009</t>
  </si>
  <si>
    <t>12/10/2002</t>
  </si>
  <si>
    <t>8/11/2020</t>
  </si>
  <si>
    <t>5/10/2010</t>
  </si>
  <si>
    <t>1/4/2011</t>
  </si>
  <si>
    <t>6/15/2011</t>
  </si>
  <si>
    <t>6/13/2020</t>
  </si>
  <si>
    <t>8/13/2001</t>
  </si>
  <si>
    <t>9/9/2019</t>
  </si>
  <si>
    <t>2/2/2006</t>
  </si>
  <si>
    <t>2/19/2020</t>
  </si>
  <si>
    <t>8/8/2014</t>
  </si>
  <si>
    <t>10/16/2016</t>
  </si>
  <si>
    <t>4/7/2013</t>
  </si>
  <si>
    <t>5/30/2013</t>
  </si>
  <si>
    <t>10/31/2006</t>
  </si>
  <si>
    <t>2/9/2009</t>
  </si>
  <si>
    <t>6/23/2005</t>
  </si>
  <si>
    <t>5/22/2014</t>
  </si>
  <si>
    <t>7/8/2012</t>
  </si>
  <si>
    <t>11/18/2018</t>
  </si>
  <si>
    <t>4/30/2014</t>
  </si>
  <si>
    <t>6/22/2006</t>
  </si>
  <si>
    <t>3/29/2022</t>
  </si>
  <si>
    <t>12/16/2015</t>
  </si>
  <si>
    <t>4/25/2003</t>
  </si>
  <si>
    <t>9/29/2018</t>
  </si>
  <si>
    <t>12/3/2004</t>
  </si>
  <si>
    <t>6/30/2001</t>
  </si>
  <si>
    <t>7/17/2022</t>
  </si>
  <si>
    <t>10/14/2004</t>
  </si>
  <si>
    <t>5/27/2020</t>
  </si>
  <si>
    <t>8/16/2017</t>
  </si>
  <si>
    <t>12/5/2018</t>
  </si>
  <si>
    <t>4/9/2004</t>
  </si>
  <si>
    <t>5/5/2010</t>
  </si>
  <si>
    <t>4/25/2021</t>
  </si>
  <si>
    <t>7/5/2021</t>
  </si>
  <si>
    <t>11/2/2004</t>
  </si>
  <si>
    <t>8/13/2003</t>
  </si>
  <si>
    <t>10/19/2010</t>
  </si>
  <si>
    <t>10/25/2014</t>
  </si>
  <si>
    <t>7/31/2019</t>
  </si>
  <si>
    <t>3/5/2016</t>
  </si>
  <si>
    <t>11/5/2012</t>
  </si>
  <si>
    <t>6/2/2017</t>
  </si>
  <si>
    <t>4/15/2019</t>
  </si>
  <si>
    <t>6/9/2016</t>
  </si>
  <si>
    <t>6/7/2010</t>
  </si>
  <si>
    <t>9/14/2016</t>
  </si>
  <si>
    <t>4/6/2002</t>
  </si>
  <si>
    <t>12/17/2010</t>
  </si>
  <si>
    <t>8/2/2012</t>
  </si>
  <si>
    <t>1/6/2021</t>
  </si>
  <si>
    <t>7/27/2008</t>
  </si>
  <si>
    <t>12/16/2002</t>
  </si>
  <si>
    <t>7/5/2008</t>
  </si>
  <si>
    <t>4/27/2010</t>
  </si>
  <si>
    <t>5/27/2013</t>
  </si>
  <si>
    <t>9/4/2009</t>
  </si>
  <si>
    <t>7/17/2021</t>
  </si>
  <si>
    <t>7/20/2005</t>
  </si>
  <si>
    <t>2/9/2010</t>
  </si>
  <si>
    <t>7/1/2016</t>
  </si>
  <si>
    <t>4/14/2007</t>
  </si>
  <si>
    <t>3/21/2017</t>
  </si>
  <si>
    <t>7/19/2005</t>
  </si>
  <si>
    <t>6/8/2003</t>
  </si>
  <si>
    <t>7/12/2018</t>
  </si>
  <si>
    <t>3/18/2013</t>
  </si>
  <si>
    <t>12/21/2000</t>
  </si>
  <si>
    <t>7/2/2007</t>
  </si>
  <si>
    <t>12/9/2020</t>
  </si>
  <si>
    <t>1/18/2013</t>
  </si>
  <si>
    <t>5/25/2014</t>
  </si>
  <si>
    <t>2/17/2017</t>
  </si>
  <si>
    <t>9/16/2016</t>
  </si>
  <si>
    <t>1/19/2014</t>
  </si>
  <si>
    <t>2/19/2022</t>
  </si>
  <si>
    <t>9/6/2019</t>
  </si>
  <si>
    <t>10/20/2011</t>
  </si>
  <si>
    <t>5/30/2014</t>
  </si>
  <si>
    <t>12/12/2006</t>
  </si>
  <si>
    <t>9/7/2013</t>
  </si>
  <si>
    <t>9/25/2022</t>
  </si>
  <si>
    <t>3/26/2010</t>
  </si>
  <si>
    <t>6/13/2011</t>
  </si>
  <si>
    <t>3/14/2012</t>
  </si>
  <si>
    <t>4/28/2001</t>
  </si>
  <si>
    <t>6/29/2008</t>
  </si>
  <si>
    <t>8/10/2020</t>
  </si>
  <si>
    <t>6/16/2000</t>
  </si>
  <si>
    <t>5/25/2020</t>
  </si>
  <si>
    <t>4/19/2019</t>
  </si>
  <si>
    <t>6/25/2019</t>
  </si>
  <si>
    <t>12/24/2021</t>
  </si>
  <si>
    <t>1/4/2009</t>
  </si>
  <si>
    <t>10/1/2004</t>
  </si>
  <si>
    <t>12/7/2019</t>
  </si>
  <si>
    <t>4/26/2002</t>
  </si>
  <si>
    <t>6/6/2002</t>
  </si>
  <si>
    <t>10/25/2017</t>
  </si>
  <si>
    <t>2/5/2011</t>
  </si>
  <si>
    <t>7/23/2008</t>
  </si>
  <si>
    <t>9/4/2011</t>
  </si>
  <si>
    <t>12/22/2004</t>
  </si>
  <si>
    <t>9/15/2008</t>
  </si>
  <si>
    <t>9/29/2013</t>
  </si>
  <si>
    <t>1/22/2008</t>
  </si>
  <si>
    <t>12/1/2016</t>
  </si>
  <si>
    <t>10/20/2018</t>
  </si>
  <si>
    <t>5/12/2015</t>
  </si>
  <si>
    <t>3/31/2010</t>
  </si>
  <si>
    <t>10/28/2007</t>
  </si>
  <si>
    <t>9/1/2010</t>
  </si>
  <si>
    <t>1/9/2015</t>
  </si>
  <si>
    <t>11/30/2013</t>
  </si>
  <si>
    <t>6/23/2020</t>
  </si>
  <si>
    <t>5/22/2003</t>
  </si>
  <si>
    <t>11/3/2008</t>
  </si>
  <si>
    <t>12/26/2011</t>
  </si>
  <si>
    <t>12/17/2005</t>
  </si>
  <si>
    <t>1/3/2015</t>
  </si>
  <si>
    <t>1/2/2008</t>
  </si>
  <si>
    <t>7/16/2017</t>
  </si>
  <si>
    <t>6/10/2014</t>
  </si>
  <si>
    <t>8/21/2003</t>
  </si>
  <si>
    <t>9/11/2014</t>
  </si>
  <si>
    <t>12/4/2003</t>
  </si>
  <si>
    <t>1/30/2005</t>
  </si>
  <si>
    <t>3/12/2004</t>
  </si>
  <si>
    <t>10/14/2018</t>
  </si>
  <si>
    <t>8/3/2013</t>
  </si>
  <si>
    <t>2/4/2004</t>
  </si>
  <si>
    <t>9/2/2022</t>
  </si>
  <si>
    <t>4/12/2005</t>
  </si>
  <si>
    <t>2/19/2016</t>
  </si>
  <si>
    <t>2/23/2021</t>
  </si>
  <si>
    <t>2/10/2005</t>
  </si>
  <si>
    <t>4/9/2022</t>
  </si>
  <si>
    <t>9/10/2010</t>
  </si>
  <si>
    <t>2/20/2015</t>
  </si>
  <si>
    <t>11/28/2013</t>
  </si>
  <si>
    <t>5/1/2010</t>
  </si>
  <si>
    <t>5/10/2022</t>
  </si>
  <si>
    <t>8/22/2012</t>
  </si>
  <si>
    <t>8/12/2004</t>
  </si>
  <si>
    <t>10/11/2000</t>
  </si>
  <si>
    <t>7/3/2013</t>
  </si>
  <si>
    <t>2/2/2015</t>
  </si>
  <si>
    <t>10/20/2006</t>
  </si>
  <si>
    <t>3/8/2003</t>
  </si>
  <si>
    <t>4/20/2004</t>
  </si>
  <si>
    <t>12/23/2010</t>
  </si>
  <si>
    <t>7/12/2021</t>
  </si>
  <si>
    <t>12/25/2012</t>
  </si>
  <si>
    <t>1/24/2001</t>
  </si>
  <si>
    <t>7/10/2001</t>
  </si>
  <si>
    <t>12/6/2017</t>
  </si>
  <si>
    <t>3/29/2021</t>
  </si>
  <si>
    <t>11/9/2006</t>
  </si>
  <si>
    <t>8/26/2009</t>
  </si>
  <si>
    <t>10/25/2016</t>
  </si>
  <si>
    <t>8/3/2014</t>
  </si>
  <si>
    <t>6/30/2003</t>
  </si>
  <si>
    <t>1/23/2020</t>
  </si>
  <si>
    <t>12/10/2008</t>
  </si>
  <si>
    <t>3/19/2017</t>
  </si>
  <si>
    <t>7/27/2011</t>
  </si>
  <si>
    <t>7/28/2005</t>
  </si>
  <si>
    <t>11/28/2015</t>
  </si>
  <si>
    <t>9/14/2003</t>
  </si>
  <si>
    <t>6/12/2015</t>
  </si>
  <si>
    <t>1/26/2008</t>
  </si>
  <si>
    <t>6/12/2011</t>
  </si>
  <si>
    <t>8/4/2013</t>
  </si>
  <si>
    <t>10/28/2016</t>
  </si>
  <si>
    <t>4/30/2000</t>
  </si>
  <si>
    <t>1/20/2004</t>
  </si>
  <si>
    <t>6/14/2022</t>
  </si>
  <si>
    <t>5/18/2021</t>
  </si>
  <si>
    <t>1/25/2012</t>
  </si>
  <si>
    <t>11/6/2021</t>
  </si>
  <si>
    <t>5/14/2001</t>
  </si>
  <si>
    <t>4/23/2019</t>
  </si>
  <si>
    <t>8/11/2011</t>
  </si>
  <si>
    <t>2/22/2008</t>
  </si>
  <si>
    <t>7/21/2015</t>
  </si>
  <si>
    <t>1/24/2002</t>
  </si>
  <si>
    <t>7/28/2014</t>
  </si>
  <si>
    <t>5/3/2006</t>
  </si>
  <si>
    <t>7/29/2021</t>
  </si>
  <si>
    <t>4/16/2006</t>
  </si>
  <si>
    <t>5/31/2012</t>
  </si>
  <si>
    <t>1/27/2010</t>
  </si>
  <si>
    <t>1/21/2001</t>
  </si>
  <si>
    <t>1/25/2004</t>
  </si>
  <si>
    <t>12/18/2006</t>
  </si>
  <si>
    <t>11/24/2012</t>
  </si>
  <si>
    <t>7/8/2019</t>
  </si>
  <si>
    <t>9/28/2016</t>
  </si>
  <si>
    <t>10/20/2022</t>
  </si>
  <si>
    <t>8/11/2005</t>
  </si>
  <si>
    <t>5/5/2014</t>
  </si>
  <si>
    <t>5/6/2002</t>
  </si>
  <si>
    <t>2/17/2003</t>
  </si>
  <si>
    <t>10/8/2007</t>
  </si>
  <si>
    <t>11/1/2022</t>
  </si>
  <si>
    <t>2/15/2019</t>
  </si>
  <si>
    <t>3/16/2006</t>
  </si>
  <si>
    <t>4/27/2017</t>
  </si>
  <si>
    <t>6/7/2009</t>
  </si>
  <si>
    <t>3/25/2015</t>
  </si>
  <si>
    <t>10/21/2017</t>
  </si>
  <si>
    <t>1/26/2015</t>
  </si>
  <si>
    <t>11/22/2019</t>
  </si>
  <si>
    <t>6/15/2020</t>
  </si>
  <si>
    <t>1/25/2015</t>
  </si>
  <si>
    <t>6/10/2006</t>
  </si>
  <si>
    <t>8/7/2007</t>
  </si>
  <si>
    <t>5/19/2009</t>
  </si>
  <si>
    <t>5/10/2002</t>
  </si>
  <si>
    <t>8/7/2003</t>
  </si>
  <si>
    <t>11/23/2002</t>
  </si>
  <si>
    <t>11/8/2018</t>
  </si>
  <si>
    <t>3/27/2022</t>
  </si>
  <si>
    <t>2/23/2012</t>
  </si>
  <si>
    <t>8/3/2021</t>
  </si>
  <si>
    <t>4/22/2004</t>
  </si>
  <si>
    <t>9/14/2019</t>
  </si>
  <si>
    <t>8/26/2019</t>
  </si>
  <si>
    <t>12/13/2004</t>
  </si>
  <si>
    <t>6/10/2019</t>
  </si>
  <si>
    <t>1/18/2017</t>
  </si>
  <si>
    <t>10/22/2012</t>
  </si>
  <si>
    <t>8/18/2013</t>
  </si>
  <si>
    <t>9/5/2010</t>
  </si>
  <si>
    <t>5/20/2002</t>
  </si>
  <si>
    <t>10/26/2000</t>
  </si>
  <si>
    <t>3/19/2006</t>
  </si>
  <si>
    <t>11/7/2011</t>
  </si>
  <si>
    <t>3/14/2000</t>
  </si>
  <si>
    <t>5/30/2020</t>
  </si>
  <si>
    <t>4/3/2019</t>
  </si>
  <si>
    <t>10/1/2003</t>
  </si>
  <si>
    <t>12/26/2003</t>
  </si>
  <si>
    <t>2/8/2021</t>
  </si>
  <si>
    <t>7/8/2018</t>
  </si>
  <si>
    <t>12/14/2001</t>
  </si>
  <si>
    <t>6/9/2020</t>
  </si>
  <si>
    <t>9/24/2019</t>
  </si>
  <si>
    <t>11/19/2014</t>
  </si>
  <si>
    <t>11/10/2004</t>
  </si>
  <si>
    <t>1/24/2020</t>
  </si>
  <si>
    <t>6/12/2014</t>
  </si>
  <si>
    <t>12/24/2007</t>
  </si>
  <si>
    <t>4/30/2021</t>
  </si>
  <si>
    <t>10/23/2017</t>
  </si>
  <si>
    <t>3/13/2003</t>
  </si>
  <si>
    <t>7/19/2020</t>
  </si>
  <si>
    <t>10/15/2022</t>
  </si>
  <si>
    <t>9/17/2006</t>
  </si>
  <si>
    <t>2/1/2012</t>
  </si>
  <si>
    <t>1/11/2013</t>
  </si>
  <si>
    <t>7/18/2016</t>
  </si>
  <si>
    <t>12/27/2006</t>
  </si>
  <si>
    <t>11/4/2022</t>
  </si>
  <si>
    <t>12/27/2008</t>
  </si>
  <si>
    <t>8/2/2017</t>
  </si>
  <si>
    <t>1/30/2003</t>
  </si>
  <si>
    <t>11/13/2017</t>
  </si>
  <si>
    <t>9/13/2007</t>
  </si>
  <si>
    <t>10/7/2000</t>
  </si>
  <si>
    <t>2/18/2018</t>
  </si>
  <si>
    <t>3/31/2021</t>
  </si>
  <si>
    <t>9/29/2000</t>
  </si>
  <si>
    <t>11/15/2020</t>
  </si>
  <si>
    <t>7/20/2020</t>
  </si>
  <si>
    <t>6/4/2001</t>
  </si>
  <si>
    <t>7/1/2011</t>
  </si>
  <si>
    <t>4/25/2014</t>
  </si>
  <si>
    <t>12/14/2019</t>
  </si>
  <si>
    <t>9/6/2013</t>
  </si>
  <si>
    <t>9/30/2014</t>
  </si>
  <si>
    <t>6/5/2005</t>
  </si>
  <si>
    <t>3/6/2018</t>
  </si>
  <si>
    <t>10/22/2011</t>
  </si>
  <si>
    <t>9/26/2010</t>
  </si>
  <si>
    <t>3/23/2010</t>
  </si>
  <si>
    <t>3/11/2021</t>
  </si>
  <si>
    <t>8/7/2005</t>
  </si>
  <si>
    <t>10/31/2001</t>
  </si>
  <si>
    <t>10/6/2016</t>
  </si>
  <si>
    <t>7/3/2004</t>
  </si>
  <si>
    <t>6/3/2009</t>
  </si>
  <si>
    <t>7/8/2002</t>
  </si>
  <si>
    <t>3/18/2020</t>
  </si>
  <si>
    <t>11/9/2014</t>
  </si>
  <si>
    <t>10/13/2005</t>
  </si>
  <si>
    <t>10/26/2010</t>
  </si>
  <si>
    <t>4/24/2020</t>
  </si>
  <si>
    <t>6/3/2014</t>
  </si>
  <si>
    <t>1/12/2009</t>
  </si>
  <si>
    <t>10/29/2007</t>
  </si>
  <si>
    <t>7/13/2007</t>
  </si>
  <si>
    <t>4/15/2017</t>
  </si>
  <si>
    <t>1/23/2002</t>
  </si>
  <si>
    <t>1/26/2004</t>
  </si>
  <si>
    <t>3/25/2009</t>
  </si>
  <si>
    <t>6/8/2014</t>
  </si>
  <si>
    <t>6/2/2020</t>
  </si>
  <si>
    <t>1/15/2006</t>
  </si>
  <si>
    <t>6/27/2006</t>
  </si>
  <si>
    <t>8/14/2019</t>
  </si>
  <si>
    <t>4/28/2010</t>
  </si>
  <si>
    <t>9/20/2020</t>
  </si>
  <si>
    <t>12/27/2002</t>
  </si>
  <si>
    <t>11/25/2021</t>
  </si>
  <si>
    <t>4/23/2002</t>
  </si>
  <si>
    <t>5/24/2017</t>
  </si>
  <si>
    <t>5/27/2002</t>
  </si>
  <si>
    <t>9/13/2016</t>
  </si>
  <si>
    <t>10/30/2017</t>
  </si>
  <si>
    <t>7/26/2015</t>
  </si>
  <si>
    <t>12/10/2009</t>
  </si>
  <si>
    <t>4/10/2004</t>
  </si>
  <si>
    <t>11/30/2014</t>
  </si>
  <si>
    <t>11/24/2005</t>
  </si>
  <si>
    <t>7/22/2000</t>
  </si>
  <si>
    <t>10/20/2012</t>
  </si>
  <si>
    <t>5/13/2002</t>
  </si>
  <si>
    <t>2/26/2010</t>
  </si>
  <si>
    <t>11/10/2013</t>
  </si>
  <si>
    <t>1/24/2012</t>
  </si>
  <si>
    <t>4/12/2007</t>
  </si>
  <si>
    <t>10/25/2011</t>
  </si>
  <si>
    <t>2/9/2004</t>
  </si>
  <si>
    <t>6/3/2001</t>
  </si>
  <si>
    <t>12/28/2000</t>
  </si>
  <si>
    <t>1/16/2004</t>
  </si>
  <si>
    <t>7/5/2005</t>
  </si>
  <si>
    <t>1/12/2016</t>
  </si>
  <si>
    <t>6/5/2022</t>
  </si>
  <si>
    <t>6/14/2001</t>
  </si>
  <si>
    <t>5/10/2011</t>
  </si>
  <si>
    <t>5/26/2007</t>
  </si>
  <si>
    <t>6/19/2004</t>
  </si>
  <si>
    <t>6/24/2021</t>
  </si>
  <si>
    <t>6/7/2004</t>
  </si>
  <si>
    <t>2/13/2005</t>
  </si>
  <si>
    <t>2/24/2006</t>
  </si>
  <si>
    <t>1/6/2006</t>
  </si>
  <si>
    <t>12/15/2016</t>
  </si>
  <si>
    <t>9/25/2003</t>
  </si>
  <si>
    <t>11/11/2009</t>
  </si>
  <si>
    <t>7/25/2022</t>
  </si>
  <si>
    <t>1/23/2000</t>
  </si>
  <si>
    <t>4/26/2007</t>
  </si>
  <si>
    <t>10/26/2002</t>
  </si>
  <si>
    <t>12/24/2011</t>
  </si>
  <si>
    <t>1/27/2001</t>
  </si>
  <si>
    <t>8/18/2009</t>
  </si>
  <si>
    <t>10/7/2016</t>
  </si>
  <si>
    <t>7/15/2020</t>
  </si>
  <si>
    <t>6/24/2013</t>
  </si>
  <si>
    <t>3/27/2000</t>
  </si>
  <si>
    <t>7/1/2004</t>
  </si>
  <si>
    <t>3/25/2013</t>
  </si>
  <si>
    <t>2/7/2006</t>
  </si>
  <si>
    <t>10/5/2006</t>
  </si>
  <si>
    <t>1/22/2018</t>
  </si>
  <si>
    <t>2/26/2006</t>
  </si>
  <si>
    <t>8/5/2001</t>
  </si>
  <si>
    <t>4/12/2011</t>
  </si>
  <si>
    <t>5/22/2002</t>
  </si>
  <si>
    <t>7/11/2006</t>
  </si>
  <si>
    <t>5/9/2022</t>
  </si>
  <si>
    <t>3/10/2010</t>
  </si>
  <si>
    <t>1/12/2020</t>
  </si>
  <si>
    <t>11/19/2018</t>
  </si>
  <si>
    <t>12/30/2002</t>
  </si>
  <si>
    <t>12/21/2010</t>
  </si>
  <si>
    <t>4/14/2012</t>
  </si>
  <si>
    <t>4/14/2006</t>
  </si>
  <si>
    <t>2/27/2014</t>
  </si>
  <si>
    <t>4/24/2006</t>
  </si>
  <si>
    <t>5/6/2015</t>
  </si>
  <si>
    <t>7/12/2004</t>
  </si>
  <si>
    <t>8/21/2013</t>
  </si>
  <si>
    <t>10/28/2017</t>
  </si>
  <si>
    <t>3/3/2012</t>
  </si>
  <si>
    <t>7/22/2021</t>
  </si>
  <si>
    <t>10/3/2005</t>
  </si>
  <si>
    <t>7/19/2010</t>
  </si>
  <si>
    <t>12/24/2003</t>
  </si>
  <si>
    <t>8/31/2006</t>
  </si>
  <si>
    <t>5/16/2012</t>
  </si>
  <si>
    <t>2/25/2002</t>
  </si>
  <si>
    <t>8/17/2018</t>
  </si>
  <si>
    <t>10/24/2008</t>
  </si>
  <si>
    <t>11/15/2019</t>
  </si>
  <si>
    <t>5/5/2018</t>
  </si>
  <si>
    <t>8/4/2005</t>
  </si>
  <si>
    <t>8/18/2019</t>
  </si>
  <si>
    <t>10/30/2020</t>
  </si>
  <si>
    <t>8/13/2011</t>
  </si>
  <si>
    <t>6/13/2004</t>
  </si>
  <si>
    <t>1/11/2004</t>
  </si>
  <si>
    <t>3/12/2015</t>
  </si>
  <si>
    <t>9/8/2003</t>
  </si>
  <si>
    <t>1/14/2000</t>
  </si>
  <si>
    <t>12/31/2004</t>
  </si>
  <si>
    <t>1/5/2007</t>
  </si>
  <si>
    <t>3/17/2005</t>
  </si>
  <si>
    <t>9/3/2021</t>
  </si>
  <si>
    <t>8/30/2015</t>
  </si>
  <si>
    <t>5/8/2002</t>
  </si>
  <si>
    <t>7/27/2000</t>
  </si>
  <si>
    <t>12/30/2005</t>
  </si>
  <si>
    <t>3/15/2022</t>
  </si>
  <si>
    <t>5/4/2021</t>
  </si>
  <si>
    <t>3/12/2021</t>
  </si>
  <si>
    <t>6/29/2001</t>
  </si>
  <si>
    <t>2/1/2003</t>
  </si>
  <si>
    <t>9/24/2017</t>
  </si>
  <si>
    <t>3/16/2011</t>
  </si>
  <si>
    <t>9/3/2000</t>
  </si>
  <si>
    <t>8/23/2017</t>
  </si>
  <si>
    <t>9/11/2001</t>
  </si>
  <si>
    <t>5/12/2005</t>
  </si>
  <si>
    <t>4/17/2018</t>
  </si>
  <si>
    <t>7/6/2006</t>
  </si>
  <si>
    <t>3/5/2009</t>
  </si>
  <si>
    <t>6/3/2002</t>
  </si>
  <si>
    <t>1/11/2018</t>
  </si>
  <si>
    <t>5/14/2017</t>
  </si>
  <si>
    <t>7/4/2001</t>
  </si>
  <si>
    <t>12/22/2022</t>
  </si>
  <si>
    <t>12/14/2003</t>
  </si>
  <si>
    <t>2/23/2000</t>
  </si>
  <si>
    <t>6/12/2000</t>
  </si>
  <si>
    <t>8/12/2018</t>
  </si>
  <si>
    <t>5/14/2012</t>
  </si>
  <si>
    <t>9/3/2014</t>
  </si>
  <si>
    <t>2/4/2014</t>
  </si>
  <si>
    <t>9/15/2012</t>
  </si>
  <si>
    <t>4/28/2002</t>
  </si>
  <si>
    <t>2/10/2021</t>
  </si>
  <si>
    <t>8/4/2012</t>
  </si>
  <si>
    <t>7/2/2015</t>
  </si>
  <si>
    <t>9/24/2016</t>
  </si>
  <si>
    <t>12/30/2003</t>
  </si>
  <si>
    <t>5/29/2012</t>
  </si>
  <si>
    <t>1/22/2006</t>
  </si>
  <si>
    <t>8/20/2001</t>
  </si>
  <si>
    <t>2/19/2015</t>
  </si>
  <si>
    <t>1/1/2013</t>
  </si>
  <si>
    <t>2/16/2000</t>
  </si>
  <si>
    <t>8/8/2021</t>
  </si>
  <si>
    <t>7/10/2003</t>
  </si>
  <si>
    <t>5/25/2007</t>
  </si>
  <si>
    <t>4/9/2006</t>
  </si>
  <si>
    <t>6/22/2002</t>
  </si>
  <si>
    <t>12/5/2014</t>
  </si>
  <si>
    <t>4/13/2007</t>
  </si>
  <si>
    <t>2/5/2003</t>
  </si>
  <si>
    <t>6/26/2006</t>
  </si>
  <si>
    <t>1/9/2019</t>
  </si>
  <si>
    <t>9/14/2009</t>
  </si>
  <si>
    <t>2/9/2011</t>
  </si>
  <si>
    <t>1/17/2011</t>
  </si>
  <si>
    <t>2/9/2003</t>
  </si>
  <si>
    <t>1/1/2012</t>
  </si>
  <si>
    <t>4/4/2015</t>
  </si>
  <si>
    <t>7/4/2000</t>
  </si>
  <si>
    <t>9/7/2005</t>
  </si>
  <si>
    <t>12/2/2003</t>
  </si>
  <si>
    <t>1/16/2002</t>
  </si>
  <si>
    <t>7/1/2010</t>
  </si>
  <si>
    <t>4/27/2019</t>
  </si>
  <si>
    <t>11/16/2019</t>
  </si>
  <si>
    <t>4/16/2017</t>
  </si>
  <si>
    <t>6/20/2008</t>
  </si>
  <si>
    <t>5/26/2020</t>
  </si>
  <si>
    <t>4/7/2005</t>
  </si>
  <si>
    <t>1/24/2004</t>
  </si>
  <si>
    <t>1/11/2016</t>
  </si>
  <si>
    <t>5/20/2010</t>
  </si>
  <si>
    <t>4/9/2005</t>
  </si>
  <si>
    <t>5/4/2017</t>
  </si>
  <si>
    <t>8/6/2019</t>
  </si>
  <si>
    <t>11/10/2005</t>
  </si>
  <si>
    <t>9/27/2020</t>
  </si>
  <si>
    <t>2/28/2016</t>
  </si>
  <si>
    <t>6/4/2022</t>
  </si>
  <si>
    <t>2/27/2010</t>
  </si>
  <si>
    <t>7/15/2007</t>
  </si>
  <si>
    <t>11/14/2000</t>
  </si>
  <si>
    <t>4/9/2014</t>
  </si>
  <si>
    <t>5/6/2009</t>
  </si>
  <si>
    <t>6/25/2017</t>
  </si>
  <si>
    <t>2/16/2004</t>
  </si>
  <si>
    <t>5/30/2019</t>
  </si>
  <si>
    <t>8/1/2013</t>
  </si>
  <si>
    <t>3/14/2020</t>
  </si>
  <si>
    <t>8/10/2021</t>
  </si>
  <si>
    <t>5/23/2004</t>
  </si>
  <si>
    <t>12/11/2006</t>
  </si>
  <si>
    <t>12/9/2007</t>
  </si>
  <si>
    <t>1/18/2016</t>
  </si>
  <si>
    <t>6/14/2014</t>
  </si>
  <si>
    <t>5/18/2002</t>
  </si>
  <si>
    <t>4/1/2008</t>
  </si>
  <si>
    <t>1/23/2009</t>
  </si>
  <si>
    <t>11/13/2001</t>
  </si>
  <si>
    <t>1/1/2004</t>
  </si>
  <si>
    <t>5/25/2000</t>
  </si>
  <si>
    <t>5/29/2015</t>
  </si>
  <si>
    <t>1/23/2019</t>
  </si>
  <si>
    <t>9/23/2017</t>
  </si>
  <si>
    <t>5/3/2017</t>
  </si>
  <si>
    <t>5/25/2004</t>
  </si>
  <si>
    <t>8/10/2011</t>
  </si>
  <si>
    <t>3/27/2004</t>
  </si>
  <si>
    <t>2/3/2019</t>
  </si>
  <si>
    <t>8/4/2007</t>
  </si>
  <si>
    <t>6/10/2005</t>
  </si>
  <si>
    <t>12/6/2007</t>
  </si>
  <si>
    <t>2/5/2019</t>
  </si>
  <si>
    <t>5/19/2022</t>
  </si>
  <si>
    <t>1/8/2018</t>
  </si>
  <si>
    <t>9/12/2003</t>
  </si>
  <si>
    <t>1/14/2021</t>
  </si>
  <si>
    <t>4/28/2019</t>
  </si>
  <si>
    <t>11/11/2021</t>
  </si>
  <si>
    <t>2/1/2016</t>
  </si>
  <si>
    <t>4/18/2008</t>
  </si>
  <si>
    <t>11/6/2001</t>
  </si>
  <si>
    <t>7/15/2018</t>
  </si>
  <si>
    <t>8/26/2014</t>
  </si>
  <si>
    <t>9/10/2003</t>
  </si>
  <si>
    <t>4/4/2008</t>
  </si>
  <si>
    <t>9/6/2015</t>
  </si>
  <si>
    <t>7/1/2005</t>
  </si>
  <si>
    <t>4/30/2006</t>
  </si>
  <si>
    <t>8/26/2021</t>
  </si>
  <si>
    <t>1/17/2010</t>
  </si>
  <si>
    <t>12/2/2012</t>
  </si>
  <si>
    <t>3/6/2012</t>
  </si>
  <si>
    <t>10/4/2002</t>
  </si>
  <si>
    <t>10/7/2002</t>
  </si>
  <si>
    <t>12/25/2020</t>
  </si>
  <si>
    <t>9/1/2007</t>
  </si>
  <si>
    <t>2/26/2021</t>
  </si>
  <si>
    <t>11/8/2022</t>
  </si>
  <si>
    <t>11/5/2013</t>
  </si>
  <si>
    <t>3/19/2012</t>
  </si>
  <si>
    <t>8/18/2008</t>
  </si>
  <si>
    <t>5/17/2021</t>
  </si>
  <si>
    <t>6/17/2021</t>
  </si>
  <si>
    <t>7/3/2012</t>
  </si>
  <si>
    <t>3/27/2012</t>
  </si>
  <si>
    <t>4/3/2009</t>
  </si>
  <si>
    <t>6/18/2004</t>
  </si>
  <si>
    <t>7/21/2018</t>
  </si>
  <si>
    <t>2/5/2000</t>
  </si>
  <si>
    <t>12/25/2001</t>
  </si>
  <si>
    <t>11/11/2006</t>
  </si>
  <si>
    <t>1/10/2009</t>
  </si>
  <si>
    <t>6/9/2002</t>
  </si>
  <si>
    <t>9/6/2021</t>
  </si>
  <si>
    <t>3/25/2011</t>
  </si>
  <si>
    <t>9/23/2020</t>
  </si>
  <si>
    <t>4/24/2016</t>
  </si>
  <si>
    <t>4/7/2010</t>
  </si>
  <si>
    <t>4/6/2012</t>
  </si>
  <si>
    <t>2/28/2018</t>
  </si>
  <si>
    <t>4/30/2018</t>
  </si>
  <si>
    <t>10/8/2014</t>
  </si>
  <si>
    <t>11/16/2012</t>
  </si>
  <si>
    <t>11/14/2022</t>
  </si>
  <si>
    <t>8/23/2001</t>
  </si>
  <si>
    <t>7/28/2013</t>
  </si>
  <si>
    <t>7/12/2012</t>
  </si>
  <si>
    <t>10/26/2011</t>
  </si>
  <si>
    <t>3/4/2021</t>
  </si>
  <si>
    <t>2/23/2017</t>
  </si>
  <si>
    <t>6/17/2016</t>
  </si>
  <si>
    <t>9/27/2021</t>
  </si>
  <si>
    <t>10/22/2003</t>
  </si>
  <si>
    <t>11/4/2019</t>
  </si>
  <si>
    <t>8/9/2020</t>
  </si>
  <si>
    <t>9/26/2011</t>
  </si>
  <si>
    <t>5/11/2005</t>
  </si>
  <si>
    <t>6/15/2008</t>
  </si>
  <si>
    <t>3/17/2014</t>
  </si>
  <si>
    <t>6/28/2005</t>
  </si>
  <si>
    <t>3/7/2003</t>
  </si>
  <si>
    <t>11/3/2002</t>
  </si>
  <si>
    <t>12/20/2016</t>
  </si>
  <si>
    <t>11/17/2010</t>
  </si>
  <si>
    <t>7/18/2000</t>
  </si>
  <si>
    <t>6/27/2000</t>
  </si>
  <si>
    <t>3/25/2003</t>
  </si>
  <si>
    <t>3/28/2013</t>
  </si>
  <si>
    <t>5/17/2002</t>
  </si>
  <si>
    <t>9/4/2002</t>
  </si>
  <si>
    <t>12/19/2009</t>
  </si>
  <si>
    <t>2/21/2002</t>
  </si>
  <si>
    <t>10/7/2011</t>
  </si>
  <si>
    <t>1/3/2022</t>
  </si>
  <si>
    <t>6/7/2018</t>
  </si>
  <si>
    <t>9/20/2009</t>
  </si>
  <si>
    <t>8/19/2020</t>
  </si>
  <si>
    <t>6/12/2009</t>
  </si>
  <si>
    <t>10/6/2022</t>
  </si>
  <si>
    <t>12/19/2016</t>
  </si>
  <si>
    <t>4/22/2015</t>
  </si>
  <si>
    <t>3/9/2020</t>
  </si>
  <si>
    <t>4/11/2017</t>
  </si>
  <si>
    <t>12/3/2013</t>
  </si>
  <si>
    <t>1/17/2014</t>
  </si>
  <si>
    <t>3/13/2007</t>
  </si>
  <si>
    <t>6/1/2003</t>
  </si>
  <si>
    <t>7/22/2006</t>
  </si>
  <si>
    <t>7/29/2013</t>
  </si>
  <si>
    <t>11/4/2017</t>
  </si>
  <si>
    <t>5/12/2003</t>
  </si>
  <si>
    <t>8/14/2017</t>
  </si>
  <si>
    <t>7/30/2017</t>
  </si>
  <si>
    <t>7/18/2020</t>
  </si>
  <si>
    <t>1/28/2003</t>
  </si>
  <si>
    <t>4/1/2017</t>
  </si>
  <si>
    <t>12/3/2010</t>
  </si>
  <si>
    <t>8/29/2000</t>
  </si>
  <si>
    <t>9/14/2011</t>
  </si>
  <si>
    <t>2/5/2006</t>
  </si>
  <si>
    <t>3/26/2019</t>
  </si>
  <si>
    <t>5/23/2017</t>
  </si>
  <si>
    <t>12/16/2020</t>
  </si>
  <si>
    <t>4/19/2020</t>
  </si>
  <si>
    <t>4/22/2018</t>
  </si>
  <si>
    <t>10/14/2014</t>
  </si>
  <si>
    <t>12/12/2003</t>
  </si>
  <si>
    <t>12/31/2000</t>
  </si>
  <si>
    <t>2/8/2020</t>
  </si>
  <si>
    <t>1/24/2011</t>
  </si>
  <si>
    <t>1/29/2003</t>
  </si>
  <si>
    <t>11/22/2021</t>
  </si>
  <si>
    <t>12/23/2009</t>
  </si>
  <si>
    <t>7/26/2011</t>
  </si>
  <si>
    <t>1/21/2000</t>
  </si>
  <si>
    <t>7/3/2022</t>
  </si>
  <si>
    <t>9/27/2013</t>
  </si>
  <si>
    <t>5/12/2019</t>
  </si>
  <si>
    <t>5/23/2014</t>
  </si>
  <si>
    <t>9/9/2017</t>
  </si>
  <si>
    <t>5/22/2016</t>
  </si>
  <si>
    <t>1/15/2004</t>
  </si>
  <si>
    <t>7/24/2002</t>
  </si>
  <si>
    <t>2/4/2000</t>
  </si>
  <si>
    <t>5/14/2016</t>
  </si>
  <si>
    <t>12/6/2001</t>
  </si>
  <si>
    <t>4/9/2013</t>
  </si>
  <si>
    <t>11/23/2011</t>
  </si>
  <si>
    <t>8/9/2014</t>
  </si>
  <si>
    <t>5/27/2012</t>
  </si>
  <si>
    <t>8/26/2000</t>
  </si>
  <si>
    <t>8/15/2011</t>
  </si>
  <si>
    <t>10/5/2005</t>
  </si>
  <si>
    <t>1/16/2010</t>
  </si>
  <si>
    <t>12/2/2005</t>
  </si>
  <si>
    <t>10/5/2009</t>
  </si>
  <si>
    <t>9/12/2014</t>
  </si>
  <si>
    <t>1/12/2008</t>
  </si>
  <si>
    <t>4/9/2001</t>
  </si>
  <si>
    <t>8/15/2014</t>
  </si>
  <si>
    <t>12/30/2007</t>
  </si>
  <si>
    <t>3/21/2002</t>
  </si>
  <si>
    <t>3/6/2016</t>
  </si>
  <si>
    <t>2/24/2018</t>
  </si>
  <si>
    <t>2/2/2001</t>
  </si>
  <si>
    <t>12/11/2002</t>
  </si>
  <si>
    <t>10/20/2020</t>
  </si>
  <si>
    <t>2/5/2005</t>
  </si>
  <si>
    <t>6/4/2002</t>
  </si>
  <si>
    <t>3/1/2015</t>
  </si>
  <si>
    <t>7/31/2004</t>
  </si>
  <si>
    <t>5/26/2014</t>
  </si>
  <si>
    <t>10/8/2017</t>
  </si>
  <si>
    <t>5/16/2011</t>
  </si>
  <si>
    <t>10/19/2001</t>
  </si>
  <si>
    <t>11/30/2008</t>
  </si>
  <si>
    <t>4/22/2017</t>
  </si>
  <si>
    <t>2/6/2011</t>
  </si>
  <si>
    <t>5/13/2014</t>
  </si>
  <si>
    <t>2/27/2007</t>
  </si>
  <si>
    <t>2/10/2002</t>
  </si>
  <si>
    <t>1/18/2007</t>
  </si>
  <si>
    <t>1/5/2006</t>
  </si>
  <si>
    <t>9/20/2021</t>
  </si>
  <si>
    <t>5/28/2017</t>
  </si>
  <si>
    <t>11/28/2012</t>
  </si>
  <si>
    <t>6/20/2005</t>
  </si>
  <si>
    <t>6/3/2017</t>
  </si>
  <si>
    <t>1/2/2019</t>
  </si>
  <si>
    <t>7/18/2017</t>
  </si>
  <si>
    <t>5/14/2013</t>
  </si>
  <si>
    <t>11/4/2013</t>
  </si>
  <si>
    <t>2/10/2010</t>
  </si>
  <si>
    <t>7/17/2015</t>
  </si>
  <si>
    <t>2/11/2002</t>
  </si>
  <si>
    <t>12/24/2001</t>
  </si>
  <si>
    <t>5/3/2003</t>
  </si>
  <si>
    <t>6/3/2012</t>
  </si>
  <si>
    <t>9/2/2001</t>
  </si>
  <si>
    <t>11/2/2013</t>
  </si>
  <si>
    <t>11/1/2021</t>
  </si>
  <si>
    <t>1/29/2011</t>
  </si>
  <si>
    <t>1/1/2022</t>
  </si>
  <si>
    <t>1/10/2020</t>
  </si>
  <si>
    <t>11/23/2022</t>
  </si>
  <si>
    <t>7/2/2019</t>
  </si>
  <si>
    <t>7/26/2013</t>
  </si>
  <si>
    <t>10/6/2003</t>
  </si>
  <si>
    <t>5/15/2004</t>
  </si>
  <si>
    <t>3/16/2017</t>
  </si>
  <si>
    <t>1/15/2002</t>
  </si>
  <si>
    <t>1/6/2015</t>
  </si>
  <si>
    <t>5/15/2009</t>
  </si>
  <si>
    <t>8/21/2008</t>
  </si>
  <si>
    <t>6/16/2007</t>
  </si>
  <si>
    <t>9/8/2011</t>
  </si>
  <si>
    <t>8/5/2016</t>
  </si>
  <si>
    <t>8/23/2009</t>
  </si>
  <si>
    <t>3/17/2003</t>
  </si>
  <si>
    <t>3/1/2017</t>
  </si>
  <si>
    <t>6/15/2007</t>
  </si>
  <si>
    <t>11/24/2020</t>
  </si>
  <si>
    <t>2/18/2004</t>
  </si>
  <si>
    <t>9/22/2021</t>
  </si>
  <si>
    <t>3/13/2006</t>
  </si>
  <si>
    <t>4/3/2006</t>
  </si>
  <si>
    <t>2/7/2008</t>
  </si>
  <si>
    <t>8/19/2009</t>
  </si>
  <si>
    <t>1/6/2017</t>
  </si>
  <si>
    <t>7/8/2005</t>
  </si>
  <si>
    <t>12/24/2020</t>
  </si>
  <si>
    <t>11/7/2022</t>
  </si>
  <si>
    <t>12/17/2022</t>
  </si>
  <si>
    <t>9/16/2020</t>
  </si>
  <si>
    <t>12/8/2003</t>
  </si>
  <si>
    <t>5/2/2008</t>
  </si>
  <si>
    <t>12/22/2003</t>
  </si>
  <si>
    <t>5/28/2019</t>
  </si>
  <si>
    <t>11/22/2012</t>
  </si>
  <si>
    <t>7/12/2003</t>
  </si>
  <si>
    <t>11/21/2008</t>
  </si>
  <si>
    <t>10/7/2003</t>
  </si>
  <si>
    <t>9/19/2011</t>
  </si>
  <si>
    <t>7/5/2020</t>
  </si>
  <si>
    <t>7/30/2012</t>
  </si>
  <si>
    <t>9/26/2002</t>
  </si>
  <si>
    <t>5/9/2017</t>
  </si>
  <si>
    <t>11/10/2002</t>
  </si>
  <si>
    <t>5/25/2013</t>
  </si>
  <si>
    <t>7/29/2015</t>
  </si>
  <si>
    <t>1/17/2012</t>
  </si>
  <si>
    <t>11/6/2005</t>
  </si>
  <si>
    <t>1/6/2008</t>
  </si>
  <si>
    <t>1/8/2005</t>
  </si>
  <si>
    <t>1/18/2012</t>
  </si>
  <si>
    <t>6/16/2010</t>
  </si>
  <si>
    <t>3/20/2020</t>
  </si>
  <si>
    <t>12/28/2011</t>
  </si>
  <si>
    <t>8/12/2020</t>
  </si>
  <si>
    <t>8/18/2020</t>
  </si>
  <si>
    <t>10/29/2010</t>
  </si>
  <si>
    <t>6/10/2009</t>
  </si>
  <si>
    <t>10/7/2009</t>
  </si>
  <si>
    <t>3/29/2008</t>
  </si>
  <si>
    <t>1/21/2020</t>
  </si>
  <si>
    <t>1/14/2002</t>
  </si>
  <si>
    <t>3/28/2020</t>
  </si>
  <si>
    <t>5/28/2010</t>
  </si>
  <si>
    <t>12/8/2012</t>
  </si>
  <si>
    <t>6/14/2006</t>
  </si>
  <si>
    <t>7/31/2010</t>
  </si>
  <si>
    <t>6/29/2011</t>
  </si>
  <si>
    <t>3/7/2017</t>
  </si>
  <si>
    <t>2/26/2005</t>
  </si>
  <si>
    <t>7/10/2010</t>
  </si>
  <si>
    <t>6/23/2022</t>
  </si>
  <si>
    <t>11/2/2001</t>
  </si>
  <si>
    <t>9/5/2016</t>
  </si>
  <si>
    <t>6/9/2000</t>
  </si>
  <si>
    <t>6/23/2012</t>
  </si>
  <si>
    <t>5/1/2004</t>
  </si>
  <si>
    <t>2/4/2008</t>
  </si>
  <si>
    <t>12/17/2016</t>
  </si>
  <si>
    <t>7/27/2022</t>
  </si>
  <si>
    <t>2/3/2020</t>
  </si>
  <si>
    <t>11/18/2012</t>
  </si>
  <si>
    <t>10/10/2004</t>
  </si>
  <si>
    <t>3/6/2017</t>
  </si>
  <si>
    <t>3/23/2022</t>
  </si>
  <si>
    <t>2/23/2003</t>
  </si>
  <si>
    <t>1/3/2007</t>
  </si>
  <si>
    <t>12/3/2002</t>
  </si>
  <si>
    <t>1/3/2005</t>
  </si>
  <si>
    <t>9/23/2011</t>
  </si>
  <si>
    <t>7/11/2002</t>
  </si>
  <si>
    <t>6/21/2018</t>
  </si>
  <si>
    <t>3/30/2004</t>
  </si>
  <si>
    <t>3/1/2008</t>
  </si>
  <si>
    <t>8/6/2005</t>
  </si>
  <si>
    <t>12/1/2015</t>
  </si>
  <si>
    <t>6/7/2019</t>
  </si>
  <si>
    <t>5/16/2004</t>
  </si>
  <si>
    <t>8/19/2015</t>
  </si>
  <si>
    <t>5/10/2006</t>
  </si>
  <si>
    <t>4/20/2013</t>
  </si>
  <si>
    <t>8/10/2003</t>
  </si>
  <si>
    <t>9/25/2009</t>
  </si>
  <si>
    <t>4/6/2004</t>
  </si>
  <si>
    <t>4/5/2017</t>
  </si>
  <si>
    <t>12/5/2002</t>
  </si>
  <si>
    <t>5/12/2001</t>
  </si>
  <si>
    <t>4/14/2000</t>
  </si>
  <si>
    <t>10/21/2013</t>
  </si>
  <si>
    <t>1/18/2011</t>
  </si>
  <si>
    <t>4/1/2014</t>
  </si>
  <si>
    <t>1/21/2005</t>
  </si>
  <si>
    <t>1/16/2007</t>
  </si>
  <si>
    <t>1/26/2019</t>
  </si>
  <si>
    <t>9/10/2002</t>
  </si>
  <si>
    <t>8/13/2017</t>
  </si>
  <si>
    <t>9/30/2017</t>
  </si>
  <si>
    <t>9/3/2012</t>
  </si>
  <si>
    <t>9/21/2012</t>
  </si>
  <si>
    <t>5/6/2000</t>
  </si>
  <si>
    <t>10/23/2004</t>
  </si>
  <si>
    <t>3/26/2020</t>
  </si>
  <si>
    <t>6/2/2004</t>
  </si>
  <si>
    <t>4/8/2000</t>
  </si>
  <si>
    <t>2/15/2004</t>
  </si>
  <si>
    <t>7/7/2009</t>
  </si>
  <si>
    <t>12/1/2008</t>
  </si>
  <si>
    <t>7/6/2009</t>
  </si>
  <si>
    <t>8/23/2000</t>
  </si>
  <si>
    <t>1/5/2013</t>
  </si>
  <si>
    <t>5/26/2011</t>
  </si>
  <si>
    <t>6/21/2019</t>
  </si>
  <si>
    <t>5/2/2022</t>
  </si>
  <si>
    <t>1/29/2021</t>
  </si>
  <si>
    <t>2/22/2000</t>
  </si>
  <si>
    <t>6/30/2008</t>
  </si>
  <si>
    <t>7/9/2000</t>
  </si>
  <si>
    <t>7/4/2009</t>
  </si>
  <si>
    <t>9/29/2005</t>
  </si>
  <si>
    <t>1/29/2007</t>
  </si>
  <si>
    <t>3/26/2001</t>
  </si>
  <si>
    <t>4/26/2001</t>
  </si>
  <si>
    <t>8/4/2006</t>
  </si>
  <si>
    <t>9/22/2012</t>
  </si>
  <si>
    <t>3/16/2000</t>
  </si>
  <si>
    <t>12/31/2003</t>
  </si>
  <si>
    <t>7/20/2021</t>
  </si>
  <si>
    <t>6/21/2005</t>
  </si>
  <si>
    <t>2/3/2007</t>
  </si>
  <si>
    <t>12/21/2022</t>
  </si>
  <si>
    <t>1/2/2003</t>
  </si>
  <si>
    <t>7/26/2009</t>
  </si>
  <si>
    <t>11/11/2005</t>
  </si>
  <si>
    <t>3/22/2019</t>
  </si>
  <si>
    <t>2/1/2020</t>
  </si>
  <si>
    <t>11/13/2000</t>
  </si>
  <si>
    <t>9/28/2000</t>
  </si>
  <si>
    <t>9/29/2003</t>
  </si>
  <si>
    <t>3/23/2019</t>
  </si>
  <si>
    <t>11/7/2019</t>
  </si>
  <si>
    <t>1/24/2009</t>
  </si>
  <si>
    <t>12/28/2002</t>
  </si>
  <si>
    <t>5/12/2010</t>
  </si>
  <si>
    <t>2/7/2018</t>
  </si>
  <si>
    <t>4/28/2005</t>
  </si>
  <si>
    <t>11/11/2007</t>
  </si>
  <si>
    <t>1/30/2018</t>
  </si>
  <si>
    <t>11/30/2020</t>
  </si>
  <si>
    <t>11/8/2005</t>
  </si>
  <si>
    <t>12/29/2018</t>
  </si>
  <si>
    <t>2/26/2009</t>
  </si>
  <si>
    <t>7/28/2019</t>
  </si>
  <si>
    <t>1/11/2021</t>
  </si>
  <si>
    <t>10/30/2012</t>
  </si>
  <si>
    <t>3/15/2007</t>
  </si>
  <si>
    <t>9/1/2021</t>
  </si>
  <si>
    <t>8/11/2000</t>
  </si>
  <si>
    <t>3/1/2004</t>
  </si>
  <si>
    <t>7/23/2016</t>
  </si>
  <si>
    <t>1/31/2014</t>
  </si>
  <si>
    <t>4/8/2017</t>
  </si>
  <si>
    <t>10/29/2022</t>
  </si>
  <si>
    <t>2/8/2019</t>
  </si>
  <si>
    <t>10/30/2002</t>
  </si>
  <si>
    <t>3/30/2018</t>
  </si>
  <si>
    <t>3/31/2006</t>
  </si>
  <si>
    <t>2/13/2020</t>
  </si>
  <si>
    <t>7/8/2016</t>
  </si>
  <si>
    <t>7/10/2013</t>
  </si>
  <si>
    <t>9/26/2017</t>
  </si>
  <si>
    <t>5/28/2001</t>
  </si>
  <si>
    <t>7/2/2022</t>
  </si>
  <si>
    <t>10/26/2001</t>
  </si>
  <si>
    <t>12/27/2005</t>
  </si>
  <si>
    <t>12/12/2015</t>
  </si>
  <si>
    <t>1/29/2017</t>
  </si>
  <si>
    <t>3/20/2004</t>
  </si>
  <si>
    <t>3/16/2007</t>
  </si>
  <si>
    <t>12/4/2001</t>
  </si>
  <si>
    <t>3/5/2018</t>
  </si>
  <si>
    <t>12/20/2000</t>
  </si>
  <si>
    <t>2/7/2004</t>
  </si>
  <si>
    <t>1/19/2010</t>
  </si>
  <si>
    <t>11/14/2018</t>
  </si>
  <si>
    <t>10/9/2021</t>
  </si>
  <si>
    <t>4/10/2001</t>
  </si>
  <si>
    <t>6/25/2000</t>
  </si>
  <si>
    <t>9/26/2014</t>
  </si>
  <si>
    <t>1/22/2004</t>
  </si>
  <si>
    <t>7/19/2017</t>
  </si>
  <si>
    <t>10/20/2019</t>
  </si>
  <si>
    <t>3/2/2001</t>
  </si>
  <si>
    <t>5/17/2014</t>
  </si>
  <si>
    <t>4/18/2016</t>
  </si>
  <si>
    <t>8/26/2007</t>
  </si>
  <si>
    <t>5/4/2016</t>
  </si>
  <si>
    <t>4/4/2017</t>
  </si>
  <si>
    <t>9/30/2021</t>
  </si>
  <si>
    <t>12/5/2016</t>
  </si>
  <si>
    <t>5/5/2001</t>
  </si>
  <si>
    <t>6/30/2009</t>
  </si>
  <si>
    <t>7/17/2000</t>
  </si>
  <si>
    <t>4/4/2001</t>
  </si>
  <si>
    <t>12/24/2018</t>
  </si>
  <si>
    <t>10/12/2012</t>
  </si>
  <si>
    <t>7/17/2003</t>
  </si>
  <si>
    <t>4/13/2003</t>
  </si>
  <si>
    <t>9/16/2013</t>
  </si>
  <si>
    <t>7/5/2013</t>
  </si>
  <si>
    <t>12/21/2018</t>
  </si>
  <si>
    <t>3/27/2006</t>
  </si>
  <si>
    <t>3/5/2017</t>
  </si>
  <si>
    <t>11/18/2022</t>
  </si>
  <si>
    <t>4/21/2020</t>
  </si>
  <si>
    <t>10/6/2014</t>
  </si>
  <si>
    <t>8/12/2006</t>
  </si>
  <si>
    <t>9/25/2018</t>
  </si>
  <si>
    <t>12/30/2021</t>
  </si>
  <si>
    <t>5/21/2017</t>
  </si>
  <si>
    <t>7/2/2004</t>
  </si>
  <si>
    <t>4/13/2006</t>
  </si>
  <si>
    <t>5/29/2014</t>
  </si>
  <si>
    <t>3/24/2014</t>
  </si>
  <si>
    <t>9/16/2005</t>
  </si>
  <si>
    <t>7/18/2011</t>
  </si>
  <si>
    <t>12/2/2000</t>
  </si>
  <si>
    <t>8/28/2019</t>
  </si>
  <si>
    <t>3/28/2016</t>
  </si>
  <si>
    <t>7/29/2022</t>
  </si>
  <si>
    <t>12/25/2011</t>
  </si>
  <si>
    <t>8/13/2019</t>
  </si>
  <si>
    <t>12/11/2004</t>
  </si>
  <si>
    <t>8/9/2001</t>
  </si>
  <si>
    <t>3/10/2012</t>
  </si>
  <si>
    <t>5/1/2001</t>
  </si>
  <si>
    <t>9/6/2020</t>
  </si>
  <si>
    <t>9/4/2004</t>
  </si>
  <si>
    <t>12/20/2010</t>
  </si>
  <si>
    <t>9/1/2012</t>
  </si>
  <si>
    <t>11/22/2018</t>
  </si>
  <si>
    <t>10/12/2011</t>
  </si>
  <si>
    <t>12/29/2011</t>
  </si>
  <si>
    <t>7/26/2002</t>
  </si>
  <si>
    <t>1/30/2017</t>
  </si>
  <si>
    <t>2/25/2016</t>
  </si>
  <si>
    <t>12/15/2009</t>
  </si>
  <si>
    <t>9/8/2015</t>
  </si>
  <si>
    <t>8/5/2022</t>
  </si>
  <si>
    <t>5/15/2014</t>
  </si>
  <si>
    <t>7/10/2005</t>
  </si>
  <si>
    <t>6/8/2010</t>
  </si>
  <si>
    <t>3/10/2000</t>
  </si>
  <si>
    <t>2/1/2013</t>
  </si>
  <si>
    <t>11/23/2017</t>
  </si>
  <si>
    <t>6/7/2014</t>
  </si>
  <si>
    <t>11/18/2006</t>
  </si>
  <si>
    <t>5/24/2012</t>
  </si>
  <si>
    <t>10/9/2013</t>
  </si>
  <si>
    <t>12/18/2011</t>
  </si>
  <si>
    <t>9/11/2008</t>
  </si>
  <si>
    <t>12/20/2014</t>
  </si>
  <si>
    <t>4/30/2020</t>
  </si>
  <si>
    <t>8/20/2000</t>
  </si>
  <si>
    <t>4/2/2003</t>
  </si>
  <si>
    <t>11/6/2014</t>
  </si>
  <si>
    <t>8/20/2013</t>
  </si>
  <si>
    <t>3/1/2019</t>
  </si>
  <si>
    <t>2/26/2013</t>
  </si>
  <si>
    <t>7/8/2004</t>
  </si>
  <si>
    <t>3/11/2022</t>
  </si>
  <si>
    <t>3/22/2016</t>
  </si>
  <si>
    <t>11/22/2001</t>
  </si>
  <si>
    <t>5/29/2013</t>
  </si>
  <si>
    <t>8/30/2004</t>
  </si>
  <si>
    <t>4/24/2014</t>
  </si>
  <si>
    <t>10/23/2022</t>
  </si>
  <si>
    <t>5/25/2009</t>
  </si>
  <si>
    <t>10/20/2001</t>
  </si>
  <si>
    <t>5/30/2009</t>
  </si>
  <si>
    <t>7/11/2007</t>
  </si>
  <si>
    <t>7/28/2020</t>
  </si>
  <si>
    <t>11/14/2017</t>
  </si>
  <si>
    <t>6/1/2007</t>
  </si>
  <si>
    <t>8/4/2010</t>
  </si>
  <si>
    <t>7/23/2020</t>
  </si>
  <si>
    <t>11/21/2004</t>
  </si>
  <si>
    <t>12/13/2007</t>
  </si>
  <si>
    <t>4/6/2010</t>
  </si>
  <si>
    <t>3/13/2018</t>
  </si>
  <si>
    <t>5/15/2018</t>
  </si>
  <si>
    <t>8/31/2003</t>
  </si>
  <si>
    <t>7/28/2018</t>
  </si>
  <si>
    <t>7/12/2014</t>
  </si>
  <si>
    <t>5/24/2010</t>
  </si>
  <si>
    <t>11/10/2007</t>
  </si>
  <si>
    <t>8/14/2010</t>
  </si>
  <si>
    <t>9/21/2010</t>
  </si>
  <si>
    <t>12/6/2022</t>
  </si>
  <si>
    <t>11/2/2014</t>
  </si>
  <si>
    <t>3/23/2015</t>
  </si>
  <si>
    <t>2/6/2001</t>
  </si>
  <si>
    <t>11/5/2021</t>
  </si>
  <si>
    <t>9/14/2001</t>
  </si>
  <si>
    <t>1/7/2005</t>
  </si>
  <si>
    <t>1/2/2016</t>
  </si>
  <si>
    <t>8/18/2015</t>
  </si>
  <si>
    <t>5/7/2018</t>
  </si>
  <si>
    <t>11/21/2018</t>
  </si>
  <si>
    <t>8/29/2006</t>
  </si>
  <si>
    <t>10/17/2013</t>
  </si>
  <si>
    <t>10/24/2017</t>
  </si>
  <si>
    <t>4/3/2015</t>
  </si>
  <si>
    <t>5/23/2006</t>
  </si>
  <si>
    <t>5/17/2009</t>
  </si>
  <si>
    <t>12/3/2022</t>
  </si>
  <si>
    <t>9/2/2008</t>
  </si>
  <si>
    <t>9/8/2021</t>
  </si>
  <si>
    <t>1/11/2012</t>
  </si>
  <si>
    <t>4/4/2003</t>
  </si>
  <si>
    <t>11/20/2010</t>
  </si>
  <si>
    <t>3/2/2011</t>
  </si>
  <si>
    <t>9/7/2014</t>
  </si>
  <si>
    <t>1/10/2000</t>
  </si>
  <si>
    <t>10/27/2013</t>
  </si>
  <si>
    <t>12/13/2019</t>
  </si>
  <si>
    <t>2/19/2010</t>
  </si>
  <si>
    <t>4/5/2021</t>
  </si>
  <si>
    <t>2/16/2002</t>
  </si>
  <si>
    <t>1/30/2015</t>
  </si>
  <si>
    <t>4/2/2012</t>
  </si>
  <si>
    <t>12/7/2007</t>
  </si>
  <si>
    <t>9/19/2016</t>
  </si>
  <si>
    <t>11/13/2011</t>
  </si>
  <si>
    <t>3/13/2011</t>
  </si>
  <si>
    <t>10/18/2005</t>
  </si>
  <si>
    <t>4/7/2011</t>
  </si>
  <si>
    <t>4/4/2006</t>
  </si>
  <si>
    <t>9/15/2013</t>
  </si>
  <si>
    <t>6/6/2009</t>
  </si>
  <si>
    <t>2/15/2009</t>
  </si>
  <si>
    <t>7/12/2000</t>
  </si>
  <si>
    <t>12/1/2020</t>
  </si>
  <si>
    <t>11/5/2017</t>
  </si>
  <si>
    <t>2/5/2002</t>
  </si>
  <si>
    <t>8/15/2006</t>
  </si>
  <si>
    <t>3/22/2015</t>
  </si>
  <si>
    <t>1/5/2020</t>
  </si>
  <si>
    <t>3/20/2015</t>
  </si>
  <si>
    <t>4/17/2015</t>
  </si>
  <si>
    <t>1/8/2022</t>
  </si>
  <si>
    <t>6/23/2019</t>
  </si>
  <si>
    <t>10/4/2012</t>
  </si>
  <si>
    <t>6/12/2012</t>
  </si>
  <si>
    <t>5/14/2022</t>
  </si>
  <si>
    <t>3/11/2006</t>
  </si>
  <si>
    <t>11/22/2016</t>
  </si>
  <si>
    <t>1/24/2019</t>
  </si>
  <si>
    <t>2/19/2006</t>
  </si>
  <si>
    <t>7/13/2004</t>
  </si>
  <si>
    <t>8/24/2002</t>
  </si>
  <si>
    <t>12/19/2015</t>
  </si>
  <si>
    <t>7/10/2016</t>
  </si>
  <si>
    <t>6/29/2000</t>
  </si>
  <si>
    <t>12/26/2000</t>
  </si>
  <si>
    <t>10/7/2006</t>
  </si>
  <si>
    <t>8/29/2011</t>
  </si>
  <si>
    <t>1/29/2005</t>
  </si>
  <si>
    <t>5/7/2001</t>
  </si>
  <si>
    <t>4/15/2001</t>
  </si>
  <si>
    <t>10/12/2003</t>
  </si>
  <si>
    <t>4/17/2013</t>
  </si>
  <si>
    <t>3/17/2007</t>
  </si>
  <si>
    <t>2/12/2009</t>
  </si>
  <si>
    <t>7/28/2007</t>
  </si>
  <si>
    <t>9/3/2001</t>
  </si>
  <si>
    <t>6/12/2019</t>
  </si>
  <si>
    <t>2/23/2011</t>
  </si>
  <si>
    <t>9/15/2022</t>
  </si>
  <si>
    <t>7/11/2008</t>
  </si>
  <si>
    <t>5/9/2004</t>
  </si>
  <si>
    <t>10/7/2020</t>
  </si>
  <si>
    <t>5/5/2012</t>
  </si>
  <si>
    <t>1/24/2005</t>
  </si>
  <si>
    <t>11/15/2018</t>
  </si>
  <si>
    <t>3/20/2001</t>
  </si>
  <si>
    <t>1/28/2005</t>
  </si>
  <si>
    <t>8/16/2004</t>
  </si>
  <si>
    <t>12/17/2001</t>
  </si>
  <si>
    <t>1/31/2021</t>
  </si>
  <si>
    <t>2/8/2007</t>
  </si>
  <si>
    <t>12/6/2015</t>
  </si>
  <si>
    <t>11/13/2021</t>
  </si>
  <si>
    <t>4/29/2000</t>
  </si>
  <si>
    <t>3/13/2008</t>
  </si>
  <si>
    <t>5/20/2016</t>
  </si>
  <si>
    <t>12/30/2009</t>
  </si>
  <si>
    <t>11/3/2015</t>
  </si>
  <si>
    <t>1/3/2011</t>
  </si>
  <si>
    <t>4/29/2007</t>
  </si>
  <si>
    <t>4/15/2007</t>
  </si>
  <si>
    <t>3/19/2015</t>
  </si>
  <si>
    <t>10/1/2000</t>
  </si>
  <si>
    <t>3/9/2000</t>
  </si>
  <si>
    <t>8/6/2007</t>
  </si>
  <si>
    <t>1/22/2012</t>
  </si>
  <si>
    <t>9/11/2011</t>
  </si>
  <si>
    <t>4/30/2009</t>
  </si>
  <si>
    <t>10/9/2018</t>
  </si>
  <si>
    <t>10/7/2015</t>
  </si>
  <si>
    <t>3/30/2003</t>
  </si>
  <si>
    <t>8/17/2000</t>
  </si>
  <si>
    <t>6/8/2019</t>
  </si>
  <si>
    <t>11/28/2010</t>
  </si>
  <si>
    <t>5/16/2010</t>
  </si>
  <si>
    <t>4/1/2016</t>
  </si>
  <si>
    <t>5/8/2005</t>
  </si>
  <si>
    <t>11/22/2002</t>
  </si>
  <si>
    <t>3/25/2007</t>
  </si>
  <si>
    <t>10/1/2010</t>
  </si>
  <si>
    <t>12/21/2007</t>
  </si>
  <si>
    <t>12/12/2008</t>
  </si>
  <si>
    <t>7/1/2003</t>
  </si>
  <si>
    <t>9/16/2021</t>
  </si>
  <si>
    <t>8/24/2015</t>
  </si>
  <si>
    <t>11/25/2017</t>
  </si>
  <si>
    <t>11/18/2015</t>
  </si>
  <si>
    <t>1/30/2014</t>
  </si>
  <si>
    <t>11/26/2005</t>
  </si>
  <si>
    <t>1/1/2019</t>
  </si>
  <si>
    <t>9/14/2007</t>
  </si>
  <si>
    <t>2/8/2003</t>
  </si>
  <si>
    <t>1/10/2017</t>
  </si>
  <si>
    <t>5/30/2005</t>
  </si>
  <si>
    <t>8/23/2013</t>
  </si>
  <si>
    <t>10/12/2017</t>
  </si>
  <si>
    <t>3/17/2016</t>
  </si>
  <si>
    <t>5/23/2011</t>
  </si>
  <si>
    <t>12/16/2017</t>
  </si>
  <si>
    <t>10/19/2002</t>
  </si>
  <si>
    <t>11/29/2006</t>
  </si>
  <si>
    <t>1/6/2012</t>
  </si>
  <si>
    <t>6/20/2017</t>
  </si>
  <si>
    <t>8/2/2018</t>
  </si>
  <si>
    <t>1/15/2005</t>
  </si>
  <si>
    <t>12/22/2017</t>
  </si>
  <si>
    <t>5/22/2012</t>
  </si>
  <si>
    <t>3/7/2012</t>
  </si>
  <si>
    <t>2/23/2015</t>
  </si>
  <si>
    <t>4/3/2012</t>
  </si>
  <si>
    <t>7/25/2014</t>
  </si>
  <si>
    <t>8/12/2000</t>
  </si>
  <si>
    <t>10/27/2014</t>
  </si>
  <si>
    <t>4/9/2007</t>
  </si>
  <si>
    <t>10/15/2014</t>
  </si>
  <si>
    <t>2/25/2008</t>
  </si>
  <si>
    <t>3/11/2002</t>
  </si>
  <si>
    <t>11/17/2006</t>
  </si>
  <si>
    <t>9/19/2002</t>
  </si>
  <si>
    <t>2/16/2017</t>
  </si>
  <si>
    <t>6/28/2020</t>
  </si>
  <si>
    <t>7/18/2005</t>
  </si>
  <si>
    <t>11/9/2004</t>
  </si>
  <si>
    <t>1/29/2013</t>
  </si>
  <si>
    <t>12/22/2005</t>
  </si>
  <si>
    <t>11/24/2001</t>
  </si>
  <si>
    <t>1/25/2008</t>
  </si>
  <si>
    <t>10/20/2002</t>
  </si>
  <si>
    <t>4/5/2022</t>
  </si>
  <si>
    <t>9/11/2017</t>
  </si>
  <si>
    <t>10/24/2011</t>
  </si>
  <si>
    <t>5/31/2010</t>
  </si>
  <si>
    <t>2/20/2005</t>
  </si>
  <si>
    <t>4/8/2003</t>
  </si>
  <si>
    <t>6/3/2004</t>
  </si>
  <si>
    <t>9/22/2008</t>
  </si>
  <si>
    <t>10/20/2014</t>
  </si>
  <si>
    <t>4/14/2021</t>
  </si>
  <si>
    <t>11/13/2006</t>
  </si>
  <si>
    <t>9/29/2002</t>
  </si>
  <si>
    <t>5/28/2000</t>
  </si>
  <si>
    <t>3/16/2005</t>
  </si>
  <si>
    <t>10/6/2004</t>
  </si>
  <si>
    <t>8/28/2011</t>
  </si>
  <si>
    <t>8/20/2016</t>
  </si>
  <si>
    <t>4/11/2008</t>
  </si>
  <si>
    <t>4/9/2015</t>
  </si>
  <si>
    <t>12/7/2015</t>
  </si>
  <si>
    <t>10/27/2020</t>
  </si>
  <si>
    <t>1/21/2022</t>
  </si>
  <si>
    <t>12/1/2001</t>
  </si>
  <si>
    <t>11/17/2018</t>
  </si>
  <si>
    <t>8/3/2001</t>
  </si>
  <si>
    <t>2/24/2016</t>
  </si>
  <si>
    <t>6/23/2003</t>
  </si>
  <si>
    <t>6/14/2015</t>
  </si>
  <si>
    <t>7/9/2018</t>
  </si>
  <si>
    <t>12/2/2013</t>
  </si>
  <si>
    <t>3/16/2009</t>
  </si>
  <si>
    <t>7/19/2003</t>
  </si>
  <si>
    <t>12/31/2005</t>
  </si>
  <si>
    <t>11/1/2019</t>
  </si>
  <si>
    <t>2/2/2022</t>
  </si>
  <si>
    <t>5/3/2008</t>
  </si>
  <si>
    <t>12/9/2008</t>
  </si>
  <si>
    <t>3/14/2016</t>
  </si>
  <si>
    <t>2/11/2017</t>
  </si>
  <si>
    <t>5/25/2001</t>
  </si>
  <si>
    <t>2/8/2004</t>
  </si>
  <si>
    <t>8/8/2017</t>
  </si>
  <si>
    <t>1/19/2019</t>
  </si>
  <si>
    <t>8/1/2020</t>
  </si>
  <si>
    <t>5/5/2002</t>
  </si>
  <si>
    <t>1/10/2011</t>
  </si>
  <si>
    <t>1/29/2009</t>
  </si>
  <si>
    <t>12/27/2000</t>
  </si>
  <si>
    <t>12/8/2014</t>
  </si>
  <si>
    <t>11/16/2013</t>
  </si>
  <si>
    <t>2/9/2007</t>
  </si>
  <si>
    <t>12/8/2013</t>
  </si>
  <si>
    <t>4/6/2020</t>
  </si>
  <si>
    <t>2/18/2011</t>
  </si>
  <si>
    <t>2/12/2019</t>
  </si>
  <si>
    <t>1/11/2022</t>
  </si>
  <si>
    <t>10/17/2007</t>
  </si>
  <si>
    <t>5/13/2001</t>
  </si>
  <si>
    <t>8/7/2004</t>
  </si>
  <si>
    <t>9/5/2000</t>
  </si>
  <si>
    <t>1/22/2013</t>
  </si>
  <si>
    <t>11/19/2001</t>
  </si>
  <si>
    <t>5/4/2022</t>
  </si>
  <si>
    <t>8/26/2004</t>
  </si>
  <si>
    <t>10/25/2004</t>
  </si>
  <si>
    <t>6/12/2010</t>
  </si>
  <si>
    <t>7/25/2015</t>
  </si>
  <si>
    <t>11/30/2001</t>
  </si>
  <si>
    <t>2/20/2018</t>
  </si>
  <si>
    <t>8/8/2001</t>
  </si>
  <si>
    <t>1/2/2012</t>
  </si>
  <si>
    <t>11/6/2000</t>
  </si>
  <si>
    <t>11/10/2006</t>
  </si>
  <si>
    <t>1/27/2003</t>
  </si>
  <si>
    <t>12/7/2000</t>
  </si>
  <si>
    <t>11/16/2018</t>
  </si>
  <si>
    <t>2/25/2019</t>
  </si>
  <si>
    <t>9/6/2004</t>
  </si>
  <si>
    <t>11/21/2016</t>
  </si>
  <si>
    <t>7/29/2018</t>
  </si>
  <si>
    <t>3/14/2003</t>
  </si>
  <si>
    <t>10/28/2022</t>
  </si>
  <si>
    <t>12/2/2002</t>
  </si>
  <si>
    <t>8/29/2002</t>
  </si>
  <si>
    <t>10/16/2022</t>
  </si>
  <si>
    <t>6/20/2003</t>
  </si>
  <si>
    <t>7/28/2000</t>
  </si>
  <si>
    <t>11/16/2011</t>
  </si>
  <si>
    <t>5/29/2017</t>
  </si>
  <si>
    <t>1/19/2020</t>
  </si>
  <si>
    <t>6/11/2009</t>
  </si>
  <si>
    <t>1/16/2017</t>
  </si>
  <si>
    <t>1/5/2019</t>
  </si>
  <si>
    <t>5/11/2018</t>
  </si>
  <si>
    <t>5/13/2003</t>
  </si>
  <si>
    <t>7/13/2011</t>
  </si>
  <si>
    <t>5/11/2009</t>
  </si>
  <si>
    <t>9/14/2006</t>
  </si>
  <si>
    <t>1/12/2012</t>
  </si>
  <si>
    <t>8/19/2010</t>
  </si>
  <si>
    <t>3/3/2022</t>
  </si>
  <si>
    <t>2/22/2011</t>
  </si>
  <si>
    <t>8/29/2010</t>
  </si>
  <si>
    <t>10/25/2003</t>
  </si>
  <si>
    <t>7/5/2009</t>
  </si>
  <si>
    <t>4/18/2003</t>
  </si>
  <si>
    <t>2/25/2009</t>
  </si>
  <si>
    <t>10/3/2013</t>
  </si>
  <si>
    <t>2/18/2016</t>
  </si>
  <si>
    <t>3/26/2009</t>
  </si>
  <si>
    <t>3/7/2006</t>
  </si>
  <si>
    <t>3/2/2000</t>
  </si>
  <si>
    <t>7/27/2012</t>
  </si>
  <si>
    <t>9/13/2008</t>
  </si>
  <si>
    <t>5/9/2016</t>
  </si>
  <si>
    <t>5/11/2015</t>
  </si>
  <si>
    <t>10/21/2019</t>
  </si>
  <si>
    <t>11/11/2003</t>
  </si>
  <si>
    <t>4/15/2013</t>
  </si>
  <si>
    <t>8/29/2017</t>
  </si>
  <si>
    <t>7/29/2000</t>
  </si>
  <si>
    <t>12/25/2003</t>
  </si>
  <si>
    <t>5/7/2011</t>
  </si>
  <si>
    <t>3/16/2001</t>
  </si>
  <si>
    <t>10/3/2016</t>
  </si>
  <si>
    <t>10/22/2017</t>
  </si>
  <si>
    <t>10/29/2001</t>
  </si>
  <si>
    <t>11/11/2016</t>
  </si>
  <si>
    <t>11/15/2006</t>
  </si>
  <si>
    <t>1/16/2022</t>
  </si>
  <si>
    <t>6/18/2020</t>
  </si>
  <si>
    <t>9/21/2020</t>
  </si>
  <si>
    <t>3/4/2018</t>
  </si>
  <si>
    <t>4/4/2004</t>
  </si>
  <si>
    <t>5/7/2009</t>
  </si>
  <si>
    <t>1/9/2021</t>
  </si>
  <si>
    <t>4/12/2009</t>
  </si>
  <si>
    <t>3/9/2005</t>
  </si>
  <si>
    <t>6/7/2017</t>
  </si>
  <si>
    <t>4/13/2020</t>
  </si>
  <si>
    <t>9/30/2022</t>
  </si>
  <si>
    <t>7/14/2010</t>
  </si>
  <si>
    <t>3/12/2001</t>
  </si>
  <si>
    <t>12/31/2008</t>
  </si>
  <si>
    <t>5/3/2004</t>
  </si>
  <si>
    <t>8/5/2019</t>
  </si>
  <si>
    <t>5/14/2004</t>
  </si>
  <si>
    <t>10/19/2020</t>
  </si>
  <si>
    <t>9/4/2003</t>
  </si>
  <si>
    <t>2/9/2020</t>
  </si>
  <si>
    <t>7/30/2020</t>
  </si>
  <si>
    <t>3/7/2016</t>
  </si>
  <si>
    <t>2/9/2016</t>
  </si>
  <si>
    <t>8/17/2008</t>
  </si>
  <si>
    <t>5/2/2011</t>
  </si>
  <si>
    <t>4/30/2019</t>
  </si>
  <si>
    <t>2/14/2022</t>
  </si>
  <si>
    <t>12/16/2022</t>
  </si>
  <si>
    <t>11/1/2002</t>
  </si>
  <si>
    <t>12/11/2021</t>
  </si>
  <si>
    <t>10/27/2019</t>
  </si>
  <si>
    <t>1/3/2010</t>
  </si>
  <si>
    <t>2/12/2018</t>
  </si>
  <si>
    <t>10/19/2011</t>
  </si>
  <si>
    <t>9/20/2003</t>
  </si>
  <si>
    <t>7/31/2000</t>
  </si>
  <si>
    <t>3/13/2021</t>
  </si>
  <si>
    <t>7/29/2012</t>
  </si>
  <si>
    <t>7/4/2022</t>
  </si>
  <si>
    <t>1/23/2008</t>
  </si>
  <si>
    <t>1/10/2021</t>
  </si>
  <si>
    <t>1/7/2017</t>
  </si>
  <si>
    <t>3/3/2006</t>
  </si>
  <si>
    <t>3/28/2010</t>
  </si>
  <si>
    <t>11/14/2016</t>
  </si>
  <si>
    <t>7/26/2021</t>
  </si>
  <si>
    <t>4/2/2018</t>
  </si>
  <si>
    <t>5/30/2022</t>
  </si>
  <si>
    <t>5/27/2007</t>
  </si>
  <si>
    <t>9/10/2021</t>
  </si>
  <si>
    <t>3/25/2000</t>
  </si>
  <si>
    <t>6/29/2015</t>
  </si>
  <si>
    <t>10/14/2021</t>
  </si>
  <si>
    <t>4/28/2013</t>
  </si>
  <si>
    <t>1/20/2010</t>
  </si>
  <si>
    <t>3/21/2016</t>
  </si>
  <si>
    <t>10/5/2003</t>
  </si>
  <si>
    <t>9/20/2013</t>
  </si>
  <si>
    <t>1/26/2020</t>
  </si>
  <si>
    <t>4/6/2007</t>
  </si>
  <si>
    <t>10/23/2000</t>
  </si>
  <si>
    <t>2/4/2003</t>
  </si>
  <si>
    <t>3/3/2008</t>
  </si>
  <si>
    <t>11/27/2010</t>
  </si>
  <si>
    <t>11/7/2017</t>
  </si>
  <si>
    <t>2/13/2012</t>
  </si>
  <si>
    <t>11/10/2011</t>
  </si>
  <si>
    <t>5/28/2021</t>
  </si>
  <si>
    <t>3/4/2013</t>
  </si>
  <si>
    <t>3/4/2014</t>
  </si>
  <si>
    <t>10/22/2016</t>
  </si>
  <si>
    <t>2/22/2017</t>
  </si>
  <si>
    <t>7/24/2001</t>
  </si>
  <si>
    <t>10/28/2021</t>
  </si>
  <si>
    <t>7/13/2012</t>
  </si>
  <si>
    <t>4/20/2015</t>
  </si>
  <si>
    <t>11/21/2000</t>
  </si>
  <si>
    <t>10/18/2019</t>
  </si>
  <si>
    <t>2/12/2020</t>
  </si>
  <si>
    <t>4/13/2016</t>
  </si>
  <si>
    <t>11/9/2008</t>
  </si>
  <si>
    <t>2/25/2011</t>
  </si>
  <si>
    <t>12/25/2022</t>
  </si>
  <si>
    <t>2/6/2013</t>
  </si>
  <si>
    <t>5/6/2004</t>
  </si>
  <si>
    <t>3/28/2001</t>
  </si>
  <si>
    <t>6/1/2008</t>
  </si>
  <si>
    <t>1/17/2003</t>
  </si>
  <si>
    <t>8/25/2009</t>
  </si>
  <si>
    <t>1/19/2013</t>
  </si>
  <si>
    <t>1/31/2009</t>
  </si>
  <si>
    <t>6/29/2021</t>
  </si>
  <si>
    <t>5/22/2010</t>
  </si>
  <si>
    <t>9/9/2006</t>
  </si>
  <si>
    <t>8/25/2011</t>
  </si>
  <si>
    <t>5/20/2018</t>
  </si>
  <si>
    <t>9/28/2012</t>
  </si>
  <si>
    <t>3/11/2005</t>
  </si>
  <si>
    <t>7/5/2019</t>
  </si>
  <si>
    <t>9/17/2003</t>
  </si>
  <si>
    <t>11/29/2007</t>
  </si>
  <si>
    <t>5/30/2001</t>
  </si>
  <si>
    <t>7/18/2012</t>
  </si>
  <si>
    <t>3/15/2015</t>
  </si>
  <si>
    <t>7/29/2004</t>
  </si>
  <si>
    <t>8/3/2007</t>
  </si>
  <si>
    <t>10/13/2014</t>
  </si>
  <si>
    <t>4/30/2008</t>
  </si>
  <si>
    <t>12/19/2020</t>
  </si>
  <si>
    <t>11/21/2021</t>
  </si>
  <si>
    <t>8/16/2019</t>
  </si>
  <si>
    <t>4/3/2010</t>
  </si>
  <si>
    <t>12/23/2015</t>
  </si>
  <si>
    <t>4/1/2013</t>
  </si>
  <si>
    <t>2/11/2019</t>
  </si>
  <si>
    <t>1/28/2008</t>
  </si>
  <si>
    <t>9/15/2015</t>
  </si>
  <si>
    <t>10/10/2014</t>
  </si>
  <si>
    <t>11/15/2003</t>
  </si>
  <si>
    <t>2/27/2022</t>
  </si>
  <si>
    <t>8/14/2016</t>
  </si>
  <si>
    <t>10/3/2010</t>
  </si>
  <si>
    <t>1/1/2017</t>
  </si>
  <si>
    <t>1/22/2016</t>
  </si>
  <si>
    <t>2/24/2011</t>
  </si>
  <si>
    <t>8/27/2013</t>
  </si>
  <si>
    <t>10/2/2008</t>
  </si>
  <si>
    <t>3/16/2008</t>
  </si>
  <si>
    <t>8/14/2018</t>
  </si>
  <si>
    <t>10/22/2002</t>
  </si>
  <si>
    <t>5/7/2003</t>
  </si>
  <si>
    <t>8/11/2009</t>
  </si>
  <si>
    <t>9/3/2009</t>
  </si>
  <si>
    <t>3/18/2015</t>
  </si>
  <si>
    <t>4/17/2004</t>
  </si>
  <si>
    <t>2/11/2001</t>
  </si>
  <si>
    <t>1/13/2003</t>
  </si>
  <si>
    <t>11/24/2016</t>
  </si>
  <si>
    <t>8/9/2017</t>
  </si>
  <si>
    <t>3/9/2009</t>
  </si>
  <si>
    <t>7/23/2019</t>
  </si>
  <si>
    <t>12/13/2009</t>
  </si>
  <si>
    <t>1/11/2001</t>
  </si>
  <si>
    <t>6/13/2009</t>
  </si>
  <si>
    <t>4/2/2013</t>
  </si>
  <si>
    <t>2/3/2013</t>
  </si>
  <si>
    <t>1/6/2016</t>
  </si>
  <si>
    <t>10/23/2019</t>
  </si>
  <si>
    <t>6/9/2006</t>
  </si>
  <si>
    <t>9/21/2015</t>
  </si>
  <si>
    <t>7/5/2004</t>
  </si>
  <si>
    <t>8/13/2007</t>
  </si>
  <si>
    <t>12/10/2021</t>
  </si>
  <si>
    <t>2/15/2014</t>
  </si>
  <si>
    <t>11/7/2016</t>
  </si>
  <si>
    <t>2/7/2013</t>
  </si>
  <si>
    <t>7/14/2006</t>
  </si>
  <si>
    <t>6/4/2009</t>
  </si>
  <si>
    <t>3/26/2022</t>
  </si>
  <si>
    <t>2/11/2014</t>
  </si>
  <si>
    <t>3/3/2019</t>
  </si>
  <si>
    <t>7/1/2000</t>
  </si>
  <si>
    <t>4/1/2021</t>
  </si>
  <si>
    <t>11/16/2007</t>
  </si>
  <si>
    <t>10/4/2019</t>
  </si>
  <si>
    <t>10/30/2007</t>
  </si>
  <si>
    <t>10/22/2013</t>
  </si>
  <si>
    <t>3/11/2008</t>
  </si>
  <si>
    <t>7/4/2018</t>
  </si>
  <si>
    <t>2/1/2004</t>
  </si>
  <si>
    <t>4/28/2015</t>
  </si>
  <si>
    <t>9/15/2003</t>
  </si>
  <si>
    <t>11/28/2003</t>
  </si>
  <si>
    <t>10/4/2001</t>
  </si>
  <si>
    <t>7/31/2013</t>
  </si>
  <si>
    <t>7/2/2002</t>
  </si>
  <si>
    <t>8/5/2010</t>
  </si>
  <si>
    <t>1/31/2017</t>
  </si>
  <si>
    <t>9/28/2009</t>
  </si>
  <si>
    <t>11/4/2016</t>
  </si>
  <si>
    <t>8/19/2003</t>
  </si>
  <si>
    <t>6/5/2021</t>
  </si>
  <si>
    <t>12/26/2010</t>
  </si>
  <si>
    <t>4/26/2015</t>
  </si>
  <si>
    <t>6/13/2007</t>
  </si>
  <si>
    <t>11/25/2004</t>
  </si>
  <si>
    <t>2/13/2001</t>
  </si>
  <si>
    <t>12/5/2019</t>
  </si>
  <si>
    <t>2/28/2015</t>
  </si>
  <si>
    <t>12/10/2015</t>
  </si>
  <si>
    <t>3/25/2014</t>
  </si>
  <si>
    <t>10/29/2009</t>
  </si>
  <si>
    <t>7/26/2016</t>
  </si>
  <si>
    <t>1/25/2021</t>
  </si>
  <si>
    <t>6/17/2012</t>
  </si>
  <si>
    <t>7/29/2002</t>
  </si>
  <si>
    <t>4/11/2007</t>
  </si>
  <si>
    <t>7/7/2019</t>
  </si>
  <si>
    <t>11/1/2000</t>
  </si>
  <si>
    <t>1/20/2008</t>
  </si>
  <si>
    <t>3/24/2001</t>
  </si>
  <si>
    <t>5/23/2020</t>
  </si>
  <si>
    <t>5/15/2003</t>
  </si>
  <si>
    <t>1/20/2015</t>
  </si>
  <si>
    <t>7/27/2017</t>
  </si>
  <si>
    <t>8/3/2017</t>
  </si>
  <si>
    <t>5/26/2008</t>
  </si>
  <si>
    <t>5/20/2009</t>
  </si>
  <si>
    <t>11/1/2013</t>
  </si>
  <si>
    <t>4/7/2003</t>
  </si>
  <si>
    <t>5/20/2020</t>
  </si>
  <si>
    <t>11/4/2011</t>
  </si>
  <si>
    <t>2/26/2004</t>
  </si>
  <si>
    <t>7/17/2005</t>
  </si>
  <si>
    <t>7/23/2003</t>
  </si>
  <si>
    <t>3/12/2010</t>
  </si>
  <si>
    <t>12/21/2002</t>
  </si>
  <si>
    <t>10/9/2008</t>
  </si>
  <si>
    <t>10/22/2014</t>
  </si>
  <si>
    <t>12/18/2021</t>
  </si>
  <si>
    <t>12/28/2014</t>
  </si>
  <si>
    <t>1/22/2019</t>
  </si>
  <si>
    <t>8/31/2009</t>
  </si>
  <si>
    <t>10/18/2009</t>
  </si>
  <si>
    <t>3/25/2006</t>
  </si>
  <si>
    <t>5/24/2000</t>
  </si>
  <si>
    <t>1/17/2006</t>
  </si>
  <si>
    <t>12/24/2014</t>
  </si>
  <si>
    <t>6/17/2001</t>
  </si>
  <si>
    <t>2/28/2017</t>
  </si>
  <si>
    <t>7/18/2002</t>
  </si>
  <si>
    <t>10/20/2021</t>
  </si>
  <si>
    <t>5/11/2012</t>
  </si>
  <si>
    <t>8/21/2002</t>
  </si>
  <si>
    <t>12/12/2018</t>
  </si>
  <si>
    <t>3/3/2009</t>
  </si>
  <si>
    <t>8/22/2008</t>
  </si>
  <si>
    <t>10/11/2007</t>
  </si>
  <si>
    <t>9/3/2010</t>
  </si>
  <si>
    <t>1/19/2004</t>
  </si>
  <si>
    <t>2/23/2013</t>
  </si>
  <si>
    <t>12/12/2020</t>
  </si>
  <si>
    <t>9/3/2002</t>
  </si>
  <si>
    <t>3/21/2000</t>
  </si>
  <si>
    <t>12/16/2019</t>
  </si>
  <si>
    <t>10/9/2012</t>
  </si>
  <si>
    <t>9/22/2006</t>
  </si>
  <si>
    <t>6/11/2008</t>
  </si>
  <si>
    <t>2/11/2005</t>
  </si>
  <si>
    <t>11/1/2011</t>
  </si>
  <si>
    <t>1/5/2015</t>
  </si>
  <si>
    <t>12/13/2022</t>
  </si>
  <si>
    <t>5/28/2022</t>
  </si>
  <si>
    <t>9/28/2018</t>
  </si>
  <si>
    <t>10/28/2020</t>
  </si>
  <si>
    <t>1/7/2009</t>
  </si>
  <si>
    <t>7/10/2008</t>
  </si>
  <si>
    <t>9/24/2015</t>
  </si>
  <si>
    <t>11/15/2022</t>
  </si>
  <si>
    <t>3/9/2015</t>
  </si>
  <si>
    <t>2/17/2014</t>
  </si>
  <si>
    <t>4/22/2021</t>
  </si>
  <si>
    <t>3/24/2022</t>
  </si>
  <si>
    <t>11/5/2007</t>
  </si>
  <si>
    <t>10/3/2017</t>
  </si>
  <si>
    <t>1/1/2009</t>
  </si>
  <si>
    <t>7/15/2022</t>
  </si>
  <si>
    <t>3/8/2002</t>
  </si>
  <si>
    <t>5/14/2015</t>
  </si>
  <si>
    <t>1/25/2000</t>
  </si>
  <si>
    <t>11/8/2013</t>
  </si>
  <si>
    <t>1/1/2014</t>
  </si>
  <si>
    <t>3/19/2020</t>
  </si>
  <si>
    <t>11/10/2012</t>
  </si>
  <si>
    <t>5/11/2020</t>
  </si>
  <si>
    <t>3/20/2009</t>
  </si>
  <si>
    <t>5/21/2012</t>
  </si>
  <si>
    <t>8/26/2005</t>
  </si>
  <si>
    <t>6/4/2012</t>
  </si>
  <si>
    <t>10/13/2002</t>
  </si>
  <si>
    <t>7/31/2015</t>
  </si>
  <si>
    <t>8/22/2006</t>
  </si>
  <si>
    <t>7/28/2011</t>
  </si>
  <si>
    <t>7/20/2011</t>
  </si>
  <si>
    <t>2/24/2020</t>
  </si>
  <si>
    <t>6/1/2011</t>
  </si>
  <si>
    <t>9/13/2009</t>
  </si>
  <si>
    <t>9/24/2022</t>
  </si>
  <si>
    <t>6/18/2008</t>
  </si>
  <si>
    <t>6/13/2005</t>
  </si>
  <si>
    <t>2/8/2014</t>
  </si>
  <si>
    <t>10/28/2005</t>
  </si>
  <si>
    <t>12/13/2005</t>
  </si>
  <si>
    <t>8/8/2012</t>
  </si>
  <si>
    <t>8/19/2006</t>
  </si>
  <si>
    <t>7/12/2019</t>
  </si>
  <si>
    <t>10/23/2011</t>
  </si>
  <si>
    <t>1/9/2013</t>
  </si>
  <si>
    <t>12/20/2003</t>
  </si>
  <si>
    <t>9/30/2018</t>
  </si>
  <si>
    <t>6/16/2021</t>
  </si>
  <si>
    <t>1/13/2002</t>
  </si>
  <si>
    <t>6/15/2014</t>
  </si>
  <si>
    <t>11/20/2009</t>
  </si>
  <si>
    <t>5/11/2006</t>
  </si>
  <si>
    <t>2/3/2001</t>
  </si>
  <si>
    <t>1/2/2010</t>
  </si>
  <si>
    <t>7/16/2001</t>
  </si>
  <si>
    <t>5/12/2021</t>
  </si>
  <si>
    <t>7/9/2005</t>
  </si>
  <si>
    <t>3/4/2000</t>
  </si>
  <si>
    <t>4/11/2005</t>
  </si>
  <si>
    <t>1/15/2016</t>
  </si>
  <si>
    <t>3/3/2020</t>
  </si>
  <si>
    <t>9/10/2005</t>
  </si>
  <si>
    <t>2/22/2013</t>
  </si>
  <si>
    <t>6/29/2016</t>
  </si>
  <si>
    <t>7/26/2007</t>
  </si>
  <si>
    <t>3/18/2007</t>
  </si>
  <si>
    <t>8/9/2004</t>
  </si>
  <si>
    <t>2/22/2019</t>
  </si>
  <si>
    <t>9/14/2000</t>
  </si>
  <si>
    <t>4/1/2018</t>
  </si>
  <si>
    <t>12/24/2012</t>
  </si>
  <si>
    <t>10/17/2012</t>
  </si>
  <si>
    <t>7/2/2013</t>
  </si>
  <si>
    <t>3/8/2019</t>
  </si>
  <si>
    <t>3/17/2011</t>
  </si>
  <si>
    <t>4/8/2007</t>
  </si>
  <si>
    <t>2/12/2005</t>
  </si>
  <si>
    <t>1/12/2001</t>
  </si>
  <si>
    <t>7/20/2006</t>
  </si>
  <si>
    <t>12/28/2016</t>
  </si>
  <si>
    <t>2/18/2002</t>
  </si>
  <si>
    <t>5/4/2009</t>
  </si>
  <si>
    <t>5/15/2002</t>
  </si>
  <si>
    <t>12/18/2009</t>
  </si>
  <si>
    <t>6/1/2019</t>
  </si>
  <si>
    <t>4/14/2005</t>
  </si>
  <si>
    <t>6/22/2001</t>
  </si>
  <si>
    <t>8/24/2020</t>
  </si>
  <si>
    <t>1/13/2017</t>
  </si>
  <si>
    <t>10/30/2014</t>
  </si>
  <si>
    <t>2/6/2021</t>
  </si>
  <si>
    <t>2/13/2022</t>
  </si>
  <si>
    <t>10/2/2019</t>
  </si>
  <si>
    <t>10/4/2020</t>
  </si>
  <si>
    <t>10/6/2017</t>
  </si>
  <si>
    <t>1/28/2007</t>
  </si>
  <si>
    <t>8/30/2000</t>
  </si>
  <si>
    <t>6/8/2006</t>
  </si>
  <si>
    <t>11/11/2002</t>
  </si>
  <si>
    <t>4/19/2007</t>
  </si>
  <si>
    <t>7/4/2005</t>
  </si>
  <si>
    <t>12/24/2019</t>
  </si>
  <si>
    <t>5/12/2014</t>
  </si>
  <si>
    <t>10/26/2003</t>
  </si>
  <si>
    <t>7/14/2017</t>
  </si>
  <si>
    <t>9/6/2005</t>
  </si>
  <si>
    <t>12/5/2022</t>
  </si>
  <si>
    <t>2/23/2010</t>
  </si>
  <si>
    <t>3/25/2012</t>
  </si>
  <si>
    <t>9/21/2002</t>
  </si>
  <si>
    <t>8/16/2009</t>
  </si>
  <si>
    <t>9/19/2013</t>
  </si>
  <si>
    <t>6/3/2021</t>
  </si>
  <si>
    <t>6/6/2015</t>
  </si>
  <si>
    <t>4/10/2005</t>
  </si>
  <si>
    <t>8/16/2000</t>
  </si>
  <si>
    <t>7/28/2015</t>
  </si>
  <si>
    <t>1/2/2022</t>
  </si>
  <si>
    <t>3/24/2007</t>
  </si>
  <si>
    <t>3/28/2004</t>
  </si>
  <si>
    <t>2/5/2016</t>
  </si>
  <si>
    <t>5/31/2001</t>
  </si>
  <si>
    <t>8/12/2012</t>
  </si>
  <si>
    <t>3/28/2008</t>
  </si>
  <si>
    <t>5/8/2022</t>
  </si>
  <si>
    <t>6/3/2005</t>
  </si>
  <si>
    <t>2/28/2006</t>
  </si>
  <si>
    <t>8/29/2021</t>
  </si>
  <si>
    <t>4/25/2008</t>
  </si>
  <si>
    <t>10/4/2010</t>
  </si>
  <si>
    <t>7/8/2021</t>
  </si>
  <si>
    <t>1/5/2001</t>
  </si>
  <si>
    <t>12/16/2012</t>
  </si>
  <si>
    <t>7/17/2004</t>
  </si>
  <si>
    <t>6/5/2009</t>
  </si>
  <si>
    <t>12/18/2020</t>
  </si>
  <si>
    <t>10/11/2008</t>
  </si>
  <si>
    <t>10/19/2009</t>
  </si>
  <si>
    <t>1/13/2018</t>
  </si>
  <si>
    <t>6/22/2010</t>
  </si>
  <si>
    <t>1/14/2003</t>
  </si>
  <si>
    <t>5/22/2008</t>
  </si>
  <si>
    <t>4/18/2022</t>
  </si>
  <si>
    <t>9/11/2003</t>
  </si>
  <si>
    <t>9/27/2011</t>
  </si>
  <si>
    <t>7/23/2012</t>
  </si>
  <si>
    <t>7/23/2021</t>
  </si>
  <si>
    <t>9/28/2014</t>
  </si>
  <si>
    <t>12/15/2018</t>
  </si>
  <si>
    <t>4/15/2020</t>
  </si>
  <si>
    <t>8/10/2019</t>
  </si>
  <si>
    <t>11/7/2001</t>
  </si>
  <si>
    <t>10/15/2003</t>
  </si>
  <si>
    <t>5/17/2018</t>
  </si>
  <si>
    <t>1/15/2018</t>
  </si>
  <si>
    <t>4/8/2002</t>
  </si>
  <si>
    <t>6/24/2016</t>
  </si>
  <si>
    <t>8/13/2004</t>
  </si>
  <si>
    <t>6/8/2020</t>
  </si>
  <si>
    <t>11/26/2011</t>
  </si>
  <si>
    <t>5/22/2007</t>
  </si>
  <si>
    <t>2/22/2018</t>
  </si>
  <si>
    <t>9/11/2010</t>
  </si>
  <si>
    <t>9/15/2001</t>
  </si>
  <si>
    <t>6/6/2000</t>
  </si>
  <si>
    <t>12/9/2015</t>
  </si>
  <si>
    <t>10/11/2015</t>
  </si>
  <si>
    <t>9/13/2012</t>
  </si>
  <si>
    <t>3/21/2007</t>
  </si>
  <si>
    <t>6/22/2011</t>
  </si>
  <si>
    <t>6/25/2015</t>
  </si>
  <si>
    <t>2/17/2008</t>
  </si>
  <si>
    <t>7/14/2011</t>
  </si>
  <si>
    <t>3/13/2012</t>
  </si>
  <si>
    <t>2/5/2014</t>
  </si>
  <si>
    <t>6/30/2006</t>
  </si>
  <si>
    <t>4/27/2005</t>
  </si>
  <si>
    <t>8/18/2022</t>
  </si>
  <si>
    <t>11/22/2013</t>
  </si>
  <si>
    <t>9/8/2010</t>
  </si>
  <si>
    <t>12/13/2003</t>
  </si>
  <si>
    <t>6/3/2013</t>
  </si>
  <si>
    <t>10/27/2021</t>
  </si>
  <si>
    <t>9/24/2014</t>
  </si>
  <si>
    <t>4/3/2002</t>
  </si>
  <si>
    <t>1/11/2003</t>
  </si>
  <si>
    <t>1/28/2006</t>
  </si>
  <si>
    <t>11/11/2020</t>
  </si>
  <si>
    <t>2/5/2008</t>
  </si>
  <si>
    <t>5/27/2019</t>
  </si>
  <si>
    <t>5/8/2017</t>
  </si>
  <si>
    <t>4/8/2001</t>
  </si>
  <si>
    <t>10/10/2003</t>
  </si>
  <si>
    <t>7/21/2020</t>
  </si>
  <si>
    <t>11/26/2020</t>
  </si>
  <si>
    <t>11/30/2004</t>
  </si>
  <si>
    <t>3/5/2002</t>
  </si>
  <si>
    <t>5/25/2008</t>
  </si>
  <si>
    <t>5/17/2003</t>
  </si>
  <si>
    <t>4/18/2000</t>
  </si>
  <si>
    <t>9/2/2005</t>
  </si>
  <si>
    <t>8/16/2006</t>
  </si>
  <si>
    <t>4/3/2003</t>
  </si>
  <si>
    <t>11/27/2017</t>
  </si>
  <si>
    <t>10/16/2020</t>
  </si>
  <si>
    <t>10/28/2019</t>
  </si>
  <si>
    <t>2/11/2010</t>
  </si>
  <si>
    <t>4/18/2001</t>
  </si>
  <si>
    <t>7/26/2014</t>
  </si>
  <si>
    <t>11/12/2017</t>
  </si>
  <si>
    <t>12/10/2003</t>
  </si>
  <si>
    <t>10/25/2002</t>
  </si>
  <si>
    <t>12/23/2001</t>
  </si>
  <si>
    <t>4/23/2009</t>
  </si>
  <si>
    <t>11/14/2007</t>
  </si>
  <si>
    <t>8/13/2005</t>
  </si>
  <si>
    <t>2/9/2017</t>
  </si>
  <si>
    <t>4/26/2018</t>
  </si>
  <si>
    <t>4/26/2022</t>
  </si>
  <si>
    <t>5/21/2020</t>
  </si>
  <si>
    <t>10/5/2017</t>
  </si>
  <si>
    <t>3/3/2005</t>
  </si>
  <si>
    <t>11/16/2022</t>
  </si>
  <si>
    <t>11/3/2001</t>
  </si>
  <si>
    <t>8/19/2008</t>
  </si>
  <si>
    <t>9/21/2000</t>
  </si>
  <si>
    <t>12/1/2002</t>
  </si>
  <si>
    <t>7/14/2019</t>
  </si>
  <si>
    <t>10/12/2015</t>
  </si>
  <si>
    <t>8/2/2009</t>
  </si>
  <si>
    <t>7/19/2007</t>
  </si>
  <si>
    <t>12/1/2019</t>
  </si>
  <si>
    <t>3/4/2005</t>
  </si>
  <si>
    <t>6/1/2021</t>
  </si>
  <si>
    <t>7/26/2022</t>
  </si>
  <si>
    <t>5/9/2014</t>
  </si>
  <si>
    <t>5/23/2012</t>
  </si>
  <si>
    <t>12/27/2010</t>
  </si>
  <si>
    <t>12/9/2004</t>
  </si>
  <si>
    <t>11/13/2004</t>
  </si>
  <si>
    <t>12/13/2006</t>
  </si>
  <si>
    <t>5/13/2021</t>
  </si>
  <si>
    <t>8/11/2014</t>
  </si>
  <si>
    <t>6/2/2015</t>
  </si>
  <si>
    <t>2/22/2020</t>
  </si>
  <si>
    <t>4/6/2016</t>
  </si>
  <si>
    <t>7/4/2011</t>
  </si>
  <si>
    <t>11/6/2015</t>
  </si>
  <si>
    <t>6/2/2003</t>
  </si>
  <si>
    <t>2/29/2000</t>
  </si>
  <si>
    <t>11/2/2017</t>
  </si>
  <si>
    <t>10/18/2008</t>
  </si>
  <si>
    <t>9/6/2018</t>
  </si>
  <si>
    <t>10/12/2000</t>
  </si>
  <si>
    <t>6/24/2022</t>
  </si>
  <si>
    <t>10/2/2002</t>
  </si>
  <si>
    <t>6/20/2018</t>
  </si>
  <si>
    <t>7/30/2015</t>
  </si>
  <si>
    <t>9/25/2019</t>
  </si>
  <si>
    <t>10/4/2022</t>
  </si>
  <si>
    <t>7/2/2009</t>
  </si>
  <si>
    <t>2/6/2007</t>
  </si>
  <si>
    <t>4/15/2016</t>
  </si>
  <si>
    <t>9/21/2017</t>
  </si>
  <si>
    <t>9/3/2011</t>
  </si>
  <si>
    <t>1/23/2007</t>
  </si>
  <si>
    <t>5/29/2022</t>
  </si>
  <si>
    <t>2/5/2001</t>
  </si>
  <si>
    <t>5/29/2010</t>
  </si>
  <si>
    <t>1/17/2000</t>
  </si>
  <si>
    <t>9/23/2012</t>
  </si>
  <si>
    <t>4/2/2008</t>
  </si>
  <si>
    <t>3/3/2015</t>
  </si>
  <si>
    <t>4/27/2014</t>
  </si>
  <si>
    <t>1/12/2022</t>
  </si>
  <si>
    <t>5/15/2020</t>
  </si>
  <si>
    <t>3/16/2002</t>
  </si>
  <si>
    <t>9/5/2019</t>
  </si>
  <si>
    <t>3/22/2020</t>
  </si>
  <si>
    <t>3/8/2005</t>
  </si>
  <si>
    <t>12/9/2011</t>
  </si>
  <si>
    <t>11/17/2000</t>
  </si>
  <si>
    <t>6/21/2006</t>
  </si>
  <si>
    <t>1/2/2005</t>
  </si>
  <si>
    <t>1/25/2016</t>
  </si>
  <si>
    <t>10/20/2009</t>
  </si>
  <si>
    <t>2/1/2007</t>
  </si>
  <si>
    <t>5/24/2018</t>
  </si>
  <si>
    <t>8/25/2000</t>
  </si>
  <si>
    <t>1/26/2012</t>
  </si>
  <si>
    <t>7/2/2000</t>
  </si>
  <si>
    <t>9/1/2014</t>
  </si>
  <si>
    <t>11/28/2004</t>
  </si>
  <si>
    <t>11/25/2000</t>
  </si>
  <si>
    <t>6/18/2013</t>
  </si>
  <si>
    <t>7/27/2003</t>
  </si>
  <si>
    <t>6/19/2020</t>
  </si>
  <si>
    <t>3/17/2020</t>
  </si>
  <si>
    <t>12/26/2015</t>
  </si>
  <si>
    <t>7/10/2007</t>
  </si>
  <si>
    <t>1/6/2018</t>
  </si>
  <si>
    <t>1/6/2000</t>
  </si>
  <si>
    <t>4/16/2010</t>
  </si>
  <si>
    <t>7/21/2004</t>
  </si>
  <si>
    <t>2/6/2016</t>
  </si>
  <si>
    <t>1/20/2001</t>
  </si>
  <si>
    <t>6/22/2015</t>
  </si>
  <si>
    <t>4/19/2013</t>
  </si>
  <si>
    <t>5/14/2020</t>
  </si>
  <si>
    <t>2/21/2008</t>
  </si>
  <si>
    <t>2/9/2018</t>
  </si>
  <si>
    <t>8/9/2019</t>
  </si>
  <si>
    <t>8/2/2000</t>
  </si>
  <si>
    <t>6/23/2010</t>
  </si>
  <si>
    <t>4/16/2002</t>
  </si>
  <si>
    <t>8/5/2012</t>
  </si>
  <si>
    <t>11/16/2004</t>
  </si>
  <si>
    <t>6/24/2012</t>
  </si>
  <si>
    <t>1/7/2006</t>
  </si>
  <si>
    <t>3/5/2008</t>
  </si>
  <si>
    <t>4/28/2003</t>
  </si>
  <si>
    <t>5/22/2009</t>
  </si>
  <si>
    <t>11/29/2019</t>
  </si>
  <si>
    <t>11/24/2022</t>
  </si>
  <si>
    <t>7/3/2020</t>
  </si>
  <si>
    <t>4/15/2021</t>
  </si>
  <si>
    <t>12/16/2003</t>
  </si>
  <si>
    <t>3/1/2013</t>
  </si>
  <si>
    <t>1/21/2010</t>
  </si>
  <si>
    <t>2/24/2005</t>
  </si>
  <si>
    <t>11/3/2020</t>
  </si>
  <si>
    <t>3/6/2004</t>
  </si>
  <si>
    <t>4/19/2009</t>
  </si>
  <si>
    <t>1/13/2011</t>
  </si>
  <si>
    <t>5/25/2022</t>
  </si>
  <si>
    <t>4/1/2001</t>
  </si>
  <si>
    <t>2/8/2013</t>
  </si>
  <si>
    <t>4/21/2014</t>
  </si>
  <si>
    <t>3/29/2019</t>
  </si>
  <si>
    <t>3/3/2003</t>
  </si>
  <si>
    <t>5/18/2012</t>
  </si>
  <si>
    <t>11/18/2004</t>
  </si>
  <si>
    <t>6/28/2014</t>
  </si>
  <si>
    <t>10/15/2000</t>
  </si>
  <si>
    <t>8/14/2007</t>
  </si>
  <si>
    <t>5/14/2002</t>
  </si>
  <si>
    <t>6/19/2012</t>
  </si>
  <si>
    <t>1/6/2001</t>
  </si>
  <si>
    <t>8/12/2014</t>
  </si>
  <si>
    <t>8/20/2020</t>
  </si>
  <si>
    <t>10/30/2011</t>
  </si>
  <si>
    <t>12/13/2014</t>
  </si>
  <si>
    <t>1/19/2022</t>
  </si>
  <si>
    <t>12/6/2006</t>
  </si>
  <si>
    <t>2/15/2013</t>
  </si>
  <si>
    <t>11/20/2007</t>
  </si>
  <si>
    <t>10/4/2011</t>
  </si>
  <si>
    <t>3/21/2013</t>
  </si>
  <si>
    <t>12/26/2007</t>
  </si>
  <si>
    <t>8/15/2000</t>
  </si>
  <si>
    <t>4/1/2005</t>
  </si>
  <si>
    <t>4/23/2000</t>
  </si>
  <si>
    <t>11/21/2005</t>
  </si>
  <si>
    <t>3/3/2001</t>
  </si>
  <si>
    <t>8/3/2012</t>
  </si>
  <si>
    <t>8/14/2002</t>
  </si>
  <si>
    <t>7/24/2015</t>
  </si>
  <si>
    <t>8/6/2021</t>
  </si>
  <si>
    <t>4/28/2018</t>
  </si>
  <si>
    <t>4/1/2006</t>
  </si>
  <si>
    <t>9/4/2016</t>
  </si>
  <si>
    <t>9/18/2015</t>
  </si>
  <si>
    <t>5/31/2006</t>
  </si>
  <si>
    <t>6/26/2007</t>
  </si>
  <si>
    <t>5/4/2014</t>
  </si>
  <si>
    <t>2/26/2012</t>
  </si>
  <si>
    <t>1/29/2016</t>
  </si>
  <si>
    <t>7/14/2020</t>
  </si>
  <si>
    <t>7/27/2019</t>
  </si>
  <si>
    <t>3/30/2019</t>
  </si>
  <si>
    <t>9/5/2011</t>
  </si>
  <si>
    <t>5/26/2001</t>
  </si>
  <si>
    <t>12/4/2014</t>
  </si>
  <si>
    <t>12/17/2021</t>
  </si>
  <si>
    <t>2/3/2017</t>
  </si>
  <si>
    <t>2/22/2010</t>
  </si>
  <si>
    <t>2/21/2018</t>
  </si>
  <si>
    <t>5/31/2014</t>
  </si>
  <si>
    <t>3/11/2019</t>
  </si>
  <si>
    <t>10/30/2008</t>
  </si>
  <si>
    <t>11/5/2003</t>
  </si>
  <si>
    <t>5/21/2007</t>
  </si>
  <si>
    <t>12/4/2016</t>
  </si>
  <si>
    <t>10/1/2021</t>
  </si>
  <si>
    <t>6/17/2015</t>
  </si>
  <si>
    <t>11/30/2005</t>
  </si>
  <si>
    <t>10/12/2001</t>
  </si>
  <si>
    <t>4/29/2015</t>
  </si>
  <si>
    <t>3/31/2022</t>
  </si>
  <si>
    <t>1/15/2020</t>
  </si>
  <si>
    <t>4/24/2012</t>
  </si>
  <si>
    <t>2/17/2009</t>
  </si>
  <si>
    <t>7/21/2010</t>
  </si>
  <si>
    <t>5/31/2004</t>
  </si>
  <si>
    <t>2/19/2011</t>
  </si>
  <si>
    <t>3/26/2006</t>
  </si>
  <si>
    <t>8/22/2010</t>
  </si>
  <si>
    <t>6/20/2015</t>
  </si>
  <si>
    <t>12/11/2020</t>
  </si>
  <si>
    <t>4/19/2015</t>
  </si>
  <si>
    <t>5/12/2008</t>
  </si>
  <si>
    <t>6/17/2003</t>
  </si>
  <si>
    <t>3/5/2019</t>
  </si>
  <si>
    <t>3/23/2007</t>
  </si>
  <si>
    <t>12/17/2002</t>
  </si>
  <si>
    <t>2/25/2001</t>
  </si>
  <si>
    <t>7/17/2008</t>
  </si>
  <si>
    <t>10/26/2006</t>
  </si>
  <si>
    <t>4/9/2011</t>
  </si>
  <si>
    <t>10/16/2017</t>
  </si>
  <si>
    <t>12/17/2004</t>
  </si>
  <si>
    <t>1/23/2021</t>
  </si>
  <si>
    <t>12/1/2006</t>
  </si>
  <si>
    <t>1/7/2000</t>
  </si>
  <si>
    <t>9/12/2022</t>
  </si>
  <si>
    <t>1/30/2004</t>
  </si>
  <si>
    <t>3/13/2014</t>
  </si>
  <si>
    <t>3/7/2013</t>
  </si>
  <si>
    <t>10/20/2008</t>
  </si>
  <si>
    <t>5/4/2006</t>
  </si>
  <si>
    <t>9/1/2017</t>
  </si>
  <si>
    <t>9/9/2018</t>
  </si>
  <si>
    <t>6/21/2012</t>
  </si>
  <si>
    <t>12/7/2017</t>
  </si>
  <si>
    <t>1/26/2006</t>
  </si>
  <si>
    <t>3/4/2019</t>
  </si>
  <si>
    <t>10/2/2015</t>
  </si>
  <si>
    <t>4/26/2017</t>
  </si>
  <si>
    <t>10/1/2017</t>
  </si>
  <si>
    <t>8/5/2003</t>
  </si>
  <si>
    <t>6/28/2015</t>
  </si>
  <si>
    <t>11/8/2012</t>
  </si>
  <si>
    <t>2/24/2014</t>
  </si>
  <si>
    <t>8/7/2001</t>
  </si>
  <si>
    <t>7/6/2011</t>
  </si>
  <si>
    <t>6/14/2011</t>
  </si>
  <si>
    <t>11/25/2019</t>
  </si>
  <si>
    <t>6/5/2008</t>
  </si>
  <si>
    <t>10/2/2000</t>
  </si>
  <si>
    <t>12/3/2017</t>
  </si>
  <si>
    <t>9/3/2015</t>
  </si>
  <si>
    <t>1/4/2002</t>
  </si>
  <si>
    <t>6/10/2021</t>
  </si>
  <si>
    <t>10/19/2004</t>
  </si>
  <si>
    <t>11/20/2004</t>
  </si>
  <si>
    <t>1/8/2008</t>
  </si>
  <si>
    <t>6/29/2022</t>
  </si>
  <si>
    <t>6/18/2003</t>
  </si>
  <si>
    <t>1/4/2007</t>
  </si>
  <si>
    <t>2/2/2016</t>
  </si>
  <si>
    <t>9/12/2009</t>
  </si>
  <si>
    <t>10/24/2016</t>
  </si>
  <si>
    <t>12/17/2017</t>
  </si>
  <si>
    <t>6/4/2011</t>
  </si>
  <si>
    <t>11/17/2016</t>
  </si>
  <si>
    <t>7/28/2004</t>
  </si>
  <si>
    <t>3/9/2022</t>
  </si>
  <si>
    <t>5/31/2005</t>
  </si>
  <si>
    <t>12/5/2009</t>
  </si>
  <si>
    <t>12/23/2011</t>
  </si>
  <si>
    <t>5/16/2006</t>
  </si>
  <si>
    <t>4/9/2012</t>
  </si>
  <si>
    <t>4/20/2012</t>
  </si>
  <si>
    <t>12/11/2003</t>
  </si>
  <si>
    <t>7/21/2013</t>
  </si>
  <si>
    <t>11/2/2011</t>
  </si>
  <si>
    <t>3/29/2014</t>
  </si>
  <si>
    <t>7/6/2012</t>
  </si>
  <si>
    <t>4/16/2018</t>
  </si>
  <si>
    <t>2/20/2008</t>
  </si>
  <si>
    <t>5/2/2018</t>
  </si>
  <si>
    <t>5/15/2010</t>
  </si>
  <si>
    <t>12/21/2014</t>
  </si>
  <si>
    <t>1/10/2002</t>
  </si>
  <si>
    <t>8/2/2002</t>
  </si>
  <si>
    <t>9/10/2020</t>
  </si>
  <si>
    <t>3/14/2007</t>
  </si>
  <si>
    <t>7/7/2016</t>
  </si>
  <si>
    <t>5/12/2013</t>
  </si>
  <si>
    <t>4/22/2013</t>
  </si>
  <si>
    <t>12/11/2001</t>
  </si>
  <si>
    <t>11/11/2015</t>
  </si>
  <si>
    <t>4/9/2009</t>
  </si>
  <si>
    <t>2/15/2017</t>
  </si>
  <si>
    <t>3/31/2000</t>
  </si>
  <si>
    <t>2/12/2013</t>
  </si>
  <si>
    <t>12/19/2010</t>
  </si>
  <si>
    <t>2/1/2011</t>
  </si>
  <si>
    <t>6/11/2003</t>
  </si>
  <si>
    <t>12/14/2013</t>
  </si>
  <si>
    <t>8/3/2000</t>
  </si>
  <si>
    <t>12/17/2014</t>
  </si>
  <si>
    <t>12/2/2016</t>
  </si>
  <si>
    <t>6/21/2002</t>
  </si>
  <si>
    <t>1/13/2008</t>
  </si>
  <si>
    <t>6/25/2006</t>
  </si>
  <si>
    <t>2/17/2005</t>
  </si>
  <si>
    <t>9/23/2005</t>
  </si>
  <si>
    <t>5/29/2009</t>
  </si>
  <si>
    <t>2/28/2019</t>
  </si>
  <si>
    <t>1/8/2003</t>
  </si>
  <si>
    <t>9/26/2012</t>
  </si>
  <si>
    <t>1/31/2022</t>
  </si>
  <si>
    <t>9/12/2021</t>
  </si>
  <si>
    <t>11/11/2018</t>
  </si>
  <si>
    <t>12/11/2012</t>
  </si>
  <si>
    <t>11/23/2013</t>
  </si>
  <si>
    <t>5/11/2010</t>
  </si>
  <si>
    <t>1/24/2016</t>
  </si>
  <si>
    <t>7/8/2015</t>
  </si>
  <si>
    <t>2/10/2011</t>
  </si>
  <si>
    <t>2/20/2010</t>
  </si>
  <si>
    <t>7/24/2019</t>
  </si>
  <si>
    <t>12/5/2015</t>
  </si>
  <si>
    <t>3/2/2019</t>
  </si>
  <si>
    <t>4/27/2016</t>
  </si>
  <si>
    <t>7/1/2022</t>
  </si>
  <si>
    <t>4/14/2008</t>
  </si>
  <si>
    <t>5/23/2009</t>
  </si>
  <si>
    <t>7/16/2013</t>
  </si>
  <si>
    <t>2/11/2009</t>
  </si>
  <si>
    <t>7/25/2001</t>
  </si>
  <si>
    <t>3/12/2002</t>
  </si>
  <si>
    <t>2/24/2007</t>
  </si>
  <si>
    <t>8/21/2011</t>
  </si>
  <si>
    <t>11/8/2016</t>
  </si>
  <si>
    <t>9/18/2006</t>
  </si>
  <si>
    <t>3/20/2002</t>
  </si>
  <si>
    <t>3/9/2019</t>
  </si>
  <si>
    <t>8/7/2000</t>
  </si>
  <si>
    <t>5/3/2021</t>
  </si>
  <si>
    <t>9/26/2016</t>
  </si>
  <si>
    <t>9/8/2008</t>
  </si>
  <si>
    <t>10/12/2007</t>
  </si>
  <si>
    <t>8/8/2007</t>
  </si>
  <si>
    <t>3/27/2003</t>
  </si>
  <si>
    <t>9/28/2005</t>
  </si>
  <si>
    <t>4/1/2022</t>
  </si>
  <si>
    <t>5/19/2019</t>
  </si>
  <si>
    <t>12/2/2017</t>
  </si>
  <si>
    <t>9/4/2007</t>
  </si>
  <si>
    <t>4/27/2007</t>
  </si>
  <si>
    <t>9/20/2014</t>
  </si>
  <si>
    <t>8/26/2008</t>
  </si>
  <si>
    <t>1/13/2007</t>
  </si>
  <si>
    <t>9/2/2020</t>
  </si>
  <si>
    <t>12/5/2020</t>
  </si>
  <si>
    <t>5/2/2010</t>
  </si>
  <si>
    <t>2/26/2007</t>
  </si>
  <si>
    <t>8/28/2017</t>
  </si>
  <si>
    <t>4/28/2006</t>
  </si>
  <si>
    <t>8/12/2013</t>
  </si>
  <si>
    <t>10/22/2010</t>
  </si>
  <si>
    <t>3/23/2000</t>
  </si>
  <si>
    <t>12/2/2009</t>
  </si>
  <si>
    <t>6/5/2018</t>
  </si>
  <si>
    <t>10/5/2022</t>
  </si>
  <si>
    <t>3/5/2005</t>
  </si>
  <si>
    <t>1/9/2022</t>
  </si>
  <si>
    <t>9/7/2016</t>
  </si>
  <si>
    <t>5/19/2001</t>
  </si>
  <si>
    <t>7/11/2009</t>
  </si>
  <si>
    <t>2/21/2003</t>
  </si>
  <si>
    <t>12/8/2011</t>
  </si>
  <si>
    <t>1/19/2003</t>
  </si>
  <si>
    <t>11/28/2018</t>
  </si>
  <si>
    <t>8/5/2015</t>
  </si>
  <si>
    <t>3/28/2015</t>
  </si>
  <si>
    <t>2/2/2020</t>
  </si>
  <si>
    <t>12/20/2009</t>
  </si>
  <si>
    <t>11/20/2002</t>
  </si>
  <si>
    <t>9/10/2015</t>
  </si>
  <si>
    <t>11/3/2014</t>
  </si>
  <si>
    <t>12/29/2007</t>
  </si>
  <si>
    <t>2/26/2015</t>
  </si>
  <si>
    <t>10/8/2006</t>
  </si>
  <si>
    <t>9/18/2011</t>
  </si>
  <si>
    <t>9/13/2010</t>
  </si>
  <si>
    <t>5/20/2008</t>
  </si>
  <si>
    <t>11/1/2017</t>
  </si>
  <si>
    <t>7/18/2019</t>
  </si>
  <si>
    <t>3/6/2022</t>
  </si>
  <si>
    <t>8/4/2020</t>
  </si>
  <si>
    <t>6/26/2020</t>
  </si>
  <si>
    <t>7/6/2014</t>
  </si>
  <si>
    <t>6/20/2007</t>
  </si>
  <si>
    <t>4/2/2009</t>
  </si>
  <si>
    <t>12/10/2005</t>
  </si>
  <si>
    <t>11/8/2014</t>
  </si>
  <si>
    <t>4/22/2006</t>
  </si>
  <si>
    <t>9/3/2013</t>
  </si>
  <si>
    <t>10/24/2018</t>
  </si>
  <si>
    <t>4/29/2003</t>
  </si>
  <si>
    <t>2/16/2022</t>
  </si>
  <si>
    <t>10/12/2022</t>
  </si>
  <si>
    <t>3/26/2015</t>
  </si>
  <si>
    <t>12/30/2008</t>
  </si>
  <si>
    <t>12/21/2020</t>
  </si>
  <si>
    <t>1/12/2005</t>
  </si>
  <si>
    <t>9/6/2006</t>
  </si>
  <si>
    <t>3/21/2008</t>
  </si>
  <si>
    <t>4/28/2009</t>
  </si>
  <si>
    <t>5/9/2008</t>
  </si>
  <si>
    <t>8/13/2010</t>
  </si>
  <si>
    <t>1/3/2020</t>
  </si>
  <si>
    <t>12/25/2000</t>
  </si>
  <si>
    <t>5/9/2019</t>
  </si>
  <si>
    <t>10/4/2013</t>
  </si>
  <si>
    <t>4/23/2016</t>
  </si>
  <si>
    <t>1/30/2020</t>
  </si>
  <si>
    <t>2/18/2005</t>
  </si>
  <si>
    <t>4/12/2020</t>
  </si>
  <si>
    <t>2/27/2015</t>
  </si>
  <si>
    <t>11/15/2001</t>
  </si>
  <si>
    <t>6/17/2002</t>
  </si>
  <si>
    <t>11/15/2013</t>
  </si>
  <si>
    <t>8/28/2018</t>
  </si>
  <si>
    <t>11/29/2014</t>
  </si>
  <si>
    <t>1/5/2005</t>
  </si>
  <si>
    <t>4/16/2015</t>
  </si>
  <si>
    <t>10/17/2006</t>
  </si>
  <si>
    <t>6/26/2022</t>
  </si>
  <si>
    <t>11/16/2016</t>
  </si>
  <si>
    <t>1/29/2012</t>
  </si>
  <si>
    <t>7/8/2014</t>
  </si>
  <si>
    <t>3/19/2021</t>
  </si>
  <si>
    <t>4/29/2021</t>
  </si>
  <si>
    <t>7/12/2020</t>
  </si>
  <si>
    <t>4/22/2000</t>
  </si>
  <si>
    <t>8/7/2014</t>
  </si>
  <si>
    <t>6/15/2006</t>
  </si>
  <si>
    <t>8/17/2014</t>
  </si>
  <si>
    <t>8/3/2016</t>
  </si>
  <si>
    <t>2/25/2012</t>
  </si>
  <si>
    <t>4/12/2012</t>
  </si>
  <si>
    <t>2/29/2008</t>
  </si>
  <si>
    <t>11/14/2013</t>
  </si>
  <si>
    <t>11/8/2010</t>
  </si>
  <si>
    <t>3/8/2011</t>
  </si>
  <si>
    <t>4/15/2022</t>
  </si>
  <si>
    <t>2/19/2002</t>
  </si>
  <si>
    <t>5/29/2016</t>
  </si>
  <si>
    <t>12/20/2006</t>
  </si>
  <si>
    <t>9/29/2007</t>
  </si>
  <si>
    <t>1/2/2004</t>
  </si>
  <si>
    <t>9/29/2021</t>
  </si>
  <si>
    <t>7/7/2001</t>
  </si>
  <si>
    <t>4/22/2019</t>
  </si>
  <si>
    <t>10/5/2011</t>
  </si>
  <si>
    <t>12/22/2013</t>
  </si>
  <si>
    <t>8/1/2008</t>
  </si>
  <si>
    <t>7/27/2009</t>
  </si>
  <si>
    <t>8/30/2003</t>
  </si>
  <si>
    <t>12/18/2016</t>
  </si>
  <si>
    <t>3/30/2008</t>
  </si>
  <si>
    <t>6/28/2007</t>
  </si>
  <si>
    <t>7/13/2014</t>
  </si>
  <si>
    <t>3/6/2013</t>
  </si>
  <si>
    <t>11/26/2012</t>
  </si>
  <si>
    <t>7/1/2018</t>
  </si>
  <si>
    <t>1/23/2018</t>
  </si>
  <si>
    <t>5/1/2020</t>
  </si>
  <si>
    <t>11/2/2015</t>
  </si>
  <si>
    <t>11/29/2016</t>
  </si>
  <si>
    <t>4/4/2020</t>
  </si>
  <si>
    <t>2/25/2020</t>
  </si>
  <si>
    <t>5/2/2017</t>
  </si>
  <si>
    <t>10/8/2009</t>
  </si>
  <si>
    <t>2/10/2012</t>
  </si>
  <si>
    <t>11/30/2010</t>
  </si>
  <si>
    <t>1/26/2009</t>
  </si>
  <si>
    <t>11/5/2000</t>
  </si>
  <si>
    <t>12/4/2019</t>
  </si>
  <si>
    <t>6/3/2018</t>
  </si>
  <si>
    <t>3/7/2005</t>
  </si>
  <si>
    <t>10/17/2017</t>
  </si>
  <si>
    <t>4/18/2014</t>
  </si>
  <si>
    <t>10/29/2019</t>
  </si>
  <si>
    <t>5/27/2005</t>
  </si>
  <si>
    <t>4/4/2016</t>
  </si>
  <si>
    <t>2/17/2015</t>
  </si>
  <si>
    <t>11/22/2010</t>
  </si>
  <si>
    <t>8/8/2003</t>
  </si>
  <si>
    <t>8/9/2018</t>
  </si>
  <si>
    <t>12/26/2022</t>
  </si>
  <si>
    <t>12/5/2017</t>
  </si>
  <si>
    <t>10/31/2003</t>
  </si>
  <si>
    <t>10/4/2003</t>
  </si>
  <si>
    <t>12/24/2013</t>
  </si>
  <si>
    <t>10/8/2008</t>
  </si>
  <si>
    <t>5/6/2007</t>
  </si>
  <si>
    <t>9/9/2021</t>
  </si>
  <si>
    <t>11/7/2005</t>
  </si>
  <si>
    <t>7/20/2002</t>
  </si>
  <si>
    <t>3/20/2006</t>
  </si>
  <si>
    <t>10/16/2015</t>
  </si>
  <si>
    <t>9/5/2021</t>
  </si>
  <si>
    <t>6/27/2012</t>
  </si>
  <si>
    <t>11/9/2001</t>
  </si>
  <si>
    <t>11/23/2006</t>
  </si>
  <si>
    <t>4/19/2018</t>
  </si>
  <si>
    <t>4/16/2004</t>
  </si>
  <si>
    <t>7/24/2000</t>
  </si>
  <si>
    <t>12/10/2004</t>
  </si>
  <si>
    <t>10/21/2005</t>
  </si>
  <si>
    <t>4/21/2018</t>
  </si>
  <si>
    <t>4/26/2005</t>
  </si>
  <si>
    <t>9/28/2007</t>
  </si>
  <si>
    <t>11/27/2020</t>
  </si>
  <si>
    <t>4/22/2012</t>
  </si>
  <si>
    <t>9/2/2013</t>
  </si>
  <si>
    <t>7/10/2020</t>
  </si>
  <si>
    <t>9/6/2017</t>
  </si>
  <si>
    <t>5/24/2019</t>
  </si>
  <si>
    <t>5/24/2005</t>
  </si>
  <si>
    <t>2/21/2017</t>
  </si>
  <si>
    <t>7/29/2011</t>
  </si>
  <si>
    <t>9/21/2004</t>
  </si>
  <si>
    <t>12/7/2016</t>
  </si>
  <si>
    <t>10/18/2006</t>
  </si>
  <si>
    <t>6/21/2014</t>
  </si>
  <si>
    <t>12/21/2003</t>
  </si>
  <si>
    <t>9/20/2011</t>
  </si>
  <si>
    <t>4/7/2016</t>
  </si>
  <si>
    <t>6/9/2003</t>
  </si>
  <si>
    <t>2/4/2001</t>
  </si>
  <si>
    <t>6/10/2015</t>
  </si>
  <si>
    <t>8/27/2014</t>
  </si>
  <si>
    <t>6/26/2009</t>
  </si>
  <si>
    <t>3/12/2018</t>
  </si>
  <si>
    <t>8/11/2006</t>
  </si>
  <si>
    <t>8/10/2010</t>
  </si>
  <si>
    <t>7/26/2017</t>
  </si>
  <si>
    <t>3/31/2008</t>
  </si>
  <si>
    <t>8/27/2020</t>
  </si>
  <si>
    <t>9/10/2014</t>
  </si>
  <si>
    <t>1/14/2022</t>
  </si>
  <si>
    <t>9/27/2001</t>
  </si>
  <si>
    <t>6/30/2007</t>
  </si>
  <si>
    <t>5/20/2007</t>
  </si>
  <si>
    <t>7/14/2004</t>
  </si>
  <si>
    <t>3/12/2009</t>
  </si>
  <si>
    <t>9/12/2017</t>
  </si>
  <si>
    <t>10/9/2005</t>
  </si>
  <si>
    <t>5/5/2000</t>
  </si>
  <si>
    <t>5/3/2010</t>
  </si>
  <si>
    <t>2/18/2006</t>
  </si>
  <si>
    <t>8/11/2001</t>
  </si>
  <si>
    <t>6/21/2008</t>
  </si>
  <si>
    <t>1/8/2017</t>
  </si>
  <si>
    <t>2/14/2004</t>
  </si>
  <si>
    <t>2/22/2006</t>
  </si>
  <si>
    <t>5/21/2019</t>
  </si>
  <si>
    <t>8/29/2016</t>
  </si>
  <si>
    <t>11/21/2022</t>
  </si>
  <si>
    <t>2/24/2000</t>
  </si>
  <si>
    <t>7/22/2018</t>
  </si>
  <si>
    <t>8/22/2020</t>
  </si>
  <si>
    <t>1/29/2014</t>
  </si>
  <si>
    <t>1/16/2006</t>
  </si>
  <si>
    <t>1/9/2007</t>
  </si>
  <si>
    <t>9/24/2004</t>
  </si>
  <si>
    <t>1/18/2015</t>
  </si>
  <si>
    <t>5/25/2003</t>
  </si>
  <si>
    <t>4/24/2004</t>
  </si>
  <si>
    <t>3/8/2008</t>
  </si>
  <si>
    <t>10/26/2016</t>
  </si>
  <si>
    <t>8/19/2013</t>
  </si>
  <si>
    <t>4/18/2015</t>
  </si>
  <si>
    <t>7/22/2001</t>
  </si>
  <si>
    <t>8/4/2002</t>
  </si>
  <si>
    <t>1/30/2019</t>
  </si>
  <si>
    <t>9/11/2019</t>
  </si>
  <si>
    <t>8/21/2000</t>
  </si>
  <si>
    <t>12/26/2006</t>
  </si>
  <si>
    <t>9/7/2001</t>
  </si>
  <si>
    <t>4/8/2005</t>
  </si>
  <si>
    <t>6/3/2006</t>
  </si>
  <si>
    <t>5/21/2013</t>
  </si>
  <si>
    <t>7/7/2002</t>
  </si>
  <si>
    <t>3/23/2014</t>
  </si>
  <si>
    <t>2/17/2021</t>
  </si>
  <si>
    <t>9/30/2000</t>
  </si>
  <si>
    <t>5/31/2008</t>
  </si>
  <si>
    <t>4/15/2010</t>
  </si>
  <si>
    <t>2/13/2013</t>
  </si>
  <si>
    <t>11/28/2007</t>
  </si>
  <si>
    <t>6/11/2007</t>
  </si>
  <si>
    <t>12/10/2011</t>
  </si>
  <si>
    <t>7/11/2010</t>
  </si>
  <si>
    <t>6/26/2017</t>
  </si>
  <si>
    <t>1/28/2013</t>
  </si>
  <si>
    <t>6/16/2013</t>
  </si>
  <si>
    <t>6/21/2004</t>
  </si>
  <si>
    <t>10/25/2012</t>
  </si>
  <si>
    <t>8/22/2022</t>
  </si>
  <si>
    <t>7/9/2007</t>
  </si>
  <si>
    <t>12/29/2008</t>
  </si>
  <si>
    <t>11/24/2008</t>
  </si>
  <si>
    <t>11/23/2021</t>
  </si>
  <si>
    <t>12/28/2017</t>
  </si>
  <si>
    <t>6/26/2013</t>
  </si>
  <si>
    <t>10/30/2004</t>
  </si>
  <si>
    <t>4/13/2015</t>
  </si>
  <si>
    <t>2/3/2002</t>
  </si>
  <si>
    <t>4/5/2011</t>
  </si>
  <si>
    <t>5/29/2019</t>
  </si>
  <si>
    <t>8/18/2011</t>
  </si>
  <si>
    <t>6/29/2020</t>
  </si>
  <si>
    <t>9/8/2012</t>
  </si>
  <si>
    <t>11/30/2017</t>
  </si>
  <si>
    <t>5/30/2012</t>
  </si>
  <si>
    <t>11/23/2003</t>
  </si>
  <si>
    <t>9/29/2019</t>
  </si>
  <si>
    <t>1/12/2003</t>
  </si>
  <si>
    <t>1/13/2013</t>
  </si>
  <si>
    <t>4/15/2000</t>
  </si>
  <si>
    <t>1/26/2010</t>
  </si>
  <si>
    <t>4/10/2022</t>
  </si>
  <si>
    <t>3/1/2002</t>
  </si>
  <si>
    <t>11/22/2022</t>
  </si>
  <si>
    <t>9/17/2016</t>
  </si>
  <si>
    <t>4/16/2005</t>
  </si>
  <si>
    <t>10/17/2004</t>
  </si>
  <si>
    <t>5/3/2007</t>
  </si>
  <si>
    <t>10/24/2003</t>
  </si>
  <si>
    <t>8/10/2004</t>
  </si>
  <si>
    <t>2/27/2006</t>
  </si>
  <si>
    <t>10/6/2020</t>
  </si>
  <si>
    <t>3/22/2001</t>
  </si>
  <si>
    <t>11/14/2006</t>
  </si>
  <si>
    <t>9/1/2020</t>
  </si>
  <si>
    <t>12/8/2002</t>
  </si>
  <si>
    <t>7/25/2008</t>
  </si>
  <si>
    <t>8/24/2019</t>
  </si>
  <si>
    <t>4/11/2011</t>
  </si>
  <si>
    <t>3/16/2021</t>
  </si>
  <si>
    <t>10/3/2000</t>
  </si>
  <si>
    <t>8/27/2022</t>
  </si>
  <si>
    <t>4/6/2009</t>
  </si>
  <si>
    <t>9/5/2020</t>
  </si>
  <si>
    <t>9/24/2002</t>
  </si>
  <si>
    <t>5/31/2021</t>
  </si>
  <si>
    <t>4/3/2000</t>
  </si>
  <si>
    <t>12/20/2019</t>
  </si>
  <si>
    <t>4/25/2019</t>
  </si>
  <si>
    <t>2/22/2005</t>
  </si>
  <si>
    <t>3/4/2003</t>
  </si>
  <si>
    <t>12/23/2000</t>
  </si>
  <si>
    <t>1/27/2006</t>
  </si>
  <si>
    <t>8/15/2020</t>
  </si>
  <si>
    <t>8/24/2021</t>
  </si>
  <si>
    <t>8/18/2016</t>
  </si>
  <si>
    <t>1/18/2008</t>
  </si>
  <si>
    <t>6/20/2000</t>
  </si>
  <si>
    <t>7/25/2003</t>
  </si>
  <si>
    <t>3/24/2000</t>
  </si>
  <si>
    <t>4/15/2018</t>
  </si>
  <si>
    <t>10/26/2004</t>
  </si>
  <si>
    <t>1/13/2015</t>
  </si>
  <si>
    <t>2/8/2006</t>
  </si>
  <si>
    <t>12/10/2017</t>
  </si>
  <si>
    <t>10/17/2018</t>
  </si>
  <si>
    <t>12/22/2000</t>
  </si>
  <si>
    <t>7/22/2013</t>
  </si>
  <si>
    <t>12/17/2012</t>
  </si>
  <si>
    <t>11/18/2008</t>
  </si>
  <si>
    <t>11/6/2018</t>
  </si>
  <si>
    <t>12/30/2000</t>
  </si>
  <si>
    <t>9/14/2020</t>
  </si>
  <si>
    <t>2/13/2009</t>
  </si>
  <si>
    <t>7/10/2012</t>
  </si>
  <si>
    <t>12/4/2006</t>
  </si>
  <si>
    <t>4/29/2001</t>
  </si>
  <si>
    <t>11/2/2018</t>
  </si>
  <si>
    <t>4/18/2010</t>
  </si>
  <si>
    <t>6/3/2015</t>
  </si>
  <si>
    <t>3/6/2003</t>
  </si>
  <si>
    <t>8/18/2000</t>
  </si>
  <si>
    <t>6/14/2017</t>
  </si>
  <si>
    <t>9/21/2008</t>
  </si>
  <si>
    <t>1/6/2007</t>
  </si>
  <si>
    <t>4/21/2000</t>
  </si>
  <si>
    <t>3/4/2016</t>
  </si>
  <si>
    <t>6/9/2022</t>
  </si>
  <si>
    <t>2/12/2017</t>
  </si>
  <si>
    <t>8/15/2008</t>
  </si>
  <si>
    <t>9/16/2004</t>
  </si>
  <si>
    <t>3/27/2013</t>
  </si>
  <si>
    <t>9/27/2005</t>
  </si>
  <si>
    <t>8/20/2006</t>
  </si>
  <si>
    <t>9/26/2001</t>
  </si>
  <si>
    <t>1/1/2001</t>
  </si>
  <si>
    <t>12/2/2010</t>
  </si>
  <si>
    <t>10/17/2011</t>
  </si>
  <si>
    <t>9/21/2014</t>
  </si>
  <si>
    <t>12/8/2004</t>
  </si>
  <si>
    <t>6/14/2002</t>
  </si>
  <si>
    <t>11/26/2000</t>
  </si>
  <si>
    <t>2/27/2004</t>
  </si>
  <si>
    <t>11/11/2014</t>
  </si>
  <si>
    <t>12/31/2013</t>
  </si>
  <si>
    <t>2/20/2009</t>
  </si>
  <si>
    <t>6/10/2022</t>
  </si>
  <si>
    <t>7/22/2022</t>
  </si>
  <si>
    <t>7/21/2019</t>
  </si>
  <si>
    <t>7/19/2009</t>
  </si>
  <si>
    <t>12/29/2004</t>
  </si>
  <si>
    <t>1/25/2002</t>
  </si>
  <si>
    <t>6/20/2019</t>
  </si>
  <si>
    <t>7/29/2017</t>
  </si>
  <si>
    <t>6/14/2005</t>
  </si>
  <si>
    <t>4/23/2003</t>
  </si>
  <si>
    <t>5/29/2004</t>
  </si>
  <si>
    <t>11/6/2011</t>
  </si>
  <si>
    <t>9/9/2000</t>
  </si>
  <si>
    <t>3/9/2001</t>
  </si>
  <si>
    <t>5/10/2005</t>
  </si>
  <si>
    <t>8/20/2007</t>
  </si>
  <si>
    <t>11/19/2020</t>
  </si>
  <si>
    <t>8/31/2014</t>
  </si>
  <si>
    <t>12/29/2010</t>
  </si>
  <si>
    <t>1/2/2007</t>
  </si>
  <si>
    <t>12/29/2012</t>
  </si>
  <si>
    <t>7/2/2010</t>
  </si>
  <si>
    <t>1/9/2018</t>
  </si>
  <si>
    <t>11/15/2012</t>
  </si>
  <si>
    <t>7/24/2013</t>
  </si>
  <si>
    <t>3/27/2005</t>
  </si>
  <si>
    <t>5/31/2018</t>
  </si>
  <si>
    <t>3/1/2009</t>
  </si>
  <si>
    <t>6/14/2008</t>
  </si>
  <si>
    <t>7/25/2016</t>
  </si>
  <si>
    <t>11/26/2004</t>
  </si>
  <si>
    <t>1/10/2019</t>
  </si>
  <si>
    <t>1/27/2011</t>
  </si>
  <si>
    <t>9/3/2003</t>
  </si>
  <si>
    <t>9/15/2007</t>
  </si>
  <si>
    <t>10/2/2021</t>
  </si>
  <si>
    <t>1/8/2020</t>
  </si>
  <si>
    <t>12/19/2022</t>
  </si>
  <si>
    <t>6/13/2018</t>
  </si>
  <si>
    <t>5/16/2016</t>
  </si>
  <si>
    <t>12/18/2018</t>
  </si>
  <si>
    <t>9/2/2006</t>
  </si>
  <si>
    <t>1/9/2005</t>
  </si>
  <si>
    <t>6/13/2014</t>
  </si>
  <si>
    <t>10/4/2021</t>
  </si>
  <si>
    <t>11/17/2002</t>
  </si>
  <si>
    <t>7/2/2014</t>
  </si>
  <si>
    <t>10/15/2018</t>
  </si>
  <si>
    <t>12/19/2007</t>
  </si>
  <si>
    <t>5/10/2020</t>
  </si>
  <si>
    <t>11/15/2017</t>
  </si>
  <si>
    <t>6/6/2017</t>
  </si>
  <si>
    <t>12/17/2009</t>
  </si>
  <si>
    <t>3/5/2022</t>
  </si>
  <si>
    <t>5/22/2006</t>
  </si>
  <si>
    <t>5/22/2004</t>
  </si>
  <si>
    <t>1/28/2019</t>
  </si>
  <si>
    <t>12/2/2018</t>
  </si>
  <si>
    <t>12/13/2011</t>
  </si>
  <si>
    <t>6/26/2002</t>
  </si>
  <si>
    <t>8/17/2001</t>
  </si>
  <si>
    <t>3/19/2004</t>
  </si>
  <si>
    <t>11/6/2022</t>
  </si>
  <si>
    <t>4/10/2019</t>
  </si>
  <si>
    <t>4/4/2019</t>
  </si>
  <si>
    <t>2/21/2001</t>
  </si>
  <si>
    <t>11/27/2011</t>
  </si>
  <si>
    <t>12/3/2018</t>
  </si>
  <si>
    <t>1/3/2019</t>
  </si>
  <si>
    <t>1/15/2011</t>
  </si>
  <si>
    <t>5/18/2009</t>
  </si>
  <si>
    <t>2/27/2008</t>
  </si>
  <si>
    <t>3/15/2001</t>
  </si>
  <si>
    <t>1/11/2005</t>
  </si>
  <si>
    <t>10/14/2008</t>
  </si>
  <si>
    <t>6/13/2002</t>
  </si>
  <si>
    <t>5/5/2021</t>
  </si>
  <si>
    <t>12/22/2020</t>
  </si>
  <si>
    <t>8/25/2013</t>
  </si>
  <si>
    <t>8/19/2016</t>
  </si>
  <si>
    <t>7/17/2011</t>
  </si>
  <si>
    <t>5/1/2013</t>
  </si>
  <si>
    <t>12/29/2015</t>
  </si>
  <si>
    <t>9/3/2019</t>
  </si>
  <si>
    <t>12/24/2004</t>
  </si>
  <si>
    <t>7/5/2006</t>
  </si>
  <si>
    <t>12/20/2011</t>
  </si>
  <si>
    <t>3/15/2013</t>
  </si>
  <si>
    <t>3/18/2005</t>
  </si>
  <si>
    <t>3/30/2005</t>
  </si>
  <si>
    <t>7/18/2008</t>
  </si>
  <si>
    <t>11/22/2005</t>
  </si>
  <si>
    <t>10/18/2000</t>
  </si>
  <si>
    <t>6/15/2017</t>
  </si>
  <si>
    <t>4/17/2014</t>
  </si>
  <si>
    <t>7/12/2017</t>
  </si>
  <si>
    <t>5/4/2015</t>
  </si>
  <si>
    <t>4/19/2021</t>
  </si>
  <si>
    <t>11/2/2008</t>
  </si>
  <si>
    <t>4/18/2019</t>
  </si>
  <si>
    <t>12/22/2010</t>
  </si>
  <si>
    <t>10/9/2020</t>
  </si>
  <si>
    <t>10/3/2020</t>
  </si>
  <si>
    <t>9/30/2012</t>
  </si>
  <si>
    <t>6/18/2012</t>
  </si>
  <si>
    <t>8/28/2022</t>
  </si>
  <si>
    <t>4/20/2005</t>
  </si>
  <si>
    <t>6/24/2009</t>
  </si>
  <si>
    <t>8/2/2022</t>
  </si>
  <si>
    <t>9/10/2018</t>
  </si>
  <si>
    <t>4/11/2016</t>
  </si>
  <si>
    <t>12/31/2007</t>
  </si>
  <si>
    <t>2/13/2019</t>
  </si>
  <si>
    <t>1/20/2017</t>
  </si>
  <si>
    <t>8/24/2018</t>
  </si>
  <si>
    <t>9/14/2017</t>
  </si>
  <si>
    <t>3/30/2011</t>
  </si>
  <si>
    <t>10/14/2010</t>
  </si>
  <si>
    <t>9/12/2013</t>
  </si>
  <si>
    <t>5/16/2022</t>
  </si>
  <si>
    <t>2/23/2016</t>
  </si>
  <si>
    <t>6/11/2010</t>
  </si>
  <si>
    <t>5/11/2016</t>
  </si>
  <si>
    <t>2/25/2003</t>
  </si>
  <si>
    <t>2/14/2002</t>
  </si>
  <si>
    <t>8/7/2011</t>
  </si>
  <si>
    <t>7/11/2016</t>
  </si>
  <si>
    <t>10/10/2015</t>
  </si>
  <si>
    <t>11/10/2010</t>
  </si>
  <si>
    <t>10/21/2015</t>
  </si>
  <si>
    <t>4/10/2012</t>
  </si>
  <si>
    <t>12/8/2019</t>
  </si>
  <si>
    <t>2/4/2021</t>
  </si>
  <si>
    <t>2/7/2000</t>
  </si>
  <si>
    <t>3/12/2020</t>
  </si>
  <si>
    <t>5/19/2011</t>
  </si>
  <si>
    <t>12/2/2011</t>
  </si>
  <si>
    <t>5/14/2000</t>
  </si>
  <si>
    <t>Last Transaction Date</t>
  </si>
  <si>
    <t>4/23/2023</t>
  </si>
  <si>
    <t>1/27/2023</t>
  </si>
  <si>
    <t>1/1/2023</t>
  </si>
  <si>
    <t>8/2/2023</t>
  </si>
  <si>
    <t>3/27/2023</t>
  </si>
  <si>
    <t>6/4/2023</t>
  </si>
  <si>
    <t>3/21/2023</t>
  </si>
  <si>
    <t>3/1/2023</t>
  </si>
  <si>
    <t>11/5/2023</t>
  </si>
  <si>
    <t>2/5/2023</t>
  </si>
  <si>
    <t>10/18/2023</t>
  </si>
  <si>
    <t>10/16/2023</t>
  </si>
  <si>
    <t>11/21/2023</t>
  </si>
  <si>
    <t>12/29/2023</t>
  </si>
  <si>
    <t>6/24/2023</t>
  </si>
  <si>
    <t>12/20/2023</t>
  </si>
  <si>
    <t>12/18/2023</t>
  </si>
  <si>
    <t>3/30/2023</t>
  </si>
  <si>
    <t>2/28/2023</t>
  </si>
  <si>
    <t>3/2/2023</t>
  </si>
  <si>
    <t>8/30/2023</t>
  </si>
  <si>
    <t>10/10/2023</t>
  </si>
  <si>
    <t>8/13/2023</t>
  </si>
  <si>
    <t>8/10/2023</t>
  </si>
  <si>
    <t>3/31/2023</t>
  </si>
  <si>
    <t>1/15/2023</t>
  </si>
  <si>
    <t>12/31/2023</t>
  </si>
  <si>
    <t>7/4/2023</t>
  </si>
  <si>
    <t>7/23/2023</t>
  </si>
  <si>
    <t>2/10/2023</t>
  </si>
  <si>
    <t>6/20/2023</t>
  </si>
  <si>
    <t>9/25/2023</t>
  </si>
  <si>
    <t>7/15/2023</t>
  </si>
  <si>
    <t>9/7/2023</t>
  </si>
  <si>
    <t>7/14/2023</t>
  </si>
  <si>
    <t>8/18/2023</t>
  </si>
  <si>
    <t>4/6/2023</t>
  </si>
  <si>
    <t>8/6/2023</t>
  </si>
  <si>
    <t>1/4/2023</t>
  </si>
  <si>
    <t>1/5/2023</t>
  </si>
  <si>
    <t>2/15/2023</t>
  </si>
  <si>
    <t>11/27/2023</t>
  </si>
  <si>
    <t>5/6/2023</t>
  </si>
  <si>
    <t>5/17/2023</t>
  </si>
  <si>
    <t>5/16/2023</t>
  </si>
  <si>
    <t>11/10/2023</t>
  </si>
  <si>
    <t>12/25/2023</t>
  </si>
  <si>
    <t>11/15/2023</t>
  </si>
  <si>
    <t>7/8/2023</t>
  </si>
  <si>
    <t>5/23/2023</t>
  </si>
  <si>
    <t>3/14/2023</t>
  </si>
  <si>
    <t>6/27/2023</t>
  </si>
  <si>
    <t>12/16/2023</t>
  </si>
  <si>
    <t>8/14/2023</t>
  </si>
  <si>
    <t>10/5/2023</t>
  </si>
  <si>
    <t>8/26/2023</t>
  </si>
  <si>
    <t>4/4/2023</t>
  </si>
  <si>
    <t>11/26/2023</t>
  </si>
  <si>
    <t>7/16/2023</t>
  </si>
  <si>
    <t>3/5/2023</t>
  </si>
  <si>
    <t>5/30/2023</t>
  </si>
  <si>
    <t>5/21/2023</t>
  </si>
  <si>
    <t>8/19/2023</t>
  </si>
  <si>
    <t>9/2/2023</t>
  </si>
  <si>
    <t>10/30/2023</t>
  </si>
  <si>
    <t>12/13/2023</t>
  </si>
  <si>
    <t>10/4/2023</t>
  </si>
  <si>
    <t>1/31/2023</t>
  </si>
  <si>
    <t>2/7/2023</t>
  </si>
  <si>
    <t>2/8/2023</t>
  </si>
  <si>
    <t>6/13/2023</t>
  </si>
  <si>
    <t>12/22/2023</t>
  </si>
  <si>
    <t>9/24/2023</t>
  </si>
  <si>
    <t>3/10/2023</t>
  </si>
  <si>
    <t>10/17/2023</t>
  </si>
  <si>
    <t>8/17/2023</t>
  </si>
  <si>
    <t>9/18/2023</t>
  </si>
  <si>
    <t>1/20/2023</t>
  </si>
  <si>
    <t>3/4/2023</t>
  </si>
  <si>
    <t>10/28/2023</t>
  </si>
  <si>
    <t>6/19/2023</t>
  </si>
  <si>
    <t>1/13/2023</t>
  </si>
  <si>
    <t>8/12/2023</t>
  </si>
  <si>
    <t>6/26/2023</t>
  </si>
  <si>
    <t>12/14/2023</t>
  </si>
  <si>
    <t>12/23/2023</t>
  </si>
  <si>
    <t>6/5/2023</t>
  </si>
  <si>
    <t>5/1/2023</t>
  </si>
  <si>
    <t>7/17/2023</t>
  </si>
  <si>
    <t>6/18/2023</t>
  </si>
  <si>
    <t>6/21/2023</t>
  </si>
  <si>
    <t>6/6/2023</t>
  </si>
  <si>
    <t>11/20/2023</t>
  </si>
  <si>
    <t>7/29/2023</t>
  </si>
  <si>
    <t>10/8/2023</t>
  </si>
  <si>
    <t>9/27/2023</t>
  </si>
  <si>
    <t>7/6/2023</t>
  </si>
  <si>
    <t>3/3/2023</t>
  </si>
  <si>
    <t>5/25/2023</t>
  </si>
  <si>
    <t>4/27/2023</t>
  </si>
  <si>
    <t>7/25/2023</t>
  </si>
  <si>
    <t>3/7/2023</t>
  </si>
  <si>
    <t>11/23/2023</t>
  </si>
  <si>
    <t>1/28/2023</t>
  </si>
  <si>
    <t>11/11/2023</t>
  </si>
  <si>
    <t>9/21/2023</t>
  </si>
  <si>
    <t>8/9/2023</t>
  </si>
  <si>
    <t>1/10/2023</t>
  </si>
  <si>
    <t>6/30/2023</t>
  </si>
  <si>
    <t>3/26/2023</t>
  </si>
  <si>
    <t>1/25/2023</t>
  </si>
  <si>
    <t>7/18/2023</t>
  </si>
  <si>
    <t>2/18/2023</t>
  </si>
  <si>
    <t>1/6/2023</t>
  </si>
  <si>
    <t>5/26/2023</t>
  </si>
  <si>
    <t>1/12/2023</t>
  </si>
  <si>
    <t>10/2/2023</t>
  </si>
  <si>
    <t>2/12/2023</t>
  </si>
  <si>
    <t>4/9/2023</t>
  </si>
  <si>
    <t>10/19/2023</t>
  </si>
  <si>
    <t>4/7/2023</t>
  </si>
  <si>
    <t>10/25/2023</t>
  </si>
  <si>
    <t>4/1/2023</t>
  </si>
  <si>
    <t>1/30/2023</t>
  </si>
  <si>
    <t>10/22/2023</t>
  </si>
  <si>
    <t>6/23/2023</t>
  </si>
  <si>
    <t>7/5/2023</t>
  </si>
  <si>
    <t>9/8/2023</t>
  </si>
  <si>
    <t>4/19/2023</t>
  </si>
  <si>
    <t>8/1/2023</t>
  </si>
  <si>
    <t>12/10/2023</t>
  </si>
  <si>
    <t>7/1/2023</t>
  </si>
  <si>
    <t>12/8/2023</t>
  </si>
  <si>
    <t>2/6/2023</t>
  </si>
  <si>
    <t>12/12/2023</t>
  </si>
  <si>
    <t>1/24/2023</t>
  </si>
  <si>
    <t>12/21/2023</t>
  </si>
  <si>
    <t>5/2/2023</t>
  </si>
  <si>
    <t>6/10/2023</t>
  </si>
  <si>
    <t>1/17/2023</t>
  </si>
  <si>
    <t>9/1/2023</t>
  </si>
  <si>
    <t>10/13/2023</t>
  </si>
  <si>
    <t>8/23/2023</t>
  </si>
  <si>
    <t>5/4/2023</t>
  </si>
  <si>
    <t>1/16/2023</t>
  </si>
  <si>
    <t>3/25/2023</t>
  </si>
  <si>
    <t>5/27/2023</t>
  </si>
  <si>
    <t>4/10/2023</t>
  </si>
  <si>
    <t>9/28/2023</t>
  </si>
  <si>
    <t>8/3/2023</t>
  </si>
  <si>
    <t>10/14/2023</t>
  </si>
  <si>
    <t>7/26/2023</t>
  </si>
  <si>
    <t>9/13/2023</t>
  </si>
  <si>
    <t>6/29/2023</t>
  </si>
  <si>
    <t>1/19/2023</t>
  </si>
  <si>
    <t>6/12/2023</t>
  </si>
  <si>
    <t>7/21/2023</t>
  </si>
  <si>
    <t>3/29/2023</t>
  </si>
  <si>
    <t>8/31/2023</t>
  </si>
  <si>
    <t>5/28/2023</t>
  </si>
  <si>
    <t>9/22/2023</t>
  </si>
  <si>
    <t>5/19/2023</t>
  </si>
  <si>
    <t>4/13/2023</t>
  </si>
  <si>
    <t>9/15/2023</t>
  </si>
  <si>
    <t>9/3/2023</t>
  </si>
  <si>
    <t>1/21/2023</t>
  </si>
  <si>
    <t>11/3/2023</t>
  </si>
  <si>
    <t>6/7/2023</t>
  </si>
  <si>
    <t>6/25/2023</t>
  </si>
  <si>
    <t>9/14/2023</t>
  </si>
  <si>
    <t>6/17/2023</t>
  </si>
  <si>
    <t>8/16/2023</t>
  </si>
  <si>
    <t>6/1/2023</t>
  </si>
  <si>
    <t>4/20/2023</t>
  </si>
  <si>
    <t>12/26/2023</t>
  </si>
  <si>
    <t>9/17/2023</t>
  </si>
  <si>
    <t>3/8/2023</t>
  </si>
  <si>
    <t>5/3/2023</t>
  </si>
  <si>
    <t>3/23/2023</t>
  </si>
  <si>
    <t>2/19/2023</t>
  </si>
  <si>
    <t>3/19/2023</t>
  </si>
  <si>
    <t>1/26/2023</t>
  </si>
  <si>
    <t>11/4/2023</t>
  </si>
  <si>
    <t>3/11/2023</t>
  </si>
  <si>
    <t>6/3/2023</t>
  </si>
  <si>
    <t>2/17/2023</t>
  </si>
  <si>
    <t>2/23/2023</t>
  </si>
  <si>
    <t>4/24/2023</t>
  </si>
  <si>
    <t>3/13/2023</t>
  </si>
  <si>
    <t>1/18/2023</t>
  </si>
  <si>
    <t>2/11/2023</t>
  </si>
  <si>
    <t>5/15/2023</t>
  </si>
  <si>
    <t>4/5/2023</t>
  </si>
  <si>
    <t>4/3/2023</t>
  </si>
  <si>
    <t>3/22/2023</t>
  </si>
  <si>
    <t>12/17/2023</t>
  </si>
  <si>
    <t>11/16/2023</t>
  </si>
  <si>
    <t>5/24/2023</t>
  </si>
  <si>
    <t>3/18/2023</t>
  </si>
  <si>
    <t>7/20/2023</t>
  </si>
  <si>
    <t>10/29/2023</t>
  </si>
  <si>
    <t>1/8/2023</t>
  </si>
  <si>
    <t>1/2/2023</t>
  </si>
  <si>
    <t>4/29/2023</t>
  </si>
  <si>
    <t>12/24/2023</t>
  </si>
  <si>
    <t>8/28/2023</t>
  </si>
  <si>
    <t>5/8/2023</t>
  </si>
  <si>
    <t>6/28/2023</t>
  </si>
  <si>
    <t>8/5/2023</t>
  </si>
  <si>
    <t>5/7/2023</t>
  </si>
  <si>
    <t>4/8/2023</t>
  </si>
  <si>
    <t>10/27/2023</t>
  </si>
  <si>
    <t>9/29/2023</t>
  </si>
  <si>
    <t>7/7/2023</t>
  </si>
  <si>
    <t>4/12/2023</t>
  </si>
  <si>
    <t>7/3/2023</t>
  </si>
  <si>
    <t>8/7/2023</t>
  </si>
  <si>
    <t>5/9/2023</t>
  </si>
  <si>
    <t>6/2/2023</t>
  </si>
  <si>
    <t>4/2/2023</t>
  </si>
  <si>
    <t>9/5/2023</t>
  </si>
  <si>
    <t>3/9/2023</t>
  </si>
  <si>
    <t>7/27/2023</t>
  </si>
  <si>
    <t>7/24/2023</t>
  </si>
  <si>
    <t>5/18/2023</t>
  </si>
  <si>
    <t>11/17/2023</t>
  </si>
  <si>
    <t>4/17/2023</t>
  </si>
  <si>
    <t>1/9/2023</t>
  </si>
  <si>
    <t>5/22/2023</t>
  </si>
  <si>
    <t>1/22/2023</t>
  </si>
  <si>
    <t>7/12/2023</t>
  </si>
  <si>
    <t>10/15/2023</t>
  </si>
  <si>
    <t>12/6/2023</t>
  </si>
  <si>
    <t>11/19/2023</t>
  </si>
  <si>
    <t>2/13/2023</t>
  </si>
  <si>
    <t>12/28/2023</t>
  </si>
  <si>
    <t>9/26/2023</t>
  </si>
  <si>
    <t>11/22/2023</t>
  </si>
  <si>
    <t>5/13/2023</t>
  </si>
  <si>
    <t>12/15/2023</t>
  </si>
  <si>
    <t>2/4/2023</t>
  </si>
  <si>
    <t>2/16/2023</t>
  </si>
  <si>
    <t>10/20/2023</t>
  </si>
  <si>
    <t>12/9/2023</t>
  </si>
  <si>
    <t>11/7/2023</t>
  </si>
  <si>
    <t>8/25/2023</t>
  </si>
  <si>
    <t>9/23/2023</t>
  </si>
  <si>
    <t>8/4/2023</t>
  </si>
  <si>
    <t>12/2/2023</t>
  </si>
  <si>
    <t>11/28/2023</t>
  </si>
  <si>
    <t>8/22/2023</t>
  </si>
  <si>
    <t>4/21/2023</t>
  </si>
  <si>
    <t>7/28/2023</t>
  </si>
  <si>
    <t>12/7/2023</t>
  </si>
  <si>
    <t>3/6/2023</t>
  </si>
  <si>
    <t>12/30/2023</t>
  </si>
  <si>
    <t>12/11/2023</t>
  </si>
  <si>
    <t>1/7/2023</t>
  </si>
  <si>
    <t>3/28/2023</t>
  </si>
  <si>
    <t>2/3/2023</t>
  </si>
  <si>
    <t>8/11/2023</t>
  </si>
  <si>
    <t>11/9/2023</t>
  </si>
  <si>
    <t>4/26/2023</t>
  </si>
  <si>
    <t>3/24/2023</t>
  </si>
  <si>
    <t>6/9/2023</t>
  </si>
  <si>
    <t>3/16/2023</t>
  </si>
  <si>
    <t>12/5/2023</t>
  </si>
  <si>
    <t>2/22/2023</t>
  </si>
  <si>
    <t>3/17/2023</t>
  </si>
  <si>
    <t>12/3/2023</t>
  </si>
  <si>
    <t>11/25/2023</t>
  </si>
  <si>
    <t>5/10/2023</t>
  </si>
  <si>
    <t>11/29/2023</t>
  </si>
  <si>
    <t>6/15/2023</t>
  </si>
  <si>
    <t>10/1/2023</t>
  </si>
  <si>
    <t>6/22/2023</t>
  </si>
  <si>
    <t>11/14/2023</t>
  </si>
  <si>
    <t>7/11/2023</t>
  </si>
  <si>
    <t>9/6/2023</t>
  </si>
  <si>
    <t>5/5/2023</t>
  </si>
  <si>
    <t>6/11/2023</t>
  </si>
  <si>
    <t>2/25/2023</t>
  </si>
  <si>
    <t>9/4/2023</t>
  </si>
  <si>
    <t>11/18/2023</t>
  </si>
  <si>
    <t>7/10/2023</t>
  </si>
  <si>
    <t>10/12/2023</t>
  </si>
  <si>
    <t>1/23/2023</t>
  </si>
  <si>
    <t>11/6/2023</t>
  </si>
  <si>
    <t>4/14/2023</t>
  </si>
  <si>
    <t>9/20/2023</t>
  </si>
  <si>
    <t>7/31/2023</t>
  </si>
  <si>
    <t>5/14/2023</t>
  </si>
  <si>
    <t>6/14/2023</t>
  </si>
  <si>
    <t>3/20/2023</t>
  </si>
  <si>
    <t>9/9/2023</t>
  </si>
  <si>
    <t>2/9/2023</t>
  </si>
  <si>
    <t>4/18/2023</t>
  </si>
  <si>
    <t>8/15/2023</t>
  </si>
  <si>
    <t>10/6/2023</t>
  </si>
  <si>
    <t>11/30/2023</t>
  </si>
  <si>
    <t>1/3/2023</t>
  </si>
  <si>
    <t>6/16/2023</t>
  </si>
  <si>
    <t>5/31/2023</t>
  </si>
  <si>
    <t>4/15/2023</t>
  </si>
  <si>
    <t>2/26/2023</t>
  </si>
  <si>
    <t>8/29/2023</t>
  </si>
  <si>
    <t>5/29/2023</t>
  </si>
  <si>
    <t>8/8/2023</t>
  </si>
  <si>
    <t>1/14/2023</t>
  </si>
  <si>
    <t>11/1/2023</t>
  </si>
  <si>
    <t>5/12/2023</t>
  </si>
  <si>
    <t>8/24/2023</t>
  </si>
  <si>
    <t>2/1/2023</t>
  </si>
  <si>
    <t>10/24/2023</t>
  </si>
  <si>
    <t>11/13/2023</t>
  </si>
  <si>
    <t>2/20/2023</t>
  </si>
  <si>
    <t>9/12/2023</t>
  </si>
  <si>
    <t>7/22/2023</t>
  </si>
  <si>
    <t>12/27/2023</t>
  </si>
  <si>
    <t>11/2/2023</t>
  </si>
  <si>
    <t>4/11/2023</t>
  </si>
  <si>
    <t>9/11/2023</t>
  </si>
  <si>
    <t>7/30/2023</t>
  </si>
  <si>
    <t>9/30/2023</t>
  </si>
  <si>
    <t>2/24/2023</t>
  </si>
  <si>
    <t>11/12/2023</t>
  </si>
  <si>
    <t>1/29/2023</t>
  </si>
  <si>
    <t>4/30/2023</t>
  </si>
  <si>
    <t>3/15/2023</t>
  </si>
  <si>
    <t>3/12/2023</t>
  </si>
  <si>
    <t>4/28/2023</t>
  </si>
  <si>
    <t>6/8/2023</t>
  </si>
  <si>
    <t>2/2/2023</t>
  </si>
  <si>
    <t>7/19/2023</t>
  </si>
  <si>
    <t>10/31/2023</t>
  </si>
  <si>
    <t>2/14/2023</t>
  </si>
  <si>
    <t>10/9/2023</t>
  </si>
  <si>
    <t>7/13/2023</t>
  </si>
  <si>
    <t>2/27/2023</t>
  </si>
  <si>
    <t>8/21/2023</t>
  </si>
  <si>
    <t>10/23/2023</t>
  </si>
  <si>
    <t>11/8/2023</t>
  </si>
  <si>
    <t>4/22/2023</t>
  </si>
  <si>
    <t>12/4/2023</t>
  </si>
  <si>
    <t>5/11/2023</t>
  </si>
  <si>
    <t>8/20/2023</t>
  </si>
  <si>
    <t>12/1/2023</t>
  </si>
  <si>
    <t>10/7/2023</t>
  </si>
  <si>
    <t>8/27/2023</t>
  </si>
  <si>
    <t>11/24/2023</t>
  </si>
  <si>
    <t>4/25/2023</t>
  </si>
  <si>
    <t>10/21/2023</t>
  </si>
  <si>
    <t>4/16/2023</t>
  </si>
  <si>
    <t>7/2/2023</t>
  </si>
  <si>
    <t>9/10/2023</t>
  </si>
  <si>
    <t>7/9/2023</t>
  </si>
  <si>
    <t>1/11/2023</t>
  </si>
  <si>
    <t>12/19/2023</t>
  </si>
  <si>
    <t>5/20/2023</t>
  </si>
  <si>
    <t>9/19/2023</t>
  </si>
  <si>
    <t>9/16/2023</t>
  </si>
  <si>
    <t>10/3/2023</t>
  </si>
  <si>
    <t>10/11/2023</t>
  </si>
  <si>
    <t>10/26/2023</t>
  </si>
  <si>
    <t>2/21/2023</t>
  </si>
  <si>
    <t>TransactionID</t>
  </si>
  <si>
    <t>Transaction Date</t>
  </si>
  <si>
    <t>Transaction Type</t>
  </si>
  <si>
    <t>Withdrawal</t>
  </si>
  <si>
    <t>Deposit</t>
  </si>
  <si>
    <t>Transfer</t>
  </si>
  <si>
    <t>Transaction Amount</t>
  </si>
  <si>
    <t>Account Balance After Transaction</t>
  </si>
  <si>
    <t>Branch ID</t>
  </si>
  <si>
    <t>Loan ID</t>
  </si>
  <si>
    <t>Loan Amount</t>
  </si>
  <si>
    <t>Loan Type</t>
  </si>
  <si>
    <t>Mortgage</t>
  </si>
  <si>
    <t>Auto</t>
  </si>
  <si>
    <t>Personal</t>
  </si>
  <si>
    <t>Interest Rate</t>
  </si>
  <si>
    <t>Loan Term</t>
  </si>
  <si>
    <t>Approval/Rejection Date</t>
  </si>
  <si>
    <t>5/11/2021</t>
  </si>
  <si>
    <t>1/17/2021</t>
  </si>
  <si>
    <t>2/15/2022</t>
  </si>
  <si>
    <t>11/14/2020</t>
  </si>
  <si>
    <t>10/21/2020</t>
  </si>
  <si>
    <t>9/11/2021</t>
  </si>
  <si>
    <t>11/20/2022</t>
  </si>
  <si>
    <t>7/29/2020</t>
  </si>
  <si>
    <t>12/15/2022</t>
  </si>
  <si>
    <t>2/23/2022</t>
  </si>
  <si>
    <t>1/27/2021</t>
  </si>
  <si>
    <t>7/26/2020</t>
  </si>
  <si>
    <t>2/20/2022</t>
  </si>
  <si>
    <t>3/7/2022</t>
  </si>
  <si>
    <t>5/18/2020</t>
  </si>
  <si>
    <t>11/3/2022</t>
  </si>
  <si>
    <t>12/21/2021</t>
  </si>
  <si>
    <t>5/15/2022</t>
  </si>
  <si>
    <t>3/10/2022</t>
  </si>
  <si>
    <t>4/8/2021</t>
  </si>
  <si>
    <t>11/4/2021</t>
  </si>
  <si>
    <t>10/13/2022</t>
  </si>
  <si>
    <t>2/20/2020</t>
  </si>
  <si>
    <t>9/26/2022</t>
  </si>
  <si>
    <t>5/9/2020</t>
  </si>
  <si>
    <t>3/21/2021</t>
  </si>
  <si>
    <t>6/4/2020</t>
  </si>
  <si>
    <t>9/28/2022</t>
  </si>
  <si>
    <t>10/7/2022</t>
  </si>
  <si>
    <t>4/6/2021</t>
  </si>
  <si>
    <t>1/7/2021</t>
  </si>
  <si>
    <t>5/6/2021</t>
  </si>
  <si>
    <t>3/10/2021</t>
  </si>
  <si>
    <t>4/25/2022</t>
  </si>
  <si>
    <t>1/15/2022</t>
  </si>
  <si>
    <t>8/21/2020</t>
  </si>
  <si>
    <t>5/5/2022</t>
  </si>
  <si>
    <t>12/12/2022</t>
  </si>
  <si>
    <t>2/24/2021</t>
  </si>
  <si>
    <t>11/6/2020</t>
  </si>
  <si>
    <t>8/3/2020</t>
  </si>
  <si>
    <t>11/24/2021</t>
  </si>
  <si>
    <t>8/30/2020</t>
  </si>
  <si>
    <t>9/4/2022</t>
  </si>
  <si>
    <t>6/18/2021</t>
  </si>
  <si>
    <t>9/5/2022</t>
  </si>
  <si>
    <t>9/22/2020</t>
  </si>
  <si>
    <t>10/18/2022</t>
  </si>
  <si>
    <t>8/1/2022</t>
  </si>
  <si>
    <t>5/18/2022</t>
  </si>
  <si>
    <t>3/20/2021</t>
  </si>
  <si>
    <t>12/29/2020</t>
  </si>
  <si>
    <t>3/4/2020</t>
  </si>
  <si>
    <t>11/10/2021</t>
  </si>
  <si>
    <t>4/20/2020</t>
  </si>
  <si>
    <t>9/1/2022</t>
  </si>
  <si>
    <t>7/6/2022</t>
  </si>
  <si>
    <t>6/2/2021</t>
  </si>
  <si>
    <t>8/31/2020</t>
  </si>
  <si>
    <t>7/4/2020</t>
  </si>
  <si>
    <t>3/28/2022</t>
  </si>
  <si>
    <t>11/16/2021</t>
  </si>
  <si>
    <t>9/28/2021</t>
  </si>
  <si>
    <t>3/8/2021</t>
  </si>
  <si>
    <t>11/9/2021</t>
  </si>
  <si>
    <t>1/24/2021</t>
  </si>
  <si>
    <t>12/6/2021</t>
  </si>
  <si>
    <t>11/12/2021</t>
  </si>
  <si>
    <t>5/1/2022</t>
  </si>
  <si>
    <t>10/8/2020</t>
  </si>
  <si>
    <t>2/28/2020</t>
  </si>
  <si>
    <t>8/2/2020</t>
  </si>
  <si>
    <t>10/11/2021</t>
  </si>
  <si>
    <t>11/22/2020</t>
  </si>
  <si>
    <t>1/30/2022</t>
  </si>
  <si>
    <t>6/13/2022</t>
  </si>
  <si>
    <t>3/3/2021</t>
  </si>
  <si>
    <t>7/7/2021</t>
  </si>
  <si>
    <t>4/23/2022</t>
  </si>
  <si>
    <t>1/18/2022</t>
  </si>
  <si>
    <t>12/28/2020</t>
  </si>
  <si>
    <t>4/23/2021</t>
  </si>
  <si>
    <t>9/23/2021</t>
  </si>
  <si>
    <t>7/13/2021</t>
  </si>
  <si>
    <t>6/24/2020</t>
  </si>
  <si>
    <t>12/8/2022</t>
  </si>
  <si>
    <t>5/19/2021</t>
  </si>
  <si>
    <t>2/1/2022</t>
  </si>
  <si>
    <t>8/29/2022</t>
  </si>
  <si>
    <t>7/13/2022</t>
  </si>
  <si>
    <t>12/5/2021</t>
  </si>
  <si>
    <t>4/27/2022</t>
  </si>
  <si>
    <t>1/27/2022</t>
  </si>
  <si>
    <t>5/7/2022</t>
  </si>
  <si>
    <t>6/16/2022</t>
  </si>
  <si>
    <t>10/9/2022</t>
  </si>
  <si>
    <t>9/16/2022</t>
  </si>
  <si>
    <t>6/28/2022</t>
  </si>
  <si>
    <t>6/5/2020</t>
  </si>
  <si>
    <t>2/8/2022</t>
  </si>
  <si>
    <t>10/31/2022</t>
  </si>
  <si>
    <t>6/27/2021</t>
  </si>
  <si>
    <t>8/7/2021</t>
  </si>
  <si>
    <t>1/7/2022</t>
  </si>
  <si>
    <t>3/5/2021</t>
  </si>
  <si>
    <t>4/17/2021</t>
  </si>
  <si>
    <t>6/25/2022</t>
  </si>
  <si>
    <t>11/9/2022</t>
  </si>
  <si>
    <t>2/15/2020</t>
  </si>
  <si>
    <t>5/3/2020</t>
  </si>
  <si>
    <t>1/16/2020</t>
  </si>
  <si>
    <t>8/22/2021</t>
  </si>
  <si>
    <t>9/7/2020</t>
  </si>
  <si>
    <t>7/19/2021</t>
  </si>
  <si>
    <t>4/7/2021</t>
  </si>
  <si>
    <t>2/21/2020</t>
  </si>
  <si>
    <t>10/22/2020</t>
  </si>
  <si>
    <t>3/15/2020</t>
  </si>
  <si>
    <t>4/26/2021</t>
  </si>
  <si>
    <t>4/4/2022</t>
  </si>
  <si>
    <t>8/25/2022</t>
  </si>
  <si>
    <t>8/16/2022</t>
  </si>
  <si>
    <t>11/29/2022</t>
  </si>
  <si>
    <t>5/28/2020</t>
  </si>
  <si>
    <t>9/4/2021</t>
  </si>
  <si>
    <t>1/29/2020</t>
  </si>
  <si>
    <t>4/3/2021</t>
  </si>
  <si>
    <t>8/9/2022</t>
  </si>
  <si>
    <t>6/13/2021</t>
  </si>
  <si>
    <t>1/16/2021</t>
  </si>
  <si>
    <t>8/23/2022</t>
  </si>
  <si>
    <t>3/6/2020</t>
  </si>
  <si>
    <t>6/6/2020</t>
  </si>
  <si>
    <t>9/13/2022</t>
  </si>
  <si>
    <t>2/19/2021</t>
  </si>
  <si>
    <t>4/12/2021</t>
  </si>
  <si>
    <t>12/7/2022</t>
  </si>
  <si>
    <t>7/6/2020</t>
  </si>
  <si>
    <t>10/29/2020</t>
  </si>
  <si>
    <t>5/17/2020</t>
  </si>
  <si>
    <t>7/11/2021</t>
  </si>
  <si>
    <t>11/25/2020</t>
  </si>
  <si>
    <t>12/3/2020</t>
  </si>
  <si>
    <t>11/20/2021</t>
  </si>
  <si>
    <t>5/31/2022</t>
  </si>
  <si>
    <t>6/23/2021</t>
  </si>
  <si>
    <t>11/15/2021</t>
  </si>
  <si>
    <t>9/8/2022</t>
  </si>
  <si>
    <t>11/4/2020</t>
  </si>
  <si>
    <t>6/25/2021</t>
  </si>
  <si>
    <t>1/22/2021</t>
  </si>
  <si>
    <t>9/24/2021</t>
  </si>
  <si>
    <t>12/13/2020</t>
  </si>
  <si>
    <t>9/17/2021</t>
  </si>
  <si>
    <t>8/17/2020</t>
  </si>
  <si>
    <t>4/14/2022</t>
  </si>
  <si>
    <t>1/23/2022</t>
  </si>
  <si>
    <t>5/24/2021</t>
  </si>
  <si>
    <t>3/22/2021</t>
  </si>
  <si>
    <t>8/31/2021</t>
  </si>
  <si>
    <t>12/16/2021</t>
  </si>
  <si>
    <t>7/25/2020</t>
  </si>
  <si>
    <t>3/10/2020</t>
  </si>
  <si>
    <t>7/13/2020</t>
  </si>
  <si>
    <t>5/14/2021</t>
  </si>
  <si>
    <t>1/22/2022</t>
  </si>
  <si>
    <t>5/17/2022</t>
  </si>
  <si>
    <t>7/4/2021</t>
  </si>
  <si>
    <t>12/29/2022</t>
  </si>
  <si>
    <t>2/16/2020</t>
  </si>
  <si>
    <t>8/14/2022</t>
  </si>
  <si>
    <t>1/26/2021</t>
  </si>
  <si>
    <t>4/2/2021</t>
  </si>
  <si>
    <t>5/24/2022</t>
  </si>
  <si>
    <t>12/8/2020</t>
  </si>
  <si>
    <t>4/26/2020</t>
  </si>
  <si>
    <t>7/27/2020</t>
  </si>
  <si>
    <t>5/6/2022</t>
  </si>
  <si>
    <t>7/25/2021</t>
  </si>
  <si>
    <t>3/13/2022</t>
  </si>
  <si>
    <t>5/22/2022</t>
  </si>
  <si>
    <t>2/9/2021</t>
  </si>
  <si>
    <t>4/10/2021</t>
  </si>
  <si>
    <t>10/17/2020</t>
  </si>
  <si>
    <t>1/5/2021</t>
  </si>
  <si>
    <t>4/9/2021</t>
  </si>
  <si>
    <t>10/15/2020</t>
  </si>
  <si>
    <t>2/27/2020</t>
  </si>
  <si>
    <t>11/3/2021</t>
  </si>
  <si>
    <t>9/26/2021</t>
  </si>
  <si>
    <t>2/3/2022</t>
  </si>
  <si>
    <t>12/4/2020</t>
  </si>
  <si>
    <t>3/18/2021</t>
  </si>
  <si>
    <t>9/18/2020</t>
  </si>
  <si>
    <t>11/12/2020</t>
  </si>
  <si>
    <t>10/13/2020</t>
  </si>
  <si>
    <t>8/13/2021</t>
  </si>
  <si>
    <t>5/13/2020</t>
  </si>
  <si>
    <t>4/21/2022</t>
  </si>
  <si>
    <t>1/3/2021</t>
  </si>
  <si>
    <t>7/21/2021</t>
  </si>
  <si>
    <t>6/21/2020</t>
  </si>
  <si>
    <t>8/6/2022</t>
  </si>
  <si>
    <t>10/8/2021</t>
  </si>
  <si>
    <t>4/18/2020</t>
  </si>
  <si>
    <t>5/3/2022</t>
  </si>
  <si>
    <t>9/19/2022</t>
  </si>
  <si>
    <t>3/27/2021</t>
  </si>
  <si>
    <t>11/5/2022</t>
  </si>
  <si>
    <t>6/26/2021</t>
  </si>
  <si>
    <t>4/16/2020</t>
  </si>
  <si>
    <t>1/19/2021</t>
  </si>
  <si>
    <t>6/14/2021</t>
  </si>
  <si>
    <t>2/20/2021</t>
  </si>
  <si>
    <t>10/17/2021</t>
  </si>
  <si>
    <t>7/10/2022</t>
  </si>
  <si>
    <t>8/28/2020</t>
  </si>
  <si>
    <t>2/17/2022</t>
  </si>
  <si>
    <t>4/13/2022</t>
  </si>
  <si>
    <t>3/28/2021</t>
  </si>
  <si>
    <t>3/23/2021</t>
  </si>
  <si>
    <t>5/23/2021</t>
  </si>
  <si>
    <t>8/13/2022</t>
  </si>
  <si>
    <t>10/5/2021</t>
  </si>
  <si>
    <t>5/2/2020</t>
  </si>
  <si>
    <t>10/31/2021</t>
  </si>
  <si>
    <t>2/23/2020</t>
  </si>
  <si>
    <t>4/28/2022</t>
  </si>
  <si>
    <t>11/29/2021</t>
  </si>
  <si>
    <t>1/26/2022</t>
  </si>
  <si>
    <t>1/28/2020</t>
  </si>
  <si>
    <t>4/6/2022</t>
  </si>
  <si>
    <t>8/19/2021</t>
  </si>
  <si>
    <t>5/15/2021</t>
  </si>
  <si>
    <t>3/4/2022</t>
  </si>
  <si>
    <t>11/14/2021</t>
  </si>
  <si>
    <t>8/8/2022</t>
  </si>
  <si>
    <t>6/8/2021</t>
  </si>
  <si>
    <t>7/9/2022</t>
  </si>
  <si>
    <t>8/7/2020</t>
  </si>
  <si>
    <t>12/10/2022</t>
  </si>
  <si>
    <t>9/3/2022</t>
  </si>
  <si>
    <t>7/1/2020</t>
  </si>
  <si>
    <t>12/31/2020</t>
  </si>
  <si>
    <t>2/26/2020</t>
  </si>
  <si>
    <t>7/10/2021</t>
  </si>
  <si>
    <t>5/7/2021</t>
  </si>
  <si>
    <t>5/8/2021</t>
  </si>
  <si>
    <t>2/10/2022</t>
  </si>
  <si>
    <t>3/1/2020</t>
  </si>
  <si>
    <t>12/15/2020</t>
  </si>
  <si>
    <t>10/22/2021</t>
  </si>
  <si>
    <t>3/29/2020</t>
  </si>
  <si>
    <t>11/17/2021</t>
  </si>
  <si>
    <t>4/20/2022</t>
  </si>
  <si>
    <t>10/22/2022</t>
  </si>
  <si>
    <t>4/2/2022</t>
  </si>
  <si>
    <t>10/31/2020</t>
  </si>
  <si>
    <t>10/25/2021</t>
  </si>
  <si>
    <t>6/20/2021</t>
  </si>
  <si>
    <t>7/30/2021</t>
  </si>
  <si>
    <t>12/27/2022</t>
  </si>
  <si>
    <t>1/13/2021</t>
  </si>
  <si>
    <t>8/10/2022</t>
  </si>
  <si>
    <t>6/10/2020</t>
  </si>
  <si>
    <t>5/9/2021</t>
  </si>
  <si>
    <t>4/30/2022</t>
  </si>
  <si>
    <t>3/2/2021</t>
  </si>
  <si>
    <t>11/16/2020</t>
  </si>
  <si>
    <t>11/2/2022</t>
  </si>
  <si>
    <t>4/10/2020</t>
  </si>
  <si>
    <t>12/24/2022</t>
  </si>
  <si>
    <t>12/8/2021</t>
  </si>
  <si>
    <t>7/19/2022</t>
  </si>
  <si>
    <t>12/2/2022</t>
  </si>
  <si>
    <t>11/27/2021</t>
  </si>
  <si>
    <t>6/20/2022</t>
  </si>
  <si>
    <t>8/12/2022</t>
  </si>
  <si>
    <t>6/3/2022</t>
  </si>
  <si>
    <t>8/24/2022</t>
  </si>
  <si>
    <t>9/25/2021</t>
  </si>
  <si>
    <t>6/8/2022</t>
  </si>
  <si>
    <t>7/17/2020</t>
  </si>
  <si>
    <t>11/28/2020</t>
  </si>
  <si>
    <t>1/4/2020</t>
  </si>
  <si>
    <t>1/31/2020</t>
  </si>
  <si>
    <t>6/17/2022</t>
  </si>
  <si>
    <t>12/14/2021</t>
  </si>
  <si>
    <t>12/2/2021</t>
  </si>
  <si>
    <t>9/21/2022</t>
  </si>
  <si>
    <t>9/23/2022</t>
  </si>
  <si>
    <t>5/13/2022</t>
  </si>
  <si>
    <t>6/12/2020</t>
  </si>
  <si>
    <t>9/26/2020</t>
  </si>
  <si>
    <t>12/13/2021</t>
  </si>
  <si>
    <t>12/9/2022</t>
  </si>
  <si>
    <t>4/28/2021</t>
  </si>
  <si>
    <t>2/22/2021</t>
  </si>
  <si>
    <t>8/13/2020</t>
  </si>
  <si>
    <t>1/24/2022</t>
  </si>
  <si>
    <t>2/14/2020</t>
  </si>
  <si>
    <t>12/14/2020</t>
  </si>
  <si>
    <t>10/11/2020</t>
  </si>
  <si>
    <t>8/21/2022</t>
  </si>
  <si>
    <t>11/19/2021</t>
  </si>
  <si>
    <t>9/3/2020</t>
  </si>
  <si>
    <t>6/22/2021</t>
  </si>
  <si>
    <t>5/12/2022</t>
  </si>
  <si>
    <t>1/12/2021</t>
  </si>
  <si>
    <t>11/18/2020</t>
  </si>
  <si>
    <t>2/6/2020</t>
  </si>
  <si>
    <t>10/3/2022</t>
  </si>
  <si>
    <t>1/18/2021</t>
  </si>
  <si>
    <t>1/27/2020</t>
  </si>
  <si>
    <t>3/16/2022</t>
  </si>
  <si>
    <t>11/30/2021</t>
  </si>
  <si>
    <t>5/31/2020</t>
  </si>
  <si>
    <t>4/21/2021</t>
  </si>
  <si>
    <t>1/21/2021</t>
  </si>
  <si>
    <t>9/13/2021</t>
  </si>
  <si>
    <t>2/11/2022</t>
  </si>
  <si>
    <t>2/7/2021</t>
  </si>
  <si>
    <t>9/29/2022</t>
  </si>
  <si>
    <t>3/8/2022</t>
  </si>
  <si>
    <t>5/4/2020</t>
  </si>
  <si>
    <t>9/29/2020</t>
  </si>
  <si>
    <t>5/10/2021</t>
  </si>
  <si>
    <t>1/5/2022</t>
  </si>
  <si>
    <t>5/6/2020</t>
  </si>
  <si>
    <t>7/2/2020</t>
  </si>
  <si>
    <t>2/28/2021</t>
  </si>
  <si>
    <t>6/1/2022</t>
  </si>
  <si>
    <t>8/25/2020</t>
  </si>
  <si>
    <t>2/18/2020</t>
  </si>
  <si>
    <t>8/25/2021</t>
  </si>
  <si>
    <t>9/11/2022</t>
  </si>
  <si>
    <t>10/18/2020</t>
  </si>
  <si>
    <t>6/22/2020</t>
  </si>
  <si>
    <t>12/27/2021</t>
  </si>
  <si>
    <t>5/26/2022</t>
  </si>
  <si>
    <t>3/17/2022</t>
  </si>
  <si>
    <t>8/26/2020</t>
  </si>
  <si>
    <t>11/27/2022</t>
  </si>
  <si>
    <t>3/30/2022</t>
  </si>
  <si>
    <t>2/5/2021</t>
  </si>
  <si>
    <t>6/12/2022</t>
  </si>
  <si>
    <t>10/2/2020</t>
  </si>
  <si>
    <t>12/4/2021</t>
  </si>
  <si>
    <t>9/2/2021</t>
  </si>
  <si>
    <t>2/7/2022</t>
  </si>
  <si>
    <t>11/26/2022</t>
  </si>
  <si>
    <t>10/17/2022</t>
  </si>
  <si>
    <t>7/28/2022</t>
  </si>
  <si>
    <t>8/16/2020</t>
  </si>
  <si>
    <t>9/11/2020</t>
  </si>
  <si>
    <t>4/4/2021</t>
  </si>
  <si>
    <t>7/31/2022</t>
  </si>
  <si>
    <t>9/22/2022</t>
  </si>
  <si>
    <t>10/21/2022</t>
  </si>
  <si>
    <t>4/29/2020</t>
  </si>
  <si>
    <t>3/20/2022</t>
  </si>
  <si>
    <t>10/3/2021</t>
  </si>
  <si>
    <t>5/26/2021</t>
  </si>
  <si>
    <t>4/27/2021</t>
  </si>
  <si>
    <t>12/29/2021</t>
  </si>
  <si>
    <t>5/11/2022</t>
  </si>
  <si>
    <t>5/12/2020</t>
  </si>
  <si>
    <t>6/16/2020</t>
  </si>
  <si>
    <t>12/2/2020</t>
  </si>
  <si>
    <t>11/19/2022</t>
  </si>
  <si>
    <t>4/16/2022</t>
  </si>
  <si>
    <t>6/19/2021</t>
  </si>
  <si>
    <t>4/18/2021</t>
  </si>
  <si>
    <t>12/30/2020</t>
  </si>
  <si>
    <t>6/28/2021</t>
  </si>
  <si>
    <t>5/29/2021</t>
  </si>
  <si>
    <t>12/20/2020</t>
  </si>
  <si>
    <t>8/18/2021</t>
  </si>
  <si>
    <t>11/7/2020</t>
  </si>
  <si>
    <t>6/30/2022</t>
  </si>
  <si>
    <t>4/3/2022</t>
  </si>
  <si>
    <t>7/31/2021</t>
  </si>
  <si>
    <t>9/13/2020</t>
  </si>
  <si>
    <t>1/14/2020</t>
  </si>
  <si>
    <t>10/30/2022</t>
  </si>
  <si>
    <t>12/4/2022</t>
  </si>
  <si>
    <t>6/6/2021</t>
  </si>
  <si>
    <t>3/7/2020</t>
  </si>
  <si>
    <t>1/4/2021</t>
  </si>
  <si>
    <t>5/16/2020</t>
  </si>
  <si>
    <t>9/14/2022</t>
  </si>
  <si>
    <t>8/20/2022</t>
  </si>
  <si>
    <t>2/4/2020</t>
  </si>
  <si>
    <t>2/9/2022</t>
  </si>
  <si>
    <t>3/18/2022</t>
  </si>
  <si>
    <t>10/18/2021</t>
  </si>
  <si>
    <t>4/9/2020</t>
  </si>
  <si>
    <t>1/18/2020</t>
  </si>
  <si>
    <t>2/2/2021</t>
  </si>
  <si>
    <t>12/6/2020</t>
  </si>
  <si>
    <t>8/3/2022</t>
  </si>
  <si>
    <t>3/22/2022</t>
  </si>
  <si>
    <t>6/30/2020</t>
  </si>
  <si>
    <t>5/20/2022</t>
  </si>
  <si>
    <t>4/13/2021</t>
  </si>
  <si>
    <t>4/3/2020</t>
  </si>
  <si>
    <t>11/1/2020</t>
  </si>
  <si>
    <t>1/25/2020</t>
  </si>
  <si>
    <t>6/15/2022</t>
  </si>
  <si>
    <t>10/26/2021</t>
  </si>
  <si>
    <t>10/24/2021</t>
  </si>
  <si>
    <t>10/2/2022</t>
  </si>
  <si>
    <t>12/26/2020</t>
  </si>
  <si>
    <t>12/19/2021</t>
  </si>
  <si>
    <t>5/16/2021</t>
  </si>
  <si>
    <t>3/26/2021</t>
  </si>
  <si>
    <t>7/6/2021</t>
  </si>
  <si>
    <t>11/28/2021</t>
  </si>
  <si>
    <t>9/24/2020</t>
  </si>
  <si>
    <t>3/14/2021</t>
  </si>
  <si>
    <t>2/5/2022</t>
  </si>
  <si>
    <t>4/22/2022</t>
  </si>
  <si>
    <t>1/13/2022</t>
  </si>
  <si>
    <t>5/1/2021</t>
  </si>
  <si>
    <t>1/25/2022</t>
  </si>
  <si>
    <t>2/21/2021</t>
  </si>
  <si>
    <t>1/6/2020</t>
  </si>
  <si>
    <t>4/23/2020</t>
  </si>
  <si>
    <t>7/12/2022</t>
  </si>
  <si>
    <t>10/26/2020</t>
  </si>
  <si>
    <t>1/20/2021</t>
  </si>
  <si>
    <t>11/2/2020</t>
  </si>
  <si>
    <t>1/17/2020</t>
  </si>
  <si>
    <t>11/13/2020</t>
  </si>
  <si>
    <t>8/1/2021</t>
  </si>
  <si>
    <t>2/4/2022</t>
  </si>
  <si>
    <t>8/15/2022</t>
  </si>
  <si>
    <t>11/10/2022</t>
  </si>
  <si>
    <t>9/15/2021</t>
  </si>
  <si>
    <t>11/9/2020</t>
  </si>
  <si>
    <t>2/26/2022</t>
  </si>
  <si>
    <t>7/16/2020</t>
  </si>
  <si>
    <t>4/17/2022</t>
  </si>
  <si>
    <t>8/4/2022</t>
  </si>
  <si>
    <t>10/19/2021</t>
  </si>
  <si>
    <t>7/24/2020</t>
  </si>
  <si>
    <t>1/29/2022</t>
  </si>
  <si>
    <t>5/24/2020</t>
  </si>
  <si>
    <t>7/9/2021</t>
  </si>
  <si>
    <t>12/9/2021</t>
  </si>
  <si>
    <t>6/27/2020</t>
  </si>
  <si>
    <t>10/15/2021</t>
  </si>
  <si>
    <t>5/21/2022</t>
  </si>
  <si>
    <t>11/28/2022</t>
  </si>
  <si>
    <t>4/17/2020</t>
  </si>
  <si>
    <t>2/5/2020</t>
  </si>
  <si>
    <t>7/27/2021</t>
  </si>
  <si>
    <t>4/2/2020</t>
  </si>
  <si>
    <t>6/7/2022</t>
  </si>
  <si>
    <t>2/24/2022</t>
  </si>
  <si>
    <t>6/19/2022</t>
  </si>
  <si>
    <t>3/23/2020</t>
  </si>
  <si>
    <t>2/7/2020</t>
  </si>
  <si>
    <t>8/5/2021</t>
  </si>
  <si>
    <t>1/10/2022</t>
  </si>
  <si>
    <t>10/21/2021</t>
  </si>
  <si>
    <t>2/28/2022</t>
  </si>
  <si>
    <t>9/25/2020</t>
  </si>
  <si>
    <t>9/12/2020</t>
  </si>
  <si>
    <t>8/17/2021</t>
  </si>
  <si>
    <t>5/7/2020</t>
  </si>
  <si>
    <t>7/5/2022</t>
  </si>
  <si>
    <t>12/17/2020</t>
  </si>
  <si>
    <t>7/3/2021</t>
  </si>
  <si>
    <t>8/20/2021</t>
  </si>
  <si>
    <t>7/18/2021</t>
  </si>
  <si>
    <t>12/11/2022</t>
  </si>
  <si>
    <t>11/8/2021</t>
  </si>
  <si>
    <t>11/23/2020</t>
  </si>
  <si>
    <t>7/8/2020</t>
  </si>
  <si>
    <t>9/9/2020</t>
  </si>
  <si>
    <t>7/16/2021</t>
  </si>
  <si>
    <t>6/27/2022</t>
  </si>
  <si>
    <t>1/17/2022</t>
  </si>
  <si>
    <t>4/7/2022</t>
  </si>
  <si>
    <t>3/1/2021</t>
  </si>
  <si>
    <t>7/21/2022</t>
  </si>
  <si>
    <t>9/4/2020</t>
  </si>
  <si>
    <t>9/19/2020</t>
  </si>
  <si>
    <t>4/22/2020</t>
  </si>
  <si>
    <t>11/21/2020</t>
  </si>
  <si>
    <t>7/16/2022</t>
  </si>
  <si>
    <t>1/2/2020</t>
  </si>
  <si>
    <t>8/26/2022</t>
  </si>
  <si>
    <t>7/20/2022</t>
  </si>
  <si>
    <t>3/31/2020</t>
  </si>
  <si>
    <t>3/25/2020</t>
  </si>
  <si>
    <t>4/28/2020</t>
  </si>
  <si>
    <t>5/21/2021</t>
  </si>
  <si>
    <t>2/11/2021</t>
  </si>
  <si>
    <t>2/27/2021</t>
  </si>
  <si>
    <t>1/22/2020</t>
  </si>
  <si>
    <t>8/17/2022</t>
  </si>
  <si>
    <t>8/28/2021</t>
  </si>
  <si>
    <t>5/8/2020</t>
  </si>
  <si>
    <t>3/21/2020</t>
  </si>
  <si>
    <t>10/11/2022</t>
  </si>
  <si>
    <t>7/23/2022</t>
  </si>
  <si>
    <t>9/6/2022</t>
  </si>
  <si>
    <t>7/24/2021</t>
  </si>
  <si>
    <t>5/27/2022</t>
  </si>
  <si>
    <t>11/7/2021</t>
  </si>
  <si>
    <t>2/29/2020</t>
  </si>
  <si>
    <t>8/7/2022</t>
  </si>
  <si>
    <t>9/18/2022</t>
  </si>
  <si>
    <t>4/8/2020</t>
  </si>
  <si>
    <t>9/17/2022</t>
  </si>
  <si>
    <t>6/2/2022</t>
  </si>
  <si>
    <t>12/12/2021</t>
  </si>
  <si>
    <t>6/1/2020</t>
  </si>
  <si>
    <t>7/15/2021</t>
  </si>
  <si>
    <t>11/29/2020</t>
  </si>
  <si>
    <t>12/10/2020</t>
  </si>
  <si>
    <t>12/18/2022</t>
  </si>
  <si>
    <t>2/12/2021</t>
  </si>
  <si>
    <t>9/17/2020</t>
  </si>
  <si>
    <t>1/6/2022</t>
  </si>
  <si>
    <t>5/20/2021</t>
  </si>
  <si>
    <t>12/20/2022</t>
  </si>
  <si>
    <t>4/8/2022</t>
  </si>
  <si>
    <t>12/22/2021</t>
  </si>
  <si>
    <t>9/30/2020</t>
  </si>
  <si>
    <t>1/28/2022</t>
  </si>
  <si>
    <t>2/13/2021</t>
  </si>
  <si>
    <t>6/7/2021</t>
  </si>
  <si>
    <t>2/10/2020</t>
  </si>
  <si>
    <t>8/16/2021</t>
  </si>
  <si>
    <t>10/23/2020</t>
  </si>
  <si>
    <t>11/25/2022</t>
  </si>
  <si>
    <t>8/31/2022</t>
  </si>
  <si>
    <t>10/14/2020</t>
  </si>
  <si>
    <t>8/2/2021</t>
  </si>
  <si>
    <t>1/28/2021</t>
  </si>
  <si>
    <t>6/25/2020</t>
  </si>
  <si>
    <t>11/2/2021</t>
  </si>
  <si>
    <t>4/11/2022</t>
  </si>
  <si>
    <t>4/1/2020</t>
  </si>
  <si>
    <t>10/1/2020</t>
  </si>
  <si>
    <t>10/27/2022</t>
  </si>
  <si>
    <t>7/11/2022</t>
  </si>
  <si>
    <t>4/19/2022</t>
  </si>
  <si>
    <t>10/10/2021</t>
  </si>
  <si>
    <t>2/12/2022</t>
  </si>
  <si>
    <t>10/12/2021</t>
  </si>
  <si>
    <t>7/14/2022</t>
  </si>
  <si>
    <t>11/12/2022</t>
  </si>
  <si>
    <t>7/14/2021</t>
  </si>
  <si>
    <t>8/23/2021</t>
  </si>
  <si>
    <t>5/22/2020</t>
  </si>
  <si>
    <t>9/21/2021</t>
  </si>
  <si>
    <t>3/30/2021</t>
  </si>
  <si>
    <t>3/14/2022</t>
  </si>
  <si>
    <t>6/18/2022</t>
  </si>
  <si>
    <t>2/3/2021</t>
  </si>
  <si>
    <t>4/24/2021</t>
  </si>
  <si>
    <t>3/11/2020</t>
  </si>
  <si>
    <t>3/15/2021</t>
  </si>
  <si>
    <t>12/25/2021</t>
  </si>
  <si>
    <t>4/24/2022</t>
  </si>
  <si>
    <t>9/10/2022</t>
  </si>
  <si>
    <t>9/19/2021</t>
  </si>
  <si>
    <t>1/20/2020</t>
  </si>
  <si>
    <t>2/14/2021</t>
  </si>
  <si>
    <t>10/16/2021</t>
  </si>
  <si>
    <t>1/9/2020</t>
  </si>
  <si>
    <t>7/18/2022</t>
  </si>
  <si>
    <t>2/1/2021</t>
  </si>
  <si>
    <t>8/30/2022</t>
  </si>
  <si>
    <t>7/28/2021</t>
  </si>
  <si>
    <t>4/20/2021</t>
  </si>
  <si>
    <t>10/26/2022</t>
  </si>
  <si>
    <t>7/30/2022</t>
  </si>
  <si>
    <t>3/13/2020</t>
  </si>
  <si>
    <t>8/15/2021</t>
  </si>
  <si>
    <t>10/12/2020</t>
  </si>
  <si>
    <t>11/13/2022</t>
  </si>
  <si>
    <t>1/2/2021</t>
  </si>
  <si>
    <t>2/25/2021</t>
  </si>
  <si>
    <t>10/6/2021</t>
  </si>
  <si>
    <t>4/16/2021</t>
  </si>
  <si>
    <t>7/24/2022</t>
  </si>
  <si>
    <t>6/14/2020</t>
  </si>
  <si>
    <t>Loan Status</t>
  </si>
  <si>
    <t>Rejected</t>
  </si>
  <si>
    <t>Approved</t>
  </si>
  <si>
    <t>Closed</t>
  </si>
  <si>
    <t>CardID</t>
  </si>
  <si>
    <t>Card Type</t>
  </si>
  <si>
    <t>AMEX</t>
  </si>
  <si>
    <t>MasterCard</t>
  </si>
  <si>
    <t>Visa</t>
  </si>
  <si>
    <t>Credit Limit</t>
  </si>
  <si>
    <t>Credit Card Balance</t>
  </si>
  <si>
    <t>Minimum Payment Due</t>
  </si>
  <si>
    <t>Payment Due Date</t>
  </si>
  <si>
    <t>Last Credit Card Payment Date</t>
  </si>
  <si>
    <t>Rewards Points</t>
  </si>
  <si>
    <t>Feedback ID</t>
  </si>
  <si>
    <t>Feedback Date</t>
  </si>
  <si>
    <t>Feedback Type</t>
  </si>
  <si>
    <t>Suggestion</t>
  </si>
  <si>
    <t>Complaint</t>
  </si>
  <si>
    <t>Praise</t>
  </si>
  <si>
    <t>Resolution Status</t>
  </si>
  <si>
    <t>Resolved</t>
  </si>
  <si>
    <t>Pending</t>
  </si>
  <si>
    <t>Resolution Date</t>
  </si>
  <si>
    <t>Anomaly</t>
  </si>
  <si>
    <t>Transaction Month</t>
  </si>
  <si>
    <t>2023-12</t>
  </si>
  <si>
    <t>2023-04</t>
  </si>
  <si>
    <t>2023-07</t>
  </si>
  <si>
    <t>2023-01</t>
  </si>
  <si>
    <t>2023-11</t>
  </si>
  <si>
    <t>2023-08</t>
  </si>
  <si>
    <t>2023-09</t>
  </si>
  <si>
    <t>2023-06</t>
  </si>
  <si>
    <t>2023-10</t>
  </si>
  <si>
    <t>2023-02</t>
  </si>
  <si>
    <t>2023-05</t>
  </si>
  <si>
    <t>2023-03</t>
  </si>
  <si>
    <t>Dashboard 1: Customer Overview</t>
  </si>
  <si>
    <t>Data Cards:</t>
  </si>
  <si>
    <t>Total Customers</t>
  </si>
  <si>
    <t>Average Age</t>
  </si>
  <si>
    <t>Cities Covered</t>
  </si>
  <si>
    <t>Slicer Options:</t>
  </si>
  <si>
    <t>Gender, City, Account Type</t>
  </si>
  <si>
    <t>Pivot: Gender Count</t>
  </si>
  <si>
    <t>Customer Count</t>
  </si>
  <si>
    <t>Pivot: Account Type</t>
  </si>
  <si>
    <t>Pivot: Top Cities</t>
  </si>
  <si>
    <t>Dashboard 2: Transactions Overview</t>
  </si>
  <si>
    <t>Total Transactions</t>
  </si>
  <si>
    <t>Total Transaction Value</t>
  </si>
  <si>
    <t>Avg Account Balance</t>
  </si>
  <si>
    <t>Active Customers</t>
  </si>
  <si>
    <t>Transaction Type, Account Type, Month</t>
  </si>
  <si>
    <t>Pivot: Monthly Transactions</t>
  </si>
  <si>
    <t>Pivot: Transaction Type</t>
  </si>
  <si>
    <t>Count</t>
  </si>
  <si>
    <t>Pivot: Avg Balance by Type</t>
  </si>
  <si>
    <t>Avg Balance</t>
  </si>
  <si>
    <t>Dashboard 3: Loan &amp; Credit Card</t>
  </si>
  <si>
    <t>Total Loans</t>
  </si>
  <si>
    <t>Total Credit Limit</t>
  </si>
  <si>
    <t>Total Rewards Points</t>
  </si>
  <si>
    <t>Loan Status, Loan Type, Card Type, Gender</t>
  </si>
  <si>
    <t>Pivot: Loan Status</t>
  </si>
  <si>
    <t>Pivot: Loan Type Amount</t>
  </si>
  <si>
    <t>Pivot: Credit Usage</t>
  </si>
  <si>
    <t>Row Labels</t>
  </si>
  <si>
    <t>Grand Total</t>
  </si>
  <si>
    <t>Count of Customer ID</t>
  </si>
  <si>
    <t>Sum of Credit Limit</t>
  </si>
  <si>
    <t>Sum of Credit Card Balance</t>
  </si>
  <si>
    <t>Sum of Loan Amount</t>
  </si>
  <si>
    <t>Sum of Transaction Amount</t>
  </si>
  <si>
    <t>Average of Account Balance</t>
  </si>
  <si>
    <t>Age Group</t>
  </si>
  <si>
    <t>26-35</t>
  </si>
  <si>
    <t>36-45</t>
  </si>
  <si>
    <t>46-60</t>
  </si>
  <si>
    <t>60+</t>
  </si>
  <si>
    <t>y</t>
  </si>
  <si>
    <t>Column Labels</t>
  </si>
  <si>
    <t>Total Credit Transactions</t>
  </si>
  <si>
    <t>Count of TransactionID</t>
  </si>
  <si>
    <t>Sum of Loan ID</t>
  </si>
  <si>
    <t>Count of Loan ID</t>
  </si>
  <si>
    <t>Average of Interest Rate</t>
  </si>
  <si>
    <t>Count of CardID</t>
  </si>
  <si>
    <t>Min of Minimum Payment Due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</si>
</sst>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F800]dddd\,\ mmmm\ dd\,\ yyyy"/>
    <numFmt numFmtId="165" formatCode="_ [$₹-4009]\ * #,##0_ ;_ [$₹-4009]\ * \-#,##0_ ;_ [$₹-4009]\ * &quot;-&quot;??_ ;_ @_ "/>
    <numFmt numFmtId="166" formatCode="&quot;₹&quot;\ #,##0"/>
  </numFmts>
  <fonts count="5" x14ac:knownFonts="1">
    <font>
      <sz val="11"/>
      <color theme="1"/>
      <name val="Calibri"/>
      <family val="2"/>
      <scheme val="minor"/>
    </font>
    <font>
      <b/>
      <sz val="11"/>
      <color theme="1"/>
      <name val="Calibri"/>
      <family val="2"/>
      <scheme val="minor"/>
    </font>
    <font>
      <b/>
      <sz val="14"/>
      <color rgb="FF000080"/>
      <name val="Calibri"/>
      <family val="2"/>
      <scheme val="minor"/>
    </font>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DCE6F1"/>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3">
    <xf numFmtId="0" fontId="0" fillId="0" borderId="0"/>
    <xf numFmtId="9" fontId="3" fillId="0" borderId="0" applyFont="0" applyFill="0" applyBorder="0" applyAlignment="0" applyProtection="0"/>
    <xf numFmtId="43" fontId="3" fillId="0" borderId="0" applyFont="0" applyFill="0" applyBorder="0" applyAlignment="0" applyProtection="0"/>
  </cellStyleXfs>
  <cellXfs count="20">
    <xf numFmtId="0" fontId="0" fillId="0" borderId="0" xfId="0"/>
    <xf numFmtId="0" fontId="1" fillId="2" borderId="1" xfId="0" applyFont="1" applyFill="1" applyBorder="1"/>
    <xf numFmtId="0" fontId="2" fillId="0" borderId="0" xfId="0" applyFont="1"/>
    <xf numFmtId="0" fontId="0" fillId="0" borderId="0" xfId="0" pivotButton="1"/>
    <xf numFmtId="0" fontId="0" fillId="0" borderId="0" xfId="0" applyAlignment="1">
      <alignment horizontal="left"/>
    </xf>
    <xf numFmtId="0" fontId="1" fillId="2" borderId="2" xfId="0" applyFont="1" applyFill="1" applyBorder="1"/>
    <xf numFmtId="0" fontId="4" fillId="0" borderId="0" xfId="0" applyFont="1"/>
    <xf numFmtId="1" fontId="0" fillId="0" borderId="0" xfId="0" applyNumberFormat="1"/>
    <xf numFmtId="9" fontId="0" fillId="0" borderId="0" xfId="1" applyFont="1"/>
    <xf numFmtId="14" fontId="1" fillId="2" borderId="2" xfId="0" applyNumberFormat="1" applyFont="1" applyFill="1" applyBorder="1"/>
    <xf numFmtId="14" fontId="0" fillId="0" borderId="0" xfId="0" applyNumberFormat="1"/>
    <xf numFmtId="164" fontId="1" fillId="2" borderId="2" xfId="0" applyNumberFormat="1" applyFont="1" applyFill="1" applyBorder="1"/>
    <xf numFmtId="164" fontId="0" fillId="0" borderId="0" xfId="0" applyNumberFormat="1"/>
    <xf numFmtId="165" fontId="0" fillId="0" borderId="0" xfId="2" applyNumberFormat="1" applyFont="1"/>
    <xf numFmtId="165" fontId="0" fillId="0" borderId="0" xfId="0" applyNumberFormat="1"/>
    <xf numFmtId="166" fontId="1" fillId="2" borderId="2" xfId="0" applyNumberFormat="1" applyFont="1" applyFill="1" applyBorder="1"/>
    <xf numFmtId="166" fontId="0" fillId="0" borderId="0" xfId="0" applyNumberFormat="1"/>
    <xf numFmtId="14" fontId="0" fillId="0" borderId="0" xfId="0" pivotButton="1" applyNumberFormat="1"/>
    <xf numFmtId="14" fontId="0" fillId="0" borderId="0" xfId="0" applyNumberFormat="1" applyAlignment="1">
      <alignment horizontal="left"/>
    </xf>
    <xf numFmtId="2" fontId="0" fillId="0" borderId="0" xfId="0" applyNumberFormat="1"/>
  </cellXfs>
  <cellStyles count="3">
    <cellStyle name="Comma" xfId="2" builtinId="3"/>
    <cellStyle name="Normal" xfId="0" builtinId="0"/>
    <cellStyle name="Percent" xfId="1" builtinId="5"/>
  </cellStyles>
  <dxfs count="11">
    <dxf>
      <numFmt numFmtId="19" formatCode="dd/mm/yyyy"/>
    </dxf>
    <dxf>
      <numFmt numFmtId="19" formatCode="dd/mm/yyyy"/>
    </dxf>
    <dxf>
      <numFmt numFmtId="19" formatCode="dd/mm/yyyy"/>
    </dxf>
    <dxf>
      <numFmt numFmtId="0" formatCode="General"/>
    </dxf>
    <dxf>
      <numFmt numFmtId="19" formatCode="dd/mm/yyyy"/>
    </dxf>
    <dxf>
      <numFmt numFmtId="166" formatCode="&quot;₹&quot;\ #,##0"/>
    </dxf>
    <dxf>
      <numFmt numFmtId="19" formatCode="dd/mm/yyyy"/>
    </dxf>
    <dxf>
      <numFmt numFmtId="164" formatCode="[$-F800]dddd\,\ mmmm\ dd\,\ yy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rgb="FFDCE6F1"/>
        </patternFill>
      </fill>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sheetMetadata" Target="metadata.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[Banking_Dashboard_Structured (1).xlsx]Dashboard 1 - Customers!PivotTable1</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solidFill>
                  <a:sysClr val="windowText" lastClr="000000"/>
                </a:solidFill>
                <a:latin typeface="+mj-lt"/>
              </a:rPr>
              <a:t>Customer Count By Gender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'Dashboard 1 - Customers'!$L$6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21B-41AA-8EB8-EBCB57AE705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21B-41AA-8EB8-EBCB57AE705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21B-41AA-8EB8-EBCB57AE705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1 - Customers'!$K$7:$K$10</c:f>
              <c:strCache>
                <c:ptCount val="3"/>
                <c:pt idx="0">
                  <c:v>Female</c:v>
                </c:pt>
                <c:pt idx="1">
                  <c:v>Male</c:v>
                </c:pt>
                <c:pt idx="2">
                  <c:v>Other</c:v>
                </c:pt>
              </c:strCache>
            </c:strRef>
          </c:cat>
          <c:val>
            <c:numRef>
              <c:f>'Dashboard 1 - Customers'!$L$7:$L$10</c:f>
              <c:numCache>
                <c:formatCode>General</c:formatCode>
                <c:ptCount val="3"/>
                <c:pt idx="0">
                  <c:v>1727</c:v>
                </c:pt>
                <c:pt idx="1">
                  <c:v>1634</c:v>
                </c:pt>
                <c:pt idx="2">
                  <c:v>1639</c:v>
                </c:pt>
              </c:numCache>
            </c:numRef>
          </c:val>
          <c:extLst>
            <c:ext xmlns:c16="http://schemas.microsoft.com/office/drawing/2014/chart" uri="{C3380CC4-5D6E-409C-BE32-E72D297353CC}">
              <c16:uniqueId val="{00000006-B21B-41AA-8EB8-EBCB57AE705C}"/>
            </c:ext>
          </c:extLst>
        </c:ser>
        <c:dLbls>
          <c:dLblPos val="bestFit"/>
          <c:showLegendKey val="0"/>
          <c:showVal val="1"/>
          <c:showCatName val="0"/>
          <c:showSerName val="0"/>
          <c:showPercent val="0"/>
          <c:showBubbleSize val="0"/>
          <c:showLeaderLines val="1"/>
        </c:dLbls>
        <c:firstSliceAng val="0"/>
      </c:pieChart>
      <c:spPr>
        <a:noFill/>
        <a:ln w="28575">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accent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[Banking_Dashboard_Structured (1).xlsx]Dashboard 1 - Customers!PivotTable2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ysClr val="windowText" lastClr="000000"/>
                </a:solidFill>
                <a:latin typeface="+mj-lt"/>
              </a:rPr>
              <a:t>Account Type</a:t>
            </a:r>
          </a:p>
        </c:rich>
      </c:tx>
      <c:overlay val="0"/>
      <c:spPr>
        <a:solidFill>
          <a:schemeClr val="bg1"/>
        </a:solid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1 - Customers'!$O$6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1 - Customers'!$N$7:$N$9</c:f>
              <c:strCache>
                <c:ptCount val="2"/>
                <c:pt idx="0">
                  <c:v>Current</c:v>
                </c:pt>
                <c:pt idx="1">
                  <c:v>Savings</c:v>
                </c:pt>
              </c:strCache>
            </c:strRef>
          </c:cat>
          <c:val>
            <c:numRef>
              <c:f>'Dashboard 1 - Customers'!$O$7:$O$9</c:f>
              <c:numCache>
                <c:formatCode>General</c:formatCode>
                <c:ptCount val="2"/>
                <c:pt idx="0">
                  <c:v>2493</c:v>
                </c:pt>
                <c:pt idx="1">
                  <c:v>2507</c:v>
                </c:pt>
              </c:numCache>
            </c:numRef>
          </c:val>
          <c:extLst>
            <c:ext xmlns:c16="http://schemas.microsoft.com/office/drawing/2014/chart" uri="{C3380CC4-5D6E-409C-BE32-E72D297353CC}">
              <c16:uniqueId val="{00000000-76F6-4D6C-8633-44E7B07DC208}"/>
            </c:ext>
          </c:extLst>
        </c:ser>
        <c:dLbls>
          <c:dLblPos val="outEnd"/>
          <c:showLegendKey val="0"/>
          <c:showVal val="1"/>
          <c:showCatName val="0"/>
          <c:showSerName val="0"/>
          <c:showPercent val="0"/>
          <c:showBubbleSize val="0"/>
        </c:dLbls>
        <c:gapWidth val="115"/>
        <c:overlap val="-20"/>
        <c:axId val="1750179168"/>
        <c:axId val="1750195968"/>
      </c:barChart>
      <c:catAx>
        <c:axId val="1750179168"/>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195968"/>
        <c:crosses val="autoZero"/>
        <c:auto val="1"/>
        <c:lblAlgn val="ctr"/>
        <c:lblOffset val="100"/>
        <c:noMultiLvlLbl val="0"/>
      </c:catAx>
      <c:valAx>
        <c:axId val="175019596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17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accent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[Banking_Dashboard_Structured (1).xlsx]Dashboard 1 - Customers!PivotTable3</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solidFill>
                  <a:sysClr val="windowText" lastClr="000000"/>
                </a:solidFill>
                <a:latin typeface="+mj-lt"/>
              </a:rPr>
              <a:t>Custober Count By Cities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1 - Customers'!$R$1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1 - Customers'!$Q$2:$Q$42</c:f>
              <c:strCache>
                <c:ptCount val="40"/>
                <c:pt idx="0">
                  <c:v>Albuquerque</c:v>
                </c:pt>
                <c:pt idx="1">
                  <c:v>Atlanta</c:v>
                </c:pt>
                <c:pt idx="2">
                  <c:v>Austin</c:v>
                </c:pt>
                <c:pt idx="3">
                  <c:v>Baltimore</c:v>
                </c:pt>
                <c:pt idx="4">
                  <c:v>Boston</c:v>
                </c:pt>
                <c:pt idx="5">
                  <c:v>Charlotte</c:v>
                </c:pt>
                <c:pt idx="6">
                  <c:v>Chicago</c:v>
                </c:pt>
                <c:pt idx="7">
                  <c:v>Colorado Springs</c:v>
                </c:pt>
                <c:pt idx="8">
                  <c:v>Columbus</c:v>
                </c:pt>
                <c:pt idx="9">
                  <c:v>Dallas</c:v>
                </c:pt>
                <c:pt idx="10">
                  <c:v>Denver</c:v>
                </c:pt>
                <c:pt idx="11">
                  <c:v>Detroit</c:v>
                </c:pt>
                <c:pt idx="12">
                  <c:v>El Paso</c:v>
                </c:pt>
                <c:pt idx="13">
                  <c:v>Fort Worth</c:v>
                </c:pt>
                <c:pt idx="14">
                  <c:v>Fresno</c:v>
                </c:pt>
                <c:pt idx="15">
                  <c:v>Houston</c:v>
                </c:pt>
                <c:pt idx="16">
                  <c:v>Indianapolis</c:v>
                </c:pt>
                <c:pt idx="17">
                  <c:v>Jacksonville</c:v>
                </c:pt>
                <c:pt idx="18">
                  <c:v>Kansas City</c:v>
                </c:pt>
                <c:pt idx="19">
                  <c:v>Las Vegas</c:v>
                </c:pt>
                <c:pt idx="20">
                  <c:v>Los Angeles</c:v>
                </c:pt>
                <c:pt idx="21">
                  <c:v>Louisville</c:v>
                </c:pt>
                <c:pt idx="22">
                  <c:v>Memphis</c:v>
                </c:pt>
                <c:pt idx="23">
                  <c:v>Mesa</c:v>
                </c:pt>
                <c:pt idx="24">
                  <c:v>Milwaukee</c:v>
                </c:pt>
                <c:pt idx="25">
                  <c:v>Nashville</c:v>
                </c:pt>
                <c:pt idx="26">
                  <c:v>New York</c:v>
                </c:pt>
                <c:pt idx="27">
                  <c:v>Oklahoma City</c:v>
                </c:pt>
                <c:pt idx="28">
                  <c:v>Omaha</c:v>
                </c:pt>
                <c:pt idx="29">
                  <c:v>Philadelphia</c:v>
                </c:pt>
                <c:pt idx="30">
                  <c:v>Phoenix</c:v>
                </c:pt>
                <c:pt idx="31">
                  <c:v>Portland</c:v>
                </c:pt>
                <c:pt idx="32">
                  <c:v>Sacramento</c:v>
                </c:pt>
                <c:pt idx="33">
                  <c:v>San Antonio</c:v>
                </c:pt>
                <c:pt idx="34">
                  <c:v>San Diego</c:v>
                </c:pt>
                <c:pt idx="35">
                  <c:v>San Francisco</c:v>
                </c:pt>
                <c:pt idx="36">
                  <c:v>San Jose</c:v>
                </c:pt>
                <c:pt idx="37">
                  <c:v>Seattle</c:v>
                </c:pt>
                <c:pt idx="38">
                  <c:v>Tucson</c:v>
                </c:pt>
                <c:pt idx="39">
                  <c:v>Washington</c:v>
                </c:pt>
              </c:strCache>
            </c:strRef>
          </c:cat>
          <c:val>
            <c:numRef>
              <c:f>'Dashboard 1 - Customers'!$R$2:$R$42</c:f>
              <c:numCache>
                <c:formatCode>General</c:formatCode>
                <c:ptCount val="40"/>
                <c:pt idx="0">
                  <c:v>106</c:v>
                </c:pt>
                <c:pt idx="1">
                  <c:v>129</c:v>
                </c:pt>
                <c:pt idx="2">
                  <c:v>107</c:v>
                </c:pt>
                <c:pt idx="3">
                  <c:v>115</c:v>
                </c:pt>
                <c:pt idx="4">
                  <c:v>114</c:v>
                </c:pt>
                <c:pt idx="5">
                  <c:v>122</c:v>
                </c:pt>
                <c:pt idx="6">
                  <c:v>123</c:v>
                </c:pt>
                <c:pt idx="7">
                  <c:v>123</c:v>
                </c:pt>
                <c:pt idx="8">
                  <c:v>131</c:v>
                </c:pt>
                <c:pt idx="9">
                  <c:v>123</c:v>
                </c:pt>
                <c:pt idx="10">
                  <c:v>138</c:v>
                </c:pt>
                <c:pt idx="11">
                  <c:v>143</c:v>
                </c:pt>
                <c:pt idx="12">
                  <c:v>133</c:v>
                </c:pt>
                <c:pt idx="13">
                  <c:v>120</c:v>
                </c:pt>
                <c:pt idx="14">
                  <c:v>102</c:v>
                </c:pt>
                <c:pt idx="15">
                  <c:v>124</c:v>
                </c:pt>
                <c:pt idx="16">
                  <c:v>152</c:v>
                </c:pt>
                <c:pt idx="17">
                  <c:v>129</c:v>
                </c:pt>
                <c:pt idx="18">
                  <c:v>119</c:v>
                </c:pt>
                <c:pt idx="19">
                  <c:v>137</c:v>
                </c:pt>
                <c:pt idx="20">
                  <c:v>127</c:v>
                </c:pt>
                <c:pt idx="21">
                  <c:v>126</c:v>
                </c:pt>
                <c:pt idx="22">
                  <c:v>126</c:v>
                </c:pt>
                <c:pt idx="23">
                  <c:v>125</c:v>
                </c:pt>
                <c:pt idx="24">
                  <c:v>125</c:v>
                </c:pt>
                <c:pt idx="25">
                  <c:v>125</c:v>
                </c:pt>
                <c:pt idx="26">
                  <c:v>125</c:v>
                </c:pt>
                <c:pt idx="27">
                  <c:v>116</c:v>
                </c:pt>
                <c:pt idx="28">
                  <c:v>106</c:v>
                </c:pt>
                <c:pt idx="29">
                  <c:v>124</c:v>
                </c:pt>
                <c:pt idx="30">
                  <c:v>110</c:v>
                </c:pt>
                <c:pt idx="31">
                  <c:v>118</c:v>
                </c:pt>
                <c:pt idx="32">
                  <c:v>107</c:v>
                </c:pt>
                <c:pt idx="33">
                  <c:v>123</c:v>
                </c:pt>
                <c:pt idx="34">
                  <c:v>126</c:v>
                </c:pt>
                <c:pt idx="35">
                  <c:v>148</c:v>
                </c:pt>
                <c:pt idx="36">
                  <c:v>163</c:v>
                </c:pt>
                <c:pt idx="37">
                  <c:v>122</c:v>
                </c:pt>
                <c:pt idx="38">
                  <c:v>138</c:v>
                </c:pt>
                <c:pt idx="39">
                  <c:v>130</c:v>
                </c:pt>
              </c:numCache>
            </c:numRef>
          </c:val>
          <c:extLst>
            <c:ext xmlns:c16="http://schemas.microsoft.com/office/drawing/2014/chart" uri="{C3380CC4-5D6E-409C-BE32-E72D297353CC}">
              <c16:uniqueId val="{00000000-5367-4201-A657-A221408F45F4}"/>
            </c:ext>
          </c:extLst>
        </c:ser>
        <c:dLbls>
          <c:dLblPos val="outEnd"/>
          <c:showLegendKey val="0"/>
          <c:showVal val="1"/>
          <c:showCatName val="0"/>
          <c:showSerName val="0"/>
          <c:showPercent val="0"/>
          <c:showBubbleSize val="0"/>
        </c:dLbls>
        <c:gapWidth val="100"/>
        <c:overlap val="-24"/>
        <c:axId val="1750200288"/>
        <c:axId val="1750200768"/>
      </c:barChart>
      <c:catAx>
        <c:axId val="175020028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200768"/>
        <c:crosses val="autoZero"/>
        <c:auto val="1"/>
        <c:lblAlgn val="ctr"/>
        <c:lblOffset val="100"/>
        <c:noMultiLvlLbl val="0"/>
      </c:catAx>
      <c:valAx>
        <c:axId val="175020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200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accent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[Banking_Dashboard_Structured (1).xlsx]Dashboard 1 - Customers!PivotTable6</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ysClr val="windowText" lastClr="000000"/>
                </a:solidFill>
                <a:latin typeface="+mj-lt"/>
              </a:rPr>
              <a:t>Customer Growth Over Time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1 - Customers'!$W$14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'Dashboard 1 - Customers'!$V$15:$V$27</c:f>
              <c:strCache>
                <c:ptCount val="12"/>
                <c:pt idx="0">
                  <c:v>2023-01</c:v>
                </c:pt>
                <c:pt idx="1">
                  <c:v>2023-02</c:v>
                </c:pt>
                <c:pt idx="2">
                  <c:v>2023-03</c:v>
                </c:pt>
                <c:pt idx="3">
                  <c:v>2023-04</c:v>
                </c:pt>
                <c:pt idx="4">
                  <c:v>2023-05</c:v>
                </c:pt>
                <c:pt idx="5">
                  <c:v>2023-06</c:v>
                </c:pt>
                <c:pt idx="6">
                  <c:v>2023-07</c:v>
                </c:pt>
                <c:pt idx="7">
                  <c:v>2023-08</c:v>
                </c:pt>
                <c:pt idx="8">
                  <c:v>2023-09</c:v>
                </c:pt>
                <c:pt idx="9">
                  <c:v>2023-10</c:v>
                </c:pt>
                <c:pt idx="10">
                  <c:v>2023-11</c:v>
                </c:pt>
                <c:pt idx="11">
                  <c:v>2023-12</c:v>
                </c:pt>
              </c:strCache>
            </c:strRef>
          </c:cat>
          <c:val>
            <c:numRef>
              <c:f>'Dashboard 1 - Customers'!$W$15:$W$27</c:f>
              <c:numCache>
                <c:formatCode>General</c:formatCode>
                <c:ptCount val="12"/>
                <c:pt idx="0">
                  <c:v>406</c:v>
                </c:pt>
                <c:pt idx="1">
                  <c:v>394</c:v>
                </c:pt>
                <c:pt idx="2">
                  <c:v>447</c:v>
                </c:pt>
                <c:pt idx="3">
                  <c:v>414</c:v>
                </c:pt>
                <c:pt idx="4">
                  <c:v>417</c:v>
                </c:pt>
                <c:pt idx="5">
                  <c:v>431</c:v>
                </c:pt>
                <c:pt idx="6">
                  <c:v>443</c:v>
                </c:pt>
                <c:pt idx="7">
                  <c:v>440</c:v>
                </c:pt>
                <c:pt idx="8">
                  <c:v>399</c:v>
                </c:pt>
                <c:pt idx="9">
                  <c:v>403</c:v>
                </c:pt>
                <c:pt idx="10">
                  <c:v>379</c:v>
                </c:pt>
                <c:pt idx="11">
                  <c:v>427</c:v>
                </c:pt>
              </c:numCache>
            </c:numRef>
          </c:val>
          <c:smooth val="0"/>
          <c:extLst>
            <c:ext xmlns:c16="http://schemas.microsoft.com/office/drawing/2014/chart" uri="{C3380CC4-5D6E-409C-BE32-E72D297353CC}">
              <c16:uniqueId val="{00000000-7C70-4F8B-BC38-A45AF776D606}"/>
            </c:ext>
          </c:extLst>
        </c:ser>
        <c:dLbls>
          <c:showLegendKey val="0"/>
          <c:showVal val="0"/>
          <c:showCatName val="0"/>
          <c:showSerName val="0"/>
          <c:showPercent val="0"/>
          <c:showBubbleSize val="0"/>
        </c:dLbls>
        <c:marker val="1"/>
        <c:smooth val="0"/>
        <c:axId val="219707200"/>
        <c:axId val="219712000"/>
      </c:lineChart>
      <c:catAx>
        <c:axId val="21970720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712000"/>
        <c:crosses val="autoZero"/>
        <c:auto val="1"/>
        <c:lblAlgn val="ctr"/>
        <c:lblOffset val="100"/>
        <c:noMultiLvlLbl val="0"/>
      </c:catAx>
      <c:valAx>
        <c:axId val="219712000"/>
        <c:scaling>
          <c:orientation val="minMax"/>
        </c:scaling>
        <c:delete val="0"/>
        <c:axPos val="l"/>
        <c:majorGridlines>
          <c:spPr>
            <a:ln w="2857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70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accent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[Banking_Dashboard_Structured (1).xlsx]Dashboard 1 - Customers!PivotTable4</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solidFill>
                  <a:sysClr val="windowText" lastClr="000000"/>
                </a:solidFill>
                <a:latin typeface="+mj-lt"/>
              </a:rPr>
              <a:t>Age Distribution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'Dashboard 1 - Customers'!$W$1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'Dashboard 1 - Customers'!$V$2:$V$7</c:f>
              <c:strCache>
                <c:ptCount val="5"/>
                <c:pt idx="0">
                  <c:v>y</c:v>
                </c:pt>
                <c:pt idx="1">
                  <c:v>26-35</c:v>
                </c:pt>
                <c:pt idx="2">
                  <c:v>36-45</c:v>
                </c:pt>
                <c:pt idx="3">
                  <c:v>46-60</c:v>
                </c:pt>
                <c:pt idx="4">
                  <c:v>60+</c:v>
                </c:pt>
              </c:strCache>
            </c:strRef>
          </c:cat>
          <c:val>
            <c:numRef>
              <c:f>'Dashboard 1 - Customers'!$W$2:$W$7</c:f>
              <c:numCache>
                <c:formatCode>General</c:formatCode>
                <c:ptCount val="5"/>
                <c:pt idx="0">
                  <c:v>791</c:v>
                </c:pt>
                <c:pt idx="1">
                  <c:v>956</c:v>
                </c:pt>
                <c:pt idx="2">
                  <c:v>963</c:v>
                </c:pt>
                <c:pt idx="3">
                  <c:v>1406</c:v>
                </c:pt>
                <c:pt idx="4">
                  <c:v>884</c:v>
                </c:pt>
              </c:numCache>
            </c:numRef>
          </c:val>
          <c:extLst>
            <c:ext xmlns:c16="http://schemas.microsoft.com/office/drawing/2014/chart" uri="{C3380CC4-5D6E-409C-BE32-E72D297353CC}">
              <c16:uniqueId val="{00000000-3A67-4236-8F9F-D68CB3FD7906}"/>
            </c:ext>
          </c:extLst>
        </c:ser>
        <c:dLbls>
          <c:showLegendKey val="0"/>
          <c:showVal val="0"/>
          <c:showCatName val="0"/>
          <c:showSerName val="0"/>
          <c:showPercent val="0"/>
          <c:showBubbleSize val="0"/>
        </c:dLbls>
        <c:axId val="219709600"/>
        <c:axId val="219710560"/>
      </c:areaChart>
      <c:catAx>
        <c:axId val="21970960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710560"/>
        <c:crosses val="autoZero"/>
        <c:auto val="1"/>
        <c:lblAlgn val="ctr"/>
        <c:lblOffset val="100"/>
        <c:noMultiLvlLbl val="0"/>
      </c:catAx>
      <c:valAx>
        <c:axId val="219710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70960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accent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[Banking_Dashboard_Structured (1).xlsx]Dashboard 2 - Transactions!PivotTable5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tx1"/>
                </a:solidFill>
                <a:latin typeface="+mj-lt"/>
              </a:rPr>
              <a:t>Monthly Transactions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2 - Transactions'!$M$1</c:f>
              <c:strCache>
                <c:ptCount val="1"/>
                <c:pt idx="0">
                  <c:v>Total</c:v>
                </c:pt>
              </c:strCache>
            </c:strRef>
          </c:tx>
          <c:spPr>
            <a:solidFill>
              <a:schemeClr val="accent1"/>
            </a:solidFill>
            <a:ln>
              <a:noFill/>
            </a:ln>
            <a:effectLst/>
          </c:spPr>
          <c:invertIfNegative val="0"/>
          <c:cat>
            <c:strRef>
              <c:f>'Dashboard 2 - Transactions'!$L$2:$L$14</c:f>
              <c:strCache>
                <c:ptCount val="12"/>
                <c:pt idx="0">
                  <c:v>2023-01</c:v>
                </c:pt>
                <c:pt idx="1">
                  <c:v>2023-02</c:v>
                </c:pt>
                <c:pt idx="2">
                  <c:v>2023-03</c:v>
                </c:pt>
                <c:pt idx="3">
                  <c:v>2023-04</c:v>
                </c:pt>
                <c:pt idx="4">
                  <c:v>2023-05</c:v>
                </c:pt>
                <c:pt idx="5">
                  <c:v>2023-06</c:v>
                </c:pt>
                <c:pt idx="6">
                  <c:v>2023-07</c:v>
                </c:pt>
                <c:pt idx="7">
                  <c:v>2023-08</c:v>
                </c:pt>
                <c:pt idx="8">
                  <c:v>2023-09</c:v>
                </c:pt>
                <c:pt idx="9">
                  <c:v>2023-10</c:v>
                </c:pt>
                <c:pt idx="10">
                  <c:v>2023-11</c:v>
                </c:pt>
                <c:pt idx="11">
                  <c:v>2023-12</c:v>
                </c:pt>
              </c:strCache>
            </c:strRef>
          </c:cat>
          <c:val>
            <c:numRef>
              <c:f>'Dashboard 2 - Transactions'!$M$2:$M$14</c:f>
              <c:numCache>
                <c:formatCode>General</c:formatCode>
                <c:ptCount val="12"/>
                <c:pt idx="0">
                  <c:v>1084575.9899999995</c:v>
                </c:pt>
                <c:pt idx="1">
                  <c:v>949973.13000000024</c:v>
                </c:pt>
                <c:pt idx="2">
                  <c:v>1117165.0900000001</c:v>
                </c:pt>
                <c:pt idx="3">
                  <c:v>1003411.0099999994</c:v>
                </c:pt>
                <c:pt idx="4">
                  <c:v>1039654.6900000005</c:v>
                </c:pt>
                <c:pt idx="5">
                  <c:v>1068121.7</c:v>
                </c:pt>
                <c:pt idx="6">
                  <c:v>1141756.7100000009</c:v>
                </c:pt>
                <c:pt idx="7">
                  <c:v>1133316.590000001</c:v>
                </c:pt>
                <c:pt idx="8">
                  <c:v>973266.13000000047</c:v>
                </c:pt>
                <c:pt idx="9">
                  <c:v>1022035.6100000001</c:v>
                </c:pt>
                <c:pt idx="10">
                  <c:v>987718.55</c:v>
                </c:pt>
                <c:pt idx="11">
                  <c:v>1021510.5199999997</c:v>
                </c:pt>
              </c:numCache>
            </c:numRef>
          </c:val>
          <c:extLst>
            <c:ext xmlns:c16="http://schemas.microsoft.com/office/drawing/2014/chart" uri="{C3380CC4-5D6E-409C-BE32-E72D297353CC}">
              <c16:uniqueId val="{00000000-1852-49FD-B2C3-FA42172ACB2D}"/>
            </c:ext>
          </c:extLst>
        </c:ser>
        <c:dLbls>
          <c:showLegendKey val="0"/>
          <c:showVal val="0"/>
          <c:showCatName val="0"/>
          <c:showSerName val="0"/>
          <c:showPercent val="0"/>
          <c:showBubbleSize val="0"/>
        </c:dLbls>
        <c:gapWidth val="219"/>
        <c:overlap val="-27"/>
        <c:axId val="1009960288"/>
        <c:axId val="1009974208"/>
      </c:barChart>
      <c:catAx>
        <c:axId val="1009960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974208"/>
        <c:crosses val="autoZero"/>
        <c:auto val="1"/>
        <c:lblAlgn val="ctr"/>
        <c:lblOffset val="100"/>
        <c:noMultiLvlLbl val="0"/>
      </c:catAx>
      <c:valAx>
        <c:axId val="1009974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960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accent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[Banking_Dashboard_Structured (1).xlsx]Dashboard 2 - Transactions!PivotTable6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mj-lt"/>
              </a:rPr>
              <a:t>Transaction</a:t>
            </a:r>
            <a:r>
              <a:rPr lang="en-US" b="1" baseline="0">
                <a:solidFill>
                  <a:schemeClr val="tx1"/>
                </a:solidFill>
                <a:latin typeface="+mj-lt"/>
              </a:rPr>
              <a:t> Type</a:t>
            </a:r>
            <a:endParaRPr lang="en-US" b="1">
              <a:solidFill>
                <a:schemeClr val="tx1"/>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'Dashboard 2 - Transactions'!$S$1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53-45F2-A340-C7139F201E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53-45F2-A340-C7139F201E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53-45F2-A340-C7139F201E93}"/>
              </c:ext>
            </c:extLst>
          </c:dPt>
          <c:cat>
            <c:strRef>
              <c:f>'Dashboard 2 - Transactions'!$R$2:$R$5</c:f>
              <c:strCache>
                <c:ptCount val="3"/>
                <c:pt idx="0">
                  <c:v>Deposit</c:v>
                </c:pt>
                <c:pt idx="1">
                  <c:v>Transfer</c:v>
                </c:pt>
                <c:pt idx="2">
                  <c:v>Withdrawal</c:v>
                </c:pt>
              </c:strCache>
            </c:strRef>
          </c:cat>
          <c:val>
            <c:numRef>
              <c:f>'Dashboard 2 - Transactions'!$S$2:$S$5</c:f>
              <c:numCache>
                <c:formatCode>General</c:formatCode>
                <c:ptCount val="3"/>
                <c:pt idx="0">
                  <c:v>1698</c:v>
                </c:pt>
                <c:pt idx="1">
                  <c:v>1629</c:v>
                </c:pt>
                <c:pt idx="2">
                  <c:v>1673</c:v>
                </c:pt>
              </c:numCache>
            </c:numRef>
          </c:val>
          <c:extLst>
            <c:ext xmlns:c16="http://schemas.microsoft.com/office/drawing/2014/chart" uri="{C3380CC4-5D6E-409C-BE32-E72D297353CC}">
              <c16:uniqueId val="{00000006-BE53-45F2-A340-C7139F201E9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accent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[Banking_Dashboard_Structured (1).xlsx]Dashboard 2 - Transactions!PivotTable7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mj-lt"/>
              </a:rPr>
              <a:t>Average Balance By Account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2 - Transactions'!$S$9</c:f>
              <c:strCache>
                <c:ptCount val="1"/>
                <c:pt idx="0">
                  <c:v>Total</c:v>
                </c:pt>
              </c:strCache>
            </c:strRef>
          </c:tx>
          <c:spPr>
            <a:solidFill>
              <a:schemeClr val="accent1"/>
            </a:solidFill>
            <a:ln>
              <a:noFill/>
            </a:ln>
            <a:effectLst/>
          </c:spPr>
          <c:invertIfNegative val="0"/>
          <c:cat>
            <c:strRef>
              <c:f>'Dashboard 2 - Transactions'!$R$10:$R$12</c:f>
              <c:strCache>
                <c:ptCount val="2"/>
                <c:pt idx="0">
                  <c:v>Current</c:v>
                </c:pt>
                <c:pt idx="1">
                  <c:v>Savings</c:v>
                </c:pt>
              </c:strCache>
            </c:strRef>
          </c:cat>
          <c:val>
            <c:numRef>
              <c:f>'Dashboard 2 - Transactions'!$S$10:$S$12</c:f>
              <c:numCache>
                <c:formatCode>General</c:formatCode>
                <c:ptCount val="2"/>
                <c:pt idx="0">
                  <c:v>5003.5589971921345</c:v>
                </c:pt>
                <c:pt idx="1">
                  <c:v>5117.2644635021898</c:v>
                </c:pt>
              </c:numCache>
            </c:numRef>
          </c:val>
          <c:extLst>
            <c:ext xmlns:c16="http://schemas.microsoft.com/office/drawing/2014/chart" uri="{C3380CC4-5D6E-409C-BE32-E72D297353CC}">
              <c16:uniqueId val="{00000000-971D-4F9B-9510-3C4D755C50F1}"/>
            </c:ext>
          </c:extLst>
        </c:ser>
        <c:dLbls>
          <c:showLegendKey val="0"/>
          <c:showVal val="0"/>
          <c:showCatName val="0"/>
          <c:showSerName val="0"/>
          <c:showPercent val="0"/>
          <c:showBubbleSize val="0"/>
        </c:dLbls>
        <c:gapWidth val="219"/>
        <c:axId val="1279339904"/>
        <c:axId val="1277537360"/>
      </c:barChart>
      <c:catAx>
        <c:axId val="12793399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537360"/>
        <c:crosses val="autoZero"/>
        <c:auto val="1"/>
        <c:lblAlgn val="ctr"/>
        <c:lblOffset val="100"/>
        <c:noMultiLvlLbl val="0"/>
      </c:catAx>
      <c:valAx>
        <c:axId val="1277537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39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accent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[Banking_Dashboard_Structured (1).xlsx]Dashboard 2 - Transactions!PivotTable8</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latin typeface="+mj-lt"/>
              </a:rPr>
              <a:t>Top 5 </a:t>
            </a:r>
            <a:r>
              <a:rPr lang="en-IN" b="1" baseline="0">
                <a:solidFill>
                  <a:schemeClr val="tx1"/>
                </a:solidFill>
                <a:latin typeface="+mj-lt"/>
              </a:rPr>
              <a:t>Cities by Transaction</a:t>
            </a:r>
            <a:endParaRPr lang="en-IN" b="1">
              <a:solidFill>
                <a:schemeClr val="tx1"/>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'Dashboard 2 - Transactions'!$M$18</c:f>
              <c:strCache>
                <c:ptCount val="1"/>
                <c:pt idx="0">
                  <c:v>Total</c:v>
                </c:pt>
              </c:strCache>
            </c:strRef>
          </c:tx>
          <c:spPr>
            <a:solidFill>
              <a:schemeClr val="accent1"/>
            </a:solidFill>
            <a:ln>
              <a:noFill/>
            </a:ln>
            <a:effectLst/>
          </c:spPr>
          <c:invertIfNegative val="0"/>
          <c:cat>
            <c:strRef>
              <c:f>'Dashboard 2 - Transactions'!$L$19:$L$25</c:f>
              <c:strCache>
                <c:ptCount val="6"/>
                <c:pt idx="0">
                  <c:v>Denver</c:v>
                </c:pt>
                <c:pt idx="1">
                  <c:v>Detroit</c:v>
                </c:pt>
                <c:pt idx="2">
                  <c:v>Indianapolis</c:v>
                </c:pt>
                <c:pt idx="3">
                  <c:v>San Francisco</c:v>
                </c:pt>
                <c:pt idx="4">
                  <c:v>San Jose</c:v>
                </c:pt>
                <c:pt idx="5">
                  <c:v>Tucson</c:v>
                </c:pt>
              </c:strCache>
            </c:strRef>
          </c:cat>
          <c:val>
            <c:numRef>
              <c:f>'Dashboard 2 - Transactions'!$M$19:$M$25</c:f>
              <c:numCache>
                <c:formatCode>General</c:formatCode>
                <c:ptCount val="6"/>
                <c:pt idx="0">
                  <c:v>138</c:v>
                </c:pt>
                <c:pt idx="1">
                  <c:v>143</c:v>
                </c:pt>
                <c:pt idx="2">
                  <c:v>152</c:v>
                </c:pt>
                <c:pt idx="3">
                  <c:v>148</c:v>
                </c:pt>
                <c:pt idx="4">
                  <c:v>163</c:v>
                </c:pt>
                <c:pt idx="5">
                  <c:v>138</c:v>
                </c:pt>
              </c:numCache>
            </c:numRef>
          </c:val>
          <c:extLst>
            <c:ext xmlns:c16="http://schemas.microsoft.com/office/drawing/2014/chart" uri="{C3380CC4-5D6E-409C-BE32-E72D297353CC}">
              <c16:uniqueId val="{00000000-99B7-4EE4-97E4-8466B9491193}"/>
            </c:ext>
          </c:extLst>
        </c:ser>
        <c:dLbls>
          <c:showLegendKey val="0"/>
          <c:showVal val="0"/>
          <c:showCatName val="0"/>
          <c:showSerName val="0"/>
          <c:showPercent val="0"/>
          <c:showBubbleSize val="0"/>
        </c:dLbls>
        <c:gapWidth val="150"/>
        <c:overlap val="100"/>
        <c:axId val="1992185728"/>
        <c:axId val="1992182368"/>
      </c:barChart>
      <c:catAx>
        <c:axId val="1992185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182368"/>
        <c:crosses val="autoZero"/>
        <c:auto val="1"/>
        <c:lblAlgn val="ctr"/>
        <c:lblOffset val="100"/>
        <c:noMultiLvlLbl val="0"/>
      </c:catAx>
      <c:valAx>
        <c:axId val="199218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18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accent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[Banking_Dashboard_Structured (1).xlsx]Dashboard 2 - Transactions!PivotTable9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chemeClr val="tx1"/>
                </a:solidFill>
                <a:latin typeface="+mj-lt"/>
              </a:rPr>
              <a:t>Account Type vs Transaction Type</a:t>
            </a:r>
            <a:endParaRPr lang="en-IN" sz="1400" b="1">
              <a:solidFill>
                <a:schemeClr val="tx1"/>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2 - Transactions'!$G$19:$G$20</c:f>
              <c:strCache>
                <c:ptCount val="1"/>
                <c:pt idx="0">
                  <c:v>Deposit</c:v>
                </c:pt>
              </c:strCache>
            </c:strRef>
          </c:tx>
          <c:spPr>
            <a:solidFill>
              <a:schemeClr val="accent1"/>
            </a:solidFill>
            <a:ln>
              <a:noFill/>
            </a:ln>
            <a:effectLst/>
          </c:spPr>
          <c:invertIfNegative val="0"/>
          <c:cat>
            <c:strRef>
              <c:f>'Dashboard 2 - Transactions'!$F$21:$F$23</c:f>
              <c:strCache>
                <c:ptCount val="2"/>
                <c:pt idx="0">
                  <c:v>Current</c:v>
                </c:pt>
                <c:pt idx="1">
                  <c:v>Savings</c:v>
                </c:pt>
              </c:strCache>
            </c:strRef>
          </c:cat>
          <c:val>
            <c:numRef>
              <c:f>'Dashboard 2 - Transactions'!$G$21:$G$23</c:f>
              <c:numCache>
                <c:formatCode>General</c:formatCode>
                <c:ptCount val="2"/>
                <c:pt idx="0">
                  <c:v>836</c:v>
                </c:pt>
                <c:pt idx="1">
                  <c:v>862</c:v>
                </c:pt>
              </c:numCache>
            </c:numRef>
          </c:val>
          <c:extLst>
            <c:ext xmlns:c16="http://schemas.microsoft.com/office/drawing/2014/chart" uri="{C3380CC4-5D6E-409C-BE32-E72D297353CC}">
              <c16:uniqueId val="{00000000-242B-4D55-AB57-1D58FE9F81E1}"/>
            </c:ext>
          </c:extLst>
        </c:ser>
        <c:ser>
          <c:idx val="1"/>
          <c:order val="1"/>
          <c:tx>
            <c:strRef>
              <c:f>'Dashboard 2 - Transactions'!$H$19:$H$20</c:f>
              <c:strCache>
                <c:ptCount val="1"/>
                <c:pt idx="0">
                  <c:v>Transfer</c:v>
                </c:pt>
              </c:strCache>
            </c:strRef>
          </c:tx>
          <c:spPr>
            <a:solidFill>
              <a:schemeClr val="accent2"/>
            </a:solidFill>
            <a:ln>
              <a:noFill/>
            </a:ln>
            <a:effectLst/>
          </c:spPr>
          <c:invertIfNegative val="0"/>
          <c:cat>
            <c:strRef>
              <c:f>'Dashboard 2 - Transactions'!$F$21:$F$23</c:f>
              <c:strCache>
                <c:ptCount val="2"/>
                <c:pt idx="0">
                  <c:v>Current</c:v>
                </c:pt>
                <c:pt idx="1">
                  <c:v>Savings</c:v>
                </c:pt>
              </c:strCache>
            </c:strRef>
          </c:cat>
          <c:val>
            <c:numRef>
              <c:f>'Dashboard 2 - Transactions'!$H$21:$H$23</c:f>
              <c:numCache>
                <c:formatCode>General</c:formatCode>
                <c:ptCount val="2"/>
                <c:pt idx="0">
                  <c:v>826</c:v>
                </c:pt>
                <c:pt idx="1">
                  <c:v>803</c:v>
                </c:pt>
              </c:numCache>
            </c:numRef>
          </c:val>
          <c:extLst>
            <c:ext xmlns:c16="http://schemas.microsoft.com/office/drawing/2014/chart" uri="{C3380CC4-5D6E-409C-BE32-E72D297353CC}">
              <c16:uniqueId val="{00000001-242B-4D55-AB57-1D58FE9F81E1}"/>
            </c:ext>
          </c:extLst>
        </c:ser>
        <c:ser>
          <c:idx val="2"/>
          <c:order val="2"/>
          <c:tx>
            <c:strRef>
              <c:f>'Dashboard 2 - Transactions'!$I$19:$I$20</c:f>
              <c:strCache>
                <c:ptCount val="1"/>
                <c:pt idx="0">
                  <c:v>Withdrawal</c:v>
                </c:pt>
              </c:strCache>
            </c:strRef>
          </c:tx>
          <c:spPr>
            <a:solidFill>
              <a:schemeClr val="accent3"/>
            </a:solidFill>
            <a:ln>
              <a:noFill/>
            </a:ln>
            <a:effectLst/>
          </c:spPr>
          <c:invertIfNegative val="0"/>
          <c:cat>
            <c:strRef>
              <c:f>'Dashboard 2 - Transactions'!$F$21:$F$23</c:f>
              <c:strCache>
                <c:ptCount val="2"/>
                <c:pt idx="0">
                  <c:v>Current</c:v>
                </c:pt>
                <c:pt idx="1">
                  <c:v>Savings</c:v>
                </c:pt>
              </c:strCache>
            </c:strRef>
          </c:cat>
          <c:val>
            <c:numRef>
              <c:f>'Dashboard 2 - Transactions'!$I$21:$I$23</c:f>
              <c:numCache>
                <c:formatCode>General</c:formatCode>
                <c:ptCount val="2"/>
                <c:pt idx="0">
                  <c:v>831</c:v>
                </c:pt>
                <c:pt idx="1">
                  <c:v>842</c:v>
                </c:pt>
              </c:numCache>
            </c:numRef>
          </c:val>
          <c:extLst>
            <c:ext xmlns:c16="http://schemas.microsoft.com/office/drawing/2014/chart" uri="{C3380CC4-5D6E-409C-BE32-E72D297353CC}">
              <c16:uniqueId val="{00000002-242B-4D55-AB57-1D58FE9F81E1}"/>
            </c:ext>
          </c:extLst>
        </c:ser>
        <c:dLbls>
          <c:showLegendKey val="0"/>
          <c:showVal val="0"/>
          <c:showCatName val="0"/>
          <c:showSerName val="0"/>
          <c:showPercent val="0"/>
          <c:showBubbleSize val="0"/>
        </c:dLbls>
        <c:gapWidth val="219"/>
        <c:overlap val="-27"/>
        <c:axId val="221166064"/>
        <c:axId val="221165104"/>
      </c:barChart>
      <c:catAx>
        <c:axId val="22116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165104"/>
        <c:crosses val="autoZero"/>
        <c:auto val="1"/>
        <c:lblAlgn val="ctr"/>
        <c:lblOffset val="100"/>
        <c:noMultiLvlLbl val="0"/>
      </c:catAx>
      <c:valAx>
        <c:axId val="221165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166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accent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[Banking_Dashboard_Structured (1).xlsx]Dashboard 3 - Loan &amp; Card!PivotTable43</c:name>
    <c:fmtId val="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sz="1400" b="1" i="0" u="none" strike="noStrike" baseline="0">
                <a:solidFill>
                  <a:sysClr val="windowText" lastClr="000000"/>
                </a:solidFill>
                <a:latin typeface="+mj-lt"/>
              </a:rPr>
              <a:t>Loan Amount by Loan Type </a:t>
            </a:r>
            <a:endParaRPr lang="en-IN" b="1">
              <a:solidFill>
                <a:sysClr val="windowText" lastClr="000000"/>
              </a:solidFill>
              <a:latin typeface="+mj-lt"/>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3 - Loan &amp; Card'!$H$2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3 - Loan &amp; Card'!$G$3:$G$6</c:f>
              <c:strCache>
                <c:ptCount val="3"/>
                <c:pt idx="0">
                  <c:v>Auto</c:v>
                </c:pt>
                <c:pt idx="1">
                  <c:v>Mortgage</c:v>
                </c:pt>
                <c:pt idx="2">
                  <c:v>Personal</c:v>
                </c:pt>
              </c:strCache>
            </c:strRef>
          </c:cat>
          <c:val>
            <c:numRef>
              <c:f>'Dashboard 3 - Loan &amp; Card'!$H$3:$H$6</c:f>
              <c:numCache>
                <c:formatCode>General</c:formatCode>
                <c:ptCount val="3"/>
                <c:pt idx="0">
                  <c:v>42160395.309999958</c:v>
                </c:pt>
                <c:pt idx="1">
                  <c:v>43455684.520000018</c:v>
                </c:pt>
                <c:pt idx="2">
                  <c:v>41889134.200000048</c:v>
                </c:pt>
              </c:numCache>
            </c:numRef>
          </c:val>
          <c:extLst>
            <c:ext xmlns:c16="http://schemas.microsoft.com/office/drawing/2014/chart" uri="{C3380CC4-5D6E-409C-BE32-E72D297353CC}">
              <c16:uniqueId val="{00000000-7C1B-4941-9A89-56A2A3DBC5C0}"/>
            </c:ext>
          </c:extLst>
        </c:ser>
        <c:dLbls>
          <c:dLblPos val="outEnd"/>
          <c:showLegendKey val="0"/>
          <c:showVal val="1"/>
          <c:showCatName val="0"/>
          <c:showSerName val="0"/>
          <c:showPercent val="0"/>
          <c:showBubbleSize val="0"/>
        </c:dLbls>
        <c:gapWidth val="219"/>
        <c:overlap val="-27"/>
        <c:axId val="465156336"/>
        <c:axId val="85843808"/>
      </c:barChart>
      <c:catAx>
        <c:axId val="46515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43808"/>
        <c:crosses val="autoZero"/>
        <c:auto val="1"/>
        <c:lblAlgn val="ctr"/>
        <c:lblOffset val="100"/>
        <c:noMultiLvlLbl val="0"/>
      </c:catAx>
      <c:valAx>
        <c:axId val="85843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156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accent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[Banking_Dashboard_Structured (1).xlsx]Dashboard 3 - Loan &amp; Card!PivotTable44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latin typeface="+mj-lt"/>
              </a:rPr>
              <a:t>Loan Status</a:t>
            </a:r>
          </a:p>
        </c:rich>
      </c:tx>
      <c:layout>
        <c:manualLayout>
          <c:xMode val="edge"/>
          <c:yMode val="edge"/>
          <c:x val="0.44630782778413081"/>
          <c:y val="8.03512457637145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3 - Loan &amp; Card'!$B$17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3 - Loan &amp; Card'!$A$18:$A$21</c:f>
              <c:strCache>
                <c:ptCount val="3"/>
                <c:pt idx="0">
                  <c:v>Approved</c:v>
                </c:pt>
                <c:pt idx="1">
                  <c:v>Closed</c:v>
                </c:pt>
                <c:pt idx="2">
                  <c:v>Rejected</c:v>
                </c:pt>
              </c:strCache>
            </c:strRef>
          </c:cat>
          <c:val>
            <c:numRef>
              <c:f>'Dashboard 3 - Loan &amp; Card'!$B$18:$B$21</c:f>
              <c:numCache>
                <c:formatCode>General</c:formatCode>
                <c:ptCount val="3"/>
                <c:pt idx="0">
                  <c:v>1710</c:v>
                </c:pt>
                <c:pt idx="1">
                  <c:v>1660</c:v>
                </c:pt>
                <c:pt idx="2">
                  <c:v>1630</c:v>
                </c:pt>
              </c:numCache>
            </c:numRef>
          </c:val>
          <c:extLst>
            <c:ext xmlns:c16="http://schemas.microsoft.com/office/drawing/2014/chart" uri="{C3380CC4-5D6E-409C-BE32-E72D297353CC}">
              <c16:uniqueId val="{00000000-F002-4D68-8E80-381678C255C2}"/>
            </c:ext>
          </c:extLst>
        </c:ser>
        <c:dLbls>
          <c:dLblPos val="outEnd"/>
          <c:showLegendKey val="0"/>
          <c:showVal val="1"/>
          <c:showCatName val="0"/>
          <c:showSerName val="0"/>
          <c:showPercent val="0"/>
          <c:showBubbleSize val="0"/>
        </c:dLbls>
        <c:gapWidth val="182"/>
        <c:axId val="1988203392"/>
        <c:axId val="1988200032"/>
      </c:barChart>
      <c:catAx>
        <c:axId val="19882033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200032"/>
        <c:crosses val="autoZero"/>
        <c:auto val="1"/>
        <c:lblAlgn val="ctr"/>
        <c:lblOffset val="100"/>
        <c:noMultiLvlLbl val="0"/>
      </c:catAx>
      <c:valAx>
        <c:axId val="1988200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20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accent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[Banking_Dashboard_Structured (1).xlsx]Dashboard 3 - Loan &amp; Card!PivotTable10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ysClr val="windowText" lastClr="000000"/>
                </a:solidFill>
                <a:latin typeface="+mj-lt"/>
              </a:rPr>
              <a:t>Card Type Distribution </a:t>
            </a:r>
            <a:endParaRPr lang="en-IN" b="1">
              <a:solidFill>
                <a:sysClr val="windowText" lastClr="000000"/>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'Dashboard 3 - Loan &amp; Card'!$K$7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C8-440C-9F7B-28F66741F8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C8-440C-9F7B-28F66741F8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C8-440C-9F7B-28F66741F8B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'Dashboard 3 - Loan &amp; Card'!$J$8:$J$11</c:f>
              <c:strCache>
                <c:ptCount val="3"/>
                <c:pt idx="0">
                  <c:v>AMEX</c:v>
                </c:pt>
                <c:pt idx="1">
                  <c:v>MasterCard</c:v>
                </c:pt>
                <c:pt idx="2">
                  <c:v>Visa</c:v>
                </c:pt>
              </c:strCache>
            </c:strRef>
          </c:cat>
          <c:val>
            <c:numRef>
              <c:f>'Dashboard 3 - Loan &amp; Card'!$K$8:$K$11</c:f>
              <c:numCache>
                <c:formatCode>General</c:formatCode>
                <c:ptCount val="3"/>
                <c:pt idx="0">
                  <c:v>1679</c:v>
                </c:pt>
                <c:pt idx="1">
                  <c:v>1696</c:v>
                </c:pt>
                <c:pt idx="2">
                  <c:v>1625</c:v>
                </c:pt>
              </c:numCache>
            </c:numRef>
          </c:val>
          <c:extLst>
            <c:ext xmlns:c16="http://schemas.microsoft.com/office/drawing/2014/chart" uri="{C3380CC4-5D6E-409C-BE32-E72D297353CC}">
              <c16:uniqueId val="{00000006-28C8-440C-9F7B-28F66741F8BC}"/>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accent1"/>
      </a:solidFill>
      <a:round/>
    </a:ln>
    <a:effectLst>
      <a:glow rad="76200">
        <a:schemeClr val="accent1">
          <a:alpha val="40000"/>
        </a:schemeClr>
      </a:glow>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[Banking_Dashboard_Structured (1).xlsx]Dashboard 3 - Loan &amp; Card!PivotTable15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ysClr val="windowText" lastClr="000000"/>
                </a:solidFill>
                <a:latin typeface="+mj-lt"/>
              </a:rPr>
              <a:t>Average Interest Rate by Loan Type</a:t>
            </a:r>
            <a:endParaRPr lang="en-IN" b="1">
              <a:solidFill>
                <a:sysClr val="windowText" lastClr="000000"/>
              </a:solidFill>
              <a:latin typeface="+mj-lt"/>
            </a:endParaRPr>
          </a:p>
        </c:rich>
      </c:tx>
      <c:layout>
        <c:manualLayout>
          <c:xMode val="edge"/>
          <c:yMode val="edge"/>
          <c:x val="0.20736789151356078"/>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'Dashboard 3 - Loan &amp; Card'!$S$7</c:f>
              <c:strCache>
                <c:ptCount val="1"/>
                <c:pt idx="0">
                  <c:v>Total</c:v>
                </c:pt>
              </c:strCache>
            </c:strRef>
          </c:tx>
          <c:spPr>
            <a:solidFill>
              <a:schemeClr val="accent1"/>
            </a:solidFill>
            <a:ln>
              <a:noFill/>
            </a:ln>
            <a:effectLst/>
            <a:sp3d/>
          </c:spPr>
          <c:invertIfNegative val="0"/>
          <c:cat>
            <c:strRef>
              <c:f>'Dashboard 3 - Loan &amp; Card'!$R$8:$R$11</c:f>
              <c:strCache>
                <c:ptCount val="3"/>
                <c:pt idx="0">
                  <c:v>Auto</c:v>
                </c:pt>
                <c:pt idx="1">
                  <c:v>Mortgage</c:v>
                </c:pt>
                <c:pt idx="2">
                  <c:v>Personal</c:v>
                </c:pt>
              </c:strCache>
            </c:strRef>
          </c:cat>
          <c:val>
            <c:numRef>
              <c:f>'Dashboard 3 - Loan &amp; Card'!$S$8:$S$11</c:f>
              <c:numCache>
                <c:formatCode>0.00</c:formatCode>
                <c:ptCount val="3"/>
                <c:pt idx="0">
                  <c:v>5.4526322188449852</c:v>
                </c:pt>
                <c:pt idx="1">
                  <c:v>5.4089193925233596</c:v>
                </c:pt>
                <c:pt idx="2">
                  <c:v>5.6576628119293959</c:v>
                </c:pt>
              </c:numCache>
            </c:numRef>
          </c:val>
          <c:extLst>
            <c:ext xmlns:c16="http://schemas.microsoft.com/office/drawing/2014/chart" uri="{C3380CC4-5D6E-409C-BE32-E72D297353CC}">
              <c16:uniqueId val="{00000000-BF23-481A-9C13-A2AEA8847659}"/>
            </c:ext>
          </c:extLst>
        </c:ser>
        <c:dLbls>
          <c:showLegendKey val="0"/>
          <c:showVal val="0"/>
          <c:showCatName val="0"/>
          <c:showSerName val="0"/>
          <c:showPercent val="0"/>
          <c:showBubbleSize val="0"/>
        </c:dLbls>
        <c:gapWidth val="150"/>
        <c:shape val="box"/>
        <c:axId val="2042787808"/>
        <c:axId val="2042785408"/>
        <c:axId val="0"/>
      </c:bar3DChart>
      <c:catAx>
        <c:axId val="2042787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785408"/>
        <c:crosses val="autoZero"/>
        <c:auto val="1"/>
        <c:lblAlgn val="ctr"/>
        <c:lblOffset val="100"/>
        <c:noMultiLvlLbl val="0"/>
      </c:catAx>
      <c:valAx>
        <c:axId val="204278540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78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accent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[Banking_Dashboard_Structured (1).xlsx]Dashboard 3 - Loan &amp; Card!PivotTable16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ysClr val="windowText" lastClr="000000"/>
                </a:solidFill>
                <a:latin typeface="+mj-lt"/>
              </a:rPr>
              <a:t>Loan vs Card Distribution by Gender</a:t>
            </a:r>
            <a:endParaRPr lang="en-IN" b="1">
              <a:solidFill>
                <a:sysClr val="windowText" lastClr="000000"/>
              </a:solidFill>
              <a:latin typeface="+mj-lt"/>
            </a:endParaRPr>
          </a:p>
        </c:rich>
      </c:tx>
      <c:layout>
        <c:manualLayout>
          <c:xMode val="edge"/>
          <c:yMode val="edge"/>
          <c:x val="0.16438888888888892"/>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3 - Loan &amp; Card'!$T$17</c:f>
              <c:strCache>
                <c:ptCount val="1"/>
                <c:pt idx="0">
                  <c:v>Count of Loan ID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3 - Loan &amp; Card'!$S$18:$S$21</c:f>
              <c:strCache>
                <c:ptCount val="3"/>
                <c:pt idx="0">
                  <c:v>Female</c:v>
                </c:pt>
                <c:pt idx="1">
                  <c:v>Male</c:v>
                </c:pt>
                <c:pt idx="2">
                  <c:v>Other</c:v>
                </c:pt>
              </c:strCache>
            </c:strRef>
          </c:cat>
          <c:val>
            <c:numRef>
              <c:f>'Dashboard 3 - Loan &amp; Card'!$T$18:$T$21</c:f>
              <c:numCache>
                <c:formatCode>General</c:formatCode>
                <c:ptCount val="3"/>
                <c:pt idx="0">
                  <c:v>1727</c:v>
                </c:pt>
                <c:pt idx="1">
                  <c:v>1634</c:v>
                </c:pt>
                <c:pt idx="2">
                  <c:v>1639</c:v>
                </c:pt>
              </c:numCache>
            </c:numRef>
          </c:val>
          <c:extLst>
            <c:ext xmlns:c16="http://schemas.microsoft.com/office/drawing/2014/chart" uri="{C3380CC4-5D6E-409C-BE32-E72D297353CC}">
              <c16:uniqueId val="{00000000-013F-48F0-87CC-1D4A59B5E695}"/>
            </c:ext>
          </c:extLst>
        </c:ser>
        <c:ser>
          <c:idx val="1"/>
          <c:order val="1"/>
          <c:tx>
            <c:strRef>
              <c:f>'Dashboard 3 - Loan &amp; Card'!$U$17</c:f>
              <c:strCache>
                <c:ptCount val="1"/>
                <c:pt idx="0">
                  <c:v>Count of CardID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3 - Loan &amp; Card'!$S$18:$S$21</c:f>
              <c:strCache>
                <c:ptCount val="3"/>
                <c:pt idx="0">
                  <c:v>Female</c:v>
                </c:pt>
                <c:pt idx="1">
                  <c:v>Male</c:v>
                </c:pt>
                <c:pt idx="2">
                  <c:v>Other</c:v>
                </c:pt>
              </c:strCache>
            </c:strRef>
          </c:cat>
          <c:val>
            <c:numRef>
              <c:f>'Dashboard 3 - Loan &amp; Card'!$U$18:$U$21</c:f>
              <c:numCache>
                <c:formatCode>General</c:formatCode>
                <c:ptCount val="3"/>
                <c:pt idx="0">
                  <c:v>1727</c:v>
                </c:pt>
                <c:pt idx="1">
                  <c:v>1634</c:v>
                </c:pt>
                <c:pt idx="2">
                  <c:v>1639</c:v>
                </c:pt>
              </c:numCache>
            </c:numRef>
          </c:val>
          <c:extLst>
            <c:ext xmlns:c16="http://schemas.microsoft.com/office/drawing/2014/chart" uri="{C3380CC4-5D6E-409C-BE32-E72D297353CC}">
              <c16:uniqueId val="{00000001-013F-48F0-87CC-1D4A59B5E695}"/>
            </c:ext>
          </c:extLst>
        </c:ser>
        <c:dLbls>
          <c:dLblPos val="outEnd"/>
          <c:showLegendKey val="0"/>
          <c:showVal val="1"/>
          <c:showCatName val="0"/>
          <c:showSerName val="0"/>
          <c:showPercent val="0"/>
          <c:showBubbleSize val="0"/>
        </c:dLbls>
        <c:gapWidth val="182"/>
        <c:axId val="2042795488"/>
        <c:axId val="2042779168"/>
      </c:barChart>
      <c:catAx>
        <c:axId val="2042795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779168"/>
        <c:crosses val="autoZero"/>
        <c:auto val="1"/>
        <c:lblAlgn val="ctr"/>
        <c:lblOffset val="100"/>
        <c:noMultiLvlLbl val="0"/>
      </c:catAx>
      <c:valAx>
        <c:axId val="2042779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79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accent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[Banking_Dashboard_Structured (1).xlsx]Dashboard 3 - Loan &amp; Card!PivotTable18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ysClr val="windowText" lastClr="000000"/>
                </a:solidFill>
                <a:latin typeface="+mj-lt"/>
              </a:rPr>
              <a:t>Credit Utilization by Card Type</a:t>
            </a:r>
            <a:endParaRPr lang="en-IN" b="1">
              <a:solidFill>
                <a:sysClr val="windowText" lastClr="000000"/>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3 - Loan &amp; Card'!$AA$10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3 - Loan &amp; Card'!$Z$11:$Z$14</c:f>
              <c:strCache>
                <c:ptCount val="3"/>
                <c:pt idx="0">
                  <c:v>AMEX</c:v>
                </c:pt>
                <c:pt idx="1">
                  <c:v>MasterCard</c:v>
                </c:pt>
                <c:pt idx="2">
                  <c:v>Visa</c:v>
                </c:pt>
              </c:strCache>
            </c:strRef>
          </c:cat>
          <c:val>
            <c:numRef>
              <c:f>'Dashboard 3 - Loan &amp; Card'!$AA$11:$AA$14</c:f>
              <c:numCache>
                <c:formatCode>General</c:formatCode>
                <c:ptCount val="3"/>
                <c:pt idx="0">
                  <c:v>4248799.2399999993</c:v>
                </c:pt>
                <c:pt idx="1">
                  <c:v>4149090.5799999926</c:v>
                </c:pt>
                <c:pt idx="2">
                  <c:v>4039114.3799999976</c:v>
                </c:pt>
              </c:numCache>
            </c:numRef>
          </c:val>
          <c:extLst>
            <c:ext xmlns:c16="http://schemas.microsoft.com/office/drawing/2014/chart" uri="{C3380CC4-5D6E-409C-BE32-E72D297353CC}">
              <c16:uniqueId val="{00000000-2F67-475A-A7AC-6DFEDA620564}"/>
            </c:ext>
          </c:extLst>
        </c:ser>
        <c:dLbls>
          <c:dLblPos val="outEnd"/>
          <c:showLegendKey val="0"/>
          <c:showVal val="1"/>
          <c:showCatName val="0"/>
          <c:showSerName val="0"/>
          <c:showPercent val="0"/>
          <c:showBubbleSize val="0"/>
        </c:dLbls>
        <c:gapWidth val="219"/>
        <c:overlap val="-27"/>
        <c:axId val="2042796928"/>
        <c:axId val="2042797408"/>
      </c:barChart>
      <c:catAx>
        <c:axId val="204279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797408"/>
        <c:crosses val="autoZero"/>
        <c:auto val="1"/>
        <c:lblAlgn val="ctr"/>
        <c:lblOffset val="100"/>
        <c:noMultiLvlLbl val="0"/>
      </c:catAx>
      <c:valAx>
        <c:axId val="2042797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79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accent1"/>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hyperlink" Target="#'Loan And Card Dashboard'!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Transaction Dashboard'!A1"/><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hyperlink" Target="#'Loan And Card Dashboard'!A1"/><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hyperlink" Target="#'Customers Dashboard'!A1"/><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hyperlink" Target="#'Transaction Dashboard'!A1"/><Relationship Id="rId3" Type="http://schemas.openxmlformats.org/officeDocument/2006/relationships/chart" Target="../charts/chart13.xml"/><Relationship Id="rId7" Type="http://schemas.openxmlformats.org/officeDocument/2006/relationships/hyperlink" Target="#'Customers Dashboard'!A1"/><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16</xdr:col>
      <xdr:colOff>355600</xdr:colOff>
      <xdr:row>7</xdr:row>
      <xdr:rowOff>175780</xdr:rowOff>
    </xdr:from>
    <xdr:to>
      <xdr:col>24</xdr:col>
      <xdr:colOff>264160</xdr:colOff>
      <xdr:row>26</xdr:row>
      <xdr:rowOff>162559</xdr:rowOff>
    </xdr:to>
    <xdr:graphicFrame macro="">
      <xdr:nvGraphicFramePr>
        <xdr:cNvPr id="4" name="Chart 3">
          <a:extLst>
            <a:ext uri="{FF2B5EF4-FFF2-40B4-BE49-F238E27FC236}">
              <a16:creationId xmlns:a16="http://schemas.microsoft.com/office/drawing/2014/main" id="{B3B84735-E444-44D2-8F7E-6CAA88454A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142240</xdr:colOff>
      <xdr:row>7</xdr:row>
      <xdr:rowOff>166456</xdr:rowOff>
    </xdr:from>
    <xdr:to>
      <xdr:col>8</xdr:col>
      <xdr:colOff>20320</xdr:colOff>
      <xdr:row>26</xdr:row>
      <xdr:rowOff>162559</xdr:rowOff>
    </xdr:to>
    <xdr:graphicFrame macro="">
      <xdr:nvGraphicFramePr>
        <xdr:cNvPr id="6" name="Chart 5">
          <a:extLst>
            <a:ext uri="{FF2B5EF4-FFF2-40B4-BE49-F238E27FC236}">
              <a16:creationId xmlns:a16="http://schemas.microsoft.com/office/drawing/2014/main" id="{2140765B-EAF7-4822-8A23-313786CAC0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142240</xdr:colOff>
      <xdr:row>27</xdr:row>
      <xdr:rowOff>162560</xdr:rowOff>
    </xdr:from>
    <xdr:to>
      <xdr:col>16</xdr:col>
      <xdr:colOff>142239</xdr:colOff>
      <xdr:row>46</xdr:row>
      <xdr:rowOff>81280</xdr:rowOff>
    </xdr:to>
    <xdr:graphicFrame macro="">
      <xdr:nvGraphicFramePr>
        <xdr:cNvPr id="7" name="Chart 6">
          <a:extLst>
            <a:ext uri="{FF2B5EF4-FFF2-40B4-BE49-F238E27FC236}">
              <a16:creationId xmlns:a16="http://schemas.microsoft.com/office/drawing/2014/main" id="{9A924330-3404-403A-B17D-9A6228EDD1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24</xdr:col>
      <xdr:colOff>528320</xdr:colOff>
      <xdr:row>12</xdr:row>
      <xdr:rowOff>74112</xdr:rowOff>
    </xdr:from>
    <xdr:to>
      <xdr:col>29</xdr:col>
      <xdr:colOff>599440</xdr:colOff>
      <xdr:row>19</xdr:row>
      <xdr:rowOff>78289</xdr:rowOff>
    </xdr:to>
    <mc:AlternateContent xmlns:mc="http://schemas.openxmlformats.org/markup-compatibility/2006" xmlns:a14="http://schemas.microsoft.com/office/drawing/2010/main">
      <mc:Choice Requires="a14">
        <xdr:graphicFrame macro="">
          <xdr:nvGraphicFramePr>
            <xdr:cNvPr id="9" name="Gender">
              <a:extLst>
                <a:ext uri="{FF2B5EF4-FFF2-40B4-BE49-F238E27FC236}">
                  <a16:creationId xmlns:a16="http://schemas.microsoft.com/office/drawing/2014/main" id="{1F63655A-8CBD-4B93-B836-457E58820FA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5247930" y="2304356"/>
              <a:ext cx="3137705" cy="13051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518160</xdr:colOff>
      <xdr:row>7</xdr:row>
      <xdr:rowOff>132747</xdr:rowOff>
    </xdr:from>
    <xdr:to>
      <xdr:col>29</xdr:col>
      <xdr:colOff>599440</xdr:colOff>
      <xdr:row>11</xdr:row>
      <xdr:rowOff>111760</xdr:rowOff>
    </xdr:to>
    <mc:AlternateContent xmlns:mc="http://schemas.openxmlformats.org/markup-compatibility/2006" xmlns:a14="http://schemas.microsoft.com/office/drawing/2010/main">
      <mc:Choice Requires="a14">
        <xdr:graphicFrame macro="">
          <xdr:nvGraphicFramePr>
            <xdr:cNvPr id="10" name="Account Type">
              <a:extLst>
                <a:ext uri="{FF2B5EF4-FFF2-40B4-BE49-F238E27FC236}">
                  <a16:creationId xmlns:a16="http://schemas.microsoft.com/office/drawing/2014/main" id="{6C05643E-FCD3-4D73-9ABA-6890B748C463}"/>
                </a:ext>
              </a:extLst>
            </xdr:cNvPr>
            <xdr:cNvGraphicFramePr/>
          </xdr:nvGraphicFramePr>
          <xdr:xfrm>
            <a:off x="0" y="0"/>
            <a:ext cx="0" cy="0"/>
          </xdr:xfrm>
          <a:graphic>
            <a:graphicData uri="http://schemas.microsoft.com/office/drawing/2010/slicer">
              <sle:slicer xmlns:sle="http://schemas.microsoft.com/office/drawing/2010/slicer" name="Account Type"/>
            </a:graphicData>
          </a:graphic>
        </xdr:graphicFrame>
      </mc:Choice>
      <mc:Fallback xmlns="">
        <xdr:sp macro="" textlink="">
          <xdr:nvSpPr>
            <xdr:cNvPr id="0" name=""/>
            <xdr:cNvSpPr>
              <a:spLocks noTextEdit="1"/>
            </xdr:cNvSpPr>
          </xdr:nvSpPr>
          <xdr:spPr>
            <a:xfrm>
              <a:off x="15237770" y="1433723"/>
              <a:ext cx="3147865" cy="7224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538480</xdr:colOff>
      <xdr:row>20</xdr:row>
      <xdr:rowOff>40641</xdr:rowOff>
    </xdr:from>
    <xdr:to>
      <xdr:col>29</xdr:col>
      <xdr:colOff>599440</xdr:colOff>
      <xdr:row>35</xdr:row>
      <xdr:rowOff>108858</xdr:rowOff>
    </xdr:to>
    <mc:AlternateContent xmlns:mc="http://schemas.openxmlformats.org/markup-compatibility/2006" xmlns:a14="http://schemas.microsoft.com/office/drawing/2010/main">
      <mc:Choice Requires="a14">
        <xdr:graphicFrame macro="">
          <xdr:nvGraphicFramePr>
            <xdr:cNvPr id="11" name="City">
              <a:extLst>
                <a:ext uri="{FF2B5EF4-FFF2-40B4-BE49-F238E27FC236}">
                  <a16:creationId xmlns:a16="http://schemas.microsoft.com/office/drawing/2014/main" id="{CA52DDAA-66AA-427B-AD58-3F0F1BB68DA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5258090" y="3757714"/>
              <a:ext cx="3127545" cy="28560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44472</xdr:colOff>
      <xdr:row>0</xdr:row>
      <xdr:rowOff>62485</xdr:rowOff>
    </xdr:from>
    <xdr:to>
      <xdr:col>29</xdr:col>
      <xdr:colOff>594776</xdr:colOff>
      <xdr:row>7</xdr:row>
      <xdr:rowOff>0</xdr:rowOff>
    </xdr:to>
    <xdr:grpSp>
      <xdr:nvGrpSpPr>
        <xdr:cNvPr id="12" name="Group 11">
          <a:extLst>
            <a:ext uri="{FF2B5EF4-FFF2-40B4-BE49-F238E27FC236}">
              <a16:creationId xmlns:a16="http://schemas.microsoft.com/office/drawing/2014/main" id="{FAD7924A-B889-5414-F97E-E114F27BAE77}"/>
            </a:ext>
          </a:extLst>
        </xdr:cNvPr>
        <xdr:cNvGrpSpPr/>
      </xdr:nvGrpSpPr>
      <xdr:grpSpPr>
        <a:xfrm>
          <a:off x="44472" y="62485"/>
          <a:ext cx="18115381" cy="1236823"/>
          <a:chOff x="44472" y="62485"/>
          <a:chExt cx="18228704" cy="1217675"/>
        </a:xfrm>
        <a:effectLst>
          <a:outerShdw blurRad="63500" algn="ctr" rotWithShape="0">
            <a:prstClr val="black">
              <a:alpha val="40000"/>
            </a:prstClr>
          </a:outerShdw>
        </a:effectLst>
      </xdr:grpSpPr>
      <xdr:sp macro="" textlink="">
        <xdr:nvSpPr>
          <xdr:cNvPr id="2" name="Rectangle: Rounded Corners 1">
            <a:extLst>
              <a:ext uri="{FF2B5EF4-FFF2-40B4-BE49-F238E27FC236}">
                <a16:creationId xmlns:a16="http://schemas.microsoft.com/office/drawing/2014/main" id="{EC6F4548-4736-F603-D931-E666F5708E16}"/>
              </a:ext>
            </a:extLst>
          </xdr:cNvPr>
          <xdr:cNvSpPr/>
        </xdr:nvSpPr>
        <xdr:spPr>
          <a:xfrm>
            <a:off x="44472" y="62485"/>
            <a:ext cx="9678648" cy="12176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b="1">
                <a:solidFill>
                  <a:schemeClr val="bg1"/>
                </a:solidFill>
                <a:latin typeface="+mj-lt"/>
              </a:rPr>
              <a:t>BANKING DATA</a:t>
            </a:r>
            <a:r>
              <a:rPr lang="en-IN" sz="4000" b="1" baseline="0">
                <a:solidFill>
                  <a:schemeClr val="bg1"/>
                </a:solidFill>
                <a:latin typeface="+mj-lt"/>
              </a:rPr>
              <a:t> ANALYSIS DASHBOARD</a:t>
            </a:r>
            <a:endParaRPr lang="en-IN" sz="4000" b="1">
              <a:solidFill>
                <a:schemeClr val="bg1"/>
              </a:solidFill>
              <a:latin typeface="+mj-lt"/>
            </a:endParaRPr>
          </a:p>
        </xdr:txBody>
      </xdr:sp>
      <xdr:sp macro="" textlink="$AR$2">
        <xdr:nvSpPr>
          <xdr:cNvPr id="5" name="Rectangle: Rounded Corners 4">
            <a:extLst>
              <a:ext uri="{FF2B5EF4-FFF2-40B4-BE49-F238E27FC236}">
                <a16:creationId xmlns:a16="http://schemas.microsoft.com/office/drawing/2014/main" id="{A8A0C929-39C8-CF8C-B20F-1D2A3DB2BDF2}"/>
              </a:ext>
            </a:extLst>
          </xdr:cNvPr>
          <xdr:cNvSpPr/>
        </xdr:nvSpPr>
        <xdr:spPr>
          <a:xfrm>
            <a:off x="9912232" y="66295"/>
            <a:ext cx="1937400" cy="121005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4E8AF8F-7BCB-4FE3-AC31-1AD490997F1D}" type="TxLink">
              <a:rPr lang="en-US" sz="3200" b="1" i="0" u="none" strike="noStrike">
                <a:solidFill>
                  <a:schemeClr val="bg1"/>
                </a:solidFill>
                <a:latin typeface="+mj-lt"/>
                <a:ea typeface="Calibri"/>
                <a:cs typeface="Calibri"/>
              </a:rPr>
              <a:pPr algn="ctr"/>
              <a:t>5000</a:t>
            </a:fld>
            <a:endParaRPr lang="en-US" sz="3200" b="1" i="0" u="none" strike="noStrike">
              <a:solidFill>
                <a:schemeClr val="bg1"/>
              </a:solidFill>
              <a:latin typeface="+mj-lt"/>
              <a:ea typeface="Calibri"/>
              <a:cs typeface="Calibri"/>
            </a:endParaRPr>
          </a:p>
          <a:p>
            <a:pPr algn="ctr"/>
            <a:r>
              <a:rPr lang="en-IN" sz="1600" b="1">
                <a:solidFill>
                  <a:schemeClr val="bg1"/>
                </a:solidFill>
                <a:latin typeface="+mj-lt"/>
              </a:rPr>
              <a:t>Total Customers</a:t>
            </a:r>
            <a:endParaRPr lang="en-IN" sz="1200" b="1">
              <a:solidFill>
                <a:schemeClr val="bg1"/>
              </a:solidFill>
              <a:latin typeface="+mj-lt"/>
            </a:endParaRPr>
          </a:p>
        </xdr:txBody>
      </xdr:sp>
      <xdr:sp macro="" textlink="$AV$2">
        <xdr:nvSpPr>
          <xdr:cNvPr id="16" name="Rectangle: Rounded Corners 15">
            <a:extLst>
              <a:ext uri="{FF2B5EF4-FFF2-40B4-BE49-F238E27FC236}">
                <a16:creationId xmlns:a16="http://schemas.microsoft.com/office/drawing/2014/main" id="{C88E04AE-2FB3-4285-89D8-EFBF93E04DD5}"/>
              </a:ext>
            </a:extLst>
          </xdr:cNvPr>
          <xdr:cNvSpPr/>
        </xdr:nvSpPr>
        <xdr:spPr>
          <a:xfrm>
            <a:off x="12038744" y="64047"/>
            <a:ext cx="1937400" cy="121455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E696572-3608-496B-9D08-7D2F65EF8440}" type="TxLink">
              <a:rPr lang="en-US" sz="3200" b="1" i="0" u="none" strike="noStrike">
                <a:solidFill>
                  <a:schemeClr val="bg1"/>
                </a:solidFill>
                <a:latin typeface="+mj-lt"/>
                <a:ea typeface="Calibri"/>
                <a:cs typeface="Calibri"/>
              </a:rPr>
              <a:pPr algn="ctr"/>
              <a:t>43</a:t>
            </a:fld>
            <a:endParaRPr lang="en-US" sz="3200" b="1" i="0" u="none" strike="noStrike">
              <a:solidFill>
                <a:schemeClr val="bg1"/>
              </a:solidFill>
              <a:latin typeface="+mj-lt"/>
              <a:ea typeface="Calibri"/>
              <a:cs typeface="Calibri"/>
            </a:endParaRPr>
          </a:p>
          <a:p>
            <a:pPr algn="ctr"/>
            <a:r>
              <a:rPr lang="en-US" sz="1600" b="1" i="0" u="none" strike="noStrike">
                <a:solidFill>
                  <a:schemeClr val="bg1"/>
                </a:solidFill>
                <a:latin typeface="+mj-lt"/>
                <a:ea typeface="Calibri"/>
                <a:cs typeface="Calibri"/>
              </a:rPr>
              <a:t>Average Age</a:t>
            </a:r>
            <a:endParaRPr lang="en-IN" sz="1600" b="1">
              <a:solidFill>
                <a:schemeClr val="bg1"/>
              </a:solidFill>
              <a:latin typeface="+mj-lt"/>
            </a:endParaRPr>
          </a:p>
        </xdr:txBody>
      </xdr:sp>
      <xdr:sp macro="" textlink="$AX$3">
        <xdr:nvSpPr>
          <xdr:cNvPr id="17" name="Rectangle: Rounded Corners 16">
            <a:extLst>
              <a:ext uri="{FF2B5EF4-FFF2-40B4-BE49-F238E27FC236}">
                <a16:creationId xmlns:a16="http://schemas.microsoft.com/office/drawing/2014/main" id="{01A9F192-9986-45E9-8E0B-BB282B44C162}"/>
              </a:ext>
            </a:extLst>
          </xdr:cNvPr>
          <xdr:cNvSpPr/>
        </xdr:nvSpPr>
        <xdr:spPr>
          <a:xfrm>
            <a:off x="14165256" y="64047"/>
            <a:ext cx="1981409" cy="121455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C677183-5B28-4229-877D-E7F84EBD4305}" type="TxLink">
              <a:rPr lang="en-US" sz="3200" b="1" i="0" u="none" strike="noStrike">
                <a:solidFill>
                  <a:schemeClr val="bg1"/>
                </a:solidFill>
                <a:latin typeface="+mj-lt"/>
                <a:ea typeface="Calibri"/>
                <a:cs typeface="Calibri"/>
              </a:rPr>
              <a:pPr algn="ctr"/>
              <a:t>35%</a:t>
            </a:fld>
            <a:endParaRPr lang="en-US" sz="3200" b="1" i="0" u="none" strike="noStrike">
              <a:solidFill>
                <a:schemeClr val="bg1"/>
              </a:solidFill>
              <a:latin typeface="+mj-lt"/>
              <a:ea typeface="Calibri"/>
              <a:cs typeface="Calibri"/>
            </a:endParaRPr>
          </a:p>
          <a:p>
            <a:pPr algn="ctr"/>
            <a:r>
              <a:rPr lang="en-US" sz="1600" b="1" i="0" u="none" strike="noStrike">
                <a:solidFill>
                  <a:schemeClr val="bg1"/>
                </a:solidFill>
                <a:latin typeface="+mj-lt"/>
                <a:ea typeface="Calibri"/>
                <a:cs typeface="Calibri"/>
              </a:rPr>
              <a:t>Female</a:t>
            </a:r>
            <a:r>
              <a:rPr lang="en-US" sz="1600" b="1" i="0" u="none" strike="noStrike" baseline="0">
                <a:solidFill>
                  <a:schemeClr val="bg1"/>
                </a:solidFill>
                <a:latin typeface="+mj-lt"/>
                <a:ea typeface="Calibri"/>
                <a:cs typeface="Calibri"/>
              </a:rPr>
              <a:t> Percentage</a:t>
            </a:r>
            <a:endParaRPr lang="en-IN" sz="1600" b="1">
              <a:solidFill>
                <a:schemeClr val="bg1"/>
              </a:solidFill>
              <a:latin typeface="+mj-lt"/>
            </a:endParaRPr>
          </a:p>
        </xdr:txBody>
      </xdr:sp>
      <xdr:sp macro="" textlink="$AV$6">
        <xdr:nvSpPr>
          <xdr:cNvPr id="18" name="Rectangle: Rounded Corners 17">
            <a:extLst>
              <a:ext uri="{FF2B5EF4-FFF2-40B4-BE49-F238E27FC236}">
                <a16:creationId xmlns:a16="http://schemas.microsoft.com/office/drawing/2014/main" id="{9F6714E8-426B-41CA-933D-C6F63DF994E0}"/>
              </a:ext>
            </a:extLst>
          </xdr:cNvPr>
          <xdr:cNvSpPr/>
        </xdr:nvSpPr>
        <xdr:spPr>
          <a:xfrm>
            <a:off x="16335776" y="64047"/>
            <a:ext cx="1937400" cy="121455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03D04D-F3B8-4FB7-BB32-FEFCC1A2C957}" type="TxLink">
              <a:rPr lang="en-US" sz="3200" b="1" i="0" u="none" strike="noStrike">
                <a:solidFill>
                  <a:schemeClr val="bg1"/>
                </a:solidFill>
                <a:latin typeface="+mj-lt"/>
                <a:ea typeface="Calibri"/>
                <a:cs typeface="Calibri"/>
              </a:rPr>
              <a:pPr algn="ctr"/>
              <a:t>40</a:t>
            </a:fld>
            <a:endParaRPr lang="en-US" sz="3200" b="1" i="0" u="none" strike="noStrike">
              <a:solidFill>
                <a:schemeClr val="bg1"/>
              </a:solidFill>
              <a:latin typeface="+mj-lt"/>
              <a:ea typeface="Calibri"/>
              <a:cs typeface="Calibri"/>
            </a:endParaRPr>
          </a:p>
          <a:p>
            <a:pPr algn="ctr"/>
            <a:r>
              <a:rPr lang="en-US" sz="1600" b="1" i="0" u="none" strike="noStrike">
                <a:solidFill>
                  <a:schemeClr val="bg1"/>
                </a:solidFill>
                <a:latin typeface="+mj-lt"/>
                <a:ea typeface="Calibri"/>
                <a:cs typeface="Calibri"/>
              </a:rPr>
              <a:t>Regions Covered</a:t>
            </a:r>
            <a:endParaRPr lang="en-IN" sz="1600" b="1">
              <a:solidFill>
                <a:schemeClr val="bg1"/>
              </a:solidFill>
              <a:latin typeface="+mj-lt"/>
            </a:endParaRPr>
          </a:p>
        </xdr:txBody>
      </xdr:sp>
    </xdr:grpSp>
    <xdr:clientData/>
  </xdr:twoCellAnchor>
  <xdr:twoCellAnchor>
    <xdr:from>
      <xdr:col>8</xdr:col>
      <xdr:colOff>223520</xdr:colOff>
      <xdr:row>7</xdr:row>
      <xdr:rowOff>162560</xdr:rowOff>
    </xdr:from>
    <xdr:to>
      <xdr:col>16</xdr:col>
      <xdr:colOff>152400</xdr:colOff>
      <xdr:row>26</xdr:row>
      <xdr:rowOff>162560</xdr:rowOff>
    </xdr:to>
    <xdr:graphicFrame macro="">
      <xdr:nvGraphicFramePr>
        <xdr:cNvPr id="3" name="Chart 2">
          <a:extLst>
            <a:ext uri="{FF2B5EF4-FFF2-40B4-BE49-F238E27FC236}">
              <a16:creationId xmlns:a16="http://schemas.microsoft.com/office/drawing/2014/main" id="{E0E6200A-2E19-4E6A-AACE-E49824CEE5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335280</xdr:colOff>
      <xdr:row>27</xdr:row>
      <xdr:rowOff>162560</xdr:rowOff>
    </xdr:from>
    <xdr:to>
      <xdr:col>24</xdr:col>
      <xdr:colOff>274320</xdr:colOff>
      <xdr:row>46</xdr:row>
      <xdr:rowOff>81280</xdr:rowOff>
    </xdr:to>
    <xdr:graphicFrame macro="">
      <xdr:nvGraphicFramePr>
        <xdr:cNvPr id="8" name="Chart 7">
          <a:extLst>
            <a:ext uri="{FF2B5EF4-FFF2-40B4-BE49-F238E27FC236}">
              <a16:creationId xmlns:a16="http://schemas.microsoft.com/office/drawing/2014/main" id="{30007499-579E-4370-894A-536358D56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513746</xdr:colOff>
      <xdr:row>35</xdr:row>
      <xdr:rowOff>179615</xdr:rowOff>
    </xdr:from>
    <xdr:to>
      <xdr:col>29</xdr:col>
      <xdr:colOff>568175</xdr:colOff>
      <xdr:row>40</xdr:row>
      <xdr:rowOff>179614</xdr:rowOff>
    </xdr:to>
    <xdr:sp macro="" textlink="">
      <xdr:nvSpPr>
        <xdr:cNvPr id="13" name="Rectangle: Rounded Corners 12">
          <a:hlinkClick xmlns:r="http://schemas.openxmlformats.org/officeDocument/2006/relationships" r:id="rId6"/>
          <a:extLst>
            <a:ext uri="{FF2B5EF4-FFF2-40B4-BE49-F238E27FC236}">
              <a16:creationId xmlns:a16="http://schemas.microsoft.com/office/drawing/2014/main" id="{FD347C36-5CAE-AAAD-63B5-20ACB79D04D9}"/>
            </a:ext>
          </a:extLst>
        </xdr:cNvPr>
        <xdr:cNvSpPr/>
      </xdr:nvSpPr>
      <xdr:spPr>
        <a:xfrm>
          <a:off x="15144146" y="6698948"/>
          <a:ext cx="3102429" cy="931333"/>
        </a:xfrm>
        <a:prstGeom prst="roundRect">
          <a:avLst/>
        </a:prstGeom>
        <a:effectLst>
          <a:outerShdw blurRad="635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mj-lt"/>
            </a:rPr>
            <a:t>TRANSACTION</a:t>
          </a:r>
          <a:r>
            <a:rPr lang="en-IN" sz="2000" b="1" baseline="0">
              <a:latin typeface="+mj-lt"/>
            </a:rPr>
            <a:t>      ANALYSIS </a:t>
          </a:r>
          <a:endParaRPr lang="en-IN" sz="2000" b="1">
            <a:latin typeface="+mj-lt"/>
          </a:endParaRPr>
        </a:p>
      </xdr:txBody>
    </xdr:sp>
    <xdr:clientData/>
  </xdr:twoCellAnchor>
  <xdr:twoCellAnchor>
    <xdr:from>
      <xdr:col>24</xdr:col>
      <xdr:colOff>499535</xdr:colOff>
      <xdr:row>41</xdr:row>
      <xdr:rowOff>114906</xdr:rowOff>
    </xdr:from>
    <xdr:to>
      <xdr:col>29</xdr:col>
      <xdr:colOff>553964</xdr:colOff>
      <xdr:row>46</xdr:row>
      <xdr:rowOff>114906</xdr:rowOff>
    </xdr:to>
    <xdr:sp macro="" textlink="">
      <xdr:nvSpPr>
        <xdr:cNvPr id="15" name="Rectangle: Rounded Corners 14">
          <a:hlinkClick xmlns:r="http://schemas.openxmlformats.org/officeDocument/2006/relationships" r:id="rId7"/>
          <a:extLst>
            <a:ext uri="{FF2B5EF4-FFF2-40B4-BE49-F238E27FC236}">
              <a16:creationId xmlns:a16="http://schemas.microsoft.com/office/drawing/2014/main" id="{067087F8-6EB6-4914-A305-604612624551}"/>
            </a:ext>
          </a:extLst>
        </xdr:cNvPr>
        <xdr:cNvSpPr/>
      </xdr:nvSpPr>
      <xdr:spPr>
        <a:xfrm>
          <a:off x="15129935" y="7751839"/>
          <a:ext cx="3102429" cy="931334"/>
        </a:xfrm>
        <a:prstGeom prst="roundRect">
          <a:avLst/>
        </a:prstGeom>
        <a:effectLst>
          <a:outerShdw blurRad="635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mj-lt"/>
            </a:rPr>
            <a:t>LOAN &amp; CARD</a:t>
          </a:r>
        </a:p>
        <a:p>
          <a:pPr algn="ctr"/>
          <a:r>
            <a:rPr lang="en-IN" sz="2000" b="1">
              <a:latin typeface="+mj-lt"/>
            </a:rPr>
            <a:t> ANALYSIS</a:t>
          </a:r>
        </a:p>
        <a:p>
          <a:pPr algn="ctr"/>
          <a:endParaRPr lang="en-IN" sz="2000" b="1">
            <a:latin typeface="+mj-l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24</xdr:col>
      <xdr:colOff>603527</xdr:colOff>
      <xdr:row>8</xdr:row>
      <xdr:rowOff>70670</xdr:rowOff>
    </xdr:from>
    <xdr:to>
      <xdr:col>30</xdr:col>
      <xdr:colOff>0</xdr:colOff>
      <xdr:row>12</xdr:row>
      <xdr:rowOff>103908</xdr:rowOff>
    </xdr:to>
    <mc:AlternateContent xmlns:mc="http://schemas.openxmlformats.org/markup-compatibility/2006" xmlns:a14="http://schemas.microsoft.com/office/drawing/2010/main">
      <mc:Choice Requires="a14">
        <xdr:graphicFrame macro="">
          <xdr:nvGraphicFramePr>
            <xdr:cNvPr id="5" name="Account Type 2">
              <a:extLst>
                <a:ext uri="{FF2B5EF4-FFF2-40B4-BE49-F238E27FC236}">
                  <a16:creationId xmlns:a16="http://schemas.microsoft.com/office/drawing/2014/main" id="{711C56EF-9E7D-4785-8D4C-8911A8E4A2B1}"/>
                </a:ext>
              </a:extLst>
            </xdr:cNvPr>
            <xdr:cNvGraphicFramePr/>
          </xdr:nvGraphicFramePr>
          <xdr:xfrm>
            <a:off x="0" y="0"/>
            <a:ext cx="0" cy="0"/>
          </xdr:xfrm>
          <a:graphic>
            <a:graphicData uri="http://schemas.microsoft.com/office/drawing/2010/slicer">
              <sle:slicer xmlns:sle="http://schemas.microsoft.com/office/drawing/2010/slicer" name="Account Type 2"/>
            </a:graphicData>
          </a:graphic>
        </xdr:graphicFrame>
      </mc:Choice>
      <mc:Fallback xmlns="">
        <xdr:sp macro="" textlink="">
          <xdr:nvSpPr>
            <xdr:cNvPr id="0" name=""/>
            <xdr:cNvSpPr>
              <a:spLocks noTextEdit="1"/>
            </xdr:cNvSpPr>
          </xdr:nvSpPr>
          <xdr:spPr>
            <a:xfrm>
              <a:off x="15107803" y="1542118"/>
              <a:ext cx="3022542" cy="7689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27708</xdr:colOff>
      <xdr:row>13</xdr:row>
      <xdr:rowOff>146937</xdr:rowOff>
    </xdr:from>
    <xdr:to>
      <xdr:col>30</xdr:col>
      <xdr:colOff>161</xdr:colOff>
      <xdr:row>20</xdr:row>
      <xdr:rowOff>137353</xdr:rowOff>
    </xdr:to>
    <mc:AlternateContent xmlns:mc="http://schemas.openxmlformats.org/markup-compatibility/2006" xmlns:a14="http://schemas.microsoft.com/office/drawing/2010/main">
      <mc:Choice Requires="a14">
        <xdr:graphicFrame macro="">
          <xdr:nvGraphicFramePr>
            <xdr:cNvPr id="6" name="Transaction Type 1">
              <a:extLst>
                <a:ext uri="{FF2B5EF4-FFF2-40B4-BE49-F238E27FC236}">
                  <a16:creationId xmlns:a16="http://schemas.microsoft.com/office/drawing/2014/main" id="{E5CF2060-D608-4C6C-B9AB-40F52B2C9A77}"/>
                </a:ext>
              </a:extLst>
            </xdr:cNvPr>
            <xdr:cNvGraphicFramePr/>
          </xdr:nvGraphicFramePr>
          <xdr:xfrm>
            <a:off x="0" y="0"/>
            <a:ext cx="0" cy="0"/>
          </xdr:xfrm>
          <a:graphic>
            <a:graphicData uri="http://schemas.microsoft.com/office/drawing/2010/slicer">
              <sle:slicer xmlns:sle="http://schemas.microsoft.com/office/drawing/2010/slicer" name="Transaction Type 1"/>
            </a:graphicData>
          </a:graphic>
        </xdr:graphicFrame>
      </mc:Choice>
      <mc:Fallback xmlns="">
        <xdr:sp macro="" textlink="">
          <xdr:nvSpPr>
            <xdr:cNvPr id="0" name=""/>
            <xdr:cNvSpPr>
              <a:spLocks noTextEdit="1"/>
            </xdr:cNvSpPr>
          </xdr:nvSpPr>
          <xdr:spPr>
            <a:xfrm>
              <a:off x="15136329" y="2538040"/>
              <a:ext cx="2994177" cy="12779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188391</xdr:colOff>
      <xdr:row>29</xdr:row>
      <xdr:rowOff>49342</xdr:rowOff>
    </xdr:from>
    <xdr:to>
      <xdr:col>16</xdr:col>
      <xdr:colOff>237687</xdr:colOff>
      <xdr:row>49</xdr:row>
      <xdr:rowOff>130405</xdr:rowOff>
    </xdr:to>
    <xdr:graphicFrame macro="">
      <xdr:nvGraphicFramePr>
        <xdr:cNvPr id="21" name="Chart 20">
          <a:extLst>
            <a:ext uri="{FF2B5EF4-FFF2-40B4-BE49-F238E27FC236}">
              <a16:creationId xmlns:a16="http://schemas.microsoft.com/office/drawing/2014/main" id="{82791562-FCB4-4D6A-A496-5B5267104F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64852</xdr:colOff>
      <xdr:row>0</xdr:row>
      <xdr:rowOff>81065</xdr:rowOff>
    </xdr:from>
    <xdr:to>
      <xdr:col>16</xdr:col>
      <xdr:colOff>21345</xdr:colOff>
      <xdr:row>7</xdr:row>
      <xdr:rowOff>72544</xdr:rowOff>
    </xdr:to>
    <xdr:sp macro="" textlink="">
      <xdr:nvSpPr>
        <xdr:cNvPr id="4" name="Rectangle: Rounded Corners 3">
          <a:extLst>
            <a:ext uri="{FF2B5EF4-FFF2-40B4-BE49-F238E27FC236}">
              <a16:creationId xmlns:a16="http://schemas.microsoft.com/office/drawing/2014/main" id="{E156AB21-0A18-BD36-2696-44E04A912962}"/>
            </a:ext>
          </a:extLst>
        </xdr:cNvPr>
        <xdr:cNvSpPr/>
      </xdr:nvSpPr>
      <xdr:spPr>
        <a:xfrm>
          <a:off x="64852" y="81065"/>
          <a:ext cx="9813855" cy="1239862"/>
        </a:xfrm>
        <a:prstGeom prst="roundRect">
          <a:avLst/>
        </a:prstGeom>
        <a:effectLst>
          <a:outerShdw blurRad="635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b="1" baseline="0">
              <a:solidFill>
                <a:schemeClr val="bg1"/>
              </a:solidFill>
              <a:latin typeface="+mj-lt"/>
            </a:rPr>
            <a:t>TRANSACTION ANALYSIS DASHBOARD</a:t>
          </a:r>
          <a:endParaRPr lang="en-IN" sz="4000" b="1">
            <a:solidFill>
              <a:schemeClr val="bg1"/>
            </a:solidFill>
            <a:latin typeface="+mj-lt"/>
          </a:endParaRPr>
        </a:p>
      </xdr:txBody>
    </xdr:sp>
    <xdr:clientData/>
  </xdr:twoCellAnchor>
  <xdr:twoCellAnchor>
    <xdr:from>
      <xdr:col>16</xdr:col>
      <xdr:colOff>217683</xdr:colOff>
      <xdr:row>0</xdr:row>
      <xdr:rowOff>85030</xdr:rowOff>
    </xdr:from>
    <xdr:to>
      <xdr:col>19</xdr:col>
      <xdr:colOff>333876</xdr:colOff>
      <xdr:row>7</xdr:row>
      <xdr:rowOff>68579</xdr:rowOff>
    </xdr:to>
    <xdr:sp macro="" textlink="$AQ$2">
      <xdr:nvSpPr>
        <xdr:cNvPr id="7" name="Rectangle: Rounded Corners 6">
          <a:extLst>
            <a:ext uri="{FF2B5EF4-FFF2-40B4-BE49-F238E27FC236}">
              <a16:creationId xmlns:a16="http://schemas.microsoft.com/office/drawing/2014/main" id="{65394C73-DD19-1EEE-F645-117672606719}"/>
            </a:ext>
          </a:extLst>
        </xdr:cNvPr>
        <xdr:cNvSpPr/>
      </xdr:nvSpPr>
      <xdr:spPr>
        <a:xfrm>
          <a:off x="10075045" y="85030"/>
          <a:ext cx="1964448" cy="1231932"/>
        </a:xfrm>
        <a:prstGeom prst="roundRect">
          <a:avLst/>
        </a:prstGeom>
        <a:effectLst>
          <a:outerShdw blurRad="635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2E3DCDF-B113-497E-A214-E44AFE700BE8}" type="TxLink">
            <a:rPr lang="en-US" sz="3200" b="1" i="0" u="none" strike="noStrike">
              <a:solidFill>
                <a:schemeClr val="bg1"/>
              </a:solidFill>
              <a:latin typeface="+mj-lt"/>
              <a:ea typeface="Calibri"/>
              <a:cs typeface="Calibri"/>
            </a:rPr>
            <a:pPr algn="ctr"/>
            <a:t>5000</a:t>
          </a:fld>
          <a:endParaRPr lang="en-US" sz="3200" b="1" i="0" u="none" strike="noStrike">
            <a:solidFill>
              <a:schemeClr val="bg1"/>
            </a:solidFill>
            <a:latin typeface="+mj-lt"/>
            <a:ea typeface="Calibri"/>
            <a:cs typeface="Calibri"/>
          </a:endParaRPr>
        </a:p>
        <a:p>
          <a:pPr algn="ctr"/>
          <a:r>
            <a:rPr lang="en-US" sz="1600" b="1" i="0" u="none" strike="noStrike">
              <a:solidFill>
                <a:schemeClr val="bg1"/>
              </a:solidFill>
              <a:latin typeface="+mj-lt"/>
              <a:ea typeface="Calibri"/>
              <a:cs typeface="Calibri"/>
            </a:rPr>
            <a:t>Total Transactions</a:t>
          </a:r>
          <a:endParaRPr lang="en-IN" sz="1600" b="1">
            <a:solidFill>
              <a:schemeClr val="bg1"/>
            </a:solidFill>
            <a:latin typeface="+mj-lt"/>
          </a:endParaRPr>
        </a:p>
      </xdr:txBody>
    </xdr:sp>
    <xdr:clientData/>
  </xdr:twoCellAnchor>
  <xdr:twoCellAnchor>
    <xdr:from>
      <xdr:col>19</xdr:col>
      <xdr:colOff>523729</xdr:colOff>
      <xdr:row>0</xdr:row>
      <xdr:rowOff>82690</xdr:rowOff>
    </xdr:from>
    <xdr:to>
      <xdr:col>23</xdr:col>
      <xdr:colOff>23837</xdr:colOff>
      <xdr:row>7</xdr:row>
      <xdr:rowOff>70918</xdr:rowOff>
    </xdr:to>
    <xdr:sp macro="" textlink="$AR$2">
      <xdr:nvSpPr>
        <xdr:cNvPr id="8" name="Rectangle: Rounded Corners 7">
          <a:extLst>
            <a:ext uri="{FF2B5EF4-FFF2-40B4-BE49-F238E27FC236}">
              <a16:creationId xmlns:a16="http://schemas.microsoft.com/office/drawing/2014/main" id="{47A0C915-C567-8795-B15B-AAFB8BDCC378}"/>
            </a:ext>
          </a:extLst>
        </xdr:cNvPr>
        <xdr:cNvSpPr/>
      </xdr:nvSpPr>
      <xdr:spPr>
        <a:xfrm>
          <a:off x="12229346" y="82690"/>
          <a:ext cx="1964448" cy="1236611"/>
        </a:xfrm>
        <a:prstGeom prst="roundRect">
          <a:avLst/>
        </a:prstGeom>
        <a:effectLst>
          <a:outerShdw blurRad="635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F59F2C3-0866-40BD-B8C6-066527E0C8D5}" type="TxLink">
            <a:rPr lang="en-US" sz="1900" b="1" i="0" u="none" strike="noStrike">
              <a:solidFill>
                <a:schemeClr val="bg1"/>
              </a:solidFill>
              <a:latin typeface="+mj-lt"/>
              <a:ea typeface="Calibri"/>
              <a:cs typeface="Calibri"/>
            </a:rPr>
            <a:pPr algn="ctr"/>
            <a:t> ₹ 1,25,42,506 </a:t>
          </a:fld>
          <a:endParaRPr lang="en-US" sz="1900" b="1" i="0" u="none" strike="noStrike">
            <a:solidFill>
              <a:schemeClr val="bg1"/>
            </a:solidFill>
            <a:latin typeface="+mj-lt"/>
            <a:ea typeface="Calibri"/>
            <a:cs typeface="Calibri"/>
          </a:endParaRPr>
        </a:p>
        <a:p>
          <a:pPr algn="ctr"/>
          <a:r>
            <a:rPr lang="en-US" sz="1600" b="1" i="0" u="none" strike="noStrike">
              <a:solidFill>
                <a:schemeClr val="bg1"/>
              </a:solidFill>
              <a:latin typeface="+mj-lt"/>
              <a:ea typeface="Calibri"/>
              <a:cs typeface="Calibri"/>
            </a:rPr>
            <a:t>Tot Transaction Value</a:t>
          </a:r>
          <a:endParaRPr lang="en-IN" sz="1600" b="1">
            <a:solidFill>
              <a:schemeClr val="bg1"/>
            </a:solidFill>
            <a:latin typeface="+mj-lt"/>
          </a:endParaRPr>
        </a:p>
      </xdr:txBody>
    </xdr:sp>
    <xdr:clientData/>
  </xdr:twoCellAnchor>
  <xdr:twoCellAnchor>
    <xdr:from>
      <xdr:col>23</xdr:col>
      <xdr:colOff>220174</xdr:colOff>
      <xdr:row>0</xdr:row>
      <xdr:rowOff>82690</xdr:rowOff>
    </xdr:from>
    <xdr:to>
      <xdr:col>26</xdr:col>
      <xdr:colOff>380548</xdr:colOff>
      <xdr:row>7</xdr:row>
      <xdr:rowOff>70918</xdr:rowOff>
    </xdr:to>
    <xdr:sp macro="" textlink="$AR$3">
      <xdr:nvSpPr>
        <xdr:cNvPr id="9" name="Rectangle: Rounded Corners 8">
          <a:extLst>
            <a:ext uri="{FF2B5EF4-FFF2-40B4-BE49-F238E27FC236}">
              <a16:creationId xmlns:a16="http://schemas.microsoft.com/office/drawing/2014/main" id="{953811FB-2B41-A12F-43C1-1122E884B0A9}"/>
            </a:ext>
          </a:extLst>
        </xdr:cNvPr>
        <xdr:cNvSpPr/>
      </xdr:nvSpPr>
      <xdr:spPr>
        <a:xfrm>
          <a:off x="14390131" y="82690"/>
          <a:ext cx="2008630" cy="1236611"/>
        </a:xfrm>
        <a:prstGeom prst="roundRect">
          <a:avLst/>
        </a:prstGeom>
        <a:effectLst>
          <a:outerShdw blurRad="635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B120708-F624-43F0-8A41-4332021E31CF}" type="TxLink">
            <a:rPr lang="en-US" sz="2000" b="1" i="0" u="none" strike="noStrike">
              <a:solidFill>
                <a:schemeClr val="bg1"/>
              </a:solidFill>
              <a:latin typeface="+mj-lt"/>
              <a:ea typeface="Calibri"/>
              <a:cs typeface="Calibri"/>
            </a:rPr>
            <a:pPr algn="ctr"/>
            <a:t> ₹ 2,509 </a:t>
          </a:fld>
          <a:br>
            <a:rPr lang="en-US" sz="2000" b="1" i="0" u="none" strike="noStrike">
              <a:solidFill>
                <a:schemeClr val="bg1"/>
              </a:solidFill>
              <a:latin typeface="+mj-lt"/>
              <a:ea typeface="Calibri"/>
              <a:cs typeface="Calibri"/>
            </a:rPr>
          </a:br>
          <a:r>
            <a:rPr lang="en-US" sz="1600" b="1" i="0" u="none" strike="noStrike">
              <a:solidFill>
                <a:schemeClr val="bg1"/>
              </a:solidFill>
              <a:latin typeface="+mj-lt"/>
              <a:ea typeface="Calibri"/>
              <a:cs typeface="Calibri"/>
            </a:rPr>
            <a:t>Avg Transaction Value</a:t>
          </a:r>
          <a:endParaRPr lang="en-IN" sz="2000" b="1">
            <a:solidFill>
              <a:schemeClr val="bg1"/>
            </a:solidFill>
            <a:latin typeface="+mj-lt"/>
          </a:endParaRPr>
        </a:p>
      </xdr:txBody>
    </xdr:sp>
    <xdr:clientData/>
  </xdr:twoCellAnchor>
  <xdr:twoCellAnchor>
    <xdr:from>
      <xdr:col>26</xdr:col>
      <xdr:colOff>570400</xdr:colOff>
      <xdr:row>0</xdr:row>
      <xdr:rowOff>82690</xdr:rowOff>
    </xdr:from>
    <xdr:to>
      <xdr:col>30</xdr:col>
      <xdr:colOff>76993</xdr:colOff>
      <xdr:row>7</xdr:row>
      <xdr:rowOff>70918</xdr:rowOff>
    </xdr:to>
    <xdr:sp macro="" textlink="$AQ$3">
      <xdr:nvSpPr>
        <xdr:cNvPr id="14" name="Rectangle: Rounded Corners 13">
          <a:extLst>
            <a:ext uri="{FF2B5EF4-FFF2-40B4-BE49-F238E27FC236}">
              <a16:creationId xmlns:a16="http://schemas.microsoft.com/office/drawing/2014/main" id="{48690CBD-8B03-9679-F537-7691309841DC}"/>
            </a:ext>
          </a:extLst>
        </xdr:cNvPr>
        <xdr:cNvSpPr/>
      </xdr:nvSpPr>
      <xdr:spPr>
        <a:xfrm>
          <a:off x="16588613" y="82690"/>
          <a:ext cx="1970933" cy="1236611"/>
        </a:xfrm>
        <a:prstGeom prst="roundRect">
          <a:avLst/>
        </a:prstGeom>
        <a:effectLst>
          <a:outerShdw blurRad="635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E3F6498-A942-4187-AA85-761F65B9E35B}" type="TxLink">
            <a:rPr lang="en-US" sz="2000" b="1" i="0" u="none" strike="noStrike">
              <a:solidFill>
                <a:schemeClr val="bg1"/>
              </a:solidFill>
              <a:latin typeface="+mj-lt"/>
              <a:ea typeface="Calibri"/>
              <a:cs typeface="Calibri"/>
            </a:rPr>
            <a:pPr algn="ctr"/>
            <a:t> ₹ 4,998 </a:t>
          </a:fld>
          <a:endParaRPr lang="en-US" sz="2000" b="1" i="0" u="none" strike="noStrike">
            <a:solidFill>
              <a:schemeClr val="bg1"/>
            </a:solidFill>
            <a:latin typeface="+mj-lt"/>
            <a:ea typeface="Calibri"/>
            <a:cs typeface="Calibri"/>
          </a:endParaRPr>
        </a:p>
        <a:p>
          <a:pPr algn="ctr"/>
          <a:r>
            <a:rPr lang="en-US" sz="1600" b="1" i="0" u="none" strike="noStrike">
              <a:solidFill>
                <a:schemeClr val="bg1"/>
              </a:solidFill>
              <a:latin typeface="+mj-lt"/>
              <a:ea typeface="Calibri"/>
              <a:cs typeface="Calibri"/>
            </a:rPr>
            <a:t>Max Transaction Amount</a:t>
          </a:r>
          <a:endParaRPr lang="en-IN" sz="1600" b="1">
            <a:solidFill>
              <a:schemeClr val="bg1"/>
            </a:solidFill>
            <a:latin typeface="+mj-lt"/>
          </a:endParaRPr>
        </a:p>
      </xdr:txBody>
    </xdr:sp>
    <xdr:clientData/>
  </xdr:twoCellAnchor>
  <xdr:twoCellAnchor>
    <xdr:from>
      <xdr:col>8</xdr:col>
      <xdr:colOff>341048</xdr:colOff>
      <xdr:row>8</xdr:row>
      <xdr:rowOff>55215</xdr:rowOff>
    </xdr:from>
    <xdr:to>
      <xdr:col>16</xdr:col>
      <xdr:colOff>223599</xdr:colOff>
      <xdr:row>28</xdr:row>
      <xdr:rowOff>55757</xdr:rowOff>
    </xdr:to>
    <xdr:graphicFrame macro="">
      <xdr:nvGraphicFramePr>
        <xdr:cNvPr id="22" name="Chart 21">
          <a:extLst>
            <a:ext uri="{FF2B5EF4-FFF2-40B4-BE49-F238E27FC236}">
              <a16:creationId xmlns:a16="http://schemas.microsoft.com/office/drawing/2014/main" id="{420F5ECD-51EB-49BF-95D8-C387E6EE43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198120</xdr:colOff>
      <xdr:row>8</xdr:row>
      <xdr:rowOff>55215</xdr:rowOff>
    </xdr:from>
    <xdr:to>
      <xdr:col>8</xdr:col>
      <xdr:colOff>92098</xdr:colOff>
      <xdr:row>28</xdr:row>
      <xdr:rowOff>55215</xdr:rowOff>
    </xdr:to>
    <xdr:graphicFrame macro="">
      <xdr:nvGraphicFramePr>
        <xdr:cNvPr id="23" name="Chart 22">
          <a:extLst>
            <a:ext uri="{FF2B5EF4-FFF2-40B4-BE49-F238E27FC236}">
              <a16:creationId xmlns:a16="http://schemas.microsoft.com/office/drawing/2014/main" id="{97D349ED-30CA-4C2E-8380-41CE2ECFB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472551</xdr:colOff>
      <xdr:row>8</xdr:row>
      <xdr:rowOff>55215</xdr:rowOff>
    </xdr:from>
    <xdr:to>
      <xdr:col>24</xdr:col>
      <xdr:colOff>321012</xdr:colOff>
      <xdr:row>28</xdr:row>
      <xdr:rowOff>49471</xdr:rowOff>
    </xdr:to>
    <xdr:graphicFrame macro="">
      <xdr:nvGraphicFramePr>
        <xdr:cNvPr id="16" name="Chart 15">
          <a:extLst>
            <a:ext uri="{FF2B5EF4-FFF2-40B4-BE49-F238E27FC236}">
              <a16:creationId xmlns:a16="http://schemas.microsoft.com/office/drawing/2014/main" id="{02D49C0F-7C54-4404-8B03-9F1FA6A6D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475378</xdr:colOff>
      <xdr:row>29</xdr:row>
      <xdr:rowOff>63965</xdr:rowOff>
    </xdr:from>
    <xdr:to>
      <xdr:col>24</xdr:col>
      <xdr:colOff>338537</xdr:colOff>
      <xdr:row>49</xdr:row>
      <xdr:rowOff>137869</xdr:rowOff>
    </xdr:to>
    <xdr:graphicFrame macro="">
      <xdr:nvGraphicFramePr>
        <xdr:cNvPr id="17" name="Chart 16">
          <a:extLst>
            <a:ext uri="{FF2B5EF4-FFF2-40B4-BE49-F238E27FC236}">
              <a16:creationId xmlns:a16="http://schemas.microsoft.com/office/drawing/2014/main" id="{8BD0CF36-2C90-4D47-BC33-78D2D5839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24</xdr:col>
      <xdr:colOff>603526</xdr:colOff>
      <xdr:row>21</xdr:row>
      <xdr:rowOff>180382</xdr:rowOff>
    </xdr:from>
    <xdr:to>
      <xdr:col>30</xdr:col>
      <xdr:colOff>1254</xdr:colOff>
      <xdr:row>28</xdr:row>
      <xdr:rowOff>159190</xdr:rowOff>
    </xdr:to>
    <mc:AlternateContent xmlns:mc="http://schemas.openxmlformats.org/markup-compatibility/2006" xmlns:a14="http://schemas.microsoft.com/office/drawing/2010/main">
      <mc:Choice Requires="a14">
        <xdr:graphicFrame macro="">
          <xdr:nvGraphicFramePr>
            <xdr:cNvPr id="18" name="Loan Type 1">
              <a:extLst>
                <a:ext uri="{FF2B5EF4-FFF2-40B4-BE49-F238E27FC236}">
                  <a16:creationId xmlns:a16="http://schemas.microsoft.com/office/drawing/2014/main" id="{76CB06E0-7B30-4A0E-B435-2FE7EE401CED}"/>
                </a:ext>
              </a:extLst>
            </xdr:cNvPr>
            <xdr:cNvGraphicFramePr/>
          </xdr:nvGraphicFramePr>
          <xdr:xfrm>
            <a:off x="0" y="0"/>
            <a:ext cx="0" cy="0"/>
          </xdr:xfrm>
          <a:graphic>
            <a:graphicData uri="http://schemas.microsoft.com/office/drawing/2010/slicer">
              <sle:slicer xmlns:sle="http://schemas.microsoft.com/office/drawing/2010/slicer" name="Loan Type 1"/>
            </a:graphicData>
          </a:graphic>
        </xdr:graphicFrame>
      </mc:Choice>
      <mc:Fallback xmlns="">
        <xdr:sp macro="" textlink="">
          <xdr:nvSpPr>
            <xdr:cNvPr id="0" name=""/>
            <xdr:cNvSpPr>
              <a:spLocks noTextEdit="1"/>
            </xdr:cNvSpPr>
          </xdr:nvSpPr>
          <xdr:spPr>
            <a:xfrm>
              <a:off x="15107802" y="4042934"/>
              <a:ext cx="3023797" cy="1266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603528</xdr:colOff>
      <xdr:row>30</xdr:row>
      <xdr:rowOff>11719</xdr:rowOff>
    </xdr:from>
    <xdr:to>
      <xdr:col>30</xdr:col>
      <xdr:colOff>161</xdr:colOff>
      <xdr:row>37</xdr:row>
      <xdr:rowOff>1025</xdr:rowOff>
    </xdr:to>
    <mc:AlternateContent xmlns:mc="http://schemas.openxmlformats.org/markup-compatibility/2006" xmlns:a14="http://schemas.microsoft.com/office/drawing/2010/main">
      <mc:Choice Requires="a14">
        <xdr:graphicFrame macro="">
          <xdr:nvGraphicFramePr>
            <xdr:cNvPr id="19" name="Loan Status 1">
              <a:extLst>
                <a:ext uri="{FF2B5EF4-FFF2-40B4-BE49-F238E27FC236}">
                  <a16:creationId xmlns:a16="http://schemas.microsoft.com/office/drawing/2014/main" id="{E6DAAFFA-7746-491F-85B0-C5D210E73A4E}"/>
                </a:ext>
              </a:extLst>
            </xdr:cNvPr>
            <xdr:cNvGraphicFramePr/>
          </xdr:nvGraphicFramePr>
          <xdr:xfrm>
            <a:off x="0" y="0"/>
            <a:ext cx="0" cy="0"/>
          </xdr:xfrm>
          <a:graphic>
            <a:graphicData uri="http://schemas.microsoft.com/office/drawing/2010/slicer">
              <sle:slicer xmlns:sle="http://schemas.microsoft.com/office/drawing/2010/slicer" name="Loan Status 1"/>
            </a:graphicData>
          </a:graphic>
        </xdr:graphicFrame>
      </mc:Choice>
      <mc:Fallback xmlns="">
        <xdr:sp macro="" textlink="">
          <xdr:nvSpPr>
            <xdr:cNvPr id="0" name=""/>
            <xdr:cNvSpPr>
              <a:spLocks noTextEdit="1"/>
            </xdr:cNvSpPr>
          </xdr:nvSpPr>
          <xdr:spPr>
            <a:xfrm>
              <a:off x="15107804" y="5529650"/>
              <a:ext cx="3022702" cy="12768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17318</xdr:colOff>
      <xdr:row>38</xdr:row>
      <xdr:rowOff>27726</xdr:rowOff>
    </xdr:from>
    <xdr:to>
      <xdr:col>29</xdr:col>
      <xdr:colOff>588818</xdr:colOff>
      <xdr:row>43</xdr:row>
      <xdr:rowOff>67357</xdr:rowOff>
    </xdr:to>
    <xdr:sp macro="" textlink="">
      <xdr:nvSpPr>
        <xdr:cNvPr id="20" name="Rectangle: Rounded Corners 19">
          <a:hlinkClick xmlns:r="http://schemas.openxmlformats.org/officeDocument/2006/relationships" r:id="rId6"/>
          <a:extLst>
            <a:ext uri="{FF2B5EF4-FFF2-40B4-BE49-F238E27FC236}">
              <a16:creationId xmlns:a16="http://schemas.microsoft.com/office/drawing/2014/main" id="{1AA6394F-F45D-4150-B54D-ED26514CB15D}"/>
            </a:ext>
          </a:extLst>
        </xdr:cNvPr>
        <xdr:cNvSpPr/>
      </xdr:nvSpPr>
      <xdr:spPr>
        <a:xfrm>
          <a:off x="15170727" y="7266726"/>
          <a:ext cx="2996046" cy="992131"/>
        </a:xfrm>
        <a:prstGeom prst="roundRect">
          <a:avLst/>
        </a:prstGeom>
        <a:effectLst>
          <a:outerShdw blurRad="635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baseline="0">
              <a:solidFill>
                <a:schemeClr val="bg1"/>
              </a:solidFill>
              <a:latin typeface="+mj-lt"/>
            </a:rPr>
            <a:t>CUSTOMER</a:t>
          </a:r>
        </a:p>
        <a:p>
          <a:pPr algn="ctr"/>
          <a:r>
            <a:rPr lang="en-IN" sz="2000" b="1" baseline="0">
              <a:solidFill>
                <a:schemeClr val="bg1"/>
              </a:solidFill>
              <a:latin typeface="+mj-lt"/>
            </a:rPr>
            <a:t> ANALYSIS </a:t>
          </a:r>
          <a:endParaRPr lang="en-IN" sz="2000" b="1">
            <a:solidFill>
              <a:schemeClr val="bg1"/>
            </a:solidFill>
            <a:latin typeface="+mj-lt"/>
          </a:endParaRPr>
        </a:p>
      </xdr:txBody>
    </xdr:sp>
    <xdr:clientData/>
  </xdr:twoCellAnchor>
  <xdr:twoCellAnchor>
    <xdr:from>
      <xdr:col>24</xdr:col>
      <xdr:colOff>603527</xdr:colOff>
      <xdr:row>44</xdr:row>
      <xdr:rowOff>110384</xdr:rowOff>
    </xdr:from>
    <xdr:to>
      <xdr:col>29</xdr:col>
      <xdr:colOff>588818</xdr:colOff>
      <xdr:row>49</xdr:row>
      <xdr:rowOff>150016</xdr:rowOff>
    </xdr:to>
    <xdr:sp macro="" textlink="">
      <xdr:nvSpPr>
        <xdr:cNvPr id="24" name="Rectangle: Rounded Corners 23">
          <a:hlinkClick xmlns:r="http://schemas.openxmlformats.org/officeDocument/2006/relationships" r:id="rId7"/>
          <a:extLst>
            <a:ext uri="{FF2B5EF4-FFF2-40B4-BE49-F238E27FC236}">
              <a16:creationId xmlns:a16="http://schemas.microsoft.com/office/drawing/2014/main" id="{73F49F94-69A8-4A22-A778-D7C5C8F17058}"/>
            </a:ext>
          </a:extLst>
        </xdr:cNvPr>
        <xdr:cNvSpPr/>
      </xdr:nvSpPr>
      <xdr:spPr>
        <a:xfrm>
          <a:off x="15150800" y="8492384"/>
          <a:ext cx="3015973" cy="992132"/>
        </a:xfrm>
        <a:prstGeom prst="roundRect">
          <a:avLst/>
        </a:prstGeom>
        <a:effectLst>
          <a:outerShdw blurRad="635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bg1"/>
              </a:solidFill>
              <a:latin typeface="+mj-lt"/>
            </a:rPr>
            <a:t>LOAN &amp; CARD ANALYSIS</a:t>
          </a:r>
        </a:p>
        <a:p>
          <a:pPr algn="ctr"/>
          <a:r>
            <a:rPr lang="en-IN" sz="2000" b="1">
              <a:solidFill>
                <a:schemeClr val="bg1"/>
              </a:solidFill>
              <a:latin typeface="+mj-lt"/>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413691</xdr:colOff>
      <xdr:row>8</xdr:row>
      <xdr:rowOff>182253</xdr:rowOff>
    </xdr:from>
    <xdr:to>
      <xdr:col>16</xdr:col>
      <xdr:colOff>365536</xdr:colOff>
      <xdr:row>29</xdr:row>
      <xdr:rowOff>86260</xdr:rowOff>
    </xdr:to>
    <xdr:graphicFrame macro="">
      <xdr:nvGraphicFramePr>
        <xdr:cNvPr id="26" name="Chart 25">
          <a:extLst>
            <a:ext uri="{FF2B5EF4-FFF2-40B4-BE49-F238E27FC236}">
              <a16:creationId xmlns:a16="http://schemas.microsoft.com/office/drawing/2014/main" id="{052971D9-A276-437C-9B83-EF3914F1AB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28</xdr:col>
      <xdr:colOff>166128</xdr:colOff>
      <xdr:row>9</xdr:row>
      <xdr:rowOff>24090</xdr:rowOff>
    </xdr:from>
    <xdr:to>
      <xdr:col>30</xdr:col>
      <xdr:colOff>486378</xdr:colOff>
      <xdr:row>23</xdr:row>
      <xdr:rowOff>57090</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9FCD5393-34FA-4626-8E94-52142B0D5A1C}"/>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7318599" y="1637737"/>
              <a:ext cx="1545426" cy="25431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285301</xdr:colOff>
      <xdr:row>9</xdr:row>
      <xdr:rowOff>22975</xdr:rowOff>
    </xdr:from>
    <xdr:to>
      <xdr:col>27</xdr:col>
      <xdr:colOff>602273</xdr:colOff>
      <xdr:row>23</xdr:row>
      <xdr:rowOff>63595</xdr:rowOff>
    </xdr:to>
    <mc:AlternateContent xmlns:mc="http://schemas.openxmlformats.org/markup-compatibility/2006" xmlns:a14="http://schemas.microsoft.com/office/drawing/2010/main">
      <mc:Choice Requires="a14">
        <xdr:graphicFrame macro="">
          <xdr:nvGraphicFramePr>
            <xdr:cNvPr id="4" name="Loan Type">
              <a:extLst>
                <a:ext uri="{FF2B5EF4-FFF2-40B4-BE49-F238E27FC236}">
                  <a16:creationId xmlns:a16="http://schemas.microsoft.com/office/drawing/2014/main" id="{30565ACA-3120-4542-862B-68F7B0B181E0}"/>
                </a:ext>
              </a:extLst>
            </xdr:cNvPr>
            <xdr:cNvGraphicFramePr/>
          </xdr:nvGraphicFramePr>
          <xdr:xfrm>
            <a:off x="0" y="0"/>
            <a:ext cx="0" cy="0"/>
          </xdr:xfrm>
          <a:graphic>
            <a:graphicData uri="http://schemas.microsoft.com/office/drawing/2010/slicer">
              <sle:slicer xmlns:sle="http://schemas.microsoft.com/office/drawing/2010/slicer" name="Loan Type"/>
            </a:graphicData>
          </a:graphic>
        </xdr:graphicFrame>
      </mc:Choice>
      <mc:Fallback xmlns="">
        <xdr:sp macro="" textlink="">
          <xdr:nvSpPr>
            <xdr:cNvPr id="0" name=""/>
            <xdr:cNvSpPr>
              <a:spLocks noTextEdit="1"/>
            </xdr:cNvSpPr>
          </xdr:nvSpPr>
          <xdr:spPr>
            <a:xfrm>
              <a:off x="15600007" y="1636622"/>
              <a:ext cx="1542148" cy="25507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282405</xdr:colOff>
      <xdr:row>24</xdr:row>
      <xdr:rowOff>79526</xdr:rowOff>
    </xdr:from>
    <xdr:to>
      <xdr:col>27</xdr:col>
      <xdr:colOff>599377</xdr:colOff>
      <xdr:row>38</xdr:row>
      <xdr:rowOff>112526</xdr:rowOff>
    </xdr:to>
    <mc:AlternateContent xmlns:mc="http://schemas.openxmlformats.org/markup-compatibility/2006" xmlns:a14="http://schemas.microsoft.com/office/drawing/2010/main">
      <mc:Choice Requires="a14">
        <xdr:graphicFrame macro="">
          <xdr:nvGraphicFramePr>
            <xdr:cNvPr id="6" name="Loan Status">
              <a:extLst>
                <a:ext uri="{FF2B5EF4-FFF2-40B4-BE49-F238E27FC236}">
                  <a16:creationId xmlns:a16="http://schemas.microsoft.com/office/drawing/2014/main" id="{6B6D1504-993F-4538-B69B-8C9B0D676F4A}"/>
                </a:ext>
              </a:extLst>
            </xdr:cNvPr>
            <xdr:cNvGraphicFramePr/>
          </xdr:nvGraphicFramePr>
          <xdr:xfrm>
            <a:off x="0" y="0"/>
            <a:ext cx="0" cy="0"/>
          </xdr:xfrm>
          <a:graphic>
            <a:graphicData uri="http://schemas.microsoft.com/office/drawing/2010/slicer">
              <sle:slicer xmlns:sle="http://schemas.microsoft.com/office/drawing/2010/slicer" name="Loan Status"/>
            </a:graphicData>
          </a:graphic>
        </xdr:graphicFrame>
      </mc:Choice>
      <mc:Fallback xmlns="">
        <xdr:sp macro="" textlink="">
          <xdr:nvSpPr>
            <xdr:cNvPr id="0" name=""/>
            <xdr:cNvSpPr>
              <a:spLocks noTextEdit="1"/>
            </xdr:cNvSpPr>
          </xdr:nvSpPr>
          <xdr:spPr>
            <a:xfrm>
              <a:off x="15597111" y="4382585"/>
              <a:ext cx="1542148" cy="25431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165505</xdr:colOff>
      <xdr:row>24</xdr:row>
      <xdr:rowOff>72885</xdr:rowOff>
    </xdr:from>
    <xdr:to>
      <xdr:col>30</xdr:col>
      <xdr:colOff>485755</xdr:colOff>
      <xdr:row>38</xdr:row>
      <xdr:rowOff>105885</xdr:rowOff>
    </xdr:to>
    <mc:AlternateContent xmlns:mc="http://schemas.openxmlformats.org/markup-compatibility/2006" xmlns:a14="http://schemas.microsoft.com/office/drawing/2010/main">
      <mc:Choice Requires="a14">
        <xdr:graphicFrame macro="">
          <xdr:nvGraphicFramePr>
            <xdr:cNvPr id="9" name="Card Type">
              <a:extLst>
                <a:ext uri="{FF2B5EF4-FFF2-40B4-BE49-F238E27FC236}">
                  <a16:creationId xmlns:a16="http://schemas.microsoft.com/office/drawing/2014/main" id="{16733AC6-61BA-447B-B513-11483C599EE6}"/>
                </a:ext>
              </a:extLst>
            </xdr:cNvPr>
            <xdr:cNvGraphicFramePr/>
          </xdr:nvGraphicFramePr>
          <xdr:xfrm>
            <a:off x="0" y="0"/>
            <a:ext cx="0" cy="0"/>
          </xdr:xfrm>
          <a:graphic>
            <a:graphicData uri="http://schemas.microsoft.com/office/drawing/2010/slicer">
              <sle:slicer xmlns:sle="http://schemas.microsoft.com/office/drawing/2010/slicer" name="Card Type"/>
            </a:graphicData>
          </a:graphic>
        </xdr:graphicFrame>
      </mc:Choice>
      <mc:Fallback xmlns="">
        <xdr:sp macro="" textlink="">
          <xdr:nvSpPr>
            <xdr:cNvPr id="0" name=""/>
            <xdr:cNvSpPr>
              <a:spLocks noTextEdit="1"/>
            </xdr:cNvSpPr>
          </xdr:nvSpPr>
          <xdr:spPr>
            <a:xfrm>
              <a:off x="17317976" y="4375944"/>
              <a:ext cx="1545426" cy="25431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96763</xdr:colOff>
      <xdr:row>0</xdr:row>
      <xdr:rowOff>108858</xdr:rowOff>
    </xdr:from>
    <xdr:to>
      <xdr:col>16</xdr:col>
      <xdr:colOff>262471</xdr:colOff>
      <xdr:row>7</xdr:row>
      <xdr:rowOff>127796</xdr:rowOff>
    </xdr:to>
    <xdr:sp macro="" textlink="">
      <xdr:nvSpPr>
        <xdr:cNvPr id="10" name="Rectangle: Rounded Corners 9">
          <a:extLst>
            <a:ext uri="{FF2B5EF4-FFF2-40B4-BE49-F238E27FC236}">
              <a16:creationId xmlns:a16="http://schemas.microsoft.com/office/drawing/2014/main" id="{57CCF5FF-9915-43D7-9718-B2248C046C99}"/>
            </a:ext>
          </a:extLst>
        </xdr:cNvPr>
        <xdr:cNvSpPr/>
      </xdr:nvSpPr>
      <xdr:spPr>
        <a:xfrm>
          <a:off x="96763" y="108858"/>
          <a:ext cx="9841898" cy="1288938"/>
        </a:xfrm>
        <a:prstGeom prst="roundRect">
          <a:avLst/>
        </a:prstGeom>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b="1" baseline="0">
              <a:solidFill>
                <a:schemeClr val="bg1"/>
              </a:solidFill>
              <a:latin typeface="+mj-lt"/>
            </a:rPr>
            <a:t>LOAN &amp; CARD ANALYSIS DASHBOARD</a:t>
          </a:r>
          <a:endParaRPr lang="en-IN" sz="4000" b="1">
            <a:solidFill>
              <a:schemeClr val="bg1"/>
            </a:solidFill>
            <a:latin typeface="+mj-lt"/>
          </a:endParaRPr>
        </a:p>
      </xdr:txBody>
    </xdr:sp>
    <xdr:clientData/>
  </xdr:twoCellAnchor>
  <xdr:twoCellAnchor>
    <xdr:from>
      <xdr:col>16</xdr:col>
      <xdr:colOff>458809</xdr:colOff>
      <xdr:row>0</xdr:row>
      <xdr:rowOff>112823</xdr:rowOff>
    </xdr:from>
    <xdr:to>
      <xdr:col>20</xdr:col>
      <xdr:colOff>9468</xdr:colOff>
      <xdr:row>7</xdr:row>
      <xdr:rowOff>123831</xdr:rowOff>
    </xdr:to>
    <xdr:sp macro="" textlink="$AR$5">
      <xdr:nvSpPr>
        <xdr:cNvPr id="11" name="Rectangle: Rounded Corners 10">
          <a:extLst>
            <a:ext uri="{FF2B5EF4-FFF2-40B4-BE49-F238E27FC236}">
              <a16:creationId xmlns:a16="http://schemas.microsoft.com/office/drawing/2014/main" id="{56D7D150-FCC0-4339-B19B-C538AD4B602E}"/>
            </a:ext>
          </a:extLst>
        </xdr:cNvPr>
        <xdr:cNvSpPr/>
      </xdr:nvSpPr>
      <xdr:spPr>
        <a:xfrm>
          <a:off x="10134999" y="112823"/>
          <a:ext cx="1969707" cy="1281008"/>
        </a:xfrm>
        <a:prstGeom prst="roundRect">
          <a:avLst/>
        </a:prstGeom>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4E10627-28EC-4A09-A366-415667E235ED}" type="TxLink">
            <a:rPr lang="en-US" sz="3200" b="1" i="0" u="none" strike="noStrike">
              <a:solidFill>
                <a:schemeClr val="bg1"/>
              </a:solidFill>
              <a:latin typeface="+mj-lt"/>
              <a:ea typeface="Calibri"/>
              <a:cs typeface="Calibri"/>
            </a:rPr>
            <a:pPr algn="ctr"/>
            <a:t>5000</a:t>
          </a:fld>
          <a:endParaRPr lang="en-US" sz="3200" b="1" i="0" u="none" strike="noStrike">
            <a:solidFill>
              <a:schemeClr val="bg1"/>
            </a:solidFill>
            <a:latin typeface="+mj-lt"/>
            <a:ea typeface="Calibri"/>
            <a:cs typeface="Calibri"/>
          </a:endParaRPr>
        </a:p>
        <a:p>
          <a:pPr algn="ctr"/>
          <a:r>
            <a:rPr lang="en-IN" sz="1600" b="1">
              <a:solidFill>
                <a:schemeClr val="bg1"/>
              </a:solidFill>
              <a:latin typeface="+mj-lt"/>
            </a:rPr>
            <a:t>Total Loans Issued</a:t>
          </a:r>
          <a:endParaRPr lang="en-US" sz="1600" b="1" i="0" u="none" strike="noStrike">
            <a:solidFill>
              <a:schemeClr val="bg1"/>
            </a:solidFill>
            <a:latin typeface="+mj-lt"/>
            <a:ea typeface="Calibri"/>
            <a:cs typeface="Calibri"/>
          </a:endParaRPr>
        </a:p>
      </xdr:txBody>
    </xdr:sp>
    <xdr:clientData/>
  </xdr:twoCellAnchor>
  <xdr:twoCellAnchor>
    <xdr:from>
      <xdr:col>20</xdr:col>
      <xdr:colOff>199321</xdr:colOff>
      <xdr:row>0</xdr:row>
      <xdr:rowOff>110483</xdr:rowOff>
    </xdr:from>
    <xdr:to>
      <xdr:col>23</xdr:col>
      <xdr:colOff>356494</xdr:colOff>
      <xdr:row>7</xdr:row>
      <xdr:rowOff>126170</xdr:rowOff>
    </xdr:to>
    <xdr:sp macro="" textlink="$AR$6">
      <xdr:nvSpPr>
        <xdr:cNvPr id="12" name="Rectangle: Rounded Corners 11">
          <a:extLst>
            <a:ext uri="{FF2B5EF4-FFF2-40B4-BE49-F238E27FC236}">
              <a16:creationId xmlns:a16="http://schemas.microsoft.com/office/drawing/2014/main" id="{8370F9B2-C224-42C7-AA30-C325437A8BD1}"/>
            </a:ext>
          </a:extLst>
        </xdr:cNvPr>
        <xdr:cNvSpPr/>
      </xdr:nvSpPr>
      <xdr:spPr>
        <a:xfrm>
          <a:off x="12294559" y="110483"/>
          <a:ext cx="1971459" cy="1285687"/>
        </a:xfrm>
        <a:prstGeom prst="roundRect">
          <a:avLst/>
        </a:prstGeom>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741B41C-DFBC-4162-9DC9-09563F5A900B}" type="TxLink">
            <a:rPr lang="en-US" sz="2000" b="1" i="0" u="none" strike="noStrike">
              <a:solidFill>
                <a:schemeClr val="bg1"/>
              </a:solidFill>
              <a:latin typeface="+mj-lt"/>
              <a:ea typeface="Calibri"/>
              <a:cs typeface="Calibri"/>
            </a:rPr>
            <a:pPr algn="ctr"/>
            <a:t> ₹ 2,77,45,179 </a:t>
          </a:fld>
          <a:endParaRPr lang="en-US" sz="2000" b="1" i="0" u="none" strike="noStrike">
            <a:solidFill>
              <a:schemeClr val="bg1"/>
            </a:solidFill>
            <a:latin typeface="+mj-lt"/>
            <a:ea typeface="Calibri"/>
            <a:cs typeface="Calibri"/>
          </a:endParaRPr>
        </a:p>
        <a:p>
          <a:pPr algn="ctr"/>
          <a:r>
            <a:rPr lang="en-US" sz="1600" b="1" i="0" u="none" strike="noStrike">
              <a:solidFill>
                <a:schemeClr val="bg1"/>
              </a:solidFill>
              <a:latin typeface="+mj-lt"/>
              <a:ea typeface="Calibri"/>
              <a:cs typeface="Calibri"/>
            </a:rPr>
            <a:t>Total</a:t>
          </a:r>
          <a:r>
            <a:rPr lang="en-US" sz="1600" b="1" i="0" u="none" strike="noStrike" baseline="0">
              <a:solidFill>
                <a:schemeClr val="bg1"/>
              </a:solidFill>
              <a:latin typeface="+mj-lt"/>
              <a:ea typeface="Calibri"/>
              <a:cs typeface="Calibri"/>
            </a:rPr>
            <a:t> Credit Limit Issued</a:t>
          </a:r>
          <a:endParaRPr lang="en-US" sz="1600" b="1" i="0" u="none" strike="noStrike">
            <a:solidFill>
              <a:schemeClr val="bg1"/>
            </a:solidFill>
            <a:latin typeface="+mj-lt"/>
            <a:ea typeface="Calibri"/>
            <a:cs typeface="Calibri"/>
          </a:endParaRPr>
        </a:p>
        <a:p>
          <a:pPr algn="ctr"/>
          <a:endParaRPr lang="en-IN" sz="3200" b="1">
            <a:solidFill>
              <a:schemeClr val="bg1"/>
            </a:solidFill>
            <a:latin typeface="+mj-lt"/>
          </a:endParaRPr>
        </a:p>
      </xdr:txBody>
    </xdr:sp>
    <xdr:clientData/>
  </xdr:twoCellAnchor>
  <xdr:twoCellAnchor>
    <xdr:from>
      <xdr:col>23</xdr:col>
      <xdr:colOff>552831</xdr:colOff>
      <xdr:row>0</xdr:row>
      <xdr:rowOff>110483</xdr:rowOff>
    </xdr:from>
    <xdr:to>
      <xdr:col>27</xdr:col>
      <xdr:colOff>147672</xdr:colOff>
      <xdr:row>7</xdr:row>
      <xdr:rowOff>126170</xdr:rowOff>
    </xdr:to>
    <xdr:sp macro="" textlink="$AR$7">
      <xdr:nvSpPr>
        <xdr:cNvPr id="13" name="Rectangle: Rounded Corners 12">
          <a:extLst>
            <a:ext uri="{FF2B5EF4-FFF2-40B4-BE49-F238E27FC236}">
              <a16:creationId xmlns:a16="http://schemas.microsoft.com/office/drawing/2014/main" id="{D92FB3DB-1F08-4D5E-B35F-A1B6229A77C0}"/>
            </a:ext>
          </a:extLst>
        </xdr:cNvPr>
        <xdr:cNvSpPr/>
      </xdr:nvSpPr>
      <xdr:spPr>
        <a:xfrm>
          <a:off x="14462355" y="110483"/>
          <a:ext cx="2013888" cy="1285687"/>
        </a:xfrm>
        <a:prstGeom prst="roundRect">
          <a:avLst/>
        </a:prstGeom>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CD480F5-2E38-4B16-8B53-922D422A488A}" type="TxLink">
            <a:rPr lang="en-US" sz="1900" b="1" i="0" u="none" strike="noStrike">
              <a:solidFill>
                <a:schemeClr val="bg1"/>
              </a:solidFill>
              <a:latin typeface="+mj-lt"/>
              <a:ea typeface="Calibri"/>
              <a:cs typeface="Calibri"/>
            </a:rPr>
            <a:pPr algn="ctr"/>
            <a:t> ₹ 12,75,05,214 </a:t>
          </a:fld>
          <a:endParaRPr lang="en-US" sz="1900" b="1" i="0" u="none" strike="noStrike">
            <a:solidFill>
              <a:schemeClr val="bg1"/>
            </a:solidFill>
            <a:latin typeface="+mj-lt"/>
            <a:ea typeface="Calibri"/>
            <a:cs typeface="Calibri"/>
          </a:endParaRPr>
        </a:p>
        <a:p>
          <a:pPr algn="ctr"/>
          <a:r>
            <a:rPr lang="en-US" sz="1600" b="1" i="0" u="none" strike="noStrike">
              <a:solidFill>
                <a:schemeClr val="bg1"/>
              </a:solidFill>
              <a:latin typeface="+mj-lt"/>
              <a:ea typeface="Calibri"/>
              <a:cs typeface="Calibri"/>
            </a:rPr>
            <a:t>Total Loan Amount Issued</a:t>
          </a:r>
          <a:endParaRPr lang="en-IN" sz="1600" b="1">
            <a:solidFill>
              <a:schemeClr val="bg1"/>
            </a:solidFill>
            <a:latin typeface="+mj-lt"/>
          </a:endParaRPr>
        </a:p>
      </xdr:txBody>
    </xdr:sp>
    <xdr:clientData/>
  </xdr:twoCellAnchor>
  <xdr:twoCellAnchor>
    <xdr:from>
      <xdr:col>27</xdr:col>
      <xdr:colOff>337524</xdr:colOff>
      <xdr:row>0</xdr:row>
      <xdr:rowOff>110483</xdr:rowOff>
    </xdr:from>
    <xdr:to>
      <xdr:col>30</xdr:col>
      <xdr:colOff>501182</xdr:colOff>
      <xdr:row>7</xdr:row>
      <xdr:rowOff>126170</xdr:rowOff>
    </xdr:to>
    <xdr:sp macro="" textlink="$AR$8">
      <xdr:nvSpPr>
        <xdr:cNvPr id="14" name="Rectangle: Rounded Corners 13">
          <a:extLst>
            <a:ext uri="{FF2B5EF4-FFF2-40B4-BE49-F238E27FC236}">
              <a16:creationId xmlns:a16="http://schemas.microsoft.com/office/drawing/2014/main" id="{CC743047-648D-4795-9FA8-A233D792EFBC}"/>
            </a:ext>
          </a:extLst>
        </xdr:cNvPr>
        <xdr:cNvSpPr/>
      </xdr:nvSpPr>
      <xdr:spPr>
        <a:xfrm>
          <a:off x="16666095" y="110483"/>
          <a:ext cx="1977944" cy="1285687"/>
        </a:xfrm>
        <a:prstGeom prst="roundRect">
          <a:avLst/>
        </a:prstGeom>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6B789E4-C7ED-4E0D-8A32-C742496E6AEC}" type="TxLink">
            <a:rPr lang="en-US" sz="2000" b="1" i="0" u="none" strike="noStrike">
              <a:solidFill>
                <a:schemeClr val="bg1"/>
              </a:solidFill>
              <a:latin typeface="+mj-lt"/>
              <a:ea typeface="Calibri"/>
              <a:cs typeface="Calibri"/>
            </a:rPr>
            <a:pPr algn="ctr"/>
            <a:t>1710</a:t>
          </a:fld>
          <a:endParaRPr lang="en-US" sz="2000" b="1" i="0" u="none" strike="noStrike">
            <a:solidFill>
              <a:schemeClr val="bg1"/>
            </a:solidFill>
            <a:latin typeface="+mj-lt"/>
            <a:ea typeface="Calibri"/>
            <a:cs typeface="Calibri"/>
          </a:endParaRPr>
        </a:p>
        <a:p>
          <a:pPr algn="ctr"/>
          <a:r>
            <a:rPr lang="en-US" sz="1600" b="1" i="0" u="none" strike="noStrike">
              <a:solidFill>
                <a:schemeClr val="bg1"/>
              </a:solidFill>
              <a:latin typeface="+mj-lt"/>
              <a:ea typeface="Calibri"/>
              <a:cs typeface="Calibri"/>
            </a:rPr>
            <a:t>Loans</a:t>
          </a:r>
          <a:r>
            <a:rPr lang="en-US" sz="1600" b="1" i="0" u="none" strike="noStrike" baseline="0">
              <a:solidFill>
                <a:schemeClr val="bg1"/>
              </a:solidFill>
              <a:latin typeface="+mj-lt"/>
              <a:ea typeface="Calibri"/>
              <a:cs typeface="Calibri"/>
            </a:rPr>
            <a:t> Approved</a:t>
          </a:r>
          <a:endParaRPr lang="en-IN" sz="1600" b="1">
            <a:solidFill>
              <a:schemeClr val="bg1"/>
            </a:solidFill>
            <a:latin typeface="+mj-lt"/>
          </a:endParaRPr>
        </a:p>
      </xdr:txBody>
    </xdr:sp>
    <xdr:clientData/>
  </xdr:twoCellAnchor>
  <xdr:twoCellAnchor>
    <xdr:from>
      <xdr:col>0</xdr:col>
      <xdr:colOff>138793</xdr:colOff>
      <xdr:row>8</xdr:row>
      <xdr:rowOff>182253</xdr:rowOff>
    </xdr:from>
    <xdr:to>
      <xdr:col>8</xdr:col>
      <xdr:colOff>100222</xdr:colOff>
      <xdr:row>29</xdr:row>
      <xdr:rowOff>89926</xdr:rowOff>
    </xdr:to>
    <xdr:graphicFrame macro="">
      <xdr:nvGraphicFramePr>
        <xdr:cNvPr id="17" name="Chart 16">
          <a:extLst>
            <a:ext uri="{FF2B5EF4-FFF2-40B4-BE49-F238E27FC236}">
              <a16:creationId xmlns:a16="http://schemas.microsoft.com/office/drawing/2014/main" id="{1C175E6C-ED6D-439D-BE2F-DFA86838C2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64058</xdr:colOff>
      <xdr:row>8</xdr:row>
      <xdr:rowOff>182253</xdr:rowOff>
    </xdr:from>
    <xdr:to>
      <xdr:col>25</xdr:col>
      <xdr:colOff>5442</xdr:colOff>
      <xdr:row>29</xdr:row>
      <xdr:rowOff>75697</xdr:rowOff>
    </xdr:to>
    <xdr:graphicFrame macro="">
      <xdr:nvGraphicFramePr>
        <xdr:cNvPr id="18" name="Chart 17">
          <a:extLst>
            <a:ext uri="{FF2B5EF4-FFF2-40B4-BE49-F238E27FC236}">
              <a16:creationId xmlns:a16="http://schemas.microsoft.com/office/drawing/2014/main" id="{C947A43D-B472-476F-84A5-43522E40C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70103</xdr:colOff>
      <xdr:row>31</xdr:row>
      <xdr:rowOff>5957</xdr:rowOff>
    </xdr:from>
    <xdr:to>
      <xdr:col>25</xdr:col>
      <xdr:colOff>0</xdr:colOff>
      <xdr:row>51</xdr:row>
      <xdr:rowOff>62592</xdr:rowOff>
    </xdr:to>
    <xdr:graphicFrame macro="">
      <xdr:nvGraphicFramePr>
        <xdr:cNvPr id="19" name="Chart 18">
          <a:extLst>
            <a:ext uri="{FF2B5EF4-FFF2-40B4-BE49-F238E27FC236}">
              <a16:creationId xmlns:a16="http://schemas.microsoft.com/office/drawing/2014/main" id="{B9087F01-66D3-43A8-B10B-DA17B30532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419264</xdr:colOff>
      <xdr:row>31</xdr:row>
      <xdr:rowOff>5957</xdr:rowOff>
    </xdr:from>
    <xdr:to>
      <xdr:col>16</xdr:col>
      <xdr:colOff>364834</xdr:colOff>
      <xdr:row>51</xdr:row>
      <xdr:rowOff>23842</xdr:rowOff>
    </xdr:to>
    <xdr:graphicFrame macro="">
      <xdr:nvGraphicFramePr>
        <xdr:cNvPr id="20" name="Chart 19">
          <a:extLst>
            <a:ext uri="{FF2B5EF4-FFF2-40B4-BE49-F238E27FC236}">
              <a16:creationId xmlns:a16="http://schemas.microsoft.com/office/drawing/2014/main" id="{487C5DF7-4F1B-48AC-BBAE-F4EF91469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152400</xdr:colOff>
      <xdr:row>30</xdr:row>
      <xdr:rowOff>177801</xdr:rowOff>
    </xdr:from>
    <xdr:to>
      <xdr:col>8</xdr:col>
      <xdr:colOff>111748</xdr:colOff>
      <xdr:row>51</xdr:row>
      <xdr:rowOff>17705</xdr:rowOff>
    </xdr:to>
    <xdr:graphicFrame macro="">
      <xdr:nvGraphicFramePr>
        <xdr:cNvPr id="21" name="Chart 20">
          <a:extLst>
            <a:ext uri="{FF2B5EF4-FFF2-40B4-BE49-F238E27FC236}">
              <a16:creationId xmlns:a16="http://schemas.microsoft.com/office/drawing/2014/main" id="{18FD8019-C216-4ACA-8344-1B0A63F54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380061</xdr:colOff>
      <xdr:row>39</xdr:row>
      <xdr:rowOff>122900</xdr:rowOff>
    </xdr:from>
    <xdr:to>
      <xdr:col>30</xdr:col>
      <xdr:colOff>401188</xdr:colOff>
      <xdr:row>44</xdr:row>
      <xdr:rowOff>169632</xdr:rowOff>
    </xdr:to>
    <xdr:sp macro="" textlink="">
      <xdr:nvSpPr>
        <xdr:cNvPr id="28" name="Rectangle: Rounded Corners 27">
          <a:hlinkClick xmlns:r="http://schemas.openxmlformats.org/officeDocument/2006/relationships" r:id="rId7"/>
          <a:extLst>
            <a:ext uri="{FF2B5EF4-FFF2-40B4-BE49-F238E27FC236}">
              <a16:creationId xmlns:a16="http://schemas.microsoft.com/office/drawing/2014/main" id="{06BB34AE-3D24-49FF-A73C-0AEE72982E91}"/>
            </a:ext>
          </a:extLst>
        </xdr:cNvPr>
        <xdr:cNvSpPr/>
      </xdr:nvSpPr>
      <xdr:spPr>
        <a:xfrm>
          <a:off x="15538126" y="7152965"/>
          <a:ext cx="3052739" cy="948022"/>
        </a:xfrm>
        <a:prstGeom prst="roundRect">
          <a:avLst/>
        </a:prstGeom>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baseline="0">
              <a:solidFill>
                <a:schemeClr val="bg1"/>
              </a:solidFill>
              <a:latin typeface="+mj-lt"/>
            </a:rPr>
            <a:t>CUSTOMER ANALYSIS DASHBOARD</a:t>
          </a:r>
          <a:endParaRPr lang="en-IN" sz="2000" b="1">
            <a:solidFill>
              <a:schemeClr val="bg1"/>
            </a:solidFill>
            <a:latin typeface="+mj-lt"/>
          </a:endParaRPr>
        </a:p>
      </xdr:txBody>
    </xdr:sp>
    <xdr:clientData/>
  </xdr:twoCellAnchor>
  <xdr:twoCellAnchor>
    <xdr:from>
      <xdr:col>25</xdr:col>
      <xdr:colOff>367690</xdr:colOff>
      <xdr:row>46</xdr:row>
      <xdr:rowOff>12109</xdr:rowOff>
    </xdr:from>
    <xdr:to>
      <xdr:col>30</xdr:col>
      <xdr:colOff>420446</xdr:colOff>
      <xdr:row>51</xdr:row>
      <xdr:rowOff>58843</xdr:rowOff>
    </xdr:to>
    <xdr:sp macro="" textlink="">
      <xdr:nvSpPr>
        <xdr:cNvPr id="29" name="Rectangle: Rounded Corners 28">
          <a:hlinkClick xmlns:r="http://schemas.openxmlformats.org/officeDocument/2006/relationships" r:id="rId8"/>
          <a:extLst>
            <a:ext uri="{FF2B5EF4-FFF2-40B4-BE49-F238E27FC236}">
              <a16:creationId xmlns:a16="http://schemas.microsoft.com/office/drawing/2014/main" id="{38517CBC-D3C3-4EE3-8232-1F6BA1FBE762}"/>
            </a:ext>
          </a:extLst>
        </xdr:cNvPr>
        <xdr:cNvSpPr/>
      </xdr:nvSpPr>
      <xdr:spPr>
        <a:xfrm>
          <a:off x="15525755" y="8303980"/>
          <a:ext cx="3084368" cy="948024"/>
        </a:xfrm>
        <a:prstGeom prst="roundRect">
          <a:avLst/>
        </a:prstGeom>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bg1"/>
              </a:solidFill>
              <a:latin typeface="+mj-lt"/>
            </a:rPr>
            <a:t>LOAN &amp; CARD ANALYSIS</a:t>
          </a:r>
        </a:p>
        <a:p>
          <a:pPr algn="ctr"/>
          <a:r>
            <a:rPr lang="en-IN" sz="2000" b="1">
              <a:solidFill>
                <a:schemeClr val="bg1"/>
              </a:solidFill>
              <a:latin typeface="+mj-lt"/>
            </a:rPr>
            <a:t>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GESH S" refreshedDate="45858.314714351851" createdVersion="8" refreshedVersion="8" minRefreshableVersion="3" recordCount="5000" xr:uid="{512907F1-7A59-43C6-9015-F83FB31282BA}">
  <cacheSource type="worksheet">
    <worksheetSource name="Table1"/>
  </cacheSource>
  <cacheFields count="42">
    <cacheField name="Customer ID" numFmtId="0">
      <sharedItems containsSemiMixedTypes="0" containsString="0" containsNumber="1" containsInteger="1" minValue="1" maxValue="5000"/>
    </cacheField>
    <cacheField name="First Name" numFmtId="0">
      <sharedItems/>
    </cacheField>
    <cacheField name="Last Name" numFmtId="0">
      <sharedItems/>
    </cacheField>
    <cacheField name="Age" numFmtId="0">
      <sharedItems containsSemiMixedTypes="0" containsString="0" containsNumber="1" containsInteger="1" minValue="18" maxValue="69"/>
    </cacheField>
    <cacheField name="Gender" numFmtId="0">
      <sharedItems count="3">
        <s v="Male"/>
        <s v="Female"/>
        <s v="Other"/>
      </sharedItems>
    </cacheField>
    <cacheField name="Address" numFmtId="0">
      <sharedItems/>
    </cacheField>
    <cacheField name="City" numFmtId="0">
      <sharedItems count="40">
        <s v="Fort Worth"/>
        <s v="Louisville"/>
        <s v="Philadelphia"/>
        <s v="Oklahoma City"/>
        <s v="Phoenix"/>
        <s v="El Paso"/>
        <s v="Dallas"/>
        <s v="Memphis"/>
        <s v="Indianapolis"/>
        <s v="Washington"/>
        <s v="San Diego"/>
        <s v="Columbus"/>
        <s v="Colorado Springs"/>
        <s v="Atlanta"/>
        <s v="Fresno"/>
        <s v="Austin"/>
        <s v="Omaha"/>
        <s v="Tucson"/>
        <s v="Milwaukee"/>
        <s v="San Antonio"/>
        <s v="Boston"/>
        <s v="Chicago"/>
        <s v="Kansas City"/>
        <s v="Baltimore"/>
        <s v="San Francisco"/>
        <s v="Jacksonville"/>
        <s v="Sacramento"/>
        <s v="Seattle"/>
        <s v="Portland"/>
        <s v="Mesa"/>
        <s v="Albuquerque"/>
        <s v="Nashville"/>
        <s v="Denver"/>
        <s v="New York"/>
        <s v="Las Vegas"/>
        <s v="Houston"/>
        <s v="San Jose"/>
        <s v="Los Angeles"/>
        <s v="Charlotte"/>
        <s v="Detroit"/>
      </sharedItems>
    </cacheField>
    <cacheField name="Contact Number" numFmtId="0">
      <sharedItems containsSemiMixedTypes="0" containsString="0" containsNumber="1" containsInteger="1" minValue="19458794854" maxValue="19458799853"/>
    </cacheField>
    <cacheField name="Email" numFmtId="0">
      <sharedItems/>
    </cacheField>
    <cacheField name="Account Type" numFmtId="0">
      <sharedItems count="2">
        <s v="Current"/>
        <s v="Savings"/>
      </sharedItems>
    </cacheField>
    <cacheField name="Account Balance" numFmtId="0">
      <sharedItems containsSemiMixedTypes="0" containsString="0" containsNumber="1" minValue="107.2" maxValue="9998.11"/>
    </cacheField>
    <cacheField name="Date Of Account Opening" numFmtId="164">
      <sharedItems/>
    </cacheField>
    <cacheField name="Last Transaction Date" numFmtId="14">
      <sharedItems/>
    </cacheField>
    <cacheField name="TransactionID" numFmtId="0">
      <sharedItems containsSemiMixedTypes="0" containsString="0" containsNumber="1" containsInteger="1" minValue="1" maxValue="5000"/>
    </cacheField>
    <cacheField name="Transaction Date" numFmtId="0">
      <sharedItems containsSemiMixedTypes="0" containsString="0" containsNumber="1" containsInteger="1" minValue="44927" maxValue="45291"/>
    </cacheField>
    <cacheField name="Transaction Type" numFmtId="0">
      <sharedItems count="3">
        <s v="Withdrawal"/>
        <s v="Deposit"/>
        <s v="Transfer"/>
      </sharedItems>
    </cacheField>
    <cacheField name="Transaction Amount" numFmtId="166">
      <sharedItems containsSemiMixedTypes="0" containsString="0" containsNumber="1" minValue="10.57" maxValue="4998.3900000000003"/>
    </cacheField>
    <cacheField name="Account Balance After Transaction" numFmtId="0">
      <sharedItems containsSemiMixedTypes="0" containsString="0" containsNumber="1" minValue="-4878.76" maxValue="14911.38"/>
    </cacheField>
    <cacheField name="Branch ID" numFmtId="0">
      <sharedItems containsSemiMixedTypes="0" containsString="0" containsNumber="1" containsInteger="1" minValue="1" maxValue="99" count="99">
        <n v="43"/>
        <n v="63"/>
        <n v="82"/>
        <n v="41"/>
        <n v="9"/>
        <n v="20"/>
        <n v="21"/>
        <n v="25"/>
        <n v="66"/>
        <n v="30"/>
        <n v="72"/>
        <n v="94"/>
        <n v="77"/>
        <n v="31"/>
        <n v="96"/>
        <n v="36"/>
        <n v="61"/>
        <n v="29"/>
        <n v="34"/>
        <n v="19"/>
        <n v="90"/>
        <n v="5"/>
        <n v="78"/>
        <n v="3"/>
        <n v="84"/>
        <n v="69"/>
        <n v="55"/>
        <n v="56"/>
        <n v="2"/>
        <n v="6"/>
        <n v="59"/>
        <n v="65"/>
        <n v="91"/>
        <n v="46"/>
        <n v="60"/>
        <n v="1"/>
        <n v="95"/>
        <n v="18"/>
        <n v="7"/>
        <n v="32"/>
        <n v="99"/>
        <n v="97"/>
        <n v="12"/>
        <n v="45"/>
        <n v="24"/>
        <n v="54"/>
        <n v="4"/>
        <n v="79"/>
        <n v="23"/>
        <n v="89"/>
        <n v="49"/>
        <n v="70"/>
        <n v="22"/>
        <n v="75"/>
        <n v="37"/>
        <n v="33"/>
        <n v="76"/>
        <n v="27"/>
        <n v="58"/>
        <n v="64"/>
        <n v="93"/>
        <n v="26"/>
        <n v="44"/>
        <n v="52"/>
        <n v="71"/>
        <n v="86"/>
        <n v="8"/>
        <n v="51"/>
        <n v="83"/>
        <n v="48"/>
        <n v="11"/>
        <n v="74"/>
        <n v="88"/>
        <n v="15"/>
        <n v="14"/>
        <n v="39"/>
        <n v="47"/>
        <n v="87"/>
        <n v="10"/>
        <n v="68"/>
        <n v="38"/>
        <n v="50"/>
        <n v="42"/>
        <n v="53"/>
        <n v="80"/>
        <n v="35"/>
        <n v="92"/>
        <n v="85"/>
        <n v="57"/>
        <n v="13"/>
        <n v="17"/>
        <n v="67"/>
        <n v="98"/>
        <n v="16"/>
        <n v="28"/>
        <n v="73"/>
        <n v="62"/>
        <n v="81"/>
        <n v="40"/>
      </sharedItems>
    </cacheField>
    <cacheField name="Loan ID" numFmtId="0">
      <sharedItems containsSemiMixedTypes="0" containsString="0" containsNumber="1" containsInteger="1" minValue="1" maxValue="5000"/>
    </cacheField>
    <cacheField name="Loan Amount" numFmtId="0">
      <sharedItems containsSemiMixedTypes="0" containsString="0" containsNumber="1" minValue="1006.37" maxValue="49993.49"/>
    </cacheField>
    <cacheField name="Loan Type" numFmtId="0">
      <sharedItems count="3">
        <s v="Mortgage"/>
        <s v="Auto"/>
        <s v="Personal"/>
      </sharedItems>
    </cacheField>
    <cacheField name="Interest Rate" numFmtId="0">
      <sharedItems containsSemiMixedTypes="0" containsString="0" containsNumber="1" minValue="1" maxValue="10"/>
    </cacheField>
    <cacheField name="Loan Term" numFmtId="0">
      <sharedItems containsSemiMixedTypes="0" containsString="0" containsNumber="1" containsInteger="1" minValue="12" maxValue="60"/>
    </cacheField>
    <cacheField name="Approval/Rejection Date" numFmtId="0">
      <sharedItems/>
    </cacheField>
    <cacheField name="Loan Status" numFmtId="0">
      <sharedItems count="3">
        <s v="Rejected"/>
        <s v="Approved"/>
        <s v="Closed"/>
      </sharedItems>
    </cacheField>
    <cacheField name="CardID" numFmtId="0">
      <sharedItems containsSemiMixedTypes="0" containsString="0" containsNumber="1" containsInteger="1" minValue="1" maxValue="5000"/>
    </cacheField>
    <cacheField name="Card Type" numFmtId="0">
      <sharedItems count="3">
        <s v="AMEX"/>
        <s v="MasterCard"/>
        <s v="Visa"/>
      </sharedItems>
    </cacheField>
    <cacheField name="Credit Limit" numFmtId="0">
      <sharedItems containsSemiMixedTypes="0" containsString="0" containsNumber="1" minValue="1007" maxValue="9997.7800000000007"/>
    </cacheField>
    <cacheField name="Credit Card Balance" numFmtId="0">
      <sharedItems containsSemiMixedTypes="0" containsString="0" containsNumber="1" minValue="1.45" maxValue="4997.1099999999997"/>
    </cacheField>
    <cacheField name="Minimum Payment Due" numFmtId="0">
      <sharedItems containsSemiMixedTypes="0" containsString="0" containsNumber="1" minValue="7.0000000000000007E-2" maxValue="249.86"/>
    </cacheField>
    <cacheField name="Payment Due Date" numFmtId="0">
      <sharedItems/>
    </cacheField>
    <cacheField name="Last Credit Card Payment Date" numFmtId="0">
      <sharedItems/>
    </cacheField>
    <cacheField name="Rewards Points" numFmtId="0">
      <sharedItems containsSemiMixedTypes="0" containsString="0" containsNumber="1" containsInteger="1" minValue="1" maxValue="9999"/>
    </cacheField>
    <cacheField name="Feedback ID" numFmtId="0">
      <sharedItems containsSemiMixedTypes="0" containsString="0" containsNumber="1" containsInteger="1" minValue="1" maxValue="5000"/>
    </cacheField>
    <cacheField name="Feedback Date" numFmtId="0">
      <sharedItems/>
    </cacheField>
    <cacheField name="Feedback Type" numFmtId="0">
      <sharedItems/>
    </cacheField>
    <cacheField name="Resolution Status" numFmtId="0">
      <sharedItems/>
    </cacheField>
    <cacheField name="Resolution Date" numFmtId="0">
      <sharedItems/>
    </cacheField>
    <cacheField name="Anomaly" numFmtId="0">
      <sharedItems containsSemiMixedTypes="0" containsString="0" containsNumber="1" containsInteger="1" minValue="-1" maxValue="1"/>
    </cacheField>
    <cacheField name="Transaction Month" numFmtId="14">
      <sharedItems count="12">
        <s v="2023-12"/>
        <s v="2023-04"/>
        <s v="2023-07"/>
        <s v="2023-01"/>
        <s v="2023-11"/>
        <s v="2023-08"/>
        <s v="2023-09"/>
        <s v="2023-06"/>
        <s v="2023-10"/>
        <s v="2023-02"/>
        <s v="2023-05"/>
        <s v="2023-03"/>
      </sharedItems>
    </cacheField>
    <cacheField name="Age Group" numFmtId="0">
      <sharedItems count="5">
        <s v="36-45"/>
        <s v="46-60"/>
        <s v="18-25"/>
        <s v="60+"/>
        <s v="26-35"/>
      </sharedItems>
    </cacheField>
  </cacheFields>
  <extLst>
    <ext xmlns:x14="http://schemas.microsoft.com/office/spreadsheetml/2009/9/main" uri="{725AE2AE-9491-48be-B2B4-4EB974FC3084}">
      <x14:pivotCacheDefinition pivotCacheId="20601207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s v="Joshua"/>
    <s v="Hall"/>
    <n v="45"/>
    <x v="0"/>
    <s v="Address_1"/>
    <x v="0"/>
    <n v="19458794854"/>
    <s v="joshua.hall@kag.com"/>
    <x v="0"/>
    <n v="1313.38"/>
    <s v="5/26/2006"/>
    <s v="4/23/2023"/>
    <n v="1"/>
    <n v="45267"/>
    <x v="0"/>
    <n v="1457.61"/>
    <n v="2770.99"/>
    <x v="0"/>
    <n v="1"/>
    <n v="32200.06"/>
    <x v="0"/>
    <n v="2.64"/>
    <n v="36"/>
    <s v="5/11/2021"/>
    <x v="0"/>
    <n v="1"/>
    <x v="0"/>
    <n v="1737.88"/>
    <n v="4524.32"/>
    <n v="226.22"/>
    <s v="11/26/2023"/>
    <s v="3/20/2023"/>
    <n v="8142"/>
    <n v="1"/>
    <s v="10/6/2023"/>
    <s v="Suggestion"/>
    <s v="Resolved"/>
    <s v="1/22/2023"/>
    <n v="1"/>
    <x v="0"/>
    <x v="0"/>
  </r>
  <r>
    <n v="2"/>
    <s v="Mark"/>
    <s v="Taylor"/>
    <n v="47"/>
    <x v="1"/>
    <s v="Address_2"/>
    <x v="1"/>
    <n v="19458794855"/>
    <s v="mark.taylor@kag.com"/>
    <x v="0"/>
    <n v="5988.46"/>
    <s v="3/2/2006"/>
    <s v="1/27/2023"/>
    <n v="2"/>
    <n v="45043"/>
    <x v="1"/>
    <n v="1660.99"/>
    <n v="7649.45"/>
    <x v="1"/>
    <n v="2"/>
    <n v="47743.519999999997"/>
    <x v="1"/>
    <n v="2.48"/>
    <n v="36"/>
    <s v="7/30/2020"/>
    <x v="1"/>
    <n v="2"/>
    <x v="1"/>
    <n v="1799.36"/>
    <n v="856.7"/>
    <n v="42.84"/>
    <s v="11/5/2023"/>
    <s v="6/16/2023"/>
    <n v="4306"/>
    <n v="2"/>
    <s v="4/7/2023"/>
    <s v="Complaint"/>
    <s v="Resolved"/>
    <s v="8/27/2023"/>
    <n v="1"/>
    <x v="1"/>
    <x v="1"/>
  </r>
  <r>
    <n v="3"/>
    <s v="Joseph"/>
    <s v="Flores"/>
    <n v="25"/>
    <x v="1"/>
    <s v="Address_3"/>
    <x v="2"/>
    <n v="19458794856"/>
    <s v="joseph.flores@kag.com"/>
    <x v="0"/>
    <n v="8277.8799999999992"/>
    <s v="7/19/2015"/>
    <s v="1/1/2023"/>
    <n v="3"/>
    <n v="45021"/>
    <x v="1"/>
    <n v="839.91"/>
    <n v="7437.97"/>
    <x v="2"/>
    <n v="3"/>
    <n v="47981.31"/>
    <x v="1"/>
    <n v="7.84"/>
    <n v="24"/>
    <s v="1/17/2021"/>
    <x v="2"/>
    <n v="3"/>
    <x v="0"/>
    <n v="6112.96"/>
    <n v="3242.36"/>
    <n v="162.12"/>
    <s v="1/8/2023"/>
    <s v="3/20/2023"/>
    <n v="4842"/>
    <n v="3"/>
    <s v="9/7/2023"/>
    <s v="Praise"/>
    <s v="Pending"/>
    <s v="5/11/2023"/>
    <n v="1"/>
    <x v="1"/>
    <x v="2"/>
  </r>
  <r>
    <n v="4"/>
    <s v="Kevin"/>
    <s v="Lee"/>
    <n v="52"/>
    <x v="2"/>
    <s v="Address_4"/>
    <x v="3"/>
    <n v="19458794857"/>
    <s v="kevin.lee@kag.com"/>
    <x v="1"/>
    <n v="7487.21"/>
    <s v="1/30/2008"/>
    <s v="8/2/2023"/>
    <n v="4"/>
    <n v="45135"/>
    <x v="0"/>
    <n v="4908.8900000000003"/>
    <n v="12396.1"/>
    <x v="3"/>
    <n v="4"/>
    <n v="4482.8"/>
    <x v="2"/>
    <n v="7.21"/>
    <n v="48"/>
    <s v="2/15/2022"/>
    <x v="1"/>
    <n v="4"/>
    <x v="1"/>
    <n v="2069.41"/>
    <n v="4329.17"/>
    <n v="216.46"/>
    <s v="9/8/2023"/>
    <s v="10/15/2023"/>
    <n v="9463"/>
    <n v="4"/>
    <s v="5/28/2023"/>
    <s v="Complaint"/>
    <s v="Resolved"/>
    <s v="7/5/2023"/>
    <n v="1"/>
    <x v="2"/>
    <x v="1"/>
  </r>
  <r>
    <n v="5"/>
    <s v="Linda"/>
    <s v="Johnson"/>
    <n v="68"/>
    <x v="2"/>
    <s v="Address_5"/>
    <x v="4"/>
    <n v="19458794858"/>
    <s v="linda.johnson@kag.com"/>
    <x v="1"/>
    <n v="6993.55"/>
    <s v="5/25/2021"/>
    <s v="3/27/2023"/>
    <n v="5"/>
    <n v="44942"/>
    <x v="2"/>
    <n v="589.07000000000005"/>
    <n v="6404.48"/>
    <x v="4"/>
    <n v="5"/>
    <n v="1092.33"/>
    <x v="0"/>
    <n v="5.37"/>
    <n v="12"/>
    <s v="7/31/2020"/>
    <x v="1"/>
    <n v="5"/>
    <x v="2"/>
    <n v="2765.3"/>
    <n v="25.72"/>
    <n v="1.29"/>
    <s v="3/4/2023"/>
    <s v="7/27/2023"/>
    <n v="2209"/>
    <n v="5"/>
    <s v="2/12/2023"/>
    <s v="Complaint"/>
    <s v="Resolved"/>
    <s v="11/21/2023"/>
    <n v="1"/>
    <x v="3"/>
    <x v="3"/>
  </r>
  <r>
    <n v="6"/>
    <s v="Charles"/>
    <s v="Torres"/>
    <n v="52"/>
    <x v="0"/>
    <s v="Address_6"/>
    <x v="5"/>
    <n v="19458794859"/>
    <s v="charles.torres@kag.com"/>
    <x v="1"/>
    <n v="9295.64"/>
    <s v="12/21/2015"/>
    <s v="6/4/2023"/>
    <n v="6"/>
    <n v="45037"/>
    <x v="0"/>
    <n v="4914.67"/>
    <n v="4380.97"/>
    <x v="5"/>
    <n v="6"/>
    <n v="48039.24"/>
    <x v="0"/>
    <n v="1.45"/>
    <n v="24"/>
    <s v="11/14/2020"/>
    <x v="2"/>
    <n v="6"/>
    <x v="0"/>
    <n v="8029.18"/>
    <n v="1331.7"/>
    <n v="66.59"/>
    <s v="5/13/2023"/>
    <s v="11/16/2023"/>
    <n v="478"/>
    <n v="6"/>
    <s v="8/6/2023"/>
    <s v="Praise"/>
    <s v="Resolved"/>
    <s v="7/23/2023"/>
    <n v="1"/>
    <x v="1"/>
    <x v="1"/>
  </r>
  <r>
    <n v="7"/>
    <s v="Joshua"/>
    <s v="Garcia"/>
    <n v="43"/>
    <x v="0"/>
    <s v="Address_7"/>
    <x v="6"/>
    <n v="19458794860"/>
    <s v="joshua.garcia@kag.com"/>
    <x v="0"/>
    <n v="4005.72"/>
    <s v="7/7/2022"/>
    <s v="3/21/2023"/>
    <n v="7"/>
    <n v="45252"/>
    <x v="1"/>
    <n v="3534.9"/>
    <n v="470.82"/>
    <x v="6"/>
    <n v="7"/>
    <n v="27230.51"/>
    <x v="0"/>
    <n v="5.25"/>
    <n v="24"/>
    <s v="1/26/2020"/>
    <x v="1"/>
    <n v="7"/>
    <x v="1"/>
    <n v="2996.82"/>
    <n v="1441.65"/>
    <n v="72.08"/>
    <s v="3/16/2023"/>
    <s v="10/9/2023"/>
    <n v="5745"/>
    <n v="7"/>
    <s v="8/20/2023"/>
    <s v="Complaint"/>
    <s v="Pending"/>
    <s v="7/31/2023"/>
    <n v="1"/>
    <x v="4"/>
    <x v="0"/>
  </r>
  <r>
    <n v="8"/>
    <s v="Christopher"/>
    <s v="Baker"/>
    <n v="47"/>
    <x v="0"/>
    <s v="Address_8"/>
    <x v="7"/>
    <n v="19458794861"/>
    <s v="christopher.baker@kag.com"/>
    <x v="1"/>
    <n v="1458.45"/>
    <s v="12/14/2022"/>
    <s v="3/1/2023"/>
    <n v="8"/>
    <n v="45148"/>
    <x v="1"/>
    <n v="454.87"/>
    <n v="1003.58"/>
    <x v="7"/>
    <n v="8"/>
    <n v="35319.629999999997"/>
    <x v="0"/>
    <n v="8.51"/>
    <n v="12"/>
    <s v="10/21/2020"/>
    <x v="1"/>
    <n v="8"/>
    <x v="0"/>
    <n v="4470.78"/>
    <n v="3450.21"/>
    <n v="172.51"/>
    <s v="7/23/2023"/>
    <s v="7/18/2023"/>
    <n v="5559"/>
    <n v="8"/>
    <s v="8/30/2023"/>
    <s v="Complaint"/>
    <s v="Pending"/>
    <s v="12/19/2023"/>
    <n v="1"/>
    <x v="5"/>
    <x v="1"/>
  </r>
  <r>
    <n v="9"/>
    <s v="Daniel"/>
    <s v="Moore"/>
    <n v="52"/>
    <x v="0"/>
    <s v="Address_9"/>
    <x v="8"/>
    <n v="19458794862"/>
    <s v="daniel.moore@kag.com"/>
    <x v="0"/>
    <n v="1109.3"/>
    <s v="4/29/2012"/>
    <s v="11/5/2023"/>
    <n v="9"/>
    <n v="45197"/>
    <x v="0"/>
    <n v="768.56"/>
    <n v="340.74"/>
    <x v="8"/>
    <n v="9"/>
    <n v="45717.26"/>
    <x v="0"/>
    <n v="1.1000000000000001"/>
    <n v="60"/>
    <s v="12/17/2022"/>
    <x v="0"/>
    <n v="9"/>
    <x v="0"/>
    <n v="4349.57"/>
    <n v="3227.18"/>
    <n v="161.36000000000001"/>
    <s v="11/28/2023"/>
    <s v="9/25/2023"/>
    <n v="4432"/>
    <n v="9"/>
    <s v="2/10/2023"/>
    <s v="Suggestion"/>
    <s v="Pending"/>
    <s v="7/12/2023"/>
    <n v="-1"/>
    <x v="6"/>
    <x v="1"/>
  </r>
  <r>
    <n v="10"/>
    <s v="William"/>
    <s v="Robinson"/>
    <n v="55"/>
    <x v="2"/>
    <s v="Address_10"/>
    <x v="9"/>
    <n v="19458794863"/>
    <s v="william.robinson@kag.com"/>
    <x v="0"/>
    <n v="9554.6200000000008"/>
    <s v="12/20/2021"/>
    <s v="2/5/2023"/>
    <n v="10"/>
    <n v="45289"/>
    <x v="1"/>
    <n v="1641.59"/>
    <n v="11196.21"/>
    <x v="9"/>
    <n v="10"/>
    <n v="22224.58"/>
    <x v="1"/>
    <n v="1.92"/>
    <n v="24"/>
    <s v="9/11/2021"/>
    <x v="2"/>
    <n v="10"/>
    <x v="2"/>
    <n v="4961.4399999999996"/>
    <n v="2765.38"/>
    <n v="138.27000000000001"/>
    <s v="11/15/2023"/>
    <s v="1/7/2023"/>
    <n v="8226"/>
    <n v="10"/>
    <s v="10/20/2023"/>
    <s v="Complaint"/>
    <s v="Resolved"/>
    <s v="4/30/2023"/>
    <n v="1"/>
    <x v="0"/>
    <x v="1"/>
  </r>
  <r>
    <n v="11"/>
    <s v="William"/>
    <s v="Perez"/>
    <n v="28"/>
    <x v="0"/>
    <s v="Address_11"/>
    <x v="10"/>
    <n v="19458794864"/>
    <s v="william.perez@kag.com"/>
    <x v="1"/>
    <n v="5930.75"/>
    <s v="8/12/2015"/>
    <s v="10/18/2023"/>
    <n v="11"/>
    <n v="45085"/>
    <x v="0"/>
    <n v="1309.1300000000001"/>
    <n v="7239.88"/>
    <x v="10"/>
    <n v="11"/>
    <n v="22592.01"/>
    <x v="2"/>
    <n v="8.2799999999999994"/>
    <n v="60"/>
    <s v="11/20/2022"/>
    <x v="0"/>
    <n v="11"/>
    <x v="2"/>
    <n v="4782.3900000000003"/>
    <n v="4564.25"/>
    <n v="228.21"/>
    <s v="6/7/2023"/>
    <s v="3/3/2023"/>
    <n v="4624"/>
    <n v="11"/>
    <s v="5/1/2023"/>
    <s v="Complaint"/>
    <s v="Pending"/>
    <s v="9/19/2023"/>
    <n v="1"/>
    <x v="7"/>
    <x v="4"/>
  </r>
  <r>
    <n v="12"/>
    <s v="Nancy"/>
    <s v="Allen"/>
    <n v="37"/>
    <x v="1"/>
    <s v="Address_12"/>
    <x v="3"/>
    <n v="19458794865"/>
    <s v="nancy.allen@kag.com"/>
    <x v="0"/>
    <n v="8126.85"/>
    <s v="9/13/2005"/>
    <s v="10/16/2023"/>
    <n v="12"/>
    <n v="45020"/>
    <x v="1"/>
    <n v="4865.91"/>
    <n v="12992.76"/>
    <x v="7"/>
    <n v="12"/>
    <n v="9182.1"/>
    <x v="1"/>
    <n v="5.73"/>
    <n v="48"/>
    <s v="7/29/2020"/>
    <x v="1"/>
    <n v="12"/>
    <x v="0"/>
    <n v="5697.31"/>
    <n v="4935.07"/>
    <n v="246.75"/>
    <s v="11/17/2023"/>
    <s v="12/28/2023"/>
    <n v="3488"/>
    <n v="12"/>
    <s v="8/24/2023"/>
    <s v="Complaint"/>
    <s v="Pending"/>
    <s v="5/3/2023"/>
    <n v="1"/>
    <x v="1"/>
    <x v="0"/>
  </r>
  <r>
    <n v="13"/>
    <s v="Margaret"/>
    <s v="Robinson"/>
    <n v="63"/>
    <x v="1"/>
    <s v="Address_13"/>
    <x v="11"/>
    <n v="19458794866"/>
    <s v="margaret.robinson@kag.com"/>
    <x v="1"/>
    <n v="5402.04"/>
    <s v="11/13/2010"/>
    <s v="11/21/2023"/>
    <n v="13"/>
    <n v="45262"/>
    <x v="1"/>
    <n v="3070.58"/>
    <n v="8472.6200000000008"/>
    <x v="11"/>
    <n v="13"/>
    <n v="45385.59"/>
    <x v="1"/>
    <n v="6.96"/>
    <n v="36"/>
    <s v="9/20/2021"/>
    <x v="1"/>
    <n v="13"/>
    <x v="2"/>
    <n v="5776.68"/>
    <n v="339.59"/>
    <n v="16.98"/>
    <s v="7/17/2023"/>
    <s v="1/13/2023"/>
    <n v="2102"/>
    <n v="13"/>
    <s v="2/22/2023"/>
    <s v="Praise"/>
    <s v="Resolved"/>
    <s v="1/13/2023"/>
    <n v="1"/>
    <x v="0"/>
    <x v="3"/>
  </r>
  <r>
    <n v="14"/>
    <s v="Michelle"/>
    <s v="Taylor"/>
    <n v="48"/>
    <x v="1"/>
    <s v="Address_14"/>
    <x v="12"/>
    <n v="19458794867"/>
    <s v="michelle.taylor@kag.com"/>
    <x v="1"/>
    <n v="4045.09"/>
    <s v="8/14/2014"/>
    <s v="12/29/2023"/>
    <n v="14"/>
    <n v="45226"/>
    <x v="2"/>
    <n v="381.21"/>
    <n v="4426.3"/>
    <x v="9"/>
    <n v="14"/>
    <n v="32735.99"/>
    <x v="1"/>
    <n v="7.71"/>
    <n v="48"/>
    <s v="12/21/2022"/>
    <x v="1"/>
    <n v="14"/>
    <x v="2"/>
    <n v="3018.46"/>
    <n v="4357.95"/>
    <n v="217.9"/>
    <s v="5/28/2023"/>
    <s v="9/29/2023"/>
    <n v="4833"/>
    <n v="14"/>
    <s v="11/16/2023"/>
    <s v="Praise"/>
    <s v="Resolved"/>
    <s v="5/5/2023"/>
    <n v="1"/>
    <x v="8"/>
    <x v="1"/>
  </r>
  <r>
    <n v="15"/>
    <s v="Nancy"/>
    <s v="Nelson"/>
    <n v="51"/>
    <x v="2"/>
    <s v="Address_15"/>
    <x v="13"/>
    <n v="19458794868"/>
    <s v="nancy.nelson@kag.com"/>
    <x v="1"/>
    <n v="2082.67"/>
    <s v="9/16/2015"/>
    <s v="6/24/2023"/>
    <n v="15"/>
    <n v="45090"/>
    <x v="0"/>
    <n v="2631.77"/>
    <n v="-549.1"/>
    <x v="12"/>
    <n v="15"/>
    <n v="9833.19"/>
    <x v="0"/>
    <n v="3.7"/>
    <n v="36"/>
    <s v="12/6/2022"/>
    <x v="2"/>
    <n v="15"/>
    <x v="0"/>
    <n v="2345.9299999999998"/>
    <n v="1066.6099999999999"/>
    <n v="53.33"/>
    <s v="12/28/2023"/>
    <s v="5/23/2023"/>
    <n v="4769"/>
    <n v="15"/>
    <s v="10/26/2023"/>
    <s v="Suggestion"/>
    <s v="Pending"/>
    <s v="9/23/2023"/>
    <n v="1"/>
    <x v="7"/>
    <x v="1"/>
  </r>
  <r>
    <n v="16"/>
    <s v="Michael"/>
    <s v="Young"/>
    <n v="29"/>
    <x v="0"/>
    <s v="Address_16"/>
    <x v="14"/>
    <n v="19458794869"/>
    <s v="michael.young@kag.com"/>
    <x v="1"/>
    <n v="8578.44"/>
    <s v="10/2/2016"/>
    <s v="12/20/2023"/>
    <n v="16"/>
    <n v="45222"/>
    <x v="2"/>
    <n v="4486.7299999999996"/>
    <n v="13065.17"/>
    <x v="13"/>
    <n v="16"/>
    <n v="28429.81"/>
    <x v="0"/>
    <n v="3.68"/>
    <n v="24"/>
    <s v="12/11/2021"/>
    <x v="1"/>
    <n v="16"/>
    <x v="2"/>
    <n v="2673.1"/>
    <n v="770.74"/>
    <n v="38.54"/>
    <s v="2/2/2023"/>
    <s v="1/3/2023"/>
    <n v="7000"/>
    <n v="16"/>
    <s v="11/25/2023"/>
    <s v="Complaint"/>
    <s v="Pending"/>
    <s v="5/23/2023"/>
    <n v="1"/>
    <x v="8"/>
    <x v="4"/>
  </r>
  <r>
    <n v="17"/>
    <s v="Lisa"/>
    <s v="Adams"/>
    <n v="65"/>
    <x v="1"/>
    <s v="Address_17"/>
    <x v="15"/>
    <n v="19458794870"/>
    <s v="lisa.adams@kag.com"/>
    <x v="0"/>
    <n v="728.8"/>
    <s v="7/7/2006"/>
    <s v="12/18/2023"/>
    <n v="17"/>
    <n v="45245"/>
    <x v="2"/>
    <n v="2086.75"/>
    <n v="2815.55"/>
    <x v="14"/>
    <n v="17"/>
    <n v="17080.03"/>
    <x v="1"/>
    <n v="3.38"/>
    <n v="36"/>
    <s v="12/15/2022"/>
    <x v="0"/>
    <n v="17"/>
    <x v="0"/>
    <n v="2838.82"/>
    <n v="3905.1"/>
    <n v="195.26"/>
    <s v="4/20/2023"/>
    <s v="10/19/2023"/>
    <n v="2437"/>
    <n v="17"/>
    <s v="5/31/2023"/>
    <s v="Suggestion"/>
    <s v="Pending"/>
    <s v="5/1/2023"/>
    <n v="1"/>
    <x v="4"/>
    <x v="3"/>
  </r>
  <r>
    <n v="18"/>
    <s v="Mary"/>
    <s v="Wilson"/>
    <n v="45"/>
    <x v="1"/>
    <s v="Address_18"/>
    <x v="16"/>
    <n v="19458794871"/>
    <s v="mary.wilson@kag.com"/>
    <x v="1"/>
    <n v="9012.31"/>
    <s v="8/12/2019"/>
    <s v="3/30/2023"/>
    <n v="18"/>
    <n v="45181"/>
    <x v="1"/>
    <n v="3333.99"/>
    <n v="5678.32"/>
    <x v="15"/>
    <n v="18"/>
    <n v="8211.92"/>
    <x v="1"/>
    <n v="2.5099999999999998"/>
    <n v="12"/>
    <s v="2/23/2022"/>
    <x v="2"/>
    <n v="18"/>
    <x v="1"/>
    <n v="8388.99"/>
    <n v="3165.21"/>
    <n v="158.26"/>
    <s v="8/10/2023"/>
    <s v="11/12/2023"/>
    <n v="5109"/>
    <n v="18"/>
    <s v="2/23/2023"/>
    <s v="Praise"/>
    <s v="Resolved"/>
    <s v="6/3/2023"/>
    <n v="1"/>
    <x v="6"/>
    <x v="0"/>
  </r>
  <r>
    <n v="19"/>
    <s v="Nancy"/>
    <s v="Martinez"/>
    <n v="20"/>
    <x v="2"/>
    <s v="Address_19"/>
    <x v="17"/>
    <n v="19458794872"/>
    <s v="nancy.martinez@kag.com"/>
    <x v="0"/>
    <n v="2129.63"/>
    <s v="8/18/2005"/>
    <s v="2/28/2023"/>
    <n v="19"/>
    <n v="45245"/>
    <x v="0"/>
    <n v="3868.23"/>
    <n v="-1738.6"/>
    <x v="3"/>
    <n v="19"/>
    <n v="9911.6"/>
    <x v="2"/>
    <n v="3.74"/>
    <n v="12"/>
    <s v="6/5/2022"/>
    <x v="0"/>
    <n v="19"/>
    <x v="0"/>
    <n v="9371.27"/>
    <n v="299.02999999999997"/>
    <n v="14.95"/>
    <s v="5/12/2023"/>
    <s v="9/10/2023"/>
    <n v="8681"/>
    <n v="19"/>
    <s v="7/19/2023"/>
    <s v="Praise"/>
    <s v="Resolved"/>
    <s v="3/7/2023"/>
    <n v="1"/>
    <x v="4"/>
    <x v="2"/>
  </r>
  <r>
    <n v="20"/>
    <s v="Amanda"/>
    <s v="Campbell"/>
    <n v="65"/>
    <x v="2"/>
    <s v="Address_20"/>
    <x v="18"/>
    <n v="19458794873"/>
    <s v="amanda.campbell@kag.com"/>
    <x v="1"/>
    <n v="194.36"/>
    <s v="4/24/2017"/>
    <s v="3/2/2023"/>
    <n v="20"/>
    <n v="45199"/>
    <x v="1"/>
    <n v="933.29"/>
    <n v="-738.93"/>
    <x v="16"/>
    <n v="20"/>
    <n v="28403.599999999999"/>
    <x v="0"/>
    <n v="9.58"/>
    <n v="48"/>
    <s v="1/27/2021"/>
    <x v="2"/>
    <n v="20"/>
    <x v="1"/>
    <n v="7650.68"/>
    <n v="1076.46"/>
    <n v="53.82"/>
    <s v="5/24/2023"/>
    <s v="1/21/2023"/>
    <n v="3441"/>
    <n v="20"/>
    <s v="4/22/2023"/>
    <s v="Praise"/>
    <s v="Pending"/>
    <s v="10/4/2023"/>
    <n v="1"/>
    <x v="6"/>
    <x v="3"/>
  </r>
  <r>
    <n v="21"/>
    <s v="Ashley"/>
    <s v="Scott"/>
    <n v="59"/>
    <x v="2"/>
    <s v="Address_21"/>
    <x v="14"/>
    <n v="19458794874"/>
    <s v="ashley.scott@kag.com"/>
    <x v="1"/>
    <n v="1128.58"/>
    <s v="10/29/2016"/>
    <s v="8/30/2023"/>
    <n v="21"/>
    <n v="44964"/>
    <x v="0"/>
    <n v="4278.95"/>
    <n v="-3150.37"/>
    <x v="17"/>
    <n v="21"/>
    <n v="28654.880000000001"/>
    <x v="2"/>
    <n v="1.77"/>
    <n v="12"/>
    <s v="7/26/2020"/>
    <x v="2"/>
    <n v="21"/>
    <x v="1"/>
    <n v="1374.25"/>
    <n v="3559.98"/>
    <n v="178"/>
    <s v="1/31/2023"/>
    <s v="8/31/2023"/>
    <n v="1213"/>
    <n v="21"/>
    <s v="11/20/2023"/>
    <s v="Complaint"/>
    <s v="Pending"/>
    <s v="9/7/2023"/>
    <n v="1"/>
    <x v="9"/>
    <x v="1"/>
  </r>
  <r>
    <n v="22"/>
    <s v="Donna"/>
    <s v="King"/>
    <n v="69"/>
    <x v="1"/>
    <s v="Address_22"/>
    <x v="19"/>
    <n v="19458794875"/>
    <s v="donna.king@kag.com"/>
    <x v="0"/>
    <n v="8846.74"/>
    <s v="1/1/2005"/>
    <s v="10/10/2023"/>
    <n v="22"/>
    <n v="45108"/>
    <x v="2"/>
    <n v="2249.62"/>
    <n v="11096.36"/>
    <x v="18"/>
    <n v="22"/>
    <n v="39707.1"/>
    <x v="2"/>
    <n v="3.17"/>
    <n v="48"/>
    <s v="10/28/2021"/>
    <x v="0"/>
    <n v="22"/>
    <x v="1"/>
    <n v="6394.78"/>
    <n v="53.5"/>
    <n v="2.68"/>
    <s v="9/23/2023"/>
    <s v="12/5/2023"/>
    <n v="4035"/>
    <n v="22"/>
    <s v="8/7/2023"/>
    <s v="Complaint"/>
    <s v="Pending"/>
    <s v="12/10/2023"/>
    <n v="-1"/>
    <x v="2"/>
    <x v="3"/>
  </r>
  <r>
    <n v="23"/>
    <s v="Mary"/>
    <s v="Rodriguez"/>
    <n v="22"/>
    <x v="2"/>
    <s v="Address_23"/>
    <x v="5"/>
    <n v="19458794876"/>
    <s v="mary.rodriguez@kag.com"/>
    <x v="1"/>
    <n v="829.7"/>
    <s v="9/2/2011"/>
    <s v="8/13/2023"/>
    <n v="23"/>
    <n v="45113"/>
    <x v="1"/>
    <n v="292.88"/>
    <n v="536.82000000000005"/>
    <x v="19"/>
    <n v="23"/>
    <n v="13151.23"/>
    <x v="0"/>
    <n v="3.86"/>
    <n v="60"/>
    <s v="2/20/2022"/>
    <x v="2"/>
    <n v="23"/>
    <x v="2"/>
    <n v="8026.74"/>
    <n v="1424.94"/>
    <n v="71.25"/>
    <s v="11/17/2023"/>
    <s v="3/17/2023"/>
    <n v="1533"/>
    <n v="23"/>
    <s v="2/20/2023"/>
    <s v="Complaint"/>
    <s v="Resolved"/>
    <s v="10/4/2023"/>
    <n v="1"/>
    <x v="2"/>
    <x v="2"/>
  </r>
  <r>
    <n v="24"/>
    <s v="Charles"/>
    <s v="Adams"/>
    <n v="30"/>
    <x v="1"/>
    <s v="Address_24"/>
    <x v="19"/>
    <n v="19458794877"/>
    <s v="charles.adams@kag.com"/>
    <x v="1"/>
    <n v="3616.88"/>
    <s v="10/7/2014"/>
    <s v="8/10/2023"/>
    <n v="24"/>
    <n v="44951"/>
    <x v="1"/>
    <n v="4395.7299999999996"/>
    <n v="8012.61"/>
    <x v="20"/>
    <n v="24"/>
    <n v="45875.839999999997"/>
    <x v="2"/>
    <n v="2.38"/>
    <n v="60"/>
    <s v="3/7/2022"/>
    <x v="0"/>
    <n v="24"/>
    <x v="0"/>
    <n v="5693.7"/>
    <n v="2256.35"/>
    <n v="112.82"/>
    <s v="5/7/2023"/>
    <s v="6/3/2023"/>
    <n v="6245"/>
    <n v="24"/>
    <s v="10/4/2023"/>
    <s v="Suggestion"/>
    <s v="Resolved"/>
    <s v="12/10/2023"/>
    <n v="1"/>
    <x v="3"/>
    <x v="4"/>
  </r>
  <r>
    <n v="25"/>
    <s v="Steven"/>
    <s v="Ramirez"/>
    <n v="29"/>
    <x v="0"/>
    <s v="Address_25"/>
    <x v="20"/>
    <n v="19458794878"/>
    <s v="steven.ramirez@kag.com"/>
    <x v="1"/>
    <n v="2578.13"/>
    <s v="6/4/2004"/>
    <s v="3/31/2023"/>
    <n v="25"/>
    <n v="45259"/>
    <x v="2"/>
    <n v="2826.12"/>
    <n v="5404.25"/>
    <x v="21"/>
    <n v="25"/>
    <n v="26412.03"/>
    <x v="0"/>
    <n v="1.7"/>
    <n v="48"/>
    <s v="5/18/2020"/>
    <x v="0"/>
    <n v="25"/>
    <x v="0"/>
    <n v="1720.05"/>
    <n v="4563.01"/>
    <n v="228.15"/>
    <s v="5/29/2023"/>
    <s v="11/18/2023"/>
    <n v="6588"/>
    <n v="25"/>
    <s v="1/22/2023"/>
    <s v="Praise"/>
    <s v="Resolved"/>
    <s v="3/1/2023"/>
    <n v="1"/>
    <x v="4"/>
    <x v="4"/>
  </r>
  <r>
    <n v="26"/>
    <s v="Barbara"/>
    <s v="Hernandez"/>
    <n v="18"/>
    <x v="1"/>
    <s v="Address_26"/>
    <x v="21"/>
    <n v="19458794879"/>
    <s v="barbara.hernandez@kag.com"/>
    <x v="0"/>
    <n v="464.86"/>
    <s v="10/1/2022"/>
    <s v="1/15/2023"/>
    <n v="26"/>
    <n v="45068"/>
    <x v="2"/>
    <n v="999.63"/>
    <n v="1464.49"/>
    <x v="5"/>
    <n v="26"/>
    <n v="11004.46"/>
    <x v="2"/>
    <n v="2.46"/>
    <n v="48"/>
    <s v="11/3/2022"/>
    <x v="1"/>
    <n v="26"/>
    <x v="2"/>
    <n v="5608.25"/>
    <n v="4251.87"/>
    <n v="212.59"/>
    <s v="6/5/2023"/>
    <s v="11/8/2023"/>
    <n v="5749"/>
    <n v="26"/>
    <s v="2/17/2023"/>
    <s v="Complaint"/>
    <s v="Pending"/>
    <s v="4/14/2023"/>
    <n v="1"/>
    <x v="10"/>
    <x v="2"/>
  </r>
  <r>
    <n v="27"/>
    <s v="Lisa"/>
    <s v="Wilson"/>
    <n v="69"/>
    <x v="0"/>
    <s v="Address_27"/>
    <x v="22"/>
    <n v="19458794880"/>
    <s v="lisa.wilson@kag.com"/>
    <x v="1"/>
    <n v="5361.52"/>
    <s v="7/27/2006"/>
    <s v="12/31/2023"/>
    <n v="27"/>
    <n v="45050"/>
    <x v="0"/>
    <n v="1594.08"/>
    <n v="3767.44"/>
    <x v="22"/>
    <n v="27"/>
    <n v="21250.75"/>
    <x v="2"/>
    <n v="5.75"/>
    <n v="48"/>
    <s v="4/19/2021"/>
    <x v="1"/>
    <n v="27"/>
    <x v="0"/>
    <n v="6736.21"/>
    <n v="1084.56"/>
    <n v="54.23"/>
    <s v="1/21/2023"/>
    <s v="7/4/2023"/>
    <n v="1470"/>
    <n v="27"/>
    <s v="12/15/2023"/>
    <s v="Suggestion"/>
    <s v="Pending"/>
    <s v="8/20/2023"/>
    <n v="1"/>
    <x v="10"/>
    <x v="3"/>
  </r>
  <r>
    <n v="28"/>
    <s v="Amanda"/>
    <s v="Hill"/>
    <n v="60"/>
    <x v="1"/>
    <s v="Address_28"/>
    <x v="3"/>
    <n v="19458794881"/>
    <s v="amanda.hill@kag.com"/>
    <x v="1"/>
    <n v="9983.5"/>
    <s v="8/10/2018"/>
    <s v="7/4/2023"/>
    <n v="28"/>
    <n v="44951"/>
    <x v="1"/>
    <n v="2851.17"/>
    <n v="12834.67"/>
    <x v="17"/>
    <n v="28"/>
    <n v="46244.6"/>
    <x v="0"/>
    <n v="6.37"/>
    <n v="36"/>
    <s v="10/23/2022"/>
    <x v="1"/>
    <n v="28"/>
    <x v="0"/>
    <n v="6126.15"/>
    <n v="1530.42"/>
    <n v="76.52"/>
    <s v="11/16/2023"/>
    <s v="7/31/2023"/>
    <n v="2965"/>
    <n v="28"/>
    <s v="12/21/2023"/>
    <s v="Complaint"/>
    <s v="Pending"/>
    <s v="2/23/2023"/>
    <n v="1"/>
    <x v="3"/>
    <x v="1"/>
  </r>
  <r>
    <n v="29"/>
    <s v="Matthew"/>
    <s v="Campbell"/>
    <n v="36"/>
    <x v="0"/>
    <s v="Address_29"/>
    <x v="14"/>
    <n v="19458794882"/>
    <s v="matthew.campbell@kag.com"/>
    <x v="1"/>
    <n v="8544.77"/>
    <s v="11/12/2000"/>
    <s v="7/23/2023"/>
    <n v="29"/>
    <n v="45217"/>
    <x v="2"/>
    <n v="1877.13"/>
    <n v="6667.64"/>
    <x v="23"/>
    <n v="29"/>
    <n v="24429.67"/>
    <x v="1"/>
    <n v="2.94"/>
    <n v="12"/>
    <s v="2/20/2022"/>
    <x v="0"/>
    <n v="29"/>
    <x v="0"/>
    <n v="7494.66"/>
    <n v="2591.92"/>
    <n v="129.6"/>
    <s v="9/20/2023"/>
    <s v="6/6/2023"/>
    <n v="2963"/>
    <n v="29"/>
    <s v="1/23/2023"/>
    <s v="Suggestion"/>
    <s v="Pending"/>
    <s v="6/10/2023"/>
    <n v="1"/>
    <x v="8"/>
    <x v="0"/>
  </r>
  <r>
    <n v="30"/>
    <s v="Ronald"/>
    <s v="Jackson"/>
    <n v="46"/>
    <x v="1"/>
    <s v="Address_30"/>
    <x v="23"/>
    <n v="19458794883"/>
    <s v="ronald.jackson@kag.com"/>
    <x v="0"/>
    <n v="1772.04"/>
    <s v="2/12/2015"/>
    <s v="2/10/2023"/>
    <n v="30"/>
    <n v="45261"/>
    <x v="0"/>
    <n v="1174.58"/>
    <n v="597.46"/>
    <x v="24"/>
    <n v="30"/>
    <n v="43861.04"/>
    <x v="1"/>
    <n v="5.53"/>
    <n v="36"/>
    <s v="2/23/2022"/>
    <x v="2"/>
    <n v="30"/>
    <x v="2"/>
    <n v="3404.77"/>
    <n v="2181.1"/>
    <n v="109.06"/>
    <s v="2/18/2023"/>
    <s v="12/14/2023"/>
    <n v="8656"/>
    <n v="30"/>
    <s v="1/6/2023"/>
    <s v="Suggestion"/>
    <s v="Resolved"/>
    <s v="9/12/2023"/>
    <n v="1"/>
    <x v="0"/>
    <x v="1"/>
  </r>
  <r>
    <n v="31"/>
    <s v="Anthony"/>
    <s v="Anderson"/>
    <n v="64"/>
    <x v="1"/>
    <s v="Address_31"/>
    <x v="24"/>
    <n v="19458794884"/>
    <s v="anthony.anderson@kag.com"/>
    <x v="0"/>
    <n v="8854.73"/>
    <s v="9/15/2004"/>
    <s v="6/20/2023"/>
    <n v="31"/>
    <n v="45101"/>
    <x v="0"/>
    <n v="2401.7600000000002"/>
    <n v="11256.49"/>
    <x v="7"/>
    <n v="31"/>
    <n v="8831.7999999999993"/>
    <x v="1"/>
    <n v="1.06"/>
    <n v="36"/>
    <s v="12/21/2021"/>
    <x v="1"/>
    <n v="31"/>
    <x v="0"/>
    <n v="7278.03"/>
    <n v="3846.45"/>
    <n v="192.32"/>
    <s v="5/27/2023"/>
    <s v="6/11/2023"/>
    <n v="3298"/>
    <n v="31"/>
    <s v="5/12/2023"/>
    <s v="Praise"/>
    <s v="Pending"/>
    <s v="6/5/2023"/>
    <n v="1"/>
    <x v="7"/>
    <x v="3"/>
  </r>
  <r>
    <n v="32"/>
    <s v="Carol"/>
    <s v="Ramirez"/>
    <n v="67"/>
    <x v="1"/>
    <s v="Address_32"/>
    <x v="25"/>
    <n v="19458794885"/>
    <s v="carol.ramirez@kag.com"/>
    <x v="0"/>
    <n v="4572.76"/>
    <s v="5/4/2010"/>
    <s v="9/25/2023"/>
    <n v="32"/>
    <n v="45158"/>
    <x v="2"/>
    <n v="933.38"/>
    <n v="5506.14"/>
    <x v="25"/>
    <n v="32"/>
    <n v="45783.96"/>
    <x v="1"/>
    <n v="6.42"/>
    <n v="36"/>
    <s v="5/15/2022"/>
    <x v="2"/>
    <n v="32"/>
    <x v="2"/>
    <n v="3997.31"/>
    <n v="4756.24"/>
    <n v="237.81"/>
    <s v="1/3/2023"/>
    <s v="2/27/2023"/>
    <n v="6208"/>
    <n v="32"/>
    <s v="8/16/2023"/>
    <s v="Praise"/>
    <s v="Resolved"/>
    <s v="8/25/2023"/>
    <n v="1"/>
    <x v="5"/>
    <x v="3"/>
  </r>
  <r>
    <n v="33"/>
    <s v="Betty"/>
    <s v="White"/>
    <n v="65"/>
    <x v="1"/>
    <s v="Address_33"/>
    <x v="26"/>
    <n v="19458794886"/>
    <s v="betty.white@kag.com"/>
    <x v="0"/>
    <n v="2805.18"/>
    <s v="7/30/2003"/>
    <s v="7/15/2023"/>
    <n v="33"/>
    <n v="45071"/>
    <x v="1"/>
    <n v="1234.44"/>
    <n v="1570.74"/>
    <x v="26"/>
    <n v="33"/>
    <n v="22100.32"/>
    <x v="0"/>
    <n v="1.01"/>
    <n v="60"/>
    <s v="8/21/2021"/>
    <x v="2"/>
    <n v="33"/>
    <x v="1"/>
    <n v="7417.07"/>
    <n v="3107.77"/>
    <n v="155.38999999999999"/>
    <s v="3/27/2023"/>
    <s v="10/22/2023"/>
    <n v="2387"/>
    <n v="33"/>
    <s v="5/9/2023"/>
    <s v="Complaint"/>
    <s v="Resolved"/>
    <s v="7/25/2023"/>
    <n v="1"/>
    <x v="10"/>
    <x v="3"/>
  </r>
  <r>
    <n v="34"/>
    <s v="Jessica"/>
    <s v="Davis"/>
    <n v="56"/>
    <x v="2"/>
    <s v="Address_34"/>
    <x v="3"/>
    <n v="19458794887"/>
    <s v="jessica.davis@kag.com"/>
    <x v="1"/>
    <n v="6439.03"/>
    <s v="8/23/2005"/>
    <s v="9/7/2023"/>
    <n v="34"/>
    <n v="45271"/>
    <x v="2"/>
    <n v="4135.3999999999996"/>
    <n v="10574.43"/>
    <x v="27"/>
    <n v="34"/>
    <n v="46870.22"/>
    <x v="2"/>
    <n v="6.78"/>
    <n v="60"/>
    <s v="9/2/2020"/>
    <x v="0"/>
    <n v="34"/>
    <x v="2"/>
    <n v="5395.87"/>
    <n v="560.70000000000005"/>
    <n v="28.04"/>
    <s v="9/23/2023"/>
    <s v="5/11/2023"/>
    <n v="4561"/>
    <n v="34"/>
    <s v="7/22/2023"/>
    <s v="Complaint"/>
    <s v="Resolved"/>
    <s v="2/11/2023"/>
    <n v="1"/>
    <x v="0"/>
    <x v="1"/>
  </r>
  <r>
    <n v="35"/>
    <s v="Joseph"/>
    <s v="Nelson"/>
    <n v="59"/>
    <x v="1"/>
    <s v="Address_35"/>
    <x v="27"/>
    <n v="19458794888"/>
    <s v="joseph.nelson@kag.com"/>
    <x v="0"/>
    <n v="2245.2800000000002"/>
    <s v="1/5/2002"/>
    <s v="7/14/2023"/>
    <n v="35"/>
    <n v="44949"/>
    <x v="2"/>
    <n v="1150.42"/>
    <n v="3395.7"/>
    <x v="17"/>
    <n v="35"/>
    <n v="43437.85"/>
    <x v="0"/>
    <n v="5.35"/>
    <n v="36"/>
    <s v="3/10/2022"/>
    <x v="2"/>
    <n v="35"/>
    <x v="0"/>
    <n v="8046.16"/>
    <n v="2208.16"/>
    <n v="110.41"/>
    <s v="7/30/2023"/>
    <s v="9/4/2023"/>
    <n v="2971"/>
    <n v="35"/>
    <s v="6/26/2023"/>
    <s v="Praise"/>
    <s v="Resolved"/>
    <s v="1/29/2023"/>
    <n v="1"/>
    <x v="3"/>
    <x v="1"/>
  </r>
  <r>
    <n v="36"/>
    <s v="Timothy"/>
    <s v="Rodriguez"/>
    <n v="42"/>
    <x v="1"/>
    <s v="Address_36"/>
    <x v="28"/>
    <n v="19458794889"/>
    <s v="timothy.rodriguez@kag.com"/>
    <x v="0"/>
    <n v="8808.5499999999993"/>
    <s v="7/8/2009"/>
    <s v="8/18/2023"/>
    <n v="36"/>
    <n v="45150"/>
    <x v="0"/>
    <n v="3479.88"/>
    <n v="12288.43"/>
    <x v="3"/>
    <n v="36"/>
    <n v="33338.35"/>
    <x v="0"/>
    <n v="1.98"/>
    <n v="24"/>
    <s v="2/10/2021"/>
    <x v="0"/>
    <n v="36"/>
    <x v="2"/>
    <n v="5522.52"/>
    <n v="2735.81"/>
    <n v="136.79"/>
    <s v="5/31/2023"/>
    <s v="10/18/2023"/>
    <n v="6543"/>
    <n v="36"/>
    <s v="1/17/2023"/>
    <s v="Complaint"/>
    <s v="Pending"/>
    <s v="11/14/2023"/>
    <n v="1"/>
    <x v="5"/>
    <x v="0"/>
  </r>
  <r>
    <n v="37"/>
    <s v="Amanda"/>
    <s v="Campbell"/>
    <n v="33"/>
    <x v="2"/>
    <s v="Address_37"/>
    <x v="29"/>
    <n v="19458794890"/>
    <s v="amanda.campbell@kag.com"/>
    <x v="0"/>
    <n v="6279.42"/>
    <s v="7/28/2008"/>
    <s v="4/6/2023"/>
    <n v="37"/>
    <n v="45048"/>
    <x v="0"/>
    <n v="1259.8399999999999"/>
    <n v="5019.58"/>
    <x v="28"/>
    <n v="37"/>
    <n v="33969.47"/>
    <x v="0"/>
    <n v="1.8"/>
    <n v="36"/>
    <s v="7/25/2022"/>
    <x v="0"/>
    <n v="37"/>
    <x v="1"/>
    <n v="3589.1"/>
    <n v="4775.8599999999997"/>
    <n v="238.79"/>
    <s v="3/9/2023"/>
    <s v="3/13/2023"/>
    <n v="443"/>
    <n v="37"/>
    <s v="10/31/2023"/>
    <s v="Suggestion"/>
    <s v="Resolved"/>
    <s v="1/3/2023"/>
    <n v="1"/>
    <x v="10"/>
    <x v="4"/>
  </r>
  <r>
    <n v="38"/>
    <s v="Michael"/>
    <s v="Allen"/>
    <n v="34"/>
    <x v="2"/>
    <s v="Address_38"/>
    <x v="5"/>
    <n v="19458794891"/>
    <s v="michael.allen@kag.com"/>
    <x v="0"/>
    <n v="1446.62"/>
    <s v="5/16/2002"/>
    <s v="8/6/2023"/>
    <n v="38"/>
    <n v="45149"/>
    <x v="0"/>
    <n v="1069.8699999999999"/>
    <n v="2516.4899999999998"/>
    <x v="29"/>
    <n v="38"/>
    <n v="11363.89"/>
    <x v="2"/>
    <n v="1.06"/>
    <n v="24"/>
    <s v="4/8/2021"/>
    <x v="0"/>
    <n v="38"/>
    <x v="0"/>
    <n v="9908.09"/>
    <n v="1725.59"/>
    <n v="86.28"/>
    <s v="7/30/2023"/>
    <s v="12/10/2023"/>
    <n v="440"/>
    <n v="38"/>
    <s v="2/26/2023"/>
    <s v="Praise"/>
    <s v="Resolved"/>
    <s v="6/3/2023"/>
    <n v="1"/>
    <x v="5"/>
    <x v="4"/>
  </r>
  <r>
    <n v="39"/>
    <s v="Paul"/>
    <s v="Allen"/>
    <n v="45"/>
    <x v="2"/>
    <s v="Address_39"/>
    <x v="30"/>
    <n v="19458794892"/>
    <s v="paul.allen@kag.com"/>
    <x v="1"/>
    <n v="5749.42"/>
    <s v="7/20/2008"/>
    <s v="1/4/2023"/>
    <n v="39"/>
    <n v="45156"/>
    <x v="2"/>
    <n v="1263.27"/>
    <n v="4486.1499999999996"/>
    <x v="30"/>
    <n v="39"/>
    <n v="30538.66"/>
    <x v="1"/>
    <n v="5.96"/>
    <n v="24"/>
    <s v="10/25/2020"/>
    <x v="0"/>
    <n v="39"/>
    <x v="0"/>
    <n v="3179.12"/>
    <n v="3347.7"/>
    <n v="167.38"/>
    <s v="2/20/2023"/>
    <s v="1/30/2023"/>
    <n v="9290"/>
    <n v="39"/>
    <s v="11/28/2023"/>
    <s v="Praise"/>
    <s v="Resolved"/>
    <s v="1/24/2023"/>
    <n v="1"/>
    <x v="5"/>
    <x v="0"/>
  </r>
  <r>
    <n v="40"/>
    <s v="John"/>
    <s v="Jackson"/>
    <n v="56"/>
    <x v="2"/>
    <s v="Address_40"/>
    <x v="25"/>
    <n v="19458794893"/>
    <s v="john.jackson@kag.com"/>
    <x v="1"/>
    <n v="5152.67"/>
    <s v="1/13/2020"/>
    <s v="1/5/2023"/>
    <n v="40"/>
    <n v="44943"/>
    <x v="0"/>
    <n v="2346.81"/>
    <n v="2805.86"/>
    <x v="31"/>
    <n v="40"/>
    <n v="27925.279999999999"/>
    <x v="0"/>
    <n v="8.26"/>
    <n v="12"/>
    <s v="12/16/2022"/>
    <x v="0"/>
    <n v="40"/>
    <x v="1"/>
    <n v="4623.6000000000004"/>
    <n v="56.38"/>
    <n v="2.82"/>
    <s v="5/28/2023"/>
    <s v="3/21/2023"/>
    <n v="526"/>
    <n v="40"/>
    <s v="4/29/2023"/>
    <s v="Praise"/>
    <s v="Resolved"/>
    <s v="1/14/2023"/>
    <n v="1"/>
    <x v="3"/>
    <x v="1"/>
  </r>
  <r>
    <n v="41"/>
    <s v="Charles"/>
    <s v="Williams"/>
    <n v="60"/>
    <x v="2"/>
    <s v="Address_41"/>
    <x v="15"/>
    <n v="19458794894"/>
    <s v="charles.williams@kag.com"/>
    <x v="0"/>
    <n v="4767.41"/>
    <s v="8/13/2018"/>
    <s v="2/15/2023"/>
    <n v="41"/>
    <n v="45211"/>
    <x v="2"/>
    <n v="739.94"/>
    <n v="4027.47"/>
    <x v="13"/>
    <n v="41"/>
    <n v="17373.2"/>
    <x v="0"/>
    <n v="8.7100000000000009"/>
    <n v="48"/>
    <s v="11/4/2021"/>
    <x v="0"/>
    <n v="41"/>
    <x v="2"/>
    <n v="7976.79"/>
    <n v="2183.5"/>
    <n v="109.18"/>
    <s v="2/24/2023"/>
    <s v="11/24/2023"/>
    <n v="1841"/>
    <n v="41"/>
    <s v="5/30/2023"/>
    <s v="Complaint"/>
    <s v="Pending"/>
    <s v="3/16/2023"/>
    <n v="1"/>
    <x v="8"/>
    <x v="1"/>
  </r>
  <r>
    <n v="42"/>
    <s v="David"/>
    <s v="Martinez"/>
    <n v="66"/>
    <x v="2"/>
    <s v="Address_42"/>
    <x v="22"/>
    <n v="19458794895"/>
    <s v="david.martinez@kag.com"/>
    <x v="0"/>
    <n v="3713.26"/>
    <s v="10/29/2015"/>
    <s v="11/27/2023"/>
    <n v="42"/>
    <n v="44928"/>
    <x v="2"/>
    <n v="542"/>
    <n v="3171.26"/>
    <x v="32"/>
    <n v="42"/>
    <n v="25775.45"/>
    <x v="2"/>
    <n v="6.12"/>
    <n v="36"/>
    <s v="10/13/2022"/>
    <x v="2"/>
    <n v="42"/>
    <x v="1"/>
    <n v="5660.53"/>
    <n v="202.41"/>
    <n v="10.119999999999999"/>
    <s v="1/23/2023"/>
    <s v="10/20/2023"/>
    <n v="6292"/>
    <n v="42"/>
    <s v="5/24/2023"/>
    <s v="Complaint"/>
    <s v="Pending"/>
    <s v="3/9/2023"/>
    <n v="1"/>
    <x v="3"/>
    <x v="3"/>
  </r>
  <r>
    <n v="43"/>
    <s v="Joshua"/>
    <s v="Flores"/>
    <n v="22"/>
    <x v="2"/>
    <s v="Address_43"/>
    <x v="2"/>
    <n v="19458794896"/>
    <s v="joshua.flores@kag.com"/>
    <x v="0"/>
    <n v="4794.63"/>
    <s v="6/23/2006"/>
    <s v="5/6/2023"/>
    <n v="43"/>
    <n v="45193"/>
    <x v="0"/>
    <n v="3786.14"/>
    <n v="1008.49"/>
    <x v="33"/>
    <n v="43"/>
    <n v="46528.03"/>
    <x v="2"/>
    <n v="8.98"/>
    <n v="36"/>
    <s v="2/20/2020"/>
    <x v="1"/>
    <n v="43"/>
    <x v="0"/>
    <n v="7147.73"/>
    <n v="1185.1099999999999"/>
    <n v="59.26"/>
    <s v="12/12/2023"/>
    <s v="3/20/2023"/>
    <n v="2095"/>
    <n v="43"/>
    <s v="5/26/2023"/>
    <s v="Praise"/>
    <s v="Resolved"/>
    <s v="11/19/2023"/>
    <n v="1"/>
    <x v="6"/>
    <x v="2"/>
  </r>
  <r>
    <n v="44"/>
    <s v="Karen"/>
    <s v="Campbell"/>
    <n v="18"/>
    <x v="2"/>
    <s v="Address_44"/>
    <x v="14"/>
    <n v="19458794897"/>
    <s v="karen.campbell@kag.com"/>
    <x v="0"/>
    <n v="5901.51"/>
    <s v="3/21/2010"/>
    <s v="5/17/2023"/>
    <n v="44"/>
    <n v="44942"/>
    <x v="2"/>
    <n v="126.28"/>
    <n v="5775.23"/>
    <x v="34"/>
    <n v="44"/>
    <n v="1259.98"/>
    <x v="0"/>
    <n v="8.76"/>
    <n v="36"/>
    <s v="5/14/2020"/>
    <x v="1"/>
    <n v="44"/>
    <x v="1"/>
    <n v="5391.71"/>
    <n v="2346.46"/>
    <n v="117.32"/>
    <s v="8/25/2023"/>
    <s v="1/9/2023"/>
    <n v="2285"/>
    <n v="44"/>
    <s v="11/14/2023"/>
    <s v="Complaint"/>
    <s v="Resolved"/>
    <s v="8/18/2023"/>
    <n v="1"/>
    <x v="3"/>
    <x v="2"/>
  </r>
  <r>
    <n v="45"/>
    <s v="Patricia"/>
    <s v="Adams"/>
    <n v="20"/>
    <x v="2"/>
    <s v="Address_45"/>
    <x v="29"/>
    <n v="19458794898"/>
    <s v="patricia.adams@kag.com"/>
    <x v="1"/>
    <n v="7362.34"/>
    <s v="5/3/2001"/>
    <s v="5/16/2023"/>
    <n v="45"/>
    <n v="45263"/>
    <x v="0"/>
    <n v="1933.57"/>
    <n v="5428.77"/>
    <x v="33"/>
    <n v="45"/>
    <n v="21439.08"/>
    <x v="2"/>
    <n v="7.28"/>
    <n v="48"/>
    <s v="9/26/2022"/>
    <x v="1"/>
    <n v="45"/>
    <x v="0"/>
    <n v="6494.58"/>
    <n v="2906.73"/>
    <n v="145.34"/>
    <s v="5/22/2023"/>
    <s v="6/15/2023"/>
    <n v="7103"/>
    <n v="45"/>
    <s v="12/28/2023"/>
    <s v="Praise"/>
    <s v="Resolved"/>
    <s v="7/6/2023"/>
    <n v="1"/>
    <x v="0"/>
    <x v="2"/>
  </r>
  <r>
    <n v="46"/>
    <s v="Matthew"/>
    <s v="Smith"/>
    <n v="65"/>
    <x v="2"/>
    <s v="Address_46"/>
    <x v="13"/>
    <n v="19458794899"/>
    <s v="matthew.smith@kag.com"/>
    <x v="1"/>
    <n v="9186.9699999999993"/>
    <s v="6/2/2005"/>
    <s v="11/10/2023"/>
    <n v="46"/>
    <n v="44947"/>
    <x v="2"/>
    <n v="1986.21"/>
    <n v="7200.76"/>
    <x v="19"/>
    <n v="46"/>
    <n v="17348.3"/>
    <x v="0"/>
    <n v="4.2699999999999996"/>
    <n v="24"/>
    <s v="5/9/2020"/>
    <x v="2"/>
    <n v="46"/>
    <x v="0"/>
    <n v="5610.23"/>
    <n v="4383.34"/>
    <n v="219.17"/>
    <s v="7/12/2023"/>
    <s v="6/6/2023"/>
    <n v="4173"/>
    <n v="46"/>
    <s v="4/12/2023"/>
    <s v="Praise"/>
    <s v="Pending"/>
    <s v="8/31/2023"/>
    <n v="1"/>
    <x v="3"/>
    <x v="3"/>
  </r>
  <r>
    <n v="47"/>
    <s v="Susan"/>
    <s v="Lewis"/>
    <n v="41"/>
    <x v="2"/>
    <s v="Address_47"/>
    <x v="24"/>
    <n v="19458794900"/>
    <s v="susan.lewis@kag.com"/>
    <x v="0"/>
    <n v="539.4"/>
    <s v="12/11/2005"/>
    <s v="12/25/2023"/>
    <n v="47"/>
    <n v="45177"/>
    <x v="2"/>
    <n v="4466.28"/>
    <n v="-3926.88"/>
    <x v="35"/>
    <n v="47"/>
    <n v="48100.32"/>
    <x v="0"/>
    <n v="8.44"/>
    <n v="36"/>
    <s v="11/5/2021"/>
    <x v="2"/>
    <n v="47"/>
    <x v="1"/>
    <n v="9925.2099999999991"/>
    <n v="924.02"/>
    <n v="46.2"/>
    <s v="1/19/2023"/>
    <s v="10/23/2023"/>
    <n v="722"/>
    <n v="47"/>
    <s v="8/21/2023"/>
    <s v="Suggestion"/>
    <s v="Resolved"/>
    <s v="1/1/2023"/>
    <n v="1"/>
    <x v="6"/>
    <x v="0"/>
  </r>
  <r>
    <n v="48"/>
    <s v="Stephanie"/>
    <s v="Roberts"/>
    <n v="46"/>
    <x v="0"/>
    <s v="Address_48"/>
    <x v="16"/>
    <n v="19458794901"/>
    <s v="stephanie.roberts@kag.com"/>
    <x v="0"/>
    <n v="5736.51"/>
    <s v="6/20/2012"/>
    <s v="11/15/2023"/>
    <n v="48"/>
    <n v="45203"/>
    <x v="0"/>
    <n v="3874.71"/>
    <n v="9611.2199999999993"/>
    <x v="36"/>
    <n v="48"/>
    <n v="48720.82"/>
    <x v="0"/>
    <n v="4.53"/>
    <n v="36"/>
    <s v="2/17/2020"/>
    <x v="0"/>
    <n v="48"/>
    <x v="1"/>
    <n v="2867.41"/>
    <n v="1543.14"/>
    <n v="77.16"/>
    <s v="1/27/2023"/>
    <s v="6/23/2023"/>
    <n v="5615"/>
    <n v="48"/>
    <s v="12/29/2023"/>
    <s v="Suggestion"/>
    <s v="Resolved"/>
    <s v="7/25/2023"/>
    <n v="1"/>
    <x v="8"/>
    <x v="1"/>
  </r>
  <r>
    <n v="49"/>
    <s v="David"/>
    <s v="King"/>
    <n v="32"/>
    <x v="1"/>
    <s v="Address_49"/>
    <x v="16"/>
    <n v="19458794902"/>
    <s v="david.king@kag.com"/>
    <x v="0"/>
    <n v="7544.54"/>
    <s v="1/30/2021"/>
    <s v="7/8/2023"/>
    <n v="49"/>
    <n v="44932"/>
    <x v="2"/>
    <n v="2558.2800000000002"/>
    <n v="10102.82"/>
    <x v="37"/>
    <n v="49"/>
    <n v="29697.37"/>
    <x v="2"/>
    <n v="4.63"/>
    <n v="48"/>
    <s v="4/5/2021"/>
    <x v="1"/>
    <n v="49"/>
    <x v="1"/>
    <n v="9023.8799999999992"/>
    <n v="2786.09"/>
    <n v="139.30000000000001"/>
    <s v="6/4/2023"/>
    <s v="8/9/2023"/>
    <n v="2212"/>
    <n v="49"/>
    <s v="2/2/2023"/>
    <s v="Suggestion"/>
    <s v="Resolved"/>
    <s v="3/18/2023"/>
    <n v="1"/>
    <x v="3"/>
    <x v="4"/>
  </r>
  <r>
    <n v="50"/>
    <s v="Sandra"/>
    <s v="Gonzalez"/>
    <n v="21"/>
    <x v="1"/>
    <s v="Address_50"/>
    <x v="0"/>
    <n v="19458794903"/>
    <s v="sandra.gonzalez@kag.com"/>
    <x v="0"/>
    <n v="1243.99"/>
    <s v="3/2/2022"/>
    <s v="5/23/2023"/>
    <n v="50"/>
    <n v="45228"/>
    <x v="2"/>
    <n v="2404.27"/>
    <n v="3648.26"/>
    <x v="38"/>
    <n v="50"/>
    <n v="27950.34"/>
    <x v="1"/>
    <n v="7.1"/>
    <n v="60"/>
    <s v="12/26/2022"/>
    <x v="2"/>
    <n v="50"/>
    <x v="2"/>
    <n v="5180.67"/>
    <n v="1063.32"/>
    <n v="53.17"/>
    <s v="2/11/2023"/>
    <s v="6/23/2023"/>
    <n v="2445"/>
    <n v="50"/>
    <s v="10/4/2023"/>
    <s v="Praise"/>
    <s v="Resolved"/>
    <s v="2/4/2023"/>
    <n v="1"/>
    <x v="8"/>
    <x v="2"/>
  </r>
  <r>
    <n v="51"/>
    <s v="Mary"/>
    <s v="Smith"/>
    <n v="61"/>
    <x v="2"/>
    <s v="Address_51"/>
    <x v="31"/>
    <n v="19458794904"/>
    <s v="mary.smith@kag.com"/>
    <x v="0"/>
    <n v="9123.83"/>
    <s v="9/7/2021"/>
    <s v="3/14/2023"/>
    <n v="51"/>
    <n v="45163"/>
    <x v="0"/>
    <n v="2832.35"/>
    <n v="6291.48"/>
    <x v="39"/>
    <n v="51"/>
    <n v="45257.41"/>
    <x v="0"/>
    <n v="9.35"/>
    <n v="48"/>
    <s v="3/21/2021"/>
    <x v="0"/>
    <n v="51"/>
    <x v="0"/>
    <n v="1226.6300000000001"/>
    <n v="4537.6000000000004"/>
    <n v="226.88"/>
    <s v="3/29/2023"/>
    <s v="4/2/2023"/>
    <n v="61"/>
    <n v="51"/>
    <s v="9/30/2023"/>
    <s v="Suggestion"/>
    <s v="Resolved"/>
    <s v="12/11/2023"/>
    <n v="-1"/>
    <x v="5"/>
    <x v="3"/>
  </r>
  <r>
    <n v="52"/>
    <s v="Sarah"/>
    <s v="King"/>
    <n v="18"/>
    <x v="2"/>
    <s v="Address_52"/>
    <x v="16"/>
    <n v="19458794905"/>
    <s v="sarah.king@kag.com"/>
    <x v="0"/>
    <n v="2525.4"/>
    <s v="10/25/2015"/>
    <s v="6/27/2023"/>
    <n v="52"/>
    <n v="44949"/>
    <x v="1"/>
    <n v="1795.56"/>
    <n v="4320.96"/>
    <x v="40"/>
    <n v="52"/>
    <n v="1320.58"/>
    <x v="0"/>
    <n v="5.5"/>
    <n v="48"/>
    <s v="11/25/2021"/>
    <x v="1"/>
    <n v="52"/>
    <x v="0"/>
    <n v="9801.7900000000009"/>
    <n v="4369.68"/>
    <n v="218.48"/>
    <s v="11/29/2023"/>
    <s v="3/19/2023"/>
    <n v="2757"/>
    <n v="52"/>
    <s v="6/15/2023"/>
    <s v="Complaint"/>
    <s v="Pending"/>
    <s v="6/22/2023"/>
    <n v="1"/>
    <x v="3"/>
    <x v="2"/>
  </r>
  <r>
    <n v="53"/>
    <s v="Betty"/>
    <s v="Lewis"/>
    <n v="66"/>
    <x v="0"/>
    <s v="Address_53"/>
    <x v="32"/>
    <n v="19458794906"/>
    <s v="betty.lewis@kag.com"/>
    <x v="0"/>
    <n v="8349.99"/>
    <s v="6/3/2020"/>
    <s v="12/16/2023"/>
    <n v="53"/>
    <n v="45240"/>
    <x v="0"/>
    <n v="3506.88"/>
    <n v="4843.1099999999997"/>
    <x v="14"/>
    <n v="53"/>
    <n v="28551.75"/>
    <x v="0"/>
    <n v="2.59"/>
    <n v="60"/>
    <s v="8/23/2020"/>
    <x v="0"/>
    <n v="53"/>
    <x v="0"/>
    <n v="8825.31"/>
    <n v="4434.3500000000004"/>
    <n v="221.72"/>
    <s v="8/5/2023"/>
    <s v="3/9/2023"/>
    <n v="2042"/>
    <n v="53"/>
    <s v="4/14/2023"/>
    <s v="Praise"/>
    <s v="Pending"/>
    <s v="12/7/2023"/>
    <n v="1"/>
    <x v="4"/>
    <x v="3"/>
  </r>
  <r>
    <n v="54"/>
    <s v="Timothy"/>
    <s v="Mitchell"/>
    <n v="32"/>
    <x v="2"/>
    <s v="Address_54"/>
    <x v="21"/>
    <n v="19458794907"/>
    <s v="timothy.mitchell@kag.com"/>
    <x v="1"/>
    <n v="6653.87"/>
    <s v="5/28/2014"/>
    <s v="8/14/2023"/>
    <n v="54"/>
    <n v="45111"/>
    <x v="1"/>
    <n v="3433.5"/>
    <n v="3220.37"/>
    <x v="30"/>
    <n v="54"/>
    <n v="2206.9899999999998"/>
    <x v="0"/>
    <n v="2.2799999999999998"/>
    <n v="12"/>
    <s v="12/12/2020"/>
    <x v="1"/>
    <n v="54"/>
    <x v="1"/>
    <n v="1662.19"/>
    <n v="3601.42"/>
    <n v="180.07"/>
    <s v="11/2/2023"/>
    <s v="6/16/2023"/>
    <n v="4735"/>
    <n v="54"/>
    <s v="11/17/2023"/>
    <s v="Praise"/>
    <s v="Resolved"/>
    <s v="2/6/2023"/>
    <n v="1"/>
    <x v="2"/>
    <x v="4"/>
  </r>
  <r>
    <n v="55"/>
    <s v="John"/>
    <s v="Campbell"/>
    <n v="41"/>
    <x v="0"/>
    <s v="Address_55"/>
    <x v="27"/>
    <n v="19458794908"/>
    <s v="john.campbell@kag.com"/>
    <x v="1"/>
    <n v="5639.51"/>
    <s v="1/24/2013"/>
    <s v="10/5/2023"/>
    <n v="55"/>
    <n v="45150"/>
    <x v="2"/>
    <n v="2877.53"/>
    <n v="2761.98"/>
    <x v="31"/>
    <n v="55"/>
    <n v="48439.95"/>
    <x v="0"/>
    <n v="3.72"/>
    <n v="48"/>
    <s v="6/4/2020"/>
    <x v="1"/>
    <n v="55"/>
    <x v="0"/>
    <n v="4451.6400000000003"/>
    <n v="4981.24"/>
    <n v="249.06"/>
    <s v="8/14/2023"/>
    <s v="6/29/2023"/>
    <n v="8927"/>
    <n v="55"/>
    <s v="3/31/2023"/>
    <s v="Praise"/>
    <s v="Pending"/>
    <s v="10/10/2023"/>
    <n v="1"/>
    <x v="5"/>
    <x v="0"/>
  </r>
  <r>
    <n v="56"/>
    <s v="Amanda"/>
    <s v="Gonzalez"/>
    <n v="69"/>
    <x v="1"/>
    <s v="Address_56"/>
    <x v="32"/>
    <n v="19458794909"/>
    <s v="amanda.gonzalez@kag.com"/>
    <x v="1"/>
    <n v="8705.5"/>
    <s v="5/17/2007"/>
    <s v="8/26/2023"/>
    <n v="56"/>
    <n v="44965"/>
    <x v="1"/>
    <n v="297.89"/>
    <n v="8407.61"/>
    <x v="41"/>
    <n v="56"/>
    <n v="16687.82"/>
    <x v="1"/>
    <n v="5.12"/>
    <n v="48"/>
    <s v="12/25/2022"/>
    <x v="1"/>
    <n v="56"/>
    <x v="1"/>
    <n v="8771.57"/>
    <n v="4130.99"/>
    <n v="206.55"/>
    <s v="4/8/2023"/>
    <s v="6/11/2023"/>
    <n v="8261"/>
    <n v="56"/>
    <s v="3/3/2023"/>
    <s v="Praise"/>
    <s v="Resolved"/>
    <s v="10/4/2023"/>
    <n v="1"/>
    <x v="9"/>
    <x v="3"/>
  </r>
  <r>
    <n v="57"/>
    <s v="Linda"/>
    <s v="Mitchell"/>
    <n v="48"/>
    <x v="1"/>
    <s v="Address_57"/>
    <x v="2"/>
    <n v="19458794910"/>
    <s v="linda.mitchell@kag.com"/>
    <x v="0"/>
    <n v="9695.42"/>
    <s v="11/30/2022"/>
    <s v="4/4/2023"/>
    <n v="57"/>
    <n v="44957"/>
    <x v="0"/>
    <n v="642.91999999999996"/>
    <n v="10338.34"/>
    <x v="42"/>
    <n v="57"/>
    <n v="26519.26"/>
    <x v="0"/>
    <n v="3.68"/>
    <n v="36"/>
    <s v="2/17/2020"/>
    <x v="2"/>
    <n v="57"/>
    <x v="1"/>
    <n v="5559.78"/>
    <n v="2479.94"/>
    <n v="124"/>
    <s v="7/5/2023"/>
    <s v="1/17/2023"/>
    <n v="2928"/>
    <n v="57"/>
    <s v="11/12/2023"/>
    <s v="Suggestion"/>
    <s v="Pending"/>
    <s v="2/27/2023"/>
    <n v="1"/>
    <x v="3"/>
    <x v="1"/>
  </r>
  <r>
    <n v="58"/>
    <s v="Timothy"/>
    <s v="Carter"/>
    <n v="37"/>
    <x v="2"/>
    <s v="Address_58"/>
    <x v="8"/>
    <n v="19458794911"/>
    <s v="timothy.carter@kag.com"/>
    <x v="1"/>
    <n v="9971.6"/>
    <s v="2/16/2021"/>
    <s v="11/26/2023"/>
    <n v="58"/>
    <n v="44928"/>
    <x v="2"/>
    <n v="205.99"/>
    <n v="9765.61"/>
    <x v="43"/>
    <n v="58"/>
    <n v="21460.86"/>
    <x v="2"/>
    <n v="7.41"/>
    <n v="24"/>
    <s v="2/23/2021"/>
    <x v="0"/>
    <n v="58"/>
    <x v="2"/>
    <n v="9315.2900000000009"/>
    <n v="3693.78"/>
    <n v="184.69"/>
    <s v="11/28/2023"/>
    <s v="4/26/2023"/>
    <n v="5456"/>
    <n v="58"/>
    <s v="4/21/2023"/>
    <s v="Suggestion"/>
    <s v="Pending"/>
    <s v="12/4/2023"/>
    <n v="1"/>
    <x v="3"/>
    <x v="0"/>
  </r>
  <r>
    <n v="59"/>
    <s v="Andrew"/>
    <s v="Lewis"/>
    <n v="27"/>
    <x v="0"/>
    <s v="Address_59"/>
    <x v="10"/>
    <n v="19458794912"/>
    <s v="andrew.lewis@kag.com"/>
    <x v="0"/>
    <n v="6864.48"/>
    <s v="9/5/2012"/>
    <s v="7/16/2023"/>
    <n v="59"/>
    <n v="45268"/>
    <x v="1"/>
    <n v="3595.39"/>
    <n v="3269.09"/>
    <x v="44"/>
    <n v="59"/>
    <n v="44787.58"/>
    <x v="1"/>
    <n v="5.88"/>
    <n v="24"/>
    <s v="9/28/2022"/>
    <x v="0"/>
    <n v="59"/>
    <x v="0"/>
    <n v="6365.93"/>
    <n v="479.28"/>
    <n v="23.96"/>
    <s v="6/14/2023"/>
    <s v="7/24/2023"/>
    <n v="3616"/>
    <n v="59"/>
    <s v="3/4/2023"/>
    <s v="Praise"/>
    <s v="Resolved"/>
    <s v="5/5/2023"/>
    <n v="1"/>
    <x v="0"/>
    <x v="4"/>
  </r>
  <r>
    <n v="60"/>
    <s v="Susan"/>
    <s v="Hill"/>
    <n v="28"/>
    <x v="0"/>
    <s v="Address_60"/>
    <x v="27"/>
    <n v="19458794913"/>
    <s v="susan.hill@kag.com"/>
    <x v="0"/>
    <n v="3457.4"/>
    <s v="8/22/2004"/>
    <s v="3/5/2023"/>
    <n v="60"/>
    <n v="45091"/>
    <x v="0"/>
    <n v="2393.2199999999998"/>
    <n v="1064.18"/>
    <x v="45"/>
    <n v="60"/>
    <n v="49991.08"/>
    <x v="0"/>
    <n v="4.66"/>
    <n v="48"/>
    <s v="3/29/2021"/>
    <x v="2"/>
    <n v="60"/>
    <x v="2"/>
    <n v="8287.2999999999993"/>
    <n v="4590.25"/>
    <n v="229.51"/>
    <s v="11/28/2023"/>
    <s v="7/9/2023"/>
    <n v="9195"/>
    <n v="60"/>
    <s v="4/8/2023"/>
    <s v="Praise"/>
    <s v="Resolved"/>
    <s v="12/16/2023"/>
    <n v="-1"/>
    <x v="7"/>
    <x v="4"/>
  </r>
  <r>
    <n v="61"/>
    <s v="Thomas"/>
    <s v="White"/>
    <n v="35"/>
    <x v="1"/>
    <s v="Address_61"/>
    <x v="12"/>
    <n v="19458794914"/>
    <s v="thomas.white@kag.com"/>
    <x v="0"/>
    <n v="8759.52"/>
    <s v="1/6/2009"/>
    <s v="5/30/2023"/>
    <n v="61"/>
    <n v="45226"/>
    <x v="1"/>
    <n v="4775.3599999999997"/>
    <n v="13534.88"/>
    <x v="46"/>
    <n v="61"/>
    <n v="4351.01"/>
    <x v="1"/>
    <n v="2.92"/>
    <n v="24"/>
    <s v="10/7/2022"/>
    <x v="1"/>
    <n v="61"/>
    <x v="1"/>
    <n v="5051.49"/>
    <n v="4920.8500000000004"/>
    <n v="246.04"/>
    <s v="5/30/2023"/>
    <s v="11/30/2023"/>
    <n v="4132"/>
    <n v="61"/>
    <s v="10/11/2023"/>
    <s v="Praise"/>
    <s v="Resolved"/>
    <s v="1/2/2023"/>
    <n v="1"/>
    <x v="8"/>
    <x v="4"/>
  </r>
  <r>
    <n v="62"/>
    <s v="Margaret"/>
    <s v="Sanchez"/>
    <n v="51"/>
    <x v="1"/>
    <s v="Address_62"/>
    <x v="0"/>
    <n v="19458794915"/>
    <s v="margaret.sanchez@kag.com"/>
    <x v="1"/>
    <n v="6578.05"/>
    <s v="6/25/2004"/>
    <s v="5/21/2023"/>
    <n v="62"/>
    <n v="45053"/>
    <x v="0"/>
    <n v="4762.12"/>
    <n v="1815.93"/>
    <x v="47"/>
    <n v="62"/>
    <n v="36869.53"/>
    <x v="0"/>
    <n v="6.45"/>
    <n v="36"/>
    <s v="4/6/2021"/>
    <x v="1"/>
    <n v="62"/>
    <x v="0"/>
    <n v="1834.47"/>
    <n v="4285.04"/>
    <n v="214.25"/>
    <s v="6/23/2023"/>
    <s v="7/31/2023"/>
    <n v="8052"/>
    <n v="62"/>
    <s v="5/16/2023"/>
    <s v="Praise"/>
    <s v="Resolved"/>
    <s v="8/31/2023"/>
    <n v="1"/>
    <x v="10"/>
    <x v="1"/>
  </r>
  <r>
    <n v="63"/>
    <s v="Stephanie"/>
    <s v="Taylor"/>
    <n v="45"/>
    <x v="0"/>
    <s v="Address_63"/>
    <x v="25"/>
    <n v="19458794916"/>
    <s v="stephanie.taylor@kag.com"/>
    <x v="1"/>
    <n v="3300.96"/>
    <s v="12/15/2007"/>
    <s v="8/19/2023"/>
    <n v="63"/>
    <n v="45245"/>
    <x v="2"/>
    <n v="3992.87"/>
    <n v="-691.91"/>
    <x v="14"/>
    <n v="63"/>
    <n v="19031.93"/>
    <x v="1"/>
    <n v="7.07"/>
    <n v="48"/>
    <s v="2/24/2020"/>
    <x v="1"/>
    <n v="63"/>
    <x v="0"/>
    <n v="3042.97"/>
    <n v="177.97"/>
    <n v="8.9"/>
    <s v="11/12/2023"/>
    <s v="10/6/2023"/>
    <n v="130"/>
    <n v="63"/>
    <s v="12/25/2023"/>
    <s v="Praise"/>
    <s v="Pending"/>
    <s v="8/15/2023"/>
    <n v="-1"/>
    <x v="4"/>
    <x v="0"/>
  </r>
  <r>
    <n v="64"/>
    <s v="Michelle"/>
    <s v="Miller"/>
    <n v="55"/>
    <x v="0"/>
    <s v="Address_64"/>
    <x v="19"/>
    <n v="19458794917"/>
    <s v="michelle.miller@kag.com"/>
    <x v="0"/>
    <n v="9330.41"/>
    <s v="11/9/2012"/>
    <s v="9/2/2023"/>
    <n v="64"/>
    <n v="45001"/>
    <x v="0"/>
    <n v="2220.81"/>
    <n v="7109.6"/>
    <x v="44"/>
    <n v="64"/>
    <n v="7814.57"/>
    <x v="0"/>
    <n v="8.06"/>
    <n v="48"/>
    <s v="1/7/2021"/>
    <x v="0"/>
    <n v="64"/>
    <x v="0"/>
    <n v="2220.5500000000002"/>
    <n v="826.04"/>
    <n v="41.3"/>
    <s v="9/20/2023"/>
    <s v="3/9/2023"/>
    <n v="2892"/>
    <n v="64"/>
    <s v="7/21/2023"/>
    <s v="Suggestion"/>
    <s v="Pending"/>
    <s v="1/30/2023"/>
    <n v="1"/>
    <x v="11"/>
    <x v="1"/>
  </r>
  <r>
    <n v="65"/>
    <s v="Patricia"/>
    <s v="Gonzalez"/>
    <n v="33"/>
    <x v="1"/>
    <s v="Address_65"/>
    <x v="33"/>
    <n v="19458794918"/>
    <s v="patricia.gonzalez@kag.com"/>
    <x v="1"/>
    <n v="7501.74"/>
    <s v="7/17/2009"/>
    <s v="10/30/2023"/>
    <n v="65"/>
    <n v="45235"/>
    <x v="1"/>
    <n v="1588.59"/>
    <n v="5913.15"/>
    <x v="48"/>
    <n v="65"/>
    <n v="20866.439999999999"/>
    <x v="2"/>
    <n v="9.92"/>
    <n v="48"/>
    <s v="3/2/2020"/>
    <x v="0"/>
    <n v="65"/>
    <x v="0"/>
    <n v="8216.6200000000008"/>
    <n v="527.51"/>
    <n v="26.38"/>
    <s v="7/11/2023"/>
    <s v="11/8/2023"/>
    <n v="1801"/>
    <n v="65"/>
    <s v="7/30/2023"/>
    <s v="Praise"/>
    <s v="Pending"/>
    <s v="12/3/2023"/>
    <n v="1"/>
    <x v="4"/>
    <x v="4"/>
  </r>
  <r>
    <n v="66"/>
    <s v="Mary"/>
    <s v="Jones"/>
    <n v="41"/>
    <x v="0"/>
    <s v="Address_66"/>
    <x v="29"/>
    <n v="19458794919"/>
    <s v="mary.jones@kag.com"/>
    <x v="1"/>
    <n v="4583"/>
    <s v="2/11/2020"/>
    <s v="12/13/2023"/>
    <n v="66"/>
    <n v="45002"/>
    <x v="2"/>
    <n v="1012.86"/>
    <n v="5595.86"/>
    <x v="49"/>
    <n v="66"/>
    <n v="49909.18"/>
    <x v="0"/>
    <n v="3.08"/>
    <n v="36"/>
    <s v="12/10/2021"/>
    <x v="0"/>
    <n v="66"/>
    <x v="1"/>
    <n v="9313.17"/>
    <n v="2128.2600000000002"/>
    <n v="106.41"/>
    <s v="8/11/2023"/>
    <s v="11/14/2023"/>
    <n v="6734"/>
    <n v="66"/>
    <s v="7/9/2023"/>
    <s v="Complaint"/>
    <s v="Resolved"/>
    <s v="2/21/2023"/>
    <n v="1"/>
    <x v="11"/>
    <x v="0"/>
  </r>
  <r>
    <n v="67"/>
    <s v="Jennifer"/>
    <s v="Sanchez"/>
    <n v="56"/>
    <x v="1"/>
    <s v="Address_67"/>
    <x v="31"/>
    <n v="19458794920"/>
    <s v="jennifer.sanchez@kag.com"/>
    <x v="1"/>
    <n v="4599.46"/>
    <s v="10/4/2016"/>
    <s v="10/4/2023"/>
    <n v="67"/>
    <n v="45276"/>
    <x v="2"/>
    <n v="1170.1500000000001"/>
    <n v="5769.61"/>
    <x v="50"/>
    <n v="67"/>
    <n v="18520.8"/>
    <x v="1"/>
    <n v="1.1399999999999999"/>
    <n v="24"/>
    <s v="10/23/2021"/>
    <x v="1"/>
    <n v="67"/>
    <x v="0"/>
    <n v="3075.82"/>
    <n v="190.61"/>
    <n v="9.5299999999999994"/>
    <s v="4/26/2023"/>
    <s v="9/30/2023"/>
    <n v="466"/>
    <n v="67"/>
    <s v="1/10/2023"/>
    <s v="Praise"/>
    <s v="Pending"/>
    <s v="4/25/2023"/>
    <n v="1"/>
    <x v="0"/>
    <x v="1"/>
  </r>
  <r>
    <n v="68"/>
    <s v="Carol"/>
    <s v="Carter"/>
    <n v="68"/>
    <x v="0"/>
    <s v="Address_68"/>
    <x v="13"/>
    <n v="19458794921"/>
    <s v="carol.carter@kag.com"/>
    <x v="1"/>
    <n v="9959.69"/>
    <s v="2/6/2022"/>
    <s v="1/31/2023"/>
    <n v="68"/>
    <n v="45201"/>
    <x v="0"/>
    <n v="4951.6899999999996"/>
    <n v="14911.38"/>
    <x v="20"/>
    <n v="68"/>
    <n v="14592.57"/>
    <x v="2"/>
    <n v="5.5"/>
    <n v="48"/>
    <s v="5/6/2021"/>
    <x v="1"/>
    <n v="68"/>
    <x v="0"/>
    <n v="3895.3"/>
    <n v="4716.75"/>
    <n v="235.84"/>
    <s v="8/12/2023"/>
    <s v="6/4/2023"/>
    <n v="6101"/>
    <n v="68"/>
    <s v="2/21/2023"/>
    <s v="Praise"/>
    <s v="Resolved"/>
    <s v="9/9/2023"/>
    <n v="-1"/>
    <x v="8"/>
    <x v="3"/>
  </r>
  <r>
    <n v="69"/>
    <s v="Patricia"/>
    <s v="Williams"/>
    <n v="29"/>
    <x v="2"/>
    <s v="Address_69"/>
    <x v="34"/>
    <n v="19458794922"/>
    <s v="patricia.williams@kag.com"/>
    <x v="0"/>
    <n v="3799.72"/>
    <s v="6/19/2013"/>
    <s v="2/7/2023"/>
    <n v="69"/>
    <n v="45227"/>
    <x v="2"/>
    <n v="2656.44"/>
    <n v="6456.16"/>
    <x v="6"/>
    <n v="69"/>
    <n v="42462.400000000001"/>
    <x v="1"/>
    <n v="9.32"/>
    <n v="60"/>
    <s v="11/14/2022"/>
    <x v="1"/>
    <n v="69"/>
    <x v="0"/>
    <n v="7657.6"/>
    <n v="2925.25"/>
    <n v="146.26"/>
    <s v="4/3/2023"/>
    <s v="2/22/2023"/>
    <n v="71"/>
    <n v="69"/>
    <s v="2/9/2023"/>
    <s v="Suggestion"/>
    <s v="Resolved"/>
    <s v="5/21/2023"/>
    <n v="1"/>
    <x v="8"/>
    <x v="4"/>
  </r>
  <r>
    <n v="70"/>
    <s v="Mark"/>
    <s v="Miller"/>
    <n v="67"/>
    <x v="1"/>
    <s v="Address_70"/>
    <x v="20"/>
    <n v="19458794923"/>
    <s v="mark.miller@kag.com"/>
    <x v="0"/>
    <n v="1031.4000000000001"/>
    <s v="5/29/2020"/>
    <s v="2/8/2023"/>
    <n v="70"/>
    <n v="45161"/>
    <x v="1"/>
    <n v="71.14"/>
    <n v="1102.54"/>
    <x v="51"/>
    <n v="70"/>
    <n v="43528.959999999999"/>
    <x v="1"/>
    <n v="3.24"/>
    <n v="48"/>
    <s v="3/10/2021"/>
    <x v="0"/>
    <n v="70"/>
    <x v="2"/>
    <n v="4900.6499999999996"/>
    <n v="2837.64"/>
    <n v="141.88"/>
    <s v="6/13/2023"/>
    <s v="3/3/2023"/>
    <n v="7405"/>
    <n v="70"/>
    <s v="11/26/2023"/>
    <s v="Complaint"/>
    <s v="Resolved"/>
    <s v="12/19/2023"/>
    <n v="1"/>
    <x v="5"/>
    <x v="3"/>
  </r>
  <r>
    <n v="71"/>
    <s v="Karen"/>
    <s v="Carter"/>
    <n v="59"/>
    <x v="0"/>
    <s v="Address_71"/>
    <x v="19"/>
    <n v="19458794924"/>
    <s v="karen.carter@kag.com"/>
    <x v="1"/>
    <n v="5431.76"/>
    <s v="4/11/2020"/>
    <s v="6/13/2023"/>
    <n v="71"/>
    <n v="44981"/>
    <x v="2"/>
    <n v="231.02"/>
    <n v="5200.74"/>
    <x v="52"/>
    <n v="71"/>
    <n v="17604.59"/>
    <x v="0"/>
    <n v="7.8"/>
    <n v="24"/>
    <s v="4/25/2022"/>
    <x v="1"/>
    <n v="71"/>
    <x v="0"/>
    <n v="8291.94"/>
    <n v="2230.04"/>
    <n v="111.5"/>
    <s v="1/17/2023"/>
    <s v="10/19/2023"/>
    <n v="5695"/>
    <n v="71"/>
    <s v="3/2/2023"/>
    <s v="Suggestion"/>
    <s v="Resolved"/>
    <s v="5/23/2023"/>
    <n v="1"/>
    <x v="9"/>
    <x v="1"/>
  </r>
  <r>
    <n v="72"/>
    <s v="Sandra"/>
    <s v="Hill"/>
    <n v="24"/>
    <x v="1"/>
    <s v="Address_72"/>
    <x v="24"/>
    <n v="19458794925"/>
    <s v="sandra.hill@kag.com"/>
    <x v="1"/>
    <n v="8860.06"/>
    <s v="12/25/2002"/>
    <s v="12/22/2023"/>
    <n v="72"/>
    <n v="45125"/>
    <x v="0"/>
    <n v="2299.2399999999998"/>
    <n v="6560.82"/>
    <x v="53"/>
    <n v="72"/>
    <n v="15634.98"/>
    <x v="2"/>
    <n v="3.88"/>
    <n v="12"/>
    <s v="1/15/2022"/>
    <x v="1"/>
    <n v="72"/>
    <x v="2"/>
    <n v="3866.07"/>
    <n v="1689.29"/>
    <n v="84.46"/>
    <s v="5/21/2023"/>
    <s v="10/9/2023"/>
    <n v="6865"/>
    <n v="72"/>
    <s v="11/7/2023"/>
    <s v="Complaint"/>
    <s v="Resolved"/>
    <s v="9/6/2023"/>
    <n v="1"/>
    <x v="2"/>
    <x v="2"/>
  </r>
  <r>
    <n v="73"/>
    <s v="Amanda"/>
    <s v="Smith"/>
    <n v="53"/>
    <x v="0"/>
    <s v="Address_73"/>
    <x v="7"/>
    <n v="19458794926"/>
    <s v="amanda.smith@kag.com"/>
    <x v="1"/>
    <n v="5886.75"/>
    <s v="10/12/2018"/>
    <s v="9/24/2023"/>
    <n v="73"/>
    <n v="44955"/>
    <x v="0"/>
    <n v="2222.9699999999998"/>
    <n v="3663.78"/>
    <x v="54"/>
    <n v="73"/>
    <n v="32716.79"/>
    <x v="0"/>
    <n v="4.5199999999999996"/>
    <n v="12"/>
    <s v="3/17/2021"/>
    <x v="2"/>
    <n v="73"/>
    <x v="2"/>
    <n v="5748.09"/>
    <n v="2421.4499999999998"/>
    <n v="121.07"/>
    <s v="1/30/2023"/>
    <s v="10/1/2023"/>
    <n v="257"/>
    <n v="73"/>
    <s v="9/1/2023"/>
    <s v="Complaint"/>
    <s v="Resolved"/>
    <s v="5/3/2023"/>
    <n v="1"/>
    <x v="3"/>
    <x v="1"/>
  </r>
  <r>
    <n v="74"/>
    <s v="Kimberly"/>
    <s v="Carter"/>
    <n v="34"/>
    <x v="2"/>
    <s v="Address_74"/>
    <x v="23"/>
    <n v="19458794927"/>
    <s v="kimberly.carter@kag.com"/>
    <x v="0"/>
    <n v="7951.57"/>
    <s v="9/29/2010"/>
    <s v="3/10/2023"/>
    <n v="74"/>
    <n v="45230"/>
    <x v="2"/>
    <n v="2033.74"/>
    <n v="9985.31"/>
    <x v="9"/>
    <n v="74"/>
    <n v="11053.75"/>
    <x v="1"/>
    <n v="9.5299999999999994"/>
    <n v="12"/>
    <s v="10/5/2022"/>
    <x v="0"/>
    <n v="74"/>
    <x v="0"/>
    <n v="8505.91"/>
    <n v="2587.65"/>
    <n v="129.38"/>
    <s v="11/26/2023"/>
    <s v="7/25/2023"/>
    <n v="7360"/>
    <n v="74"/>
    <s v="4/23/2023"/>
    <s v="Praise"/>
    <s v="Pending"/>
    <s v="7/22/2023"/>
    <n v="1"/>
    <x v="8"/>
    <x v="4"/>
  </r>
  <r>
    <n v="75"/>
    <s v="Elizabeth"/>
    <s v="Taylor"/>
    <n v="66"/>
    <x v="2"/>
    <s v="Address_75"/>
    <x v="19"/>
    <n v="19458794928"/>
    <s v="elizabeth.taylor@kag.com"/>
    <x v="1"/>
    <n v="643.16"/>
    <s v="9/23/2016"/>
    <s v="10/17/2023"/>
    <n v="75"/>
    <n v="45254"/>
    <x v="1"/>
    <n v="4119.78"/>
    <n v="4762.9399999999996"/>
    <x v="13"/>
    <n v="75"/>
    <n v="24700.58"/>
    <x v="2"/>
    <n v="5.15"/>
    <n v="60"/>
    <s v="8/21/2020"/>
    <x v="0"/>
    <n v="75"/>
    <x v="1"/>
    <n v="4149.29"/>
    <n v="3478.89"/>
    <n v="173.94"/>
    <s v="10/30/2023"/>
    <s v="3/10/2023"/>
    <n v="1339"/>
    <n v="75"/>
    <s v="6/24/2023"/>
    <s v="Suggestion"/>
    <s v="Pending"/>
    <s v="5/19/2023"/>
    <n v="-1"/>
    <x v="4"/>
    <x v="3"/>
  </r>
  <r>
    <n v="76"/>
    <s v="Margaret"/>
    <s v="Nelson"/>
    <n v="21"/>
    <x v="2"/>
    <s v="Address_76"/>
    <x v="17"/>
    <n v="19458794929"/>
    <s v="margaret.nelson@kag.com"/>
    <x v="0"/>
    <n v="6766.61"/>
    <s v="1/1/2005"/>
    <s v="8/17/2023"/>
    <n v="76"/>
    <n v="44989"/>
    <x v="2"/>
    <n v="3518.75"/>
    <n v="3247.86"/>
    <x v="55"/>
    <n v="76"/>
    <n v="7925.84"/>
    <x v="0"/>
    <n v="7.53"/>
    <n v="12"/>
    <s v="3/27/2022"/>
    <x v="0"/>
    <n v="76"/>
    <x v="1"/>
    <n v="6771.04"/>
    <n v="826.25"/>
    <n v="41.31"/>
    <s v="3/2/2023"/>
    <s v="2/6/2023"/>
    <n v="5136"/>
    <n v="76"/>
    <s v="10/11/2023"/>
    <s v="Suggestion"/>
    <s v="Pending"/>
    <s v="3/31/2023"/>
    <n v="1"/>
    <x v="11"/>
    <x v="2"/>
  </r>
  <r>
    <n v="77"/>
    <s v="Susan"/>
    <s v="Harris"/>
    <n v="54"/>
    <x v="1"/>
    <s v="Address_77"/>
    <x v="19"/>
    <n v="19458794930"/>
    <s v="susan.harris@kag.com"/>
    <x v="1"/>
    <n v="884.02"/>
    <s v="3/21/2019"/>
    <s v="9/18/2023"/>
    <n v="77"/>
    <n v="45075"/>
    <x v="2"/>
    <n v="546.01"/>
    <n v="1430.03"/>
    <x v="56"/>
    <n v="77"/>
    <n v="15932.98"/>
    <x v="1"/>
    <n v="5.95"/>
    <n v="36"/>
    <s v="8/8/2020"/>
    <x v="0"/>
    <n v="77"/>
    <x v="0"/>
    <n v="6816.02"/>
    <n v="2876.14"/>
    <n v="143.81"/>
    <s v="12/8/2023"/>
    <s v="8/1/2023"/>
    <n v="1868"/>
    <n v="77"/>
    <s v="8/2/2023"/>
    <s v="Praise"/>
    <s v="Pending"/>
    <s v="5/29/2023"/>
    <n v="1"/>
    <x v="10"/>
    <x v="1"/>
  </r>
  <r>
    <n v="78"/>
    <s v="Donald"/>
    <s v="Williams"/>
    <n v="50"/>
    <x v="2"/>
    <s v="Address_78"/>
    <x v="34"/>
    <n v="19458794931"/>
    <s v="donald.williams@kag.com"/>
    <x v="1"/>
    <n v="5607.93"/>
    <s v="10/15/2013"/>
    <s v="1/20/2023"/>
    <n v="78"/>
    <n v="45239"/>
    <x v="0"/>
    <n v="1819.77"/>
    <n v="3788.16"/>
    <x v="57"/>
    <n v="78"/>
    <n v="15576.59"/>
    <x v="2"/>
    <n v="7.88"/>
    <n v="36"/>
    <s v="8/22/2022"/>
    <x v="2"/>
    <n v="78"/>
    <x v="1"/>
    <n v="4167.3599999999997"/>
    <n v="2895.65"/>
    <n v="144.78"/>
    <s v="7/17/2023"/>
    <s v="2/2/2023"/>
    <n v="2974"/>
    <n v="78"/>
    <s v="10/4/2023"/>
    <s v="Suggestion"/>
    <s v="Resolved"/>
    <s v="9/11/2023"/>
    <n v="1"/>
    <x v="4"/>
    <x v="1"/>
  </r>
  <r>
    <n v="79"/>
    <s v="Deborah"/>
    <s v="Anderson"/>
    <n v="36"/>
    <x v="1"/>
    <s v="Address_79"/>
    <x v="15"/>
    <n v="19458794932"/>
    <s v="deborah.anderson@kag.com"/>
    <x v="0"/>
    <n v="5027.8999999999996"/>
    <s v="11/4/2014"/>
    <s v="3/4/2023"/>
    <n v="79"/>
    <n v="45195"/>
    <x v="2"/>
    <n v="2987.43"/>
    <n v="2040.47"/>
    <x v="22"/>
    <n v="79"/>
    <n v="35050.1"/>
    <x v="0"/>
    <n v="3.86"/>
    <n v="12"/>
    <s v="5/5/2022"/>
    <x v="2"/>
    <n v="79"/>
    <x v="0"/>
    <n v="7692.29"/>
    <n v="1834.95"/>
    <n v="91.75"/>
    <s v="10/13/2023"/>
    <s v="1/20/2023"/>
    <n v="9311"/>
    <n v="79"/>
    <s v="4/15/2023"/>
    <s v="Praise"/>
    <s v="Resolved"/>
    <s v="8/22/2023"/>
    <n v="1"/>
    <x v="6"/>
    <x v="0"/>
  </r>
  <r>
    <n v="80"/>
    <s v="Joseph"/>
    <s v="Lewis"/>
    <n v="43"/>
    <x v="2"/>
    <s v="Address_80"/>
    <x v="6"/>
    <n v="19458794933"/>
    <s v="joseph.lewis@kag.com"/>
    <x v="0"/>
    <n v="9461.48"/>
    <s v="2/24/2002"/>
    <s v="10/28/2023"/>
    <n v="80"/>
    <n v="45081"/>
    <x v="1"/>
    <n v="1918.62"/>
    <n v="11380.1"/>
    <x v="58"/>
    <n v="80"/>
    <n v="14831.38"/>
    <x v="2"/>
    <n v="8.89"/>
    <n v="12"/>
    <s v="12/12/2022"/>
    <x v="2"/>
    <n v="80"/>
    <x v="0"/>
    <n v="5756.9"/>
    <n v="4821.45"/>
    <n v="241.07"/>
    <s v="1/21/2023"/>
    <s v="7/17/2023"/>
    <n v="5682"/>
    <n v="80"/>
    <s v="10/20/2023"/>
    <s v="Praise"/>
    <s v="Pending"/>
    <s v="6/16/2023"/>
    <n v="1"/>
    <x v="7"/>
    <x v="0"/>
  </r>
  <r>
    <n v="81"/>
    <s v="Linda"/>
    <s v="Nelson"/>
    <n v="28"/>
    <x v="1"/>
    <s v="Address_81"/>
    <x v="0"/>
    <n v="19458794934"/>
    <s v="linda.nelson@kag.com"/>
    <x v="0"/>
    <n v="1411.4"/>
    <s v="10/6/2018"/>
    <s v="6/19/2023"/>
    <n v="81"/>
    <n v="45122"/>
    <x v="1"/>
    <n v="1049.44"/>
    <n v="361.96"/>
    <x v="35"/>
    <n v="81"/>
    <n v="45026.29"/>
    <x v="2"/>
    <n v="5.94"/>
    <n v="24"/>
    <s v="9/14/2020"/>
    <x v="2"/>
    <n v="81"/>
    <x v="0"/>
    <n v="6346.33"/>
    <n v="3725.51"/>
    <n v="186.28"/>
    <s v="8/7/2023"/>
    <s v="8/24/2023"/>
    <n v="8898"/>
    <n v="81"/>
    <s v="6/17/2023"/>
    <s v="Complaint"/>
    <s v="Resolved"/>
    <s v="12/16/2023"/>
    <n v="1"/>
    <x v="2"/>
    <x v="4"/>
  </r>
  <r>
    <n v="82"/>
    <s v="Susan"/>
    <s v="Young"/>
    <n v="48"/>
    <x v="2"/>
    <s v="Address_82"/>
    <x v="26"/>
    <n v="19458794935"/>
    <s v="susan.young@kag.com"/>
    <x v="0"/>
    <n v="193.96"/>
    <s v="10/11/2010"/>
    <s v="1/13/2023"/>
    <n v="82"/>
    <n v="45270"/>
    <x v="1"/>
    <n v="3143.98"/>
    <n v="-2950.02"/>
    <x v="59"/>
    <n v="82"/>
    <n v="49169.26"/>
    <x v="0"/>
    <n v="3.78"/>
    <n v="36"/>
    <s v="2/22/2022"/>
    <x v="1"/>
    <n v="82"/>
    <x v="1"/>
    <n v="4514.9799999999996"/>
    <n v="3553.84"/>
    <n v="177.69"/>
    <s v="10/30/2023"/>
    <s v="4/30/2023"/>
    <n v="4919"/>
    <n v="82"/>
    <s v="5/6/2023"/>
    <s v="Complaint"/>
    <s v="Resolved"/>
    <s v="4/4/2023"/>
    <n v="1"/>
    <x v="0"/>
    <x v="1"/>
  </r>
  <r>
    <n v="83"/>
    <s v="Daniel"/>
    <s v="Sanchez"/>
    <n v="18"/>
    <x v="0"/>
    <s v="Address_83"/>
    <x v="35"/>
    <n v="19458794936"/>
    <s v="daniel.sanchez@kag.com"/>
    <x v="1"/>
    <n v="1459.81"/>
    <s v="5/16/2008"/>
    <s v="5/17/2023"/>
    <n v="83"/>
    <n v="45031"/>
    <x v="1"/>
    <n v="3015.22"/>
    <n v="4475.03"/>
    <x v="10"/>
    <n v="83"/>
    <n v="4972.0200000000004"/>
    <x v="1"/>
    <n v="1.34"/>
    <n v="24"/>
    <s v="2/24/2021"/>
    <x v="1"/>
    <n v="83"/>
    <x v="1"/>
    <n v="1809.62"/>
    <n v="4365.6400000000003"/>
    <n v="218.28"/>
    <s v="7/22/2023"/>
    <s v="5/4/2023"/>
    <n v="9222"/>
    <n v="83"/>
    <s v="8/13/2023"/>
    <s v="Praise"/>
    <s v="Resolved"/>
    <s v="3/19/2023"/>
    <n v="1"/>
    <x v="1"/>
    <x v="2"/>
  </r>
  <r>
    <n v="84"/>
    <s v="Michelle"/>
    <s v="Thomas"/>
    <n v="57"/>
    <x v="0"/>
    <s v="Address_84"/>
    <x v="29"/>
    <n v="19458794937"/>
    <s v="michelle.thomas@kag.com"/>
    <x v="0"/>
    <n v="1789.99"/>
    <s v="7/6/2015"/>
    <s v="8/12/2023"/>
    <n v="84"/>
    <n v="45191"/>
    <x v="1"/>
    <n v="4873.3"/>
    <n v="-3083.31"/>
    <x v="10"/>
    <n v="84"/>
    <n v="20484.73"/>
    <x v="0"/>
    <n v="1.1200000000000001"/>
    <n v="24"/>
    <s v="11/6/2020"/>
    <x v="2"/>
    <n v="84"/>
    <x v="0"/>
    <n v="7285.15"/>
    <n v="1694.55"/>
    <n v="84.73"/>
    <s v="5/21/2023"/>
    <s v="7/11/2023"/>
    <n v="6577"/>
    <n v="84"/>
    <s v="10/30/2023"/>
    <s v="Complaint"/>
    <s v="Pending"/>
    <s v="7/11/2023"/>
    <n v="1"/>
    <x v="6"/>
    <x v="1"/>
  </r>
  <r>
    <n v="85"/>
    <s v="Charles"/>
    <s v="Harris"/>
    <n v="53"/>
    <x v="1"/>
    <s v="Address_85"/>
    <x v="1"/>
    <n v="19458794938"/>
    <s v="charles.harris@kag.com"/>
    <x v="0"/>
    <n v="2584.02"/>
    <s v="1/10/2010"/>
    <s v="4/4/2023"/>
    <n v="85"/>
    <n v="45000"/>
    <x v="2"/>
    <n v="2809.74"/>
    <n v="-225.72"/>
    <x v="60"/>
    <n v="85"/>
    <n v="15790.21"/>
    <x v="0"/>
    <n v="4.18"/>
    <n v="12"/>
    <s v="12/14/2022"/>
    <x v="1"/>
    <n v="85"/>
    <x v="0"/>
    <n v="4087.24"/>
    <n v="1063.3499999999999"/>
    <n v="53.17"/>
    <s v="4/12/2023"/>
    <s v="10/31/2023"/>
    <n v="697"/>
    <n v="85"/>
    <s v="3/4/2023"/>
    <s v="Praise"/>
    <s v="Resolved"/>
    <s v="4/13/2023"/>
    <n v="1"/>
    <x v="11"/>
    <x v="1"/>
  </r>
  <r>
    <n v="86"/>
    <s v="Jessica"/>
    <s v="Ramirez"/>
    <n v="46"/>
    <x v="2"/>
    <s v="Address_86"/>
    <x v="36"/>
    <n v="19458794939"/>
    <s v="jessica.ramirez@kag.com"/>
    <x v="0"/>
    <n v="8169.38"/>
    <s v="6/2/2018"/>
    <s v="6/26/2023"/>
    <n v="86"/>
    <n v="45001"/>
    <x v="1"/>
    <n v="4372.74"/>
    <n v="3796.64"/>
    <x v="61"/>
    <n v="86"/>
    <n v="18247.52"/>
    <x v="2"/>
    <n v="2.94"/>
    <n v="24"/>
    <s v="8/3/2020"/>
    <x v="0"/>
    <n v="86"/>
    <x v="1"/>
    <n v="6476.25"/>
    <n v="2191.4299999999998"/>
    <n v="109.57"/>
    <s v="3/25/2023"/>
    <s v="12/9/2023"/>
    <n v="4225"/>
    <n v="86"/>
    <s v="8/23/2023"/>
    <s v="Suggestion"/>
    <s v="Resolved"/>
    <s v="3/18/2023"/>
    <n v="1"/>
    <x v="11"/>
    <x v="1"/>
  </r>
  <r>
    <n v="87"/>
    <s v="Brian"/>
    <s v="Rodriguez"/>
    <n v="42"/>
    <x v="2"/>
    <s v="Address_87"/>
    <x v="5"/>
    <n v="19458794940"/>
    <s v="brian.rodriguez@kag.com"/>
    <x v="1"/>
    <n v="3831.12"/>
    <s v="4/12/2013"/>
    <s v="12/14/2023"/>
    <n v="87"/>
    <n v="45023"/>
    <x v="1"/>
    <n v="4746.49"/>
    <n v="8577.61"/>
    <x v="20"/>
    <n v="87"/>
    <n v="14002.39"/>
    <x v="0"/>
    <n v="1.47"/>
    <n v="12"/>
    <s v="11/24/2021"/>
    <x v="1"/>
    <n v="87"/>
    <x v="0"/>
    <n v="9170.7800000000007"/>
    <n v="2987.74"/>
    <n v="149.38999999999999"/>
    <s v="3/7/2023"/>
    <s v="12/16/2023"/>
    <n v="8866"/>
    <n v="87"/>
    <s v="7/2/2023"/>
    <s v="Complaint"/>
    <s v="Pending"/>
    <s v="2/24/2023"/>
    <n v="1"/>
    <x v="1"/>
    <x v="0"/>
  </r>
  <r>
    <n v="88"/>
    <s v="Karen"/>
    <s v="Smith"/>
    <n v="64"/>
    <x v="0"/>
    <s v="Address_88"/>
    <x v="32"/>
    <n v="19458794941"/>
    <s v="karen.smith@kag.com"/>
    <x v="0"/>
    <n v="8423.5"/>
    <s v="10/19/2015"/>
    <s v="12/23/2023"/>
    <n v="88"/>
    <n v="45167"/>
    <x v="2"/>
    <n v="2179.5700000000002"/>
    <n v="10603.07"/>
    <x v="50"/>
    <n v="88"/>
    <n v="19750.580000000002"/>
    <x v="2"/>
    <n v="5.98"/>
    <n v="12"/>
    <s v="9/8/2020"/>
    <x v="1"/>
    <n v="88"/>
    <x v="2"/>
    <n v="8514.73"/>
    <n v="2788"/>
    <n v="139.4"/>
    <s v="8/8/2023"/>
    <s v="4/13/2023"/>
    <n v="7888"/>
    <n v="88"/>
    <s v="7/7/2023"/>
    <s v="Complaint"/>
    <s v="Pending"/>
    <s v="3/19/2023"/>
    <n v="1"/>
    <x v="5"/>
    <x v="3"/>
  </r>
  <r>
    <n v="89"/>
    <s v="Timothy"/>
    <s v="Lewis"/>
    <n v="66"/>
    <x v="2"/>
    <s v="Address_89"/>
    <x v="13"/>
    <n v="19458794942"/>
    <s v="timothy.lewis@kag.com"/>
    <x v="1"/>
    <n v="2792.15"/>
    <s v="7/2/2021"/>
    <s v="6/5/2023"/>
    <n v="89"/>
    <n v="45065"/>
    <x v="2"/>
    <n v="273.94"/>
    <n v="3066.09"/>
    <x v="24"/>
    <n v="89"/>
    <n v="7929.32"/>
    <x v="1"/>
    <n v="9.9"/>
    <n v="48"/>
    <s v="8/30/2020"/>
    <x v="1"/>
    <n v="89"/>
    <x v="2"/>
    <n v="6663.31"/>
    <n v="1102.03"/>
    <n v="55.1"/>
    <s v="5/26/2023"/>
    <s v="3/21/2023"/>
    <n v="4072"/>
    <n v="89"/>
    <s v="3/3/2023"/>
    <s v="Praise"/>
    <s v="Pending"/>
    <s v="2/19/2023"/>
    <n v="1"/>
    <x v="10"/>
    <x v="3"/>
  </r>
  <r>
    <n v="90"/>
    <s v="Nancy"/>
    <s v="Perez"/>
    <n v="35"/>
    <x v="2"/>
    <s v="Address_90"/>
    <x v="12"/>
    <n v="19458794943"/>
    <s v="nancy.perez@kag.com"/>
    <x v="1"/>
    <n v="8619.36"/>
    <s v="6/22/2022"/>
    <s v="5/1/2023"/>
    <n v="90"/>
    <n v="45035"/>
    <x v="1"/>
    <n v="726.04"/>
    <n v="7893.32"/>
    <x v="62"/>
    <n v="90"/>
    <n v="14711.1"/>
    <x v="2"/>
    <n v="4.8"/>
    <n v="36"/>
    <s v="8/19/2020"/>
    <x v="1"/>
    <n v="90"/>
    <x v="1"/>
    <n v="3047.11"/>
    <n v="1343.47"/>
    <n v="67.17"/>
    <s v="8/11/2023"/>
    <s v="8/7/2023"/>
    <n v="1434"/>
    <n v="90"/>
    <s v="8/1/2023"/>
    <s v="Suggestion"/>
    <s v="Resolved"/>
    <s v="8/25/2023"/>
    <n v="1"/>
    <x v="1"/>
    <x v="4"/>
  </r>
  <r>
    <n v="91"/>
    <s v="Sandra"/>
    <s v="Thomas"/>
    <n v="20"/>
    <x v="1"/>
    <s v="Address_91"/>
    <x v="34"/>
    <n v="19458794944"/>
    <s v="sandra.thomas@kag.com"/>
    <x v="0"/>
    <n v="180.1"/>
    <s v="11/25/2016"/>
    <s v="6/20/2023"/>
    <n v="91"/>
    <n v="44954"/>
    <x v="1"/>
    <n v="2524.81"/>
    <n v="2704.91"/>
    <x v="0"/>
    <n v="91"/>
    <n v="37643.08"/>
    <x v="0"/>
    <n v="5.97"/>
    <n v="60"/>
    <s v="1/21/2020"/>
    <x v="2"/>
    <n v="91"/>
    <x v="2"/>
    <n v="5646.98"/>
    <n v="4628.6899999999996"/>
    <n v="231.43"/>
    <s v="5/28/2023"/>
    <s v="2/11/2023"/>
    <n v="6763"/>
    <n v="91"/>
    <s v="2/24/2023"/>
    <s v="Complaint"/>
    <s v="Pending"/>
    <s v="4/8/2023"/>
    <n v="1"/>
    <x v="3"/>
    <x v="2"/>
  </r>
  <r>
    <n v="92"/>
    <s v="Matthew"/>
    <s v="Green"/>
    <n v="35"/>
    <x v="0"/>
    <s v="Address_92"/>
    <x v="8"/>
    <n v="19458794945"/>
    <s v="matthew.green@kag.com"/>
    <x v="1"/>
    <n v="9351.9"/>
    <s v="3/12/2022"/>
    <s v="7/17/2023"/>
    <n v="92"/>
    <n v="45028"/>
    <x v="0"/>
    <n v="4465.8599999999997"/>
    <n v="4886.04"/>
    <x v="50"/>
    <n v="92"/>
    <n v="17858.28"/>
    <x v="0"/>
    <n v="2.98"/>
    <n v="36"/>
    <s v="7/20/2021"/>
    <x v="1"/>
    <n v="92"/>
    <x v="1"/>
    <n v="4373.6899999999996"/>
    <n v="405.51"/>
    <n v="20.28"/>
    <s v="9/27/2023"/>
    <s v="11/30/2023"/>
    <n v="1807"/>
    <n v="92"/>
    <s v="1/3/2023"/>
    <s v="Complaint"/>
    <s v="Pending"/>
    <s v="5/11/2023"/>
    <n v="1"/>
    <x v="1"/>
    <x v="4"/>
  </r>
  <r>
    <n v="93"/>
    <s v="Brian"/>
    <s v="Baker"/>
    <n v="24"/>
    <x v="2"/>
    <s v="Address_93"/>
    <x v="17"/>
    <n v="19458794946"/>
    <s v="brian.baker@kag.com"/>
    <x v="0"/>
    <n v="7485.89"/>
    <s v="11/29/2002"/>
    <s v="6/18/2023"/>
    <n v="93"/>
    <n v="45276"/>
    <x v="1"/>
    <n v="3274.12"/>
    <n v="10760.01"/>
    <x v="63"/>
    <n v="93"/>
    <n v="11183.91"/>
    <x v="0"/>
    <n v="2.84"/>
    <n v="60"/>
    <s v="7/4/2022"/>
    <x v="1"/>
    <n v="93"/>
    <x v="2"/>
    <n v="6319.51"/>
    <n v="2520.25"/>
    <n v="126.01"/>
    <s v="9/2/2023"/>
    <s v="7/21/2023"/>
    <n v="7430"/>
    <n v="93"/>
    <s v="9/29/2023"/>
    <s v="Praise"/>
    <s v="Pending"/>
    <s v="8/18/2023"/>
    <n v="1"/>
    <x v="0"/>
    <x v="2"/>
  </r>
  <r>
    <n v="94"/>
    <s v="Kenneth"/>
    <s v="Green"/>
    <n v="45"/>
    <x v="2"/>
    <s v="Address_94"/>
    <x v="0"/>
    <n v="19458794947"/>
    <s v="kenneth.green@kag.com"/>
    <x v="1"/>
    <n v="4186.03"/>
    <s v="7/4/2002"/>
    <s v="6/21/2023"/>
    <n v="94"/>
    <n v="45045"/>
    <x v="1"/>
    <n v="1015.39"/>
    <n v="3170.64"/>
    <x v="64"/>
    <n v="94"/>
    <n v="6313.76"/>
    <x v="1"/>
    <n v="3.96"/>
    <n v="48"/>
    <s v="9/4/2022"/>
    <x v="0"/>
    <n v="94"/>
    <x v="1"/>
    <n v="7582.01"/>
    <n v="2373.34"/>
    <n v="118.67"/>
    <s v="7/19/2023"/>
    <s v="9/12/2023"/>
    <n v="2695"/>
    <n v="94"/>
    <s v="2/22/2023"/>
    <s v="Suggestion"/>
    <s v="Resolved"/>
    <s v="7/27/2023"/>
    <n v="1"/>
    <x v="1"/>
    <x v="0"/>
  </r>
  <r>
    <n v="95"/>
    <s v="Mark"/>
    <s v="Miller"/>
    <n v="34"/>
    <x v="1"/>
    <s v="Address_95"/>
    <x v="14"/>
    <n v="19458794948"/>
    <s v="mark.miller@kag.com"/>
    <x v="1"/>
    <n v="5815.62"/>
    <s v="8/18/2004"/>
    <s v="6/6/2023"/>
    <n v="95"/>
    <n v="44998"/>
    <x v="0"/>
    <n v="3508.21"/>
    <n v="9323.83"/>
    <x v="39"/>
    <n v="95"/>
    <n v="18052.2"/>
    <x v="0"/>
    <n v="8.52"/>
    <n v="48"/>
    <s v="6/18/2021"/>
    <x v="2"/>
    <n v="95"/>
    <x v="2"/>
    <n v="7536.36"/>
    <n v="1916.85"/>
    <n v="95.84"/>
    <s v="12/12/2023"/>
    <s v="3/17/2023"/>
    <n v="2170"/>
    <n v="95"/>
    <s v="2/24/2023"/>
    <s v="Praise"/>
    <s v="Pending"/>
    <s v="4/26/2023"/>
    <n v="1"/>
    <x v="11"/>
    <x v="4"/>
  </r>
  <r>
    <n v="96"/>
    <s v="Joseph"/>
    <s v="Wilson"/>
    <n v="42"/>
    <x v="1"/>
    <s v="Address_96"/>
    <x v="19"/>
    <n v="19458794949"/>
    <s v="joseph.wilson@kag.com"/>
    <x v="0"/>
    <n v="9336.8700000000008"/>
    <s v="12/24/2016"/>
    <s v="11/20/2023"/>
    <n v="96"/>
    <n v="44953"/>
    <x v="2"/>
    <n v="4472.1499999999996"/>
    <n v="13809.02"/>
    <x v="26"/>
    <n v="96"/>
    <n v="32527.05"/>
    <x v="0"/>
    <n v="9.65"/>
    <n v="36"/>
    <s v="9/5/2022"/>
    <x v="0"/>
    <n v="96"/>
    <x v="1"/>
    <n v="1512.66"/>
    <n v="3918.05"/>
    <n v="195.9"/>
    <s v="10/27/2023"/>
    <s v="12/26/2023"/>
    <n v="1024"/>
    <n v="96"/>
    <s v="11/12/2023"/>
    <s v="Complaint"/>
    <s v="Resolved"/>
    <s v="4/26/2023"/>
    <n v="1"/>
    <x v="3"/>
    <x v="0"/>
  </r>
  <r>
    <n v="97"/>
    <s v="Brian"/>
    <s v="Lewis"/>
    <n v="35"/>
    <x v="1"/>
    <s v="Address_97"/>
    <x v="15"/>
    <n v="19458794950"/>
    <s v="brian.lewis@kag.com"/>
    <x v="0"/>
    <n v="5867.35"/>
    <s v="3/24/2008"/>
    <s v="7/29/2023"/>
    <n v="97"/>
    <n v="45076"/>
    <x v="2"/>
    <n v="160.83000000000001"/>
    <n v="5706.52"/>
    <x v="37"/>
    <n v="97"/>
    <n v="13411.94"/>
    <x v="2"/>
    <n v="7.66"/>
    <n v="48"/>
    <s v="9/22/2020"/>
    <x v="1"/>
    <n v="97"/>
    <x v="2"/>
    <n v="4355.01"/>
    <n v="4612.91"/>
    <n v="230.65"/>
    <s v="10/4/2023"/>
    <s v="11/17/2023"/>
    <n v="2512"/>
    <n v="97"/>
    <s v="2/24/2023"/>
    <s v="Suggestion"/>
    <s v="Resolved"/>
    <s v="7/25/2023"/>
    <n v="1"/>
    <x v="10"/>
    <x v="4"/>
  </r>
  <r>
    <n v="98"/>
    <s v="James"/>
    <s v="Jackson"/>
    <n v="69"/>
    <x v="1"/>
    <s v="Address_98"/>
    <x v="18"/>
    <n v="19458794951"/>
    <s v="james.jackson@kag.com"/>
    <x v="1"/>
    <n v="2362.83"/>
    <s v="12/21/2013"/>
    <s v="10/8/2023"/>
    <n v="98"/>
    <n v="45096"/>
    <x v="2"/>
    <n v="1221.6300000000001"/>
    <n v="3584.46"/>
    <x v="65"/>
    <n v="98"/>
    <n v="21699.84"/>
    <x v="0"/>
    <n v="1.19"/>
    <n v="48"/>
    <s v="10/18/2022"/>
    <x v="1"/>
    <n v="98"/>
    <x v="0"/>
    <n v="4510.45"/>
    <n v="4986.37"/>
    <n v="249.32"/>
    <s v="10/6/2023"/>
    <s v="1/14/2023"/>
    <n v="7899"/>
    <n v="98"/>
    <s v="5/26/2023"/>
    <s v="Praise"/>
    <s v="Resolved"/>
    <s v="6/23/2023"/>
    <n v="1"/>
    <x v="7"/>
    <x v="3"/>
  </r>
  <r>
    <n v="99"/>
    <s v="Matthew"/>
    <s v="Jackson"/>
    <n v="57"/>
    <x v="2"/>
    <s v="Address_99"/>
    <x v="7"/>
    <n v="19458794952"/>
    <s v="matthew.jackson@kag.com"/>
    <x v="0"/>
    <n v="5771.45"/>
    <s v="4/24/2009"/>
    <s v="7/15/2023"/>
    <n v="99"/>
    <n v="45086"/>
    <x v="1"/>
    <n v="774.37"/>
    <n v="6545.82"/>
    <x v="30"/>
    <n v="99"/>
    <n v="47667.53"/>
    <x v="2"/>
    <n v="4.95"/>
    <n v="12"/>
    <s v="5/12/2021"/>
    <x v="0"/>
    <n v="99"/>
    <x v="1"/>
    <n v="2685.39"/>
    <n v="613.70000000000005"/>
    <n v="30.68"/>
    <s v="7/30/2023"/>
    <s v="7/22/2023"/>
    <n v="3175"/>
    <n v="99"/>
    <s v="9/17/2023"/>
    <s v="Suggestion"/>
    <s v="Pending"/>
    <s v="2/10/2023"/>
    <n v="1"/>
    <x v="7"/>
    <x v="1"/>
  </r>
  <r>
    <n v="100"/>
    <s v="John"/>
    <s v="Johnson"/>
    <n v="60"/>
    <x v="2"/>
    <s v="Address_100"/>
    <x v="36"/>
    <n v="19458794953"/>
    <s v="john.johnson@kag.com"/>
    <x v="0"/>
    <n v="8727.33"/>
    <s v="10/15/2004"/>
    <s v="9/27/2023"/>
    <n v="100"/>
    <n v="45068"/>
    <x v="0"/>
    <n v="3922.67"/>
    <n v="12650"/>
    <x v="17"/>
    <n v="100"/>
    <n v="28065.78"/>
    <x v="1"/>
    <n v="4.79"/>
    <n v="48"/>
    <s v="8/1/2022"/>
    <x v="0"/>
    <n v="100"/>
    <x v="0"/>
    <n v="5380.02"/>
    <n v="214.28"/>
    <n v="10.71"/>
    <s v="1/3/2023"/>
    <s v="4/1/2023"/>
    <n v="8789"/>
    <n v="100"/>
    <s v="8/22/2023"/>
    <s v="Praise"/>
    <s v="Resolved"/>
    <s v="3/31/2023"/>
    <n v="1"/>
    <x v="10"/>
    <x v="1"/>
  </r>
  <r>
    <n v="101"/>
    <s v="David"/>
    <s v="Green"/>
    <n v="20"/>
    <x v="2"/>
    <s v="Address_101"/>
    <x v="18"/>
    <n v="19458794954"/>
    <s v="david.green@kag.com"/>
    <x v="1"/>
    <n v="9875.75"/>
    <s v="5/5/2020"/>
    <s v="7/6/2023"/>
    <n v="101"/>
    <n v="45080"/>
    <x v="0"/>
    <n v="4458.47"/>
    <n v="14334.22"/>
    <x v="39"/>
    <n v="101"/>
    <n v="27064.99"/>
    <x v="0"/>
    <n v="9.42"/>
    <n v="24"/>
    <s v="5/18/2022"/>
    <x v="1"/>
    <n v="101"/>
    <x v="1"/>
    <n v="3511.78"/>
    <n v="1376.5"/>
    <n v="68.819999999999993"/>
    <s v="3/7/2023"/>
    <s v="9/23/2023"/>
    <n v="9703"/>
    <n v="101"/>
    <s v="5/17/2023"/>
    <s v="Complaint"/>
    <s v="Pending"/>
    <s v="12/17/2023"/>
    <n v="1"/>
    <x v="7"/>
    <x v="2"/>
  </r>
  <r>
    <n v="102"/>
    <s v="Nancy"/>
    <s v="Hall"/>
    <n v="42"/>
    <x v="1"/>
    <s v="Address_102"/>
    <x v="37"/>
    <n v="19458794955"/>
    <s v="nancy.hall@kag.com"/>
    <x v="1"/>
    <n v="5882.42"/>
    <s v="10/9/2003"/>
    <s v="3/3/2023"/>
    <n v="102"/>
    <n v="45176"/>
    <x v="1"/>
    <n v="2777.24"/>
    <n v="3105.18"/>
    <x v="45"/>
    <n v="102"/>
    <n v="21087.22"/>
    <x v="1"/>
    <n v="7.71"/>
    <n v="48"/>
    <s v="2/3/2020"/>
    <x v="0"/>
    <n v="102"/>
    <x v="1"/>
    <n v="4126.54"/>
    <n v="3412.51"/>
    <n v="170.63"/>
    <s v="4/23/2023"/>
    <s v="7/12/2023"/>
    <n v="31"/>
    <n v="102"/>
    <s v="1/7/2023"/>
    <s v="Praise"/>
    <s v="Resolved"/>
    <s v="5/7/2023"/>
    <n v="1"/>
    <x v="6"/>
    <x v="0"/>
  </r>
  <r>
    <n v="103"/>
    <s v="James"/>
    <s v="Anderson"/>
    <n v="24"/>
    <x v="2"/>
    <s v="Address_103"/>
    <x v="12"/>
    <n v="19458794956"/>
    <s v="james.anderson@kag.com"/>
    <x v="1"/>
    <n v="1640.89"/>
    <s v="6/30/2021"/>
    <s v="5/25/2023"/>
    <n v="103"/>
    <n v="45109"/>
    <x v="1"/>
    <n v="4242.53"/>
    <n v="-2601.64"/>
    <x v="24"/>
    <n v="103"/>
    <n v="28285.16"/>
    <x v="0"/>
    <n v="7.43"/>
    <n v="60"/>
    <s v="3/20/2021"/>
    <x v="1"/>
    <n v="103"/>
    <x v="1"/>
    <n v="6153.34"/>
    <n v="2022.65"/>
    <n v="101.13"/>
    <s v="7/18/2023"/>
    <s v="9/8/2023"/>
    <n v="4147"/>
    <n v="103"/>
    <s v="2/25/2023"/>
    <s v="Complaint"/>
    <s v="Pending"/>
    <s v="7/9/2023"/>
    <n v="1"/>
    <x v="2"/>
    <x v="2"/>
  </r>
  <r>
    <n v="104"/>
    <s v="Amanda"/>
    <s v="Williams"/>
    <n v="64"/>
    <x v="0"/>
    <s v="Address_104"/>
    <x v="38"/>
    <n v="19458794957"/>
    <s v="amanda.williams@kag.com"/>
    <x v="0"/>
    <n v="7740.35"/>
    <s v="6/24/2006"/>
    <s v="8/14/2023"/>
    <n v="104"/>
    <n v="45129"/>
    <x v="1"/>
    <n v="3288.12"/>
    <n v="4452.2299999999996"/>
    <x v="13"/>
    <n v="104"/>
    <n v="49243.8"/>
    <x v="0"/>
    <n v="6.08"/>
    <n v="36"/>
    <s v="12/29/2020"/>
    <x v="1"/>
    <n v="104"/>
    <x v="0"/>
    <n v="8627.02"/>
    <n v="2329.5300000000002"/>
    <n v="116.48"/>
    <s v="1/13/2023"/>
    <s v="3/20/2023"/>
    <n v="7328"/>
    <n v="104"/>
    <s v="7/7/2023"/>
    <s v="Complaint"/>
    <s v="Pending"/>
    <s v="4/28/2023"/>
    <n v="1"/>
    <x v="2"/>
    <x v="3"/>
  </r>
  <r>
    <n v="105"/>
    <s v="Linda"/>
    <s v="Hernandez"/>
    <n v="27"/>
    <x v="0"/>
    <s v="Address_105"/>
    <x v="15"/>
    <n v="19458794958"/>
    <s v="linda.hernandez@kag.com"/>
    <x v="1"/>
    <n v="9969.42"/>
    <s v="3/9/2013"/>
    <s v="4/27/2023"/>
    <n v="105"/>
    <n v="44997"/>
    <x v="1"/>
    <n v="3286.93"/>
    <n v="6682.49"/>
    <x v="0"/>
    <n v="105"/>
    <n v="13436.54"/>
    <x v="0"/>
    <n v="6.81"/>
    <n v="60"/>
    <s v="3/4/2020"/>
    <x v="2"/>
    <n v="105"/>
    <x v="1"/>
    <n v="4854.9399999999996"/>
    <n v="4997.1099999999997"/>
    <n v="249.86"/>
    <s v="5/3/2023"/>
    <s v="4/16/2023"/>
    <n v="4710"/>
    <n v="105"/>
    <s v="10/13/2023"/>
    <s v="Praise"/>
    <s v="Pending"/>
    <s v="6/5/2023"/>
    <n v="1"/>
    <x v="11"/>
    <x v="4"/>
  </r>
  <r>
    <n v="106"/>
    <s v="Nancy"/>
    <s v="Rivera"/>
    <n v="61"/>
    <x v="2"/>
    <s v="Address_106"/>
    <x v="14"/>
    <n v="19458794959"/>
    <s v="nancy.rivera@kag.com"/>
    <x v="0"/>
    <n v="4789"/>
    <s v="12/4/2002"/>
    <s v="7/25/2023"/>
    <n v="106"/>
    <n v="45109"/>
    <x v="2"/>
    <n v="2902.74"/>
    <n v="1886.26"/>
    <x v="3"/>
    <n v="106"/>
    <n v="47154.47"/>
    <x v="2"/>
    <n v="7.29"/>
    <n v="12"/>
    <s v="11/10/2021"/>
    <x v="0"/>
    <n v="106"/>
    <x v="1"/>
    <n v="5861.01"/>
    <n v="2456.6799999999998"/>
    <n v="122.83"/>
    <s v="9/27/2023"/>
    <s v="3/14/2023"/>
    <n v="6998"/>
    <n v="106"/>
    <s v="1/19/2023"/>
    <s v="Suggestion"/>
    <s v="Resolved"/>
    <s v="9/20/2023"/>
    <n v="1"/>
    <x v="2"/>
    <x v="3"/>
  </r>
  <r>
    <n v="107"/>
    <s v="William"/>
    <s v="Robinson"/>
    <n v="61"/>
    <x v="1"/>
    <s v="Address_107"/>
    <x v="12"/>
    <n v="19458794960"/>
    <s v="william.robinson@kag.com"/>
    <x v="1"/>
    <n v="3898.95"/>
    <s v="12/3/2021"/>
    <s v="12/22/2023"/>
    <n v="107"/>
    <n v="45099"/>
    <x v="0"/>
    <n v="259.58999999999997"/>
    <n v="3639.36"/>
    <x v="66"/>
    <n v="107"/>
    <n v="8304.48"/>
    <x v="2"/>
    <n v="5.97"/>
    <n v="48"/>
    <s v="12/3/2022"/>
    <x v="2"/>
    <n v="107"/>
    <x v="1"/>
    <n v="8157.08"/>
    <n v="4576.7299999999996"/>
    <n v="228.84"/>
    <s v="7/21/2023"/>
    <s v="4/19/2023"/>
    <n v="7527"/>
    <n v="107"/>
    <s v="2/27/2023"/>
    <s v="Complaint"/>
    <s v="Pending"/>
    <s v="2/11/2023"/>
    <n v="1"/>
    <x v="7"/>
    <x v="3"/>
  </r>
  <r>
    <n v="108"/>
    <s v="Thomas"/>
    <s v="Flores"/>
    <n v="68"/>
    <x v="0"/>
    <s v="Address_108"/>
    <x v="35"/>
    <n v="19458794961"/>
    <s v="thomas.flores@kag.com"/>
    <x v="0"/>
    <n v="5569.76"/>
    <s v="8/6/2006"/>
    <s v="3/7/2023"/>
    <n v="108"/>
    <n v="44956"/>
    <x v="0"/>
    <n v="4685.5200000000004"/>
    <n v="10255.280000000001"/>
    <x v="0"/>
    <n v="108"/>
    <n v="6444.16"/>
    <x v="2"/>
    <n v="8.6"/>
    <n v="24"/>
    <s v="4/20/2020"/>
    <x v="1"/>
    <n v="108"/>
    <x v="2"/>
    <n v="4867.49"/>
    <n v="2058.35"/>
    <n v="102.92"/>
    <s v="4/3/2023"/>
    <s v="10/6/2023"/>
    <n v="233"/>
    <n v="108"/>
    <s v="12/11/2023"/>
    <s v="Praise"/>
    <s v="Resolved"/>
    <s v="3/15/2023"/>
    <n v="1"/>
    <x v="3"/>
    <x v="3"/>
  </r>
  <r>
    <n v="109"/>
    <s v="Linda"/>
    <s v="Moore"/>
    <n v="36"/>
    <x v="2"/>
    <s v="Address_109"/>
    <x v="15"/>
    <n v="19458794962"/>
    <s v="linda.moore@kag.com"/>
    <x v="0"/>
    <n v="1731.19"/>
    <s v="11/27/2018"/>
    <s v="10/28/2023"/>
    <n v="109"/>
    <n v="45248"/>
    <x v="0"/>
    <n v="1785.3"/>
    <n v="3516.49"/>
    <x v="67"/>
    <n v="109"/>
    <n v="33078.81"/>
    <x v="0"/>
    <n v="1.33"/>
    <n v="12"/>
    <s v="9/1/2022"/>
    <x v="2"/>
    <n v="109"/>
    <x v="0"/>
    <n v="4475.6400000000003"/>
    <n v="2200.7600000000002"/>
    <n v="110.04"/>
    <s v="3/25/2023"/>
    <s v="9/26/2023"/>
    <n v="3505"/>
    <n v="109"/>
    <s v="4/11/2023"/>
    <s v="Suggestion"/>
    <s v="Pending"/>
    <s v="8/1/2023"/>
    <n v="1"/>
    <x v="4"/>
    <x v="0"/>
  </r>
  <r>
    <n v="110"/>
    <s v="Andrew"/>
    <s v="Mitchell"/>
    <n v="32"/>
    <x v="0"/>
    <s v="Address_110"/>
    <x v="7"/>
    <n v="19458794963"/>
    <s v="andrew.mitchell@kag.com"/>
    <x v="1"/>
    <n v="9715.7099999999991"/>
    <s v="4/12/2015"/>
    <s v="11/23/2023"/>
    <n v="110"/>
    <n v="45281"/>
    <x v="2"/>
    <n v="4014.86"/>
    <n v="5700.85"/>
    <x v="66"/>
    <n v="110"/>
    <n v="13307.77"/>
    <x v="0"/>
    <n v="9.4700000000000006"/>
    <n v="36"/>
    <s v="7/6/2022"/>
    <x v="2"/>
    <n v="110"/>
    <x v="1"/>
    <n v="6993.33"/>
    <n v="3857.36"/>
    <n v="192.87"/>
    <s v="1/21/2023"/>
    <s v="7/19/2023"/>
    <n v="6390"/>
    <n v="110"/>
    <s v="4/29/2023"/>
    <s v="Suggestion"/>
    <s v="Pending"/>
    <s v="11/4/2023"/>
    <n v="1"/>
    <x v="0"/>
    <x v="4"/>
  </r>
  <r>
    <n v="111"/>
    <s v="Andrew"/>
    <s v="Johnson"/>
    <n v="38"/>
    <x v="0"/>
    <s v="Address_111"/>
    <x v="37"/>
    <n v="19458794964"/>
    <s v="andrew.johnson@kag.com"/>
    <x v="1"/>
    <n v="8399.51"/>
    <s v="3/26/2011"/>
    <s v="1/28/2023"/>
    <n v="111"/>
    <n v="45080"/>
    <x v="2"/>
    <n v="4051.82"/>
    <n v="12451.33"/>
    <x v="4"/>
    <n v="111"/>
    <n v="22775.22"/>
    <x v="0"/>
    <n v="7.96"/>
    <n v="48"/>
    <s v="10/24/2020"/>
    <x v="1"/>
    <n v="111"/>
    <x v="0"/>
    <n v="3437.91"/>
    <n v="4507.25"/>
    <n v="225.36"/>
    <s v="7/21/2023"/>
    <s v="5/18/2023"/>
    <n v="6264"/>
    <n v="111"/>
    <s v="5/4/2023"/>
    <s v="Suggestion"/>
    <s v="Pending"/>
    <s v="12/14/2023"/>
    <n v="1"/>
    <x v="7"/>
    <x v="0"/>
  </r>
  <r>
    <n v="112"/>
    <s v="Steven"/>
    <s v="Young"/>
    <n v="38"/>
    <x v="0"/>
    <s v="Address_112"/>
    <x v="8"/>
    <n v="19458794965"/>
    <s v="steven.young@kag.com"/>
    <x v="0"/>
    <n v="1218.6099999999999"/>
    <s v="9/22/2014"/>
    <s v="11/11/2023"/>
    <n v="112"/>
    <n v="45015"/>
    <x v="0"/>
    <n v="4829.1499999999996"/>
    <n v="6047.76"/>
    <x v="22"/>
    <n v="112"/>
    <n v="36753.08"/>
    <x v="2"/>
    <n v="5.76"/>
    <n v="36"/>
    <s v="6/2/2021"/>
    <x v="1"/>
    <n v="112"/>
    <x v="0"/>
    <n v="1256.3599999999999"/>
    <n v="4064.69"/>
    <n v="203.23"/>
    <s v="3/12/2023"/>
    <s v="3/11/2023"/>
    <n v="7027"/>
    <n v="112"/>
    <s v="10/9/2023"/>
    <s v="Praise"/>
    <s v="Pending"/>
    <s v="9/26/2023"/>
    <n v="1"/>
    <x v="11"/>
    <x v="0"/>
  </r>
  <r>
    <n v="113"/>
    <s v="Robert"/>
    <s v="Davis"/>
    <n v="54"/>
    <x v="0"/>
    <s v="Address_113"/>
    <x v="12"/>
    <n v="19458794966"/>
    <s v="robert.davis@kag.com"/>
    <x v="1"/>
    <n v="9456.31"/>
    <s v="1/22/2017"/>
    <s v="9/21/2023"/>
    <n v="113"/>
    <n v="45147"/>
    <x v="2"/>
    <n v="1640.23"/>
    <n v="11096.54"/>
    <x v="33"/>
    <n v="113"/>
    <n v="27207.23"/>
    <x v="2"/>
    <n v="8.74"/>
    <n v="12"/>
    <s v="8/31/2020"/>
    <x v="2"/>
    <n v="113"/>
    <x v="2"/>
    <n v="2209.6999999999998"/>
    <n v="2357.23"/>
    <n v="117.86"/>
    <s v="11/10/2023"/>
    <s v="5/20/2023"/>
    <n v="2290"/>
    <n v="113"/>
    <s v="8/18/2023"/>
    <s v="Praise"/>
    <s v="Pending"/>
    <s v="12/8/2023"/>
    <n v="1"/>
    <x v="5"/>
    <x v="1"/>
  </r>
  <r>
    <n v="114"/>
    <s v="Carol"/>
    <s v="Perez"/>
    <n v="45"/>
    <x v="2"/>
    <s v="Address_114"/>
    <x v="36"/>
    <n v="19458794967"/>
    <s v="carol.perez@kag.com"/>
    <x v="1"/>
    <n v="9433.91"/>
    <s v="9/11/2012"/>
    <s v="8/9/2023"/>
    <n v="114"/>
    <n v="45237"/>
    <x v="2"/>
    <n v="4987.0200000000004"/>
    <n v="4446.8900000000003"/>
    <x v="55"/>
    <n v="114"/>
    <n v="1673.72"/>
    <x v="1"/>
    <n v="8.4499999999999993"/>
    <n v="24"/>
    <s v="6/14/2022"/>
    <x v="2"/>
    <n v="114"/>
    <x v="0"/>
    <n v="3479.44"/>
    <n v="3490.18"/>
    <n v="174.51"/>
    <s v="10/30/2023"/>
    <s v="5/17/2023"/>
    <n v="4252"/>
    <n v="114"/>
    <s v="10/18/2023"/>
    <s v="Suggestion"/>
    <s v="Resolved"/>
    <s v="4/14/2023"/>
    <n v="1"/>
    <x v="4"/>
    <x v="0"/>
  </r>
  <r>
    <n v="115"/>
    <s v="Joshua"/>
    <s v="Garcia"/>
    <n v="62"/>
    <x v="0"/>
    <s v="Address_115"/>
    <x v="13"/>
    <n v="19458794968"/>
    <s v="joshua.garcia@kag.com"/>
    <x v="0"/>
    <n v="3231.91"/>
    <s v="1/1/2015"/>
    <s v="1/10/2023"/>
    <n v="115"/>
    <n v="45284"/>
    <x v="0"/>
    <n v="1509.87"/>
    <n v="1722.04"/>
    <x v="58"/>
    <n v="115"/>
    <n v="15986.32"/>
    <x v="2"/>
    <n v="4.7699999999999996"/>
    <n v="36"/>
    <s v="7/4/2020"/>
    <x v="0"/>
    <n v="115"/>
    <x v="2"/>
    <n v="8283.82"/>
    <n v="1318.87"/>
    <n v="65.94"/>
    <s v="7/30/2023"/>
    <s v="9/26/2023"/>
    <n v="5608"/>
    <n v="115"/>
    <s v="6/26/2023"/>
    <s v="Praise"/>
    <s v="Pending"/>
    <s v="10/28/2023"/>
    <n v="1"/>
    <x v="0"/>
    <x v="3"/>
  </r>
  <r>
    <n v="116"/>
    <s v="Kenneth"/>
    <s v="Lopez"/>
    <n v="49"/>
    <x v="2"/>
    <s v="Address_116"/>
    <x v="24"/>
    <n v="19458794969"/>
    <s v="kenneth.lopez@kag.com"/>
    <x v="0"/>
    <n v="6229.51"/>
    <s v="11/24/2013"/>
    <s v="10/4/2023"/>
    <n v="116"/>
    <n v="45247"/>
    <x v="1"/>
    <n v="2262.34"/>
    <n v="8491.85"/>
    <x v="47"/>
    <n v="116"/>
    <n v="4169.6499999999996"/>
    <x v="1"/>
    <n v="8.56"/>
    <n v="48"/>
    <s v="11/25/2021"/>
    <x v="2"/>
    <n v="116"/>
    <x v="0"/>
    <n v="2894.62"/>
    <n v="385.92"/>
    <n v="19.3"/>
    <s v="12/29/2023"/>
    <s v="3/4/2023"/>
    <n v="6192"/>
    <n v="116"/>
    <s v="3/21/2023"/>
    <s v="Suggestion"/>
    <s v="Resolved"/>
    <s v="8/6/2023"/>
    <n v="1"/>
    <x v="4"/>
    <x v="1"/>
  </r>
  <r>
    <n v="117"/>
    <s v="Betty"/>
    <s v="Campbell"/>
    <n v="58"/>
    <x v="0"/>
    <s v="Address_117"/>
    <x v="31"/>
    <n v="19458794970"/>
    <s v="betty.campbell@kag.com"/>
    <x v="1"/>
    <n v="1196.47"/>
    <s v="1/3/2001"/>
    <s v="10/18/2023"/>
    <n v="117"/>
    <n v="44951"/>
    <x v="0"/>
    <n v="3534.19"/>
    <n v="-2337.7199999999998"/>
    <x v="11"/>
    <n v="117"/>
    <n v="46379.61"/>
    <x v="1"/>
    <n v="2.7"/>
    <n v="60"/>
    <s v="3/28/2022"/>
    <x v="0"/>
    <n v="117"/>
    <x v="2"/>
    <n v="6586.05"/>
    <n v="790.09"/>
    <n v="39.5"/>
    <s v="8/7/2023"/>
    <s v="4/30/2023"/>
    <n v="2828"/>
    <n v="117"/>
    <s v="6/26/2023"/>
    <s v="Suggestion"/>
    <s v="Resolved"/>
    <s v="8/27/2023"/>
    <n v="-1"/>
    <x v="3"/>
    <x v="1"/>
  </r>
  <r>
    <n v="118"/>
    <s v="John"/>
    <s v="Flores"/>
    <n v="44"/>
    <x v="0"/>
    <s v="Address_118"/>
    <x v="32"/>
    <n v="19458794971"/>
    <s v="john.flores@kag.com"/>
    <x v="1"/>
    <n v="933.49"/>
    <s v="1/13/2014"/>
    <s v="1/4/2023"/>
    <n v="118"/>
    <n v="45024"/>
    <x v="1"/>
    <n v="783.39"/>
    <n v="1716.88"/>
    <x v="11"/>
    <n v="118"/>
    <n v="39937.78"/>
    <x v="2"/>
    <n v="5.22"/>
    <n v="60"/>
    <s v="11/16/2021"/>
    <x v="2"/>
    <n v="118"/>
    <x v="2"/>
    <n v="3783.95"/>
    <n v="120.35"/>
    <n v="6.02"/>
    <s v="1/17/2023"/>
    <s v="10/17/2023"/>
    <n v="4647"/>
    <n v="118"/>
    <s v="11/14/2023"/>
    <s v="Suggestion"/>
    <s v="Pending"/>
    <s v="9/15/2023"/>
    <n v="1"/>
    <x v="1"/>
    <x v="0"/>
  </r>
  <r>
    <n v="119"/>
    <s v="David"/>
    <s v="Scott"/>
    <n v="40"/>
    <x v="0"/>
    <s v="Address_119"/>
    <x v="19"/>
    <n v="19458794972"/>
    <s v="david.scott@kag.com"/>
    <x v="1"/>
    <n v="5067.7700000000004"/>
    <s v="1/26/2013"/>
    <s v="6/30/2023"/>
    <n v="119"/>
    <n v="44968"/>
    <x v="2"/>
    <n v="1339.2"/>
    <n v="6406.97"/>
    <x v="13"/>
    <n v="119"/>
    <n v="49208.24"/>
    <x v="0"/>
    <n v="3.09"/>
    <n v="36"/>
    <s v="6/19/2020"/>
    <x v="0"/>
    <n v="119"/>
    <x v="0"/>
    <n v="1529.45"/>
    <n v="2222.5700000000002"/>
    <n v="111.13"/>
    <s v="10/3/2023"/>
    <s v="6/4/2023"/>
    <n v="1429"/>
    <n v="119"/>
    <s v="8/31/2023"/>
    <s v="Complaint"/>
    <s v="Resolved"/>
    <s v="9/6/2023"/>
    <n v="1"/>
    <x v="9"/>
    <x v="0"/>
  </r>
  <r>
    <n v="120"/>
    <s v="Linda"/>
    <s v="Anderson"/>
    <n v="27"/>
    <x v="2"/>
    <s v="Address_120"/>
    <x v="22"/>
    <n v="19458794973"/>
    <s v="linda.anderson@kag.com"/>
    <x v="1"/>
    <n v="591.80999999999995"/>
    <s v="8/30/2006"/>
    <s v="3/26/2023"/>
    <n v="120"/>
    <n v="45226"/>
    <x v="1"/>
    <n v="3643.29"/>
    <n v="-3051.48"/>
    <x v="25"/>
    <n v="120"/>
    <n v="44370.37"/>
    <x v="2"/>
    <n v="2.12"/>
    <n v="24"/>
    <s v="9/28/2021"/>
    <x v="2"/>
    <n v="120"/>
    <x v="0"/>
    <n v="8489.2800000000007"/>
    <n v="3278.29"/>
    <n v="163.91"/>
    <s v="2/25/2023"/>
    <s v="1/23/2023"/>
    <n v="8769"/>
    <n v="120"/>
    <s v="9/10/2023"/>
    <s v="Suggestion"/>
    <s v="Resolved"/>
    <s v="6/28/2023"/>
    <n v="1"/>
    <x v="8"/>
    <x v="4"/>
  </r>
  <r>
    <n v="121"/>
    <s v="Barbara"/>
    <s v="Ramirez"/>
    <n v="57"/>
    <x v="0"/>
    <s v="Address_121"/>
    <x v="10"/>
    <n v="19458794974"/>
    <s v="barbara.ramirez@kag.com"/>
    <x v="1"/>
    <n v="8761.43"/>
    <s v="1/30/2013"/>
    <s v="1/25/2023"/>
    <n v="121"/>
    <n v="44995"/>
    <x v="1"/>
    <n v="4872.18"/>
    <n v="13633.61"/>
    <x v="68"/>
    <n v="121"/>
    <n v="24291.27"/>
    <x v="1"/>
    <n v="9.0500000000000007"/>
    <n v="12"/>
    <s v="3/8/2021"/>
    <x v="1"/>
    <n v="121"/>
    <x v="1"/>
    <n v="9401.57"/>
    <n v="167.13"/>
    <n v="8.36"/>
    <s v="5/19/2023"/>
    <s v="9/26/2023"/>
    <n v="43"/>
    <n v="121"/>
    <s v="1/18/2023"/>
    <s v="Suggestion"/>
    <s v="Pending"/>
    <s v="3/22/2023"/>
    <n v="1"/>
    <x v="11"/>
    <x v="1"/>
  </r>
  <r>
    <n v="122"/>
    <s v="Kimberly"/>
    <s v="Carter"/>
    <n v="58"/>
    <x v="0"/>
    <s v="Address_122"/>
    <x v="36"/>
    <n v="19458794975"/>
    <s v="kimberly.carter@kag.com"/>
    <x v="0"/>
    <n v="9288.14"/>
    <s v="1/30/2001"/>
    <s v="1/20/2023"/>
    <n v="122"/>
    <n v="45287"/>
    <x v="1"/>
    <n v="3666.67"/>
    <n v="5621.47"/>
    <x v="69"/>
    <n v="122"/>
    <n v="44247.28"/>
    <x v="0"/>
    <n v="4.3"/>
    <n v="48"/>
    <s v="4/11/2020"/>
    <x v="1"/>
    <n v="122"/>
    <x v="2"/>
    <n v="2496.41"/>
    <n v="259.08"/>
    <n v="12.95"/>
    <s v="3/28/2023"/>
    <s v="12/18/2023"/>
    <n v="9399"/>
    <n v="122"/>
    <s v="1/19/2023"/>
    <s v="Complaint"/>
    <s v="Resolved"/>
    <s v="1/12/2023"/>
    <n v="-1"/>
    <x v="0"/>
    <x v="1"/>
  </r>
  <r>
    <n v="123"/>
    <s v="Steven"/>
    <s v="Hall"/>
    <n v="23"/>
    <x v="1"/>
    <s v="Address_123"/>
    <x v="13"/>
    <n v="19458794976"/>
    <s v="steven.hall@kag.com"/>
    <x v="1"/>
    <n v="766.33"/>
    <s v="6/23/2001"/>
    <s v="7/18/2023"/>
    <n v="123"/>
    <n v="45190"/>
    <x v="1"/>
    <n v="4312.87"/>
    <n v="-3546.54"/>
    <x v="70"/>
    <n v="123"/>
    <n v="33949.49"/>
    <x v="2"/>
    <n v="7.16"/>
    <n v="36"/>
    <s v="5/19/2022"/>
    <x v="2"/>
    <n v="123"/>
    <x v="0"/>
    <n v="5587.79"/>
    <n v="2604.08"/>
    <n v="130.19999999999999"/>
    <s v="4/1/2023"/>
    <s v="11/19/2023"/>
    <n v="9171"/>
    <n v="123"/>
    <s v="1/7/2023"/>
    <s v="Praise"/>
    <s v="Resolved"/>
    <s v="8/22/2023"/>
    <n v="1"/>
    <x v="6"/>
    <x v="2"/>
  </r>
  <r>
    <n v="124"/>
    <s v="Deborah"/>
    <s v="Moore"/>
    <n v="41"/>
    <x v="0"/>
    <s v="Address_124"/>
    <x v="37"/>
    <n v="19458794977"/>
    <s v="deborah.moore@kag.com"/>
    <x v="0"/>
    <n v="568.12"/>
    <s v="4/21/2007"/>
    <s v="7/18/2023"/>
    <n v="124"/>
    <n v="45288"/>
    <x v="2"/>
    <n v="197.06"/>
    <n v="765.18"/>
    <x v="71"/>
    <n v="124"/>
    <n v="26705.38"/>
    <x v="0"/>
    <n v="4.38"/>
    <n v="48"/>
    <s v="12/24/2021"/>
    <x v="2"/>
    <n v="124"/>
    <x v="1"/>
    <n v="3590.78"/>
    <n v="4697.8900000000003"/>
    <n v="234.89"/>
    <s v="4/13/2023"/>
    <s v="4/24/2023"/>
    <n v="6392"/>
    <n v="124"/>
    <s v="5/31/2023"/>
    <s v="Suggestion"/>
    <s v="Resolved"/>
    <s v="1/18/2023"/>
    <n v="1"/>
    <x v="0"/>
    <x v="0"/>
  </r>
  <r>
    <n v="125"/>
    <s v="Daniel"/>
    <s v="Johnson"/>
    <n v="35"/>
    <x v="1"/>
    <s v="Address_125"/>
    <x v="15"/>
    <n v="19458794978"/>
    <s v="daniel.johnson@kag.com"/>
    <x v="1"/>
    <n v="2292.04"/>
    <s v="3/16/2003"/>
    <s v="4/6/2023"/>
    <n v="125"/>
    <n v="44989"/>
    <x v="0"/>
    <n v="2889.36"/>
    <n v="5181.3999999999996"/>
    <x v="55"/>
    <n v="125"/>
    <n v="19161.66"/>
    <x v="1"/>
    <n v="5.9"/>
    <n v="24"/>
    <s v="11/9/2021"/>
    <x v="2"/>
    <n v="125"/>
    <x v="0"/>
    <n v="5948.94"/>
    <n v="706.91"/>
    <n v="35.35"/>
    <s v="10/13/2023"/>
    <s v="6/10/2023"/>
    <n v="150"/>
    <n v="125"/>
    <s v="3/8/2023"/>
    <s v="Praise"/>
    <s v="Pending"/>
    <s v="9/19/2023"/>
    <n v="1"/>
    <x v="11"/>
    <x v="4"/>
  </r>
  <r>
    <n v="126"/>
    <s v="Nancy"/>
    <s v="Gonzalez"/>
    <n v="27"/>
    <x v="2"/>
    <s v="Address_126"/>
    <x v="34"/>
    <n v="19458794979"/>
    <s v="nancy.gonzalez@kag.com"/>
    <x v="1"/>
    <n v="9306.59"/>
    <s v="7/31/2003"/>
    <s v="4/6/2023"/>
    <n v="126"/>
    <n v="45132"/>
    <x v="0"/>
    <n v="4571.32"/>
    <n v="4735.2700000000004"/>
    <x v="16"/>
    <n v="126"/>
    <n v="34367.339999999997"/>
    <x v="2"/>
    <n v="4.13"/>
    <n v="60"/>
    <s v="1/24/2021"/>
    <x v="1"/>
    <n v="126"/>
    <x v="2"/>
    <n v="7321.96"/>
    <n v="3392.53"/>
    <n v="169.63"/>
    <s v="12/15/2023"/>
    <s v="2/9/2023"/>
    <n v="8470"/>
    <n v="126"/>
    <s v="1/3/2023"/>
    <s v="Praise"/>
    <s v="Resolved"/>
    <s v="7/25/2023"/>
    <n v="1"/>
    <x v="2"/>
    <x v="4"/>
  </r>
  <r>
    <n v="127"/>
    <s v="Paul"/>
    <s v="Hall"/>
    <n v="32"/>
    <x v="0"/>
    <s v="Address_127"/>
    <x v="2"/>
    <n v="19458794980"/>
    <s v="paul.hall@kag.com"/>
    <x v="1"/>
    <n v="7713.24"/>
    <s v="6/6/2018"/>
    <s v="10/5/2023"/>
    <n v="127"/>
    <n v="45074"/>
    <x v="1"/>
    <n v="3415.16"/>
    <n v="4298.08"/>
    <x v="72"/>
    <n v="127"/>
    <n v="29916.54"/>
    <x v="0"/>
    <n v="7.68"/>
    <n v="12"/>
    <s v="3/19/2020"/>
    <x v="2"/>
    <n v="127"/>
    <x v="1"/>
    <n v="9860.94"/>
    <n v="3272.27"/>
    <n v="163.61000000000001"/>
    <s v="2/6/2023"/>
    <s v="5/9/2023"/>
    <n v="9401"/>
    <n v="127"/>
    <s v="11/5/2023"/>
    <s v="Suggestion"/>
    <s v="Pending"/>
    <s v="6/21/2023"/>
    <n v="1"/>
    <x v="10"/>
    <x v="4"/>
  </r>
  <r>
    <n v="128"/>
    <s v="Andrew"/>
    <s v="Anderson"/>
    <n v="62"/>
    <x v="0"/>
    <s v="Address_128"/>
    <x v="39"/>
    <n v="19458794981"/>
    <s v="andrew.anderson@kag.com"/>
    <x v="0"/>
    <n v="6797.33"/>
    <s v="1/23/2010"/>
    <s v="2/18/2023"/>
    <n v="128"/>
    <n v="45255"/>
    <x v="0"/>
    <n v="3385.55"/>
    <n v="10182.879999999999"/>
    <x v="73"/>
    <n v="128"/>
    <n v="31095.06"/>
    <x v="1"/>
    <n v="8.08"/>
    <n v="60"/>
    <s v="3/22/2020"/>
    <x v="1"/>
    <n v="128"/>
    <x v="0"/>
    <n v="4135.25"/>
    <n v="1529.74"/>
    <n v="76.489999999999995"/>
    <s v="7/13/2023"/>
    <s v="10/17/2023"/>
    <n v="6486"/>
    <n v="128"/>
    <s v="1/29/2023"/>
    <s v="Complaint"/>
    <s v="Pending"/>
    <s v="1/7/2023"/>
    <n v="1"/>
    <x v="4"/>
    <x v="3"/>
  </r>
  <r>
    <n v="129"/>
    <s v="Amanda"/>
    <s v="Martin"/>
    <n v="60"/>
    <x v="1"/>
    <s v="Address_129"/>
    <x v="19"/>
    <n v="19458794982"/>
    <s v="amanda.martin@kag.com"/>
    <x v="1"/>
    <n v="7785.84"/>
    <s v="3/10/2004"/>
    <s v="3/30/2023"/>
    <n v="129"/>
    <n v="45181"/>
    <x v="0"/>
    <n v="1023.17"/>
    <n v="6762.67"/>
    <x v="17"/>
    <n v="129"/>
    <n v="20591.740000000002"/>
    <x v="2"/>
    <n v="4.87"/>
    <n v="12"/>
    <s v="8/22/2020"/>
    <x v="2"/>
    <n v="129"/>
    <x v="1"/>
    <n v="3290.08"/>
    <n v="379.47"/>
    <n v="18.97"/>
    <s v="5/7/2023"/>
    <s v="12/24/2023"/>
    <n v="8687"/>
    <n v="129"/>
    <s v="3/9/2023"/>
    <s v="Praise"/>
    <s v="Resolved"/>
    <s v="1/31/2023"/>
    <n v="1"/>
    <x v="6"/>
    <x v="1"/>
  </r>
  <r>
    <n v="130"/>
    <s v="Michelle"/>
    <s v="Lewis"/>
    <n v="51"/>
    <x v="1"/>
    <s v="Address_130"/>
    <x v="12"/>
    <n v="19458794983"/>
    <s v="michelle.lewis@kag.com"/>
    <x v="0"/>
    <n v="2074.8200000000002"/>
    <s v="2/6/2004"/>
    <s v="1/6/2023"/>
    <n v="130"/>
    <n v="45177"/>
    <x v="0"/>
    <n v="4307.09"/>
    <n v="6381.91"/>
    <x v="57"/>
    <n v="130"/>
    <n v="37226.44"/>
    <x v="2"/>
    <n v="8.74"/>
    <n v="60"/>
    <s v="7/7/2022"/>
    <x v="2"/>
    <n v="130"/>
    <x v="0"/>
    <n v="7014.85"/>
    <n v="3045.93"/>
    <n v="152.30000000000001"/>
    <s v="10/2/2023"/>
    <s v="4/29/2023"/>
    <n v="2220"/>
    <n v="130"/>
    <s v="2/10/2023"/>
    <s v="Suggestion"/>
    <s v="Pending"/>
    <s v="1/6/2023"/>
    <n v="1"/>
    <x v="6"/>
    <x v="1"/>
  </r>
  <r>
    <n v="131"/>
    <s v="Lisa"/>
    <s v="Adams"/>
    <n v="25"/>
    <x v="0"/>
    <s v="Address_131"/>
    <x v="32"/>
    <n v="19458794984"/>
    <s v="lisa.adams@kag.com"/>
    <x v="0"/>
    <n v="2640.22"/>
    <s v="6/10/2010"/>
    <s v="5/26/2023"/>
    <n v="131"/>
    <n v="45187"/>
    <x v="0"/>
    <n v="4326.58"/>
    <n v="6966.8"/>
    <x v="5"/>
    <n v="131"/>
    <n v="4985.8"/>
    <x v="0"/>
    <n v="4.2"/>
    <n v="36"/>
    <s v="8/8/2020"/>
    <x v="2"/>
    <n v="131"/>
    <x v="0"/>
    <n v="8587.19"/>
    <n v="2216.2800000000002"/>
    <n v="110.81"/>
    <s v="11/6/2023"/>
    <s v="5/31/2023"/>
    <n v="8979"/>
    <n v="131"/>
    <s v="7/2/2023"/>
    <s v="Praise"/>
    <s v="Resolved"/>
    <s v="12/22/2023"/>
    <n v="1"/>
    <x v="6"/>
    <x v="2"/>
  </r>
  <r>
    <n v="132"/>
    <s v="Anthony"/>
    <s v="Lewis"/>
    <n v="67"/>
    <x v="2"/>
    <s v="Address_132"/>
    <x v="2"/>
    <n v="19458794985"/>
    <s v="anthony.lewis@kag.com"/>
    <x v="1"/>
    <n v="3244.52"/>
    <s v="7/20/2007"/>
    <s v="1/12/2023"/>
    <n v="132"/>
    <n v="45055"/>
    <x v="2"/>
    <n v="3073.9"/>
    <n v="170.62"/>
    <x v="15"/>
    <n v="132"/>
    <n v="36581.79"/>
    <x v="0"/>
    <n v="7.86"/>
    <n v="24"/>
    <s v="8/4/2020"/>
    <x v="1"/>
    <n v="132"/>
    <x v="2"/>
    <n v="1251.0899999999999"/>
    <n v="1559.79"/>
    <n v="77.989999999999995"/>
    <s v="1/25/2023"/>
    <s v="12/28/2023"/>
    <n v="8122"/>
    <n v="132"/>
    <s v="7/13/2023"/>
    <s v="Complaint"/>
    <s v="Resolved"/>
    <s v="4/21/2023"/>
    <n v="-1"/>
    <x v="10"/>
    <x v="3"/>
  </r>
  <r>
    <n v="133"/>
    <s v="Andrew"/>
    <s v="Williams"/>
    <n v="52"/>
    <x v="1"/>
    <s v="Address_133"/>
    <x v="7"/>
    <n v="19458794986"/>
    <s v="andrew.williams@kag.com"/>
    <x v="1"/>
    <n v="6090.15"/>
    <s v="10/15/2012"/>
    <s v="1/28/2023"/>
    <n v="133"/>
    <n v="44937"/>
    <x v="0"/>
    <n v="2138.8200000000002"/>
    <n v="8228.9699999999993"/>
    <x v="74"/>
    <n v="133"/>
    <n v="36807.300000000003"/>
    <x v="0"/>
    <n v="6.85"/>
    <n v="60"/>
    <s v="12/24/2021"/>
    <x v="0"/>
    <n v="133"/>
    <x v="1"/>
    <n v="1390.08"/>
    <n v="3900.56"/>
    <n v="195.03"/>
    <s v="7/16/2023"/>
    <s v="4/8/2023"/>
    <n v="987"/>
    <n v="133"/>
    <s v="9/13/2023"/>
    <s v="Praise"/>
    <s v="Resolved"/>
    <s v="2/23/2023"/>
    <n v="1"/>
    <x v="3"/>
    <x v="1"/>
  </r>
  <r>
    <n v="134"/>
    <s v="James"/>
    <s v="Jackson"/>
    <n v="44"/>
    <x v="0"/>
    <s v="Address_134"/>
    <x v="12"/>
    <n v="19458794987"/>
    <s v="james.jackson@kag.com"/>
    <x v="1"/>
    <n v="6121.38"/>
    <s v="9/9/2013"/>
    <s v="10/2/2023"/>
    <n v="134"/>
    <n v="44943"/>
    <x v="1"/>
    <n v="4123.12"/>
    <n v="1998.26"/>
    <x v="54"/>
    <n v="134"/>
    <n v="26281.23"/>
    <x v="2"/>
    <n v="5.0999999999999996"/>
    <n v="24"/>
    <s v="4/13/2020"/>
    <x v="2"/>
    <n v="134"/>
    <x v="0"/>
    <n v="6231.45"/>
    <n v="2024.65"/>
    <n v="101.23"/>
    <s v="10/22/2023"/>
    <s v="2/14/2023"/>
    <n v="9179"/>
    <n v="134"/>
    <s v="10/22/2023"/>
    <s v="Complaint"/>
    <s v="Resolved"/>
    <s v="3/30/2023"/>
    <n v="1"/>
    <x v="3"/>
    <x v="0"/>
  </r>
  <r>
    <n v="135"/>
    <s v="Andrew"/>
    <s v="Williams"/>
    <n v="42"/>
    <x v="1"/>
    <s v="Address_135"/>
    <x v="37"/>
    <n v="19458794988"/>
    <s v="andrew.williams@kag.com"/>
    <x v="1"/>
    <n v="2165.2199999999998"/>
    <s v="6/16/2005"/>
    <s v="2/12/2023"/>
    <n v="135"/>
    <n v="44994"/>
    <x v="0"/>
    <n v="2330.33"/>
    <n v="4495.55"/>
    <x v="72"/>
    <n v="135"/>
    <n v="13900.87"/>
    <x v="0"/>
    <n v="9"/>
    <n v="60"/>
    <s v="12/6/2021"/>
    <x v="1"/>
    <n v="135"/>
    <x v="0"/>
    <n v="2174.0100000000002"/>
    <n v="3085.42"/>
    <n v="154.27000000000001"/>
    <s v="12/21/2023"/>
    <s v="8/15/2023"/>
    <n v="1932"/>
    <n v="135"/>
    <s v="11/6/2023"/>
    <s v="Suggestion"/>
    <s v="Resolved"/>
    <s v="2/11/2023"/>
    <n v="1"/>
    <x v="11"/>
    <x v="0"/>
  </r>
  <r>
    <n v="136"/>
    <s v="Paul"/>
    <s v="Wilson"/>
    <n v="20"/>
    <x v="2"/>
    <s v="Address_136"/>
    <x v="32"/>
    <n v="19458794989"/>
    <s v="paul.wilson@kag.com"/>
    <x v="0"/>
    <n v="4423.6000000000004"/>
    <s v="6/5/2001"/>
    <s v="4/9/2023"/>
    <n v="136"/>
    <n v="44931"/>
    <x v="2"/>
    <n v="4114.8500000000004"/>
    <n v="8538.4500000000007"/>
    <x v="50"/>
    <n v="136"/>
    <n v="26444.55"/>
    <x v="0"/>
    <n v="6.15"/>
    <n v="48"/>
    <s v="3/26/2022"/>
    <x v="2"/>
    <n v="136"/>
    <x v="1"/>
    <n v="6662.18"/>
    <n v="1281.2"/>
    <n v="64.06"/>
    <s v="1/7/2023"/>
    <s v="5/10/2023"/>
    <n v="4718"/>
    <n v="136"/>
    <s v="12/28/2023"/>
    <s v="Praise"/>
    <s v="Resolved"/>
    <s v="3/26/2023"/>
    <n v="1"/>
    <x v="3"/>
    <x v="2"/>
  </r>
  <r>
    <n v="137"/>
    <s v="Timothy"/>
    <s v="Flores"/>
    <n v="38"/>
    <x v="1"/>
    <s v="Address_137"/>
    <x v="35"/>
    <n v="19458794990"/>
    <s v="timothy.flores@kag.com"/>
    <x v="0"/>
    <n v="6931.2"/>
    <s v="2/23/2008"/>
    <s v="5/23/2023"/>
    <n v="137"/>
    <n v="45132"/>
    <x v="0"/>
    <n v="2429.73"/>
    <n v="9360.93"/>
    <x v="15"/>
    <n v="137"/>
    <n v="7031.22"/>
    <x v="0"/>
    <n v="8.56"/>
    <n v="60"/>
    <s v="3/8/2021"/>
    <x v="1"/>
    <n v="137"/>
    <x v="1"/>
    <n v="6093.49"/>
    <n v="391.53"/>
    <n v="19.579999999999998"/>
    <s v="4/17/2023"/>
    <s v="11/30/2023"/>
    <n v="7801"/>
    <n v="137"/>
    <s v="1/13/2023"/>
    <s v="Complaint"/>
    <s v="Resolved"/>
    <s v="9/18/2023"/>
    <n v="1"/>
    <x v="2"/>
    <x v="0"/>
  </r>
  <r>
    <n v="138"/>
    <s v="Susan"/>
    <s v="Brown"/>
    <n v="56"/>
    <x v="0"/>
    <s v="Address_138"/>
    <x v="2"/>
    <n v="19458794991"/>
    <s v="susan.brown@kag.com"/>
    <x v="1"/>
    <n v="3165.23"/>
    <s v="7/7/2020"/>
    <s v="10/19/2023"/>
    <n v="138"/>
    <n v="45008"/>
    <x v="1"/>
    <n v="2903.17"/>
    <n v="6068.4"/>
    <x v="58"/>
    <n v="138"/>
    <n v="14972.04"/>
    <x v="2"/>
    <n v="7.6"/>
    <n v="12"/>
    <s v="11/12/2021"/>
    <x v="1"/>
    <n v="138"/>
    <x v="1"/>
    <n v="8212.7199999999993"/>
    <n v="775.69"/>
    <n v="38.78"/>
    <s v="5/24/2023"/>
    <s v="12/20/2023"/>
    <n v="8387"/>
    <n v="138"/>
    <s v="9/4/2023"/>
    <s v="Praise"/>
    <s v="Pending"/>
    <s v="4/1/2023"/>
    <n v="1"/>
    <x v="11"/>
    <x v="1"/>
  </r>
  <r>
    <n v="139"/>
    <s v="Michael"/>
    <s v="Hernandez"/>
    <n v="49"/>
    <x v="1"/>
    <s v="Address_139"/>
    <x v="13"/>
    <n v="19458794992"/>
    <s v="michael.hernandez@kag.com"/>
    <x v="0"/>
    <n v="847.22"/>
    <s v="11/5/2020"/>
    <s v="4/7/2023"/>
    <n v="139"/>
    <n v="44993"/>
    <x v="2"/>
    <n v="3742.63"/>
    <n v="4589.8500000000004"/>
    <x v="60"/>
    <n v="139"/>
    <n v="21643.69"/>
    <x v="2"/>
    <n v="5.79"/>
    <n v="48"/>
    <s v="9/11/2021"/>
    <x v="0"/>
    <n v="139"/>
    <x v="1"/>
    <n v="8175.18"/>
    <n v="1838.14"/>
    <n v="91.91"/>
    <s v="10/16/2023"/>
    <s v="1/11/2023"/>
    <n v="6968"/>
    <n v="139"/>
    <s v="12/29/2023"/>
    <s v="Praise"/>
    <s v="Resolved"/>
    <s v="6/28/2023"/>
    <n v="1"/>
    <x v="11"/>
    <x v="1"/>
  </r>
  <r>
    <n v="140"/>
    <s v="James"/>
    <s v="Walker"/>
    <n v="67"/>
    <x v="2"/>
    <s v="Address_140"/>
    <x v="1"/>
    <n v="19458794993"/>
    <s v="james.walker@kag.com"/>
    <x v="1"/>
    <n v="2054.16"/>
    <s v="1/21/2016"/>
    <s v="3/26/2023"/>
    <n v="140"/>
    <n v="45171"/>
    <x v="0"/>
    <n v="1332.32"/>
    <n v="721.84"/>
    <x v="73"/>
    <n v="140"/>
    <n v="33988.46"/>
    <x v="1"/>
    <n v="3.94"/>
    <n v="36"/>
    <s v="5/1/2022"/>
    <x v="2"/>
    <n v="140"/>
    <x v="2"/>
    <n v="8492.02"/>
    <n v="3669.04"/>
    <n v="183.45"/>
    <s v="2/16/2023"/>
    <s v="10/16/2023"/>
    <n v="4561"/>
    <n v="140"/>
    <s v="10/19/2023"/>
    <s v="Praise"/>
    <s v="Resolved"/>
    <s v="6/12/2023"/>
    <n v="1"/>
    <x v="6"/>
    <x v="3"/>
  </r>
  <r>
    <n v="141"/>
    <s v="Robert"/>
    <s v="Nelson"/>
    <n v="38"/>
    <x v="0"/>
    <s v="Address_141"/>
    <x v="23"/>
    <n v="19458794994"/>
    <s v="robert.nelson@kag.com"/>
    <x v="0"/>
    <n v="1730.88"/>
    <s v="4/4/2013"/>
    <s v="10/25/2023"/>
    <n v="141"/>
    <n v="45193"/>
    <x v="1"/>
    <n v="1241.76"/>
    <n v="2972.64"/>
    <x v="75"/>
    <n v="141"/>
    <n v="10173.620000000001"/>
    <x v="2"/>
    <n v="9.56"/>
    <n v="36"/>
    <s v="12/1/2021"/>
    <x v="2"/>
    <n v="141"/>
    <x v="2"/>
    <n v="9408.31"/>
    <n v="2928.2"/>
    <n v="146.41"/>
    <s v="7/7/2023"/>
    <s v="4/18/2023"/>
    <n v="714"/>
    <n v="141"/>
    <s v="1/28/2023"/>
    <s v="Praise"/>
    <s v="Resolved"/>
    <s v="11/20/2023"/>
    <n v="1"/>
    <x v="6"/>
    <x v="0"/>
  </r>
  <r>
    <n v="142"/>
    <s v="Sandra"/>
    <s v="Young"/>
    <n v="26"/>
    <x v="0"/>
    <s v="Address_142"/>
    <x v="19"/>
    <n v="19458794995"/>
    <s v="sandra.young@kag.com"/>
    <x v="1"/>
    <n v="6356.23"/>
    <s v="3/2/2003"/>
    <s v="4/1/2023"/>
    <n v="142"/>
    <n v="45165"/>
    <x v="1"/>
    <n v="3342.53"/>
    <n v="9698.76"/>
    <x v="21"/>
    <n v="142"/>
    <n v="8750.3700000000008"/>
    <x v="2"/>
    <n v="1.51"/>
    <n v="36"/>
    <s v="10/8/2020"/>
    <x v="1"/>
    <n v="142"/>
    <x v="2"/>
    <n v="6312.22"/>
    <n v="1881.02"/>
    <n v="94.05"/>
    <s v="7/31/2023"/>
    <s v="12/27/2023"/>
    <n v="9063"/>
    <n v="142"/>
    <s v="10/18/2023"/>
    <s v="Complaint"/>
    <s v="Resolved"/>
    <s v="12/16/2023"/>
    <n v="1"/>
    <x v="5"/>
    <x v="4"/>
  </r>
  <r>
    <n v="143"/>
    <s v="Susan"/>
    <s v="Clark"/>
    <n v="67"/>
    <x v="0"/>
    <s v="Address_143"/>
    <x v="6"/>
    <n v="19458794996"/>
    <s v="susan.clark@kag.com"/>
    <x v="1"/>
    <n v="778.63"/>
    <s v="5/2/2021"/>
    <s v="10/28/2023"/>
    <n v="143"/>
    <n v="45157"/>
    <x v="1"/>
    <n v="4770.03"/>
    <n v="-3991.4"/>
    <x v="41"/>
    <n v="143"/>
    <n v="30782.02"/>
    <x v="0"/>
    <n v="9.0500000000000007"/>
    <n v="24"/>
    <s v="2/28/2020"/>
    <x v="2"/>
    <n v="143"/>
    <x v="1"/>
    <n v="2303.0700000000002"/>
    <n v="2371.4299999999998"/>
    <n v="118.57"/>
    <s v="5/27/2023"/>
    <s v="9/27/2023"/>
    <n v="6128"/>
    <n v="143"/>
    <s v="7/29/2023"/>
    <s v="Praise"/>
    <s v="Resolved"/>
    <s v="2/25/2023"/>
    <n v="1"/>
    <x v="5"/>
    <x v="3"/>
  </r>
  <r>
    <n v="144"/>
    <s v="Joshua"/>
    <s v="Robinson"/>
    <n v="18"/>
    <x v="0"/>
    <s v="Address_144"/>
    <x v="20"/>
    <n v="19458794997"/>
    <s v="joshua.robinson@kag.com"/>
    <x v="0"/>
    <n v="8859.02"/>
    <s v="10/15/2001"/>
    <s v="1/30/2023"/>
    <n v="144"/>
    <n v="45154"/>
    <x v="0"/>
    <n v="2235.71"/>
    <n v="6623.31"/>
    <x v="43"/>
    <n v="144"/>
    <n v="34297.730000000003"/>
    <x v="0"/>
    <n v="5.56"/>
    <n v="36"/>
    <s v="5/3/2021"/>
    <x v="0"/>
    <n v="144"/>
    <x v="2"/>
    <n v="9231.5400000000009"/>
    <n v="2908.31"/>
    <n v="145.41999999999999"/>
    <s v="7/4/2023"/>
    <s v="4/28/2023"/>
    <n v="2160"/>
    <n v="144"/>
    <s v="7/20/2023"/>
    <s v="Suggestion"/>
    <s v="Resolved"/>
    <s v="12/19/2023"/>
    <n v="1"/>
    <x v="5"/>
    <x v="2"/>
  </r>
  <r>
    <n v="145"/>
    <s v="Anthony"/>
    <s v="Nelson"/>
    <n v="21"/>
    <x v="2"/>
    <s v="Address_145"/>
    <x v="17"/>
    <n v="19458794998"/>
    <s v="anthony.nelson@kag.com"/>
    <x v="0"/>
    <n v="935.43"/>
    <s v="2/21/2007"/>
    <s v="10/22/2023"/>
    <n v="145"/>
    <n v="45079"/>
    <x v="2"/>
    <n v="4492.03"/>
    <n v="5427.46"/>
    <x v="35"/>
    <n v="145"/>
    <n v="5099.13"/>
    <x v="2"/>
    <n v="7.74"/>
    <n v="60"/>
    <s v="8/2/2020"/>
    <x v="2"/>
    <n v="145"/>
    <x v="0"/>
    <n v="9968.85"/>
    <n v="846.06"/>
    <n v="42.3"/>
    <s v="6/11/2023"/>
    <s v="10/30/2023"/>
    <n v="8707"/>
    <n v="145"/>
    <s v="4/27/2023"/>
    <s v="Praise"/>
    <s v="Pending"/>
    <s v="3/5/2023"/>
    <n v="1"/>
    <x v="7"/>
    <x v="2"/>
  </r>
  <r>
    <n v="146"/>
    <s v="David"/>
    <s v="Johnson"/>
    <n v="21"/>
    <x v="0"/>
    <s v="Address_146"/>
    <x v="33"/>
    <n v="19458794999"/>
    <s v="david.johnson@kag.com"/>
    <x v="0"/>
    <n v="6019.31"/>
    <s v="5/6/2013"/>
    <s v="6/23/2023"/>
    <n v="146"/>
    <n v="44968"/>
    <x v="0"/>
    <n v="2595.75"/>
    <n v="3423.56"/>
    <x v="76"/>
    <n v="146"/>
    <n v="2625"/>
    <x v="2"/>
    <n v="4.01"/>
    <n v="48"/>
    <s v="4/12/2020"/>
    <x v="1"/>
    <n v="146"/>
    <x v="2"/>
    <n v="1346.18"/>
    <n v="1359.01"/>
    <n v="67.95"/>
    <s v="7/16/2023"/>
    <s v="9/21/2023"/>
    <n v="358"/>
    <n v="146"/>
    <s v="9/15/2023"/>
    <s v="Suggestion"/>
    <s v="Pending"/>
    <s v="11/3/2023"/>
    <n v="1"/>
    <x v="9"/>
    <x v="2"/>
  </r>
  <r>
    <n v="147"/>
    <s v="Joseph"/>
    <s v="Carter"/>
    <n v="66"/>
    <x v="2"/>
    <s v="Address_147"/>
    <x v="2"/>
    <n v="19458795000"/>
    <s v="joseph.carter@kag.com"/>
    <x v="1"/>
    <n v="9302.3700000000008"/>
    <s v="11/11/2022"/>
    <s v="7/5/2023"/>
    <n v="147"/>
    <n v="45217"/>
    <x v="2"/>
    <n v="4869.92"/>
    <n v="14172.29"/>
    <x v="18"/>
    <n v="147"/>
    <n v="8210.34"/>
    <x v="0"/>
    <n v="4.46"/>
    <n v="12"/>
    <s v="10/11/2021"/>
    <x v="1"/>
    <n v="147"/>
    <x v="0"/>
    <n v="6418.03"/>
    <n v="1382.53"/>
    <n v="69.13"/>
    <s v="8/3/2023"/>
    <s v="5/22/2023"/>
    <n v="2320"/>
    <n v="147"/>
    <s v="4/22/2023"/>
    <s v="Praise"/>
    <s v="Resolved"/>
    <s v="6/4/2023"/>
    <n v="1"/>
    <x v="8"/>
    <x v="3"/>
  </r>
  <r>
    <n v="148"/>
    <s v="Joseph"/>
    <s v="Rodriguez"/>
    <n v="43"/>
    <x v="2"/>
    <s v="Address_148"/>
    <x v="27"/>
    <n v="19458795001"/>
    <s v="joseph.rodriguez@kag.com"/>
    <x v="0"/>
    <n v="717.99"/>
    <s v="6/15/2019"/>
    <s v="1/30/2023"/>
    <n v="148"/>
    <n v="45005"/>
    <x v="2"/>
    <n v="3962.32"/>
    <n v="-3244.33"/>
    <x v="66"/>
    <n v="148"/>
    <n v="45150.31"/>
    <x v="0"/>
    <n v="2.72"/>
    <n v="36"/>
    <s v="4/14/2021"/>
    <x v="1"/>
    <n v="148"/>
    <x v="0"/>
    <n v="4367.88"/>
    <n v="515.22"/>
    <n v="25.76"/>
    <s v="9/5/2023"/>
    <s v="5/20/2023"/>
    <n v="3981"/>
    <n v="148"/>
    <s v="6/15/2023"/>
    <s v="Suggestion"/>
    <s v="Resolved"/>
    <s v="5/2/2023"/>
    <n v="-1"/>
    <x v="11"/>
    <x v="0"/>
  </r>
  <r>
    <n v="149"/>
    <s v="Sandra"/>
    <s v="Ramirez"/>
    <n v="51"/>
    <x v="1"/>
    <s v="Address_149"/>
    <x v="25"/>
    <n v="19458795002"/>
    <s v="sandra.ramirez@kag.com"/>
    <x v="1"/>
    <n v="3892.74"/>
    <s v="5/17/2000"/>
    <s v="9/8/2023"/>
    <n v="149"/>
    <n v="44985"/>
    <x v="1"/>
    <n v="4299.1899999999996"/>
    <n v="-406.45"/>
    <x v="72"/>
    <n v="149"/>
    <n v="33959.29"/>
    <x v="0"/>
    <n v="9.59"/>
    <n v="12"/>
    <s v="10/8/2020"/>
    <x v="2"/>
    <n v="149"/>
    <x v="2"/>
    <n v="3733.76"/>
    <n v="998.89"/>
    <n v="49.94"/>
    <s v="10/12/2023"/>
    <s v="7/30/2023"/>
    <n v="9159"/>
    <n v="149"/>
    <s v="4/4/2023"/>
    <s v="Praise"/>
    <s v="Pending"/>
    <s v="7/25/2023"/>
    <n v="1"/>
    <x v="9"/>
    <x v="1"/>
  </r>
  <r>
    <n v="150"/>
    <s v="Carol"/>
    <s v="Walker"/>
    <n v="44"/>
    <x v="1"/>
    <s v="Address_150"/>
    <x v="1"/>
    <n v="19458795003"/>
    <s v="carol.walker@kag.com"/>
    <x v="1"/>
    <n v="3346.66"/>
    <s v="6/16/2001"/>
    <s v="4/19/2023"/>
    <n v="150"/>
    <n v="45043"/>
    <x v="1"/>
    <n v="3401.22"/>
    <n v="6747.88"/>
    <x v="45"/>
    <n v="150"/>
    <n v="46130.27"/>
    <x v="1"/>
    <n v="1.39"/>
    <n v="24"/>
    <s v="11/22/2020"/>
    <x v="1"/>
    <n v="150"/>
    <x v="0"/>
    <n v="7923.47"/>
    <n v="2796.43"/>
    <n v="139.82"/>
    <s v="5/12/2023"/>
    <s v="4/24/2023"/>
    <n v="1150"/>
    <n v="150"/>
    <s v="3/2/2023"/>
    <s v="Praise"/>
    <s v="Pending"/>
    <s v="11/5/2023"/>
    <n v="1"/>
    <x v="1"/>
    <x v="0"/>
  </r>
  <r>
    <n v="151"/>
    <s v="Richard"/>
    <s v="King"/>
    <n v="32"/>
    <x v="0"/>
    <s v="Address_151"/>
    <x v="15"/>
    <n v="19458795004"/>
    <s v="richard.king@kag.com"/>
    <x v="1"/>
    <n v="3507.67"/>
    <s v="3/27/2009"/>
    <s v="8/1/2023"/>
    <n v="151"/>
    <n v="45175"/>
    <x v="1"/>
    <n v="4343.78"/>
    <n v="-836.11"/>
    <x v="77"/>
    <n v="151"/>
    <n v="33571.03"/>
    <x v="0"/>
    <n v="4.4800000000000004"/>
    <n v="24"/>
    <s v="3/20/2021"/>
    <x v="1"/>
    <n v="151"/>
    <x v="0"/>
    <n v="3712.46"/>
    <n v="1131.56"/>
    <n v="56.58"/>
    <s v="9/2/2023"/>
    <s v="12/19/2023"/>
    <n v="3012"/>
    <n v="151"/>
    <s v="8/8/2023"/>
    <s v="Praise"/>
    <s v="Resolved"/>
    <s v="7/29/2023"/>
    <n v="1"/>
    <x v="6"/>
    <x v="4"/>
  </r>
  <r>
    <n v="152"/>
    <s v="Emily"/>
    <s v="Anderson"/>
    <n v="62"/>
    <x v="0"/>
    <s v="Address_152"/>
    <x v="17"/>
    <n v="19458795005"/>
    <s v="emily.anderson@kag.com"/>
    <x v="1"/>
    <n v="6043.08"/>
    <s v="10/31/2018"/>
    <s v="8/6/2023"/>
    <n v="152"/>
    <n v="44974"/>
    <x v="0"/>
    <n v="2968.06"/>
    <n v="3075.02"/>
    <x v="34"/>
    <n v="152"/>
    <n v="48296.62"/>
    <x v="1"/>
    <n v="4.01"/>
    <n v="12"/>
    <s v="3/21/2021"/>
    <x v="2"/>
    <n v="152"/>
    <x v="2"/>
    <n v="2347.08"/>
    <n v="2909.99"/>
    <n v="145.5"/>
    <s v="10/5/2023"/>
    <s v="4/13/2023"/>
    <n v="3935"/>
    <n v="152"/>
    <s v="8/8/2023"/>
    <s v="Complaint"/>
    <s v="Pending"/>
    <s v="8/22/2023"/>
    <n v="1"/>
    <x v="9"/>
    <x v="3"/>
  </r>
  <r>
    <n v="153"/>
    <s v="Joshua"/>
    <s v="Mitchell"/>
    <n v="49"/>
    <x v="2"/>
    <s v="Address_153"/>
    <x v="33"/>
    <n v="19458795006"/>
    <s v="joshua.mitchell@kag.com"/>
    <x v="0"/>
    <n v="2694.82"/>
    <s v="8/11/2008"/>
    <s v="12/10/2023"/>
    <n v="153"/>
    <n v="45139"/>
    <x v="2"/>
    <n v="2841.01"/>
    <n v="5535.83"/>
    <x v="12"/>
    <n v="153"/>
    <n v="22506.43"/>
    <x v="2"/>
    <n v="8.32"/>
    <n v="60"/>
    <s v="1/30/2022"/>
    <x v="2"/>
    <n v="153"/>
    <x v="0"/>
    <n v="3183.69"/>
    <n v="120.08"/>
    <n v="6"/>
    <s v="7/26/2023"/>
    <s v="9/6/2023"/>
    <n v="3765"/>
    <n v="153"/>
    <s v="8/13/2023"/>
    <s v="Suggestion"/>
    <s v="Pending"/>
    <s v="7/29/2023"/>
    <n v="1"/>
    <x v="5"/>
    <x v="1"/>
  </r>
  <r>
    <n v="154"/>
    <s v="Ronald"/>
    <s v="Harris"/>
    <n v="58"/>
    <x v="1"/>
    <s v="Address_154"/>
    <x v="36"/>
    <n v="19458795007"/>
    <s v="ronald.harris@kag.com"/>
    <x v="1"/>
    <n v="370.5"/>
    <s v="4/11/2018"/>
    <s v="7/1/2023"/>
    <n v="154"/>
    <n v="45185"/>
    <x v="1"/>
    <n v="4369.82"/>
    <n v="-3999.32"/>
    <x v="54"/>
    <n v="154"/>
    <n v="30355.85"/>
    <x v="0"/>
    <n v="5.51"/>
    <n v="12"/>
    <s v="6/13/2022"/>
    <x v="1"/>
    <n v="154"/>
    <x v="2"/>
    <n v="5836.36"/>
    <n v="869.04"/>
    <n v="43.45"/>
    <s v="1/28/2023"/>
    <s v="1/3/2023"/>
    <n v="3920"/>
    <n v="154"/>
    <s v="8/17/2023"/>
    <s v="Suggestion"/>
    <s v="Resolved"/>
    <s v="8/2/2023"/>
    <n v="1"/>
    <x v="6"/>
    <x v="1"/>
  </r>
  <r>
    <n v="155"/>
    <s v="Emily"/>
    <s v="Scott"/>
    <n v="24"/>
    <x v="0"/>
    <s v="Address_155"/>
    <x v="13"/>
    <n v="19458795008"/>
    <s v="emily.scott@kag.com"/>
    <x v="1"/>
    <n v="9626.52"/>
    <s v="5/13/2006"/>
    <s v="12/8/2023"/>
    <n v="155"/>
    <n v="44950"/>
    <x v="0"/>
    <n v="85.18"/>
    <n v="9541.34"/>
    <x v="33"/>
    <n v="155"/>
    <n v="30458.09"/>
    <x v="1"/>
    <n v="2.52"/>
    <n v="48"/>
    <s v="3/3/2021"/>
    <x v="1"/>
    <n v="155"/>
    <x v="1"/>
    <n v="3287.64"/>
    <n v="3057.75"/>
    <n v="152.88999999999999"/>
    <s v="2/11/2023"/>
    <s v="4/26/2023"/>
    <n v="3507"/>
    <n v="155"/>
    <s v="12/13/2023"/>
    <s v="Suggestion"/>
    <s v="Resolved"/>
    <s v="11/20/2023"/>
    <n v="1"/>
    <x v="3"/>
    <x v="2"/>
  </r>
  <r>
    <n v="156"/>
    <s v="Patricia"/>
    <s v="Davis"/>
    <n v="61"/>
    <x v="0"/>
    <s v="Address_156"/>
    <x v="3"/>
    <n v="19458795009"/>
    <s v="patricia.davis@kag.com"/>
    <x v="1"/>
    <n v="7512.88"/>
    <s v="7/4/2016"/>
    <s v="2/6/2023"/>
    <n v="156"/>
    <n v="45162"/>
    <x v="2"/>
    <n v="2399.11"/>
    <n v="5113.7700000000004"/>
    <x v="37"/>
    <n v="156"/>
    <n v="1153.8599999999999"/>
    <x v="0"/>
    <n v="5.58"/>
    <n v="36"/>
    <s v="7/7/2021"/>
    <x v="1"/>
    <n v="156"/>
    <x v="1"/>
    <n v="4145.51"/>
    <n v="2922.09"/>
    <n v="146.1"/>
    <s v="6/27/2023"/>
    <s v="1/18/2023"/>
    <n v="5639"/>
    <n v="156"/>
    <s v="7/7/2023"/>
    <s v="Suggestion"/>
    <s v="Pending"/>
    <s v="1/20/2023"/>
    <n v="1"/>
    <x v="5"/>
    <x v="3"/>
  </r>
  <r>
    <n v="157"/>
    <s v="Ashley"/>
    <s v="Rodriguez"/>
    <n v="61"/>
    <x v="2"/>
    <s v="Address_157"/>
    <x v="33"/>
    <n v="19458795010"/>
    <s v="ashley.rodriguez@kag.com"/>
    <x v="0"/>
    <n v="1437.76"/>
    <s v="5/27/2011"/>
    <s v="12/12/2023"/>
    <n v="157"/>
    <n v="45123"/>
    <x v="2"/>
    <n v="4351.67"/>
    <n v="-2913.91"/>
    <x v="78"/>
    <n v="157"/>
    <n v="2345.27"/>
    <x v="0"/>
    <n v="3.12"/>
    <n v="60"/>
    <s v="8/28/2022"/>
    <x v="1"/>
    <n v="157"/>
    <x v="0"/>
    <n v="6173.4"/>
    <n v="1378.44"/>
    <n v="68.92"/>
    <s v="12/16/2023"/>
    <s v="10/7/2023"/>
    <n v="7205"/>
    <n v="157"/>
    <s v="7/20/2023"/>
    <s v="Complaint"/>
    <s v="Pending"/>
    <s v="4/18/2023"/>
    <n v="1"/>
    <x v="2"/>
    <x v="3"/>
  </r>
  <r>
    <n v="158"/>
    <s v="Paul"/>
    <s v="Torres"/>
    <n v="31"/>
    <x v="1"/>
    <s v="Address_158"/>
    <x v="21"/>
    <n v="19458795011"/>
    <s v="paul.torres@kag.com"/>
    <x v="0"/>
    <n v="4606.05"/>
    <s v="3/21/2003"/>
    <s v="5/30/2023"/>
    <n v="158"/>
    <n v="45283"/>
    <x v="0"/>
    <n v="988.79"/>
    <n v="5594.84"/>
    <x v="79"/>
    <n v="158"/>
    <n v="8118"/>
    <x v="2"/>
    <n v="1.1499999999999999"/>
    <n v="12"/>
    <s v="4/23/2022"/>
    <x v="0"/>
    <n v="158"/>
    <x v="0"/>
    <n v="7228.7"/>
    <n v="3116.28"/>
    <n v="155.81"/>
    <s v="8/24/2023"/>
    <s v="5/17/2023"/>
    <n v="3106"/>
    <n v="158"/>
    <s v="12/5/2023"/>
    <s v="Complaint"/>
    <s v="Pending"/>
    <s v="7/27/2023"/>
    <n v="1"/>
    <x v="0"/>
    <x v="4"/>
  </r>
  <r>
    <n v="159"/>
    <s v="Daniel"/>
    <s v="Mitchell"/>
    <n v="40"/>
    <x v="0"/>
    <s v="Address_159"/>
    <x v="27"/>
    <n v="19458795012"/>
    <s v="daniel.mitchell@kag.com"/>
    <x v="0"/>
    <n v="720.95"/>
    <s v="12/20/2001"/>
    <s v="4/7/2023"/>
    <n v="159"/>
    <n v="44959"/>
    <x v="2"/>
    <n v="4790.47"/>
    <n v="-4069.52"/>
    <x v="64"/>
    <n v="159"/>
    <n v="26045.35"/>
    <x v="1"/>
    <n v="5.9"/>
    <n v="48"/>
    <s v="2/23/2021"/>
    <x v="0"/>
    <n v="159"/>
    <x v="0"/>
    <n v="1630.36"/>
    <n v="829.57"/>
    <n v="41.48"/>
    <s v="7/24/2023"/>
    <s v="10/4/2023"/>
    <n v="5436"/>
    <n v="159"/>
    <s v="4/28/2023"/>
    <s v="Complaint"/>
    <s v="Pending"/>
    <s v="8/11/2023"/>
    <n v="1"/>
    <x v="9"/>
    <x v="0"/>
  </r>
  <r>
    <n v="160"/>
    <s v="Joshua"/>
    <s v="Hall"/>
    <n v="64"/>
    <x v="0"/>
    <s v="Address_160"/>
    <x v="11"/>
    <n v="19458795013"/>
    <s v="joshua.hall@kag.com"/>
    <x v="1"/>
    <n v="375.78"/>
    <s v="10/11/2009"/>
    <s v="1/24/2023"/>
    <n v="160"/>
    <n v="45252"/>
    <x v="0"/>
    <n v="3705.6"/>
    <n v="4081.38"/>
    <x v="65"/>
    <n v="160"/>
    <n v="22095.8"/>
    <x v="1"/>
    <n v="4.24"/>
    <n v="12"/>
    <s v="6/24/2022"/>
    <x v="1"/>
    <n v="160"/>
    <x v="2"/>
    <n v="4703.32"/>
    <n v="4087.66"/>
    <n v="204.38"/>
    <s v="9/26/2023"/>
    <s v="6/23/2023"/>
    <n v="8753"/>
    <n v="160"/>
    <s v="8/26/2023"/>
    <s v="Suggestion"/>
    <s v="Pending"/>
    <s v="3/13/2023"/>
    <n v="1"/>
    <x v="4"/>
    <x v="3"/>
  </r>
  <r>
    <n v="161"/>
    <s v="Brian"/>
    <s v="Hill"/>
    <n v="18"/>
    <x v="0"/>
    <s v="Address_161"/>
    <x v="18"/>
    <n v="19458795014"/>
    <s v="brian.hill@kag.com"/>
    <x v="0"/>
    <n v="570.37"/>
    <s v="12/27/2015"/>
    <s v="11/21/2023"/>
    <n v="161"/>
    <n v="45101"/>
    <x v="1"/>
    <n v="3814.49"/>
    <n v="-3244.12"/>
    <x v="56"/>
    <n v="161"/>
    <n v="27447.7"/>
    <x v="0"/>
    <n v="3.15"/>
    <n v="36"/>
    <s v="12/22/2020"/>
    <x v="2"/>
    <n v="161"/>
    <x v="1"/>
    <n v="7430.25"/>
    <n v="1251.6500000000001"/>
    <n v="62.58"/>
    <s v="1/12/2023"/>
    <s v="2/4/2023"/>
    <n v="2604"/>
    <n v="161"/>
    <s v="6/23/2023"/>
    <s v="Suggestion"/>
    <s v="Resolved"/>
    <s v="1/20/2023"/>
    <n v="1"/>
    <x v="7"/>
    <x v="2"/>
  </r>
  <r>
    <n v="162"/>
    <s v="Joseph"/>
    <s v="Young"/>
    <n v="49"/>
    <x v="0"/>
    <s v="Address_162"/>
    <x v="28"/>
    <n v="19458795015"/>
    <s v="joseph.young@kag.com"/>
    <x v="0"/>
    <n v="7582.2"/>
    <s v="6/28/2000"/>
    <s v="12/10/2023"/>
    <n v="162"/>
    <n v="44979"/>
    <x v="2"/>
    <n v="3330.73"/>
    <n v="4251.47"/>
    <x v="44"/>
    <n v="162"/>
    <n v="40224.050000000003"/>
    <x v="2"/>
    <n v="2.5499999999999998"/>
    <n v="24"/>
    <s v="1/18/2022"/>
    <x v="2"/>
    <n v="162"/>
    <x v="1"/>
    <n v="3950.7"/>
    <n v="2336.54"/>
    <n v="116.83"/>
    <s v="6/1/2023"/>
    <s v="6/5/2023"/>
    <n v="5262"/>
    <n v="162"/>
    <s v="9/18/2023"/>
    <s v="Suggestion"/>
    <s v="Resolved"/>
    <s v="6/19/2023"/>
    <n v="1"/>
    <x v="9"/>
    <x v="1"/>
  </r>
  <r>
    <n v="163"/>
    <s v="Kevin"/>
    <s v="Taylor"/>
    <n v="58"/>
    <x v="0"/>
    <s v="Address_163"/>
    <x v="24"/>
    <n v="19458795016"/>
    <s v="kevin.taylor@kag.com"/>
    <x v="1"/>
    <n v="4504.75"/>
    <s v="12/27/2020"/>
    <s v="12/21/2023"/>
    <n v="163"/>
    <n v="45099"/>
    <x v="0"/>
    <n v="2242.9"/>
    <n v="6747.65"/>
    <x v="76"/>
    <n v="163"/>
    <n v="41289.769999999997"/>
    <x v="2"/>
    <n v="5.08"/>
    <n v="12"/>
    <s v="12/28/2020"/>
    <x v="0"/>
    <n v="163"/>
    <x v="1"/>
    <n v="7817.04"/>
    <n v="4736.6099999999997"/>
    <n v="236.83"/>
    <s v="6/4/2023"/>
    <s v="11/11/2023"/>
    <n v="9907"/>
    <n v="163"/>
    <s v="7/7/2023"/>
    <s v="Praise"/>
    <s v="Pending"/>
    <s v="9/28/2023"/>
    <n v="1"/>
    <x v="7"/>
    <x v="1"/>
  </r>
  <r>
    <n v="164"/>
    <s v="Mark"/>
    <s v="Wright"/>
    <n v="43"/>
    <x v="0"/>
    <s v="Address_164"/>
    <x v="7"/>
    <n v="19458795017"/>
    <s v="mark.wright@kag.com"/>
    <x v="1"/>
    <n v="8459.5300000000007"/>
    <s v="11/7/2004"/>
    <s v="5/2/2023"/>
    <n v="164"/>
    <n v="45137"/>
    <x v="1"/>
    <n v="2310.17"/>
    <n v="10769.7"/>
    <x v="54"/>
    <n v="164"/>
    <n v="48873.73"/>
    <x v="2"/>
    <n v="8.83"/>
    <n v="48"/>
    <s v="6/17/2020"/>
    <x v="0"/>
    <n v="164"/>
    <x v="1"/>
    <n v="4082.07"/>
    <n v="2888.99"/>
    <n v="144.44999999999999"/>
    <s v="9/5/2023"/>
    <s v="8/12/2023"/>
    <n v="5930"/>
    <n v="164"/>
    <s v="12/9/2023"/>
    <s v="Complaint"/>
    <s v="Resolved"/>
    <s v="8/8/2023"/>
    <n v="1"/>
    <x v="2"/>
    <x v="0"/>
  </r>
  <r>
    <n v="165"/>
    <s v="Margaret"/>
    <s v="Torres"/>
    <n v="65"/>
    <x v="1"/>
    <s v="Address_165"/>
    <x v="29"/>
    <n v="19458795018"/>
    <s v="margaret.torres@kag.com"/>
    <x v="0"/>
    <n v="3121.63"/>
    <s v="1/8/2000"/>
    <s v="3/27/2023"/>
    <n v="165"/>
    <n v="45239"/>
    <x v="1"/>
    <n v="4197.1499999999996"/>
    <n v="-1075.52"/>
    <x v="10"/>
    <n v="165"/>
    <n v="28319.84"/>
    <x v="0"/>
    <n v="7.82"/>
    <n v="12"/>
    <s v="4/23/2021"/>
    <x v="0"/>
    <n v="165"/>
    <x v="0"/>
    <n v="7833.65"/>
    <n v="3761.37"/>
    <n v="188.07"/>
    <s v="10/25/2023"/>
    <s v="3/1/2023"/>
    <n v="9441"/>
    <n v="165"/>
    <s v="6/29/2023"/>
    <s v="Complaint"/>
    <s v="Resolved"/>
    <s v="2/20/2023"/>
    <n v="1"/>
    <x v="4"/>
    <x v="3"/>
  </r>
  <r>
    <n v="166"/>
    <s v="Richard"/>
    <s v="Jackson"/>
    <n v="26"/>
    <x v="2"/>
    <s v="Address_166"/>
    <x v="13"/>
    <n v="19458795019"/>
    <s v="richard.jackson@kag.com"/>
    <x v="0"/>
    <n v="7775.69"/>
    <s v="2/5/2017"/>
    <s v="6/10/2023"/>
    <n v="166"/>
    <n v="45139"/>
    <x v="1"/>
    <n v="704.31"/>
    <n v="8480"/>
    <x v="24"/>
    <n v="166"/>
    <n v="18013.560000000001"/>
    <x v="2"/>
    <n v="1.04"/>
    <n v="36"/>
    <s v="5/10/2020"/>
    <x v="2"/>
    <n v="166"/>
    <x v="1"/>
    <n v="9602.15"/>
    <n v="3727.59"/>
    <n v="186.38"/>
    <s v="10/28/2023"/>
    <s v="8/23/2023"/>
    <n v="3357"/>
    <n v="166"/>
    <s v="11/24/2023"/>
    <s v="Praise"/>
    <s v="Pending"/>
    <s v="3/21/2023"/>
    <n v="1"/>
    <x v="5"/>
    <x v="4"/>
  </r>
  <r>
    <n v="167"/>
    <s v="Emily"/>
    <s v="Baker"/>
    <n v="33"/>
    <x v="2"/>
    <s v="Address_167"/>
    <x v="39"/>
    <n v="19458795020"/>
    <s v="emily.baker@kag.com"/>
    <x v="1"/>
    <n v="871.55"/>
    <s v="10/25/2015"/>
    <s v="1/17/2023"/>
    <n v="167"/>
    <n v="45124"/>
    <x v="2"/>
    <n v="2615.12"/>
    <n v="-1743.57"/>
    <x v="0"/>
    <n v="167"/>
    <n v="16093.36"/>
    <x v="2"/>
    <n v="7.58"/>
    <n v="48"/>
    <s v="9/23/2021"/>
    <x v="0"/>
    <n v="167"/>
    <x v="1"/>
    <n v="5537.35"/>
    <n v="1906.93"/>
    <n v="95.35"/>
    <s v="7/2/2023"/>
    <s v="8/29/2023"/>
    <n v="7951"/>
    <n v="167"/>
    <s v="6/15/2023"/>
    <s v="Complaint"/>
    <s v="Pending"/>
    <s v="11/24/2023"/>
    <n v="1"/>
    <x v="2"/>
    <x v="4"/>
  </r>
  <r>
    <n v="168"/>
    <s v="John"/>
    <s v="Lewis"/>
    <n v="48"/>
    <x v="2"/>
    <s v="Address_168"/>
    <x v="24"/>
    <n v="19458795021"/>
    <s v="john.lewis@kag.com"/>
    <x v="0"/>
    <n v="6387.57"/>
    <s v="3/24/2011"/>
    <s v="9/1/2023"/>
    <n v="168"/>
    <n v="45222"/>
    <x v="1"/>
    <n v="1556.64"/>
    <n v="7944.21"/>
    <x v="2"/>
    <n v="168"/>
    <n v="17696.34"/>
    <x v="2"/>
    <n v="1.65"/>
    <n v="24"/>
    <s v="7/13/2021"/>
    <x v="2"/>
    <n v="168"/>
    <x v="0"/>
    <n v="5344.8"/>
    <n v="500.83"/>
    <n v="25.04"/>
    <s v="1/14/2023"/>
    <s v="7/10/2023"/>
    <n v="5622"/>
    <n v="168"/>
    <s v="4/3/2023"/>
    <s v="Complaint"/>
    <s v="Pending"/>
    <s v="11/28/2023"/>
    <n v="-1"/>
    <x v="8"/>
    <x v="1"/>
  </r>
  <r>
    <n v="169"/>
    <s v="Lisa"/>
    <s v="Miller"/>
    <n v="19"/>
    <x v="0"/>
    <s v="Address_169"/>
    <x v="9"/>
    <n v="19458795022"/>
    <s v="lisa.miller@kag.com"/>
    <x v="1"/>
    <n v="3669.96"/>
    <s v="11/27/2007"/>
    <s v="9/25/2023"/>
    <n v="169"/>
    <n v="44929"/>
    <x v="1"/>
    <n v="4921.74"/>
    <n v="8591.7000000000007"/>
    <x v="7"/>
    <n v="169"/>
    <n v="16867.650000000001"/>
    <x v="1"/>
    <n v="5.93"/>
    <n v="36"/>
    <s v="6/24/2020"/>
    <x v="2"/>
    <n v="169"/>
    <x v="0"/>
    <n v="5360.21"/>
    <n v="1702.76"/>
    <n v="85.14"/>
    <s v="4/12/2023"/>
    <s v="12/19/2023"/>
    <n v="9041"/>
    <n v="169"/>
    <s v="3/29/2023"/>
    <s v="Suggestion"/>
    <s v="Pending"/>
    <s v="8/1/2023"/>
    <n v="-1"/>
    <x v="3"/>
    <x v="2"/>
  </r>
  <r>
    <n v="170"/>
    <s v="Betty"/>
    <s v="Ramirez"/>
    <n v="49"/>
    <x v="2"/>
    <s v="Address_170"/>
    <x v="20"/>
    <n v="19458795023"/>
    <s v="betty.ramirez@kag.com"/>
    <x v="1"/>
    <n v="2839.58"/>
    <s v="8/29/2020"/>
    <s v="10/13/2023"/>
    <n v="170"/>
    <n v="44975"/>
    <x v="1"/>
    <n v="28.43"/>
    <n v="2811.15"/>
    <x v="77"/>
    <n v="170"/>
    <n v="20253.080000000002"/>
    <x v="2"/>
    <n v="8.02"/>
    <n v="12"/>
    <s v="12/8/2022"/>
    <x v="0"/>
    <n v="170"/>
    <x v="2"/>
    <n v="9571.27"/>
    <n v="168.94"/>
    <n v="8.4499999999999993"/>
    <s v="10/19/2023"/>
    <s v="12/17/2023"/>
    <n v="3832"/>
    <n v="170"/>
    <s v="4/5/2023"/>
    <s v="Praise"/>
    <s v="Pending"/>
    <s v="11/15/2023"/>
    <n v="1"/>
    <x v="9"/>
    <x v="1"/>
  </r>
  <r>
    <n v="171"/>
    <s v="Mary"/>
    <s v="Rodriguez"/>
    <n v="27"/>
    <x v="1"/>
    <s v="Address_171"/>
    <x v="37"/>
    <n v="19458795024"/>
    <s v="mary.rodriguez@kag.com"/>
    <x v="1"/>
    <n v="8169.58"/>
    <s v="6/24/2018"/>
    <s v="8/6/2023"/>
    <n v="171"/>
    <n v="44940"/>
    <x v="0"/>
    <n v="327.73"/>
    <n v="7841.85"/>
    <x v="37"/>
    <n v="171"/>
    <n v="4669.1899999999996"/>
    <x v="2"/>
    <n v="5.08"/>
    <n v="60"/>
    <s v="2/26/2021"/>
    <x v="1"/>
    <n v="171"/>
    <x v="0"/>
    <n v="2433.4699999999998"/>
    <n v="1320.95"/>
    <n v="66.05"/>
    <s v="6/27/2023"/>
    <s v="3/5/2023"/>
    <n v="5145"/>
    <n v="171"/>
    <s v="8/15/2023"/>
    <s v="Complaint"/>
    <s v="Resolved"/>
    <s v="6/7/2023"/>
    <n v="1"/>
    <x v="3"/>
    <x v="4"/>
  </r>
  <r>
    <n v="172"/>
    <s v="Carol"/>
    <s v="Ramirez"/>
    <n v="42"/>
    <x v="0"/>
    <s v="Address_172"/>
    <x v="9"/>
    <n v="19458795025"/>
    <s v="carol.ramirez@kag.com"/>
    <x v="1"/>
    <n v="614.03"/>
    <s v="8/14/2021"/>
    <s v="1/6/2023"/>
    <n v="172"/>
    <n v="45132"/>
    <x v="2"/>
    <n v="4837.2700000000004"/>
    <n v="5451.3"/>
    <x v="67"/>
    <n v="172"/>
    <n v="32038.19"/>
    <x v="0"/>
    <n v="4.3899999999999997"/>
    <n v="12"/>
    <s v="5/19/2021"/>
    <x v="1"/>
    <n v="172"/>
    <x v="1"/>
    <n v="7662.66"/>
    <n v="181.43"/>
    <n v="9.07"/>
    <s v="3/15/2023"/>
    <s v="2/14/2023"/>
    <n v="707"/>
    <n v="172"/>
    <s v="5/28/2023"/>
    <s v="Suggestion"/>
    <s v="Pending"/>
    <s v="10/7/2023"/>
    <n v="-1"/>
    <x v="2"/>
    <x v="0"/>
  </r>
  <r>
    <n v="173"/>
    <s v="Brian"/>
    <s v="Garcia"/>
    <n v="35"/>
    <x v="1"/>
    <s v="Address_173"/>
    <x v="4"/>
    <n v="19458795026"/>
    <s v="brian.garcia@kag.com"/>
    <x v="0"/>
    <n v="9500.36"/>
    <s v="4/13/2010"/>
    <s v="9/24/2023"/>
    <n v="173"/>
    <n v="45120"/>
    <x v="1"/>
    <n v="2723.52"/>
    <n v="6776.84"/>
    <x v="33"/>
    <n v="173"/>
    <n v="28834.02"/>
    <x v="1"/>
    <n v="9.4600000000000009"/>
    <n v="24"/>
    <s v="2/1/2022"/>
    <x v="2"/>
    <n v="173"/>
    <x v="1"/>
    <n v="7207.61"/>
    <n v="2097.7600000000002"/>
    <n v="104.89"/>
    <s v="11/16/2023"/>
    <s v="10/24/2023"/>
    <n v="1802"/>
    <n v="173"/>
    <s v="2/11/2023"/>
    <s v="Praise"/>
    <s v="Resolved"/>
    <s v="6/27/2023"/>
    <n v="1"/>
    <x v="2"/>
    <x v="4"/>
  </r>
  <r>
    <n v="174"/>
    <s v="Jennifer"/>
    <s v="Lewis"/>
    <n v="62"/>
    <x v="0"/>
    <s v="Address_174"/>
    <x v="35"/>
    <n v="19458795027"/>
    <s v="jennifer.lewis@kag.com"/>
    <x v="1"/>
    <n v="7876.9"/>
    <s v="8/30/2002"/>
    <s v="8/23/2023"/>
    <n v="174"/>
    <n v="45207"/>
    <x v="2"/>
    <n v="701.29"/>
    <n v="8578.19"/>
    <x v="53"/>
    <n v="174"/>
    <n v="23636.080000000002"/>
    <x v="2"/>
    <n v="1.26"/>
    <n v="12"/>
    <s v="8/29/2022"/>
    <x v="2"/>
    <n v="174"/>
    <x v="1"/>
    <n v="6691.97"/>
    <n v="45.09"/>
    <n v="2.25"/>
    <s v="8/15/2023"/>
    <s v="7/30/2023"/>
    <n v="2157"/>
    <n v="174"/>
    <s v="4/6/2023"/>
    <s v="Praise"/>
    <s v="Resolved"/>
    <s v="7/11/2023"/>
    <n v="1"/>
    <x v="8"/>
    <x v="3"/>
  </r>
  <r>
    <n v="175"/>
    <s v="Betty"/>
    <s v="Taylor"/>
    <n v="51"/>
    <x v="0"/>
    <s v="Address_175"/>
    <x v="29"/>
    <n v="19458795028"/>
    <s v="betty.taylor@kag.com"/>
    <x v="1"/>
    <n v="3620.53"/>
    <s v="4/21/2016"/>
    <s v="5/4/2023"/>
    <n v="175"/>
    <n v="45186"/>
    <x v="1"/>
    <n v="2248.7199999999998"/>
    <n v="1371.81"/>
    <x v="30"/>
    <n v="175"/>
    <n v="4974.16"/>
    <x v="2"/>
    <n v="1.95"/>
    <n v="60"/>
    <s v="7/23/2021"/>
    <x v="0"/>
    <n v="175"/>
    <x v="2"/>
    <n v="7654.68"/>
    <n v="3803.42"/>
    <n v="190.17"/>
    <s v="5/22/2023"/>
    <s v="3/17/2023"/>
    <n v="3765"/>
    <n v="175"/>
    <s v="7/23/2023"/>
    <s v="Complaint"/>
    <s v="Resolved"/>
    <s v="6/13/2023"/>
    <n v="1"/>
    <x v="6"/>
    <x v="1"/>
  </r>
  <r>
    <n v="176"/>
    <s v="Betty"/>
    <s v="Thomas"/>
    <n v="46"/>
    <x v="2"/>
    <s v="Address_176"/>
    <x v="2"/>
    <n v="19458795029"/>
    <s v="betty.thomas@kag.com"/>
    <x v="0"/>
    <n v="9914.2000000000007"/>
    <s v="8/7/2018"/>
    <s v="3/1/2023"/>
    <n v="176"/>
    <n v="45173"/>
    <x v="0"/>
    <n v="1620.06"/>
    <n v="11534.26"/>
    <x v="75"/>
    <n v="176"/>
    <n v="5567.23"/>
    <x v="1"/>
    <n v="8.83"/>
    <n v="24"/>
    <s v="5/23/2020"/>
    <x v="1"/>
    <n v="176"/>
    <x v="2"/>
    <n v="3873.79"/>
    <n v="4815.2700000000004"/>
    <n v="240.76"/>
    <s v="3/22/2023"/>
    <s v="7/28/2023"/>
    <n v="5527"/>
    <n v="176"/>
    <s v="7/16/2023"/>
    <s v="Suggestion"/>
    <s v="Resolved"/>
    <s v="6/18/2023"/>
    <n v="1"/>
    <x v="6"/>
    <x v="1"/>
  </r>
  <r>
    <n v="177"/>
    <s v="Amanda"/>
    <s v="Thompson"/>
    <n v="62"/>
    <x v="1"/>
    <s v="Address_177"/>
    <x v="31"/>
    <n v="19458795030"/>
    <s v="amanda.thompson@kag.com"/>
    <x v="0"/>
    <n v="2104.64"/>
    <s v="6/11/2014"/>
    <s v="1/10/2023"/>
    <n v="177"/>
    <n v="44989"/>
    <x v="1"/>
    <n v="4556.93"/>
    <n v="6661.57"/>
    <x v="22"/>
    <n v="177"/>
    <n v="27710.15"/>
    <x v="1"/>
    <n v="8.98"/>
    <n v="24"/>
    <s v="7/13/2022"/>
    <x v="0"/>
    <n v="177"/>
    <x v="2"/>
    <n v="9352.2199999999993"/>
    <n v="158.31"/>
    <n v="7.92"/>
    <s v="1/2/2023"/>
    <s v="9/30/2023"/>
    <n v="6037"/>
    <n v="177"/>
    <s v="6/17/2023"/>
    <s v="Complaint"/>
    <s v="Pending"/>
    <s v="8/13/2023"/>
    <n v="1"/>
    <x v="11"/>
    <x v="3"/>
  </r>
  <r>
    <n v="178"/>
    <s v="Amanda"/>
    <s v="Walker"/>
    <n v="41"/>
    <x v="2"/>
    <s v="Address_178"/>
    <x v="36"/>
    <n v="19458795031"/>
    <s v="amanda.walker@kag.com"/>
    <x v="0"/>
    <n v="4083.9"/>
    <s v="6/11/2020"/>
    <s v="1/16/2023"/>
    <n v="178"/>
    <n v="44981"/>
    <x v="2"/>
    <n v="3441.02"/>
    <n v="7524.92"/>
    <x v="65"/>
    <n v="178"/>
    <n v="2792.44"/>
    <x v="2"/>
    <n v="4.3499999999999996"/>
    <n v="12"/>
    <s v="12/5/2021"/>
    <x v="1"/>
    <n v="178"/>
    <x v="0"/>
    <n v="9170.27"/>
    <n v="2889.18"/>
    <n v="144.46"/>
    <s v="3/22/2023"/>
    <s v="9/17/2023"/>
    <n v="8537"/>
    <n v="178"/>
    <s v="12/31/2023"/>
    <s v="Praise"/>
    <s v="Pending"/>
    <s v="10/27/2023"/>
    <n v="1"/>
    <x v="9"/>
    <x v="0"/>
  </r>
  <r>
    <n v="179"/>
    <s v="Sarah"/>
    <s v="Williams"/>
    <n v="20"/>
    <x v="0"/>
    <s v="Address_179"/>
    <x v="13"/>
    <n v="19458795032"/>
    <s v="sarah.williams@kag.com"/>
    <x v="1"/>
    <n v="8860.31"/>
    <s v="8/11/2012"/>
    <s v="3/25/2023"/>
    <n v="179"/>
    <n v="45184"/>
    <x v="1"/>
    <n v="661.29"/>
    <n v="9521.6"/>
    <x v="80"/>
    <n v="179"/>
    <n v="36514.660000000003"/>
    <x v="1"/>
    <n v="5.86"/>
    <n v="36"/>
    <s v="8/26/2021"/>
    <x v="2"/>
    <n v="179"/>
    <x v="1"/>
    <n v="3074.32"/>
    <n v="1352.26"/>
    <n v="67.61"/>
    <s v="9/5/2023"/>
    <s v="10/2/2023"/>
    <n v="3858"/>
    <n v="179"/>
    <s v="2/9/2023"/>
    <s v="Praise"/>
    <s v="Resolved"/>
    <s v="5/3/2023"/>
    <n v="-1"/>
    <x v="6"/>
    <x v="2"/>
  </r>
  <r>
    <n v="180"/>
    <s v="Ashley"/>
    <s v="Lee"/>
    <n v="32"/>
    <x v="1"/>
    <s v="Address_180"/>
    <x v="20"/>
    <n v="19458795033"/>
    <s v="ashley.lee@kag.com"/>
    <x v="1"/>
    <n v="9968.39"/>
    <s v="5/15/2006"/>
    <s v="6/21/2023"/>
    <n v="180"/>
    <n v="44949"/>
    <x v="2"/>
    <n v="2686.86"/>
    <n v="12655.25"/>
    <x v="26"/>
    <n v="180"/>
    <n v="49695.13"/>
    <x v="2"/>
    <n v="2.48"/>
    <n v="24"/>
    <s v="10/27/2020"/>
    <x v="0"/>
    <n v="180"/>
    <x v="2"/>
    <n v="5629.23"/>
    <n v="2618.58"/>
    <n v="130.93"/>
    <s v="10/31/2023"/>
    <s v="7/15/2023"/>
    <n v="2004"/>
    <n v="180"/>
    <s v="10/25/2023"/>
    <s v="Praise"/>
    <s v="Pending"/>
    <s v="11/5/2023"/>
    <n v="1"/>
    <x v="3"/>
    <x v="4"/>
  </r>
  <r>
    <n v="181"/>
    <s v="William"/>
    <s v="Sanchez"/>
    <n v="20"/>
    <x v="1"/>
    <s v="Address_181"/>
    <x v="39"/>
    <n v="19458795034"/>
    <s v="william.sanchez@kag.com"/>
    <x v="1"/>
    <n v="2467.2199999999998"/>
    <s v="3/6/2019"/>
    <s v="5/27/2023"/>
    <n v="181"/>
    <n v="45034"/>
    <x v="2"/>
    <n v="680.96"/>
    <n v="3148.18"/>
    <x v="47"/>
    <n v="181"/>
    <n v="30272.94"/>
    <x v="1"/>
    <n v="8.9600000000000009"/>
    <n v="48"/>
    <s v="5/15/2022"/>
    <x v="2"/>
    <n v="181"/>
    <x v="1"/>
    <n v="3822.26"/>
    <n v="4715.6099999999997"/>
    <n v="235.78"/>
    <s v="5/9/2023"/>
    <s v="10/13/2023"/>
    <n v="7071"/>
    <n v="181"/>
    <s v="6/12/2023"/>
    <s v="Suggestion"/>
    <s v="Pending"/>
    <s v="3/31/2023"/>
    <n v="1"/>
    <x v="1"/>
    <x v="2"/>
  </r>
  <r>
    <n v="182"/>
    <s v="Betty"/>
    <s v="Scott"/>
    <n v="48"/>
    <x v="0"/>
    <s v="Address_182"/>
    <x v="12"/>
    <n v="19458795035"/>
    <s v="betty.scott@kag.com"/>
    <x v="0"/>
    <n v="7456.82"/>
    <s v="5/31/2009"/>
    <s v="4/10/2023"/>
    <n v="182"/>
    <n v="45102"/>
    <x v="0"/>
    <n v="3329.5"/>
    <n v="10786.32"/>
    <x v="21"/>
    <n v="182"/>
    <n v="36448.14"/>
    <x v="2"/>
    <n v="5.22"/>
    <n v="24"/>
    <s v="4/27/2022"/>
    <x v="0"/>
    <n v="182"/>
    <x v="2"/>
    <n v="8116.98"/>
    <n v="3826.42"/>
    <n v="191.32"/>
    <s v="12/28/2023"/>
    <s v="2/16/2023"/>
    <n v="9833"/>
    <n v="182"/>
    <s v="10/19/2023"/>
    <s v="Suggestion"/>
    <s v="Resolved"/>
    <s v="9/17/2023"/>
    <n v="1"/>
    <x v="7"/>
    <x v="1"/>
  </r>
  <r>
    <n v="183"/>
    <s v="Matthew"/>
    <s v="Adams"/>
    <n v="27"/>
    <x v="2"/>
    <s v="Address_183"/>
    <x v="3"/>
    <n v="19458795036"/>
    <s v="matthew.adams@kag.com"/>
    <x v="0"/>
    <n v="3126.72"/>
    <s v="6/23/2015"/>
    <s v="9/28/2023"/>
    <n v="183"/>
    <n v="44941"/>
    <x v="1"/>
    <n v="3638.86"/>
    <n v="6765.58"/>
    <x v="21"/>
    <n v="183"/>
    <n v="22507.86"/>
    <x v="1"/>
    <n v="6.08"/>
    <n v="48"/>
    <s v="1/27/2022"/>
    <x v="0"/>
    <n v="183"/>
    <x v="0"/>
    <n v="9102.64"/>
    <n v="3731.6"/>
    <n v="186.58"/>
    <s v="10/20/2023"/>
    <s v="2/14/2023"/>
    <n v="7330"/>
    <n v="183"/>
    <s v="5/1/2023"/>
    <s v="Suggestion"/>
    <s v="Pending"/>
    <s v="2/12/2023"/>
    <n v="1"/>
    <x v="3"/>
    <x v="4"/>
  </r>
  <r>
    <n v="184"/>
    <s v="Joshua"/>
    <s v="Torres"/>
    <n v="55"/>
    <x v="0"/>
    <s v="Address_184"/>
    <x v="17"/>
    <n v="19458795037"/>
    <s v="joshua.torres@kag.com"/>
    <x v="1"/>
    <n v="7688.08"/>
    <s v="4/12/2019"/>
    <s v="8/3/2023"/>
    <n v="184"/>
    <n v="45233"/>
    <x v="2"/>
    <n v="2815.18"/>
    <n v="4872.8999999999996"/>
    <x v="81"/>
    <n v="184"/>
    <n v="33703.199999999997"/>
    <x v="2"/>
    <n v="2.06"/>
    <n v="36"/>
    <s v="5/7/2022"/>
    <x v="2"/>
    <n v="184"/>
    <x v="0"/>
    <n v="5814.61"/>
    <n v="1467.03"/>
    <n v="73.349999999999994"/>
    <s v="6/25/2023"/>
    <s v="10/3/2023"/>
    <n v="1138"/>
    <n v="184"/>
    <s v="11/26/2023"/>
    <s v="Suggestion"/>
    <s v="Pending"/>
    <s v="4/19/2023"/>
    <n v="1"/>
    <x v="4"/>
    <x v="1"/>
  </r>
  <r>
    <n v="185"/>
    <s v="Steven"/>
    <s v="Perez"/>
    <n v="39"/>
    <x v="1"/>
    <s v="Address_185"/>
    <x v="11"/>
    <n v="19458795038"/>
    <s v="steven.perez@kag.com"/>
    <x v="1"/>
    <n v="1340.31"/>
    <s v="9/11/2013"/>
    <s v="3/26/2023"/>
    <n v="185"/>
    <n v="45078"/>
    <x v="0"/>
    <n v="4830.12"/>
    <n v="6170.43"/>
    <x v="82"/>
    <n v="185"/>
    <n v="32937.24"/>
    <x v="1"/>
    <n v="6.53"/>
    <n v="60"/>
    <s v="10/4/2020"/>
    <x v="2"/>
    <n v="185"/>
    <x v="1"/>
    <n v="3885.67"/>
    <n v="3982.37"/>
    <n v="199.12"/>
    <s v="8/11/2023"/>
    <s v="5/19/2023"/>
    <n v="7290"/>
    <n v="185"/>
    <s v="8/9/2023"/>
    <s v="Suggestion"/>
    <s v="Pending"/>
    <s v="12/24/2023"/>
    <n v="1"/>
    <x v="7"/>
    <x v="0"/>
  </r>
  <r>
    <n v="186"/>
    <s v="James"/>
    <s v="Adams"/>
    <n v="31"/>
    <x v="1"/>
    <s v="Address_186"/>
    <x v="29"/>
    <n v="19458795039"/>
    <s v="james.adams@kag.com"/>
    <x v="1"/>
    <n v="3428.08"/>
    <s v="9/28/2015"/>
    <s v="2/8/2023"/>
    <n v="186"/>
    <n v="45202"/>
    <x v="2"/>
    <n v="4722.2299999999996"/>
    <n v="-1294.1500000000001"/>
    <x v="19"/>
    <n v="186"/>
    <n v="41380.449999999997"/>
    <x v="1"/>
    <n v="7.26"/>
    <n v="48"/>
    <s v="5/5/2022"/>
    <x v="0"/>
    <n v="186"/>
    <x v="1"/>
    <n v="6808.84"/>
    <n v="512.41999999999996"/>
    <n v="25.62"/>
    <s v="9/3/2023"/>
    <s v="7/11/2023"/>
    <n v="9002"/>
    <n v="186"/>
    <s v="8/16/2023"/>
    <s v="Suggestion"/>
    <s v="Resolved"/>
    <s v="10/10/2023"/>
    <n v="1"/>
    <x v="8"/>
    <x v="4"/>
  </r>
  <r>
    <n v="187"/>
    <s v="Anthony"/>
    <s v="Lopez"/>
    <n v="26"/>
    <x v="1"/>
    <s v="Address_187"/>
    <x v="24"/>
    <n v="19458795040"/>
    <s v="anthony.lopez@kag.com"/>
    <x v="0"/>
    <n v="842.5"/>
    <s v="2/16/2005"/>
    <s v="1/5/2023"/>
    <n v="187"/>
    <n v="45238"/>
    <x v="0"/>
    <n v="1037.52"/>
    <n v="-195.02"/>
    <x v="18"/>
    <n v="187"/>
    <n v="35855.64"/>
    <x v="2"/>
    <n v="3.65"/>
    <n v="48"/>
    <s v="3/5/2020"/>
    <x v="1"/>
    <n v="187"/>
    <x v="2"/>
    <n v="2281.89"/>
    <n v="3537.47"/>
    <n v="176.87"/>
    <s v="6/5/2023"/>
    <s v="9/1/2023"/>
    <n v="8097"/>
    <n v="187"/>
    <s v="5/24/2023"/>
    <s v="Complaint"/>
    <s v="Resolved"/>
    <s v="3/7/2023"/>
    <n v="1"/>
    <x v="4"/>
    <x v="4"/>
  </r>
  <r>
    <n v="188"/>
    <s v="Richard"/>
    <s v="Adams"/>
    <n v="35"/>
    <x v="0"/>
    <s v="Address_188"/>
    <x v="31"/>
    <n v="19458795041"/>
    <s v="richard.adams@kag.com"/>
    <x v="0"/>
    <n v="4969.78"/>
    <s v="1/31/2001"/>
    <s v="3/27/2023"/>
    <n v="188"/>
    <n v="44964"/>
    <x v="1"/>
    <n v="11.64"/>
    <n v="4958.1400000000003"/>
    <x v="83"/>
    <n v="188"/>
    <n v="37703.43"/>
    <x v="0"/>
    <n v="9.07"/>
    <n v="60"/>
    <s v="6/16/2022"/>
    <x v="0"/>
    <n v="188"/>
    <x v="1"/>
    <n v="5579.63"/>
    <n v="2020.83"/>
    <n v="101.04"/>
    <s v="1/18/2023"/>
    <s v="1/20/2023"/>
    <n v="8657"/>
    <n v="188"/>
    <s v="8/7/2023"/>
    <s v="Suggestion"/>
    <s v="Pending"/>
    <s v="7/26/2023"/>
    <n v="1"/>
    <x v="9"/>
    <x v="4"/>
  </r>
  <r>
    <n v="189"/>
    <s v="Kenneth"/>
    <s v="Gonzalez"/>
    <n v="25"/>
    <x v="1"/>
    <s v="Address_189"/>
    <x v="8"/>
    <n v="19458795042"/>
    <s v="kenneth.gonzalez@kag.com"/>
    <x v="1"/>
    <n v="7044.86"/>
    <s v="6/6/2006"/>
    <s v="10/14/2023"/>
    <n v="189"/>
    <n v="45207"/>
    <x v="1"/>
    <n v="3317.12"/>
    <n v="3727.74"/>
    <x v="84"/>
    <n v="189"/>
    <n v="28275.16"/>
    <x v="1"/>
    <n v="2.84"/>
    <n v="24"/>
    <s v="2/23/2022"/>
    <x v="2"/>
    <n v="189"/>
    <x v="1"/>
    <n v="7827.75"/>
    <n v="2186.1799999999998"/>
    <n v="109.31"/>
    <s v="12/2/2023"/>
    <s v="1/31/2023"/>
    <n v="4937"/>
    <n v="189"/>
    <s v="8/18/2023"/>
    <s v="Suggestion"/>
    <s v="Resolved"/>
    <s v="11/9/2023"/>
    <n v="1"/>
    <x v="8"/>
    <x v="2"/>
  </r>
  <r>
    <n v="190"/>
    <s v="Michael"/>
    <s v="Hernandez"/>
    <n v="55"/>
    <x v="1"/>
    <s v="Address_190"/>
    <x v="8"/>
    <n v="19458795043"/>
    <s v="michael.hernandez@kag.com"/>
    <x v="0"/>
    <n v="3848.3"/>
    <s v="4/25/2016"/>
    <s v="7/26/2023"/>
    <n v="190"/>
    <n v="45012"/>
    <x v="1"/>
    <n v="2383.4499999999998"/>
    <n v="6231.75"/>
    <x v="6"/>
    <n v="190"/>
    <n v="24741.23"/>
    <x v="2"/>
    <n v="9.08"/>
    <n v="48"/>
    <s v="1/1/2022"/>
    <x v="2"/>
    <n v="190"/>
    <x v="1"/>
    <n v="3365.06"/>
    <n v="2449.1799999999998"/>
    <n v="122.46"/>
    <s v="11/10/2023"/>
    <s v="10/4/2023"/>
    <n v="3447"/>
    <n v="190"/>
    <s v="5/1/2023"/>
    <s v="Complaint"/>
    <s v="Pending"/>
    <s v="10/20/2023"/>
    <n v="1"/>
    <x v="11"/>
    <x v="1"/>
  </r>
  <r>
    <n v="191"/>
    <s v="Joshua"/>
    <s v="Thomas"/>
    <n v="32"/>
    <x v="2"/>
    <s v="Address_191"/>
    <x v="3"/>
    <n v="19458795044"/>
    <s v="joshua.thomas@kag.com"/>
    <x v="0"/>
    <n v="6185.7"/>
    <s v="6/27/2009"/>
    <s v="2/7/2023"/>
    <n v="191"/>
    <n v="45250"/>
    <x v="1"/>
    <n v="1679.95"/>
    <n v="7865.65"/>
    <x v="43"/>
    <n v="191"/>
    <n v="23477.11"/>
    <x v="0"/>
    <n v="7.33"/>
    <n v="48"/>
    <s v="10/9/2022"/>
    <x v="0"/>
    <n v="191"/>
    <x v="1"/>
    <n v="4527.4399999999996"/>
    <n v="3841.22"/>
    <n v="192.06"/>
    <s v="6/12/2023"/>
    <s v="4/13/2023"/>
    <n v="1937"/>
    <n v="191"/>
    <s v="6/6/2023"/>
    <s v="Praise"/>
    <s v="Pending"/>
    <s v="12/24/2023"/>
    <n v="1"/>
    <x v="4"/>
    <x v="4"/>
  </r>
  <r>
    <n v="192"/>
    <s v="Jennifer"/>
    <s v="Davis"/>
    <n v="63"/>
    <x v="2"/>
    <s v="Address_192"/>
    <x v="7"/>
    <n v="19458795045"/>
    <s v="jennifer.davis@kag.com"/>
    <x v="0"/>
    <n v="5733.96"/>
    <s v="11/11/2012"/>
    <s v="9/13/2023"/>
    <n v="192"/>
    <n v="45006"/>
    <x v="1"/>
    <n v="4585.28"/>
    <n v="1148.68"/>
    <x v="14"/>
    <n v="192"/>
    <n v="20208.54"/>
    <x v="0"/>
    <n v="8.48"/>
    <n v="60"/>
    <s v="9/16/2022"/>
    <x v="2"/>
    <n v="192"/>
    <x v="1"/>
    <n v="6889"/>
    <n v="1557.54"/>
    <n v="77.88"/>
    <s v="12/5/2023"/>
    <s v="6/24/2023"/>
    <n v="9840"/>
    <n v="192"/>
    <s v="5/8/2023"/>
    <s v="Praise"/>
    <s v="Resolved"/>
    <s v="6/12/2023"/>
    <n v="1"/>
    <x v="11"/>
    <x v="3"/>
  </r>
  <r>
    <n v="193"/>
    <s v="Linda"/>
    <s v="Flores"/>
    <n v="32"/>
    <x v="1"/>
    <s v="Address_193"/>
    <x v="1"/>
    <n v="19458795046"/>
    <s v="linda.flores@kag.com"/>
    <x v="0"/>
    <n v="3016.51"/>
    <s v="6/11/2018"/>
    <s v="6/29/2023"/>
    <n v="193"/>
    <n v="45246"/>
    <x v="1"/>
    <n v="4892.75"/>
    <n v="-1876.24"/>
    <x v="34"/>
    <n v="193"/>
    <n v="14035.36"/>
    <x v="2"/>
    <n v="7.29"/>
    <n v="24"/>
    <s v="3/25/2022"/>
    <x v="0"/>
    <n v="193"/>
    <x v="1"/>
    <n v="9637.01"/>
    <n v="1617.49"/>
    <n v="80.87"/>
    <s v="6/25/2023"/>
    <s v="11/4/2023"/>
    <n v="1701"/>
    <n v="193"/>
    <s v="12/20/2023"/>
    <s v="Praise"/>
    <s v="Pending"/>
    <s v="5/24/2023"/>
    <n v="1"/>
    <x v="4"/>
    <x v="4"/>
  </r>
  <r>
    <n v="194"/>
    <s v="Anthony"/>
    <s v="Flores"/>
    <n v="69"/>
    <x v="2"/>
    <s v="Address_194"/>
    <x v="10"/>
    <n v="19458795047"/>
    <s v="anthony.flores@kag.com"/>
    <x v="1"/>
    <n v="4919.1000000000004"/>
    <s v="10/21/2011"/>
    <s v="1/19/2023"/>
    <n v="194"/>
    <n v="45097"/>
    <x v="2"/>
    <n v="4653.58"/>
    <n v="9572.68"/>
    <x v="83"/>
    <n v="194"/>
    <n v="2632.24"/>
    <x v="1"/>
    <n v="4.8600000000000003"/>
    <n v="12"/>
    <s v="9/8/2020"/>
    <x v="0"/>
    <n v="194"/>
    <x v="0"/>
    <n v="1714.43"/>
    <n v="2601.65"/>
    <n v="130.08000000000001"/>
    <s v="3/13/2023"/>
    <s v="7/18/2023"/>
    <n v="6100"/>
    <n v="194"/>
    <s v="5/19/2023"/>
    <s v="Praise"/>
    <s v="Resolved"/>
    <s v="5/17/2023"/>
    <n v="1"/>
    <x v="7"/>
    <x v="3"/>
  </r>
  <r>
    <n v="195"/>
    <s v="David"/>
    <s v="Hall"/>
    <n v="23"/>
    <x v="0"/>
    <s v="Address_195"/>
    <x v="34"/>
    <n v="19458795048"/>
    <s v="david.hall@kag.com"/>
    <x v="1"/>
    <n v="783.29"/>
    <s v="10/13/2021"/>
    <s v="6/12/2023"/>
    <n v="195"/>
    <n v="44997"/>
    <x v="2"/>
    <n v="2505.9699999999998"/>
    <n v="-1722.68"/>
    <x v="19"/>
    <n v="195"/>
    <n v="33883.69"/>
    <x v="2"/>
    <n v="3.98"/>
    <n v="48"/>
    <s v="6/28/2022"/>
    <x v="2"/>
    <n v="195"/>
    <x v="2"/>
    <n v="2400.35"/>
    <n v="1338.98"/>
    <n v="66.95"/>
    <s v="7/6/2023"/>
    <s v="2/13/2023"/>
    <n v="9394"/>
    <n v="195"/>
    <s v="8/11/2023"/>
    <s v="Suggestion"/>
    <s v="Pending"/>
    <s v="11/28/2023"/>
    <n v="1"/>
    <x v="11"/>
    <x v="2"/>
  </r>
  <r>
    <n v="196"/>
    <s v="Paul"/>
    <s v="Johnson"/>
    <n v="29"/>
    <x v="2"/>
    <s v="Address_196"/>
    <x v="21"/>
    <n v="19458795049"/>
    <s v="paul.johnson@kag.com"/>
    <x v="0"/>
    <n v="4653.1400000000003"/>
    <s v="1/1/2000"/>
    <s v="7/21/2023"/>
    <n v="196"/>
    <n v="45014"/>
    <x v="0"/>
    <n v="3519.75"/>
    <n v="8172.89"/>
    <x v="72"/>
    <n v="196"/>
    <n v="45147.1"/>
    <x v="1"/>
    <n v="7.61"/>
    <n v="36"/>
    <s v="6/5/2020"/>
    <x v="0"/>
    <n v="196"/>
    <x v="0"/>
    <n v="2151.5700000000002"/>
    <n v="2230.58"/>
    <n v="111.53"/>
    <s v="9/9/2023"/>
    <s v="3/26/2023"/>
    <n v="8131"/>
    <n v="196"/>
    <s v="7/5/2023"/>
    <s v="Suggestion"/>
    <s v="Resolved"/>
    <s v="4/25/2023"/>
    <n v="1"/>
    <x v="11"/>
    <x v="4"/>
  </r>
  <r>
    <n v="197"/>
    <s v="Steven"/>
    <s v="Robinson"/>
    <n v="59"/>
    <x v="2"/>
    <s v="Address_197"/>
    <x v="20"/>
    <n v="19458795050"/>
    <s v="steven.robinson@kag.com"/>
    <x v="0"/>
    <n v="4636.08"/>
    <s v="1/7/2020"/>
    <s v="9/28/2023"/>
    <n v="197"/>
    <n v="44983"/>
    <x v="1"/>
    <n v="866.15"/>
    <n v="5502.23"/>
    <x v="85"/>
    <n v="197"/>
    <n v="46593.64"/>
    <x v="0"/>
    <n v="3.68"/>
    <n v="60"/>
    <s v="2/8/2022"/>
    <x v="2"/>
    <n v="197"/>
    <x v="1"/>
    <n v="2985.56"/>
    <n v="3301.72"/>
    <n v="165.09"/>
    <s v="6/21/2023"/>
    <s v="9/21/2023"/>
    <n v="4377"/>
    <n v="197"/>
    <s v="10/21/2023"/>
    <s v="Complaint"/>
    <s v="Pending"/>
    <s v="4/13/2023"/>
    <n v="1"/>
    <x v="9"/>
    <x v="1"/>
  </r>
  <r>
    <n v="198"/>
    <s v="Carol"/>
    <s v="Robinson"/>
    <n v="36"/>
    <x v="2"/>
    <s v="Address_198"/>
    <x v="32"/>
    <n v="19458795051"/>
    <s v="carol.robinson@kag.com"/>
    <x v="1"/>
    <n v="384.31"/>
    <s v="9/13/2014"/>
    <s v="3/29/2023"/>
    <n v="198"/>
    <n v="45093"/>
    <x v="1"/>
    <n v="4754.7700000000004"/>
    <n v="-4370.46"/>
    <x v="2"/>
    <n v="198"/>
    <n v="29447.52"/>
    <x v="1"/>
    <n v="1.56"/>
    <n v="48"/>
    <s v="10/31/2022"/>
    <x v="0"/>
    <n v="198"/>
    <x v="1"/>
    <n v="1545.49"/>
    <n v="4949.28"/>
    <n v="247.46"/>
    <s v="11/3/2023"/>
    <s v="9/23/2023"/>
    <n v="1764"/>
    <n v="198"/>
    <s v="9/5/2023"/>
    <s v="Praise"/>
    <s v="Resolved"/>
    <s v="10/7/2023"/>
    <n v="1"/>
    <x v="7"/>
    <x v="0"/>
  </r>
  <r>
    <n v="199"/>
    <s v="Amanda"/>
    <s v="Lopez"/>
    <n v="57"/>
    <x v="2"/>
    <s v="Address_199"/>
    <x v="17"/>
    <n v="19458795052"/>
    <s v="amanda.lopez@kag.com"/>
    <x v="0"/>
    <n v="5187.3500000000004"/>
    <s v="4/9/2003"/>
    <s v="6/24/2023"/>
    <n v="199"/>
    <n v="45045"/>
    <x v="2"/>
    <n v="1425.55"/>
    <n v="3761.8"/>
    <x v="74"/>
    <n v="199"/>
    <n v="5612.69"/>
    <x v="2"/>
    <n v="3.22"/>
    <n v="24"/>
    <s v="6/27/2021"/>
    <x v="1"/>
    <n v="199"/>
    <x v="1"/>
    <n v="4259.28"/>
    <n v="1309.97"/>
    <n v="65.5"/>
    <s v="4/9/2023"/>
    <s v="2/24/2023"/>
    <n v="1471"/>
    <n v="199"/>
    <s v="2/24/2023"/>
    <s v="Suggestion"/>
    <s v="Resolved"/>
    <s v="12/20/2023"/>
    <n v="1"/>
    <x v="1"/>
    <x v="1"/>
  </r>
  <r>
    <n v="200"/>
    <s v="Nancy"/>
    <s v="Martinez"/>
    <n v="22"/>
    <x v="0"/>
    <s v="Address_200"/>
    <x v="37"/>
    <n v="19458795053"/>
    <s v="nancy.martinez@kag.com"/>
    <x v="0"/>
    <n v="7403.17"/>
    <s v="1/4/2003"/>
    <s v="8/31/2023"/>
    <n v="200"/>
    <n v="45211"/>
    <x v="0"/>
    <n v="971.77"/>
    <n v="8374.94"/>
    <x v="65"/>
    <n v="200"/>
    <n v="44054.55"/>
    <x v="2"/>
    <n v="7.8"/>
    <n v="36"/>
    <s v="1/20/2022"/>
    <x v="0"/>
    <n v="200"/>
    <x v="1"/>
    <n v="3525.57"/>
    <n v="1310.76"/>
    <n v="65.540000000000006"/>
    <s v="9/25/2023"/>
    <s v="12/21/2023"/>
    <n v="7179"/>
    <n v="200"/>
    <s v="8/21/2023"/>
    <s v="Complaint"/>
    <s v="Resolved"/>
    <s v="9/27/2023"/>
    <n v="1"/>
    <x v="8"/>
    <x v="2"/>
  </r>
  <r>
    <n v="201"/>
    <s v="Joseph"/>
    <s v="Baker"/>
    <n v="44"/>
    <x v="2"/>
    <s v="Address_201"/>
    <x v="38"/>
    <n v="19458795054"/>
    <s v="joseph.baker@kag.com"/>
    <x v="1"/>
    <n v="4577.3"/>
    <s v="9/21/2009"/>
    <s v="5/28/2023"/>
    <n v="201"/>
    <n v="45162"/>
    <x v="0"/>
    <n v="310.19"/>
    <n v="4887.49"/>
    <x v="11"/>
    <n v="201"/>
    <n v="37639.5"/>
    <x v="0"/>
    <n v="8.14"/>
    <n v="12"/>
    <s v="8/7/2021"/>
    <x v="2"/>
    <n v="201"/>
    <x v="2"/>
    <n v="2783.1"/>
    <n v="1970.59"/>
    <n v="98.53"/>
    <s v="9/7/2023"/>
    <s v="12/14/2023"/>
    <n v="6515"/>
    <n v="201"/>
    <s v="12/10/2023"/>
    <s v="Suggestion"/>
    <s v="Pending"/>
    <s v="12/7/2023"/>
    <n v="1"/>
    <x v="5"/>
    <x v="0"/>
  </r>
  <r>
    <n v="202"/>
    <s v="Emily"/>
    <s v="Hernandez"/>
    <n v="27"/>
    <x v="1"/>
    <s v="Address_202"/>
    <x v="9"/>
    <n v="19458795055"/>
    <s v="emily.hernandez@kag.com"/>
    <x v="0"/>
    <n v="6495.65"/>
    <s v="1/31/2002"/>
    <s v="9/22/2023"/>
    <n v="202"/>
    <n v="45246"/>
    <x v="0"/>
    <n v="2756.35"/>
    <n v="9252"/>
    <x v="42"/>
    <n v="202"/>
    <n v="13319.14"/>
    <x v="2"/>
    <n v="3.49"/>
    <n v="36"/>
    <s v="9/30/2022"/>
    <x v="1"/>
    <n v="202"/>
    <x v="2"/>
    <n v="3316.81"/>
    <n v="3295.36"/>
    <n v="164.77"/>
    <s v="4/19/2023"/>
    <s v="1/2/2023"/>
    <n v="2011"/>
    <n v="202"/>
    <s v="7/31/2023"/>
    <s v="Suggestion"/>
    <s v="Resolved"/>
    <s v="5/14/2023"/>
    <n v="1"/>
    <x v="4"/>
    <x v="4"/>
  </r>
  <r>
    <n v="203"/>
    <s v="Emily"/>
    <s v="Anderson"/>
    <n v="60"/>
    <x v="2"/>
    <s v="Address_203"/>
    <x v="25"/>
    <n v="19458795056"/>
    <s v="emily.anderson@kag.com"/>
    <x v="1"/>
    <n v="5370.97"/>
    <s v="11/8/2020"/>
    <s v="1/5/2023"/>
    <n v="203"/>
    <n v="45229"/>
    <x v="1"/>
    <n v="4742.83"/>
    <n v="10113.799999999999"/>
    <x v="50"/>
    <n v="203"/>
    <n v="40373.699999999997"/>
    <x v="1"/>
    <n v="3.95"/>
    <n v="48"/>
    <s v="12/6/2022"/>
    <x v="2"/>
    <n v="203"/>
    <x v="1"/>
    <n v="6791.64"/>
    <n v="4631.24"/>
    <n v="231.56"/>
    <s v="5/26/2023"/>
    <s v="10/21/2023"/>
    <n v="9311"/>
    <n v="203"/>
    <s v="11/17/2023"/>
    <s v="Praise"/>
    <s v="Resolved"/>
    <s v="6/16/2023"/>
    <n v="-1"/>
    <x v="8"/>
    <x v="1"/>
  </r>
  <r>
    <n v="204"/>
    <s v="Nancy"/>
    <s v="Thomas"/>
    <n v="69"/>
    <x v="2"/>
    <s v="Address_204"/>
    <x v="27"/>
    <n v="19458795057"/>
    <s v="nancy.thomas@kag.com"/>
    <x v="0"/>
    <n v="7873.27"/>
    <s v="9/9/2022"/>
    <s v="5/19/2023"/>
    <n v="204"/>
    <n v="44946"/>
    <x v="1"/>
    <n v="686.59"/>
    <n v="8559.86"/>
    <x v="56"/>
    <n v="204"/>
    <n v="24128.39"/>
    <x v="2"/>
    <n v="5.94"/>
    <n v="36"/>
    <s v="2/15/2022"/>
    <x v="1"/>
    <n v="204"/>
    <x v="2"/>
    <n v="7200.6"/>
    <n v="4745.12"/>
    <n v="237.26"/>
    <s v="4/6/2023"/>
    <s v="2/12/2023"/>
    <n v="2801"/>
    <n v="204"/>
    <s v="12/1/2023"/>
    <s v="Suggestion"/>
    <s v="Resolved"/>
    <s v="10/3/2023"/>
    <n v="1"/>
    <x v="3"/>
    <x v="3"/>
  </r>
  <r>
    <n v="205"/>
    <s v="Kenneth"/>
    <s v="Taylor"/>
    <n v="63"/>
    <x v="1"/>
    <s v="Address_205"/>
    <x v="9"/>
    <n v="19458795058"/>
    <s v="kenneth.taylor@kag.com"/>
    <x v="0"/>
    <n v="5193.1099999999997"/>
    <s v="12/19/2014"/>
    <s v="4/13/2023"/>
    <n v="205"/>
    <n v="44933"/>
    <x v="0"/>
    <n v="612.94000000000005"/>
    <n v="5806.05"/>
    <x v="11"/>
    <n v="205"/>
    <n v="44492.06"/>
    <x v="2"/>
    <n v="3.36"/>
    <n v="12"/>
    <s v="4/19/2021"/>
    <x v="0"/>
    <n v="205"/>
    <x v="0"/>
    <n v="9356.31"/>
    <n v="1690.09"/>
    <n v="84.5"/>
    <s v="6/15/2023"/>
    <s v="3/21/2023"/>
    <n v="4164"/>
    <n v="205"/>
    <s v="12/8/2023"/>
    <s v="Suggestion"/>
    <s v="Resolved"/>
    <s v="5/30/2023"/>
    <n v="1"/>
    <x v="3"/>
    <x v="3"/>
  </r>
  <r>
    <n v="206"/>
    <s v="Ronald"/>
    <s v="Sanchez"/>
    <n v="31"/>
    <x v="0"/>
    <s v="Address_206"/>
    <x v="28"/>
    <n v="19458795059"/>
    <s v="ronald.sanchez@kag.com"/>
    <x v="0"/>
    <n v="3382.93"/>
    <s v="10/9/2016"/>
    <s v="12/13/2023"/>
    <n v="206"/>
    <n v="45136"/>
    <x v="1"/>
    <n v="1370.26"/>
    <n v="2012.67"/>
    <x v="23"/>
    <n v="206"/>
    <n v="13132.94"/>
    <x v="2"/>
    <n v="6.46"/>
    <n v="24"/>
    <s v="7/4/2020"/>
    <x v="1"/>
    <n v="206"/>
    <x v="2"/>
    <n v="2892.66"/>
    <n v="2086.37"/>
    <n v="104.32"/>
    <s v="9/2/2023"/>
    <s v="4/15/2023"/>
    <n v="2813"/>
    <n v="206"/>
    <s v="12/24/2023"/>
    <s v="Praise"/>
    <s v="Resolved"/>
    <s v="4/14/2023"/>
    <n v="1"/>
    <x v="2"/>
    <x v="4"/>
  </r>
  <r>
    <n v="207"/>
    <s v="Ronald"/>
    <s v="Johnson"/>
    <n v="51"/>
    <x v="1"/>
    <s v="Address_207"/>
    <x v="36"/>
    <n v="19458795060"/>
    <s v="ronald.johnson@kag.com"/>
    <x v="0"/>
    <n v="8292.93"/>
    <s v="1/26/2003"/>
    <s v="9/15/2023"/>
    <n v="207"/>
    <n v="45164"/>
    <x v="1"/>
    <n v="3330.32"/>
    <n v="11623.25"/>
    <x v="14"/>
    <n v="207"/>
    <n v="40244.39"/>
    <x v="1"/>
    <n v="3.54"/>
    <n v="12"/>
    <s v="1/7/2022"/>
    <x v="2"/>
    <n v="207"/>
    <x v="1"/>
    <n v="1909.04"/>
    <n v="2181.6799999999998"/>
    <n v="109.08"/>
    <s v="11/22/2023"/>
    <s v="4/18/2023"/>
    <n v="2240"/>
    <n v="207"/>
    <s v="6/13/2023"/>
    <s v="Praise"/>
    <s v="Resolved"/>
    <s v="7/5/2023"/>
    <n v="1"/>
    <x v="5"/>
    <x v="1"/>
  </r>
  <r>
    <n v="208"/>
    <s v="Barbara"/>
    <s v="Roberts"/>
    <n v="66"/>
    <x v="1"/>
    <s v="Address_208"/>
    <x v="17"/>
    <n v="19458795061"/>
    <s v="barbara.roberts@kag.com"/>
    <x v="0"/>
    <n v="769.45"/>
    <s v="2/17/2007"/>
    <s v="6/29/2023"/>
    <n v="208"/>
    <n v="45276"/>
    <x v="1"/>
    <n v="2743.59"/>
    <n v="3513.04"/>
    <x v="57"/>
    <n v="208"/>
    <n v="35883.61"/>
    <x v="1"/>
    <n v="2.09"/>
    <n v="12"/>
    <s v="3/5/2021"/>
    <x v="0"/>
    <n v="208"/>
    <x v="1"/>
    <n v="1527.5"/>
    <n v="1744.56"/>
    <n v="87.23"/>
    <s v="5/21/2023"/>
    <s v="10/23/2023"/>
    <n v="725"/>
    <n v="208"/>
    <s v="10/14/2023"/>
    <s v="Suggestion"/>
    <s v="Pending"/>
    <s v="8/14/2023"/>
    <n v="1"/>
    <x v="0"/>
    <x v="3"/>
  </r>
  <r>
    <n v="209"/>
    <s v="Joshua"/>
    <s v="Lopez"/>
    <n v="32"/>
    <x v="1"/>
    <s v="Address_209"/>
    <x v="4"/>
    <n v="19458795062"/>
    <s v="joshua.lopez@kag.com"/>
    <x v="0"/>
    <n v="2965.62"/>
    <s v="8/23/2018"/>
    <s v="9/3/2023"/>
    <n v="209"/>
    <n v="45040"/>
    <x v="1"/>
    <n v="490.07"/>
    <n v="3455.69"/>
    <x v="86"/>
    <n v="209"/>
    <n v="1707.62"/>
    <x v="0"/>
    <n v="2.39"/>
    <n v="60"/>
    <s v="4/14/2020"/>
    <x v="1"/>
    <n v="209"/>
    <x v="1"/>
    <n v="5437.87"/>
    <n v="1577.08"/>
    <n v="78.849999999999994"/>
    <s v="8/16/2023"/>
    <s v="6/4/2023"/>
    <n v="9231"/>
    <n v="209"/>
    <s v="7/24/2023"/>
    <s v="Praise"/>
    <s v="Pending"/>
    <s v="9/8/2023"/>
    <n v="1"/>
    <x v="1"/>
    <x v="4"/>
  </r>
  <r>
    <n v="210"/>
    <s v="Mary"/>
    <s v="Sanchez"/>
    <n v="46"/>
    <x v="1"/>
    <s v="Address_210"/>
    <x v="39"/>
    <n v="19458795063"/>
    <s v="mary.sanchez@kag.com"/>
    <x v="0"/>
    <n v="5955.7"/>
    <s v="10/10/2008"/>
    <s v="5/28/2023"/>
    <n v="210"/>
    <n v="45235"/>
    <x v="0"/>
    <n v="2217.08"/>
    <n v="3738.62"/>
    <x v="2"/>
    <n v="210"/>
    <n v="28603.4"/>
    <x v="1"/>
    <n v="3.25"/>
    <n v="60"/>
    <s v="1/4/2022"/>
    <x v="1"/>
    <n v="210"/>
    <x v="0"/>
    <n v="6813.25"/>
    <n v="356.96"/>
    <n v="17.850000000000001"/>
    <s v="9/8/2023"/>
    <s v="4/9/2023"/>
    <n v="4357"/>
    <n v="210"/>
    <s v="10/10/2023"/>
    <s v="Suggestion"/>
    <s v="Pending"/>
    <s v="11/20/2023"/>
    <n v="1"/>
    <x v="4"/>
    <x v="1"/>
  </r>
  <r>
    <n v="211"/>
    <s v="Michael"/>
    <s v="Thompson"/>
    <n v="43"/>
    <x v="2"/>
    <s v="Address_211"/>
    <x v="36"/>
    <n v="19458795064"/>
    <s v="michael.thompson@kag.com"/>
    <x v="0"/>
    <n v="8574.66"/>
    <s v="9/24/2012"/>
    <s v="1/21/2023"/>
    <n v="211"/>
    <n v="45084"/>
    <x v="0"/>
    <n v="343.99"/>
    <n v="8918.65"/>
    <x v="7"/>
    <n v="211"/>
    <n v="36061.18"/>
    <x v="2"/>
    <n v="2.5099999999999998"/>
    <n v="12"/>
    <s v="8/24/2020"/>
    <x v="0"/>
    <n v="211"/>
    <x v="1"/>
    <n v="3156.94"/>
    <n v="2725.48"/>
    <n v="136.27000000000001"/>
    <s v="11/28/2023"/>
    <s v="6/21/2023"/>
    <n v="1847"/>
    <n v="211"/>
    <s v="9/3/2023"/>
    <s v="Praise"/>
    <s v="Resolved"/>
    <s v="8/9/2023"/>
    <n v="1"/>
    <x v="7"/>
    <x v="0"/>
  </r>
  <r>
    <n v="212"/>
    <s v="Ronald"/>
    <s v="Moore"/>
    <n v="44"/>
    <x v="2"/>
    <s v="Address_212"/>
    <x v="28"/>
    <n v="19458795065"/>
    <s v="ronald.moore@kag.com"/>
    <x v="1"/>
    <n v="814.2"/>
    <s v="8/21/2021"/>
    <s v="11/3/2023"/>
    <n v="212"/>
    <n v="45248"/>
    <x v="2"/>
    <n v="4261"/>
    <n v="-3446.8"/>
    <x v="73"/>
    <n v="212"/>
    <n v="8664.1299999999992"/>
    <x v="2"/>
    <n v="9.77"/>
    <n v="36"/>
    <s v="1/9/2021"/>
    <x v="2"/>
    <n v="212"/>
    <x v="1"/>
    <n v="6991.48"/>
    <n v="3311.69"/>
    <n v="165.58"/>
    <s v="10/18/2023"/>
    <s v="12/31/2023"/>
    <n v="7589"/>
    <n v="212"/>
    <s v="5/11/2023"/>
    <s v="Suggestion"/>
    <s v="Resolved"/>
    <s v="2/16/2023"/>
    <n v="1"/>
    <x v="4"/>
    <x v="0"/>
  </r>
  <r>
    <n v="213"/>
    <s v="Paul"/>
    <s v="Young"/>
    <n v="20"/>
    <x v="2"/>
    <s v="Address_213"/>
    <x v="11"/>
    <n v="19458795066"/>
    <s v="paul.young@kag.com"/>
    <x v="1"/>
    <n v="1050.92"/>
    <s v="1/23/2014"/>
    <s v="6/7/2023"/>
    <n v="213"/>
    <n v="45053"/>
    <x v="1"/>
    <n v="544.49"/>
    <n v="1595.41"/>
    <x v="57"/>
    <n v="213"/>
    <n v="27063.05"/>
    <x v="1"/>
    <n v="6.93"/>
    <n v="36"/>
    <s v="4/17/2021"/>
    <x v="0"/>
    <n v="213"/>
    <x v="0"/>
    <n v="2686.51"/>
    <n v="4957.8900000000003"/>
    <n v="247.89"/>
    <s v="1/2/2023"/>
    <s v="12/28/2023"/>
    <n v="7893"/>
    <n v="213"/>
    <s v="1/2/2023"/>
    <s v="Complaint"/>
    <s v="Resolved"/>
    <s v="5/26/2023"/>
    <n v="1"/>
    <x v="10"/>
    <x v="2"/>
  </r>
  <r>
    <n v="214"/>
    <s v="Ronald"/>
    <s v="Carter"/>
    <n v="20"/>
    <x v="2"/>
    <s v="Address_214"/>
    <x v="34"/>
    <n v="19458795067"/>
    <s v="ronald.carter@kag.com"/>
    <x v="1"/>
    <n v="2895.61"/>
    <s v="5/27/2014"/>
    <s v="6/25/2023"/>
    <n v="214"/>
    <n v="45129"/>
    <x v="1"/>
    <n v="2361.7800000000002"/>
    <n v="533.83000000000004"/>
    <x v="73"/>
    <n v="214"/>
    <n v="15899.82"/>
    <x v="1"/>
    <n v="2.61"/>
    <n v="12"/>
    <s v="5/29/2020"/>
    <x v="0"/>
    <n v="214"/>
    <x v="0"/>
    <n v="3001.84"/>
    <n v="3095.85"/>
    <n v="154.79"/>
    <s v="12/7/2023"/>
    <s v="10/11/2023"/>
    <n v="5035"/>
    <n v="214"/>
    <s v="3/6/2023"/>
    <s v="Praise"/>
    <s v="Resolved"/>
    <s v="6/18/2023"/>
    <n v="1"/>
    <x v="2"/>
    <x v="2"/>
  </r>
  <r>
    <n v="215"/>
    <s v="Thomas"/>
    <s v="Nguyen"/>
    <n v="52"/>
    <x v="0"/>
    <s v="Address_215"/>
    <x v="21"/>
    <n v="19458795068"/>
    <s v="thomas.nguyen@kag.com"/>
    <x v="1"/>
    <n v="3511.26"/>
    <s v="9/26/2005"/>
    <s v="9/14/2023"/>
    <n v="215"/>
    <n v="45150"/>
    <x v="1"/>
    <n v="2557.21"/>
    <n v="954.05"/>
    <x v="9"/>
    <n v="215"/>
    <n v="35116.39"/>
    <x v="0"/>
    <n v="4.82"/>
    <n v="36"/>
    <s v="4/5/2022"/>
    <x v="2"/>
    <n v="215"/>
    <x v="0"/>
    <n v="6978.03"/>
    <n v="3052.17"/>
    <n v="152.61000000000001"/>
    <s v="8/7/2023"/>
    <s v="7/22/2023"/>
    <n v="3884"/>
    <n v="215"/>
    <s v="6/12/2023"/>
    <s v="Complaint"/>
    <s v="Pending"/>
    <s v="10/4/2023"/>
    <n v="1"/>
    <x v="5"/>
    <x v="1"/>
  </r>
  <r>
    <n v="216"/>
    <s v="Ronald"/>
    <s v="Campbell"/>
    <n v="52"/>
    <x v="2"/>
    <s v="Address_216"/>
    <x v="23"/>
    <n v="19458795069"/>
    <s v="ronald.campbell@kag.com"/>
    <x v="0"/>
    <n v="8451.0300000000007"/>
    <s v="10/13/2007"/>
    <s v="9/22/2023"/>
    <n v="216"/>
    <n v="44996"/>
    <x v="2"/>
    <n v="2655.33"/>
    <n v="5795.7"/>
    <x v="53"/>
    <n v="216"/>
    <n v="27466.85"/>
    <x v="1"/>
    <n v="3.42"/>
    <n v="24"/>
    <s v="6/3/2021"/>
    <x v="1"/>
    <n v="216"/>
    <x v="0"/>
    <n v="9590.0300000000007"/>
    <n v="1851.94"/>
    <n v="92.6"/>
    <s v="6/4/2023"/>
    <s v="10/13/2023"/>
    <n v="4646"/>
    <n v="216"/>
    <s v="7/8/2023"/>
    <s v="Suggestion"/>
    <s v="Pending"/>
    <s v="9/6/2023"/>
    <n v="1"/>
    <x v="11"/>
    <x v="1"/>
  </r>
  <r>
    <n v="217"/>
    <s v="Mary"/>
    <s v="Williams"/>
    <n v="67"/>
    <x v="2"/>
    <s v="Address_217"/>
    <x v="26"/>
    <n v="19458795070"/>
    <s v="mary.williams@kag.com"/>
    <x v="1"/>
    <n v="9593.14"/>
    <s v="5/19/2018"/>
    <s v="4/23/2023"/>
    <n v="217"/>
    <n v="45274"/>
    <x v="2"/>
    <n v="3049.68"/>
    <n v="12642.82"/>
    <x v="30"/>
    <n v="217"/>
    <n v="31451.439999999999"/>
    <x v="0"/>
    <n v="7.16"/>
    <n v="36"/>
    <s v="6/25/2022"/>
    <x v="1"/>
    <n v="217"/>
    <x v="2"/>
    <n v="9128.25"/>
    <n v="287.56"/>
    <n v="14.38"/>
    <s v="9/24/2023"/>
    <s v="5/21/2023"/>
    <n v="4047"/>
    <n v="217"/>
    <s v="9/25/2023"/>
    <s v="Suggestion"/>
    <s v="Resolved"/>
    <s v="3/27/2023"/>
    <n v="1"/>
    <x v="0"/>
    <x v="3"/>
  </r>
  <r>
    <n v="218"/>
    <s v="Mary"/>
    <s v="Nguyen"/>
    <n v="23"/>
    <x v="0"/>
    <s v="Address_218"/>
    <x v="11"/>
    <n v="19458795071"/>
    <s v="mary.nguyen@kag.com"/>
    <x v="1"/>
    <n v="270.56"/>
    <s v="4/19/2006"/>
    <s v="6/17/2023"/>
    <n v="218"/>
    <n v="45046"/>
    <x v="2"/>
    <n v="3510.9"/>
    <n v="3781.46"/>
    <x v="43"/>
    <n v="218"/>
    <n v="4554.45"/>
    <x v="0"/>
    <n v="8.81"/>
    <n v="36"/>
    <s v="8/8/2020"/>
    <x v="0"/>
    <n v="218"/>
    <x v="2"/>
    <n v="1243.2"/>
    <n v="3070.83"/>
    <n v="153.54"/>
    <s v="7/29/2023"/>
    <s v="2/19/2023"/>
    <n v="7776"/>
    <n v="218"/>
    <s v="1/28/2023"/>
    <s v="Praise"/>
    <s v="Resolved"/>
    <s v="5/31/2023"/>
    <n v="1"/>
    <x v="1"/>
    <x v="2"/>
  </r>
  <r>
    <n v="219"/>
    <s v="Betty"/>
    <s v="Williams"/>
    <n v="31"/>
    <x v="1"/>
    <s v="Address_219"/>
    <x v="0"/>
    <n v="19458795072"/>
    <s v="betty.williams@kag.com"/>
    <x v="0"/>
    <n v="252.03"/>
    <s v="9/22/2004"/>
    <s v="1/21/2023"/>
    <n v="219"/>
    <n v="45079"/>
    <x v="2"/>
    <n v="31.75"/>
    <n v="220.28"/>
    <x v="83"/>
    <n v="219"/>
    <n v="7751.96"/>
    <x v="1"/>
    <n v="4.6100000000000003"/>
    <n v="12"/>
    <s v="9/9/2022"/>
    <x v="2"/>
    <n v="219"/>
    <x v="2"/>
    <n v="9832.4"/>
    <n v="627.70000000000005"/>
    <n v="31.39"/>
    <s v="9/20/2023"/>
    <s v="5/8/2023"/>
    <n v="1494"/>
    <n v="219"/>
    <s v="9/11/2023"/>
    <s v="Praise"/>
    <s v="Pending"/>
    <s v="5/25/2023"/>
    <n v="1"/>
    <x v="7"/>
    <x v="4"/>
  </r>
  <r>
    <n v="220"/>
    <s v="Daniel"/>
    <s v="Robinson"/>
    <n v="43"/>
    <x v="2"/>
    <s v="Address_220"/>
    <x v="1"/>
    <n v="19458795073"/>
    <s v="daniel.robinson@kag.com"/>
    <x v="0"/>
    <n v="8661.6200000000008"/>
    <s v="5/27/2001"/>
    <s v="3/21/2023"/>
    <n v="220"/>
    <n v="44949"/>
    <x v="1"/>
    <n v="164.26"/>
    <n v="8497.36"/>
    <x v="22"/>
    <n v="220"/>
    <n v="28052.37"/>
    <x v="0"/>
    <n v="4.8600000000000003"/>
    <n v="36"/>
    <s v="11/9/2022"/>
    <x v="1"/>
    <n v="220"/>
    <x v="0"/>
    <n v="4280.3"/>
    <n v="3719.57"/>
    <n v="185.98"/>
    <s v="5/10/2023"/>
    <s v="1/29/2023"/>
    <n v="2113"/>
    <n v="220"/>
    <s v="6/28/2023"/>
    <s v="Complaint"/>
    <s v="Resolved"/>
    <s v="11/12/2023"/>
    <n v="1"/>
    <x v="3"/>
    <x v="0"/>
  </r>
  <r>
    <n v="221"/>
    <s v="Paul"/>
    <s v="Smith"/>
    <n v="20"/>
    <x v="2"/>
    <s v="Address_221"/>
    <x v="7"/>
    <n v="19458795074"/>
    <s v="paul.smith@kag.com"/>
    <x v="0"/>
    <n v="1442.61"/>
    <s v="11/12/2018"/>
    <s v="8/16/2023"/>
    <n v="221"/>
    <n v="45066"/>
    <x v="1"/>
    <n v="3061.64"/>
    <n v="-1619.03"/>
    <x v="43"/>
    <n v="221"/>
    <n v="9877.4699999999993"/>
    <x v="0"/>
    <n v="4.59"/>
    <n v="36"/>
    <s v="1/6/2021"/>
    <x v="1"/>
    <n v="221"/>
    <x v="0"/>
    <n v="5988.43"/>
    <n v="3770.77"/>
    <n v="188.54"/>
    <s v="2/27/2023"/>
    <s v="12/8/2023"/>
    <n v="1414"/>
    <n v="221"/>
    <s v="8/3/2023"/>
    <s v="Complaint"/>
    <s v="Pending"/>
    <s v="8/9/2023"/>
    <n v="1"/>
    <x v="10"/>
    <x v="2"/>
  </r>
  <r>
    <n v="222"/>
    <s v="Emily"/>
    <s v="Robinson"/>
    <n v="50"/>
    <x v="1"/>
    <s v="Address_222"/>
    <x v="24"/>
    <n v="19458795075"/>
    <s v="emily.robinson@kag.com"/>
    <x v="0"/>
    <n v="3459.43"/>
    <s v="3/6/2002"/>
    <s v="2/6/2023"/>
    <n v="222"/>
    <n v="45038"/>
    <x v="1"/>
    <n v="918.89"/>
    <n v="4378.32"/>
    <x v="86"/>
    <n v="222"/>
    <n v="25435.87"/>
    <x v="2"/>
    <n v="5.04"/>
    <n v="60"/>
    <s v="6/24/2020"/>
    <x v="0"/>
    <n v="222"/>
    <x v="0"/>
    <n v="4107.9399999999996"/>
    <n v="525.49"/>
    <n v="26.27"/>
    <s v="12/12/2023"/>
    <s v="5/7/2023"/>
    <n v="6231"/>
    <n v="222"/>
    <s v="4/19/2023"/>
    <s v="Praise"/>
    <s v="Pending"/>
    <s v="8/24/2023"/>
    <n v="1"/>
    <x v="1"/>
    <x v="1"/>
  </r>
  <r>
    <n v="223"/>
    <s v="Steven"/>
    <s v="Hall"/>
    <n v="59"/>
    <x v="2"/>
    <s v="Address_223"/>
    <x v="16"/>
    <n v="19458795076"/>
    <s v="steven.hall@kag.com"/>
    <x v="0"/>
    <n v="2824.61"/>
    <s v="7/30/2013"/>
    <s v="4/1/2023"/>
    <n v="223"/>
    <n v="45064"/>
    <x v="2"/>
    <n v="4160.91"/>
    <n v="-1336.3"/>
    <x v="10"/>
    <n v="223"/>
    <n v="34811.440000000002"/>
    <x v="2"/>
    <n v="1.32"/>
    <n v="60"/>
    <s v="2/15/2020"/>
    <x v="0"/>
    <n v="223"/>
    <x v="1"/>
    <n v="8419.66"/>
    <n v="1388.13"/>
    <n v="69.41"/>
    <s v="7/19/2023"/>
    <s v="3/5/2023"/>
    <n v="7116"/>
    <n v="223"/>
    <s v="7/13/2023"/>
    <s v="Praise"/>
    <s v="Resolved"/>
    <s v="4/2/2023"/>
    <n v="1"/>
    <x v="10"/>
    <x v="1"/>
  </r>
  <r>
    <n v="224"/>
    <s v="James"/>
    <s v="Young"/>
    <n v="30"/>
    <x v="1"/>
    <s v="Address_224"/>
    <x v="31"/>
    <n v="19458795077"/>
    <s v="james.young@kag.com"/>
    <x v="1"/>
    <n v="2890.5"/>
    <s v="12/25/2008"/>
    <s v="11/23/2023"/>
    <n v="224"/>
    <n v="45106"/>
    <x v="0"/>
    <n v="3141.28"/>
    <n v="-250.78"/>
    <x v="16"/>
    <n v="224"/>
    <n v="40678.81"/>
    <x v="2"/>
    <n v="6.33"/>
    <n v="36"/>
    <s v="5/3/2020"/>
    <x v="1"/>
    <n v="224"/>
    <x v="1"/>
    <n v="7051.47"/>
    <n v="4099.49"/>
    <n v="204.97"/>
    <s v="12/10/2023"/>
    <s v="8/14/2023"/>
    <n v="7247"/>
    <n v="224"/>
    <s v="2/7/2023"/>
    <s v="Praise"/>
    <s v="Pending"/>
    <s v="3/23/2023"/>
    <n v="1"/>
    <x v="7"/>
    <x v="4"/>
  </r>
  <r>
    <n v="225"/>
    <s v="Christopher"/>
    <s v="Ramirez"/>
    <n v="46"/>
    <x v="1"/>
    <s v="Address_225"/>
    <x v="5"/>
    <n v="19458795078"/>
    <s v="christopher.ramirez@kag.com"/>
    <x v="0"/>
    <n v="3353.06"/>
    <s v="8/27/2021"/>
    <s v="6/1/2023"/>
    <n v="225"/>
    <n v="45045"/>
    <x v="0"/>
    <n v="4902.2"/>
    <n v="8255.26"/>
    <x v="70"/>
    <n v="225"/>
    <n v="8007.33"/>
    <x v="1"/>
    <n v="9.57"/>
    <n v="36"/>
    <s v="10/8/2020"/>
    <x v="2"/>
    <n v="225"/>
    <x v="1"/>
    <n v="8894.7800000000007"/>
    <n v="4810.91"/>
    <n v="240.55"/>
    <s v="1/1/2023"/>
    <s v="11/7/2023"/>
    <n v="330"/>
    <n v="225"/>
    <s v="3/13/2023"/>
    <s v="Suggestion"/>
    <s v="Resolved"/>
    <s v="12/3/2023"/>
    <n v="1"/>
    <x v="1"/>
    <x v="1"/>
  </r>
  <r>
    <n v="226"/>
    <s v="Mary"/>
    <s v="Lee"/>
    <n v="26"/>
    <x v="1"/>
    <s v="Address_226"/>
    <x v="3"/>
    <n v="19458795079"/>
    <s v="mary.lee@kag.com"/>
    <x v="0"/>
    <n v="3426.86"/>
    <s v="2/10/2016"/>
    <s v="6/27/2023"/>
    <n v="226"/>
    <n v="45056"/>
    <x v="1"/>
    <n v="3642.74"/>
    <n v="7069.6"/>
    <x v="22"/>
    <n v="226"/>
    <n v="37352.06"/>
    <x v="2"/>
    <n v="8.07"/>
    <n v="12"/>
    <s v="1/16/2020"/>
    <x v="2"/>
    <n v="226"/>
    <x v="2"/>
    <n v="2909.13"/>
    <n v="3652.84"/>
    <n v="182.64"/>
    <s v="2/21/2023"/>
    <s v="12/1/2023"/>
    <n v="5636"/>
    <n v="226"/>
    <s v="2/10/2023"/>
    <s v="Complaint"/>
    <s v="Pending"/>
    <s v="11/30/2023"/>
    <n v="1"/>
    <x v="10"/>
    <x v="4"/>
  </r>
  <r>
    <n v="227"/>
    <s v="Amanda"/>
    <s v="Rivera"/>
    <n v="49"/>
    <x v="2"/>
    <s v="Address_227"/>
    <x v="15"/>
    <n v="19458795080"/>
    <s v="amanda.rivera@kag.com"/>
    <x v="0"/>
    <n v="6239.54"/>
    <s v="3/17/2008"/>
    <s v="7/1/2023"/>
    <n v="227"/>
    <n v="45114"/>
    <x v="0"/>
    <n v="462.66"/>
    <n v="6702.2"/>
    <x v="67"/>
    <n v="227"/>
    <n v="18796.12"/>
    <x v="0"/>
    <n v="8.75"/>
    <n v="24"/>
    <s v="8/22/2021"/>
    <x v="0"/>
    <n v="227"/>
    <x v="1"/>
    <n v="6763.76"/>
    <n v="2006.63"/>
    <n v="100.33"/>
    <s v="4/22/2023"/>
    <s v="12/22/2023"/>
    <n v="432"/>
    <n v="227"/>
    <s v="4/17/2023"/>
    <s v="Suggestion"/>
    <s v="Resolved"/>
    <s v="10/27/2023"/>
    <n v="1"/>
    <x v="2"/>
    <x v="1"/>
  </r>
  <r>
    <n v="228"/>
    <s v="Sandra"/>
    <s v="Gonzalez"/>
    <n v="39"/>
    <x v="1"/>
    <s v="Address_228"/>
    <x v="14"/>
    <n v="19458795081"/>
    <s v="sandra.gonzalez@kag.com"/>
    <x v="1"/>
    <n v="6324.96"/>
    <s v="1/21/2002"/>
    <s v="4/20/2023"/>
    <n v="228"/>
    <n v="45007"/>
    <x v="2"/>
    <n v="863.17"/>
    <n v="7188.13"/>
    <x v="65"/>
    <n v="228"/>
    <n v="34267.72"/>
    <x v="2"/>
    <n v="3.06"/>
    <n v="60"/>
    <s v="9/7/2020"/>
    <x v="2"/>
    <n v="228"/>
    <x v="0"/>
    <n v="5784.83"/>
    <n v="4136.0600000000004"/>
    <n v="206.8"/>
    <s v="12/18/2023"/>
    <s v="10/30/2023"/>
    <n v="5555"/>
    <n v="228"/>
    <s v="11/22/2023"/>
    <s v="Praise"/>
    <s v="Pending"/>
    <s v="2/1/2023"/>
    <n v="1"/>
    <x v="11"/>
    <x v="0"/>
  </r>
  <r>
    <n v="229"/>
    <s v="Emily"/>
    <s v="Clark"/>
    <n v="39"/>
    <x v="2"/>
    <s v="Address_229"/>
    <x v="25"/>
    <n v="19458795082"/>
    <s v="emily.clark@kag.com"/>
    <x v="0"/>
    <n v="5276.63"/>
    <s v="8/29/2003"/>
    <s v="12/26/2023"/>
    <n v="229"/>
    <n v="45127"/>
    <x v="2"/>
    <n v="242.28"/>
    <n v="5518.91"/>
    <x v="49"/>
    <n v="229"/>
    <n v="8118.95"/>
    <x v="2"/>
    <n v="6.46"/>
    <n v="48"/>
    <s v="12/16/2022"/>
    <x v="2"/>
    <n v="229"/>
    <x v="2"/>
    <n v="6299.55"/>
    <n v="1464.49"/>
    <n v="73.22"/>
    <s v="8/15/2023"/>
    <s v="8/30/2023"/>
    <n v="1614"/>
    <n v="229"/>
    <s v="7/24/2023"/>
    <s v="Suggestion"/>
    <s v="Resolved"/>
    <s v="7/29/2023"/>
    <n v="-1"/>
    <x v="2"/>
    <x v="0"/>
  </r>
  <r>
    <n v="230"/>
    <s v="Jennifer"/>
    <s v="Scott"/>
    <n v="51"/>
    <x v="0"/>
    <s v="Address_230"/>
    <x v="25"/>
    <n v="19458795083"/>
    <s v="jennifer.scott@kag.com"/>
    <x v="0"/>
    <n v="8599.56"/>
    <s v="2/4/2012"/>
    <s v="4/19/2023"/>
    <n v="230"/>
    <n v="45253"/>
    <x v="1"/>
    <n v="3708.47"/>
    <n v="4891.09"/>
    <x v="71"/>
    <n v="230"/>
    <n v="26243.58"/>
    <x v="1"/>
    <n v="9.0399999999999991"/>
    <n v="36"/>
    <s v="8/30/2020"/>
    <x v="0"/>
    <n v="230"/>
    <x v="0"/>
    <n v="4288.63"/>
    <n v="4331.3"/>
    <n v="216.57"/>
    <s v="10/17/2023"/>
    <s v="12/29/2023"/>
    <n v="1645"/>
    <n v="230"/>
    <s v="11/14/2023"/>
    <s v="Complaint"/>
    <s v="Pending"/>
    <s v="11/29/2023"/>
    <n v="1"/>
    <x v="4"/>
    <x v="1"/>
  </r>
  <r>
    <n v="231"/>
    <s v="Emily"/>
    <s v="Miller"/>
    <n v="27"/>
    <x v="1"/>
    <s v="Address_231"/>
    <x v="2"/>
    <n v="19458795084"/>
    <s v="emily.miller@kag.com"/>
    <x v="1"/>
    <n v="8472.15"/>
    <s v="5/14/2005"/>
    <s v="6/5/2023"/>
    <n v="231"/>
    <n v="45000"/>
    <x v="0"/>
    <n v="642.85"/>
    <n v="7829.3"/>
    <x v="75"/>
    <n v="231"/>
    <n v="42040.55"/>
    <x v="1"/>
    <n v="1.62"/>
    <n v="48"/>
    <s v="12/1/2022"/>
    <x v="1"/>
    <n v="231"/>
    <x v="2"/>
    <n v="1057.94"/>
    <n v="214.18"/>
    <n v="10.71"/>
    <s v="8/17/2023"/>
    <s v="3/6/2023"/>
    <n v="5968"/>
    <n v="231"/>
    <s v="12/1/2023"/>
    <s v="Praise"/>
    <s v="Pending"/>
    <s v="8/9/2023"/>
    <n v="1"/>
    <x v="11"/>
    <x v="4"/>
  </r>
  <r>
    <n v="232"/>
    <s v="Patricia"/>
    <s v="Perez"/>
    <n v="42"/>
    <x v="2"/>
    <s v="Address_232"/>
    <x v="29"/>
    <n v="19458795085"/>
    <s v="patricia.perez@kag.com"/>
    <x v="1"/>
    <n v="2250.4499999999998"/>
    <s v="9/24/2012"/>
    <s v="9/17/2023"/>
    <n v="232"/>
    <n v="45204"/>
    <x v="1"/>
    <n v="3322.2"/>
    <n v="-1071.75"/>
    <x v="44"/>
    <n v="232"/>
    <n v="6215.14"/>
    <x v="1"/>
    <n v="8.9"/>
    <n v="12"/>
    <s v="7/19/2021"/>
    <x v="1"/>
    <n v="232"/>
    <x v="1"/>
    <n v="7341.97"/>
    <n v="4964.63"/>
    <n v="248.23"/>
    <s v="5/15/2023"/>
    <s v="7/23/2023"/>
    <n v="2463"/>
    <n v="232"/>
    <s v="8/3/2023"/>
    <s v="Praise"/>
    <s v="Pending"/>
    <s v="12/25/2023"/>
    <n v="1"/>
    <x v="8"/>
    <x v="0"/>
  </r>
  <r>
    <n v="233"/>
    <s v="William"/>
    <s v="Martinez"/>
    <n v="29"/>
    <x v="1"/>
    <s v="Address_233"/>
    <x v="34"/>
    <n v="19458795086"/>
    <s v="william.martinez@kag.com"/>
    <x v="0"/>
    <n v="5482.03"/>
    <s v="7/2/2008"/>
    <s v="3/8/2023"/>
    <n v="233"/>
    <n v="45052"/>
    <x v="2"/>
    <n v="2781.43"/>
    <n v="2700.6"/>
    <x v="29"/>
    <n v="233"/>
    <n v="41556.36"/>
    <x v="1"/>
    <n v="1.58"/>
    <n v="48"/>
    <s v="5/5/2022"/>
    <x v="0"/>
    <n v="233"/>
    <x v="0"/>
    <n v="7429.1"/>
    <n v="552.66999999999996"/>
    <n v="27.63"/>
    <s v="10/6/2023"/>
    <s v="1/16/2023"/>
    <n v="1450"/>
    <n v="233"/>
    <s v="3/11/2023"/>
    <s v="Complaint"/>
    <s v="Pending"/>
    <s v="8/6/2023"/>
    <n v="1"/>
    <x v="10"/>
    <x v="4"/>
  </r>
  <r>
    <n v="234"/>
    <s v="Thomas"/>
    <s v="Hill"/>
    <n v="68"/>
    <x v="2"/>
    <s v="Address_234"/>
    <x v="0"/>
    <n v="19458795087"/>
    <s v="thomas.hill@kag.com"/>
    <x v="1"/>
    <n v="7859.99"/>
    <s v="1/2/2000"/>
    <s v="9/17/2023"/>
    <n v="234"/>
    <n v="45082"/>
    <x v="0"/>
    <n v="3170.16"/>
    <n v="4689.83"/>
    <x v="55"/>
    <n v="234"/>
    <n v="23185.65"/>
    <x v="2"/>
    <n v="9.85"/>
    <n v="24"/>
    <s v="4/7/2021"/>
    <x v="2"/>
    <n v="234"/>
    <x v="0"/>
    <n v="8830.44"/>
    <n v="4575.83"/>
    <n v="228.79"/>
    <s v="7/28/2023"/>
    <s v="11/9/2023"/>
    <n v="3464"/>
    <n v="234"/>
    <s v="2/15/2023"/>
    <s v="Complaint"/>
    <s v="Pending"/>
    <s v="3/27/2023"/>
    <n v="1"/>
    <x v="7"/>
    <x v="3"/>
  </r>
  <r>
    <n v="235"/>
    <s v="Donna"/>
    <s v="Anderson"/>
    <n v="20"/>
    <x v="2"/>
    <s v="Address_235"/>
    <x v="5"/>
    <n v="19458795088"/>
    <s v="donna.anderson@kag.com"/>
    <x v="1"/>
    <n v="8682.06"/>
    <s v="1/19/2002"/>
    <s v="9/28/2023"/>
    <n v="235"/>
    <n v="45109"/>
    <x v="2"/>
    <n v="2548.2600000000002"/>
    <n v="11230.32"/>
    <x v="52"/>
    <n v="235"/>
    <n v="41340.31"/>
    <x v="0"/>
    <n v="1.76"/>
    <n v="24"/>
    <s v="2/21/2020"/>
    <x v="0"/>
    <n v="235"/>
    <x v="2"/>
    <n v="9662.69"/>
    <n v="4262.7"/>
    <n v="213.14"/>
    <s v="3/11/2023"/>
    <s v="7/21/2023"/>
    <n v="5019"/>
    <n v="235"/>
    <s v="8/20/2023"/>
    <s v="Suggestion"/>
    <s v="Resolved"/>
    <s v="1/31/2023"/>
    <n v="1"/>
    <x v="2"/>
    <x v="2"/>
  </r>
  <r>
    <n v="236"/>
    <s v="Nancy"/>
    <s v="Anderson"/>
    <n v="36"/>
    <x v="0"/>
    <s v="Address_236"/>
    <x v="28"/>
    <n v="19458795089"/>
    <s v="nancy.anderson@kag.com"/>
    <x v="0"/>
    <n v="2626.34"/>
    <s v="3/9/2021"/>
    <s v="2/6/2023"/>
    <n v="236"/>
    <n v="45032"/>
    <x v="0"/>
    <n v="75.010000000000005"/>
    <n v="2701.35"/>
    <x v="34"/>
    <n v="236"/>
    <n v="47961"/>
    <x v="0"/>
    <n v="4.3099999999999996"/>
    <n v="12"/>
    <s v="8/27/2020"/>
    <x v="1"/>
    <n v="236"/>
    <x v="2"/>
    <n v="2791.92"/>
    <n v="1466.02"/>
    <n v="73.3"/>
    <s v="7/10/2023"/>
    <s v="2/28/2023"/>
    <n v="1932"/>
    <n v="236"/>
    <s v="1/21/2023"/>
    <s v="Praise"/>
    <s v="Pending"/>
    <s v="7/27/2023"/>
    <n v="1"/>
    <x v="1"/>
    <x v="0"/>
  </r>
  <r>
    <n v="237"/>
    <s v="Robert"/>
    <s v="Brown"/>
    <n v="50"/>
    <x v="1"/>
    <s v="Address_237"/>
    <x v="13"/>
    <n v="19458795090"/>
    <s v="robert.brown@kag.com"/>
    <x v="1"/>
    <n v="4991.59"/>
    <s v="10/19/2007"/>
    <s v="9/27/2023"/>
    <n v="237"/>
    <n v="45260"/>
    <x v="1"/>
    <n v="1273.56"/>
    <n v="3718.03"/>
    <x v="5"/>
    <n v="237"/>
    <n v="8822.98"/>
    <x v="2"/>
    <n v="1.49"/>
    <n v="60"/>
    <s v="11/9/2022"/>
    <x v="0"/>
    <n v="237"/>
    <x v="1"/>
    <n v="1613.01"/>
    <n v="2311.7600000000002"/>
    <n v="115.59"/>
    <s v="7/21/2023"/>
    <s v="7/11/2023"/>
    <n v="6113"/>
    <n v="237"/>
    <s v="11/9/2023"/>
    <s v="Complaint"/>
    <s v="Pending"/>
    <s v="6/2/2023"/>
    <n v="1"/>
    <x v="4"/>
    <x v="1"/>
  </r>
  <r>
    <n v="238"/>
    <s v="Kimberly"/>
    <s v="Young"/>
    <n v="64"/>
    <x v="2"/>
    <s v="Address_238"/>
    <x v="2"/>
    <n v="19458795091"/>
    <s v="kimberly.young@kag.com"/>
    <x v="1"/>
    <n v="5297.77"/>
    <s v="11/10/2020"/>
    <s v="5/3/2023"/>
    <n v="238"/>
    <n v="45073"/>
    <x v="2"/>
    <n v="4426.0600000000004"/>
    <n v="871.71"/>
    <x v="70"/>
    <n v="238"/>
    <n v="34053.910000000003"/>
    <x v="0"/>
    <n v="1.51"/>
    <n v="36"/>
    <s v="5/1/2020"/>
    <x v="0"/>
    <n v="238"/>
    <x v="0"/>
    <n v="8064.15"/>
    <n v="1072.3699999999999"/>
    <n v="53.62"/>
    <s v="6/1/2023"/>
    <s v="2/13/2023"/>
    <n v="1392"/>
    <n v="238"/>
    <s v="10/18/2023"/>
    <s v="Praise"/>
    <s v="Pending"/>
    <s v="5/20/2023"/>
    <n v="1"/>
    <x v="10"/>
    <x v="3"/>
  </r>
  <r>
    <n v="239"/>
    <s v="Jennifer"/>
    <s v="Thompson"/>
    <n v="43"/>
    <x v="0"/>
    <s v="Address_239"/>
    <x v="33"/>
    <n v="19458795092"/>
    <s v="jennifer.thompson@kag.com"/>
    <x v="0"/>
    <n v="7026.42"/>
    <s v="11/10/2009"/>
    <s v="8/12/2023"/>
    <n v="239"/>
    <n v="44927"/>
    <x v="1"/>
    <n v="4647.05"/>
    <n v="11673.47"/>
    <x v="85"/>
    <n v="239"/>
    <n v="12519.73"/>
    <x v="0"/>
    <n v="8.8000000000000007"/>
    <n v="48"/>
    <s v="1/23/2021"/>
    <x v="1"/>
    <n v="239"/>
    <x v="2"/>
    <n v="8908.27"/>
    <n v="2405.34"/>
    <n v="120.27"/>
    <s v="6/20/2023"/>
    <s v="4/16/2023"/>
    <n v="5659"/>
    <n v="239"/>
    <s v="11/10/2023"/>
    <s v="Suggestion"/>
    <s v="Pending"/>
    <s v="6/18/2023"/>
    <n v="1"/>
    <x v="3"/>
    <x v="0"/>
  </r>
  <r>
    <n v="240"/>
    <s v="Lisa"/>
    <s v="Garcia"/>
    <n v="30"/>
    <x v="2"/>
    <s v="Address_240"/>
    <x v="2"/>
    <n v="19458795093"/>
    <s v="lisa.garcia@kag.com"/>
    <x v="1"/>
    <n v="3369.57"/>
    <s v="9/9/2001"/>
    <s v="7/14/2023"/>
    <n v="240"/>
    <n v="45110"/>
    <x v="2"/>
    <n v="495.08"/>
    <n v="2874.49"/>
    <x v="85"/>
    <n v="240"/>
    <n v="7642.16"/>
    <x v="2"/>
    <n v="1.57"/>
    <n v="12"/>
    <s v="10/22/2020"/>
    <x v="0"/>
    <n v="240"/>
    <x v="2"/>
    <n v="2540.59"/>
    <n v="904.03"/>
    <n v="45.2"/>
    <s v="6/22/2023"/>
    <s v="6/10/2023"/>
    <n v="1610"/>
    <n v="240"/>
    <s v="6/5/2023"/>
    <s v="Complaint"/>
    <s v="Pending"/>
    <s v="3/17/2023"/>
    <n v="1"/>
    <x v="2"/>
    <x v="4"/>
  </r>
  <r>
    <n v="241"/>
    <s v="William"/>
    <s v="White"/>
    <n v="24"/>
    <x v="2"/>
    <s v="Address_241"/>
    <x v="9"/>
    <n v="19458795094"/>
    <s v="william.white@kag.com"/>
    <x v="1"/>
    <n v="3005.17"/>
    <s v="8/16/2014"/>
    <s v="3/23/2023"/>
    <n v="241"/>
    <n v="45014"/>
    <x v="0"/>
    <n v="4763.62"/>
    <n v="-1758.45"/>
    <x v="31"/>
    <n v="241"/>
    <n v="31776.05"/>
    <x v="1"/>
    <n v="8.1300000000000008"/>
    <n v="24"/>
    <s v="3/15/2020"/>
    <x v="0"/>
    <n v="241"/>
    <x v="1"/>
    <n v="1981.49"/>
    <n v="1463.07"/>
    <n v="73.150000000000006"/>
    <s v="12/17/2023"/>
    <s v="12/12/2023"/>
    <n v="8134"/>
    <n v="241"/>
    <s v="7/26/2023"/>
    <s v="Complaint"/>
    <s v="Resolved"/>
    <s v="8/26/2023"/>
    <n v="1"/>
    <x v="11"/>
    <x v="2"/>
  </r>
  <r>
    <n v="242"/>
    <s v="Deborah"/>
    <s v="Martin"/>
    <n v="51"/>
    <x v="0"/>
    <s v="Address_242"/>
    <x v="34"/>
    <n v="19458795095"/>
    <s v="deborah.martin@kag.com"/>
    <x v="0"/>
    <n v="7085.42"/>
    <s v="12/1/2009"/>
    <s v="2/19/2023"/>
    <n v="242"/>
    <n v="45118"/>
    <x v="0"/>
    <n v="3355.92"/>
    <n v="3729.5"/>
    <x v="20"/>
    <n v="242"/>
    <n v="6291.2"/>
    <x v="2"/>
    <n v="9.16"/>
    <n v="24"/>
    <s v="4/26/2021"/>
    <x v="1"/>
    <n v="242"/>
    <x v="0"/>
    <n v="8639.15"/>
    <n v="195.79"/>
    <n v="9.7899999999999991"/>
    <s v="12/22/2023"/>
    <s v="5/18/2023"/>
    <n v="5880"/>
    <n v="242"/>
    <s v="10/12/2023"/>
    <s v="Praise"/>
    <s v="Resolved"/>
    <s v="8/24/2023"/>
    <n v="1"/>
    <x v="2"/>
    <x v="1"/>
  </r>
  <r>
    <n v="243"/>
    <s v="Jessica"/>
    <s v="Torres"/>
    <n v="39"/>
    <x v="1"/>
    <s v="Address_243"/>
    <x v="20"/>
    <n v="19458795096"/>
    <s v="jessica.torres@kag.com"/>
    <x v="0"/>
    <n v="4053.42"/>
    <s v="2/3/2012"/>
    <s v="3/19/2023"/>
    <n v="243"/>
    <n v="45013"/>
    <x v="2"/>
    <n v="4613.5600000000004"/>
    <n v="8666.98"/>
    <x v="22"/>
    <n v="243"/>
    <n v="23793.46"/>
    <x v="1"/>
    <n v="9.42"/>
    <n v="12"/>
    <s v="4/4/2022"/>
    <x v="2"/>
    <n v="243"/>
    <x v="1"/>
    <n v="9799.74"/>
    <n v="2759.35"/>
    <n v="137.97"/>
    <s v="10/14/2023"/>
    <s v="6/29/2023"/>
    <n v="2503"/>
    <n v="243"/>
    <s v="10/27/2023"/>
    <s v="Praise"/>
    <s v="Resolved"/>
    <s v="3/6/2023"/>
    <n v="1"/>
    <x v="11"/>
    <x v="0"/>
  </r>
  <r>
    <n v="244"/>
    <s v="Steven"/>
    <s v="Martin"/>
    <n v="37"/>
    <x v="0"/>
    <s v="Address_244"/>
    <x v="38"/>
    <n v="19458795097"/>
    <s v="steven.martin@kag.com"/>
    <x v="1"/>
    <n v="139.84"/>
    <s v="1/5/2008"/>
    <s v="1/25/2023"/>
    <n v="244"/>
    <n v="44995"/>
    <x v="2"/>
    <n v="2011.81"/>
    <n v="2151.65"/>
    <x v="50"/>
    <n v="244"/>
    <n v="32161.759999999998"/>
    <x v="0"/>
    <n v="8.7799999999999994"/>
    <n v="12"/>
    <s v="8/25/2022"/>
    <x v="0"/>
    <n v="244"/>
    <x v="1"/>
    <n v="4670.46"/>
    <n v="3617.72"/>
    <n v="180.89"/>
    <s v="6/10/2023"/>
    <s v="4/12/2023"/>
    <n v="5681"/>
    <n v="244"/>
    <s v="6/21/2023"/>
    <s v="Complaint"/>
    <s v="Resolved"/>
    <s v="9/19/2023"/>
    <n v="1"/>
    <x v="11"/>
    <x v="0"/>
  </r>
  <r>
    <n v="245"/>
    <s v="David"/>
    <s v="Lopez"/>
    <n v="60"/>
    <x v="1"/>
    <s v="Address_245"/>
    <x v="39"/>
    <n v="19458795098"/>
    <s v="david.lopez@kag.com"/>
    <x v="1"/>
    <n v="9384.68"/>
    <s v="5/6/2014"/>
    <s v="10/22/2023"/>
    <n v="245"/>
    <n v="45266"/>
    <x v="2"/>
    <n v="517.71"/>
    <n v="8866.9699999999993"/>
    <x v="8"/>
    <n v="245"/>
    <n v="25481.91"/>
    <x v="1"/>
    <n v="9.6"/>
    <n v="12"/>
    <s v="2/9/2020"/>
    <x v="2"/>
    <n v="245"/>
    <x v="0"/>
    <n v="9144.3700000000008"/>
    <n v="1011.49"/>
    <n v="50.57"/>
    <s v="6/9/2023"/>
    <s v="1/10/2023"/>
    <n v="4369"/>
    <n v="245"/>
    <s v="11/27/2023"/>
    <s v="Complaint"/>
    <s v="Pending"/>
    <s v="3/10/2023"/>
    <n v="1"/>
    <x v="0"/>
    <x v="1"/>
  </r>
  <r>
    <n v="246"/>
    <s v="Jennifer"/>
    <s v="Allen"/>
    <n v="40"/>
    <x v="2"/>
    <s v="Address_246"/>
    <x v="10"/>
    <n v="19458795099"/>
    <s v="jennifer.allen@kag.com"/>
    <x v="1"/>
    <n v="1581.49"/>
    <s v="7/3/2015"/>
    <s v="1/26/2023"/>
    <n v="246"/>
    <n v="45036"/>
    <x v="0"/>
    <n v="1519.24"/>
    <n v="3100.73"/>
    <x v="33"/>
    <n v="246"/>
    <n v="35156.39"/>
    <x v="1"/>
    <n v="1.47"/>
    <n v="48"/>
    <s v="8/16/2022"/>
    <x v="2"/>
    <n v="246"/>
    <x v="0"/>
    <n v="7942.51"/>
    <n v="3060.67"/>
    <n v="153.03"/>
    <s v="7/22/2023"/>
    <s v="7/27/2023"/>
    <n v="5538"/>
    <n v="246"/>
    <s v="11/11/2023"/>
    <s v="Praise"/>
    <s v="Resolved"/>
    <s v="12/5/2023"/>
    <n v="1"/>
    <x v="1"/>
    <x v="0"/>
  </r>
  <r>
    <n v="247"/>
    <s v="Jessica"/>
    <s v="Ramirez"/>
    <n v="65"/>
    <x v="2"/>
    <s v="Address_247"/>
    <x v="34"/>
    <n v="19458795100"/>
    <s v="jessica.ramirez@kag.com"/>
    <x v="1"/>
    <n v="1571.48"/>
    <s v="1/19/2016"/>
    <s v="3/1/2023"/>
    <n v="247"/>
    <n v="45286"/>
    <x v="1"/>
    <n v="3451.51"/>
    <n v="5022.99"/>
    <x v="21"/>
    <n v="247"/>
    <n v="40269.19"/>
    <x v="0"/>
    <n v="9.9700000000000006"/>
    <n v="24"/>
    <s v="11/29/2022"/>
    <x v="2"/>
    <n v="247"/>
    <x v="1"/>
    <n v="3605.5"/>
    <n v="240.42"/>
    <n v="12.02"/>
    <s v="5/12/2023"/>
    <s v="8/6/2023"/>
    <n v="8061"/>
    <n v="247"/>
    <s v="1/6/2023"/>
    <s v="Suggestion"/>
    <s v="Pending"/>
    <s v="8/27/2023"/>
    <n v="1"/>
    <x v="0"/>
    <x v="3"/>
  </r>
  <r>
    <n v="248"/>
    <s v="Mark"/>
    <s v="Davis"/>
    <n v="31"/>
    <x v="0"/>
    <s v="Address_248"/>
    <x v="22"/>
    <n v="19458795101"/>
    <s v="mark.davis@kag.com"/>
    <x v="1"/>
    <n v="8201.82"/>
    <s v="10/13/2001"/>
    <s v="11/4/2023"/>
    <n v="248"/>
    <n v="45098"/>
    <x v="1"/>
    <n v="3978.16"/>
    <n v="4223.66"/>
    <x v="75"/>
    <n v="248"/>
    <n v="43740.07"/>
    <x v="1"/>
    <n v="1.18"/>
    <n v="12"/>
    <s v="5/28/2020"/>
    <x v="2"/>
    <n v="248"/>
    <x v="0"/>
    <n v="2412.86"/>
    <n v="417.31"/>
    <n v="20.87"/>
    <s v="11/22/2023"/>
    <s v="2/22/2023"/>
    <n v="6935"/>
    <n v="248"/>
    <s v="2/17/2023"/>
    <s v="Praise"/>
    <s v="Resolved"/>
    <s v="4/6/2023"/>
    <n v="1"/>
    <x v="7"/>
    <x v="4"/>
  </r>
  <r>
    <n v="249"/>
    <s v="Michael"/>
    <s v="Smith"/>
    <n v="47"/>
    <x v="0"/>
    <s v="Address_249"/>
    <x v="2"/>
    <n v="19458795102"/>
    <s v="michael.smith@kag.com"/>
    <x v="0"/>
    <n v="3421.48"/>
    <s v="4/16/2001"/>
    <s v="3/11/2023"/>
    <n v="249"/>
    <n v="45103"/>
    <x v="2"/>
    <n v="260.11"/>
    <n v="3681.59"/>
    <x v="47"/>
    <n v="249"/>
    <n v="28433.74"/>
    <x v="0"/>
    <n v="2.5"/>
    <n v="36"/>
    <s v="10/8/2022"/>
    <x v="0"/>
    <n v="249"/>
    <x v="2"/>
    <n v="2754.94"/>
    <n v="2722.29"/>
    <n v="136.11000000000001"/>
    <s v="6/9/2023"/>
    <s v="1/22/2023"/>
    <n v="3505"/>
    <n v="249"/>
    <s v="9/29/2023"/>
    <s v="Praise"/>
    <s v="Resolved"/>
    <s v="3/10/2023"/>
    <n v="1"/>
    <x v="7"/>
    <x v="1"/>
  </r>
  <r>
    <n v="250"/>
    <s v="Sarah"/>
    <s v="Torres"/>
    <n v="40"/>
    <x v="0"/>
    <s v="Address_250"/>
    <x v="26"/>
    <n v="19458795103"/>
    <s v="sarah.torres@kag.com"/>
    <x v="1"/>
    <n v="3348.94"/>
    <s v="12/23/2021"/>
    <s v="6/3/2023"/>
    <n v="250"/>
    <n v="45025"/>
    <x v="1"/>
    <n v="2439.89"/>
    <n v="909.05"/>
    <x v="87"/>
    <n v="250"/>
    <n v="14554.89"/>
    <x v="0"/>
    <n v="1.73"/>
    <n v="12"/>
    <s v="12/6/2021"/>
    <x v="1"/>
    <n v="250"/>
    <x v="0"/>
    <n v="5735.04"/>
    <n v="296.43"/>
    <n v="14.82"/>
    <s v="8/6/2023"/>
    <s v="11/24/2023"/>
    <n v="1093"/>
    <n v="250"/>
    <s v="7/1/2023"/>
    <s v="Suggestion"/>
    <s v="Resolved"/>
    <s v="1/11/2023"/>
    <n v="1"/>
    <x v="1"/>
    <x v="0"/>
  </r>
  <r>
    <n v="251"/>
    <s v="Margaret"/>
    <s v="Perez"/>
    <n v="64"/>
    <x v="2"/>
    <s v="Address_251"/>
    <x v="33"/>
    <n v="19458795104"/>
    <s v="margaret.perez@kag.com"/>
    <x v="1"/>
    <n v="6261.71"/>
    <s v="4/13/2013"/>
    <s v="2/17/2023"/>
    <n v="251"/>
    <n v="44962"/>
    <x v="1"/>
    <n v="331.19"/>
    <n v="5930.52"/>
    <x v="60"/>
    <n v="251"/>
    <n v="25973.43"/>
    <x v="2"/>
    <n v="7.7"/>
    <n v="12"/>
    <s v="9/5/2020"/>
    <x v="0"/>
    <n v="251"/>
    <x v="0"/>
    <n v="4576.09"/>
    <n v="2286.04"/>
    <n v="114.3"/>
    <s v="10/15/2023"/>
    <s v="9/24/2023"/>
    <n v="5281"/>
    <n v="251"/>
    <s v="4/8/2023"/>
    <s v="Suggestion"/>
    <s v="Resolved"/>
    <s v="4/18/2023"/>
    <n v="1"/>
    <x v="9"/>
    <x v="3"/>
  </r>
  <r>
    <n v="252"/>
    <s v="Christopher"/>
    <s v="Garcia"/>
    <n v="69"/>
    <x v="1"/>
    <s v="Address_252"/>
    <x v="29"/>
    <n v="19458795105"/>
    <s v="christopher.garcia@kag.com"/>
    <x v="0"/>
    <n v="684.48"/>
    <s v="8/11/2003"/>
    <s v="2/23/2023"/>
    <n v="252"/>
    <n v="45151"/>
    <x v="1"/>
    <n v="4319.43"/>
    <n v="5003.91"/>
    <x v="67"/>
    <n v="252"/>
    <n v="19996.740000000002"/>
    <x v="2"/>
    <n v="1.78"/>
    <n v="48"/>
    <s v="5/21/2020"/>
    <x v="2"/>
    <n v="252"/>
    <x v="2"/>
    <n v="9627.43"/>
    <n v="320.35000000000002"/>
    <n v="16.02"/>
    <s v="6/16/2023"/>
    <s v="11/19/2023"/>
    <n v="664"/>
    <n v="252"/>
    <s v="5/27/2023"/>
    <s v="Praise"/>
    <s v="Pending"/>
    <s v="9/20/2023"/>
    <n v="1"/>
    <x v="5"/>
    <x v="3"/>
  </r>
  <r>
    <n v="253"/>
    <s v="Sandra"/>
    <s v="Lee"/>
    <n v="36"/>
    <x v="0"/>
    <s v="Address_253"/>
    <x v="0"/>
    <n v="19458795106"/>
    <s v="sandra.lee@kag.com"/>
    <x v="0"/>
    <n v="2445.92"/>
    <s v="8/14/2013"/>
    <s v="4/24/2023"/>
    <n v="253"/>
    <n v="45270"/>
    <x v="1"/>
    <n v="2386.9299999999998"/>
    <n v="58.99"/>
    <x v="6"/>
    <n v="253"/>
    <n v="12070.35"/>
    <x v="2"/>
    <n v="3.63"/>
    <n v="60"/>
    <s v="8/29/2022"/>
    <x v="2"/>
    <n v="253"/>
    <x v="2"/>
    <n v="4738.01"/>
    <n v="1746.38"/>
    <n v="87.32"/>
    <s v="10/12/2023"/>
    <s v="9/12/2023"/>
    <n v="6368"/>
    <n v="253"/>
    <s v="4/2/2023"/>
    <s v="Complaint"/>
    <s v="Pending"/>
    <s v="12/28/2023"/>
    <n v="1"/>
    <x v="0"/>
    <x v="0"/>
  </r>
  <r>
    <n v="254"/>
    <s v="Michael"/>
    <s v="Young"/>
    <n v="56"/>
    <x v="1"/>
    <s v="Address_254"/>
    <x v="22"/>
    <n v="19458795107"/>
    <s v="michael.young@kag.com"/>
    <x v="1"/>
    <n v="627.38"/>
    <s v="12/26/2012"/>
    <s v="10/4/2023"/>
    <n v="254"/>
    <n v="45219"/>
    <x v="0"/>
    <n v="4574.96"/>
    <n v="-3947.58"/>
    <x v="80"/>
    <n v="254"/>
    <n v="26924.3"/>
    <x v="0"/>
    <n v="6.74"/>
    <n v="24"/>
    <s v="9/4/2021"/>
    <x v="0"/>
    <n v="254"/>
    <x v="2"/>
    <n v="1874.38"/>
    <n v="4403.33"/>
    <n v="220.17"/>
    <s v="4/22/2023"/>
    <s v="1/13/2023"/>
    <n v="812"/>
    <n v="254"/>
    <s v="7/8/2023"/>
    <s v="Complaint"/>
    <s v="Pending"/>
    <s v="4/1/2023"/>
    <n v="1"/>
    <x v="8"/>
    <x v="1"/>
  </r>
  <r>
    <n v="255"/>
    <s v="Christopher"/>
    <s v="Wright"/>
    <n v="58"/>
    <x v="0"/>
    <s v="Address_255"/>
    <x v="15"/>
    <n v="19458795108"/>
    <s v="christopher.wright@kag.com"/>
    <x v="1"/>
    <n v="2985.95"/>
    <s v="4/4/2007"/>
    <s v="4/20/2023"/>
    <n v="255"/>
    <n v="45179"/>
    <x v="0"/>
    <n v="402.11"/>
    <n v="2583.84"/>
    <x v="15"/>
    <n v="255"/>
    <n v="2110.09"/>
    <x v="1"/>
    <n v="5.48"/>
    <n v="12"/>
    <s v="3/9/2022"/>
    <x v="2"/>
    <n v="255"/>
    <x v="1"/>
    <n v="2075.38"/>
    <n v="3732"/>
    <n v="186.6"/>
    <s v="6/9/2023"/>
    <s v="7/5/2023"/>
    <n v="2048"/>
    <n v="255"/>
    <s v="7/27/2023"/>
    <s v="Suggestion"/>
    <s v="Pending"/>
    <s v="6/5/2023"/>
    <n v="1"/>
    <x v="6"/>
    <x v="1"/>
  </r>
  <r>
    <n v="256"/>
    <s v="Sarah"/>
    <s v="Anderson"/>
    <n v="53"/>
    <x v="0"/>
    <s v="Address_256"/>
    <x v="0"/>
    <n v="19458795109"/>
    <s v="sarah.anderson@kag.com"/>
    <x v="0"/>
    <n v="8712.31"/>
    <s v="11/18/2009"/>
    <s v="3/13/2023"/>
    <n v="256"/>
    <n v="44977"/>
    <x v="0"/>
    <n v="1659.05"/>
    <n v="10371.36"/>
    <x v="74"/>
    <n v="256"/>
    <n v="30672.68"/>
    <x v="1"/>
    <n v="2.23"/>
    <n v="48"/>
    <s v="1/29/2020"/>
    <x v="2"/>
    <n v="256"/>
    <x v="0"/>
    <n v="9151.7199999999993"/>
    <n v="2067.7800000000002"/>
    <n v="103.39"/>
    <s v="8/21/2023"/>
    <s v="2/14/2023"/>
    <n v="8249"/>
    <n v="256"/>
    <s v="6/21/2023"/>
    <s v="Praise"/>
    <s v="Pending"/>
    <s v="5/22/2023"/>
    <n v="1"/>
    <x v="9"/>
    <x v="1"/>
  </r>
  <r>
    <n v="257"/>
    <s v="Emily"/>
    <s v="Jones"/>
    <n v="23"/>
    <x v="0"/>
    <s v="Address_257"/>
    <x v="12"/>
    <n v="19458795110"/>
    <s v="emily.jones@kag.com"/>
    <x v="1"/>
    <n v="9102.39"/>
    <s v="11/18/2021"/>
    <s v="1/18/2023"/>
    <n v="257"/>
    <n v="45219"/>
    <x v="2"/>
    <n v="3385.93"/>
    <n v="12488.32"/>
    <x v="55"/>
    <n v="257"/>
    <n v="41258.589999999997"/>
    <x v="2"/>
    <n v="5.69"/>
    <n v="60"/>
    <s v="4/3/2021"/>
    <x v="0"/>
    <n v="257"/>
    <x v="2"/>
    <n v="5662.66"/>
    <n v="1751.44"/>
    <n v="87.57"/>
    <s v="9/27/2023"/>
    <s v="6/20/2023"/>
    <n v="7384"/>
    <n v="257"/>
    <s v="10/4/2023"/>
    <s v="Praise"/>
    <s v="Pending"/>
    <s v="12/30/2023"/>
    <n v="-1"/>
    <x v="8"/>
    <x v="2"/>
  </r>
  <r>
    <n v="258"/>
    <s v="John"/>
    <s v="Rivera"/>
    <n v="40"/>
    <x v="0"/>
    <s v="Address_258"/>
    <x v="19"/>
    <n v="19458795111"/>
    <s v="john.rivera@kag.com"/>
    <x v="0"/>
    <n v="3163.42"/>
    <s v="7/25/2000"/>
    <s v="1/15/2023"/>
    <n v="258"/>
    <n v="45079"/>
    <x v="2"/>
    <n v="1474.99"/>
    <n v="4638.41"/>
    <x v="48"/>
    <n v="258"/>
    <n v="49972.35"/>
    <x v="2"/>
    <n v="4.07"/>
    <n v="60"/>
    <s v="8/9/2022"/>
    <x v="0"/>
    <n v="258"/>
    <x v="2"/>
    <n v="9508.98"/>
    <n v="1823.61"/>
    <n v="91.18"/>
    <s v="1/24/2023"/>
    <s v="9/8/2023"/>
    <n v="9654"/>
    <n v="258"/>
    <s v="10/17/2023"/>
    <s v="Praise"/>
    <s v="Pending"/>
    <s v="6/19/2023"/>
    <n v="1"/>
    <x v="7"/>
    <x v="0"/>
  </r>
  <r>
    <n v="259"/>
    <s v="Kenneth"/>
    <s v="Roberts"/>
    <n v="27"/>
    <x v="2"/>
    <s v="Address_259"/>
    <x v="15"/>
    <n v="19458795112"/>
    <s v="kenneth.roberts@kag.com"/>
    <x v="0"/>
    <n v="1957.11"/>
    <s v="5/16/2013"/>
    <s v="2/11/2023"/>
    <n v="259"/>
    <n v="45268"/>
    <x v="0"/>
    <n v="4209.38"/>
    <n v="6166.49"/>
    <x v="10"/>
    <n v="259"/>
    <n v="46162.27"/>
    <x v="2"/>
    <n v="6.27"/>
    <n v="60"/>
    <s v="4/21/2020"/>
    <x v="1"/>
    <n v="259"/>
    <x v="2"/>
    <n v="9551.98"/>
    <n v="658.84"/>
    <n v="32.94"/>
    <s v="8/11/2023"/>
    <s v="10/22/2023"/>
    <n v="474"/>
    <n v="259"/>
    <s v="2/13/2023"/>
    <s v="Suggestion"/>
    <s v="Resolved"/>
    <s v="2/1/2023"/>
    <n v="1"/>
    <x v="0"/>
    <x v="4"/>
  </r>
  <r>
    <n v="260"/>
    <s v="Steven"/>
    <s v="Mitchell"/>
    <n v="52"/>
    <x v="2"/>
    <s v="Address_260"/>
    <x v="29"/>
    <n v="19458795113"/>
    <s v="steven.mitchell@kag.com"/>
    <x v="0"/>
    <n v="1439.23"/>
    <s v="11/10/2008"/>
    <s v="1/20/2023"/>
    <n v="260"/>
    <n v="45163"/>
    <x v="1"/>
    <n v="4934.3"/>
    <n v="-3495.07"/>
    <x v="24"/>
    <n v="260"/>
    <n v="5400.98"/>
    <x v="0"/>
    <n v="5.85"/>
    <n v="12"/>
    <s v="6/13/2021"/>
    <x v="2"/>
    <n v="260"/>
    <x v="1"/>
    <n v="9665.0400000000009"/>
    <n v="1953.25"/>
    <n v="97.66"/>
    <s v="1/24/2023"/>
    <s v="5/16/2023"/>
    <n v="4837"/>
    <n v="260"/>
    <s v="5/30/2023"/>
    <s v="Suggestion"/>
    <s v="Resolved"/>
    <s v="1/17/2023"/>
    <n v="1"/>
    <x v="5"/>
    <x v="1"/>
  </r>
  <r>
    <n v="261"/>
    <s v="Michelle"/>
    <s v="Garcia"/>
    <n v="38"/>
    <x v="0"/>
    <s v="Address_261"/>
    <x v="18"/>
    <n v="19458795114"/>
    <s v="michelle.garcia@kag.com"/>
    <x v="0"/>
    <n v="4004.75"/>
    <s v="5/3/2000"/>
    <s v="1/16/2023"/>
    <n v="261"/>
    <n v="45187"/>
    <x v="0"/>
    <n v="1413.29"/>
    <n v="5418.04"/>
    <x v="80"/>
    <n v="261"/>
    <n v="8959.0400000000009"/>
    <x v="0"/>
    <n v="9.91"/>
    <n v="12"/>
    <s v="10/14/2022"/>
    <x v="2"/>
    <n v="261"/>
    <x v="2"/>
    <n v="9293.56"/>
    <n v="2937.41"/>
    <n v="146.87"/>
    <s v="10/21/2023"/>
    <s v="6/17/2023"/>
    <n v="7841"/>
    <n v="261"/>
    <s v="7/15/2023"/>
    <s v="Praise"/>
    <s v="Resolved"/>
    <s v="10/11/2023"/>
    <n v="-1"/>
    <x v="6"/>
    <x v="0"/>
  </r>
  <r>
    <n v="262"/>
    <s v="Joshua"/>
    <s v="Harris"/>
    <n v="49"/>
    <x v="2"/>
    <s v="Address_262"/>
    <x v="17"/>
    <n v="19458795115"/>
    <s v="joshua.harris@kag.com"/>
    <x v="1"/>
    <n v="8281.42"/>
    <s v="6/25/2016"/>
    <s v="5/15/2023"/>
    <n v="262"/>
    <n v="45062"/>
    <x v="1"/>
    <n v="1811.78"/>
    <n v="6469.64"/>
    <x v="76"/>
    <n v="262"/>
    <n v="7793.59"/>
    <x v="2"/>
    <n v="8.77"/>
    <n v="48"/>
    <s v="1/16/2021"/>
    <x v="0"/>
    <n v="262"/>
    <x v="0"/>
    <n v="8990.91"/>
    <n v="4239.71"/>
    <n v="211.99"/>
    <s v="3/11/2023"/>
    <s v="12/16/2023"/>
    <n v="5449"/>
    <n v="262"/>
    <s v="8/19/2023"/>
    <s v="Suggestion"/>
    <s v="Pending"/>
    <s v="12/15/2023"/>
    <n v="1"/>
    <x v="10"/>
    <x v="1"/>
  </r>
  <r>
    <n v="263"/>
    <s v="Karen"/>
    <s v="Rivera"/>
    <n v="47"/>
    <x v="2"/>
    <s v="Address_263"/>
    <x v="36"/>
    <n v="19458795116"/>
    <s v="karen.rivera@kag.com"/>
    <x v="0"/>
    <n v="8541.3700000000008"/>
    <s v="12/17/2011"/>
    <s v="8/9/2023"/>
    <n v="263"/>
    <n v="45180"/>
    <x v="1"/>
    <n v="4837.05"/>
    <n v="3704.32"/>
    <x v="59"/>
    <n v="263"/>
    <n v="28359.23"/>
    <x v="0"/>
    <n v="1.03"/>
    <n v="24"/>
    <s v="7/26/2021"/>
    <x v="0"/>
    <n v="263"/>
    <x v="2"/>
    <n v="6587.25"/>
    <n v="3412.68"/>
    <n v="170.63"/>
    <s v="2/23/2023"/>
    <s v="7/13/2023"/>
    <n v="183"/>
    <n v="263"/>
    <s v="12/1/2023"/>
    <s v="Praise"/>
    <s v="Resolved"/>
    <s v="6/2/2023"/>
    <n v="-1"/>
    <x v="6"/>
    <x v="1"/>
  </r>
  <r>
    <n v="264"/>
    <s v="Michelle"/>
    <s v="Flores"/>
    <n v="50"/>
    <x v="2"/>
    <s v="Address_264"/>
    <x v="27"/>
    <n v="19458795117"/>
    <s v="michelle.flores@kag.com"/>
    <x v="1"/>
    <n v="554.69000000000005"/>
    <s v="12/19/2000"/>
    <s v="4/5/2023"/>
    <n v="264"/>
    <n v="45235"/>
    <x v="0"/>
    <n v="1796.72"/>
    <n v="-1242.03"/>
    <x v="76"/>
    <n v="264"/>
    <n v="3250.86"/>
    <x v="2"/>
    <n v="2.58"/>
    <n v="48"/>
    <s v="8/23/2022"/>
    <x v="2"/>
    <n v="264"/>
    <x v="2"/>
    <n v="9565.3700000000008"/>
    <n v="3189.8"/>
    <n v="159.49"/>
    <s v="10/20/2023"/>
    <s v="11/10/2023"/>
    <n v="4118"/>
    <n v="264"/>
    <s v="2/11/2023"/>
    <s v="Suggestion"/>
    <s v="Resolved"/>
    <s v="3/28/2023"/>
    <n v="1"/>
    <x v="4"/>
    <x v="1"/>
  </r>
  <r>
    <n v="265"/>
    <s v="James"/>
    <s v="Lewis"/>
    <n v="23"/>
    <x v="2"/>
    <s v="Address_265"/>
    <x v="34"/>
    <n v="19458795118"/>
    <s v="james.lewis@kag.com"/>
    <x v="0"/>
    <n v="2171.37"/>
    <s v="11/14/2005"/>
    <s v="4/3/2023"/>
    <n v="265"/>
    <n v="45031"/>
    <x v="2"/>
    <n v="2784.37"/>
    <n v="-613"/>
    <x v="35"/>
    <n v="265"/>
    <n v="46912.639999999999"/>
    <x v="1"/>
    <n v="9.2200000000000006"/>
    <n v="60"/>
    <s v="4/23/2022"/>
    <x v="0"/>
    <n v="265"/>
    <x v="1"/>
    <n v="8159.68"/>
    <n v="335.96"/>
    <n v="16.8"/>
    <s v="7/8/2023"/>
    <s v="4/9/2023"/>
    <n v="7627"/>
    <n v="265"/>
    <s v="10/13/2023"/>
    <s v="Complaint"/>
    <s v="Resolved"/>
    <s v="10/29/2023"/>
    <n v="1"/>
    <x v="1"/>
    <x v="2"/>
  </r>
  <r>
    <n v="266"/>
    <s v="William"/>
    <s v="Miller"/>
    <n v="22"/>
    <x v="1"/>
    <s v="Address_266"/>
    <x v="6"/>
    <n v="19458795119"/>
    <s v="william.miller@kag.com"/>
    <x v="1"/>
    <n v="2111.39"/>
    <s v="12/20/2002"/>
    <s v="3/22/2023"/>
    <n v="266"/>
    <n v="45209"/>
    <x v="1"/>
    <n v="3848.52"/>
    <n v="5959.91"/>
    <x v="82"/>
    <n v="266"/>
    <n v="4030"/>
    <x v="0"/>
    <n v="5.86"/>
    <n v="36"/>
    <s v="8/8/2021"/>
    <x v="0"/>
    <n v="266"/>
    <x v="2"/>
    <n v="7131.21"/>
    <n v="713.68"/>
    <n v="35.68"/>
    <s v="4/23/2023"/>
    <s v="3/6/2023"/>
    <n v="3922"/>
    <n v="266"/>
    <s v="5/23/2023"/>
    <s v="Complaint"/>
    <s v="Resolved"/>
    <s v="11/29/2023"/>
    <n v="1"/>
    <x v="8"/>
    <x v="2"/>
  </r>
  <r>
    <n v="267"/>
    <s v="Betty"/>
    <s v="Flores"/>
    <n v="32"/>
    <x v="1"/>
    <s v="Address_267"/>
    <x v="18"/>
    <n v="19458795120"/>
    <s v="betty.flores@kag.com"/>
    <x v="1"/>
    <n v="8301.4599999999991"/>
    <s v="1/22/2003"/>
    <s v="3/19/2023"/>
    <n v="267"/>
    <n v="45243"/>
    <x v="1"/>
    <n v="2197.34"/>
    <n v="10498.8"/>
    <x v="79"/>
    <n v="267"/>
    <n v="20171.28"/>
    <x v="0"/>
    <n v="7.84"/>
    <n v="24"/>
    <s v="3/6/2020"/>
    <x v="0"/>
    <n v="267"/>
    <x v="2"/>
    <n v="9047.8799999999992"/>
    <n v="472.18"/>
    <n v="23.61"/>
    <s v="2/9/2023"/>
    <s v="4/11/2023"/>
    <n v="6826"/>
    <n v="267"/>
    <s v="4/19/2023"/>
    <s v="Complaint"/>
    <s v="Resolved"/>
    <s v="5/30/2023"/>
    <n v="1"/>
    <x v="4"/>
    <x v="4"/>
  </r>
  <r>
    <n v="268"/>
    <s v="Matthew"/>
    <s v="Gonzalez"/>
    <n v="60"/>
    <x v="2"/>
    <s v="Address_268"/>
    <x v="25"/>
    <n v="19458795121"/>
    <s v="matthew.gonzalez@kag.com"/>
    <x v="0"/>
    <n v="4617.29"/>
    <s v="8/19/2002"/>
    <s v="12/17/2023"/>
    <n v="268"/>
    <n v="45247"/>
    <x v="0"/>
    <n v="1869.31"/>
    <n v="2747.98"/>
    <x v="22"/>
    <n v="268"/>
    <n v="44804.52"/>
    <x v="0"/>
    <n v="5.53"/>
    <n v="48"/>
    <s v="10/27/2020"/>
    <x v="2"/>
    <n v="268"/>
    <x v="1"/>
    <n v="8277.7800000000007"/>
    <n v="954.37"/>
    <n v="47.72"/>
    <s v="1/14/2023"/>
    <s v="8/7/2023"/>
    <n v="3359"/>
    <n v="268"/>
    <s v="9/16/2023"/>
    <s v="Suggestion"/>
    <s v="Pending"/>
    <s v="1/31/2023"/>
    <n v="1"/>
    <x v="4"/>
    <x v="1"/>
  </r>
  <r>
    <n v="269"/>
    <s v="Stephanie"/>
    <s v="Nguyen"/>
    <n v="69"/>
    <x v="1"/>
    <s v="Address_269"/>
    <x v="37"/>
    <n v="19458795122"/>
    <s v="stephanie.nguyen@kag.com"/>
    <x v="1"/>
    <n v="3747.11"/>
    <s v="1/27/2002"/>
    <s v="5/26/2023"/>
    <n v="269"/>
    <n v="45010"/>
    <x v="1"/>
    <n v="2482.9899999999998"/>
    <n v="6230.1"/>
    <x v="65"/>
    <n v="269"/>
    <n v="47470.54"/>
    <x v="0"/>
    <n v="8.07"/>
    <n v="24"/>
    <s v="7/25/2022"/>
    <x v="2"/>
    <n v="269"/>
    <x v="1"/>
    <n v="4432.05"/>
    <n v="3869.91"/>
    <n v="193.5"/>
    <s v="6/16/2023"/>
    <s v="7/25/2023"/>
    <n v="3905"/>
    <n v="269"/>
    <s v="10/8/2023"/>
    <s v="Complaint"/>
    <s v="Resolved"/>
    <s v="11/22/2023"/>
    <n v="1"/>
    <x v="11"/>
    <x v="3"/>
  </r>
  <r>
    <n v="270"/>
    <s v="Daniel"/>
    <s v="Moore"/>
    <n v="42"/>
    <x v="0"/>
    <s v="Address_270"/>
    <x v="22"/>
    <n v="19458795123"/>
    <s v="daniel.moore@kag.com"/>
    <x v="1"/>
    <n v="9570.4"/>
    <s v="5/30/2021"/>
    <s v="11/16/2023"/>
    <n v="270"/>
    <n v="45125"/>
    <x v="1"/>
    <n v="3899.8"/>
    <n v="13470.2"/>
    <x v="56"/>
    <n v="270"/>
    <n v="23799.25"/>
    <x v="1"/>
    <n v="2.19"/>
    <n v="36"/>
    <s v="6/6/2020"/>
    <x v="1"/>
    <n v="270"/>
    <x v="1"/>
    <n v="3518.58"/>
    <n v="3101.83"/>
    <n v="155.09"/>
    <s v="5/28/2023"/>
    <s v="6/11/2023"/>
    <n v="476"/>
    <n v="270"/>
    <s v="8/18/2023"/>
    <s v="Complaint"/>
    <s v="Resolved"/>
    <s v="2/1/2023"/>
    <n v="1"/>
    <x v="2"/>
    <x v="0"/>
  </r>
  <r>
    <n v="271"/>
    <s v="Donald"/>
    <s v="Johnson"/>
    <n v="30"/>
    <x v="1"/>
    <s v="Address_271"/>
    <x v="38"/>
    <n v="19458795124"/>
    <s v="donald.johnson@kag.com"/>
    <x v="1"/>
    <n v="9261.0400000000009"/>
    <s v="11/23/2004"/>
    <s v="1/26/2023"/>
    <n v="271"/>
    <n v="44971"/>
    <x v="0"/>
    <n v="1567.69"/>
    <n v="7693.35"/>
    <x v="7"/>
    <n v="271"/>
    <n v="24933.15"/>
    <x v="1"/>
    <n v="7.64"/>
    <n v="60"/>
    <s v="9/13/2022"/>
    <x v="1"/>
    <n v="271"/>
    <x v="0"/>
    <n v="2356.87"/>
    <n v="2211.73"/>
    <n v="110.59"/>
    <s v="4/4/2023"/>
    <s v="1/12/2023"/>
    <n v="7869"/>
    <n v="271"/>
    <s v="5/30/2023"/>
    <s v="Complaint"/>
    <s v="Resolved"/>
    <s v="7/27/2023"/>
    <n v="1"/>
    <x v="9"/>
    <x v="4"/>
  </r>
  <r>
    <n v="272"/>
    <s v="Ashley"/>
    <s v="Davis"/>
    <n v="23"/>
    <x v="0"/>
    <s v="Address_272"/>
    <x v="21"/>
    <n v="19458795125"/>
    <s v="ashley.davis@kag.com"/>
    <x v="0"/>
    <n v="4457.0600000000004"/>
    <s v="8/12/2003"/>
    <s v="7/16/2023"/>
    <n v="272"/>
    <n v="45115"/>
    <x v="1"/>
    <n v="1760.53"/>
    <n v="6217.59"/>
    <x v="88"/>
    <n v="272"/>
    <n v="32172.68"/>
    <x v="0"/>
    <n v="8.83"/>
    <n v="48"/>
    <s v="4/5/2021"/>
    <x v="1"/>
    <n v="272"/>
    <x v="2"/>
    <n v="9555.65"/>
    <n v="57.96"/>
    <n v="2.9"/>
    <s v="9/20/2023"/>
    <s v="1/23/2023"/>
    <n v="7544"/>
    <n v="272"/>
    <s v="6/5/2023"/>
    <s v="Praise"/>
    <s v="Resolved"/>
    <s v="8/5/2023"/>
    <n v="1"/>
    <x v="2"/>
    <x v="2"/>
  </r>
  <r>
    <n v="273"/>
    <s v="Carol"/>
    <s v="Hernandez"/>
    <n v="54"/>
    <x v="1"/>
    <s v="Address_273"/>
    <x v="18"/>
    <n v="19458795126"/>
    <s v="carol.hernandez@kag.com"/>
    <x v="1"/>
    <n v="1370.49"/>
    <s v="11/12/2001"/>
    <s v="5/24/2023"/>
    <n v="273"/>
    <n v="44976"/>
    <x v="2"/>
    <n v="953.81"/>
    <n v="2324.3000000000002"/>
    <x v="63"/>
    <n v="273"/>
    <n v="20974.3"/>
    <x v="1"/>
    <n v="3.39"/>
    <n v="24"/>
    <s v="2/19/2021"/>
    <x v="1"/>
    <n v="273"/>
    <x v="0"/>
    <n v="1771.88"/>
    <n v="3340.55"/>
    <n v="167.03"/>
    <s v="8/3/2023"/>
    <s v="7/15/2023"/>
    <n v="4518"/>
    <n v="273"/>
    <s v="1/5/2023"/>
    <s v="Suggestion"/>
    <s v="Resolved"/>
    <s v="8/15/2023"/>
    <n v="1"/>
    <x v="9"/>
    <x v="1"/>
  </r>
  <r>
    <n v="274"/>
    <s v="Andrew"/>
    <s v="Allen"/>
    <n v="19"/>
    <x v="1"/>
    <s v="Address_274"/>
    <x v="2"/>
    <n v="19458795127"/>
    <s v="andrew.allen@kag.com"/>
    <x v="1"/>
    <n v="1792.93"/>
    <s v="9/3/2016"/>
    <s v="3/18/2023"/>
    <n v="274"/>
    <n v="45230"/>
    <x v="2"/>
    <n v="3511.07"/>
    <n v="-1718.14"/>
    <x v="38"/>
    <n v="274"/>
    <n v="16908.400000000001"/>
    <x v="2"/>
    <n v="4.32"/>
    <n v="24"/>
    <s v="4/12/2021"/>
    <x v="2"/>
    <n v="274"/>
    <x v="2"/>
    <n v="7934.05"/>
    <n v="2696.95"/>
    <n v="134.85"/>
    <s v="11/7/2023"/>
    <s v="3/19/2023"/>
    <n v="3540"/>
    <n v="274"/>
    <s v="2/16/2023"/>
    <s v="Complaint"/>
    <s v="Resolved"/>
    <s v="12/21/2023"/>
    <n v="1"/>
    <x v="8"/>
    <x v="2"/>
  </r>
  <r>
    <n v="275"/>
    <s v="John"/>
    <s v="Nguyen"/>
    <n v="34"/>
    <x v="0"/>
    <s v="Address_275"/>
    <x v="21"/>
    <n v="19458795128"/>
    <s v="john.nguyen@kag.com"/>
    <x v="0"/>
    <n v="1209.6300000000001"/>
    <s v="1/19/2002"/>
    <s v="11/10/2023"/>
    <n v="275"/>
    <n v="45127"/>
    <x v="2"/>
    <n v="4498.26"/>
    <n v="5707.89"/>
    <x v="38"/>
    <n v="275"/>
    <n v="37231.919999999998"/>
    <x v="1"/>
    <n v="6.32"/>
    <n v="12"/>
    <s v="6/28/2022"/>
    <x v="0"/>
    <n v="275"/>
    <x v="1"/>
    <n v="4477.1499999999996"/>
    <n v="414.14"/>
    <n v="20.71"/>
    <s v="2/21/2023"/>
    <s v="6/30/2023"/>
    <n v="9634"/>
    <n v="275"/>
    <s v="7/23/2023"/>
    <s v="Praise"/>
    <s v="Resolved"/>
    <s v="5/27/2023"/>
    <n v="1"/>
    <x v="2"/>
    <x v="4"/>
  </r>
  <r>
    <n v="276"/>
    <s v="Jessica"/>
    <s v="Mitchell"/>
    <n v="41"/>
    <x v="0"/>
    <s v="Address_276"/>
    <x v="15"/>
    <n v="19458795129"/>
    <s v="jessica.mitchell@kag.com"/>
    <x v="0"/>
    <n v="6836.99"/>
    <s v="2/22/2022"/>
    <s v="12/18/2023"/>
    <n v="276"/>
    <n v="45101"/>
    <x v="0"/>
    <n v="936.84"/>
    <n v="7773.83"/>
    <x v="27"/>
    <n v="276"/>
    <n v="30172.560000000001"/>
    <x v="2"/>
    <n v="8.81"/>
    <n v="60"/>
    <s v="8/11/2021"/>
    <x v="2"/>
    <n v="276"/>
    <x v="0"/>
    <n v="5197.16"/>
    <n v="3503.75"/>
    <n v="175.19"/>
    <s v="3/5/2023"/>
    <s v="12/13/2023"/>
    <n v="2561"/>
    <n v="276"/>
    <s v="11/9/2023"/>
    <s v="Praise"/>
    <s v="Pending"/>
    <s v="2/9/2023"/>
    <n v="1"/>
    <x v="7"/>
    <x v="0"/>
  </r>
  <r>
    <n v="277"/>
    <s v="Sandra"/>
    <s v="Clark"/>
    <n v="29"/>
    <x v="2"/>
    <s v="Address_277"/>
    <x v="38"/>
    <n v="19458795130"/>
    <s v="sandra.clark@kag.com"/>
    <x v="1"/>
    <n v="5591.4"/>
    <s v="6/4/2006"/>
    <s v="7/20/2023"/>
    <n v="277"/>
    <n v="45068"/>
    <x v="0"/>
    <n v="182.6"/>
    <n v="5774"/>
    <x v="75"/>
    <n v="277"/>
    <n v="24601.88"/>
    <x v="0"/>
    <n v="9.17"/>
    <n v="48"/>
    <s v="1/16/2021"/>
    <x v="2"/>
    <n v="277"/>
    <x v="1"/>
    <n v="2090.4299999999998"/>
    <n v="1349.12"/>
    <n v="67.459999999999994"/>
    <s v="7/9/2023"/>
    <s v="11/5/2023"/>
    <n v="6648"/>
    <n v="277"/>
    <s v="1/2/2023"/>
    <s v="Complaint"/>
    <s v="Pending"/>
    <s v="12/17/2023"/>
    <n v="1"/>
    <x v="10"/>
    <x v="4"/>
  </r>
  <r>
    <n v="278"/>
    <s v="Deborah"/>
    <s v="Martin"/>
    <n v="61"/>
    <x v="1"/>
    <s v="Address_278"/>
    <x v="1"/>
    <n v="19458795131"/>
    <s v="deborah.martin@kag.com"/>
    <x v="0"/>
    <n v="5610.78"/>
    <s v="12/8/2001"/>
    <s v="10/30/2023"/>
    <n v="278"/>
    <n v="45201"/>
    <x v="2"/>
    <n v="1912.54"/>
    <n v="3698.24"/>
    <x v="51"/>
    <n v="278"/>
    <n v="5938.58"/>
    <x v="2"/>
    <n v="5.81"/>
    <n v="60"/>
    <s v="12/7/2022"/>
    <x v="2"/>
    <n v="278"/>
    <x v="1"/>
    <n v="2067.6799999999998"/>
    <n v="2420.0300000000002"/>
    <n v="121"/>
    <s v="8/21/2023"/>
    <s v="10/23/2023"/>
    <n v="2193"/>
    <n v="278"/>
    <s v="11/8/2023"/>
    <s v="Praise"/>
    <s v="Resolved"/>
    <s v="5/4/2023"/>
    <n v="1"/>
    <x v="8"/>
    <x v="3"/>
  </r>
  <r>
    <n v="279"/>
    <s v="Ronald"/>
    <s v="Lopez"/>
    <n v="31"/>
    <x v="0"/>
    <s v="Address_279"/>
    <x v="25"/>
    <n v="19458795132"/>
    <s v="ronald.lopez@kag.com"/>
    <x v="0"/>
    <n v="1073.94"/>
    <s v="11/11/2010"/>
    <s v="11/23/2023"/>
    <n v="279"/>
    <n v="45116"/>
    <x v="0"/>
    <n v="2056.67"/>
    <n v="-982.73"/>
    <x v="68"/>
    <n v="279"/>
    <n v="4374.22"/>
    <x v="2"/>
    <n v="6.92"/>
    <n v="12"/>
    <s v="7/6/2020"/>
    <x v="1"/>
    <n v="279"/>
    <x v="1"/>
    <n v="4161.1400000000003"/>
    <n v="1593.86"/>
    <n v="79.69"/>
    <s v="1/21/2023"/>
    <s v="3/19/2023"/>
    <n v="2118"/>
    <n v="279"/>
    <s v="8/5/2023"/>
    <s v="Complaint"/>
    <s v="Pending"/>
    <s v="2/18/2023"/>
    <n v="1"/>
    <x v="2"/>
    <x v="4"/>
  </r>
  <r>
    <n v="280"/>
    <s v="Mary"/>
    <s v="Nelson"/>
    <n v="24"/>
    <x v="2"/>
    <s v="Address_280"/>
    <x v="22"/>
    <n v="19458795133"/>
    <s v="mary.nelson@kag.com"/>
    <x v="0"/>
    <n v="7953.42"/>
    <s v="6/8/2007"/>
    <s v="5/3/2023"/>
    <n v="280"/>
    <n v="45060"/>
    <x v="0"/>
    <n v="3232.86"/>
    <n v="11186.28"/>
    <x v="58"/>
    <n v="280"/>
    <n v="26029.95"/>
    <x v="1"/>
    <n v="8.86"/>
    <n v="36"/>
    <s v="10/29/2020"/>
    <x v="0"/>
    <n v="280"/>
    <x v="1"/>
    <n v="7418.23"/>
    <n v="1612.87"/>
    <n v="80.64"/>
    <s v="10/10/2023"/>
    <s v="2/5/2023"/>
    <n v="3227"/>
    <n v="280"/>
    <s v="6/30/2023"/>
    <s v="Suggestion"/>
    <s v="Resolved"/>
    <s v="7/2/2023"/>
    <n v="1"/>
    <x v="10"/>
    <x v="2"/>
  </r>
  <r>
    <n v="281"/>
    <s v="James"/>
    <s v="Walker"/>
    <n v="43"/>
    <x v="0"/>
    <s v="Address_281"/>
    <x v="19"/>
    <n v="19458795134"/>
    <s v="james.walker@kag.com"/>
    <x v="1"/>
    <n v="5402.17"/>
    <s v="4/6/2019"/>
    <s v="6/27/2023"/>
    <n v="281"/>
    <n v="45027"/>
    <x v="0"/>
    <n v="437.1"/>
    <n v="5839.27"/>
    <x v="48"/>
    <n v="281"/>
    <n v="31352.15"/>
    <x v="0"/>
    <n v="3.08"/>
    <n v="60"/>
    <s v="5/17/2020"/>
    <x v="0"/>
    <n v="281"/>
    <x v="0"/>
    <n v="3412.34"/>
    <n v="295.14"/>
    <n v="14.76"/>
    <s v="10/13/2023"/>
    <s v="7/12/2023"/>
    <n v="1453"/>
    <n v="281"/>
    <s v="2/27/2023"/>
    <s v="Complaint"/>
    <s v="Resolved"/>
    <s v="3/21/2023"/>
    <n v="1"/>
    <x v="1"/>
    <x v="0"/>
  </r>
  <r>
    <n v="282"/>
    <s v="Deborah"/>
    <s v="Clark"/>
    <n v="49"/>
    <x v="2"/>
    <s v="Address_282"/>
    <x v="38"/>
    <n v="19458795135"/>
    <s v="deborah.clark@kag.com"/>
    <x v="0"/>
    <n v="1000.6"/>
    <s v="5/22/2021"/>
    <s v="10/29/2023"/>
    <n v="282"/>
    <n v="45272"/>
    <x v="2"/>
    <n v="4109.28"/>
    <n v="-3108.68"/>
    <x v="78"/>
    <n v="282"/>
    <n v="33218.07"/>
    <x v="1"/>
    <n v="8.43"/>
    <n v="12"/>
    <s v="7/11/2021"/>
    <x v="2"/>
    <n v="282"/>
    <x v="1"/>
    <n v="7266.59"/>
    <n v="238.78"/>
    <n v="11.94"/>
    <s v="3/26/2023"/>
    <s v="5/22/2023"/>
    <n v="97"/>
    <n v="282"/>
    <s v="7/7/2023"/>
    <s v="Praise"/>
    <s v="Resolved"/>
    <s v="12/30/2023"/>
    <n v="1"/>
    <x v="0"/>
    <x v="1"/>
  </r>
  <r>
    <n v="283"/>
    <s v="Barbara"/>
    <s v="Young"/>
    <n v="46"/>
    <x v="2"/>
    <s v="Address_283"/>
    <x v="27"/>
    <n v="19458795136"/>
    <s v="barbara.young@kag.com"/>
    <x v="0"/>
    <n v="7496.59"/>
    <s v="12/28/2021"/>
    <s v="1/8/2023"/>
    <n v="283"/>
    <n v="45195"/>
    <x v="0"/>
    <n v="2874.19"/>
    <n v="10370.780000000001"/>
    <x v="10"/>
    <n v="283"/>
    <n v="44849.62"/>
    <x v="1"/>
    <n v="3.36"/>
    <n v="36"/>
    <s v="11/25/2020"/>
    <x v="1"/>
    <n v="283"/>
    <x v="1"/>
    <n v="9969.61"/>
    <n v="3888.99"/>
    <n v="194.45"/>
    <s v="6/15/2023"/>
    <s v="8/29/2023"/>
    <n v="5850"/>
    <n v="283"/>
    <s v="2/10/2023"/>
    <s v="Complaint"/>
    <s v="Resolved"/>
    <s v="2/11/2023"/>
    <n v="1"/>
    <x v="6"/>
    <x v="1"/>
  </r>
  <r>
    <n v="284"/>
    <s v="Robert"/>
    <s v="Martinez"/>
    <n v="63"/>
    <x v="0"/>
    <s v="Address_284"/>
    <x v="27"/>
    <n v="19458795137"/>
    <s v="robert.martinez@kag.com"/>
    <x v="0"/>
    <n v="9814.85"/>
    <s v="4/24/2001"/>
    <s v="1/2/2023"/>
    <n v="284"/>
    <n v="45283"/>
    <x v="0"/>
    <n v="2734.39"/>
    <n v="7080.46"/>
    <x v="15"/>
    <n v="284"/>
    <n v="40995.019999999997"/>
    <x v="0"/>
    <n v="6.23"/>
    <n v="60"/>
    <s v="12/3/2020"/>
    <x v="2"/>
    <n v="284"/>
    <x v="1"/>
    <n v="4821.95"/>
    <n v="16.420000000000002"/>
    <n v="0.82"/>
    <s v="12/9/2023"/>
    <s v="9/5/2023"/>
    <n v="18"/>
    <n v="284"/>
    <s v="9/20/2023"/>
    <s v="Suggestion"/>
    <s v="Pending"/>
    <s v="6/24/2023"/>
    <n v="-1"/>
    <x v="0"/>
    <x v="3"/>
  </r>
  <r>
    <n v="285"/>
    <s v="Paul"/>
    <s v="Williams"/>
    <n v="56"/>
    <x v="0"/>
    <s v="Address_285"/>
    <x v="34"/>
    <n v="19458795138"/>
    <s v="paul.williams@kag.com"/>
    <x v="1"/>
    <n v="4467.6899999999996"/>
    <s v="3/31/2018"/>
    <s v="5/26/2023"/>
    <n v="285"/>
    <n v="45228"/>
    <x v="2"/>
    <n v="1588.65"/>
    <n v="2879.04"/>
    <x v="64"/>
    <n v="285"/>
    <n v="7897.35"/>
    <x v="0"/>
    <n v="9.41"/>
    <n v="36"/>
    <s v="11/20/2021"/>
    <x v="0"/>
    <n v="285"/>
    <x v="2"/>
    <n v="9419.65"/>
    <n v="1438.06"/>
    <n v="71.900000000000006"/>
    <s v="4/9/2023"/>
    <s v="4/22/2023"/>
    <n v="4123"/>
    <n v="285"/>
    <s v="3/1/2023"/>
    <s v="Praise"/>
    <s v="Pending"/>
    <s v="5/30/2023"/>
    <n v="1"/>
    <x v="8"/>
    <x v="1"/>
  </r>
  <r>
    <n v="286"/>
    <s v="Emily"/>
    <s v="Hall"/>
    <n v="26"/>
    <x v="1"/>
    <s v="Address_286"/>
    <x v="37"/>
    <n v="19458795139"/>
    <s v="emily.hall@kag.com"/>
    <x v="0"/>
    <n v="1244.98"/>
    <s v="9/28/2019"/>
    <s v="2/5/2023"/>
    <n v="286"/>
    <n v="44959"/>
    <x v="2"/>
    <n v="1832.68"/>
    <n v="3077.66"/>
    <x v="23"/>
    <n v="286"/>
    <n v="39927.120000000003"/>
    <x v="1"/>
    <n v="5.6"/>
    <n v="48"/>
    <s v="5/31/2022"/>
    <x v="0"/>
    <n v="286"/>
    <x v="2"/>
    <n v="1714.77"/>
    <n v="4756.37"/>
    <n v="237.82"/>
    <s v="1/21/2023"/>
    <s v="10/17/2023"/>
    <n v="4855"/>
    <n v="286"/>
    <s v="12/29/2023"/>
    <s v="Praise"/>
    <s v="Pending"/>
    <s v="6/25/2023"/>
    <n v="1"/>
    <x v="9"/>
    <x v="4"/>
  </r>
  <r>
    <n v="287"/>
    <s v="David"/>
    <s v="Clark"/>
    <n v="31"/>
    <x v="1"/>
    <s v="Address_287"/>
    <x v="16"/>
    <n v="19458795140"/>
    <s v="david.clark@kag.com"/>
    <x v="1"/>
    <n v="1103.8499999999999"/>
    <s v="1/24/2003"/>
    <s v="3/29/2023"/>
    <n v="287"/>
    <n v="45042"/>
    <x v="0"/>
    <n v="286.58"/>
    <n v="1390.43"/>
    <x v="10"/>
    <n v="287"/>
    <n v="34138.85"/>
    <x v="1"/>
    <n v="1.84"/>
    <n v="24"/>
    <s v="1/29/2021"/>
    <x v="2"/>
    <n v="287"/>
    <x v="0"/>
    <n v="3821.11"/>
    <n v="3993.9"/>
    <n v="199.7"/>
    <s v="10/21/2023"/>
    <s v="5/2/2023"/>
    <n v="289"/>
    <n v="287"/>
    <s v="12/29/2023"/>
    <s v="Complaint"/>
    <s v="Pending"/>
    <s v="3/18/2023"/>
    <n v="1"/>
    <x v="1"/>
    <x v="4"/>
  </r>
  <r>
    <n v="288"/>
    <s v="Kenneth"/>
    <s v="Wright"/>
    <n v="34"/>
    <x v="2"/>
    <s v="Address_288"/>
    <x v="3"/>
    <n v="19458795141"/>
    <s v="kenneth.wright@kag.com"/>
    <x v="0"/>
    <n v="356.21"/>
    <s v="8/24/2012"/>
    <s v="4/29/2023"/>
    <n v="288"/>
    <n v="45023"/>
    <x v="0"/>
    <n v="3771.24"/>
    <n v="-3415.03"/>
    <x v="12"/>
    <n v="288"/>
    <n v="41573.42"/>
    <x v="2"/>
    <n v="9.06"/>
    <n v="36"/>
    <s v="10/31/2022"/>
    <x v="0"/>
    <n v="288"/>
    <x v="1"/>
    <n v="6390.97"/>
    <n v="2591.96"/>
    <n v="129.6"/>
    <s v="3/14/2023"/>
    <s v="6/3/2023"/>
    <n v="516"/>
    <n v="288"/>
    <s v="8/26/2023"/>
    <s v="Complaint"/>
    <s v="Pending"/>
    <s v="6/11/2023"/>
    <n v="1"/>
    <x v="1"/>
    <x v="4"/>
  </r>
  <r>
    <n v="289"/>
    <s v="Andrew"/>
    <s v="Walker"/>
    <n v="66"/>
    <x v="0"/>
    <s v="Address_289"/>
    <x v="14"/>
    <n v="19458795142"/>
    <s v="andrew.walker@kag.com"/>
    <x v="1"/>
    <n v="7726.94"/>
    <s v="2/3/2004"/>
    <s v="2/11/2023"/>
    <n v="289"/>
    <n v="44967"/>
    <x v="1"/>
    <n v="3027.64"/>
    <n v="10754.58"/>
    <x v="36"/>
    <n v="289"/>
    <n v="42324.38"/>
    <x v="2"/>
    <n v="6.26"/>
    <n v="24"/>
    <s v="6/6/2020"/>
    <x v="1"/>
    <n v="289"/>
    <x v="1"/>
    <n v="2933.09"/>
    <n v="3710.94"/>
    <n v="185.55"/>
    <s v="7/31/2023"/>
    <s v="11/7/2023"/>
    <n v="3300"/>
    <n v="289"/>
    <s v="12/11/2023"/>
    <s v="Praise"/>
    <s v="Resolved"/>
    <s v="2/21/2023"/>
    <n v="1"/>
    <x v="9"/>
    <x v="3"/>
  </r>
  <r>
    <n v="290"/>
    <s v="Christopher"/>
    <s v="Anderson"/>
    <n v="42"/>
    <x v="1"/>
    <s v="Address_290"/>
    <x v="39"/>
    <n v="19458795143"/>
    <s v="christopher.anderson@kag.com"/>
    <x v="0"/>
    <n v="6970.61"/>
    <s v="5/23/2007"/>
    <s v="12/24/2023"/>
    <n v="290"/>
    <n v="45255"/>
    <x v="2"/>
    <n v="4882.38"/>
    <n v="11852.99"/>
    <x v="89"/>
    <n v="290"/>
    <n v="17931.099999999999"/>
    <x v="1"/>
    <n v="1.64"/>
    <n v="48"/>
    <s v="11/22/2021"/>
    <x v="0"/>
    <n v="290"/>
    <x v="0"/>
    <n v="4359.03"/>
    <n v="4718.9399999999996"/>
    <n v="235.95"/>
    <s v="7/3/2023"/>
    <s v="3/4/2023"/>
    <n v="6295"/>
    <n v="290"/>
    <s v="4/27/2023"/>
    <s v="Praise"/>
    <s v="Pending"/>
    <s v="1/15/2023"/>
    <n v="1"/>
    <x v="4"/>
    <x v="0"/>
  </r>
  <r>
    <n v="291"/>
    <s v="Deborah"/>
    <s v="Thomas"/>
    <n v="47"/>
    <x v="2"/>
    <s v="Address_291"/>
    <x v="19"/>
    <n v="19458795144"/>
    <s v="deborah.thomas@kag.com"/>
    <x v="0"/>
    <n v="5883.97"/>
    <s v="7/17/2010"/>
    <s v="5/19/2023"/>
    <n v="291"/>
    <n v="45133"/>
    <x v="1"/>
    <n v="1774.27"/>
    <n v="4109.7"/>
    <x v="20"/>
    <n v="291"/>
    <n v="13900.17"/>
    <x v="1"/>
    <n v="1.0900000000000001"/>
    <n v="36"/>
    <s v="11/4/2022"/>
    <x v="2"/>
    <n v="291"/>
    <x v="0"/>
    <n v="5062.18"/>
    <n v="4699.3599999999997"/>
    <n v="234.97"/>
    <s v="8/25/2023"/>
    <s v="4/19/2023"/>
    <n v="3428"/>
    <n v="291"/>
    <s v="12/2/2023"/>
    <s v="Suggestion"/>
    <s v="Pending"/>
    <s v="7/6/2023"/>
    <n v="1"/>
    <x v="2"/>
    <x v="1"/>
  </r>
  <r>
    <n v="292"/>
    <s v="Jessica"/>
    <s v="Gonzalez"/>
    <n v="62"/>
    <x v="1"/>
    <s v="Address_292"/>
    <x v="22"/>
    <n v="19458795145"/>
    <s v="jessica.gonzalez@kag.com"/>
    <x v="1"/>
    <n v="7679.73"/>
    <s v="10/12/2010"/>
    <s v="2/28/2023"/>
    <n v="292"/>
    <n v="44955"/>
    <x v="1"/>
    <n v="3334.56"/>
    <n v="4345.17"/>
    <x v="69"/>
    <n v="292"/>
    <n v="28079.07"/>
    <x v="1"/>
    <n v="3.35"/>
    <n v="24"/>
    <s v="6/23/2021"/>
    <x v="0"/>
    <n v="292"/>
    <x v="2"/>
    <n v="7067.37"/>
    <n v="2229.14"/>
    <n v="111.46"/>
    <s v="12/2/2023"/>
    <s v="11/22/2023"/>
    <n v="978"/>
    <n v="292"/>
    <s v="9/15/2023"/>
    <s v="Complaint"/>
    <s v="Resolved"/>
    <s v="11/8/2023"/>
    <n v="1"/>
    <x v="3"/>
    <x v="3"/>
  </r>
  <r>
    <n v="293"/>
    <s v="Michael"/>
    <s v="Carter"/>
    <n v="46"/>
    <x v="2"/>
    <s v="Address_293"/>
    <x v="23"/>
    <n v="19458795146"/>
    <s v="michael.carter@kag.com"/>
    <x v="1"/>
    <n v="9993.0499999999993"/>
    <s v="8/5/2017"/>
    <s v="6/29/2023"/>
    <n v="293"/>
    <n v="45189"/>
    <x v="1"/>
    <n v="4598.53"/>
    <n v="5394.52"/>
    <x v="8"/>
    <n v="293"/>
    <n v="15631.78"/>
    <x v="1"/>
    <n v="2.08"/>
    <n v="36"/>
    <s v="7/9/2020"/>
    <x v="2"/>
    <n v="293"/>
    <x v="2"/>
    <n v="2961.29"/>
    <n v="1612.06"/>
    <n v="80.599999999999994"/>
    <s v="4/6/2023"/>
    <s v="10/29/2023"/>
    <n v="2322"/>
    <n v="293"/>
    <s v="3/19/2023"/>
    <s v="Suggestion"/>
    <s v="Pending"/>
    <s v="12/31/2023"/>
    <n v="1"/>
    <x v="6"/>
    <x v="1"/>
  </r>
  <r>
    <n v="294"/>
    <s v="Sarah"/>
    <s v="Wright"/>
    <n v="46"/>
    <x v="1"/>
    <s v="Address_294"/>
    <x v="4"/>
    <n v="19458795147"/>
    <s v="sarah.wright@kag.com"/>
    <x v="0"/>
    <n v="4078.29"/>
    <s v="9/2/2012"/>
    <s v="7/21/2023"/>
    <n v="294"/>
    <n v="45021"/>
    <x v="1"/>
    <n v="3561.29"/>
    <n v="7639.58"/>
    <x v="23"/>
    <n v="294"/>
    <n v="18134.580000000002"/>
    <x v="1"/>
    <n v="6.66"/>
    <n v="12"/>
    <s v="12/17/2022"/>
    <x v="2"/>
    <n v="294"/>
    <x v="0"/>
    <n v="4174.62"/>
    <n v="3740.67"/>
    <n v="187.03"/>
    <s v="3/24/2023"/>
    <s v="2/6/2023"/>
    <n v="752"/>
    <n v="294"/>
    <s v="9/16/2023"/>
    <s v="Praise"/>
    <s v="Resolved"/>
    <s v="8/5/2023"/>
    <n v="1"/>
    <x v="1"/>
    <x v="1"/>
  </r>
  <r>
    <n v="295"/>
    <s v="Nancy"/>
    <s v="Hernandez"/>
    <n v="35"/>
    <x v="0"/>
    <s v="Address_295"/>
    <x v="15"/>
    <n v="19458795148"/>
    <s v="nancy.hernandez@kag.com"/>
    <x v="0"/>
    <n v="7087.52"/>
    <s v="4/12/2022"/>
    <s v="8/9/2023"/>
    <n v="295"/>
    <n v="45108"/>
    <x v="2"/>
    <n v="211.15"/>
    <n v="6876.37"/>
    <x v="1"/>
    <n v="295"/>
    <n v="4388.84"/>
    <x v="0"/>
    <n v="6.37"/>
    <n v="36"/>
    <s v="11/15/2021"/>
    <x v="1"/>
    <n v="295"/>
    <x v="1"/>
    <n v="9591.9"/>
    <n v="2050.9299999999998"/>
    <n v="102.55"/>
    <s v="3/23/2023"/>
    <s v="10/6/2023"/>
    <n v="7967"/>
    <n v="295"/>
    <s v="8/1/2023"/>
    <s v="Complaint"/>
    <s v="Pending"/>
    <s v="8/12/2023"/>
    <n v="1"/>
    <x v="2"/>
    <x v="4"/>
  </r>
  <r>
    <n v="296"/>
    <s v="Steven"/>
    <s v="Lee"/>
    <n v="48"/>
    <x v="2"/>
    <s v="Address_296"/>
    <x v="33"/>
    <n v="19458795149"/>
    <s v="steven.lee@kag.com"/>
    <x v="0"/>
    <n v="3833.9"/>
    <s v="11/27/2018"/>
    <s v="2/18/2023"/>
    <n v="296"/>
    <n v="44937"/>
    <x v="2"/>
    <n v="3164.86"/>
    <n v="6998.76"/>
    <x v="73"/>
    <n v="296"/>
    <n v="49576.82"/>
    <x v="1"/>
    <n v="8.57"/>
    <n v="36"/>
    <s v="9/7/2020"/>
    <x v="2"/>
    <n v="296"/>
    <x v="1"/>
    <n v="3395.71"/>
    <n v="774.01"/>
    <n v="38.700000000000003"/>
    <s v="10/11/2023"/>
    <s v="12/31/2023"/>
    <n v="4856"/>
    <n v="296"/>
    <s v="12/29/2023"/>
    <s v="Praise"/>
    <s v="Resolved"/>
    <s v="5/19/2023"/>
    <n v="1"/>
    <x v="3"/>
    <x v="1"/>
  </r>
  <r>
    <n v="297"/>
    <s v="Nancy"/>
    <s v="Hernandez"/>
    <n v="36"/>
    <x v="2"/>
    <s v="Address_297"/>
    <x v="14"/>
    <n v="19458795150"/>
    <s v="nancy.hernandez@kag.com"/>
    <x v="1"/>
    <n v="3585.37"/>
    <s v="8/14/2008"/>
    <s v="12/26/2023"/>
    <n v="297"/>
    <n v="44968"/>
    <x v="2"/>
    <n v="2731.5"/>
    <n v="6316.87"/>
    <x v="28"/>
    <n v="297"/>
    <n v="16155.55"/>
    <x v="1"/>
    <n v="5.62"/>
    <n v="60"/>
    <s v="9/8/2022"/>
    <x v="2"/>
    <n v="297"/>
    <x v="1"/>
    <n v="7617.56"/>
    <n v="968.8"/>
    <n v="48.44"/>
    <s v="9/8/2023"/>
    <s v="9/29/2023"/>
    <n v="9740"/>
    <n v="297"/>
    <s v="9/28/2023"/>
    <s v="Praise"/>
    <s v="Pending"/>
    <s v="2/23/2023"/>
    <n v="1"/>
    <x v="9"/>
    <x v="0"/>
  </r>
  <r>
    <n v="298"/>
    <s v="William"/>
    <s v="Robinson"/>
    <n v="34"/>
    <x v="1"/>
    <s v="Address_298"/>
    <x v="33"/>
    <n v="19458795151"/>
    <s v="william.robinson@kag.com"/>
    <x v="0"/>
    <n v="8524.11"/>
    <s v="8/30/2021"/>
    <s v="8/28/2023"/>
    <n v="298"/>
    <n v="45187"/>
    <x v="1"/>
    <n v="2501.5700000000002"/>
    <n v="11025.68"/>
    <x v="16"/>
    <n v="298"/>
    <n v="39223.589999999997"/>
    <x v="2"/>
    <n v="3.28"/>
    <n v="60"/>
    <s v="2/15/2020"/>
    <x v="0"/>
    <n v="298"/>
    <x v="1"/>
    <n v="8838.7999999999993"/>
    <n v="2715.58"/>
    <n v="135.78"/>
    <s v="11/10/2023"/>
    <s v="10/15/2023"/>
    <n v="347"/>
    <n v="298"/>
    <s v="9/29/2023"/>
    <s v="Praise"/>
    <s v="Pending"/>
    <s v="3/28/2023"/>
    <n v="1"/>
    <x v="6"/>
    <x v="4"/>
  </r>
  <r>
    <n v="299"/>
    <s v="Ronald"/>
    <s v="Mitchell"/>
    <n v="23"/>
    <x v="1"/>
    <s v="Address_299"/>
    <x v="32"/>
    <n v="19458795152"/>
    <s v="ronald.mitchell@kag.com"/>
    <x v="0"/>
    <n v="5790.16"/>
    <s v="11/5/2015"/>
    <s v="5/8/2023"/>
    <n v="299"/>
    <n v="44928"/>
    <x v="2"/>
    <n v="2769.69"/>
    <n v="8559.85"/>
    <x v="30"/>
    <n v="299"/>
    <n v="49664.76"/>
    <x v="0"/>
    <n v="1.45"/>
    <n v="48"/>
    <s v="11/4/2020"/>
    <x v="0"/>
    <n v="299"/>
    <x v="2"/>
    <n v="7041.8"/>
    <n v="2545.9"/>
    <n v="127.3"/>
    <s v="4/7/2023"/>
    <s v="1/7/2023"/>
    <n v="1980"/>
    <n v="299"/>
    <s v="5/8/2023"/>
    <s v="Suggestion"/>
    <s v="Resolved"/>
    <s v="10/18/2023"/>
    <n v="1"/>
    <x v="3"/>
    <x v="2"/>
  </r>
  <r>
    <n v="300"/>
    <s v="Linda"/>
    <s v="Wright"/>
    <n v="29"/>
    <x v="1"/>
    <s v="Address_300"/>
    <x v="37"/>
    <n v="19458795153"/>
    <s v="linda.wright@kag.com"/>
    <x v="0"/>
    <n v="1294.07"/>
    <s v="4/23/2005"/>
    <s v="11/26/2023"/>
    <n v="300"/>
    <n v="44969"/>
    <x v="2"/>
    <n v="2308.2199999999998"/>
    <n v="3602.29"/>
    <x v="90"/>
    <n v="300"/>
    <n v="48487.17"/>
    <x v="2"/>
    <n v="1.0900000000000001"/>
    <n v="48"/>
    <s v="6/25/2021"/>
    <x v="0"/>
    <n v="300"/>
    <x v="1"/>
    <n v="8097.28"/>
    <n v="2316.6799999999998"/>
    <n v="115.83"/>
    <s v="11/2/2023"/>
    <s v="3/22/2023"/>
    <n v="2812"/>
    <n v="300"/>
    <s v="4/26/2023"/>
    <s v="Suggestion"/>
    <s v="Resolved"/>
    <s v="10/17/2023"/>
    <n v="1"/>
    <x v="9"/>
    <x v="4"/>
  </r>
  <r>
    <n v="301"/>
    <s v="Margaret"/>
    <s v="Perez"/>
    <n v="55"/>
    <x v="0"/>
    <s v="Address_301"/>
    <x v="31"/>
    <n v="19458795154"/>
    <s v="margaret.perez@kag.com"/>
    <x v="1"/>
    <n v="4094.81"/>
    <s v="1/10/2014"/>
    <s v="10/13/2023"/>
    <n v="301"/>
    <n v="44930"/>
    <x v="2"/>
    <n v="3462.24"/>
    <n v="7557.05"/>
    <x v="70"/>
    <n v="301"/>
    <n v="32060.27"/>
    <x v="1"/>
    <n v="9.33"/>
    <n v="48"/>
    <s v="1/22/2021"/>
    <x v="1"/>
    <n v="301"/>
    <x v="0"/>
    <n v="9856.36"/>
    <n v="1850.26"/>
    <n v="92.51"/>
    <s v="1/20/2023"/>
    <s v="5/13/2023"/>
    <n v="2815"/>
    <n v="301"/>
    <s v="8/14/2023"/>
    <s v="Praise"/>
    <s v="Resolved"/>
    <s v="6/28/2023"/>
    <n v="1"/>
    <x v="3"/>
    <x v="1"/>
  </r>
  <r>
    <n v="302"/>
    <s v="Donna"/>
    <s v="Nguyen"/>
    <n v="20"/>
    <x v="1"/>
    <s v="Address_302"/>
    <x v="3"/>
    <n v="19458795155"/>
    <s v="donna.nguyen@kag.com"/>
    <x v="0"/>
    <n v="7985.89"/>
    <s v="6/11/2011"/>
    <s v="1/28/2023"/>
    <n v="302"/>
    <n v="45263"/>
    <x v="0"/>
    <n v="84.42"/>
    <n v="7901.47"/>
    <x v="21"/>
    <n v="302"/>
    <n v="27394.41"/>
    <x v="1"/>
    <n v="2.2999999999999998"/>
    <n v="24"/>
    <s v="10/16/2022"/>
    <x v="1"/>
    <n v="302"/>
    <x v="1"/>
    <n v="3986.62"/>
    <n v="1625.51"/>
    <n v="81.28"/>
    <s v="6/14/2023"/>
    <s v="7/10/2023"/>
    <n v="7999"/>
    <n v="302"/>
    <s v="6/3/2023"/>
    <s v="Complaint"/>
    <s v="Pending"/>
    <s v="8/13/2023"/>
    <n v="1"/>
    <x v="0"/>
    <x v="2"/>
  </r>
  <r>
    <n v="303"/>
    <s v="Michelle"/>
    <s v="Walker"/>
    <n v="64"/>
    <x v="1"/>
    <s v="Address_303"/>
    <x v="5"/>
    <n v="19458795156"/>
    <s v="michelle.walker@kag.com"/>
    <x v="1"/>
    <n v="9405.98"/>
    <s v="3/2/2002"/>
    <s v="4/3/2023"/>
    <n v="303"/>
    <n v="45021"/>
    <x v="1"/>
    <n v="950.91"/>
    <n v="10356.89"/>
    <x v="51"/>
    <n v="303"/>
    <n v="16154.55"/>
    <x v="1"/>
    <n v="5.49"/>
    <n v="48"/>
    <s v="7/17/2022"/>
    <x v="0"/>
    <n v="303"/>
    <x v="2"/>
    <n v="3323.49"/>
    <n v="941.17"/>
    <n v="47.06"/>
    <s v="3/21/2023"/>
    <s v="5/20/2023"/>
    <n v="1982"/>
    <n v="303"/>
    <s v="1/31/2023"/>
    <s v="Suggestion"/>
    <s v="Pending"/>
    <s v="5/1/2023"/>
    <n v="1"/>
    <x v="1"/>
    <x v="3"/>
  </r>
  <r>
    <n v="304"/>
    <s v="Sarah"/>
    <s v="Wilson"/>
    <n v="52"/>
    <x v="0"/>
    <s v="Address_304"/>
    <x v="31"/>
    <n v="19458795157"/>
    <s v="sarah.wilson@kag.com"/>
    <x v="1"/>
    <n v="6182.84"/>
    <s v="1/4/2013"/>
    <s v="6/28/2023"/>
    <n v="304"/>
    <n v="44985"/>
    <x v="2"/>
    <n v="1833.27"/>
    <n v="4349.57"/>
    <x v="91"/>
    <n v="304"/>
    <n v="43213.83"/>
    <x v="1"/>
    <n v="8.15"/>
    <n v="48"/>
    <s v="4/6/2021"/>
    <x v="1"/>
    <n v="304"/>
    <x v="1"/>
    <n v="5053.05"/>
    <n v="3409.23"/>
    <n v="170.46"/>
    <s v="3/16/2023"/>
    <s v="3/31/2023"/>
    <n v="9746"/>
    <n v="304"/>
    <s v="12/8/2023"/>
    <s v="Praise"/>
    <s v="Resolved"/>
    <s v="6/6/2023"/>
    <n v="1"/>
    <x v="9"/>
    <x v="1"/>
  </r>
  <r>
    <n v="305"/>
    <s v="Andrew"/>
    <s v="White"/>
    <n v="64"/>
    <x v="1"/>
    <s v="Address_305"/>
    <x v="34"/>
    <n v="19458795158"/>
    <s v="andrew.white@kag.com"/>
    <x v="0"/>
    <n v="4002.72"/>
    <s v="5/15/2011"/>
    <s v="8/5/2023"/>
    <n v="305"/>
    <n v="44956"/>
    <x v="2"/>
    <n v="2268.81"/>
    <n v="6271.53"/>
    <x v="48"/>
    <n v="305"/>
    <n v="17561.759999999998"/>
    <x v="1"/>
    <n v="9.36"/>
    <n v="60"/>
    <s v="9/24/2021"/>
    <x v="0"/>
    <n v="305"/>
    <x v="1"/>
    <n v="6744.88"/>
    <n v="2515.52"/>
    <n v="125.78"/>
    <s v="10/17/2023"/>
    <s v="3/13/2023"/>
    <n v="6359"/>
    <n v="305"/>
    <s v="6/26/2023"/>
    <s v="Praise"/>
    <s v="Pending"/>
    <s v="11/29/2023"/>
    <n v="1"/>
    <x v="3"/>
    <x v="3"/>
  </r>
  <r>
    <n v="306"/>
    <s v="Deborah"/>
    <s v="Roberts"/>
    <n v="50"/>
    <x v="0"/>
    <s v="Address_306"/>
    <x v="35"/>
    <n v="19458795159"/>
    <s v="deborah.roberts@kag.com"/>
    <x v="1"/>
    <n v="2594.63"/>
    <s v="6/23/2004"/>
    <s v="1/27/2023"/>
    <n v="306"/>
    <n v="45014"/>
    <x v="1"/>
    <n v="661.13"/>
    <n v="1933.5"/>
    <x v="14"/>
    <n v="306"/>
    <n v="6229.47"/>
    <x v="0"/>
    <n v="2.82"/>
    <n v="36"/>
    <s v="4/5/2022"/>
    <x v="1"/>
    <n v="306"/>
    <x v="2"/>
    <n v="1964.5"/>
    <n v="1846.73"/>
    <n v="92.34"/>
    <s v="9/27/2023"/>
    <s v="1/9/2023"/>
    <n v="1131"/>
    <n v="306"/>
    <s v="10/12/2023"/>
    <s v="Praise"/>
    <s v="Resolved"/>
    <s v="10/20/2023"/>
    <n v="1"/>
    <x v="11"/>
    <x v="1"/>
  </r>
  <r>
    <n v="307"/>
    <s v="Matthew"/>
    <s v="Carter"/>
    <n v="46"/>
    <x v="0"/>
    <s v="Address_307"/>
    <x v="0"/>
    <n v="19458795160"/>
    <s v="matthew.carter@kag.com"/>
    <x v="1"/>
    <n v="4278.03"/>
    <s v="4/23/2012"/>
    <s v="5/7/2023"/>
    <n v="307"/>
    <n v="45256"/>
    <x v="1"/>
    <n v="4102.53"/>
    <n v="8380.56"/>
    <x v="1"/>
    <n v="307"/>
    <n v="15410.82"/>
    <x v="0"/>
    <n v="3.09"/>
    <n v="48"/>
    <s v="12/13/2020"/>
    <x v="2"/>
    <n v="307"/>
    <x v="2"/>
    <n v="1471.69"/>
    <n v="3886.96"/>
    <n v="194.35"/>
    <s v="8/2/2023"/>
    <s v="8/12/2023"/>
    <n v="2320"/>
    <n v="307"/>
    <s v="8/8/2023"/>
    <s v="Praise"/>
    <s v="Pending"/>
    <s v="4/16/2023"/>
    <n v="1"/>
    <x v="4"/>
    <x v="1"/>
  </r>
  <r>
    <n v="308"/>
    <s v="Andrew"/>
    <s v="Young"/>
    <n v="20"/>
    <x v="1"/>
    <s v="Address_308"/>
    <x v="9"/>
    <n v="19458795161"/>
    <s v="andrew.young@kag.com"/>
    <x v="0"/>
    <n v="5699.98"/>
    <s v="8/9/2002"/>
    <s v="4/8/2023"/>
    <n v="308"/>
    <n v="45146"/>
    <x v="2"/>
    <n v="4647.66"/>
    <n v="10347.64"/>
    <x v="46"/>
    <n v="308"/>
    <n v="16439.77"/>
    <x v="0"/>
    <n v="2.62"/>
    <n v="48"/>
    <s v="7/21/2020"/>
    <x v="0"/>
    <n v="308"/>
    <x v="2"/>
    <n v="2238.4499999999998"/>
    <n v="3162.06"/>
    <n v="158.1"/>
    <s v="10/3/2023"/>
    <s v="10/27/2023"/>
    <n v="3202"/>
    <n v="308"/>
    <s v="6/20/2023"/>
    <s v="Suggestion"/>
    <s v="Resolved"/>
    <s v="12/22/2023"/>
    <n v="1"/>
    <x v="5"/>
    <x v="2"/>
  </r>
  <r>
    <n v="309"/>
    <s v="Matthew"/>
    <s v="Scott"/>
    <n v="22"/>
    <x v="0"/>
    <s v="Address_309"/>
    <x v="3"/>
    <n v="19458795162"/>
    <s v="matthew.scott@kag.com"/>
    <x v="0"/>
    <n v="143.72999999999999"/>
    <s v="8/23/2016"/>
    <s v="11/4/2023"/>
    <n v="309"/>
    <n v="45054"/>
    <x v="0"/>
    <n v="3758.57"/>
    <n v="3902.3"/>
    <x v="17"/>
    <n v="309"/>
    <n v="36205.78"/>
    <x v="0"/>
    <n v="2.4300000000000002"/>
    <n v="36"/>
    <s v="5/26/2020"/>
    <x v="0"/>
    <n v="309"/>
    <x v="1"/>
    <n v="2502.5700000000002"/>
    <n v="3778.11"/>
    <n v="188.91"/>
    <s v="2/8/2023"/>
    <s v="10/5/2023"/>
    <n v="9873"/>
    <n v="309"/>
    <s v="6/25/2023"/>
    <s v="Suggestion"/>
    <s v="Pending"/>
    <s v="8/24/2023"/>
    <n v="1"/>
    <x v="10"/>
    <x v="2"/>
  </r>
  <r>
    <n v="310"/>
    <s v="Mark"/>
    <s v="Young"/>
    <n v="31"/>
    <x v="1"/>
    <s v="Address_310"/>
    <x v="27"/>
    <n v="19458795163"/>
    <s v="mark.young@kag.com"/>
    <x v="0"/>
    <n v="2759.91"/>
    <s v="6/5/2001"/>
    <s v="10/27/2023"/>
    <n v="310"/>
    <n v="45097"/>
    <x v="2"/>
    <n v="4644.8"/>
    <n v="7404.71"/>
    <x v="90"/>
    <n v="310"/>
    <n v="9307.56"/>
    <x v="0"/>
    <n v="5.09"/>
    <n v="60"/>
    <s v="8/27/2021"/>
    <x v="1"/>
    <n v="310"/>
    <x v="0"/>
    <n v="1353.48"/>
    <n v="3222.2"/>
    <n v="161.11000000000001"/>
    <s v="9/26/2023"/>
    <s v="1/8/2023"/>
    <n v="3453"/>
    <n v="310"/>
    <s v="10/27/2023"/>
    <s v="Praise"/>
    <s v="Resolved"/>
    <s v="2/13/2023"/>
    <n v="1"/>
    <x v="7"/>
    <x v="4"/>
  </r>
  <r>
    <n v="311"/>
    <s v="Karen"/>
    <s v="Anderson"/>
    <n v="53"/>
    <x v="0"/>
    <s v="Address_311"/>
    <x v="33"/>
    <n v="19458795164"/>
    <s v="karen.anderson@kag.com"/>
    <x v="1"/>
    <n v="6748.01"/>
    <s v="8/9/2016"/>
    <s v="2/17/2023"/>
    <n v="311"/>
    <n v="45278"/>
    <x v="0"/>
    <n v="3718.67"/>
    <n v="10466.68"/>
    <x v="36"/>
    <n v="311"/>
    <n v="16526.3"/>
    <x v="2"/>
    <n v="6.72"/>
    <n v="60"/>
    <s v="1/10/2021"/>
    <x v="1"/>
    <n v="311"/>
    <x v="0"/>
    <n v="6330.59"/>
    <n v="3125.05"/>
    <n v="156.25"/>
    <s v="7/16/2023"/>
    <s v="2/25/2023"/>
    <n v="2317"/>
    <n v="311"/>
    <s v="11/20/2023"/>
    <s v="Suggestion"/>
    <s v="Pending"/>
    <s v="6/14/2023"/>
    <n v="1"/>
    <x v="0"/>
    <x v="1"/>
  </r>
  <r>
    <n v="312"/>
    <s v="Melissa"/>
    <s v="Nelson"/>
    <n v="45"/>
    <x v="2"/>
    <s v="Address_312"/>
    <x v="23"/>
    <n v="19458795165"/>
    <s v="melissa.nelson@kag.com"/>
    <x v="1"/>
    <n v="6764.97"/>
    <s v="5/28/2005"/>
    <s v="12/20/2023"/>
    <n v="312"/>
    <n v="45151"/>
    <x v="1"/>
    <n v="2210.87"/>
    <n v="4554.1000000000004"/>
    <x v="85"/>
    <n v="312"/>
    <n v="4752.7299999999996"/>
    <x v="2"/>
    <n v="7.36"/>
    <n v="36"/>
    <s v="9/17/2021"/>
    <x v="2"/>
    <n v="312"/>
    <x v="2"/>
    <n v="6223.48"/>
    <n v="2059.0700000000002"/>
    <n v="102.95"/>
    <s v="8/9/2023"/>
    <s v="10/11/2023"/>
    <n v="3050"/>
    <n v="312"/>
    <s v="12/5/2023"/>
    <s v="Suggestion"/>
    <s v="Pending"/>
    <s v="4/10/2023"/>
    <n v="1"/>
    <x v="5"/>
    <x v="0"/>
  </r>
  <r>
    <n v="313"/>
    <s v="Karen"/>
    <s v="Wright"/>
    <n v="58"/>
    <x v="1"/>
    <s v="Address_313"/>
    <x v="17"/>
    <n v="19458795166"/>
    <s v="karen.wright@kag.com"/>
    <x v="1"/>
    <n v="6564.77"/>
    <s v="7/23/2017"/>
    <s v="9/29/2023"/>
    <n v="313"/>
    <n v="45200"/>
    <x v="1"/>
    <n v="1971.73"/>
    <n v="8536.5"/>
    <x v="69"/>
    <n v="313"/>
    <n v="42571.66"/>
    <x v="0"/>
    <n v="3.94"/>
    <n v="60"/>
    <s v="2/13/2020"/>
    <x v="1"/>
    <n v="313"/>
    <x v="0"/>
    <n v="5314.23"/>
    <n v="1405.2"/>
    <n v="70.260000000000005"/>
    <s v="4/19/2023"/>
    <s v="4/26/2023"/>
    <n v="5250"/>
    <n v="313"/>
    <s v="2/9/2023"/>
    <s v="Complaint"/>
    <s v="Resolved"/>
    <s v="11/12/2023"/>
    <n v="1"/>
    <x v="8"/>
    <x v="1"/>
  </r>
  <r>
    <n v="314"/>
    <s v="Mary"/>
    <s v="Williams"/>
    <n v="49"/>
    <x v="2"/>
    <s v="Address_314"/>
    <x v="34"/>
    <n v="19458795167"/>
    <s v="mary.williams@kag.com"/>
    <x v="0"/>
    <n v="9504.43"/>
    <s v="2/25/2005"/>
    <s v="7/7/2023"/>
    <n v="314"/>
    <n v="45091"/>
    <x v="0"/>
    <n v="840.33"/>
    <n v="10344.76"/>
    <x v="87"/>
    <n v="314"/>
    <n v="36514"/>
    <x v="1"/>
    <n v="6.61"/>
    <n v="60"/>
    <s v="8/17/2020"/>
    <x v="0"/>
    <n v="314"/>
    <x v="2"/>
    <n v="2176.38"/>
    <n v="1155.45"/>
    <n v="57.77"/>
    <s v="7/7/2023"/>
    <s v="7/20/2023"/>
    <n v="2923"/>
    <n v="314"/>
    <s v="8/3/2023"/>
    <s v="Praise"/>
    <s v="Resolved"/>
    <s v="11/17/2023"/>
    <n v="-1"/>
    <x v="7"/>
    <x v="1"/>
  </r>
  <r>
    <n v="315"/>
    <s v="Andrew"/>
    <s v="Thomas"/>
    <n v="35"/>
    <x v="2"/>
    <s v="Address_315"/>
    <x v="11"/>
    <n v="19458795168"/>
    <s v="andrew.thomas@kag.com"/>
    <x v="1"/>
    <n v="5728.6"/>
    <s v="12/14/2014"/>
    <s v="10/30/2023"/>
    <n v="315"/>
    <n v="45084"/>
    <x v="1"/>
    <n v="441.37"/>
    <n v="5287.23"/>
    <x v="77"/>
    <n v="315"/>
    <n v="22436.86"/>
    <x v="1"/>
    <n v="1.02"/>
    <n v="12"/>
    <s v="8/7/2021"/>
    <x v="2"/>
    <n v="315"/>
    <x v="0"/>
    <n v="9519.27"/>
    <n v="4493.32"/>
    <n v="224.67"/>
    <s v="5/30/2023"/>
    <s v="2/16/2023"/>
    <n v="9080"/>
    <n v="315"/>
    <s v="11/3/2023"/>
    <s v="Complaint"/>
    <s v="Resolved"/>
    <s v="1/10/2023"/>
    <n v="-1"/>
    <x v="7"/>
    <x v="4"/>
  </r>
  <r>
    <n v="316"/>
    <s v="Jessica"/>
    <s v="Jones"/>
    <n v="59"/>
    <x v="2"/>
    <s v="Address_316"/>
    <x v="29"/>
    <n v="19458795169"/>
    <s v="jessica.jones@kag.com"/>
    <x v="0"/>
    <n v="2770.31"/>
    <s v="3/15/2017"/>
    <s v="4/20/2023"/>
    <n v="316"/>
    <n v="45123"/>
    <x v="0"/>
    <n v="1105.9000000000001"/>
    <n v="1664.41"/>
    <x v="69"/>
    <n v="316"/>
    <n v="22070.75"/>
    <x v="1"/>
    <n v="8.99"/>
    <n v="24"/>
    <s v="4/14/2022"/>
    <x v="0"/>
    <n v="316"/>
    <x v="1"/>
    <n v="7348.88"/>
    <n v="1004.28"/>
    <n v="50.21"/>
    <s v="2/11/2023"/>
    <s v="1/21/2023"/>
    <n v="6032"/>
    <n v="316"/>
    <s v="3/12/2023"/>
    <s v="Suggestion"/>
    <s v="Pending"/>
    <s v="9/14/2023"/>
    <n v="1"/>
    <x v="2"/>
    <x v="1"/>
  </r>
  <r>
    <n v="317"/>
    <s v="Kenneth"/>
    <s v="Lee"/>
    <n v="57"/>
    <x v="2"/>
    <s v="Address_317"/>
    <x v="4"/>
    <n v="19458795170"/>
    <s v="kenneth.lee@kag.com"/>
    <x v="0"/>
    <n v="8134.97"/>
    <s v="12/15/2013"/>
    <s v="11/27/2023"/>
    <n v="317"/>
    <n v="45241"/>
    <x v="2"/>
    <n v="2665.36"/>
    <n v="5469.61"/>
    <x v="36"/>
    <n v="317"/>
    <n v="9152.2199999999993"/>
    <x v="0"/>
    <n v="8.83"/>
    <n v="36"/>
    <s v="5/15/2020"/>
    <x v="1"/>
    <n v="317"/>
    <x v="0"/>
    <n v="1912.87"/>
    <n v="3364.06"/>
    <n v="168.2"/>
    <s v="7/17/2023"/>
    <s v="2/2/2023"/>
    <n v="2763"/>
    <n v="317"/>
    <s v="11/8/2023"/>
    <s v="Suggestion"/>
    <s v="Pending"/>
    <s v="5/1/2023"/>
    <n v="1"/>
    <x v="4"/>
    <x v="1"/>
  </r>
  <r>
    <n v="318"/>
    <s v="Margaret"/>
    <s v="Martinez"/>
    <n v="30"/>
    <x v="1"/>
    <s v="Address_318"/>
    <x v="15"/>
    <n v="19458795171"/>
    <s v="margaret.martinez@kag.com"/>
    <x v="1"/>
    <n v="3954.84"/>
    <s v="7/17/2017"/>
    <s v="1/15/2023"/>
    <n v="318"/>
    <n v="44956"/>
    <x v="2"/>
    <n v="683.39"/>
    <n v="4638.2299999999996"/>
    <x v="83"/>
    <n v="318"/>
    <n v="19839.18"/>
    <x v="0"/>
    <n v="5.9"/>
    <n v="24"/>
    <s v="3/31/2022"/>
    <x v="0"/>
    <n v="318"/>
    <x v="0"/>
    <n v="6189.39"/>
    <n v="946.97"/>
    <n v="47.35"/>
    <s v="5/3/2023"/>
    <s v="10/31/2023"/>
    <n v="6982"/>
    <n v="318"/>
    <s v="12/12/2023"/>
    <s v="Praise"/>
    <s v="Resolved"/>
    <s v="3/26/2023"/>
    <n v="1"/>
    <x v="3"/>
    <x v="4"/>
  </r>
  <r>
    <n v="319"/>
    <s v="Steven"/>
    <s v="Jackson"/>
    <n v="19"/>
    <x v="0"/>
    <s v="Address_319"/>
    <x v="34"/>
    <n v="19458795172"/>
    <s v="steven.jackson@kag.com"/>
    <x v="1"/>
    <n v="2468.98"/>
    <s v="6/10/2012"/>
    <s v="4/12/2023"/>
    <n v="319"/>
    <n v="45122"/>
    <x v="1"/>
    <n v="4756.3100000000004"/>
    <n v="7225.29"/>
    <x v="31"/>
    <n v="319"/>
    <n v="45434.43"/>
    <x v="1"/>
    <n v="3.19"/>
    <n v="36"/>
    <s v="1/8/2020"/>
    <x v="2"/>
    <n v="319"/>
    <x v="1"/>
    <n v="1357.96"/>
    <n v="4694.62"/>
    <n v="234.73"/>
    <s v="1/16/2023"/>
    <s v="3/15/2023"/>
    <n v="5281"/>
    <n v="319"/>
    <s v="9/15/2023"/>
    <s v="Suggestion"/>
    <s v="Pending"/>
    <s v="11/6/2023"/>
    <n v="1"/>
    <x v="2"/>
    <x v="2"/>
  </r>
  <r>
    <n v="320"/>
    <s v="Patricia"/>
    <s v="Harris"/>
    <n v="69"/>
    <x v="1"/>
    <s v="Address_320"/>
    <x v="18"/>
    <n v="19458795173"/>
    <s v="patricia.harris@kag.com"/>
    <x v="1"/>
    <n v="5611.82"/>
    <s v="3/30/2020"/>
    <s v="4/4/2023"/>
    <n v="320"/>
    <n v="45095"/>
    <x v="1"/>
    <n v="1100.33"/>
    <n v="4511.49"/>
    <x v="53"/>
    <n v="320"/>
    <n v="7794.24"/>
    <x v="2"/>
    <n v="9.75"/>
    <n v="12"/>
    <s v="1/23/2022"/>
    <x v="0"/>
    <n v="320"/>
    <x v="0"/>
    <n v="4641.09"/>
    <n v="980.17"/>
    <n v="49.01"/>
    <s v="12/9/2023"/>
    <s v="9/6/2023"/>
    <n v="8368"/>
    <n v="320"/>
    <s v="6/20/2023"/>
    <s v="Suggestion"/>
    <s v="Resolved"/>
    <s v="10/11/2023"/>
    <n v="1"/>
    <x v="7"/>
    <x v="3"/>
  </r>
  <r>
    <n v="321"/>
    <s v="Steven"/>
    <s v="Brown"/>
    <n v="42"/>
    <x v="1"/>
    <s v="Address_321"/>
    <x v="36"/>
    <n v="19458795174"/>
    <s v="steven.brown@kag.com"/>
    <x v="0"/>
    <n v="2961.44"/>
    <s v="7/28/2008"/>
    <s v="7/3/2023"/>
    <n v="321"/>
    <n v="45233"/>
    <x v="1"/>
    <n v="4169.82"/>
    <n v="-1208.3800000000001"/>
    <x v="35"/>
    <n v="321"/>
    <n v="38486.39"/>
    <x v="2"/>
    <n v="8.3000000000000007"/>
    <n v="36"/>
    <s v="8/11/2020"/>
    <x v="1"/>
    <n v="321"/>
    <x v="2"/>
    <n v="8273.56"/>
    <n v="4274.29"/>
    <n v="213.71"/>
    <s v="7/6/2023"/>
    <s v="7/25/2023"/>
    <n v="2418"/>
    <n v="321"/>
    <s v="12/27/2023"/>
    <s v="Suggestion"/>
    <s v="Pending"/>
    <s v="6/20/2023"/>
    <n v="1"/>
    <x v="4"/>
    <x v="0"/>
  </r>
  <r>
    <n v="322"/>
    <s v="Susan"/>
    <s v="Lewis"/>
    <n v="37"/>
    <x v="0"/>
    <s v="Address_322"/>
    <x v="8"/>
    <n v="19458795175"/>
    <s v="susan.lewis@kag.com"/>
    <x v="1"/>
    <n v="4021.98"/>
    <s v="3/2/2014"/>
    <s v="8/7/2023"/>
    <n v="322"/>
    <n v="45270"/>
    <x v="0"/>
    <n v="4095.91"/>
    <n v="8117.89"/>
    <x v="38"/>
    <n v="322"/>
    <n v="3311.62"/>
    <x v="2"/>
    <n v="1.1499999999999999"/>
    <n v="36"/>
    <s v="1/14/2021"/>
    <x v="0"/>
    <n v="322"/>
    <x v="2"/>
    <n v="5781.64"/>
    <n v="4675.6099999999997"/>
    <n v="233.78"/>
    <s v="1/21/2023"/>
    <s v="12/26/2023"/>
    <n v="3259"/>
    <n v="322"/>
    <s v="2/10/2023"/>
    <s v="Praise"/>
    <s v="Pending"/>
    <s v="3/6/2023"/>
    <n v="1"/>
    <x v="0"/>
    <x v="0"/>
  </r>
  <r>
    <n v="323"/>
    <s v="Charles"/>
    <s v="Jackson"/>
    <n v="24"/>
    <x v="2"/>
    <s v="Address_323"/>
    <x v="34"/>
    <n v="19458795176"/>
    <s v="charles.jackson@kag.com"/>
    <x v="0"/>
    <n v="6962.26"/>
    <s v="3/19/2011"/>
    <s v="5/9/2023"/>
    <n v="323"/>
    <n v="44993"/>
    <x v="1"/>
    <n v="714.61"/>
    <n v="7676.87"/>
    <x v="12"/>
    <n v="323"/>
    <n v="16272.3"/>
    <x v="2"/>
    <n v="5.23"/>
    <n v="36"/>
    <s v="8/18/2022"/>
    <x v="0"/>
    <n v="323"/>
    <x v="0"/>
    <n v="1864.16"/>
    <n v="1034.48"/>
    <n v="51.72"/>
    <s v="10/19/2023"/>
    <s v="8/19/2023"/>
    <n v="8175"/>
    <n v="323"/>
    <s v="2/12/2023"/>
    <s v="Praise"/>
    <s v="Pending"/>
    <s v="9/20/2023"/>
    <n v="1"/>
    <x v="11"/>
    <x v="2"/>
  </r>
  <r>
    <n v="324"/>
    <s v="Deborah"/>
    <s v="Nelson"/>
    <n v="28"/>
    <x v="0"/>
    <s v="Address_324"/>
    <x v="36"/>
    <n v="19458795177"/>
    <s v="deborah.nelson@kag.com"/>
    <x v="1"/>
    <n v="9959.89"/>
    <s v="10/31/2011"/>
    <s v="6/2/2023"/>
    <n v="324"/>
    <n v="45110"/>
    <x v="2"/>
    <n v="3556.61"/>
    <n v="13516.5"/>
    <x v="24"/>
    <n v="324"/>
    <n v="42499.94"/>
    <x v="1"/>
    <n v="1.92"/>
    <n v="12"/>
    <s v="5/24/2021"/>
    <x v="2"/>
    <n v="324"/>
    <x v="2"/>
    <n v="8620.43"/>
    <n v="4435.2700000000004"/>
    <n v="221.76"/>
    <s v="5/6/2023"/>
    <s v="9/29/2023"/>
    <n v="9660"/>
    <n v="324"/>
    <s v="2/15/2023"/>
    <s v="Suggestion"/>
    <s v="Pending"/>
    <s v="8/25/2023"/>
    <n v="1"/>
    <x v="2"/>
    <x v="4"/>
  </r>
  <r>
    <n v="325"/>
    <s v="Sarah"/>
    <s v="Johnson"/>
    <n v="22"/>
    <x v="2"/>
    <s v="Address_325"/>
    <x v="34"/>
    <n v="19458795178"/>
    <s v="sarah.johnson@kag.com"/>
    <x v="0"/>
    <n v="6482.84"/>
    <s v="2/19/2017"/>
    <s v="11/16/2023"/>
    <n v="325"/>
    <n v="45164"/>
    <x v="2"/>
    <n v="4122.33"/>
    <n v="10605.17"/>
    <x v="51"/>
    <n v="325"/>
    <n v="22804.2"/>
    <x v="2"/>
    <n v="2.19"/>
    <n v="60"/>
    <s v="7/11/2021"/>
    <x v="1"/>
    <n v="325"/>
    <x v="2"/>
    <n v="1670.47"/>
    <n v="547.29999999999995"/>
    <n v="27.36"/>
    <s v="4/16/2023"/>
    <s v="11/2/2023"/>
    <n v="6009"/>
    <n v="325"/>
    <s v="8/19/2023"/>
    <s v="Suggestion"/>
    <s v="Resolved"/>
    <s v="1/10/2023"/>
    <n v="1"/>
    <x v="5"/>
    <x v="2"/>
  </r>
  <r>
    <n v="326"/>
    <s v="Linda"/>
    <s v="Martinez"/>
    <n v="46"/>
    <x v="1"/>
    <s v="Address_326"/>
    <x v="39"/>
    <n v="19458795179"/>
    <s v="linda.martinez@kag.com"/>
    <x v="1"/>
    <n v="2837.15"/>
    <s v="12/12/2014"/>
    <s v="4/2/2023"/>
    <n v="326"/>
    <n v="45128"/>
    <x v="2"/>
    <n v="4422.59"/>
    <n v="7259.74"/>
    <x v="9"/>
    <n v="326"/>
    <n v="35432.01"/>
    <x v="0"/>
    <n v="1.01"/>
    <n v="48"/>
    <s v="2/13/2022"/>
    <x v="2"/>
    <n v="326"/>
    <x v="1"/>
    <n v="5384.6"/>
    <n v="3499.94"/>
    <n v="175"/>
    <s v="9/22/2023"/>
    <s v="1/20/2023"/>
    <n v="2628"/>
    <n v="326"/>
    <s v="1/5/2023"/>
    <s v="Suggestion"/>
    <s v="Pending"/>
    <s v="5/26/2023"/>
    <n v="1"/>
    <x v="2"/>
    <x v="1"/>
  </r>
  <r>
    <n v="327"/>
    <s v="John"/>
    <s v="Nelson"/>
    <n v="35"/>
    <x v="0"/>
    <s v="Address_327"/>
    <x v="37"/>
    <n v="19458795180"/>
    <s v="john.nelson@kag.com"/>
    <x v="1"/>
    <n v="995.61"/>
    <s v="4/23/2014"/>
    <s v="2/12/2023"/>
    <n v="327"/>
    <n v="45035"/>
    <x v="0"/>
    <n v="4770.3599999999997"/>
    <n v="-3774.75"/>
    <x v="51"/>
    <n v="327"/>
    <n v="6073.55"/>
    <x v="0"/>
    <n v="7.19"/>
    <n v="24"/>
    <s v="4/25/2022"/>
    <x v="2"/>
    <n v="327"/>
    <x v="1"/>
    <n v="5624.47"/>
    <n v="2534.42"/>
    <n v="126.72"/>
    <s v="9/25/2023"/>
    <s v="11/19/2023"/>
    <n v="5389"/>
    <n v="327"/>
    <s v="4/16/2023"/>
    <s v="Complaint"/>
    <s v="Resolved"/>
    <s v="9/9/2023"/>
    <n v="1"/>
    <x v="1"/>
    <x v="4"/>
  </r>
  <r>
    <n v="328"/>
    <s v="Michael"/>
    <s v="Harris"/>
    <n v="25"/>
    <x v="0"/>
    <s v="Address_328"/>
    <x v="8"/>
    <n v="19458795181"/>
    <s v="michael.harris@kag.com"/>
    <x v="0"/>
    <n v="3683.48"/>
    <s v="6/9/2015"/>
    <s v="9/27/2023"/>
    <n v="328"/>
    <n v="45144"/>
    <x v="2"/>
    <n v="4651.22"/>
    <n v="8334.7000000000007"/>
    <x v="92"/>
    <n v="328"/>
    <n v="34487.86"/>
    <x v="0"/>
    <n v="3.27"/>
    <n v="24"/>
    <s v="12/7/2022"/>
    <x v="2"/>
    <n v="328"/>
    <x v="2"/>
    <n v="7962.71"/>
    <n v="4805.58"/>
    <n v="240.28"/>
    <s v="10/5/2023"/>
    <s v="9/3/2023"/>
    <n v="5101"/>
    <n v="328"/>
    <s v="12/10/2023"/>
    <s v="Suggestion"/>
    <s v="Pending"/>
    <s v="12/29/2023"/>
    <n v="1"/>
    <x v="5"/>
    <x v="2"/>
  </r>
  <r>
    <n v="329"/>
    <s v="Thomas"/>
    <s v="Martin"/>
    <n v="44"/>
    <x v="2"/>
    <s v="Address_329"/>
    <x v="22"/>
    <n v="19458795182"/>
    <s v="thomas.martin@kag.com"/>
    <x v="1"/>
    <n v="291.18"/>
    <s v="4/12/2018"/>
    <s v="9/5/2023"/>
    <n v="329"/>
    <n v="45002"/>
    <x v="2"/>
    <n v="1562.57"/>
    <n v="-1271.3900000000001"/>
    <x v="40"/>
    <n v="329"/>
    <n v="41132.01"/>
    <x v="2"/>
    <n v="3.74"/>
    <n v="24"/>
    <s v="3/22/2021"/>
    <x v="1"/>
    <n v="329"/>
    <x v="0"/>
    <n v="9870.84"/>
    <n v="2404.73"/>
    <n v="120.24"/>
    <s v="8/3/2023"/>
    <s v="2/14/2023"/>
    <n v="3792"/>
    <n v="329"/>
    <s v="10/29/2023"/>
    <s v="Praise"/>
    <s v="Resolved"/>
    <s v="1/27/2023"/>
    <n v="1"/>
    <x v="11"/>
    <x v="0"/>
  </r>
  <r>
    <n v="330"/>
    <s v="Steven"/>
    <s v="Mitchell"/>
    <n v="59"/>
    <x v="0"/>
    <s v="Address_330"/>
    <x v="33"/>
    <n v="19458795183"/>
    <s v="steven.mitchell@kag.com"/>
    <x v="1"/>
    <n v="4701.07"/>
    <s v="9/18/2021"/>
    <s v="3/9/2023"/>
    <n v="330"/>
    <n v="45247"/>
    <x v="1"/>
    <n v="1345.6"/>
    <n v="6046.67"/>
    <x v="24"/>
    <n v="330"/>
    <n v="40457.050000000003"/>
    <x v="0"/>
    <n v="1.42"/>
    <n v="48"/>
    <s v="12/1/2021"/>
    <x v="0"/>
    <n v="330"/>
    <x v="1"/>
    <n v="4590"/>
    <n v="342.16"/>
    <n v="17.11"/>
    <s v="10/23/2023"/>
    <s v="10/18/2023"/>
    <n v="6254"/>
    <n v="330"/>
    <s v="2/26/2023"/>
    <s v="Suggestion"/>
    <s v="Pending"/>
    <s v="5/31/2023"/>
    <n v="1"/>
    <x v="4"/>
    <x v="1"/>
  </r>
  <r>
    <n v="331"/>
    <s v="Deborah"/>
    <s v="Jackson"/>
    <n v="19"/>
    <x v="1"/>
    <s v="Address_331"/>
    <x v="15"/>
    <n v="19458795184"/>
    <s v="deborah.jackson@kag.com"/>
    <x v="0"/>
    <n v="6633.84"/>
    <s v="9/22/2017"/>
    <s v="9/27/2023"/>
    <n v="331"/>
    <n v="44928"/>
    <x v="2"/>
    <n v="1993.68"/>
    <n v="8627.52"/>
    <x v="80"/>
    <n v="331"/>
    <n v="22504.62"/>
    <x v="0"/>
    <n v="1.07"/>
    <n v="60"/>
    <s v="8/31/2021"/>
    <x v="1"/>
    <n v="331"/>
    <x v="0"/>
    <n v="6767.13"/>
    <n v="631.19000000000005"/>
    <n v="31.56"/>
    <s v="11/1/2023"/>
    <s v="8/13/2023"/>
    <n v="2517"/>
    <n v="331"/>
    <s v="7/18/2023"/>
    <s v="Suggestion"/>
    <s v="Pending"/>
    <s v="10/12/2023"/>
    <n v="1"/>
    <x v="3"/>
    <x v="2"/>
  </r>
  <r>
    <n v="332"/>
    <s v="Barbara"/>
    <s v="Thompson"/>
    <n v="52"/>
    <x v="0"/>
    <s v="Address_332"/>
    <x v="26"/>
    <n v="19458795185"/>
    <s v="barbara.thompson@kag.com"/>
    <x v="1"/>
    <n v="5166.78"/>
    <s v="9/25/2012"/>
    <s v="7/27/2023"/>
    <n v="332"/>
    <n v="44937"/>
    <x v="1"/>
    <n v="2330.38"/>
    <n v="7497.16"/>
    <x v="9"/>
    <n v="332"/>
    <n v="45302.92"/>
    <x v="0"/>
    <n v="8.1300000000000008"/>
    <n v="12"/>
    <s v="12/16/2021"/>
    <x v="0"/>
    <n v="332"/>
    <x v="1"/>
    <n v="5682.76"/>
    <n v="1607.23"/>
    <n v="80.36"/>
    <s v="8/27/2023"/>
    <s v="4/30/2023"/>
    <n v="191"/>
    <n v="332"/>
    <s v="7/19/2023"/>
    <s v="Praise"/>
    <s v="Pending"/>
    <s v="5/22/2023"/>
    <n v="1"/>
    <x v="3"/>
    <x v="1"/>
  </r>
  <r>
    <n v="333"/>
    <s v="Lisa"/>
    <s v="White"/>
    <n v="43"/>
    <x v="0"/>
    <s v="Address_333"/>
    <x v="7"/>
    <n v="19458795186"/>
    <s v="lisa.white@kag.com"/>
    <x v="1"/>
    <n v="8666.2900000000009"/>
    <s v="8/4/2014"/>
    <s v="8/14/2023"/>
    <n v="333"/>
    <n v="45002"/>
    <x v="2"/>
    <n v="1177.0899999999999"/>
    <n v="9843.3799999999992"/>
    <x v="41"/>
    <n v="333"/>
    <n v="29173.77"/>
    <x v="0"/>
    <n v="6.95"/>
    <n v="36"/>
    <s v="7/25/2020"/>
    <x v="2"/>
    <n v="333"/>
    <x v="2"/>
    <n v="1717.43"/>
    <n v="2344.87"/>
    <n v="117.24"/>
    <s v="4/14/2023"/>
    <s v="10/12/2023"/>
    <n v="7883"/>
    <n v="333"/>
    <s v="1/23/2023"/>
    <s v="Complaint"/>
    <s v="Pending"/>
    <s v="11/29/2023"/>
    <n v="1"/>
    <x v="11"/>
    <x v="0"/>
  </r>
  <r>
    <n v="334"/>
    <s v="Lisa"/>
    <s v="Hernandez"/>
    <n v="40"/>
    <x v="1"/>
    <s v="Address_334"/>
    <x v="13"/>
    <n v="19458795187"/>
    <s v="lisa.hernandez@kag.com"/>
    <x v="0"/>
    <n v="4991.1000000000004"/>
    <s v="10/29/2021"/>
    <s v="7/24/2023"/>
    <n v="334"/>
    <n v="45018"/>
    <x v="2"/>
    <n v="439.56"/>
    <n v="5430.66"/>
    <x v="45"/>
    <n v="334"/>
    <n v="41075.72"/>
    <x v="1"/>
    <n v="4.4400000000000004"/>
    <n v="36"/>
    <s v="9/21/2020"/>
    <x v="0"/>
    <n v="334"/>
    <x v="1"/>
    <n v="8175.51"/>
    <n v="4789.63"/>
    <n v="239.48"/>
    <s v="11/28/2023"/>
    <s v="2/14/2023"/>
    <n v="7107"/>
    <n v="334"/>
    <s v="1/7/2023"/>
    <s v="Suggestion"/>
    <s v="Resolved"/>
    <s v="8/2/2023"/>
    <n v="1"/>
    <x v="1"/>
    <x v="0"/>
  </r>
  <r>
    <n v="335"/>
    <s v="Melissa"/>
    <s v="Rivera"/>
    <n v="22"/>
    <x v="2"/>
    <s v="Address_335"/>
    <x v="24"/>
    <n v="19458795188"/>
    <s v="melissa.rivera@kag.com"/>
    <x v="1"/>
    <n v="4677.5600000000004"/>
    <s v="10/11/2006"/>
    <s v="5/25/2023"/>
    <n v="335"/>
    <n v="45023"/>
    <x v="1"/>
    <n v="3286.37"/>
    <n v="1391.19"/>
    <x v="72"/>
    <n v="335"/>
    <n v="11459.51"/>
    <x v="2"/>
    <n v="1.63"/>
    <n v="60"/>
    <s v="3/10/2020"/>
    <x v="1"/>
    <n v="335"/>
    <x v="0"/>
    <n v="5704.6"/>
    <n v="2421.5"/>
    <n v="121.08"/>
    <s v="2/28/2023"/>
    <s v="9/9/2023"/>
    <n v="7051"/>
    <n v="335"/>
    <s v="9/19/2023"/>
    <s v="Praise"/>
    <s v="Resolved"/>
    <s v="9/25/2023"/>
    <n v="1"/>
    <x v="1"/>
    <x v="2"/>
  </r>
  <r>
    <n v="336"/>
    <s v="Ashley"/>
    <s v="King"/>
    <n v="33"/>
    <x v="0"/>
    <s v="Address_336"/>
    <x v="12"/>
    <n v="19458795189"/>
    <s v="ashley.king@kag.com"/>
    <x v="1"/>
    <n v="3165.8"/>
    <s v="8/2/2008"/>
    <s v="4/2/2023"/>
    <n v="336"/>
    <n v="45096"/>
    <x v="1"/>
    <n v="879.46"/>
    <n v="2286.34"/>
    <x v="36"/>
    <n v="336"/>
    <n v="11301.79"/>
    <x v="2"/>
    <n v="7.98"/>
    <n v="12"/>
    <s v="7/13/2020"/>
    <x v="1"/>
    <n v="336"/>
    <x v="2"/>
    <n v="6459.75"/>
    <n v="4650.09"/>
    <n v="232.5"/>
    <s v="1/11/2023"/>
    <s v="5/23/2023"/>
    <n v="4313"/>
    <n v="336"/>
    <s v="3/30/2023"/>
    <s v="Suggestion"/>
    <s v="Resolved"/>
    <s v="11/17/2023"/>
    <n v="1"/>
    <x v="7"/>
    <x v="4"/>
  </r>
  <r>
    <n v="337"/>
    <s v="Donna"/>
    <s v="Ramirez"/>
    <n v="59"/>
    <x v="2"/>
    <s v="Address_337"/>
    <x v="1"/>
    <n v="19458795190"/>
    <s v="donna.ramirez@kag.com"/>
    <x v="0"/>
    <n v="8392.3799999999992"/>
    <s v="3/28/2018"/>
    <s v="5/18/2023"/>
    <n v="337"/>
    <n v="45185"/>
    <x v="2"/>
    <n v="4575.3500000000004"/>
    <n v="3817.03"/>
    <x v="93"/>
    <n v="337"/>
    <n v="37963.75"/>
    <x v="2"/>
    <n v="9.34"/>
    <n v="36"/>
    <s v="5/14/2021"/>
    <x v="1"/>
    <n v="337"/>
    <x v="1"/>
    <n v="4046.42"/>
    <n v="4566.7299999999996"/>
    <n v="228.34"/>
    <s v="11/14/2023"/>
    <s v="9/16/2023"/>
    <n v="8609"/>
    <n v="337"/>
    <s v="7/12/2023"/>
    <s v="Suggestion"/>
    <s v="Pending"/>
    <s v="2/19/2023"/>
    <n v="-1"/>
    <x v="6"/>
    <x v="1"/>
  </r>
  <r>
    <n v="338"/>
    <s v="Donna"/>
    <s v="Jones"/>
    <n v="28"/>
    <x v="0"/>
    <s v="Address_338"/>
    <x v="7"/>
    <n v="19458795191"/>
    <s v="donna.jones@kag.com"/>
    <x v="1"/>
    <n v="9045.6299999999992"/>
    <s v="5/30/2006"/>
    <s v="1/17/2023"/>
    <n v="338"/>
    <n v="45223"/>
    <x v="0"/>
    <n v="1445.55"/>
    <n v="7600.08"/>
    <x v="93"/>
    <n v="338"/>
    <n v="32685.119999999999"/>
    <x v="1"/>
    <n v="5.75"/>
    <n v="12"/>
    <s v="8/23/2020"/>
    <x v="0"/>
    <n v="338"/>
    <x v="2"/>
    <n v="9233.2800000000007"/>
    <n v="843.63"/>
    <n v="42.18"/>
    <s v="3/29/2023"/>
    <s v="4/3/2023"/>
    <n v="8348"/>
    <n v="338"/>
    <s v="12/19/2023"/>
    <s v="Suggestion"/>
    <s v="Pending"/>
    <s v="1/23/2023"/>
    <n v="-1"/>
    <x v="8"/>
    <x v="4"/>
  </r>
  <r>
    <n v="339"/>
    <s v="Brian"/>
    <s v="Jones"/>
    <n v="36"/>
    <x v="1"/>
    <s v="Address_339"/>
    <x v="21"/>
    <n v="19458795192"/>
    <s v="brian.jones@kag.com"/>
    <x v="1"/>
    <n v="9781.4"/>
    <s v="8/8/2000"/>
    <s v="1/2/2023"/>
    <n v="339"/>
    <n v="45231"/>
    <x v="0"/>
    <n v="996.45"/>
    <n v="8784.9500000000007"/>
    <x v="57"/>
    <n v="339"/>
    <n v="34139.18"/>
    <x v="2"/>
    <n v="2.25"/>
    <n v="60"/>
    <s v="6/28/2022"/>
    <x v="0"/>
    <n v="339"/>
    <x v="0"/>
    <n v="7186.92"/>
    <n v="4596.41"/>
    <n v="229.82"/>
    <s v="3/31/2023"/>
    <s v="11/21/2023"/>
    <n v="3998"/>
    <n v="339"/>
    <s v="6/22/2023"/>
    <s v="Praise"/>
    <s v="Pending"/>
    <s v="2/17/2023"/>
    <n v="1"/>
    <x v="4"/>
    <x v="0"/>
  </r>
  <r>
    <n v="340"/>
    <s v="Linda"/>
    <s v="Lee"/>
    <n v="33"/>
    <x v="2"/>
    <s v="Address_340"/>
    <x v="25"/>
    <n v="19458795193"/>
    <s v="linda.lee@kag.com"/>
    <x v="0"/>
    <n v="9813.9699999999993"/>
    <s v="12/27/2017"/>
    <s v="9/7/2023"/>
    <n v="340"/>
    <n v="45009"/>
    <x v="1"/>
    <n v="978.85"/>
    <n v="8835.1200000000008"/>
    <x v="52"/>
    <n v="340"/>
    <n v="12591.94"/>
    <x v="1"/>
    <n v="6.87"/>
    <n v="60"/>
    <s v="1/22/2022"/>
    <x v="1"/>
    <n v="340"/>
    <x v="0"/>
    <n v="4212.96"/>
    <n v="1275.9100000000001"/>
    <n v="63.8"/>
    <s v="10/7/2023"/>
    <s v="4/19/2023"/>
    <n v="5825"/>
    <n v="340"/>
    <s v="10/4/2023"/>
    <s v="Suggestion"/>
    <s v="Pending"/>
    <s v="9/9/2023"/>
    <n v="1"/>
    <x v="11"/>
    <x v="4"/>
  </r>
  <r>
    <n v="341"/>
    <s v="Anthony"/>
    <s v="Lopez"/>
    <n v="49"/>
    <x v="0"/>
    <s v="Address_341"/>
    <x v="11"/>
    <n v="19458795194"/>
    <s v="anthony.lopez@kag.com"/>
    <x v="1"/>
    <n v="9806.19"/>
    <s v="6/18/2006"/>
    <s v="11/17/2023"/>
    <n v="341"/>
    <n v="45008"/>
    <x v="1"/>
    <n v="1454.45"/>
    <n v="8351.74"/>
    <x v="73"/>
    <n v="341"/>
    <n v="20581.509999999998"/>
    <x v="0"/>
    <n v="1.64"/>
    <n v="60"/>
    <s v="6/9/2021"/>
    <x v="1"/>
    <n v="341"/>
    <x v="0"/>
    <n v="5471.24"/>
    <n v="4184.03"/>
    <n v="209.2"/>
    <s v="3/3/2023"/>
    <s v="4/8/2023"/>
    <n v="4634"/>
    <n v="341"/>
    <s v="7/26/2023"/>
    <s v="Praise"/>
    <s v="Resolved"/>
    <s v="6/14/2023"/>
    <n v="1"/>
    <x v="11"/>
    <x v="1"/>
  </r>
  <r>
    <n v="342"/>
    <s v="Anthony"/>
    <s v="Roberts"/>
    <n v="29"/>
    <x v="2"/>
    <s v="Address_342"/>
    <x v="0"/>
    <n v="19458795195"/>
    <s v="anthony.roberts@kag.com"/>
    <x v="1"/>
    <n v="7148.39"/>
    <s v="12/22/2015"/>
    <s v="4/29/2023"/>
    <n v="342"/>
    <n v="45219"/>
    <x v="2"/>
    <n v="3064.71"/>
    <n v="10213.1"/>
    <x v="33"/>
    <n v="342"/>
    <n v="13660.6"/>
    <x v="1"/>
    <n v="2.4900000000000002"/>
    <n v="36"/>
    <s v="9/9/2022"/>
    <x v="0"/>
    <n v="342"/>
    <x v="2"/>
    <n v="3750.84"/>
    <n v="4876.42"/>
    <n v="243.82"/>
    <s v="11/3/2023"/>
    <s v="2/3/2023"/>
    <n v="3980"/>
    <n v="342"/>
    <s v="4/12/2023"/>
    <s v="Suggestion"/>
    <s v="Pending"/>
    <s v="11/12/2023"/>
    <n v="1"/>
    <x v="8"/>
    <x v="4"/>
  </r>
  <r>
    <n v="343"/>
    <s v="Kimberly"/>
    <s v="Brown"/>
    <n v="19"/>
    <x v="0"/>
    <s v="Address_343"/>
    <x v="23"/>
    <n v="19458795196"/>
    <s v="kimberly.brown@kag.com"/>
    <x v="1"/>
    <n v="5670.26"/>
    <s v="4/15/2015"/>
    <s v="7/16/2023"/>
    <n v="343"/>
    <n v="45274"/>
    <x v="0"/>
    <n v="4891.8"/>
    <n v="10562.06"/>
    <x v="35"/>
    <n v="343"/>
    <n v="4338.17"/>
    <x v="2"/>
    <n v="5.24"/>
    <n v="12"/>
    <s v="5/17/2022"/>
    <x v="2"/>
    <n v="343"/>
    <x v="2"/>
    <n v="6749.59"/>
    <n v="359.88"/>
    <n v="17.989999999999998"/>
    <s v="11/28/2023"/>
    <s v="12/28/2023"/>
    <n v="4393"/>
    <n v="343"/>
    <s v="12/8/2023"/>
    <s v="Praise"/>
    <s v="Resolved"/>
    <s v="9/13/2023"/>
    <n v="1"/>
    <x v="0"/>
    <x v="2"/>
  </r>
  <r>
    <n v="344"/>
    <s v="Charles"/>
    <s v="Carter"/>
    <n v="60"/>
    <x v="1"/>
    <s v="Address_344"/>
    <x v="30"/>
    <n v="19458795197"/>
    <s v="charles.carter@kag.com"/>
    <x v="0"/>
    <n v="1806.21"/>
    <s v="12/27/2009"/>
    <s v="12/21/2023"/>
    <n v="344"/>
    <n v="45149"/>
    <x v="0"/>
    <n v="2436.48"/>
    <n v="-630.27"/>
    <x v="94"/>
    <n v="344"/>
    <n v="10993.12"/>
    <x v="1"/>
    <n v="3.24"/>
    <n v="24"/>
    <s v="1/23/2022"/>
    <x v="1"/>
    <n v="344"/>
    <x v="1"/>
    <n v="8279.1200000000008"/>
    <n v="3407.06"/>
    <n v="170.35"/>
    <s v="9/24/2023"/>
    <s v="3/25/2023"/>
    <n v="5227"/>
    <n v="344"/>
    <s v="6/9/2023"/>
    <s v="Complaint"/>
    <s v="Resolved"/>
    <s v="4/21/2023"/>
    <n v="1"/>
    <x v="5"/>
    <x v="1"/>
  </r>
  <r>
    <n v="345"/>
    <s v="Ashley"/>
    <s v="Adams"/>
    <n v="39"/>
    <x v="1"/>
    <s v="Address_345"/>
    <x v="30"/>
    <n v="19458795198"/>
    <s v="ashley.adams@kag.com"/>
    <x v="1"/>
    <n v="7693.93"/>
    <s v="9/8/2000"/>
    <s v="8/2/2023"/>
    <n v="345"/>
    <n v="45189"/>
    <x v="2"/>
    <n v="3002.39"/>
    <n v="4691.54"/>
    <x v="55"/>
    <n v="345"/>
    <n v="49763.05"/>
    <x v="1"/>
    <n v="9.3699999999999992"/>
    <n v="24"/>
    <s v="3/30/2020"/>
    <x v="0"/>
    <n v="345"/>
    <x v="0"/>
    <n v="4085.77"/>
    <n v="2131.2600000000002"/>
    <n v="106.56"/>
    <s v="4/5/2023"/>
    <s v="7/18/2023"/>
    <n v="8567"/>
    <n v="345"/>
    <s v="7/28/2023"/>
    <s v="Suggestion"/>
    <s v="Resolved"/>
    <s v="6/2/2023"/>
    <n v="-1"/>
    <x v="6"/>
    <x v="0"/>
  </r>
  <r>
    <n v="346"/>
    <s v="Steven"/>
    <s v="Martin"/>
    <n v="43"/>
    <x v="0"/>
    <s v="Address_346"/>
    <x v="30"/>
    <n v="19458795199"/>
    <s v="steven.martin@kag.com"/>
    <x v="1"/>
    <n v="7375.31"/>
    <s v="9/21/2018"/>
    <s v="4/17/2023"/>
    <n v="346"/>
    <n v="44964"/>
    <x v="0"/>
    <n v="4214.57"/>
    <n v="11589.88"/>
    <x v="73"/>
    <n v="346"/>
    <n v="12468.06"/>
    <x v="0"/>
    <n v="8.2799999999999994"/>
    <n v="36"/>
    <s v="5/17/2020"/>
    <x v="1"/>
    <n v="346"/>
    <x v="2"/>
    <n v="8366.36"/>
    <n v="2275.69"/>
    <n v="113.78"/>
    <s v="5/2/2023"/>
    <s v="9/17/2023"/>
    <n v="9653"/>
    <n v="346"/>
    <s v="8/16/2023"/>
    <s v="Praise"/>
    <s v="Pending"/>
    <s v="10/27/2023"/>
    <n v="1"/>
    <x v="9"/>
    <x v="0"/>
  </r>
  <r>
    <n v="347"/>
    <s v="Betty"/>
    <s v="Nguyen"/>
    <n v="50"/>
    <x v="0"/>
    <s v="Address_347"/>
    <x v="39"/>
    <n v="19458795200"/>
    <s v="betty.nguyen@kag.com"/>
    <x v="0"/>
    <n v="8439.7800000000007"/>
    <s v="4/28/2014"/>
    <s v="7/27/2023"/>
    <n v="347"/>
    <n v="45059"/>
    <x v="2"/>
    <n v="1676.85"/>
    <n v="6762.93"/>
    <x v="36"/>
    <n v="347"/>
    <n v="8805.3700000000008"/>
    <x v="1"/>
    <n v="3.49"/>
    <n v="48"/>
    <s v="7/4/2021"/>
    <x v="2"/>
    <n v="347"/>
    <x v="2"/>
    <n v="9342.06"/>
    <n v="2793.84"/>
    <n v="139.69"/>
    <s v="5/14/2023"/>
    <s v="3/16/2023"/>
    <n v="2575"/>
    <n v="347"/>
    <s v="9/26/2023"/>
    <s v="Suggestion"/>
    <s v="Resolved"/>
    <s v="11/21/2023"/>
    <n v="-1"/>
    <x v="10"/>
    <x v="1"/>
  </r>
  <r>
    <n v="348"/>
    <s v="Timothy"/>
    <s v="Harris"/>
    <n v="41"/>
    <x v="2"/>
    <s v="Address_348"/>
    <x v="33"/>
    <n v="19458795201"/>
    <s v="timothy.harris@kag.com"/>
    <x v="0"/>
    <n v="4678.2700000000004"/>
    <s v="11/22/2004"/>
    <s v="4/27/2023"/>
    <n v="348"/>
    <n v="44987"/>
    <x v="2"/>
    <n v="907.58"/>
    <n v="5585.85"/>
    <x v="88"/>
    <n v="348"/>
    <n v="35146.959999999999"/>
    <x v="1"/>
    <n v="9.67"/>
    <n v="48"/>
    <s v="6/13/2021"/>
    <x v="2"/>
    <n v="348"/>
    <x v="2"/>
    <n v="4555.25"/>
    <n v="4727.1899999999996"/>
    <n v="236.36"/>
    <s v="4/12/2023"/>
    <s v="8/14/2023"/>
    <n v="9618"/>
    <n v="348"/>
    <s v="10/21/2023"/>
    <s v="Praise"/>
    <s v="Resolved"/>
    <s v="7/23/2023"/>
    <n v="1"/>
    <x v="11"/>
    <x v="0"/>
  </r>
  <r>
    <n v="349"/>
    <s v="Steven"/>
    <s v="Wilson"/>
    <n v="22"/>
    <x v="0"/>
    <s v="Address_349"/>
    <x v="37"/>
    <n v="19458795202"/>
    <s v="steven.wilson@kag.com"/>
    <x v="1"/>
    <n v="8934.9699999999993"/>
    <s v="10/6/2000"/>
    <s v="1/9/2023"/>
    <n v="349"/>
    <n v="45009"/>
    <x v="1"/>
    <n v="2173.8000000000002"/>
    <n v="6761.17"/>
    <x v="51"/>
    <n v="349"/>
    <n v="30505.08"/>
    <x v="1"/>
    <n v="4.4000000000000004"/>
    <n v="60"/>
    <s v="12/29/2022"/>
    <x v="2"/>
    <n v="349"/>
    <x v="1"/>
    <n v="3079.79"/>
    <n v="3160.63"/>
    <n v="158.03"/>
    <s v="4/26/2023"/>
    <s v="1/15/2023"/>
    <n v="2114"/>
    <n v="349"/>
    <s v="10/27/2023"/>
    <s v="Praise"/>
    <s v="Resolved"/>
    <s v="4/19/2023"/>
    <n v="1"/>
    <x v="11"/>
    <x v="2"/>
  </r>
  <r>
    <n v="350"/>
    <s v="Robert"/>
    <s v="Hernandez"/>
    <n v="38"/>
    <x v="2"/>
    <s v="Address_350"/>
    <x v="24"/>
    <n v="19458795203"/>
    <s v="robert.hernandez@kag.com"/>
    <x v="1"/>
    <n v="7214.88"/>
    <s v="1/7/2012"/>
    <s v="5/22/2023"/>
    <n v="350"/>
    <n v="45131"/>
    <x v="2"/>
    <n v="1600.28"/>
    <n v="8815.16"/>
    <x v="79"/>
    <n v="350"/>
    <n v="37554.639999999999"/>
    <x v="1"/>
    <n v="6.12"/>
    <n v="12"/>
    <s v="11/20/2020"/>
    <x v="0"/>
    <n v="350"/>
    <x v="1"/>
    <n v="9491.14"/>
    <n v="4959.12"/>
    <n v="247.96"/>
    <s v="9/27/2023"/>
    <s v="9/30/2023"/>
    <n v="6435"/>
    <n v="350"/>
    <s v="8/3/2023"/>
    <s v="Praise"/>
    <s v="Resolved"/>
    <s v="2/2/2023"/>
    <n v="1"/>
    <x v="2"/>
    <x v="0"/>
  </r>
  <r>
    <n v="351"/>
    <s v="Deborah"/>
    <s v="Young"/>
    <n v="63"/>
    <x v="0"/>
    <s v="Address_351"/>
    <x v="23"/>
    <n v="19458795204"/>
    <s v="deborah.young@kag.com"/>
    <x v="0"/>
    <n v="1794.14"/>
    <s v="6/5/2015"/>
    <s v="11/26/2023"/>
    <n v="351"/>
    <n v="44954"/>
    <x v="0"/>
    <n v="4331.99"/>
    <n v="6126.13"/>
    <x v="58"/>
    <n v="351"/>
    <n v="33029.980000000003"/>
    <x v="2"/>
    <n v="6.08"/>
    <n v="24"/>
    <s v="4/1/2021"/>
    <x v="2"/>
    <n v="351"/>
    <x v="0"/>
    <n v="1492.79"/>
    <n v="4826.2299999999996"/>
    <n v="241.31"/>
    <s v="5/2/2023"/>
    <s v="2/23/2023"/>
    <n v="7"/>
    <n v="351"/>
    <s v="4/30/2023"/>
    <s v="Complaint"/>
    <s v="Resolved"/>
    <s v="1/11/2023"/>
    <n v="1"/>
    <x v="3"/>
    <x v="3"/>
  </r>
  <r>
    <n v="352"/>
    <s v="Christopher"/>
    <s v="Hernandez"/>
    <n v="35"/>
    <x v="1"/>
    <s v="Address_352"/>
    <x v="12"/>
    <n v="19458795205"/>
    <s v="christopher.hernandez@kag.com"/>
    <x v="0"/>
    <n v="2148.34"/>
    <s v="4/12/2017"/>
    <s v="1/22/2023"/>
    <n v="352"/>
    <n v="45111"/>
    <x v="0"/>
    <n v="4889.92"/>
    <n v="-2741.58"/>
    <x v="5"/>
    <n v="352"/>
    <n v="11926.68"/>
    <x v="0"/>
    <n v="6.85"/>
    <n v="60"/>
    <s v="7/3/2020"/>
    <x v="1"/>
    <n v="352"/>
    <x v="0"/>
    <n v="5350.06"/>
    <n v="4281.53"/>
    <n v="214.08"/>
    <s v="5/26/2023"/>
    <s v="2/6/2023"/>
    <n v="5340"/>
    <n v="352"/>
    <s v="4/19/2023"/>
    <s v="Complaint"/>
    <s v="Resolved"/>
    <s v="11/13/2023"/>
    <n v="1"/>
    <x v="2"/>
    <x v="4"/>
  </r>
  <r>
    <n v="353"/>
    <s v="Patricia"/>
    <s v="Moore"/>
    <n v="56"/>
    <x v="2"/>
    <s v="Address_353"/>
    <x v="19"/>
    <n v="19458795206"/>
    <s v="patricia.moore@kag.com"/>
    <x v="0"/>
    <n v="8161.23"/>
    <s v="10/2/2005"/>
    <s v="9/29/2023"/>
    <n v="353"/>
    <n v="45056"/>
    <x v="2"/>
    <n v="3444.7"/>
    <n v="4716.53"/>
    <x v="46"/>
    <n v="353"/>
    <n v="25544.400000000001"/>
    <x v="1"/>
    <n v="3.19"/>
    <n v="36"/>
    <s v="2/16/2020"/>
    <x v="2"/>
    <n v="353"/>
    <x v="2"/>
    <n v="8013.22"/>
    <n v="3495.69"/>
    <n v="174.78"/>
    <s v="8/14/2023"/>
    <s v="2/23/2023"/>
    <n v="6850"/>
    <n v="353"/>
    <s v="12/3/2023"/>
    <s v="Suggestion"/>
    <s v="Resolved"/>
    <s v="2/6/2023"/>
    <n v="1"/>
    <x v="10"/>
    <x v="1"/>
  </r>
  <r>
    <n v="354"/>
    <s v="Andrew"/>
    <s v="Clark"/>
    <n v="22"/>
    <x v="2"/>
    <s v="Address_354"/>
    <x v="28"/>
    <n v="19458795207"/>
    <s v="andrew.clark@kag.com"/>
    <x v="1"/>
    <n v="4314.3599999999997"/>
    <s v="12/28/2009"/>
    <s v="6/18/2023"/>
    <n v="354"/>
    <n v="44996"/>
    <x v="1"/>
    <n v="3272.27"/>
    <n v="7586.63"/>
    <x v="78"/>
    <n v="354"/>
    <n v="9655.5"/>
    <x v="0"/>
    <n v="9.3000000000000007"/>
    <n v="48"/>
    <s v="8/14/2022"/>
    <x v="1"/>
    <n v="354"/>
    <x v="0"/>
    <n v="1413.25"/>
    <n v="1159.1099999999999"/>
    <n v="57.96"/>
    <s v="7/18/2023"/>
    <s v="10/5/2023"/>
    <n v="7332"/>
    <n v="354"/>
    <s v="3/23/2023"/>
    <s v="Praise"/>
    <s v="Resolved"/>
    <s v="1/14/2023"/>
    <n v="1"/>
    <x v="11"/>
    <x v="2"/>
  </r>
  <r>
    <n v="355"/>
    <s v="Ronald"/>
    <s v="Moore"/>
    <n v="25"/>
    <x v="1"/>
    <s v="Address_355"/>
    <x v="6"/>
    <n v="19458795208"/>
    <s v="ronald.moore@kag.com"/>
    <x v="0"/>
    <n v="2565.23"/>
    <s v="10/22/2018"/>
    <s v="7/14/2023"/>
    <n v="355"/>
    <n v="45133"/>
    <x v="0"/>
    <n v="3573.96"/>
    <n v="-1008.73"/>
    <x v="38"/>
    <n v="355"/>
    <n v="13423.36"/>
    <x v="0"/>
    <n v="3.39"/>
    <n v="36"/>
    <s v="1/26/2021"/>
    <x v="1"/>
    <n v="355"/>
    <x v="2"/>
    <n v="6763.7"/>
    <n v="2864.88"/>
    <n v="143.24"/>
    <s v="3/8/2023"/>
    <s v="1/8/2023"/>
    <n v="220"/>
    <n v="355"/>
    <s v="10/9/2023"/>
    <s v="Suggestion"/>
    <s v="Resolved"/>
    <s v="3/23/2023"/>
    <n v="1"/>
    <x v="2"/>
    <x v="2"/>
  </r>
  <r>
    <n v="356"/>
    <s v="Thomas"/>
    <s v="Thompson"/>
    <n v="38"/>
    <x v="2"/>
    <s v="Address_356"/>
    <x v="9"/>
    <n v="19458795209"/>
    <s v="thomas.thompson@kag.com"/>
    <x v="1"/>
    <n v="4283.51"/>
    <s v="9/20/2015"/>
    <s v="4/4/2023"/>
    <n v="356"/>
    <n v="45082"/>
    <x v="1"/>
    <n v="2343.65"/>
    <n v="1939.86"/>
    <x v="32"/>
    <n v="356"/>
    <n v="49358.96"/>
    <x v="2"/>
    <n v="6.98"/>
    <n v="12"/>
    <s v="4/2/2021"/>
    <x v="1"/>
    <n v="356"/>
    <x v="2"/>
    <n v="8551.31"/>
    <n v="1169.05"/>
    <n v="58.45"/>
    <s v="2/11/2023"/>
    <s v="1/11/2023"/>
    <n v="6607"/>
    <n v="356"/>
    <s v="11/11/2023"/>
    <s v="Complaint"/>
    <s v="Resolved"/>
    <s v="12/10/2023"/>
    <n v="-1"/>
    <x v="7"/>
    <x v="0"/>
  </r>
  <r>
    <n v="357"/>
    <s v="Amanda"/>
    <s v="Hernandez"/>
    <n v="64"/>
    <x v="1"/>
    <s v="Address_357"/>
    <x v="14"/>
    <n v="19458795210"/>
    <s v="amanda.hernandez@kag.com"/>
    <x v="1"/>
    <n v="1697.64"/>
    <s v="1/24/2000"/>
    <s v="7/12/2023"/>
    <n v="357"/>
    <n v="44963"/>
    <x v="2"/>
    <n v="3147.68"/>
    <n v="4845.32"/>
    <x v="88"/>
    <n v="357"/>
    <n v="36705.32"/>
    <x v="1"/>
    <n v="7.89"/>
    <n v="12"/>
    <s v="5/24/2022"/>
    <x v="1"/>
    <n v="357"/>
    <x v="2"/>
    <n v="3682.38"/>
    <n v="4771.2299999999996"/>
    <n v="238.56"/>
    <s v="9/16/2023"/>
    <s v="3/14/2023"/>
    <n v="3173"/>
    <n v="357"/>
    <s v="4/20/2023"/>
    <s v="Suggestion"/>
    <s v="Resolved"/>
    <s v="4/27/2023"/>
    <n v="1"/>
    <x v="9"/>
    <x v="3"/>
  </r>
  <r>
    <n v="358"/>
    <s v="Betty"/>
    <s v="Lee"/>
    <n v="22"/>
    <x v="1"/>
    <s v="Address_358"/>
    <x v="33"/>
    <n v="19458795211"/>
    <s v="betty.lee@kag.com"/>
    <x v="1"/>
    <n v="8928.19"/>
    <s v="11/18/2019"/>
    <s v="12/8/2023"/>
    <n v="358"/>
    <n v="45143"/>
    <x v="2"/>
    <n v="365.59"/>
    <n v="9293.7800000000007"/>
    <x v="29"/>
    <n v="358"/>
    <n v="39359.67"/>
    <x v="1"/>
    <n v="8.93"/>
    <n v="12"/>
    <s v="5/2/2021"/>
    <x v="1"/>
    <n v="358"/>
    <x v="0"/>
    <n v="3792.92"/>
    <n v="4794"/>
    <n v="239.7"/>
    <s v="5/3/2023"/>
    <s v="11/22/2023"/>
    <n v="3837"/>
    <n v="358"/>
    <s v="4/1/2023"/>
    <s v="Complaint"/>
    <s v="Pending"/>
    <s v="11/21/2023"/>
    <n v="1"/>
    <x v="5"/>
    <x v="2"/>
  </r>
  <r>
    <n v="359"/>
    <s v="Ashley"/>
    <s v="Baker"/>
    <n v="30"/>
    <x v="1"/>
    <s v="Address_359"/>
    <x v="6"/>
    <n v="19458795212"/>
    <s v="ashley.baker@kag.com"/>
    <x v="0"/>
    <n v="808.24"/>
    <s v="10/17/2010"/>
    <s v="10/15/2023"/>
    <n v="359"/>
    <n v="45022"/>
    <x v="0"/>
    <n v="2472.31"/>
    <n v="-1664.07"/>
    <x v="26"/>
    <n v="359"/>
    <n v="2472.9"/>
    <x v="2"/>
    <n v="5.1100000000000003"/>
    <n v="48"/>
    <s v="9/13/2022"/>
    <x v="2"/>
    <n v="359"/>
    <x v="2"/>
    <n v="1304.3499999999999"/>
    <n v="1662.92"/>
    <n v="83.15"/>
    <s v="1/11/2023"/>
    <s v="4/18/2023"/>
    <n v="9329"/>
    <n v="359"/>
    <s v="2/23/2023"/>
    <s v="Complaint"/>
    <s v="Resolved"/>
    <s v="8/16/2023"/>
    <n v="1"/>
    <x v="1"/>
    <x v="4"/>
  </r>
  <r>
    <n v="360"/>
    <s v="Mark"/>
    <s v="Jones"/>
    <n v="36"/>
    <x v="0"/>
    <s v="Address_360"/>
    <x v="3"/>
    <n v="19458795213"/>
    <s v="mark.jones@kag.com"/>
    <x v="0"/>
    <n v="3597.09"/>
    <s v="11/29/2002"/>
    <s v="6/29/2023"/>
    <n v="360"/>
    <n v="45175"/>
    <x v="0"/>
    <n v="1668.51"/>
    <n v="5265.6"/>
    <x v="13"/>
    <n v="360"/>
    <n v="19724.560000000001"/>
    <x v="2"/>
    <n v="7.41"/>
    <n v="48"/>
    <s v="12/8/2020"/>
    <x v="0"/>
    <n v="360"/>
    <x v="2"/>
    <n v="5959.12"/>
    <n v="240.54"/>
    <n v="12.03"/>
    <s v="3/27/2023"/>
    <s v="1/9/2023"/>
    <n v="6065"/>
    <n v="360"/>
    <s v="8/1/2023"/>
    <s v="Suggestion"/>
    <s v="Pending"/>
    <s v="10/7/2023"/>
    <n v="1"/>
    <x v="6"/>
    <x v="0"/>
  </r>
  <r>
    <n v="361"/>
    <s v="Melissa"/>
    <s v="Thompson"/>
    <n v="46"/>
    <x v="1"/>
    <s v="Address_361"/>
    <x v="32"/>
    <n v="19458795214"/>
    <s v="melissa.thompson@kag.com"/>
    <x v="0"/>
    <n v="5613.59"/>
    <s v="10/19/2006"/>
    <s v="9/24/2023"/>
    <n v="361"/>
    <n v="45109"/>
    <x v="1"/>
    <n v="275.37"/>
    <n v="5338.22"/>
    <x v="59"/>
    <n v="361"/>
    <n v="28207.19"/>
    <x v="2"/>
    <n v="1.77"/>
    <n v="60"/>
    <s v="4/26/2020"/>
    <x v="2"/>
    <n v="361"/>
    <x v="1"/>
    <n v="1552.98"/>
    <n v="4138.8999999999996"/>
    <n v="206.94"/>
    <s v="11/29/2023"/>
    <s v="8/26/2023"/>
    <n v="8027"/>
    <n v="361"/>
    <s v="12/12/2023"/>
    <s v="Praise"/>
    <s v="Resolved"/>
    <s v="7/3/2023"/>
    <n v="1"/>
    <x v="2"/>
    <x v="1"/>
  </r>
  <r>
    <n v="362"/>
    <s v="Jennifer"/>
    <s v="Green"/>
    <n v="19"/>
    <x v="2"/>
    <s v="Address_362"/>
    <x v="29"/>
    <n v="19458795215"/>
    <s v="jennifer.green@kag.com"/>
    <x v="0"/>
    <n v="8749.09"/>
    <s v="2/15/2021"/>
    <s v="1/20/2023"/>
    <n v="362"/>
    <n v="45027"/>
    <x v="2"/>
    <n v="2728.43"/>
    <n v="11477.52"/>
    <x v="15"/>
    <n v="362"/>
    <n v="8334.0300000000007"/>
    <x v="0"/>
    <n v="8"/>
    <n v="36"/>
    <s v="5/11/2021"/>
    <x v="2"/>
    <n v="362"/>
    <x v="1"/>
    <n v="1019.99"/>
    <n v="1760.46"/>
    <n v="88.02"/>
    <s v="9/27/2023"/>
    <s v="9/2/2023"/>
    <n v="320"/>
    <n v="362"/>
    <s v="12/11/2023"/>
    <s v="Praise"/>
    <s v="Pending"/>
    <s v="5/11/2023"/>
    <n v="1"/>
    <x v="1"/>
    <x v="2"/>
  </r>
  <r>
    <n v="363"/>
    <s v="Andrew"/>
    <s v="Harris"/>
    <n v="54"/>
    <x v="0"/>
    <s v="Address_363"/>
    <x v="16"/>
    <n v="19458795216"/>
    <s v="andrew.harris@kag.com"/>
    <x v="1"/>
    <n v="7837.33"/>
    <s v="12/27/2013"/>
    <s v="12/6/2023"/>
    <n v="363"/>
    <n v="45154"/>
    <x v="1"/>
    <n v="1807.68"/>
    <n v="6029.65"/>
    <x v="32"/>
    <n v="363"/>
    <n v="42578.77"/>
    <x v="1"/>
    <n v="7.8"/>
    <n v="24"/>
    <s v="10/29/2020"/>
    <x v="0"/>
    <n v="363"/>
    <x v="2"/>
    <n v="2142.2199999999998"/>
    <n v="1597.56"/>
    <n v="79.88"/>
    <s v="11/4/2023"/>
    <s v="9/8/2023"/>
    <n v="5394"/>
    <n v="363"/>
    <s v="5/22/2023"/>
    <s v="Praise"/>
    <s v="Pending"/>
    <s v="5/5/2023"/>
    <n v="1"/>
    <x v="5"/>
    <x v="1"/>
  </r>
  <r>
    <n v="364"/>
    <s v="Kenneth"/>
    <s v="Green"/>
    <n v="43"/>
    <x v="1"/>
    <s v="Address_364"/>
    <x v="35"/>
    <n v="19458795217"/>
    <s v="kenneth.green@kag.com"/>
    <x v="1"/>
    <n v="321.99"/>
    <s v="5/19/2003"/>
    <s v="8/13/2023"/>
    <n v="364"/>
    <n v="45264"/>
    <x v="0"/>
    <n v="2957.16"/>
    <n v="-2635.17"/>
    <x v="89"/>
    <n v="364"/>
    <n v="7840.41"/>
    <x v="1"/>
    <n v="4.7"/>
    <n v="24"/>
    <s v="9/20/2021"/>
    <x v="2"/>
    <n v="364"/>
    <x v="0"/>
    <n v="4911.95"/>
    <n v="2899.75"/>
    <n v="144.99"/>
    <s v="11/3/2023"/>
    <s v="12/1/2023"/>
    <n v="813"/>
    <n v="364"/>
    <s v="5/18/2023"/>
    <s v="Complaint"/>
    <s v="Pending"/>
    <s v="2/19/2023"/>
    <n v="1"/>
    <x v="0"/>
    <x v="0"/>
  </r>
  <r>
    <n v="365"/>
    <s v="Paul"/>
    <s v="Martinez"/>
    <n v="46"/>
    <x v="1"/>
    <s v="Address_365"/>
    <x v="6"/>
    <n v="19458795218"/>
    <s v="paul.martinez@kag.com"/>
    <x v="0"/>
    <n v="8269.9599999999991"/>
    <s v="11/17/2020"/>
    <s v="6/18/2023"/>
    <n v="365"/>
    <n v="44929"/>
    <x v="0"/>
    <n v="2570.77"/>
    <n v="5699.19"/>
    <x v="53"/>
    <n v="365"/>
    <n v="32188.77"/>
    <x v="1"/>
    <n v="3.82"/>
    <n v="24"/>
    <s v="8/1/2022"/>
    <x v="0"/>
    <n v="365"/>
    <x v="0"/>
    <n v="7720.43"/>
    <n v="2.38"/>
    <n v="0.12"/>
    <s v="11/22/2023"/>
    <s v="9/15/2023"/>
    <n v="4985"/>
    <n v="365"/>
    <s v="9/12/2023"/>
    <s v="Suggestion"/>
    <s v="Pending"/>
    <s v="10/2/2023"/>
    <n v="1"/>
    <x v="3"/>
    <x v="1"/>
  </r>
  <r>
    <n v="366"/>
    <s v="Nancy"/>
    <s v="Perez"/>
    <n v="22"/>
    <x v="1"/>
    <s v="Address_366"/>
    <x v="9"/>
    <n v="19458795219"/>
    <s v="nancy.perez@kag.com"/>
    <x v="1"/>
    <n v="6417.39"/>
    <s v="4/10/2006"/>
    <s v="11/19/2023"/>
    <n v="366"/>
    <n v="44997"/>
    <x v="1"/>
    <n v="1388.34"/>
    <n v="7805.73"/>
    <x v="95"/>
    <n v="366"/>
    <n v="28106.17"/>
    <x v="2"/>
    <n v="4.42"/>
    <n v="48"/>
    <s v="2/22/2020"/>
    <x v="1"/>
    <n v="366"/>
    <x v="1"/>
    <n v="7076.06"/>
    <n v="1874.86"/>
    <n v="93.74"/>
    <s v="9/27/2023"/>
    <s v="10/15/2023"/>
    <n v="6748"/>
    <n v="366"/>
    <s v="7/16/2023"/>
    <s v="Praise"/>
    <s v="Resolved"/>
    <s v="5/10/2023"/>
    <n v="1"/>
    <x v="11"/>
    <x v="2"/>
  </r>
  <r>
    <n v="367"/>
    <s v="Mark"/>
    <s v="Jackson"/>
    <n v="49"/>
    <x v="2"/>
    <s v="Address_367"/>
    <x v="27"/>
    <n v="19458795220"/>
    <s v="mark.jackson@kag.com"/>
    <x v="0"/>
    <n v="1420.15"/>
    <s v="8/9/2011"/>
    <s v="2/13/2023"/>
    <n v="367"/>
    <n v="45023"/>
    <x v="2"/>
    <n v="2704.52"/>
    <n v="4124.67"/>
    <x v="10"/>
    <n v="367"/>
    <n v="42616.35"/>
    <x v="0"/>
    <n v="1.82"/>
    <n v="60"/>
    <s v="7/27/2020"/>
    <x v="2"/>
    <n v="367"/>
    <x v="1"/>
    <n v="3811.15"/>
    <n v="2081.83"/>
    <n v="104.09"/>
    <s v="12/3/2023"/>
    <s v="2/20/2023"/>
    <n v="5381"/>
    <n v="367"/>
    <s v="5/27/2023"/>
    <s v="Complaint"/>
    <s v="Pending"/>
    <s v="7/7/2023"/>
    <n v="1"/>
    <x v="1"/>
    <x v="1"/>
  </r>
  <r>
    <n v="368"/>
    <s v="Ronald"/>
    <s v="Smith"/>
    <n v="55"/>
    <x v="0"/>
    <s v="Address_368"/>
    <x v="0"/>
    <n v="19458795221"/>
    <s v="ronald.smith@kag.com"/>
    <x v="1"/>
    <n v="6213.03"/>
    <s v="11/19/2004"/>
    <s v="7/7/2023"/>
    <n v="368"/>
    <n v="45011"/>
    <x v="0"/>
    <n v="1900.08"/>
    <n v="8113.11"/>
    <x v="16"/>
    <n v="368"/>
    <n v="16278.73"/>
    <x v="0"/>
    <n v="6.74"/>
    <n v="12"/>
    <s v="5/6/2022"/>
    <x v="1"/>
    <n v="368"/>
    <x v="2"/>
    <n v="3888.88"/>
    <n v="4853.9399999999996"/>
    <n v="242.7"/>
    <s v="6/20/2023"/>
    <s v="6/14/2023"/>
    <n v="3406"/>
    <n v="368"/>
    <s v="5/25/2023"/>
    <s v="Praise"/>
    <s v="Pending"/>
    <s v="11/30/2023"/>
    <n v="1"/>
    <x v="11"/>
    <x v="1"/>
  </r>
  <r>
    <n v="369"/>
    <s v="Melissa"/>
    <s v="Miller"/>
    <n v="65"/>
    <x v="0"/>
    <s v="Address_369"/>
    <x v="12"/>
    <n v="19458795222"/>
    <s v="melissa.miller@kag.com"/>
    <x v="1"/>
    <n v="8197.15"/>
    <s v="12/6/2010"/>
    <s v="4/5/2023"/>
    <n v="369"/>
    <n v="45165"/>
    <x v="2"/>
    <n v="4606.37"/>
    <n v="12803.52"/>
    <x v="78"/>
    <n v="369"/>
    <n v="14920.1"/>
    <x v="2"/>
    <n v="9.2200000000000006"/>
    <n v="12"/>
    <s v="10/7/2021"/>
    <x v="1"/>
    <n v="369"/>
    <x v="0"/>
    <n v="6918.43"/>
    <n v="791.94"/>
    <n v="39.6"/>
    <s v="7/25/2023"/>
    <s v="1/6/2023"/>
    <n v="2991"/>
    <n v="369"/>
    <s v="9/24/2023"/>
    <s v="Complaint"/>
    <s v="Resolved"/>
    <s v="4/4/2023"/>
    <n v="1"/>
    <x v="5"/>
    <x v="3"/>
  </r>
  <r>
    <n v="370"/>
    <s v="Donald"/>
    <s v="Brown"/>
    <n v="19"/>
    <x v="0"/>
    <s v="Address_370"/>
    <x v="6"/>
    <n v="19458795223"/>
    <s v="donald.brown@kag.com"/>
    <x v="0"/>
    <n v="6060.91"/>
    <s v="5/25/2012"/>
    <s v="12/28/2023"/>
    <n v="370"/>
    <n v="45102"/>
    <x v="0"/>
    <n v="1884.41"/>
    <n v="4176.5"/>
    <x v="8"/>
    <n v="370"/>
    <n v="42474.239999999998"/>
    <x v="1"/>
    <n v="6.99"/>
    <n v="60"/>
    <s v="7/25/2021"/>
    <x v="0"/>
    <n v="370"/>
    <x v="1"/>
    <n v="7366.03"/>
    <n v="753.08"/>
    <n v="37.65"/>
    <s v="3/6/2023"/>
    <s v="8/5/2023"/>
    <n v="2368"/>
    <n v="370"/>
    <s v="10/29/2023"/>
    <s v="Suggestion"/>
    <s v="Resolved"/>
    <s v="3/29/2023"/>
    <n v="1"/>
    <x v="7"/>
    <x v="2"/>
  </r>
  <r>
    <n v="371"/>
    <s v="Andrew"/>
    <s v="Smith"/>
    <n v="22"/>
    <x v="2"/>
    <s v="Address_371"/>
    <x v="2"/>
    <n v="19458795224"/>
    <s v="andrew.smith@kag.com"/>
    <x v="1"/>
    <n v="9991.5499999999993"/>
    <s v="12/29/2009"/>
    <s v="5/15/2023"/>
    <n v="371"/>
    <n v="45219"/>
    <x v="2"/>
    <n v="210.35"/>
    <n v="9781.2000000000007"/>
    <x v="44"/>
    <n v="371"/>
    <n v="11848.89"/>
    <x v="1"/>
    <n v="6.22"/>
    <n v="48"/>
    <s v="9/15/2022"/>
    <x v="2"/>
    <n v="371"/>
    <x v="0"/>
    <n v="7505.92"/>
    <n v="3096.8"/>
    <n v="154.84"/>
    <s v="9/5/2023"/>
    <s v="9/25/2023"/>
    <n v="287"/>
    <n v="371"/>
    <s v="4/25/2023"/>
    <s v="Complaint"/>
    <s v="Resolved"/>
    <s v="1/25/2023"/>
    <n v="1"/>
    <x v="8"/>
    <x v="2"/>
  </r>
  <r>
    <n v="372"/>
    <s v="Steven"/>
    <s v="Anderson"/>
    <n v="64"/>
    <x v="1"/>
    <s v="Address_372"/>
    <x v="32"/>
    <n v="19458795225"/>
    <s v="steven.anderson@kag.com"/>
    <x v="1"/>
    <n v="5119.33"/>
    <s v="4/7/2020"/>
    <s v="4/4/2023"/>
    <n v="372"/>
    <n v="45057"/>
    <x v="0"/>
    <n v="3820.23"/>
    <n v="8939.56"/>
    <x v="40"/>
    <n v="372"/>
    <n v="37556.03"/>
    <x v="0"/>
    <n v="9.92"/>
    <n v="24"/>
    <s v="9/3/2021"/>
    <x v="1"/>
    <n v="372"/>
    <x v="1"/>
    <n v="2425.63"/>
    <n v="390.94"/>
    <n v="19.55"/>
    <s v="7/19/2023"/>
    <s v="2/23/2023"/>
    <n v="3466"/>
    <n v="372"/>
    <s v="2/1/2023"/>
    <s v="Complaint"/>
    <s v="Pending"/>
    <s v="5/4/2023"/>
    <n v="1"/>
    <x v="10"/>
    <x v="3"/>
  </r>
  <r>
    <n v="373"/>
    <s v="Charles"/>
    <s v="Flores"/>
    <n v="50"/>
    <x v="0"/>
    <s v="Address_373"/>
    <x v="19"/>
    <n v="19458795226"/>
    <s v="charles.flores@kag.com"/>
    <x v="1"/>
    <n v="6764"/>
    <s v="8/11/2007"/>
    <s v="2/23/2023"/>
    <n v="373"/>
    <n v="45103"/>
    <x v="2"/>
    <n v="4818.78"/>
    <n v="1945.22"/>
    <x v="18"/>
    <n v="373"/>
    <n v="10366.15"/>
    <x v="0"/>
    <n v="5.88"/>
    <n v="36"/>
    <s v="3/13/2022"/>
    <x v="1"/>
    <n v="373"/>
    <x v="0"/>
    <n v="1585.88"/>
    <n v="3105.37"/>
    <n v="155.27000000000001"/>
    <s v="8/21/2023"/>
    <s v="10/29/2023"/>
    <n v="7821"/>
    <n v="373"/>
    <s v="10/17/2023"/>
    <s v="Suggestion"/>
    <s v="Pending"/>
    <s v="8/2/2023"/>
    <n v="1"/>
    <x v="7"/>
    <x v="1"/>
  </r>
  <r>
    <n v="374"/>
    <s v="Emily"/>
    <s v="Lopez"/>
    <n v="68"/>
    <x v="1"/>
    <s v="Address_374"/>
    <x v="8"/>
    <n v="19458795227"/>
    <s v="emily.lopez@kag.com"/>
    <x v="0"/>
    <n v="796.7"/>
    <s v="11/24/2009"/>
    <s v="3/23/2023"/>
    <n v="374"/>
    <n v="45027"/>
    <x v="2"/>
    <n v="855.23"/>
    <n v="1651.93"/>
    <x v="81"/>
    <n v="374"/>
    <n v="43909.08"/>
    <x v="1"/>
    <n v="4.1100000000000003"/>
    <n v="48"/>
    <s v="1/30/2021"/>
    <x v="1"/>
    <n v="374"/>
    <x v="1"/>
    <n v="5541.14"/>
    <n v="2037.22"/>
    <n v="101.86"/>
    <s v="10/2/2023"/>
    <s v="9/11/2023"/>
    <n v="444"/>
    <n v="374"/>
    <s v="1/1/2023"/>
    <s v="Suggestion"/>
    <s v="Resolved"/>
    <s v="10/30/2023"/>
    <n v="1"/>
    <x v="1"/>
    <x v="3"/>
  </r>
  <r>
    <n v="375"/>
    <s v="Daniel"/>
    <s v="Perez"/>
    <n v="52"/>
    <x v="2"/>
    <s v="Address_375"/>
    <x v="4"/>
    <n v="19458795228"/>
    <s v="daniel.perez@kag.com"/>
    <x v="1"/>
    <n v="8150.66"/>
    <s v="5/17/2017"/>
    <s v="9/26/2023"/>
    <n v="375"/>
    <n v="45143"/>
    <x v="0"/>
    <n v="4864.1899999999996"/>
    <n v="3286.47"/>
    <x v="53"/>
    <n v="375"/>
    <n v="42114.11"/>
    <x v="2"/>
    <n v="7.34"/>
    <n v="24"/>
    <s v="7/29/2022"/>
    <x v="0"/>
    <n v="375"/>
    <x v="2"/>
    <n v="4588.12"/>
    <n v="13.14"/>
    <n v="0.66"/>
    <s v="3/10/2023"/>
    <s v="5/26/2023"/>
    <n v="9974"/>
    <n v="375"/>
    <s v="4/22/2023"/>
    <s v="Suggestion"/>
    <s v="Resolved"/>
    <s v="8/22/2023"/>
    <n v="1"/>
    <x v="5"/>
    <x v="1"/>
  </r>
  <r>
    <n v="376"/>
    <s v="Steven"/>
    <s v="Perez"/>
    <n v="36"/>
    <x v="0"/>
    <s v="Address_376"/>
    <x v="8"/>
    <n v="19458795229"/>
    <s v="steven.perez@kag.com"/>
    <x v="1"/>
    <n v="6278.62"/>
    <s v="6/19/2005"/>
    <s v="10/16/2023"/>
    <n v="376"/>
    <n v="45114"/>
    <x v="2"/>
    <n v="3089.8"/>
    <n v="9368.42"/>
    <x v="35"/>
    <n v="376"/>
    <n v="39585.69"/>
    <x v="2"/>
    <n v="5.69"/>
    <n v="12"/>
    <s v="9/6/2020"/>
    <x v="0"/>
    <n v="376"/>
    <x v="0"/>
    <n v="9363.51"/>
    <n v="2203.2199999999998"/>
    <n v="110.16"/>
    <s v="8/18/2023"/>
    <s v="2/28/2023"/>
    <n v="4636"/>
    <n v="376"/>
    <s v="8/2/2023"/>
    <s v="Complaint"/>
    <s v="Pending"/>
    <s v="2/27/2023"/>
    <n v="1"/>
    <x v="2"/>
    <x v="0"/>
  </r>
  <r>
    <n v="377"/>
    <s v="Michael"/>
    <s v="Roberts"/>
    <n v="32"/>
    <x v="2"/>
    <s v="Address_377"/>
    <x v="33"/>
    <n v="19458795230"/>
    <s v="michael.roberts@kag.com"/>
    <x v="1"/>
    <n v="5656.3"/>
    <s v="12/31/2021"/>
    <s v="5/15/2023"/>
    <n v="377"/>
    <n v="45172"/>
    <x v="2"/>
    <n v="4238.46"/>
    <n v="1417.84"/>
    <x v="21"/>
    <n v="377"/>
    <n v="25082.09"/>
    <x v="0"/>
    <n v="9.75"/>
    <n v="60"/>
    <s v="9/2/2020"/>
    <x v="1"/>
    <n v="377"/>
    <x v="0"/>
    <n v="1051.83"/>
    <n v="3693.8"/>
    <n v="184.69"/>
    <s v="7/30/2023"/>
    <s v="5/15/2023"/>
    <n v="4464"/>
    <n v="377"/>
    <s v="3/3/2023"/>
    <s v="Suggestion"/>
    <s v="Resolved"/>
    <s v="3/11/2023"/>
    <n v="1"/>
    <x v="6"/>
    <x v="4"/>
  </r>
  <r>
    <n v="378"/>
    <s v="Karen"/>
    <s v="Campbell"/>
    <n v="52"/>
    <x v="0"/>
    <s v="Address_378"/>
    <x v="13"/>
    <n v="19458795231"/>
    <s v="karen.campbell@kag.com"/>
    <x v="0"/>
    <n v="7117.21"/>
    <s v="9/22/2016"/>
    <s v="6/7/2023"/>
    <n v="378"/>
    <n v="45279"/>
    <x v="0"/>
    <n v="2369.75"/>
    <n v="9486.9599999999991"/>
    <x v="57"/>
    <n v="378"/>
    <n v="2658.12"/>
    <x v="2"/>
    <n v="9.08"/>
    <n v="60"/>
    <s v="1/26/2021"/>
    <x v="2"/>
    <n v="378"/>
    <x v="0"/>
    <n v="8280.49"/>
    <n v="663.01"/>
    <n v="33.15"/>
    <s v="1/11/2023"/>
    <s v="7/30/2023"/>
    <n v="4026"/>
    <n v="378"/>
    <s v="7/22/2023"/>
    <s v="Complaint"/>
    <s v="Pending"/>
    <s v="11/14/2023"/>
    <n v="1"/>
    <x v="0"/>
    <x v="1"/>
  </r>
  <r>
    <n v="379"/>
    <s v="Matthew"/>
    <s v="Taylor"/>
    <n v="25"/>
    <x v="0"/>
    <s v="Address_379"/>
    <x v="12"/>
    <n v="19458795232"/>
    <s v="matthew.taylor@kag.com"/>
    <x v="1"/>
    <n v="5649.05"/>
    <s v="4/19/2000"/>
    <s v="9/24/2023"/>
    <n v="379"/>
    <n v="45195"/>
    <x v="1"/>
    <n v="3116.38"/>
    <n v="8765.43"/>
    <x v="38"/>
    <n v="379"/>
    <n v="7490.79"/>
    <x v="2"/>
    <n v="9.52"/>
    <n v="24"/>
    <s v="1/26/2021"/>
    <x v="0"/>
    <n v="379"/>
    <x v="0"/>
    <n v="9926.93"/>
    <n v="917.79"/>
    <n v="45.89"/>
    <s v="4/14/2023"/>
    <s v="3/29/2023"/>
    <n v="7192"/>
    <n v="379"/>
    <s v="4/29/2023"/>
    <s v="Praise"/>
    <s v="Pending"/>
    <s v="12/17/2023"/>
    <n v="1"/>
    <x v="6"/>
    <x v="2"/>
  </r>
  <r>
    <n v="380"/>
    <s v="Carol"/>
    <s v="Lewis"/>
    <n v="64"/>
    <x v="1"/>
    <s v="Address_380"/>
    <x v="32"/>
    <n v="19458795233"/>
    <s v="carol.lewis@kag.com"/>
    <x v="0"/>
    <n v="7687.87"/>
    <s v="2/15/2001"/>
    <s v="11/22/2023"/>
    <n v="380"/>
    <n v="45107"/>
    <x v="0"/>
    <n v="4206.88"/>
    <n v="3480.99"/>
    <x v="35"/>
    <n v="380"/>
    <n v="23373.65"/>
    <x v="1"/>
    <n v="1.01"/>
    <n v="48"/>
    <s v="2/20/2022"/>
    <x v="1"/>
    <n v="380"/>
    <x v="2"/>
    <n v="8653.42"/>
    <n v="1172.33"/>
    <n v="58.62"/>
    <s v="4/21/2023"/>
    <s v="4/4/2023"/>
    <n v="7965"/>
    <n v="380"/>
    <s v="8/23/2023"/>
    <s v="Praise"/>
    <s v="Resolved"/>
    <s v="1/20/2023"/>
    <n v="1"/>
    <x v="7"/>
    <x v="3"/>
  </r>
  <r>
    <n v="381"/>
    <s v="Donald"/>
    <s v="Rivera"/>
    <n v="18"/>
    <x v="2"/>
    <s v="Address_381"/>
    <x v="13"/>
    <n v="19458795234"/>
    <s v="donald.rivera@kag.com"/>
    <x v="0"/>
    <n v="5876.8"/>
    <s v="3/11/2000"/>
    <s v="10/4/2023"/>
    <n v="381"/>
    <n v="45232"/>
    <x v="1"/>
    <n v="4914.17"/>
    <n v="962.63"/>
    <x v="39"/>
    <n v="381"/>
    <n v="3138.73"/>
    <x v="1"/>
    <n v="4.01"/>
    <n v="24"/>
    <s v="7/25/2022"/>
    <x v="1"/>
    <n v="381"/>
    <x v="0"/>
    <n v="8332.99"/>
    <n v="1949.43"/>
    <n v="97.47"/>
    <s v="8/31/2023"/>
    <s v="8/27/2023"/>
    <n v="894"/>
    <n v="381"/>
    <s v="12/3/2023"/>
    <s v="Suggestion"/>
    <s v="Pending"/>
    <s v="10/1/2023"/>
    <n v="1"/>
    <x v="4"/>
    <x v="2"/>
  </r>
  <r>
    <n v="382"/>
    <s v="Michael"/>
    <s v="Wilson"/>
    <n v="55"/>
    <x v="0"/>
    <s v="Address_382"/>
    <x v="24"/>
    <n v="19458795235"/>
    <s v="michael.wilson@kag.com"/>
    <x v="1"/>
    <n v="5248.53"/>
    <s v="3/16/2010"/>
    <s v="10/15/2023"/>
    <n v="382"/>
    <n v="45080"/>
    <x v="0"/>
    <n v="932.14"/>
    <n v="6180.67"/>
    <x v="90"/>
    <n v="382"/>
    <n v="4110.1499999999996"/>
    <x v="2"/>
    <n v="6.64"/>
    <n v="48"/>
    <s v="3/29/2021"/>
    <x v="0"/>
    <n v="382"/>
    <x v="0"/>
    <n v="1202.27"/>
    <n v="4745.8100000000004"/>
    <n v="237.29"/>
    <s v="3/14/2023"/>
    <s v="5/23/2023"/>
    <n v="3207"/>
    <n v="382"/>
    <s v="7/25/2023"/>
    <s v="Complaint"/>
    <s v="Pending"/>
    <s v="2/8/2023"/>
    <n v="1"/>
    <x v="7"/>
    <x v="1"/>
  </r>
  <r>
    <n v="383"/>
    <s v="Michelle"/>
    <s v="Roberts"/>
    <n v="39"/>
    <x v="0"/>
    <s v="Address_383"/>
    <x v="39"/>
    <n v="19458795236"/>
    <s v="michelle.roberts@kag.com"/>
    <x v="1"/>
    <n v="1436.69"/>
    <s v="12/18/2001"/>
    <s v="5/13/2023"/>
    <n v="383"/>
    <n v="45107"/>
    <x v="1"/>
    <n v="4494.75"/>
    <n v="-3058.06"/>
    <x v="37"/>
    <n v="383"/>
    <n v="7149.69"/>
    <x v="0"/>
    <n v="3.77"/>
    <n v="12"/>
    <s v="5/22/2022"/>
    <x v="1"/>
    <n v="383"/>
    <x v="1"/>
    <n v="8788.67"/>
    <n v="352.76"/>
    <n v="17.64"/>
    <s v="11/5/2023"/>
    <s v="5/5/2023"/>
    <n v="6817"/>
    <n v="383"/>
    <s v="12/10/2023"/>
    <s v="Suggestion"/>
    <s v="Pending"/>
    <s v="12/15/2023"/>
    <n v="1"/>
    <x v="7"/>
    <x v="0"/>
  </r>
  <r>
    <n v="384"/>
    <s v="Melissa"/>
    <s v="Martin"/>
    <n v="34"/>
    <x v="2"/>
    <s v="Address_384"/>
    <x v="9"/>
    <n v="19458795237"/>
    <s v="melissa.martin@kag.com"/>
    <x v="1"/>
    <n v="4771.12"/>
    <s v="12/29/2014"/>
    <s v="12/28/2023"/>
    <n v="384"/>
    <n v="44983"/>
    <x v="1"/>
    <n v="3339.69"/>
    <n v="8110.81"/>
    <x v="79"/>
    <n v="384"/>
    <n v="13781.49"/>
    <x v="1"/>
    <n v="6.91"/>
    <n v="60"/>
    <s v="2/9/2021"/>
    <x v="2"/>
    <n v="384"/>
    <x v="1"/>
    <n v="6257.29"/>
    <n v="4108.37"/>
    <n v="205.42"/>
    <s v="2/14/2023"/>
    <s v="2/15/2023"/>
    <n v="6666"/>
    <n v="384"/>
    <s v="1/18/2023"/>
    <s v="Complaint"/>
    <s v="Pending"/>
    <s v="10/18/2023"/>
    <n v="1"/>
    <x v="9"/>
    <x v="4"/>
  </r>
  <r>
    <n v="385"/>
    <s v="Nancy"/>
    <s v="Roberts"/>
    <n v="33"/>
    <x v="1"/>
    <s v="Address_385"/>
    <x v="10"/>
    <n v="19458795238"/>
    <s v="nancy.roberts@kag.com"/>
    <x v="1"/>
    <n v="5428.52"/>
    <s v="8/27/2018"/>
    <s v="12/15/2023"/>
    <n v="385"/>
    <n v="44972"/>
    <x v="0"/>
    <n v="4734.84"/>
    <n v="10163.36"/>
    <x v="50"/>
    <n v="385"/>
    <n v="37716.82"/>
    <x v="1"/>
    <n v="7.43"/>
    <n v="48"/>
    <s v="8/18/2020"/>
    <x v="0"/>
    <n v="385"/>
    <x v="0"/>
    <n v="6885.88"/>
    <n v="4003.66"/>
    <n v="200.18"/>
    <s v="5/6/2023"/>
    <s v="6/9/2023"/>
    <n v="2527"/>
    <n v="385"/>
    <s v="11/19/2023"/>
    <s v="Praise"/>
    <s v="Resolved"/>
    <s v="9/5/2023"/>
    <n v="1"/>
    <x v="9"/>
    <x v="4"/>
  </r>
  <r>
    <n v="386"/>
    <s v="Stephanie"/>
    <s v="Mitchell"/>
    <n v="62"/>
    <x v="2"/>
    <s v="Address_386"/>
    <x v="17"/>
    <n v="19458795239"/>
    <s v="stephanie.mitchell@kag.com"/>
    <x v="1"/>
    <n v="6283.28"/>
    <s v="12/19/2001"/>
    <s v="2/4/2023"/>
    <n v="386"/>
    <n v="45276"/>
    <x v="2"/>
    <n v="1597.35"/>
    <n v="7880.63"/>
    <x v="89"/>
    <n v="386"/>
    <n v="3351.14"/>
    <x v="1"/>
    <n v="6.61"/>
    <n v="12"/>
    <s v="8/19/2020"/>
    <x v="0"/>
    <n v="386"/>
    <x v="2"/>
    <n v="4572.5200000000004"/>
    <n v="2328.44"/>
    <n v="116.42"/>
    <s v="8/22/2023"/>
    <s v="6/26/2023"/>
    <n v="7483"/>
    <n v="386"/>
    <s v="11/13/2023"/>
    <s v="Praise"/>
    <s v="Pending"/>
    <s v="10/30/2023"/>
    <n v="1"/>
    <x v="0"/>
    <x v="3"/>
  </r>
  <r>
    <n v="387"/>
    <s v="Emily"/>
    <s v="Allen"/>
    <n v="18"/>
    <x v="0"/>
    <s v="Address_387"/>
    <x v="37"/>
    <n v="19458795240"/>
    <s v="emily.allen@kag.com"/>
    <x v="1"/>
    <n v="4613.33"/>
    <s v="3/7/2021"/>
    <s v="9/8/2023"/>
    <n v="387"/>
    <n v="45012"/>
    <x v="0"/>
    <n v="1220.54"/>
    <n v="5833.87"/>
    <x v="25"/>
    <n v="387"/>
    <n v="49198.33"/>
    <x v="0"/>
    <n v="5.12"/>
    <n v="36"/>
    <s v="1/9/2021"/>
    <x v="2"/>
    <n v="387"/>
    <x v="2"/>
    <n v="9496.02"/>
    <n v="680.19"/>
    <n v="34.01"/>
    <s v="10/22/2023"/>
    <s v="4/4/2023"/>
    <n v="3483"/>
    <n v="387"/>
    <s v="2/27/2023"/>
    <s v="Suggestion"/>
    <s v="Resolved"/>
    <s v="5/11/2023"/>
    <n v="1"/>
    <x v="11"/>
    <x v="2"/>
  </r>
  <r>
    <n v="388"/>
    <s v="Timothy"/>
    <s v="Nelson"/>
    <n v="20"/>
    <x v="2"/>
    <s v="Address_388"/>
    <x v="23"/>
    <n v="19458795241"/>
    <s v="timothy.nelson@kag.com"/>
    <x v="0"/>
    <n v="1551.77"/>
    <s v="3/6/2021"/>
    <s v="2/16/2023"/>
    <n v="388"/>
    <n v="45161"/>
    <x v="1"/>
    <n v="1833.96"/>
    <n v="-282.19"/>
    <x v="52"/>
    <n v="388"/>
    <n v="14417.65"/>
    <x v="1"/>
    <n v="7.27"/>
    <n v="24"/>
    <s v="4/10/2021"/>
    <x v="1"/>
    <n v="388"/>
    <x v="0"/>
    <n v="5707.66"/>
    <n v="3060.75"/>
    <n v="153.04"/>
    <s v="12/30/2023"/>
    <s v="12/17/2023"/>
    <n v="6198"/>
    <n v="388"/>
    <s v="11/23/2023"/>
    <s v="Praise"/>
    <s v="Pending"/>
    <s v="9/7/2023"/>
    <n v="1"/>
    <x v="5"/>
    <x v="2"/>
  </r>
  <r>
    <n v="389"/>
    <s v="Lisa"/>
    <s v="Anderson"/>
    <n v="23"/>
    <x v="1"/>
    <s v="Address_389"/>
    <x v="3"/>
    <n v="19458795242"/>
    <s v="lisa.anderson@kag.com"/>
    <x v="1"/>
    <n v="1588.59"/>
    <s v="10/10/2022"/>
    <s v="9/25/2023"/>
    <n v="389"/>
    <n v="45008"/>
    <x v="1"/>
    <n v="4423.6499999999996"/>
    <n v="-2835.06"/>
    <x v="61"/>
    <n v="389"/>
    <n v="16689.689999999999"/>
    <x v="1"/>
    <n v="8.02"/>
    <n v="48"/>
    <s v="10/17/2020"/>
    <x v="0"/>
    <n v="389"/>
    <x v="1"/>
    <n v="6558.77"/>
    <n v="3616.69"/>
    <n v="180.83"/>
    <s v="11/27/2023"/>
    <s v="1/10/2023"/>
    <n v="7718"/>
    <n v="389"/>
    <s v="1/18/2023"/>
    <s v="Praise"/>
    <s v="Pending"/>
    <s v="12/9/2023"/>
    <n v="1"/>
    <x v="11"/>
    <x v="2"/>
  </r>
  <r>
    <n v="390"/>
    <s v="Daniel"/>
    <s v="Lopez"/>
    <n v="69"/>
    <x v="1"/>
    <s v="Address_390"/>
    <x v="27"/>
    <n v="19458795243"/>
    <s v="daniel.lopez@kag.com"/>
    <x v="1"/>
    <n v="7237.78"/>
    <s v="10/30/2019"/>
    <s v="10/20/2023"/>
    <n v="390"/>
    <n v="45104"/>
    <x v="1"/>
    <n v="2303.5700000000002"/>
    <n v="4934.21"/>
    <x v="79"/>
    <n v="390"/>
    <n v="13146.36"/>
    <x v="2"/>
    <n v="7.26"/>
    <n v="24"/>
    <s v="1/5/2021"/>
    <x v="2"/>
    <n v="390"/>
    <x v="1"/>
    <n v="2880.23"/>
    <n v="776.24"/>
    <n v="38.81"/>
    <s v="3/3/2023"/>
    <s v="5/25/2023"/>
    <n v="7741"/>
    <n v="390"/>
    <s v="3/17/2023"/>
    <s v="Suggestion"/>
    <s v="Resolved"/>
    <s v="10/2/2023"/>
    <n v="1"/>
    <x v="7"/>
    <x v="3"/>
  </r>
  <r>
    <n v="391"/>
    <s v="Mary"/>
    <s v="Flores"/>
    <n v="20"/>
    <x v="1"/>
    <s v="Address_391"/>
    <x v="25"/>
    <n v="19458795244"/>
    <s v="mary.flores@kag.com"/>
    <x v="0"/>
    <n v="6648.33"/>
    <s v="5/14/2006"/>
    <s v="2/13/2023"/>
    <n v="391"/>
    <n v="45252"/>
    <x v="0"/>
    <n v="4757.8599999999997"/>
    <n v="1890.47"/>
    <x v="77"/>
    <n v="391"/>
    <n v="30517.15"/>
    <x v="0"/>
    <n v="8.31"/>
    <n v="24"/>
    <s v="1/7/2021"/>
    <x v="2"/>
    <n v="391"/>
    <x v="1"/>
    <n v="6023.32"/>
    <n v="3494.73"/>
    <n v="174.74"/>
    <s v="5/13/2023"/>
    <s v="5/28/2023"/>
    <n v="830"/>
    <n v="391"/>
    <s v="8/6/2023"/>
    <s v="Suggestion"/>
    <s v="Resolved"/>
    <s v="8/31/2023"/>
    <n v="1"/>
    <x v="4"/>
    <x v="2"/>
  </r>
  <r>
    <n v="392"/>
    <s v="Anthony"/>
    <s v="Martin"/>
    <n v="64"/>
    <x v="1"/>
    <s v="Address_392"/>
    <x v="34"/>
    <n v="19458795245"/>
    <s v="anthony.martin@kag.com"/>
    <x v="1"/>
    <n v="2669.04"/>
    <s v="9/1/2006"/>
    <s v="10/5/2023"/>
    <n v="392"/>
    <n v="45019"/>
    <x v="1"/>
    <n v="1219.28"/>
    <n v="3888.32"/>
    <x v="21"/>
    <n v="392"/>
    <n v="1951.9"/>
    <x v="2"/>
    <n v="9.5299999999999994"/>
    <n v="60"/>
    <s v="1/9/2022"/>
    <x v="1"/>
    <n v="392"/>
    <x v="2"/>
    <n v="2985.82"/>
    <n v="4602.6499999999996"/>
    <n v="230.13"/>
    <s v="12/17/2023"/>
    <s v="11/3/2023"/>
    <n v="696"/>
    <n v="392"/>
    <s v="7/3/2023"/>
    <s v="Praise"/>
    <s v="Resolved"/>
    <s v="1/14/2023"/>
    <n v="1"/>
    <x v="1"/>
    <x v="3"/>
  </r>
  <r>
    <n v="393"/>
    <s v="Carol"/>
    <s v="Robinson"/>
    <n v="47"/>
    <x v="1"/>
    <s v="Address_393"/>
    <x v="35"/>
    <n v="19458795246"/>
    <s v="carol.robinson@kag.com"/>
    <x v="1"/>
    <n v="4513.99"/>
    <s v="9/19/2007"/>
    <s v="5/19/2023"/>
    <n v="393"/>
    <n v="45124"/>
    <x v="2"/>
    <n v="1110.51"/>
    <n v="5624.5"/>
    <x v="4"/>
    <n v="393"/>
    <n v="5584.91"/>
    <x v="2"/>
    <n v="1.92"/>
    <n v="24"/>
    <s v="4/9/2021"/>
    <x v="0"/>
    <n v="393"/>
    <x v="0"/>
    <n v="2030.96"/>
    <n v="947.46"/>
    <n v="47.37"/>
    <s v="10/7/2023"/>
    <s v="9/2/2023"/>
    <n v="3125"/>
    <n v="393"/>
    <s v="10/26/2023"/>
    <s v="Praise"/>
    <s v="Pending"/>
    <s v="7/9/2023"/>
    <n v="1"/>
    <x v="2"/>
    <x v="1"/>
  </r>
  <r>
    <n v="394"/>
    <s v="Mary"/>
    <s v="Nguyen"/>
    <n v="64"/>
    <x v="1"/>
    <s v="Address_394"/>
    <x v="13"/>
    <n v="19458795247"/>
    <s v="mary.nguyen@kag.com"/>
    <x v="0"/>
    <n v="3138.88"/>
    <s v="6/19/2001"/>
    <s v="12/9/2023"/>
    <n v="394"/>
    <n v="45088"/>
    <x v="2"/>
    <n v="3395.24"/>
    <n v="6534.12"/>
    <x v="12"/>
    <n v="394"/>
    <n v="5840.09"/>
    <x v="2"/>
    <n v="9.16"/>
    <n v="36"/>
    <s v="12/28/2020"/>
    <x v="0"/>
    <n v="394"/>
    <x v="2"/>
    <n v="5635.38"/>
    <n v="628.36"/>
    <n v="31.42"/>
    <s v="11/15/2023"/>
    <s v="1/20/2023"/>
    <n v="8469"/>
    <n v="394"/>
    <s v="2/18/2023"/>
    <s v="Suggestion"/>
    <s v="Pending"/>
    <s v="12/17/2023"/>
    <n v="1"/>
    <x v="7"/>
    <x v="3"/>
  </r>
  <r>
    <n v="395"/>
    <s v="Sandra"/>
    <s v="Williams"/>
    <n v="28"/>
    <x v="1"/>
    <s v="Address_395"/>
    <x v="35"/>
    <n v="19458795248"/>
    <s v="sandra.williams@kag.com"/>
    <x v="0"/>
    <n v="1892.13"/>
    <s v="8/30/2017"/>
    <s v="11/7/2023"/>
    <n v="395"/>
    <n v="45152"/>
    <x v="2"/>
    <n v="1465.4"/>
    <n v="426.73"/>
    <x v="96"/>
    <n v="395"/>
    <n v="33562.089999999997"/>
    <x v="2"/>
    <n v="3.46"/>
    <n v="60"/>
    <s v="12/19/2020"/>
    <x v="2"/>
    <n v="395"/>
    <x v="2"/>
    <n v="8614.9599999999991"/>
    <n v="3334.37"/>
    <n v="166.72"/>
    <s v="12/19/2023"/>
    <s v="1/4/2023"/>
    <n v="842"/>
    <n v="395"/>
    <s v="11/15/2023"/>
    <s v="Complaint"/>
    <s v="Pending"/>
    <s v="11/14/2023"/>
    <n v="1"/>
    <x v="5"/>
    <x v="4"/>
  </r>
  <r>
    <n v="396"/>
    <s v="Thomas"/>
    <s v="Ramirez"/>
    <n v="44"/>
    <x v="0"/>
    <s v="Address_396"/>
    <x v="36"/>
    <n v="19458795249"/>
    <s v="thomas.ramirez@kag.com"/>
    <x v="1"/>
    <n v="3329.02"/>
    <s v="3/17/2021"/>
    <s v="8/25/2023"/>
    <n v="396"/>
    <n v="45119"/>
    <x v="0"/>
    <n v="654.48"/>
    <n v="2674.54"/>
    <x v="95"/>
    <n v="396"/>
    <n v="17146.57"/>
    <x v="2"/>
    <n v="6.07"/>
    <n v="24"/>
    <s v="5/2/2021"/>
    <x v="2"/>
    <n v="396"/>
    <x v="1"/>
    <n v="8896.64"/>
    <n v="2405.58"/>
    <n v="120.28"/>
    <s v="9/3/2023"/>
    <s v="4/29/2023"/>
    <n v="1791"/>
    <n v="396"/>
    <s v="9/21/2023"/>
    <s v="Suggestion"/>
    <s v="Resolved"/>
    <s v="12/23/2023"/>
    <n v="1"/>
    <x v="2"/>
    <x v="0"/>
  </r>
  <r>
    <n v="397"/>
    <s v="Michelle"/>
    <s v="Sanchez"/>
    <n v="39"/>
    <x v="2"/>
    <s v="Address_397"/>
    <x v="20"/>
    <n v="19458795250"/>
    <s v="michelle.sanchez@kag.com"/>
    <x v="0"/>
    <n v="2700.62"/>
    <s v="2/28/2014"/>
    <s v="9/23/2023"/>
    <n v="397"/>
    <n v="45072"/>
    <x v="2"/>
    <n v="1885.93"/>
    <n v="4586.55"/>
    <x v="79"/>
    <n v="397"/>
    <n v="22437.22"/>
    <x v="2"/>
    <n v="9.48"/>
    <n v="36"/>
    <s v="8/1/2022"/>
    <x v="0"/>
    <n v="397"/>
    <x v="2"/>
    <n v="9432.81"/>
    <n v="4269.68"/>
    <n v="213.48"/>
    <s v="4/1/2023"/>
    <s v="8/9/2023"/>
    <n v="1346"/>
    <n v="397"/>
    <s v="9/1/2023"/>
    <s v="Suggestion"/>
    <s v="Resolved"/>
    <s v="1/7/2023"/>
    <n v="1"/>
    <x v="10"/>
    <x v="0"/>
  </r>
  <r>
    <n v="398"/>
    <s v="Steven"/>
    <s v="Robinson"/>
    <n v="23"/>
    <x v="1"/>
    <s v="Address_398"/>
    <x v="36"/>
    <n v="19458795251"/>
    <s v="steven.robinson@kag.com"/>
    <x v="0"/>
    <n v="916.03"/>
    <s v="7/22/2009"/>
    <s v="6/19/2023"/>
    <n v="398"/>
    <n v="45180"/>
    <x v="0"/>
    <n v="1338.17"/>
    <n v="-422.14"/>
    <x v="20"/>
    <n v="398"/>
    <n v="47548.69"/>
    <x v="1"/>
    <n v="6.58"/>
    <n v="48"/>
    <s v="8/15/2020"/>
    <x v="1"/>
    <n v="398"/>
    <x v="2"/>
    <n v="9426.4599999999991"/>
    <n v="2579.6"/>
    <n v="128.97999999999999"/>
    <s v="3/8/2023"/>
    <s v="7/1/2023"/>
    <n v="2763"/>
    <n v="398"/>
    <s v="10/1/2023"/>
    <s v="Suggestion"/>
    <s v="Pending"/>
    <s v="4/17/2023"/>
    <n v="1"/>
    <x v="6"/>
    <x v="2"/>
  </r>
  <r>
    <n v="399"/>
    <s v="David"/>
    <s v="Gonzalez"/>
    <n v="55"/>
    <x v="2"/>
    <s v="Address_399"/>
    <x v="27"/>
    <n v="19458795252"/>
    <s v="david.gonzalez@kag.com"/>
    <x v="0"/>
    <n v="5094.42"/>
    <s v="8/6/2010"/>
    <s v="8/4/2023"/>
    <n v="399"/>
    <n v="45209"/>
    <x v="1"/>
    <n v="2070.7800000000002"/>
    <n v="3023.64"/>
    <x v="22"/>
    <n v="399"/>
    <n v="10802.1"/>
    <x v="0"/>
    <n v="1.76"/>
    <n v="12"/>
    <s v="9/1/2020"/>
    <x v="1"/>
    <n v="399"/>
    <x v="0"/>
    <n v="9717.94"/>
    <n v="4104.5200000000004"/>
    <n v="205.23"/>
    <s v="11/27/2023"/>
    <s v="4/2/2023"/>
    <n v="7883"/>
    <n v="399"/>
    <s v="4/15/2023"/>
    <s v="Suggestion"/>
    <s v="Pending"/>
    <s v="11/28/2023"/>
    <n v="1"/>
    <x v="8"/>
    <x v="1"/>
  </r>
  <r>
    <n v="400"/>
    <s v="Kevin"/>
    <s v="Gonzalez"/>
    <n v="58"/>
    <x v="2"/>
    <s v="Address_400"/>
    <x v="34"/>
    <n v="19458795253"/>
    <s v="kevin.gonzalez@kag.com"/>
    <x v="0"/>
    <n v="4563.75"/>
    <s v="11/14/2004"/>
    <s v="4/27/2023"/>
    <n v="400"/>
    <n v="44936"/>
    <x v="0"/>
    <n v="940.69"/>
    <n v="3623.06"/>
    <x v="28"/>
    <n v="400"/>
    <n v="4439.6400000000003"/>
    <x v="2"/>
    <n v="5.49"/>
    <n v="36"/>
    <s v="3/23/2022"/>
    <x v="1"/>
    <n v="400"/>
    <x v="1"/>
    <n v="7495.65"/>
    <n v="1975.56"/>
    <n v="98.78"/>
    <s v="2/19/2023"/>
    <s v="11/17/2023"/>
    <n v="4080"/>
    <n v="400"/>
    <s v="1/7/2023"/>
    <s v="Complaint"/>
    <s v="Pending"/>
    <s v="1/24/2023"/>
    <n v="1"/>
    <x v="3"/>
    <x v="1"/>
  </r>
  <r>
    <n v="401"/>
    <s v="Deborah"/>
    <s v="Johnson"/>
    <n v="63"/>
    <x v="0"/>
    <s v="Address_401"/>
    <x v="37"/>
    <n v="19458795254"/>
    <s v="deborah.johnson@kag.com"/>
    <x v="1"/>
    <n v="7174.62"/>
    <s v="8/13/2008"/>
    <s v="8/26/2023"/>
    <n v="401"/>
    <n v="45056"/>
    <x v="2"/>
    <n v="4785.34"/>
    <n v="11959.96"/>
    <x v="36"/>
    <n v="401"/>
    <n v="22629.74"/>
    <x v="0"/>
    <n v="9.0500000000000007"/>
    <n v="48"/>
    <s v="8/30/2021"/>
    <x v="2"/>
    <n v="401"/>
    <x v="2"/>
    <n v="2003.76"/>
    <n v="980.61"/>
    <n v="49.03"/>
    <s v="6/11/2023"/>
    <s v="1/11/2023"/>
    <n v="2985"/>
    <n v="401"/>
    <s v="5/23/2023"/>
    <s v="Praise"/>
    <s v="Pending"/>
    <s v="7/6/2023"/>
    <n v="1"/>
    <x v="10"/>
    <x v="3"/>
  </r>
  <r>
    <n v="402"/>
    <s v="Joshua"/>
    <s v="Torres"/>
    <n v="48"/>
    <x v="2"/>
    <s v="Address_402"/>
    <x v="17"/>
    <n v="19458795255"/>
    <s v="joshua.torres@kag.com"/>
    <x v="0"/>
    <n v="6241.03"/>
    <s v="6/24/2002"/>
    <s v="9/13/2023"/>
    <n v="402"/>
    <n v="45241"/>
    <x v="0"/>
    <n v="4010.23"/>
    <n v="10251.26"/>
    <x v="81"/>
    <n v="402"/>
    <n v="9039.59"/>
    <x v="0"/>
    <n v="4.71"/>
    <n v="48"/>
    <s v="1/8/2021"/>
    <x v="2"/>
    <n v="402"/>
    <x v="0"/>
    <n v="6560.61"/>
    <n v="1877.34"/>
    <n v="93.87"/>
    <s v="3/3/2023"/>
    <s v="4/16/2023"/>
    <n v="9511"/>
    <n v="402"/>
    <s v="10/22/2023"/>
    <s v="Complaint"/>
    <s v="Resolved"/>
    <s v="4/15/2023"/>
    <n v="1"/>
    <x v="4"/>
    <x v="1"/>
  </r>
  <r>
    <n v="403"/>
    <s v="Mark"/>
    <s v="Carter"/>
    <n v="60"/>
    <x v="2"/>
    <s v="Address_403"/>
    <x v="32"/>
    <n v="19458795256"/>
    <s v="mark.carter@kag.com"/>
    <x v="1"/>
    <n v="3499.44"/>
    <s v="11/1/2005"/>
    <s v="9/1/2023"/>
    <n v="403"/>
    <n v="45017"/>
    <x v="0"/>
    <n v="4206.1000000000004"/>
    <n v="-706.66"/>
    <x v="67"/>
    <n v="403"/>
    <n v="8088.2"/>
    <x v="1"/>
    <n v="8.6300000000000008"/>
    <n v="48"/>
    <s v="12/3/2020"/>
    <x v="1"/>
    <n v="403"/>
    <x v="2"/>
    <n v="6480.14"/>
    <n v="1797.71"/>
    <n v="89.89"/>
    <s v="6/29/2023"/>
    <s v="1/27/2023"/>
    <n v="949"/>
    <n v="403"/>
    <s v="9/3/2023"/>
    <s v="Suggestion"/>
    <s v="Pending"/>
    <s v="8/19/2023"/>
    <n v="-1"/>
    <x v="1"/>
    <x v="1"/>
  </r>
  <r>
    <n v="404"/>
    <s v="Carol"/>
    <s v="Nguyen"/>
    <n v="23"/>
    <x v="1"/>
    <s v="Address_404"/>
    <x v="6"/>
    <n v="19458795257"/>
    <s v="carol.nguyen@kag.com"/>
    <x v="1"/>
    <n v="5013.41"/>
    <s v="1/8/2019"/>
    <s v="12/2/2023"/>
    <n v="404"/>
    <n v="44989"/>
    <x v="0"/>
    <n v="1495.98"/>
    <n v="6509.39"/>
    <x v="20"/>
    <n v="404"/>
    <n v="21096.47"/>
    <x v="0"/>
    <n v="8.15"/>
    <n v="12"/>
    <s v="10/15/2020"/>
    <x v="0"/>
    <n v="404"/>
    <x v="0"/>
    <n v="1964.87"/>
    <n v="1497.48"/>
    <n v="74.87"/>
    <s v="5/17/2023"/>
    <s v="8/20/2023"/>
    <n v="9223"/>
    <n v="404"/>
    <s v="11/10/2023"/>
    <s v="Suggestion"/>
    <s v="Resolved"/>
    <s v="6/3/2023"/>
    <n v="1"/>
    <x v="11"/>
    <x v="2"/>
  </r>
  <r>
    <n v="405"/>
    <s v="Sandra"/>
    <s v="Johnson"/>
    <n v="67"/>
    <x v="1"/>
    <s v="Address_405"/>
    <x v="1"/>
    <n v="19458795258"/>
    <s v="sandra.johnson@kag.com"/>
    <x v="0"/>
    <n v="5407.22"/>
    <s v="8/17/2009"/>
    <s v="11/28/2023"/>
    <n v="405"/>
    <n v="44941"/>
    <x v="0"/>
    <n v="4285.2299999999996"/>
    <n v="9692.4500000000007"/>
    <x v="28"/>
    <n v="405"/>
    <n v="33812.910000000003"/>
    <x v="0"/>
    <n v="9.16"/>
    <n v="24"/>
    <s v="6/10/2021"/>
    <x v="2"/>
    <n v="405"/>
    <x v="1"/>
    <n v="7325.45"/>
    <n v="1170.96"/>
    <n v="58.55"/>
    <s v="3/21/2023"/>
    <s v="9/9/2023"/>
    <n v="4632"/>
    <n v="405"/>
    <s v="6/13/2023"/>
    <s v="Complaint"/>
    <s v="Resolved"/>
    <s v="11/16/2023"/>
    <n v="1"/>
    <x v="3"/>
    <x v="3"/>
  </r>
  <r>
    <n v="406"/>
    <s v="Andrew"/>
    <s v="Scott"/>
    <n v="37"/>
    <x v="2"/>
    <s v="Address_406"/>
    <x v="26"/>
    <n v="19458795259"/>
    <s v="andrew.scott@kag.com"/>
    <x v="1"/>
    <n v="9183.73"/>
    <s v="2/19/2012"/>
    <s v="3/29/2023"/>
    <n v="406"/>
    <n v="45168"/>
    <x v="1"/>
    <n v="2958.01"/>
    <n v="12141.74"/>
    <x v="3"/>
    <n v="406"/>
    <n v="12899.74"/>
    <x v="0"/>
    <n v="3.37"/>
    <n v="24"/>
    <s v="8/23/2020"/>
    <x v="2"/>
    <n v="406"/>
    <x v="0"/>
    <n v="4726.07"/>
    <n v="1932.89"/>
    <n v="96.64"/>
    <s v="11/27/2023"/>
    <s v="5/8/2023"/>
    <n v="3668"/>
    <n v="406"/>
    <s v="12/28/2023"/>
    <s v="Complaint"/>
    <s v="Pending"/>
    <s v="11/24/2023"/>
    <n v="1"/>
    <x v="5"/>
    <x v="0"/>
  </r>
  <r>
    <n v="407"/>
    <s v="Stephanie"/>
    <s v="Sanchez"/>
    <n v="64"/>
    <x v="1"/>
    <s v="Address_407"/>
    <x v="12"/>
    <n v="19458795260"/>
    <s v="stephanie.sanchez@kag.com"/>
    <x v="0"/>
    <n v="9818.77"/>
    <s v="5/27/2016"/>
    <s v="8/22/2023"/>
    <n v="407"/>
    <n v="45119"/>
    <x v="0"/>
    <n v="293.08999999999997"/>
    <n v="10111.86"/>
    <x v="59"/>
    <n v="407"/>
    <n v="43922.23"/>
    <x v="0"/>
    <n v="5.47"/>
    <n v="24"/>
    <s v="6/30/2021"/>
    <x v="0"/>
    <n v="407"/>
    <x v="2"/>
    <n v="1632.01"/>
    <n v="4858.16"/>
    <n v="242.91"/>
    <s v="9/14/2023"/>
    <s v="12/4/2023"/>
    <n v="8453"/>
    <n v="407"/>
    <s v="1/2/2023"/>
    <s v="Praise"/>
    <s v="Pending"/>
    <s v="6/21/2023"/>
    <n v="1"/>
    <x v="2"/>
    <x v="3"/>
  </r>
  <r>
    <n v="408"/>
    <s v="Matthew"/>
    <s v="Hernandez"/>
    <n v="58"/>
    <x v="0"/>
    <s v="Address_408"/>
    <x v="25"/>
    <n v="19458795261"/>
    <s v="matthew.hernandez@kag.com"/>
    <x v="0"/>
    <n v="8173.87"/>
    <s v="4/10/2000"/>
    <s v="4/7/2023"/>
    <n v="408"/>
    <n v="45287"/>
    <x v="0"/>
    <n v="774.77"/>
    <n v="7399.1"/>
    <x v="62"/>
    <n v="408"/>
    <n v="18759.95"/>
    <x v="1"/>
    <n v="4.0199999999999996"/>
    <n v="36"/>
    <s v="2/27/2020"/>
    <x v="2"/>
    <n v="408"/>
    <x v="0"/>
    <n v="9415.51"/>
    <n v="2458.37"/>
    <n v="122.92"/>
    <s v="3/15/2023"/>
    <s v="9/30/2023"/>
    <n v="3685"/>
    <n v="408"/>
    <s v="12/11/2023"/>
    <s v="Complaint"/>
    <s v="Pending"/>
    <s v="2/2/2023"/>
    <n v="1"/>
    <x v="0"/>
    <x v="1"/>
  </r>
  <r>
    <n v="409"/>
    <s v="Nancy"/>
    <s v="Davis"/>
    <n v="28"/>
    <x v="2"/>
    <s v="Address_409"/>
    <x v="33"/>
    <n v="19458795262"/>
    <s v="nancy.davis@kag.com"/>
    <x v="0"/>
    <n v="5664.84"/>
    <s v="8/4/2016"/>
    <s v="1/18/2023"/>
    <n v="409"/>
    <n v="45142"/>
    <x v="0"/>
    <n v="2235.35"/>
    <n v="3429.49"/>
    <x v="63"/>
    <n v="409"/>
    <n v="46768.36"/>
    <x v="1"/>
    <n v="5.81"/>
    <n v="12"/>
    <s v="3/2/2022"/>
    <x v="2"/>
    <n v="409"/>
    <x v="2"/>
    <n v="2726.14"/>
    <n v="694.1"/>
    <n v="34.71"/>
    <s v="10/30/2023"/>
    <s v="10/16/2023"/>
    <n v="2334"/>
    <n v="409"/>
    <s v="7/16/2023"/>
    <s v="Complaint"/>
    <s v="Resolved"/>
    <s v="5/10/2023"/>
    <n v="1"/>
    <x v="5"/>
    <x v="4"/>
  </r>
  <r>
    <n v="410"/>
    <s v="Richard"/>
    <s v="Baker"/>
    <n v="19"/>
    <x v="2"/>
    <s v="Address_410"/>
    <x v="31"/>
    <n v="19458795263"/>
    <s v="richard.baker@kag.com"/>
    <x v="0"/>
    <n v="9288.26"/>
    <s v="11/17/2005"/>
    <s v="4/21/2023"/>
    <n v="410"/>
    <n v="45188"/>
    <x v="1"/>
    <n v="1974.99"/>
    <n v="11263.25"/>
    <x v="54"/>
    <n v="410"/>
    <n v="25127.37"/>
    <x v="2"/>
    <n v="1.17"/>
    <n v="60"/>
    <s v="6/7/2020"/>
    <x v="1"/>
    <n v="410"/>
    <x v="2"/>
    <n v="2115.59"/>
    <n v="1175.8499999999999"/>
    <n v="58.79"/>
    <s v="12/9/2023"/>
    <s v="3/2/2023"/>
    <n v="9877"/>
    <n v="410"/>
    <s v="4/26/2023"/>
    <s v="Complaint"/>
    <s v="Pending"/>
    <s v="6/16/2023"/>
    <n v="1"/>
    <x v="6"/>
    <x v="2"/>
  </r>
  <r>
    <n v="411"/>
    <s v="John"/>
    <s v="Flores"/>
    <n v="48"/>
    <x v="0"/>
    <s v="Address_411"/>
    <x v="6"/>
    <n v="19458795264"/>
    <s v="john.flores@kag.com"/>
    <x v="1"/>
    <n v="1863.32"/>
    <s v="1/29/2006"/>
    <s v="7/28/2023"/>
    <n v="411"/>
    <n v="45147"/>
    <x v="1"/>
    <n v="3978.44"/>
    <n v="5841.76"/>
    <x v="8"/>
    <n v="411"/>
    <n v="36610.160000000003"/>
    <x v="0"/>
    <n v="3.18"/>
    <n v="12"/>
    <s v="2/1/2022"/>
    <x v="1"/>
    <n v="411"/>
    <x v="0"/>
    <n v="2824.41"/>
    <n v="1764.83"/>
    <n v="88.24"/>
    <s v="7/19/2023"/>
    <s v="4/16/2023"/>
    <n v="6579"/>
    <n v="411"/>
    <s v="3/8/2023"/>
    <s v="Suggestion"/>
    <s v="Resolved"/>
    <s v="10/30/2023"/>
    <n v="1"/>
    <x v="5"/>
    <x v="1"/>
  </r>
  <r>
    <n v="412"/>
    <s v="Margaret"/>
    <s v="Nelson"/>
    <n v="55"/>
    <x v="0"/>
    <s v="Address_412"/>
    <x v="38"/>
    <n v="19458795265"/>
    <s v="margaret.nelson@kag.com"/>
    <x v="1"/>
    <n v="6995.31"/>
    <s v="1/28/2000"/>
    <s v="12/7/2023"/>
    <n v="412"/>
    <n v="45060"/>
    <x v="1"/>
    <n v="4369.6099999999997"/>
    <n v="11364.92"/>
    <x v="86"/>
    <n v="412"/>
    <n v="42601.83"/>
    <x v="0"/>
    <n v="9.77"/>
    <n v="60"/>
    <s v="2/1/2020"/>
    <x v="0"/>
    <n v="412"/>
    <x v="2"/>
    <n v="7878.54"/>
    <n v="942.07"/>
    <n v="47.1"/>
    <s v="7/30/2023"/>
    <s v="1/29/2023"/>
    <n v="1401"/>
    <n v="412"/>
    <s v="8/8/2023"/>
    <s v="Suggestion"/>
    <s v="Resolved"/>
    <s v="4/24/2023"/>
    <n v="1"/>
    <x v="10"/>
    <x v="1"/>
  </r>
  <r>
    <n v="413"/>
    <s v="Brian"/>
    <s v="Perez"/>
    <n v="43"/>
    <x v="0"/>
    <s v="Address_413"/>
    <x v="26"/>
    <n v="19458795266"/>
    <s v="brian.perez@kag.com"/>
    <x v="0"/>
    <n v="4658.63"/>
    <s v="4/14/2013"/>
    <s v="3/6/2023"/>
    <n v="413"/>
    <n v="45220"/>
    <x v="0"/>
    <n v="4326"/>
    <n v="8984.6299999999992"/>
    <x v="27"/>
    <n v="413"/>
    <n v="26956.27"/>
    <x v="1"/>
    <n v="6.43"/>
    <n v="48"/>
    <s v="11/3/2021"/>
    <x v="1"/>
    <n v="413"/>
    <x v="1"/>
    <n v="7940.86"/>
    <n v="3708.79"/>
    <n v="185.44"/>
    <s v="8/29/2023"/>
    <s v="3/4/2023"/>
    <n v="978"/>
    <n v="413"/>
    <s v="5/17/2023"/>
    <s v="Suggestion"/>
    <s v="Resolved"/>
    <s v="2/19/2023"/>
    <n v="1"/>
    <x v="8"/>
    <x v="0"/>
  </r>
  <r>
    <n v="414"/>
    <s v="Sarah"/>
    <s v="Martin"/>
    <n v="44"/>
    <x v="0"/>
    <s v="Address_414"/>
    <x v="4"/>
    <n v="19458795267"/>
    <s v="sarah.martin@kag.com"/>
    <x v="0"/>
    <n v="1533.01"/>
    <s v="2/18/2009"/>
    <s v="5/3/2023"/>
    <n v="414"/>
    <n v="45230"/>
    <x v="0"/>
    <n v="1882.69"/>
    <n v="-349.68"/>
    <x v="48"/>
    <n v="414"/>
    <n v="42665.85"/>
    <x v="1"/>
    <n v="2.56"/>
    <n v="24"/>
    <s v="9/7/2021"/>
    <x v="2"/>
    <n v="414"/>
    <x v="0"/>
    <n v="1771.71"/>
    <n v="3953.28"/>
    <n v="197.66"/>
    <s v="7/12/2023"/>
    <s v="2/6/2023"/>
    <n v="8550"/>
    <n v="414"/>
    <s v="7/7/2023"/>
    <s v="Praise"/>
    <s v="Pending"/>
    <s v="4/12/2023"/>
    <n v="1"/>
    <x v="8"/>
    <x v="0"/>
  </r>
  <r>
    <n v="415"/>
    <s v="James"/>
    <s v="Davis"/>
    <n v="63"/>
    <x v="2"/>
    <s v="Address_415"/>
    <x v="9"/>
    <n v="19458795268"/>
    <s v="james.davis@kag.com"/>
    <x v="1"/>
    <n v="844.58"/>
    <s v="6/20/2006"/>
    <s v="8/26/2023"/>
    <n v="415"/>
    <n v="44941"/>
    <x v="1"/>
    <n v="3182.52"/>
    <n v="-2337.94"/>
    <x v="64"/>
    <n v="415"/>
    <n v="19521.11"/>
    <x v="1"/>
    <n v="5.57"/>
    <n v="60"/>
    <s v="9/26/2021"/>
    <x v="1"/>
    <n v="415"/>
    <x v="2"/>
    <n v="5614.99"/>
    <n v="4012.93"/>
    <n v="200.65"/>
    <s v="1/23/2023"/>
    <s v="1/16/2023"/>
    <n v="1356"/>
    <n v="415"/>
    <s v="9/9/2023"/>
    <s v="Praise"/>
    <s v="Resolved"/>
    <s v="8/2/2023"/>
    <n v="1"/>
    <x v="3"/>
    <x v="3"/>
  </r>
  <r>
    <n v="416"/>
    <s v="Linda"/>
    <s v="Lewis"/>
    <n v="63"/>
    <x v="1"/>
    <s v="Address_416"/>
    <x v="5"/>
    <n v="19458795269"/>
    <s v="linda.lewis@kag.com"/>
    <x v="1"/>
    <n v="4859.34"/>
    <s v="4/26/2011"/>
    <s v="12/30/2023"/>
    <n v="416"/>
    <n v="45254"/>
    <x v="0"/>
    <n v="2490.4899999999998"/>
    <n v="2368.85"/>
    <x v="75"/>
    <n v="416"/>
    <n v="18806.8"/>
    <x v="0"/>
    <n v="7.28"/>
    <n v="24"/>
    <s v="8/15/2020"/>
    <x v="1"/>
    <n v="416"/>
    <x v="0"/>
    <n v="7211.14"/>
    <n v="4578.8100000000004"/>
    <n v="228.94"/>
    <s v="10/20/2023"/>
    <s v="11/8/2023"/>
    <n v="1847"/>
    <n v="416"/>
    <s v="5/10/2023"/>
    <s v="Praise"/>
    <s v="Pending"/>
    <s v="10/12/2023"/>
    <n v="1"/>
    <x v="4"/>
    <x v="3"/>
  </r>
  <r>
    <n v="417"/>
    <s v="Melissa"/>
    <s v="Flores"/>
    <n v="48"/>
    <x v="1"/>
    <s v="Address_417"/>
    <x v="19"/>
    <n v="19458795270"/>
    <s v="melissa.flores@kag.com"/>
    <x v="0"/>
    <n v="2465.8000000000002"/>
    <s v="1/24/2010"/>
    <s v="5/3/2023"/>
    <n v="417"/>
    <n v="44955"/>
    <x v="0"/>
    <n v="4445.71"/>
    <n v="6911.51"/>
    <x v="65"/>
    <n v="417"/>
    <n v="39909.11"/>
    <x v="1"/>
    <n v="6.43"/>
    <n v="12"/>
    <s v="2/3/2022"/>
    <x v="2"/>
    <n v="417"/>
    <x v="1"/>
    <n v="7146.65"/>
    <n v="4293.7299999999996"/>
    <n v="214.69"/>
    <s v="3/6/2023"/>
    <s v="6/19/2023"/>
    <n v="5610"/>
    <n v="417"/>
    <s v="3/27/2023"/>
    <s v="Suggestion"/>
    <s v="Pending"/>
    <s v="3/27/2023"/>
    <n v="1"/>
    <x v="3"/>
    <x v="1"/>
  </r>
  <r>
    <n v="418"/>
    <s v="Jessica"/>
    <s v="Sanchez"/>
    <n v="41"/>
    <x v="1"/>
    <s v="Address_418"/>
    <x v="5"/>
    <n v="19458795271"/>
    <s v="jessica.sanchez@kag.com"/>
    <x v="0"/>
    <n v="2580.0100000000002"/>
    <s v="7/3/2006"/>
    <s v="10/14/2023"/>
    <n v="418"/>
    <n v="45184"/>
    <x v="1"/>
    <n v="4445.97"/>
    <n v="7025.98"/>
    <x v="34"/>
    <n v="418"/>
    <n v="12822.22"/>
    <x v="0"/>
    <n v="5.52"/>
    <n v="24"/>
    <s v="2/16/2020"/>
    <x v="2"/>
    <n v="418"/>
    <x v="0"/>
    <n v="7038.44"/>
    <n v="2903.74"/>
    <n v="145.19"/>
    <s v="5/20/2023"/>
    <s v="10/7/2023"/>
    <n v="3182"/>
    <n v="418"/>
    <s v="7/14/2023"/>
    <s v="Complaint"/>
    <s v="Pending"/>
    <s v="3/27/2023"/>
    <n v="1"/>
    <x v="6"/>
    <x v="0"/>
  </r>
  <r>
    <n v="419"/>
    <s v="Susan"/>
    <s v="Robinson"/>
    <n v="30"/>
    <x v="1"/>
    <s v="Address_419"/>
    <x v="20"/>
    <n v="19458795272"/>
    <s v="susan.robinson@kag.com"/>
    <x v="0"/>
    <n v="3270.15"/>
    <s v="2/17/2000"/>
    <s v="8/6/2023"/>
    <n v="419"/>
    <n v="45257"/>
    <x v="1"/>
    <n v="278.82"/>
    <n v="2991.33"/>
    <x v="27"/>
    <n v="419"/>
    <n v="36134.89"/>
    <x v="1"/>
    <n v="7.07"/>
    <n v="24"/>
    <s v="1/8/2020"/>
    <x v="2"/>
    <n v="419"/>
    <x v="0"/>
    <n v="4818.74"/>
    <n v="2496.65"/>
    <n v="124.83"/>
    <s v="7/6/2023"/>
    <s v="10/14/2023"/>
    <n v="7954"/>
    <n v="419"/>
    <s v="10/14/2023"/>
    <s v="Praise"/>
    <s v="Resolved"/>
    <s v="1/15/2023"/>
    <n v="1"/>
    <x v="4"/>
    <x v="4"/>
  </r>
  <r>
    <n v="420"/>
    <s v="Barbara"/>
    <s v="Taylor"/>
    <n v="42"/>
    <x v="0"/>
    <s v="Address_420"/>
    <x v="28"/>
    <n v="19458795273"/>
    <s v="barbara.taylor@kag.com"/>
    <x v="1"/>
    <n v="7211.81"/>
    <s v="4/29/2019"/>
    <s v="8/10/2023"/>
    <n v="420"/>
    <n v="45127"/>
    <x v="2"/>
    <n v="2864.98"/>
    <n v="4346.83"/>
    <x v="15"/>
    <n v="420"/>
    <n v="4777.26"/>
    <x v="0"/>
    <n v="2.5"/>
    <n v="36"/>
    <s v="12/4/2020"/>
    <x v="1"/>
    <n v="420"/>
    <x v="2"/>
    <n v="4682.26"/>
    <n v="4003.2"/>
    <n v="200.16"/>
    <s v="8/14/2023"/>
    <s v="4/9/2023"/>
    <n v="4500"/>
    <n v="420"/>
    <s v="4/18/2023"/>
    <s v="Praise"/>
    <s v="Pending"/>
    <s v="1/31/2023"/>
    <n v="1"/>
    <x v="2"/>
    <x v="0"/>
  </r>
  <r>
    <n v="421"/>
    <s v="Daniel"/>
    <s v="Martin"/>
    <n v="54"/>
    <x v="1"/>
    <s v="Address_421"/>
    <x v="2"/>
    <n v="19458795274"/>
    <s v="daniel.martin@kag.com"/>
    <x v="0"/>
    <n v="1724.49"/>
    <s v="6/11/2022"/>
    <s v="12/11/2023"/>
    <n v="421"/>
    <n v="45014"/>
    <x v="1"/>
    <n v="2522.3000000000002"/>
    <n v="-797.81"/>
    <x v="35"/>
    <n v="421"/>
    <n v="32145.63"/>
    <x v="2"/>
    <n v="4.9400000000000004"/>
    <n v="60"/>
    <s v="8/14/2020"/>
    <x v="1"/>
    <n v="421"/>
    <x v="0"/>
    <n v="9274.5"/>
    <n v="4827.5200000000004"/>
    <n v="241.38"/>
    <s v="5/12/2023"/>
    <s v="5/10/2023"/>
    <n v="9218"/>
    <n v="421"/>
    <s v="12/11/2023"/>
    <s v="Complaint"/>
    <s v="Resolved"/>
    <s v="2/9/2023"/>
    <n v="1"/>
    <x v="11"/>
    <x v="1"/>
  </r>
  <r>
    <n v="422"/>
    <s v="Joseph"/>
    <s v="Thomas"/>
    <n v="58"/>
    <x v="1"/>
    <s v="Address_422"/>
    <x v="14"/>
    <n v="19458795275"/>
    <s v="joseph.thomas@kag.com"/>
    <x v="0"/>
    <n v="7203.8"/>
    <s v="2/24/2015"/>
    <s v="4/23/2023"/>
    <n v="422"/>
    <n v="45088"/>
    <x v="1"/>
    <n v="3854.26"/>
    <n v="11058.06"/>
    <x v="92"/>
    <n v="422"/>
    <n v="47153.58"/>
    <x v="1"/>
    <n v="7.75"/>
    <n v="36"/>
    <s v="2/14/2022"/>
    <x v="1"/>
    <n v="422"/>
    <x v="0"/>
    <n v="9579.56"/>
    <n v="152.65"/>
    <n v="7.63"/>
    <s v="12/31/2023"/>
    <s v="12/7/2023"/>
    <n v="2505"/>
    <n v="422"/>
    <s v="5/11/2023"/>
    <s v="Complaint"/>
    <s v="Pending"/>
    <s v="6/27/2023"/>
    <n v="1"/>
    <x v="7"/>
    <x v="1"/>
  </r>
  <r>
    <n v="423"/>
    <s v="Betty"/>
    <s v="Rivera"/>
    <n v="42"/>
    <x v="2"/>
    <s v="Address_423"/>
    <x v="6"/>
    <n v="19458795276"/>
    <s v="betty.rivera@kag.com"/>
    <x v="1"/>
    <n v="7848.83"/>
    <s v="10/24/2020"/>
    <s v="1/18/2023"/>
    <n v="423"/>
    <n v="44950"/>
    <x v="1"/>
    <n v="987.08"/>
    <n v="8835.91"/>
    <x v="46"/>
    <n v="423"/>
    <n v="23366.83"/>
    <x v="2"/>
    <n v="6.22"/>
    <n v="12"/>
    <s v="11/15/2022"/>
    <x v="0"/>
    <n v="423"/>
    <x v="2"/>
    <n v="2587.3200000000002"/>
    <n v="1801.67"/>
    <n v="90.08"/>
    <s v="2/24/2023"/>
    <s v="12/3/2023"/>
    <n v="2412"/>
    <n v="423"/>
    <s v="8/21/2023"/>
    <s v="Suggestion"/>
    <s v="Pending"/>
    <s v="2/5/2023"/>
    <n v="1"/>
    <x v="3"/>
    <x v="0"/>
  </r>
  <r>
    <n v="424"/>
    <s v="Kimberly"/>
    <s v="Nelson"/>
    <n v="46"/>
    <x v="2"/>
    <s v="Address_424"/>
    <x v="17"/>
    <n v="19458795277"/>
    <s v="kimberly.nelson@kag.com"/>
    <x v="0"/>
    <n v="5985.35"/>
    <s v="9/24/2003"/>
    <s v="8/7/2023"/>
    <n v="424"/>
    <n v="45167"/>
    <x v="1"/>
    <n v="3478.04"/>
    <n v="9463.39"/>
    <x v="3"/>
    <n v="424"/>
    <n v="21382.29"/>
    <x v="1"/>
    <n v="9.16"/>
    <n v="48"/>
    <s v="3/18/2021"/>
    <x v="1"/>
    <n v="424"/>
    <x v="1"/>
    <n v="9959.51"/>
    <n v="3340.07"/>
    <n v="167"/>
    <s v="1/9/2023"/>
    <s v="2/4/2023"/>
    <n v="8388"/>
    <n v="424"/>
    <s v="1/27/2023"/>
    <s v="Complaint"/>
    <s v="Pending"/>
    <s v="10/18/2023"/>
    <n v="1"/>
    <x v="5"/>
    <x v="1"/>
  </r>
  <r>
    <n v="425"/>
    <s v="Mary"/>
    <s v="Miller"/>
    <n v="48"/>
    <x v="1"/>
    <s v="Address_425"/>
    <x v="2"/>
    <n v="19458795278"/>
    <s v="mary.miller@kag.com"/>
    <x v="0"/>
    <n v="2550.8200000000002"/>
    <s v="2/22/2009"/>
    <s v="6/10/2023"/>
    <n v="425"/>
    <n v="45028"/>
    <x v="0"/>
    <n v="3695.66"/>
    <n v="6246.48"/>
    <x v="40"/>
    <n v="425"/>
    <n v="27486.5"/>
    <x v="1"/>
    <n v="4.99"/>
    <n v="48"/>
    <s v="12/23/2020"/>
    <x v="0"/>
    <n v="425"/>
    <x v="0"/>
    <n v="2238.2600000000002"/>
    <n v="1787.3"/>
    <n v="89.36"/>
    <s v="10/17/2023"/>
    <s v="7/9/2023"/>
    <n v="1752"/>
    <n v="425"/>
    <s v="4/11/2023"/>
    <s v="Praise"/>
    <s v="Pending"/>
    <s v="4/5/2023"/>
    <n v="1"/>
    <x v="1"/>
    <x v="1"/>
  </r>
  <r>
    <n v="426"/>
    <s v="Emily"/>
    <s v="Thomas"/>
    <n v="60"/>
    <x v="0"/>
    <s v="Address_426"/>
    <x v="13"/>
    <n v="19458795279"/>
    <s v="emily.thomas@kag.com"/>
    <x v="1"/>
    <n v="610.16999999999996"/>
    <s v="3/27/2002"/>
    <s v="3/11/2023"/>
    <n v="426"/>
    <n v="45207"/>
    <x v="1"/>
    <n v="143.46"/>
    <n v="466.71"/>
    <x v="83"/>
    <n v="426"/>
    <n v="36258.74"/>
    <x v="0"/>
    <n v="2.19"/>
    <n v="24"/>
    <s v="9/18/2020"/>
    <x v="2"/>
    <n v="426"/>
    <x v="1"/>
    <n v="8077.64"/>
    <n v="3814.19"/>
    <n v="190.71"/>
    <s v="3/4/2023"/>
    <s v="7/1/2023"/>
    <n v="4589"/>
    <n v="426"/>
    <s v="1/19/2023"/>
    <s v="Praise"/>
    <s v="Pending"/>
    <s v="12/4/2023"/>
    <n v="1"/>
    <x v="8"/>
    <x v="1"/>
  </r>
  <r>
    <n v="427"/>
    <s v="Daniel"/>
    <s v="Hall"/>
    <n v="56"/>
    <x v="1"/>
    <s v="Address_427"/>
    <x v="18"/>
    <n v="19458795280"/>
    <s v="daniel.hall@kag.com"/>
    <x v="1"/>
    <n v="4138.66"/>
    <s v="1/8/2000"/>
    <s v="1/7/2023"/>
    <n v="427"/>
    <n v="45043"/>
    <x v="0"/>
    <n v="2162.0300000000002"/>
    <n v="6300.69"/>
    <x v="13"/>
    <n v="427"/>
    <n v="18582.98"/>
    <x v="2"/>
    <n v="1.44"/>
    <n v="48"/>
    <s v="4/7/2020"/>
    <x v="2"/>
    <n v="427"/>
    <x v="1"/>
    <n v="1938.53"/>
    <n v="3958.99"/>
    <n v="197.95"/>
    <s v="7/6/2023"/>
    <s v="7/16/2023"/>
    <n v="2565"/>
    <n v="427"/>
    <s v="10/20/2023"/>
    <s v="Suggestion"/>
    <s v="Pending"/>
    <s v="6/8/2023"/>
    <n v="1"/>
    <x v="1"/>
    <x v="1"/>
  </r>
  <r>
    <n v="428"/>
    <s v="Lisa"/>
    <s v="Campbell"/>
    <n v="19"/>
    <x v="0"/>
    <s v="Address_428"/>
    <x v="14"/>
    <n v="19458795281"/>
    <s v="lisa.campbell@kag.com"/>
    <x v="1"/>
    <n v="8489.7099999999991"/>
    <s v="5/4/2013"/>
    <s v="1/1/2023"/>
    <n v="428"/>
    <n v="44959"/>
    <x v="0"/>
    <n v="4894.9399999999996"/>
    <n v="13384.65"/>
    <x v="55"/>
    <n v="428"/>
    <n v="1006.37"/>
    <x v="0"/>
    <n v="5.3"/>
    <n v="36"/>
    <s v="5/19/2021"/>
    <x v="0"/>
    <n v="428"/>
    <x v="2"/>
    <n v="6616.33"/>
    <n v="3414.35"/>
    <n v="170.72"/>
    <s v="10/23/2023"/>
    <s v="2/20/2023"/>
    <n v="7478"/>
    <n v="428"/>
    <s v="2/22/2023"/>
    <s v="Suggestion"/>
    <s v="Pending"/>
    <s v="3/16/2023"/>
    <n v="1"/>
    <x v="9"/>
    <x v="2"/>
  </r>
  <r>
    <n v="429"/>
    <s v="Matthew"/>
    <s v="Mitchell"/>
    <n v="29"/>
    <x v="2"/>
    <s v="Address_429"/>
    <x v="7"/>
    <n v="19458795282"/>
    <s v="matthew.mitchell@kag.com"/>
    <x v="1"/>
    <n v="1108.52"/>
    <s v="12/7/2006"/>
    <s v="12/24/2023"/>
    <n v="429"/>
    <n v="45290"/>
    <x v="1"/>
    <n v="1510.02"/>
    <n v="-401.5"/>
    <x v="21"/>
    <n v="429"/>
    <n v="25602.15"/>
    <x v="0"/>
    <n v="4.9400000000000004"/>
    <n v="24"/>
    <s v="11/12/2020"/>
    <x v="2"/>
    <n v="429"/>
    <x v="0"/>
    <n v="5986.77"/>
    <n v="792.06"/>
    <n v="39.6"/>
    <s v="6/17/2023"/>
    <s v="5/4/2023"/>
    <n v="7243"/>
    <n v="429"/>
    <s v="6/15/2023"/>
    <s v="Complaint"/>
    <s v="Resolved"/>
    <s v="9/18/2023"/>
    <n v="1"/>
    <x v="0"/>
    <x v="4"/>
  </r>
  <r>
    <n v="430"/>
    <s v="Lisa"/>
    <s v="Clark"/>
    <n v="22"/>
    <x v="0"/>
    <s v="Address_430"/>
    <x v="11"/>
    <n v="19458795283"/>
    <s v="lisa.clark@kag.com"/>
    <x v="0"/>
    <n v="7473.82"/>
    <s v="7/22/2007"/>
    <s v="4/9/2023"/>
    <n v="430"/>
    <n v="45180"/>
    <x v="1"/>
    <n v="4423.82"/>
    <n v="3050"/>
    <x v="0"/>
    <n v="430"/>
    <n v="21544.63"/>
    <x v="0"/>
    <n v="3.31"/>
    <n v="24"/>
    <s v="8/30/2020"/>
    <x v="2"/>
    <n v="430"/>
    <x v="2"/>
    <n v="9988.33"/>
    <n v="4662.43"/>
    <n v="233.12"/>
    <s v="11/9/2023"/>
    <s v="5/4/2023"/>
    <n v="5632"/>
    <n v="430"/>
    <s v="8/10/2023"/>
    <s v="Suggestion"/>
    <s v="Pending"/>
    <s v="6/14/2023"/>
    <n v="1"/>
    <x v="6"/>
    <x v="2"/>
  </r>
  <r>
    <n v="431"/>
    <s v="Lisa"/>
    <s v="Thompson"/>
    <n v="44"/>
    <x v="1"/>
    <s v="Address_431"/>
    <x v="29"/>
    <n v="19458795284"/>
    <s v="lisa.thompson@kag.com"/>
    <x v="1"/>
    <n v="4732.1099999999997"/>
    <s v="11/24/2000"/>
    <s v="3/28/2023"/>
    <n v="431"/>
    <n v="45225"/>
    <x v="2"/>
    <n v="2938.58"/>
    <n v="7670.69"/>
    <x v="70"/>
    <n v="431"/>
    <n v="27102.45"/>
    <x v="0"/>
    <n v="6.31"/>
    <n v="60"/>
    <s v="1/16/2020"/>
    <x v="0"/>
    <n v="431"/>
    <x v="1"/>
    <n v="5663.95"/>
    <n v="1640.72"/>
    <n v="82.04"/>
    <s v="6/24/2023"/>
    <s v="7/27/2023"/>
    <n v="5185"/>
    <n v="431"/>
    <s v="9/22/2023"/>
    <s v="Praise"/>
    <s v="Resolved"/>
    <s v="5/28/2023"/>
    <n v="1"/>
    <x v="8"/>
    <x v="0"/>
  </r>
  <r>
    <n v="432"/>
    <s v="Ronald"/>
    <s v="White"/>
    <n v="51"/>
    <x v="2"/>
    <s v="Address_432"/>
    <x v="29"/>
    <n v="19458795285"/>
    <s v="ronald.white@kag.com"/>
    <x v="1"/>
    <n v="8998.4500000000007"/>
    <s v="5/7/2013"/>
    <s v="3/21/2023"/>
    <n v="432"/>
    <n v="44943"/>
    <x v="0"/>
    <n v="1489.76"/>
    <n v="7508.69"/>
    <x v="39"/>
    <n v="432"/>
    <n v="36050.300000000003"/>
    <x v="1"/>
    <n v="3.25"/>
    <n v="24"/>
    <s v="6/9/2021"/>
    <x v="0"/>
    <n v="432"/>
    <x v="2"/>
    <n v="6703.38"/>
    <n v="4887.67"/>
    <n v="244.38"/>
    <s v="1/21/2023"/>
    <s v="7/28/2023"/>
    <n v="2567"/>
    <n v="432"/>
    <s v="12/23/2023"/>
    <s v="Suggestion"/>
    <s v="Resolved"/>
    <s v="1/6/2023"/>
    <n v="1"/>
    <x v="3"/>
    <x v="1"/>
  </r>
  <r>
    <n v="433"/>
    <s v="Carol"/>
    <s v="Rodriguez"/>
    <n v="31"/>
    <x v="1"/>
    <s v="Address_433"/>
    <x v="38"/>
    <n v="19458795286"/>
    <s v="carol.rodriguez@kag.com"/>
    <x v="0"/>
    <n v="3626.36"/>
    <s v="7/13/2006"/>
    <s v="11/11/2023"/>
    <n v="433"/>
    <n v="44933"/>
    <x v="1"/>
    <n v="4181.58"/>
    <n v="-555.22"/>
    <x v="35"/>
    <n v="433"/>
    <n v="14886.16"/>
    <x v="0"/>
    <n v="2.95"/>
    <n v="48"/>
    <s v="1/25/2021"/>
    <x v="1"/>
    <n v="433"/>
    <x v="0"/>
    <n v="7484.35"/>
    <n v="1759.92"/>
    <n v="88"/>
    <s v="1/31/2023"/>
    <s v="4/23/2023"/>
    <n v="8268"/>
    <n v="433"/>
    <s v="1/26/2023"/>
    <s v="Suggestion"/>
    <s v="Resolved"/>
    <s v="11/11/2023"/>
    <n v="1"/>
    <x v="3"/>
    <x v="4"/>
  </r>
  <r>
    <n v="434"/>
    <s v="Jennifer"/>
    <s v="Wright"/>
    <n v="24"/>
    <x v="1"/>
    <s v="Address_434"/>
    <x v="10"/>
    <n v="19458795287"/>
    <s v="jennifer.wright@kag.com"/>
    <x v="1"/>
    <n v="7077.01"/>
    <s v="11/24/2010"/>
    <s v="2/3/2023"/>
    <n v="434"/>
    <n v="44953"/>
    <x v="0"/>
    <n v="4953.3999999999996"/>
    <n v="2123.61"/>
    <x v="0"/>
    <n v="434"/>
    <n v="25757.72"/>
    <x v="1"/>
    <n v="6.6"/>
    <n v="60"/>
    <s v="10/13/2020"/>
    <x v="1"/>
    <n v="434"/>
    <x v="2"/>
    <n v="7529.78"/>
    <n v="803.87"/>
    <n v="40.19"/>
    <s v="8/26/2023"/>
    <s v="9/27/2023"/>
    <n v="2166"/>
    <n v="434"/>
    <s v="8/29/2023"/>
    <s v="Suggestion"/>
    <s v="Pending"/>
    <s v="12/1/2023"/>
    <n v="1"/>
    <x v="3"/>
    <x v="2"/>
  </r>
  <r>
    <n v="435"/>
    <s v="Joseph"/>
    <s v="Martin"/>
    <n v="54"/>
    <x v="0"/>
    <s v="Address_435"/>
    <x v="39"/>
    <n v="19458795288"/>
    <s v="joseph.martin@kag.com"/>
    <x v="1"/>
    <n v="7427.18"/>
    <s v="10/2/2006"/>
    <s v="8/14/2023"/>
    <n v="435"/>
    <n v="44962"/>
    <x v="2"/>
    <n v="3712.61"/>
    <n v="3714.57"/>
    <x v="29"/>
    <n v="435"/>
    <n v="13416.05"/>
    <x v="1"/>
    <n v="9.5"/>
    <n v="36"/>
    <s v="3/18/2021"/>
    <x v="0"/>
    <n v="435"/>
    <x v="1"/>
    <n v="6739.34"/>
    <n v="1441.71"/>
    <n v="72.09"/>
    <s v="2/6/2023"/>
    <s v="2/25/2023"/>
    <n v="1576"/>
    <n v="435"/>
    <s v="12/5/2023"/>
    <s v="Suggestion"/>
    <s v="Pending"/>
    <s v="10/21/2023"/>
    <n v="1"/>
    <x v="9"/>
    <x v="1"/>
  </r>
  <r>
    <n v="436"/>
    <s v="Kevin"/>
    <s v="Torres"/>
    <n v="53"/>
    <x v="1"/>
    <s v="Address_436"/>
    <x v="29"/>
    <n v="19458795289"/>
    <s v="kevin.torres@kag.com"/>
    <x v="1"/>
    <n v="2067.54"/>
    <s v="8/4/2014"/>
    <s v="8/11/2023"/>
    <n v="436"/>
    <n v="45197"/>
    <x v="1"/>
    <n v="315.86"/>
    <n v="2383.4"/>
    <x v="86"/>
    <n v="436"/>
    <n v="23507.99"/>
    <x v="0"/>
    <n v="2.82"/>
    <n v="48"/>
    <s v="4/8/2021"/>
    <x v="0"/>
    <n v="436"/>
    <x v="1"/>
    <n v="8061.69"/>
    <n v="4072.57"/>
    <n v="203.63"/>
    <s v="4/22/2023"/>
    <s v="4/27/2023"/>
    <n v="7587"/>
    <n v="436"/>
    <s v="6/18/2023"/>
    <s v="Complaint"/>
    <s v="Pending"/>
    <s v="9/12/2023"/>
    <n v="1"/>
    <x v="6"/>
    <x v="1"/>
  </r>
  <r>
    <n v="437"/>
    <s v="Paul"/>
    <s v="Adams"/>
    <n v="27"/>
    <x v="1"/>
    <s v="Address_437"/>
    <x v="31"/>
    <n v="19458795290"/>
    <s v="paul.adams@kag.com"/>
    <x v="0"/>
    <n v="1665.65"/>
    <s v="4/9/2003"/>
    <s v="6/29/2023"/>
    <n v="437"/>
    <n v="44996"/>
    <x v="2"/>
    <n v="271.52999999999997"/>
    <n v="1394.12"/>
    <x v="97"/>
    <n v="437"/>
    <n v="17882.419999999998"/>
    <x v="1"/>
    <n v="2.65"/>
    <n v="48"/>
    <s v="8/13/2021"/>
    <x v="0"/>
    <n v="437"/>
    <x v="0"/>
    <n v="7589.54"/>
    <n v="1540.8"/>
    <n v="77.040000000000006"/>
    <s v="10/17/2023"/>
    <s v="5/3/2023"/>
    <n v="1166"/>
    <n v="437"/>
    <s v="8/4/2023"/>
    <s v="Complaint"/>
    <s v="Resolved"/>
    <s v="7/24/2023"/>
    <n v="1"/>
    <x v="11"/>
    <x v="4"/>
  </r>
  <r>
    <n v="438"/>
    <s v="Steven"/>
    <s v="Taylor"/>
    <n v="46"/>
    <x v="2"/>
    <s v="Address_438"/>
    <x v="1"/>
    <n v="19458795291"/>
    <s v="steven.taylor@kag.com"/>
    <x v="1"/>
    <n v="1018.04"/>
    <s v="4/10/2000"/>
    <s v="1/8/2023"/>
    <n v="438"/>
    <n v="45111"/>
    <x v="0"/>
    <n v="2462.86"/>
    <n v="-1444.82"/>
    <x v="70"/>
    <n v="438"/>
    <n v="19083.02"/>
    <x v="2"/>
    <n v="5.67"/>
    <n v="48"/>
    <s v="2/15/2021"/>
    <x v="0"/>
    <n v="438"/>
    <x v="0"/>
    <n v="4313.74"/>
    <n v="2989.76"/>
    <n v="149.49"/>
    <s v="11/8/2023"/>
    <s v="6/11/2023"/>
    <n v="6331"/>
    <n v="438"/>
    <s v="3/11/2023"/>
    <s v="Complaint"/>
    <s v="Resolved"/>
    <s v="11/8/2023"/>
    <n v="1"/>
    <x v="2"/>
    <x v="1"/>
  </r>
  <r>
    <n v="439"/>
    <s v="Linda"/>
    <s v="Campbell"/>
    <n v="33"/>
    <x v="0"/>
    <s v="Address_439"/>
    <x v="35"/>
    <n v="19458795292"/>
    <s v="linda.campbell@kag.com"/>
    <x v="0"/>
    <n v="7045.67"/>
    <s v="9/27/2006"/>
    <s v="8/31/2023"/>
    <n v="439"/>
    <n v="45154"/>
    <x v="2"/>
    <n v="40.270000000000003"/>
    <n v="7005.4"/>
    <x v="3"/>
    <n v="439"/>
    <n v="29388.69"/>
    <x v="2"/>
    <n v="2.0699999999999998"/>
    <n v="36"/>
    <s v="5/24/2021"/>
    <x v="0"/>
    <n v="439"/>
    <x v="1"/>
    <n v="2091.38"/>
    <n v="3479.35"/>
    <n v="173.97"/>
    <s v="6/3/2023"/>
    <s v="12/6/2023"/>
    <n v="1607"/>
    <n v="439"/>
    <s v="10/3/2023"/>
    <s v="Praise"/>
    <s v="Pending"/>
    <s v="9/27/2023"/>
    <n v="1"/>
    <x v="5"/>
    <x v="4"/>
  </r>
  <r>
    <n v="440"/>
    <s v="Amanda"/>
    <s v="Walker"/>
    <n v="55"/>
    <x v="0"/>
    <s v="Address_440"/>
    <x v="8"/>
    <n v="19458795293"/>
    <s v="amanda.walker@kag.com"/>
    <x v="1"/>
    <n v="5526.69"/>
    <s v="5/21/2018"/>
    <s v="3/29/2023"/>
    <n v="440"/>
    <n v="44995"/>
    <x v="2"/>
    <n v="3382.98"/>
    <n v="2143.71"/>
    <x v="57"/>
    <n v="440"/>
    <n v="34790.94"/>
    <x v="2"/>
    <n v="3.65"/>
    <n v="60"/>
    <s v="1/18/2022"/>
    <x v="1"/>
    <n v="440"/>
    <x v="1"/>
    <n v="9127.91"/>
    <n v="1521.94"/>
    <n v="76.099999999999994"/>
    <s v="3/30/2023"/>
    <s v="6/15/2023"/>
    <n v="9715"/>
    <n v="440"/>
    <s v="4/22/2023"/>
    <s v="Praise"/>
    <s v="Resolved"/>
    <s v="9/2/2023"/>
    <n v="1"/>
    <x v="11"/>
    <x v="1"/>
  </r>
  <r>
    <n v="441"/>
    <s v="Amanda"/>
    <s v="Davis"/>
    <n v="38"/>
    <x v="2"/>
    <s v="Address_441"/>
    <x v="9"/>
    <n v="19458795294"/>
    <s v="amanda.davis@kag.com"/>
    <x v="0"/>
    <n v="958.52"/>
    <s v="11/18/2000"/>
    <s v="11/5/2023"/>
    <n v="441"/>
    <n v="44979"/>
    <x v="0"/>
    <n v="91.35"/>
    <n v="1049.8699999999999"/>
    <x v="16"/>
    <n v="441"/>
    <n v="1620.27"/>
    <x v="2"/>
    <n v="9.92"/>
    <n v="60"/>
    <s v="5/13/2020"/>
    <x v="0"/>
    <n v="441"/>
    <x v="0"/>
    <n v="1087.9100000000001"/>
    <n v="3318.97"/>
    <n v="165.95"/>
    <s v="12/14/2023"/>
    <s v="1/17/2023"/>
    <n v="4951"/>
    <n v="441"/>
    <s v="4/2/2023"/>
    <s v="Suggestion"/>
    <s v="Resolved"/>
    <s v="3/26/2023"/>
    <n v="1"/>
    <x v="9"/>
    <x v="0"/>
  </r>
  <r>
    <n v="442"/>
    <s v="Robert"/>
    <s v="Anderson"/>
    <n v="55"/>
    <x v="2"/>
    <s v="Address_442"/>
    <x v="0"/>
    <n v="19458795295"/>
    <s v="robert.anderson@kag.com"/>
    <x v="0"/>
    <n v="3152.51"/>
    <s v="6/11/2021"/>
    <s v="5/23/2023"/>
    <n v="442"/>
    <n v="45163"/>
    <x v="0"/>
    <n v="4865.59"/>
    <n v="-1713.08"/>
    <x v="56"/>
    <n v="442"/>
    <n v="43955.42"/>
    <x v="1"/>
    <n v="8.57"/>
    <n v="48"/>
    <s v="9/27/2022"/>
    <x v="2"/>
    <n v="442"/>
    <x v="2"/>
    <n v="2833.11"/>
    <n v="772.36"/>
    <n v="38.619999999999997"/>
    <s v="9/29/2023"/>
    <s v="12/20/2023"/>
    <n v="3920"/>
    <n v="442"/>
    <s v="10/29/2023"/>
    <s v="Praise"/>
    <s v="Pending"/>
    <s v="8/23/2023"/>
    <n v="1"/>
    <x v="5"/>
    <x v="1"/>
  </r>
  <r>
    <n v="443"/>
    <s v="Joshua"/>
    <s v="Walker"/>
    <n v="58"/>
    <x v="0"/>
    <s v="Address_443"/>
    <x v="8"/>
    <n v="19458795296"/>
    <s v="joshua.walker@kag.com"/>
    <x v="1"/>
    <n v="1509.23"/>
    <s v="12/28/2009"/>
    <s v="1/28/2023"/>
    <n v="443"/>
    <n v="45123"/>
    <x v="0"/>
    <n v="4404.3599999999997"/>
    <n v="5913.59"/>
    <x v="89"/>
    <n v="443"/>
    <n v="18852.439999999999"/>
    <x v="1"/>
    <n v="7.36"/>
    <n v="24"/>
    <s v="11/6/2022"/>
    <x v="1"/>
    <n v="443"/>
    <x v="0"/>
    <n v="5950.21"/>
    <n v="3151.51"/>
    <n v="157.58000000000001"/>
    <s v="7/22/2023"/>
    <s v="2/17/2023"/>
    <n v="2206"/>
    <n v="443"/>
    <s v="9/7/2023"/>
    <s v="Suggestion"/>
    <s v="Pending"/>
    <s v="4/4/2023"/>
    <n v="1"/>
    <x v="2"/>
    <x v="1"/>
  </r>
  <r>
    <n v="444"/>
    <s v="Patricia"/>
    <s v="Robinson"/>
    <n v="50"/>
    <x v="2"/>
    <s v="Address_444"/>
    <x v="16"/>
    <n v="19458795297"/>
    <s v="patricia.robinson@kag.com"/>
    <x v="0"/>
    <n v="1017.54"/>
    <s v="4/8/2013"/>
    <s v="5/22/2023"/>
    <n v="444"/>
    <n v="44928"/>
    <x v="0"/>
    <n v="4078.74"/>
    <n v="5096.28"/>
    <x v="36"/>
    <n v="444"/>
    <n v="32536.91"/>
    <x v="2"/>
    <n v="1.23"/>
    <n v="24"/>
    <s v="4/21/2022"/>
    <x v="2"/>
    <n v="444"/>
    <x v="2"/>
    <n v="8088.62"/>
    <n v="3274.27"/>
    <n v="163.71"/>
    <s v="12/10/2023"/>
    <s v="11/2/2023"/>
    <n v="1499"/>
    <n v="444"/>
    <s v="3/31/2023"/>
    <s v="Suggestion"/>
    <s v="Pending"/>
    <s v="5/14/2023"/>
    <n v="1"/>
    <x v="3"/>
    <x v="1"/>
  </r>
  <r>
    <n v="445"/>
    <s v="Jennifer"/>
    <s v="Rivera"/>
    <n v="46"/>
    <x v="0"/>
    <s v="Address_445"/>
    <x v="22"/>
    <n v="19458795298"/>
    <s v="jennifer.rivera@kag.com"/>
    <x v="1"/>
    <n v="3057.83"/>
    <s v="10/4/2015"/>
    <s v="3/31/2023"/>
    <n v="445"/>
    <n v="45033"/>
    <x v="0"/>
    <n v="4063.94"/>
    <n v="-1006.11"/>
    <x v="85"/>
    <n v="445"/>
    <n v="6997.23"/>
    <x v="2"/>
    <n v="3.39"/>
    <n v="48"/>
    <s v="1/3/2021"/>
    <x v="1"/>
    <n v="445"/>
    <x v="2"/>
    <n v="2922.38"/>
    <n v="163.56"/>
    <n v="8.18"/>
    <s v="8/27/2023"/>
    <s v="3/12/2023"/>
    <n v="531"/>
    <n v="445"/>
    <s v="12/17/2023"/>
    <s v="Suggestion"/>
    <s v="Resolved"/>
    <s v="8/16/2023"/>
    <n v="1"/>
    <x v="1"/>
    <x v="1"/>
  </r>
  <r>
    <n v="446"/>
    <s v="Brian"/>
    <s v="Martin"/>
    <n v="65"/>
    <x v="2"/>
    <s v="Address_446"/>
    <x v="13"/>
    <n v="19458795299"/>
    <s v="brian.martin@kag.com"/>
    <x v="1"/>
    <n v="1053.33"/>
    <s v="8/29/2001"/>
    <s v="7/5/2023"/>
    <n v="446"/>
    <n v="45072"/>
    <x v="0"/>
    <n v="4173.53"/>
    <n v="5226.8599999999997"/>
    <x v="7"/>
    <n v="446"/>
    <n v="29001.35"/>
    <x v="2"/>
    <n v="6.13"/>
    <n v="24"/>
    <s v="12/18/2021"/>
    <x v="2"/>
    <n v="446"/>
    <x v="0"/>
    <n v="6713.24"/>
    <n v="1470.5"/>
    <n v="73.53"/>
    <s v="6/24/2023"/>
    <s v="6/18/2023"/>
    <n v="236"/>
    <n v="446"/>
    <s v="8/19/2023"/>
    <s v="Praise"/>
    <s v="Resolved"/>
    <s v="9/9/2023"/>
    <n v="1"/>
    <x v="10"/>
    <x v="3"/>
  </r>
  <r>
    <n v="447"/>
    <s v="Emily"/>
    <s v="Hill"/>
    <n v="34"/>
    <x v="0"/>
    <s v="Address_447"/>
    <x v="7"/>
    <n v="19458795300"/>
    <s v="emily.hill@kag.com"/>
    <x v="0"/>
    <n v="2675.84"/>
    <s v="11/14/2011"/>
    <s v="11/9/2023"/>
    <n v="447"/>
    <n v="45086"/>
    <x v="2"/>
    <n v="2176.94"/>
    <n v="498.9"/>
    <x v="11"/>
    <n v="447"/>
    <n v="34244.519999999997"/>
    <x v="2"/>
    <n v="7.39"/>
    <n v="36"/>
    <s v="7/21/2021"/>
    <x v="2"/>
    <n v="447"/>
    <x v="0"/>
    <n v="4402.1499999999996"/>
    <n v="30.38"/>
    <n v="1.52"/>
    <s v="11/14/2023"/>
    <s v="10/27/2023"/>
    <n v="4043"/>
    <n v="447"/>
    <s v="2/25/2023"/>
    <s v="Praise"/>
    <s v="Resolved"/>
    <s v="2/4/2023"/>
    <n v="1"/>
    <x v="7"/>
    <x v="4"/>
  </r>
  <r>
    <n v="448"/>
    <s v="Ashley"/>
    <s v="Lopez"/>
    <n v="30"/>
    <x v="0"/>
    <s v="Address_448"/>
    <x v="27"/>
    <n v="19458795301"/>
    <s v="ashley.lopez@kag.com"/>
    <x v="0"/>
    <n v="5571.92"/>
    <s v="4/18/2002"/>
    <s v="6/29/2023"/>
    <n v="448"/>
    <n v="45165"/>
    <x v="0"/>
    <n v="3961.36"/>
    <n v="1610.56"/>
    <x v="15"/>
    <n v="448"/>
    <n v="8714.4599999999991"/>
    <x v="1"/>
    <n v="7.02"/>
    <n v="60"/>
    <s v="8/31/2020"/>
    <x v="0"/>
    <n v="448"/>
    <x v="0"/>
    <n v="1030.93"/>
    <n v="3962.21"/>
    <n v="198.11"/>
    <s v="11/29/2023"/>
    <s v="12/13/2023"/>
    <n v="1153"/>
    <n v="448"/>
    <s v="5/24/2023"/>
    <s v="Suggestion"/>
    <s v="Resolved"/>
    <s v="4/8/2023"/>
    <n v="1"/>
    <x v="5"/>
    <x v="4"/>
  </r>
  <r>
    <n v="449"/>
    <s v="Timothy"/>
    <s v="Carter"/>
    <n v="23"/>
    <x v="2"/>
    <s v="Address_449"/>
    <x v="25"/>
    <n v="19458795302"/>
    <s v="timothy.carter@kag.com"/>
    <x v="0"/>
    <n v="5652.95"/>
    <s v="1/26/2003"/>
    <s v="2/6/2023"/>
    <n v="449"/>
    <n v="45052"/>
    <x v="0"/>
    <n v="1842.08"/>
    <n v="3810.87"/>
    <x v="6"/>
    <n v="449"/>
    <n v="45695.59"/>
    <x v="2"/>
    <n v="2.67"/>
    <n v="36"/>
    <s v="3/22/2021"/>
    <x v="0"/>
    <n v="449"/>
    <x v="2"/>
    <n v="7436.21"/>
    <n v="2233.0500000000002"/>
    <n v="111.65"/>
    <s v="3/19/2023"/>
    <s v="4/14/2023"/>
    <n v="5297"/>
    <n v="449"/>
    <s v="4/4/2023"/>
    <s v="Complaint"/>
    <s v="Pending"/>
    <s v="6/17/2023"/>
    <n v="1"/>
    <x v="10"/>
    <x v="2"/>
  </r>
  <r>
    <n v="450"/>
    <s v="Andrew"/>
    <s v="Taylor"/>
    <n v="19"/>
    <x v="1"/>
    <s v="Address_450"/>
    <x v="12"/>
    <n v="19458795303"/>
    <s v="andrew.taylor@kag.com"/>
    <x v="0"/>
    <n v="1763.22"/>
    <s v="11/9/2010"/>
    <s v="1/2/2023"/>
    <n v="450"/>
    <n v="45083"/>
    <x v="0"/>
    <n v="4243.45"/>
    <n v="-2480.23"/>
    <x v="26"/>
    <n v="450"/>
    <n v="38115.85"/>
    <x v="2"/>
    <n v="5.2"/>
    <n v="48"/>
    <s v="11/11/2021"/>
    <x v="1"/>
    <n v="450"/>
    <x v="2"/>
    <n v="6624.9"/>
    <n v="2134.02"/>
    <n v="106.7"/>
    <s v="7/22/2023"/>
    <s v="11/13/2023"/>
    <n v="4651"/>
    <n v="450"/>
    <s v="4/13/2023"/>
    <s v="Complaint"/>
    <s v="Pending"/>
    <s v="4/10/2023"/>
    <n v="1"/>
    <x v="7"/>
    <x v="2"/>
  </r>
  <r>
    <n v="451"/>
    <s v="Michelle"/>
    <s v="Adams"/>
    <n v="25"/>
    <x v="1"/>
    <s v="Address_451"/>
    <x v="27"/>
    <n v="19458795304"/>
    <s v="michelle.adams@kag.com"/>
    <x v="0"/>
    <n v="1991.03"/>
    <s v="2/23/2009"/>
    <s v="2/3/2023"/>
    <n v="451"/>
    <n v="45231"/>
    <x v="0"/>
    <n v="3093.65"/>
    <n v="5084.68"/>
    <x v="15"/>
    <n v="451"/>
    <n v="27162.06"/>
    <x v="0"/>
    <n v="2.79"/>
    <n v="24"/>
    <s v="6/21/2020"/>
    <x v="1"/>
    <n v="451"/>
    <x v="0"/>
    <n v="1499.57"/>
    <n v="2284.42"/>
    <n v="114.22"/>
    <s v="10/30/2023"/>
    <s v="6/27/2023"/>
    <n v="7386"/>
    <n v="451"/>
    <s v="12/7/2023"/>
    <s v="Suggestion"/>
    <s v="Resolved"/>
    <s v="5/2/2023"/>
    <n v="1"/>
    <x v="4"/>
    <x v="2"/>
  </r>
  <r>
    <n v="452"/>
    <s v="Jessica"/>
    <s v="Robinson"/>
    <n v="49"/>
    <x v="2"/>
    <s v="Address_452"/>
    <x v="33"/>
    <n v="19458795305"/>
    <s v="jessica.robinson@kag.com"/>
    <x v="0"/>
    <n v="8564.2199999999993"/>
    <s v="8/29/2003"/>
    <s v="11/10/2023"/>
    <n v="452"/>
    <n v="45134"/>
    <x v="1"/>
    <n v="1798.14"/>
    <n v="6766.08"/>
    <x v="94"/>
    <n v="452"/>
    <n v="9137.24"/>
    <x v="0"/>
    <n v="9.31"/>
    <n v="48"/>
    <s v="8/6/2022"/>
    <x v="0"/>
    <n v="452"/>
    <x v="2"/>
    <n v="8825.77"/>
    <n v="2021.44"/>
    <n v="101.07"/>
    <s v="5/24/2023"/>
    <s v="8/2/2023"/>
    <n v="1681"/>
    <n v="452"/>
    <s v="8/3/2023"/>
    <s v="Suggestion"/>
    <s v="Pending"/>
    <s v="10/12/2023"/>
    <n v="1"/>
    <x v="2"/>
    <x v="1"/>
  </r>
  <r>
    <n v="453"/>
    <s v="Richard"/>
    <s v="Lewis"/>
    <n v="53"/>
    <x v="0"/>
    <s v="Address_453"/>
    <x v="12"/>
    <n v="19458795306"/>
    <s v="richard.lewis@kag.com"/>
    <x v="0"/>
    <n v="1752.66"/>
    <s v="6/13/2003"/>
    <s v="8/14/2023"/>
    <n v="453"/>
    <n v="45129"/>
    <x v="2"/>
    <n v="3729.91"/>
    <n v="-1977.25"/>
    <x v="57"/>
    <n v="453"/>
    <n v="43412.02"/>
    <x v="1"/>
    <n v="6.02"/>
    <n v="36"/>
    <s v="10/8/2021"/>
    <x v="2"/>
    <n v="453"/>
    <x v="2"/>
    <n v="2532.3200000000002"/>
    <n v="823.22"/>
    <n v="41.16"/>
    <s v="11/12/2023"/>
    <s v="12/16/2023"/>
    <n v="695"/>
    <n v="453"/>
    <s v="9/7/2023"/>
    <s v="Complaint"/>
    <s v="Pending"/>
    <s v="11/19/2023"/>
    <n v="1"/>
    <x v="2"/>
    <x v="1"/>
  </r>
  <r>
    <n v="454"/>
    <s v="Stephanie"/>
    <s v="Jackson"/>
    <n v="26"/>
    <x v="2"/>
    <s v="Address_454"/>
    <x v="31"/>
    <n v="19458795307"/>
    <s v="stephanie.jackson@kag.com"/>
    <x v="0"/>
    <n v="552.84"/>
    <s v="9/10/2019"/>
    <s v="3/14/2023"/>
    <n v="454"/>
    <n v="45242"/>
    <x v="2"/>
    <n v="1221.69"/>
    <n v="-668.85"/>
    <x v="42"/>
    <n v="454"/>
    <n v="4362.67"/>
    <x v="2"/>
    <n v="4.51"/>
    <n v="60"/>
    <s v="7/6/2022"/>
    <x v="1"/>
    <n v="454"/>
    <x v="2"/>
    <n v="8239.02"/>
    <n v="3309.87"/>
    <n v="165.49"/>
    <s v="12/4/2023"/>
    <s v="6/13/2023"/>
    <n v="7733"/>
    <n v="454"/>
    <s v="2/23/2023"/>
    <s v="Complaint"/>
    <s v="Resolved"/>
    <s v="11/21/2023"/>
    <n v="1"/>
    <x v="4"/>
    <x v="4"/>
  </r>
  <r>
    <n v="455"/>
    <s v="Carol"/>
    <s v="Rivera"/>
    <n v="40"/>
    <x v="1"/>
    <s v="Address_455"/>
    <x v="33"/>
    <n v="19458795308"/>
    <s v="carol.rivera@kag.com"/>
    <x v="1"/>
    <n v="2523.73"/>
    <s v="10/6/2001"/>
    <s v="12/30/2023"/>
    <n v="455"/>
    <n v="45053"/>
    <x v="1"/>
    <n v="4823.67"/>
    <n v="-2299.94"/>
    <x v="71"/>
    <n v="455"/>
    <n v="6643.41"/>
    <x v="2"/>
    <n v="9.26"/>
    <n v="12"/>
    <s v="4/18/2020"/>
    <x v="1"/>
    <n v="455"/>
    <x v="0"/>
    <n v="4620.45"/>
    <n v="4586.6499999999996"/>
    <n v="229.33"/>
    <s v="2/15/2023"/>
    <s v="10/16/2023"/>
    <n v="5511"/>
    <n v="455"/>
    <s v="2/20/2023"/>
    <s v="Praise"/>
    <s v="Resolved"/>
    <s v="6/13/2023"/>
    <n v="1"/>
    <x v="10"/>
    <x v="0"/>
  </r>
  <r>
    <n v="456"/>
    <s v="Ashley"/>
    <s v="Hernandez"/>
    <n v="24"/>
    <x v="0"/>
    <s v="Address_456"/>
    <x v="38"/>
    <n v="19458795309"/>
    <s v="ashley.hernandez@kag.com"/>
    <x v="1"/>
    <n v="5806.62"/>
    <s v="8/19/2001"/>
    <s v="4/26/2023"/>
    <n v="456"/>
    <n v="45210"/>
    <x v="2"/>
    <n v="3327.08"/>
    <n v="9133.7000000000007"/>
    <x v="61"/>
    <n v="456"/>
    <n v="35210.54"/>
    <x v="0"/>
    <n v="9.14"/>
    <n v="48"/>
    <s v="5/31/2022"/>
    <x v="0"/>
    <n v="456"/>
    <x v="1"/>
    <n v="2963.54"/>
    <n v="4933.4799999999996"/>
    <n v="246.67"/>
    <s v="10/10/2023"/>
    <s v="2/14/2023"/>
    <n v="5282"/>
    <n v="456"/>
    <s v="3/27/2023"/>
    <s v="Complaint"/>
    <s v="Resolved"/>
    <s v="10/19/2023"/>
    <n v="1"/>
    <x v="8"/>
    <x v="2"/>
  </r>
  <r>
    <n v="457"/>
    <s v="Christopher"/>
    <s v="King"/>
    <n v="48"/>
    <x v="0"/>
    <s v="Address_457"/>
    <x v="35"/>
    <n v="19458795310"/>
    <s v="christopher.king@kag.com"/>
    <x v="0"/>
    <n v="171.52"/>
    <s v="6/29/2017"/>
    <s v="4/24/2023"/>
    <n v="457"/>
    <n v="45268"/>
    <x v="2"/>
    <n v="2012"/>
    <n v="-1840.48"/>
    <x v="60"/>
    <n v="457"/>
    <n v="13439.18"/>
    <x v="2"/>
    <n v="5.54"/>
    <n v="48"/>
    <s v="11/21/2022"/>
    <x v="0"/>
    <n v="457"/>
    <x v="0"/>
    <n v="6268.97"/>
    <n v="3984.32"/>
    <n v="199.22"/>
    <s v="5/18/2023"/>
    <s v="3/14/2023"/>
    <n v="1752"/>
    <n v="457"/>
    <s v="4/27/2023"/>
    <s v="Suggestion"/>
    <s v="Resolved"/>
    <s v="1/15/2023"/>
    <n v="1"/>
    <x v="0"/>
    <x v="1"/>
  </r>
  <r>
    <n v="458"/>
    <s v="Thomas"/>
    <s v="Roberts"/>
    <n v="38"/>
    <x v="0"/>
    <s v="Address_458"/>
    <x v="3"/>
    <n v="19458795311"/>
    <s v="thomas.roberts@kag.com"/>
    <x v="0"/>
    <n v="9851.3700000000008"/>
    <s v="9/11/2007"/>
    <s v="1/30/2023"/>
    <n v="458"/>
    <n v="45081"/>
    <x v="0"/>
    <n v="2758.13"/>
    <n v="12609.5"/>
    <x v="43"/>
    <n v="458"/>
    <n v="23506.58"/>
    <x v="2"/>
    <n v="7.18"/>
    <n v="48"/>
    <s v="2/6/2021"/>
    <x v="1"/>
    <n v="458"/>
    <x v="2"/>
    <n v="5060.03"/>
    <n v="1943.64"/>
    <n v="97.18"/>
    <s v="6/9/2023"/>
    <s v="1/2/2023"/>
    <n v="2701"/>
    <n v="458"/>
    <s v="7/11/2023"/>
    <s v="Complaint"/>
    <s v="Resolved"/>
    <s v="5/15/2023"/>
    <n v="1"/>
    <x v="7"/>
    <x v="0"/>
  </r>
  <r>
    <n v="459"/>
    <s v="Christopher"/>
    <s v="Miller"/>
    <n v="18"/>
    <x v="1"/>
    <s v="Address_459"/>
    <x v="25"/>
    <n v="19458795312"/>
    <s v="christopher.miller@kag.com"/>
    <x v="1"/>
    <n v="2380.86"/>
    <s v="6/2/2012"/>
    <s v="3/24/2023"/>
    <n v="459"/>
    <n v="45062"/>
    <x v="2"/>
    <n v="3690.47"/>
    <n v="-1309.6099999999999"/>
    <x v="29"/>
    <n v="459"/>
    <n v="27406.6"/>
    <x v="2"/>
    <n v="3.87"/>
    <n v="48"/>
    <s v="3/6/2022"/>
    <x v="2"/>
    <n v="459"/>
    <x v="2"/>
    <n v="9104.11"/>
    <n v="2813.65"/>
    <n v="140.68"/>
    <s v="10/10/2023"/>
    <s v="1/1/2023"/>
    <n v="4578"/>
    <n v="459"/>
    <s v="1/14/2023"/>
    <s v="Complaint"/>
    <s v="Resolved"/>
    <s v="12/5/2023"/>
    <n v="-1"/>
    <x v="10"/>
    <x v="2"/>
  </r>
  <r>
    <n v="460"/>
    <s v="Betty"/>
    <s v="Baker"/>
    <n v="63"/>
    <x v="1"/>
    <s v="Address_460"/>
    <x v="5"/>
    <n v="19458795313"/>
    <s v="betty.baker@kag.com"/>
    <x v="0"/>
    <n v="2457.36"/>
    <s v="7/14/2018"/>
    <s v="7/27/2023"/>
    <n v="460"/>
    <n v="45077"/>
    <x v="1"/>
    <n v="3988.64"/>
    <n v="6446"/>
    <x v="49"/>
    <n v="460"/>
    <n v="23453.47"/>
    <x v="0"/>
    <n v="3.77"/>
    <n v="60"/>
    <s v="5/3/2022"/>
    <x v="1"/>
    <n v="460"/>
    <x v="2"/>
    <n v="6797.84"/>
    <n v="63.5"/>
    <n v="3.18"/>
    <s v="7/30/2023"/>
    <s v="11/22/2023"/>
    <n v="2531"/>
    <n v="460"/>
    <s v="11/16/2023"/>
    <s v="Praise"/>
    <s v="Pending"/>
    <s v="7/22/2023"/>
    <n v="-1"/>
    <x v="10"/>
    <x v="3"/>
  </r>
  <r>
    <n v="461"/>
    <s v="Sandra"/>
    <s v="King"/>
    <n v="19"/>
    <x v="0"/>
    <s v="Address_461"/>
    <x v="14"/>
    <n v="19458795314"/>
    <s v="sandra.king@kag.com"/>
    <x v="0"/>
    <n v="7412.31"/>
    <s v="4/12/2001"/>
    <s v="4/17/2023"/>
    <n v="461"/>
    <n v="44958"/>
    <x v="2"/>
    <n v="4875.04"/>
    <n v="2537.27"/>
    <x v="66"/>
    <n v="461"/>
    <n v="5110.79"/>
    <x v="0"/>
    <n v="5.95"/>
    <n v="60"/>
    <s v="4/1/2022"/>
    <x v="0"/>
    <n v="461"/>
    <x v="0"/>
    <n v="8382.93"/>
    <n v="1779.99"/>
    <n v="89"/>
    <s v="12/25/2023"/>
    <s v="12/8/2023"/>
    <n v="3617"/>
    <n v="461"/>
    <s v="7/29/2023"/>
    <s v="Praise"/>
    <s v="Pending"/>
    <s v="10/2/2023"/>
    <n v="1"/>
    <x v="9"/>
    <x v="2"/>
  </r>
  <r>
    <n v="462"/>
    <s v="Paul"/>
    <s v="Martin"/>
    <n v="57"/>
    <x v="0"/>
    <s v="Address_462"/>
    <x v="17"/>
    <n v="19458795315"/>
    <s v="paul.martin@kag.com"/>
    <x v="0"/>
    <n v="2556.9699999999998"/>
    <s v="8/18/2007"/>
    <s v="11/11/2023"/>
    <n v="462"/>
    <n v="44941"/>
    <x v="1"/>
    <n v="1052.7"/>
    <n v="1504.27"/>
    <x v="53"/>
    <n v="462"/>
    <n v="37136.25"/>
    <x v="2"/>
    <n v="8.6199999999999992"/>
    <n v="36"/>
    <s v="4/14/2022"/>
    <x v="1"/>
    <n v="462"/>
    <x v="2"/>
    <n v="1379.01"/>
    <n v="3356.63"/>
    <n v="167.83"/>
    <s v="5/30/2023"/>
    <s v="5/7/2023"/>
    <n v="5485"/>
    <n v="462"/>
    <s v="1/8/2023"/>
    <s v="Complaint"/>
    <s v="Resolved"/>
    <s v="3/24/2023"/>
    <n v="1"/>
    <x v="3"/>
    <x v="1"/>
  </r>
  <r>
    <n v="463"/>
    <s v="Sandra"/>
    <s v="Roberts"/>
    <n v="28"/>
    <x v="1"/>
    <s v="Address_463"/>
    <x v="14"/>
    <n v="19458795316"/>
    <s v="sandra.roberts@kag.com"/>
    <x v="1"/>
    <n v="4021.9"/>
    <s v="9/9/2007"/>
    <s v="7/5/2023"/>
    <n v="463"/>
    <n v="45273"/>
    <x v="1"/>
    <n v="2527.15"/>
    <n v="1494.75"/>
    <x v="90"/>
    <n v="463"/>
    <n v="12759.52"/>
    <x v="2"/>
    <n v="6.37"/>
    <n v="12"/>
    <s v="9/8/2022"/>
    <x v="1"/>
    <n v="463"/>
    <x v="2"/>
    <n v="5278.24"/>
    <n v="4472.4799999999996"/>
    <n v="223.62"/>
    <s v="5/14/2023"/>
    <s v="11/16/2023"/>
    <n v="2833"/>
    <n v="463"/>
    <s v="6/28/2023"/>
    <s v="Praise"/>
    <s v="Resolved"/>
    <s v="4/19/2023"/>
    <n v="1"/>
    <x v="0"/>
    <x v="4"/>
  </r>
  <r>
    <n v="464"/>
    <s v="Daniel"/>
    <s v="Nguyen"/>
    <n v="54"/>
    <x v="1"/>
    <s v="Address_464"/>
    <x v="12"/>
    <n v="19458795317"/>
    <s v="daniel.nguyen@kag.com"/>
    <x v="1"/>
    <n v="5484.8"/>
    <s v="11/7/2015"/>
    <s v="6/1/2023"/>
    <n v="464"/>
    <n v="45054"/>
    <x v="2"/>
    <n v="466.37"/>
    <n v="5951.17"/>
    <x v="80"/>
    <n v="464"/>
    <n v="37188.050000000003"/>
    <x v="2"/>
    <n v="5.13"/>
    <n v="48"/>
    <s v="9/19/2022"/>
    <x v="2"/>
    <n v="464"/>
    <x v="1"/>
    <n v="3928.91"/>
    <n v="552.54999999999995"/>
    <n v="27.63"/>
    <s v="6/10/2023"/>
    <s v="12/30/2023"/>
    <n v="5480"/>
    <n v="464"/>
    <s v="7/23/2023"/>
    <s v="Complaint"/>
    <s v="Resolved"/>
    <s v="8/2/2023"/>
    <n v="1"/>
    <x v="10"/>
    <x v="1"/>
  </r>
  <r>
    <n v="465"/>
    <s v="David"/>
    <s v="White"/>
    <n v="35"/>
    <x v="0"/>
    <s v="Address_465"/>
    <x v="25"/>
    <n v="19458795318"/>
    <s v="david.white@kag.com"/>
    <x v="1"/>
    <n v="316.54000000000002"/>
    <s v="7/30/2000"/>
    <s v="5/30/2023"/>
    <n v="465"/>
    <n v="45022"/>
    <x v="0"/>
    <n v="420.55"/>
    <n v="737.09"/>
    <x v="12"/>
    <n v="465"/>
    <n v="43399.25"/>
    <x v="2"/>
    <n v="6.98"/>
    <n v="36"/>
    <s v="3/27/2021"/>
    <x v="1"/>
    <n v="465"/>
    <x v="1"/>
    <n v="2438.2600000000002"/>
    <n v="458.55"/>
    <n v="22.93"/>
    <s v="1/9/2023"/>
    <s v="12/20/2023"/>
    <n v="3969"/>
    <n v="465"/>
    <s v="5/14/2023"/>
    <s v="Praise"/>
    <s v="Pending"/>
    <s v="12/19/2023"/>
    <n v="1"/>
    <x v="1"/>
    <x v="4"/>
  </r>
  <r>
    <n v="466"/>
    <s v="Barbara"/>
    <s v="Martinez"/>
    <n v="61"/>
    <x v="2"/>
    <s v="Address_466"/>
    <x v="3"/>
    <n v="19458795319"/>
    <s v="barbara.martinez@kag.com"/>
    <x v="1"/>
    <n v="8389.2000000000007"/>
    <s v="2/8/2002"/>
    <s v="6/9/2023"/>
    <n v="466"/>
    <n v="45239"/>
    <x v="1"/>
    <n v="530.62"/>
    <n v="7858.58"/>
    <x v="3"/>
    <n v="466"/>
    <n v="27282.32"/>
    <x v="1"/>
    <n v="8.31"/>
    <n v="60"/>
    <s v="10/27/2021"/>
    <x v="2"/>
    <n v="466"/>
    <x v="2"/>
    <n v="9768.06"/>
    <n v="771.56"/>
    <n v="38.58"/>
    <s v="10/6/2023"/>
    <s v="11/6/2023"/>
    <n v="1273"/>
    <n v="466"/>
    <s v="10/1/2023"/>
    <s v="Suggestion"/>
    <s v="Resolved"/>
    <s v="10/4/2023"/>
    <n v="1"/>
    <x v="4"/>
    <x v="3"/>
  </r>
  <r>
    <n v="467"/>
    <s v="James"/>
    <s v="Young"/>
    <n v="41"/>
    <x v="2"/>
    <s v="Address_467"/>
    <x v="33"/>
    <n v="19458795320"/>
    <s v="james.young@kag.com"/>
    <x v="0"/>
    <n v="5169.3"/>
    <s v="8/14/2020"/>
    <s v="3/16/2023"/>
    <n v="467"/>
    <n v="45229"/>
    <x v="2"/>
    <n v="1304.92"/>
    <n v="6474.22"/>
    <x v="73"/>
    <n v="467"/>
    <n v="35612.449999999997"/>
    <x v="0"/>
    <n v="8.09"/>
    <n v="24"/>
    <s v="11/5/2022"/>
    <x v="0"/>
    <n v="467"/>
    <x v="0"/>
    <n v="7209.08"/>
    <n v="723.13"/>
    <n v="36.159999999999997"/>
    <s v="4/6/2023"/>
    <s v="10/18/2023"/>
    <n v="2365"/>
    <n v="467"/>
    <s v="8/21/2023"/>
    <s v="Suggestion"/>
    <s v="Pending"/>
    <s v="7/7/2023"/>
    <n v="1"/>
    <x v="8"/>
    <x v="0"/>
  </r>
  <r>
    <n v="468"/>
    <s v="James"/>
    <s v="Anderson"/>
    <n v="69"/>
    <x v="2"/>
    <s v="Address_468"/>
    <x v="36"/>
    <n v="19458795321"/>
    <s v="james.anderson@kag.com"/>
    <x v="0"/>
    <n v="3197.9"/>
    <s v="12/2/2008"/>
    <s v="12/15/2023"/>
    <n v="468"/>
    <n v="45027"/>
    <x v="2"/>
    <n v="3484.71"/>
    <n v="6682.61"/>
    <x v="68"/>
    <n v="468"/>
    <n v="2809.95"/>
    <x v="1"/>
    <n v="4.34"/>
    <n v="60"/>
    <s v="5/26/2020"/>
    <x v="0"/>
    <n v="468"/>
    <x v="2"/>
    <n v="3781.72"/>
    <n v="3922.59"/>
    <n v="196.13"/>
    <s v="4/3/2023"/>
    <s v="11/11/2023"/>
    <n v="5998"/>
    <n v="468"/>
    <s v="10/24/2023"/>
    <s v="Suggestion"/>
    <s v="Resolved"/>
    <s v="10/9/2023"/>
    <n v="1"/>
    <x v="1"/>
    <x v="3"/>
  </r>
  <r>
    <n v="469"/>
    <s v="Timothy"/>
    <s v="Torres"/>
    <n v="36"/>
    <x v="1"/>
    <s v="Address_469"/>
    <x v="33"/>
    <n v="19458795322"/>
    <s v="timothy.torres@kag.com"/>
    <x v="1"/>
    <n v="4057.89"/>
    <s v="9/16/2000"/>
    <s v="6/19/2023"/>
    <n v="469"/>
    <n v="45044"/>
    <x v="0"/>
    <n v="4307.0600000000004"/>
    <n v="8364.9500000000007"/>
    <x v="68"/>
    <n v="469"/>
    <n v="2800.66"/>
    <x v="1"/>
    <n v="9.42"/>
    <n v="60"/>
    <s v="6/26/2021"/>
    <x v="1"/>
    <n v="469"/>
    <x v="2"/>
    <n v="4881.43"/>
    <n v="3558.27"/>
    <n v="177.91"/>
    <s v="3/16/2023"/>
    <s v="10/19/2023"/>
    <n v="3710"/>
    <n v="469"/>
    <s v="3/10/2023"/>
    <s v="Complaint"/>
    <s v="Resolved"/>
    <s v="4/30/2023"/>
    <n v="1"/>
    <x v="1"/>
    <x v="0"/>
  </r>
  <r>
    <n v="470"/>
    <s v="Kimberly"/>
    <s v="Martin"/>
    <n v="22"/>
    <x v="2"/>
    <s v="Address_470"/>
    <x v="4"/>
    <n v="19458795323"/>
    <s v="kimberly.martin@kag.com"/>
    <x v="1"/>
    <n v="652.66"/>
    <s v="10/20/2004"/>
    <s v="7/6/2023"/>
    <n v="470"/>
    <n v="44936"/>
    <x v="0"/>
    <n v="2185.62"/>
    <n v="2838.28"/>
    <x v="71"/>
    <n v="470"/>
    <n v="10660.95"/>
    <x v="1"/>
    <n v="1.1399999999999999"/>
    <n v="24"/>
    <s v="5/25/2022"/>
    <x v="0"/>
    <n v="470"/>
    <x v="2"/>
    <n v="5644.55"/>
    <n v="4522.46"/>
    <n v="226.12"/>
    <s v="2/18/2023"/>
    <s v="2/14/2023"/>
    <n v="1986"/>
    <n v="470"/>
    <s v="3/21/2023"/>
    <s v="Suggestion"/>
    <s v="Resolved"/>
    <s v="12/29/2023"/>
    <n v="1"/>
    <x v="3"/>
    <x v="2"/>
  </r>
  <r>
    <n v="471"/>
    <s v="Emily"/>
    <s v="Williams"/>
    <n v="46"/>
    <x v="2"/>
    <s v="Address_471"/>
    <x v="8"/>
    <n v="19458795324"/>
    <s v="emily.williams@kag.com"/>
    <x v="1"/>
    <n v="7208.01"/>
    <s v="2/15/2000"/>
    <s v="12/10/2023"/>
    <n v="471"/>
    <n v="45043"/>
    <x v="2"/>
    <n v="2780.46"/>
    <n v="4427.55"/>
    <x v="94"/>
    <n v="471"/>
    <n v="18560.78"/>
    <x v="1"/>
    <n v="5.0599999999999996"/>
    <n v="24"/>
    <s v="4/26/2022"/>
    <x v="0"/>
    <n v="471"/>
    <x v="1"/>
    <n v="1136.92"/>
    <n v="1469.85"/>
    <n v="73.489999999999995"/>
    <s v="1/26/2023"/>
    <s v="3/18/2023"/>
    <n v="8508"/>
    <n v="471"/>
    <s v="3/7/2023"/>
    <s v="Praise"/>
    <s v="Resolved"/>
    <s v="6/27/2023"/>
    <n v="1"/>
    <x v="1"/>
    <x v="1"/>
  </r>
  <r>
    <n v="472"/>
    <s v="Deborah"/>
    <s v="Torres"/>
    <n v="56"/>
    <x v="1"/>
    <s v="Address_472"/>
    <x v="38"/>
    <n v="19458795325"/>
    <s v="deborah.torres@kag.com"/>
    <x v="0"/>
    <n v="5441.09"/>
    <s v="5/26/2002"/>
    <s v="12/5/2023"/>
    <n v="472"/>
    <n v="45274"/>
    <x v="0"/>
    <n v="1039.77"/>
    <n v="4401.32"/>
    <x v="7"/>
    <n v="472"/>
    <n v="9956.41"/>
    <x v="2"/>
    <n v="9.17"/>
    <n v="36"/>
    <s v="2/24/2020"/>
    <x v="1"/>
    <n v="472"/>
    <x v="0"/>
    <n v="7968.69"/>
    <n v="3397.97"/>
    <n v="169.9"/>
    <s v="11/2/2023"/>
    <s v="2/2/2023"/>
    <n v="84"/>
    <n v="472"/>
    <s v="4/9/2023"/>
    <s v="Complaint"/>
    <s v="Pending"/>
    <s v="5/14/2023"/>
    <n v="1"/>
    <x v="0"/>
    <x v="1"/>
  </r>
  <r>
    <n v="473"/>
    <s v="Matthew"/>
    <s v="Flores"/>
    <n v="19"/>
    <x v="2"/>
    <s v="Address_473"/>
    <x v="1"/>
    <n v="19458795326"/>
    <s v="matthew.flores@kag.com"/>
    <x v="1"/>
    <n v="9148.52"/>
    <s v="4/29/2022"/>
    <s v="11/7/2023"/>
    <n v="473"/>
    <n v="45106"/>
    <x v="1"/>
    <n v="3957.5"/>
    <n v="5191.0200000000004"/>
    <x v="47"/>
    <n v="473"/>
    <n v="32113.05"/>
    <x v="2"/>
    <n v="7.26"/>
    <n v="12"/>
    <s v="1/5/2021"/>
    <x v="1"/>
    <n v="473"/>
    <x v="0"/>
    <n v="8267.27"/>
    <n v="1822.83"/>
    <n v="91.14"/>
    <s v="4/11/2023"/>
    <s v="10/6/2023"/>
    <n v="8678"/>
    <n v="473"/>
    <s v="10/1/2023"/>
    <s v="Complaint"/>
    <s v="Resolved"/>
    <s v="1/10/2023"/>
    <n v="1"/>
    <x v="7"/>
    <x v="2"/>
  </r>
  <r>
    <n v="474"/>
    <s v="Michelle"/>
    <s v="Davis"/>
    <n v="34"/>
    <x v="0"/>
    <s v="Address_474"/>
    <x v="18"/>
    <n v="19458795327"/>
    <s v="michelle.davis@kag.com"/>
    <x v="1"/>
    <n v="4695.45"/>
    <s v="12/27/2007"/>
    <s v="6/18/2023"/>
    <n v="474"/>
    <n v="45150"/>
    <x v="2"/>
    <n v="4442.8900000000003"/>
    <n v="9138.34"/>
    <x v="85"/>
    <n v="474"/>
    <n v="14567.49"/>
    <x v="2"/>
    <n v="7.34"/>
    <n v="12"/>
    <s v="4/16/2020"/>
    <x v="1"/>
    <n v="474"/>
    <x v="1"/>
    <n v="7535.72"/>
    <n v="687.5"/>
    <n v="34.380000000000003"/>
    <s v="7/8/2023"/>
    <s v="5/29/2023"/>
    <n v="7039"/>
    <n v="474"/>
    <s v="10/20/2023"/>
    <s v="Suggestion"/>
    <s v="Pending"/>
    <s v="1/16/2023"/>
    <n v="1"/>
    <x v="5"/>
    <x v="4"/>
  </r>
  <r>
    <n v="475"/>
    <s v="Brian"/>
    <s v="Flores"/>
    <n v="62"/>
    <x v="1"/>
    <s v="Address_475"/>
    <x v="5"/>
    <n v="19458795328"/>
    <s v="brian.flores@kag.com"/>
    <x v="0"/>
    <n v="8301.18"/>
    <s v="5/9/2005"/>
    <s v="11/9/2023"/>
    <n v="475"/>
    <n v="45150"/>
    <x v="0"/>
    <n v="2433.13"/>
    <n v="10734.31"/>
    <x v="84"/>
    <n v="475"/>
    <n v="42441.8"/>
    <x v="2"/>
    <n v="2.41"/>
    <n v="60"/>
    <s v="9/22/2021"/>
    <x v="0"/>
    <n v="475"/>
    <x v="1"/>
    <n v="4393.1400000000003"/>
    <n v="3930.19"/>
    <n v="196.51"/>
    <s v="2/26/2023"/>
    <s v="12/4/2023"/>
    <n v="6427"/>
    <n v="475"/>
    <s v="1/3/2023"/>
    <s v="Praise"/>
    <s v="Pending"/>
    <s v="6/10/2023"/>
    <n v="1"/>
    <x v="5"/>
    <x v="3"/>
  </r>
  <r>
    <n v="476"/>
    <s v="James"/>
    <s v="Baker"/>
    <n v="28"/>
    <x v="0"/>
    <s v="Address_476"/>
    <x v="24"/>
    <n v="19458795329"/>
    <s v="james.baker@kag.com"/>
    <x v="0"/>
    <n v="1964.45"/>
    <s v="3/24/2006"/>
    <s v="2/22/2023"/>
    <n v="476"/>
    <n v="45174"/>
    <x v="2"/>
    <n v="812.76"/>
    <n v="2777.21"/>
    <x v="54"/>
    <n v="476"/>
    <n v="28469.59"/>
    <x v="0"/>
    <n v="6.24"/>
    <n v="24"/>
    <s v="2/21/2020"/>
    <x v="2"/>
    <n v="476"/>
    <x v="1"/>
    <n v="1895.84"/>
    <n v="3125.74"/>
    <n v="156.29"/>
    <s v="3/4/2023"/>
    <s v="3/4/2023"/>
    <n v="6090"/>
    <n v="476"/>
    <s v="12/19/2023"/>
    <s v="Suggestion"/>
    <s v="Resolved"/>
    <s v="10/26/2023"/>
    <n v="1"/>
    <x v="6"/>
    <x v="4"/>
  </r>
  <r>
    <n v="477"/>
    <s v="Jessica"/>
    <s v="Thompson"/>
    <n v="54"/>
    <x v="2"/>
    <s v="Address_477"/>
    <x v="14"/>
    <n v="19458795330"/>
    <s v="jessica.thompson@kag.com"/>
    <x v="1"/>
    <n v="659.44"/>
    <s v="3/6/2021"/>
    <s v="9/14/2023"/>
    <n v="477"/>
    <n v="45180"/>
    <x v="0"/>
    <n v="35.46"/>
    <n v="694.9"/>
    <x v="57"/>
    <n v="477"/>
    <n v="19525.900000000001"/>
    <x v="0"/>
    <n v="9.6999999999999993"/>
    <n v="60"/>
    <s v="1/19/2021"/>
    <x v="0"/>
    <n v="477"/>
    <x v="1"/>
    <n v="1044.78"/>
    <n v="3516.03"/>
    <n v="175.8"/>
    <s v="2/27/2023"/>
    <s v="2/5/2023"/>
    <n v="4172"/>
    <n v="477"/>
    <s v="6/19/2023"/>
    <s v="Complaint"/>
    <s v="Pending"/>
    <s v="12/21/2023"/>
    <n v="1"/>
    <x v="6"/>
    <x v="1"/>
  </r>
  <r>
    <n v="478"/>
    <s v="Joshua"/>
    <s v="Flores"/>
    <n v="30"/>
    <x v="0"/>
    <s v="Address_478"/>
    <x v="36"/>
    <n v="19458795331"/>
    <s v="joshua.flores@kag.com"/>
    <x v="1"/>
    <n v="9489.56"/>
    <s v="10/5/2004"/>
    <s v="3/1/2023"/>
    <n v="478"/>
    <n v="45245"/>
    <x v="1"/>
    <n v="2686.69"/>
    <n v="6802.87"/>
    <x v="21"/>
    <n v="478"/>
    <n v="44760.83"/>
    <x v="2"/>
    <n v="2.9"/>
    <n v="12"/>
    <s v="1/11/2021"/>
    <x v="0"/>
    <n v="478"/>
    <x v="1"/>
    <n v="4927.55"/>
    <n v="814.66"/>
    <n v="40.729999999999997"/>
    <s v="12/9/2023"/>
    <s v="6/14/2023"/>
    <n v="1382"/>
    <n v="478"/>
    <s v="12/27/2023"/>
    <s v="Complaint"/>
    <s v="Resolved"/>
    <s v="8/3/2023"/>
    <n v="1"/>
    <x v="4"/>
    <x v="4"/>
  </r>
  <r>
    <n v="479"/>
    <s v="Robert"/>
    <s v="Hernandez"/>
    <n v="46"/>
    <x v="1"/>
    <s v="Address_479"/>
    <x v="11"/>
    <n v="19458795332"/>
    <s v="robert.hernandez@kag.com"/>
    <x v="0"/>
    <n v="2643.89"/>
    <s v="7/7/2015"/>
    <s v="8/10/2023"/>
    <n v="479"/>
    <n v="45252"/>
    <x v="2"/>
    <n v="2493.1999999999998"/>
    <n v="150.69"/>
    <x v="30"/>
    <n v="479"/>
    <n v="41589.79"/>
    <x v="2"/>
    <n v="3.94"/>
    <n v="12"/>
    <s v="12/31/2022"/>
    <x v="2"/>
    <n v="479"/>
    <x v="0"/>
    <n v="9547.19"/>
    <n v="3225.41"/>
    <n v="161.27000000000001"/>
    <s v="10/17/2023"/>
    <s v="9/14/2023"/>
    <n v="5648"/>
    <n v="479"/>
    <s v="4/11/2023"/>
    <s v="Complaint"/>
    <s v="Resolved"/>
    <s v="12/12/2023"/>
    <n v="1"/>
    <x v="4"/>
    <x v="1"/>
  </r>
  <r>
    <n v="480"/>
    <s v="Lisa"/>
    <s v="Rivera"/>
    <n v="49"/>
    <x v="2"/>
    <s v="Address_480"/>
    <x v="15"/>
    <n v="19458795333"/>
    <s v="lisa.rivera@kag.com"/>
    <x v="0"/>
    <n v="8352.48"/>
    <s v="9/25/2008"/>
    <s v="3/17/2023"/>
    <n v="480"/>
    <n v="45063"/>
    <x v="0"/>
    <n v="4629.79"/>
    <n v="12982.27"/>
    <x v="72"/>
    <n v="480"/>
    <n v="41181.72"/>
    <x v="2"/>
    <n v="4.5"/>
    <n v="48"/>
    <s v="6/14/2021"/>
    <x v="2"/>
    <n v="480"/>
    <x v="0"/>
    <n v="5193.51"/>
    <n v="1546.55"/>
    <n v="77.33"/>
    <s v="3/6/2023"/>
    <s v="10/9/2023"/>
    <n v="7199"/>
    <n v="480"/>
    <s v="10/11/2023"/>
    <s v="Suggestion"/>
    <s v="Resolved"/>
    <s v="7/31/2023"/>
    <n v="1"/>
    <x v="10"/>
    <x v="1"/>
  </r>
  <r>
    <n v="481"/>
    <s v="Mark"/>
    <s v="Davis"/>
    <n v="62"/>
    <x v="1"/>
    <s v="Address_481"/>
    <x v="1"/>
    <n v="19458795334"/>
    <s v="mark.davis@kag.com"/>
    <x v="1"/>
    <n v="2647.6"/>
    <s v="11/29/2000"/>
    <s v="2/15/2023"/>
    <n v="481"/>
    <n v="45156"/>
    <x v="1"/>
    <n v="192.06"/>
    <n v="2839.66"/>
    <x v="8"/>
    <n v="481"/>
    <n v="36689.21"/>
    <x v="2"/>
    <n v="4.24"/>
    <n v="12"/>
    <s v="12/11/2020"/>
    <x v="2"/>
    <n v="481"/>
    <x v="1"/>
    <n v="9083.7999999999993"/>
    <n v="1257.76"/>
    <n v="62.89"/>
    <s v="7/11/2023"/>
    <s v="6/19/2023"/>
    <n v="8020"/>
    <n v="481"/>
    <s v="2/13/2023"/>
    <s v="Suggestion"/>
    <s v="Resolved"/>
    <s v="3/5/2023"/>
    <n v="1"/>
    <x v="5"/>
    <x v="3"/>
  </r>
  <r>
    <n v="482"/>
    <s v="Michael"/>
    <s v="Lewis"/>
    <n v="57"/>
    <x v="2"/>
    <s v="Address_482"/>
    <x v="30"/>
    <n v="19458795335"/>
    <s v="michael.lewis@kag.com"/>
    <x v="0"/>
    <n v="1642.83"/>
    <s v="3/10/2004"/>
    <s v="9/17/2023"/>
    <n v="482"/>
    <n v="45276"/>
    <x v="1"/>
    <n v="753.27"/>
    <n v="889.56"/>
    <x v="40"/>
    <n v="482"/>
    <n v="31096.5"/>
    <x v="2"/>
    <n v="6.64"/>
    <n v="48"/>
    <s v="4/25/2020"/>
    <x v="2"/>
    <n v="482"/>
    <x v="1"/>
    <n v="6354.88"/>
    <n v="3248.52"/>
    <n v="162.43"/>
    <s v="11/4/2023"/>
    <s v="8/20/2023"/>
    <n v="234"/>
    <n v="482"/>
    <s v="5/23/2023"/>
    <s v="Complaint"/>
    <s v="Resolved"/>
    <s v="4/17/2023"/>
    <n v="1"/>
    <x v="0"/>
    <x v="1"/>
  </r>
  <r>
    <n v="483"/>
    <s v="Barbara"/>
    <s v="Robinson"/>
    <n v="60"/>
    <x v="1"/>
    <s v="Address_483"/>
    <x v="26"/>
    <n v="19458795336"/>
    <s v="barbara.robinson@kag.com"/>
    <x v="1"/>
    <n v="7352.06"/>
    <s v="7/9/2001"/>
    <s v="1/15/2023"/>
    <n v="483"/>
    <n v="44967"/>
    <x v="0"/>
    <n v="996.46"/>
    <n v="8348.52"/>
    <x v="88"/>
    <n v="483"/>
    <n v="18974.349999999999"/>
    <x v="0"/>
    <n v="3.11"/>
    <n v="60"/>
    <s v="12/26/2021"/>
    <x v="0"/>
    <n v="483"/>
    <x v="0"/>
    <n v="6592.76"/>
    <n v="121.57"/>
    <n v="6.08"/>
    <s v="6/3/2023"/>
    <s v="3/19/2023"/>
    <n v="3900"/>
    <n v="483"/>
    <s v="6/11/2023"/>
    <s v="Praise"/>
    <s v="Pending"/>
    <s v="2/19/2023"/>
    <n v="-1"/>
    <x v="9"/>
    <x v="1"/>
  </r>
  <r>
    <n v="484"/>
    <s v="Sandra"/>
    <s v="Martinez"/>
    <n v="25"/>
    <x v="1"/>
    <s v="Address_484"/>
    <x v="18"/>
    <n v="19458795337"/>
    <s v="sandra.martinez@kag.com"/>
    <x v="1"/>
    <n v="7806.22"/>
    <s v="3/16/2013"/>
    <s v="12/3/2023"/>
    <n v="484"/>
    <n v="44966"/>
    <x v="2"/>
    <n v="2740.15"/>
    <n v="10546.37"/>
    <x v="16"/>
    <n v="484"/>
    <n v="21707.42"/>
    <x v="0"/>
    <n v="5.55"/>
    <n v="36"/>
    <s v="10/31/2022"/>
    <x v="2"/>
    <n v="484"/>
    <x v="0"/>
    <n v="8216.27"/>
    <n v="4521.29"/>
    <n v="226.06"/>
    <s v="11/27/2023"/>
    <s v="9/7/2023"/>
    <n v="9521"/>
    <n v="484"/>
    <s v="3/10/2023"/>
    <s v="Suggestion"/>
    <s v="Pending"/>
    <s v="10/26/2023"/>
    <n v="1"/>
    <x v="9"/>
    <x v="2"/>
  </r>
  <r>
    <n v="485"/>
    <s v="Jessica"/>
    <s v="Hill"/>
    <n v="27"/>
    <x v="0"/>
    <s v="Address_485"/>
    <x v="24"/>
    <n v="19458795338"/>
    <s v="jessica.hill@kag.com"/>
    <x v="0"/>
    <n v="8451.77"/>
    <s v="1/16/2011"/>
    <s v="4/26/2023"/>
    <n v="485"/>
    <n v="45198"/>
    <x v="0"/>
    <n v="1430.83"/>
    <n v="9882.6"/>
    <x v="41"/>
    <n v="485"/>
    <n v="32709.08"/>
    <x v="2"/>
    <n v="4.5999999999999996"/>
    <n v="12"/>
    <s v="12/11/2021"/>
    <x v="0"/>
    <n v="485"/>
    <x v="0"/>
    <n v="3593.44"/>
    <n v="812.82"/>
    <n v="40.64"/>
    <s v="12/18/2023"/>
    <s v="7/9/2023"/>
    <n v="851"/>
    <n v="485"/>
    <s v="3/28/2023"/>
    <s v="Praise"/>
    <s v="Resolved"/>
    <s v="9/2/2023"/>
    <n v="1"/>
    <x v="6"/>
    <x v="4"/>
  </r>
  <r>
    <n v="486"/>
    <s v="Paul"/>
    <s v="Ramirez"/>
    <n v="42"/>
    <x v="1"/>
    <s v="Address_486"/>
    <x v="6"/>
    <n v="19458795339"/>
    <s v="paul.ramirez@kag.com"/>
    <x v="1"/>
    <n v="8662.2000000000007"/>
    <s v="3/9/2003"/>
    <s v="1/12/2023"/>
    <n v="486"/>
    <n v="45178"/>
    <x v="0"/>
    <n v="1036.3399999999999"/>
    <n v="9698.5400000000009"/>
    <x v="14"/>
    <n v="486"/>
    <n v="9470.7000000000007"/>
    <x v="0"/>
    <n v="6.8"/>
    <n v="48"/>
    <s v="12/10/2021"/>
    <x v="0"/>
    <n v="486"/>
    <x v="1"/>
    <n v="5767"/>
    <n v="2096.31"/>
    <n v="104.82"/>
    <s v="8/27/2023"/>
    <s v="9/9/2023"/>
    <n v="6864"/>
    <n v="486"/>
    <s v="4/29/2023"/>
    <s v="Praise"/>
    <s v="Resolved"/>
    <s v="3/12/2023"/>
    <n v="1"/>
    <x v="6"/>
    <x v="0"/>
  </r>
  <r>
    <n v="487"/>
    <s v="Lisa"/>
    <s v="Carter"/>
    <n v="28"/>
    <x v="1"/>
    <s v="Address_487"/>
    <x v="25"/>
    <n v="19458795340"/>
    <s v="lisa.carter@kag.com"/>
    <x v="0"/>
    <n v="4883"/>
    <s v="7/3/2016"/>
    <s v="1/1/2023"/>
    <n v="487"/>
    <n v="44951"/>
    <x v="1"/>
    <n v="2576.9299999999998"/>
    <n v="7459.93"/>
    <x v="34"/>
    <n v="487"/>
    <n v="41562.92"/>
    <x v="0"/>
    <n v="3.18"/>
    <n v="36"/>
    <s v="2/20/2021"/>
    <x v="1"/>
    <n v="487"/>
    <x v="0"/>
    <n v="1819.1"/>
    <n v="2719.28"/>
    <n v="135.96"/>
    <s v="7/24/2023"/>
    <s v="10/27/2023"/>
    <n v="3229"/>
    <n v="487"/>
    <s v="10/16/2023"/>
    <s v="Suggestion"/>
    <s v="Resolved"/>
    <s v="1/28/2023"/>
    <n v="1"/>
    <x v="3"/>
    <x v="4"/>
  </r>
  <r>
    <n v="488"/>
    <s v="Mark"/>
    <s v="Scott"/>
    <n v="45"/>
    <x v="0"/>
    <s v="Address_488"/>
    <x v="10"/>
    <n v="19458795341"/>
    <s v="mark.scott@kag.com"/>
    <x v="0"/>
    <n v="4062.15"/>
    <s v="7/13/2005"/>
    <s v="3/18/2023"/>
    <n v="488"/>
    <n v="45064"/>
    <x v="0"/>
    <n v="212.86"/>
    <n v="4275.01"/>
    <x v="59"/>
    <n v="488"/>
    <n v="46994.84"/>
    <x v="1"/>
    <n v="5.98"/>
    <n v="36"/>
    <s v="12/16/2020"/>
    <x v="1"/>
    <n v="488"/>
    <x v="0"/>
    <n v="9595.7099999999991"/>
    <n v="4174.37"/>
    <n v="208.72"/>
    <s v="4/28/2023"/>
    <s v="6/13/2023"/>
    <n v="2600"/>
    <n v="488"/>
    <s v="2/20/2023"/>
    <s v="Praise"/>
    <s v="Resolved"/>
    <s v="7/7/2023"/>
    <n v="1"/>
    <x v="10"/>
    <x v="0"/>
  </r>
  <r>
    <n v="489"/>
    <s v="Susan"/>
    <s v="Gonzalez"/>
    <n v="50"/>
    <x v="2"/>
    <s v="Address_489"/>
    <x v="31"/>
    <n v="19458795342"/>
    <s v="susan.gonzalez@kag.com"/>
    <x v="1"/>
    <n v="7534.59"/>
    <s v="1/15/2021"/>
    <s v="1/30/2023"/>
    <n v="489"/>
    <n v="44935"/>
    <x v="0"/>
    <n v="4876.46"/>
    <n v="2658.13"/>
    <x v="39"/>
    <n v="489"/>
    <n v="5801.44"/>
    <x v="2"/>
    <n v="7.66"/>
    <n v="60"/>
    <s v="10/17/2021"/>
    <x v="2"/>
    <n v="489"/>
    <x v="1"/>
    <n v="9950.4"/>
    <n v="1115.97"/>
    <n v="55.8"/>
    <s v="4/25/2023"/>
    <s v="9/17/2023"/>
    <n v="7283"/>
    <n v="489"/>
    <s v="10/29/2023"/>
    <s v="Complaint"/>
    <s v="Pending"/>
    <s v="7/23/2023"/>
    <n v="1"/>
    <x v="3"/>
    <x v="1"/>
  </r>
  <r>
    <n v="490"/>
    <s v="Betty"/>
    <s v="Young"/>
    <n v="56"/>
    <x v="2"/>
    <s v="Address_490"/>
    <x v="36"/>
    <n v="19458795343"/>
    <s v="betty.young@kag.com"/>
    <x v="0"/>
    <n v="5736.92"/>
    <s v="6/28/2016"/>
    <s v="7/21/2023"/>
    <n v="490"/>
    <n v="45222"/>
    <x v="2"/>
    <n v="4306.4799999999996"/>
    <n v="10043.4"/>
    <x v="93"/>
    <n v="490"/>
    <n v="2100.33"/>
    <x v="2"/>
    <n v="7.24"/>
    <n v="24"/>
    <s v="6/12/2021"/>
    <x v="0"/>
    <n v="490"/>
    <x v="1"/>
    <n v="6132.67"/>
    <n v="4614.41"/>
    <n v="230.72"/>
    <s v="3/4/2023"/>
    <s v="5/29/2023"/>
    <n v="6600"/>
    <n v="490"/>
    <s v="12/19/2023"/>
    <s v="Praise"/>
    <s v="Resolved"/>
    <s v="2/6/2023"/>
    <n v="1"/>
    <x v="8"/>
    <x v="1"/>
  </r>
  <r>
    <n v="491"/>
    <s v="Robert"/>
    <s v="Scott"/>
    <n v="43"/>
    <x v="1"/>
    <s v="Address_491"/>
    <x v="4"/>
    <n v="19458795344"/>
    <s v="robert.scott@kag.com"/>
    <x v="0"/>
    <n v="9656.31"/>
    <s v="5/19/2020"/>
    <s v="11/25/2023"/>
    <n v="491"/>
    <n v="44983"/>
    <x v="0"/>
    <n v="1367.09"/>
    <n v="8289.2199999999993"/>
    <x v="62"/>
    <n v="491"/>
    <n v="7992.31"/>
    <x v="0"/>
    <n v="8.51"/>
    <n v="36"/>
    <s v="7/10/2022"/>
    <x v="1"/>
    <n v="491"/>
    <x v="1"/>
    <n v="9294.85"/>
    <n v="1482.58"/>
    <n v="74.13"/>
    <s v="1/13/2023"/>
    <s v="4/24/2023"/>
    <n v="3973"/>
    <n v="491"/>
    <s v="9/10/2023"/>
    <s v="Suggestion"/>
    <s v="Resolved"/>
    <s v="10/6/2023"/>
    <n v="1"/>
    <x v="9"/>
    <x v="0"/>
  </r>
  <r>
    <n v="492"/>
    <s v="Timothy"/>
    <s v="Torres"/>
    <n v="25"/>
    <x v="0"/>
    <s v="Address_492"/>
    <x v="2"/>
    <n v="19458795345"/>
    <s v="timothy.torres@kag.com"/>
    <x v="1"/>
    <n v="3820.78"/>
    <s v="2/3/2010"/>
    <s v="2/19/2023"/>
    <n v="492"/>
    <n v="45228"/>
    <x v="2"/>
    <n v="1687.49"/>
    <n v="2133.29"/>
    <x v="77"/>
    <n v="492"/>
    <n v="38235.230000000003"/>
    <x v="0"/>
    <n v="9.61"/>
    <n v="60"/>
    <s v="7/7/2022"/>
    <x v="2"/>
    <n v="492"/>
    <x v="2"/>
    <n v="8517.9599999999991"/>
    <n v="2689.48"/>
    <n v="134.47"/>
    <s v="11/2/2023"/>
    <s v="1/17/2023"/>
    <n v="4788"/>
    <n v="492"/>
    <s v="3/1/2023"/>
    <s v="Praise"/>
    <s v="Resolved"/>
    <s v="11/5/2023"/>
    <n v="1"/>
    <x v="8"/>
    <x v="2"/>
  </r>
  <r>
    <n v="493"/>
    <s v="Ronald"/>
    <s v="Sanchez"/>
    <n v="55"/>
    <x v="2"/>
    <s v="Address_493"/>
    <x v="23"/>
    <n v="19458795346"/>
    <s v="ronald.sanchez@kag.com"/>
    <x v="1"/>
    <n v="524.47"/>
    <s v="4/24/2005"/>
    <s v="5/10/2023"/>
    <n v="493"/>
    <n v="45045"/>
    <x v="0"/>
    <n v="1237.03"/>
    <n v="1761.5"/>
    <x v="20"/>
    <n v="493"/>
    <n v="6283.5"/>
    <x v="0"/>
    <n v="8.69"/>
    <n v="24"/>
    <s v="8/15/2020"/>
    <x v="2"/>
    <n v="493"/>
    <x v="0"/>
    <n v="5731.15"/>
    <n v="845.61"/>
    <n v="42.28"/>
    <s v="3/12/2023"/>
    <s v="9/29/2023"/>
    <n v="3385"/>
    <n v="493"/>
    <s v="11/4/2023"/>
    <s v="Complaint"/>
    <s v="Pending"/>
    <s v="11/21/2023"/>
    <n v="-1"/>
    <x v="1"/>
    <x v="1"/>
  </r>
  <r>
    <n v="494"/>
    <s v="Ashley"/>
    <s v="Perez"/>
    <n v="43"/>
    <x v="0"/>
    <s v="Address_494"/>
    <x v="18"/>
    <n v="19458795347"/>
    <s v="ashley.perez@kag.com"/>
    <x v="0"/>
    <n v="5934.12"/>
    <s v="1/14/2012"/>
    <s v="1/6/2023"/>
    <n v="494"/>
    <n v="45189"/>
    <x v="1"/>
    <n v="4642.71"/>
    <n v="10576.83"/>
    <x v="25"/>
    <n v="494"/>
    <n v="19240.23"/>
    <x v="0"/>
    <n v="9.44"/>
    <n v="36"/>
    <s v="7/29/2022"/>
    <x v="1"/>
    <n v="494"/>
    <x v="2"/>
    <n v="6584.27"/>
    <n v="3111.87"/>
    <n v="155.59"/>
    <s v="2/21/2023"/>
    <s v="2/10/2023"/>
    <n v="1015"/>
    <n v="494"/>
    <s v="1/15/2023"/>
    <s v="Praise"/>
    <s v="Resolved"/>
    <s v="1/14/2023"/>
    <n v="1"/>
    <x v="6"/>
    <x v="0"/>
  </r>
  <r>
    <n v="495"/>
    <s v="Melissa"/>
    <s v="Brown"/>
    <n v="49"/>
    <x v="1"/>
    <s v="Address_495"/>
    <x v="24"/>
    <n v="19458795348"/>
    <s v="melissa.brown@kag.com"/>
    <x v="1"/>
    <n v="3599.35"/>
    <s v="5/29/2008"/>
    <s v="3/16/2023"/>
    <n v="495"/>
    <n v="45097"/>
    <x v="0"/>
    <n v="3269.45"/>
    <n v="329.9"/>
    <x v="16"/>
    <n v="495"/>
    <n v="4093.06"/>
    <x v="2"/>
    <n v="1.1599999999999999"/>
    <n v="60"/>
    <s v="5/11/2021"/>
    <x v="0"/>
    <n v="495"/>
    <x v="2"/>
    <n v="7561.93"/>
    <n v="783.61"/>
    <n v="39.18"/>
    <s v="6/14/2023"/>
    <s v="11/7/2023"/>
    <n v="1792"/>
    <n v="495"/>
    <s v="6/28/2023"/>
    <s v="Suggestion"/>
    <s v="Pending"/>
    <s v="10/18/2023"/>
    <n v="1"/>
    <x v="7"/>
    <x v="1"/>
  </r>
  <r>
    <n v="496"/>
    <s v="Robert"/>
    <s v="Walker"/>
    <n v="63"/>
    <x v="0"/>
    <s v="Address_496"/>
    <x v="15"/>
    <n v="19458795349"/>
    <s v="robert.walker@kag.com"/>
    <x v="1"/>
    <n v="3492.47"/>
    <s v="3/18/2019"/>
    <s v="12/12/2023"/>
    <n v="496"/>
    <n v="45286"/>
    <x v="2"/>
    <n v="2610.6799999999998"/>
    <n v="881.79"/>
    <x v="64"/>
    <n v="496"/>
    <n v="22195.3"/>
    <x v="0"/>
    <n v="6.66"/>
    <n v="60"/>
    <s v="8/28/2020"/>
    <x v="1"/>
    <n v="496"/>
    <x v="1"/>
    <n v="3983.6"/>
    <n v="420.77"/>
    <n v="21.04"/>
    <s v="4/28/2023"/>
    <s v="12/14/2023"/>
    <n v="5278"/>
    <n v="496"/>
    <s v="8/21/2023"/>
    <s v="Praise"/>
    <s v="Pending"/>
    <s v="11/29/2023"/>
    <n v="1"/>
    <x v="0"/>
    <x v="3"/>
  </r>
  <r>
    <n v="497"/>
    <s v="Barbara"/>
    <s v="Moore"/>
    <n v="45"/>
    <x v="1"/>
    <s v="Address_497"/>
    <x v="3"/>
    <n v="19458795350"/>
    <s v="barbara.moore@kag.com"/>
    <x v="0"/>
    <n v="5688.74"/>
    <s v="7/31/2009"/>
    <s v="12/14/2023"/>
    <n v="497"/>
    <n v="45130"/>
    <x v="2"/>
    <n v="2547.91"/>
    <n v="8236.65"/>
    <x v="18"/>
    <n v="497"/>
    <n v="30589.09"/>
    <x v="0"/>
    <n v="3.41"/>
    <n v="48"/>
    <s v="11/26/2021"/>
    <x v="2"/>
    <n v="497"/>
    <x v="0"/>
    <n v="3786.6"/>
    <n v="2458.2399999999998"/>
    <n v="122.91"/>
    <s v="12/9/2023"/>
    <s v="11/9/2023"/>
    <n v="2631"/>
    <n v="497"/>
    <s v="1/29/2023"/>
    <s v="Praise"/>
    <s v="Pending"/>
    <s v="11/20/2023"/>
    <n v="1"/>
    <x v="2"/>
    <x v="0"/>
  </r>
  <r>
    <n v="498"/>
    <s v="Jessica"/>
    <s v="Nguyen"/>
    <n v="69"/>
    <x v="2"/>
    <s v="Address_498"/>
    <x v="6"/>
    <n v="19458795351"/>
    <s v="jessica.nguyen@kag.com"/>
    <x v="0"/>
    <n v="9225.6299999999992"/>
    <s v="8/24/2011"/>
    <s v="11/29/2023"/>
    <n v="498"/>
    <n v="44983"/>
    <x v="0"/>
    <n v="837.94"/>
    <n v="10063.57"/>
    <x v="71"/>
    <n v="498"/>
    <n v="31796.97"/>
    <x v="2"/>
    <n v="8.2799999999999994"/>
    <n v="60"/>
    <s v="2/17/2022"/>
    <x v="2"/>
    <n v="498"/>
    <x v="0"/>
    <n v="8458.48"/>
    <n v="3487.96"/>
    <n v="174.4"/>
    <s v="5/15/2023"/>
    <s v="7/13/2023"/>
    <n v="4589"/>
    <n v="498"/>
    <s v="11/5/2023"/>
    <s v="Complaint"/>
    <s v="Pending"/>
    <s v="3/19/2023"/>
    <n v="1"/>
    <x v="9"/>
    <x v="3"/>
  </r>
  <r>
    <n v="499"/>
    <s v="Sandra"/>
    <s v="White"/>
    <n v="24"/>
    <x v="2"/>
    <s v="Address_499"/>
    <x v="37"/>
    <n v="19458795352"/>
    <s v="sandra.white@kag.com"/>
    <x v="1"/>
    <n v="2742.89"/>
    <s v="5/27/2021"/>
    <s v="6/15/2023"/>
    <n v="499"/>
    <n v="45071"/>
    <x v="0"/>
    <n v="4813.6099999999997"/>
    <n v="-2070.7199999999998"/>
    <x v="65"/>
    <n v="499"/>
    <n v="26426.85"/>
    <x v="0"/>
    <n v="8.3699999999999992"/>
    <n v="36"/>
    <s v="1/6/2021"/>
    <x v="1"/>
    <n v="499"/>
    <x v="1"/>
    <n v="2698.48"/>
    <n v="933.34"/>
    <n v="46.67"/>
    <s v="8/16/2023"/>
    <s v="2/7/2023"/>
    <n v="4663"/>
    <n v="499"/>
    <s v="9/16/2023"/>
    <s v="Complaint"/>
    <s v="Pending"/>
    <s v="2/16/2023"/>
    <n v="1"/>
    <x v="10"/>
    <x v="2"/>
  </r>
  <r>
    <n v="500"/>
    <s v="Sandra"/>
    <s v="Thompson"/>
    <n v="52"/>
    <x v="2"/>
    <s v="Address_500"/>
    <x v="13"/>
    <n v="19458795353"/>
    <s v="sandra.thompson@kag.com"/>
    <x v="0"/>
    <n v="3857.97"/>
    <s v="6/30/2016"/>
    <s v="11/28/2023"/>
    <n v="500"/>
    <n v="44951"/>
    <x v="0"/>
    <n v="4573.84"/>
    <n v="-715.87"/>
    <x v="6"/>
    <n v="500"/>
    <n v="46967.29"/>
    <x v="1"/>
    <n v="1.43"/>
    <n v="36"/>
    <s v="9/18/2021"/>
    <x v="1"/>
    <n v="500"/>
    <x v="0"/>
    <n v="3127.13"/>
    <n v="273.64999999999998"/>
    <n v="13.68"/>
    <s v="8/8/2023"/>
    <s v="3/23/2023"/>
    <n v="5805"/>
    <n v="500"/>
    <s v="10/31/2023"/>
    <s v="Complaint"/>
    <s v="Resolved"/>
    <s v="8/20/2023"/>
    <n v="1"/>
    <x v="3"/>
    <x v="1"/>
  </r>
  <r>
    <n v="501"/>
    <s v="Deborah"/>
    <s v="Perez"/>
    <n v="19"/>
    <x v="2"/>
    <s v="Address_501"/>
    <x v="33"/>
    <n v="19458795354"/>
    <s v="deborah.perez@kag.com"/>
    <x v="1"/>
    <n v="8923.3700000000008"/>
    <s v="9/28/2020"/>
    <s v="12/5/2023"/>
    <n v="501"/>
    <n v="45037"/>
    <x v="2"/>
    <n v="4762.58"/>
    <n v="13685.95"/>
    <x v="19"/>
    <n v="501"/>
    <n v="27025.69"/>
    <x v="2"/>
    <n v="6.36"/>
    <n v="12"/>
    <s v="6/25/2021"/>
    <x v="2"/>
    <n v="501"/>
    <x v="2"/>
    <n v="6330.74"/>
    <n v="212.45"/>
    <n v="10.62"/>
    <s v="7/15/2023"/>
    <s v="6/14/2023"/>
    <n v="8997"/>
    <n v="501"/>
    <s v="9/6/2023"/>
    <s v="Suggestion"/>
    <s v="Pending"/>
    <s v="4/27/2023"/>
    <n v="1"/>
    <x v="1"/>
    <x v="2"/>
  </r>
  <r>
    <n v="502"/>
    <s v="Charles"/>
    <s v="Johnson"/>
    <n v="39"/>
    <x v="0"/>
    <s v="Address_502"/>
    <x v="35"/>
    <n v="19458795355"/>
    <s v="charles.johnson@kag.com"/>
    <x v="1"/>
    <n v="8962.67"/>
    <s v="2/2/2018"/>
    <s v="10/1/2023"/>
    <n v="502"/>
    <n v="44981"/>
    <x v="2"/>
    <n v="1461.75"/>
    <n v="10424.42"/>
    <x v="63"/>
    <n v="502"/>
    <n v="43102.66"/>
    <x v="0"/>
    <n v="8.66"/>
    <n v="36"/>
    <s v="5/15/2022"/>
    <x v="2"/>
    <n v="502"/>
    <x v="0"/>
    <n v="4576.4399999999996"/>
    <n v="7.32"/>
    <n v="0.37"/>
    <s v="9/10/2023"/>
    <s v="2/19/2023"/>
    <n v="2777"/>
    <n v="502"/>
    <s v="3/6/2023"/>
    <s v="Complaint"/>
    <s v="Pending"/>
    <s v="3/4/2023"/>
    <n v="1"/>
    <x v="9"/>
    <x v="0"/>
  </r>
  <r>
    <n v="503"/>
    <s v="Joshua"/>
    <s v="Walker"/>
    <n v="67"/>
    <x v="0"/>
    <s v="Address_503"/>
    <x v="29"/>
    <n v="19458795356"/>
    <s v="joshua.walker@kag.com"/>
    <x v="1"/>
    <n v="2422.4299999999998"/>
    <s v="3/24/2021"/>
    <s v="6/5/2023"/>
    <n v="503"/>
    <n v="45073"/>
    <x v="1"/>
    <n v="2388.48"/>
    <n v="33.950000000000003"/>
    <x v="82"/>
    <n v="503"/>
    <n v="49658.26"/>
    <x v="0"/>
    <n v="6.29"/>
    <n v="24"/>
    <s v="5/9/2020"/>
    <x v="1"/>
    <n v="503"/>
    <x v="0"/>
    <n v="2180.4499999999998"/>
    <n v="1168.6500000000001"/>
    <n v="58.43"/>
    <s v="2/26/2023"/>
    <s v="8/7/2023"/>
    <n v="1098"/>
    <n v="503"/>
    <s v="9/10/2023"/>
    <s v="Complaint"/>
    <s v="Pending"/>
    <s v="6/9/2023"/>
    <n v="1"/>
    <x v="10"/>
    <x v="3"/>
  </r>
  <r>
    <n v="504"/>
    <s v="Margaret"/>
    <s v="Hernandez"/>
    <n v="39"/>
    <x v="0"/>
    <s v="Address_504"/>
    <x v="20"/>
    <n v="19458795357"/>
    <s v="margaret.hernandez@kag.com"/>
    <x v="1"/>
    <n v="7092.67"/>
    <s v="3/24/2019"/>
    <s v="9/25/2023"/>
    <n v="504"/>
    <n v="44958"/>
    <x v="0"/>
    <n v="2599.44"/>
    <n v="9692.11"/>
    <x v="75"/>
    <n v="504"/>
    <n v="12257.52"/>
    <x v="2"/>
    <n v="4.83"/>
    <n v="12"/>
    <s v="4/13/2022"/>
    <x v="2"/>
    <n v="504"/>
    <x v="1"/>
    <n v="9855.08"/>
    <n v="4332.59"/>
    <n v="216.63"/>
    <s v="3/5/2023"/>
    <s v="5/9/2023"/>
    <n v="8916"/>
    <n v="504"/>
    <s v="10/3/2023"/>
    <s v="Suggestion"/>
    <s v="Resolved"/>
    <s v="8/5/2023"/>
    <n v="1"/>
    <x v="9"/>
    <x v="0"/>
  </r>
  <r>
    <n v="505"/>
    <s v="Steven"/>
    <s v="Ramirez"/>
    <n v="20"/>
    <x v="1"/>
    <s v="Address_505"/>
    <x v="21"/>
    <n v="19458795358"/>
    <s v="steven.ramirez@kag.com"/>
    <x v="0"/>
    <n v="4214.05"/>
    <s v="4/2/2011"/>
    <s v="11/4/2023"/>
    <n v="505"/>
    <n v="45013"/>
    <x v="2"/>
    <n v="2453.48"/>
    <n v="6667.53"/>
    <x v="43"/>
    <n v="505"/>
    <n v="14011.24"/>
    <x v="0"/>
    <n v="1.69"/>
    <n v="60"/>
    <s v="1/4/2022"/>
    <x v="2"/>
    <n v="505"/>
    <x v="2"/>
    <n v="5259.41"/>
    <n v="2260.52"/>
    <n v="113.03"/>
    <s v="3/27/2023"/>
    <s v="9/9/2023"/>
    <n v="3670"/>
    <n v="505"/>
    <s v="12/11/2023"/>
    <s v="Complaint"/>
    <s v="Resolved"/>
    <s v="1/26/2023"/>
    <n v="1"/>
    <x v="11"/>
    <x v="2"/>
  </r>
  <r>
    <n v="506"/>
    <s v="Ashley"/>
    <s v="Rivera"/>
    <n v="63"/>
    <x v="2"/>
    <s v="Address_506"/>
    <x v="6"/>
    <n v="19458795359"/>
    <s v="ashley.rivera@kag.com"/>
    <x v="0"/>
    <n v="9366.41"/>
    <s v="12/11/2008"/>
    <s v="7/24/2023"/>
    <n v="506"/>
    <n v="45086"/>
    <x v="2"/>
    <n v="105.76"/>
    <n v="9472.17"/>
    <x v="49"/>
    <n v="506"/>
    <n v="26571.61"/>
    <x v="1"/>
    <n v="7.57"/>
    <n v="12"/>
    <s v="10/5/2020"/>
    <x v="1"/>
    <n v="506"/>
    <x v="2"/>
    <n v="9990.42"/>
    <n v="4615.91"/>
    <n v="230.8"/>
    <s v="3/23/2023"/>
    <s v="7/12/2023"/>
    <n v="4113"/>
    <n v="506"/>
    <s v="2/12/2023"/>
    <s v="Suggestion"/>
    <s v="Resolved"/>
    <s v="1/19/2023"/>
    <n v="1"/>
    <x v="7"/>
    <x v="3"/>
  </r>
  <r>
    <n v="507"/>
    <s v="Paul"/>
    <s v="Young"/>
    <n v="67"/>
    <x v="2"/>
    <s v="Address_507"/>
    <x v="9"/>
    <n v="19458795360"/>
    <s v="paul.young@kag.com"/>
    <x v="0"/>
    <n v="7349.23"/>
    <s v="5/13/2019"/>
    <s v="9/1/2023"/>
    <n v="507"/>
    <n v="44998"/>
    <x v="2"/>
    <n v="4167.41"/>
    <n v="11516.64"/>
    <x v="89"/>
    <n v="507"/>
    <n v="9936.5400000000009"/>
    <x v="1"/>
    <n v="1.67"/>
    <n v="24"/>
    <s v="4/6/2021"/>
    <x v="1"/>
    <n v="507"/>
    <x v="1"/>
    <n v="5062.2299999999996"/>
    <n v="1246.97"/>
    <n v="62.35"/>
    <s v="4/18/2023"/>
    <s v="3/6/2023"/>
    <n v="6802"/>
    <n v="507"/>
    <s v="12/31/2023"/>
    <s v="Complaint"/>
    <s v="Resolved"/>
    <s v="10/20/2023"/>
    <n v="1"/>
    <x v="11"/>
    <x v="3"/>
  </r>
  <r>
    <n v="508"/>
    <s v="Daniel"/>
    <s v="Jones"/>
    <n v="62"/>
    <x v="2"/>
    <s v="Address_508"/>
    <x v="5"/>
    <n v="19458795361"/>
    <s v="daniel.jones@kag.com"/>
    <x v="0"/>
    <n v="4994.1000000000004"/>
    <s v="5/21/2014"/>
    <s v="3/28/2023"/>
    <n v="508"/>
    <n v="44948"/>
    <x v="2"/>
    <n v="3735.26"/>
    <n v="8729.36"/>
    <x v="0"/>
    <n v="508"/>
    <n v="28642.13"/>
    <x v="2"/>
    <n v="6.38"/>
    <n v="12"/>
    <s v="9/27/2020"/>
    <x v="2"/>
    <n v="508"/>
    <x v="1"/>
    <n v="8066.4"/>
    <n v="4916.8500000000004"/>
    <n v="245.84"/>
    <s v="5/17/2023"/>
    <s v="2/13/2023"/>
    <n v="5557"/>
    <n v="508"/>
    <s v="5/1/2023"/>
    <s v="Praise"/>
    <s v="Resolved"/>
    <s v="1/12/2023"/>
    <n v="1"/>
    <x v="3"/>
    <x v="3"/>
  </r>
  <r>
    <n v="509"/>
    <s v="Elizabeth"/>
    <s v="Nguyen"/>
    <n v="25"/>
    <x v="0"/>
    <s v="Address_509"/>
    <x v="0"/>
    <n v="19458795362"/>
    <s v="elizabeth.nguyen@kag.com"/>
    <x v="0"/>
    <n v="8192.3700000000008"/>
    <s v="7/5/2011"/>
    <s v="4/10/2023"/>
    <n v="509"/>
    <n v="45164"/>
    <x v="1"/>
    <n v="2379.2399999999998"/>
    <n v="5813.13"/>
    <x v="68"/>
    <n v="509"/>
    <n v="34535.11"/>
    <x v="1"/>
    <n v="9.26"/>
    <n v="24"/>
    <s v="3/28/2021"/>
    <x v="2"/>
    <n v="509"/>
    <x v="0"/>
    <n v="7335.03"/>
    <n v="4124.28"/>
    <n v="206.21"/>
    <s v="8/21/2023"/>
    <s v="5/20/2023"/>
    <n v="5782"/>
    <n v="509"/>
    <s v="12/5/2023"/>
    <s v="Suggestion"/>
    <s v="Resolved"/>
    <s v="2/5/2023"/>
    <n v="1"/>
    <x v="5"/>
    <x v="2"/>
  </r>
  <r>
    <n v="510"/>
    <s v="Robert"/>
    <s v="Martinez"/>
    <n v="21"/>
    <x v="0"/>
    <s v="Address_510"/>
    <x v="25"/>
    <n v="19458795363"/>
    <s v="robert.martinez@kag.com"/>
    <x v="1"/>
    <n v="9979"/>
    <s v="2/16/2016"/>
    <s v="7/5/2023"/>
    <n v="510"/>
    <n v="45109"/>
    <x v="2"/>
    <n v="1344.34"/>
    <n v="8634.66"/>
    <x v="64"/>
    <n v="510"/>
    <n v="3959.48"/>
    <x v="2"/>
    <n v="4.7699999999999996"/>
    <n v="60"/>
    <s v="4/14/2022"/>
    <x v="0"/>
    <n v="510"/>
    <x v="1"/>
    <n v="3935.79"/>
    <n v="3919.21"/>
    <n v="195.96"/>
    <s v="11/24/2023"/>
    <s v="4/11/2023"/>
    <n v="3023"/>
    <n v="510"/>
    <s v="2/14/2023"/>
    <s v="Complaint"/>
    <s v="Pending"/>
    <s v="3/27/2023"/>
    <n v="1"/>
    <x v="2"/>
    <x v="2"/>
  </r>
  <r>
    <n v="511"/>
    <s v="Margaret"/>
    <s v="Flores"/>
    <n v="32"/>
    <x v="2"/>
    <s v="Address_511"/>
    <x v="14"/>
    <n v="19458795364"/>
    <s v="margaret.flores@kag.com"/>
    <x v="1"/>
    <n v="4525.7299999999996"/>
    <s v="12/9/2012"/>
    <s v="8/10/2023"/>
    <n v="511"/>
    <n v="45062"/>
    <x v="2"/>
    <n v="3178.53"/>
    <n v="1347.2"/>
    <x v="36"/>
    <n v="511"/>
    <n v="34388.35"/>
    <x v="1"/>
    <n v="7.93"/>
    <n v="12"/>
    <s v="6/3/2021"/>
    <x v="0"/>
    <n v="511"/>
    <x v="0"/>
    <n v="1749.63"/>
    <n v="2977.93"/>
    <n v="148.9"/>
    <s v="9/10/2023"/>
    <s v="11/28/2023"/>
    <n v="462"/>
    <n v="511"/>
    <s v="3/13/2023"/>
    <s v="Complaint"/>
    <s v="Pending"/>
    <s v="2/7/2023"/>
    <n v="1"/>
    <x v="10"/>
    <x v="4"/>
  </r>
  <r>
    <n v="512"/>
    <s v="Kimberly"/>
    <s v="Rivera"/>
    <n v="61"/>
    <x v="1"/>
    <s v="Address_512"/>
    <x v="25"/>
    <n v="19458795365"/>
    <s v="kimberly.rivera@kag.com"/>
    <x v="1"/>
    <n v="3797.77"/>
    <s v="3/29/2017"/>
    <s v="10/5/2023"/>
    <n v="512"/>
    <n v="44972"/>
    <x v="0"/>
    <n v="700.08"/>
    <n v="3097.69"/>
    <x v="8"/>
    <n v="512"/>
    <n v="8813.8799999999992"/>
    <x v="2"/>
    <n v="8.1999999999999993"/>
    <n v="36"/>
    <s v="7/22/2022"/>
    <x v="0"/>
    <n v="512"/>
    <x v="0"/>
    <n v="2365.38"/>
    <n v="979.55"/>
    <n v="48.98"/>
    <s v="1/2/2023"/>
    <s v="11/5/2023"/>
    <n v="3035"/>
    <n v="512"/>
    <s v="1/1/2023"/>
    <s v="Complaint"/>
    <s v="Resolved"/>
    <s v="7/18/2023"/>
    <n v="1"/>
    <x v="9"/>
    <x v="3"/>
  </r>
  <r>
    <n v="513"/>
    <s v="Donald"/>
    <s v="White"/>
    <n v="63"/>
    <x v="0"/>
    <s v="Address_513"/>
    <x v="23"/>
    <n v="19458795366"/>
    <s v="donald.white@kag.com"/>
    <x v="0"/>
    <n v="6109.66"/>
    <s v="2/29/2012"/>
    <s v="12/24/2023"/>
    <n v="513"/>
    <n v="44931"/>
    <x v="1"/>
    <n v="4986.42"/>
    <n v="11096.08"/>
    <x v="43"/>
    <n v="513"/>
    <n v="15666.61"/>
    <x v="0"/>
    <n v="1.0900000000000001"/>
    <n v="36"/>
    <s v="7/10/2022"/>
    <x v="1"/>
    <n v="513"/>
    <x v="1"/>
    <n v="1344.37"/>
    <n v="4758.33"/>
    <n v="237.92"/>
    <s v="8/9/2023"/>
    <s v="7/8/2023"/>
    <n v="3077"/>
    <n v="513"/>
    <s v="11/12/2023"/>
    <s v="Suggestion"/>
    <s v="Resolved"/>
    <s v="12/6/2023"/>
    <n v="1"/>
    <x v="3"/>
    <x v="3"/>
  </r>
  <r>
    <n v="514"/>
    <s v="Elizabeth"/>
    <s v="Wright"/>
    <n v="69"/>
    <x v="2"/>
    <s v="Address_514"/>
    <x v="9"/>
    <n v="19458795367"/>
    <s v="elizabeth.wright@kag.com"/>
    <x v="1"/>
    <n v="6862.52"/>
    <s v="11/14/2002"/>
    <s v="6/22/2023"/>
    <n v="514"/>
    <n v="44938"/>
    <x v="1"/>
    <n v="635.45000000000005"/>
    <n v="6227.07"/>
    <x v="46"/>
    <n v="514"/>
    <n v="37201.68"/>
    <x v="0"/>
    <n v="9.23"/>
    <n v="24"/>
    <s v="7/29/2021"/>
    <x v="2"/>
    <n v="514"/>
    <x v="1"/>
    <n v="6914.07"/>
    <n v="4051.82"/>
    <n v="202.59"/>
    <s v="5/26/2023"/>
    <s v="1/13/2023"/>
    <n v="5992"/>
    <n v="514"/>
    <s v="11/26/2023"/>
    <s v="Praise"/>
    <s v="Pending"/>
    <s v="5/9/2023"/>
    <n v="1"/>
    <x v="3"/>
    <x v="3"/>
  </r>
  <r>
    <n v="515"/>
    <s v="Christopher"/>
    <s v="Baker"/>
    <n v="56"/>
    <x v="2"/>
    <s v="Address_515"/>
    <x v="2"/>
    <n v="19458795368"/>
    <s v="christopher.baker@kag.com"/>
    <x v="0"/>
    <n v="7074.04"/>
    <s v="5/13/2005"/>
    <s v="11/14/2023"/>
    <n v="515"/>
    <n v="44953"/>
    <x v="1"/>
    <n v="301.69"/>
    <n v="7375.73"/>
    <x v="35"/>
    <n v="515"/>
    <n v="9015.91"/>
    <x v="2"/>
    <n v="2.7"/>
    <n v="24"/>
    <s v="3/23/2021"/>
    <x v="1"/>
    <n v="515"/>
    <x v="0"/>
    <n v="1590.01"/>
    <n v="4161.96"/>
    <n v="208.1"/>
    <s v="12/3/2023"/>
    <s v="10/25/2023"/>
    <n v="1676"/>
    <n v="515"/>
    <s v="8/16/2023"/>
    <s v="Complaint"/>
    <s v="Pending"/>
    <s v="1/15/2023"/>
    <n v="1"/>
    <x v="3"/>
    <x v="1"/>
  </r>
  <r>
    <n v="516"/>
    <s v="Emily"/>
    <s v="Mitchell"/>
    <n v="29"/>
    <x v="2"/>
    <s v="Address_516"/>
    <x v="37"/>
    <n v="19458795369"/>
    <s v="emily.mitchell@kag.com"/>
    <x v="0"/>
    <n v="4788.47"/>
    <s v="2/15/2010"/>
    <s v="2/11/2023"/>
    <n v="516"/>
    <n v="45010"/>
    <x v="0"/>
    <n v="3065.92"/>
    <n v="1722.55"/>
    <x v="34"/>
    <n v="516"/>
    <n v="27052.47"/>
    <x v="1"/>
    <n v="3.54"/>
    <n v="24"/>
    <s v="9/18/2021"/>
    <x v="0"/>
    <n v="516"/>
    <x v="2"/>
    <n v="3664.76"/>
    <n v="4430.6499999999996"/>
    <n v="221.53"/>
    <s v="7/31/2023"/>
    <s v="6/23/2023"/>
    <n v="8581"/>
    <n v="516"/>
    <s v="7/20/2023"/>
    <s v="Complaint"/>
    <s v="Resolved"/>
    <s v="8/1/2023"/>
    <n v="1"/>
    <x v="11"/>
    <x v="4"/>
  </r>
  <r>
    <n v="517"/>
    <s v="James"/>
    <s v="Thompson"/>
    <n v="46"/>
    <x v="1"/>
    <s v="Address_517"/>
    <x v="23"/>
    <n v="19458795370"/>
    <s v="james.thompson@kag.com"/>
    <x v="1"/>
    <n v="3389.7"/>
    <s v="7/16/2015"/>
    <s v="3/8/2023"/>
    <n v="517"/>
    <n v="44962"/>
    <x v="1"/>
    <n v="2322.42"/>
    <n v="5712.12"/>
    <x v="81"/>
    <n v="517"/>
    <n v="29869.59"/>
    <x v="2"/>
    <n v="8.84"/>
    <n v="60"/>
    <s v="5/18/2020"/>
    <x v="0"/>
    <n v="517"/>
    <x v="2"/>
    <n v="2031.45"/>
    <n v="1289.22"/>
    <n v="64.459999999999994"/>
    <s v="1/15/2023"/>
    <s v="7/28/2023"/>
    <n v="8626"/>
    <n v="517"/>
    <s v="7/2/2023"/>
    <s v="Complaint"/>
    <s v="Resolved"/>
    <s v="1/3/2023"/>
    <n v="1"/>
    <x v="9"/>
    <x v="1"/>
  </r>
  <r>
    <n v="518"/>
    <s v="Robert"/>
    <s v="Taylor"/>
    <n v="26"/>
    <x v="2"/>
    <s v="Address_518"/>
    <x v="37"/>
    <n v="19458795371"/>
    <s v="robert.taylor@kag.com"/>
    <x v="1"/>
    <n v="8237.0499999999993"/>
    <s v="8/9/2021"/>
    <s v="7/11/2023"/>
    <n v="518"/>
    <n v="44978"/>
    <x v="2"/>
    <n v="3597.81"/>
    <n v="11834.86"/>
    <x v="77"/>
    <n v="518"/>
    <n v="9053.5400000000009"/>
    <x v="0"/>
    <n v="7.18"/>
    <n v="24"/>
    <s v="5/23/2021"/>
    <x v="1"/>
    <n v="518"/>
    <x v="0"/>
    <n v="6251.9"/>
    <n v="4347.5600000000004"/>
    <n v="217.38"/>
    <s v="8/29/2023"/>
    <s v="10/25/2023"/>
    <n v="6574"/>
    <n v="518"/>
    <s v="9/16/2023"/>
    <s v="Suggestion"/>
    <s v="Resolved"/>
    <s v="12/25/2023"/>
    <n v="1"/>
    <x v="9"/>
    <x v="4"/>
  </r>
  <r>
    <n v="519"/>
    <s v="Brian"/>
    <s v="Smith"/>
    <n v="59"/>
    <x v="0"/>
    <s v="Address_519"/>
    <x v="30"/>
    <n v="19458795372"/>
    <s v="brian.smith@kag.com"/>
    <x v="0"/>
    <n v="9586.7800000000007"/>
    <s v="1/18/2004"/>
    <s v="5/23/2023"/>
    <n v="519"/>
    <n v="45056"/>
    <x v="1"/>
    <n v="648.55999999999995"/>
    <n v="10235.34"/>
    <x v="76"/>
    <n v="519"/>
    <n v="14464.29"/>
    <x v="2"/>
    <n v="4.3499999999999996"/>
    <n v="36"/>
    <s v="7/11/2020"/>
    <x v="2"/>
    <n v="519"/>
    <x v="1"/>
    <n v="7313.79"/>
    <n v="2451.65"/>
    <n v="122.58"/>
    <s v="12/28/2023"/>
    <s v="5/24/2023"/>
    <n v="200"/>
    <n v="519"/>
    <s v="12/22/2023"/>
    <s v="Complaint"/>
    <s v="Resolved"/>
    <s v="6/28/2023"/>
    <n v="1"/>
    <x v="10"/>
    <x v="1"/>
  </r>
  <r>
    <n v="520"/>
    <s v="Patricia"/>
    <s v="Walker"/>
    <n v="57"/>
    <x v="1"/>
    <s v="Address_520"/>
    <x v="8"/>
    <n v="19458795373"/>
    <s v="patricia.walker@kag.com"/>
    <x v="0"/>
    <n v="8653.42"/>
    <s v="12/25/2004"/>
    <s v="6/3/2023"/>
    <n v="520"/>
    <n v="45000"/>
    <x v="2"/>
    <n v="1825.09"/>
    <n v="10478.51"/>
    <x v="90"/>
    <n v="520"/>
    <n v="30716.73"/>
    <x v="0"/>
    <n v="1.79"/>
    <n v="36"/>
    <s v="3/9/2021"/>
    <x v="0"/>
    <n v="520"/>
    <x v="2"/>
    <n v="5009.74"/>
    <n v="3266.68"/>
    <n v="163.33000000000001"/>
    <s v="3/1/2023"/>
    <s v="12/26/2023"/>
    <n v="8769"/>
    <n v="520"/>
    <s v="9/24/2023"/>
    <s v="Praise"/>
    <s v="Pending"/>
    <s v="1/26/2023"/>
    <n v="1"/>
    <x v="11"/>
    <x v="1"/>
  </r>
  <r>
    <n v="521"/>
    <s v="Jessica"/>
    <s v="Walker"/>
    <n v="37"/>
    <x v="1"/>
    <s v="Address_521"/>
    <x v="0"/>
    <n v="19458795374"/>
    <s v="jessica.walker@kag.com"/>
    <x v="1"/>
    <n v="6855.31"/>
    <s v="10/5/2010"/>
    <s v="4/4/2023"/>
    <n v="521"/>
    <n v="45174"/>
    <x v="1"/>
    <n v="2510.16"/>
    <n v="4345.1499999999996"/>
    <x v="65"/>
    <n v="521"/>
    <n v="23598.73"/>
    <x v="2"/>
    <n v="4.4800000000000004"/>
    <n v="24"/>
    <s v="12/16/2021"/>
    <x v="1"/>
    <n v="521"/>
    <x v="1"/>
    <n v="9621.23"/>
    <n v="4803.8599999999997"/>
    <n v="240.19"/>
    <s v="9/6/2023"/>
    <s v="9/11/2023"/>
    <n v="958"/>
    <n v="521"/>
    <s v="9/10/2023"/>
    <s v="Suggestion"/>
    <s v="Pending"/>
    <s v="1/11/2023"/>
    <n v="1"/>
    <x v="6"/>
    <x v="0"/>
  </r>
  <r>
    <n v="522"/>
    <s v="Nancy"/>
    <s v="Adams"/>
    <n v="51"/>
    <x v="2"/>
    <s v="Address_522"/>
    <x v="33"/>
    <n v="19458795375"/>
    <s v="nancy.adams@kag.com"/>
    <x v="0"/>
    <n v="3665.49"/>
    <s v="9/9/2014"/>
    <s v="7/16/2023"/>
    <n v="522"/>
    <n v="44938"/>
    <x v="1"/>
    <n v="2240.4899999999998"/>
    <n v="1425"/>
    <x v="85"/>
    <n v="522"/>
    <n v="33339.089999999997"/>
    <x v="2"/>
    <n v="9.6999999999999993"/>
    <n v="48"/>
    <s v="12/13/2020"/>
    <x v="2"/>
    <n v="522"/>
    <x v="1"/>
    <n v="3420.96"/>
    <n v="4493.3"/>
    <n v="224.67"/>
    <s v="6/3/2023"/>
    <s v="6/21/2023"/>
    <n v="3777"/>
    <n v="522"/>
    <s v="10/26/2023"/>
    <s v="Complaint"/>
    <s v="Pending"/>
    <s v="8/14/2023"/>
    <n v="1"/>
    <x v="3"/>
    <x v="1"/>
  </r>
  <r>
    <n v="523"/>
    <s v="Jessica"/>
    <s v="Adams"/>
    <n v="43"/>
    <x v="0"/>
    <s v="Address_523"/>
    <x v="10"/>
    <n v="19458795376"/>
    <s v="jessica.adams@kag.com"/>
    <x v="1"/>
    <n v="6262.58"/>
    <s v="1/29/2018"/>
    <s v="4/5/2023"/>
    <n v="523"/>
    <n v="44981"/>
    <x v="2"/>
    <n v="2919.34"/>
    <n v="9181.92"/>
    <x v="66"/>
    <n v="523"/>
    <n v="42881.13"/>
    <x v="1"/>
    <n v="1.94"/>
    <n v="24"/>
    <s v="8/13/2022"/>
    <x v="2"/>
    <n v="523"/>
    <x v="1"/>
    <n v="9929.42"/>
    <n v="1248.43"/>
    <n v="62.42"/>
    <s v="9/4/2023"/>
    <s v="4/19/2023"/>
    <n v="8868"/>
    <n v="523"/>
    <s v="10/28/2023"/>
    <s v="Praise"/>
    <s v="Pending"/>
    <s v="11/13/2023"/>
    <n v="1"/>
    <x v="9"/>
    <x v="0"/>
  </r>
  <r>
    <n v="524"/>
    <s v="Mary"/>
    <s v="King"/>
    <n v="65"/>
    <x v="0"/>
    <s v="Address_524"/>
    <x v="36"/>
    <n v="19458795377"/>
    <s v="mary.king@kag.com"/>
    <x v="1"/>
    <n v="1101.48"/>
    <s v="11/4/2015"/>
    <s v="9/6/2023"/>
    <n v="524"/>
    <n v="45262"/>
    <x v="0"/>
    <n v="517.73"/>
    <n v="1619.21"/>
    <x v="27"/>
    <n v="524"/>
    <n v="7616.67"/>
    <x v="0"/>
    <n v="8.6199999999999992"/>
    <n v="48"/>
    <s v="5/30/2020"/>
    <x v="0"/>
    <n v="524"/>
    <x v="2"/>
    <n v="6266.04"/>
    <n v="3668.92"/>
    <n v="183.45"/>
    <s v="9/4/2023"/>
    <s v="11/22/2023"/>
    <n v="9914"/>
    <n v="524"/>
    <s v="9/21/2023"/>
    <s v="Praise"/>
    <s v="Resolved"/>
    <s v="2/10/2023"/>
    <n v="-1"/>
    <x v="0"/>
    <x v="3"/>
  </r>
  <r>
    <n v="525"/>
    <s v="Ronald"/>
    <s v="Rodriguez"/>
    <n v="38"/>
    <x v="2"/>
    <s v="Address_525"/>
    <x v="38"/>
    <n v="19458795378"/>
    <s v="ronald.rodriguez@kag.com"/>
    <x v="0"/>
    <n v="5385.74"/>
    <s v="2/18/2010"/>
    <s v="1/22/2023"/>
    <n v="525"/>
    <n v="45180"/>
    <x v="0"/>
    <n v="2523.59"/>
    <n v="7909.33"/>
    <x v="34"/>
    <n v="525"/>
    <n v="4461"/>
    <x v="2"/>
    <n v="3.93"/>
    <n v="12"/>
    <s v="8/3/2020"/>
    <x v="2"/>
    <n v="525"/>
    <x v="2"/>
    <n v="8743.69"/>
    <n v="4147.01"/>
    <n v="207.35"/>
    <s v="8/24/2023"/>
    <s v="12/4/2023"/>
    <n v="5285"/>
    <n v="525"/>
    <s v="8/8/2023"/>
    <s v="Praise"/>
    <s v="Resolved"/>
    <s v="11/19/2023"/>
    <n v="1"/>
    <x v="6"/>
    <x v="0"/>
  </r>
  <r>
    <n v="526"/>
    <s v="Betty"/>
    <s v="Perez"/>
    <n v="40"/>
    <x v="2"/>
    <s v="Address_526"/>
    <x v="10"/>
    <n v="19458795379"/>
    <s v="betty.perez@kag.com"/>
    <x v="1"/>
    <n v="7834.05"/>
    <s v="9/14/2010"/>
    <s v="2/23/2023"/>
    <n v="526"/>
    <n v="45085"/>
    <x v="0"/>
    <n v="2778.29"/>
    <n v="10612.34"/>
    <x v="26"/>
    <n v="526"/>
    <n v="33669.599999999999"/>
    <x v="2"/>
    <n v="6.89"/>
    <n v="12"/>
    <s v="10/5/2021"/>
    <x v="2"/>
    <n v="526"/>
    <x v="1"/>
    <n v="2079.89"/>
    <n v="2206.79"/>
    <n v="110.34"/>
    <s v="10/29/2023"/>
    <s v="1/22/2023"/>
    <n v="1302"/>
    <n v="526"/>
    <s v="8/26/2023"/>
    <s v="Complaint"/>
    <s v="Pending"/>
    <s v="12/16/2023"/>
    <n v="1"/>
    <x v="7"/>
    <x v="0"/>
  </r>
  <r>
    <n v="527"/>
    <s v="Emily"/>
    <s v="Gonzalez"/>
    <n v="35"/>
    <x v="0"/>
    <s v="Address_527"/>
    <x v="25"/>
    <n v="19458795380"/>
    <s v="emily.gonzalez@kag.com"/>
    <x v="0"/>
    <n v="2585.4899999999998"/>
    <s v="12/31/2022"/>
    <s v="5/5/2023"/>
    <n v="527"/>
    <n v="45017"/>
    <x v="2"/>
    <n v="4406.3"/>
    <n v="6991.79"/>
    <x v="38"/>
    <n v="527"/>
    <n v="38761.54"/>
    <x v="1"/>
    <n v="6.68"/>
    <n v="36"/>
    <s v="7/1/2022"/>
    <x v="0"/>
    <n v="527"/>
    <x v="0"/>
    <n v="9852.98"/>
    <n v="534.75"/>
    <n v="26.74"/>
    <s v="5/24/2023"/>
    <s v="10/18/2023"/>
    <n v="5702"/>
    <n v="527"/>
    <s v="6/16/2023"/>
    <s v="Complaint"/>
    <s v="Resolved"/>
    <s v="3/8/2023"/>
    <n v="1"/>
    <x v="1"/>
    <x v="4"/>
  </r>
  <r>
    <n v="528"/>
    <s v="Anthony"/>
    <s v="Harris"/>
    <n v="69"/>
    <x v="1"/>
    <s v="Address_528"/>
    <x v="4"/>
    <n v="19458795381"/>
    <s v="anthony.harris@kag.com"/>
    <x v="0"/>
    <n v="5065.1899999999996"/>
    <s v="2/27/2005"/>
    <s v="11/10/2023"/>
    <n v="528"/>
    <n v="45086"/>
    <x v="2"/>
    <n v="2859.67"/>
    <n v="7924.86"/>
    <x v="31"/>
    <n v="528"/>
    <n v="23016.04"/>
    <x v="2"/>
    <n v="3.93"/>
    <n v="12"/>
    <s v="5/2/2020"/>
    <x v="1"/>
    <n v="528"/>
    <x v="1"/>
    <n v="7795.45"/>
    <n v="1570.82"/>
    <n v="78.540000000000006"/>
    <s v="1/27/2023"/>
    <s v="4/15/2023"/>
    <n v="4164"/>
    <n v="528"/>
    <s v="12/25/2023"/>
    <s v="Complaint"/>
    <s v="Pending"/>
    <s v="4/17/2023"/>
    <n v="1"/>
    <x v="7"/>
    <x v="3"/>
  </r>
  <r>
    <n v="529"/>
    <s v="Sarah"/>
    <s v="Mitchell"/>
    <n v="41"/>
    <x v="1"/>
    <s v="Address_529"/>
    <x v="32"/>
    <n v="19458795382"/>
    <s v="sarah.mitchell@kag.com"/>
    <x v="1"/>
    <n v="825.42"/>
    <s v="4/29/2012"/>
    <s v="7/26/2023"/>
    <n v="529"/>
    <n v="45246"/>
    <x v="1"/>
    <n v="2741"/>
    <n v="-1915.58"/>
    <x v="7"/>
    <n v="529"/>
    <n v="20301.560000000001"/>
    <x v="2"/>
    <n v="1.49"/>
    <n v="12"/>
    <s v="10/31/2021"/>
    <x v="1"/>
    <n v="529"/>
    <x v="1"/>
    <n v="6351.7"/>
    <n v="3670.94"/>
    <n v="183.55"/>
    <s v="9/30/2023"/>
    <s v="3/14/2023"/>
    <n v="188"/>
    <n v="529"/>
    <s v="6/10/2023"/>
    <s v="Praise"/>
    <s v="Pending"/>
    <s v="12/12/2023"/>
    <n v="1"/>
    <x v="4"/>
    <x v="0"/>
  </r>
  <r>
    <n v="530"/>
    <s v="Nancy"/>
    <s v="Moore"/>
    <n v="59"/>
    <x v="2"/>
    <s v="Address_530"/>
    <x v="22"/>
    <n v="19458795383"/>
    <s v="nancy.moore@kag.com"/>
    <x v="1"/>
    <n v="8401.1200000000008"/>
    <s v="10/29/2005"/>
    <s v="6/30/2023"/>
    <n v="530"/>
    <n v="45030"/>
    <x v="1"/>
    <n v="4062.27"/>
    <n v="4338.8500000000004"/>
    <x v="44"/>
    <n v="530"/>
    <n v="30241.82"/>
    <x v="2"/>
    <n v="2.34"/>
    <n v="12"/>
    <s v="2/23/2020"/>
    <x v="0"/>
    <n v="530"/>
    <x v="0"/>
    <n v="1043.77"/>
    <n v="2935.92"/>
    <n v="146.80000000000001"/>
    <s v="5/25/2023"/>
    <s v="11/1/2023"/>
    <n v="8088"/>
    <n v="530"/>
    <s v="10/12/2023"/>
    <s v="Praise"/>
    <s v="Pending"/>
    <s v="1/18/2023"/>
    <n v="1"/>
    <x v="1"/>
    <x v="1"/>
  </r>
  <r>
    <n v="531"/>
    <s v="Barbara"/>
    <s v="Lopez"/>
    <n v="46"/>
    <x v="2"/>
    <s v="Address_531"/>
    <x v="15"/>
    <n v="19458795384"/>
    <s v="barbara.lopez@kag.com"/>
    <x v="0"/>
    <n v="3567.3"/>
    <s v="7/11/2020"/>
    <s v="12/21/2023"/>
    <n v="531"/>
    <n v="45017"/>
    <x v="2"/>
    <n v="334.34"/>
    <n v="3901.64"/>
    <x v="41"/>
    <n v="531"/>
    <n v="28021.24"/>
    <x v="1"/>
    <n v="6.09"/>
    <n v="60"/>
    <s v="4/28/2022"/>
    <x v="2"/>
    <n v="531"/>
    <x v="2"/>
    <n v="1037.93"/>
    <n v="3857.96"/>
    <n v="192.9"/>
    <s v="8/13/2023"/>
    <s v="7/18/2023"/>
    <n v="9074"/>
    <n v="531"/>
    <s v="7/17/2023"/>
    <s v="Praise"/>
    <s v="Pending"/>
    <s v="9/27/2023"/>
    <n v="1"/>
    <x v="1"/>
    <x v="1"/>
  </r>
  <r>
    <n v="532"/>
    <s v="Stephanie"/>
    <s v="Flores"/>
    <n v="55"/>
    <x v="0"/>
    <s v="Address_532"/>
    <x v="3"/>
    <n v="19458795385"/>
    <s v="stephanie.flores@kag.com"/>
    <x v="1"/>
    <n v="5863.86"/>
    <s v="9/20/2022"/>
    <s v="10/2/2023"/>
    <n v="532"/>
    <n v="45241"/>
    <x v="1"/>
    <n v="3243.33"/>
    <n v="2620.5300000000002"/>
    <x v="53"/>
    <n v="532"/>
    <n v="25018.36"/>
    <x v="1"/>
    <n v="9.5399999999999991"/>
    <n v="60"/>
    <s v="6/18/2021"/>
    <x v="0"/>
    <n v="532"/>
    <x v="0"/>
    <n v="2520.13"/>
    <n v="4482.7299999999996"/>
    <n v="224.14"/>
    <s v="7/20/2023"/>
    <s v="9/2/2023"/>
    <n v="7905"/>
    <n v="532"/>
    <s v="5/26/2023"/>
    <s v="Suggestion"/>
    <s v="Pending"/>
    <s v="3/20/2023"/>
    <n v="1"/>
    <x v="4"/>
    <x v="1"/>
  </r>
  <r>
    <n v="533"/>
    <s v="Andrew"/>
    <s v="Taylor"/>
    <n v="55"/>
    <x v="0"/>
    <s v="Address_533"/>
    <x v="3"/>
    <n v="19458795386"/>
    <s v="andrew.taylor@kag.com"/>
    <x v="0"/>
    <n v="3847.49"/>
    <s v="1/12/2011"/>
    <s v="6/11/2023"/>
    <n v="533"/>
    <n v="45207"/>
    <x v="1"/>
    <n v="4060.9"/>
    <n v="-213.41"/>
    <x v="14"/>
    <n v="533"/>
    <n v="41116.550000000003"/>
    <x v="1"/>
    <n v="9.33"/>
    <n v="24"/>
    <s v="10/6/2020"/>
    <x v="2"/>
    <n v="533"/>
    <x v="0"/>
    <n v="4664.8500000000004"/>
    <n v="1629.95"/>
    <n v="81.5"/>
    <s v="11/20/2023"/>
    <s v="3/17/2023"/>
    <n v="6591"/>
    <n v="533"/>
    <s v="1/8/2023"/>
    <s v="Praise"/>
    <s v="Resolved"/>
    <s v="4/29/2023"/>
    <n v="-1"/>
    <x v="8"/>
    <x v="1"/>
  </r>
  <r>
    <n v="534"/>
    <s v="Steven"/>
    <s v="Anderson"/>
    <n v="69"/>
    <x v="0"/>
    <s v="Address_534"/>
    <x v="31"/>
    <n v="19458795387"/>
    <s v="steven.anderson@kag.com"/>
    <x v="0"/>
    <n v="6016.24"/>
    <s v="11/26/2003"/>
    <s v="10/5/2023"/>
    <n v="534"/>
    <n v="45286"/>
    <x v="0"/>
    <n v="482.03"/>
    <n v="5534.21"/>
    <x v="60"/>
    <n v="534"/>
    <n v="9501.52"/>
    <x v="2"/>
    <n v="2.02"/>
    <n v="48"/>
    <s v="3/18/2021"/>
    <x v="0"/>
    <n v="534"/>
    <x v="0"/>
    <n v="3663.14"/>
    <n v="3439.77"/>
    <n v="171.99"/>
    <s v="9/19/2023"/>
    <s v="3/5/2023"/>
    <n v="5980"/>
    <n v="534"/>
    <s v="8/21/2023"/>
    <s v="Complaint"/>
    <s v="Pending"/>
    <s v="8/2/2023"/>
    <n v="1"/>
    <x v="0"/>
    <x v="3"/>
  </r>
  <r>
    <n v="535"/>
    <s v="Steven"/>
    <s v="Adams"/>
    <n v="30"/>
    <x v="0"/>
    <s v="Address_535"/>
    <x v="27"/>
    <n v="19458795388"/>
    <s v="steven.adams@kag.com"/>
    <x v="1"/>
    <n v="7467.56"/>
    <s v="8/10/2012"/>
    <s v="5/21/2023"/>
    <n v="535"/>
    <n v="44994"/>
    <x v="2"/>
    <n v="4059.75"/>
    <n v="3407.81"/>
    <x v="31"/>
    <n v="535"/>
    <n v="34379.24"/>
    <x v="2"/>
    <n v="8.8800000000000008"/>
    <n v="36"/>
    <s v="7/17/2021"/>
    <x v="0"/>
    <n v="535"/>
    <x v="1"/>
    <n v="8647.67"/>
    <n v="484.57"/>
    <n v="24.23"/>
    <s v="12/6/2023"/>
    <s v="10/14/2023"/>
    <n v="8410"/>
    <n v="535"/>
    <s v="4/19/2023"/>
    <s v="Suggestion"/>
    <s v="Resolved"/>
    <s v="2/22/2023"/>
    <n v="1"/>
    <x v="11"/>
    <x v="4"/>
  </r>
  <r>
    <n v="536"/>
    <s v="Kevin"/>
    <s v="Anderson"/>
    <n v="49"/>
    <x v="2"/>
    <s v="Address_536"/>
    <x v="25"/>
    <n v="19458795389"/>
    <s v="kevin.anderson@kag.com"/>
    <x v="1"/>
    <n v="3335.46"/>
    <s v="10/30/2005"/>
    <s v="5/3/2023"/>
    <n v="536"/>
    <n v="45098"/>
    <x v="0"/>
    <n v="3937.91"/>
    <n v="-602.45000000000005"/>
    <x v="76"/>
    <n v="536"/>
    <n v="37325.65"/>
    <x v="2"/>
    <n v="3.1"/>
    <n v="60"/>
    <s v="7/11/2021"/>
    <x v="1"/>
    <n v="536"/>
    <x v="2"/>
    <n v="7762.75"/>
    <n v="3322.58"/>
    <n v="166.13"/>
    <s v="7/19/2023"/>
    <s v="5/9/2023"/>
    <n v="5090"/>
    <n v="536"/>
    <s v="6/22/2023"/>
    <s v="Suggestion"/>
    <s v="Resolved"/>
    <s v="11/21/2023"/>
    <n v="1"/>
    <x v="7"/>
    <x v="1"/>
  </r>
  <r>
    <n v="537"/>
    <s v="Paul"/>
    <s v="Anderson"/>
    <n v="36"/>
    <x v="2"/>
    <s v="Address_537"/>
    <x v="14"/>
    <n v="19458795390"/>
    <s v="paul.anderson@kag.com"/>
    <x v="1"/>
    <n v="5240.6899999999996"/>
    <s v="2/8/2011"/>
    <s v="7/11/2023"/>
    <n v="537"/>
    <n v="45097"/>
    <x v="1"/>
    <n v="14.71"/>
    <n v="5225.9799999999996"/>
    <x v="66"/>
    <n v="537"/>
    <n v="45163.8"/>
    <x v="1"/>
    <n v="9.19"/>
    <n v="60"/>
    <s v="7/27/2020"/>
    <x v="0"/>
    <n v="537"/>
    <x v="2"/>
    <n v="9027.3799999999992"/>
    <n v="178.7"/>
    <n v="8.94"/>
    <s v="3/7/2023"/>
    <s v="8/19/2023"/>
    <n v="3433"/>
    <n v="537"/>
    <s v="9/4/2023"/>
    <s v="Praise"/>
    <s v="Pending"/>
    <s v="8/12/2023"/>
    <n v="1"/>
    <x v="7"/>
    <x v="0"/>
  </r>
  <r>
    <n v="538"/>
    <s v="Barbara"/>
    <s v="Hill"/>
    <n v="34"/>
    <x v="0"/>
    <s v="Address_538"/>
    <x v="39"/>
    <n v="19458795391"/>
    <s v="barbara.hill@kag.com"/>
    <x v="1"/>
    <n v="7969.26"/>
    <s v="8/28/2000"/>
    <s v="2/25/2023"/>
    <n v="538"/>
    <n v="45069"/>
    <x v="1"/>
    <n v="1238.32"/>
    <n v="6730.94"/>
    <x v="43"/>
    <n v="538"/>
    <n v="47309.91"/>
    <x v="2"/>
    <n v="7.83"/>
    <n v="36"/>
    <s v="11/29/2021"/>
    <x v="1"/>
    <n v="538"/>
    <x v="0"/>
    <n v="4365.45"/>
    <n v="1260.02"/>
    <n v="63"/>
    <s v="4/27/2023"/>
    <s v="4/11/2023"/>
    <n v="3870"/>
    <n v="538"/>
    <s v="9/28/2023"/>
    <s v="Suggestion"/>
    <s v="Resolved"/>
    <s v="8/10/2023"/>
    <n v="1"/>
    <x v="10"/>
    <x v="4"/>
  </r>
  <r>
    <n v="539"/>
    <s v="Michael"/>
    <s v="Gonzalez"/>
    <n v="19"/>
    <x v="2"/>
    <s v="Address_539"/>
    <x v="23"/>
    <n v="19458795392"/>
    <s v="michael.gonzalez@kag.com"/>
    <x v="1"/>
    <n v="6909.73"/>
    <s v="11/17/2022"/>
    <s v="10/25/2023"/>
    <n v="539"/>
    <n v="45151"/>
    <x v="0"/>
    <n v="764.78"/>
    <n v="7674.51"/>
    <x v="17"/>
    <n v="539"/>
    <n v="25885.42"/>
    <x v="2"/>
    <n v="9.65"/>
    <n v="60"/>
    <s v="11/8/2022"/>
    <x v="0"/>
    <n v="539"/>
    <x v="2"/>
    <n v="8080.76"/>
    <n v="2240.79"/>
    <n v="112.04"/>
    <s v="11/9/2023"/>
    <s v="5/28/2023"/>
    <n v="8267"/>
    <n v="539"/>
    <s v="11/5/2023"/>
    <s v="Praise"/>
    <s v="Pending"/>
    <s v="5/15/2023"/>
    <n v="1"/>
    <x v="5"/>
    <x v="2"/>
  </r>
  <r>
    <n v="540"/>
    <s v="James"/>
    <s v="Taylor"/>
    <n v="35"/>
    <x v="2"/>
    <s v="Address_540"/>
    <x v="6"/>
    <n v="19458795393"/>
    <s v="james.taylor@kag.com"/>
    <x v="1"/>
    <n v="665.02"/>
    <s v="2/5/2004"/>
    <s v="9/4/2023"/>
    <n v="540"/>
    <n v="45123"/>
    <x v="2"/>
    <n v="2561.58"/>
    <n v="3226.6"/>
    <x v="13"/>
    <n v="540"/>
    <n v="22248.36"/>
    <x v="2"/>
    <n v="4.9800000000000004"/>
    <n v="36"/>
    <s v="11/20/2020"/>
    <x v="1"/>
    <n v="540"/>
    <x v="0"/>
    <n v="8584.59"/>
    <n v="4225.95"/>
    <n v="211.3"/>
    <s v="4/27/2023"/>
    <s v="12/19/2023"/>
    <n v="8753"/>
    <n v="540"/>
    <s v="8/11/2023"/>
    <s v="Praise"/>
    <s v="Resolved"/>
    <s v="7/19/2023"/>
    <n v="1"/>
    <x v="2"/>
    <x v="4"/>
  </r>
  <r>
    <n v="541"/>
    <s v="Steven"/>
    <s v="Young"/>
    <n v="56"/>
    <x v="0"/>
    <s v="Address_541"/>
    <x v="18"/>
    <n v="19458795394"/>
    <s v="steven.young@kag.com"/>
    <x v="0"/>
    <n v="5730.71"/>
    <s v="10/30/2000"/>
    <s v="11/18/2023"/>
    <n v="541"/>
    <n v="45124"/>
    <x v="1"/>
    <n v="4570.8900000000003"/>
    <n v="1159.82"/>
    <x v="88"/>
    <n v="541"/>
    <n v="25691.52"/>
    <x v="2"/>
    <n v="7.58"/>
    <n v="24"/>
    <s v="12/18/2020"/>
    <x v="2"/>
    <n v="541"/>
    <x v="0"/>
    <n v="9973.81"/>
    <n v="742.96"/>
    <n v="37.15"/>
    <s v="5/19/2023"/>
    <s v="12/7/2023"/>
    <n v="2316"/>
    <n v="541"/>
    <s v="3/5/2023"/>
    <s v="Complaint"/>
    <s v="Resolved"/>
    <s v="4/6/2023"/>
    <n v="-1"/>
    <x v="2"/>
    <x v="1"/>
  </r>
  <r>
    <n v="542"/>
    <s v="Michelle"/>
    <s v="Rodriguez"/>
    <n v="44"/>
    <x v="1"/>
    <s v="Address_542"/>
    <x v="35"/>
    <n v="19458795395"/>
    <s v="michelle.rodriguez@kag.com"/>
    <x v="0"/>
    <n v="3825.7"/>
    <s v="1/26/2013"/>
    <s v="7/10/2023"/>
    <n v="542"/>
    <n v="45099"/>
    <x v="2"/>
    <n v="3017.51"/>
    <n v="6843.21"/>
    <x v="40"/>
    <n v="542"/>
    <n v="36896.379999999997"/>
    <x v="0"/>
    <n v="7.62"/>
    <n v="24"/>
    <s v="1/26/2022"/>
    <x v="2"/>
    <n v="542"/>
    <x v="1"/>
    <n v="7992.77"/>
    <n v="3899.47"/>
    <n v="194.97"/>
    <s v="10/17/2023"/>
    <s v="12/10/2023"/>
    <n v="1471"/>
    <n v="542"/>
    <s v="7/8/2023"/>
    <s v="Praise"/>
    <s v="Pending"/>
    <s v="9/15/2023"/>
    <n v="1"/>
    <x v="7"/>
    <x v="0"/>
  </r>
  <r>
    <n v="543"/>
    <s v="Elizabeth"/>
    <s v="Flores"/>
    <n v="31"/>
    <x v="1"/>
    <s v="Address_543"/>
    <x v="2"/>
    <n v="19458795396"/>
    <s v="elizabeth.flores@kag.com"/>
    <x v="0"/>
    <n v="7116.92"/>
    <s v="6/30/2002"/>
    <s v="6/19/2023"/>
    <n v="543"/>
    <n v="45079"/>
    <x v="0"/>
    <n v="3013"/>
    <n v="10129.92"/>
    <x v="38"/>
    <n v="543"/>
    <n v="1841.4"/>
    <x v="1"/>
    <n v="5.47"/>
    <n v="12"/>
    <s v="5/18/2021"/>
    <x v="2"/>
    <n v="543"/>
    <x v="2"/>
    <n v="8727.8799999999992"/>
    <n v="2822.9"/>
    <n v="141.15"/>
    <s v="9/17/2023"/>
    <s v="7/20/2023"/>
    <n v="6048"/>
    <n v="543"/>
    <s v="11/30/2023"/>
    <s v="Praise"/>
    <s v="Pending"/>
    <s v="12/31/2023"/>
    <n v="1"/>
    <x v="7"/>
    <x v="4"/>
  </r>
  <r>
    <n v="544"/>
    <s v="Kevin"/>
    <s v="Martin"/>
    <n v="32"/>
    <x v="0"/>
    <s v="Address_544"/>
    <x v="11"/>
    <n v="19458795397"/>
    <s v="kevin.martin@kag.com"/>
    <x v="1"/>
    <n v="265.01"/>
    <s v="12/11/2013"/>
    <s v="8/7/2023"/>
    <n v="544"/>
    <n v="45079"/>
    <x v="1"/>
    <n v="623.01"/>
    <n v="-358"/>
    <x v="13"/>
    <n v="544"/>
    <n v="9533.0499999999993"/>
    <x v="2"/>
    <n v="9.77"/>
    <n v="36"/>
    <s v="11/3/2021"/>
    <x v="0"/>
    <n v="544"/>
    <x v="0"/>
    <n v="3734.89"/>
    <n v="2285.5100000000002"/>
    <n v="114.28"/>
    <s v="10/30/2023"/>
    <s v="8/28/2023"/>
    <n v="5837"/>
    <n v="544"/>
    <s v="8/30/2023"/>
    <s v="Praise"/>
    <s v="Pending"/>
    <s v="4/28/2023"/>
    <n v="1"/>
    <x v="7"/>
    <x v="4"/>
  </r>
  <r>
    <n v="545"/>
    <s v="Amanda"/>
    <s v="Sanchez"/>
    <n v="25"/>
    <x v="1"/>
    <s v="Address_545"/>
    <x v="35"/>
    <n v="19458795398"/>
    <s v="amanda.sanchez@kag.com"/>
    <x v="1"/>
    <n v="3372.91"/>
    <s v="7/22/2016"/>
    <s v="2/3/2023"/>
    <n v="545"/>
    <n v="44936"/>
    <x v="0"/>
    <n v="3335.23"/>
    <n v="6708.14"/>
    <x v="34"/>
    <n v="545"/>
    <n v="45475.65"/>
    <x v="2"/>
    <n v="3.19"/>
    <n v="36"/>
    <s v="1/28/2020"/>
    <x v="1"/>
    <n v="545"/>
    <x v="2"/>
    <n v="7028.39"/>
    <n v="3211.17"/>
    <n v="160.56"/>
    <s v="1/18/2023"/>
    <s v="11/16/2023"/>
    <n v="4775"/>
    <n v="545"/>
    <s v="11/8/2023"/>
    <s v="Complaint"/>
    <s v="Pending"/>
    <s v="9/1/2023"/>
    <n v="1"/>
    <x v="3"/>
    <x v="2"/>
  </r>
  <r>
    <n v="546"/>
    <s v="Mark"/>
    <s v="Clark"/>
    <n v="26"/>
    <x v="2"/>
    <s v="Address_546"/>
    <x v="39"/>
    <n v="19458795399"/>
    <s v="mark.clark@kag.com"/>
    <x v="1"/>
    <n v="956.28"/>
    <s v="7/24/2007"/>
    <s v="10/12/2023"/>
    <n v="546"/>
    <n v="45116"/>
    <x v="2"/>
    <n v="4442.72"/>
    <n v="5399"/>
    <x v="27"/>
    <n v="546"/>
    <n v="10576.3"/>
    <x v="1"/>
    <n v="9.8800000000000008"/>
    <n v="24"/>
    <s v="4/15/2020"/>
    <x v="1"/>
    <n v="546"/>
    <x v="2"/>
    <n v="6954.35"/>
    <n v="1723.01"/>
    <n v="86.15"/>
    <s v="3/23/2023"/>
    <s v="4/8/2023"/>
    <n v="3530"/>
    <n v="546"/>
    <s v="5/30/2023"/>
    <s v="Complaint"/>
    <s v="Pending"/>
    <s v="2/11/2023"/>
    <n v="1"/>
    <x v="2"/>
    <x v="4"/>
  </r>
  <r>
    <n v="547"/>
    <s v="Richard"/>
    <s v="Lee"/>
    <n v="38"/>
    <x v="1"/>
    <s v="Address_547"/>
    <x v="12"/>
    <n v="19458795400"/>
    <s v="richard.lee@kag.com"/>
    <x v="0"/>
    <n v="9212.8700000000008"/>
    <s v="8/28/2001"/>
    <s v="2/5/2023"/>
    <n v="547"/>
    <n v="44938"/>
    <x v="1"/>
    <n v="2152.44"/>
    <n v="7060.43"/>
    <x v="39"/>
    <n v="547"/>
    <n v="12195.68"/>
    <x v="2"/>
    <n v="8.31"/>
    <n v="60"/>
    <s v="4/6/2022"/>
    <x v="0"/>
    <n v="547"/>
    <x v="2"/>
    <n v="6250.7"/>
    <n v="4972.93"/>
    <n v="248.65"/>
    <s v="11/11/2023"/>
    <s v="9/29/2023"/>
    <n v="7406"/>
    <n v="547"/>
    <s v="7/20/2023"/>
    <s v="Complaint"/>
    <s v="Pending"/>
    <s v="12/21/2023"/>
    <n v="1"/>
    <x v="3"/>
    <x v="0"/>
  </r>
  <r>
    <n v="548"/>
    <s v="Barbara"/>
    <s v="Moore"/>
    <n v="60"/>
    <x v="0"/>
    <s v="Address_548"/>
    <x v="24"/>
    <n v="19458795401"/>
    <s v="barbara.moore@kag.com"/>
    <x v="1"/>
    <n v="8777.35"/>
    <s v="11/4/2002"/>
    <s v="9/22/2023"/>
    <n v="548"/>
    <n v="44955"/>
    <x v="2"/>
    <n v="3412.02"/>
    <n v="5365.33"/>
    <x v="11"/>
    <n v="548"/>
    <n v="47033.75"/>
    <x v="2"/>
    <n v="6.54"/>
    <n v="36"/>
    <s v="8/19/2021"/>
    <x v="1"/>
    <n v="548"/>
    <x v="0"/>
    <n v="9670.58"/>
    <n v="552.54"/>
    <n v="27.63"/>
    <s v="2/16/2023"/>
    <s v="9/4/2023"/>
    <n v="6219"/>
    <n v="548"/>
    <s v="10/5/2023"/>
    <s v="Suggestion"/>
    <s v="Pending"/>
    <s v="8/29/2023"/>
    <n v="1"/>
    <x v="3"/>
    <x v="1"/>
  </r>
  <r>
    <n v="549"/>
    <s v="Donald"/>
    <s v="Gonzalez"/>
    <n v="52"/>
    <x v="0"/>
    <s v="Address_549"/>
    <x v="32"/>
    <n v="19458795402"/>
    <s v="donald.gonzalez@kag.com"/>
    <x v="1"/>
    <n v="9684.08"/>
    <s v="2/10/2001"/>
    <s v="12/7/2023"/>
    <n v="549"/>
    <n v="44969"/>
    <x v="2"/>
    <n v="1481.71"/>
    <n v="8202.3700000000008"/>
    <x v="16"/>
    <n v="549"/>
    <n v="15419.74"/>
    <x v="2"/>
    <n v="1.68"/>
    <n v="36"/>
    <s v="2/25/2020"/>
    <x v="0"/>
    <n v="549"/>
    <x v="1"/>
    <n v="4756.29"/>
    <n v="692.89"/>
    <n v="34.64"/>
    <s v="10/19/2023"/>
    <s v="7/2/2023"/>
    <n v="458"/>
    <n v="549"/>
    <s v="6/21/2023"/>
    <s v="Praise"/>
    <s v="Pending"/>
    <s v="7/31/2023"/>
    <n v="1"/>
    <x v="9"/>
    <x v="1"/>
  </r>
  <r>
    <n v="550"/>
    <s v="Melissa"/>
    <s v="Thomas"/>
    <n v="69"/>
    <x v="1"/>
    <s v="Address_550"/>
    <x v="2"/>
    <n v="19458795403"/>
    <s v="melissa.thomas@kag.com"/>
    <x v="1"/>
    <n v="6470.34"/>
    <s v="12/7/2002"/>
    <s v="10/25/2023"/>
    <n v="550"/>
    <n v="45014"/>
    <x v="1"/>
    <n v="1351.81"/>
    <n v="7822.15"/>
    <x v="16"/>
    <n v="550"/>
    <n v="15231.69"/>
    <x v="0"/>
    <n v="3.33"/>
    <n v="60"/>
    <s v="5/15/2021"/>
    <x v="1"/>
    <n v="550"/>
    <x v="0"/>
    <n v="8811.6299999999992"/>
    <n v="4420.1499999999996"/>
    <n v="221.01"/>
    <s v="11/14/2023"/>
    <s v="1/26/2023"/>
    <n v="1886"/>
    <n v="550"/>
    <s v="8/26/2023"/>
    <s v="Praise"/>
    <s v="Pending"/>
    <s v="12/13/2023"/>
    <n v="1"/>
    <x v="11"/>
    <x v="3"/>
  </r>
  <r>
    <n v="551"/>
    <s v="Mary"/>
    <s v="Rodriguez"/>
    <n v="31"/>
    <x v="1"/>
    <s v="Address_551"/>
    <x v="7"/>
    <n v="19458795404"/>
    <s v="mary.rodriguez@kag.com"/>
    <x v="0"/>
    <n v="8089.78"/>
    <s v="6/9/2021"/>
    <s v="8/16/2023"/>
    <n v="551"/>
    <n v="45270"/>
    <x v="0"/>
    <n v="933.61"/>
    <n v="9023.39"/>
    <x v="56"/>
    <n v="551"/>
    <n v="46261.73"/>
    <x v="0"/>
    <n v="8.57"/>
    <n v="24"/>
    <s v="1/12/2020"/>
    <x v="0"/>
    <n v="551"/>
    <x v="1"/>
    <n v="1503.63"/>
    <n v="1095.6199999999999"/>
    <n v="54.78"/>
    <s v="12/5/2023"/>
    <s v="7/12/2023"/>
    <n v="5172"/>
    <n v="551"/>
    <s v="5/6/2023"/>
    <s v="Complaint"/>
    <s v="Resolved"/>
    <s v="3/8/2023"/>
    <n v="1"/>
    <x v="0"/>
    <x v="4"/>
  </r>
  <r>
    <n v="552"/>
    <s v="Stephanie"/>
    <s v="Lopez"/>
    <n v="44"/>
    <x v="2"/>
    <s v="Address_552"/>
    <x v="15"/>
    <n v="19458795405"/>
    <s v="stephanie.lopez@kag.com"/>
    <x v="0"/>
    <n v="6157.5"/>
    <s v="7/11/2011"/>
    <s v="3/8/2023"/>
    <n v="552"/>
    <n v="45037"/>
    <x v="1"/>
    <n v="1215.0999999999999"/>
    <n v="4942.3999999999996"/>
    <x v="40"/>
    <n v="552"/>
    <n v="19379.02"/>
    <x v="1"/>
    <n v="7.55"/>
    <n v="36"/>
    <s v="3/4/2022"/>
    <x v="1"/>
    <n v="552"/>
    <x v="2"/>
    <n v="4686.6099999999997"/>
    <n v="305.44"/>
    <n v="15.27"/>
    <s v="8/27/2023"/>
    <s v="3/26/2023"/>
    <n v="2723"/>
    <n v="552"/>
    <s v="11/7/2023"/>
    <s v="Suggestion"/>
    <s v="Resolved"/>
    <s v="11/16/2023"/>
    <n v="1"/>
    <x v="1"/>
    <x v="0"/>
  </r>
  <r>
    <n v="553"/>
    <s v="Andrew"/>
    <s v="Baker"/>
    <n v="25"/>
    <x v="1"/>
    <s v="Address_553"/>
    <x v="8"/>
    <n v="19458795406"/>
    <s v="andrew.baker@kag.com"/>
    <x v="0"/>
    <n v="4971.2299999999996"/>
    <s v="1/24/2018"/>
    <s v="1/7/2023"/>
    <n v="553"/>
    <n v="44995"/>
    <x v="2"/>
    <n v="1720.36"/>
    <n v="3250.87"/>
    <x v="59"/>
    <n v="553"/>
    <n v="25203.16"/>
    <x v="1"/>
    <n v="9.66"/>
    <n v="36"/>
    <s v="11/14/2021"/>
    <x v="2"/>
    <n v="553"/>
    <x v="2"/>
    <n v="1656.44"/>
    <n v="4455.17"/>
    <n v="222.76"/>
    <s v="2/27/2023"/>
    <s v="4/11/2023"/>
    <n v="2292"/>
    <n v="553"/>
    <s v="5/28/2023"/>
    <s v="Complaint"/>
    <s v="Resolved"/>
    <s v="1/20/2023"/>
    <n v="1"/>
    <x v="11"/>
    <x v="2"/>
  </r>
  <r>
    <n v="554"/>
    <s v="Daniel"/>
    <s v="Nguyen"/>
    <n v="52"/>
    <x v="1"/>
    <s v="Address_554"/>
    <x v="23"/>
    <n v="19458795407"/>
    <s v="daniel.nguyen@kag.com"/>
    <x v="1"/>
    <n v="8354.82"/>
    <s v="8/26/2012"/>
    <s v="1/23/2023"/>
    <n v="554"/>
    <n v="45045"/>
    <x v="2"/>
    <n v="2837.97"/>
    <n v="11192.79"/>
    <x v="78"/>
    <n v="554"/>
    <n v="28459.96"/>
    <x v="2"/>
    <n v="4.57"/>
    <n v="60"/>
    <s v="7/21/2021"/>
    <x v="1"/>
    <n v="554"/>
    <x v="2"/>
    <n v="6346.82"/>
    <n v="312.07"/>
    <n v="15.6"/>
    <s v="10/23/2023"/>
    <s v="11/29/2023"/>
    <n v="8428"/>
    <n v="554"/>
    <s v="1/21/2023"/>
    <s v="Praise"/>
    <s v="Pending"/>
    <s v="8/31/2023"/>
    <n v="1"/>
    <x v="1"/>
    <x v="1"/>
  </r>
  <r>
    <n v="555"/>
    <s v="Thomas"/>
    <s v="Jackson"/>
    <n v="35"/>
    <x v="1"/>
    <s v="Address_555"/>
    <x v="20"/>
    <n v="19458795408"/>
    <s v="thomas.jackson@kag.com"/>
    <x v="1"/>
    <n v="7784.05"/>
    <s v="9/1/2016"/>
    <s v="1/23/2023"/>
    <n v="555"/>
    <n v="45193"/>
    <x v="2"/>
    <n v="3905.47"/>
    <n v="11689.52"/>
    <x v="61"/>
    <n v="555"/>
    <n v="43545.84"/>
    <x v="2"/>
    <n v="9.0500000000000007"/>
    <n v="12"/>
    <s v="8/8/2022"/>
    <x v="0"/>
    <n v="555"/>
    <x v="2"/>
    <n v="6331.32"/>
    <n v="4298.7700000000004"/>
    <n v="214.94"/>
    <s v="2/22/2023"/>
    <s v="12/21/2023"/>
    <n v="4950"/>
    <n v="555"/>
    <s v="1/9/2023"/>
    <s v="Praise"/>
    <s v="Resolved"/>
    <s v="8/9/2023"/>
    <n v="1"/>
    <x v="6"/>
    <x v="4"/>
  </r>
  <r>
    <n v="556"/>
    <s v="Sandra"/>
    <s v="Miller"/>
    <n v="31"/>
    <x v="2"/>
    <s v="Address_556"/>
    <x v="16"/>
    <n v="19458795409"/>
    <s v="sandra.miller@kag.com"/>
    <x v="0"/>
    <n v="7359.44"/>
    <s v="3/1/2012"/>
    <s v="9/29/2023"/>
    <n v="556"/>
    <n v="45289"/>
    <x v="1"/>
    <n v="1454.92"/>
    <n v="8814.36"/>
    <x v="25"/>
    <n v="556"/>
    <n v="4801"/>
    <x v="2"/>
    <n v="8.76"/>
    <n v="60"/>
    <s v="8/18/2020"/>
    <x v="1"/>
    <n v="556"/>
    <x v="1"/>
    <n v="4120.41"/>
    <n v="2652.8"/>
    <n v="132.63999999999999"/>
    <s v="1/5/2023"/>
    <s v="11/6/2023"/>
    <n v="5493"/>
    <n v="556"/>
    <s v="8/31/2023"/>
    <s v="Complaint"/>
    <s v="Resolved"/>
    <s v="1/27/2023"/>
    <n v="1"/>
    <x v="0"/>
    <x v="4"/>
  </r>
  <r>
    <n v="557"/>
    <s v="Linda"/>
    <s v="Wright"/>
    <n v="69"/>
    <x v="1"/>
    <s v="Address_557"/>
    <x v="15"/>
    <n v="19458795410"/>
    <s v="linda.wright@kag.com"/>
    <x v="0"/>
    <n v="8949.7199999999993"/>
    <s v="12/23/2003"/>
    <s v="3/10/2023"/>
    <n v="557"/>
    <n v="45173"/>
    <x v="2"/>
    <n v="848.88"/>
    <n v="8100.84"/>
    <x v="77"/>
    <n v="557"/>
    <n v="13781.96"/>
    <x v="2"/>
    <n v="9.6999999999999993"/>
    <n v="60"/>
    <s v="6/8/2021"/>
    <x v="1"/>
    <n v="557"/>
    <x v="0"/>
    <n v="9155.01"/>
    <n v="2671.7"/>
    <n v="133.58000000000001"/>
    <s v="12/29/2023"/>
    <s v="9/10/2023"/>
    <n v="9351"/>
    <n v="557"/>
    <s v="1/9/2023"/>
    <s v="Praise"/>
    <s v="Pending"/>
    <s v="9/13/2023"/>
    <n v="1"/>
    <x v="6"/>
    <x v="3"/>
  </r>
  <r>
    <n v="558"/>
    <s v="Mark"/>
    <s v="Mitchell"/>
    <n v="25"/>
    <x v="2"/>
    <s v="Address_558"/>
    <x v="19"/>
    <n v="19458795411"/>
    <s v="mark.mitchell@kag.com"/>
    <x v="0"/>
    <n v="9294.57"/>
    <s v="9/19/2006"/>
    <s v="1/13/2023"/>
    <n v="558"/>
    <n v="45245"/>
    <x v="1"/>
    <n v="2254.3200000000002"/>
    <n v="11548.89"/>
    <x v="95"/>
    <n v="558"/>
    <n v="29763.4"/>
    <x v="0"/>
    <n v="3.45"/>
    <n v="12"/>
    <s v="5/25/2021"/>
    <x v="1"/>
    <n v="558"/>
    <x v="1"/>
    <n v="2462.2800000000002"/>
    <n v="654.37"/>
    <n v="32.72"/>
    <s v="8/18/2023"/>
    <s v="11/6/2023"/>
    <n v="3801"/>
    <n v="558"/>
    <s v="5/2/2023"/>
    <s v="Suggestion"/>
    <s v="Resolved"/>
    <s v="11/17/2023"/>
    <n v="1"/>
    <x v="4"/>
    <x v="2"/>
  </r>
  <r>
    <n v="559"/>
    <s v="Sandra"/>
    <s v="Moore"/>
    <n v="66"/>
    <x v="2"/>
    <s v="Address_559"/>
    <x v="39"/>
    <n v="19458795412"/>
    <s v="sandra.moore@kag.com"/>
    <x v="1"/>
    <n v="4508.34"/>
    <s v="1/21/2015"/>
    <s v="9/23/2023"/>
    <n v="559"/>
    <n v="44948"/>
    <x v="1"/>
    <n v="3949.68"/>
    <n v="8458.02"/>
    <x v="41"/>
    <n v="559"/>
    <n v="22296.03"/>
    <x v="2"/>
    <n v="5.45"/>
    <n v="36"/>
    <s v="7/9/2022"/>
    <x v="0"/>
    <n v="559"/>
    <x v="0"/>
    <n v="5178.4399999999996"/>
    <n v="3151.82"/>
    <n v="157.59"/>
    <s v="8/27/2023"/>
    <s v="7/19/2023"/>
    <n v="9182"/>
    <n v="559"/>
    <s v="9/1/2023"/>
    <s v="Praise"/>
    <s v="Pending"/>
    <s v="6/8/2023"/>
    <n v="1"/>
    <x v="3"/>
    <x v="3"/>
  </r>
  <r>
    <n v="560"/>
    <s v="Elizabeth"/>
    <s v="Thomas"/>
    <n v="25"/>
    <x v="0"/>
    <s v="Address_560"/>
    <x v="9"/>
    <n v="19458795413"/>
    <s v="elizabeth.thomas@kag.com"/>
    <x v="1"/>
    <n v="2899.93"/>
    <s v="3/8/2014"/>
    <s v="9/5/2023"/>
    <n v="560"/>
    <n v="45252"/>
    <x v="2"/>
    <n v="1952.77"/>
    <n v="947.16"/>
    <x v="54"/>
    <n v="560"/>
    <n v="14635.76"/>
    <x v="1"/>
    <n v="1.73"/>
    <n v="12"/>
    <s v="2/22/2022"/>
    <x v="0"/>
    <n v="560"/>
    <x v="2"/>
    <n v="6310.53"/>
    <n v="1851.53"/>
    <n v="92.58"/>
    <s v="7/4/2023"/>
    <s v="8/1/2023"/>
    <n v="2783"/>
    <n v="560"/>
    <s v="11/24/2023"/>
    <s v="Praise"/>
    <s v="Pending"/>
    <s v="9/16/2023"/>
    <n v="1"/>
    <x v="4"/>
    <x v="2"/>
  </r>
  <r>
    <n v="561"/>
    <s v="Sandra"/>
    <s v="Hill"/>
    <n v="54"/>
    <x v="0"/>
    <s v="Address_561"/>
    <x v="20"/>
    <n v="19458795414"/>
    <s v="sandra.hill@kag.com"/>
    <x v="0"/>
    <n v="5166.68"/>
    <s v="4/9/2018"/>
    <s v="2/28/2023"/>
    <n v="561"/>
    <n v="45118"/>
    <x v="2"/>
    <n v="4567.24"/>
    <n v="9733.92"/>
    <x v="9"/>
    <n v="561"/>
    <n v="21072.47"/>
    <x v="1"/>
    <n v="6.32"/>
    <n v="48"/>
    <s v="8/7/2020"/>
    <x v="1"/>
    <n v="561"/>
    <x v="2"/>
    <n v="2784.25"/>
    <n v="1812.88"/>
    <n v="90.64"/>
    <s v="7/23/2023"/>
    <s v="6/26/2023"/>
    <n v="7324"/>
    <n v="561"/>
    <s v="12/1/2023"/>
    <s v="Suggestion"/>
    <s v="Pending"/>
    <s v="8/17/2023"/>
    <n v="1"/>
    <x v="2"/>
    <x v="1"/>
  </r>
  <r>
    <n v="562"/>
    <s v="Kimberly"/>
    <s v="Brown"/>
    <n v="61"/>
    <x v="2"/>
    <s v="Address_562"/>
    <x v="32"/>
    <n v="19458795415"/>
    <s v="kimberly.brown@kag.com"/>
    <x v="0"/>
    <n v="1021.36"/>
    <s v="3/6/2008"/>
    <s v="9/15/2023"/>
    <n v="562"/>
    <n v="45016"/>
    <x v="2"/>
    <n v="1247.0899999999999"/>
    <n v="-225.73"/>
    <x v="41"/>
    <n v="562"/>
    <n v="48345.89"/>
    <x v="0"/>
    <n v="7.59"/>
    <n v="12"/>
    <s v="3/22/2020"/>
    <x v="0"/>
    <n v="562"/>
    <x v="0"/>
    <n v="8373.7999999999993"/>
    <n v="3485.35"/>
    <n v="174.27"/>
    <s v="7/13/2023"/>
    <s v="3/24/2023"/>
    <n v="4875"/>
    <n v="562"/>
    <s v="1/22/2023"/>
    <s v="Complaint"/>
    <s v="Resolved"/>
    <s v="5/25/2023"/>
    <n v="1"/>
    <x v="11"/>
    <x v="3"/>
  </r>
  <r>
    <n v="563"/>
    <s v="Kenneth"/>
    <s v="Harris"/>
    <n v="19"/>
    <x v="2"/>
    <s v="Address_563"/>
    <x v="18"/>
    <n v="19458795416"/>
    <s v="kenneth.harris@kag.com"/>
    <x v="1"/>
    <n v="9387.7900000000009"/>
    <s v="8/21/2007"/>
    <s v="7/27/2023"/>
    <n v="563"/>
    <n v="45060"/>
    <x v="0"/>
    <n v="3793.99"/>
    <n v="13181.78"/>
    <x v="28"/>
    <n v="563"/>
    <n v="2030.6"/>
    <x v="1"/>
    <n v="3.14"/>
    <n v="24"/>
    <s v="2/9/2020"/>
    <x v="0"/>
    <n v="563"/>
    <x v="2"/>
    <n v="5100.3500000000004"/>
    <n v="4338.96"/>
    <n v="216.95"/>
    <s v="9/30/2023"/>
    <s v="11/30/2023"/>
    <n v="2660"/>
    <n v="563"/>
    <s v="8/7/2023"/>
    <s v="Complaint"/>
    <s v="Resolved"/>
    <s v="12/8/2023"/>
    <n v="1"/>
    <x v="10"/>
    <x v="2"/>
  </r>
  <r>
    <n v="564"/>
    <s v="John"/>
    <s v="Young"/>
    <n v="34"/>
    <x v="2"/>
    <s v="Address_564"/>
    <x v="39"/>
    <n v="19458795417"/>
    <s v="john.young@kag.com"/>
    <x v="0"/>
    <n v="9840.15"/>
    <s v="7/19/2000"/>
    <s v="5/9/2023"/>
    <n v="564"/>
    <n v="45278"/>
    <x v="0"/>
    <n v="2344.11"/>
    <n v="12184.26"/>
    <x v="82"/>
    <n v="564"/>
    <n v="8201.75"/>
    <x v="1"/>
    <n v="2.5299999999999998"/>
    <n v="36"/>
    <s v="12/10/2022"/>
    <x v="2"/>
    <n v="564"/>
    <x v="1"/>
    <n v="5708.43"/>
    <n v="3656.88"/>
    <n v="182.84"/>
    <s v="4/3/2023"/>
    <s v="7/20/2023"/>
    <n v="5712"/>
    <n v="564"/>
    <s v="6/21/2023"/>
    <s v="Praise"/>
    <s v="Resolved"/>
    <s v="6/19/2023"/>
    <n v="1"/>
    <x v="0"/>
    <x v="4"/>
  </r>
  <r>
    <n v="565"/>
    <s v="Patricia"/>
    <s v="Flores"/>
    <n v="30"/>
    <x v="0"/>
    <s v="Address_565"/>
    <x v="29"/>
    <n v="19458795418"/>
    <s v="patricia.flores@kag.com"/>
    <x v="0"/>
    <n v="6561.78"/>
    <s v="6/4/2021"/>
    <s v="7/17/2023"/>
    <n v="565"/>
    <n v="45225"/>
    <x v="0"/>
    <n v="544.55999999999995"/>
    <n v="7106.34"/>
    <x v="79"/>
    <n v="565"/>
    <n v="1914.1"/>
    <x v="1"/>
    <n v="6.76"/>
    <n v="48"/>
    <s v="9/3/2022"/>
    <x v="1"/>
    <n v="565"/>
    <x v="0"/>
    <n v="4657.9399999999996"/>
    <n v="3409.51"/>
    <n v="170.48"/>
    <s v="10/5/2023"/>
    <s v="12/25/2023"/>
    <n v="253"/>
    <n v="565"/>
    <s v="7/2/2023"/>
    <s v="Complaint"/>
    <s v="Resolved"/>
    <s v="6/18/2023"/>
    <n v="1"/>
    <x v="8"/>
    <x v="4"/>
  </r>
  <r>
    <n v="566"/>
    <s v="Stephanie"/>
    <s v="Gonzalez"/>
    <n v="31"/>
    <x v="2"/>
    <s v="Address_566"/>
    <x v="5"/>
    <n v="19458795419"/>
    <s v="stephanie.gonzalez@kag.com"/>
    <x v="0"/>
    <n v="7487"/>
    <s v="12/22/2016"/>
    <s v="11/6/2023"/>
    <n v="566"/>
    <n v="45051"/>
    <x v="2"/>
    <n v="1412.55"/>
    <n v="8899.5499999999993"/>
    <x v="20"/>
    <n v="566"/>
    <n v="30076.44"/>
    <x v="0"/>
    <n v="4.54"/>
    <n v="48"/>
    <s v="7/1/2020"/>
    <x v="2"/>
    <n v="566"/>
    <x v="0"/>
    <n v="6454.41"/>
    <n v="4430.62"/>
    <n v="221.53"/>
    <s v="1/9/2023"/>
    <s v="4/27/2023"/>
    <n v="2626"/>
    <n v="566"/>
    <s v="10/18/2023"/>
    <s v="Suggestion"/>
    <s v="Resolved"/>
    <s v="10/26/2023"/>
    <n v="1"/>
    <x v="10"/>
    <x v="4"/>
  </r>
  <r>
    <n v="567"/>
    <s v="Brian"/>
    <s v="Hall"/>
    <n v="58"/>
    <x v="0"/>
    <s v="Address_567"/>
    <x v="36"/>
    <n v="19458795420"/>
    <s v="brian.hall@kag.com"/>
    <x v="0"/>
    <n v="3304.35"/>
    <s v="7/23/2007"/>
    <s v="10/2/2023"/>
    <n v="567"/>
    <n v="45281"/>
    <x v="2"/>
    <n v="4292.53"/>
    <n v="7596.88"/>
    <x v="11"/>
    <n v="567"/>
    <n v="1633.91"/>
    <x v="0"/>
    <n v="4.84"/>
    <n v="12"/>
    <s v="10/21/2020"/>
    <x v="0"/>
    <n v="567"/>
    <x v="0"/>
    <n v="8325.9"/>
    <n v="4501.25"/>
    <n v="225.06"/>
    <s v="12/23/2023"/>
    <s v="6/23/2023"/>
    <n v="5376"/>
    <n v="567"/>
    <s v="7/27/2023"/>
    <s v="Complaint"/>
    <s v="Pending"/>
    <s v="2/28/2023"/>
    <n v="1"/>
    <x v="0"/>
    <x v="1"/>
  </r>
  <r>
    <n v="568"/>
    <s v="William"/>
    <s v="Taylor"/>
    <n v="58"/>
    <x v="0"/>
    <s v="Address_568"/>
    <x v="20"/>
    <n v="19458795421"/>
    <s v="william.taylor@kag.com"/>
    <x v="1"/>
    <n v="8676.0499999999993"/>
    <s v="4/22/2014"/>
    <s v="4/7/2023"/>
    <n v="568"/>
    <n v="45116"/>
    <x v="0"/>
    <n v="39.380000000000003"/>
    <n v="8715.43"/>
    <x v="85"/>
    <n v="568"/>
    <n v="23246.78"/>
    <x v="2"/>
    <n v="5.24"/>
    <n v="48"/>
    <s v="12/4/2020"/>
    <x v="1"/>
    <n v="568"/>
    <x v="1"/>
    <n v="4016.98"/>
    <n v="3681.76"/>
    <n v="184.09"/>
    <s v="1/9/2023"/>
    <s v="12/13/2023"/>
    <n v="9999"/>
    <n v="568"/>
    <s v="6/4/2023"/>
    <s v="Praise"/>
    <s v="Pending"/>
    <s v="8/11/2023"/>
    <n v="1"/>
    <x v="2"/>
    <x v="1"/>
  </r>
  <r>
    <n v="569"/>
    <s v="Mark"/>
    <s v="Carter"/>
    <n v="26"/>
    <x v="2"/>
    <s v="Address_569"/>
    <x v="37"/>
    <n v="19458795422"/>
    <s v="mark.carter@kag.com"/>
    <x v="1"/>
    <n v="9013"/>
    <s v="6/22/2013"/>
    <s v="1/28/2023"/>
    <n v="569"/>
    <n v="45249"/>
    <x v="1"/>
    <n v="3784.15"/>
    <n v="5228.8500000000004"/>
    <x v="78"/>
    <n v="569"/>
    <n v="43100.61"/>
    <x v="1"/>
    <n v="5.6"/>
    <n v="36"/>
    <s v="11/11/2020"/>
    <x v="0"/>
    <n v="569"/>
    <x v="0"/>
    <n v="3739.31"/>
    <n v="4101.55"/>
    <n v="205.08"/>
    <s v="1/18/2023"/>
    <s v="5/9/2023"/>
    <n v="6946"/>
    <n v="569"/>
    <s v="6/7/2023"/>
    <s v="Complaint"/>
    <s v="Resolved"/>
    <s v="1/12/2023"/>
    <n v="1"/>
    <x v="4"/>
    <x v="4"/>
  </r>
  <r>
    <n v="570"/>
    <s v="Margaret"/>
    <s v="Torres"/>
    <n v="44"/>
    <x v="2"/>
    <s v="Address_570"/>
    <x v="37"/>
    <n v="19458795423"/>
    <s v="margaret.torres@kag.com"/>
    <x v="1"/>
    <n v="861.33"/>
    <s v="3/2/2010"/>
    <s v="5/13/2023"/>
    <n v="570"/>
    <n v="45008"/>
    <x v="0"/>
    <n v="4058.92"/>
    <n v="-3197.59"/>
    <x v="13"/>
    <n v="570"/>
    <n v="5763.04"/>
    <x v="1"/>
    <n v="2.76"/>
    <n v="36"/>
    <s v="12/31/2020"/>
    <x v="2"/>
    <n v="570"/>
    <x v="0"/>
    <n v="9207.0499999999993"/>
    <n v="1206.57"/>
    <n v="60.33"/>
    <s v="11/21/2023"/>
    <s v="2/13/2023"/>
    <n v="4160"/>
    <n v="570"/>
    <s v="8/13/2023"/>
    <s v="Suggestion"/>
    <s v="Pending"/>
    <s v="11/21/2023"/>
    <n v="1"/>
    <x v="11"/>
    <x v="0"/>
  </r>
  <r>
    <n v="571"/>
    <s v="Matthew"/>
    <s v="Garcia"/>
    <n v="37"/>
    <x v="2"/>
    <s v="Address_571"/>
    <x v="8"/>
    <n v="19458795424"/>
    <s v="matthew.garcia@kag.com"/>
    <x v="0"/>
    <n v="1401.29"/>
    <s v="6/23/2015"/>
    <s v="11/28/2023"/>
    <n v="571"/>
    <n v="45153"/>
    <x v="0"/>
    <n v="607.99"/>
    <n v="2009.28"/>
    <x v="47"/>
    <n v="571"/>
    <n v="18893.53"/>
    <x v="1"/>
    <n v="6.2"/>
    <n v="60"/>
    <s v="2/21/2020"/>
    <x v="2"/>
    <n v="571"/>
    <x v="2"/>
    <n v="9993.41"/>
    <n v="3406.19"/>
    <n v="170.31"/>
    <s v="7/23/2023"/>
    <s v="5/12/2023"/>
    <n v="9337"/>
    <n v="571"/>
    <s v="3/20/2023"/>
    <s v="Suggestion"/>
    <s v="Resolved"/>
    <s v="10/6/2023"/>
    <n v="1"/>
    <x v="5"/>
    <x v="0"/>
  </r>
  <r>
    <n v="572"/>
    <s v="Charles"/>
    <s v="Jackson"/>
    <n v="55"/>
    <x v="0"/>
    <s v="Address_572"/>
    <x v="6"/>
    <n v="19458795425"/>
    <s v="charles.jackson@kag.com"/>
    <x v="0"/>
    <n v="2682.44"/>
    <s v="7/13/2008"/>
    <s v="10/2/2023"/>
    <n v="572"/>
    <n v="45106"/>
    <x v="1"/>
    <n v="4811.33"/>
    <n v="-2128.89"/>
    <x v="87"/>
    <n v="572"/>
    <n v="19521.900000000001"/>
    <x v="2"/>
    <n v="1.62"/>
    <n v="60"/>
    <s v="3/19/2022"/>
    <x v="2"/>
    <n v="572"/>
    <x v="0"/>
    <n v="3050.3"/>
    <n v="2446"/>
    <n v="122.3"/>
    <s v="9/25/2023"/>
    <s v="1/31/2023"/>
    <n v="2666"/>
    <n v="572"/>
    <s v="7/8/2023"/>
    <s v="Praise"/>
    <s v="Resolved"/>
    <s v="8/4/2023"/>
    <n v="1"/>
    <x v="7"/>
    <x v="1"/>
  </r>
  <r>
    <n v="573"/>
    <s v="Margaret"/>
    <s v="Gonzalez"/>
    <n v="29"/>
    <x v="1"/>
    <s v="Address_573"/>
    <x v="1"/>
    <n v="19458795426"/>
    <s v="margaret.gonzalez@kag.com"/>
    <x v="1"/>
    <n v="7066.38"/>
    <s v="11/26/2009"/>
    <s v="4/14/2023"/>
    <n v="573"/>
    <n v="45282"/>
    <x v="0"/>
    <n v="4362.7299999999996"/>
    <n v="11429.11"/>
    <x v="29"/>
    <n v="573"/>
    <n v="18750.46"/>
    <x v="0"/>
    <n v="2.02"/>
    <n v="24"/>
    <s v="5/18/2021"/>
    <x v="0"/>
    <n v="573"/>
    <x v="1"/>
    <n v="2953.44"/>
    <n v="4245.37"/>
    <n v="212.27"/>
    <s v="2/10/2023"/>
    <s v="9/28/2023"/>
    <n v="871"/>
    <n v="573"/>
    <s v="8/14/2023"/>
    <s v="Suggestion"/>
    <s v="Resolved"/>
    <s v="1/9/2023"/>
    <n v="1"/>
    <x v="0"/>
    <x v="4"/>
  </r>
  <r>
    <n v="574"/>
    <s v="Elizabeth"/>
    <s v="Sanchez"/>
    <n v="59"/>
    <x v="2"/>
    <s v="Address_574"/>
    <x v="36"/>
    <n v="19458795427"/>
    <s v="elizabeth.sanchez@kag.com"/>
    <x v="0"/>
    <n v="1915.31"/>
    <s v="3/18/2014"/>
    <s v="2/11/2023"/>
    <n v="574"/>
    <n v="45250"/>
    <x v="0"/>
    <n v="900.87"/>
    <n v="1014.44"/>
    <x v="31"/>
    <n v="574"/>
    <n v="36645.64"/>
    <x v="2"/>
    <n v="7.4"/>
    <n v="12"/>
    <s v="2/26/2020"/>
    <x v="1"/>
    <n v="574"/>
    <x v="1"/>
    <n v="2331.9699999999998"/>
    <n v="4804.91"/>
    <n v="240.25"/>
    <s v="4/3/2023"/>
    <s v="1/1/2023"/>
    <n v="2041"/>
    <n v="574"/>
    <s v="9/18/2023"/>
    <s v="Praise"/>
    <s v="Resolved"/>
    <s v="11/4/2023"/>
    <n v="1"/>
    <x v="4"/>
    <x v="1"/>
  </r>
  <r>
    <n v="575"/>
    <s v="Paul"/>
    <s v="Wilson"/>
    <n v="39"/>
    <x v="1"/>
    <s v="Address_575"/>
    <x v="26"/>
    <n v="19458795428"/>
    <s v="paul.wilson@kag.com"/>
    <x v="1"/>
    <n v="2278.79"/>
    <s v="12/4/2007"/>
    <s v="6/2/2023"/>
    <n v="575"/>
    <n v="45239"/>
    <x v="0"/>
    <n v="1214.8699999999999"/>
    <n v="1063.92"/>
    <x v="71"/>
    <n v="575"/>
    <n v="1216.07"/>
    <x v="2"/>
    <n v="7.58"/>
    <n v="48"/>
    <s v="3/27/2022"/>
    <x v="1"/>
    <n v="575"/>
    <x v="2"/>
    <n v="3634.85"/>
    <n v="1336.51"/>
    <n v="66.83"/>
    <s v="3/19/2023"/>
    <s v="7/19/2023"/>
    <n v="1660"/>
    <n v="575"/>
    <s v="9/25/2023"/>
    <s v="Complaint"/>
    <s v="Resolved"/>
    <s v="5/15/2023"/>
    <n v="1"/>
    <x v="4"/>
    <x v="0"/>
  </r>
  <r>
    <n v="576"/>
    <s v="David"/>
    <s v="Walker"/>
    <n v="54"/>
    <x v="1"/>
    <s v="Address_576"/>
    <x v="36"/>
    <n v="19458795429"/>
    <s v="david.walker@kag.com"/>
    <x v="0"/>
    <n v="3880.45"/>
    <s v="8/24/2012"/>
    <s v="10/18/2023"/>
    <n v="576"/>
    <n v="45078"/>
    <x v="1"/>
    <n v="4094.1"/>
    <n v="-213.65"/>
    <x v="28"/>
    <n v="576"/>
    <n v="39218.29"/>
    <x v="1"/>
    <n v="3.4"/>
    <n v="60"/>
    <s v="9/18/2020"/>
    <x v="2"/>
    <n v="576"/>
    <x v="1"/>
    <n v="5467.3"/>
    <n v="3356.83"/>
    <n v="167.84"/>
    <s v="11/16/2023"/>
    <s v="9/8/2023"/>
    <n v="3324"/>
    <n v="576"/>
    <s v="6/12/2023"/>
    <s v="Complaint"/>
    <s v="Pending"/>
    <s v="4/26/2023"/>
    <n v="1"/>
    <x v="7"/>
    <x v="1"/>
  </r>
  <r>
    <n v="577"/>
    <s v="Nancy"/>
    <s v="Brown"/>
    <n v="67"/>
    <x v="1"/>
    <s v="Address_577"/>
    <x v="18"/>
    <n v="19458795430"/>
    <s v="nancy.brown@kag.com"/>
    <x v="0"/>
    <n v="6155.2"/>
    <s v="12/17/2019"/>
    <s v="1/9/2023"/>
    <n v="577"/>
    <n v="45080"/>
    <x v="1"/>
    <n v="2736.4"/>
    <n v="3418.8"/>
    <x v="4"/>
    <n v="577"/>
    <n v="42113.03"/>
    <x v="2"/>
    <n v="2.66"/>
    <n v="36"/>
    <s v="7/10/2020"/>
    <x v="1"/>
    <n v="577"/>
    <x v="2"/>
    <n v="1043.6099999999999"/>
    <n v="4274.26"/>
    <n v="213.71"/>
    <s v="7/14/2023"/>
    <s v="10/10/2023"/>
    <n v="3428"/>
    <n v="577"/>
    <s v="6/27/2023"/>
    <s v="Suggestion"/>
    <s v="Pending"/>
    <s v="3/5/2023"/>
    <n v="1"/>
    <x v="7"/>
    <x v="3"/>
  </r>
  <r>
    <n v="578"/>
    <s v="Andrew"/>
    <s v="Hill"/>
    <n v="56"/>
    <x v="1"/>
    <s v="Address_578"/>
    <x v="31"/>
    <n v="19458795431"/>
    <s v="andrew.hill@kag.com"/>
    <x v="0"/>
    <n v="9765.4599999999991"/>
    <s v="3/16/2014"/>
    <s v="8/12/2023"/>
    <n v="578"/>
    <n v="45231"/>
    <x v="0"/>
    <n v="4613.6099999999997"/>
    <n v="5151.8500000000004"/>
    <x v="97"/>
    <n v="578"/>
    <n v="22141.71"/>
    <x v="1"/>
    <n v="1.49"/>
    <n v="48"/>
    <s v="12/10/2021"/>
    <x v="1"/>
    <n v="578"/>
    <x v="2"/>
    <n v="3168.9"/>
    <n v="3408.15"/>
    <n v="170.41"/>
    <s v="11/23/2023"/>
    <s v="11/18/2023"/>
    <n v="4068"/>
    <n v="578"/>
    <s v="5/11/2023"/>
    <s v="Suggestion"/>
    <s v="Pending"/>
    <s v="8/1/2023"/>
    <n v="1"/>
    <x v="4"/>
    <x v="1"/>
  </r>
  <r>
    <n v="579"/>
    <s v="Ronald"/>
    <s v="Davis"/>
    <n v="48"/>
    <x v="1"/>
    <s v="Address_579"/>
    <x v="30"/>
    <n v="19458795432"/>
    <s v="ronald.davis@kag.com"/>
    <x v="1"/>
    <n v="7860.56"/>
    <s v="8/6/2013"/>
    <s v="2/8/2023"/>
    <n v="579"/>
    <n v="45147"/>
    <x v="2"/>
    <n v="4895.91"/>
    <n v="2964.65"/>
    <x v="84"/>
    <n v="579"/>
    <n v="44470.69"/>
    <x v="0"/>
    <n v="4.7699999999999996"/>
    <n v="12"/>
    <s v="4/6/2020"/>
    <x v="2"/>
    <n v="579"/>
    <x v="1"/>
    <n v="8726.85"/>
    <n v="3440.56"/>
    <n v="172.03"/>
    <s v="5/3/2023"/>
    <s v="1/13/2023"/>
    <n v="8813"/>
    <n v="579"/>
    <s v="1/28/2023"/>
    <s v="Complaint"/>
    <s v="Pending"/>
    <s v="1/1/2023"/>
    <n v="1"/>
    <x v="5"/>
    <x v="1"/>
  </r>
  <r>
    <n v="580"/>
    <s v="Andrew"/>
    <s v="Harris"/>
    <n v="30"/>
    <x v="0"/>
    <s v="Address_580"/>
    <x v="14"/>
    <n v="19458795433"/>
    <s v="andrew.harris@kag.com"/>
    <x v="1"/>
    <n v="5627.2"/>
    <s v="8/23/2020"/>
    <s v="2/7/2023"/>
    <n v="580"/>
    <n v="45220"/>
    <x v="0"/>
    <n v="1723.77"/>
    <n v="3903.43"/>
    <x v="8"/>
    <n v="580"/>
    <n v="19670.91"/>
    <x v="2"/>
    <n v="5.58"/>
    <n v="48"/>
    <s v="7/10/2021"/>
    <x v="1"/>
    <n v="580"/>
    <x v="0"/>
    <n v="2114.69"/>
    <n v="4087.53"/>
    <n v="204.38"/>
    <s v="2/22/2023"/>
    <s v="7/18/2023"/>
    <n v="9092"/>
    <n v="580"/>
    <s v="10/5/2023"/>
    <s v="Complaint"/>
    <s v="Pending"/>
    <s v="8/19/2023"/>
    <n v="1"/>
    <x v="8"/>
    <x v="4"/>
  </r>
  <r>
    <n v="581"/>
    <s v="Deborah"/>
    <s v="Gonzalez"/>
    <n v="18"/>
    <x v="0"/>
    <s v="Address_581"/>
    <x v="10"/>
    <n v="19458795434"/>
    <s v="deborah.gonzalez@kag.com"/>
    <x v="0"/>
    <n v="588.91999999999996"/>
    <s v="6/25/2011"/>
    <s v="9/28/2023"/>
    <n v="581"/>
    <n v="44962"/>
    <x v="1"/>
    <n v="493.89"/>
    <n v="95.03"/>
    <x v="84"/>
    <n v="581"/>
    <n v="35041.42"/>
    <x v="1"/>
    <n v="9.1"/>
    <n v="48"/>
    <s v="11/1/2022"/>
    <x v="2"/>
    <n v="581"/>
    <x v="1"/>
    <n v="8541.66"/>
    <n v="3512.82"/>
    <n v="175.64"/>
    <s v="11/20/2023"/>
    <s v="6/11/2023"/>
    <n v="6977"/>
    <n v="581"/>
    <s v="8/30/2023"/>
    <s v="Complaint"/>
    <s v="Pending"/>
    <s v="5/10/2023"/>
    <n v="1"/>
    <x v="9"/>
    <x v="2"/>
  </r>
  <r>
    <n v="582"/>
    <s v="Margaret"/>
    <s v="Young"/>
    <n v="55"/>
    <x v="0"/>
    <s v="Address_582"/>
    <x v="37"/>
    <n v="19458795435"/>
    <s v="margaret.young@kag.com"/>
    <x v="0"/>
    <n v="5216.72"/>
    <s v="11/24/2014"/>
    <s v="4/19/2023"/>
    <n v="582"/>
    <n v="45048"/>
    <x v="1"/>
    <n v="3520.54"/>
    <n v="8737.26"/>
    <x v="40"/>
    <n v="582"/>
    <n v="20052.419999999998"/>
    <x v="2"/>
    <n v="1.02"/>
    <n v="24"/>
    <s v="5/7/2021"/>
    <x v="0"/>
    <n v="582"/>
    <x v="1"/>
    <n v="6039.89"/>
    <n v="4135.2"/>
    <n v="206.76"/>
    <s v="11/18/2023"/>
    <s v="6/10/2023"/>
    <n v="8509"/>
    <n v="582"/>
    <s v="1/31/2023"/>
    <s v="Suggestion"/>
    <s v="Pending"/>
    <s v="3/29/2023"/>
    <n v="1"/>
    <x v="10"/>
    <x v="1"/>
  </r>
  <r>
    <n v="583"/>
    <s v="Karen"/>
    <s v="Nguyen"/>
    <n v="57"/>
    <x v="1"/>
    <s v="Address_583"/>
    <x v="22"/>
    <n v="19458795436"/>
    <s v="karen.nguyen@kag.com"/>
    <x v="1"/>
    <n v="2120.44"/>
    <s v="8/9/2012"/>
    <s v="12/12/2023"/>
    <n v="583"/>
    <n v="45108"/>
    <x v="1"/>
    <n v="4616.37"/>
    <n v="-2495.9299999999998"/>
    <x v="30"/>
    <n v="583"/>
    <n v="2854.33"/>
    <x v="1"/>
    <n v="4.6500000000000004"/>
    <n v="12"/>
    <s v="9/1/2022"/>
    <x v="0"/>
    <n v="583"/>
    <x v="1"/>
    <n v="3387.2"/>
    <n v="4955.93"/>
    <n v="247.8"/>
    <s v="6/21/2023"/>
    <s v="12/13/2023"/>
    <n v="2343"/>
    <n v="583"/>
    <s v="6/4/2023"/>
    <s v="Praise"/>
    <s v="Resolved"/>
    <s v="11/16/2023"/>
    <n v="1"/>
    <x v="2"/>
    <x v="1"/>
  </r>
  <r>
    <n v="584"/>
    <s v="Ronald"/>
    <s v="Nguyen"/>
    <n v="26"/>
    <x v="0"/>
    <s v="Address_584"/>
    <x v="30"/>
    <n v="19458795437"/>
    <s v="ronald.nguyen@kag.com"/>
    <x v="1"/>
    <n v="3070.68"/>
    <s v="7/31/2002"/>
    <s v="3/1/2023"/>
    <n v="584"/>
    <n v="45022"/>
    <x v="2"/>
    <n v="832.74"/>
    <n v="2237.94"/>
    <x v="86"/>
    <n v="584"/>
    <n v="5087.8900000000003"/>
    <x v="2"/>
    <n v="4.7699999999999996"/>
    <n v="48"/>
    <s v="5/8/2021"/>
    <x v="0"/>
    <n v="584"/>
    <x v="2"/>
    <n v="5104.3599999999997"/>
    <n v="2720.12"/>
    <n v="136.01"/>
    <s v="10/24/2023"/>
    <s v="3/28/2023"/>
    <n v="2612"/>
    <n v="584"/>
    <s v="11/9/2023"/>
    <s v="Suggestion"/>
    <s v="Pending"/>
    <s v="2/18/2023"/>
    <n v="1"/>
    <x v="1"/>
    <x v="4"/>
  </r>
  <r>
    <n v="585"/>
    <s v="Joshua"/>
    <s v="Ramirez"/>
    <n v="56"/>
    <x v="2"/>
    <s v="Address_585"/>
    <x v="16"/>
    <n v="19458795438"/>
    <s v="joshua.ramirez@kag.com"/>
    <x v="1"/>
    <n v="2583.52"/>
    <s v="3/29/2012"/>
    <s v="3/3/2023"/>
    <n v="585"/>
    <n v="45030"/>
    <x v="2"/>
    <n v="4927.07"/>
    <n v="7510.59"/>
    <x v="89"/>
    <n v="585"/>
    <n v="22660.42"/>
    <x v="1"/>
    <n v="8.98"/>
    <n v="36"/>
    <s v="6/16/2021"/>
    <x v="2"/>
    <n v="585"/>
    <x v="2"/>
    <n v="2537.9"/>
    <n v="3329.66"/>
    <n v="166.48"/>
    <s v="1/23/2023"/>
    <s v="7/27/2023"/>
    <n v="236"/>
    <n v="585"/>
    <s v="11/29/2023"/>
    <s v="Complaint"/>
    <s v="Pending"/>
    <s v="4/13/2023"/>
    <n v="1"/>
    <x v="1"/>
    <x v="1"/>
  </r>
  <r>
    <n v="586"/>
    <s v="Emily"/>
    <s v="Robinson"/>
    <n v="27"/>
    <x v="1"/>
    <s v="Address_586"/>
    <x v="1"/>
    <n v="19458795439"/>
    <s v="emily.robinson@kag.com"/>
    <x v="0"/>
    <n v="3539.74"/>
    <s v="4/1/2010"/>
    <s v="1/31/2023"/>
    <n v="586"/>
    <n v="45008"/>
    <x v="2"/>
    <n v="987.39"/>
    <n v="4527.13"/>
    <x v="29"/>
    <n v="586"/>
    <n v="49514.71"/>
    <x v="1"/>
    <n v="2.76"/>
    <n v="36"/>
    <s v="8/11/2022"/>
    <x v="1"/>
    <n v="586"/>
    <x v="1"/>
    <n v="6364.24"/>
    <n v="3076.12"/>
    <n v="153.81"/>
    <s v="12/19/2023"/>
    <s v="6/20/2023"/>
    <n v="6694"/>
    <n v="586"/>
    <s v="9/29/2023"/>
    <s v="Complaint"/>
    <s v="Resolved"/>
    <s v="9/16/2023"/>
    <n v="1"/>
    <x v="11"/>
    <x v="4"/>
  </r>
  <r>
    <n v="587"/>
    <s v="Nancy"/>
    <s v="Williams"/>
    <n v="46"/>
    <x v="2"/>
    <s v="Address_587"/>
    <x v="13"/>
    <n v="19458795440"/>
    <s v="nancy.williams@kag.com"/>
    <x v="1"/>
    <n v="716.37"/>
    <s v="3/15/2017"/>
    <s v="1/30/2023"/>
    <n v="587"/>
    <n v="44950"/>
    <x v="0"/>
    <n v="440.52"/>
    <n v="1156.8900000000001"/>
    <x v="7"/>
    <n v="587"/>
    <n v="9700.2900000000009"/>
    <x v="1"/>
    <n v="1.6"/>
    <n v="24"/>
    <s v="8/23/2020"/>
    <x v="2"/>
    <n v="587"/>
    <x v="1"/>
    <n v="1735.55"/>
    <n v="1409.69"/>
    <n v="70.48"/>
    <s v="5/30/2023"/>
    <s v="3/28/2023"/>
    <n v="9219"/>
    <n v="587"/>
    <s v="9/28/2023"/>
    <s v="Complaint"/>
    <s v="Pending"/>
    <s v="5/29/2023"/>
    <n v="1"/>
    <x v="3"/>
    <x v="1"/>
  </r>
  <r>
    <n v="588"/>
    <s v="Daniel"/>
    <s v="Ramirez"/>
    <n v="57"/>
    <x v="1"/>
    <s v="Address_588"/>
    <x v="33"/>
    <n v="19458795441"/>
    <s v="daniel.ramirez@kag.com"/>
    <x v="0"/>
    <n v="5810.69"/>
    <s v="7/3/2010"/>
    <s v="3/7/2023"/>
    <n v="588"/>
    <n v="45094"/>
    <x v="1"/>
    <n v="2483.5300000000002"/>
    <n v="3327.16"/>
    <x v="1"/>
    <n v="588"/>
    <n v="44883.519999999997"/>
    <x v="1"/>
    <n v="4.43"/>
    <n v="60"/>
    <s v="8/22/2020"/>
    <x v="0"/>
    <n v="588"/>
    <x v="2"/>
    <n v="6499.31"/>
    <n v="4166.08"/>
    <n v="208.3"/>
    <s v="2/13/2023"/>
    <s v="3/30/2023"/>
    <n v="7514"/>
    <n v="588"/>
    <s v="8/16/2023"/>
    <s v="Complaint"/>
    <s v="Resolved"/>
    <s v="11/4/2023"/>
    <n v="1"/>
    <x v="7"/>
    <x v="1"/>
  </r>
  <r>
    <n v="589"/>
    <s v="Emily"/>
    <s v="Williams"/>
    <n v="47"/>
    <x v="1"/>
    <s v="Address_589"/>
    <x v="25"/>
    <n v="19458795442"/>
    <s v="emily.williams@kag.com"/>
    <x v="1"/>
    <n v="552.96"/>
    <s v="8/25/2006"/>
    <s v="9/20/2023"/>
    <n v="589"/>
    <n v="45264"/>
    <x v="0"/>
    <n v="4029.81"/>
    <n v="4582.7700000000004"/>
    <x v="30"/>
    <n v="589"/>
    <n v="46050.32"/>
    <x v="0"/>
    <n v="6.51"/>
    <n v="12"/>
    <s v="6/24/2022"/>
    <x v="1"/>
    <n v="589"/>
    <x v="1"/>
    <n v="5275.32"/>
    <n v="1931.5"/>
    <n v="96.58"/>
    <s v="9/2/2023"/>
    <s v="5/15/2023"/>
    <n v="2440"/>
    <n v="589"/>
    <s v="5/27/2023"/>
    <s v="Complaint"/>
    <s v="Resolved"/>
    <s v="12/21/2023"/>
    <n v="1"/>
    <x v="0"/>
    <x v="1"/>
  </r>
  <r>
    <n v="590"/>
    <s v="Paul"/>
    <s v="Hall"/>
    <n v="19"/>
    <x v="1"/>
    <s v="Address_590"/>
    <x v="35"/>
    <n v="19458795443"/>
    <s v="paul.hall@kag.com"/>
    <x v="0"/>
    <n v="6639.78"/>
    <s v="12/3/2009"/>
    <s v="6/7/2023"/>
    <n v="590"/>
    <n v="45029"/>
    <x v="0"/>
    <n v="1778.33"/>
    <n v="4861.45"/>
    <x v="20"/>
    <n v="590"/>
    <n v="21072.79"/>
    <x v="0"/>
    <n v="8.7200000000000006"/>
    <n v="48"/>
    <s v="4/6/2020"/>
    <x v="1"/>
    <n v="590"/>
    <x v="1"/>
    <n v="1010.17"/>
    <n v="4773.75"/>
    <n v="238.69"/>
    <s v="6/4/2023"/>
    <s v="10/22/2023"/>
    <n v="1606"/>
    <n v="590"/>
    <s v="6/22/2023"/>
    <s v="Praise"/>
    <s v="Resolved"/>
    <s v="11/7/2023"/>
    <n v="1"/>
    <x v="1"/>
    <x v="2"/>
  </r>
  <r>
    <n v="591"/>
    <s v="Barbara"/>
    <s v="King"/>
    <n v="35"/>
    <x v="1"/>
    <s v="Address_591"/>
    <x v="26"/>
    <n v="19458795444"/>
    <s v="barbara.king@kag.com"/>
    <x v="1"/>
    <n v="7334.94"/>
    <s v="3/27/2020"/>
    <s v="6/10/2023"/>
    <n v="591"/>
    <n v="45190"/>
    <x v="2"/>
    <n v="1665.89"/>
    <n v="9000.83"/>
    <x v="33"/>
    <n v="591"/>
    <n v="23629.45"/>
    <x v="0"/>
    <n v="3.42"/>
    <n v="24"/>
    <s v="2/10/2022"/>
    <x v="1"/>
    <n v="591"/>
    <x v="2"/>
    <n v="9361.25"/>
    <n v="4135.05"/>
    <n v="206.75"/>
    <s v="3/2/2023"/>
    <s v="7/13/2023"/>
    <n v="1065"/>
    <n v="591"/>
    <s v="3/1/2023"/>
    <s v="Praise"/>
    <s v="Pending"/>
    <s v="5/28/2023"/>
    <n v="1"/>
    <x v="6"/>
    <x v="4"/>
  </r>
  <r>
    <n v="592"/>
    <s v="Ronald"/>
    <s v="Thomas"/>
    <n v="45"/>
    <x v="2"/>
    <s v="Address_592"/>
    <x v="25"/>
    <n v="19458795445"/>
    <s v="ronald.thomas@kag.com"/>
    <x v="1"/>
    <n v="4912.03"/>
    <s v="9/14/2021"/>
    <s v="12/25/2023"/>
    <n v="592"/>
    <n v="45157"/>
    <x v="0"/>
    <n v="993.59"/>
    <n v="3918.44"/>
    <x v="73"/>
    <n v="592"/>
    <n v="25638.2"/>
    <x v="0"/>
    <n v="3.26"/>
    <n v="36"/>
    <s v="7/20/2021"/>
    <x v="1"/>
    <n v="592"/>
    <x v="1"/>
    <n v="1266.6600000000001"/>
    <n v="775.14"/>
    <n v="38.76"/>
    <s v="10/30/2023"/>
    <s v="8/5/2023"/>
    <n v="4595"/>
    <n v="592"/>
    <s v="5/12/2023"/>
    <s v="Suggestion"/>
    <s v="Resolved"/>
    <s v="5/6/2023"/>
    <n v="1"/>
    <x v="5"/>
    <x v="0"/>
  </r>
  <r>
    <n v="593"/>
    <s v="Richard"/>
    <s v="Perez"/>
    <n v="64"/>
    <x v="1"/>
    <s v="Address_593"/>
    <x v="15"/>
    <n v="19458795446"/>
    <s v="richard.perez@kag.com"/>
    <x v="1"/>
    <n v="7834.45"/>
    <s v="3/24/2005"/>
    <s v="4/21/2023"/>
    <n v="593"/>
    <n v="45108"/>
    <x v="2"/>
    <n v="4930.54"/>
    <n v="2903.91"/>
    <x v="8"/>
    <n v="593"/>
    <n v="38749.94"/>
    <x v="1"/>
    <n v="3.93"/>
    <n v="48"/>
    <s v="3/5/2020"/>
    <x v="0"/>
    <n v="593"/>
    <x v="2"/>
    <n v="8666.52"/>
    <n v="299.10000000000002"/>
    <n v="14.96"/>
    <s v="7/19/2023"/>
    <s v="8/25/2023"/>
    <n v="3358"/>
    <n v="593"/>
    <s v="1/13/2023"/>
    <s v="Praise"/>
    <s v="Resolved"/>
    <s v="10/21/2023"/>
    <n v="1"/>
    <x v="2"/>
    <x v="3"/>
  </r>
  <r>
    <n v="594"/>
    <s v="Daniel"/>
    <s v="Young"/>
    <n v="49"/>
    <x v="1"/>
    <s v="Address_594"/>
    <x v="11"/>
    <n v="19458795447"/>
    <s v="daniel.young@kag.com"/>
    <x v="1"/>
    <n v="9677.17"/>
    <s v="4/28/2007"/>
    <s v="2/7/2023"/>
    <n v="594"/>
    <n v="45041"/>
    <x v="2"/>
    <n v="1715.91"/>
    <n v="11393.08"/>
    <x v="65"/>
    <n v="594"/>
    <n v="7062.49"/>
    <x v="0"/>
    <n v="2.06"/>
    <n v="36"/>
    <s v="3/1/2020"/>
    <x v="2"/>
    <n v="594"/>
    <x v="0"/>
    <n v="3295.47"/>
    <n v="700.82"/>
    <n v="35.04"/>
    <s v="6/16/2023"/>
    <s v="2/5/2023"/>
    <n v="7014"/>
    <n v="594"/>
    <s v="11/23/2023"/>
    <s v="Complaint"/>
    <s v="Resolved"/>
    <s v="7/20/2023"/>
    <n v="1"/>
    <x v="1"/>
    <x v="1"/>
  </r>
  <r>
    <n v="595"/>
    <s v="Matthew"/>
    <s v="Nguyen"/>
    <n v="41"/>
    <x v="0"/>
    <s v="Address_595"/>
    <x v="22"/>
    <n v="19458795448"/>
    <s v="matthew.nguyen@kag.com"/>
    <x v="1"/>
    <n v="3466.52"/>
    <s v="2/6/2009"/>
    <s v="7/31/2023"/>
    <n v="595"/>
    <n v="45193"/>
    <x v="1"/>
    <n v="3335.69"/>
    <n v="6802.21"/>
    <x v="82"/>
    <n v="595"/>
    <n v="17103.23"/>
    <x v="0"/>
    <n v="9.7899999999999991"/>
    <n v="48"/>
    <s v="8/9/2022"/>
    <x v="1"/>
    <n v="595"/>
    <x v="0"/>
    <n v="9838.6299999999992"/>
    <n v="3893.22"/>
    <n v="194.66"/>
    <s v="10/22/2023"/>
    <s v="7/11/2023"/>
    <n v="9441"/>
    <n v="595"/>
    <s v="11/28/2023"/>
    <s v="Complaint"/>
    <s v="Resolved"/>
    <s v="10/31/2023"/>
    <n v="1"/>
    <x v="6"/>
    <x v="0"/>
  </r>
  <r>
    <n v="596"/>
    <s v="Andrew"/>
    <s v="Davis"/>
    <n v="55"/>
    <x v="1"/>
    <s v="Address_596"/>
    <x v="0"/>
    <n v="19458795449"/>
    <s v="andrew.davis@kag.com"/>
    <x v="1"/>
    <n v="6227.18"/>
    <s v="12/21/2015"/>
    <s v="5/17/2023"/>
    <n v="596"/>
    <n v="45289"/>
    <x v="1"/>
    <n v="670.58"/>
    <n v="6897.76"/>
    <x v="86"/>
    <n v="596"/>
    <n v="9364.41"/>
    <x v="2"/>
    <n v="5.87"/>
    <n v="12"/>
    <s v="8/2/2020"/>
    <x v="1"/>
    <n v="596"/>
    <x v="2"/>
    <n v="9997.44"/>
    <n v="3645.8"/>
    <n v="182.29"/>
    <s v="5/1/2023"/>
    <s v="7/25/2023"/>
    <n v="8488"/>
    <n v="596"/>
    <s v="3/20/2023"/>
    <s v="Praise"/>
    <s v="Resolved"/>
    <s v="5/23/2023"/>
    <n v="1"/>
    <x v="0"/>
    <x v="1"/>
  </r>
  <r>
    <n v="597"/>
    <s v="Kenneth"/>
    <s v="Davis"/>
    <n v="31"/>
    <x v="1"/>
    <s v="Address_597"/>
    <x v="24"/>
    <n v="19458795450"/>
    <s v="kenneth.davis@kag.com"/>
    <x v="1"/>
    <n v="3304.94"/>
    <s v="2/15/2007"/>
    <s v="12/8/2023"/>
    <n v="597"/>
    <n v="45153"/>
    <x v="0"/>
    <n v="2254.29"/>
    <n v="5559.23"/>
    <x v="90"/>
    <n v="597"/>
    <n v="44042.29"/>
    <x v="1"/>
    <n v="3.45"/>
    <n v="36"/>
    <s v="2/13/2020"/>
    <x v="1"/>
    <n v="597"/>
    <x v="1"/>
    <n v="3099.94"/>
    <n v="3011.38"/>
    <n v="150.57"/>
    <s v="9/15/2023"/>
    <s v="8/21/2023"/>
    <n v="2940"/>
    <n v="597"/>
    <s v="12/10/2023"/>
    <s v="Suggestion"/>
    <s v="Resolved"/>
    <s v="7/3/2023"/>
    <n v="1"/>
    <x v="5"/>
    <x v="4"/>
  </r>
  <r>
    <n v="598"/>
    <s v="Ashley"/>
    <s v="Garcia"/>
    <n v="42"/>
    <x v="1"/>
    <s v="Address_598"/>
    <x v="8"/>
    <n v="19458795451"/>
    <s v="ashley.garcia@kag.com"/>
    <x v="0"/>
    <n v="4489.5200000000004"/>
    <s v="11/15/2015"/>
    <s v="6/7/2023"/>
    <n v="598"/>
    <n v="45142"/>
    <x v="0"/>
    <n v="3981.17"/>
    <n v="508.35"/>
    <x v="48"/>
    <n v="598"/>
    <n v="4455.3900000000003"/>
    <x v="2"/>
    <n v="4.26"/>
    <n v="24"/>
    <s v="12/15/2020"/>
    <x v="0"/>
    <n v="598"/>
    <x v="0"/>
    <n v="3269.11"/>
    <n v="906.72"/>
    <n v="45.34"/>
    <s v="6/8/2023"/>
    <s v="7/29/2023"/>
    <n v="6347"/>
    <n v="598"/>
    <s v="8/27/2023"/>
    <s v="Praise"/>
    <s v="Resolved"/>
    <s v="4/5/2023"/>
    <n v="1"/>
    <x v="5"/>
    <x v="0"/>
  </r>
  <r>
    <n v="599"/>
    <s v="Thomas"/>
    <s v="Wilson"/>
    <n v="42"/>
    <x v="1"/>
    <s v="Address_599"/>
    <x v="26"/>
    <n v="19458795452"/>
    <s v="thomas.wilson@kag.com"/>
    <x v="0"/>
    <n v="306.17"/>
    <s v="6/3/2000"/>
    <s v="5/14/2023"/>
    <n v="599"/>
    <n v="45277"/>
    <x v="1"/>
    <n v="4852.01"/>
    <n v="5158.18"/>
    <x v="73"/>
    <n v="599"/>
    <n v="37637.5"/>
    <x v="0"/>
    <n v="8.7899999999999991"/>
    <n v="24"/>
    <s v="1/23/2020"/>
    <x v="0"/>
    <n v="599"/>
    <x v="1"/>
    <n v="8632.5300000000007"/>
    <n v="2248.84"/>
    <n v="112.44"/>
    <s v="11/8/2023"/>
    <s v="5/12/2023"/>
    <n v="293"/>
    <n v="599"/>
    <s v="8/25/2023"/>
    <s v="Complaint"/>
    <s v="Pending"/>
    <s v="12/27/2023"/>
    <n v="1"/>
    <x v="0"/>
    <x v="0"/>
  </r>
  <r>
    <n v="600"/>
    <s v="Ronald"/>
    <s v="Young"/>
    <n v="49"/>
    <x v="1"/>
    <s v="Address_600"/>
    <x v="37"/>
    <n v="19458795453"/>
    <s v="ronald.young@kag.com"/>
    <x v="0"/>
    <n v="836.06"/>
    <s v="4/28/2007"/>
    <s v="7/8/2023"/>
    <n v="600"/>
    <n v="45224"/>
    <x v="0"/>
    <n v="894.9"/>
    <n v="-58.84"/>
    <x v="80"/>
    <n v="600"/>
    <n v="22547.32"/>
    <x v="0"/>
    <n v="7.06"/>
    <n v="24"/>
    <s v="10/22/2021"/>
    <x v="2"/>
    <n v="600"/>
    <x v="1"/>
    <n v="2265.4299999999998"/>
    <n v="2676.03"/>
    <n v="133.80000000000001"/>
    <s v="12/9/2023"/>
    <s v="8/11/2023"/>
    <n v="2203"/>
    <n v="600"/>
    <s v="11/24/2023"/>
    <s v="Praise"/>
    <s v="Pending"/>
    <s v="9/22/2023"/>
    <n v="1"/>
    <x v="8"/>
    <x v="1"/>
  </r>
  <r>
    <n v="601"/>
    <s v="Sarah"/>
    <s v="Wright"/>
    <n v="44"/>
    <x v="1"/>
    <s v="Address_601"/>
    <x v="15"/>
    <n v="19458795454"/>
    <s v="sarah.wright@kag.com"/>
    <x v="1"/>
    <n v="7995.53"/>
    <s v="4/30/2012"/>
    <s v="6/14/2023"/>
    <n v="601"/>
    <n v="45188"/>
    <x v="1"/>
    <n v="482.3"/>
    <n v="8477.83"/>
    <x v="27"/>
    <n v="601"/>
    <n v="36015.599999999999"/>
    <x v="0"/>
    <n v="5.98"/>
    <n v="24"/>
    <s v="12/24/2020"/>
    <x v="2"/>
    <n v="601"/>
    <x v="1"/>
    <n v="1030.4000000000001"/>
    <n v="4852.5600000000004"/>
    <n v="242.63"/>
    <s v="3/13/2023"/>
    <s v="1/22/2023"/>
    <n v="7070"/>
    <n v="601"/>
    <s v="9/9/2023"/>
    <s v="Praise"/>
    <s v="Pending"/>
    <s v="5/21/2023"/>
    <n v="1"/>
    <x v="6"/>
    <x v="0"/>
  </r>
  <r>
    <n v="602"/>
    <s v="Deborah"/>
    <s v="Martinez"/>
    <n v="49"/>
    <x v="2"/>
    <s v="Address_602"/>
    <x v="21"/>
    <n v="19458795455"/>
    <s v="deborah.martinez@kag.com"/>
    <x v="0"/>
    <n v="1485.09"/>
    <s v="3/7/2004"/>
    <s v="3/20/2023"/>
    <n v="602"/>
    <n v="44929"/>
    <x v="1"/>
    <n v="4937.6400000000003"/>
    <n v="-3452.55"/>
    <x v="18"/>
    <n v="602"/>
    <n v="44604.87"/>
    <x v="0"/>
    <n v="7.52"/>
    <n v="60"/>
    <s v="1/4/2022"/>
    <x v="1"/>
    <n v="602"/>
    <x v="2"/>
    <n v="6669.12"/>
    <n v="1093.0899999999999"/>
    <n v="54.65"/>
    <s v="6/29/2023"/>
    <s v="3/12/2023"/>
    <n v="3671"/>
    <n v="602"/>
    <s v="1/1/2023"/>
    <s v="Complaint"/>
    <s v="Pending"/>
    <s v="6/9/2023"/>
    <n v="1"/>
    <x v="3"/>
    <x v="1"/>
  </r>
  <r>
    <n v="603"/>
    <s v="Matthew"/>
    <s v="Williams"/>
    <n v="48"/>
    <x v="2"/>
    <s v="Address_603"/>
    <x v="7"/>
    <n v="19458795456"/>
    <s v="matthew.williams@kag.com"/>
    <x v="0"/>
    <n v="7021.6"/>
    <s v="9/17/2001"/>
    <s v="9/9/2023"/>
    <n v="603"/>
    <n v="45256"/>
    <x v="2"/>
    <n v="2775.37"/>
    <n v="9796.9699999999993"/>
    <x v="11"/>
    <n v="603"/>
    <n v="17643.45"/>
    <x v="1"/>
    <n v="7.8"/>
    <n v="48"/>
    <s v="1/31/2021"/>
    <x v="0"/>
    <n v="603"/>
    <x v="0"/>
    <n v="3447.25"/>
    <n v="1757.38"/>
    <n v="87.87"/>
    <s v="8/21/2023"/>
    <s v="12/8/2023"/>
    <n v="229"/>
    <n v="603"/>
    <s v="11/27/2023"/>
    <s v="Praise"/>
    <s v="Pending"/>
    <s v="1/20/2023"/>
    <n v="1"/>
    <x v="4"/>
    <x v="1"/>
  </r>
  <r>
    <n v="604"/>
    <s v="Lisa"/>
    <s v="Lopez"/>
    <n v="67"/>
    <x v="1"/>
    <s v="Address_604"/>
    <x v="27"/>
    <n v="19458795457"/>
    <s v="lisa.lopez@kag.com"/>
    <x v="0"/>
    <n v="7117.78"/>
    <s v="11/16/2001"/>
    <s v="7/25/2023"/>
    <n v="604"/>
    <n v="45280"/>
    <x v="1"/>
    <n v="1733.65"/>
    <n v="5384.13"/>
    <x v="31"/>
    <n v="604"/>
    <n v="12123.07"/>
    <x v="1"/>
    <n v="2.75"/>
    <n v="48"/>
    <s v="11/10/2020"/>
    <x v="1"/>
    <n v="604"/>
    <x v="0"/>
    <n v="4319.26"/>
    <n v="3213.43"/>
    <n v="160.66999999999999"/>
    <s v="9/23/2023"/>
    <s v="5/12/2023"/>
    <n v="140"/>
    <n v="604"/>
    <s v="9/12/2023"/>
    <s v="Suggestion"/>
    <s v="Pending"/>
    <s v="12/5/2023"/>
    <n v="1"/>
    <x v="0"/>
    <x v="3"/>
  </r>
  <r>
    <n v="605"/>
    <s v="Richard"/>
    <s v="Carter"/>
    <n v="41"/>
    <x v="2"/>
    <s v="Address_605"/>
    <x v="3"/>
    <n v="19458795458"/>
    <s v="richard.carter@kag.com"/>
    <x v="1"/>
    <n v="9962.64"/>
    <s v="4/6/2014"/>
    <s v="5/28/2023"/>
    <n v="605"/>
    <n v="45247"/>
    <x v="1"/>
    <n v="4801.79"/>
    <n v="14764.43"/>
    <x v="84"/>
    <n v="605"/>
    <n v="32860.71"/>
    <x v="0"/>
    <n v="2.4300000000000002"/>
    <n v="48"/>
    <s v="12/28/2021"/>
    <x v="0"/>
    <n v="605"/>
    <x v="1"/>
    <n v="5027.57"/>
    <n v="1052.52"/>
    <n v="52.63"/>
    <s v="7/21/2023"/>
    <s v="11/16/2023"/>
    <n v="149"/>
    <n v="605"/>
    <s v="8/2/2023"/>
    <s v="Praise"/>
    <s v="Pending"/>
    <s v="6/4/2023"/>
    <n v="1"/>
    <x v="4"/>
    <x v="0"/>
  </r>
  <r>
    <n v="606"/>
    <s v="Christopher"/>
    <s v="Walker"/>
    <n v="52"/>
    <x v="0"/>
    <s v="Address_606"/>
    <x v="11"/>
    <n v="19458795459"/>
    <s v="christopher.walker@kag.com"/>
    <x v="1"/>
    <n v="6986.4"/>
    <s v="5/19/2002"/>
    <s v="10/13/2023"/>
    <n v="606"/>
    <n v="44962"/>
    <x v="2"/>
    <n v="1957.04"/>
    <n v="8943.44"/>
    <x v="49"/>
    <n v="606"/>
    <n v="49878.77"/>
    <x v="1"/>
    <n v="9.6999999999999993"/>
    <n v="60"/>
    <s v="3/29/2020"/>
    <x v="0"/>
    <n v="606"/>
    <x v="1"/>
    <n v="3392.58"/>
    <n v="895.49"/>
    <n v="44.77"/>
    <s v="7/20/2023"/>
    <s v="1/22/2023"/>
    <n v="6269"/>
    <n v="606"/>
    <s v="12/19/2023"/>
    <s v="Suggestion"/>
    <s v="Resolved"/>
    <s v="4/29/2023"/>
    <n v="1"/>
    <x v="9"/>
    <x v="1"/>
  </r>
  <r>
    <n v="607"/>
    <s v="Ronald"/>
    <s v="Lewis"/>
    <n v="47"/>
    <x v="0"/>
    <s v="Address_607"/>
    <x v="14"/>
    <n v="19458795460"/>
    <s v="ronald.lewis@kag.com"/>
    <x v="1"/>
    <n v="1374.58"/>
    <s v="6/4/2008"/>
    <s v="1/18/2023"/>
    <n v="607"/>
    <n v="45110"/>
    <x v="2"/>
    <n v="1167.7"/>
    <n v="2542.2800000000002"/>
    <x v="77"/>
    <n v="607"/>
    <n v="36745.910000000003"/>
    <x v="0"/>
    <n v="2.67"/>
    <n v="24"/>
    <s v="11/17/2021"/>
    <x v="2"/>
    <n v="607"/>
    <x v="2"/>
    <n v="2068.31"/>
    <n v="2211.29"/>
    <n v="110.56"/>
    <s v="5/24/2023"/>
    <s v="7/9/2023"/>
    <n v="7639"/>
    <n v="607"/>
    <s v="9/30/2023"/>
    <s v="Complaint"/>
    <s v="Pending"/>
    <s v="7/7/2023"/>
    <n v="1"/>
    <x v="2"/>
    <x v="1"/>
  </r>
  <r>
    <n v="608"/>
    <s v="Margaret"/>
    <s v="Jones"/>
    <n v="50"/>
    <x v="1"/>
    <s v="Address_608"/>
    <x v="18"/>
    <n v="19458795461"/>
    <s v="margaret.jones@kag.com"/>
    <x v="1"/>
    <n v="6302.76"/>
    <s v="6/23/2002"/>
    <s v="7/10/2023"/>
    <n v="608"/>
    <n v="45106"/>
    <x v="2"/>
    <n v="4019.48"/>
    <n v="2283.2800000000002"/>
    <x v="41"/>
    <n v="608"/>
    <n v="39985.5"/>
    <x v="0"/>
    <n v="5.18"/>
    <n v="12"/>
    <s v="9/6/2020"/>
    <x v="2"/>
    <n v="608"/>
    <x v="0"/>
    <n v="7370.27"/>
    <n v="2604.25"/>
    <n v="130.21"/>
    <s v="2/11/2023"/>
    <s v="4/9/2023"/>
    <n v="6399"/>
    <n v="608"/>
    <s v="1/2/2023"/>
    <s v="Praise"/>
    <s v="Resolved"/>
    <s v="11/27/2023"/>
    <n v="1"/>
    <x v="7"/>
    <x v="1"/>
  </r>
  <r>
    <n v="609"/>
    <s v="Barbara"/>
    <s v="Harris"/>
    <n v="50"/>
    <x v="1"/>
    <s v="Address_609"/>
    <x v="16"/>
    <n v="19458795462"/>
    <s v="barbara.harris@kag.com"/>
    <x v="1"/>
    <n v="5289.01"/>
    <s v="7/15/2005"/>
    <s v="7/4/2023"/>
    <n v="609"/>
    <n v="45051"/>
    <x v="2"/>
    <n v="1576.68"/>
    <n v="3712.33"/>
    <x v="18"/>
    <n v="609"/>
    <n v="31863"/>
    <x v="2"/>
    <n v="9.85"/>
    <n v="24"/>
    <s v="3/10/2020"/>
    <x v="0"/>
    <n v="609"/>
    <x v="0"/>
    <n v="5436.41"/>
    <n v="3441.48"/>
    <n v="172.07"/>
    <s v="2/19/2023"/>
    <s v="10/23/2023"/>
    <n v="3403"/>
    <n v="609"/>
    <s v="12/24/2023"/>
    <s v="Praise"/>
    <s v="Resolved"/>
    <s v="9/28/2023"/>
    <n v="1"/>
    <x v="10"/>
    <x v="1"/>
  </r>
  <r>
    <n v="610"/>
    <s v="Kenneth"/>
    <s v="Green"/>
    <n v="63"/>
    <x v="2"/>
    <s v="Address_610"/>
    <x v="27"/>
    <n v="19458795463"/>
    <s v="kenneth.green@kag.com"/>
    <x v="0"/>
    <n v="9182.17"/>
    <s v="5/27/2003"/>
    <s v="8/5/2023"/>
    <n v="610"/>
    <n v="45086"/>
    <x v="1"/>
    <n v="1616.67"/>
    <n v="10798.84"/>
    <x v="95"/>
    <n v="610"/>
    <n v="19040.990000000002"/>
    <x v="0"/>
    <n v="4.75"/>
    <n v="60"/>
    <s v="6/19/2020"/>
    <x v="1"/>
    <n v="610"/>
    <x v="2"/>
    <n v="7918.23"/>
    <n v="3801.43"/>
    <n v="190.07"/>
    <s v="8/12/2023"/>
    <s v="1/20/2023"/>
    <n v="1380"/>
    <n v="610"/>
    <s v="7/15/2023"/>
    <s v="Praise"/>
    <s v="Pending"/>
    <s v="1/8/2023"/>
    <n v="1"/>
    <x v="7"/>
    <x v="3"/>
  </r>
  <r>
    <n v="611"/>
    <s v="Christopher"/>
    <s v="Walker"/>
    <n v="44"/>
    <x v="0"/>
    <s v="Address_611"/>
    <x v="23"/>
    <n v="19458795464"/>
    <s v="christopher.walker@kag.com"/>
    <x v="0"/>
    <n v="6932.49"/>
    <s v="6/4/2007"/>
    <s v="3/29/2023"/>
    <n v="611"/>
    <n v="45038"/>
    <x v="1"/>
    <n v="2230.5"/>
    <n v="9162.99"/>
    <x v="93"/>
    <n v="611"/>
    <n v="33077.57"/>
    <x v="2"/>
    <n v="5.63"/>
    <n v="12"/>
    <s v="2/26/2021"/>
    <x v="0"/>
    <n v="611"/>
    <x v="1"/>
    <n v="9161.2199999999993"/>
    <n v="4344.3900000000003"/>
    <n v="217.22"/>
    <s v="12/5/2023"/>
    <s v="3/6/2023"/>
    <n v="2212"/>
    <n v="611"/>
    <s v="4/29/2023"/>
    <s v="Suggestion"/>
    <s v="Resolved"/>
    <s v="3/1/2023"/>
    <n v="1"/>
    <x v="1"/>
    <x v="0"/>
  </r>
  <r>
    <n v="612"/>
    <s v="Barbara"/>
    <s v="Lee"/>
    <n v="50"/>
    <x v="1"/>
    <s v="Address_612"/>
    <x v="20"/>
    <n v="19458795465"/>
    <s v="barbara.lee@kag.com"/>
    <x v="1"/>
    <n v="5232.9399999999996"/>
    <s v="7/18/2003"/>
    <s v="4/5/2023"/>
    <n v="612"/>
    <n v="45060"/>
    <x v="1"/>
    <n v="3467.87"/>
    <n v="8700.81"/>
    <x v="81"/>
    <n v="612"/>
    <n v="7298.96"/>
    <x v="2"/>
    <n v="8.19"/>
    <n v="60"/>
    <s v="7/15/2022"/>
    <x v="0"/>
    <n v="612"/>
    <x v="0"/>
    <n v="3035.59"/>
    <n v="1694.55"/>
    <n v="84.73"/>
    <s v="3/1/2023"/>
    <s v="8/29/2023"/>
    <n v="8691"/>
    <n v="612"/>
    <s v="9/14/2023"/>
    <s v="Suggestion"/>
    <s v="Pending"/>
    <s v="11/25/2023"/>
    <n v="1"/>
    <x v="10"/>
    <x v="1"/>
  </r>
  <r>
    <n v="613"/>
    <s v="David"/>
    <s v="Martin"/>
    <n v="50"/>
    <x v="0"/>
    <s v="Address_613"/>
    <x v="32"/>
    <n v="19458795466"/>
    <s v="david.martin@kag.com"/>
    <x v="0"/>
    <n v="6279.72"/>
    <s v="4/3/2016"/>
    <s v="10/1/2023"/>
    <n v="613"/>
    <n v="45261"/>
    <x v="1"/>
    <n v="4210.3999999999996"/>
    <n v="2069.3200000000002"/>
    <x v="25"/>
    <n v="613"/>
    <n v="24952.080000000002"/>
    <x v="1"/>
    <n v="4.0599999999999996"/>
    <n v="36"/>
    <s v="4/20/2022"/>
    <x v="0"/>
    <n v="613"/>
    <x v="1"/>
    <n v="9054.1299999999992"/>
    <n v="2520.5300000000002"/>
    <n v="126.03"/>
    <s v="3/3/2023"/>
    <s v="5/31/2023"/>
    <n v="9482"/>
    <n v="613"/>
    <s v="12/2/2023"/>
    <s v="Praise"/>
    <s v="Pending"/>
    <s v="8/19/2023"/>
    <n v="1"/>
    <x v="0"/>
    <x v="1"/>
  </r>
  <r>
    <n v="614"/>
    <s v="John"/>
    <s v="Hill"/>
    <n v="21"/>
    <x v="2"/>
    <s v="Address_614"/>
    <x v="10"/>
    <n v="19458795467"/>
    <s v="john.hill@kag.com"/>
    <x v="0"/>
    <n v="4490.25"/>
    <s v="4/5/2004"/>
    <s v="3/2/2023"/>
    <n v="614"/>
    <n v="45128"/>
    <x v="1"/>
    <n v="1138.5999999999999"/>
    <n v="5628.85"/>
    <x v="82"/>
    <n v="614"/>
    <n v="29079.85"/>
    <x v="2"/>
    <n v="4.88"/>
    <n v="48"/>
    <s v="10/22/2022"/>
    <x v="2"/>
    <n v="614"/>
    <x v="1"/>
    <n v="9609.2199999999993"/>
    <n v="4316.76"/>
    <n v="215.84"/>
    <s v="2/20/2023"/>
    <s v="2/4/2023"/>
    <n v="717"/>
    <n v="614"/>
    <s v="8/10/2023"/>
    <s v="Complaint"/>
    <s v="Pending"/>
    <s v="6/14/2023"/>
    <n v="1"/>
    <x v="2"/>
    <x v="2"/>
  </r>
  <r>
    <n v="615"/>
    <s v="Betty"/>
    <s v="Perez"/>
    <n v="47"/>
    <x v="1"/>
    <s v="Address_615"/>
    <x v="1"/>
    <n v="19458795468"/>
    <s v="betty.perez@kag.com"/>
    <x v="0"/>
    <n v="5133.2299999999996"/>
    <s v="4/21/2006"/>
    <s v="3/23/2023"/>
    <n v="615"/>
    <n v="45078"/>
    <x v="1"/>
    <n v="1818.81"/>
    <n v="6952.04"/>
    <x v="96"/>
    <n v="615"/>
    <n v="45430.75"/>
    <x v="1"/>
    <n v="3.99"/>
    <n v="48"/>
    <s v="6/2/2021"/>
    <x v="0"/>
    <n v="615"/>
    <x v="0"/>
    <n v="3678.88"/>
    <n v="2316.79"/>
    <n v="115.84"/>
    <s v="10/12/2023"/>
    <s v="4/2/2023"/>
    <n v="7773"/>
    <n v="615"/>
    <s v="8/15/2023"/>
    <s v="Complaint"/>
    <s v="Pending"/>
    <s v="8/31/2023"/>
    <n v="1"/>
    <x v="7"/>
    <x v="1"/>
  </r>
  <r>
    <n v="616"/>
    <s v="Susan"/>
    <s v="Brown"/>
    <n v="61"/>
    <x v="1"/>
    <s v="Address_616"/>
    <x v="10"/>
    <n v="19458795469"/>
    <s v="susan.brown@kag.com"/>
    <x v="0"/>
    <n v="7251.22"/>
    <s v="1/6/2002"/>
    <s v="3/19/2023"/>
    <n v="616"/>
    <n v="45254"/>
    <x v="2"/>
    <n v="2485.88"/>
    <n v="4765.34"/>
    <x v="42"/>
    <n v="616"/>
    <n v="46066.25"/>
    <x v="1"/>
    <n v="3.59"/>
    <n v="60"/>
    <s v="10/8/2021"/>
    <x v="0"/>
    <n v="616"/>
    <x v="0"/>
    <n v="8688.86"/>
    <n v="691.09"/>
    <n v="34.549999999999997"/>
    <s v="1/12/2023"/>
    <s v="7/6/2023"/>
    <n v="8444"/>
    <n v="616"/>
    <s v="9/26/2023"/>
    <s v="Praise"/>
    <s v="Pending"/>
    <s v="5/28/2023"/>
    <n v="1"/>
    <x v="4"/>
    <x v="3"/>
  </r>
  <r>
    <n v="617"/>
    <s v="Donald"/>
    <s v="Gonzalez"/>
    <n v="32"/>
    <x v="1"/>
    <s v="Address_617"/>
    <x v="18"/>
    <n v="19458795470"/>
    <s v="donald.gonzalez@kag.com"/>
    <x v="1"/>
    <n v="875.63"/>
    <s v="2/17/2002"/>
    <s v="7/15/2023"/>
    <n v="617"/>
    <n v="45263"/>
    <x v="1"/>
    <n v="137.80000000000001"/>
    <n v="1013.43"/>
    <x v="25"/>
    <n v="617"/>
    <n v="3946.1"/>
    <x v="0"/>
    <n v="5.25"/>
    <n v="12"/>
    <s v="10/29/2022"/>
    <x v="2"/>
    <n v="617"/>
    <x v="0"/>
    <n v="3454.28"/>
    <n v="2177.1"/>
    <n v="108.86"/>
    <s v="10/1/2023"/>
    <s v="1/14/2023"/>
    <n v="726"/>
    <n v="617"/>
    <s v="11/28/2023"/>
    <s v="Praise"/>
    <s v="Pending"/>
    <s v="6/29/2023"/>
    <n v="1"/>
    <x v="0"/>
    <x v="4"/>
  </r>
  <r>
    <n v="618"/>
    <s v="Christopher"/>
    <s v="Hall"/>
    <n v="46"/>
    <x v="0"/>
    <s v="Address_618"/>
    <x v="21"/>
    <n v="19458795471"/>
    <s v="christopher.hall@kag.com"/>
    <x v="1"/>
    <n v="6191.82"/>
    <s v="2/16/2015"/>
    <s v="11/17/2023"/>
    <n v="618"/>
    <n v="45003"/>
    <x v="2"/>
    <n v="3488.56"/>
    <n v="2703.26"/>
    <x v="77"/>
    <n v="618"/>
    <n v="31962.18"/>
    <x v="2"/>
    <n v="7.71"/>
    <n v="36"/>
    <s v="4/17/2021"/>
    <x v="2"/>
    <n v="618"/>
    <x v="0"/>
    <n v="8533.5400000000009"/>
    <n v="3849.33"/>
    <n v="192.47"/>
    <s v="4/6/2023"/>
    <s v="9/7/2023"/>
    <n v="2004"/>
    <n v="618"/>
    <s v="6/16/2023"/>
    <s v="Suggestion"/>
    <s v="Pending"/>
    <s v="4/29/2023"/>
    <n v="1"/>
    <x v="11"/>
    <x v="1"/>
  </r>
  <r>
    <n v="619"/>
    <s v="Timothy"/>
    <s v="Adams"/>
    <n v="45"/>
    <x v="2"/>
    <s v="Address_619"/>
    <x v="21"/>
    <n v="19458795472"/>
    <s v="timothy.adams@kag.com"/>
    <x v="0"/>
    <n v="973.35"/>
    <s v="12/21/2015"/>
    <s v="2/9/2023"/>
    <n v="619"/>
    <n v="45191"/>
    <x v="2"/>
    <n v="2834.18"/>
    <n v="3807.53"/>
    <x v="10"/>
    <n v="619"/>
    <n v="40023.15"/>
    <x v="1"/>
    <n v="8.81"/>
    <n v="36"/>
    <s v="4/2/2022"/>
    <x v="0"/>
    <n v="619"/>
    <x v="0"/>
    <n v="9164.7099999999991"/>
    <n v="2347.0100000000002"/>
    <n v="117.35"/>
    <s v="8/3/2023"/>
    <s v="10/27/2023"/>
    <n v="102"/>
    <n v="619"/>
    <s v="1/11/2023"/>
    <s v="Praise"/>
    <s v="Pending"/>
    <s v="1/19/2023"/>
    <n v="1"/>
    <x v="6"/>
    <x v="0"/>
  </r>
  <r>
    <n v="620"/>
    <s v="Jessica"/>
    <s v="Roberts"/>
    <n v="49"/>
    <x v="0"/>
    <s v="Address_620"/>
    <x v="9"/>
    <n v="19458795473"/>
    <s v="jessica.roberts@kag.com"/>
    <x v="1"/>
    <n v="8565.26"/>
    <s v="8/8/2020"/>
    <s v="1/24/2023"/>
    <n v="620"/>
    <n v="45180"/>
    <x v="1"/>
    <n v="676.47"/>
    <n v="9241.73"/>
    <x v="40"/>
    <n v="620"/>
    <n v="27285.97"/>
    <x v="1"/>
    <n v="5.23"/>
    <n v="24"/>
    <s v="12/17/2021"/>
    <x v="0"/>
    <n v="620"/>
    <x v="1"/>
    <n v="9710.7000000000007"/>
    <n v="1225.43"/>
    <n v="61.27"/>
    <s v="9/4/2023"/>
    <s v="5/30/2023"/>
    <n v="4951"/>
    <n v="620"/>
    <s v="7/6/2023"/>
    <s v="Complaint"/>
    <s v="Resolved"/>
    <s v="5/18/2023"/>
    <n v="-1"/>
    <x v="6"/>
    <x v="1"/>
  </r>
  <r>
    <n v="621"/>
    <s v="Robert"/>
    <s v="Carter"/>
    <n v="53"/>
    <x v="0"/>
    <s v="Address_621"/>
    <x v="24"/>
    <n v="19458795474"/>
    <s v="robert.carter@kag.com"/>
    <x v="0"/>
    <n v="9430.39"/>
    <s v="2/5/2013"/>
    <s v="6/9/2023"/>
    <n v="621"/>
    <n v="44996"/>
    <x v="2"/>
    <n v="660.34"/>
    <n v="10090.73"/>
    <x v="84"/>
    <n v="621"/>
    <n v="5687.84"/>
    <x v="2"/>
    <n v="3.89"/>
    <n v="24"/>
    <s v="5/1/2020"/>
    <x v="1"/>
    <n v="621"/>
    <x v="0"/>
    <n v="6162.54"/>
    <n v="4707.1400000000003"/>
    <n v="235.36"/>
    <s v="3/27/2023"/>
    <s v="1/28/2023"/>
    <n v="7733"/>
    <n v="621"/>
    <s v="11/16/2023"/>
    <s v="Suggestion"/>
    <s v="Resolved"/>
    <s v="5/30/2023"/>
    <n v="1"/>
    <x v="11"/>
    <x v="1"/>
  </r>
  <r>
    <n v="622"/>
    <s v="Andrew"/>
    <s v="Martin"/>
    <n v="47"/>
    <x v="1"/>
    <s v="Address_622"/>
    <x v="29"/>
    <n v="19458795475"/>
    <s v="andrew.martin@kag.com"/>
    <x v="1"/>
    <n v="7824.01"/>
    <s v="12/31/2021"/>
    <s v="9/23/2023"/>
    <n v="622"/>
    <n v="44949"/>
    <x v="1"/>
    <n v="4476.96"/>
    <n v="3347.05"/>
    <x v="24"/>
    <n v="622"/>
    <n v="12403.74"/>
    <x v="0"/>
    <n v="9.1999999999999993"/>
    <n v="12"/>
    <s v="10/31/2020"/>
    <x v="2"/>
    <n v="622"/>
    <x v="2"/>
    <n v="5923.36"/>
    <n v="1523.54"/>
    <n v="76.180000000000007"/>
    <s v="5/13/2023"/>
    <s v="2/28/2023"/>
    <n v="8443"/>
    <n v="622"/>
    <s v="9/14/2023"/>
    <s v="Suggestion"/>
    <s v="Resolved"/>
    <s v="6/25/2023"/>
    <n v="1"/>
    <x v="3"/>
    <x v="1"/>
  </r>
  <r>
    <n v="623"/>
    <s v="Barbara"/>
    <s v="Gonzalez"/>
    <n v="59"/>
    <x v="2"/>
    <s v="Address_623"/>
    <x v="24"/>
    <n v="19458795476"/>
    <s v="barbara.gonzalez@kag.com"/>
    <x v="0"/>
    <n v="7208.51"/>
    <s v="12/19/2012"/>
    <s v="5/17/2023"/>
    <n v="623"/>
    <n v="45268"/>
    <x v="0"/>
    <n v="3419.72"/>
    <n v="10628.23"/>
    <x v="94"/>
    <n v="623"/>
    <n v="16368.55"/>
    <x v="2"/>
    <n v="4.0199999999999996"/>
    <n v="24"/>
    <s v="10/31/2021"/>
    <x v="0"/>
    <n v="623"/>
    <x v="2"/>
    <n v="1912.53"/>
    <n v="2596.5100000000002"/>
    <n v="129.83000000000001"/>
    <s v="7/19/2023"/>
    <s v="6/24/2023"/>
    <n v="4048"/>
    <n v="623"/>
    <s v="7/10/2023"/>
    <s v="Praise"/>
    <s v="Resolved"/>
    <s v="1/25/2023"/>
    <n v="1"/>
    <x v="0"/>
    <x v="1"/>
  </r>
  <r>
    <n v="624"/>
    <s v="Matthew"/>
    <s v="Taylor"/>
    <n v="60"/>
    <x v="2"/>
    <s v="Address_624"/>
    <x v="11"/>
    <n v="19458795477"/>
    <s v="matthew.taylor@kag.com"/>
    <x v="1"/>
    <n v="9443.1"/>
    <s v="11/26/2021"/>
    <s v="2/8/2023"/>
    <n v="624"/>
    <n v="45139"/>
    <x v="2"/>
    <n v="1946.42"/>
    <n v="11389.52"/>
    <x v="9"/>
    <n v="624"/>
    <n v="33477.17"/>
    <x v="2"/>
    <n v="7.98"/>
    <n v="48"/>
    <s v="9/16/2020"/>
    <x v="2"/>
    <n v="624"/>
    <x v="2"/>
    <n v="5855.11"/>
    <n v="1765.73"/>
    <n v="88.29"/>
    <s v="10/19/2023"/>
    <s v="3/9/2023"/>
    <n v="1288"/>
    <n v="624"/>
    <s v="12/8/2023"/>
    <s v="Suggestion"/>
    <s v="Pending"/>
    <s v="10/7/2023"/>
    <n v="1"/>
    <x v="5"/>
    <x v="1"/>
  </r>
  <r>
    <n v="625"/>
    <s v="Charles"/>
    <s v="Scott"/>
    <n v="55"/>
    <x v="1"/>
    <s v="Address_625"/>
    <x v="6"/>
    <n v="19458795478"/>
    <s v="charles.scott@kag.com"/>
    <x v="0"/>
    <n v="2263.4299999999998"/>
    <s v="1/16/2018"/>
    <s v="4/18/2023"/>
    <n v="625"/>
    <n v="45199"/>
    <x v="0"/>
    <n v="1697.03"/>
    <n v="566.4"/>
    <x v="53"/>
    <n v="625"/>
    <n v="4213.3500000000004"/>
    <x v="2"/>
    <n v="7.74"/>
    <n v="60"/>
    <s v="12/25/2022"/>
    <x v="2"/>
    <n v="625"/>
    <x v="0"/>
    <n v="8553.0400000000009"/>
    <n v="2084.7600000000002"/>
    <n v="104.24"/>
    <s v="2/20/2023"/>
    <s v="12/21/2023"/>
    <n v="5983"/>
    <n v="625"/>
    <s v="9/29/2023"/>
    <s v="Praise"/>
    <s v="Resolved"/>
    <s v="6/3/2023"/>
    <n v="1"/>
    <x v="6"/>
    <x v="1"/>
  </r>
  <r>
    <n v="626"/>
    <s v="Margaret"/>
    <s v="Allen"/>
    <n v="59"/>
    <x v="2"/>
    <s v="Address_626"/>
    <x v="23"/>
    <n v="19458795479"/>
    <s v="margaret.allen@kag.com"/>
    <x v="1"/>
    <n v="2365.4499999999998"/>
    <s v="8/8/2018"/>
    <s v="8/15/2023"/>
    <n v="626"/>
    <n v="45024"/>
    <x v="2"/>
    <n v="1591.1"/>
    <n v="774.35"/>
    <x v="81"/>
    <n v="626"/>
    <n v="27931.39"/>
    <x v="0"/>
    <n v="1.45"/>
    <n v="48"/>
    <s v="6/25/2021"/>
    <x v="2"/>
    <n v="626"/>
    <x v="2"/>
    <n v="1082.25"/>
    <n v="3216.63"/>
    <n v="160.83000000000001"/>
    <s v="7/28/2023"/>
    <s v="12/26/2023"/>
    <n v="9199"/>
    <n v="626"/>
    <s v="8/25/2023"/>
    <s v="Praise"/>
    <s v="Resolved"/>
    <s v="9/6/2023"/>
    <n v="1"/>
    <x v="1"/>
    <x v="1"/>
  </r>
  <r>
    <n v="627"/>
    <s v="Daniel"/>
    <s v="Smith"/>
    <n v="29"/>
    <x v="1"/>
    <s v="Address_627"/>
    <x v="31"/>
    <n v="19458795480"/>
    <s v="daniel.smith@kag.com"/>
    <x v="0"/>
    <n v="4862.05"/>
    <s v="12/15/2012"/>
    <s v="3/10/2023"/>
    <n v="627"/>
    <n v="45049"/>
    <x v="1"/>
    <n v="3276.75"/>
    <n v="1585.3"/>
    <x v="90"/>
    <n v="627"/>
    <n v="6337.79"/>
    <x v="0"/>
    <n v="2.6"/>
    <n v="36"/>
    <s v="10/25/2021"/>
    <x v="0"/>
    <n v="627"/>
    <x v="1"/>
    <n v="9178.58"/>
    <n v="2406.0500000000002"/>
    <n v="120.3"/>
    <s v="7/18/2023"/>
    <s v="3/11/2023"/>
    <n v="7505"/>
    <n v="627"/>
    <s v="11/5/2023"/>
    <s v="Complaint"/>
    <s v="Resolved"/>
    <s v="4/5/2023"/>
    <n v="1"/>
    <x v="10"/>
    <x v="4"/>
  </r>
  <r>
    <n v="628"/>
    <s v="Jessica"/>
    <s v="Anderson"/>
    <n v="20"/>
    <x v="1"/>
    <s v="Address_628"/>
    <x v="0"/>
    <n v="19458795481"/>
    <s v="jessica.anderson@kag.com"/>
    <x v="0"/>
    <n v="173.88"/>
    <s v="6/5/2001"/>
    <s v="9/20/2023"/>
    <n v="628"/>
    <n v="44951"/>
    <x v="1"/>
    <n v="901.95"/>
    <n v="1075.83"/>
    <x v="78"/>
    <n v="628"/>
    <n v="20360.87"/>
    <x v="0"/>
    <n v="6.16"/>
    <n v="36"/>
    <s v="6/20/2021"/>
    <x v="1"/>
    <n v="628"/>
    <x v="0"/>
    <n v="6185.71"/>
    <n v="510.71"/>
    <n v="25.54"/>
    <s v="8/24/2023"/>
    <s v="4/22/2023"/>
    <n v="6549"/>
    <n v="628"/>
    <s v="11/4/2023"/>
    <s v="Suggestion"/>
    <s v="Resolved"/>
    <s v="10/18/2023"/>
    <n v="1"/>
    <x v="3"/>
    <x v="2"/>
  </r>
  <r>
    <n v="629"/>
    <s v="Joshua"/>
    <s v="Gonzalez"/>
    <n v="32"/>
    <x v="2"/>
    <s v="Address_629"/>
    <x v="13"/>
    <n v="19458795482"/>
    <s v="joshua.gonzalez@kag.com"/>
    <x v="0"/>
    <n v="9654.19"/>
    <s v="8/7/2015"/>
    <s v="10/6/2023"/>
    <n v="629"/>
    <n v="44964"/>
    <x v="1"/>
    <n v="4937.3"/>
    <n v="14591.49"/>
    <x v="72"/>
    <n v="629"/>
    <n v="21852.26"/>
    <x v="2"/>
    <n v="8.81"/>
    <n v="60"/>
    <s v="7/30/2021"/>
    <x v="2"/>
    <n v="629"/>
    <x v="1"/>
    <n v="6781.73"/>
    <n v="2543.13"/>
    <n v="127.16"/>
    <s v="1/30/2023"/>
    <s v="12/27/2023"/>
    <n v="8812"/>
    <n v="629"/>
    <s v="9/16/2023"/>
    <s v="Suggestion"/>
    <s v="Resolved"/>
    <s v="7/11/2023"/>
    <n v="1"/>
    <x v="9"/>
    <x v="4"/>
  </r>
  <r>
    <n v="630"/>
    <s v="Brian"/>
    <s v="Taylor"/>
    <n v="65"/>
    <x v="2"/>
    <s v="Address_630"/>
    <x v="30"/>
    <n v="19458795483"/>
    <s v="brian.taylor@kag.com"/>
    <x v="0"/>
    <n v="419.3"/>
    <s v="10/18/2007"/>
    <s v="12/11/2023"/>
    <n v="630"/>
    <n v="45185"/>
    <x v="1"/>
    <n v="3438.41"/>
    <n v="3857.71"/>
    <x v="36"/>
    <n v="630"/>
    <n v="23140.05"/>
    <x v="0"/>
    <n v="6.35"/>
    <n v="12"/>
    <s v="8/29/2022"/>
    <x v="0"/>
    <n v="630"/>
    <x v="2"/>
    <n v="7569.1"/>
    <n v="1490.46"/>
    <n v="74.52"/>
    <s v="8/27/2023"/>
    <s v="12/18/2023"/>
    <n v="3612"/>
    <n v="630"/>
    <s v="1/11/2023"/>
    <s v="Suggestion"/>
    <s v="Pending"/>
    <s v="5/15/2023"/>
    <n v="1"/>
    <x v="6"/>
    <x v="3"/>
  </r>
  <r>
    <n v="631"/>
    <s v="Carol"/>
    <s v="White"/>
    <n v="27"/>
    <x v="2"/>
    <s v="Address_631"/>
    <x v="15"/>
    <n v="19458795484"/>
    <s v="carol.white@kag.com"/>
    <x v="0"/>
    <n v="6001.51"/>
    <s v="4/4/2011"/>
    <s v="1/17/2023"/>
    <n v="631"/>
    <n v="45121"/>
    <x v="2"/>
    <n v="644.33000000000004"/>
    <n v="5357.18"/>
    <x v="70"/>
    <n v="631"/>
    <n v="35832.6"/>
    <x v="2"/>
    <n v="7.68"/>
    <n v="36"/>
    <s v="12/27/2022"/>
    <x v="0"/>
    <n v="631"/>
    <x v="2"/>
    <n v="9356.1"/>
    <n v="3154.95"/>
    <n v="157.75"/>
    <s v="6/6/2023"/>
    <s v="1/31/2023"/>
    <n v="6295"/>
    <n v="631"/>
    <s v="4/15/2023"/>
    <s v="Suggestion"/>
    <s v="Pending"/>
    <s v="8/7/2023"/>
    <n v="1"/>
    <x v="2"/>
    <x v="4"/>
  </r>
  <r>
    <n v="632"/>
    <s v="Joshua"/>
    <s v="Davis"/>
    <n v="39"/>
    <x v="2"/>
    <s v="Address_632"/>
    <x v="3"/>
    <n v="19458795485"/>
    <s v="joshua.davis@kag.com"/>
    <x v="1"/>
    <n v="3604.34"/>
    <s v="7/4/2017"/>
    <s v="11/30/2023"/>
    <n v="632"/>
    <n v="45196"/>
    <x v="1"/>
    <n v="698.77"/>
    <n v="2905.57"/>
    <x v="76"/>
    <n v="632"/>
    <n v="4978.62"/>
    <x v="2"/>
    <n v="7.61"/>
    <n v="12"/>
    <s v="8/13/2022"/>
    <x v="1"/>
    <n v="632"/>
    <x v="2"/>
    <n v="7249.14"/>
    <n v="908.32"/>
    <n v="45.42"/>
    <s v="9/16/2023"/>
    <s v="1/14/2023"/>
    <n v="9722"/>
    <n v="632"/>
    <s v="2/20/2023"/>
    <s v="Complaint"/>
    <s v="Pending"/>
    <s v="2/23/2023"/>
    <n v="1"/>
    <x v="6"/>
    <x v="0"/>
  </r>
  <r>
    <n v="633"/>
    <s v="Susan"/>
    <s v="Roberts"/>
    <n v="40"/>
    <x v="0"/>
    <s v="Address_633"/>
    <x v="26"/>
    <n v="19458795486"/>
    <s v="susan.roberts@kag.com"/>
    <x v="1"/>
    <n v="1119.3599999999999"/>
    <s v="4/25/2020"/>
    <s v="8/15/2023"/>
    <n v="633"/>
    <n v="45192"/>
    <x v="0"/>
    <n v="3244.98"/>
    <n v="4364.34"/>
    <x v="66"/>
    <n v="633"/>
    <n v="14143.87"/>
    <x v="0"/>
    <n v="5.45"/>
    <n v="48"/>
    <s v="9/5/2021"/>
    <x v="2"/>
    <n v="633"/>
    <x v="0"/>
    <n v="4959.2"/>
    <n v="2909.92"/>
    <n v="145.5"/>
    <s v="2/4/2023"/>
    <s v="4/19/2023"/>
    <n v="3486"/>
    <n v="633"/>
    <s v="2/14/2023"/>
    <s v="Complaint"/>
    <s v="Resolved"/>
    <s v="1/5/2023"/>
    <n v="1"/>
    <x v="6"/>
    <x v="0"/>
  </r>
  <r>
    <n v="634"/>
    <s v="Donald"/>
    <s v="Clark"/>
    <n v="28"/>
    <x v="1"/>
    <s v="Address_634"/>
    <x v="15"/>
    <n v="19458795487"/>
    <s v="donald.clark@kag.com"/>
    <x v="0"/>
    <n v="343.69"/>
    <s v="3/25/2022"/>
    <s v="7/11/2023"/>
    <n v="634"/>
    <n v="44992"/>
    <x v="2"/>
    <n v="1922.04"/>
    <n v="-1578.35"/>
    <x v="13"/>
    <n v="634"/>
    <n v="32415.360000000001"/>
    <x v="0"/>
    <n v="6.05"/>
    <n v="24"/>
    <s v="1/13/2021"/>
    <x v="2"/>
    <n v="634"/>
    <x v="1"/>
    <n v="8728.67"/>
    <n v="2250.11"/>
    <n v="112.51"/>
    <s v="12/13/2023"/>
    <s v="11/1/2023"/>
    <n v="2230"/>
    <n v="634"/>
    <s v="4/16/2023"/>
    <s v="Suggestion"/>
    <s v="Resolved"/>
    <s v="11/29/2023"/>
    <n v="1"/>
    <x v="11"/>
    <x v="4"/>
  </r>
  <r>
    <n v="635"/>
    <s v="Robert"/>
    <s v="Hall"/>
    <n v="33"/>
    <x v="1"/>
    <s v="Address_635"/>
    <x v="10"/>
    <n v="19458795488"/>
    <s v="robert.hall@kag.com"/>
    <x v="0"/>
    <n v="2697.94"/>
    <s v="6/24/2018"/>
    <s v="11/17/2023"/>
    <n v="635"/>
    <n v="45125"/>
    <x v="0"/>
    <n v="3303.19"/>
    <n v="-605.25"/>
    <x v="54"/>
    <n v="635"/>
    <n v="47234.71"/>
    <x v="2"/>
    <n v="1.64"/>
    <n v="60"/>
    <s v="8/10/2022"/>
    <x v="1"/>
    <n v="635"/>
    <x v="0"/>
    <n v="9557.7900000000009"/>
    <n v="4040.85"/>
    <n v="202.04"/>
    <s v="3/13/2023"/>
    <s v="4/13/2023"/>
    <n v="8961"/>
    <n v="635"/>
    <s v="10/12/2023"/>
    <s v="Suggestion"/>
    <s v="Pending"/>
    <s v="9/17/2023"/>
    <n v="1"/>
    <x v="2"/>
    <x v="4"/>
  </r>
  <r>
    <n v="636"/>
    <s v="Andrew"/>
    <s v="Thompson"/>
    <n v="66"/>
    <x v="1"/>
    <s v="Address_636"/>
    <x v="35"/>
    <n v="19458795489"/>
    <s v="andrew.thompson@kag.com"/>
    <x v="1"/>
    <n v="1156.17"/>
    <s v="6/2/2001"/>
    <s v="12/8/2023"/>
    <n v="636"/>
    <n v="45068"/>
    <x v="1"/>
    <n v="3615.36"/>
    <n v="-2459.19"/>
    <x v="55"/>
    <n v="636"/>
    <n v="31419.08"/>
    <x v="1"/>
    <n v="9.35"/>
    <n v="24"/>
    <s v="8/1/2022"/>
    <x v="2"/>
    <n v="636"/>
    <x v="0"/>
    <n v="6590.88"/>
    <n v="1695.25"/>
    <n v="84.76"/>
    <s v="6/9/2023"/>
    <s v="1/21/2023"/>
    <n v="711"/>
    <n v="636"/>
    <s v="5/8/2023"/>
    <s v="Complaint"/>
    <s v="Resolved"/>
    <s v="8/9/2023"/>
    <n v="1"/>
    <x v="10"/>
    <x v="3"/>
  </r>
  <r>
    <n v="637"/>
    <s v="Daniel"/>
    <s v="Rivera"/>
    <n v="63"/>
    <x v="1"/>
    <s v="Address_637"/>
    <x v="28"/>
    <n v="19458795490"/>
    <s v="daniel.rivera@kag.com"/>
    <x v="0"/>
    <n v="9409.25"/>
    <s v="7/18/2010"/>
    <s v="1/28/2023"/>
    <n v="637"/>
    <n v="45167"/>
    <x v="1"/>
    <n v="2694.22"/>
    <n v="12103.47"/>
    <x v="4"/>
    <n v="637"/>
    <n v="44284.94"/>
    <x v="0"/>
    <n v="7.07"/>
    <n v="12"/>
    <s v="6/10/2020"/>
    <x v="2"/>
    <n v="637"/>
    <x v="1"/>
    <n v="7885.13"/>
    <n v="500.28"/>
    <n v="25.01"/>
    <s v="2/23/2023"/>
    <s v="9/26/2023"/>
    <n v="4973"/>
    <n v="637"/>
    <s v="1/28/2023"/>
    <s v="Suggestion"/>
    <s v="Resolved"/>
    <s v="1/11/2023"/>
    <n v="1"/>
    <x v="5"/>
    <x v="3"/>
  </r>
  <r>
    <n v="638"/>
    <s v="Mark"/>
    <s v="Davis"/>
    <n v="33"/>
    <x v="0"/>
    <s v="Address_638"/>
    <x v="16"/>
    <n v="19458795491"/>
    <s v="mark.davis@kag.com"/>
    <x v="1"/>
    <n v="2523.14"/>
    <s v="10/8/2018"/>
    <s v="11/10/2023"/>
    <n v="638"/>
    <n v="45135"/>
    <x v="1"/>
    <n v="1290.2"/>
    <n v="1232.94"/>
    <x v="33"/>
    <n v="638"/>
    <n v="48451.89"/>
    <x v="0"/>
    <n v="2.39"/>
    <n v="12"/>
    <s v="6/16/2022"/>
    <x v="0"/>
    <n v="638"/>
    <x v="0"/>
    <n v="5971.93"/>
    <n v="426.23"/>
    <n v="21.31"/>
    <s v="11/24/2023"/>
    <s v="7/22/2023"/>
    <n v="6044"/>
    <n v="638"/>
    <s v="2/18/2023"/>
    <s v="Suggestion"/>
    <s v="Resolved"/>
    <s v="6/6/2023"/>
    <n v="1"/>
    <x v="2"/>
    <x v="4"/>
  </r>
  <r>
    <n v="639"/>
    <s v="Kevin"/>
    <s v="Davis"/>
    <n v="31"/>
    <x v="2"/>
    <s v="Address_639"/>
    <x v="22"/>
    <n v="19458795492"/>
    <s v="kevin.davis@kag.com"/>
    <x v="0"/>
    <n v="1031.9100000000001"/>
    <s v="9/13/2013"/>
    <s v="8/3/2023"/>
    <n v="639"/>
    <n v="45052"/>
    <x v="2"/>
    <n v="2760.29"/>
    <n v="3792.2"/>
    <x v="23"/>
    <n v="639"/>
    <n v="44311.31"/>
    <x v="2"/>
    <n v="3.2"/>
    <n v="48"/>
    <s v="5/9/2021"/>
    <x v="0"/>
    <n v="639"/>
    <x v="2"/>
    <n v="1999.48"/>
    <n v="2252.02"/>
    <n v="112.6"/>
    <s v="10/23/2023"/>
    <s v="8/15/2023"/>
    <n v="1251"/>
    <n v="639"/>
    <s v="12/29/2023"/>
    <s v="Suggestion"/>
    <s v="Resolved"/>
    <s v="2/18/2023"/>
    <n v="1"/>
    <x v="10"/>
    <x v="4"/>
  </r>
  <r>
    <n v="640"/>
    <s v="William"/>
    <s v="Sanchez"/>
    <n v="23"/>
    <x v="2"/>
    <s v="Address_640"/>
    <x v="23"/>
    <n v="19458795493"/>
    <s v="william.sanchez@kag.com"/>
    <x v="1"/>
    <n v="7719.85"/>
    <s v="3/7/2015"/>
    <s v="1/18/2023"/>
    <n v="640"/>
    <n v="45192"/>
    <x v="0"/>
    <n v="2115.11"/>
    <n v="9834.9599999999991"/>
    <x v="89"/>
    <n v="640"/>
    <n v="48638.14"/>
    <x v="1"/>
    <n v="1.04"/>
    <n v="48"/>
    <s v="3/27/2020"/>
    <x v="0"/>
    <n v="640"/>
    <x v="2"/>
    <n v="6498.24"/>
    <n v="2589.1999999999998"/>
    <n v="129.46"/>
    <s v="3/14/2023"/>
    <s v="5/7/2023"/>
    <n v="4502"/>
    <n v="640"/>
    <s v="5/23/2023"/>
    <s v="Suggestion"/>
    <s v="Resolved"/>
    <s v="10/26/2023"/>
    <n v="1"/>
    <x v="6"/>
    <x v="2"/>
  </r>
  <r>
    <n v="641"/>
    <s v="Karen"/>
    <s v="Campbell"/>
    <n v="59"/>
    <x v="2"/>
    <s v="Address_641"/>
    <x v="28"/>
    <n v="19458795494"/>
    <s v="karen.campbell@kag.com"/>
    <x v="0"/>
    <n v="4201.1000000000004"/>
    <s v="3/14/2009"/>
    <s v="4/20/2023"/>
    <n v="641"/>
    <n v="45281"/>
    <x v="1"/>
    <n v="4452.78"/>
    <n v="8653.8799999999992"/>
    <x v="94"/>
    <n v="641"/>
    <n v="39075.03"/>
    <x v="1"/>
    <n v="3.38"/>
    <n v="12"/>
    <s v="4/30/2022"/>
    <x v="0"/>
    <n v="641"/>
    <x v="2"/>
    <n v="6128.04"/>
    <n v="1875.71"/>
    <n v="93.79"/>
    <s v="10/8/2023"/>
    <s v="3/9/2023"/>
    <n v="4448"/>
    <n v="641"/>
    <s v="11/19/2023"/>
    <s v="Praise"/>
    <s v="Resolved"/>
    <s v="12/20/2023"/>
    <n v="1"/>
    <x v="0"/>
    <x v="1"/>
  </r>
  <r>
    <n v="642"/>
    <s v="Timothy"/>
    <s v="Gonzalez"/>
    <n v="34"/>
    <x v="1"/>
    <s v="Address_642"/>
    <x v="31"/>
    <n v="19458795495"/>
    <s v="timothy.gonzalez@kag.com"/>
    <x v="0"/>
    <n v="8452.2900000000009"/>
    <s v="7/27/2016"/>
    <s v="5/1/2023"/>
    <n v="642"/>
    <n v="45231"/>
    <x v="1"/>
    <n v="3703.65"/>
    <n v="4748.6400000000003"/>
    <x v="63"/>
    <n v="642"/>
    <n v="44470.66"/>
    <x v="2"/>
    <n v="3.85"/>
    <n v="48"/>
    <s v="11/29/2021"/>
    <x v="0"/>
    <n v="642"/>
    <x v="0"/>
    <n v="5502.82"/>
    <n v="3937.58"/>
    <n v="196.88"/>
    <s v="12/1/2023"/>
    <s v="1/12/2023"/>
    <n v="8655"/>
    <n v="642"/>
    <s v="12/7/2023"/>
    <s v="Complaint"/>
    <s v="Pending"/>
    <s v="5/26/2023"/>
    <n v="1"/>
    <x v="4"/>
    <x v="4"/>
  </r>
  <r>
    <n v="643"/>
    <s v="Barbara"/>
    <s v="Hill"/>
    <n v="48"/>
    <x v="0"/>
    <s v="Address_643"/>
    <x v="3"/>
    <n v="19458795496"/>
    <s v="barbara.hill@kag.com"/>
    <x v="0"/>
    <n v="8400.4699999999993"/>
    <s v="7/3/2018"/>
    <s v="10/27/2023"/>
    <n v="643"/>
    <n v="45102"/>
    <x v="1"/>
    <n v="3098.73"/>
    <n v="5301.74"/>
    <x v="16"/>
    <n v="643"/>
    <n v="25081.13"/>
    <x v="2"/>
    <n v="7.15"/>
    <n v="60"/>
    <s v="9/13/2022"/>
    <x v="1"/>
    <n v="643"/>
    <x v="0"/>
    <n v="6080.02"/>
    <n v="3326.42"/>
    <n v="166.32"/>
    <s v="7/23/2023"/>
    <s v="2/17/2023"/>
    <n v="5132"/>
    <n v="643"/>
    <s v="9/8/2023"/>
    <s v="Complaint"/>
    <s v="Pending"/>
    <s v="11/9/2023"/>
    <n v="1"/>
    <x v="7"/>
    <x v="1"/>
  </r>
  <r>
    <n v="644"/>
    <s v="David"/>
    <s v="Torres"/>
    <n v="59"/>
    <x v="0"/>
    <s v="Address_644"/>
    <x v="35"/>
    <n v="19458795497"/>
    <s v="david.torres@kag.com"/>
    <x v="0"/>
    <n v="9924.57"/>
    <s v="9/14/2002"/>
    <s v="3/5/2023"/>
    <n v="644"/>
    <n v="44973"/>
    <x v="2"/>
    <n v="208.22"/>
    <n v="10132.790000000001"/>
    <x v="44"/>
    <n v="644"/>
    <n v="17926.509999999998"/>
    <x v="1"/>
    <n v="5.29"/>
    <n v="36"/>
    <s v="3/2/2021"/>
    <x v="0"/>
    <n v="644"/>
    <x v="2"/>
    <n v="4051.76"/>
    <n v="2827.11"/>
    <n v="141.36000000000001"/>
    <s v="7/14/2023"/>
    <s v="4/14/2023"/>
    <n v="4829"/>
    <n v="644"/>
    <s v="12/10/2023"/>
    <s v="Complaint"/>
    <s v="Pending"/>
    <s v="3/31/2023"/>
    <n v="1"/>
    <x v="9"/>
    <x v="1"/>
  </r>
  <r>
    <n v="645"/>
    <s v="Elizabeth"/>
    <s v="Carter"/>
    <n v="27"/>
    <x v="2"/>
    <s v="Address_645"/>
    <x v="15"/>
    <n v="19458795498"/>
    <s v="elizabeth.carter@kag.com"/>
    <x v="0"/>
    <n v="8057.9"/>
    <s v="6/21/2022"/>
    <s v="2/6/2023"/>
    <n v="645"/>
    <n v="44986"/>
    <x v="2"/>
    <n v="4950.95"/>
    <n v="13008.85"/>
    <x v="78"/>
    <n v="645"/>
    <n v="49985.82"/>
    <x v="1"/>
    <n v="8.59"/>
    <n v="60"/>
    <s v="3/18/2021"/>
    <x v="0"/>
    <n v="645"/>
    <x v="0"/>
    <n v="8213"/>
    <n v="3055.72"/>
    <n v="152.79"/>
    <s v="10/10/2023"/>
    <s v="3/5/2023"/>
    <n v="4885"/>
    <n v="645"/>
    <s v="4/14/2023"/>
    <s v="Praise"/>
    <s v="Pending"/>
    <s v="6/26/2023"/>
    <n v="1"/>
    <x v="11"/>
    <x v="4"/>
  </r>
  <r>
    <n v="646"/>
    <s v="Amanda"/>
    <s v="Ramirez"/>
    <n v="63"/>
    <x v="1"/>
    <s v="Address_646"/>
    <x v="36"/>
    <n v="19458795499"/>
    <s v="amanda.ramirez@kag.com"/>
    <x v="0"/>
    <n v="2220.1"/>
    <s v="7/9/2020"/>
    <s v="1/3/2023"/>
    <n v="646"/>
    <n v="45207"/>
    <x v="1"/>
    <n v="2835.69"/>
    <n v="-615.59"/>
    <x v="82"/>
    <n v="646"/>
    <n v="5790.24"/>
    <x v="2"/>
    <n v="1.78"/>
    <n v="12"/>
    <s v="11/16/2020"/>
    <x v="1"/>
    <n v="646"/>
    <x v="2"/>
    <n v="3188.01"/>
    <n v="3817.01"/>
    <n v="190.85"/>
    <s v="5/31/2023"/>
    <s v="5/23/2023"/>
    <n v="2054"/>
    <n v="646"/>
    <s v="4/6/2023"/>
    <s v="Praise"/>
    <s v="Pending"/>
    <s v="10/1/2023"/>
    <n v="-1"/>
    <x v="8"/>
    <x v="3"/>
  </r>
  <r>
    <n v="647"/>
    <s v="Thomas"/>
    <s v="Harris"/>
    <n v="37"/>
    <x v="2"/>
    <s v="Address_647"/>
    <x v="6"/>
    <n v="19458795500"/>
    <s v="thomas.harris@kag.com"/>
    <x v="1"/>
    <n v="5905.84"/>
    <s v="6/2/2019"/>
    <s v="9/27/2023"/>
    <n v="647"/>
    <n v="45061"/>
    <x v="0"/>
    <n v="1302.3"/>
    <n v="7208.14"/>
    <x v="54"/>
    <n v="647"/>
    <n v="47951.73"/>
    <x v="0"/>
    <n v="7.36"/>
    <n v="36"/>
    <s v="11/2/2022"/>
    <x v="1"/>
    <n v="647"/>
    <x v="2"/>
    <n v="4888.53"/>
    <n v="3039.71"/>
    <n v="151.99"/>
    <s v="7/13/2023"/>
    <s v="9/29/2023"/>
    <n v="3430"/>
    <n v="647"/>
    <s v="7/8/2023"/>
    <s v="Praise"/>
    <s v="Resolved"/>
    <s v="12/31/2023"/>
    <n v="1"/>
    <x v="10"/>
    <x v="0"/>
  </r>
  <r>
    <n v="648"/>
    <s v="Donna"/>
    <s v="Thomas"/>
    <n v="66"/>
    <x v="1"/>
    <s v="Address_648"/>
    <x v="35"/>
    <n v="19458795501"/>
    <s v="donna.thomas@kag.com"/>
    <x v="0"/>
    <n v="5309.88"/>
    <s v="2/14/2012"/>
    <s v="5/15/2023"/>
    <n v="648"/>
    <n v="45259"/>
    <x v="1"/>
    <n v="2961.71"/>
    <n v="2348.17"/>
    <x v="73"/>
    <n v="648"/>
    <n v="22112.84"/>
    <x v="1"/>
    <n v="8.8699999999999992"/>
    <n v="12"/>
    <s v="1/1/2021"/>
    <x v="1"/>
    <n v="648"/>
    <x v="0"/>
    <n v="7421.79"/>
    <n v="1113.73"/>
    <n v="55.69"/>
    <s v="1/16/2023"/>
    <s v="4/13/2023"/>
    <n v="7927"/>
    <n v="648"/>
    <s v="2/16/2023"/>
    <s v="Complaint"/>
    <s v="Resolved"/>
    <s v="6/12/2023"/>
    <n v="1"/>
    <x v="4"/>
    <x v="3"/>
  </r>
  <r>
    <n v="649"/>
    <s v="John"/>
    <s v="Johnson"/>
    <n v="26"/>
    <x v="2"/>
    <s v="Address_649"/>
    <x v="0"/>
    <n v="19458795502"/>
    <s v="john.johnson@kag.com"/>
    <x v="1"/>
    <n v="5131.08"/>
    <s v="3/19/2000"/>
    <s v="3/24/2023"/>
    <n v="649"/>
    <n v="45047"/>
    <x v="2"/>
    <n v="4091.3"/>
    <n v="1039.78"/>
    <x v="94"/>
    <n v="649"/>
    <n v="2096.7800000000002"/>
    <x v="1"/>
    <n v="4.79"/>
    <n v="60"/>
    <s v="3/14/2020"/>
    <x v="2"/>
    <n v="649"/>
    <x v="1"/>
    <n v="6060.64"/>
    <n v="2030.72"/>
    <n v="101.54"/>
    <s v="7/16/2023"/>
    <s v="11/24/2023"/>
    <n v="8741"/>
    <n v="649"/>
    <s v="6/16/2023"/>
    <s v="Suggestion"/>
    <s v="Pending"/>
    <s v="11/14/2023"/>
    <n v="1"/>
    <x v="10"/>
    <x v="4"/>
  </r>
  <r>
    <n v="650"/>
    <s v="Melissa"/>
    <s v="Moore"/>
    <n v="32"/>
    <x v="2"/>
    <s v="Address_650"/>
    <x v="6"/>
    <n v="19458795503"/>
    <s v="melissa.moore@kag.com"/>
    <x v="0"/>
    <n v="3038.39"/>
    <s v="12/23/2004"/>
    <s v="7/26/2023"/>
    <n v="650"/>
    <n v="45093"/>
    <x v="1"/>
    <n v="2697.4"/>
    <n v="340.99"/>
    <x v="54"/>
    <n v="650"/>
    <n v="40347.81"/>
    <x v="1"/>
    <n v="3.6"/>
    <n v="12"/>
    <s v="5/21/2020"/>
    <x v="2"/>
    <n v="650"/>
    <x v="1"/>
    <n v="2174.5300000000002"/>
    <n v="680.78"/>
    <n v="34.04"/>
    <s v="8/28/2023"/>
    <s v="6/27/2023"/>
    <n v="5399"/>
    <n v="650"/>
    <s v="4/16/2023"/>
    <s v="Suggestion"/>
    <s v="Pending"/>
    <s v="12/19/2023"/>
    <n v="1"/>
    <x v="7"/>
    <x v="4"/>
  </r>
  <r>
    <n v="651"/>
    <s v="Richard"/>
    <s v="Taylor"/>
    <n v="56"/>
    <x v="0"/>
    <s v="Address_651"/>
    <x v="36"/>
    <n v="19458795504"/>
    <s v="richard.taylor@kag.com"/>
    <x v="1"/>
    <n v="2180.39"/>
    <s v="3/7/2001"/>
    <s v="6/16/2023"/>
    <n v="651"/>
    <n v="44969"/>
    <x v="0"/>
    <n v="3886.68"/>
    <n v="-1706.29"/>
    <x v="31"/>
    <n v="651"/>
    <n v="22766.62"/>
    <x v="1"/>
    <n v="5.01"/>
    <n v="48"/>
    <s v="4/10/2020"/>
    <x v="1"/>
    <n v="651"/>
    <x v="2"/>
    <n v="5458.88"/>
    <n v="4356.42"/>
    <n v="217.82"/>
    <s v="10/19/2023"/>
    <s v="10/24/2023"/>
    <n v="3718"/>
    <n v="651"/>
    <s v="5/4/2023"/>
    <s v="Praise"/>
    <s v="Resolved"/>
    <s v="3/23/2023"/>
    <n v="1"/>
    <x v="9"/>
    <x v="1"/>
  </r>
  <r>
    <n v="652"/>
    <s v="Michelle"/>
    <s v="Robinson"/>
    <n v="19"/>
    <x v="1"/>
    <s v="Address_652"/>
    <x v="39"/>
    <n v="19458795505"/>
    <s v="michelle.robinson@kag.com"/>
    <x v="0"/>
    <n v="7197.26"/>
    <s v="11/29/2011"/>
    <s v="5/13/2023"/>
    <n v="652"/>
    <n v="44972"/>
    <x v="2"/>
    <n v="2071.06"/>
    <n v="5126.2"/>
    <x v="89"/>
    <n v="652"/>
    <n v="40135.620000000003"/>
    <x v="2"/>
    <n v="8.1"/>
    <n v="12"/>
    <s v="9/6/2020"/>
    <x v="0"/>
    <n v="652"/>
    <x v="2"/>
    <n v="7722.22"/>
    <n v="1093.01"/>
    <n v="54.65"/>
    <s v="3/8/2023"/>
    <s v="1/4/2023"/>
    <n v="3057"/>
    <n v="652"/>
    <s v="2/18/2023"/>
    <s v="Complaint"/>
    <s v="Pending"/>
    <s v="2/14/2023"/>
    <n v="1"/>
    <x v="9"/>
    <x v="2"/>
  </r>
  <r>
    <n v="653"/>
    <s v="Carol"/>
    <s v="Hill"/>
    <n v="21"/>
    <x v="0"/>
    <s v="Address_653"/>
    <x v="22"/>
    <n v="19458795506"/>
    <s v="carol.hill@kag.com"/>
    <x v="1"/>
    <n v="1107.44"/>
    <s v="2/18/2012"/>
    <s v="3/20/2023"/>
    <n v="653"/>
    <n v="45143"/>
    <x v="0"/>
    <n v="2953.91"/>
    <n v="4061.35"/>
    <x v="30"/>
    <n v="653"/>
    <n v="3196.01"/>
    <x v="0"/>
    <n v="9.27"/>
    <n v="60"/>
    <s v="2/16/2020"/>
    <x v="0"/>
    <n v="653"/>
    <x v="0"/>
    <n v="1633.46"/>
    <n v="3001.28"/>
    <n v="150.06"/>
    <s v="9/13/2023"/>
    <s v="9/21/2023"/>
    <n v="4336"/>
    <n v="653"/>
    <s v="5/28/2023"/>
    <s v="Complaint"/>
    <s v="Resolved"/>
    <s v="1/29/2023"/>
    <n v="1"/>
    <x v="5"/>
    <x v="2"/>
  </r>
  <r>
    <n v="654"/>
    <s v="David"/>
    <s v="Gonzalez"/>
    <n v="69"/>
    <x v="0"/>
    <s v="Address_654"/>
    <x v="36"/>
    <n v="19458795507"/>
    <s v="david.gonzalez@kag.com"/>
    <x v="1"/>
    <n v="591.20000000000005"/>
    <s v="10/13/2011"/>
    <s v="11/4/2023"/>
    <n v="654"/>
    <n v="45225"/>
    <x v="0"/>
    <n v="2117.0300000000002"/>
    <n v="2708.23"/>
    <x v="79"/>
    <n v="654"/>
    <n v="48733.18"/>
    <x v="1"/>
    <n v="1.59"/>
    <n v="48"/>
    <s v="11/29/2021"/>
    <x v="1"/>
    <n v="654"/>
    <x v="0"/>
    <n v="8664.9599999999991"/>
    <n v="267.82"/>
    <n v="13.39"/>
    <s v="12/15/2023"/>
    <s v="3/30/2023"/>
    <n v="435"/>
    <n v="654"/>
    <s v="4/4/2023"/>
    <s v="Complaint"/>
    <s v="Pending"/>
    <s v="3/6/2023"/>
    <n v="1"/>
    <x v="8"/>
    <x v="3"/>
  </r>
  <r>
    <n v="655"/>
    <s v="Stephanie"/>
    <s v="Young"/>
    <n v="41"/>
    <x v="2"/>
    <s v="Address_655"/>
    <x v="12"/>
    <n v="19458795508"/>
    <s v="stephanie.young@kag.com"/>
    <x v="0"/>
    <n v="3874.31"/>
    <s v="9/27/2022"/>
    <s v="4/19/2023"/>
    <n v="655"/>
    <n v="45211"/>
    <x v="1"/>
    <n v="2643.7"/>
    <n v="6518.01"/>
    <x v="27"/>
    <n v="655"/>
    <n v="33880.86"/>
    <x v="0"/>
    <n v="5.76"/>
    <n v="36"/>
    <s v="5/9/2022"/>
    <x v="2"/>
    <n v="655"/>
    <x v="0"/>
    <n v="5601"/>
    <n v="1588.89"/>
    <n v="79.44"/>
    <s v="5/17/2023"/>
    <s v="8/30/2023"/>
    <n v="7854"/>
    <n v="655"/>
    <s v="8/9/2023"/>
    <s v="Praise"/>
    <s v="Pending"/>
    <s v="4/24/2023"/>
    <n v="1"/>
    <x v="8"/>
    <x v="0"/>
  </r>
  <r>
    <n v="656"/>
    <s v="Anthony"/>
    <s v="Roberts"/>
    <n v="35"/>
    <x v="1"/>
    <s v="Address_656"/>
    <x v="1"/>
    <n v="19458795509"/>
    <s v="anthony.roberts@kag.com"/>
    <x v="0"/>
    <n v="7464.86"/>
    <s v="2/7/2014"/>
    <s v="1/26/2023"/>
    <n v="656"/>
    <n v="45265"/>
    <x v="2"/>
    <n v="845.87"/>
    <n v="6618.99"/>
    <x v="9"/>
    <n v="656"/>
    <n v="3351.81"/>
    <x v="2"/>
    <n v="6.76"/>
    <n v="60"/>
    <s v="12/24/2022"/>
    <x v="0"/>
    <n v="656"/>
    <x v="2"/>
    <n v="5754.47"/>
    <n v="4475.0200000000004"/>
    <n v="223.75"/>
    <s v="5/31/2023"/>
    <s v="11/20/2023"/>
    <n v="5659"/>
    <n v="656"/>
    <s v="1/10/2023"/>
    <s v="Praise"/>
    <s v="Pending"/>
    <s v="1/17/2023"/>
    <n v="1"/>
    <x v="0"/>
    <x v="4"/>
  </r>
  <r>
    <n v="657"/>
    <s v="Mary"/>
    <s v="Lewis"/>
    <n v="28"/>
    <x v="1"/>
    <s v="Address_657"/>
    <x v="32"/>
    <n v="19458795510"/>
    <s v="mary.lewis@kag.com"/>
    <x v="0"/>
    <n v="8698.48"/>
    <s v="9/25/2013"/>
    <s v="6/16/2023"/>
    <n v="657"/>
    <n v="45029"/>
    <x v="2"/>
    <n v="2997.22"/>
    <n v="11695.7"/>
    <x v="59"/>
    <n v="657"/>
    <n v="1227.69"/>
    <x v="2"/>
    <n v="1.1599999999999999"/>
    <n v="24"/>
    <s v="7/2/2022"/>
    <x v="0"/>
    <n v="657"/>
    <x v="2"/>
    <n v="6076.07"/>
    <n v="3970.99"/>
    <n v="198.55"/>
    <s v="8/29/2023"/>
    <s v="10/30/2023"/>
    <n v="4236"/>
    <n v="657"/>
    <s v="4/15/2023"/>
    <s v="Suggestion"/>
    <s v="Pending"/>
    <s v="11/16/2023"/>
    <n v="1"/>
    <x v="1"/>
    <x v="4"/>
  </r>
  <r>
    <n v="658"/>
    <s v="Robert"/>
    <s v="Rivera"/>
    <n v="54"/>
    <x v="2"/>
    <s v="Address_658"/>
    <x v="34"/>
    <n v="19458795511"/>
    <s v="robert.rivera@kag.com"/>
    <x v="0"/>
    <n v="5447.26"/>
    <s v="5/16/2005"/>
    <s v="6/22/2023"/>
    <n v="658"/>
    <n v="45012"/>
    <x v="2"/>
    <n v="4894.97"/>
    <n v="10342.23"/>
    <x v="91"/>
    <n v="658"/>
    <n v="30106.080000000002"/>
    <x v="2"/>
    <n v="2.63"/>
    <n v="24"/>
    <s v="12/8/2021"/>
    <x v="1"/>
    <n v="658"/>
    <x v="0"/>
    <n v="3192.09"/>
    <n v="465.16"/>
    <n v="23.26"/>
    <s v="11/18/2023"/>
    <s v="2/2/2023"/>
    <n v="8865"/>
    <n v="658"/>
    <s v="6/5/2023"/>
    <s v="Praise"/>
    <s v="Pending"/>
    <s v="12/10/2023"/>
    <n v="1"/>
    <x v="11"/>
    <x v="1"/>
  </r>
  <r>
    <n v="659"/>
    <s v="Mark"/>
    <s v="Robinson"/>
    <n v="43"/>
    <x v="2"/>
    <s v="Address_659"/>
    <x v="32"/>
    <n v="19458795512"/>
    <s v="mark.robinson@kag.com"/>
    <x v="1"/>
    <n v="8415.33"/>
    <s v="5/23/2008"/>
    <s v="11/29/2023"/>
    <n v="659"/>
    <n v="45120"/>
    <x v="0"/>
    <n v="3826.43"/>
    <n v="4588.8999999999996"/>
    <x v="5"/>
    <n v="659"/>
    <n v="48848.47"/>
    <x v="0"/>
    <n v="1.56"/>
    <n v="60"/>
    <s v="7/23/2021"/>
    <x v="2"/>
    <n v="659"/>
    <x v="1"/>
    <n v="4426.88"/>
    <n v="2790.32"/>
    <n v="139.52000000000001"/>
    <s v="8/2/2023"/>
    <s v="1/5/2023"/>
    <n v="7316"/>
    <n v="659"/>
    <s v="11/25/2023"/>
    <s v="Complaint"/>
    <s v="Pending"/>
    <s v="2/6/2023"/>
    <n v="1"/>
    <x v="2"/>
    <x v="0"/>
  </r>
  <r>
    <n v="660"/>
    <s v="Paul"/>
    <s v="Moore"/>
    <n v="25"/>
    <x v="2"/>
    <s v="Address_660"/>
    <x v="36"/>
    <n v="19458795513"/>
    <s v="paul.moore@kag.com"/>
    <x v="0"/>
    <n v="350.38"/>
    <s v="10/23/2010"/>
    <s v="1/31/2023"/>
    <n v="660"/>
    <n v="45140"/>
    <x v="2"/>
    <n v="1607.04"/>
    <n v="1957.42"/>
    <x v="40"/>
    <n v="660"/>
    <n v="26675.97"/>
    <x v="1"/>
    <n v="3.61"/>
    <n v="60"/>
    <s v="11/21/2021"/>
    <x v="2"/>
    <n v="660"/>
    <x v="1"/>
    <n v="7020.04"/>
    <n v="1920.25"/>
    <n v="96.01"/>
    <s v="1/19/2023"/>
    <s v="12/19/2023"/>
    <n v="3129"/>
    <n v="660"/>
    <s v="9/16/2023"/>
    <s v="Complaint"/>
    <s v="Pending"/>
    <s v="11/8/2023"/>
    <n v="1"/>
    <x v="5"/>
    <x v="2"/>
  </r>
  <r>
    <n v="661"/>
    <s v="Donna"/>
    <s v="Gonzalez"/>
    <n v="39"/>
    <x v="1"/>
    <s v="Address_661"/>
    <x v="36"/>
    <n v="19458795514"/>
    <s v="donna.gonzalez@kag.com"/>
    <x v="0"/>
    <n v="4608.16"/>
    <s v="1/1/2021"/>
    <s v="5/31/2023"/>
    <n v="661"/>
    <n v="45281"/>
    <x v="0"/>
    <n v="4320.66"/>
    <n v="287.5"/>
    <x v="57"/>
    <n v="661"/>
    <n v="18340.82"/>
    <x v="2"/>
    <n v="2.85"/>
    <n v="24"/>
    <s v="4/9/2022"/>
    <x v="0"/>
    <n v="661"/>
    <x v="1"/>
    <n v="4554.9399999999996"/>
    <n v="675.57"/>
    <n v="33.78"/>
    <s v="4/15/2023"/>
    <s v="3/2/2023"/>
    <n v="7302"/>
    <n v="661"/>
    <s v="5/28/2023"/>
    <s v="Praise"/>
    <s v="Resolved"/>
    <s v="12/7/2023"/>
    <n v="1"/>
    <x v="0"/>
    <x v="0"/>
  </r>
  <r>
    <n v="662"/>
    <s v="Christopher"/>
    <s v="Nelson"/>
    <n v="69"/>
    <x v="2"/>
    <s v="Address_662"/>
    <x v="1"/>
    <n v="19458795515"/>
    <s v="christopher.nelson@kag.com"/>
    <x v="1"/>
    <n v="1420.55"/>
    <s v="6/16/2019"/>
    <s v="2/9/2023"/>
    <n v="662"/>
    <n v="45152"/>
    <x v="2"/>
    <n v="4479.67"/>
    <n v="-3059.12"/>
    <x v="42"/>
    <n v="662"/>
    <n v="47007.37"/>
    <x v="1"/>
    <n v="5.38"/>
    <n v="24"/>
    <s v="7/19/2022"/>
    <x v="1"/>
    <n v="662"/>
    <x v="2"/>
    <n v="9440.85"/>
    <n v="4091.47"/>
    <n v="204.57"/>
    <s v="8/9/2023"/>
    <s v="6/1/2023"/>
    <n v="3566"/>
    <n v="662"/>
    <s v="3/6/2023"/>
    <s v="Praise"/>
    <s v="Pending"/>
    <s v="11/9/2023"/>
    <n v="1"/>
    <x v="5"/>
    <x v="3"/>
  </r>
  <r>
    <n v="663"/>
    <s v="Linda"/>
    <s v="Lee"/>
    <n v="22"/>
    <x v="2"/>
    <s v="Address_663"/>
    <x v="37"/>
    <n v="19458795516"/>
    <s v="linda.lee@kag.com"/>
    <x v="0"/>
    <n v="5868.9"/>
    <s v="7/17/2002"/>
    <s v="10/15/2023"/>
    <n v="663"/>
    <n v="45123"/>
    <x v="1"/>
    <n v="892.26"/>
    <n v="4976.6400000000003"/>
    <x v="3"/>
    <n v="663"/>
    <n v="49213.73"/>
    <x v="0"/>
    <n v="6.9"/>
    <n v="24"/>
    <s v="12/16/2021"/>
    <x v="0"/>
    <n v="663"/>
    <x v="0"/>
    <n v="9157.09"/>
    <n v="4349.54"/>
    <n v="217.48"/>
    <s v="6/17/2023"/>
    <s v="8/13/2023"/>
    <n v="6045"/>
    <n v="663"/>
    <s v="12/3/2023"/>
    <s v="Suggestion"/>
    <s v="Pending"/>
    <s v="8/30/2023"/>
    <n v="-1"/>
    <x v="2"/>
    <x v="2"/>
  </r>
  <r>
    <n v="664"/>
    <s v="Deborah"/>
    <s v="Robinson"/>
    <n v="19"/>
    <x v="0"/>
    <s v="Address_664"/>
    <x v="25"/>
    <n v="19458795517"/>
    <s v="deborah.robinson@kag.com"/>
    <x v="0"/>
    <n v="9217.7800000000007"/>
    <s v="11/5/2014"/>
    <s v="12/23/2023"/>
    <n v="664"/>
    <n v="45081"/>
    <x v="0"/>
    <n v="275.14"/>
    <n v="8942.64"/>
    <x v="84"/>
    <n v="664"/>
    <n v="39439.760000000002"/>
    <x v="2"/>
    <n v="8.58"/>
    <n v="60"/>
    <s v="3/5/2022"/>
    <x v="0"/>
    <n v="664"/>
    <x v="1"/>
    <n v="2583.9899999999998"/>
    <n v="2522.87"/>
    <n v="126.14"/>
    <s v="6/25/2023"/>
    <s v="8/26/2023"/>
    <n v="1961"/>
    <n v="664"/>
    <s v="5/30/2023"/>
    <s v="Praise"/>
    <s v="Pending"/>
    <s v="12/2/2023"/>
    <n v="1"/>
    <x v="7"/>
    <x v="2"/>
  </r>
  <r>
    <n v="665"/>
    <s v="Brian"/>
    <s v="Lee"/>
    <n v="22"/>
    <x v="2"/>
    <s v="Address_665"/>
    <x v="9"/>
    <n v="19458795518"/>
    <s v="brian.lee@kag.com"/>
    <x v="1"/>
    <n v="171.19"/>
    <s v="12/25/2007"/>
    <s v="9/17/2023"/>
    <n v="665"/>
    <n v="45264"/>
    <x v="1"/>
    <n v="2866.65"/>
    <n v="-2695.46"/>
    <x v="14"/>
    <n v="665"/>
    <n v="36177.82"/>
    <x v="2"/>
    <n v="3.74"/>
    <n v="48"/>
    <s v="12/2/2022"/>
    <x v="1"/>
    <n v="665"/>
    <x v="0"/>
    <n v="2787.11"/>
    <n v="949.74"/>
    <n v="47.49"/>
    <s v="9/18/2023"/>
    <s v="1/27/2023"/>
    <n v="5913"/>
    <n v="665"/>
    <s v="7/8/2023"/>
    <s v="Complaint"/>
    <s v="Pending"/>
    <s v="12/25/2023"/>
    <n v="1"/>
    <x v="0"/>
    <x v="2"/>
  </r>
  <r>
    <n v="666"/>
    <s v="James"/>
    <s v="Mitchell"/>
    <n v="52"/>
    <x v="2"/>
    <s v="Address_666"/>
    <x v="36"/>
    <n v="19458795519"/>
    <s v="james.mitchell@kag.com"/>
    <x v="0"/>
    <n v="6715.39"/>
    <s v="10/1/2014"/>
    <s v="3/22/2023"/>
    <n v="666"/>
    <n v="44929"/>
    <x v="1"/>
    <n v="2384.66"/>
    <n v="9100.0499999999993"/>
    <x v="67"/>
    <n v="666"/>
    <n v="1101.1199999999999"/>
    <x v="1"/>
    <n v="1.45"/>
    <n v="12"/>
    <s v="1/7/2021"/>
    <x v="2"/>
    <n v="666"/>
    <x v="1"/>
    <n v="4699.1899999999996"/>
    <n v="2097.58"/>
    <n v="104.88"/>
    <s v="7/17/2023"/>
    <s v="6/6/2023"/>
    <n v="2227"/>
    <n v="666"/>
    <s v="1/29/2023"/>
    <s v="Suggestion"/>
    <s v="Resolved"/>
    <s v="7/9/2023"/>
    <n v="1"/>
    <x v="3"/>
    <x v="1"/>
  </r>
  <r>
    <n v="667"/>
    <s v="Lisa"/>
    <s v="Taylor"/>
    <n v="49"/>
    <x v="1"/>
    <s v="Address_667"/>
    <x v="6"/>
    <n v="19458795520"/>
    <s v="lisa.taylor@kag.com"/>
    <x v="0"/>
    <n v="7944.26"/>
    <s v="7/16/2000"/>
    <s v="12/6/2023"/>
    <n v="667"/>
    <n v="45238"/>
    <x v="1"/>
    <n v="3576.28"/>
    <n v="11520.54"/>
    <x v="41"/>
    <n v="667"/>
    <n v="16370.45"/>
    <x v="2"/>
    <n v="1.03"/>
    <n v="12"/>
    <s v="11/6/2022"/>
    <x v="1"/>
    <n v="667"/>
    <x v="0"/>
    <n v="6248.36"/>
    <n v="162.55000000000001"/>
    <n v="8.1300000000000008"/>
    <s v="8/27/2023"/>
    <s v="3/8/2023"/>
    <n v="7382"/>
    <n v="667"/>
    <s v="8/7/2023"/>
    <s v="Suggestion"/>
    <s v="Pending"/>
    <s v="9/15/2023"/>
    <n v="1"/>
    <x v="4"/>
    <x v="1"/>
  </r>
  <r>
    <n v="668"/>
    <s v="Thomas"/>
    <s v="Flores"/>
    <n v="61"/>
    <x v="2"/>
    <s v="Address_668"/>
    <x v="17"/>
    <n v="19458795521"/>
    <s v="thomas.flores@kag.com"/>
    <x v="1"/>
    <n v="7470.36"/>
    <s v="1/15/2012"/>
    <s v="6/23/2023"/>
    <n v="668"/>
    <n v="45246"/>
    <x v="1"/>
    <n v="1472.36"/>
    <n v="5998"/>
    <x v="84"/>
    <n v="668"/>
    <n v="46333.64"/>
    <x v="0"/>
    <n v="8.6"/>
    <n v="48"/>
    <s v="10/14/2022"/>
    <x v="2"/>
    <n v="668"/>
    <x v="1"/>
    <n v="8941.69"/>
    <n v="3513.14"/>
    <n v="175.66"/>
    <s v="4/20/2023"/>
    <s v="4/4/2023"/>
    <n v="4154"/>
    <n v="668"/>
    <s v="12/10/2023"/>
    <s v="Complaint"/>
    <s v="Pending"/>
    <s v="4/27/2023"/>
    <n v="1"/>
    <x v="4"/>
    <x v="3"/>
  </r>
  <r>
    <n v="669"/>
    <s v="John"/>
    <s v="Jackson"/>
    <n v="36"/>
    <x v="1"/>
    <s v="Address_669"/>
    <x v="11"/>
    <n v="19458795522"/>
    <s v="john.jackson@kag.com"/>
    <x v="0"/>
    <n v="295.70999999999998"/>
    <s v="4/27/2012"/>
    <s v="3/16/2023"/>
    <n v="669"/>
    <n v="45203"/>
    <x v="0"/>
    <n v="1907.26"/>
    <n v="-1611.55"/>
    <x v="17"/>
    <n v="669"/>
    <n v="19038.650000000001"/>
    <x v="0"/>
    <n v="8.9"/>
    <n v="12"/>
    <s v="2/9/2020"/>
    <x v="1"/>
    <n v="669"/>
    <x v="2"/>
    <n v="2130.31"/>
    <n v="4516.3100000000004"/>
    <n v="225.82"/>
    <s v="2/13/2023"/>
    <s v="2/6/2023"/>
    <n v="3372"/>
    <n v="669"/>
    <s v="9/4/2023"/>
    <s v="Complaint"/>
    <s v="Resolved"/>
    <s v="10/16/2023"/>
    <n v="1"/>
    <x v="8"/>
    <x v="0"/>
  </r>
  <r>
    <n v="670"/>
    <s v="Matthew"/>
    <s v="Anderson"/>
    <n v="56"/>
    <x v="0"/>
    <s v="Address_670"/>
    <x v="3"/>
    <n v="19458795523"/>
    <s v="matthew.anderson@kag.com"/>
    <x v="0"/>
    <n v="1821.45"/>
    <s v="10/18/2018"/>
    <s v="2/11/2023"/>
    <n v="670"/>
    <n v="44950"/>
    <x v="2"/>
    <n v="1326.62"/>
    <n v="494.83"/>
    <x v="32"/>
    <n v="670"/>
    <n v="17394.400000000001"/>
    <x v="2"/>
    <n v="1.91"/>
    <n v="48"/>
    <s v="9/10/2020"/>
    <x v="1"/>
    <n v="670"/>
    <x v="2"/>
    <n v="8158.36"/>
    <n v="78.44"/>
    <n v="3.92"/>
    <s v="1/27/2023"/>
    <s v="8/8/2023"/>
    <n v="990"/>
    <n v="670"/>
    <s v="8/27/2023"/>
    <s v="Complaint"/>
    <s v="Pending"/>
    <s v="8/29/2023"/>
    <n v="1"/>
    <x v="3"/>
    <x v="1"/>
  </r>
  <r>
    <n v="671"/>
    <s v="Brian"/>
    <s v="Rodriguez"/>
    <n v="68"/>
    <x v="0"/>
    <s v="Address_671"/>
    <x v="38"/>
    <n v="19458795524"/>
    <s v="brian.rodriguez@kag.com"/>
    <x v="0"/>
    <n v="1034.55"/>
    <s v="4/25/2002"/>
    <s v="4/7/2023"/>
    <n v="671"/>
    <n v="45074"/>
    <x v="0"/>
    <n v="1467.77"/>
    <n v="2502.3200000000002"/>
    <x v="36"/>
    <n v="671"/>
    <n v="27321.85"/>
    <x v="2"/>
    <n v="1.0900000000000001"/>
    <n v="48"/>
    <s v="11/27/2021"/>
    <x v="2"/>
    <n v="671"/>
    <x v="2"/>
    <n v="2092.9299999999998"/>
    <n v="3273.97"/>
    <n v="163.69999999999999"/>
    <s v="5/23/2023"/>
    <s v="9/4/2023"/>
    <n v="416"/>
    <n v="671"/>
    <s v="12/28/2023"/>
    <s v="Suggestion"/>
    <s v="Pending"/>
    <s v="1/31/2023"/>
    <n v="-1"/>
    <x v="10"/>
    <x v="3"/>
  </r>
  <r>
    <n v="672"/>
    <s v="Patricia"/>
    <s v="Martinez"/>
    <n v="21"/>
    <x v="1"/>
    <s v="Address_672"/>
    <x v="30"/>
    <n v="19458795525"/>
    <s v="patricia.martinez@kag.com"/>
    <x v="1"/>
    <n v="946"/>
    <s v="3/22/2017"/>
    <s v="6/16/2023"/>
    <n v="672"/>
    <n v="45234"/>
    <x v="1"/>
    <n v="56.34"/>
    <n v="889.66"/>
    <x v="67"/>
    <n v="672"/>
    <n v="22941.53"/>
    <x v="1"/>
    <n v="8.1999999999999993"/>
    <n v="12"/>
    <s v="6/20/2022"/>
    <x v="1"/>
    <n v="672"/>
    <x v="1"/>
    <n v="5998.22"/>
    <n v="444.71"/>
    <n v="22.24"/>
    <s v="2/22/2023"/>
    <s v="4/30/2023"/>
    <n v="3671"/>
    <n v="672"/>
    <s v="11/11/2023"/>
    <s v="Praise"/>
    <s v="Pending"/>
    <s v="4/22/2023"/>
    <n v="1"/>
    <x v="4"/>
    <x v="2"/>
  </r>
  <r>
    <n v="673"/>
    <s v="Margaret"/>
    <s v="Baker"/>
    <n v="40"/>
    <x v="2"/>
    <s v="Address_673"/>
    <x v="17"/>
    <n v="19458795526"/>
    <s v="margaret.baker@kag.com"/>
    <x v="0"/>
    <n v="7328.82"/>
    <s v="10/13/2004"/>
    <s v="7/17/2023"/>
    <n v="673"/>
    <n v="44939"/>
    <x v="1"/>
    <n v="2558.67"/>
    <n v="4770.1499999999996"/>
    <x v="30"/>
    <n v="673"/>
    <n v="43081.1"/>
    <x v="0"/>
    <n v="6.77"/>
    <n v="12"/>
    <s v="12/21/2020"/>
    <x v="1"/>
    <n v="673"/>
    <x v="2"/>
    <n v="6215.98"/>
    <n v="1157.0999999999999"/>
    <n v="57.86"/>
    <s v="12/13/2023"/>
    <s v="5/10/2023"/>
    <n v="579"/>
    <n v="673"/>
    <s v="5/23/2023"/>
    <s v="Suggestion"/>
    <s v="Pending"/>
    <s v="4/23/2023"/>
    <n v="1"/>
    <x v="3"/>
    <x v="0"/>
  </r>
  <r>
    <n v="674"/>
    <s v="Jennifer"/>
    <s v="Walker"/>
    <n v="63"/>
    <x v="1"/>
    <s v="Address_674"/>
    <x v="24"/>
    <n v="19458795527"/>
    <s v="jennifer.walker@kag.com"/>
    <x v="1"/>
    <n v="4305.41"/>
    <s v="1/29/2015"/>
    <s v="4/13/2023"/>
    <n v="674"/>
    <n v="45144"/>
    <x v="2"/>
    <n v="2371.04"/>
    <n v="1934.37"/>
    <x v="72"/>
    <n v="674"/>
    <n v="5003.1099999999997"/>
    <x v="1"/>
    <n v="6.01"/>
    <n v="12"/>
    <s v="7/5/2020"/>
    <x v="2"/>
    <n v="674"/>
    <x v="0"/>
    <n v="9676.11"/>
    <n v="2676.55"/>
    <n v="133.83000000000001"/>
    <s v="1/27/2023"/>
    <s v="12/9/2023"/>
    <n v="4578"/>
    <n v="674"/>
    <s v="1/8/2023"/>
    <s v="Suggestion"/>
    <s v="Pending"/>
    <s v="5/20/2023"/>
    <n v="1"/>
    <x v="5"/>
    <x v="3"/>
  </r>
  <r>
    <n v="675"/>
    <s v="Donald"/>
    <s v="Thompson"/>
    <n v="36"/>
    <x v="2"/>
    <s v="Address_675"/>
    <x v="34"/>
    <n v="19458795528"/>
    <s v="donald.thompson@kag.com"/>
    <x v="1"/>
    <n v="7275.73"/>
    <s v="8/5/2013"/>
    <s v="2/16/2023"/>
    <n v="675"/>
    <n v="45097"/>
    <x v="1"/>
    <n v="1785.81"/>
    <n v="5489.92"/>
    <x v="13"/>
    <n v="675"/>
    <n v="33278.720000000001"/>
    <x v="0"/>
    <n v="5.8"/>
    <n v="36"/>
    <s v="8/12/2022"/>
    <x v="1"/>
    <n v="675"/>
    <x v="2"/>
    <n v="7766.53"/>
    <n v="1599.52"/>
    <n v="79.98"/>
    <s v="3/26/2023"/>
    <s v="2/6/2023"/>
    <n v="546"/>
    <n v="675"/>
    <s v="10/19/2023"/>
    <s v="Suggestion"/>
    <s v="Pending"/>
    <s v="4/8/2023"/>
    <n v="1"/>
    <x v="7"/>
    <x v="0"/>
  </r>
  <r>
    <n v="676"/>
    <s v="Christopher"/>
    <s v="Robinson"/>
    <n v="43"/>
    <x v="2"/>
    <s v="Address_676"/>
    <x v="23"/>
    <n v="19458795529"/>
    <s v="christopher.robinson@kag.com"/>
    <x v="0"/>
    <n v="3671.45"/>
    <s v="12/11/2000"/>
    <s v="6/15/2023"/>
    <n v="676"/>
    <n v="45276"/>
    <x v="0"/>
    <n v="2705.55"/>
    <n v="965.9"/>
    <x v="4"/>
    <n v="676"/>
    <n v="35162.32"/>
    <x v="0"/>
    <n v="7.96"/>
    <n v="12"/>
    <s v="9/12/2021"/>
    <x v="1"/>
    <n v="676"/>
    <x v="2"/>
    <n v="7510.19"/>
    <n v="29.43"/>
    <n v="1.47"/>
    <s v="5/31/2023"/>
    <s v="3/14/2023"/>
    <n v="7671"/>
    <n v="676"/>
    <s v="9/3/2023"/>
    <s v="Praise"/>
    <s v="Resolved"/>
    <s v="11/18/2023"/>
    <n v="1"/>
    <x v="0"/>
    <x v="0"/>
  </r>
  <r>
    <n v="677"/>
    <s v="Amanda"/>
    <s v="Allen"/>
    <n v="67"/>
    <x v="2"/>
    <s v="Address_677"/>
    <x v="36"/>
    <n v="19458795530"/>
    <s v="amanda.allen@kag.com"/>
    <x v="1"/>
    <n v="1258.79"/>
    <s v="6/4/2000"/>
    <s v="1/18/2023"/>
    <n v="677"/>
    <n v="45004"/>
    <x v="0"/>
    <n v="1964.88"/>
    <n v="3223.67"/>
    <x v="51"/>
    <n v="677"/>
    <n v="44125.53"/>
    <x v="0"/>
    <n v="3.64"/>
    <n v="60"/>
    <s v="6/3/2022"/>
    <x v="2"/>
    <n v="677"/>
    <x v="2"/>
    <n v="1225.19"/>
    <n v="4913.7700000000004"/>
    <n v="245.69"/>
    <s v="1/2/2023"/>
    <s v="12/17/2023"/>
    <n v="4654"/>
    <n v="677"/>
    <s v="10/22/2023"/>
    <s v="Suggestion"/>
    <s v="Resolved"/>
    <s v="8/4/2023"/>
    <n v="1"/>
    <x v="11"/>
    <x v="3"/>
  </r>
  <r>
    <n v="678"/>
    <s v="Joshua"/>
    <s v="Rodriguez"/>
    <n v="43"/>
    <x v="1"/>
    <s v="Address_678"/>
    <x v="8"/>
    <n v="19458795531"/>
    <s v="joshua.rodriguez@kag.com"/>
    <x v="0"/>
    <n v="7212.68"/>
    <s v="3/24/2015"/>
    <s v="1/2/2023"/>
    <n v="678"/>
    <n v="45165"/>
    <x v="0"/>
    <n v="2168.48"/>
    <n v="9381.16"/>
    <x v="9"/>
    <n v="678"/>
    <n v="21373.439999999999"/>
    <x v="0"/>
    <n v="4.5"/>
    <n v="60"/>
    <s v="8/24/2022"/>
    <x v="2"/>
    <n v="678"/>
    <x v="0"/>
    <n v="7806.03"/>
    <n v="855.93"/>
    <n v="42.8"/>
    <s v="5/11/2023"/>
    <s v="7/23/2023"/>
    <n v="2380"/>
    <n v="678"/>
    <s v="10/19/2023"/>
    <s v="Praise"/>
    <s v="Pending"/>
    <s v="2/2/2023"/>
    <n v="1"/>
    <x v="5"/>
    <x v="0"/>
  </r>
  <r>
    <n v="679"/>
    <s v="Anthony"/>
    <s v="Campbell"/>
    <n v="24"/>
    <x v="0"/>
    <s v="Address_679"/>
    <x v="37"/>
    <n v="19458795532"/>
    <s v="anthony.campbell@kag.com"/>
    <x v="0"/>
    <n v="6297.97"/>
    <s v="3/5/2020"/>
    <s v="4/15/2023"/>
    <n v="679"/>
    <n v="45171"/>
    <x v="0"/>
    <n v="19.899999999999999"/>
    <n v="6317.87"/>
    <x v="20"/>
    <n v="679"/>
    <n v="15455.26"/>
    <x v="0"/>
    <n v="1.7"/>
    <n v="36"/>
    <s v="9/25/2021"/>
    <x v="0"/>
    <n v="679"/>
    <x v="2"/>
    <n v="7103.01"/>
    <n v="2636.7"/>
    <n v="131.84"/>
    <s v="9/2/2023"/>
    <s v="7/19/2023"/>
    <n v="4590"/>
    <n v="679"/>
    <s v="9/7/2023"/>
    <s v="Praise"/>
    <s v="Pending"/>
    <s v="1/12/2023"/>
    <n v="1"/>
    <x v="6"/>
    <x v="2"/>
  </r>
  <r>
    <n v="680"/>
    <s v="Elizabeth"/>
    <s v="Smith"/>
    <n v="49"/>
    <x v="1"/>
    <s v="Address_680"/>
    <x v="24"/>
    <n v="19458795533"/>
    <s v="elizabeth.smith@kag.com"/>
    <x v="0"/>
    <n v="1218.46"/>
    <s v="10/11/2013"/>
    <s v="4/12/2023"/>
    <n v="680"/>
    <n v="45028"/>
    <x v="1"/>
    <n v="340.87"/>
    <n v="1559.33"/>
    <x v="98"/>
    <n v="680"/>
    <n v="31701.48"/>
    <x v="2"/>
    <n v="6.1"/>
    <n v="60"/>
    <s v="3/24/2020"/>
    <x v="2"/>
    <n v="680"/>
    <x v="0"/>
    <n v="7112.64"/>
    <n v="2578.19"/>
    <n v="128.91"/>
    <s v="6/1/2023"/>
    <s v="7/12/2023"/>
    <n v="9882"/>
    <n v="680"/>
    <s v="1/24/2023"/>
    <s v="Praise"/>
    <s v="Pending"/>
    <s v="4/11/2023"/>
    <n v="1"/>
    <x v="1"/>
    <x v="1"/>
  </r>
  <r>
    <n v="681"/>
    <s v="Sandra"/>
    <s v="Baker"/>
    <n v="64"/>
    <x v="2"/>
    <s v="Address_681"/>
    <x v="30"/>
    <n v="19458795534"/>
    <s v="sandra.baker@kag.com"/>
    <x v="1"/>
    <n v="9251.2099999999991"/>
    <s v="10/25/2022"/>
    <s v="7/1/2023"/>
    <n v="681"/>
    <n v="44956"/>
    <x v="2"/>
    <n v="762.01"/>
    <n v="8489.2000000000007"/>
    <x v="38"/>
    <n v="681"/>
    <n v="36521.33"/>
    <x v="0"/>
    <n v="9.65"/>
    <n v="12"/>
    <s v="6/29/2022"/>
    <x v="1"/>
    <n v="681"/>
    <x v="1"/>
    <n v="1455.94"/>
    <n v="4747.53"/>
    <n v="237.38"/>
    <s v="2/6/2023"/>
    <s v="6/25/2023"/>
    <n v="1645"/>
    <n v="681"/>
    <s v="1/25/2023"/>
    <s v="Complaint"/>
    <s v="Resolved"/>
    <s v="8/20/2023"/>
    <n v="1"/>
    <x v="3"/>
    <x v="3"/>
  </r>
  <r>
    <n v="682"/>
    <s v="Christopher"/>
    <s v="Wright"/>
    <n v="50"/>
    <x v="1"/>
    <s v="Address_682"/>
    <x v="10"/>
    <n v="19458795535"/>
    <s v="christopher.wright@kag.com"/>
    <x v="0"/>
    <n v="3158.32"/>
    <s v="4/13/2000"/>
    <s v="7/28/2023"/>
    <n v="682"/>
    <n v="45197"/>
    <x v="0"/>
    <n v="928.26"/>
    <n v="4086.58"/>
    <x v="10"/>
    <n v="682"/>
    <n v="9377.98"/>
    <x v="2"/>
    <n v="3.55"/>
    <n v="36"/>
    <s v="1/15/2020"/>
    <x v="2"/>
    <n v="682"/>
    <x v="1"/>
    <n v="4527.18"/>
    <n v="3853.01"/>
    <n v="192.65"/>
    <s v="1/25/2023"/>
    <s v="11/1/2023"/>
    <n v="4946"/>
    <n v="682"/>
    <s v="8/1/2023"/>
    <s v="Complaint"/>
    <s v="Resolved"/>
    <s v="6/21/2023"/>
    <n v="1"/>
    <x v="6"/>
    <x v="1"/>
  </r>
  <r>
    <n v="683"/>
    <s v="Joshua"/>
    <s v="Hernandez"/>
    <n v="61"/>
    <x v="0"/>
    <s v="Address_683"/>
    <x v="21"/>
    <n v="19458795536"/>
    <s v="joshua.hernandez@kag.com"/>
    <x v="1"/>
    <n v="6581.83"/>
    <s v="5/23/2003"/>
    <s v="12/10/2023"/>
    <n v="683"/>
    <n v="45129"/>
    <x v="1"/>
    <n v="2266.44"/>
    <n v="8848.27"/>
    <x v="30"/>
    <n v="683"/>
    <n v="8750.02"/>
    <x v="2"/>
    <n v="9.36"/>
    <n v="24"/>
    <s v="3/27/2020"/>
    <x v="2"/>
    <n v="683"/>
    <x v="0"/>
    <n v="2033.63"/>
    <n v="2778.8"/>
    <n v="138.94"/>
    <s v="5/12/2023"/>
    <s v="6/24/2023"/>
    <n v="8929"/>
    <n v="683"/>
    <s v="11/19/2023"/>
    <s v="Complaint"/>
    <s v="Resolved"/>
    <s v="5/13/2023"/>
    <n v="1"/>
    <x v="2"/>
    <x v="3"/>
  </r>
  <r>
    <n v="684"/>
    <s v="Michael"/>
    <s v="King"/>
    <n v="43"/>
    <x v="1"/>
    <s v="Address_684"/>
    <x v="0"/>
    <n v="19458795537"/>
    <s v="michael.king@kag.com"/>
    <x v="1"/>
    <n v="416.61"/>
    <s v="6/20/2020"/>
    <s v="8/4/2023"/>
    <n v="684"/>
    <n v="45138"/>
    <x v="0"/>
    <n v="4375.8100000000004"/>
    <n v="-3959.2"/>
    <x v="70"/>
    <n v="684"/>
    <n v="13916.55"/>
    <x v="1"/>
    <n v="7.56"/>
    <n v="24"/>
    <s v="1/10/2020"/>
    <x v="1"/>
    <n v="684"/>
    <x v="2"/>
    <n v="9208.2199999999993"/>
    <n v="3682.02"/>
    <n v="184.1"/>
    <s v="5/12/2023"/>
    <s v="7/25/2023"/>
    <n v="9207"/>
    <n v="684"/>
    <s v="7/17/2023"/>
    <s v="Suggestion"/>
    <s v="Resolved"/>
    <s v="7/13/2023"/>
    <n v="1"/>
    <x v="2"/>
    <x v="0"/>
  </r>
  <r>
    <n v="685"/>
    <s v="Brian"/>
    <s v="Thomas"/>
    <n v="41"/>
    <x v="0"/>
    <s v="Address_685"/>
    <x v="3"/>
    <n v="19458795538"/>
    <s v="brian.thomas@kag.com"/>
    <x v="1"/>
    <n v="4486.12"/>
    <s v="7/5/2011"/>
    <s v="9/17/2023"/>
    <n v="685"/>
    <n v="45079"/>
    <x v="2"/>
    <n v="2036.11"/>
    <n v="2450.0100000000002"/>
    <x v="23"/>
    <n v="685"/>
    <n v="13147.95"/>
    <x v="2"/>
    <n v="3.1"/>
    <n v="48"/>
    <s v="3/21/2021"/>
    <x v="2"/>
    <n v="685"/>
    <x v="1"/>
    <n v="4301.76"/>
    <n v="4232.71"/>
    <n v="211.64"/>
    <s v="2/22/2023"/>
    <s v="8/11/2023"/>
    <n v="2155"/>
    <n v="685"/>
    <s v="10/27/2023"/>
    <s v="Suggestion"/>
    <s v="Resolved"/>
    <s v="6/22/2023"/>
    <n v="1"/>
    <x v="7"/>
    <x v="0"/>
  </r>
  <r>
    <n v="686"/>
    <s v="Richard"/>
    <s v="Rodriguez"/>
    <n v="68"/>
    <x v="0"/>
    <s v="Address_686"/>
    <x v="8"/>
    <n v="19458795539"/>
    <s v="richard.rodriguez@kag.com"/>
    <x v="0"/>
    <n v="9647.2099999999991"/>
    <s v="9/1/2009"/>
    <s v="1/7/2023"/>
    <n v="686"/>
    <n v="45092"/>
    <x v="1"/>
    <n v="3139.69"/>
    <n v="6507.52"/>
    <x v="46"/>
    <n v="686"/>
    <n v="37782.050000000003"/>
    <x v="1"/>
    <n v="6.97"/>
    <n v="12"/>
    <s v="6/8/2022"/>
    <x v="1"/>
    <n v="686"/>
    <x v="0"/>
    <n v="8886"/>
    <n v="1617.12"/>
    <n v="80.86"/>
    <s v="11/23/2023"/>
    <s v="1/3/2023"/>
    <n v="4443"/>
    <n v="686"/>
    <s v="7/21/2023"/>
    <s v="Complaint"/>
    <s v="Pending"/>
    <s v="2/22/2023"/>
    <n v="1"/>
    <x v="7"/>
    <x v="3"/>
  </r>
  <r>
    <n v="687"/>
    <s v="Stephanie"/>
    <s v="Young"/>
    <n v="40"/>
    <x v="2"/>
    <s v="Address_687"/>
    <x v="11"/>
    <n v="19458795540"/>
    <s v="stephanie.young@kag.com"/>
    <x v="1"/>
    <n v="8876.44"/>
    <s v="8/11/2010"/>
    <s v="7/26/2023"/>
    <n v="687"/>
    <n v="44969"/>
    <x v="0"/>
    <n v="138.76"/>
    <n v="9015.2000000000007"/>
    <x v="41"/>
    <n v="687"/>
    <n v="27004.43"/>
    <x v="0"/>
    <n v="4.3"/>
    <n v="48"/>
    <s v="10/31/2022"/>
    <x v="0"/>
    <n v="687"/>
    <x v="0"/>
    <n v="3859.65"/>
    <n v="605.86"/>
    <n v="30.29"/>
    <s v="11/2/2023"/>
    <s v="6/13/2023"/>
    <n v="7195"/>
    <n v="687"/>
    <s v="11/23/2023"/>
    <s v="Suggestion"/>
    <s v="Resolved"/>
    <s v="10/11/2023"/>
    <n v="1"/>
    <x v="9"/>
    <x v="0"/>
  </r>
  <r>
    <n v="688"/>
    <s v="Betty"/>
    <s v="Anderson"/>
    <n v="55"/>
    <x v="0"/>
    <s v="Address_688"/>
    <x v="8"/>
    <n v="19458795541"/>
    <s v="betty.anderson@kag.com"/>
    <x v="1"/>
    <n v="2291.34"/>
    <s v="3/21/2022"/>
    <s v="2/26/2023"/>
    <n v="688"/>
    <n v="44966"/>
    <x v="2"/>
    <n v="4275.68"/>
    <n v="6567.02"/>
    <x v="5"/>
    <n v="688"/>
    <n v="27841.75"/>
    <x v="2"/>
    <n v="2.1"/>
    <n v="24"/>
    <s v="8/11/2020"/>
    <x v="0"/>
    <n v="688"/>
    <x v="1"/>
    <n v="7040.48"/>
    <n v="4055.77"/>
    <n v="202.79"/>
    <s v="5/25/2023"/>
    <s v="11/4/2023"/>
    <n v="1301"/>
    <n v="688"/>
    <s v="4/27/2023"/>
    <s v="Praise"/>
    <s v="Pending"/>
    <s v="10/4/2023"/>
    <n v="1"/>
    <x v="9"/>
    <x v="1"/>
  </r>
  <r>
    <n v="689"/>
    <s v="Sarah"/>
    <s v="Lopez"/>
    <n v="43"/>
    <x v="1"/>
    <s v="Address_689"/>
    <x v="17"/>
    <n v="19458795542"/>
    <s v="sarah.lopez@kag.com"/>
    <x v="1"/>
    <n v="8803.39"/>
    <s v="6/6/2003"/>
    <s v="1/30/2023"/>
    <n v="689"/>
    <n v="45077"/>
    <x v="1"/>
    <n v="574.54"/>
    <n v="8228.85"/>
    <x v="21"/>
    <n v="689"/>
    <n v="1720.41"/>
    <x v="2"/>
    <n v="1.83"/>
    <n v="60"/>
    <s v="7/17/2020"/>
    <x v="1"/>
    <n v="689"/>
    <x v="1"/>
    <n v="1085.0999999999999"/>
    <n v="956.79"/>
    <n v="47.84"/>
    <s v="9/15/2023"/>
    <s v="3/25/2023"/>
    <n v="7833"/>
    <n v="689"/>
    <s v="6/22/2023"/>
    <s v="Suggestion"/>
    <s v="Pending"/>
    <s v="9/27/2023"/>
    <n v="1"/>
    <x v="10"/>
    <x v="0"/>
  </r>
  <r>
    <n v="690"/>
    <s v="Betty"/>
    <s v="Allen"/>
    <n v="62"/>
    <x v="1"/>
    <s v="Address_690"/>
    <x v="23"/>
    <n v="19458795543"/>
    <s v="betty.allen@kag.com"/>
    <x v="1"/>
    <n v="3001.39"/>
    <s v="5/20/2019"/>
    <s v="9/8/2023"/>
    <n v="690"/>
    <n v="44970"/>
    <x v="1"/>
    <n v="1428.6"/>
    <n v="4429.99"/>
    <x v="18"/>
    <n v="690"/>
    <n v="49718.62"/>
    <x v="1"/>
    <n v="1.1599999999999999"/>
    <n v="36"/>
    <s v="11/20/2020"/>
    <x v="0"/>
    <n v="690"/>
    <x v="0"/>
    <n v="7278.68"/>
    <n v="1705.88"/>
    <n v="85.29"/>
    <s v="7/30/2023"/>
    <s v="1/31/2023"/>
    <n v="1975"/>
    <n v="690"/>
    <s v="3/3/2023"/>
    <s v="Suggestion"/>
    <s v="Resolved"/>
    <s v="5/9/2023"/>
    <n v="1"/>
    <x v="9"/>
    <x v="3"/>
  </r>
  <r>
    <n v="691"/>
    <s v="Linda"/>
    <s v="Hall"/>
    <n v="48"/>
    <x v="2"/>
    <s v="Address_691"/>
    <x v="0"/>
    <n v="19458795544"/>
    <s v="linda.hall@kag.com"/>
    <x v="1"/>
    <n v="8537.1200000000008"/>
    <s v="6/19/2019"/>
    <s v="8/9/2023"/>
    <n v="691"/>
    <n v="45007"/>
    <x v="0"/>
    <n v="4085.51"/>
    <n v="12622.63"/>
    <x v="74"/>
    <n v="691"/>
    <n v="41659.71"/>
    <x v="1"/>
    <n v="8.18"/>
    <n v="24"/>
    <s v="7/12/2020"/>
    <x v="2"/>
    <n v="691"/>
    <x v="0"/>
    <n v="7275.51"/>
    <n v="4406.79"/>
    <n v="220.34"/>
    <s v="2/22/2023"/>
    <s v="3/28/2023"/>
    <n v="8087"/>
    <n v="691"/>
    <s v="1/30/2023"/>
    <s v="Complaint"/>
    <s v="Pending"/>
    <s v="1/22/2023"/>
    <n v="1"/>
    <x v="11"/>
    <x v="1"/>
  </r>
  <r>
    <n v="692"/>
    <s v="Kenneth"/>
    <s v="Wilson"/>
    <n v="23"/>
    <x v="1"/>
    <s v="Address_692"/>
    <x v="38"/>
    <n v="19458795545"/>
    <s v="kenneth.wilson@kag.com"/>
    <x v="1"/>
    <n v="7319.35"/>
    <s v="12/30/2022"/>
    <s v="8/29/2023"/>
    <n v="692"/>
    <n v="45183"/>
    <x v="1"/>
    <n v="1331.74"/>
    <n v="5987.61"/>
    <x v="89"/>
    <n v="692"/>
    <n v="22739.56"/>
    <x v="1"/>
    <n v="8.9600000000000009"/>
    <n v="48"/>
    <s v="4/2/2021"/>
    <x v="1"/>
    <n v="692"/>
    <x v="2"/>
    <n v="2240.5100000000002"/>
    <n v="3325.55"/>
    <n v="166.28"/>
    <s v="5/5/2023"/>
    <s v="2/25/2023"/>
    <n v="2626"/>
    <n v="692"/>
    <s v="4/19/2023"/>
    <s v="Suggestion"/>
    <s v="Resolved"/>
    <s v="9/17/2023"/>
    <n v="1"/>
    <x v="6"/>
    <x v="2"/>
  </r>
  <r>
    <n v="693"/>
    <s v="Joshua"/>
    <s v="Davis"/>
    <n v="62"/>
    <x v="2"/>
    <s v="Address_693"/>
    <x v="27"/>
    <n v="19458795546"/>
    <s v="joshua.davis@kag.com"/>
    <x v="0"/>
    <n v="3585.32"/>
    <s v="6/11/2015"/>
    <s v="6/21/2023"/>
    <n v="693"/>
    <n v="45029"/>
    <x v="1"/>
    <n v="1297.42"/>
    <n v="2287.9"/>
    <x v="16"/>
    <n v="693"/>
    <n v="4277.2299999999996"/>
    <x v="2"/>
    <n v="5.34"/>
    <n v="60"/>
    <s v="7/1/2022"/>
    <x v="0"/>
    <n v="693"/>
    <x v="2"/>
    <n v="5027.09"/>
    <n v="434.69"/>
    <n v="21.73"/>
    <s v="4/16/2023"/>
    <s v="10/1/2023"/>
    <n v="2959"/>
    <n v="693"/>
    <s v="12/2/2023"/>
    <s v="Suggestion"/>
    <s v="Pending"/>
    <s v="9/6/2023"/>
    <n v="-1"/>
    <x v="1"/>
    <x v="3"/>
  </r>
  <r>
    <n v="694"/>
    <s v="James"/>
    <s v="Davis"/>
    <n v="48"/>
    <x v="1"/>
    <s v="Address_694"/>
    <x v="1"/>
    <n v="19458795547"/>
    <s v="james.davis@kag.com"/>
    <x v="1"/>
    <n v="9116.83"/>
    <s v="10/28/2004"/>
    <s v="9/2/2023"/>
    <n v="694"/>
    <n v="45264"/>
    <x v="0"/>
    <n v="3018.9"/>
    <n v="6097.93"/>
    <x v="50"/>
    <n v="694"/>
    <n v="35020.11"/>
    <x v="0"/>
    <n v="5.68"/>
    <n v="36"/>
    <s v="11/28/2020"/>
    <x v="2"/>
    <n v="694"/>
    <x v="1"/>
    <n v="7148.93"/>
    <n v="1216.6099999999999"/>
    <n v="60.83"/>
    <s v="10/6/2023"/>
    <s v="12/26/2023"/>
    <n v="6951"/>
    <n v="694"/>
    <s v="3/30/2023"/>
    <s v="Praise"/>
    <s v="Pending"/>
    <s v="5/16/2023"/>
    <n v="1"/>
    <x v="0"/>
    <x v="1"/>
  </r>
  <r>
    <n v="695"/>
    <s v="Michael"/>
    <s v="Clark"/>
    <n v="64"/>
    <x v="1"/>
    <s v="Address_695"/>
    <x v="5"/>
    <n v="19458795548"/>
    <s v="michael.clark@kag.com"/>
    <x v="0"/>
    <n v="4904.2700000000004"/>
    <s v="11/29/2003"/>
    <s v="7/24/2023"/>
    <n v="695"/>
    <n v="44967"/>
    <x v="0"/>
    <n v="4517.1899999999996"/>
    <n v="387.08"/>
    <x v="43"/>
    <n v="695"/>
    <n v="27217.26"/>
    <x v="1"/>
    <n v="7.22"/>
    <n v="60"/>
    <s v="6/4/2021"/>
    <x v="2"/>
    <n v="695"/>
    <x v="1"/>
    <n v="5777.52"/>
    <n v="776.54"/>
    <n v="38.83"/>
    <s v="3/29/2023"/>
    <s v="5/2/2023"/>
    <n v="5327"/>
    <n v="695"/>
    <s v="12/12/2023"/>
    <s v="Suggestion"/>
    <s v="Pending"/>
    <s v="5/24/2023"/>
    <n v="1"/>
    <x v="9"/>
    <x v="3"/>
  </r>
  <r>
    <n v="696"/>
    <s v="Richard"/>
    <s v="Lopez"/>
    <n v="65"/>
    <x v="0"/>
    <s v="Address_696"/>
    <x v="11"/>
    <n v="19458795549"/>
    <s v="richard.lopez@kag.com"/>
    <x v="0"/>
    <n v="3245.17"/>
    <s v="9/16/2011"/>
    <s v="8/19/2023"/>
    <n v="696"/>
    <n v="45244"/>
    <x v="1"/>
    <n v="1076.1099999999999"/>
    <n v="2169.06"/>
    <x v="83"/>
    <n v="696"/>
    <n v="34199.410000000003"/>
    <x v="1"/>
    <n v="7.31"/>
    <n v="24"/>
    <s v="1/4/2020"/>
    <x v="0"/>
    <n v="696"/>
    <x v="1"/>
    <n v="9328.4500000000007"/>
    <n v="159.05000000000001"/>
    <n v="7.95"/>
    <s v="11/17/2023"/>
    <s v="8/9/2023"/>
    <n v="7496"/>
    <n v="696"/>
    <s v="3/26/2023"/>
    <s v="Suggestion"/>
    <s v="Resolved"/>
    <s v="10/27/2023"/>
    <n v="1"/>
    <x v="4"/>
    <x v="3"/>
  </r>
  <r>
    <n v="697"/>
    <s v="Betty"/>
    <s v="Smith"/>
    <n v="57"/>
    <x v="0"/>
    <s v="Address_697"/>
    <x v="23"/>
    <n v="19458795550"/>
    <s v="betty.smith@kag.com"/>
    <x v="0"/>
    <n v="2868.89"/>
    <s v="12/1/2021"/>
    <s v="12/12/2023"/>
    <n v="697"/>
    <n v="45114"/>
    <x v="0"/>
    <n v="3107.88"/>
    <n v="5976.77"/>
    <x v="44"/>
    <n v="697"/>
    <n v="34201.300000000003"/>
    <x v="0"/>
    <n v="3.92"/>
    <n v="60"/>
    <s v="1/31/2020"/>
    <x v="2"/>
    <n v="697"/>
    <x v="2"/>
    <n v="2897.71"/>
    <n v="1084.44"/>
    <n v="54.22"/>
    <s v="8/2/2023"/>
    <s v="7/16/2023"/>
    <n v="799"/>
    <n v="697"/>
    <s v="3/16/2023"/>
    <s v="Suggestion"/>
    <s v="Pending"/>
    <s v="12/31/2023"/>
    <n v="1"/>
    <x v="2"/>
    <x v="1"/>
  </r>
  <r>
    <n v="698"/>
    <s v="Ronald"/>
    <s v="Nelson"/>
    <n v="62"/>
    <x v="0"/>
    <s v="Address_698"/>
    <x v="17"/>
    <n v="19458795551"/>
    <s v="ronald.nelson@kag.com"/>
    <x v="1"/>
    <n v="9396.76"/>
    <s v="10/2/2001"/>
    <s v="2/5/2023"/>
    <n v="698"/>
    <n v="45134"/>
    <x v="0"/>
    <n v="3004.94"/>
    <n v="12401.7"/>
    <x v="11"/>
    <n v="698"/>
    <n v="8581.98"/>
    <x v="0"/>
    <n v="2.4300000000000002"/>
    <n v="60"/>
    <s v="8/11/2020"/>
    <x v="0"/>
    <n v="698"/>
    <x v="0"/>
    <n v="9685.69"/>
    <n v="3237.98"/>
    <n v="161.9"/>
    <s v="1/17/2023"/>
    <s v="7/5/2023"/>
    <n v="9874"/>
    <n v="698"/>
    <s v="12/13/2023"/>
    <s v="Praise"/>
    <s v="Resolved"/>
    <s v="6/26/2023"/>
    <n v="1"/>
    <x v="2"/>
    <x v="3"/>
  </r>
  <r>
    <n v="699"/>
    <s v="Matthew"/>
    <s v="Flores"/>
    <n v="62"/>
    <x v="1"/>
    <s v="Address_699"/>
    <x v="38"/>
    <n v="19458795552"/>
    <s v="matthew.flores@kag.com"/>
    <x v="0"/>
    <n v="7609.95"/>
    <s v="12/27/2004"/>
    <s v="4/9/2023"/>
    <n v="699"/>
    <n v="45034"/>
    <x v="1"/>
    <n v="3301.02"/>
    <n v="10910.97"/>
    <x v="1"/>
    <n v="699"/>
    <n v="17111.68"/>
    <x v="0"/>
    <n v="4.87"/>
    <n v="48"/>
    <s v="6/17/2022"/>
    <x v="2"/>
    <n v="699"/>
    <x v="0"/>
    <n v="5436.83"/>
    <n v="69.760000000000005"/>
    <n v="3.49"/>
    <s v="1/13/2023"/>
    <s v="3/11/2023"/>
    <n v="9873"/>
    <n v="699"/>
    <s v="12/24/2023"/>
    <s v="Suggestion"/>
    <s v="Pending"/>
    <s v="4/20/2023"/>
    <n v="1"/>
    <x v="1"/>
    <x v="3"/>
  </r>
  <r>
    <n v="700"/>
    <s v="Steven"/>
    <s v="Adams"/>
    <n v="69"/>
    <x v="2"/>
    <s v="Address_700"/>
    <x v="19"/>
    <n v="19458795553"/>
    <s v="steven.adams@kag.com"/>
    <x v="0"/>
    <n v="3564"/>
    <s v="11/22/2015"/>
    <s v="9/15/2023"/>
    <n v="700"/>
    <n v="45255"/>
    <x v="0"/>
    <n v="4734.38"/>
    <n v="8298.3799999999992"/>
    <x v="53"/>
    <n v="700"/>
    <n v="1870.24"/>
    <x v="0"/>
    <n v="7.27"/>
    <n v="60"/>
    <s v="11/30/2022"/>
    <x v="2"/>
    <n v="700"/>
    <x v="1"/>
    <n v="9997.7800000000007"/>
    <n v="4812.1099999999997"/>
    <n v="240.61"/>
    <s v="7/30/2023"/>
    <s v="8/1/2023"/>
    <n v="3924"/>
    <n v="700"/>
    <s v="6/25/2023"/>
    <s v="Complaint"/>
    <s v="Resolved"/>
    <s v="5/20/2023"/>
    <n v="1"/>
    <x v="4"/>
    <x v="3"/>
  </r>
  <r>
    <n v="701"/>
    <s v="Donna"/>
    <s v="Hernandez"/>
    <n v="69"/>
    <x v="2"/>
    <s v="Address_701"/>
    <x v="38"/>
    <n v="19458795554"/>
    <s v="donna.hernandez@kag.com"/>
    <x v="1"/>
    <n v="2616.27"/>
    <s v="5/6/2008"/>
    <s v="5/22/2023"/>
    <n v="701"/>
    <n v="45260"/>
    <x v="2"/>
    <n v="837.75"/>
    <n v="3454.02"/>
    <x v="4"/>
    <n v="701"/>
    <n v="49130.879999999997"/>
    <x v="0"/>
    <n v="8.24"/>
    <n v="36"/>
    <s v="10/8/2021"/>
    <x v="2"/>
    <n v="701"/>
    <x v="0"/>
    <n v="4837.13"/>
    <n v="1167.95"/>
    <n v="58.4"/>
    <s v="7/23/2023"/>
    <s v="6/30/2023"/>
    <n v="8279"/>
    <n v="701"/>
    <s v="6/24/2023"/>
    <s v="Suggestion"/>
    <s v="Resolved"/>
    <s v="7/11/2023"/>
    <n v="1"/>
    <x v="4"/>
    <x v="3"/>
  </r>
  <r>
    <n v="702"/>
    <s v="Jennifer"/>
    <s v="Hill"/>
    <n v="29"/>
    <x v="2"/>
    <s v="Address_702"/>
    <x v="22"/>
    <n v="19458795555"/>
    <s v="jennifer.hill@kag.com"/>
    <x v="1"/>
    <n v="2195.0100000000002"/>
    <s v="11/1/2008"/>
    <s v="7/27/2023"/>
    <n v="702"/>
    <n v="45120"/>
    <x v="1"/>
    <n v="3275.24"/>
    <n v="-1080.23"/>
    <x v="1"/>
    <n v="702"/>
    <n v="40516.81"/>
    <x v="1"/>
    <n v="1.8"/>
    <n v="24"/>
    <s v="6/26/2020"/>
    <x v="1"/>
    <n v="702"/>
    <x v="2"/>
    <n v="8818.42"/>
    <n v="1459.12"/>
    <n v="72.959999999999994"/>
    <s v="10/2/2023"/>
    <s v="7/20/2023"/>
    <n v="9853"/>
    <n v="702"/>
    <s v="10/8/2023"/>
    <s v="Praise"/>
    <s v="Pending"/>
    <s v="4/4/2023"/>
    <n v="1"/>
    <x v="2"/>
    <x v="4"/>
  </r>
  <r>
    <n v="703"/>
    <s v="Amanda"/>
    <s v="Nelson"/>
    <n v="68"/>
    <x v="0"/>
    <s v="Address_703"/>
    <x v="15"/>
    <n v="19458795556"/>
    <s v="amanda.nelson@kag.com"/>
    <x v="0"/>
    <n v="2520.48"/>
    <s v="4/3/2005"/>
    <s v="4/23/2023"/>
    <n v="703"/>
    <n v="44983"/>
    <x v="1"/>
    <n v="920.08"/>
    <n v="3440.56"/>
    <x v="27"/>
    <n v="703"/>
    <n v="46511.62"/>
    <x v="1"/>
    <n v="6.29"/>
    <n v="12"/>
    <s v="8/24/2022"/>
    <x v="2"/>
    <n v="703"/>
    <x v="0"/>
    <n v="8525.2999999999993"/>
    <n v="174.08"/>
    <n v="8.6999999999999993"/>
    <s v="8/25/2023"/>
    <s v="9/6/2023"/>
    <n v="8185"/>
    <n v="703"/>
    <s v="4/8/2023"/>
    <s v="Complaint"/>
    <s v="Resolved"/>
    <s v="6/21/2023"/>
    <n v="1"/>
    <x v="9"/>
    <x v="3"/>
  </r>
  <r>
    <n v="704"/>
    <s v="Brian"/>
    <s v="Walker"/>
    <n v="34"/>
    <x v="1"/>
    <s v="Address_704"/>
    <x v="7"/>
    <n v="19458795557"/>
    <s v="brian.walker@kag.com"/>
    <x v="0"/>
    <n v="1198.7"/>
    <s v="11/17/2015"/>
    <s v="4/10/2023"/>
    <n v="704"/>
    <n v="45047"/>
    <x v="2"/>
    <n v="1578.36"/>
    <n v="2777.06"/>
    <x v="12"/>
    <n v="704"/>
    <n v="3162.4"/>
    <x v="0"/>
    <n v="1.49"/>
    <n v="60"/>
    <s v="10/29/2020"/>
    <x v="1"/>
    <n v="704"/>
    <x v="2"/>
    <n v="5850.2"/>
    <n v="348.12"/>
    <n v="17.41"/>
    <s v="11/18/2023"/>
    <s v="11/12/2023"/>
    <n v="5787"/>
    <n v="704"/>
    <s v="4/27/2023"/>
    <s v="Praise"/>
    <s v="Pending"/>
    <s v="8/8/2023"/>
    <n v="1"/>
    <x v="10"/>
    <x v="4"/>
  </r>
  <r>
    <n v="705"/>
    <s v="Emily"/>
    <s v="Taylor"/>
    <n v="43"/>
    <x v="0"/>
    <s v="Address_705"/>
    <x v="18"/>
    <n v="19458795558"/>
    <s v="emily.taylor@kag.com"/>
    <x v="0"/>
    <n v="4898.88"/>
    <s v="3/23/2011"/>
    <s v="4/14/2023"/>
    <n v="705"/>
    <n v="45224"/>
    <x v="0"/>
    <n v="1955.91"/>
    <n v="6854.79"/>
    <x v="12"/>
    <n v="705"/>
    <n v="25517"/>
    <x v="2"/>
    <n v="8.42"/>
    <n v="24"/>
    <s v="12/5/2020"/>
    <x v="0"/>
    <n v="705"/>
    <x v="2"/>
    <n v="7864.12"/>
    <n v="4993.68"/>
    <n v="249.68"/>
    <s v="3/31/2023"/>
    <s v="4/30/2023"/>
    <n v="3732"/>
    <n v="705"/>
    <s v="7/29/2023"/>
    <s v="Praise"/>
    <s v="Resolved"/>
    <s v="6/3/2023"/>
    <n v="1"/>
    <x v="8"/>
    <x v="0"/>
  </r>
  <r>
    <n v="706"/>
    <s v="Brian"/>
    <s v="Allen"/>
    <n v="20"/>
    <x v="1"/>
    <s v="Address_706"/>
    <x v="20"/>
    <n v="19458795559"/>
    <s v="brian.allen@kag.com"/>
    <x v="1"/>
    <n v="506.61"/>
    <s v="10/20/2016"/>
    <s v="8/28/2023"/>
    <n v="706"/>
    <n v="45011"/>
    <x v="0"/>
    <n v="4178.6000000000004"/>
    <n v="-3671.99"/>
    <x v="14"/>
    <n v="706"/>
    <n v="37624.25"/>
    <x v="2"/>
    <n v="7"/>
    <n v="60"/>
    <s v="2/9/2021"/>
    <x v="0"/>
    <n v="706"/>
    <x v="2"/>
    <n v="7685.19"/>
    <n v="1671.1"/>
    <n v="83.56"/>
    <s v="2/15/2023"/>
    <s v="2/1/2023"/>
    <n v="2051"/>
    <n v="706"/>
    <s v="2/22/2023"/>
    <s v="Complaint"/>
    <s v="Resolved"/>
    <s v="3/1/2023"/>
    <n v="1"/>
    <x v="11"/>
    <x v="2"/>
  </r>
  <r>
    <n v="707"/>
    <s v="Timothy"/>
    <s v="Young"/>
    <n v="32"/>
    <x v="1"/>
    <s v="Address_707"/>
    <x v="34"/>
    <n v="19458795560"/>
    <s v="timothy.young@kag.com"/>
    <x v="1"/>
    <n v="213.99"/>
    <s v="5/12/2017"/>
    <s v="8/29/2023"/>
    <n v="707"/>
    <n v="44992"/>
    <x v="0"/>
    <n v="278.01"/>
    <n v="492"/>
    <x v="64"/>
    <n v="707"/>
    <n v="6081.53"/>
    <x v="0"/>
    <n v="7.27"/>
    <n v="60"/>
    <s v="12/14/2021"/>
    <x v="1"/>
    <n v="707"/>
    <x v="2"/>
    <n v="2194.4499999999998"/>
    <n v="3398.56"/>
    <n v="169.93"/>
    <s v="8/22/2023"/>
    <s v="10/30/2023"/>
    <n v="2542"/>
    <n v="707"/>
    <s v="9/28/2023"/>
    <s v="Praise"/>
    <s v="Resolved"/>
    <s v="11/29/2023"/>
    <n v="1"/>
    <x v="11"/>
    <x v="4"/>
  </r>
  <r>
    <n v="708"/>
    <s v="Charles"/>
    <s v="Lewis"/>
    <n v="66"/>
    <x v="1"/>
    <s v="Address_708"/>
    <x v="32"/>
    <n v="19458795561"/>
    <s v="charles.lewis@kag.com"/>
    <x v="1"/>
    <n v="6218.92"/>
    <s v="9/15/2020"/>
    <s v="10/18/2023"/>
    <n v="708"/>
    <n v="44996"/>
    <x v="1"/>
    <n v="3670.93"/>
    <n v="9889.85"/>
    <x v="53"/>
    <n v="708"/>
    <n v="39077.26"/>
    <x v="1"/>
    <n v="7.86"/>
    <n v="48"/>
    <s v="12/2/2021"/>
    <x v="0"/>
    <n v="708"/>
    <x v="2"/>
    <n v="7610"/>
    <n v="3754.78"/>
    <n v="187.74"/>
    <s v="3/11/2023"/>
    <s v="8/5/2023"/>
    <n v="448"/>
    <n v="708"/>
    <s v="1/14/2023"/>
    <s v="Complaint"/>
    <s v="Pending"/>
    <s v="12/13/2023"/>
    <n v="1"/>
    <x v="11"/>
    <x v="3"/>
  </r>
  <r>
    <n v="709"/>
    <s v="Jessica"/>
    <s v="Lee"/>
    <n v="55"/>
    <x v="0"/>
    <s v="Address_709"/>
    <x v="37"/>
    <n v="19458795562"/>
    <s v="jessica.lee@kag.com"/>
    <x v="0"/>
    <n v="975.95"/>
    <s v="8/1/2001"/>
    <s v="5/29/2023"/>
    <n v="709"/>
    <n v="45159"/>
    <x v="0"/>
    <n v="4563.83"/>
    <n v="5539.78"/>
    <x v="82"/>
    <n v="709"/>
    <n v="32727.61"/>
    <x v="1"/>
    <n v="5.46"/>
    <n v="24"/>
    <s v="5/31/2022"/>
    <x v="1"/>
    <n v="709"/>
    <x v="2"/>
    <n v="7541.88"/>
    <n v="2467.84"/>
    <n v="123.39"/>
    <s v="10/22/2023"/>
    <s v="5/1/2023"/>
    <n v="2778"/>
    <n v="709"/>
    <s v="8/20/2023"/>
    <s v="Praise"/>
    <s v="Resolved"/>
    <s v="6/8/2023"/>
    <n v="1"/>
    <x v="5"/>
    <x v="1"/>
  </r>
  <r>
    <n v="710"/>
    <s v="Charles"/>
    <s v="Lee"/>
    <n v="41"/>
    <x v="1"/>
    <s v="Address_710"/>
    <x v="9"/>
    <n v="19458795563"/>
    <s v="charles.lee@kag.com"/>
    <x v="1"/>
    <n v="8467.58"/>
    <s v="9/13/2013"/>
    <s v="8/8/2023"/>
    <n v="710"/>
    <n v="45169"/>
    <x v="0"/>
    <n v="405.42"/>
    <n v="8873"/>
    <x v="35"/>
    <n v="710"/>
    <n v="49262.81"/>
    <x v="0"/>
    <n v="3.69"/>
    <n v="36"/>
    <s v="4/29/2021"/>
    <x v="1"/>
    <n v="710"/>
    <x v="1"/>
    <n v="4873.7299999999996"/>
    <n v="2313.3000000000002"/>
    <n v="115.67"/>
    <s v="11/18/2023"/>
    <s v="4/13/2023"/>
    <n v="9501"/>
    <n v="710"/>
    <s v="7/10/2023"/>
    <s v="Complaint"/>
    <s v="Resolved"/>
    <s v="3/13/2023"/>
    <n v="1"/>
    <x v="5"/>
    <x v="0"/>
  </r>
  <r>
    <n v="711"/>
    <s v="William"/>
    <s v="Flores"/>
    <n v="68"/>
    <x v="0"/>
    <s v="Address_711"/>
    <x v="3"/>
    <n v="19458795564"/>
    <s v="william.flores@kag.com"/>
    <x v="1"/>
    <n v="1156.6099999999999"/>
    <s v="2/13/2007"/>
    <s v="3/23/2023"/>
    <n v="711"/>
    <n v="45193"/>
    <x v="1"/>
    <n v="3955.74"/>
    <n v="5112.3500000000004"/>
    <x v="59"/>
    <n v="711"/>
    <n v="7902.42"/>
    <x v="2"/>
    <n v="8.07"/>
    <n v="12"/>
    <s v="11/18/2022"/>
    <x v="2"/>
    <n v="711"/>
    <x v="2"/>
    <n v="2383.4699999999998"/>
    <n v="1679.68"/>
    <n v="83.98"/>
    <s v="5/9/2023"/>
    <s v="6/2/2023"/>
    <n v="8431"/>
    <n v="711"/>
    <s v="5/31/2023"/>
    <s v="Complaint"/>
    <s v="Pending"/>
    <s v="8/9/2023"/>
    <n v="1"/>
    <x v="6"/>
    <x v="3"/>
  </r>
  <r>
    <n v="712"/>
    <s v="Paul"/>
    <s v="Thompson"/>
    <n v="47"/>
    <x v="0"/>
    <s v="Address_712"/>
    <x v="17"/>
    <n v="19458795565"/>
    <s v="paul.thompson@kag.com"/>
    <x v="1"/>
    <n v="5472.42"/>
    <s v="10/31/2015"/>
    <s v="10/15/2023"/>
    <n v="712"/>
    <n v="44930"/>
    <x v="1"/>
    <n v="547.13"/>
    <n v="6019.55"/>
    <x v="86"/>
    <n v="712"/>
    <n v="31834.59"/>
    <x v="2"/>
    <n v="8"/>
    <n v="60"/>
    <s v="9/15/2020"/>
    <x v="1"/>
    <n v="712"/>
    <x v="0"/>
    <n v="5060.9399999999996"/>
    <n v="3509.58"/>
    <n v="175.48"/>
    <s v="3/18/2023"/>
    <s v="9/13/2023"/>
    <n v="6835"/>
    <n v="712"/>
    <s v="3/1/2023"/>
    <s v="Praise"/>
    <s v="Pending"/>
    <s v="4/4/2023"/>
    <n v="1"/>
    <x v="3"/>
    <x v="1"/>
  </r>
  <r>
    <n v="713"/>
    <s v="Margaret"/>
    <s v="Garcia"/>
    <n v="61"/>
    <x v="1"/>
    <s v="Address_713"/>
    <x v="10"/>
    <n v="19458795566"/>
    <s v="margaret.garcia@kag.com"/>
    <x v="0"/>
    <n v="6787.49"/>
    <s v="9/10/2011"/>
    <s v="5/31/2023"/>
    <n v="713"/>
    <n v="45005"/>
    <x v="0"/>
    <n v="4814.6400000000003"/>
    <n v="1972.85"/>
    <x v="10"/>
    <n v="713"/>
    <n v="47409.58"/>
    <x v="0"/>
    <n v="2.21"/>
    <n v="24"/>
    <s v="4/9/2021"/>
    <x v="1"/>
    <n v="713"/>
    <x v="0"/>
    <n v="7722.16"/>
    <n v="2627.22"/>
    <n v="131.36000000000001"/>
    <s v="6/1/2023"/>
    <s v="3/2/2023"/>
    <n v="9424"/>
    <n v="713"/>
    <s v="5/12/2023"/>
    <s v="Suggestion"/>
    <s v="Pending"/>
    <s v="3/16/2023"/>
    <n v="1"/>
    <x v="11"/>
    <x v="3"/>
  </r>
  <r>
    <n v="714"/>
    <s v="Andrew"/>
    <s v="Perez"/>
    <n v="53"/>
    <x v="1"/>
    <s v="Address_714"/>
    <x v="20"/>
    <n v="19458795567"/>
    <s v="andrew.perez@kag.com"/>
    <x v="1"/>
    <n v="2368.64"/>
    <s v="7/23/2005"/>
    <s v="5/14/2023"/>
    <n v="714"/>
    <n v="45144"/>
    <x v="2"/>
    <n v="4078.67"/>
    <n v="-1710.03"/>
    <x v="73"/>
    <n v="714"/>
    <n v="37439.800000000003"/>
    <x v="1"/>
    <n v="9.1199999999999992"/>
    <n v="24"/>
    <s v="12/24/2021"/>
    <x v="0"/>
    <n v="714"/>
    <x v="1"/>
    <n v="8916.6200000000008"/>
    <n v="2134.5100000000002"/>
    <n v="106.73"/>
    <s v="9/1/2023"/>
    <s v="5/20/2023"/>
    <n v="4179"/>
    <n v="714"/>
    <s v="5/23/2023"/>
    <s v="Complaint"/>
    <s v="Pending"/>
    <s v="2/6/2023"/>
    <n v="1"/>
    <x v="5"/>
    <x v="1"/>
  </r>
  <r>
    <n v="715"/>
    <s v="Christopher"/>
    <s v="Roberts"/>
    <n v="61"/>
    <x v="1"/>
    <s v="Address_715"/>
    <x v="6"/>
    <n v="19458795568"/>
    <s v="christopher.roberts@kag.com"/>
    <x v="0"/>
    <n v="8893.82"/>
    <s v="1/16/2016"/>
    <s v="10/12/2023"/>
    <n v="715"/>
    <n v="45162"/>
    <x v="1"/>
    <n v="3477.97"/>
    <n v="5415.85"/>
    <x v="25"/>
    <n v="715"/>
    <n v="17471.25"/>
    <x v="0"/>
    <n v="2.99"/>
    <n v="60"/>
    <s v="6/28/2020"/>
    <x v="0"/>
    <n v="715"/>
    <x v="1"/>
    <n v="4320.58"/>
    <n v="758.39"/>
    <n v="37.92"/>
    <s v="9/2/2023"/>
    <s v="5/4/2023"/>
    <n v="656"/>
    <n v="715"/>
    <s v="11/1/2023"/>
    <s v="Suggestion"/>
    <s v="Pending"/>
    <s v="11/14/2023"/>
    <n v="1"/>
    <x v="5"/>
    <x v="3"/>
  </r>
  <r>
    <n v="716"/>
    <s v="Sarah"/>
    <s v="Nguyen"/>
    <n v="44"/>
    <x v="0"/>
    <s v="Address_716"/>
    <x v="14"/>
    <n v="19458795569"/>
    <s v="sarah.nguyen@kag.com"/>
    <x v="0"/>
    <n v="4865.7299999999996"/>
    <s v="7/4/2008"/>
    <s v="11/15/2023"/>
    <n v="716"/>
    <n v="45005"/>
    <x v="2"/>
    <n v="2754.8"/>
    <n v="7620.53"/>
    <x v="52"/>
    <n v="716"/>
    <n v="6843.29"/>
    <x v="1"/>
    <n v="3.76"/>
    <n v="12"/>
    <s v="9/21/2022"/>
    <x v="2"/>
    <n v="716"/>
    <x v="2"/>
    <n v="4042.87"/>
    <n v="3338.22"/>
    <n v="166.91"/>
    <s v="7/31/2023"/>
    <s v="4/18/2023"/>
    <n v="7838"/>
    <n v="716"/>
    <s v="6/21/2023"/>
    <s v="Complaint"/>
    <s v="Pending"/>
    <s v="8/5/2023"/>
    <n v="1"/>
    <x v="11"/>
    <x v="0"/>
  </r>
  <r>
    <n v="717"/>
    <s v="Karen"/>
    <s v="Torres"/>
    <n v="39"/>
    <x v="1"/>
    <s v="Address_717"/>
    <x v="5"/>
    <n v="19458795570"/>
    <s v="karen.torres@kag.com"/>
    <x v="1"/>
    <n v="3221.66"/>
    <s v="8/30/2019"/>
    <s v="8/13/2023"/>
    <n v="717"/>
    <n v="45103"/>
    <x v="2"/>
    <n v="4604.88"/>
    <n v="-1383.22"/>
    <x v="5"/>
    <n v="717"/>
    <n v="48224.56"/>
    <x v="2"/>
    <n v="2.94"/>
    <n v="60"/>
    <s v="12/24/2021"/>
    <x v="2"/>
    <n v="717"/>
    <x v="0"/>
    <n v="2771.12"/>
    <n v="2184.71"/>
    <n v="109.24"/>
    <s v="7/9/2023"/>
    <s v="4/24/2023"/>
    <n v="4179"/>
    <n v="717"/>
    <s v="9/28/2023"/>
    <s v="Complaint"/>
    <s v="Resolved"/>
    <s v="5/11/2023"/>
    <n v="1"/>
    <x v="7"/>
    <x v="0"/>
  </r>
  <r>
    <n v="718"/>
    <s v="Timothy"/>
    <s v="Hall"/>
    <n v="19"/>
    <x v="1"/>
    <s v="Address_718"/>
    <x v="4"/>
    <n v="19458795571"/>
    <s v="timothy.hall@kag.com"/>
    <x v="1"/>
    <n v="9021.17"/>
    <s v="2/6/2006"/>
    <s v="5/5/2023"/>
    <n v="718"/>
    <n v="45168"/>
    <x v="1"/>
    <n v="604.16999999999996"/>
    <n v="8417"/>
    <x v="79"/>
    <n v="718"/>
    <n v="4523.28"/>
    <x v="0"/>
    <n v="9.69"/>
    <n v="12"/>
    <s v="8/12/2021"/>
    <x v="0"/>
    <n v="718"/>
    <x v="2"/>
    <n v="4300.96"/>
    <n v="521.48"/>
    <n v="26.07"/>
    <s v="5/2/2023"/>
    <s v="8/16/2023"/>
    <n v="266"/>
    <n v="718"/>
    <s v="4/14/2023"/>
    <s v="Praise"/>
    <s v="Pending"/>
    <s v="12/28/2023"/>
    <n v="1"/>
    <x v="5"/>
    <x v="2"/>
  </r>
  <r>
    <n v="719"/>
    <s v="Kenneth"/>
    <s v="Davis"/>
    <n v="24"/>
    <x v="2"/>
    <s v="Address_719"/>
    <x v="20"/>
    <n v="19458795572"/>
    <s v="kenneth.davis@kag.com"/>
    <x v="1"/>
    <n v="8597.57"/>
    <s v="12/8/2008"/>
    <s v="4/6/2023"/>
    <n v="719"/>
    <n v="45091"/>
    <x v="2"/>
    <n v="617.70000000000005"/>
    <n v="9215.27"/>
    <x v="43"/>
    <n v="719"/>
    <n v="48783.25"/>
    <x v="2"/>
    <n v="3.7"/>
    <n v="24"/>
    <s v="5/23/2022"/>
    <x v="2"/>
    <n v="719"/>
    <x v="2"/>
    <n v="3150.29"/>
    <n v="1714.68"/>
    <n v="85.73"/>
    <s v="7/1/2023"/>
    <s v="8/3/2023"/>
    <n v="4119"/>
    <n v="719"/>
    <s v="1/29/2023"/>
    <s v="Complaint"/>
    <s v="Resolved"/>
    <s v="2/18/2023"/>
    <n v="1"/>
    <x v="7"/>
    <x v="2"/>
  </r>
  <r>
    <n v="720"/>
    <s v="Ronald"/>
    <s v="Green"/>
    <n v="33"/>
    <x v="2"/>
    <s v="Address_720"/>
    <x v="10"/>
    <n v="19458795573"/>
    <s v="ronald.green@kag.com"/>
    <x v="0"/>
    <n v="7125.31"/>
    <s v="9/30/2004"/>
    <s v="12/3/2023"/>
    <n v="720"/>
    <n v="45202"/>
    <x v="0"/>
    <n v="4114.22"/>
    <n v="3011.09"/>
    <x v="49"/>
    <n v="720"/>
    <n v="15872.07"/>
    <x v="0"/>
    <n v="9.74"/>
    <n v="60"/>
    <s v="9/23/2022"/>
    <x v="2"/>
    <n v="720"/>
    <x v="2"/>
    <n v="4030.73"/>
    <n v="228.31"/>
    <n v="11.42"/>
    <s v="2/5/2023"/>
    <s v="8/14/2023"/>
    <n v="2073"/>
    <n v="720"/>
    <s v="12/19/2023"/>
    <s v="Praise"/>
    <s v="Resolved"/>
    <s v="7/11/2023"/>
    <n v="1"/>
    <x v="8"/>
    <x v="4"/>
  </r>
  <r>
    <n v="721"/>
    <s v="Susan"/>
    <s v="Carter"/>
    <n v="41"/>
    <x v="2"/>
    <s v="Address_721"/>
    <x v="8"/>
    <n v="19458795574"/>
    <s v="susan.carter@kag.com"/>
    <x v="0"/>
    <n v="2975.78"/>
    <s v="7/14/2013"/>
    <s v="8/28/2023"/>
    <n v="721"/>
    <n v="45278"/>
    <x v="2"/>
    <n v="2416.7800000000002"/>
    <n v="559"/>
    <x v="84"/>
    <n v="721"/>
    <n v="43155.24"/>
    <x v="0"/>
    <n v="6.74"/>
    <n v="24"/>
    <s v="2/20/2020"/>
    <x v="2"/>
    <n v="721"/>
    <x v="1"/>
    <n v="5864.91"/>
    <n v="616.25"/>
    <n v="30.81"/>
    <s v="2/5/2023"/>
    <s v="8/24/2023"/>
    <n v="1205"/>
    <n v="721"/>
    <s v="2/22/2023"/>
    <s v="Suggestion"/>
    <s v="Resolved"/>
    <s v="8/17/2023"/>
    <n v="1"/>
    <x v="0"/>
    <x v="0"/>
  </r>
  <r>
    <n v="722"/>
    <s v="Joseph"/>
    <s v="Wright"/>
    <n v="47"/>
    <x v="1"/>
    <s v="Address_722"/>
    <x v="38"/>
    <n v="19458795575"/>
    <s v="joseph.wright@kag.com"/>
    <x v="0"/>
    <n v="3963.04"/>
    <s v="10/2/2013"/>
    <s v="11/10/2023"/>
    <n v="722"/>
    <n v="45255"/>
    <x v="0"/>
    <n v="4226.83"/>
    <n v="8189.87"/>
    <x v="98"/>
    <n v="722"/>
    <n v="28161.279999999999"/>
    <x v="1"/>
    <n v="2.59"/>
    <n v="60"/>
    <s v="5/13/2022"/>
    <x v="0"/>
    <n v="722"/>
    <x v="2"/>
    <n v="6111.17"/>
    <n v="4967.8599999999997"/>
    <n v="248.39"/>
    <s v="8/7/2023"/>
    <s v="12/6/2023"/>
    <n v="9703"/>
    <n v="722"/>
    <s v="9/1/2023"/>
    <s v="Complaint"/>
    <s v="Pending"/>
    <s v="3/31/2023"/>
    <n v="1"/>
    <x v="4"/>
    <x v="1"/>
  </r>
  <r>
    <n v="723"/>
    <s v="Donald"/>
    <s v="Hernandez"/>
    <n v="61"/>
    <x v="0"/>
    <s v="Address_723"/>
    <x v="33"/>
    <n v="19458795576"/>
    <s v="donald.hernandez@kag.com"/>
    <x v="0"/>
    <n v="6928.36"/>
    <s v="4/2/2011"/>
    <s v="3/26/2023"/>
    <n v="723"/>
    <n v="45104"/>
    <x v="1"/>
    <n v="1959.4"/>
    <n v="8887.76"/>
    <x v="33"/>
    <n v="723"/>
    <n v="45716.94"/>
    <x v="0"/>
    <n v="5.98"/>
    <n v="60"/>
    <s v="6/12/2020"/>
    <x v="2"/>
    <n v="723"/>
    <x v="2"/>
    <n v="7674"/>
    <n v="3956.88"/>
    <n v="197.84"/>
    <s v="2/14/2023"/>
    <s v="8/12/2023"/>
    <n v="8590"/>
    <n v="723"/>
    <s v="7/29/2023"/>
    <s v="Suggestion"/>
    <s v="Pending"/>
    <s v="8/4/2023"/>
    <n v="1"/>
    <x v="7"/>
    <x v="3"/>
  </r>
  <r>
    <n v="724"/>
    <s v="James"/>
    <s v="White"/>
    <n v="65"/>
    <x v="2"/>
    <s v="Address_724"/>
    <x v="9"/>
    <n v="19458795577"/>
    <s v="james.white@kag.com"/>
    <x v="1"/>
    <n v="1934.31"/>
    <s v="10/27/2005"/>
    <s v="3/25/2023"/>
    <n v="724"/>
    <n v="45085"/>
    <x v="0"/>
    <n v="2264.7800000000002"/>
    <n v="-330.47"/>
    <x v="32"/>
    <n v="724"/>
    <n v="21904.33"/>
    <x v="2"/>
    <n v="8.94"/>
    <n v="36"/>
    <s v="9/26/2020"/>
    <x v="1"/>
    <n v="724"/>
    <x v="1"/>
    <n v="9847.14"/>
    <n v="4938.76"/>
    <n v="246.94"/>
    <s v="8/3/2023"/>
    <s v="9/19/2023"/>
    <n v="4898"/>
    <n v="724"/>
    <s v="10/5/2023"/>
    <s v="Complaint"/>
    <s v="Pending"/>
    <s v="1/17/2023"/>
    <n v="1"/>
    <x v="7"/>
    <x v="3"/>
  </r>
  <r>
    <n v="725"/>
    <s v="Michael"/>
    <s v="Carter"/>
    <n v="63"/>
    <x v="0"/>
    <s v="Address_725"/>
    <x v="21"/>
    <n v="19458795578"/>
    <s v="michael.carter@kag.com"/>
    <x v="1"/>
    <n v="5001.6099999999997"/>
    <s v="10/30/2010"/>
    <s v="12/9/2023"/>
    <n v="725"/>
    <n v="45226"/>
    <x v="1"/>
    <n v="1667.07"/>
    <n v="3334.54"/>
    <x v="1"/>
    <n v="725"/>
    <n v="42640.39"/>
    <x v="2"/>
    <n v="6.06"/>
    <n v="48"/>
    <s v="2/6/2022"/>
    <x v="0"/>
    <n v="725"/>
    <x v="0"/>
    <n v="1806.01"/>
    <n v="4702.46"/>
    <n v="235.12"/>
    <s v="8/27/2023"/>
    <s v="1/22/2023"/>
    <n v="7464"/>
    <n v="725"/>
    <s v="8/5/2023"/>
    <s v="Suggestion"/>
    <s v="Resolved"/>
    <s v="6/12/2023"/>
    <n v="1"/>
    <x v="8"/>
    <x v="3"/>
  </r>
  <r>
    <n v="726"/>
    <s v="Jessica"/>
    <s v="Lee"/>
    <n v="18"/>
    <x v="2"/>
    <s v="Address_726"/>
    <x v="22"/>
    <n v="19458795579"/>
    <s v="jessica.lee@kag.com"/>
    <x v="0"/>
    <n v="7403.45"/>
    <s v="6/6/2022"/>
    <s v="9/29/2023"/>
    <n v="726"/>
    <n v="44957"/>
    <x v="2"/>
    <n v="4754.18"/>
    <n v="12157.63"/>
    <x v="60"/>
    <n v="726"/>
    <n v="12680.87"/>
    <x v="0"/>
    <n v="2.19"/>
    <n v="60"/>
    <s v="10/15/2022"/>
    <x v="1"/>
    <n v="726"/>
    <x v="0"/>
    <n v="3120.39"/>
    <n v="4788.71"/>
    <n v="239.44"/>
    <s v="5/23/2023"/>
    <s v="5/31/2023"/>
    <n v="7909"/>
    <n v="726"/>
    <s v="9/17/2023"/>
    <s v="Suggestion"/>
    <s v="Resolved"/>
    <s v="9/29/2023"/>
    <n v="-1"/>
    <x v="3"/>
    <x v="2"/>
  </r>
  <r>
    <n v="727"/>
    <s v="Daniel"/>
    <s v="Johnson"/>
    <n v="44"/>
    <x v="2"/>
    <s v="Address_727"/>
    <x v="11"/>
    <n v="19458795580"/>
    <s v="daniel.johnson@kag.com"/>
    <x v="0"/>
    <n v="6611.36"/>
    <s v="12/1/2013"/>
    <s v="1/6/2023"/>
    <n v="727"/>
    <n v="45257"/>
    <x v="1"/>
    <n v="2330.1"/>
    <n v="8941.4599999999991"/>
    <x v="42"/>
    <n v="727"/>
    <n v="23870.33"/>
    <x v="2"/>
    <n v="3.58"/>
    <n v="60"/>
    <s v="10/27/2021"/>
    <x v="0"/>
    <n v="727"/>
    <x v="1"/>
    <n v="4688.7700000000004"/>
    <n v="2393.83"/>
    <n v="119.69"/>
    <s v="5/23/2023"/>
    <s v="4/30/2023"/>
    <n v="7627"/>
    <n v="727"/>
    <s v="2/27/2023"/>
    <s v="Praise"/>
    <s v="Pending"/>
    <s v="11/21/2023"/>
    <n v="1"/>
    <x v="4"/>
    <x v="0"/>
  </r>
  <r>
    <n v="728"/>
    <s v="William"/>
    <s v="Flores"/>
    <n v="26"/>
    <x v="0"/>
    <s v="Address_728"/>
    <x v="29"/>
    <n v="19458795581"/>
    <s v="william.flores@kag.com"/>
    <x v="0"/>
    <n v="7227.34"/>
    <s v="12/22/2018"/>
    <s v="1/7/2023"/>
    <n v="728"/>
    <n v="44967"/>
    <x v="0"/>
    <n v="3777.93"/>
    <n v="3449.41"/>
    <x v="63"/>
    <n v="728"/>
    <n v="42468.82"/>
    <x v="1"/>
    <n v="3.02"/>
    <n v="24"/>
    <s v="12/13/2021"/>
    <x v="2"/>
    <n v="728"/>
    <x v="2"/>
    <n v="9708.51"/>
    <n v="3385.51"/>
    <n v="169.28"/>
    <s v="3/14/2023"/>
    <s v="6/12/2023"/>
    <n v="951"/>
    <n v="728"/>
    <s v="4/19/2023"/>
    <s v="Praise"/>
    <s v="Pending"/>
    <s v="8/28/2023"/>
    <n v="1"/>
    <x v="9"/>
    <x v="4"/>
  </r>
  <r>
    <n v="729"/>
    <s v="Barbara"/>
    <s v="Jackson"/>
    <n v="24"/>
    <x v="2"/>
    <s v="Address_729"/>
    <x v="27"/>
    <n v="19458795582"/>
    <s v="barbara.jackson@kag.com"/>
    <x v="0"/>
    <n v="8930"/>
    <s v="2/4/2018"/>
    <s v="1/14/2023"/>
    <n v="729"/>
    <n v="44930"/>
    <x v="1"/>
    <n v="3482.58"/>
    <n v="5447.42"/>
    <x v="38"/>
    <n v="729"/>
    <n v="6799.72"/>
    <x v="0"/>
    <n v="2.13"/>
    <n v="12"/>
    <s v="12/9/2022"/>
    <x v="1"/>
    <n v="729"/>
    <x v="2"/>
    <n v="3531.44"/>
    <n v="61.78"/>
    <n v="3.09"/>
    <s v="11/29/2023"/>
    <s v="4/23/2023"/>
    <n v="8822"/>
    <n v="729"/>
    <s v="11/21/2023"/>
    <s v="Praise"/>
    <s v="Pending"/>
    <s v="4/2/2023"/>
    <n v="-1"/>
    <x v="3"/>
    <x v="2"/>
  </r>
  <r>
    <n v="730"/>
    <s v="Elizabeth"/>
    <s v="Hill"/>
    <n v="22"/>
    <x v="0"/>
    <s v="Address_730"/>
    <x v="27"/>
    <n v="19458795583"/>
    <s v="elizabeth.hill@kag.com"/>
    <x v="1"/>
    <n v="9686.0400000000009"/>
    <s v="1/8/2021"/>
    <s v="1/3/2023"/>
    <n v="730"/>
    <n v="45196"/>
    <x v="2"/>
    <n v="1183.08"/>
    <n v="10869.12"/>
    <x v="72"/>
    <n v="730"/>
    <n v="36703.08"/>
    <x v="1"/>
    <n v="3.95"/>
    <n v="24"/>
    <s v="4/28/2021"/>
    <x v="0"/>
    <n v="730"/>
    <x v="0"/>
    <n v="8895.07"/>
    <n v="1899.25"/>
    <n v="94.96"/>
    <s v="11/15/2023"/>
    <s v="5/22/2023"/>
    <n v="4533"/>
    <n v="730"/>
    <s v="7/6/2023"/>
    <s v="Praise"/>
    <s v="Resolved"/>
    <s v="11/19/2023"/>
    <n v="1"/>
    <x v="6"/>
    <x v="2"/>
  </r>
  <r>
    <n v="731"/>
    <s v="Emily"/>
    <s v="Ramirez"/>
    <n v="47"/>
    <x v="1"/>
    <s v="Address_731"/>
    <x v="21"/>
    <n v="19458795584"/>
    <s v="emily.ramirez@kag.com"/>
    <x v="1"/>
    <n v="4638"/>
    <s v="12/8/2001"/>
    <s v="8/13/2023"/>
    <n v="731"/>
    <n v="45100"/>
    <x v="2"/>
    <n v="4570.7700000000004"/>
    <n v="67.23"/>
    <x v="26"/>
    <n v="731"/>
    <n v="22406.720000000001"/>
    <x v="2"/>
    <n v="6.95"/>
    <n v="48"/>
    <s v="2/22/2021"/>
    <x v="0"/>
    <n v="731"/>
    <x v="2"/>
    <n v="4653.8"/>
    <n v="3376.87"/>
    <n v="168.84"/>
    <s v="11/22/2023"/>
    <s v="10/13/2023"/>
    <n v="2191"/>
    <n v="731"/>
    <s v="3/27/2023"/>
    <s v="Complaint"/>
    <s v="Resolved"/>
    <s v="10/9/2023"/>
    <n v="1"/>
    <x v="7"/>
    <x v="1"/>
  </r>
  <r>
    <n v="732"/>
    <s v="Jessica"/>
    <s v="Taylor"/>
    <n v="59"/>
    <x v="1"/>
    <s v="Address_732"/>
    <x v="25"/>
    <n v="19458795585"/>
    <s v="jessica.taylor@kag.com"/>
    <x v="1"/>
    <n v="693.82"/>
    <s v="10/2/2007"/>
    <s v="11/1/2023"/>
    <n v="732"/>
    <n v="45236"/>
    <x v="0"/>
    <n v="2727.96"/>
    <n v="3421.78"/>
    <x v="21"/>
    <n v="732"/>
    <n v="26147.53"/>
    <x v="0"/>
    <n v="4.4400000000000004"/>
    <n v="60"/>
    <s v="9/3/2022"/>
    <x v="1"/>
    <n v="732"/>
    <x v="2"/>
    <n v="9628.2900000000009"/>
    <n v="769.5"/>
    <n v="38.479999999999997"/>
    <s v="3/15/2023"/>
    <s v="5/30/2023"/>
    <n v="588"/>
    <n v="732"/>
    <s v="10/24/2023"/>
    <s v="Praise"/>
    <s v="Resolved"/>
    <s v="2/28/2023"/>
    <n v="1"/>
    <x v="4"/>
    <x v="1"/>
  </r>
  <r>
    <n v="733"/>
    <s v="Linda"/>
    <s v="Garcia"/>
    <n v="44"/>
    <x v="0"/>
    <s v="Address_733"/>
    <x v="12"/>
    <n v="19458795586"/>
    <s v="linda.garcia@kag.com"/>
    <x v="1"/>
    <n v="8360.07"/>
    <s v="1/9/2010"/>
    <s v="10/19/2023"/>
    <n v="733"/>
    <n v="45018"/>
    <x v="0"/>
    <n v="4280.47"/>
    <n v="4079.6"/>
    <x v="76"/>
    <n v="733"/>
    <n v="29372.560000000001"/>
    <x v="1"/>
    <n v="4.99"/>
    <n v="24"/>
    <s v="12/30/2021"/>
    <x v="0"/>
    <n v="733"/>
    <x v="2"/>
    <n v="1326.6"/>
    <n v="4475.66"/>
    <n v="223.78"/>
    <s v="11/17/2023"/>
    <s v="9/29/2023"/>
    <n v="9010"/>
    <n v="733"/>
    <s v="5/31/2023"/>
    <s v="Praise"/>
    <s v="Pending"/>
    <s v="9/24/2023"/>
    <n v="1"/>
    <x v="1"/>
    <x v="0"/>
  </r>
  <r>
    <n v="734"/>
    <s v="Donna"/>
    <s v="Jackson"/>
    <n v="27"/>
    <x v="0"/>
    <s v="Address_734"/>
    <x v="33"/>
    <n v="19458795587"/>
    <s v="donna.jackson@kag.com"/>
    <x v="0"/>
    <n v="1267.8599999999999"/>
    <s v="4/2/2011"/>
    <s v="10/12/2023"/>
    <n v="734"/>
    <n v="45015"/>
    <x v="1"/>
    <n v="4162.62"/>
    <n v="5430.48"/>
    <x v="41"/>
    <n v="734"/>
    <n v="14507.34"/>
    <x v="0"/>
    <n v="3.89"/>
    <n v="12"/>
    <s v="7/13/2022"/>
    <x v="1"/>
    <n v="734"/>
    <x v="1"/>
    <n v="3177.63"/>
    <n v="535.83000000000004"/>
    <n v="26.79"/>
    <s v="1/11/2023"/>
    <s v="8/9/2023"/>
    <n v="4497"/>
    <n v="734"/>
    <s v="7/5/2023"/>
    <s v="Complaint"/>
    <s v="Resolved"/>
    <s v="4/21/2023"/>
    <n v="1"/>
    <x v="11"/>
    <x v="4"/>
  </r>
  <r>
    <n v="735"/>
    <s v="Barbara"/>
    <s v="Nguyen"/>
    <n v="42"/>
    <x v="1"/>
    <s v="Address_735"/>
    <x v="28"/>
    <n v="19458795588"/>
    <s v="barbara.nguyen@kag.com"/>
    <x v="0"/>
    <n v="2272.5"/>
    <s v="9/21/2005"/>
    <s v="6/17/2023"/>
    <n v="735"/>
    <n v="45013"/>
    <x v="0"/>
    <n v="302.76"/>
    <n v="2575.2600000000002"/>
    <x v="80"/>
    <n v="735"/>
    <n v="5722.22"/>
    <x v="0"/>
    <n v="9.9499999999999993"/>
    <n v="48"/>
    <s v="10/15/2020"/>
    <x v="0"/>
    <n v="735"/>
    <x v="2"/>
    <n v="1351.03"/>
    <n v="4189.57"/>
    <n v="209.48"/>
    <s v="10/1/2023"/>
    <s v="4/20/2023"/>
    <n v="2701"/>
    <n v="735"/>
    <s v="7/15/2023"/>
    <s v="Suggestion"/>
    <s v="Pending"/>
    <s v="1/4/2023"/>
    <n v="1"/>
    <x v="11"/>
    <x v="0"/>
  </r>
  <r>
    <n v="736"/>
    <s v="Nancy"/>
    <s v="Ramirez"/>
    <n v="35"/>
    <x v="0"/>
    <s v="Address_736"/>
    <x v="28"/>
    <n v="19458795589"/>
    <s v="nancy.ramirez@kag.com"/>
    <x v="1"/>
    <n v="6566.36"/>
    <s v="1/3/2003"/>
    <s v="5/12/2023"/>
    <n v="736"/>
    <n v="44959"/>
    <x v="1"/>
    <n v="3102.67"/>
    <n v="9669.0300000000007"/>
    <x v="0"/>
    <n v="736"/>
    <n v="1914.31"/>
    <x v="2"/>
    <n v="6.28"/>
    <n v="48"/>
    <s v="8/13/2020"/>
    <x v="1"/>
    <n v="736"/>
    <x v="2"/>
    <n v="7765.06"/>
    <n v="3076.2"/>
    <n v="153.81"/>
    <s v="2/3/2023"/>
    <s v="4/16/2023"/>
    <n v="9674"/>
    <n v="736"/>
    <s v="4/30/2023"/>
    <s v="Complaint"/>
    <s v="Resolved"/>
    <s v="10/10/2023"/>
    <n v="1"/>
    <x v="9"/>
    <x v="4"/>
  </r>
  <r>
    <n v="737"/>
    <s v="Betty"/>
    <s v="Johnson"/>
    <n v="24"/>
    <x v="1"/>
    <s v="Address_737"/>
    <x v="15"/>
    <n v="19458795590"/>
    <s v="betty.johnson@kag.com"/>
    <x v="1"/>
    <n v="7482.78"/>
    <s v="5/4/2005"/>
    <s v="5/1/2023"/>
    <n v="737"/>
    <n v="45063"/>
    <x v="0"/>
    <n v="3947.03"/>
    <n v="3535.75"/>
    <x v="51"/>
    <n v="737"/>
    <n v="22115.18"/>
    <x v="1"/>
    <n v="8.5"/>
    <n v="60"/>
    <s v="1/24/2021"/>
    <x v="2"/>
    <n v="737"/>
    <x v="1"/>
    <n v="6867.44"/>
    <n v="4298.8599999999997"/>
    <n v="214.94"/>
    <s v="9/6/2023"/>
    <s v="9/13/2023"/>
    <n v="3055"/>
    <n v="737"/>
    <s v="11/18/2023"/>
    <s v="Suggestion"/>
    <s v="Pending"/>
    <s v="3/2/2023"/>
    <n v="1"/>
    <x v="10"/>
    <x v="2"/>
  </r>
  <r>
    <n v="738"/>
    <s v="Linda"/>
    <s v="Nguyen"/>
    <n v="48"/>
    <x v="1"/>
    <s v="Address_738"/>
    <x v="4"/>
    <n v="19458795591"/>
    <s v="linda.nguyen@kag.com"/>
    <x v="1"/>
    <n v="6977.01"/>
    <s v="4/1/2009"/>
    <s v="8/24/2023"/>
    <n v="738"/>
    <n v="45092"/>
    <x v="2"/>
    <n v="4533.43"/>
    <n v="2443.58"/>
    <x v="66"/>
    <n v="738"/>
    <n v="14174.67"/>
    <x v="2"/>
    <n v="4.97"/>
    <n v="48"/>
    <s v="6/7/2020"/>
    <x v="1"/>
    <n v="738"/>
    <x v="0"/>
    <n v="3088.39"/>
    <n v="1119.73"/>
    <n v="55.99"/>
    <s v="8/10/2023"/>
    <s v="5/10/2023"/>
    <n v="3007"/>
    <n v="738"/>
    <s v="10/23/2023"/>
    <s v="Praise"/>
    <s v="Pending"/>
    <s v="7/14/2023"/>
    <n v="1"/>
    <x v="7"/>
    <x v="1"/>
  </r>
  <r>
    <n v="739"/>
    <s v="Betty"/>
    <s v="Torres"/>
    <n v="49"/>
    <x v="0"/>
    <s v="Address_739"/>
    <x v="19"/>
    <n v="19458795592"/>
    <s v="betty.torres@kag.com"/>
    <x v="1"/>
    <n v="4441.07"/>
    <s v="6/21/2010"/>
    <s v="1/23/2023"/>
    <n v="739"/>
    <n v="45015"/>
    <x v="2"/>
    <n v="2536.42"/>
    <n v="1904.65"/>
    <x v="65"/>
    <n v="739"/>
    <n v="32013.57"/>
    <x v="0"/>
    <n v="2.52"/>
    <n v="12"/>
    <s v="1/3/2022"/>
    <x v="2"/>
    <n v="739"/>
    <x v="1"/>
    <n v="1495.81"/>
    <n v="3186.71"/>
    <n v="159.34"/>
    <s v="9/15/2023"/>
    <s v="7/10/2023"/>
    <n v="1330"/>
    <n v="739"/>
    <s v="6/13/2023"/>
    <s v="Complaint"/>
    <s v="Resolved"/>
    <s v="7/27/2023"/>
    <n v="1"/>
    <x v="11"/>
    <x v="1"/>
  </r>
  <r>
    <n v="740"/>
    <s v="Margaret"/>
    <s v="Brown"/>
    <n v="67"/>
    <x v="2"/>
    <s v="Address_740"/>
    <x v="32"/>
    <n v="19458795593"/>
    <s v="margaret.brown@kag.com"/>
    <x v="1"/>
    <n v="9188.86"/>
    <s v="11/22/2007"/>
    <s v="4/12/2023"/>
    <n v="740"/>
    <n v="45008"/>
    <x v="0"/>
    <n v="3756.06"/>
    <n v="12944.92"/>
    <x v="81"/>
    <n v="740"/>
    <n v="36080.959999999999"/>
    <x v="2"/>
    <n v="8.6199999999999992"/>
    <n v="24"/>
    <s v="1/16/2022"/>
    <x v="2"/>
    <n v="740"/>
    <x v="1"/>
    <n v="8130.13"/>
    <n v="1114.4100000000001"/>
    <n v="55.72"/>
    <s v="9/5/2023"/>
    <s v="9/28/2023"/>
    <n v="7112"/>
    <n v="740"/>
    <s v="5/16/2023"/>
    <s v="Praise"/>
    <s v="Resolved"/>
    <s v="8/21/2023"/>
    <n v="1"/>
    <x v="11"/>
    <x v="3"/>
  </r>
  <r>
    <n v="741"/>
    <s v="Sandra"/>
    <s v="Perez"/>
    <n v="62"/>
    <x v="0"/>
    <s v="Address_741"/>
    <x v="7"/>
    <n v="19458795594"/>
    <s v="sandra.perez@kag.com"/>
    <x v="1"/>
    <n v="8338.74"/>
    <s v="1/14/2017"/>
    <s v="5/12/2023"/>
    <n v="741"/>
    <n v="44969"/>
    <x v="1"/>
    <n v="4848.46"/>
    <n v="3490.28"/>
    <x v="22"/>
    <n v="741"/>
    <n v="25683.49"/>
    <x v="0"/>
    <n v="7.87"/>
    <n v="48"/>
    <s v="10/22/2020"/>
    <x v="2"/>
    <n v="741"/>
    <x v="1"/>
    <n v="7839.52"/>
    <n v="1307.1600000000001"/>
    <n v="65.36"/>
    <s v="11/11/2023"/>
    <s v="1/19/2023"/>
    <n v="9633"/>
    <n v="741"/>
    <s v="8/31/2023"/>
    <s v="Complaint"/>
    <s v="Resolved"/>
    <s v="12/24/2023"/>
    <n v="1"/>
    <x v="9"/>
    <x v="3"/>
  </r>
  <r>
    <n v="742"/>
    <s v="Linda"/>
    <s v="Sanchez"/>
    <n v="28"/>
    <x v="1"/>
    <s v="Address_742"/>
    <x v="38"/>
    <n v="19458795595"/>
    <s v="linda.sanchez@kag.com"/>
    <x v="0"/>
    <n v="6670.46"/>
    <s v="7/3/2005"/>
    <s v="10/1/2023"/>
    <n v="742"/>
    <n v="45061"/>
    <x v="2"/>
    <n v="4140.93"/>
    <n v="10811.39"/>
    <x v="4"/>
    <n v="742"/>
    <n v="31329.1"/>
    <x v="0"/>
    <n v="3.97"/>
    <n v="36"/>
    <s v="3/6/2021"/>
    <x v="1"/>
    <n v="742"/>
    <x v="2"/>
    <n v="9274.17"/>
    <n v="567.94000000000005"/>
    <n v="28.4"/>
    <s v="6/26/2023"/>
    <s v="9/9/2023"/>
    <n v="2378"/>
    <n v="742"/>
    <s v="9/6/2023"/>
    <s v="Suggestion"/>
    <s v="Pending"/>
    <s v="8/9/2023"/>
    <n v="1"/>
    <x v="10"/>
    <x v="4"/>
  </r>
  <r>
    <n v="743"/>
    <s v="Stephanie"/>
    <s v="Carter"/>
    <n v="27"/>
    <x v="2"/>
    <s v="Address_743"/>
    <x v="26"/>
    <n v="19458795596"/>
    <s v="stephanie.carter@kag.com"/>
    <x v="0"/>
    <n v="4466.6499999999996"/>
    <s v="5/8/2001"/>
    <s v="1/1/2023"/>
    <n v="743"/>
    <n v="45270"/>
    <x v="1"/>
    <n v="4273.57"/>
    <n v="193.08"/>
    <x v="89"/>
    <n v="743"/>
    <n v="28476.560000000001"/>
    <x v="0"/>
    <n v="6.46"/>
    <n v="24"/>
    <s v="4/10/2022"/>
    <x v="2"/>
    <n v="743"/>
    <x v="0"/>
    <n v="2504.6999999999998"/>
    <n v="4271.37"/>
    <n v="213.57"/>
    <s v="12/1/2023"/>
    <s v="12/13/2023"/>
    <n v="6869"/>
    <n v="743"/>
    <s v="7/17/2023"/>
    <s v="Complaint"/>
    <s v="Pending"/>
    <s v="6/2/2023"/>
    <n v="1"/>
    <x v="0"/>
    <x v="4"/>
  </r>
  <r>
    <n v="744"/>
    <s v="Betty"/>
    <s v="Nelson"/>
    <n v="39"/>
    <x v="2"/>
    <s v="Address_744"/>
    <x v="13"/>
    <n v="19458795597"/>
    <s v="betty.nelson@kag.com"/>
    <x v="1"/>
    <n v="4691.88"/>
    <s v="3/19/2022"/>
    <s v="2/1/2023"/>
    <n v="744"/>
    <n v="45222"/>
    <x v="2"/>
    <n v="2042.34"/>
    <n v="2649.54"/>
    <x v="81"/>
    <n v="744"/>
    <n v="1224.32"/>
    <x v="1"/>
    <n v="1.84"/>
    <n v="12"/>
    <s v="4/29/2022"/>
    <x v="0"/>
    <n v="744"/>
    <x v="2"/>
    <n v="6165.83"/>
    <n v="4010.68"/>
    <n v="200.53"/>
    <s v="10/19/2023"/>
    <s v="12/9/2023"/>
    <n v="6324"/>
    <n v="744"/>
    <s v="9/29/2023"/>
    <s v="Praise"/>
    <s v="Pending"/>
    <s v="6/27/2023"/>
    <n v="1"/>
    <x v="8"/>
    <x v="0"/>
  </r>
  <r>
    <n v="745"/>
    <s v="Betty"/>
    <s v="Scott"/>
    <n v="48"/>
    <x v="1"/>
    <s v="Address_745"/>
    <x v="0"/>
    <n v="19458795598"/>
    <s v="betty.scott@kag.com"/>
    <x v="1"/>
    <n v="1842.07"/>
    <s v="1/25/2005"/>
    <s v="5/29/2023"/>
    <n v="745"/>
    <n v="45267"/>
    <x v="0"/>
    <n v="467.53"/>
    <n v="1374.54"/>
    <x v="14"/>
    <n v="745"/>
    <n v="42243.39"/>
    <x v="1"/>
    <n v="1.24"/>
    <n v="12"/>
    <s v="7/8/2021"/>
    <x v="1"/>
    <n v="745"/>
    <x v="1"/>
    <n v="9263.7000000000007"/>
    <n v="1407.91"/>
    <n v="70.400000000000006"/>
    <s v="6/17/2023"/>
    <s v="4/4/2023"/>
    <n v="1729"/>
    <n v="745"/>
    <s v="6/24/2023"/>
    <s v="Suggestion"/>
    <s v="Resolved"/>
    <s v="2/10/2023"/>
    <n v="1"/>
    <x v="0"/>
    <x v="1"/>
  </r>
  <r>
    <n v="746"/>
    <s v="Paul"/>
    <s v="Gonzalez"/>
    <n v="58"/>
    <x v="2"/>
    <s v="Address_746"/>
    <x v="23"/>
    <n v="19458795599"/>
    <s v="paul.gonzalez@kag.com"/>
    <x v="0"/>
    <n v="7819.08"/>
    <s v="9/22/2014"/>
    <s v="6/15/2023"/>
    <n v="746"/>
    <n v="45045"/>
    <x v="0"/>
    <n v="4830.4799999999996"/>
    <n v="2988.6"/>
    <x v="22"/>
    <n v="746"/>
    <n v="3918.56"/>
    <x v="0"/>
    <n v="8.34"/>
    <n v="60"/>
    <s v="11/27/2020"/>
    <x v="1"/>
    <n v="746"/>
    <x v="2"/>
    <n v="2849.93"/>
    <n v="898.57"/>
    <n v="44.93"/>
    <s v="10/1/2023"/>
    <s v="12/11/2023"/>
    <n v="5332"/>
    <n v="746"/>
    <s v="7/8/2023"/>
    <s v="Suggestion"/>
    <s v="Pending"/>
    <s v="7/8/2023"/>
    <n v="1"/>
    <x v="1"/>
    <x v="1"/>
  </r>
  <r>
    <n v="747"/>
    <s v="Kenneth"/>
    <s v="Young"/>
    <n v="64"/>
    <x v="2"/>
    <s v="Address_747"/>
    <x v="3"/>
    <n v="19458795600"/>
    <s v="kenneth.young@kag.com"/>
    <x v="0"/>
    <n v="8673.0400000000009"/>
    <s v="3/14/2018"/>
    <s v="10/24/2023"/>
    <n v="747"/>
    <n v="45244"/>
    <x v="0"/>
    <n v="3482.13"/>
    <n v="12155.17"/>
    <x v="85"/>
    <n v="747"/>
    <n v="21106.68"/>
    <x v="0"/>
    <n v="9.48"/>
    <n v="48"/>
    <s v="1/3/2021"/>
    <x v="1"/>
    <n v="747"/>
    <x v="0"/>
    <n v="6465.99"/>
    <n v="3991.82"/>
    <n v="199.59"/>
    <s v="7/15/2023"/>
    <s v="4/14/2023"/>
    <n v="2496"/>
    <n v="747"/>
    <s v="8/27/2023"/>
    <s v="Complaint"/>
    <s v="Resolved"/>
    <s v="3/10/2023"/>
    <n v="1"/>
    <x v="4"/>
    <x v="3"/>
  </r>
  <r>
    <n v="748"/>
    <s v="Margaret"/>
    <s v="Taylor"/>
    <n v="31"/>
    <x v="0"/>
    <s v="Address_748"/>
    <x v="13"/>
    <n v="19458795601"/>
    <s v="margaret.taylor@kag.com"/>
    <x v="1"/>
    <n v="8290.09"/>
    <s v="7/9/2020"/>
    <s v="6/26/2023"/>
    <n v="748"/>
    <n v="45109"/>
    <x v="2"/>
    <n v="864.11"/>
    <n v="9154.2000000000007"/>
    <x v="7"/>
    <n v="748"/>
    <n v="6439.91"/>
    <x v="2"/>
    <n v="4.0999999999999996"/>
    <n v="60"/>
    <s v="1/31/2022"/>
    <x v="0"/>
    <n v="748"/>
    <x v="0"/>
    <n v="6463.94"/>
    <n v="2317.35"/>
    <n v="115.87"/>
    <s v="2/18/2023"/>
    <s v="1/21/2023"/>
    <n v="5721"/>
    <n v="748"/>
    <s v="10/7/2023"/>
    <s v="Praise"/>
    <s v="Resolved"/>
    <s v="11/2/2023"/>
    <n v="1"/>
    <x v="2"/>
    <x v="4"/>
  </r>
  <r>
    <n v="749"/>
    <s v="Anthony"/>
    <s v="Green"/>
    <n v="20"/>
    <x v="1"/>
    <s v="Address_749"/>
    <x v="21"/>
    <n v="19458795602"/>
    <s v="anthony.green@kag.com"/>
    <x v="0"/>
    <n v="5516.27"/>
    <s v="7/14/2013"/>
    <s v="12/7/2023"/>
    <n v="749"/>
    <n v="44961"/>
    <x v="0"/>
    <n v="4869.42"/>
    <n v="10385.69"/>
    <x v="16"/>
    <n v="749"/>
    <n v="33453.379999999997"/>
    <x v="2"/>
    <n v="6.38"/>
    <n v="48"/>
    <s v="1/24/2022"/>
    <x v="1"/>
    <n v="749"/>
    <x v="1"/>
    <n v="1376.24"/>
    <n v="1639.56"/>
    <n v="81.98"/>
    <s v="9/25/2023"/>
    <s v="10/10/2023"/>
    <n v="1608"/>
    <n v="749"/>
    <s v="1/6/2023"/>
    <s v="Praise"/>
    <s v="Resolved"/>
    <s v="12/29/2023"/>
    <n v="-1"/>
    <x v="9"/>
    <x v="2"/>
  </r>
  <r>
    <n v="750"/>
    <s v="Thomas"/>
    <s v="Scott"/>
    <n v="41"/>
    <x v="2"/>
    <s v="Address_750"/>
    <x v="6"/>
    <n v="19458795603"/>
    <s v="thomas.scott@kag.com"/>
    <x v="0"/>
    <n v="8395.6200000000008"/>
    <s v="9/10/2012"/>
    <s v="4/3/2023"/>
    <n v="750"/>
    <n v="45097"/>
    <x v="0"/>
    <n v="3581.77"/>
    <n v="4813.8500000000004"/>
    <x v="13"/>
    <n v="750"/>
    <n v="16953.8"/>
    <x v="2"/>
    <n v="7.46"/>
    <n v="24"/>
    <s v="10/6/2020"/>
    <x v="2"/>
    <n v="750"/>
    <x v="1"/>
    <n v="8040.26"/>
    <n v="3407.18"/>
    <n v="170.36"/>
    <s v="1/21/2023"/>
    <s v="1/19/2023"/>
    <n v="509"/>
    <n v="750"/>
    <s v="3/20/2023"/>
    <s v="Praise"/>
    <s v="Resolved"/>
    <s v="9/17/2023"/>
    <n v="1"/>
    <x v="7"/>
    <x v="0"/>
  </r>
  <r>
    <n v="751"/>
    <s v="David"/>
    <s v="Rivera"/>
    <n v="31"/>
    <x v="1"/>
    <s v="Address_751"/>
    <x v="12"/>
    <n v="19458795604"/>
    <s v="david.rivera@kag.com"/>
    <x v="0"/>
    <n v="7925.05"/>
    <s v="3/24/2020"/>
    <s v="4/27/2023"/>
    <n v="751"/>
    <n v="44937"/>
    <x v="0"/>
    <n v="460.94"/>
    <n v="8385.99"/>
    <x v="50"/>
    <n v="751"/>
    <n v="4486.46"/>
    <x v="0"/>
    <n v="7.71"/>
    <n v="60"/>
    <s v="12/31/2020"/>
    <x v="0"/>
    <n v="751"/>
    <x v="2"/>
    <n v="8105.58"/>
    <n v="1924.72"/>
    <n v="96.24"/>
    <s v="9/8/2023"/>
    <s v="1/26/2023"/>
    <n v="1840"/>
    <n v="751"/>
    <s v="11/19/2023"/>
    <s v="Suggestion"/>
    <s v="Pending"/>
    <s v="2/5/2023"/>
    <n v="1"/>
    <x v="3"/>
    <x v="4"/>
  </r>
  <r>
    <n v="752"/>
    <s v="Steven"/>
    <s v="Jackson"/>
    <n v="33"/>
    <x v="0"/>
    <s v="Address_752"/>
    <x v="39"/>
    <n v="19458795605"/>
    <s v="steven.jackson@kag.com"/>
    <x v="0"/>
    <n v="8340.36"/>
    <s v="6/25/2018"/>
    <s v="4/6/2023"/>
    <n v="752"/>
    <n v="45261"/>
    <x v="1"/>
    <n v="862.36"/>
    <n v="7478"/>
    <x v="0"/>
    <n v="752"/>
    <n v="3222.29"/>
    <x v="2"/>
    <n v="5.33"/>
    <n v="60"/>
    <s v="11/25/2021"/>
    <x v="2"/>
    <n v="752"/>
    <x v="2"/>
    <n v="2725.24"/>
    <n v="3640.25"/>
    <n v="182.01"/>
    <s v="8/18/2023"/>
    <s v="9/10/2023"/>
    <n v="7532"/>
    <n v="752"/>
    <s v="8/24/2023"/>
    <s v="Suggestion"/>
    <s v="Resolved"/>
    <s v="2/8/2023"/>
    <n v="1"/>
    <x v="0"/>
    <x v="4"/>
  </r>
  <r>
    <n v="753"/>
    <s v="Sarah"/>
    <s v="Wright"/>
    <n v="45"/>
    <x v="0"/>
    <s v="Address_753"/>
    <x v="37"/>
    <n v="19458795606"/>
    <s v="sarah.wright@kag.com"/>
    <x v="0"/>
    <n v="9821.14"/>
    <s v="4/3/2013"/>
    <s v="2/28/2023"/>
    <n v="753"/>
    <n v="45005"/>
    <x v="0"/>
    <n v="4328.3999999999996"/>
    <n v="5492.74"/>
    <x v="43"/>
    <n v="753"/>
    <n v="12619.95"/>
    <x v="2"/>
    <n v="6.52"/>
    <n v="60"/>
    <s v="8/5/2022"/>
    <x v="1"/>
    <n v="753"/>
    <x v="1"/>
    <n v="1382.7"/>
    <n v="1046.8"/>
    <n v="52.34"/>
    <s v="3/26/2023"/>
    <s v="6/26/2023"/>
    <n v="4209"/>
    <n v="753"/>
    <s v="4/20/2023"/>
    <s v="Suggestion"/>
    <s v="Resolved"/>
    <s v="10/7/2023"/>
    <n v="1"/>
    <x v="11"/>
    <x v="0"/>
  </r>
  <r>
    <n v="754"/>
    <s v="Richard"/>
    <s v="Rivera"/>
    <n v="52"/>
    <x v="0"/>
    <s v="Address_754"/>
    <x v="5"/>
    <n v="19458795607"/>
    <s v="richard.rivera@kag.com"/>
    <x v="0"/>
    <n v="8119"/>
    <s v="11/9/2015"/>
    <s v="5/21/2023"/>
    <n v="754"/>
    <n v="45059"/>
    <x v="1"/>
    <n v="4769.62"/>
    <n v="12888.62"/>
    <x v="24"/>
    <n v="754"/>
    <n v="33695.97"/>
    <x v="1"/>
    <n v="6.91"/>
    <n v="60"/>
    <s v="2/14/2020"/>
    <x v="2"/>
    <n v="754"/>
    <x v="1"/>
    <n v="7480.24"/>
    <n v="2839.89"/>
    <n v="141.99"/>
    <s v="1/12/2023"/>
    <s v="9/11/2023"/>
    <n v="7571"/>
    <n v="754"/>
    <s v="4/24/2023"/>
    <s v="Suggestion"/>
    <s v="Resolved"/>
    <s v="1/29/2023"/>
    <n v="1"/>
    <x v="10"/>
    <x v="1"/>
  </r>
  <r>
    <n v="755"/>
    <s v="Betty"/>
    <s v="Flores"/>
    <n v="57"/>
    <x v="2"/>
    <s v="Address_755"/>
    <x v="5"/>
    <n v="19458795608"/>
    <s v="betty.flores@kag.com"/>
    <x v="0"/>
    <n v="2779.83"/>
    <s v="7/28/2006"/>
    <s v="11/13/2023"/>
    <n v="755"/>
    <n v="45094"/>
    <x v="1"/>
    <n v="1830.49"/>
    <n v="4610.32"/>
    <x v="38"/>
    <n v="755"/>
    <n v="36192.85"/>
    <x v="1"/>
    <n v="1.93"/>
    <n v="36"/>
    <s v="12/14/2020"/>
    <x v="2"/>
    <n v="755"/>
    <x v="1"/>
    <n v="2213.3200000000002"/>
    <n v="4374.3900000000003"/>
    <n v="218.72"/>
    <s v="6/26/2023"/>
    <s v="11/10/2023"/>
    <n v="3526"/>
    <n v="755"/>
    <s v="11/14/2023"/>
    <s v="Praise"/>
    <s v="Pending"/>
    <s v="5/28/2023"/>
    <n v="1"/>
    <x v="7"/>
    <x v="1"/>
  </r>
  <r>
    <n v="756"/>
    <s v="Deborah"/>
    <s v="Ramirez"/>
    <n v="19"/>
    <x v="0"/>
    <s v="Address_756"/>
    <x v="31"/>
    <n v="19458795609"/>
    <s v="deborah.ramirez@kag.com"/>
    <x v="0"/>
    <n v="8226.5400000000009"/>
    <s v="7/31/2020"/>
    <s v="2/20/2023"/>
    <n v="756"/>
    <n v="45162"/>
    <x v="2"/>
    <n v="2072.1799999999998"/>
    <n v="10298.719999999999"/>
    <x v="71"/>
    <n v="756"/>
    <n v="7293.09"/>
    <x v="1"/>
    <n v="6.81"/>
    <n v="36"/>
    <s v="2/20/2020"/>
    <x v="0"/>
    <n v="756"/>
    <x v="0"/>
    <n v="7205.1"/>
    <n v="4057.02"/>
    <n v="202.85"/>
    <s v="9/1/2023"/>
    <s v="11/19/2023"/>
    <n v="2462"/>
    <n v="756"/>
    <s v="11/20/2023"/>
    <s v="Suggestion"/>
    <s v="Pending"/>
    <s v="8/1/2023"/>
    <n v="1"/>
    <x v="5"/>
    <x v="2"/>
  </r>
  <r>
    <n v="757"/>
    <s v="Mark"/>
    <s v="Smith"/>
    <n v="51"/>
    <x v="1"/>
    <s v="Address_757"/>
    <x v="8"/>
    <n v="19458795610"/>
    <s v="mark.smith@kag.com"/>
    <x v="0"/>
    <n v="3818.79"/>
    <s v="9/7/2022"/>
    <s v="9/12/2023"/>
    <n v="757"/>
    <n v="45228"/>
    <x v="0"/>
    <n v="1983.32"/>
    <n v="5802.11"/>
    <x v="29"/>
    <n v="757"/>
    <n v="7816.5"/>
    <x v="1"/>
    <n v="5.6"/>
    <n v="60"/>
    <s v="10/11/2020"/>
    <x v="0"/>
    <n v="757"/>
    <x v="1"/>
    <n v="2352.6799999999998"/>
    <n v="4717.71"/>
    <n v="235.89"/>
    <s v="6/8/2023"/>
    <s v="12/25/2023"/>
    <n v="4748"/>
    <n v="757"/>
    <s v="9/5/2023"/>
    <s v="Complaint"/>
    <s v="Pending"/>
    <s v="8/28/2023"/>
    <n v="1"/>
    <x v="8"/>
    <x v="1"/>
  </r>
  <r>
    <n v="758"/>
    <s v="Richard"/>
    <s v="Adams"/>
    <n v="35"/>
    <x v="0"/>
    <s v="Address_758"/>
    <x v="6"/>
    <n v="19458795611"/>
    <s v="richard.adams@kag.com"/>
    <x v="0"/>
    <n v="5210.3"/>
    <s v="4/21/2009"/>
    <s v="4/1/2023"/>
    <n v="758"/>
    <n v="44947"/>
    <x v="2"/>
    <n v="4178.43"/>
    <n v="1031.8699999999999"/>
    <x v="49"/>
    <n v="758"/>
    <n v="30068.12"/>
    <x v="0"/>
    <n v="4.41"/>
    <n v="48"/>
    <s v="8/21/2022"/>
    <x v="0"/>
    <n v="758"/>
    <x v="0"/>
    <n v="8742.98"/>
    <n v="105.45"/>
    <n v="5.27"/>
    <s v="10/20/2023"/>
    <s v="6/2/2023"/>
    <n v="4292"/>
    <n v="758"/>
    <s v="9/20/2023"/>
    <s v="Complaint"/>
    <s v="Resolved"/>
    <s v="3/15/2023"/>
    <n v="1"/>
    <x v="3"/>
    <x v="4"/>
  </r>
  <r>
    <n v="759"/>
    <s v="Melissa"/>
    <s v="Moore"/>
    <n v="24"/>
    <x v="2"/>
    <s v="Address_759"/>
    <x v="36"/>
    <n v="19458795612"/>
    <s v="melissa.moore@kag.com"/>
    <x v="1"/>
    <n v="7984.36"/>
    <s v="12/24/2010"/>
    <s v="11/17/2023"/>
    <n v="759"/>
    <n v="45063"/>
    <x v="0"/>
    <n v="2271.75"/>
    <n v="10256.11"/>
    <x v="81"/>
    <n v="759"/>
    <n v="47906.05"/>
    <x v="0"/>
    <n v="3.36"/>
    <n v="60"/>
    <s v="5/2/2020"/>
    <x v="1"/>
    <n v="759"/>
    <x v="2"/>
    <n v="6503.34"/>
    <n v="4642.5"/>
    <n v="232.12"/>
    <s v="7/7/2023"/>
    <s v="3/18/2023"/>
    <n v="1535"/>
    <n v="759"/>
    <s v="8/18/2023"/>
    <s v="Praise"/>
    <s v="Pending"/>
    <s v="4/1/2023"/>
    <n v="-1"/>
    <x v="10"/>
    <x v="2"/>
  </r>
  <r>
    <n v="760"/>
    <s v="Andrew"/>
    <s v="Mitchell"/>
    <n v="66"/>
    <x v="0"/>
    <s v="Address_760"/>
    <x v="1"/>
    <n v="19458795613"/>
    <s v="andrew.mitchell@kag.com"/>
    <x v="1"/>
    <n v="3235.52"/>
    <s v="5/11/2011"/>
    <s v="11/1/2023"/>
    <n v="760"/>
    <n v="45253"/>
    <x v="1"/>
    <n v="1882.53"/>
    <n v="1352.99"/>
    <x v="51"/>
    <n v="760"/>
    <n v="28092.639999999999"/>
    <x v="2"/>
    <n v="6.74"/>
    <n v="36"/>
    <s v="11/3/2022"/>
    <x v="0"/>
    <n v="760"/>
    <x v="1"/>
    <n v="6190.95"/>
    <n v="1202.2"/>
    <n v="60.11"/>
    <s v="5/24/2023"/>
    <s v="11/30/2023"/>
    <n v="5010"/>
    <n v="760"/>
    <s v="12/23/2023"/>
    <s v="Praise"/>
    <s v="Resolved"/>
    <s v="5/19/2023"/>
    <n v="1"/>
    <x v="4"/>
    <x v="3"/>
  </r>
  <r>
    <n v="761"/>
    <s v="Jennifer"/>
    <s v="Flores"/>
    <n v="55"/>
    <x v="2"/>
    <s v="Address_761"/>
    <x v="28"/>
    <n v="19458795614"/>
    <s v="jennifer.flores@kag.com"/>
    <x v="0"/>
    <n v="358.22"/>
    <s v="11/12/2010"/>
    <s v="6/26/2023"/>
    <n v="761"/>
    <n v="45081"/>
    <x v="2"/>
    <n v="3113.12"/>
    <n v="-2754.9"/>
    <x v="43"/>
    <n v="761"/>
    <n v="35875.360000000001"/>
    <x v="1"/>
    <n v="2.5"/>
    <n v="36"/>
    <s v="12/17/2022"/>
    <x v="0"/>
    <n v="761"/>
    <x v="1"/>
    <n v="5808.93"/>
    <n v="4722.16"/>
    <n v="236.11"/>
    <s v="11/27/2023"/>
    <s v="12/26/2023"/>
    <n v="7657"/>
    <n v="761"/>
    <s v="3/31/2023"/>
    <s v="Suggestion"/>
    <s v="Pending"/>
    <s v="9/19/2023"/>
    <n v="1"/>
    <x v="7"/>
    <x v="1"/>
  </r>
  <r>
    <n v="762"/>
    <s v="Karen"/>
    <s v="Allen"/>
    <n v="59"/>
    <x v="1"/>
    <s v="Address_762"/>
    <x v="24"/>
    <n v="19458795615"/>
    <s v="karen.allen@kag.com"/>
    <x v="1"/>
    <n v="7209.63"/>
    <s v="5/1/2007"/>
    <s v="4/13/2023"/>
    <n v="762"/>
    <n v="45199"/>
    <x v="1"/>
    <n v="2457.7600000000002"/>
    <n v="4751.87"/>
    <x v="45"/>
    <n v="762"/>
    <n v="29195.38"/>
    <x v="0"/>
    <n v="8.3000000000000007"/>
    <n v="60"/>
    <s v="11/22/2022"/>
    <x v="0"/>
    <n v="762"/>
    <x v="0"/>
    <n v="1371.22"/>
    <n v="1276.1099999999999"/>
    <n v="63.81"/>
    <s v="4/9/2023"/>
    <s v="7/21/2023"/>
    <n v="3369"/>
    <n v="762"/>
    <s v="1/7/2023"/>
    <s v="Suggestion"/>
    <s v="Pending"/>
    <s v="2/8/2023"/>
    <n v="1"/>
    <x v="6"/>
    <x v="1"/>
  </r>
  <r>
    <n v="763"/>
    <s v="Robert"/>
    <s v="Lopez"/>
    <n v="24"/>
    <x v="0"/>
    <s v="Address_763"/>
    <x v="22"/>
    <n v="19458795616"/>
    <s v="robert.lopez@kag.com"/>
    <x v="1"/>
    <n v="9031.52"/>
    <s v="8/2/2006"/>
    <s v="5/22/2023"/>
    <n v="763"/>
    <n v="44992"/>
    <x v="0"/>
    <n v="2671.78"/>
    <n v="6359.74"/>
    <x v="90"/>
    <n v="763"/>
    <n v="6136.95"/>
    <x v="1"/>
    <n v="2.5499999999999998"/>
    <n v="60"/>
    <s v="12/25/2020"/>
    <x v="2"/>
    <n v="763"/>
    <x v="1"/>
    <n v="8549.06"/>
    <n v="936.02"/>
    <n v="46.8"/>
    <s v="12/6/2023"/>
    <s v="3/29/2023"/>
    <n v="4178"/>
    <n v="763"/>
    <s v="3/7/2023"/>
    <s v="Complaint"/>
    <s v="Pending"/>
    <s v="2/3/2023"/>
    <n v="1"/>
    <x v="11"/>
    <x v="2"/>
  </r>
  <r>
    <n v="764"/>
    <s v="Timothy"/>
    <s v="Davis"/>
    <n v="21"/>
    <x v="0"/>
    <s v="Address_764"/>
    <x v="29"/>
    <n v="19458795617"/>
    <s v="timothy.davis@kag.com"/>
    <x v="0"/>
    <n v="9286.1"/>
    <s v="12/7/2020"/>
    <s v="1/30/2023"/>
    <n v="764"/>
    <n v="45158"/>
    <x v="2"/>
    <n v="2041"/>
    <n v="7245.1"/>
    <x v="65"/>
    <n v="764"/>
    <n v="47376.74"/>
    <x v="2"/>
    <n v="7.94"/>
    <n v="48"/>
    <s v="12/31/2022"/>
    <x v="1"/>
    <n v="764"/>
    <x v="1"/>
    <n v="5078.57"/>
    <n v="3138.65"/>
    <n v="156.93"/>
    <s v="6/4/2023"/>
    <s v="4/30/2023"/>
    <n v="9564"/>
    <n v="764"/>
    <s v="4/27/2023"/>
    <s v="Suggestion"/>
    <s v="Pending"/>
    <s v="5/19/2023"/>
    <n v="1"/>
    <x v="5"/>
    <x v="2"/>
  </r>
  <r>
    <n v="765"/>
    <s v="Matthew"/>
    <s v="White"/>
    <n v="60"/>
    <x v="1"/>
    <s v="Address_765"/>
    <x v="33"/>
    <n v="19458795618"/>
    <s v="matthew.white@kag.com"/>
    <x v="1"/>
    <n v="8009.21"/>
    <s v="6/29/2003"/>
    <s v="5/22/2023"/>
    <n v="765"/>
    <n v="44952"/>
    <x v="0"/>
    <n v="2307.9699999999998"/>
    <n v="10317.18"/>
    <x v="77"/>
    <n v="765"/>
    <n v="4527.26"/>
    <x v="0"/>
    <n v="8.36"/>
    <n v="36"/>
    <s v="7/2/2022"/>
    <x v="0"/>
    <n v="765"/>
    <x v="0"/>
    <n v="4330.5600000000004"/>
    <n v="3633.41"/>
    <n v="181.67"/>
    <s v="12/21/2023"/>
    <s v="4/17/2023"/>
    <n v="4251"/>
    <n v="765"/>
    <s v="12/26/2023"/>
    <s v="Complaint"/>
    <s v="Resolved"/>
    <s v="5/31/2023"/>
    <n v="1"/>
    <x v="3"/>
    <x v="1"/>
  </r>
  <r>
    <n v="766"/>
    <s v="Mary"/>
    <s v="Thomas"/>
    <n v="33"/>
    <x v="1"/>
    <s v="Address_766"/>
    <x v="27"/>
    <n v="19458795619"/>
    <s v="mary.thomas@kag.com"/>
    <x v="0"/>
    <n v="9357.91"/>
    <s v="1/11/2020"/>
    <s v="7/22/2023"/>
    <n v="766"/>
    <n v="45291"/>
    <x v="2"/>
    <n v="189.52"/>
    <n v="9168.39"/>
    <x v="17"/>
    <n v="766"/>
    <n v="38233.64"/>
    <x v="1"/>
    <n v="9.4600000000000009"/>
    <n v="60"/>
    <s v="5/31/2022"/>
    <x v="0"/>
    <n v="766"/>
    <x v="2"/>
    <n v="6679.07"/>
    <n v="4810.51"/>
    <n v="240.53"/>
    <s v="8/20/2023"/>
    <s v="4/8/2023"/>
    <n v="9421"/>
    <n v="766"/>
    <s v="2/25/2023"/>
    <s v="Suggestion"/>
    <s v="Resolved"/>
    <s v="11/21/2023"/>
    <n v="1"/>
    <x v="0"/>
    <x v="4"/>
  </r>
  <r>
    <n v="767"/>
    <s v="Elizabeth"/>
    <s v="Roberts"/>
    <n v="66"/>
    <x v="2"/>
    <s v="Address_767"/>
    <x v="6"/>
    <n v="19458795620"/>
    <s v="elizabeth.roberts@kag.com"/>
    <x v="1"/>
    <n v="8224.5"/>
    <s v="2/15/2003"/>
    <s v="8/11/2023"/>
    <n v="767"/>
    <n v="45126"/>
    <x v="0"/>
    <n v="4629.6499999999996"/>
    <n v="12854.15"/>
    <x v="59"/>
    <n v="767"/>
    <n v="48988.26"/>
    <x v="2"/>
    <n v="5.17"/>
    <n v="12"/>
    <s v="6/12/2020"/>
    <x v="1"/>
    <n v="767"/>
    <x v="0"/>
    <n v="5497.86"/>
    <n v="1505.81"/>
    <n v="75.290000000000006"/>
    <s v="8/19/2023"/>
    <s v="5/22/2023"/>
    <n v="5553"/>
    <n v="767"/>
    <s v="12/14/2023"/>
    <s v="Complaint"/>
    <s v="Pending"/>
    <s v="8/13/2023"/>
    <n v="1"/>
    <x v="2"/>
    <x v="3"/>
  </r>
  <r>
    <n v="768"/>
    <s v="Ashley"/>
    <s v="Brown"/>
    <n v="23"/>
    <x v="0"/>
    <s v="Address_768"/>
    <x v="36"/>
    <n v="19458795621"/>
    <s v="ashley.brown@kag.com"/>
    <x v="1"/>
    <n v="397.98"/>
    <s v="4/15/2004"/>
    <s v="12/14/2023"/>
    <n v="768"/>
    <n v="45099"/>
    <x v="1"/>
    <n v="162.56"/>
    <n v="560.54"/>
    <x v="64"/>
    <n v="768"/>
    <n v="16630.86"/>
    <x v="1"/>
    <n v="1.57"/>
    <n v="60"/>
    <s v="10/1/2021"/>
    <x v="2"/>
    <n v="768"/>
    <x v="0"/>
    <n v="3587.82"/>
    <n v="2260.2800000000002"/>
    <n v="113.01"/>
    <s v="3/1/2023"/>
    <s v="5/2/2023"/>
    <n v="2545"/>
    <n v="768"/>
    <s v="8/9/2023"/>
    <s v="Complaint"/>
    <s v="Pending"/>
    <s v="1/6/2023"/>
    <n v="1"/>
    <x v="7"/>
    <x v="2"/>
  </r>
  <r>
    <n v="769"/>
    <s v="Stephanie"/>
    <s v="Nguyen"/>
    <n v="37"/>
    <x v="0"/>
    <s v="Address_769"/>
    <x v="16"/>
    <n v="19458795622"/>
    <s v="stephanie.nguyen@kag.com"/>
    <x v="1"/>
    <n v="3561.59"/>
    <s v="3/16/2020"/>
    <s v="11/14/2023"/>
    <n v="769"/>
    <n v="45109"/>
    <x v="1"/>
    <n v="3866.33"/>
    <n v="-304.74"/>
    <x v="40"/>
    <n v="769"/>
    <n v="9409.8799999999992"/>
    <x v="2"/>
    <n v="7.1"/>
    <n v="36"/>
    <s v="10/20/2021"/>
    <x v="0"/>
    <n v="769"/>
    <x v="2"/>
    <n v="2333.41"/>
    <n v="3023.73"/>
    <n v="151.19"/>
    <s v="8/11/2023"/>
    <s v="4/24/2023"/>
    <n v="1101"/>
    <n v="769"/>
    <s v="7/1/2023"/>
    <s v="Praise"/>
    <s v="Pending"/>
    <s v="7/16/2023"/>
    <n v="1"/>
    <x v="2"/>
    <x v="0"/>
  </r>
  <r>
    <n v="770"/>
    <s v="Brian"/>
    <s v="Baker"/>
    <n v="48"/>
    <x v="0"/>
    <s v="Address_770"/>
    <x v="38"/>
    <n v="19458795623"/>
    <s v="brian.baker@kag.com"/>
    <x v="0"/>
    <n v="3427.45"/>
    <s v="3/29/2017"/>
    <s v="1/3/2023"/>
    <n v="770"/>
    <n v="44966"/>
    <x v="2"/>
    <n v="1498.36"/>
    <n v="4925.8100000000004"/>
    <x v="5"/>
    <n v="770"/>
    <n v="28742.54"/>
    <x v="1"/>
    <n v="3.54"/>
    <n v="12"/>
    <s v="11/19/2021"/>
    <x v="0"/>
    <n v="770"/>
    <x v="1"/>
    <n v="1912.07"/>
    <n v="4119.0600000000004"/>
    <n v="205.95"/>
    <s v="5/23/2023"/>
    <s v="7/23/2023"/>
    <n v="2767"/>
    <n v="770"/>
    <s v="6/25/2023"/>
    <s v="Complaint"/>
    <s v="Resolved"/>
    <s v="12/9/2023"/>
    <n v="1"/>
    <x v="9"/>
    <x v="1"/>
  </r>
  <r>
    <n v="771"/>
    <s v="Robert"/>
    <s v="Clark"/>
    <n v="36"/>
    <x v="0"/>
    <s v="Address_771"/>
    <x v="35"/>
    <n v="19458795624"/>
    <s v="robert.clark@kag.com"/>
    <x v="1"/>
    <n v="2269.73"/>
    <s v="11/5/2020"/>
    <s v="2/8/2023"/>
    <n v="771"/>
    <n v="45198"/>
    <x v="0"/>
    <n v="570.15"/>
    <n v="2839.88"/>
    <x v="61"/>
    <n v="771"/>
    <n v="39958.26"/>
    <x v="1"/>
    <n v="1.83"/>
    <n v="12"/>
    <s v="9/27/2021"/>
    <x v="2"/>
    <n v="771"/>
    <x v="2"/>
    <n v="3128.52"/>
    <n v="3907.78"/>
    <n v="195.39"/>
    <s v="4/12/2023"/>
    <s v="10/5/2023"/>
    <n v="2978"/>
    <n v="771"/>
    <s v="2/11/2023"/>
    <s v="Praise"/>
    <s v="Pending"/>
    <s v="2/8/2023"/>
    <n v="1"/>
    <x v="6"/>
    <x v="0"/>
  </r>
  <r>
    <n v="772"/>
    <s v="Steven"/>
    <s v="Rodriguez"/>
    <n v="69"/>
    <x v="1"/>
    <s v="Address_772"/>
    <x v="17"/>
    <n v="19458795625"/>
    <s v="steven.rodriguez@kag.com"/>
    <x v="0"/>
    <n v="7999.58"/>
    <s v="11/15/2014"/>
    <s v="10/2/2023"/>
    <n v="772"/>
    <n v="45138"/>
    <x v="0"/>
    <n v="3052.37"/>
    <n v="4947.21"/>
    <x v="60"/>
    <n v="772"/>
    <n v="47524.28"/>
    <x v="2"/>
    <n v="8.6999999999999993"/>
    <n v="12"/>
    <s v="9/3/2020"/>
    <x v="2"/>
    <n v="772"/>
    <x v="1"/>
    <n v="8830.99"/>
    <n v="4719.03"/>
    <n v="235.95"/>
    <s v="1/23/2023"/>
    <s v="8/13/2023"/>
    <n v="5923"/>
    <n v="772"/>
    <s v="10/1/2023"/>
    <s v="Complaint"/>
    <s v="Pending"/>
    <s v="6/26/2023"/>
    <n v="1"/>
    <x v="2"/>
    <x v="3"/>
  </r>
  <r>
    <n v="773"/>
    <s v="James"/>
    <s v="Campbell"/>
    <n v="39"/>
    <x v="0"/>
    <s v="Address_773"/>
    <x v="34"/>
    <n v="19458795626"/>
    <s v="james.campbell@kag.com"/>
    <x v="1"/>
    <n v="5248.89"/>
    <s v="6/2/2012"/>
    <s v="12/27/2023"/>
    <n v="773"/>
    <n v="45150"/>
    <x v="1"/>
    <n v="3537.69"/>
    <n v="8786.58"/>
    <x v="17"/>
    <n v="773"/>
    <n v="34990.04"/>
    <x v="1"/>
    <n v="2.2599999999999998"/>
    <n v="48"/>
    <s v="6/29/2020"/>
    <x v="2"/>
    <n v="773"/>
    <x v="1"/>
    <n v="1988.45"/>
    <n v="2709.92"/>
    <n v="135.5"/>
    <s v="10/17/2023"/>
    <s v="7/29/2023"/>
    <n v="2464"/>
    <n v="773"/>
    <s v="10/2/2023"/>
    <s v="Praise"/>
    <s v="Resolved"/>
    <s v="3/21/2023"/>
    <n v="1"/>
    <x v="5"/>
    <x v="0"/>
  </r>
  <r>
    <n v="774"/>
    <s v="Karen"/>
    <s v="Thomas"/>
    <n v="38"/>
    <x v="0"/>
    <s v="Address_774"/>
    <x v="29"/>
    <n v="19458795627"/>
    <s v="karen.thomas@kag.com"/>
    <x v="1"/>
    <n v="8379.26"/>
    <s v="6/9/2014"/>
    <s v="4/8/2023"/>
    <n v="774"/>
    <n v="45086"/>
    <x v="2"/>
    <n v="3154.71"/>
    <n v="5224.55"/>
    <x v="38"/>
    <n v="774"/>
    <n v="17457.78"/>
    <x v="2"/>
    <n v="5.56"/>
    <n v="60"/>
    <s v="5/2/2020"/>
    <x v="2"/>
    <n v="774"/>
    <x v="1"/>
    <n v="8337.0499999999993"/>
    <n v="4108.47"/>
    <n v="205.42"/>
    <s v="2/12/2023"/>
    <s v="4/30/2023"/>
    <n v="3622"/>
    <n v="774"/>
    <s v="4/22/2023"/>
    <s v="Praise"/>
    <s v="Resolved"/>
    <s v="1/16/2023"/>
    <n v="1"/>
    <x v="7"/>
    <x v="0"/>
  </r>
  <r>
    <n v="775"/>
    <s v="Emily"/>
    <s v="Lopez"/>
    <n v="35"/>
    <x v="0"/>
    <s v="Address_775"/>
    <x v="25"/>
    <n v="19458795628"/>
    <s v="emily.lopez@kag.com"/>
    <x v="0"/>
    <n v="6053.36"/>
    <s v="7/23/2010"/>
    <s v="5/8/2023"/>
    <n v="775"/>
    <n v="44961"/>
    <x v="0"/>
    <n v="2884.66"/>
    <n v="8938.02"/>
    <x v="18"/>
    <n v="775"/>
    <n v="25222.959999999999"/>
    <x v="2"/>
    <n v="8.1"/>
    <n v="12"/>
    <s v="3/10/2020"/>
    <x v="0"/>
    <n v="775"/>
    <x v="2"/>
    <n v="8813.81"/>
    <n v="4017.03"/>
    <n v="200.85"/>
    <s v="9/23/2023"/>
    <s v="12/17/2023"/>
    <n v="676"/>
    <n v="775"/>
    <s v="6/22/2023"/>
    <s v="Suggestion"/>
    <s v="Pending"/>
    <s v="8/15/2023"/>
    <n v="1"/>
    <x v="9"/>
    <x v="4"/>
  </r>
  <r>
    <n v="776"/>
    <s v="Timothy"/>
    <s v="Walker"/>
    <n v="49"/>
    <x v="2"/>
    <s v="Address_776"/>
    <x v="29"/>
    <n v="19458795629"/>
    <s v="timothy.walker@kag.com"/>
    <x v="1"/>
    <n v="5947.03"/>
    <s v="12/14/2007"/>
    <s v="6/16/2023"/>
    <n v="776"/>
    <n v="45246"/>
    <x v="0"/>
    <n v="2685.57"/>
    <n v="8632.6"/>
    <x v="21"/>
    <n v="776"/>
    <n v="38298.83"/>
    <x v="1"/>
    <n v="2.79"/>
    <n v="48"/>
    <s v="5/27/2021"/>
    <x v="0"/>
    <n v="776"/>
    <x v="1"/>
    <n v="8425.6"/>
    <n v="1034.72"/>
    <n v="51.74"/>
    <s v="12/28/2023"/>
    <s v="7/23/2023"/>
    <n v="4020"/>
    <n v="776"/>
    <s v="10/3/2023"/>
    <s v="Praise"/>
    <s v="Resolved"/>
    <s v="1/26/2023"/>
    <n v="1"/>
    <x v="4"/>
    <x v="1"/>
  </r>
  <r>
    <n v="777"/>
    <s v="Ronald"/>
    <s v="White"/>
    <n v="64"/>
    <x v="2"/>
    <s v="Address_777"/>
    <x v="3"/>
    <n v="19458795630"/>
    <s v="ronald.white@kag.com"/>
    <x v="0"/>
    <n v="3903.07"/>
    <s v="5/24/2016"/>
    <s v="9/23/2023"/>
    <n v="777"/>
    <n v="45047"/>
    <x v="1"/>
    <n v="2709.88"/>
    <n v="6612.95"/>
    <x v="12"/>
    <n v="777"/>
    <n v="39608.69"/>
    <x v="2"/>
    <n v="9.07"/>
    <n v="36"/>
    <s v="10/16/2022"/>
    <x v="2"/>
    <n v="777"/>
    <x v="1"/>
    <n v="8772.25"/>
    <n v="1721.54"/>
    <n v="86.08"/>
    <s v="8/23/2023"/>
    <s v="4/8/2023"/>
    <n v="4759"/>
    <n v="777"/>
    <s v="4/4/2023"/>
    <s v="Praise"/>
    <s v="Pending"/>
    <s v="11/1/2023"/>
    <n v="-1"/>
    <x v="10"/>
    <x v="3"/>
  </r>
  <r>
    <n v="778"/>
    <s v="William"/>
    <s v="Wilson"/>
    <n v="51"/>
    <x v="2"/>
    <s v="Address_778"/>
    <x v="15"/>
    <n v="19458795631"/>
    <s v="william.wilson@kag.com"/>
    <x v="0"/>
    <n v="7917.07"/>
    <s v="3/30/2017"/>
    <s v="12/11/2023"/>
    <n v="778"/>
    <n v="45212"/>
    <x v="0"/>
    <n v="4328.45"/>
    <n v="12245.52"/>
    <x v="29"/>
    <n v="778"/>
    <n v="4647.43"/>
    <x v="0"/>
    <n v="3.98"/>
    <n v="12"/>
    <s v="6/22/2021"/>
    <x v="2"/>
    <n v="778"/>
    <x v="1"/>
    <n v="2935.22"/>
    <n v="999.22"/>
    <n v="49.96"/>
    <s v="5/11/2023"/>
    <s v="9/28/2023"/>
    <n v="9889"/>
    <n v="778"/>
    <s v="1/7/2023"/>
    <s v="Complaint"/>
    <s v="Pending"/>
    <s v="12/5/2023"/>
    <n v="1"/>
    <x v="8"/>
    <x v="1"/>
  </r>
  <r>
    <n v="779"/>
    <s v="Charles"/>
    <s v="Hall"/>
    <n v="68"/>
    <x v="1"/>
    <s v="Address_779"/>
    <x v="0"/>
    <n v="19458795632"/>
    <s v="charles.hall@kag.com"/>
    <x v="0"/>
    <n v="6862.61"/>
    <s v="6/27/2015"/>
    <s v="5/31/2023"/>
    <n v="779"/>
    <n v="45096"/>
    <x v="1"/>
    <n v="459.87"/>
    <n v="6402.74"/>
    <x v="14"/>
    <n v="779"/>
    <n v="31073.24"/>
    <x v="2"/>
    <n v="4.57"/>
    <n v="60"/>
    <s v="1/14/2021"/>
    <x v="2"/>
    <n v="779"/>
    <x v="0"/>
    <n v="9958.81"/>
    <n v="210.95"/>
    <n v="10.55"/>
    <s v="1/16/2023"/>
    <s v="2/9/2023"/>
    <n v="1339"/>
    <n v="779"/>
    <s v="10/6/2023"/>
    <s v="Suggestion"/>
    <s v="Resolved"/>
    <s v="12/31/2023"/>
    <n v="1"/>
    <x v="7"/>
    <x v="3"/>
  </r>
  <r>
    <n v="780"/>
    <s v="Sandra"/>
    <s v="Harris"/>
    <n v="44"/>
    <x v="1"/>
    <s v="Address_780"/>
    <x v="27"/>
    <n v="19458795633"/>
    <s v="sandra.harris@kag.com"/>
    <x v="0"/>
    <n v="3453.64"/>
    <s v="5/21/2010"/>
    <s v="9/5/2023"/>
    <n v="780"/>
    <n v="45262"/>
    <x v="2"/>
    <n v="795.27"/>
    <n v="4248.91"/>
    <x v="55"/>
    <n v="780"/>
    <n v="48401.13"/>
    <x v="2"/>
    <n v="2.1800000000000002"/>
    <n v="12"/>
    <s v="11/3/2020"/>
    <x v="0"/>
    <n v="780"/>
    <x v="2"/>
    <n v="5885.39"/>
    <n v="4251.05"/>
    <n v="212.55"/>
    <s v="12/2/2023"/>
    <s v="7/12/2023"/>
    <n v="8255"/>
    <n v="780"/>
    <s v="1/15/2023"/>
    <s v="Praise"/>
    <s v="Resolved"/>
    <s v="4/27/2023"/>
    <n v="1"/>
    <x v="0"/>
    <x v="0"/>
  </r>
  <r>
    <n v="781"/>
    <s v="Matthew"/>
    <s v="King"/>
    <n v="55"/>
    <x v="1"/>
    <s v="Address_781"/>
    <x v="23"/>
    <n v="19458795634"/>
    <s v="matthew.king@kag.com"/>
    <x v="1"/>
    <n v="9936.3799999999992"/>
    <s v="7/18/2004"/>
    <s v="2/28/2023"/>
    <n v="781"/>
    <n v="45157"/>
    <x v="0"/>
    <n v="4065.13"/>
    <n v="14001.51"/>
    <x v="0"/>
    <n v="781"/>
    <n v="39477.58"/>
    <x v="1"/>
    <n v="6.8"/>
    <n v="36"/>
    <s v="3/3/2020"/>
    <x v="1"/>
    <n v="781"/>
    <x v="0"/>
    <n v="8295.67"/>
    <n v="4509.59"/>
    <n v="225.48"/>
    <s v="8/20/2023"/>
    <s v="6/30/2023"/>
    <n v="4663"/>
    <n v="781"/>
    <s v="9/13/2023"/>
    <s v="Praise"/>
    <s v="Resolved"/>
    <s v="6/9/2023"/>
    <n v="1"/>
    <x v="5"/>
    <x v="1"/>
  </r>
  <r>
    <n v="782"/>
    <s v="Lisa"/>
    <s v="Williams"/>
    <n v="61"/>
    <x v="0"/>
    <s v="Address_782"/>
    <x v="13"/>
    <n v="19458795635"/>
    <s v="lisa.williams@kag.com"/>
    <x v="0"/>
    <n v="4681.6099999999997"/>
    <s v="7/1/2021"/>
    <s v="8/6/2023"/>
    <n v="782"/>
    <n v="45026"/>
    <x v="0"/>
    <n v="1522.17"/>
    <n v="3159.44"/>
    <x v="30"/>
    <n v="782"/>
    <n v="1358.82"/>
    <x v="0"/>
    <n v="5.46"/>
    <n v="36"/>
    <s v="5/12/2022"/>
    <x v="0"/>
    <n v="782"/>
    <x v="1"/>
    <n v="5367.06"/>
    <n v="2104.7199999999998"/>
    <n v="105.24"/>
    <s v="4/21/2023"/>
    <s v="9/23/2023"/>
    <n v="5755"/>
    <n v="782"/>
    <s v="7/21/2023"/>
    <s v="Suggestion"/>
    <s v="Pending"/>
    <s v="1/13/2023"/>
    <n v="1"/>
    <x v="1"/>
    <x v="3"/>
  </r>
  <r>
    <n v="783"/>
    <s v="Anthony"/>
    <s v="White"/>
    <n v="47"/>
    <x v="0"/>
    <s v="Address_783"/>
    <x v="3"/>
    <n v="19458795636"/>
    <s v="anthony.white@kag.com"/>
    <x v="0"/>
    <n v="3234.24"/>
    <s v="9/6/2016"/>
    <s v="3/24/2023"/>
    <n v="783"/>
    <n v="45159"/>
    <x v="1"/>
    <n v="3860.09"/>
    <n v="-625.85"/>
    <x v="55"/>
    <n v="783"/>
    <n v="12022.14"/>
    <x v="2"/>
    <n v="9.77"/>
    <n v="12"/>
    <s v="8/13/2020"/>
    <x v="2"/>
    <n v="783"/>
    <x v="0"/>
    <n v="2718.38"/>
    <n v="1824.47"/>
    <n v="91.22"/>
    <s v="11/19/2023"/>
    <s v="8/28/2023"/>
    <n v="4880"/>
    <n v="783"/>
    <s v="10/7/2023"/>
    <s v="Complaint"/>
    <s v="Resolved"/>
    <s v="3/6/2023"/>
    <n v="1"/>
    <x v="5"/>
    <x v="1"/>
  </r>
  <r>
    <n v="784"/>
    <s v="Ronald"/>
    <s v="Adams"/>
    <n v="50"/>
    <x v="1"/>
    <s v="Address_784"/>
    <x v="20"/>
    <n v="19458795637"/>
    <s v="ronald.adams@kag.com"/>
    <x v="0"/>
    <n v="6909.15"/>
    <s v="9/5/2017"/>
    <s v="4/12/2023"/>
    <n v="784"/>
    <n v="44928"/>
    <x v="1"/>
    <n v="1769.95"/>
    <n v="8679.1"/>
    <x v="68"/>
    <n v="784"/>
    <n v="22805.43"/>
    <x v="1"/>
    <n v="7.28"/>
    <n v="60"/>
    <s v="8/28/2020"/>
    <x v="1"/>
    <n v="784"/>
    <x v="0"/>
    <n v="8615.5300000000007"/>
    <n v="2353.58"/>
    <n v="117.68"/>
    <s v="11/29/2023"/>
    <s v="10/20/2023"/>
    <n v="5417"/>
    <n v="784"/>
    <s v="11/1/2023"/>
    <s v="Suggestion"/>
    <s v="Pending"/>
    <s v="3/1/2023"/>
    <n v="1"/>
    <x v="3"/>
    <x v="1"/>
  </r>
  <r>
    <n v="785"/>
    <s v="Richard"/>
    <s v="Rodriguez"/>
    <n v="44"/>
    <x v="2"/>
    <s v="Address_785"/>
    <x v="0"/>
    <n v="19458795638"/>
    <s v="richard.rodriguez@kag.com"/>
    <x v="1"/>
    <n v="2305.79"/>
    <s v="6/6/2004"/>
    <s v="5/28/2023"/>
    <n v="785"/>
    <n v="44942"/>
    <x v="0"/>
    <n v="4627.8"/>
    <n v="6933.59"/>
    <x v="16"/>
    <n v="785"/>
    <n v="35607.199999999997"/>
    <x v="1"/>
    <n v="7.83"/>
    <n v="48"/>
    <s v="9/3/2022"/>
    <x v="1"/>
    <n v="785"/>
    <x v="1"/>
    <n v="5415.74"/>
    <n v="3142.06"/>
    <n v="157.1"/>
    <s v="11/8/2023"/>
    <s v="10/21/2023"/>
    <n v="6057"/>
    <n v="785"/>
    <s v="10/28/2023"/>
    <s v="Praise"/>
    <s v="Resolved"/>
    <s v="3/1/2023"/>
    <n v="1"/>
    <x v="3"/>
    <x v="0"/>
  </r>
  <r>
    <n v="786"/>
    <s v="Steven"/>
    <s v="Sanchez"/>
    <n v="40"/>
    <x v="0"/>
    <s v="Address_786"/>
    <x v="31"/>
    <n v="19458795639"/>
    <s v="steven.sanchez@kag.com"/>
    <x v="1"/>
    <n v="8323.3799999999992"/>
    <s v="8/16/2001"/>
    <s v="9/1/2023"/>
    <n v="786"/>
    <n v="45147"/>
    <x v="1"/>
    <n v="1413.86"/>
    <n v="6909.52"/>
    <x v="37"/>
    <n v="786"/>
    <n v="28207.09"/>
    <x v="2"/>
    <n v="2.79"/>
    <n v="12"/>
    <s v="1/12/2021"/>
    <x v="2"/>
    <n v="786"/>
    <x v="1"/>
    <n v="9750.48"/>
    <n v="4936.26"/>
    <n v="246.81"/>
    <s v="7/20/2023"/>
    <s v="2/14/2023"/>
    <n v="5992"/>
    <n v="786"/>
    <s v="5/2/2023"/>
    <s v="Praise"/>
    <s v="Pending"/>
    <s v="11/8/2023"/>
    <n v="1"/>
    <x v="5"/>
    <x v="0"/>
  </r>
  <r>
    <n v="787"/>
    <s v="Kimberly"/>
    <s v="Martin"/>
    <n v="60"/>
    <x v="2"/>
    <s v="Address_787"/>
    <x v="20"/>
    <n v="19458795640"/>
    <s v="kimberly.martin@kag.com"/>
    <x v="0"/>
    <n v="6835.6"/>
    <s v="9/1/2005"/>
    <s v="10/27/2023"/>
    <n v="787"/>
    <n v="45189"/>
    <x v="1"/>
    <n v="2140.21"/>
    <n v="4695.3900000000003"/>
    <x v="74"/>
    <n v="787"/>
    <n v="4789.07"/>
    <x v="0"/>
    <n v="7.41"/>
    <n v="36"/>
    <s v="11/18/2020"/>
    <x v="1"/>
    <n v="787"/>
    <x v="0"/>
    <n v="8301.8799999999992"/>
    <n v="4358"/>
    <n v="217.9"/>
    <s v="2/15/2023"/>
    <s v="5/18/2023"/>
    <n v="6958"/>
    <n v="787"/>
    <s v="1/16/2023"/>
    <s v="Suggestion"/>
    <s v="Resolved"/>
    <s v="1/15/2023"/>
    <n v="1"/>
    <x v="6"/>
    <x v="1"/>
  </r>
  <r>
    <n v="788"/>
    <s v="Kenneth"/>
    <s v="Flores"/>
    <n v="36"/>
    <x v="0"/>
    <s v="Address_788"/>
    <x v="15"/>
    <n v="19458795641"/>
    <s v="kenneth.flores@kag.com"/>
    <x v="1"/>
    <n v="8713.65"/>
    <s v="10/9/2001"/>
    <s v="10/1/2023"/>
    <n v="788"/>
    <n v="45109"/>
    <x v="2"/>
    <n v="802.62"/>
    <n v="7911.03"/>
    <x v="6"/>
    <n v="788"/>
    <n v="37175.160000000003"/>
    <x v="0"/>
    <n v="6.02"/>
    <n v="48"/>
    <s v="12/5/2020"/>
    <x v="1"/>
    <n v="788"/>
    <x v="0"/>
    <n v="7754.49"/>
    <n v="812.67"/>
    <n v="40.630000000000003"/>
    <s v="6/7/2023"/>
    <s v="10/5/2023"/>
    <n v="3742"/>
    <n v="788"/>
    <s v="7/1/2023"/>
    <s v="Complaint"/>
    <s v="Pending"/>
    <s v="1/10/2023"/>
    <n v="1"/>
    <x v="2"/>
    <x v="0"/>
  </r>
  <r>
    <n v="789"/>
    <s v="Andrew"/>
    <s v="Martinez"/>
    <n v="48"/>
    <x v="0"/>
    <s v="Address_789"/>
    <x v="6"/>
    <n v="19458795642"/>
    <s v="andrew.martinez@kag.com"/>
    <x v="1"/>
    <n v="3357.61"/>
    <s v="8/22/2003"/>
    <s v="2/17/2023"/>
    <n v="789"/>
    <n v="44949"/>
    <x v="1"/>
    <n v="3336.76"/>
    <n v="20.85"/>
    <x v="75"/>
    <n v="789"/>
    <n v="42096.97"/>
    <x v="1"/>
    <n v="4.63"/>
    <n v="60"/>
    <s v="2/6/2020"/>
    <x v="2"/>
    <n v="789"/>
    <x v="1"/>
    <n v="7472.24"/>
    <n v="4385.71"/>
    <n v="219.29"/>
    <s v="4/28/2023"/>
    <s v="11/13/2023"/>
    <n v="3904"/>
    <n v="789"/>
    <s v="6/5/2023"/>
    <s v="Complaint"/>
    <s v="Pending"/>
    <s v="12/27/2023"/>
    <n v="1"/>
    <x v="3"/>
    <x v="1"/>
  </r>
  <r>
    <n v="790"/>
    <s v="James"/>
    <s v="Jackson"/>
    <n v="21"/>
    <x v="2"/>
    <s v="Address_790"/>
    <x v="20"/>
    <n v="19458795643"/>
    <s v="james.jackson@kag.com"/>
    <x v="0"/>
    <n v="8558.81"/>
    <s v="11/24/2003"/>
    <s v="11/27/2023"/>
    <n v="790"/>
    <n v="45173"/>
    <x v="0"/>
    <n v="2020.38"/>
    <n v="10579.19"/>
    <x v="18"/>
    <n v="790"/>
    <n v="11082.13"/>
    <x v="2"/>
    <n v="8.0399999999999991"/>
    <n v="12"/>
    <s v="6/29/2020"/>
    <x v="0"/>
    <n v="790"/>
    <x v="0"/>
    <n v="6482.33"/>
    <n v="2424"/>
    <n v="121.2"/>
    <s v="5/27/2023"/>
    <s v="11/10/2023"/>
    <n v="454"/>
    <n v="790"/>
    <s v="8/6/2023"/>
    <s v="Praise"/>
    <s v="Pending"/>
    <s v="8/30/2023"/>
    <n v="1"/>
    <x v="6"/>
    <x v="2"/>
  </r>
  <r>
    <n v="791"/>
    <s v="Charles"/>
    <s v="Williams"/>
    <n v="36"/>
    <x v="1"/>
    <s v="Address_791"/>
    <x v="26"/>
    <n v="19458795644"/>
    <s v="charles.williams@kag.com"/>
    <x v="0"/>
    <n v="5059.22"/>
    <s v="3/27/2016"/>
    <s v="9/7/2023"/>
    <n v="791"/>
    <n v="45183"/>
    <x v="1"/>
    <n v="4706.6099999999997"/>
    <n v="352.61"/>
    <x v="13"/>
    <n v="791"/>
    <n v="4303.76"/>
    <x v="2"/>
    <n v="9.81"/>
    <n v="36"/>
    <s v="10/3/2022"/>
    <x v="1"/>
    <n v="791"/>
    <x v="1"/>
    <n v="9075.18"/>
    <n v="4025.58"/>
    <n v="201.28"/>
    <s v="3/5/2023"/>
    <s v="3/16/2023"/>
    <n v="1694"/>
    <n v="791"/>
    <s v="11/6/2023"/>
    <s v="Suggestion"/>
    <s v="Resolved"/>
    <s v="12/17/2023"/>
    <n v="1"/>
    <x v="6"/>
    <x v="0"/>
  </r>
  <r>
    <n v="792"/>
    <s v="Deborah"/>
    <s v="White"/>
    <n v="55"/>
    <x v="2"/>
    <s v="Address_792"/>
    <x v="30"/>
    <n v="19458795645"/>
    <s v="deborah.white@kag.com"/>
    <x v="1"/>
    <n v="685.65"/>
    <s v="3/27/2019"/>
    <s v="8/5/2023"/>
    <n v="792"/>
    <n v="45042"/>
    <x v="0"/>
    <n v="88.58"/>
    <n v="597.07000000000005"/>
    <x v="97"/>
    <n v="792"/>
    <n v="39756.92"/>
    <x v="0"/>
    <n v="1.85"/>
    <n v="48"/>
    <s v="1/18/2021"/>
    <x v="2"/>
    <n v="792"/>
    <x v="2"/>
    <n v="6589.66"/>
    <n v="4225.51"/>
    <n v="211.28"/>
    <s v="1/19/2023"/>
    <s v="11/1/2023"/>
    <n v="1283"/>
    <n v="792"/>
    <s v="12/12/2023"/>
    <s v="Complaint"/>
    <s v="Pending"/>
    <s v="8/13/2023"/>
    <n v="1"/>
    <x v="1"/>
    <x v="1"/>
  </r>
  <r>
    <n v="793"/>
    <s v="Jennifer"/>
    <s v="Jones"/>
    <n v="57"/>
    <x v="1"/>
    <s v="Address_793"/>
    <x v="11"/>
    <n v="19458795646"/>
    <s v="jennifer.jones@kag.com"/>
    <x v="1"/>
    <n v="2022.28"/>
    <s v="5/19/2003"/>
    <s v="8/23/2023"/>
    <n v="793"/>
    <n v="44995"/>
    <x v="0"/>
    <n v="1944.38"/>
    <n v="3966.66"/>
    <x v="38"/>
    <n v="793"/>
    <n v="32381.87"/>
    <x v="0"/>
    <n v="8.1"/>
    <n v="24"/>
    <s v="11/1/2021"/>
    <x v="0"/>
    <n v="793"/>
    <x v="2"/>
    <n v="9963.85"/>
    <n v="1891.01"/>
    <n v="94.55"/>
    <s v="9/15/2023"/>
    <s v="4/7/2023"/>
    <n v="2167"/>
    <n v="793"/>
    <s v="6/13/2023"/>
    <s v="Complaint"/>
    <s v="Resolved"/>
    <s v="7/17/2023"/>
    <n v="1"/>
    <x v="11"/>
    <x v="1"/>
  </r>
  <r>
    <n v="794"/>
    <s v="Betty"/>
    <s v="Williams"/>
    <n v="39"/>
    <x v="1"/>
    <s v="Address_794"/>
    <x v="33"/>
    <n v="19458795647"/>
    <s v="betty.williams@kag.com"/>
    <x v="1"/>
    <n v="2254.73"/>
    <s v="7/18/2015"/>
    <s v="1/1/2023"/>
    <n v="794"/>
    <n v="45067"/>
    <x v="1"/>
    <n v="127.91"/>
    <n v="2126.8200000000002"/>
    <x v="87"/>
    <n v="794"/>
    <n v="40371.699999999997"/>
    <x v="0"/>
    <n v="9.2799999999999994"/>
    <n v="48"/>
    <s v="11/8/2022"/>
    <x v="0"/>
    <n v="794"/>
    <x v="0"/>
    <n v="5701.68"/>
    <n v="140.52000000000001"/>
    <n v="7.03"/>
    <s v="4/22/2023"/>
    <s v="12/17/2023"/>
    <n v="8728"/>
    <n v="794"/>
    <s v="7/4/2023"/>
    <s v="Praise"/>
    <s v="Pending"/>
    <s v="4/1/2023"/>
    <n v="1"/>
    <x v="10"/>
    <x v="0"/>
  </r>
  <r>
    <n v="795"/>
    <s v="Thomas"/>
    <s v="Clark"/>
    <n v="26"/>
    <x v="0"/>
    <s v="Address_795"/>
    <x v="24"/>
    <n v="19458795648"/>
    <s v="thomas.clark@kag.com"/>
    <x v="1"/>
    <n v="7703.11"/>
    <s v="12/27/2003"/>
    <s v="4/7/2023"/>
    <n v="795"/>
    <n v="44978"/>
    <x v="0"/>
    <n v="1651.92"/>
    <n v="6051.19"/>
    <x v="64"/>
    <n v="795"/>
    <n v="28763.24"/>
    <x v="2"/>
    <n v="3.84"/>
    <n v="36"/>
    <s v="5/2/2020"/>
    <x v="1"/>
    <n v="795"/>
    <x v="2"/>
    <n v="1735.85"/>
    <n v="1824.11"/>
    <n v="91.21"/>
    <s v="3/7/2023"/>
    <s v="4/20/2023"/>
    <n v="413"/>
    <n v="795"/>
    <s v="1/31/2023"/>
    <s v="Praise"/>
    <s v="Pending"/>
    <s v="12/29/2023"/>
    <n v="1"/>
    <x v="9"/>
    <x v="4"/>
  </r>
  <r>
    <n v="796"/>
    <s v="Robert"/>
    <s v="Thomas"/>
    <n v="48"/>
    <x v="0"/>
    <s v="Address_796"/>
    <x v="20"/>
    <n v="19458795649"/>
    <s v="robert.thomas@kag.com"/>
    <x v="0"/>
    <n v="2110.94"/>
    <s v="1/1/2015"/>
    <s v="9/20/2023"/>
    <n v="796"/>
    <n v="45022"/>
    <x v="2"/>
    <n v="1907.42"/>
    <n v="4018.36"/>
    <x v="35"/>
    <n v="796"/>
    <n v="21998.36"/>
    <x v="2"/>
    <n v="4.2699999999999996"/>
    <n v="36"/>
    <s v="7/3/2020"/>
    <x v="2"/>
    <n v="796"/>
    <x v="2"/>
    <n v="7816.87"/>
    <n v="149.9"/>
    <n v="7.5"/>
    <s v="5/14/2023"/>
    <s v="4/8/2023"/>
    <n v="1217"/>
    <n v="796"/>
    <s v="10/13/2023"/>
    <s v="Complaint"/>
    <s v="Pending"/>
    <s v="11/12/2023"/>
    <n v="1"/>
    <x v="1"/>
    <x v="1"/>
  </r>
  <r>
    <n v="797"/>
    <s v="Donald"/>
    <s v="Carter"/>
    <n v="27"/>
    <x v="0"/>
    <s v="Address_797"/>
    <x v="10"/>
    <n v="19458795650"/>
    <s v="donald.carter@kag.com"/>
    <x v="1"/>
    <n v="5662.98"/>
    <s v="10/1/2007"/>
    <s v="12/17/2023"/>
    <n v="797"/>
    <n v="44981"/>
    <x v="2"/>
    <n v="1298.0999999999999"/>
    <n v="4364.88"/>
    <x v="65"/>
    <n v="797"/>
    <n v="48190.81"/>
    <x v="1"/>
    <n v="8.15"/>
    <n v="24"/>
    <s v="8/29/2020"/>
    <x v="0"/>
    <n v="797"/>
    <x v="1"/>
    <n v="1395.87"/>
    <n v="2570.1"/>
    <n v="128.5"/>
    <s v="3/1/2023"/>
    <s v="12/11/2023"/>
    <n v="5038"/>
    <n v="797"/>
    <s v="6/16/2023"/>
    <s v="Complaint"/>
    <s v="Pending"/>
    <s v="2/28/2023"/>
    <n v="1"/>
    <x v="9"/>
    <x v="4"/>
  </r>
  <r>
    <n v="798"/>
    <s v="Robert"/>
    <s v="Anderson"/>
    <n v="27"/>
    <x v="1"/>
    <s v="Address_798"/>
    <x v="4"/>
    <n v="19458795651"/>
    <s v="robert.anderson@kag.com"/>
    <x v="1"/>
    <n v="6560.17"/>
    <s v="3/21/2010"/>
    <s v="3/31/2023"/>
    <n v="798"/>
    <n v="45211"/>
    <x v="0"/>
    <n v="1285.0999999999999"/>
    <n v="5275.07"/>
    <x v="52"/>
    <n v="798"/>
    <n v="39218.03"/>
    <x v="0"/>
    <n v="9.58"/>
    <n v="24"/>
    <s v="5/13/2020"/>
    <x v="0"/>
    <n v="798"/>
    <x v="1"/>
    <n v="4471.4799999999996"/>
    <n v="4745.8100000000004"/>
    <n v="237.29"/>
    <s v="3/2/2023"/>
    <s v="3/3/2023"/>
    <n v="2129"/>
    <n v="798"/>
    <s v="1/23/2023"/>
    <s v="Praise"/>
    <s v="Resolved"/>
    <s v="2/5/2023"/>
    <n v="1"/>
    <x v="8"/>
    <x v="4"/>
  </r>
  <r>
    <n v="799"/>
    <s v="Donna"/>
    <s v="Wright"/>
    <n v="47"/>
    <x v="1"/>
    <s v="Address_799"/>
    <x v="4"/>
    <n v="19458795652"/>
    <s v="donna.wright@kag.com"/>
    <x v="1"/>
    <n v="7761.19"/>
    <s v="3/25/2021"/>
    <s v="7/18/2023"/>
    <n v="799"/>
    <n v="45072"/>
    <x v="2"/>
    <n v="1307.7"/>
    <n v="6453.49"/>
    <x v="77"/>
    <n v="799"/>
    <n v="21183.9"/>
    <x v="1"/>
    <n v="9.4499999999999993"/>
    <n v="24"/>
    <s v="12/5/2022"/>
    <x v="0"/>
    <n v="799"/>
    <x v="1"/>
    <n v="5044.91"/>
    <n v="4425.55"/>
    <n v="221.28"/>
    <s v="3/22/2023"/>
    <s v="5/17/2023"/>
    <n v="3366"/>
    <n v="799"/>
    <s v="11/4/2023"/>
    <s v="Praise"/>
    <s v="Pending"/>
    <s v="10/17/2023"/>
    <n v="1"/>
    <x v="10"/>
    <x v="1"/>
  </r>
  <r>
    <n v="800"/>
    <s v="Michael"/>
    <s v="Lopez"/>
    <n v="27"/>
    <x v="2"/>
    <s v="Address_800"/>
    <x v="26"/>
    <n v="19458795653"/>
    <s v="michael.lopez@kag.com"/>
    <x v="0"/>
    <n v="7860.41"/>
    <s v="3/24/2020"/>
    <s v="4/10/2023"/>
    <n v="800"/>
    <n v="45209"/>
    <x v="1"/>
    <n v="1338.62"/>
    <n v="6521.79"/>
    <x v="86"/>
    <n v="800"/>
    <n v="45468.39"/>
    <x v="1"/>
    <n v="1.5"/>
    <n v="60"/>
    <s v="5/22/2022"/>
    <x v="0"/>
    <n v="800"/>
    <x v="0"/>
    <n v="8991.1200000000008"/>
    <n v="1917.39"/>
    <n v="95.87"/>
    <s v="9/27/2023"/>
    <s v="11/12/2023"/>
    <n v="4459"/>
    <n v="800"/>
    <s v="5/24/2023"/>
    <s v="Praise"/>
    <s v="Pending"/>
    <s v="10/8/2023"/>
    <n v="1"/>
    <x v="8"/>
    <x v="4"/>
  </r>
  <r>
    <n v="801"/>
    <s v="Daniel"/>
    <s v="Green"/>
    <n v="53"/>
    <x v="0"/>
    <s v="Address_801"/>
    <x v="32"/>
    <n v="19458795654"/>
    <s v="daniel.green@kag.com"/>
    <x v="1"/>
    <n v="7204.28"/>
    <s v="11/1/2018"/>
    <s v="6/1/2023"/>
    <n v="801"/>
    <n v="44976"/>
    <x v="1"/>
    <n v="1418.61"/>
    <n v="8622.89"/>
    <x v="1"/>
    <n v="801"/>
    <n v="49681.46"/>
    <x v="0"/>
    <n v="8.84"/>
    <n v="36"/>
    <s v="12/30/2022"/>
    <x v="2"/>
    <n v="801"/>
    <x v="2"/>
    <n v="6049.82"/>
    <n v="3782.78"/>
    <n v="189.14"/>
    <s v="8/11/2023"/>
    <s v="7/29/2023"/>
    <n v="7388"/>
    <n v="801"/>
    <s v="5/8/2023"/>
    <s v="Suggestion"/>
    <s v="Resolved"/>
    <s v="4/28/2023"/>
    <n v="1"/>
    <x v="9"/>
    <x v="1"/>
  </r>
  <r>
    <n v="802"/>
    <s v="Paul"/>
    <s v="Baker"/>
    <n v="35"/>
    <x v="0"/>
    <s v="Address_802"/>
    <x v="5"/>
    <n v="19458795655"/>
    <s v="paul.baker@kag.com"/>
    <x v="0"/>
    <n v="2210.52"/>
    <s v="8/22/2019"/>
    <s v="3/10/2023"/>
    <n v="802"/>
    <n v="45224"/>
    <x v="1"/>
    <n v="4257.9799999999996"/>
    <n v="-2047.46"/>
    <x v="96"/>
    <n v="802"/>
    <n v="16103.59"/>
    <x v="2"/>
    <n v="6.28"/>
    <n v="12"/>
    <s v="1/27/2020"/>
    <x v="2"/>
    <n v="802"/>
    <x v="1"/>
    <n v="9497.01"/>
    <n v="3654.78"/>
    <n v="182.74"/>
    <s v="1/13/2023"/>
    <s v="10/13/2023"/>
    <n v="1694"/>
    <n v="802"/>
    <s v="8/6/2023"/>
    <s v="Complaint"/>
    <s v="Resolved"/>
    <s v="12/18/2023"/>
    <n v="1"/>
    <x v="8"/>
    <x v="4"/>
  </r>
  <r>
    <n v="803"/>
    <s v="Paul"/>
    <s v="Sanchez"/>
    <n v="61"/>
    <x v="1"/>
    <s v="Address_803"/>
    <x v="6"/>
    <n v="19458795656"/>
    <s v="paul.sanchez@kag.com"/>
    <x v="0"/>
    <n v="5480.35"/>
    <s v="12/14/2002"/>
    <s v="8/2/2023"/>
    <n v="803"/>
    <n v="45121"/>
    <x v="0"/>
    <n v="204.88"/>
    <n v="5275.47"/>
    <x v="33"/>
    <n v="803"/>
    <n v="44731.360000000001"/>
    <x v="2"/>
    <n v="4.79"/>
    <n v="60"/>
    <s v="8/6/2022"/>
    <x v="0"/>
    <n v="803"/>
    <x v="0"/>
    <n v="3161.35"/>
    <n v="2888.44"/>
    <n v="144.41999999999999"/>
    <s v="9/21/2023"/>
    <s v="10/4/2023"/>
    <n v="747"/>
    <n v="803"/>
    <s v="1/21/2023"/>
    <s v="Suggestion"/>
    <s v="Pending"/>
    <s v="8/19/2023"/>
    <n v="1"/>
    <x v="2"/>
    <x v="3"/>
  </r>
  <r>
    <n v="804"/>
    <s v="Elizabeth"/>
    <s v="Campbell"/>
    <n v="60"/>
    <x v="0"/>
    <s v="Address_804"/>
    <x v="23"/>
    <n v="19458795657"/>
    <s v="elizabeth.campbell@kag.com"/>
    <x v="0"/>
    <n v="2972.68"/>
    <s v="8/31/2019"/>
    <s v="4/18/2023"/>
    <n v="804"/>
    <n v="45148"/>
    <x v="1"/>
    <n v="4944.66"/>
    <n v="-1971.98"/>
    <x v="88"/>
    <n v="804"/>
    <n v="3224.48"/>
    <x v="2"/>
    <n v="8.61"/>
    <n v="36"/>
    <s v="9/27/2021"/>
    <x v="0"/>
    <n v="804"/>
    <x v="1"/>
    <n v="3525"/>
    <n v="3522.74"/>
    <n v="176.14"/>
    <s v="8/5/2023"/>
    <s v="1/29/2023"/>
    <n v="490"/>
    <n v="804"/>
    <s v="9/26/2023"/>
    <s v="Suggestion"/>
    <s v="Resolved"/>
    <s v="1/24/2023"/>
    <n v="1"/>
    <x v="5"/>
    <x v="1"/>
  </r>
  <r>
    <n v="805"/>
    <s v="Elizabeth"/>
    <s v="King"/>
    <n v="65"/>
    <x v="1"/>
    <s v="Address_805"/>
    <x v="8"/>
    <n v="19458795658"/>
    <s v="elizabeth.king@kag.com"/>
    <x v="1"/>
    <n v="7773.47"/>
    <s v="8/23/2012"/>
    <s v="6/13/2023"/>
    <n v="805"/>
    <n v="45064"/>
    <x v="1"/>
    <n v="1414.8"/>
    <n v="9188.27"/>
    <x v="11"/>
    <n v="805"/>
    <n v="11503.1"/>
    <x v="2"/>
    <n v="8.1999999999999993"/>
    <n v="48"/>
    <s v="8/18/2022"/>
    <x v="1"/>
    <n v="805"/>
    <x v="0"/>
    <n v="4286.6499999999996"/>
    <n v="4516.8"/>
    <n v="225.84"/>
    <s v="11/2/2023"/>
    <s v="6/17/2023"/>
    <n v="8226"/>
    <n v="805"/>
    <s v="12/12/2023"/>
    <s v="Complaint"/>
    <s v="Resolved"/>
    <s v="3/31/2023"/>
    <n v="1"/>
    <x v="10"/>
    <x v="3"/>
  </r>
  <r>
    <n v="806"/>
    <s v="Christopher"/>
    <s v="Thompson"/>
    <n v="36"/>
    <x v="2"/>
    <s v="Address_806"/>
    <x v="17"/>
    <n v="19458795659"/>
    <s v="christopher.thompson@kag.com"/>
    <x v="1"/>
    <n v="7506.12"/>
    <s v="1/24/2015"/>
    <s v="11/2/2023"/>
    <n v="806"/>
    <n v="44935"/>
    <x v="0"/>
    <n v="149.44999999999999"/>
    <n v="7655.57"/>
    <x v="43"/>
    <n v="806"/>
    <n v="8884.7000000000007"/>
    <x v="0"/>
    <n v="5.58"/>
    <n v="24"/>
    <s v="11/6/2020"/>
    <x v="2"/>
    <n v="806"/>
    <x v="1"/>
    <n v="7568.56"/>
    <n v="1406.27"/>
    <n v="70.31"/>
    <s v="9/23/2023"/>
    <s v="5/25/2023"/>
    <n v="4943"/>
    <n v="806"/>
    <s v="3/14/2023"/>
    <s v="Suggestion"/>
    <s v="Pending"/>
    <s v="12/23/2023"/>
    <n v="1"/>
    <x v="3"/>
    <x v="0"/>
  </r>
  <r>
    <n v="807"/>
    <s v="Thomas"/>
    <s v="Walker"/>
    <n v="60"/>
    <x v="2"/>
    <s v="Address_807"/>
    <x v="37"/>
    <n v="19458795660"/>
    <s v="thomas.walker@kag.com"/>
    <x v="0"/>
    <n v="2373.5100000000002"/>
    <s v="1/17/2015"/>
    <s v="9/5/2023"/>
    <n v="807"/>
    <n v="44929"/>
    <x v="2"/>
    <n v="884.04"/>
    <n v="1489.47"/>
    <x v="71"/>
    <n v="807"/>
    <n v="18473.09"/>
    <x v="0"/>
    <n v="4.7"/>
    <n v="48"/>
    <s v="4/20/2020"/>
    <x v="2"/>
    <n v="807"/>
    <x v="2"/>
    <n v="7121.54"/>
    <n v="878.49"/>
    <n v="43.92"/>
    <s v="7/27/2023"/>
    <s v="7/15/2023"/>
    <n v="5590"/>
    <n v="807"/>
    <s v="11/22/2023"/>
    <s v="Praise"/>
    <s v="Resolved"/>
    <s v="8/4/2023"/>
    <n v="1"/>
    <x v="3"/>
    <x v="1"/>
  </r>
  <r>
    <n v="808"/>
    <s v="Charles"/>
    <s v="Roberts"/>
    <n v="40"/>
    <x v="0"/>
    <s v="Address_808"/>
    <x v="11"/>
    <n v="19458795661"/>
    <s v="charles.roberts@kag.com"/>
    <x v="1"/>
    <n v="6449.29"/>
    <s v="6/15/2013"/>
    <s v="10/29/2023"/>
    <n v="808"/>
    <n v="45268"/>
    <x v="1"/>
    <n v="4709.91"/>
    <n v="11159.2"/>
    <x v="56"/>
    <n v="808"/>
    <n v="28568.51"/>
    <x v="0"/>
    <n v="5.25"/>
    <n v="12"/>
    <s v="8/11/2020"/>
    <x v="0"/>
    <n v="808"/>
    <x v="2"/>
    <n v="2852.29"/>
    <n v="1608.51"/>
    <n v="80.430000000000007"/>
    <s v="4/5/2023"/>
    <s v="4/7/2023"/>
    <n v="4685"/>
    <n v="808"/>
    <s v="7/7/2023"/>
    <s v="Praise"/>
    <s v="Resolved"/>
    <s v="5/29/2023"/>
    <n v="1"/>
    <x v="0"/>
    <x v="0"/>
  </r>
  <r>
    <n v="809"/>
    <s v="Susan"/>
    <s v="Martin"/>
    <n v="21"/>
    <x v="2"/>
    <s v="Address_809"/>
    <x v="33"/>
    <n v="19458795662"/>
    <s v="susan.martin@kag.com"/>
    <x v="0"/>
    <n v="678.44"/>
    <s v="11/14/2015"/>
    <s v="7/17/2023"/>
    <n v="809"/>
    <n v="44964"/>
    <x v="0"/>
    <n v="4987.6400000000003"/>
    <n v="5666.08"/>
    <x v="84"/>
    <n v="809"/>
    <n v="36279.01"/>
    <x v="2"/>
    <n v="3.87"/>
    <n v="60"/>
    <s v="2/6/2020"/>
    <x v="1"/>
    <n v="809"/>
    <x v="2"/>
    <n v="4633.47"/>
    <n v="3055.03"/>
    <n v="152.75"/>
    <s v="4/28/2023"/>
    <s v="3/5/2023"/>
    <n v="1586"/>
    <n v="809"/>
    <s v="1/22/2023"/>
    <s v="Suggestion"/>
    <s v="Resolved"/>
    <s v="9/29/2023"/>
    <n v="1"/>
    <x v="9"/>
    <x v="2"/>
  </r>
  <r>
    <n v="810"/>
    <s v="David"/>
    <s v="Lopez"/>
    <n v="29"/>
    <x v="0"/>
    <s v="Address_810"/>
    <x v="39"/>
    <n v="19458795663"/>
    <s v="david.lopez@kag.com"/>
    <x v="0"/>
    <n v="7708.63"/>
    <s v="2/17/2020"/>
    <s v="10/6/2023"/>
    <n v="810"/>
    <n v="44996"/>
    <x v="2"/>
    <n v="1241.3"/>
    <n v="6467.33"/>
    <x v="87"/>
    <n v="810"/>
    <n v="45237.39"/>
    <x v="0"/>
    <n v="7.12"/>
    <n v="48"/>
    <s v="3/16/2022"/>
    <x v="2"/>
    <n v="810"/>
    <x v="2"/>
    <n v="4166.17"/>
    <n v="2412.6999999999998"/>
    <n v="120.64"/>
    <s v="6/16/2023"/>
    <s v="10/6/2023"/>
    <n v="1824"/>
    <n v="810"/>
    <s v="1/20/2023"/>
    <s v="Suggestion"/>
    <s v="Resolved"/>
    <s v="9/13/2023"/>
    <n v="1"/>
    <x v="11"/>
    <x v="4"/>
  </r>
  <r>
    <n v="811"/>
    <s v="Melissa"/>
    <s v="Thompson"/>
    <n v="66"/>
    <x v="0"/>
    <s v="Address_811"/>
    <x v="20"/>
    <n v="19458795664"/>
    <s v="melissa.thompson@kag.com"/>
    <x v="1"/>
    <n v="7824"/>
    <s v="3/28/2000"/>
    <s v="1/12/2023"/>
    <n v="811"/>
    <n v="44995"/>
    <x v="2"/>
    <n v="1134.99"/>
    <n v="6689.01"/>
    <x v="89"/>
    <n v="811"/>
    <n v="8768.83"/>
    <x v="1"/>
    <n v="9.0299999999999994"/>
    <n v="12"/>
    <s v="3/27/2021"/>
    <x v="1"/>
    <n v="811"/>
    <x v="2"/>
    <n v="7833.39"/>
    <n v="3361.4"/>
    <n v="168.07"/>
    <s v="1/31/2023"/>
    <s v="6/1/2023"/>
    <n v="8809"/>
    <n v="811"/>
    <s v="12/11/2023"/>
    <s v="Praise"/>
    <s v="Pending"/>
    <s v="1/5/2023"/>
    <n v="1"/>
    <x v="11"/>
    <x v="3"/>
  </r>
  <r>
    <n v="812"/>
    <s v="James"/>
    <s v="Brown"/>
    <n v="41"/>
    <x v="1"/>
    <s v="Address_812"/>
    <x v="8"/>
    <n v="19458795665"/>
    <s v="james.brown@kag.com"/>
    <x v="0"/>
    <n v="3535.42"/>
    <s v="1/31/2016"/>
    <s v="6/5/2023"/>
    <n v="812"/>
    <n v="45084"/>
    <x v="2"/>
    <n v="4182.09"/>
    <n v="7717.51"/>
    <x v="79"/>
    <n v="812"/>
    <n v="29335.89"/>
    <x v="1"/>
    <n v="3.25"/>
    <n v="48"/>
    <s v="10/5/2020"/>
    <x v="0"/>
    <n v="812"/>
    <x v="1"/>
    <n v="4311.99"/>
    <n v="2228.34"/>
    <n v="111.42"/>
    <s v="4/25/2023"/>
    <s v="5/15/2023"/>
    <n v="7549"/>
    <n v="812"/>
    <s v="12/19/2023"/>
    <s v="Suggestion"/>
    <s v="Pending"/>
    <s v="1/19/2023"/>
    <n v="1"/>
    <x v="7"/>
    <x v="0"/>
  </r>
  <r>
    <n v="813"/>
    <s v="Brian"/>
    <s v="Thompson"/>
    <n v="30"/>
    <x v="1"/>
    <s v="Address_813"/>
    <x v="38"/>
    <n v="19458795666"/>
    <s v="brian.thompson@kag.com"/>
    <x v="0"/>
    <n v="8081.94"/>
    <s v="3/9/2012"/>
    <s v="7/5/2023"/>
    <n v="813"/>
    <n v="45196"/>
    <x v="1"/>
    <n v="4571.92"/>
    <n v="3510.02"/>
    <x v="54"/>
    <n v="813"/>
    <n v="28179.97"/>
    <x v="2"/>
    <n v="8.43"/>
    <n v="36"/>
    <s v="11/30/2021"/>
    <x v="2"/>
    <n v="813"/>
    <x v="0"/>
    <n v="7803.12"/>
    <n v="3255.95"/>
    <n v="162.80000000000001"/>
    <s v="2/18/2023"/>
    <s v="9/21/2023"/>
    <n v="4086"/>
    <n v="813"/>
    <s v="10/25/2023"/>
    <s v="Suggestion"/>
    <s v="Pending"/>
    <s v="10/26/2023"/>
    <n v="1"/>
    <x v="6"/>
    <x v="4"/>
  </r>
  <r>
    <n v="814"/>
    <s v="Richard"/>
    <s v="Mitchell"/>
    <n v="21"/>
    <x v="0"/>
    <s v="Address_814"/>
    <x v="39"/>
    <n v="19458795667"/>
    <s v="richard.mitchell@kag.com"/>
    <x v="1"/>
    <n v="8597.15"/>
    <s v="12/24/2002"/>
    <s v="8/24/2023"/>
    <n v="814"/>
    <n v="44928"/>
    <x v="2"/>
    <n v="3255.3"/>
    <n v="5341.85"/>
    <x v="11"/>
    <n v="814"/>
    <n v="23465.22"/>
    <x v="0"/>
    <n v="4.25"/>
    <n v="48"/>
    <s v="10/24/2020"/>
    <x v="1"/>
    <n v="814"/>
    <x v="1"/>
    <n v="5935.17"/>
    <n v="443.47"/>
    <n v="22.17"/>
    <s v="7/18/2023"/>
    <s v="9/16/2023"/>
    <n v="2121"/>
    <n v="814"/>
    <s v="11/12/2023"/>
    <s v="Praise"/>
    <s v="Pending"/>
    <s v="6/21/2023"/>
    <n v="1"/>
    <x v="3"/>
    <x v="2"/>
  </r>
  <r>
    <n v="815"/>
    <s v="Patricia"/>
    <s v="Mitchell"/>
    <n v="44"/>
    <x v="2"/>
    <s v="Address_815"/>
    <x v="8"/>
    <n v="19458795668"/>
    <s v="patricia.mitchell@kag.com"/>
    <x v="0"/>
    <n v="1981.57"/>
    <s v="10/15/2001"/>
    <s v="11/13/2023"/>
    <n v="815"/>
    <n v="45279"/>
    <x v="2"/>
    <n v="4679.74"/>
    <n v="6661.31"/>
    <x v="20"/>
    <n v="815"/>
    <n v="35034.550000000003"/>
    <x v="1"/>
    <n v="2.19"/>
    <n v="24"/>
    <s v="12/21/2021"/>
    <x v="2"/>
    <n v="815"/>
    <x v="1"/>
    <n v="9483.2800000000007"/>
    <n v="2170.14"/>
    <n v="108.51"/>
    <s v="4/25/2023"/>
    <s v="12/26/2023"/>
    <n v="2293"/>
    <n v="815"/>
    <s v="7/30/2023"/>
    <s v="Suggestion"/>
    <s v="Pending"/>
    <s v="10/31/2023"/>
    <n v="1"/>
    <x v="0"/>
    <x v="0"/>
  </r>
  <r>
    <n v="816"/>
    <s v="James"/>
    <s v="Smith"/>
    <n v="55"/>
    <x v="2"/>
    <s v="Address_816"/>
    <x v="11"/>
    <n v="19458795669"/>
    <s v="james.smith@kag.com"/>
    <x v="1"/>
    <n v="3573.86"/>
    <s v="7/6/2008"/>
    <s v="8/12/2023"/>
    <n v="816"/>
    <n v="45027"/>
    <x v="2"/>
    <n v="4750.5600000000004"/>
    <n v="-1176.7"/>
    <x v="74"/>
    <n v="816"/>
    <n v="26154.69"/>
    <x v="2"/>
    <n v="1.36"/>
    <n v="24"/>
    <s v="9/1/2021"/>
    <x v="0"/>
    <n v="816"/>
    <x v="2"/>
    <n v="9799"/>
    <n v="3228.26"/>
    <n v="161.41"/>
    <s v="1/28/2023"/>
    <s v="8/31/2023"/>
    <n v="1219"/>
    <n v="816"/>
    <s v="6/16/2023"/>
    <s v="Praise"/>
    <s v="Pending"/>
    <s v="6/12/2023"/>
    <n v="1"/>
    <x v="1"/>
    <x v="1"/>
  </r>
  <r>
    <n v="817"/>
    <s v="Ronald"/>
    <s v="Harris"/>
    <n v="56"/>
    <x v="0"/>
    <s v="Address_817"/>
    <x v="7"/>
    <n v="19458795670"/>
    <s v="ronald.harris@kag.com"/>
    <x v="1"/>
    <n v="2684.7"/>
    <s v="10/29/2003"/>
    <s v="2/3/2023"/>
    <n v="817"/>
    <n v="45062"/>
    <x v="1"/>
    <n v="3800.84"/>
    <n v="-1116.1400000000001"/>
    <x v="54"/>
    <n v="817"/>
    <n v="27959.38"/>
    <x v="2"/>
    <n v="5.31"/>
    <n v="36"/>
    <s v="5/31/2020"/>
    <x v="2"/>
    <n v="817"/>
    <x v="0"/>
    <n v="6665.72"/>
    <n v="1456.4"/>
    <n v="72.819999999999993"/>
    <s v="8/6/2023"/>
    <s v="12/31/2023"/>
    <n v="5511"/>
    <n v="817"/>
    <s v="9/21/2023"/>
    <s v="Suggestion"/>
    <s v="Resolved"/>
    <s v="2/26/2023"/>
    <n v="1"/>
    <x v="10"/>
    <x v="1"/>
  </r>
  <r>
    <n v="818"/>
    <s v="Michelle"/>
    <s v="Johnson"/>
    <n v="25"/>
    <x v="0"/>
    <s v="Address_818"/>
    <x v="34"/>
    <n v="19458795671"/>
    <s v="michelle.johnson@kag.com"/>
    <x v="0"/>
    <n v="3806.15"/>
    <s v="1/12/2013"/>
    <s v="12/16/2023"/>
    <n v="818"/>
    <n v="45256"/>
    <x v="0"/>
    <n v="1750.05"/>
    <n v="5556.2"/>
    <x v="49"/>
    <n v="818"/>
    <n v="45263.22"/>
    <x v="1"/>
    <n v="6.11"/>
    <n v="60"/>
    <s v="1/23/2022"/>
    <x v="0"/>
    <n v="818"/>
    <x v="2"/>
    <n v="9276.86"/>
    <n v="1615.11"/>
    <n v="80.760000000000005"/>
    <s v="4/2/2023"/>
    <s v="8/7/2023"/>
    <n v="3047"/>
    <n v="818"/>
    <s v="1/12/2023"/>
    <s v="Suggestion"/>
    <s v="Pending"/>
    <s v="11/26/2023"/>
    <n v="1"/>
    <x v="4"/>
    <x v="2"/>
  </r>
  <r>
    <n v="819"/>
    <s v="Emily"/>
    <s v="Robinson"/>
    <n v="43"/>
    <x v="2"/>
    <s v="Address_819"/>
    <x v="38"/>
    <n v="19458795672"/>
    <s v="emily.robinson@kag.com"/>
    <x v="0"/>
    <n v="4524.3500000000004"/>
    <s v="8/24/2006"/>
    <s v="4/11/2023"/>
    <n v="819"/>
    <n v="45139"/>
    <x v="2"/>
    <n v="755.8"/>
    <n v="5280.15"/>
    <x v="32"/>
    <n v="819"/>
    <n v="43153.34"/>
    <x v="2"/>
    <n v="1.05"/>
    <n v="24"/>
    <s v="5/15/2021"/>
    <x v="1"/>
    <n v="819"/>
    <x v="2"/>
    <n v="7494.9"/>
    <n v="101.36"/>
    <n v="5.07"/>
    <s v="5/21/2023"/>
    <s v="5/12/2023"/>
    <n v="2208"/>
    <n v="819"/>
    <s v="7/8/2023"/>
    <s v="Praise"/>
    <s v="Pending"/>
    <s v="4/22/2023"/>
    <n v="1"/>
    <x v="5"/>
    <x v="0"/>
  </r>
  <r>
    <n v="820"/>
    <s v="Kimberly"/>
    <s v="Williams"/>
    <n v="51"/>
    <x v="2"/>
    <s v="Address_820"/>
    <x v="32"/>
    <n v="19458795673"/>
    <s v="kimberly.williams@kag.com"/>
    <x v="1"/>
    <n v="5148.6899999999996"/>
    <s v="9/15/2005"/>
    <s v="9/11/2023"/>
    <n v="820"/>
    <n v="45009"/>
    <x v="0"/>
    <n v="2593.19"/>
    <n v="7741.88"/>
    <x v="74"/>
    <n v="820"/>
    <n v="29289.37"/>
    <x v="1"/>
    <n v="6.87"/>
    <n v="48"/>
    <s v="3/26/2022"/>
    <x v="1"/>
    <n v="820"/>
    <x v="2"/>
    <n v="7101.01"/>
    <n v="3933.46"/>
    <n v="196.67"/>
    <s v="11/23/2023"/>
    <s v="3/4/2023"/>
    <n v="5804"/>
    <n v="820"/>
    <s v="10/11/2023"/>
    <s v="Complaint"/>
    <s v="Resolved"/>
    <s v="5/11/2023"/>
    <n v="1"/>
    <x v="11"/>
    <x v="1"/>
  </r>
  <r>
    <n v="821"/>
    <s v="Betty"/>
    <s v="Lee"/>
    <n v="26"/>
    <x v="1"/>
    <s v="Address_821"/>
    <x v="10"/>
    <n v="19458795674"/>
    <s v="betty.lee@kag.com"/>
    <x v="0"/>
    <n v="447.53"/>
    <s v="3/18/2008"/>
    <s v="10/1/2023"/>
    <n v="821"/>
    <n v="45281"/>
    <x v="2"/>
    <n v="1455.15"/>
    <n v="1902.68"/>
    <x v="8"/>
    <n v="821"/>
    <n v="8654.27"/>
    <x v="0"/>
    <n v="5.67"/>
    <n v="24"/>
    <s v="9/20/2022"/>
    <x v="1"/>
    <n v="821"/>
    <x v="1"/>
    <n v="5189.51"/>
    <n v="2427.9"/>
    <n v="121.4"/>
    <s v="12/23/2023"/>
    <s v="7/13/2023"/>
    <n v="1077"/>
    <n v="821"/>
    <s v="8/17/2023"/>
    <s v="Complaint"/>
    <s v="Pending"/>
    <s v="7/28/2023"/>
    <n v="1"/>
    <x v="0"/>
    <x v="4"/>
  </r>
  <r>
    <n v="822"/>
    <s v="Donald"/>
    <s v="Harris"/>
    <n v="27"/>
    <x v="1"/>
    <s v="Address_822"/>
    <x v="14"/>
    <n v="19458795675"/>
    <s v="donald.harris@kag.com"/>
    <x v="1"/>
    <n v="646.15"/>
    <s v="2/16/2012"/>
    <s v="6/12/2023"/>
    <n v="822"/>
    <n v="45200"/>
    <x v="2"/>
    <n v="601.32000000000005"/>
    <n v="1247.47"/>
    <x v="8"/>
    <n v="822"/>
    <n v="47976.37"/>
    <x v="2"/>
    <n v="9.98"/>
    <n v="36"/>
    <s v="9/21/2022"/>
    <x v="0"/>
    <n v="822"/>
    <x v="1"/>
    <n v="6042.14"/>
    <n v="832.81"/>
    <n v="41.64"/>
    <s v="10/8/2023"/>
    <s v="3/10/2023"/>
    <n v="1386"/>
    <n v="822"/>
    <s v="10/13/2023"/>
    <s v="Complaint"/>
    <s v="Pending"/>
    <s v="11/25/2023"/>
    <n v="1"/>
    <x v="8"/>
    <x v="4"/>
  </r>
  <r>
    <n v="823"/>
    <s v="Linda"/>
    <s v="Martin"/>
    <n v="68"/>
    <x v="2"/>
    <s v="Address_823"/>
    <x v="37"/>
    <n v="19458795676"/>
    <s v="linda.martin@kag.com"/>
    <x v="0"/>
    <n v="6586.82"/>
    <s v="10/2/2006"/>
    <s v="2/6/2023"/>
    <n v="823"/>
    <n v="45067"/>
    <x v="1"/>
    <n v="1976.04"/>
    <n v="4610.78"/>
    <x v="55"/>
    <n v="823"/>
    <n v="31512.3"/>
    <x v="1"/>
    <n v="1.94"/>
    <n v="60"/>
    <s v="1/11/2022"/>
    <x v="1"/>
    <n v="823"/>
    <x v="0"/>
    <n v="4504.8500000000004"/>
    <n v="3151.49"/>
    <n v="157.57"/>
    <s v="7/12/2023"/>
    <s v="11/15/2023"/>
    <n v="5151"/>
    <n v="823"/>
    <s v="6/24/2023"/>
    <s v="Complaint"/>
    <s v="Pending"/>
    <s v="5/6/2023"/>
    <n v="1"/>
    <x v="10"/>
    <x v="3"/>
  </r>
  <r>
    <n v="824"/>
    <s v="Joshua"/>
    <s v="Carter"/>
    <n v="18"/>
    <x v="1"/>
    <s v="Address_824"/>
    <x v="28"/>
    <n v="19458795677"/>
    <s v="joshua.carter@kag.com"/>
    <x v="1"/>
    <n v="4483.1400000000003"/>
    <s v="5/30/2002"/>
    <s v="10/24/2023"/>
    <n v="824"/>
    <n v="45228"/>
    <x v="2"/>
    <n v="2404.0300000000002"/>
    <n v="6887.17"/>
    <x v="28"/>
    <n v="824"/>
    <n v="40566.26"/>
    <x v="0"/>
    <n v="7.35"/>
    <n v="36"/>
    <s v="2/22/2022"/>
    <x v="0"/>
    <n v="824"/>
    <x v="1"/>
    <n v="2574.7199999999998"/>
    <n v="597.29"/>
    <n v="29.86"/>
    <s v="12/18/2023"/>
    <s v="5/11/2023"/>
    <n v="8290"/>
    <n v="824"/>
    <s v="9/8/2023"/>
    <s v="Complaint"/>
    <s v="Pending"/>
    <s v="2/22/2023"/>
    <n v="1"/>
    <x v="8"/>
    <x v="2"/>
  </r>
  <r>
    <n v="825"/>
    <s v="Sandra"/>
    <s v="Perez"/>
    <n v="65"/>
    <x v="1"/>
    <s v="Address_825"/>
    <x v="25"/>
    <n v="19458795678"/>
    <s v="sandra.perez@kag.com"/>
    <x v="0"/>
    <n v="988.4"/>
    <s v="10/7/2021"/>
    <s v="7/30/2023"/>
    <n v="825"/>
    <n v="45066"/>
    <x v="2"/>
    <n v="3313.31"/>
    <n v="4301.71"/>
    <x v="92"/>
    <n v="825"/>
    <n v="3696.07"/>
    <x v="1"/>
    <n v="2.95"/>
    <n v="48"/>
    <s v="12/17/2022"/>
    <x v="1"/>
    <n v="825"/>
    <x v="2"/>
    <n v="9322.52"/>
    <n v="2324.79"/>
    <n v="116.24"/>
    <s v="8/5/2023"/>
    <s v="6/6/2023"/>
    <n v="4640"/>
    <n v="825"/>
    <s v="11/6/2023"/>
    <s v="Suggestion"/>
    <s v="Pending"/>
    <s v="2/13/2023"/>
    <n v="1"/>
    <x v="10"/>
    <x v="3"/>
  </r>
  <r>
    <n v="826"/>
    <s v="Kimberly"/>
    <s v="Lee"/>
    <n v="67"/>
    <x v="0"/>
    <s v="Address_826"/>
    <x v="26"/>
    <n v="19458795679"/>
    <s v="kimberly.lee@kag.com"/>
    <x v="1"/>
    <n v="3923.68"/>
    <s v="6/12/2018"/>
    <s v="3/27/2023"/>
    <n v="826"/>
    <n v="45222"/>
    <x v="0"/>
    <n v="1113.49"/>
    <n v="2810.19"/>
    <x v="83"/>
    <n v="826"/>
    <n v="44944.44"/>
    <x v="2"/>
    <n v="2.86"/>
    <n v="24"/>
    <s v="4/21/2021"/>
    <x v="0"/>
    <n v="826"/>
    <x v="0"/>
    <n v="2906.87"/>
    <n v="673.53"/>
    <n v="33.68"/>
    <s v="3/21/2023"/>
    <s v="12/31/2023"/>
    <n v="4388"/>
    <n v="826"/>
    <s v="3/11/2023"/>
    <s v="Suggestion"/>
    <s v="Resolved"/>
    <s v="1/11/2023"/>
    <n v="1"/>
    <x v="8"/>
    <x v="3"/>
  </r>
  <r>
    <n v="827"/>
    <s v="Michael"/>
    <s v="Allen"/>
    <n v="25"/>
    <x v="1"/>
    <s v="Address_827"/>
    <x v="5"/>
    <n v="19458795680"/>
    <s v="michael.allen@kag.com"/>
    <x v="0"/>
    <n v="4807.3999999999996"/>
    <s v="1/21/2018"/>
    <s v="4/1/2023"/>
    <n v="827"/>
    <n v="45014"/>
    <x v="1"/>
    <n v="4343.78"/>
    <n v="9151.18"/>
    <x v="49"/>
    <n v="827"/>
    <n v="34981.279999999999"/>
    <x v="1"/>
    <n v="1.17"/>
    <n v="48"/>
    <s v="1/21/2021"/>
    <x v="2"/>
    <n v="827"/>
    <x v="0"/>
    <n v="5877.33"/>
    <n v="3383.15"/>
    <n v="169.16"/>
    <s v="11/18/2023"/>
    <s v="7/9/2023"/>
    <n v="2473"/>
    <n v="827"/>
    <s v="5/2/2023"/>
    <s v="Complaint"/>
    <s v="Pending"/>
    <s v="3/2/2023"/>
    <n v="1"/>
    <x v="11"/>
    <x v="2"/>
  </r>
  <r>
    <n v="828"/>
    <s v="Stephanie"/>
    <s v="Nguyen"/>
    <n v="27"/>
    <x v="1"/>
    <s v="Address_828"/>
    <x v="10"/>
    <n v="19458795681"/>
    <s v="stephanie.nguyen@kag.com"/>
    <x v="0"/>
    <n v="6392.34"/>
    <s v="10/15/2013"/>
    <s v="9/8/2023"/>
    <n v="828"/>
    <n v="45249"/>
    <x v="0"/>
    <n v="935.35"/>
    <n v="7327.69"/>
    <x v="26"/>
    <n v="828"/>
    <n v="34585.82"/>
    <x v="0"/>
    <n v="1.06"/>
    <n v="24"/>
    <s v="9/13/2021"/>
    <x v="1"/>
    <n v="828"/>
    <x v="0"/>
    <n v="7633.88"/>
    <n v="945.67"/>
    <n v="47.28"/>
    <s v="10/11/2023"/>
    <s v="10/16/2023"/>
    <n v="7999"/>
    <n v="828"/>
    <s v="10/28/2023"/>
    <s v="Suggestion"/>
    <s v="Resolved"/>
    <s v="12/4/2023"/>
    <n v="1"/>
    <x v="4"/>
    <x v="4"/>
  </r>
  <r>
    <n v="829"/>
    <s v="Barbara"/>
    <s v="Anderson"/>
    <n v="60"/>
    <x v="0"/>
    <s v="Address_829"/>
    <x v="1"/>
    <n v="19458795682"/>
    <s v="barbara.anderson@kag.com"/>
    <x v="1"/>
    <n v="1271.47"/>
    <s v="8/8/2005"/>
    <s v="7/27/2023"/>
    <n v="829"/>
    <n v="45207"/>
    <x v="0"/>
    <n v="4986.18"/>
    <n v="6257.65"/>
    <x v="43"/>
    <n v="829"/>
    <n v="6395.51"/>
    <x v="1"/>
    <n v="2.68"/>
    <n v="24"/>
    <s v="11/11/2022"/>
    <x v="2"/>
    <n v="829"/>
    <x v="2"/>
    <n v="8411.7800000000007"/>
    <n v="4769.07"/>
    <n v="238.45"/>
    <s v="5/17/2023"/>
    <s v="6/19/2023"/>
    <n v="6564"/>
    <n v="829"/>
    <s v="7/4/2023"/>
    <s v="Suggestion"/>
    <s v="Pending"/>
    <s v="2/21/2023"/>
    <n v="1"/>
    <x v="8"/>
    <x v="1"/>
  </r>
  <r>
    <n v="830"/>
    <s v="James"/>
    <s v="Rivera"/>
    <n v="66"/>
    <x v="2"/>
    <s v="Address_830"/>
    <x v="5"/>
    <n v="19458795683"/>
    <s v="james.rivera@kag.com"/>
    <x v="1"/>
    <n v="9948.56"/>
    <s v="1/3/2006"/>
    <s v="10/22/2023"/>
    <n v="830"/>
    <n v="45167"/>
    <x v="0"/>
    <n v="2788.83"/>
    <n v="7159.73"/>
    <x v="54"/>
    <n v="830"/>
    <n v="35930.300000000003"/>
    <x v="1"/>
    <n v="2.58"/>
    <n v="12"/>
    <s v="2/11/2022"/>
    <x v="0"/>
    <n v="830"/>
    <x v="2"/>
    <n v="4200.46"/>
    <n v="3008.18"/>
    <n v="150.41"/>
    <s v="6/17/2023"/>
    <s v="9/8/2023"/>
    <n v="8476"/>
    <n v="830"/>
    <s v="1/25/2023"/>
    <s v="Complaint"/>
    <s v="Pending"/>
    <s v="7/1/2023"/>
    <n v="1"/>
    <x v="5"/>
    <x v="3"/>
  </r>
  <r>
    <n v="831"/>
    <s v="Amanda"/>
    <s v="Anderson"/>
    <n v="42"/>
    <x v="1"/>
    <s v="Address_831"/>
    <x v="35"/>
    <n v="19458795684"/>
    <s v="amanda.anderson@kag.com"/>
    <x v="0"/>
    <n v="4799.58"/>
    <s v="10/31/2017"/>
    <s v="9/17/2023"/>
    <n v="831"/>
    <n v="45038"/>
    <x v="0"/>
    <n v="742.74"/>
    <n v="5542.32"/>
    <x v="57"/>
    <n v="831"/>
    <n v="4755.2299999999996"/>
    <x v="2"/>
    <n v="1"/>
    <n v="36"/>
    <s v="6/5/2022"/>
    <x v="0"/>
    <n v="831"/>
    <x v="0"/>
    <n v="6920.93"/>
    <n v="110.76"/>
    <n v="5.54"/>
    <s v="6/6/2023"/>
    <s v="11/14/2023"/>
    <n v="4986"/>
    <n v="831"/>
    <s v="11/8/2023"/>
    <s v="Praise"/>
    <s v="Resolved"/>
    <s v="9/16/2023"/>
    <n v="1"/>
    <x v="1"/>
    <x v="0"/>
  </r>
  <r>
    <n v="832"/>
    <s v="Robert"/>
    <s v="Rivera"/>
    <n v="48"/>
    <x v="1"/>
    <s v="Address_832"/>
    <x v="11"/>
    <n v="19458795685"/>
    <s v="robert.rivera@kag.com"/>
    <x v="0"/>
    <n v="6839.83"/>
    <s v="6/12/2002"/>
    <s v="11/4/2023"/>
    <n v="832"/>
    <n v="45227"/>
    <x v="1"/>
    <n v="4173.62"/>
    <n v="11013.45"/>
    <x v="20"/>
    <n v="832"/>
    <n v="3735.47"/>
    <x v="2"/>
    <n v="7.45"/>
    <n v="12"/>
    <s v="2/7/2021"/>
    <x v="1"/>
    <n v="832"/>
    <x v="0"/>
    <n v="4988.5600000000004"/>
    <n v="2098.9899999999998"/>
    <n v="104.95"/>
    <s v="4/8/2023"/>
    <s v="8/22/2023"/>
    <n v="9079"/>
    <n v="832"/>
    <s v="12/5/2023"/>
    <s v="Complaint"/>
    <s v="Resolved"/>
    <s v="10/25/2023"/>
    <n v="1"/>
    <x v="8"/>
    <x v="1"/>
  </r>
  <r>
    <n v="833"/>
    <s v="Ashley"/>
    <s v="Harris"/>
    <n v="56"/>
    <x v="2"/>
    <s v="Address_833"/>
    <x v="7"/>
    <n v="19458795686"/>
    <s v="ashley.harris@kag.com"/>
    <x v="0"/>
    <n v="9091.36"/>
    <s v="4/5/2020"/>
    <s v="4/23/2023"/>
    <n v="833"/>
    <n v="45067"/>
    <x v="2"/>
    <n v="1276.1199999999999"/>
    <n v="7815.24"/>
    <x v="63"/>
    <n v="833"/>
    <n v="16942.05"/>
    <x v="0"/>
    <n v="5.53"/>
    <n v="48"/>
    <s v="8/18/2022"/>
    <x v="2"/>
    <n v="833"/>
    <x v="1"/>
    <n v="8395.6"/>
    <n v="802.31"/>
    <n v="40.119999999999997"/>
    <s v="11/12/2023"/>
    <s v="11/27/2023"/>
    <n v="584"/>
    <n v="833"/>
    <s v="9/5/2023"/>
    <s v="Praise"/>
    <s v="Resolved"/>
    <s v="12/25/2023"/>
    <n v="1"/>
    <x v="10"/>
    <x v="1"/>
  </r>
  <r>
    <n v="834"/>
    <s v="Ashley"/>
    <s v="Lee"/>
    <n v="20"/>
    <x v="1"/>
    <s v="Address_834"/>
    <x v="33"/>
    <n v="19458795687"/>
    <s v="ashley.lee@kag.com"/>
    <x v="0"/>
    <n v="415.05"/>
    <s v="10/21/2001"/>
    <s v="10/2/2023"/>
    <n v="834"/>
    <n v="45078"/>
    <x v="1"/>
    <n v="949.68"/>
    <n v="-534.63"/>
    <x v="65"/>
    <n v="834"/>
    <n v="2135.31"/>
    <x v="2"/>
    <n v="4.57"/>
    <n v="48"/>
    <s v="9/29/2022"/>
    <x v="0"/>
    <n v="834"/>
    <x v="2"/>
    <n v="6914.44"/>
    <n v="3026.02"/>
    <n v="151.30000000000001"/>
    <s v="9/13/2023"/>
    <s v="5/14/2023"/>
    <n v="6067"/>
    <n v="834"/>
    <s v="7/8/2023"/>
    <s v="Praise"/>
    <s v="Pending"/>
    <s v="6/12/2023"/>
    <n v="1"/>
    <x v="7"/>
    <x v="2"/>
  </r>
  <r>
    <n v="835"/>
    <s v="Thomas"/>
    <s v="White"/>
    <n v="56"/>
    <x v="2"/>
    <s v="Address_835"/>
    <x v="35"/>
    <n v="19458795688"/>
    <s v="thomas.white@kag.com"/>
    <x v="1"/>
    <n v="6053.45"/>
    <s v="5/3/2000"/>
    <s v="4/2/2023"/>
    <n v="835"/>
    <n v="45130"/>
    <x v="2"/>
    <n v="682.62"/>
    <n v="6736.07"/>
    <x v="76"/>
    <n v="835"/>
    <n v="8821.64"/>
    <x v="0"/>
    <n v="1.93"/>
    <n v="60"/>
    <s v="12/8/2020"/>
    <x v="1"/>
    <n v="835"/>
    <x v="1"/>
    <n v="1420.69"/>
    <n v="3825.98"/>
    <n v="191.3"/>
    <s v="6/4/2023"/>
    <s v="4/22/2023"/>
    <n v="587"/>
    <n v="835"/>
    <s v="10/13/2023"/>
    <s v="Praise"/>
    <s v="Resolved"/>
    <s v="5/25/2023"/>
    <n v="1"/>
    <x v="2"/>
    <x v="1"/>
  </r>
  <r>
    <n v="836"/>
    <s v="Deborah"/>
    <s v="Jones"/>
    <n v="55"/>
    <x v="0"/>
    <s v="Address_836"/>
    <x v="30"/>
    <n v="19458795689"/>
    <s v="deborah.jones@kag.com"/>
    <x v="0"/>
    <n v="5449.52"/>
    <s v="9/4/2000"/>
    <s v="9/30/2023"/>
    <n v="836"/>
    <n v="45184"/>
    <x v="2"/>
    <n v="2758.96"/>
    <n v="8208.48"/>
    <x v="58"/>
    <n v="836"/>
    <n v="36580.21"/>
    <x v="0"/>
    <n v="4.01"/>
    <n v="24"/>
    <s v="1/15/2021"/>
    <x v="2"/>
    <n v="836"/>
    <x v="2"/>
    <n v="6489.69"/>
    <n v="1542.25"/>
    <n v="77.11"/>
    <s v="11/18/2023"/>
    <s v="6/26/2023"/>
    <n v="2221"/>
    <n v="836"/>
    <s v="2/11/2023"/>
    <s v="Praise"/>
    <s v="Resolved"/>
    <s v="12/20/2023"/>
    <n v="1"/>
    <x v="6"/>
    <x v="1"/>
  </r>
  <r>
    <n v="837"/>
    <s v="Timothy"/>
    <s v="Garcia"/>
    <n v="52"/>
    <x v="2"/>
    <s v="Address_837"/>
    <x v="17"/>
    <n v="19458795690"/>
    <s v="timothy.garcia@kag.com"/>
    <x v="0"/>
    <n v="668.33"/>
    <s v="11/6/2003"/>
    <s v="6/22/2023"/>
    <n v="837"/>
    <n v="45201"/>
    <x v="0"/>
    <n v="4397.84"/>
    <n v="-3729.51"/>
    <x v="38"/>
    <n v="837"/>
    <n v="41911.35"/>
    <x v="0"/>
    <n v="5.24"/>
    <n v="12"/>
    <s v="3/8/2022"/>
    <x v="1"/>
    <n v="837"/>
    <x v="2"/>
    <n v="7321.79"/>
    <n v="3377.74"/>
    <n v="168.89"/>
    <s v="10/20/2023"/>
    <s v="3/13/2023"/>
    <n v="94"/>
    <n v="837"/>
    <s v="6/14/2023"/>
    <s v="Praise"/>
    <s v="Pending"/>
    <s v="7/19/2023"/>
    <n v="1"/>
    <x v="8"/>
    <x v="1"/>
  </r>
  <r>
    <n v="838"/>
    <s v="Daniel"/>
    <s v="Carter"/>
    <n v="25"/>
    <x v="2"/>
    <s v="Address_838"/>
    <x v="39"/>
    <n v="19458795691"/>
    <s v="daniel.carter@kag.com"/>
    <x v="1"/>
    <n v="6960.97"/>
    <s v="6/13/2019"/>
    <s v="5/10/2023"/>
    <n v="838"/>
    <n v="45140"/>
    <x v="2"/>
    <n v="4486.58"/>
    <n v="11447.55"/>
    <x v="89"/>
    <n v="838"/>
    <n v="9796.5499999999993"/>
    <x v="1"/>
    <n v="9.98"/>
    <n v="60"/>
    <s v="7/14/2020"/>
    <x v="2"/>
    <n v="838"/>
    <x v="0"/>
    <n v="9177.65"/>
    <n v="4356.2"/>
    <n v="217.81"/>
    <s v="8/13/2023"/>
    <s v="9/22/2023"/>
    <n v="8416"/>
    <n v="838"/>
    <s v="5/31/2023"/>
    <s v="Complaint"/>
    <s v="Pending"/>
    <s v="8/2/2023"/>
    <n v="-1"/>
    <x v="5"/>
    <x v="2"/>
  </r>
  <r>
    <n v="839"/>
    <s v="Joseph"/>
    <s v="Nelson"/>
    <n v="18"/>
    <x v="2"/>
    <s v="Address_839"/>
    <x v="24"/>
    <n v="19458795692"/>
    <s v="joseph.nelson@kag.com"/>
    <x v="0"/>
    <n v="2285.75"/>
    <s v="2/3/2003"/>
    <s v="3/29/2023"/>
    <n v="839"/>
    <n v="45206"/>
    <x v="1"/>
    <n v="3930.24"/>
    <n v="6215.99"/>
    <x v="69"/>
    <n v="839"/>
    <n v="41341.58"/>
    <x v="2"/>
    <n v="5.6"/>
    <n v="12"/>
    <s v="6/3/2022"/>
    <x v="0"/>
    <n v="839"/>
    <x v="2"/>
    <n v="1456.11"/>
    <n v="4526.51"/>
    <n v="226.33"/>
    <s v="6/13/2023"/>
    <s v="11/3/2023"/>
    <n v="7647"/>
    <n v="839"/>
    <s v="12/14/2023"/>
    <s v="Suggestion"/>
    <s v="Resolved"/>
    <s v="4/12/2023"/>
    <n v="1"/>
    <x v="8"/>
    <x v="2"/>
  </r>
  <r>
    <n v="840"/>
    <s v="Paul"/>
    <s v="Mitchell"/>
    <n v="22"/>
    <x v="0"/>
    <s v="Address_840"/>
    <x v="12"/>
    <n v="19458795693"/>
    <s v="paul.mitchell@kag.com"/>
    <x v="1"/>
    <n v="7048.63"/>
    <s v="1/25/2013"/>
    <s v="9/3/2023"/>
    <n v="840"/>
    <n v="45115"/>
    <x v="2"/>
    <n v="2911.42"/>
    <n v="9960.0499999999993"/>
    <x v="94"/>
    <n v="840"/>
    <n v="24545.97"/>
    <x v="1"/>
    <n v="1.18"/>
    <n v="48"/>
    <s v="9/27/2022"/>
    <x v="0"/>
    <n v="840"/>
    <x v="0"/>
    <n v="6373.27"/>
    <n v="614.51"/>
    <n v="30.73"/>
    <s v="1/16/2023"/>
    <s v="9/10/2023"/>
    <n v="4576"/>
    <n v="840"/>
    <s v="1/26/2023"/>
    <s v="Suggestion"/>
    <s v="Resolved"/>
    <s v="3/8/2023"/>
    <n v="-1"/>
    <x v="2"/>
    <x v="2"/>
  </r>
  <r>
    <n v="841"/>
    <s v="Charles"/>
    <s v="Baker"/>
    <n v="68"/>
    <x v="2"/>
    <s v="Address_841"/>
    <x v="5"/>
    <n v="19458795694"/>
    <s v="charles.baker@kag.com"/>
    <x v="0"/>
    <n v="3690.03"/>
    <s v="5/19/2018"/>
    <s v="2/24/2023"/>
    <n v="841"/>
    <n v="45059"/>
    <x v="1"/>
    <n v="2654.12"/>
    <n v="6344.15"/>
    <x v="43"/>
    <n v="841"/>
    <n v="47936.84"/>
    <x v="1"/>
    <n v="2.87"/>
    <n v="60"/>
    <s v="5/4/2020"/>
    <x v="0"/>
    <n v="841"/>
    <x v="0"/>
    <n v="5506.56"/>
    <n v="1775.32"/>
    <n v="88.77"/>
    <s v="2/25/2023"/>
    <s v="9/27/2023"/>
    <n v="2350"/>
    <n v="841"/>
    <s v="9/15/2023"/>
    <s v="Suggestion"/>
    <s v="Resolved"/>
    <s v="4/13/2023"/>
    <n v="1"/>
    <x v="10"/>
    <x v="3"/>
  </r>
  <r>
    <n v="842"/>
    <s v="Susan"/>
    <s v="Campbell"/>
    <n v="44"/>
    <x v="2"/>
    <s v="Address_842"/>
    <x v="30"/>
    <n v="19458795695"/>
    <s v="susan.campbell@kag.com"/>
    <x v="1"/>
    <n v="7724.25"/>
    <s v="12/2/2006"/>
    <s v="12/13/2023"/>
    <n v="842"/>
    <n v="45006"/>
    <x v="1"/>
    <n v="1875.12"/>
    <n v="5849.13"/>
    <x v="27"/>
    <n v="842"/>
    <n v="7826.14"/>
    <x v="1"/>
    <n v="4.1900000000000004"/>
    <n v="36"/>
    <s v="9/29/2020"/>
    <x v="2"/>
    <n v="842"/>
    <x v="1"/>
    <n v="6770"/>
    <n v="1365.02"/>
    <n v="68.25"/>
    <s v="4/6/2023"/>
    <s v="6/1/2023"/>
    <n v="5655"/>
    <n v="842"/>
    <s v="3/9/2023"/>
    <s v="Praise"/>
    <s v="Pending"/>
    <s v="7/19/2023"/>
    <n v="1"/>
    <x v="11"/>
    <x v="0"/>
  </r>
  <r>
    <n v="843"/>
    <s v="Mary"/>
    <s v="Thompson"/>
    <n v="62"/>
    <x v="0"/>
    <s v="Address_843"/>
    <x v="38"/>
    <n v="19458795696"/>
    <s v="mary.thompson@kag.com"/>
    <x v="1"/>
    <n v="9423.44"/>
    <s v="3/27/2019"/>
    <s v="1/4/2023"/>
    <n v="843"/>
    <n v="45027"/>
    <x v="1"/>
    <n v="229.89"/>
    <n v="9193.5499999999993"/>
    <x v="86"/>
    <n v="843"/>
    <n v="3624.67"/>
    <x v="1"/>
    <n v="5.0999999999999996"/>
    <n v="60"/>
    <s v="2/25/2022"/>
    <x v="2"/>
    <n v="843"/>
    <x v="0"/>
    <n v="7887.78"/>
    <n v="2852.91"/>
    <n v="142.65"/>
    <s v="2/20/2023"/>
    <s v="3/13/2023"/>
    <n v="9850"/>
    <n v="843"/>
    <s v="8/20/2023"/>
    <s v="Complaint"/>
    <s v="Pending"/>
    <s v="12/24/2023"/>
    <n v="1"/>
    <x v="1"/>
    <x v="3"/>
  </r>
  <r>
    <n v="844"/>
    <s v="William"/>
    <s v="Brown"/>
    <n v="43"/>
    <x v="1"/>
    <s v="Address_844"/>
    <x v="36"/>
    <n v="19458795697"/>
    <s v="william.brown@kag.com"/>
    <x v="0"/>
    <n v="8619.07"/>
    <s v="4/13/2001"/>
    <s v="12/22/2023"/>
    <n v="844"/>
    <n v="45284"/>
    <x v="2"/>
    <n v="4184.58"/>
    <n v="4434.49"/>
    <x v="72"/>
    <n v="844"/>
    <n v="42408.92"/>
    <x v="1"/>
    <n v="7.07"/>
    <n v="24"/>
    <s v="1/25/2021"/>
    <x v="1"/>
    <n v="844"/>
    <x v="0"/>
    <n v="2209.11"/>
    <n v="4080.59"/>
    <n v="204.03"/>
    <s v="8/27/2023"/>
    <s v="6/10/2023"/>
    <n v="6498"/>
    <n v="844"/>
    <s v="4/16/2023"/>
    <s v="Praise"/>
    <s v="Resolved"/>
    <s v="12/20/2023"/>
    <n v="1"/>
    <x v="0"/>
    <x v="0"/>
  </r>
  <r>
    <n v="845"/>
    <s v="Joshua"/>
    <s v="Clark"/>
    <n v="60"/>
    <x v="1"/>
    <s v="Address_845"/>
    <x v="37"/>
    <n v="19458795698"/>
    <s v="joshua.clark@kag.com"/>
    <x v="1"/>
    <n v="4877.4799999999996"/>
    <s v="10/27/2017"/>
    <s v="11/12/2023"/>
    <n v="845"/>
    <n v="44990"/>
    <x v="0"/>
    <n v="4997.37"/>
    <n v="-119.89"/>
    <x v="85"/>
    <n v="845"/>
    <n v="18737.29"/>
    <x v="2"/>
    <n v="6.32"/>
    <n v="48"/>
    <s v="9/25/2021"/>
    <x v="0"/>
    <n v="845"/>
    <x v="1"/>
    <n v="5877.22"/>
    <n v="3219.57"/>
    <n v="160.97999999999999"/>
    <s v="4/7/2023"/>
    <s v="9/7/2023"/>
    <n v="7453"/>
    <n v="845"/>
    <s v="10/23/2023"/>
    <s v="Praise"/>
    <s v="Pending"/>
    <s v="3/21/2023"/>
    <n v="1"/>
    <x v="11"/>
    <x v="1"/>
  </r>
  <r>
    <n v="846"/>
    <s v="Donna"/>
    <s v="Moore"/>
    <n v="43"/>
    <x v="2"/>
    <s v="Address_846"/>
    <x v="32"/>
    <n v="19458795699"/>
    <s v="donna.moore@kag.com"/>
    <x v="0"/>
    <n v="2330.1999999999998"/>
    <s v="11/23/2018"/>
    <s v="1/29/2023"/>
    <n v="846"/>
    <n v="44938"/>
    <x v="1"/>
    <n v="4605.03"/>
    <n v="6935.23"/>
    <x v="26"/>
    <n v="846"/>
    <n v="23401.34"/>
    <x v="2"/>
    <n v="5.58"/>
    <n v="36"/>
    <s v="10/14/2022"/>
    <x v="2"/>
    <n v="846"/>
    <x v="2"/>
    <n v="5685.47"/>
    <n v="4915.12"/>
    <n v="245.76"/>
    <s v="5/13/2023"/>
    <s v="1/29/2023"/>
    <n v="5845"/>
    <n v="846"/>
    <s v="4/27/2023"/>
    <s v="Praise"/>
    <s v="Resolved"/>
    <s v="7/26/2023"/>
    <n v="1"/>
    <x v="3"/>
    <x v="0"/>
  </r>
  <r>
    <n v="847"/>
    <s v="Kimberly"/>
    <s v="Lee"/>
    <n v="28"/>
    <x v="0"/>
    <s v="Address_847"/>
    <x v="34"/>
    <n v="19458795700"/>
    <s v="kimberly.lee@kag.com"/>
    <x v="1"/>
    <n v="9924.99"/>
    <s v="9/30/2013"/>
    <s v="7/8/2023"/>
    <n v="847"/>
    <n v="45049"/>
    <x v="0"/>
    <n v="4665.8599999999997"/>
    <n v="14590.85"/>
    <x v="41"/>
    <n v="847"/>
    <n v="26077.91"/>
    <x v="0"/>
    <n v="8.5399999999999991"/>
    <n v="48"/>
    <s v="5/28/2022"/>
    <x v="0"/>
    <n v="847"/>
    <x v="2"/>
    <n v="5636.04"/>
    <n v="197.53"/>
    <n v="9.8800000000000008"/>
    <s v="4/9/2023"/>
    <s v="1/2/2023"/>
    <n v="4235"/>
    <n v="847"/>
    <s v="8/19/2023"/>
    <s v="Praise"/>
    <s v="Resolved"/>
    <s v="7/24/2023"/>
    <n v="1"/>
    <x v="10"/>
    <x v="4"/>
  </r>
  <r>
    <n v="848"/>
    <s v="Donna"/>
    <s v="Ramirez"/>
    <n v="51"/>
    <x v="0"/>
    <s v="Address_848"/>
    <x v="34"/>
    <n v="19458795701"/>
    <s v="donna.ramirez@kag.com"/>
    <x v="1"/>
    <n v="6629.04"/>
    <s v="4/2/2005"/>
    <s v="2/15/2023"/>
    <n v="848"/>
    <n v="45291"/>
    <x v="1"/>
    <n v="1672.78"/>
    <n v="8301.82"/>
    <x v="54"/>
    <n v="848"/>
    <n v="41433.17"/>
    <x v="2"/>
    <n v="2.77"/>
    <n v="24"/>
    <s v="6/18/2021"/>
    <x v="2"/>
    <n v="848"/>
    <x v="2"/>
    <n v="4720.1000000000004"/>
    <n v="995.23"/>
    <n v="49.76"/>
    <s v="4/22/2023"/>
    <s v="8/3/2023"/>
    <n v="7201"/>
    <n v="848"/>
    <s v="11/23/2023"/>
    <s v="Praise"/>
    <s v="Resolved"/>
    <s v="11/11/2023"/>
    <n v="1"/>
    <x v="0"/>
    <x v="1"/>
  </r>
  <r>
    <n v="849"/>
    <s v="Stephanie"/>
    <s v="Wright"/>
    <n v="58"/>
    <x v="2"/>
    <s v="Address_849"/>
    <x v="15"/>
    <n v="19458795702"/>
    <s v="stephanie.wright@kag.com"/>
    <x v="1"/>
    <n v="4019.93"/>
    <s v="6/7/2020"/>
    <s v="4/7/2023"/>
    <n v="849"/>
    <n v="45035"/>
    <x v="2"/>
    <n v="505.54"/>
    <n v="3514.39"/>
    <x v="4"/>
    <n v="849"/>
    <n v="4724.0200000000004"/>
    <x v="1"/>
    <n v="1.7"/>
    <n v="48"/>
    <s v="9/7/2020"/>
    <x v="2"/>
    <n v="849"/>
    <x v="0"/>
    <n v="8646.1"/>
    <n v="4256.83"/>
    <n v="212.84"/>
    <s v="6/17/2023"/>
    <s v="8/26/2023"/>
    <n v="9637"/>
    <n v="849"/>
    <s v="10/7/2023"/>
    <s v="Praise"/>
    <s v="Resolved"/>
    <s v="8/14/2023"/>
    <n v="1"/>
    <x v="1"/>
    <x v="1"/>
  </r>
  <r>
    <n v="850"/>
    <s v="Kimberly"/>
    <s v="Perez"/>
    <n v="19"/>
    <x v="2"/>
    <s v="Address_850"/>
    <x v="9"/>
    <n v="19458795703"/>
    <s v="kimberly.perez@kag.com"/>
    <x v="0"/>
    <n v="4867.09"/>
    <s v="2/14/2010"/>
    <s v="2/18/2023"/>
    <n v="850"/>
    <n v="45113"/>
    <x v="1"/>
    <n v="4359.2"/>
    <n v="507.89"/>
    <x v="23"/>
    <n v="850"/>
    <n v="28005.09"/>
    <x v="1"/>
    <n v="8.5399999999999991"/>
    <n v="36"/>
    <s v="5/10/2021"/>
    <x v="2"/>
    <n v="850"/>
    <x v="2"/>
    <n v="1569.78"/>
    <n v="1963.33"/>
    <n v="98.17"/>
    <s v="8/31/2023"/>
    <s v="4/5/2023"/>
    <n v="9212"/>
    <n v="850"/>
    <s v="5/25/2023"/>
    <s v="Complaint"/>
    <s v="Pending"/>
    <s v="9/15/2023"/>
    <n v="1"/>
    <x v="2"/>
    <x v="2"/>
  </r>
  <r>
    <n v="851"/>
    <s v="Karen"/>
    <s v="Flores"/>
    <n v="38"/>
    <x v="1"/>
    <s v="Address_851"/>
    <x v="38"/>
    <n v="19458795704"/>
    <s v="karen.flores@kag.com"/>
    <x v="0"/>
    <n v="1367.75"/>
    <s v="6/30/2010"/>
    <s v="4/30/2023"/>
    <n v="851"/>
    <n v="45278"/>
    <x v="2"/>
    <n v="3821.41"/>
    <n v="5189.16"/>
    <x v="28"/>
    <n v="851"/>
    <n v="22097.84"/>
    <x v="0"/>
    <n v="5.16"/>
    <n v="60"/>
    <s v="2/12/2020"/>
    <x v="1"/>
    <n v="851"/>
    <x v="1"/>
    <n v="4463.53"/>
    <n v="3893.9"/>
    <n v="194.7"/>
    <s v="6/10/2023"/>
    <s v="8/2/2023"/>
    <n v="3580"/>
    <n v="851"/>
    <s v="1/31/2023"/>
    <s v="Complaint"/>
    <s v="Pending"/>
    <s v="11/19/2023"/>
    <n v="1"/>
    <x v="0"/>
    <x v="0"/>
  </r>
  <r>
    <n v="852"/>
    <s v="Ashley"/>
    <s v="Thompson"/>
    <n v="68"/>
    <x v="1"/>
    <s v="Address_852"/>
    <x v="25"/>
    <n v="19458795705"/>
    <s v="ashley.thompson@kag.com"/>
    <x v="1"/>
    <n v="5102.3900000000003"/>
    <s v="3/8/2012"/>
    <s v="5/26/2023"/>
    <n v="852"/>
    <n v="45132"/>
    <x v="2"/>
    <n v="1957.97"/>
    <n v="3144.42"/>
    <x v="58"/>
    <n v="852"/>
    <n v="17673.740000000002"/>
    <x v="2"/>
    <n v="5.98"/>
    <n v="60"/>
    <s v="6/25/2022"/>
    <x v="0"/>
    <n v="852"/>
    <x v="2"/>
    <n v="6325.8"/>
    <n v="4858.38"/>
    <n v="242.92"/>
    <s v="9/4/2023"/>
    <s v="6/29/2023"/>
    <n v="9549"/>
    <n v="852"/>
    <s v="12/11/2023"/>
    <s v="Suggestion"/>
    <s v="Resolved"/>
    <s v="9/28/2023"/>
    <n v="1"/>
    <x v="2"/>
    <x v="3"/>
  </r>
  <r>
    <n v="853"/>
    <s v="Joseph"/>
    <s v="Williams"/>
    <n v="43"/>
    <x v="2"/>
    <s v="Address_853"/>
    <x v="28"/>
    <n v="19458795706"/>
    <s v="joseph.williams@kag.com"/>
    <x v="0"/>
    <n v="1814.33"/>
    <s v="3/15/2014"/>
    <s v="11/28/2023"/>
    <n v="853"/>
    <n v="44973"/>
    <x v="2"/>
    <n v="4169.55"/>
    <n v="-2355.2199999999998"/>
    <x v="52"/>
    <n v="853"/>
    <n v="18058.43"/>
    <x v="2"/>
    <n v="8.5399999999999991"/>
    <n v="60"/>
    <s v="10/11/2020"/>
    <x v="2"/>
    <n v="853"/>
    <x v="0"/>
    <n v="9180.25"/>
    <n v="2951.17"/>
    <n v="147.56"/>
    <s v="7/8/2023"/>
    <s v="12/30/2023"/>
    <n v="9629"/>
    <n v="853"/>
    <s v="6/13/2023"/>
    <s v="Suggestion"/>
    <s v="Resolved"/>
    <s v="6/16/2023"/>
    <n v="1"/>
    <x v="9"/>
    <x v="0"/>
  </r>
  <r>
    <n v="854"/>
    <s v="Anthony"/>
    <s v="Flores"/>
    <n v="29"/>
    <x v="0"/>
    <s v="Address_854"/>
    <x v="6"/>
    <n v="19458795707"/>
    <s v="anthony.flores@kag.com"/>
    <x v="1"/>
    <n v="3720.88"/>
    <s v="3/24/2017"/>
    <s v="9/6/2023"/>
    <n v="854"/>
    <n v="45235"/>
    <x v="2"/>
    <n v="702.29"/>
    <n v="4423.17"/>
    <x v="87"/>
    <n v="854"/>
    <n v="46586.7"/>
    <x v="0"/>
    <n v="9.51"/>
    <n v="36"/>
    <s v="3/17/2021"/>
    <x v="2"/>
    <n v="854"/>
    <x v="1"/>
    <n v="6671.23"/>
    <n v="3329.89"/>
    <n v="166.49"/>
    <s v="9/17/2023"/>
    <s v="12/6/2023"/>
    <n v="3054"/>
    <n v="854"/>
    <s v="9/18/2023"/>
    <s v="Praise"/>
    <s v="Resolved"/>
    <s v="2/25/2023"/>
    <n v="-1"/>
    <x v="4"/>
    <x v="4"/>
  </r>
  <r>
    <n v="855"/>
    <s v="Kimberly"/>
    <s v="Roberts"/>
    <n v="26"/>
    <x v="2"/>
    <s v="Address_855"/>
    <x v="1"/>
    <n v="19458795708"/>
    <s v="kimberly.roberts@kag.com"/>
    <x v="1"/>
    <n v="4968.49"/>
    <s v="9/2/2000"/>
    <s v="3/15/2023"/>
    <n v="855"/>
    <n v="45025"/>
    <x v="0"/>
    <n v="3258.91"/>
    <n v="8227.4"/>
    <x v="44"/>
    <n v="855"/>
    <n v="14137.51"/>
    <x v="1"/>
    <n v="5.97"/>
    <n v="60"/>
    <s v="1/5/2022"/>
    <x v="1"/>
    <n v="855"/>
    <x v="1"/>
    <n v="2180.3000000000002"/>
    <n v="1922.44"/>
    <n v="96.12"/>
    <s v="3/5/2023"/>
    <s v="6/15/2023"/>
    <n v="8499"/>
    <n v="855"/>
    <s v="3/22/2023"/>
    <s v="Complaint"/>
    <s v="Pending"/>
    <s v="7/25/2023"/>
    <n v="1"/>
    <x v="1"/>
    <x v="4"/>
  </r>
  <r>
    <n v="856"/>
    <s v="Donna"/>
    <s v="Martinez"/>
    <n v="58"/>
    <x v="0"/>
    <s v="Address_856"/>
    <x v="33"/>
    <n v="19458795709"/>
    <s v="donna.martinez@kag.com"/>
    <x v="0"/>
    <n v="9483.2099999999991"/>
    <s v="11/13/2015"/>
    <s v="9/30/2023"/>
    <n v="856"/>
    <n v="45255"/>
    <x v="2"/>
    <n v="4767.3900000000003"/>
    <n v="14250.6"/>
    <x v="22"/>
    <n v="856"/>
    <n v="23276.34"/>
    <x v="1"/>
    <n v="8.31"/>
    <n v="12"/>
    <s v="10/8/2021"/>
    <x v="0"/>
    <n v="856"/>
    <x v="0"/>
    <n v="7128.74"/>
    <n v="4496.07"/>
    <n v="224.8"/>
    <s v="4/2/2023"/>
    <s v="2/14/2023"/>
    <n v="6528"/>
    <n v="856"/>
    <s v="12/7/2023"/>
    <s v="Complaint"/>
    <s v="Pending"/>
    <s v="11/21/2023"/>
    <n v="1"/>
    <x v="4"/>
    <x v="1"/>
  </r>
  <r>
    <n v="857"/>
    <s v="Steven"/>
    <s v="Harris"/>
    <n v="40"/>
    <x v="1"/>
    <s v="Address_857"/>
    <x v="24"/>
    <n v="19458795710"/>
    <s v="steven.harris@kag.com"/>
    <x v="1"/>
    <n v="6284.46"/>
    <s v="4/7/2019"/>
    <s v="4/17/2023"/>
    <n v="857"/>
    <n v="45160"/>
    <x v="1"/>
    <n v="4552.99"/>
    <n v="10837.45"/>
    <x v="45"/>
    <n v="857"/>
    <n v="25147.32"/>
    <x v="1"/>
    <n v="5.9"/>
    <n v="12"/>
    <s v="5/6/2020"/>
    <x v="2"/>
    <n v="857"/>
    <x v="0"/>
    <n v="4055.69"/>
    <n v="3351.62"/>
    <n v="167.58"/>
    <s v="4/18/2023"/>
    <s v="5/24/2023"/>
    <n v="748"/>
    <n v="857"/>
    <s v="10/14/2023"/>
    <s v="Complaint"/>
    <s v="Resolved"/>
    <s v="7/29/2023"/>
    <n v="-1"/>
    <x v="5"/>
    <x v="0"/>
  </r>
  <r>
    <n v="858"/>
    <s v="Nancy"/>
    <s v="Carter"/>
    <n v="59"/>
    <x v="2"/>
    <s v="Address_858"/>
    <x v="18"/>
    <n v="19458795711"/>
    <s v="nancy.carter@kag.com"/>
    <x v="0"/>
    <n v="3781.71"/>
    <s v="7/9/2014"/>
    <s v="12/18/2023"/>
    <n v="858"/>
    <n v="45147"/>
    <x v="0"/>
    <n v="3806.64"/>
    <n v="-24.93"/>
    <x v="41"/>
    <n v="858"/>
    <n v="36273.33"/>
    <x v="1"/>
    <n v="1.3"/>
    <n v="60"/>
    <s v="10/23/2021"/>
    <x v="0"/>
    <n v="858"/>
    <x v="2"/>
    <n v="6283.49"/>
    <n v="3019.84"/>
    <n v="150.99"/>
    <s v="10/10/2023"/>
    <s v="12/9/2023"/>
    <n v="925"/>
    <n v="858"/>
    <s v="6/11/2023"/>
    <s v="Suggestion"/>
    <s v="Pending"/>
    <s v="3/13/2023"/>
    <n v="1"/>
    <x v="5"/>
    <x v="1"/>
  </r>
  <r>
    <n v="859"/>
    <s v="Joseph"/>
    <s v="Davis"/>
    <n v="22"/>
    <x v="0"/>
    <s v="Address_859"/>
    <x v="25"/>
    <n v="19458795712"/>
    <s v="joseph.davis@kag.com"/>
    <x v="1"/>
    <n v="1219.58"/>
    <s v="9/22/2018"/>
    <s v="7/3/2023"/>
    <n v="859"/>
    <n v="45004"/>
    <x v="0"/>
    <n v="1340.25"/>
    <n v="-120.67"/>
    <x v="90"/>
    <n v="859"/>
    <n v="26430.34"/>
    <x v="1"/>
    <n v="9.6"/>
    <n v="24"/>
    <s v="5/28/2021"/>
    <x v="1"/>
    <n v="859"/>
    <x v="0"/>
    <n v="6139.69"/>
    <n v="138.16"/>
    <n v="6.91"/>
    <s v="4/28/2023"/>
    <s v="9/4/2023"/>
    <n v="9977"/>
    <n v="859"/>
    <s v="10/11/2023"/>
    <s v="Complaint"/>
    <s v="Pending"/>
    <s v="3/6/2023"/>
    <n v="1"/>
    <x v="11"/>
    <x v="2"/>
  </r>
  <r>
    <n v="860"/>
    <s v="Ashley"/>
    <s v="Hernandez"/>
    <n v="26"/>
    <x v="1"/>
    <s v="Address_860"/>
    <x v="13"/>
    <n v="19458795713"/>
    <s v="ashley.hernandez@kag.com"/>
    <x v="0"/>
    <n v="7497.17"/>
    <s v="11/30/2000"/>
    <s v="12/11/2023"/>
    <n v="860"/>
    <n v="45143"/>
    <x v="0"/>
    <n v="521.79"/>
    <n v="8018.96"/>
    <x v="58"/>
    <n v="860"/>
    <n v="31440.400000000001"/>
    <x v="2"/>
    <n v="8.36"/>
    <n v="36"/>
    <s v="8/26/2021"/>
    <x v="1"/>
    <n v="860"/>
    <x v="0"/>
    <n v="2551.29"/>
    <n v="2473.08"/>
    <n v="123.65"/>
    <s v="1/21/2023"/>
    <s v="10/30/2023"/>
    <n v="4316"/>
    <n v="860"/>
    <s v="7/16/2023"/>
    <s v="Suggestion"/>
    <s v="Resolved"/>
    <s v="1/12/2023"/>
    <n v="1"/>
    <x v="5"/>
    <x v="4"/>
  </r>
  <r>
    <n v="861"/>
    <s v="Carol"/>
    <s v="Jones"/>
    <n v="67"/>
    <x v="2"/>
    <s v="Address_861"/>
    <x v="7"/>
    <n v="19458795714"/>
    <s v="carol.jones@kag.com"/>
    <x v="1"/>
    <n v="4721.84"/>
    <s v="6/5/2002"/>
    <s v="11/4/2023"/>
    <n v="861"/>
    <n v="45100"/>
    <x v="0"/>
    <n v="1630.43"/>
    <n v="6352.27"/>
    <x v="58"/>
    <n v="861"/>
    <n v="20542.71"/>
    <x v="0"/>
    <n v="7.78"/>
    <n v="24"/>
    <s v="6/16/2021"/>
    <x v="0"/>
    <n v="861"/>
    <x v="1"/>
    <n v="8369.84"/>
    <n v="4975.47"/>
    <n v="248.77"/>
    <s v="2/9/2023"/>
    <s v="8/17/2023"/>
    <n v="6266"/>
    <n v="861"/>
    <s v="6/2/2023"/>
    <s v="Praise"/>
    <s v="Resolved"/>
    <s v="3/17/2023"/>
    <n v="1"/>
    <x v="7"/>
    <x v="3"/>
  </r>
  <r>
    <n v="862"/>
    <s v="Thomas"/>
    <s v="Hall"/>
    <n v="27"/>
    <x v="2"/>
    <s v="Address_862"/>
    <x v="27"/>
    <n v="19458795715"/>
    <s v="thomas.hall@kag.com"/>
    <x v="1"/>
    <n v="774.74"/>
    <s v="9/7/2011"/>
    <s v="3/12/2023"/>
    <n v="862"/>
    <n v="45032"/>
    <x v="1"/>
    <n v="3090.59"/>
    <n v="3865.33"/>
    <x v="6"/>
    <n v="862"/>
    <n v="36212.22"/>
    <x v="0"/>
    <n v="4.9800000000000004"/>
    <n v="48"/>
    <s v="7/2/2020"/>
    <x v="0"/>
    <n v="862"/>
    <x v="2"/>
    <n v="5860.66"/>
    <n v="2246.13"/>
    <n v="112.31"/>
    <s v="7/26/2023"/>
    <s v="11/9/2023"/>
    <n v="1713"/>
    <n v="862"/>
    <s v="8/26/2023"/>
    <s v="Complaint"/>
    <s v="Pending"/>
    <s v="4/2/2023"/>
    <n v="1"/>
    <x v="1"/>
    <x v="4"/>
  </r>
  <r>
    <n v="863"/>
    <s v="Robert"/>
    <s v="Torres"/>
    <n v="66"/>
    <x v="1"/>
    <s v="Address_863"/>
    <x v="22"/>
    <n v="19458795716"/>
    <s v="robert.torres@kag.com"/>
    <x v="1"/>
    <n v="6603.06"/>
    <s v="5/24/2002"/>
    <s v="1/20/2023"/>
    <n v="863"/>
    <n v="45091"/>
    <x v="2"/>
    <n v="1589.36"/>
    <n v="8192.42"/>
    <x v="12"/>
    <n v="863"/>
    <n v="23826.74"/>
    <x v="2"/>
    <n v="9.48"/>
    <n v="24"/>
    <s v="3/19/2021"/>
    <x v="0"/>
    <n v="863"/>
    <x v="2"/>
    <n v="4477.54"/>
    <n v="4785.1400000000003"/>
    <n v="239.26"/>
    <s v="9/23/2023"/>
    <s v="12/5/2023"/>
    <n v="900"/>
    <n v="863"/>
    <s v="11/15/2023"/>
    <s v="Suggestion"/>
    <s v="Resolved"/>
    <s v="8/5/2023"/>
    <n v="1"/>
    <x v="7"/>
    <x v="3"/>
  </r>
  <r>
    <n v="864"/>
    <s v="Mark"/>
    <s v="Hall"/>
    <n v="27"/>
    <x v="2"/>
    <s v="Address_864"/>
    <x v="12"/>
    <n v="19458795717"/>
    <s v="mark.hall@kag.com"/>
    <x v="1"/>
    <n v="3566.04"/>
    <s v="1/10/2007"/>
    <s v="6/6/2023"/>
    <n v="864"/>
    <n v="45039"/>
    <x v="1"/>
    <n v="2071.44"/>
    <n v="5637.48"/>
    <x v="1"/>
    <n v="864"/>
    <n v="11912.94"/>
    <x v="2"/>
    <n v="5.41"/>
    <n v="24"/>
    <s v="12/7/2021"/>
    <x v="0"/>
    <n v="864"/>
    <x v="1"/>
    <n v="2852.97"/>
    <n v="4907.18"/>
    <n v="245.36"/>
    <s v="1/20/2023"/>
    <s v="6/15/2023"/>
    <n v="97"/>
    <n v="864"/>
    <s v="2/6/2023"/>
    <s v="Complaint"/>
    <s v="Pending"/>
    <s v="10/22/2023"/>
    <n v="1"/>
    <x v="1"/>
    <x v="4"/>
  </r>
  <r>
    <n v="865"/>
    <s v="Patricia"/>
    <s v="Nguyen"/>
    <n v="31"/>
    <x v="1"/>
    <s v="Address_865"/>
    <x v="2"/>
    <n v="19458795718"/>
    <s v="patricia.nguyen@kag.com"/>
    <x v="1"/>
    <n v="4098.5200000000004"/>
    <s v="8/23/2003"/>
    <s v="12/5/2023"/>
    <n v="865"/>
    <n v="45072"/>
    <x v="2"/>
    <n v="2024"/>
    <n v="6122.52"/>
    <x v="1"/>
    <n v="865"/>
    <n v="41029.58"/>
    <x v="2"/>
    <n v="7.49"/>
    <n v="24"/>
    <s v="11/6/2021"/>
    <x v="2"/>
    <n v="865"/>
    <x v="1"/>
    <n v="9244.32"/>
    <n v="3231.91"/>
    <n v="161.6"/>
    <s v="11/28/2023"/>
    <s v="5/8/2023"/>
    <n v="3791"/>
    <n v="865"/>
    <s v="10/7/2023"/>
    <s v="Complaint"/>
    <s v="Pending"/>
    <s v="4/13/2023"/>
    <n v="1"/>
    <x v="10"/>
    <x v="4"/>
  </r>
  <r>
    <n v="866"/>
    <s v="Elizabeth"/>
    <s v="Lewis"/>
    <n v="53"/>
    <x v="0"/>
    <s v="Address_866"/>
    <x v="16"/>
    <n v="19458795719"/>
    <s v="elizabeth.lewis@kag.com"/>
    <x v="0"/>
    <n v="8404.65"/>
    <s v="11/8/2004"/>
    <s v="8/13/2023"/>
    <n v="866"/>
    <n v="45058"/>
    <x v="0"/>
    <n v="1685.78"/>
    <n v="6718.87"/>
    <x v="62"/>
    <n v="866"/>
    <n v="38507.160000000003"/>
    <x v="1"/>
    <n v="1.91"/>
    <n v="60"/>
    <s v="2/28/2021"/>
    <x v="1"/>
    <n v="866"/>
    <x v="1"/>
    <n v="3178.46"/>
    <n v="1500.49"/>
    <n v="75.02"/>
    <s v="4/12/2023"/>
    <s v="8/16/2023"/>
    <n v="5448"/>
    <n v="866"/>
    <s v="7/7/2023"/>
    <s v="Complaint"/>
    <s v="Pending"/>
    <s v="9/20/2023"/>
    <n v="1"/>
    <x v="10"/>
    <x v="1"/>
  </r>
  <r>
    <n v="867"/>
    <s v="Thomas"/>
    <s v="Jones"/>
    <n v="27"/>
    <x v="2"/>
    <s v="Address_867"/>
    <x v="0"/>
    <n v="19458795720"/>
    <s v="thomas.jones@kag.com"/>
    <x v="0"/>
    <n v="1459.35"/>
    <s v="2/25/2022"/>
    <s v="6/27/2023"/>
    <n v="867"/>
    <n v="45010"/>
    <x v="0"/>
    <n v="4618.0200000000004"/>
    <n v="-3158.67"/>
    <x v="98"/>
    <n v="867"/>
    <n v="31747.02"/>
    <x v="0"/>
    <n v="2.97"/>
    <n v="48"/>
    <s v="9/28/2022"/>
    <x v="2"/>
    <n v="867"/>
    <x v="2"/>
    <n v="9414.01"/>
    <n v="977.35"/>
    <n v="48.87"/>
    <s v="11/9/2023"/>
    <s v="3/7/2023"/>
    <n v="6728"/>
    <n v="867"/>
    <s v="9/21/2023"/>
    <s v="Complaint"/>
    <s v="Pending"/>
    <s v="4/1/2023"/>
    <n v="1"/>
    <x v="11"/>
    <x v="4"/>
  </r>
  <r>
    <n v="868"/>
    <s v="Elizabeth"/>
    <s v="Rodriguez"/>
    <n v="67"/>
    <x v="1"/>
    <s v="Address_868"/>
    <x v="11"/>
    <n v="19458795721"/>
    <s v="elizabeth.rodriguez@kag.com"/>
    <x v="1"/>
    <n v="3469.71"/>
    <s v="4/11/2010"/>
    <s v="4/28/2023"/>
    <n v="868"/>
    <n v="44927"/>
    <x v="0"/>
    <n v="1606.56"/>
    <n v="1863.15"/>
    <x v="53"/>
    <n v="868"/>
    <n v="26575.41"/>
    <x v="2"/>
    <n v="4.82"/>
    <n v="48"/>
    <s v="6/14/2021"/>
    <x v="2"/>
    <n v="868"/>
    <x v="0"/>
    <n v="5872.85"/>
    <n v="2730.63"/>
    <n v="136.53"/>
    <s v="12/27/2023"/>
    <s v="9/20/2023"/>
    <n v="3878"/>
    <n v="868"/>
    <s v="4/7/2023"/>
    <s v="Complaint"/>
    <s v="Resolved"/>
    <s v="2/24/2023"/>
    <n v="1"/>
    <x v="3"/>
    <x v="3"/>
  </r>
  <r>
    <n v="869"/>
    <s v="Thomas"/>
    <s v="Mitchell"/>
    <n v="54"/>
    <x v="1"/>
    <s v="Address_869"/>
    <x v="25"/>
    <n v="19458795722"/>
    <s v="thomas.mitchell@kag.com"/>
    <x v="1"/>
    <n v="3700.31"/>
    <s v="5/3/2012"/>
    <s v="6/8/2023"/>
    <n v="869"/>
    <n v="45179"/>
    <x v="0"/>
    <n v="4967.7"/>
    <n v="8668.01"/>
    <x v="8"/>
    <n v="869"/>
    <n v="11216.31"/>
    <x v="2"/>
    <n v="6.23"/>
    <n v="60"/>
    <s v="2/17/2020"/>
    <x v="2"/>
    <n v="869"/>
    <x v="2"/>
    <n v="5525.41"/>
    <n v="524.79999999999995"/>
    <n v="26.24"/>
    <s v="12/20/2023"/>
    <s v="10/3/2023"/>
    <n v="7253"/>
    <n v="869"/>
    <s v="11/22/2023"/>
    <s v="Complaint"/>
    <s v="Resolved"/>
    <s v="8/25/2023"/>
    <n v="1"/>
    <x v="6"/>
    <x v="1"/>
  </r>
  <r>
    <n v="870"/>
    <s v="Sarah"/>
    <s v="Johnson"/>
    <n v="58"/>
    <x v="0"/>
    <s v="Address_870"/>
    <x v="3"/>
    <n v="19458795723"/>
    <s v="sarah.johnson@kag.com"/>
    <x v="0"/>
    <n v="132.96"/>
    <s v="12/15/2003"/>
    <s v="1/13/2023"/>
    <n v="870"/>
    <n v="44950"/>
    <x v="2"/>
    <n v="1054.58"/>
    <n v="1187.54"/>
    <x v="86"/>
    <n v="870"/>
    <n v="43549.35"/>
    <x v="0"/>
    <n v="8.25"/>
    <n v="12"/>
    <s v="10/8/2021"/>
    <x v="2"/>
    <n v="870"/>
    <x v="2"/>
    <n v="5246.01"/>
    <n v="2530.1799999999998"/>
    <n v="126.51"/>
    <s v="5/5/2023"/>
    <s v="3/16/2023"/>
    <n v="7659"/>
    <n v="870"/>
    <s v="10/30/2023"/>
    <s v="Praise"/>
    <s v="Pending"/>
    <s v="8/30/2023"/>
    <n v="1"/>
    <x v="3"/>
    <x v="1"/>
  </r>
  <r>
    <n v="871"/>
    <s v="Nancy"/>
    <s v="Smith"/>
    <n v="55"/>
    <x v="2"/>
    <s v="Address_871"/>
    <x v="38"/>
    <n v="19458795724"/>
    <s v="nancy.smith@kag.com"/>
    <x v="0"/>
    <n v="8468.76"/>
    <s v="2/25/2018"/>
    <s v="2/25/2023"/>
    <n v="871"/>
    <n v="45224"/>
    <x v="0"/>
    <n v="4364.3999999999996"/>
    <n v="4104.3599999999997"/>
    <x v="91"/>
    <n v="871"/>
    <n v="5762.42"/>
    <x v="2"/>
    <n v="3.17"/>
    <n v="12"/>
    <s v="4/3/2021"/>
    <x v="1"/>
    <n v="871"/>
    <x v="2"/>
    <n v="8934.92"/>
    <n v="3288.61"/>
    <n v="164.43"/>
    <s v="11/24/2023"/>
    <s v="9/1/2023"/>
    <n v="9410"/>
    <n v="871"/>
    <s v="7/2/2023"/>
    <s v="Praise"/>
    <s v="Pending"/>
    <s v="9/24/2023"/>
    <n v="1"/>
    <x v="8"/>
    <x v="1"/>
  </r>
  <r>
    <n v="872"/>
    <s v="Robert"/>
    <s v="Flores"/>
    <n v="65"/>
    <x v="1"/>
    <s v="Address_872"/>
    <x v="18"/>
    <n v="19458795725"/>
    <s v="robert.flores@kag.com"/>
    <x v="1"/>
    <n v="8369.59"/>
    <s v="10/30/2021"/>
    <s v="8/28/2023"/>
    <n v="872"/>
    <n v="45114"/>
    <x v="2"/>
    <n v="3664.36"/>
    <n v="12033.95"/>
    <x v="47"/>
    <n v="872"/>
    <n v="19776"/>
    <x v="1"/>
    <n v="7.97"/>
    <n v="48"/>
    <s v="6/25/2022"/>
    <x v="1"/>
    <n v="872"/>
    <x v="0"/>
    <n v="8325.85"/>
    <n v="2194.9499999999998"/>
    <n v="109.75"/>
    <s v="2/19/2023"/>
    <s v="12/3/2023"/>
    <n v="7951"/>
    <n v="872"/>
    <s v="5/3/2023"/>
    <s v="Suggestion"/>
    <s v="Pending"/>
    <s v="12/28/2023"/>
    <n v="1"/>
    <x v="2"/>
    <x v="3"/>
  </r>
  <r>
    <n v="873"/>
    <s v="Kimberly"/>
    <s v="Robinson"/>
    <n v="39"/>
    <x v="1"/>
    <s v="Address_873"/>
    <x v="19"/>
    <n v="19458795726"/>
    <s v="kimberly.robinson@kag.com"/>
    <x v="1"/>
    <n v="6652.18"/>
    <s v="7/31/2012"/>
    <s v="10/2/2023"/>
    <n v="873"/>
    <n v="45037"/>
    <x v="0"/>
    <n v="3347.34"/>
    <n v="3304.84"/>
    <x v="33"/>
    <n v="873"/>
    <n v="42775.49"/>
    <x v="2"/>
    <n v="9.01"/>
    <n v="36"/>
    <s v="7/27/2020"/>
    <x v="2"/>
    <n v="873"/>
    <x v="1"/>
    <n v="7086.35"/>
    <n v="752.24"/>
    <n v="37.61"/>
    <s v="7/8/2023"/>
    <s v="4/11/2023"/>
    <n v="8264"/>
    <n v="873"/>
    <s v="9/27/2023"/>
    <s v="Suggestion"/>
    <s v="Pending"/>
    <s v="1/7/2023"/>
    <n v="1"/>
    <x v="1"/>
    <x v="0"/>
  </r>
  <r>
    <n v="874"/>
    <s v="Jennifer"/>
    <s v="Hernandez"/>
    <n v="40"/>
    <x v="1"/>
    <s v="Address_874"/>
    <x v="25"/>
    <n v="19458795727"/>
    <s v="jennifer.hernandez@kag.com"/>
    <x v="1"/>
    <n v="8999.52"/>
    <s v="7/21/2001"/>
    <s v="11/22/2023"/>
    <n v="874"/>
    <n v="44950"/>
    <x v="1"/>
    <n v="2232.29"/>
    <n v="6767.23"/>
    <x v="44"/>
    <n v="874"/>
    <n v="30182.77"/>
    <x v="2"/>
    <n v="8.3699999999999992"/>
    <n v="60"/>
    <s v="6/1/2022"/>
    <x v="2"/>
    <n v="874"/>
    <x v="1"/>
    <n v="5714.41"/>
    <n v="4027.61"/>
    <n v="201.38"/>
    <s v="9/6/2023"/>
    <s v="12/29/2023"/>
    <n v="1269"/>
    <n v="874"/>
    <s v="4/19/2023"/>
    <s v="Complaint"/>
    <s v="Pending"/>
    <s v="8/8/2023"/>
    <n v="1"/>
    <x v="3"/>
    <x v="0"/>
  </r>
  <r>
    <n v="875"/>
    <s v="Mary"/>
    <s v="Ramirez"/>
    <n v="33"/>
    <x v="2"/>
    <s v="Address_875"/>
    <x v="25"/>
    <n v="19458795728"/>
    <s v="mary.ramirez@kag.com"/>
    <x v="1"/>
    <n v="2801.58"/>
    <s v="1/16/2013"/>
    <s v="6/5/2023"/>
    <n v="875"/>
    <n v="44982"/>
    <x v="0"/>
    <n v="4084.77"/>
    <n v="-1283.19"/>
    <x v="10"/>
    <n v="875"/>
    <n v="22492.37"/>
    <x v="2"/>
    <n v="6.6"/>
    <n v="24"/>
    <s v="7/2/2020"/>
    <x v="1"/>
    <n v="875"/>
    <x v="0"/>
    <n v="6910.79"/>
    <n v="2705.63"/>
    <n v="135.28"/>
    <s v="2/8/2023"/>
    <s v="9/28/2023"/>
    <n v="9881"/>
    <n v="875"/>
    <s v="9/9/2023"/>
    <s v="Complaint"/>
    <s v="Resolved"/>
    <s v="8/16/2023"/>
    <n v="1"/>
    <x v="9"/>
    <x v="4"/>
  </r>
  <r>
    <n v="876"/>
    <s v="Richard"/>
    <s v="Baker"/>
    <n v="28"/>
    <x v="2"/>
    <s v="Address_876"/>
    <x v="12"/>
    <n v="19458795729"/>
    <s v="richard.baker@kag.com"/>
    <x v="1"/>
    <n v="2284.2399999999998"/>
    <s v="3/3/2018"/>
    <s v="3/21/2023"/>
    <n v="876"/>
    <n v="44995"/>
    <x v="2"/>
    <n v="2466.17"/>
    <n v="-181.93"/>
    <x v="51"/>
    <n v="876"/>
    <n v="39776.68"/>
    <x v="0"/>
    <n v="8.2899999999999991"/>
    <n v="36"/>
    <s v="1/24/2021"/>
    <x v="1"/>
    <n v="876"/>
    <x v="2"/>
    <n v="3188.76"/>
    <n v="1351.88"/>
    <n v="67.59"/>
    <s v="10/18/2023"/>
    <s v="7/23/2023"/>
    <n v="3857"/>
    <n v="876"/>
    <s v="12/4/2023"/>
    <s v="Suggestion"/>
    <s v="Pending"/>
    <s v="10/19/2023"/>
    <n v="1"/>
    <x v="11"/>
    <x v="4"/>
  </r>
  <r>
    <n v="877"/>
    <s v="Kevin"/>
    <s v="Lopez"/>
    <n v="64"/>
    <x v="0"/>
    <s v="Address_877"/>
    <x v="1"/>
    <n v="19458795730"/>
    <s v="kevin.lopez@kag.com"/>
    <x v="1"/>
    <n v="778.36"/>
    <s v="11/25/2015"/>
    <s v="4/24/2023"/>
    <n v="877"/>
    <n v="44944"/>
    <x v="2"/>
    <n v="686.35"/>
    <n v="92.01"/>
    <x v="14"/>
    <n v="877"/>
    <n v="49486.19"/>
    <x v="1"/>
    <n v="8.9"/>
    <n v="12"/>
    <s v="12/2/2021"/>
    <x v="1"/>
    <n v="877"/>
    <x v="2"/>
    <n v="5471.66"/>
    <n v="78.45"/>
    <n v="3.92"/>
    <s v="3/11/2023"/>
    <s v="7/11/2023"/>
    <n v="2244"/>
    <n v="877"/>
    <s v="10/30/2023"/>
    <s v="Suggestion"/>
    <s v="Pending"/>
    <s v="3/12/2023"/>
    <n v="1"/>
    <x v="3"/>
    <x v="3"/>
  </r>
  <r>
    <n v="878"/>
    <s v="Kevin"/>
    <s v="Hill"/>
    <n v="68"/>
    <x v="0"/>
    <s v="Address_878"/>
    <x v="23"/>
    <n v="19458795731"/>
    <s v="kevin.hill@kag.com"/>
    <x v="0"/>
    <n v="5960.93"/>
    <s v="2/15/2000"/>
    <s v="2/2/2023"/>
    <n v="878"/>
    <n v="45154"/>
    <x v="1"/>
    <n v="1409.68"/>
    <n v="4551.25"/>
    <x v="67"/>
    <n v="878"/>
    <n v="10251.86"/>
    <x v="2"/>
    <n v="6"/>
    <n v="48"/>
    <s v="9/18/2021"/>
    <x v="1"/>
    <n v="878"/>
    <x v="0"/>
    <n v="2266.86"/>
    <n v="2720.97"/>
    <n v="136.05000000000001"/>
    <s v="9/4/2023"/>
    <s v="7/4/2023"/>
    <n v="7464"/>
    <n v="878"/>
    <s v="11/12/2023"/>
    <s v="Complaint"/>
    <s v="Pending"/>
    <s v="10/18/2023"/>
    <n v="1"/>
    <x v="5"/>
    <x v="3"/>
  </r>
  <r>
    <n v="879"/>
    <s v="Deborah"/>
    <s v="Sanchez"/>
    <n v="52"/>
    <x v="0"/>
    <s v="Address_879"/>
    <x v="13"/>
    <n v="19458795732"/>
    <s v="deborah.sanchez@kag.com"/>
    <x v="1"/>
    <n v="5013.92"/>
    <s v="9/7/2007"/>
    <s v="4/24/2023"/>
    <n v="879"/>
    <n v="44984"/>
    <x v="2"/>
    <n v="920.32"/>
    <n v="4093.6"/>
    <x v="40"/>
    <n v="879"/>
    <n v="3485.92"/>
    <x v="1"/>
    <n v="8.2899999999999991"/>
    <n v="12"/>
    <s v="8/12/2022"/>
    <x v="2"/>
    <n v="879"/>
    <x v="2"/>
    <n v="2154.64"/>
    <n v="3836.14"/>
    <n v="191.81"/>
    <s v="12/6/2023"/>
    <s v="6/27/2023"/>
    <n v="1555"/>
    <n v="879"/>
    <s v="11/4/2023"/>
    <s v="Complaint"/>
    <s v="Resolved"/>
    <s v="5/8/2023"/>
    <n v="1"/>
    <x v="9"/>
    <x v="1"/>
  </r>
  <r>
    <n v="880"/>
    <s v="William"/>
    <s v="Gonzalez"/>
    <n v="65"/>
    <x v="2"/>
    <s v="Address_880"/>
    <x v="21"/>
    <n v="19458795733"/>
    <s v="william.gonzalez@kag.com"/>
    <x v="1"/>
    <n v="8122.92"/>
    <s v="8/15/2007"/>
    <s v="3/4/2023"/>
    <n v="880"/>
    <n v="45089"/>
    <x v="1"/>
    <n v="2852.37"/>
    <n v="10975.29"/>
    <x v="12"/>
    <n v="880"/>
    <n v="23686.41"/>
    <x v="1"/>
    <n v="4.79"/>
    <n v="48"/>
    <s v="10/25/2020"/>
    <x v="1"/>
    <n v="880"/>
    <x v="2"/>
    <n v="7377.96"/>
    <n v="1819.63"/>
    <n v="90.98"/>
    <s v="5/25/2023"/>
    <s v="1/17/2023"/>
    <n v="5410"/>
    <n v="880"/>
    <s v="4/25/2023"/>
    <s v="Suggestion"/>
    <s v="Resolved"/>
    <s v="12/12/2023"/>
    <n v="1"/>
    <x v="7"/>
    <x v="3"/>
  </r>
  <r>
    <n v="881"/>
    <s v="Timothy"/>
    <s v="Davis"/>
    <n v="37"/>
    <x v="1"/>
    <s v="Address_881"/>
    <x v="38"/>
    <n v="19458795734"/>
    <s v="timothy.davis@kag.com"/>
    <x v="0"/>
    <n v="4864.74"/>
    <s v="7/6/2019"/>
    <s v="1/26/2023"/>
    <n v="881"/>
    <n v="45058"/>
    <x v="0"/>
    <n v="3280.47"/>
    <n v="1584.27"/>
    <x v="86"/>
    <n v="881"/>
    <n v="15082.41"/>
    <x v="1"/>
    <n v="5.7"/>
    <n v="60"/>
    <s v="7/7/2020"/>
    <x v="2"/>
    <n v="881"/>
    <x v="1"/>
    <n v="9486.64"/>
    <n v="3305.09"/>
    <n v="165.25"/>
    <s v="9/21/2023"/>
    <s v="4/15/2023"/>
    <n v="5556"/>
    <n v="881"/>
    <s v="12/9/2023"/>
    <s v="Complaint"/>
    <s v="Resolved"/>
    <s v="12/1/2023"/>
    <n v="1"/>
    <x v="10"/>
    <x v="0"/>
  </r>
  <r>
    <n v="882"/>
    <s v="Daniel"/>
    <s v="Ramirez"/>
    <n v="54"/>
    <x v="2"/>
    <s v="Address_882"/>
    <x v="31"/>
    <n v="19458795735"/>
    <s v="daniel.ramirez@kag.com"/>
    <x v="0"/>
    <n v="2112.04"/>
    <s v="1/30/2002"/>
    <s v="3/28/2023"/>
    <n v="882"/>
    <n v="45145"/>
    <x v="0"/>
    <n v="1686.31"/>
    <n v="3798.35"/>
    <x v="46"/>
    <n v="882"/>
    <n v="33670.83"/>
    <x v="1"/>
    <n v="1.47"/>
    <n v="48"/>
    <s v="8/25/2020"/>
    <x v="0"/>
    <n v="882"/>
    <x v="1"/>
    <n v="8222.7199999999993"/>
    <n v="3978.41"/>
    <n v="198.92"/>
    <s v="1/4/2023"/>
    <s v="4/22/2023"/>
    <n v="946"/>
    <n v="882"/>
    <s v="9/5/2023"/>
    <s v="Praise"/>
    <s v="Resolved"/>
    <s v="6/4/2023"/>
    <n v="1"/>
    <x v="5"/>
    <x v="1"/>
  </r>
  <r>
    <n v="883"/>
    <s v="Jessica"/>
    <s v="Robinson"/>
    <n v="58"/>
    <x v="2"/>
    <s v="Address_883"/>
    <x v="13"/>
    <n v="19458795736"/>
    <s v="jessica.robinson@kag.com"/>
    <x v="0"/>
    <n v="8115.01"/>
    <s v="1/11/2017"/>
    <s v="9/14/2023"/>
    <n v="883"/>
    <n v="45257"/>
    <x v="0"/>
    <n v="207.18"/>
    <n v="7907.83"/>
    <x v="13"/>
    <n v="883"/>
    <n v="25218.66"/>
    <x v="1"/>
    <n v="8.9499999999999993"/>
    <n v="36"/>
    <s v="7/23/2021"/>
    <x v="2"/>
    <n v="883"/>
    <x v="1"/>
    <n v="9450.69"/>
    <n v="2348.58"/>
    <n v="117.43"/>
    <s v="2/13/2023"/>
    <s v="4/9/2023"/>
    <n v="2471"/>
    <n v="883"/>
    <s v="10/7/2023"/>
    <s v="Praise"/>
    <s v="Pending"/>
    <s v="5/18/2023"/>
    <n v="1"/>
    <x v="4"/>
    <x v="1"/>
  </r>
  <r>
    <n v="884"/>
    <s v="Donald"/>
    <s v="Rodriguez"/>
    <n v="22"/>
    <x v="2"/>
    <s v="Address_884"/>
    <x v="0"/>
    <n v="19458795737"/>
    <s v="donald.rodriguez@kag.com"/>
    <x v="1"/>
    <n v="4609"/>
    <s v="10/11/2016"/>
    <s v="4/3/2023"/>
    <n v="884"/>
    <n v="45210"/>
    <x v="2"/>
    <n v="3297.1"/>
    <n v="7906.1"/>
    <x v="31"/>
    <n v="884"/>
    <n v="25451.14"/>
    <x v="0"/>
    <n v="2.2599999999999998"/>
    <n v="36"/>
    <s v="8/12/2022"/>
    <x v="1"/>
    <n v="884"/>
    <x v="2"/>
    <n v="2996.84"/>
    <n v="1350.78"/>
    <n v="67.540000000000006"/>
    <s v="1/7/2023"/>
    <s v="9/16/2023"/>
    <n v="9139"/>
    <n v="884"/>
    <s v="5/6/2023"/>
    <s v="Complaint"/>
    <s v="Resolved"/>
    <s v="12/24/2023"/>
    <n v="1"/>
    <x v="8"/>
    <x v="2"/>
  </r>
  <r>
    <n v="885"/>
    <s v="William"/>
    <s v="Hill"/>
    <n v="53"/>
    <x v="0"/>
    <s v="Address_885"/>
    <x v="35"/>
    <n v="19458795738"/>
    <s v="william.hill@kag.com"/>
    <x v="0"/>
    <n v="9562.7199999999993"/>
    <s v="2/21/2004"/>
    <s v="7/19/2023"/>
    <n v="885"/>
    <n v="45065"/>
    <x v="0"/>
    <n v="319.18"/>
    <n v="9881.9"/>
    <x v="9"/>
    <n v="885"/>
    <n v="18394.12"/>
    <x v="0"/>
    <n v="3.49"/>
    <n v="36"/>
    <s v="11/4/2020"/>
    <x v="2"/>
    <n v="885"/>
    <x v="1"/>
    <n v="3355"/>
    <n v="2069"/>
    <n v="103.45"/>
    <s v="5/9/2023"/>
    <s v="6/22/2023"/>
    <n v="3910"/>
    <n v="885"/>
    <s v="8/28/2023"/>
    <s v="Complaint"/>
    <s v="Resolved"/>
    <s v="6/12/2023"/>
    <n v="1"/>
    <x v="10"/>
    <x v="1"/>
  </r>
  <r>
    <n v="886"/>
    <s v="Jessica"/>
    <s v="Walker"/>
    <n v="30"/>
    <x v="1"/>
    <s v="Address_886"/>
    <x v="6"/>
    <n v="19458795739"/>
    <s v="jessica.walker@kag.com"/>
    <x v="1"/>
    <n v="5391.27"/>
    <s v="8/25/2014"/>
    <s v="12/28/2023"/>
    <n v="886"/>
    <n v="44929"/>
    <x v="0"/>
    <n v="4828.71"/>
    <n v="10219.98"/>
    <x v="10"/>
    <n v="886"/>
    <n v="11322.98"/>
    <x v="1"/>
    <n v="3.86"/>
    <n v="36"/>
    <s v="2/18/2020"/>
    <x v="1"/>
    <n v="886"/>
    <x v="1"/>
    <n v="4814.9399999999996"/>
    <n v="3806.09"/>
    <n v="190.3"/>
    <s v="7/10/2023"/>
    <s v="10/27/2023"/>
    <n v="1160"/>
    <n v="886"/>
    <s v="3/29/2023"/>
    <s v="Praise"/>
    <s v="Pending"/>
    <s v="7/25/2023"/>
    <n v="1"/>
    <x v="3"/>
    <x v="4"/>
  </r>
  <r>
    <n v="887"/>
    <s v="Linda"/>
    <s v="Lee"/>
    <n v="69"/>
    <x v="2"/>
    <s v="Address_887"/>
    <x v="12"/>
    <n v="19458795740"/>
    <s v="linda.lee@kag.com"/>
    <x v="0"/>
    <n v="1255.72"/>
    <s v="10/22/2001"/>
    <s v="7/24/2023"/>
    <n v="887"/>
    <n v="45282"/>
    <x v="0"/>
    <n v="4437.5200000000004"/>
    <n v="5693.24"/>
    <x v="98"/>
    <n v="887"/>
    <n v="11459.26"/>
    <x v="0"/>
    <n v="2.04"/>
    <n v="24"/>
    <s v="8/4/2020"/>
    <x v="0"/>
    <n v="887"/>
    <x v="0"/>
    <n v="4448.5"/>
    <n v="1092.03"/>
    <n v="54.6"/>
    <s v="1/21/2023"/>
    <s v="11/14/2023"/>
    <n v="6296"/>
    <n v="887"/>
    <s v="1/20/2023"/>
    <s v="Praise"/>
    <s v="Resolved"/>
    <s v="4/20/2023"/>
    <n v="1"/>
    <x v="0"/>
    <x v="3"/>
  </r>
  <r>
    <n v="888"/>
    <s v="Patricia"/>
    <s v="Campbell"/>
    <n v="34"/>
    <x v="0"/>
    <s v="Address_888"/>
    <x v="1"/>
    <n v="19458795741"/>
    <s v="patricia.campbell@kag.com"/>
    <x v="0"/>
    <n v="8525.14"/>
    <s v="2/10/2017"/>
    <s v="3/25/2023"/>
    <n v="888"/>
    <n v="45185"/>
    <x v="0"/>
    <n v="4156.1000000000004"/>
    <n v="4369.04"/>
    <x v="74"/>
    <n v="888"/>
    <n v="19961.54"/>
    <x v="2"/>
    <n v="9.3000000000000007"/>
    <n v="12"/>
    <s v="4/19/2020"/>
    <x v="1"/>
    <n v="888"/>
    <x v="2"/>
    <n v="3682.79"/>
    <n v="1275.93"/>
    <n v="63.8"/>
    <s v="11/2/2023"/>
    <s v="12/14/2023"/>
    <n v="2579"/>
    <n v="888"/>
    <s v="6/9/2023"/>
    <s v="Complaint"/>
    <s v="Pending"/>
    <s v="5/6/2023"/>
    <n v="1"/>
    <x v="6"/>
    <x v="4"/>
  </r>
  <r>
    <n v="889"/>
    <s v="Michelle"/>
    <s v="King"/>
    <n v="43"/>
    <x v="2"/>
    <s v="Address_889"/>
    <x v="5"/>
    <n v="19458795742"/>
    <s v="michelle.king@kag.com"/>
    <x v="0"/>
    <n v="8796.26"/>
    <s v="11/28/2001"/>
    <s v="4/17/2023"/>
    <n v="889"/>
    <n v="45207"/>
    <x v="0"/>
    <n v="1844.04"/>
    <n v="6952.22"/>
    <x v="62"/>
    <n v="889"/>
    <n v="34409.949999999997"/>
    <x v="0"/>
    <n v="9.73"/>
    <n v="60"/>
    <s v="8/25/2021"/>
    <x v="1"/>
    <n v="889"/>
    <x v="0"/>
    <n v="3631.48"/>
    <n v="1798.64"/>
    <n v="89.93"/>
    <s v="2/24/2023"/>
    <s v="11/12/2023"/>
    <n v="7560"/>
    <n v="889"/>
    <s v="9/2/2023"/>
    <s v="Praise"/>
    <s v="Resolved"/>
    <s v="3/6/2023"/>
    <n v="1"/>
    <x v="8"/>
    <x v="0"/>
  </r>
  <r>
    <n v="890"/>
    <s v="Patricia"/>
    <s v="Walker"/>
    <n v="69"/>
    <x v="1"/>
    <s v="Address_890"/>
    <x v="16"/>
    <n v="19458795743"/>
    <s v="patricia.walker@kag.com"/>
    <x v="1"/>
    <n v="4509.7700000000004"/>
    <s v="10/23/2021"/>
    <s v="9/4/2023"/>
    <n v="890"/>
    <n v="45258"/>
    <x v="2"/>
    <n v="3727.51"/>
    <n v="782.26"/>
    <x v="86"/>
    <n v="890"/>
    <n v="17520.310000000001"/>
    <x v="0"/>
    <n v="8.7899999999999991"/>
    <n v="60"/>
    <s v="6/15/2021"/>
    <x v="1"/>
    <n v="890"/>
    <x v="2"/>
    <n v="9217.5400000000009"/>
    <n v="3137.62"/>
    <n v="156.88"/>
    <s v="10/18/2023"/>
    <s v="3/16/2023"/>
    <n v="520"/>
    <n v="890"/>
    <s v="5/25/2023"/>
    <s v="Praise"/>
    <s v="Resolved"/>
    <s v="8/31/2023"/>
    <n v="1"/>
    <x v="4"/>
    <x v="3"/>
  </r>
  <r>
    <n v="891"/>
    <s v="Matthew"/>
    <s v="Harris"/>
    <n v="61"/>
    <x v="0"/>
    <s v="Address_891"/>
    <x v="9"/>
    <n v="19458795744"/>
    <s v="matthew.harris@kag.com"/>
    <x v="0"/>
    <n v="357.33"/>
    <s v="4/4/2002"/>
    <s v="1/5/2023"/>
    <n v="891"/>
    <n v="44938"/>
    <x v="2"/>
    <n v="238.8"/>
    <n v="596.13"/>
    <x v="18"/>
    <n v="891"/>
    <n v="16974.84"/>
    <x v="0"/>
    <n v="4.12"/>
    <n v="60"/>
    <s v="1/3/2022"/>
    <x v="1"/>
    <n v="891"/>
    <x v="0"/>
    <n v="2628.1"/>
    <n v="1203.8800000000001"/>
    <n v="60.19"/>
    <s v="9/10/2023"/>
    <s v="9/1/2023"/>
    <n v="8718"/>
    <n v="891"/>
    <s v="12/18/2023"/>
    <s v="Praise"/>
    <s v="Resolved"/>
    <s v="6/14/2023"/>
    <n v="1"/>
    <x v="3"/>
    <x v="3"/>
  </r>
  <r>
    <n v="892"/>
    <s v="Michael"/>
    <s v="Lopez"/>
    <n v="69"/>
    <x v="2"/>
    <s v="Address_892"/>
    <x v="34"/>
    <n v="19458795745"/>
    <s v="michael.lopez@kag.com"/>
    <x v="0"/>
    <n v="394.26"/>
    <s v="9/5/2002"/>
    <s v="9/25/2023"/>
    <n v="892"/>
    <n v="44979"/>
    <x v="2"/>
    <n v="457.28"/>
    <n v="851.54"/>
    <x v="75"/>
    <n v="892"/>
    <n v="21825.03"/>
    <x v="0"/>
    <n v="1.5"/>
    <n v="12"/>
    <s v="9/11/2022"/>
    <x v="2"/>
    <n v="892"/>
    <x v="0"/>
    <n v="8869.5300000000007"/>
    <n v="2475.04"/>
    <n v="123.75"/>
    <s v="7/9/2023"/>
    <s v="3/15/2023"/>
    <n v="4509"/>
    <n v="892"/>
    <s v="4/2/2023"/>
    <s v="Praise"/>
    <s v="Resolved"/>
    <s v="5/10/2023"/>
    <n v="1"/>
    <x v="9"/>
    <x v="3"/>
  </r>
  <r>
    <n v="893"/>
    <s v="Emily"/>
    <s v="Smith"/>
    <n v="37"/>
    <x v="0"/>
    <s v="Address_893"/>
    <x v="39"/>
    <n v="19458795746"/>
    <s v="emily.smith@kag.com"/>
    <x v="0"/>
    <n v="3576.38"/>
    <s v="12/14/2014"/>
    <s v="10/31/2023"/>
    <n v="893"/>
    <n v="45180"/>
    <x v="2"/>
    <n v="2477.79"/>
    <n v="6054.17"/>
    <x v="46"/>
    <n v="893"/>
    <n v="49552.21"/>
    <x v="2"/>
    <n v="2.65"/>
    <n v="48"/>
    <s v="7/23/2021"/>
    <x v="1"/>
    <n v="893"/>
    <x v="0"/>
    <n v="5589.39"/>
    <n v="3175.18"/>
    <n v="158.76"/>
    <s v="5/19/2023"/>
    <s v="11/9/2023"/>
    <n v="9652"/>
    <n v="893"/>
    <s v="8/6/2023"/>
    <s v="Complaint"/>
    <s v="Resolved"/>
    <s v="4/11/2023"/>
    <n v="1"/>
    <x v="6"/>
    <x v="0"/>
  </r>
  <r>
    <n v="894"/>
    <s v="Michael"/>
    <s v="Perez"/>
    <n v="56"/>
    <x v="1"/>
    <s v="Address_894"/>
    <x v="23"/>
    <n v="19458795747"/>
    <s v="michael.perez@kag.com"/>
    <x v="1"/>
    <n v="7190.7"/>
    <s v="9/20/2004"/>
    <s v="1/14/2023"/>
    <n v="894"/>
    <n v="45022"/>
    <x v="0"/>
    <n v="2937.96"/>
    <n v="4252.74"/>
    <x v="72"/>
    <n v="894"/>
    <n v="5470.55"/>
    <x v="2"/>
    <n v="7.95"/>
    <n v="60"/>
    <s v="1/17/2021"/>
    <x v="0"/>
    <n v="894"/>
    <x v="1"/>
    <n v="9342.19"/>
    <n v="2608.73"/>
    <n v="130.44"/>
    <s v="12/20/2023"/>
    <s v="12/21/2023"/>
    <n v="8803"/>
    <n v="894"/>
    <s v="3/30/2023"/>
    <s v="Complaint"/>
    <s v="Resolved"/>
    <s v="12/19/2023"/>
    <n v="1"/>
    <x v="1"/>
    <x v="1"/>
  </r>
  <r>
    <n v="895"/>
    <s v="Anthony"/>
    <s v="Flores"/>
    <n v="50"/>
    <x v="1"/>
    <s v="Address_895"/>
    <x v="17"/>
    <n v="19458795748"/>
    <s v="anthony.flores@kag.com"/>
    <x v="1"/>
    <n v="3377.41"/>
    <s v="1/11/2017"/>
    <s v="11/5/2023"/>
    <n v="895"/>
    <n v="45158"/>
    <x v="2"/>
    <n v="3837.08"/>
    <n v="-459.67"/>
    <x v="57"/>
    <n v="895"/>
    <n v="15437.97"/>
    <x v="0"/>
    <n v="3.57"/>
    <n v="60"/>
    <s v="11/4/2020"/>
    <x v="2"/>
    <n v="895"/>
    <x v="1"/>
    <n v="1160.7"/>
    <n v="33.630000000000003"/>
    <n v="1.68"/>
    <s v="9/8/2023"/>
    <s v="8/25/2023"/>
    <n v="7057"/>
    <n v="895"/>
    <s v="12/19/2023"/>
    <s v="Complaint"/>
    <s v="Pending"/>
    <s v="9/7/2023"/>
    <n v="1"/>
    <x v="5"/>
    <x v="1"/>
  </r>
  <r>
    <n v="896"/>
    <s v="Mark"/>
    <s v="Torres"/>
    <n v="47"/>
    <x v="0"/>
    <s v="Address_896"/>
    <x v="8"/>
    <n v="19458795749"/>
    <s v="mark.torres@kag.com"/>
    <x v="1"/>
    <n v="176.53"/>
    <s v="2/27/2017"/>
    <s v="8/6/2023"/>
    <n v="896"/>
    <n v="45192"/>
    <x v="1"/>
    <n v="1495.59"/>
    <n v="1672.12"/>
    <x v="82"/>
    <n v="896"/>
    <n v="15308.1"/>
    <x v="0"/>
    <n v="9.0299999999999994"/>
    <n v="24"/>
    <s v="5/17/2020"/>
    <x v="1"/>
    <n v="896"/>
    <x v="1"/>
    <n v="2997.87"/>
    <n v="2501.06"/>
    <n v="125.05"/>
    <s v="5/9/2023"/>
    <s v="4/9/2023"/>
    <n v="4690"/>
    <n v="896"/>
    <s v="8/9/2023"/>
    <s v="Praise"/>
    <s v="Pending"/>
    <s v="4/3/2023"/>
    <n v="1"/>
    <x v="6"/>
    <x v="1"/>
  </r>
  <r>
    <n v="897"/>
    <s v="Emily"/>
    <s v="Campbell"/>
    <n v="33"/>
    <x v="2"/>
    <s v="Address_897"/>
    <x v="9"/>
    <n v="19458795750"/>
    <s v="emily.campbell@kag.com"/>
    <x v="1"/>
    <n v="8500.85"/>
    <s v="5/20/2006"/>
    <s v="8/22/2023"/>
    <n v="897"/>
    <n v="45038"/>
    <x v="0"/>
    <n v="2717.6"/>
    <n v="5783.25"/>
    <x v="70"/>
    <n v="897"/>
    <n v="48750.54"/>
    <x v="2"/>
    <n v="8.52"/>
    <n v="60"/>
    <s v="5/2/2020"/>
    <x v="0"/>
    <n v="897"/>
    <x v="2"/>
    <n v="5490.11"/>
    <n v="1778.63"/>
    <n v="88.93"/>
    <s v="2/24/2023"/>
    <s v="4/5/2023"/>
    <n v="5469"/>
    <n v="897"/>
    <s v="1/20/2023"/>
    <s v="Praise"/>
    <s v="Pending"/>
    <s v="3/24/2023"/>
    <n v="1"/>
    <x v="1"/>
    <x v="4"/>
  </r>
  <r>
    <n v="898"/>
    <s v="Stephanie"/>
    <s v="Smith"/>
    <n v="24"/>
    <x v="1"/>
    <s v="Address_898"/>
    <x v="27"/>
    <n v="19458795751"/>
    <s v="stephanie.smith@kag.com"/>
    <x v="1"/>
    <n v="9690.4500000000007"/>
    <s v="2/18/2019"/>
    <s v="2/14/2023"/>
    <n v="898"/>
    <n v="44973"/>
    <x v="0"/>
    <n v="322.08999999999997"/>
    <n v="9368.36"/>
    <x v="77"/>
    <n v="898"/>
    <n v="20951.72"/>
    <x v="1"/>
    <n v="3.13"/>
    <n v="60"/>
    <s v="9/18/2020"/>
    <x v="2"/>
    <n v="898"/>
    <x v="0"/>
    <n v="2273.3000000000002"/>
    <n v="229.18"/>
    <n v="11.46"/>
    <s v="8/22/2023"/>
    <s v="7/11/2023"/>
    <n v="9742"/>
    <n v="898"/>
    <s v="12/30/2023"/>
    <s v="Praise"/>
    <s v="Resolved"/>
    <s v="11/17/2023"/>
    <n v="1"/>
    <x v="9"/>
    <x v="2"/>
  </r>
  <r>
    <n v="899"/>
    <s v="Christopher"/>
    <s v="Smith"/>
    <n v="47"/>
    <x v="1"/>
    <s v="Address_899"/>
    <x v="19"/>
    <n v="19458795752"/>
    <s v="christopher.smith@kag.com"/>
    <x v="0"/>
    <n v="3529.06"/>
    <s v="6/26/2010"/>
    <s v="6/9/2023"/>
    <n v="899"/>
    <n v="45108"/>
    <x v="1"/>
    <n v="2359.63"/>
    <n v="5888.69"/>
    <x v="39"/>
    <n v="899"/>
    <n v="28781.62"/>
    <x v="1"/>
    <n v="7.24"/>
    <n v="48"/>
    <s v="6/12/2021"/>
    <x v="2"/>
    <n v="899"/>
    <x v="0"/>
    <n v="2935.26"/>
    <n v="4575.91"/>
    <n v="228.8"/>
    <s v="3/28/2023"/>
    <s v="8/24/2023"/>
    <n v="1841"/>
    <n v="899"/>
    <s v="2/3/2023"/>
    <s v="Suggestion"/>
    <s v="Resolved"/>
    <s v="6/20/2023"/>
    <n v="1"/>
    <x v="2"/>
    <x v="1"/>
  </r>
  <r>
    <n v="900"/>
    <s v="Charles"/>
    <s v="Adams"/>
    <n v="19"/>
    <x v="2"/>
    <s v="Address_900"/>
    <x v="39"/>
    <n v="19458795753"/>
    <s v="charles.adams@kag.com"/>
    <x v="0"/>
    <n v="823.44"/>
    <s v="6/26/2018"/>
    <s v="6/7/2023"/>
    <n v="900"/>
    <n v="45161"/>
    <x v="2"/>
    <n v="3359.59"/>
    <n v="-2536.15"/>
    <x v="81"/>
    <n v="900"/>
    <n v="10708.42"/>
    <x v="2"/>
    <n v="4.9800000000000004"/>
    <n v="60"/>
    <s v="10/24/2020"/>
    <x v="1"/>
    <n v="900"/>
    <x v="2"/>
    <n v="5268.03"/>
    <n v="3247.13"/>
    <n v="162.36000000000001"/>
    <s v="4/30/2023"/>
    <s v="9/30/2023"/>
    <n v="5801"/>
    <n v="900"/>
    <s v="3/6/2023"/>
    <s v="Suggestion"/>
    <s v="Pending"/>
    <s v="5/26/2023"/>
    <n v="1"/>
    <x v="5"/>
    <x v="2"/>
  </r>
  <r>
    <n v="901"/>
    <s v="Robert"/>
    <s v="Adams"/>
    <n v="29"/>
    <x v="0"/>
    <s v="Address_901"/>
    <x v="10"/>
    <n v="19458795754"/>
    <s v="robert.adams@kag.com"/>
    <x v="1"/>
    <n v="2984.98"/>
    <s v="1/20/2022"/>
    <s v="9/25/2023"/>
    <n v="901"/>
    <n v="45180"/>
    <x v="1"/>
    <n v="4948.3100000000004"/>
    <n v="-1963.33"/>
    <x v="83"/>
    <n v="901"/>
    <n v="1622.71"/>
    <x v="0"/>
    <n v="2.93"/>
    <n v="60"/>
    <s v="7/25/2021"/>
    <x v="0"/>
    <n v="901"/>
    <x v="2"/>
    <n v="7909.7"/>
    <n v="4566.88"/>
    <n v="228.34"/>
    <s v="10/30/2023"/>
    <s v="4/23/2023"/>
    <n v="1822"/>
    <n v="901"/>
    <s v="4/26/2023"/>
    <s v="Complaint"/>
    <s v="Pending"/>
    <s v="3/21/2023"/>
    <n v="1"/>
    <x v="6"/>
    <x v="4"/>
  </r>
  <r>
    <n v="902"/>
    <s v="Karen"/>
    <s v="Lee"/>
    <n v="60"/>
    <x v="0"/>
    <s v="Address_902"/>
    <x v="2"/>
    <n v="19458795755"/>
    <s v="karen.lee@kag.com"/>
    <x v="0"/>
    <n v="8010.16"/>
    <s v="10/16/2005"/>
    <s v="4/10/2023"/>
    <n v="902"/>
    <n v="44933"/>
    <x v="2"/>
    <n v="3842.12"/>
    <n v="4168.04"/>
    <x v="46"/>
    <n v="902"/>
    <n v="17624.2"/>
    <x v="0"/>
    <n v="6.31"/>
    <n v="12"/>
    <s v="2/20/2021"/>
    <x v="2"/>
    <n v="902"/>
    <x v="1"/>
    <n v="8067.63"/>
    <n v="1527.43"/>
    <n v="76.37"/>
    <s v="11/26/2023"/>
    <s v="2/27/2023"/>
    <n v="5625"/>
    <n v="902"/>
    <s v="9/4/2023"/>
    <s v="Praise"/>
    <s v="Resolved"/>
    <s v="4/20/2023"/>
    <n v="1"/>
    <x v="3"/>
    <x v="1"/>
  </r>
  <r>
    <n v="903"/>
    <s v="Betty"/>
    <s v="Anderson"/>
    <n v="57"/>
    <x v="2"/>
    <s v="Address_903"/>
    <x v="23"/>
    <n v="19458795756"/>
    <s v="betty.anderson@kag.com"/>
    <x v="0"/>
    <n v="5468.36"/>
    <s v="10/26/2005"/>
    <s v="3/24/2023"/>
    <n v="903"/>
    <n v="45270"/>
    <x v="1"/>
    <n v="4977.45"/>
    <n v="490.91"/>
    <x v="19"/>
    <n v="903"/>
    <n v="32312.62"/>
    <x v="2"/>
    <n v="8.5399999999999991"/>
    <n v="24"/>
    <s v="10/18/2020"/>
    <x v="1"/>
    <n v="903"/>
    <x v="0"/>
    <n v="6540.18"/>
    <n v="4620.6000000000004"/>
    <n v="231.03"/>
    <s v="5/24/2023"/>
    <s v="10/30/2023"/>
    <n v="3418"/>
    <n v="903"/>
    <s v="4/14/2023"/>
    <s v="Suggestion"/>
    <s v="Resolved"/>
    <s v="11/28/2023"/>
    <n v="1"/>
    <x v="0"/>
    <x v="1"/>
  </r>
  <r>
    <n v="904"/>
    <s v="Carol"/>
    <s v="Taylor"/>
    <n v="18"/>
    <x v="1"/>
    <s v="Address_904"/>
    <x v="12"/>
    <n v="19458795757"/>
    <s v="carol.taylor@kag.com"/>
    <x v="1"/>
    <n v="3901.46"/>
    <s v="10/22/2008"/>
    <s v="2/13/2023"/>
    <n v="904"/>
    <n v="45214"/>
    <x v="0"/>
    <n v="2494.6"/>
    <n v="1406.86"/>
    <x v="64"/>
    <n v="904"/>
    <n v="34885.480000000003"/>
    <x v="0"/>
    <n v="9.34"/>
    <n v="12"/>
    <s v="4/22/2021"/>
    <x v="1"/>
    <n v="904"/>
    <x v="0"/>
    <n v="9181.1200000000008"/>
    <n v="2207.2399999999998"/>
    <n v="110.36"/>
    <s v="7/13/2023"/>
    <s v="2/21/2023"/>
    <n v="2640"/>
    <n v="904"/>
    <s v="7/26/2023"/>
    <s v="Suggestion"/>
    <s v="Pending"/>
    <s v="5/2/2023"/>
    <n v="1"/>
    <x v="8"/>
    <x v="2"/>
  </r>
  <r>
    <n v="905"/>
    <s v="Lisa"/>
    <s v="Perez"/>
    <n v="20"/>
    <x v="1"/>
    <s v="Address_905"/>
    <x v="5"/>
    <n v="19458795758"/>
    <s v="lisa.perez@kag.com"/>
    <x v="1"/>
    <n v="3408.85"/>
    <s v="8/19/2022"/>
    <s v="6/2/2023"/>
    <n v="905"/>
    <n v="45205"/>
    <x v="2"/>
    <n v="2170.4299999999998"/>
    <n v="1238.42"/>
    <x v="55"/>
    <n v="905"/>
    <n v="37939.919999999998"/>
    <x v="2"/>
    <n v="1.53"/>
    <n v="60"/>
    <s v="6/18/2021"/>
    <x v="0"/>
    <n v="905"/>
    <x v="1"/>
    <n v="6664.69"/>
    <n v="1616.66"/>
    <n v="80.83"/>
    <s v="3/13/2023"/>
    <s v="10/1/2023"/>
    <n v="5483"/>
    <n v="905"/>
    <s v="12/18/2023"/>
    <s v="Complaint"/>
    <s v="Pending"/>
    <s v="2/8/2023"/>
    <n v="1"/>
    <x v="8"/>
    <x v="2"/>
  </r>
  <r>
    <n v="906"/>
    <s v="Charles"/>
    <s v="Nguyen"/>
    <n v="25"/>
    <x v="2"/>
    <s v="Address_906"/>
    <x v="30"/>
    <n v="19458795759"/>
    <s v="charles.nguyen@kag.com"/>
    <x v="1"/>
    <n v="1242.4100000000001"/>
    <s v="5/6/2016"/>
    <s v="6/19/2023"/>
    <n v="906"/>
    <n v="45232"/>
    <x v="2"/>
    <n v="4172.6899999999996"/>
    <n v="-2930.28"/>
    <x v="22"/>
    <n v="906"/>
    <n v="43172.52"/>
    <x v="1"/>
    <n v="4.7699999999999996"/>
    <n v="24"/>
    <s v="4/1/2021"/>
    <x v="1"/>
    <n v="906"/>
    <x v="1"/>
    <n v="1214.3800000000001"/>
    <n v="4208.1099999999997"/>
    <n v="210.41"/>
    <s v="6/11/2023"/>
    <s v="2/6/2023"/>
    <n v="6960"/>
    <n v="906"/>
    <s v="9/2/2023"/>
    <s v="Praise"/>
    <s v="Pending"/>
    <s v="9/27/2023"/>
    <n v="1"/>
    <x v="4"/>
    <x v="2"/>
  </r>
  <r>
    <n v="907"/>
    <s v="Jennifer"/>
    <s v="Wright"/>
    <n v="43"/>
    <x v="2"/>
    <s v="Address_907"/>
    <x v="9"/>
    <n v="19458795760"/>
    <s v="jennifer.wright@kag.com"/>
    <x v="0"/>
    <n v="3461.19"/>
    <s v="6/23/2016"/>
    <s v="1/21/2023"/>
    <n v="907"/>
    <n v="45121"/>
    <x v="2"/>
    <n v="2317.3000000000002"/>
    <n v="1143.8900000000001"/>
    <x v="12"/>
    <n v="907"/>
    <n v="6665.53"/>
    <x v="0"/>
    <n v="6.44"/>
    <n v="48"/>
    <s v="4/9/2022"/>
    <x v="0"/>
    <n v="907"/>
    <x v="1"/>
    <n v="5661.8"/>
    <n v="218.81"/>
    <n v="10.94"/>
    <s v="2/13/2023"/>
    <s v="7/17/2023"/>
    <n v="6147"/>
    <n v="907"/>
    <s v="2/5/2023"/>
    <s v="Suggestion"/>
    <s v="Resolved"/>
    <s v="9/2/2023"/>
    <n v="1"/>
    <x v="2"/>
    <x v="0"/>
  </r>
  <r>
    <n v="908"/>
    <s v="James"/>
    <s v="Hall"/>
    <n v="57"/>
    <x v="0"/>
    <s v="Address_908"/>
    <x v="6"/>
    <n v="19458795761"/>
    <s v="james.hall@kag.com"/>
    <x v="1"/>
    <n v="4754.07"/>
    <s v="6/15/2021"/>
    <s v="9/7/2023"/>
    <n v="908"/>
    <n v="44951"/>
    <x v="0"/>
    <n v="3783.13"/>
    <n v="970.94"/>
    <x v="51"/>
    <n v="908"/>
    <n v="5056.84"/>
    <x v="1"/>
    <n v="4.04"/>
    <n v="12"/>
    <s v="6/22/2020"/>
    <x v="2"/>
    <n v="908"/>
    <x v="2"/>
    <n v="9708.31"/>
    <n v="3658.22"/>
    <n v="182.91"/>
    <s v="11/21/2023"/>
    <s v="8/30/2023"/>
    <n v="6416"/>
    <n v="908"/>
    <s v="4/11/2023"/>
    <s v="Complaint"/>
    <s v="Resolved"/>
    <s v="11/25/2023"/>
    <n v="1"/>
    <x v="3"/>
    <x v="1"/>
  </r>
  <r>
    <n v="909"/>
    <s v="Robert"/>
    <s v="Thomas"/>
    <n v="28"/>
    <x v="0"/>
    <s v="Address_909"/>
    <x v="18"/>
    <n v="19458795762"/>
    <s v="robert.thomas@kag.com"/>
    <x v="1"/>
    <n v="6764.1"/>
    <s v="2/7/2016"/>
    <s v="7/8/2023"/>
    <n v="909"/>
    <n v="44932"/>
    <x v="2"/>
    <n v="4972.57"/>
    <n v="11736.67"/>
    <x v="68"/>
    <n v="909"/>
    <n v="39596.58"/>
    <x v="0"/>
    <n v="3.86"/>
    <n v="48"/>
    <s v="6/17/2021"/>
    <x v="2"/>
    <n v="909"/>
    <x v="0"/>
    <n v="6905.21"/>
    <n v="4322.17"/>
    <n v="216.11"/>
    <s v="5/23/2023"/>
    <s v="9/16/2023"/>
    <n v="3760"/>
    <n v="909"/>
    <s v="4/27/2023"/>
    <s v="Praise"/>
    <s v="Resolved"/>
    <s v="5/3/2023"/>
    <n v="1"/>
    <x v="3"/>
    <x v="4"/>
  </r>
  <r>
    <n v="910"/>
    <s v="Kenneth"/>
    <s v="Davis"/>
    <n v="38"/>
    <x v="2"/>
    <s v="Address_910"/>
    <x v="19"/>
    <n v="19458795763"/>
    <s v="kenneth.davis@kag.com"/>
    <x v="1"/>
    <n v="2694.58"/>
    <s v="10/3/2019"/>
    <s v="11/18/2023"/>
    <n v="910"/>
    <n v="45279"/>
    <x v="1"/>
    <n v="3625.73"/>
    <n v="-931.15"/>
    <x v="26"/>
    <n v="910"/>
    <n v="22351.82"/>
    <x v="2"/>
    <n v="7.95"/>
    <n v="60"/>
    <s v="12/16/2020"/>
    <x v="1"/>
    <n v="910"/>
    <x v="2"/>
    <n v="7195.72"/>
    <n v="4356.67"/>
    <n v="217.83"/>
    <s v="9/23/2023"/>
    <s v="8/18/2023"/>
    <n v="4927"/>
    <n v="910"/>
    <s v="12/14/2023"/>
    <s v="Complaint"/>
    <s v="Pending"/>
    <s v="6/1/2023"/>
    <n v="1"/>
    <x v="0"/>
    <x v="0"/>
  </r>
  <r>
    <n v="911"/>
    <s v="Barbara"/>
    <s v="Campbell"/>
    <n v="22"/>
    <x v="1"/>
    <s v="Address_911"/>
    <x v="6"/>
    <n v="19458795764"/>
    <s v="barbara.campbell@kag.com"/>
    <x v="0"/>
    <n v="8984.0499999999993"/>
    <s v="7/31/2011"/>
    <s v="12/23/2023"/>
    <n v="911"/>
    <n v="45069"/>
    <x v="2"/>
    <n v="81.37"/>
    <n v="8902.68"/>
    <x v="4"/>
    <n v="911"/>
    <n v="47408.72"/>
    <x v="0"/>
    <n v="8.0399999999999991"/>
    <n v="60"/>
    <s v="2/23/2020"/>
    <x v="0"/>
    <n v="911"/>
    <x v="0"/>
    <n v="2027.14"/>
    <n v="158.80000000000001"/>
    <n v="7.94"/>
    <s v="8/23/2023"/>
    <s v="10/16/2023"/>
    <n v="3790"/>
    <n v="911"/>
    <s v="6/14/2023"/>
    <s v="Suggestion"/>
    <s v="Resolved"/>
    <s v="12/31/2023"/>
    <n v="1"/>
    <x v="10"/>
    <x v="2"/>
  </r>
  <r>
    <n v="912"/>
    <s v="Sandra"/>
    <s v="Taylor"/>
    <n v="57"/>
    <x v="0"/>
    <s v="Address_912"/>
    <x v="36"/>
    <n v="19458795765"/>
    <s v="sandra.taylor@kag.com"/>
    <x v="0"/>
    <n v="4899.5200000000004"/>
    <s v="1/31/2019"/>
    <s v="1/21/2023"/>
    <n v="912"/>
    <n v="45117"/>
    <x v="2"/>
    <n v="909.61"/>
    <n v="5809.13"/>
    <x v="96"/>
    <n v="912"/>
    <n v="47230.75"/>
    <x v="0"/>
    <n v="7.56"/>
    <n v="24"/>
    <s v="10/16/2022"/>
    <x v="2"/>
    <n v="912"/>
    <x v="1"/>
    <n v="4237.25"/>
    <n v="4408.16"/>
    <n v="220.41"/>
    <s v="3/9/2023"/>
    <s v="7/31/2023"/>
    <n v="5750"/>
    <n v="912"/>
    <s v="6/5/2023"/>
    <s v="Praise"/>
    <s v="Resolved"/>
    <s v="11/1/2023"/>
    <n v="1"/>
    <x v="2"/>
    <x v="1"/>
  </r>
  <r>
    <n v="913"/>
    <s v="Melissa"/>
    <s v="Taylor"/>
    <n v="43"/>
    <x v="2"/>
    <s v="Address_913"/>
    <x v="21"/>
    <n v="19458795766"/>
    <s v="melissa.taylor@kag.com"/>
    <x v="0"/>
    <n v="4111.1000000000004"/>
    <s v="6/17/2008"/>
    <s v="10/9/2023"/>
    <n v="913"/>
    <n v="45074"/>
    <x v="0"/>
    <n v="1388.58"/>
    <n v="5499.68"/>
    <x v="40"/>
    <n v="913"/>
    <n v="7940.95"/>
    <x v="1"/>
    <n v="9.09"/>
    <n v="48"/>
    <s v="12/12/2022"/>
    <x v="0"/>
    <n v="913"/>
    <x v="2"/>
    <n v="8617.36"/>
    <n v="3576.37"/>
    <n v="178.82"/>
    <s v="2/7/2023"/>
    <s v="8/21/2023"/>
    <n v="9069"/>
    <n v="913"/>
    <s v="2/2/2023"/>
    <s v="Suggestion"/>
    <s v="Resolved"/>
    <s v="3/1/2023"/>
    <n v="1"/>
    <x v="10"/>
    <x v="0"/>
  </r>
  <r>
    <n v="914"/>
    <s v="Kimberly"/>
    <s v="Sanchez"/>
    <n v="38"/>
    <x v="1"/>
    <s v="Address_914"/>
    <x v="26"/>
    <n v="19458795767"/>
    <s v="kimberly.sanchez@kag.com"/>
    <x v="1"/>
    <n v="5980.14"/>
    <s v="7/24/2005"/>
    <s v="6/9/2023"/>
    <n v="914"/>
    <n v="45097"/>
    <x v="1"/>
    <n v="4112.46"/>
    <n v="10092.6"/>
    <x v="96"/>
    <n v="914"/>
    <n v="34870.01"/>
    <x v="1"/>
    <n v="5.45"/>
    <n v="60"/>
    <s v="12/27/2021"/>
    <x v="2"/>
    <n v="914"/>
    <x v="0"/>
    <n v="1992.92"/>
    <n v="4227.42"/>
    <n v="211.37"/>
    <s v="7/2/2023"/>
    <s v="4/13/2023"/>
    <n v="3578"/>
    <n v="914"/>
    <s v="4/1/2023"/>
    <s v="Complaint"/>
    <s v="Pending"/>
    <s v="10/8/2023"/>
    <n v="1"/>
    <x v="7"/>
    <x v="0"/>
  </r>
  <r>
    <n v="915"/>
    <s v="Ronald"/>
    <s v="Gonzalez"/>
    <n v="26"/>
    <x v="0"/>
    <s v="Address_915"/>
    <x v="17"/>
    <n v="19458795768"/>
    <s v="ronald.gonzalez@kag.com"/>
    <x v="0"/>
    <n v="1759.48"/>
    <s v="4/29/2009"/>
    <s v="8/7/2023"/>
    <n v="915"/>
    <n v="45022"/>
    <x v="1"/>
    <n v="4661.3500000000004"/>
    <n v="-2901.87"/>
    <x v="69"/>
    <n v="915"/>
    <n v="4288.26"/>
    <x v="0"/>
    <n v="8.09"/>
    <n v="48"/>
    <s v="3/11/2022"/>
    <x v="0"/>
    <n v="915"/>
    <x v="0"/>
    <n v="8553.1200000000008"/>
    <n v="3336.96"/>
    <n v="166.85"/>
    <s v="8/12/2023"/>
    <s v="3/21/2023"/>
    <n v="2927"/>
    <n v="915"/>
    <s v="1/23/2023"/>
    <s v="Suggestion"/>
    <s v="Resolved"/>
    <s v="5/25/2023"/>
    <n v="1"/>
    <x v="1"/>
    <x v="4"/>
  </r>
  <r>
    <n v="916"/>
    <s v="Susan"/>
    <s v="Taylor"/>
    <n v="34"/>
    <x v="2"/>
    <s v="Address_916"/>
    <x v="31"/>
    <n v="19458795769"/>
    <s v="susan.taylor@kag.com"/>
    <x v="1"/>
    <n v="1155.2"/>
    <s v="12/4/2010"/>
    <s v="1/17/2023"/>
    <n v="916"/>
    <n v="45121"/>
    <x v="1"/>
    <n v="3251.99"/>
    <n v="-2096.79"/>
    <x v="20"/>
    <n v="916"/>
    <n v="20767.09"/>
    <x v="1"/>
    <n v="1.1000000000000001"/>
    <n v="48"/>
    <s v="5/9/2022"/>
    <x v="2"/>
    <n v="916"/>
    <x v="2"/>
    <n v="6158.21"/>
    <n v="3745.14"/>
    <n v="187.26"/>
    <s v="1/20/2023"/>
    <s v="8/16/2023"/>
    <n v="9976"/>
    <n v="916"/>
    <s v="12/30/2023"/>
    <s v="Suggestion"/>
    <s v="Pending"/>
    <s v="1/23/2023"/>
    <n v="1"/>
    <x v="2"/>
    <x v="4"/>
  </r>
  <r>
    <n v="917"/>
    <s v="Sandra"/>
    <s v="Nguyen"/>
    <n v="54"/>
    <x v="2"/>
    <s v="Address_917"/>
    <x v="18"/>
    <n v="19458795770"/>
    <s v="sandra.nguyen@kag.com"/>
    <x v="1"/>
    <n v="3530.75"/>
    <s v="12/28/2021"/>
    <s v="1/4/2023"/>
    <n v="917"/>
    <n v="45186"/>
    <x v="2"/>
    <n v="449.31"/>
    <n v="3081.44"/>
    <x v="79"/>
    <n v="917"/>
    <n v="42243.79"/>
    <x v="2"/>
    <n v="9.89"/>
    <n v="24"/>
    <s v="11/15/2020"/>
    <x v="0"/>
    <n v="917"/>
    <x v="0"/>
    <n v="4544.7700000000004"/>
    <n v="3087.61"/>
    <n v="154.38"/>
    <s v="5/17/2023"/>
    <s v="9/15/2023"/>
    <n v="9284"/>
    <n v="917"/>
    <s v="6/30/2023"/>
    <s v="Praise"/>
    <s v="Pending"/>
    <s v="2/22/2023"/>
    <n v="1"/>
    <x v="6"/>
    <x v="1"/>
  </r>
  <r>
    <n v="918"/>
    <s v="Brian"/>
    <s v="Taylor"/>
    <n v="68"/>
    <x v="1"/>
    <s v="Address_918"/>
    <x v="14"/>
    <n v="19458795771"/>
    <s v="brian.taylor@kag.com"/>
    <x v="0"/>
    <n v="495.34"/>
    <s v="6/17/2004"/>
    <s v="2/8/2023"/>
    <n v="918"/>
    <n v="45162"/>
    <x v="2"/>
    <n v="2502.63"/>
    <n v="-2007.29"/>
    <x v="69"/>
    <n v="918"/>
    <n v="23587.02"/>
    <x v="0"/>
    <n v="9.27"/>
    <n v="24"/>
    <s v="5/26/2022"/>
    <x v="2"/>
    <n v="918"/>
    <x v="2"/>
    <n v="9371.82"/>
    <n v="2353.7399999999998"/>
    <n v="117.69"/>
    <s v="11/11/2023"/>
    <s v="12/26/2023"/>
    <n v="3500"/>
    <n v="918"/>
    <s v="11/25/2023"/>
    <s v="Suggestion"/>
    <s v="Pending"/>
    <s v="12/20/2023"/>
    <n v="1"/>
    <x v="5"/>
    <x v="3"/>
  </r>
  <r>
    <n v="919"/>
    <s v="Anthony"/>
    <s v="Mitchell"/>
    <n v="68"/>
    <x v="1"/>
    <s v="Address_919"/>
    <x v="30"/>
    <n v="19458795772"/>
    <s v="anthony.mitchell@kag.com"/>
    <x v="1"/>
    <n v="3838.07"/>
    <s v="2/24/2010"/>
    <s v="9/28/2023"/>
    <n v="919"/>
    <n v="44932"/>
    <x v="0"/>
    <n v="4296.62"/>
    <n v="-458.55"/>
    <x v="86"/>
    <n v="919"/>
    <n v="2647.06"/>
    <x v="1"/>
    <n v="8.57"/>
    <n v="60"/>
    <s v="5/27/2021"/>
    <x v="1"/>
    <n v="919"/>
    <x v="2"/>
    <n v="1264.99"/>
    <n v="4643.25"/>
    <n v="232.16"/>
    <s v="9/21/2023"/>
    <s v="6/11/2023"/>
    <n v="4407"/>
    <n v="919"/>
    <s v="10/9/2023"/>
    <s v="Praise"/>
    <s v="Resolved"/>
    <s v="2/7/2023"/>
    <n v="1"/>
    <x v="3"/>
    <x v="3"/>
  </r>
  <r>
    <n v="920"/>
    <s v="David"/>
    <s v="Wilson"/>
    <n v="19"/>
    <x v="2"/>
    <s v="Address_920"/>
    <x v="26"/>
    <n v="19458795773"/>
    <s v="david.wilson@kag.com"/>
    <x v="0"/>
    <n v="6747.7"/>
    <s v="3/8/2017"/>
    <s v="10/16/2023"/>
    <n v="920"/>
    <n v="44985"/>
    <x v="0"/>
    <n v="1817.31"/>
    <n v="4930.3900000000003"/>
    <x v="57"/>
    <n v="920"/>
    <n v="12776.1"/>
    <x v="1"/>
    <n v="6.29"/>
    <n v="60"/>
    <s v="11/17/2022"/>
    <x v="0"/>
    <n v="920"/>
    <x v="1"/>
    <n v="9341"/>
    <n v="552.38"/>
    <n v="27.62"/>
    <s v="9/26/2023"/>
    <s v="5/12/2023"/>
    <n v="8523"/>
    <n v="920"/>
    <s v="11/7/2023"/>
    <s v="Complaint"/>
    <s v="Pending"/>
    <s v="11/18/2023"/>
    <n v="1"/>
    <x v="9"/>
    <x v="2"/>
  </r>
  <r>
    <n v="921"/>
    <s v="Sandra"/>
    <s v="Hall"/>
    <n v="68"/>
    <x v="1"/>
    <s v="Address_921"/>
    <x v="38"/>
    <n v="19458795774"/>
    <s v="sandra.hall@kag.com"/>
    <x v="1"/>
    <n v="8140.01"/>
    <s v="8/11/2022"/>
    <s v="7/8/2023"/>
    <n v="921"/>
    <n v="45175"/>
    <x v="2"/>
    <n v="335.72"/>
    <n v="8475.73"/>
    <x v="26"/>
    <n v="921"/>
    <n v="5232.1499999999996"/>
    <x v="0"/>
    <n v="5.9"/>
    <n v="48"/>
    <s v="1/31/2022"/>
    <x v="1"/>
    <n v="921"/>
    <x v="1"/>
    <n v="8905.7199999999993"/>
    <n v="318.75"/>
    <n v="15.94"/>
    <s v="9/23/2023"/>
    <s v="2/18/2023"/>
    <n v="5874"/>
    <n v="921"/>
    <s v="11/17/2023"/>
    <s v="Complaint"/>
    <s v="Pending"/>
    <s v="9/19/2023"/>
    <n v="1"/>
    <x v="6"/>
    <x v="3"/>
  </r>
  <r>
    <n v="922"/>
    <s v="Timothy"/>
    <s v="Garcia"/>
    <n v="64"/>
    <x v="2"/>
    <s v="Address_922"/>
    <x v="30"/>
    <n v="19458795775"/>
    <s v="timothy.garcia@kag.com"/>
    <x v="1"/>
    <n v="5839.65"/>
    <s v="5/29/2000"/>
    <s v="5/22/2023"/>
    <n v="922"/>
    <n v="44978"/>
    <x v="1"/>
    <n v="3900.11"/>
    <n v="1939.54"/>
    <x v="62"/>
    <n v="922"/>
    <n v="21003.53"/>
    <x v="1"/>
    <n v="2.35"/>
    <n v="12"/>
    <s v="3/17/2022"/>
    <x v="2"/>
    <n v="922"/>
    <x v="1"/>
    <n v="9881.6299999999992"/>
    <n v="3327.14"/>
    <n v="166.36"/>
    <s v="2/28/2023"/>
    <s v="11/23/2023"/>
    <n v="1047"/>
    <n v="922"/>
    <s v="8/30/2023"/>
    <s v="Praise"/>
    <s v="Pending"/>
    <s v="6/21/2023"/>
    <n v="1"/>
    <x v="9"/>
    <x v="3"/>
  </r>
  <r>
    <n v="923"/>
    <s v="Lisa"/>
    <s v="Wright"/>
    <n v="57"/>
    <x v="1"/>
    <s v="Address_923"/>
    <x v="2"/>
    <n v="19458795776"/>
    <s v="lisa.wright@kag.com"/>
    <x v="0"/>
    <n v="6944.16"/>
    <s v="2/6/2003"/>
    <s v="12/12/2023"/>
    <n v="923"/>
    <n v="45201"/>
    <x v="1"/>
    <n v="3289.03"/>
    <n v="3655.13"/>
    <x v="64"/>
    <n v="923"/>
    <n v="35138.25"/>
    <x v="2"/>
    <n v="1.49"/>
    <n v="60"/>
    <s v="8/26/2020"/>
    <x v="0"/>
    <n v="923"/>
    <x v="1"/>
    <n v="4750.55"/>
    <n v="3367.99"/>
    <n v="168.4"/>
    <s v="10/13/2023"/>
    <s v="5/20/2023"/>
    <n v="7352"/>
    <n v="923"/>
    <s v="10/23/2023"/>
    <s v="Praise"/>
    <s v="Resolved"/>
    <s v="5/3/2023"/>
    <n v="1"/>
    <x v="8"/>
    <x v="1"/>
  </r>
  <r>
    <n v="924"/>
    <s v="Timothy"/>
    <s v="Rivera"/>
    <n v="45"/>
    <x v="1"/>
    <s v="Address_924"/>
    <x v="31"/>
    <n v="19458795777"/>
    <s v="timothy.rivera@kag.com"/>
    <x v="1"/>
    <n v="8347.98"/>
    <s v="12/23/2020"/>
    <s v="10/30/2023"/>
    <n v="924"/>
    <n v="45048"/>
    <x v="2"/>
    <n v="2340.19"/>
    <n v="6007.79"/>
    <x v="63"/>
    <n v="924"/>
    <n v="33357.51"/>
    <x v="2"/>
    <n v="3.3"/>
    <n v="48"/>
    <s v="1/8/2021"/>
    <x v="2"/>
    <n v="924"/>
    <x v="2"/>
    <n v="5146.2"/>
    <n v="4209.5200000000004"/>
    <n v="210.48"/>
    <s v="6/4/2023"/>
    <s v="7/23/2023"/>
    <n v="8798"/>
    <n v="924"/>
    <s v="4/1/2023"/>
    <s v="Complaint"/>
    <s v="Resolved"/>
    <s v="11/24/2023"/>
    <n v="1"/>
    <x v="10"/>
    <x v="0"/>
  </r>
  <r>
    <n v="925"/>
    <s v="Ashley"/>
    <s v="Wilson"/>
    <n v="44"/>
    <x v="0"/>
    <s v="Address_925"/>
    <x v="17"/>
    <n v="19458795778"/>
    <s v="ashley.wilson@kag.com"/>
    <x v="0"/>
    <n v="7753.99"/>
    <s v="11/23/2012"/>
    <s v="5/10/2023"/>
    <n v="925"/>
    <n v="44952"/>
    <x v="1"/>
    <n v="4250.53"/>
    <n v="3503.46"/>
    <x v="88"/>
    <n v="925"/>
    <n v="36228.06"/>
    <x v="2"/>
    <n v="2.36"/>
    <n v="48"/>
    <s v="4/16/2020"/>
    <x v="2"/>
    <n v="925"/>
    <x v="2"/>
    <n v="7347.77"/>
    <n v="3242.71"/>
    <n v="162.13999999999999"/>
    <s v="4/29/2023"/>
    <s v="3/15/2023"/>
    <n v="6496"/>
    <n v="925"/>
    <s v="6/1/2023"/>
    <s v="Complaint"/>
    <s v="Pending"/>
    <s v="5/12/2023"/>
    <n v="-1"/>
    <x v="3"/>
    <x v="0"/>
  </r>
  <r>
    <n v="926"/>
    <s v="Kevin"/>
    <s v="Campbell"/>
    <n v="57"/>
    <x v="0"/>
    <s v="Address_926"/>
    <x v="30"/>
    <n v="19458795779"/>
    <s v="kevin.campbell@kag.com"/>
    <x v="0"/>
    <n v="3267.82"/>
    <s v="3/28/2014"/>
    <s v="12/12/2023"/>
    <n v="926"/>
    <n v="45230"/>
    <x v="1"/>
    <n v="4250.0600000000004"/>
    <n v="7517.88"/>
    <x v="4"/>
    <n v="926"/>
    <n v="19806.98"/>
    <x v="0"/>
    <n v="6.05"/>
    <n v="36"/>
    <s v="8/12/2021"/>
    <x v="1"/>
    <n v="926"/>
    <x v="1"/>
    <n v="1992.25"/>
    <n v="437.93"/>
    <n v="21.9"/>
    <s v="1/6/2023"/>
    <s v="6/21/2023"/>
    <n v="2271"/>
    <n v="926"/>
    <s v="11/16/2023"/>
    <s v="Praise"/>
    <s v="Pending"/>
    <s v="12/15/2023"/>
    <n v="1"/>
    <x v="8"/>
    <x v="1"/>
  </r>
  <r>
    <n v="927"/>
    <s v="Deborah"/>
    <s v="Davis"/>
    <n v="18"/>
    <x v="1"/>
    <s v="Address_927"/>
    <x v="32"/>
    <n v="19458795780"/>
    <s v="deborah.davis@kag.com"/>
    <x v="1"/>
    <n v="5776.88"/>
    <s v="6/23/2001"/>
    <s v="11/18/2023"/>
    <n v="927"/>
    <n v="45143"/>
    <x v="2"/>
    <n v="3507.79"/>
    <n v="2269.09"/>
    <x v="92"/>
    <n v="927"/>
    <n v="13998.7"/>
    <x v="1"/>
    <n v="3.99"/>
    <n v="36"/>
    <s v="11/27/2022"/>
    <x v="1"/>
    <n v="927"/>
    <x v="2"/>
    <n v="3192.2"/>
    <n v="4396.88"/>
    <n v="219.84"/>
    <s v="5/1/2023"/>
    <s v="12/11/2023"/>
    <n v="1605"/>
    <n v="927"/>
    <s v="6/11/2023"/>
    <s v="Praise"/>
    <s v="Pending"/>
    <s v="12/24/2023"/>
    <n v="1"/>
    <x v="5"/>
    <x v="2"/>
  </r>
  <r>
    <n v="928"/>
    <s v="Thomas"/>
    <s v="Anderson"/>
    <n v="63"/>
    <x v="2"/>
    <s v="Address_928"/>
    <x v="17"/>
    <n v="19458795781"/>
    <s v="thomas.anderson@kag.com"/>
    <x v="1"/>
    <n v="2722.05"/>
    <s v="12/26/2004"/>
    <s v="6/25/2023"/>
    <n v="928"/>
    <n v="45109"/>
    <x v="0"/>
    <n v="4712.17"/>
    <n v="7434.22"/>
    <x v="66"/>
    <n v="928"/>
    <n v="3789.68"/>
    <x v="2"/>
    <n v="4.49"/>
    <n v="12"/>
    <s v="5/28/2021"/>
    <x v="1"/>
    <n v="928"/>
    <x v="1"/>
    <n v="4978"/>
    <n v="495.63"/>
    <n v="24.78"/>
    <s v="12/13/2023"/>
    <s v="5/4/2023"/>
    <n v="7332"/>
    <n v="928"/>
    <s v="8/22/2023"/>
    <s v="Suggestion"/>
    <s v="Resolved"/>
    <s v="12/5/2023"/>
    <n v="1"/>
    <x v="2"/>
    <x v="3"/>
  </r>
  <r>
    <n v="929"/>
    <s v="Sandra"/>
    <s v="Clark"/>
    <n v="28"/>
    <x v="1"/>
    <s v="Address_929"/>
    <x v="1"/>
    <n v="19458795782"/>
    <s v="sandra.clark@kag.com"/>
    <x v="1"/>
    <n v="5805.7"/>
    <s v="4/20/2006"/>
    <s v="7/13/2023"/>
    <n v="929"/>
    <n v="45015"/>
    <x v="2"/>
    <n v="2275.1799999999998"/>
    <n v="8080.88"/>
    <x v="27"/>
    <n v="929"/>
    <n v="47137.19"/>
    <x v="0"/>
    <n v="1.24"/>
    <n v="24"/>
    <s v="3/30/2022"/>
    <x v="2"/>
    <n v="929"/>
    <x v="0"/>
    <n v="7459.36"/>
    <n v="2247.17"/>
    <n v="112.36"/>
    <s v="7/15/2023"/>
    <s v="3/10/2023"/>
    <n v="1890"/>
    <n v="929"/>
    <s v="8/13/2023"/>
    <s v="Complaint"/>
    <s v="Pending"/>
    <s v="7/11/2023"/>
    <n v="1"/>
    <x v="11"/>
    <x v="4"/>
  </r>
  <r>
    <n v="930"/>
    <s v="Margaret"/>
    <s v="Gonzalez"/>
    <n v="56"/>
    <x v="0"/>
    <s v="Address_930"/>
    <x v="18"/>
    <n v="19458795783"/>
    <s v="margaret.gonzalez@kag.com"/>
    <x v="1"/>
    <n v="4317.41"/>
    <s v="12/15/2006"/>
    <s v="12/3/2023"/>
    <n v="930"/>
    <n v="44964"/>
    <x v="0"/>
    <n v="3647.36"/>
    <n v="7964.77"/>
    <x v="78"/>
    <n v="930"/>
    <n v="6795.73"/>
    <x v="0"/>
    <n v="5.94"/>
    <n v="12"/>
    <s v="2/5/2021"/>
    <x v="1"/>
    <n v="930"/>
    <x v="1"/>
    <n v="5468.12"/>
    <n v="3146.79"/>
    <n v="157.34"/>
    <s v="9/8/2023"/>
    <s v="1/17/2023"/>
    <n v="7627"/>
    <n v="930"/>
    <s v="5/26/2023"/>
    <s v="Praise"/>
    <s v="Resolved"/>
    <s v="6/25/2023"/>
    <n v="1"/>
    <x v="9"/>
    <x v="1"/>
  </r>
  <r>
    <n v="931"/>
    <s v="James"/>
    <s v="Carter"/>
    <n v="35"/>
    <x v="2"/>
    <s v="Address_931"/>
    <x v="31"/>
    <n v="19458795784"/>
    <s v="james.carter@kag.com"/>
    <x v="1"/>
    <n v="3790.71"/>
    <s v="3/3/2007"/>
    <s v="10/1/2023"/>
    <n v="931"/>
    <n v="45010"/>
    <x v="1"/>
    <n v="4155.1000000000004"/>
    <n v="7945.81"/>
    <x v="31"/>
    <n v="931"/>
    <n v="9733.9599999999991"/>
    <x v="1"/>
    <n v="6.91"/>
    <n v="12"/>
    <s v="11/17/2021"/>
    <x v="1"/>
    <n v="931"/>
    <x v="0"/>
    <n v="3066.11"/>
    <n v="3161.87"/>
    <n v="158.09"/>
    <s v="9/12/2023"/>
    <s v="6/15/2023"/>
    <n v="8679"/>
    <n v="931"/>
    <s v="7/4/2023"/>
    <s v="Suggestion"/>
    <s v="Resolved"/>
    <s v="4/11/2023"/>
    <n v="1"/>
    <x v="11"/>
    <x v="4"/>
  </r>
  <r>
    <n v="932"/>
    <s v="Linda"/>
    <s v="Walker"/>
    <n v="44"/>
    <x v="1"/>
    <s v="Address_932"/>
    <x v="14"/>
    <n v="19458795785"/>
    <s v="linda.walker@kag.com"/>
    <x v="1"/>
    <n v="1917.28"/>
    <s v="3/8/2020"/>
    <s v="6/28/2023"/>
    <n v="932"/>
    <n v="45034"/>
    <x v="0"/>
    <n v="3181.62"/>
    <n v="5098.8999999999996"/>
    <x v="10"/>
    <n v="932"/>
    <n v="2225.04"/>
    <x v="1"/>
    <n v="4.01"/>
    <n v="60"/>
    <s v="11/27/2020"/>
    <x v="0"/>
    <n v="932"/>
    <x v="0"/>
    <n v="3625.95"/>
    <n v="2240.5300000000002"/>
    <n v="112.03"/>
    <s v="12/25/2023"/>
    <s v="8/30/2023"/>
    <n v="98"/>
    <n v="932"/>
    <s v="10/5/2023"/>
    <s v="Praise"/>
    <s v="Resolved"/>
    <s v="1/3/2023"/>
    <n v="1"/>
    <x v="1"/>
    <x v="0"/>
  </r>
  <r>
    <n v="933"/>
    <s v="Ronald"/>
    <s v="Wright"/>
    <n v="64"/>
    <x v="1"/>
    <s v="Address_933"/>
    <x v="38"/>
    <n v="19458795786"/>
    <s v="ronald.wright@kag.com"/>
    <x v="1"/>
    <n v="5661.36"/>
    <s v="10/20/2007"/>
    <s v="8/28/2023"/>
    <n v="933"/>
    <n v="45089"/>
    <x v="0"/>
    <n v="2770.02"/>
    <n v="8431.3799999999992"/>
    <x v="43"/>
    <n v="933"/>
    <n v="16541.240000000002"/>
    <x v="1"/>
    <n v="2.1800000000000002"/>
    <n v="48"/>
    <s v="4/1/2021"/>
    <x v="0"/>
    <n v="933"/>
    <x v="2"/>
    <n v="7747.03"/>
    <n v="1652.52"/>
    <n v="82.63"/>
    <s v="6/26/2023"/>
    <s v="11/8/2023"/>
    <n v="9573"/>
    <n v="933"/>
    <s v="11/28/2023"/>
    <s v="Complaint"/>
    <s v="Pending"/>
    <s v="2/1/2023"/>
    <n v="1"/>
    <x v="7"/>
    <x v="3"/>
  </r>
  <r>
    <n v="934"/>
    <s v="Andrew"/>
    <s v="Garcia"/>
    <n v="27"/>
    <x v="1"/>
    <s v="Address_934"/>
    <x v="11"/>
    <n v="19458795787"/>
    <s v="andrew.garcia@kag.com"/>
    <x v="1"/>
    <n v="7320.23"/>
    <s v="8/11/2021"/>
    <s v="5/12/2023"/>
    <n v="934"/>
    <n v="45123"/>
    <x v="2"/>
    <n v="3662.67"/>
    <n v="10982.9"/>
    <x v="75"/>
    <n v="934"/>
    <n v="41123.5"/>
    <x v="0"/>
    <n v="7.33"/>
    <n v="12"/>
    <s v="6/12/2022"/>
    <x v="1"/>
    <n v="934"/>
    <x v="1"/>
    <n v="8253.15"/>
    <n v="1505.69"/>
    <n v="75.28"/>
    <s v="10/10/2023"/>
    <s v="7/22/2023"/>
    <n v="9709"/>
    <n v="934"/>
    <s v="8/29/2023"/>
    <s v="Complaint"/>
    <s v="Resolved"/>
    <s v="1/27/2023"/>
    <n v="1"/>
    <x v="2"/>
    <x v="4"/>
  </r>
  <r>
    <n v="935"/>
    <s v="Joseph"/>
    <s v="Jones"/>
    <n v="53"/>
    <x v="1"/>
    <s v="Address_935"/>
    <x v="32"/>
    <n v="19458795788"/>
    <s v="joseph.jones@kag.com"/>
    <x v="1"/>
    <n v="5755.67"/>
    <s v="8/19/2014"/>
    <s v="3/22/2023"/>
    <n v="935"/>
    <n v="45179"/>
    <x v="1"/>
    <n v="1778.98"/>
    <n v="3976.69"/>
    <x v="33"/>
    <n v="935"/>
    <n v="17280.09"/>
    <x v="1"/>
    <n v="2.16"/>
    <n v="24"/>
    <s v="9/14/2021"/>
    <x v="1"/>
    <n v="935"/>
    <x v="0"/>
    <n v="4925.5"/>
    <n v="4867.37"/>
    <n v="243.37"/>
    <s v="4/10/2023"/>
    <s v="12/31/2023"/>
    <n v="7981"/>
    <n v="935"/>
    <s v="9/17/2023"/>
    <s v="Suggestion"/>
    <s v="Pending"/>
    <s v="6/21/2023"/>
    <n v="1"/>
    <x v="6"/>
    <x v="1"/>
  </r>
  <r>
    <n v="936"/>
    <s v="Timothy"/>
    <s v="Perez"/>
    <n v="38"/>
    <x v="0"/>
    <s v="Address_936"/>
    <x v="38"/>
    <n v="19458795789"/>
    <s v="timothy.perez@kag.com"/>
    <x v="1"/>
    <n v="785.34"/>
    <s v="12/30/2017"/>
    <s v="6/10/2023"/>
    <n v="936"/>
    <n v="45153"/>
    <x v="1"/>
    <n v="1838.49"/>
    <n v="-1053.1500000000001"/>
    <x v="90"/>
    <n v="936"/>
    <n v="33633.15"/>
    <x v="2"/>
    <n v="8.35"/>
    <n v="48"/>
    <s v="7/7/2021"/>
    <x v="1"/>
    <n v="936"/>
    <x v="1"/>
    <n v="2739.98"/>
    <n v="1700.28"/>
    <n v="85.01"/>
    <s v="3/19/2023"/>
    <s v="3/27/2023"/>
    <n v="8726"/>
    <n v="936"/>
    <s v="1/6/2023"/>
    <s v="Praise"/>
    <s v="Resolved"/>
    <s v="4/15/2023"/>
    <n v="1"/>
    <x v="5"/>
    <x v="0"/>
  </r>
  <r>
    <n v="937"/>
    <s v="Lisa"/>
    <s v="Carter"/>
    <n v="45"/>
    <x v="0"/>
    <s v="Address_937"/>
    <x v="2"/>
    <n v="19458795790"/>
    <s v="lisa.carter@kag.com"/>
    <x v="1"/>
    <n v="9250.84"/>
    <s v="4/30/2015"/>
    <s v="6/30/2023"/>
    <n v="937"/>
    <n v="44929"/>
    <x v="1"/>
    <n v="4883.3"/>
    <n v="14134.14"/>
    <x v="2"/>
    <n v="937"/>
    <n v="48311.68"/>
    <x v="1"/>
    <n v="5.91"/>
    <n v="60"/>
    <s v="10/20/2021"/>
    <x v="1"/>
    <n v="937"/>
    <x v="0"/>
    <n v="6173.98"/>
    <n v="2906.35"/>
    <n v="145.32"/>
    <s v="1/22/2023"/>
    <s v="3/25/2023"/>
    <n v="4652"/>
    <n v="937"/>
    <s v="1/2/2023"/>
    <s v="Complaint"/>
    <s v="Resolved"/>
    <s v="7/5/2023"/>
    <n v="1"/>
    <x v="3"/>
    <x v="0"/>
  </r>
  <r>
    <n v="938"/>
    <s v="Susan"/>
    <s v="Thompson"/>
    <n v="18"/>
    <x v="0"/>
    <s v="Address_938"/>
    <x v="6"/>
    <n v="19458795791"/>
    <s v="susan.thompson@kag.com"/>
    <x v="0"/>
    <n v="154.36000000000001"/>
    <s v="7/20/2009"/>
    <s v="9/26/2023"/>
    <n v="938"/>
    <n v="45223"/>
    <x v="0"/>
    <n v="603"/>
    <n v="757.36"/>
    <x v="92"/>
    <n v="938"/>
    <n v="44734"/>
    <x v="1"/>
    <n v="3.14"/>
    <n v="36"/>
    <s v="10/2/2020"/>
    <x v="2"/>
    <n v="938"/>
    <x v="2"/>
    <n v="4601.01"/>
    <n v="2893.78"/>
    <n v="144.69"/>
    <s v="4/7/2023"/>
    <s v="8/31/2023"/>
    <n v="3498"/>
    <n v="938"/>
    <s v="3/28/2023"/>
    <s v="Suggestion"/>
    <s v="Resolved"/>
    <s v="3/4/2023"/>
    <n v="1"/>
    <x v="8"/>
    <x v="2"/>
  </r>
  <r>
    <n v="939"/>
    <s v="Sandra"/>
    <s v="Harris"/>
    <n v="31"/>
    <x v="0"/>
    <s v="Address_939"/>
    <x v="13"/>
    <n v="19458795792"/>
    <s v="sandra.harris@kag.com"/>
    <x v="1"/>
    <n v="8862.07"/>
    <s v="1/14/2015"/>
    <s v="11/23/2023"/>
    <n v="939"/>
    <n v="45086"/>
    <x v="0"/>
    <n v="4211.57"/>
    <n v="13073.64"/>
    <x v="40"/>
    <n v="939"/>
    <n v="9818.64"/>
    <x v="2"/>
    <n v="9.09"/>
    <n v="12"/>
    <s v="3/8/2020"/>
    <x v="2"/>
    <n v="939"/>
    <x v="2"/>
    <n v="6750.43"/>
    <n v="2854.25"/>
    <n v="142.71"/>
    <s v="7/23/2023"/>
    <s v="10/15/2023"/>
    <n v="634"/>
    <n v="939"/>
    <s v="10/25/2023"/>
    <s v="Complaint"/>
    <s v="Pending"/>
    <s v="4/17/2023"/>
    <n v="1"/>
    <x v="7"/>
    <x v="4"/>
  </r>
  <r>
    <n v="940"/>
    <s v="Betty"/>
    <s v="King"/>
    <n v="37"/>
    <x v="2"/>
    <s v="Address_940"/>
    <x v="3"/>
    <n v="19458795793"/>
    <s v="betty.king@kag.com"/>
    <x v="1"/>
    <n v="7684.13"/>
    <s v="7/14/2009"/>
    <s v="2/27/2023"/>
    <n v="940"/>
    <n v="45218"/>
    <x v="2"/>
    <n v="3945.84"/>
    <n v="3738.29"/>
    <x v="91"/>
    <n v="940"/>
    <n v="18601.16"/>
    <x v="2"/>
    <n v="2.2799999999999998"/>
    <n v="48"/>
    <s v="4/12/2022"/>
    <x v="0"/>
    <n v="940"/>
    <x v="2"/>
    <n v="8423.9599999999991"/>
    <n v="3106.09"/>
    <n v="155.30000000000001"/>
    <s v="9/22/2023"/>
    <s v="2/25/2023"/>
    <n v="6448"/>
    <n v="940"/>
    <s v="2/22/2023"/>
    <s v="Suggestion"/>
    <s v="Resolved"/>
    <s v="1/26/2023"/>
    <n v="1"/>
    <x v="8"/>
    <x v="0"/>
  </r>
  <r>
    <n v="941"/>
    <s v="Daniel"/>
    <s v="Sanchez"/>
    <n v="69"/>
    <x v="2"/>
    <s v="Address_941"/>
    <x v="14"/>
    <n v="19458795794"/>
    <s v="daniel.sanchez@kag.com"/>
    <x v="1"/>
    <n v="1055.92"/>
    <s v="11/12/2015"/>
    <s v="7/10/2023"/>
    <n v="941"/>
    <n v="44956"/>
    <x v="1"/>
    <n v="280.26"/>
    <n v="1336.18"/>
    <x v="56"/>
    <n v="941"/>
    <n v="37805.879999999997"/>
    <x v="2"/>
    <n v="6.41"/>
    <n v="36"/>
    <s v="12/5/2022"/>
    <x v="1"/>
    <n v="941"/>
    <x v="0"/>
    <n v="5752.41"/>
    <n v="1312.23"/>
    <n v="65.61"/>
    <s v="8/10/2023"/>
    <s v="5/31/2023"/>
    <n v="7462"/>
    <n v="941"/>
    <s v="12/5/2023"/>
    <s v="Suggestion"/>
    <s v="Resolved"/>
    <s v="12/29/2023"/>
    <n v="1"/>
    <x v="3"/>
    <x v="3"/>
  </r>
  <r>
    <n v="942"/>
    <s v="Susan"/>
    <s v="Campbell"/>
    <n v="26"/>
    <x v="2"/>
    <s v="Address_942"/>
    <x v="22"/>
    <n v="19458795795"/>
    <s v="susan.campbell@kag.com"/>
    <x v="0"/>
    <n v="2441.9899999999998"/>
    <s v="7/12/2001"/>
    <s v="11/17/2023"/>
    <n v="942"/>
    <n v="45042"/>
    <x v="1"/>
    <n v="3520.48"/>
    <n v="5962.47"/>
    <x v="96"/>
    <n v="942"/>
    <n v="48905.27"/>
    <x v="2"/>
    <n v="6.56"/>
    <n v="60"/>
    <s v="1/14/2022"/>
    <x v="0"/>
    <n v="942"/>
    <x v="1"/>
    <n v="9116.9"/>
    <n v="1692.92"/>
    <n v="84.65"/>
    <s v="1/19/2023"/>
    <s v="11/18/2023"/>
    <n v="3277"/>
    <n v="942"/>
    <s v="3/27/2023"/>
    <s v="Complaint"/>
    <s v="Pending"/>
    <s v="4/24/2023"/>
    <n v="1"/>
    <x v="1"/>
    <x v="4"/>
  </r>
  <r>
    <n v="943"/>
    <s v="Nancy"/>
    <s v="Jones"/>
    <n v="62"/>
    <x v="1"/>
    <s v="Address_943"/>
    <x v="39"/>
    <n v="19458795796"/>
    <s v="nancy.jones@kag.com"/>
    <x v="1"/>
    <n v="3554.78"/>
    <s v="10/18/2015"/>
    <s v="12/26/2023"/>
    <n v="943"/>
    <n v="45093"/>
    <x v="0"/>
    <n v="478.48"/>
    <n v="4033.26"/>
    <x v="79"/>
    <n v="943"/>
    <n v="36080.81"/>
    <x v="2"/>
    <n v="1.34"/>
    <n v="24"/>
    <s v="12/4/2021"/>
    <x v="2"/>
    <n v="943"/>
    <x v="2"/>
    <n v="4318.3999999999996"/>
    <n v="352.33"/>
    <n v="17.62"/>
    <s v="8/1/2023"/>
    <s v="4/19/2023"/>
    <n v="3303"/>
    <n v="943"/>
    <s v="12/12/2023"/>
    <s v="Praise"/>
    <s v="Pending"/>
    <s v="11/6/2023"/>
    <n v="1"/>
    <x v="7"/>
    <x v="3"/>
  </r>
  <r>
    <n v="944"/>
    <s v="Mary"/>
    <s v="Sanchez"/>
    <n v="44"/>
    <x v="2"/>
    <s v="Address_944"/>
    <x v="27"/>
    <n v="19458795797"/>
    <s v="mary.sanchez@kag.com"/>
    <x v="0"/>
    <n v="9111.98"/>
    <s v="5/20/2006"/>
    <s v="2/11/2023"/>
    <n v="944"/>
    <n v="45019"/>
    <x v="0"/>
    <n v="1060.4000000000001"/>
    <n v="10172.379999999999"/>
    <x v="15"/>
    <n v="944"/>
    <n v="13358.41"/>
    <x v="0"/>
    <n v="6.49"/>
    <n v="60"/>
    <s v="12/4/2021"/>
    <x v="1"/>
    <n v="944"/>
    <x v="0"/>
    <n v="5327.19"/>
    <n v="2855.06"/>
    <n v="142.75"/>
    <s v="1/3/2023"/>
    <s v="11/19/2023"/>
    <n v="1653"/>
    <n v="944"/>
    <s v="12/8/2023"/>
    <s v="Complaint"/>
    <s v="Resolved"/>
    <s v="10/26/2023"/>
    <n v="-1"/>
    <x v="1"/>
    <x v="0"/>
  </r>
  <r>
    <n v="945"/>
    <s v="Brian"/>
    <s v="Martin"/>
    <n v="66"/>
    <x v="0"/>
    <s v="Address_945"/>
    <x v="1"/>
    <n v="19458795798"/>
    <s v="brian.martin@kag.com"/>
    <x v="0"/>
    <n v="9801.27"/>
    <s v="9/7/2018"/>
    <s v="4/5/2023"/>
    <n v="945"/>
    <n v="45144"/>
    <x v="0"/>
    <n v="4791.49"/>
    <n v="5009.78"/>
    <x v="4"/>
    <n v="945"/>
    <n v="7508.31"/>
    <x v="2"/>
    <n v="7.25"/>
    <n v="24"/>
    <s v="11/27/2021"/>
    <x v="1"/>
    <n v="945"/>
    <x v="1"/>
    <n v="6135.99"/>
    <n v="1194.46"/>
    <n v="59.72"/>
    <s v="7/16/2023"/>
    <s v="5/13/2023"/>
    <n v="619"/>
    <n v="945"/>
    <s v="10/6/2023"/>
    <s v="Complaint"/>
    <s v="Pending"/>
    <s v="11/7/2023"/>
    <n v="1"/>
    <x v="5"/>
    <x v="3"/>
  </r>
  <r>
    <n v="946"/>
    <s v="Sandra"/>
    <s v="Garcia"/>
    <n v="69"/>
    <x v="0"/>
    <s v="Address_946"/>
    <x v="6"/>
    <n v="19458795799"/>
    <s v="sandra.garcia@kag.com"/>
    <x v="1"/>
    <n v="962.97"/>
    <s v="12/6/2013"/>
    <s v="12/22/2023"/>
    <n v="946"/>
    <n v="45035"/>
    <x v="1"/>
    <n v="1817.13"/>
    <n v="-854.16"/>
    <x v="85"/>
    <n v="946"/>
    <n v="25262.82"/>
    <x v="1"/>
    <n v="9.19"/>
    <n v="24"/>
    <s v="9/2/2021"/>
    <x v="2"/>
    <n v="946"/>
    <x v="0"/>
    <n v="7470.25"/>
    <n v="857.17"/>
    <n v="42.86"/>
    <s v="11/7/2023"/>
    <s v="2/20/2023"/>
    <n v="4743"/>
    <n v="946"/>
    <s v="11/17/2023"/>
    <s v="Praise"/>
    <s v="Pending"/>
    <s v="10/24/2023"/>
    <n v="-1"/>
    <x v="1"/>
    <x v="3"/>
  </r>
  <r>
    <n v="947"/>
    <s v="Susan"/>
    <s v="Garcia"/>
    <n v="21"/>
    <x v="1"/>
    <s v="Address_947"/>
    <x v="30"/>
    <n v="19458795800"/>
    <s v="susan.garcia@kag.com"/>
    <x v="1"/>
    <n v="4029.63"/>
    <s v="9/20/2004"/>
    <s v="3/30/2023"/>
    <n v="947"/>
    <n v="45015"/>
    <x v="1"/>
    <n v="293.44"/>
    <n v="4323.07"/>
    <x v="91"/>
    <n v="947"/>
    <n v="10454.620000000001"/>
    <x v="0"/>
    <n v="7.38"/>
    <n v="24"/>
    <s v="2/7/2022"/>
    <x v="0"/>
    <n v="947"/>
    <x v="1"/>
    <n v="5758.64"/>
    <n v="4166.9399999999996"/>
    <n v="208.35"/>
    <s v="1/11/2023"/>
    <s v="6/2/2023"/>
    <n v="9176"/>
    <n v="947"/>
    <s v="8/19/2023"/>
    <s v="Suggestion"/>
    <s v="Pending"/>
    <s v="1/26/2023"/>
    <n v="1"/>
    <x v="11"/>
    <x v="2"/>
  </r>
  <r>
    <n v="948"/>
    <s v="John"/>
    <s v="Roberts"/>
    <n v="54"/>
    <x v="2"/>
    <s v="Address_948"/>
    <x v="2"/>
    <n v="19458795801"/>
    <s v="john.roberts@kag.com"/>
    <x v="1"/>
    <n v="1577.89"/>
    <s v="5/5/2004"/>
    <s v="4/19/2023"/>
    <n v="948"/>
    <n v="45114"/>
    <x v="2"/>
    <n v="2610.7800000000002"/>
    <n v="-1032.8900000000001"/>
    <x v="49"/>
    <n v="948"/>
    <n v="12153.13"/>
    <x v="1"/>
    <n v="5.36"/>
    <n v="60"/>
    <s v="9/15/2020"/>
    <x v="2"/>
    <n v="948"/>
    <x v="0"/>
    <n v="8299.9699999999993"/>
    <n v="2909.46"/>
    <n v="145.47"/>
    <s v="12/5/2023"/>
    <s v="1/24/2023"/>
    <n v="7885"/>
    <n v="948"/>
    <s v="12/19/2023"/>
    <s v="Suggestion"/>
    <s v="Pending"/>
    <s v="3/7/2023"/>
    <n v="1"/>
    <x v="2"/>
    <x v="1"/>
  </r>
  <r>
    <n v="949"/>
    <s v="Michael"/>
    <s v="Moore"/>
    <n v="35"/>
    <x v="1"/>
    <s v="Address_949"/>
    <x v="11"/>
    <n v="19458795802"/>
    <s v="michael.moore@kag.com"/>
    <x v="0"/>
    <n v="2856.52"/>
    <s v="3/29/2013"/>
    <s v="8/21/2023"/>
    <n v="949"/>
    <n v="45110"/>
    <x v="2"/>
    <n v="1040"/>
    <n v="1816.52"/>
    <x v="63"/>
    <n v="949"/>
    <n v="32087.16"/>
    <x v="2"/>
    <n v="8.68"/>
    <n v="12"/>
    <s v="11/26/2022"/>
    <x v="0"/>
    <n v="949"/>
    <x v="0"/>
    <n v="7269.57"/>
    <n v="2791.5"/>
    <n v="139.58000000000001"/>
    <s v="9/16/2023"/>
    <s v="10/13/2023"/>
    <n v="9179"/>
    <n v="949"/>
    <s v="12/12/2023"/>
    <s v="Suggestion"/>
    <s v="Pending"/>
    <s v="12/19/2023"/>
    <n v="1"/>
    <x v="2"/>
    <x v="4"/>
  </r>
  <r>
    <n v="950"/>
    <s v="Timothy"/>
    <s v="Brown"/>
    <n v="48"/>
    <x v="1"/>
    <s v="Address_950"/>
    <x v="1"/>
    <n v="19458795803"/>
    <s v="timothy.brown@kag.com"/>
    <x v="0"/>
    <n v="9812.6"/>
    <s v="8/24/2007"/>
    <s v="10/23/2023"/>
    <n v="950"/>
    <n v="45136"/>
    <x v="1"/>
    <n v="2137.38"/>
    <n v="11949.98"/>
    <x v="20"/>
    <n v="950"/>
    <n v="26226.93"/>
    <x v="1"/>
    <n v="4.18"/>
    <n v="36"/>
    <s v="6/18/2021"/>
    <x v="1"/>
    <n v="950"/>
    <x v="0"/>
    <n v="4150.33"/>
    <n v="780"/>
    <n v="39"/>
    <s v="9/27/2023"/>
    <s v="11/3/2023"/>
    <n v="8144"/>
    <n v="950"/>
    <s v="8/7/2023"/>
    <s v="Praise"/>
    <s v="Resolved"/>
    <s v="1/15/2023"/>
    <n v="1"/>
    <x v="2"/>
    <x v="1"/>
  </r>
  <r>
    <n v="951"/>
    <s v="Daniel"/>
    <s v="Taylor"/>
    <n v="66"/>
    <x v="2"/>
    <s v="Address_951"/>
    <x v="34"/>
    <n v="19458795804"/>
    <s v="daniel.taylor@kag.com"/>
    <x v="0"/>
    <n v="9845.82"/>
    <s v="1/14/2018"/>
    <s v="12/16/2023"/>
    <n v="951"/>
    <n v="45112"/>
    <x v="2"/>
    <n v="517.27"/>
    <n v="10363.09"/>
    <x v="32"/>
    <n v="951"/>
    <n v="6913.97"/>
    <x v="1"/>
    <n v="8.6999999999999993"/>
    <n v="48"/>
    <s v="5/6/2022"/>
    <x v="2"/>
    <n v="951"/>
    <x v="2"/>
    <n v="6759.31"/>
    <n v="2223.9699999999998"/>
    <n v="111.2"/>
    <s v="7/6/2023"/>
    <s v="1/30/2023"/>
    <n v="9803"/>
    <n v="951"/>
    <s v="2/21/2023"/>
    <s v="Praise"/>
    <s v="Resolved"/>
    <s v="11/17/2023"/>
    <n v="1"/>
    <x v="2"/>
    <x v="3"/>
  </r>
  <r>
    <n v="952"/>
    <s v="Melissa"/>
    <s v="Wilson"/>
    <n v="56"/>
    <x v="1"/>
    <s v="Address_952"/>
    <x v="36"/>
    <n v="19458795805"/>
    <s v="melissa.wilson@kag.com"/>
    <x v="1"/>
    <n v="4774.17"/>
    <s v="2/20/2001"/>
    <s v="4/12/2023"/>
    <n v="952"/>
    <n v="45208"/>
    <x v="0"/>
    <n v="488.88"/>
    <n v="5263.05"/>
    <x v="94"/>
    <n v="952"/>
    <n v="8530.23"/>
    <x v="0"/>
    <n v="8.6"/>
    <n v="12"/>
    <s v="4/29/2022"/>
    <x v="2"/>
    <n v="952"/>
    <x v="0"/>
    <n v="3850.33"/>
    <n v="2775.92"/>
    <n v="138.80000000000001"/>
    <s v="8/14/2023"/>
    <s v="3/13/2023"/>
    <n v="6933"/>
    <n v="952"/>
    <s v="11/8/2023"/>
    <s v="Complaint"/>
    <s v="Pending"/>
    <s v="6/27/2023"/>
    <n v="1"/>
    <x v="8"/>
    <x v="1"/>
  </r>
  <r>
    <n v="953"/>
    <s v="Kevin"/>
    <s v="Wilson"/>
    <n v="27"/>
    <x v="2"/>
    <s v="Address_953"/>
    <x v="0"/>
    <n v="19458795806"/>
    <s v="kevin.wilson@kag.com"/>
    <x v="1"/>
    <n v="1913.07"/>
    <s v="1/31/2018"/>
    <s v="1/21/2023"/>
    <n v="953"/>
    <n v="45110"/>
    <x v="2"/>
    <n v="2525.67"/>
    <n v="4438.74"/>
    <x v="58"/>
    <n v="953"/>
    <n v="1952.29"/>
    <x v="1"/>
    <n v="6.43"/>
    <n v="12"/>
    <s v="10/17/2022"/>
    <x v="2"/>
    <n v="953"/>
    <x v="0"/>
    <n v="7449.17"/>
    <n v="2190.04"/>
    <n v="109.5"/>
    <s v="1/14/2023"/>
    <s v="4/23/2023"/>
    <n v="969"/>
    <n v="953"/>
    <s v="2/4/2023"/>
    <s v="Complaint"/>
    <s v="Pending"/>
    <s v="10/2/2023"/>
    <n v="1"/>
    <x v="2"/>
    <x v="4"/>
  </r>
  <r>
    <n v="954"/>
    <s v="Timothy"/>
    <s v="Gonzalez"/>
    <n v="26"/>
    <x v="2"/>
    <s v="Address_954"/>
    <x v="32"/>
    <n v="19458795807"/>
    <s v="timothy.gonzalez@kag.com"/>
    <x v="0"/>
    <n v="5515.48"/>
    <s v="3/14/2002"/>
    <s v="3/24/2023"/>
    <n v="954"/>
    <n v="45287"/>
    <x v="0"/>
    <n v="1686.03"/>
    <n v="7201.51"/>
    <x v="68"/>
    <n v="954"/>
    <n v="11763.33"/>
    <x v="0"/>
    <n v="4.0999999999999996"/>
    <n v="48"/>
    <s v="5/28/2021"/>
    <x v="1"/>
    <n v="954"/>
    <x v="1"/>
    <n v="6881.12"/>
    <n v="2669.32"/>
    <n v="133.47"/>
    <s v="8/10/2023"/>
    <s v="8/16/2023"/>
    <n v="8258"/>
    <n v="954"/>
    <s v="7/23/2023"/>
    <s v="Complaint"/>
    <s v="Pending"/>
    <s v="5/22/2023"/>
    <n v="1"/>
    <x v="0"/>
    <x v="4"/>
  </r>
  <r>
    <n v="955"/>
    <s v="Brian"/>
    <s v="Miller"/>
    <n v="45"/>
    <x v="1"/>
    <s v="Address_955"/>
    <x v="31"/>
    <n v="19458795808"/>
    <s v="brian.miller@kag.com"/>
    <x v="0"/>
    <n v="3274.78"/>
    <s v="1/29/2008"/>
    <s v="6/10/2023"/>
    <n v="955"/>
    <n v="45063"/>
    <x v="2"/>
    <n v="784.8"/>
    <n v="4059.58"/>
    <x v="44"/>
    <n v="955"/>
    <n v="44478.34"/>
    <x v="1"/>
    <n v="6.32"/>
    <n v="48"/>
    <s v="9/22/2020"/>
    <x v="1"/>
    <n v="955"/>
    <x v="0"/>
    <n v="2595.92"/>
    <n v="74.400000000000006"/>
    <n v="3.72"/>
    <s v="10/30/2023"/>
    <s v="7/4/2023"/>
    <n v="2203"/>
    <n v="955"/>
    <s v="9/25/2023"/>
    <s v="Suggestion"/>
    <s v="Pending"/>
    <s v="7/8/2023"/>
    <n v="1"/>
    <x v="10"/>
    <x v="0"/>
  </r>
  <r>
    <n v="956"/>
    <s v="Karen"/>
    <s v="Baker"/>
    <n v="45"/>
    <x v="0"/>
    <s v="Address_956"/>
    <x v="28"/>
    <n v="19458795809"/>
    <s v="karen.baker@kag.com"/>
    <x v="0"/>
    <n v="9295.43"/>
    <s v="4/18/2004"/>
    <s v="7/17/2023"/>
    <n v="956"/>
    <n v="45214"/>
    <x v="1"/>
    <n v="2906.05"/>
    <n v="12201.48"/>
    <x v="30"/>
    <n v="956"/>
    <n v="39858.629999999997"/>
    <x v="1"/>
    <n v="9.15"/>
    <n v="36"/>
    <s v="7/28/2022"/>
    <x v="0"/>
    <n v="956"/>
    <x v="2"/>
    <n v="7304.82"/>
    <n v="997.71"/>
    <n v="49.89"/>
    <s v="11/26/2023"/>
    <s v="8/1/2023"/>
    <n v="8094"/>
    <n v="956"/>
    <s v="6/13/2023"/>
    <s v="Suggestion"/>
    <s v="Resolved"/>
    <s v="12/27/2023"/>
    <n v="1"/>
    <x v="8"/>
    <x v="0"/>
  </r>
  <r>
    <n v="957"/>
    <s v="Donna"/>
    <s v="Anderson"/>
    <n v="30"/>
    <x v="2"/>
    <s v="Address_957"/>
    <x v="32"/>
    <n v="19458795810"/>
    <s v="donna.anderson@kag.com"/>
    <x v="0"/>
    <n v="8200.32"/>
    <s v="11/6/2008"/>
    <s v="2/11/2023"/>
    <n v="957"/>
    <n v="45259"/>
    <x v="0"/>
    <n v="320.33999999999997"/>
    <n v="7879.98"/>
    <x v="54"/>
    <n v="957"/>
    <n v="21324.31"/>
    <x v="2"/>
    <n v="6.73"/>
    <n v="12"/>
    <s v="9/1/2021"/>
    <x v="1"/>
    <n v="957"/>
    <x v="2"/>
    <n v="2176.29"/>
    <n v="1084.24"/>
    <n v="54.21"/>
    <s v="5/10/2023"/>
    <s v="9/3/2023"/>
    <n v="7307"/>
    <n v="957"/>
    <s v="2/27/2023"/>
    <s v="Complaint"/>
    <s v="Pending"/>
    <s v="7/10/2023"/>
    <n v="1"/>
    <x v="4"/>
    <x v="4"/>
  </r>
  <r>
    <n v="958"/>
    <s v="Andrew"/>
    <s v="Jackson"/>
    <n v="35"/>
    <x v="0"/>
    <s v="Address_958"/>
    <x v="34"/>
    <n v="19458795811"/>
    <s v="andrew.jackson@kag.com"/>
    <x v="1"/>
    <n v="3157.52"/>
    <s v="4/20/2008"/>
    <s v="2/6/2023"/>
    <n v="958"/>
    <n v="45033"/>
    <x v="2"/>
    <n v="3766.17"/>
    <n v="6923.69"/>
    <x v="80"/>
    <n v="958"/>
    <n v="37354.769999999997"/>
    <x v="1"/>
    <n v="8.56"/>
    <n v="36"/>
    <s v="12/11/2020"/>
    <x v="1"/>
    <n v="958"/>
    <x v="0"/>
    <n v="1827.48"/>
    <n v="1890.64"/>
    <n v="94.53"/>
    <s v="6/7/2023"/>
    <s v="3/3/2023"/>
    <n v="4801"/>
    <n v="958"/>
    <s v="11/22/2023"/>
    <s v="Suggestion"/>
    <s v="Resolved"/>
    <s v="7/1/2023"/>
    <n v="1"/>
    <x v="1"/>
    <x v="4"/>
  </r>
  <r>
    <n v="959"/>
    <s v="Joseph"/>
    <s v="Nelson"/>
    <n v="29"/>
    <x v="0"/>
    <s v="Address_959"/>
    <x v="39"/>
    <n v="19458795812"/>
    <s v="joseph.nelson@kag.com"/>
    <x v="1"/>
    <n v="281.26"/>
    <s v="5/4/2012"/>
    <s v="7/19/2023"/>
    <n v="959"/>
    <n v="45014"/>
    <x v="1"/>
    <n v="266.18"/>
    <n v="547.44000000000005"/>
    <x v="7"/>
    <n v="959"/>
    <n v="20941.490000000002"/>
    <x v="0"/>
    <n v="4.0999999999999996"/>
    <n v="12"/>
    <s v="5/15/2021"/>
    <x v="0"/>
    <n v="959"/>
    <x v="0"/>
    <n v="6785.22"/>
    <n v="4703.78"/>
    <n v="235.19"/>
    <s v="7/1/2023"/>
    <s v="3/28/2023"/>
    <n v="7565"/>
    <n v="959"/>
    <s v="6/22/2023"/>
    <s v="Praise"/>
    <s v="Pending"/>
    <s v="7/19/2023"/>
    <n v="1"/>
    <x v="11"/>
    <x v="4"/>
  </r>
  <r>
    <n v="960"/>
    <s v="Matthew"/>
    <s v="Campbell"/>
    <n v="25"/>
    <x v="2"/>
    <s v="Address_960"/>
    <x v="1"/>
    <n v="19458795813"/>
    <s v="matthew.campbell@kag.com"/>
    <x v="0"/>
    <n v="9980.68"/>
    <s v="12/4/2012"/>
    <s v="11/29/2023"/>
    <n v="960"/>
    <n v="45051"/>
    <x v="0"/>
    <n v="4852.1499999999996"/>
    <n v="5128.53"/>
    <x v="92"/>
    <n v="960"/>
    <n v="39813.1"/>
    <x v="2"/>
    <n v="3.63"/>
    <n v="48"/>
    <s v="10/19/2020"/>
    <x v="2"/>
    <n v="960"/>
    <x v="1"/>
    <n v="4000.67"/>
    <n v="2706"/>
    <n v="135.30000000000001"/>
    <s v="7/15/2023"/>
    <s v="1/29/2023"/>
    <n v="4968"/>
    <n v="960"/>
    <s v="2/11/2023"/>
    <s v="Complaint"/>
    <s v="Resolved"/>
    <s v="9/11/2023"/>
    <n v="-1"/>
    <x v="10"/>
    <x v="2"/>
  </r>
  <r>
    <n v="961"/>
    <s v="Paul"/>
    <s v="Baker"/>
    <n v="40"/>
    <x v="0"/>
    <s v="Address_961"/>
    <x v="27"/>
    <n v="19458795814"/>
    <s v="paul.baker@kag.com"/>
    <x v="1"/>
    <n v="6865.11"/>
    <s v="9/12/2012"/>
    <s v="6/3/2023"/>
    <n v="961"/>
    <n v="45123"/>
    <x v="0"/>
    <n v="3680.77"/>
    <n v="3184.34"/>
    <x v="73"/>
    <n v="961"/>
    <n v="9915.35"/>
    <x v="2"/>
    <n v="3.3"/>
    <n v="24"/>
    <s v="7/23/2020"/>
    <x v="2"/>
    <n v="961"/>
    <x v="0"/>
    <n v="2446.61"/>
    <n v="1281.79"/>
    <n v="64.09"/>
    <s v="7/15/2023"/>
    <s v="6/14/2023"/>
    <n v="3552"/>
    <n v="961"/>
    <s v="10/15/2023"/>
    <s v="Suggestion"/>
    <s v="Pending"/>
    <s v="5/23/2023"/>
    <n v="1"/>
    <x v="2"/>
    <x v="0"/>
  </r>
  <r>
    <n v="962"/>
    <s v="Betty"/>
    <s v="Wright"/>
    <n v="67"/>
    <x v="1"/>
    <s v="Address_962"/>
    <x v="29"/>
    <n v="19458795815"/>
    <s v="betty.wright@kag.com"/>
    <x v="0"/>
    <n v="4314.7"/>
    <s v="11/15/2010"/>
    <s v="2/8/2023"/>
    <n v="962"/>
    <n v="45036"/>
    <x v="1"/>
    <n v="4487.09"/>
    <n v="8801.7900000000009"/>
    <x v="93"/>
    <n v="962"/>
    <n v="8473.35"/>
    <x v="2"/>
    <n v="5.42"/>
    <n v="36"/>
    <s v="5/15/2020"/>
    <x v="1"/>
    <n v="962"/>
    <x v="2"/>
    <n v="9886.83"/>
    <n v="3583.43"/>
    <n v="179.17"/>
    <s v="5/13/2023"/>
    <s v="12/12/2023"/>
    <n v="2728"/>
    <n v="962"/>
    <s v="12/10/2023"/>
    <s v="Suggestion"/>
    <s v="Pending"/>
    <s v="6/27/2023"/>
    <n v="-1"/>
    <x v="1"/>
    <x v="3"/>
  </r>
  <r>
    <n v="963"/>
    <s v="Elizabeth"/>
    <s v="Taylor"/>
    <n v="22"/>
    <x v="1"/>
    <s v="Address_963"/>
    <x v="7"/>
    <n v="19458795816"/>
    <s v="elizabeth.taylor@kag.com"/>
    <x v="0"/>
    <n v="2955.71"/>
    <s v="11/20/2020"/>
    <s v="2/16/2023"/>
    <n v="963"/>
    <n v="45244"/>
    <x v="1"/>
    <n v="2205.35"/>
    <n v="5161.0600000000004"/>
    <x v="26"/>
    <n v="963"/>
    <n v="4819.09"/>
    <x v="2"/>
    <n v="4.8899999999999997"/>
    <n v="36"/>
    <s v="11/11/2020"/>
    <x v="2"/>
    <n v="963"/>
    <x v="2"/>
    <n v="8829.3700000000008"/>
    <n v="1094.07"/>
    <n v="54.7"/>
    <s v="1/16/2023"/>
    <s v="3/29/2023"/>
    <n v="9807"/>
    <n v="963"/>
    <s v="6/17/2023"/>
    <s v="Suggestion"/>
    <s v="Resolved"/>
    <s v="8/30/2023"/>
    <n v="1"/>
    <x v="4"/>
    <x v="2"/>
  </r>
  <r>
    <n v="964"/>
    <s v="Joshua"/>
    <s v="Wright"/>
    <n v="24"/>
    <x v="0"/>
    <s v="Address_964"/>
    <x v="24"/>
    <n v="19458795817"/>
    <s v="joshua.wright@kag.com"/>
    <x v="1"/>
    <n v="143.80000000000001"/>
    <s v="8/6/2020"/>
    <s v="11/8/2023"/>
    <n v="964"/>
    <n v="44974"/>
    <x v="0"/>
    <n v="299.82"/>
    <n v="-156.02000000000001"/>
    <x v="46"/>
    <n v="964"/>
    <n v="12848.51"/>
    <x v="2"/>
    <n v="8.69"/>
    <n v="24"/>
    <s v="12/14/2020"/>
    <x v="0"/>
    <n v="964"/>
    <x v="0"/>
    <n v="2591.88"/>
    <n v="788.06"/>
    <n v="39.4"/>
    <s v="6/17/2023"/>
    <s v="5/5/2023"/>
    <n v="8875"/>
    <n v="964"/>
    <s v="12/13/2023"/>
    <s v="Suggestion"/>
    <s v="Pending"/>
    <s v="5/14/2023"/>
    <n v="1"/>
    <x v="9"/>
    <x v="2"/>
  </r>
  <r>
    <n v="965"/>
    <s v="Thomas"/>
    <s v="Jackson"/>
    <n v="32"/>
    <x v="1"/>
    <s v="Address_965"/>
    <x v="35"/>
    <n v="19458795818"/>
    <s v="thomas.jackson@kag.com"/>
    <x v="1"/>
    <n v="1624.2"/>
    <s v="3/15/2006"/>
    <s v="4/20/2023"/>
    <n v="965"/>
    <n v="45248"/>
    <x v="1"/>
    <n v="1154.9100000000001"/>
    <n v="469.29"/>
    <x v="61"/>
    <n v="965"/>
    <n v="8169.5"/>
    <x v="1"/>
    <n v="2.0099999999999998"/>
    <n v="12"/>
    <s v="3/24/2021"/>
    <x v="2"/>
    <n v="965"/>
    <x v="1"/>
    <n v="9492.4699999999993"/>
    <n v="1489.53"/>
    <n v="74.48"/>
    <s v="9/13/2023"/>
    <s v="2/9/2023"/>
    <n v="5961"/>
    <n v="965"/>
    <s v="7/1/2023"/>
    <s v="Complaint"/>
    <s v="Resolved"/>
    <s v="1/27/2023"/>
    <n v="1"/>
    <x v="4"/>
    <x v="4"/>
  </r>
  <r>
    <n v="966"/>
    <s v="Joshua"/>
    <s v="Martin"/>
    <n v="20"/>
    <x v="2"/>
    <s v="Address_966"/>
    <x v="7"/>
    <n v="19458795819"/>
    <s v="joshua.martin@kag.com"/>
    <x v="1"/>
    <n v="158.13"/>
    <s v="12/27/2009"/>
    <s v="7/5/2023"/>
    <n v="966"/>
    <n v="45116"/>
    <x v="2"/>
    <n v="4855.76"/>
    <n v="-4697.63"/>
    <x v="75"/>
    <n v="966"/>
    <n v="40133.43"/>
    <x v="2"/>
    <n v="5.99"/>
    <n v="24"/>
    <s v="11/24/2021"/>
    <x v="1"/>
    <n v="966"/>
    <x v="0"/>
    <n v="6454.38"/>
    <n v="1463.87"/>
    <n v="73.19"/>
    <s v="8/28/2023"/>
    <s v="7/2/2023"/>
    <n v="1590"/>
    <n v="966"/>
    <s v="8/12/2023"/>
    <s v="Praise"/>
    <s v="Pending"/>
    <s v="6/4/2023"/>
    <n v="1"/>
    <x v="2"/>
    <x v="2"/>
  </r>
  <r>
    <n v="967"/>
    <s v="Lisa"/>
    <s v="Scott"/>
    <n v="35"/>
    <x v="2"/>
    <s v="Address_967"/>
    <x v="35"/>
    <n v="19458795820"/>
    <s v="lisa.scott@kag.com"/>
    <x v="0"/>
    <n v="6016.09"/>
    <s v="8/12/2021"/>
    <s v="7/4/2023"/>
    <n v="967"/>
    <n v="45037"/>
    <x v="2"/>
    <n v="3098.27"/>
    <n v="9114.36"/>
    <x v="88"/>
    <n v="967"/>
    <n v="12758.61"/>
    <x v="1"/>
    <n v="4.63"/>
    <n v="24"/>
    <s v="8/16/2020"/>
    <x v="0"/>
    <n v="967"/>
    <x v="0"/>
    <n v="5679.06"/>
    <n v="2106.6799999999998"/>
    <n v="105.33"/>
    <s v="9/17/2023"/>
    <s v="5/3/2023"/>
    <n v="6598"/>
    <n v="967"/>
    <s v="4/30/2023"/>
    <s v="Suggestion"/>
    <s v="Pending"/>
    <s v="12/13/2023"/>
    <n v="-1"/>
    <x v="1"/>
    <x v="4"/>
  </r>
  <r>
    <n v="968"/>
    <s v="Sandra"/>
    <s v="Wright"/>
    <n v="55"/>
    <x v="0"/>
    <s v="Address_968"/>
    <x v="25"/>
    <n v="19458795821"/>
    <s v="sandra.wright@kag.com"/>
    <x v="0"/>
    <n v="6667.1"/>
    <s v="2/24/2001"/>
    <s v="11/23/2023"/>
    <n v="968"/>
    <n v="45148"/>
    <x v="0"/>
    <n v="1147.08"/>
    <n v="5520.02"/>
    <x v="76"/>
    <n v="968"/>
    <n v="26294.17"/>
    <x v="1"/>
    <n v="9.44"/>
    <n v="60"/>
    <s v="12/18/2020"/>
    <x v="2"/>
    <n v="968"/>
    <x v="1"/>
    <n v="4211.54"/>
    <n v="3571.62"/>
    <n v="178.58"/>
    <s v="5/5/2023"/>
    <s v="1/26/2023"/>
    <n v="1196"/>
    <n v="968"/>
    <s v="10/7/2023"/>
    <s v="Complaint"/>
    <s v="Resolved"/>
    <s v="7/8/2023"/>
    <n v="1"/>
    <x v="5"/>
    <x v="1"/>
  </r>
  <r>
    <n v="969"/>
    <s v="Amanda"/>
    <s v="Young"/>
    <n v="43"/>
    <x v="1"/>
    <s v="Address_969"/>
    <x v="20"/>
    <n v="19458795822"/>
    <s v="amanda.young@kag.com"/>
    <x v="1"/>
    <n v="7691.28"/>
    <s v="6/17/2020"/>
    <s v="8/4/2023"/>
    <n v="969"/>
    <n v="44995"/>
    <x v="0"/>
    <n v="2419.2600000000002"/>
    <n v="5272.02"/>
    <x v="20"/>
    <n v="969"/>
    <n v="38053.660000000003"/>
    <x v="1"/>
    <n v="8.1"/>
    <n v="12"/>
    <s v="5/28/2022"/>
    <x v="2"/>
    <n v="969"/>
    <x v="0"/>
    <n v="3892.43"/>
    <n v="2894.68"/>
    <n v="144.72999999999999"/>
    <s v="4/3/2023"/>
    <s v="6/4/2023"/>
    <n v="1145"/>
    <n v="969"/>
    <s v="12/18/2023"/>
    <s v="Praise"/>
    <s v="Resolved"/>
    <s v="2/7/2023"/>
    <n v="1"/>
    <x v="11"/>
    <x v="0"/>
  </r>
  <r>
    <n v="970"/>
    <s v="Matthew"/>
    <s v="Mitchell"/>
    <n v="55"/>
    <x v="0"/>
    <s v="Address_970"/>
    <x v="18"/>
    <n v="19458795823"/>
    <s v="matthew.mitchell@kag.com"/>
    <x v="1"/>
    <n v="1951.29"/>
    <s v="12/29/2017"/>
    <s v="4/20/2023"/>
    <n v="970"/>
    <n v="45110"/>
    <x v="2"/>
    <n v="1594.03"/>
    <n v="3545.32"/>
    <x v="69"/>
    <n v="970"/>
    <n v="34176.65"/>
    <x v="0"/>
    <n v="4.9000000000000004"/>
    <n v="24"/>
    <s v="11/4/2022"/>
    <x v="2"/>
    <n v="970"/>
    <x v="1"/>
    <n v="1926.97"/>
    <n v="2462.58"/>
    <n v="123.13"/>
    <s v="11/25/2023"/>
    <s v="2/20/2023"/>
    <n v="6160"/>
    <n v="970"/>
    <s v="12/14/2023"/>
    <s v="Suggestion"/>
    <s v="Resolved"/>
    <s v="5/7/2023"/>
    <n v="1"/>
    <x v="2"/>
    <x v="1"/>
  </r>
  <r>
    <n v="971"/>
    <s v="Thomas"/>
    <s v="Baker"/>
    <n v="69"/>
    <x v="1"/>
    <s v="Address_971"/>
    <x v="21"/>
    <n v="19458795824"/>
    <s v="thomas.baker@kag.com"/>
    <x v="1"/>
    <n v="1050.1099999999999"/>
    <s v="11/10/2000"/>
    <s v="7/19/2023"/>
    <n v="971"/>
    <n v="45256"/>
    <x v="1"/>
    <n v="2453.69"/>
    <n v="-1403.58"/>
    <x v="86"/>
    <n v="971"/>
    <n v="11024.89"/>
    <x v="1"/>
    <n v="6.77"/>
    <n v="24"/>
    <s v="6/17/2022"/>
    <x v="0"/>
    <n v="971"/>
    <x v="1"/>
    <n v="2632.8"/>
    <n v="4742.46"/>
    <n v="237.12"/>
    <s v="7/24/2023"/>
    <s v="8/7/2023"/>
    <n v="6594"/>
    <n v="971"/>
    <s v="4/28/2023"/>
    <s v="Praise"/>
    <s v="Resolved"/>
    <s v="6/25/2023"/>
    <n v="1"/>
    <x v="4"/>
    <x v="3"/>
  </r>
  <r>
    <n v="972"/>
    <s v="Richard"/>
    <s v="Flores"/>
    <n v="50"/>
    <x v="2"/>
    <s v="Address_972"/>
    <x v="37"/>
    <n v="19458795825"/>
    <s v="richard.flores@kag.com"/>
    <x v="0"/>
    <n v="6539.55"/>
    <s v="1/24/2017"/>
    <s v="6/22/2023"/>
    <n v="972"/>
    <n v="45090"/>
    <x v="1"/>
    <n v="4184.75"/>
    <n v="10724.3"/>
    <x v="50"/>
    <n v="972"/>
    <n v="4776.5200000000004"/>
    <x v="1"/>
    <n v="7.71"/>
    <n v="60"/>
    <s v="9/28/2021"/>
    <x v="0"/>
    <n v="972"/>
    <x v="2"/>
    <n v="3421.85"/>
    <n v="161.29"/>
    <n v="8.06"/>
    <s v="5/3/2023"/>
    <s v="4/29/2023"/>
    <n v="9341"/>
    <n v="972"/>
    <s v="11/25/2023"/>
    <s v="Praise"/>
    <s v="Resolved"/>
    <s v="12/29/2023"/>
    <n v="1"/>
    <x v="7"/>
    <x v="1"/>
  </r>
  <r>
    <n v="973"/>
    <s v="Sarah"/>
    <s v="White"/>
    <n v="38"/>
    <x v="1"/>
    <s v="Address_973"/>
    <x v="20"/>
    <n v="19458795826"/>
    <s v="sarah.white@kag.com"/>
    <x v="0"/>
    <n v="5048.95"/>
    <s v="10/22/2006"/>
    <s v="11/17/2023"/>
    <n v="973"/>
    <n v="45218"/>
    <x v="0"/>
    <n v="1120.55"/>
    <n v="6169.5"/>
    <x v="54"/>
    <n v="973"/>
    <n v="45676.32"/>
    <x v="2"/>
    <n v="1.64"/>
    <n v="60"/>
    <s v="9/11/2020"/>
    <x v="0"/>
    <n v="973"/>
    <x v="0"/>
    <n v="7626.11"/>
    <n v="2020.04"/>
    <n v="101"/>
    <s v="5/14/2023"/>
    <s v="10/5/2023"/>
    <n v="5569"/>
    <n v="973"/>
    <s v="11/20/2023"/>
    <s v="Complaint"/>
    <s v="Resolved"/>
    <s v="5/2/2023"/>
    <n v="1"/>
    <x v="8"/>
    <x v="0"/>
  </r>
  <r>
    <n v="974"/>
    <s v="Matthew"/>
    <s v="Taylor"/>
    <n v="34"/>
    <x v="1"/>
    <s v="Address_974"/>
    <x v="2"/>
    <n v="19458795827"/>
    <s v="matthew.taylor@kag.com"/>
    <x v="1"/>
    <n v="8769.2900000000009"/>
    <s v="9/14/2014"/>
    <s v="1/4/2023"/>
    <n v="974"/>
    <n v="44933"/>
    <x v="1"/>
    <n v="2001.45"/>
    <n v="6767.84"/>
    <x v="80"/>
    <n v="974"/>
    <n v="31477.69"/>
    <x v="1"/>
    <n v="7.06"/>
    <n v="60"/>
    <s v="1/12/2022"/>
    <x v="0"/>
    <n v="974"/>
    <x v="0"/>
    <n v="9639.68"/>
    <n v="3424.39"/>
    <n v="171.22"/>
    <s v="5/19/2023"/>
    <s v="11/17/2023"/>
    <n v="4011"/>
    <n v="974"/>
    <s v="6/15/2023"/>
    <s v="Complaint"/>
    <s v="Pending"/>
    <s v="8/7/2023"/>
    <n v="1"/>
    <x v="3"/>
    <x v="4"/>
  </r>
  <r>
    <n v="975"/>
    <s v="Patricia"/>
    <s v="Miller"/>
    <n v="60"/>
    <x v="0"/>
    <s v="Address_975"/>
    <x v="39"/>
    <n v="19458795828"/>
    <s v="patricia.miller@kag.com"/>
    <x v="1"/>
    <n v="5379.33"/>
    <s v="5/19/2004"/>
    <s v="3/2/2023"/>
    <n v="975"/>
    <n v="45147"/>
    <x v="0"/>
    <n v="2235.9899999999998"/>
    <n v="7615.32"/>
    <x v="96"/>
    <n v="975"/>
    <n v="35621.620000000003"/>
    <x v="2"/>
    <n v="2.2599999999999998"/>
    <n v="48"/>
    <s v="3/24/2021"/>
    <x v="2"/>
    <n v="975"/>
    <x v="1"/>
    <n v="5189.7700000000004"/>
    <n v="1602.1"/>
    <n v="80.099999999999994"/>
    <s v="1/6/2023"/>
    <s v="6/15/2023"/>
    <n v="6204"/>
    <n v="975"/>
    <s v="10/19/2023"/>
    <s v="Suggestion"/>
    <s v="Pending"/>
    <s v="7/4/2023"/>
    <n v="1"/>
    <x v="5"/>
    <x v="1"/>
  </r>
  <r>
    <n v="976"/>
    <s v="Elizabeth"/>
    <s v="Nelson"/>
    <n v="19"/>
    <x v="2"/>
    <s v="Address_976"/>
    <x v="10"/>
    <n v="19458795829"/>
    <s v="elizabeth.nelson@kag.com"/>
    <x v="0"/>
    <n v="4503.7299999999996"/>
    <s v="8/30/2014"/>
    <s v="6/20/2023"/>
    <n v="976"/>
    <n v="45145"/>
    <x v="1"/>
    <n v="2939.4"/>
    <n v="1564.33"/>
    <x v="16"/>
    <n v="976"/>
    <n v="19914.689999999999"/>
    <x v="0"/>
    <n v="2.7"/>
    <n v="36"/>
    <s v="4/4/2021"/>
    <x v="1"/>
    <n v="976"/>
    <x v="2"/>
    <n v="4339.45"/>
    <n v="2377.17"/>
    <n v="118.86"/>
    <s v="1/6/2023"/>
    <s v="8/7/2023"/>
    <n v="664"/>
    <n v="976"/>
    <s v="9/16/2023"/>
    <s v="Suggestion"/>
    <s v="Resolved"/>
    <s v="2/14/2023"/>
    <n v="1"/>
    <x v="5"/>
    <x v="2"/>
  </r>
  <r>
    <n v="977"/>
    <s v="Michael"/>
    <s v="Roberts"/>
    <n v="42"/>
    <x v="1"/>
    <s v="Address_977"/>
    <x v="26"/>
    <n v="19458795830"/>
    <s v="michael.roberts@kag.com"/>
    <x v="1"/>
    <n v="4931.4799999999996"/>
    <s v="3/2/2007"/>
    <s v="12/27/2023"/>
    <n v="977"/>
    <n v="44984"/>
    <x v="1"/>
    <n v="397.87"/>
    <n v="4533.6099999999997"/>
    <x v="71"/>
    <n v="977"/>
    <n v="12838.74"/>
    <x v="1"/>
    <n v="5.15"/>
    <n v="60"/>
    <s v="8/29/2021"/>
    <x v="1"/>
    <n v="977"/>
    <x v="2"/>
    <n v="8731.91"/>
    <n v="150.44"/>
    <n v="7.52"/>
    <s v="1/3/2023"/>
    <s v="1/1/2023"/>
    <n v="2676"/>
    <n v="977"/>
    <s v="5/15/2023"/>
    <s v="Suggestion"/>
    <s v="Pending"/>
    <s v="4/2/2023"/>
    <n v="1"/>
    <x v="9"/>
    <x v="0"/>
  </r>
  <r>
    <n v="978"/>
    <s v="Kenneth"/>
    <s v="Smith"/>
    <n v="58"/>
    <x v="2"/>
    <s v="Address_978"/>
    <x v="28"/>
    <n v="19458795831"/>
    <s v="kenneth.smith@kag.com"/>
    <x v="0"/>
    <n v="7844.99"/>
    <s v="4/9/2000"/>
    <s v="5/27/2023"/>
    <n v="978"/>
    <n v="45202"/>
    <x v="1"/>
    <n v="1042.99"/>
    <n v="8887.98"/>
    <x v="41"/>
    <n v="978"/>
    <n v="27000.26"/>
    <x v="0"/>
    <n v="9.82"/>
    <n v="12"/>
    <s v="8/26/2021"/>
    <x v="2"/>
    <n v="978"/>
    <x v="2"/>
    <n v="7126.75"/>
    <n v="1016.18"/>
    <n v="50.81"/>
    <s v="12/6/2023"/>
    <s v="1/15/2023"/>
    <n v="6133"/>
    <n v="978"/>
    <s v="2/10/2023"/>
    <s v="Praise"/>
    <s v="Pending"/>
    <s v="4/29/2023"/>
    <n v="1"/>
    <x v="8"/>
    <x v="1"/>
  </r>
  <r>
    <n v="979"/>
    <s v="Brian"/>
    <s v="Wright"/>
    <n v="36"/>
    <x v="1"/>
    <s v="Address_979"/>
    <x v="20"/>
    <n v="19458795832"/>
    <s v="brian.wright@kag.com"/>
    <x v="1"/>
    <n v="281.22000000000003"/>
    <s v="1/26/2011"/>
    <s v="12/8/2023"/>
    <n v="979"/>
    <n v="44977"/>
    <x v="2"/>
    <n v="1995.19"/>
    <n v="-1713.97"/>
    <x v="66"/>
    <n v="979"/>
    <n v="4816.21"/>
    <x v="2"/>
    <n v="9.57"/>
    <n v="48"/>
    <s v="4/30/2022"/>
    <x v="2"/>
    <n v="979"/>
    <x v="0"/>
    <n v="3203.2"/>
    <n v="407.83"/>
    <n v="20.39"/>
    <s v="4/12/2023"/>
    <s v="9/24/2023"/>
    <n v="7528"/>
    <n v="979"/>
    <s v="3/12/2023"/>
    <s v="Complaint"/>
    <s v="Pending"/>
    <s v="9/22/2023"/>
    <n v="1"/>
    <x v="9"/>
    <x v="0"/>
  </r>
  <r>
    <n v="980"/>
    <s v="Karen"/>
    <s v="Young"/>
    <n v="55"/>
    <x v="2"/>
    <s v="Address_980"/>
    <x v="27"/>
    <n v="19458795833"/>
    <s v="karen.young@kag.com"/>
    <x v="0"/>
    <n v="9190.2900000000009"/>
    <s v="6/14/2009"/>
    <s v="12/22/2023"/>
    <n v="980"/>
    <n v="45141"/>
    <x v="0"/>
    <n v="4048.61"/>
    <n v="5141.68"/>
    <x v="80"/>
    <n v="980"/>
    <n v="40198.85"/>
    <x v="2"/>
    <n v="9.1199999999999992"/>
    <n v="36"/>
    <s v="10/13/2022"/>
    <x v="0"/>
    <n v="980"/>
    <x v="0"/>
    <n v="5843.55"/>
    <n v="4853.1400000000003"/>
    <n v="242.66"/>
    <s v="3/25/2023"/>
    <s v="6/15/2023"/>
    <n v="3490"/>
    <n v="980"/>
    <s v="3/15/2023"/>
    <s v="Suggestion"/>
    <s v="Resolved"/>
    <s v="8/8/2023"/>
    <n v="1"/>
    <x v="5"/>
    <x v="1"/>
  </r>
  <r>
    <n v="981"/>
    <s v="Timothy"/>
    <s v="Scott"/>
    <n v="42"/>
    <x v="1"/>
    <s v="Address_981"/>
    <x v="33"/>
    <n v="19458795834"/>
    <s v="timothy.scott@kag.com"/>
    <x v="0"/>
    <n v="7170.47"/>
    <s v="4/6/2017"/>
    <s v="5/9/2023"/>
    <n v="981"/>
    <n v="45087"/>
    <x v="1"/>
    <n v="942.34"/>
    <n v="6228.13"/>
    <x v="15"/>
    <n v="981"/>
    <n v="33070.75"/>
    <x v="2"/>
    <n v="1.31"/>
    <n v="48"/>
    <s v="1/8/2021"/>
    <x v="1"/>
    <n v="981"/>
    <x v="0"/>
    <n v="8951.27"/>
    <n v="3721.89"/>
    <n v="186.09"/>
    <s v="2/15/2023"/>
    <s v="12/15/2023"/>
    <n v="2226"/>
    <n v="981"/>
    <s v="1/4/2023"/>
    <s v="Suggestion"/>
    <s v="Pending"/>
    <s v="10/14/2023"/>
    <n v="1"/>
    <x v="7"/>
    <x v="0"/>
  </r>
  <r>
    <n v="982"/>
    <s v="Margaret"/>
    <s v="Gonzalez"/>
    <n v="56"/>
    <x v="2"/>
    <s v="Address_982"/>
    <x v="12"/>
    <n v="19458795835"/>
    <s v="margaret.gonzalez@kag.com"/>
    <x v="1"/>
    <n v="8864.3700000000008"/>
    <s v="10/10/2002"/>
    <s v="5/27/2023"/>
    <n v="982"/>
    <n v="44927"/>
    <x v="1"/>
    <n v="4408.8"/>
    <n v="4455.57"/>
    <x v="87"/>
    <n v="982"/>
    <n v="38320.07"/>
    <x v="2"/>
    <n v="8.68"/>
    <n v="60"/>
    <s v="2/9/2021"/>
    <x v="0"/>
    <n v="982"/>
    <x v="1"/>
    <n v="6939.88"/>
    <n v="3266.74"/>
    <n v="163.34"/>
    <s v="3/5/2023"/>
    <s v="7/1/2023"/>
    <n v="7344"/>
    <n v="982"/>
    <s v="3/31/2023"/>
    <s v="Suggestion"/>
    <s v="Resolved"/>
    <s v="11/12/2023"/>
    <n v="1"/>
    <x v="3"/>
    <x v="1"/>
  </r>
  <r>
    <n v="983"/>
    <s v="Timothy"/>
    <s v="Garcia"/>
    <n v="21"/>
    <x v="1"/>
    <s v="Address_983"/>
    <x v="21"/>
    <n v="19458795836"/>
    <s v="timothy.garcia@kag.com"/>
    <x v="1"/>
    <n v="9600.0300000000007"/>
    <s v="1/7/2012"/>
    <s v="2/20/2023"/>
    <n v="983"/>
    <n v="44993"/>
    <x v="2"/>
    <n v="1702.43"/>
    <n v="7897.6"/>
    <x v="27"/>
    <n v="983"/>
    <n v="28893.78"/>
    <x v="2"/>
    <n v="7.99"/>
    <n v="24"/>
    <s v="3/16/2021"/>
    <x v="0"/>
    <n v="983"/>
    <x v="1"/>
    <n v="4356.37"/>
    <n v="10.58"/>
    <n v="0.53"/>
    <s v="8/25/2023"/>
    <s v="8/10/2023"/>
    <n v="198"/>
    <n v="983"/>
    <s v="11/15/2023"/>
    <s v="Praise"/>
    <s v="Pending"/>
    <s v="5/12/2023"/>
    <n v="1"/>
    <x v="11"/>
    <x v="2"/>
  </r>
  <r>
    <n v="984"/>
    <s v="Lisa"/>
    <s v="Wilson"/>
    <n v="20"/>
    <x v="2"/>
    <s v="Address_984"/>
    <x v="35"/>
    <n v="19458795837"/>
    <s v="lisa.wilson@kag.com"/>
    <x v="0"/>
    <n v="2337.44"/>
    <s v="9/2/2000"/>
    <s v="3/5/2023"/>
    <n v="984"/>
    <n v="44976"/>
    <x v="2"/>
    <n v="1276.6600000000001"/>
    <n v="1060.78"/>
    <x v="43"/>
    <n v="984"/>
    <n v="29317.55"/>
    <x v="0"/>
    <n v="5.49"/>
    <n v="24"/>
    <s v="8/20/2020"/>
    <x v="2"/>
    <n v="984"/>
    <x v="0"/>
    <n v="4854.01"/>
    <n v="2332.5100000000002"/>
    <n v="116.63"/>
    <s v="5/11/2023"/>
    <s v="1/23/2023"/>
    <n v="9985"/>
    <n v="984"/>
    <s v="11/20/2023"/>
    <s v="Suggestion"/>
    <s v="Pending"/>
    <s v="4/22/2023"/>
    <n v="1"/>
    <x v="9"/>
    <x v="2"/>
  </r>
  <r>
    <n v="985"/>
    <s v="Kimberly"/>
    <s v="Torres"/>
    <n v="51"/>
    <x v="1"/>
    <s v="Address_985"/>
    <x v="13"/>
    <n v="19458795838"/>
    <s v="kimberly.torres@kag.com"/>
    <x v="1"/>
    <n v="5825.57"/>
    <s v="8/21/2009"/>
    <s v="3/4/2023"/>
    <n v="985"/>
    <n v="44961"/>
    <x v="2"/>
    <n v="2052.8200000000002"/>
    <n v="7878.39"/>
    <x v="81"/>
    <n v="985"/>
    <n v="30418.41"/>
    <x v="0"/>
    <n v="3.93"/>
    <n v="48"/>
    <s v="9/8/2021"/>
    <x v="0"/>
    <n v="985"/>
    <x v="0"/>
    <n v="9087.42"/>
    <n v="3540.39"/>
    <n v="177.02"/>
    <s v="2/13/2023"/>
    <s v="4/16/2023"/>
    <n v="7465"/>
    <n v="985"/>
    <s v="7/24/2023"/>
    <s v="Praise"/>
    <s v="Resolved"/>
    <s v="6/27/2023"/>
    <n v="1"/>
    <x v="9"/>
    <x v="1"/>
  </r>
  <r>
    <n v="986"/>
    <s v="Timothy"/>
    <s v="Mitchell"/>
    <n v="59"/>
    <x v="1"/>
    <s v="Address_986"/>
    <x v="38"/>
    <n v="19458795839"/>
    <s v="timothy.mitchell@kag.com"/>
    <x v="1"/>
    <n v="4911.83"/>
    <s v="11/13/2008"/>
    <s v="10/12/2023"/>
    <n v="986"/>
    <n v="45089"/>
    <x v="0"/>
    <n v="2773"/>
    <n v="2138.83"/>
    <x v="5"/>
    <n v="986"/>
    <n v="39423.79"/>
    <x v="0"/>
    <n v="7.8"/>
    <n v="36"/>
    <s v="7/31/2022"/>
    <x v="2"/>
    <n v="986"/>
    <x v="1"/>
    <n v="7372.54"/>
    <n v="3041.41"/>
    <n v="152.07"/>
    <s v="10/29/2023"/>
    <s v="3/31/2023"/>
    <n v="2581"/>
    <n v="986"/>
    <s v="7/1/2023"/>
    <s v="Suggestion"/>
    <s v="Pending"/>
    <s v="3/27/2023"/>
    <n v="1"/>
    <x v="7"/>
    <x v="1"/>
  </r>
  <r>
    <n v="987"/>
    <s v="Linda"/>
    <s v="Anderson"/>
    <n v="27"/>
    <x v="2"/>
    <s v="Address_987"/>
    <x v="10"/>
    <n v="19458795840"/>
    <s v="linda.anderson@kag.com"/>
    <x v="1"/>
    <n v="5422.43"/>
    <s v="7/8/2009"/>
    <s v="2/12/2023"/>
    <n v="987"/>
    <n v="45241"/>
    <x v="2"/>
    <n v="3672.53"/>
    <n v="1749.9"/>
    <x v="1"/>
    <n v="987"/>
    <n v="12043.88"/>
    <x v="2"/>
    <n v="1.96"/>
    <n v="36"/>
    <s v="10/29/2020"/>
    <x v="1"/>
    <n v="987"/>
    <x v="2"/>
    <n v="5590.43"/>
    <n v="2572.06"/>
    <n v="128.6"/>
    <s v="11/24/2023"/>
    <s v="11/13/2023"/>
    <n v="4693"/>
    <n v="987"/>
    <s v="12/11/2023"/>
    <s v="Complaint"/>
    <s v="Resolved"/>
    <s v="10/16/2023"/>
    <n v="1"/>
    <x v="4"/>
    <x v="4"/>
  </r>
  <r>
    <n v="988"/>
    <s v="Michelle"/>
    <s v="Campbell"/>
    <n v="66"/>
    <x v="0"/>
    <s v="Address_988"/>
    <x v="22"/>
    <n v="19458795841"/>
    <s v="michelle.campbell@kag.com"/>
    <x v="0"/>
    <n v="568.16"/>
    <s v="10/5/2020"/>
    <s v="3/11/2023"/>
    <n v="988"/>
    <n v="45259"/>
    <x v="2"/>
    <n v="2389.94"/>
    <n v="2958.1"/>
    <x v="26"/>
    <n v="988"/>
    <n v="34395.07"/>
    <x v="0"/>
    <n v="6.85"/>
    <n v="12"/>
    <s v="5/18/2022"/>
    <x v="1"/>
    <n v="988"/>
    <x v="1"/>
    <n v="7103.21"/>
    <n v="4146.72"/>
    <n v="207.34"/>
    <s v="6/20/2023"/>
    <s v="3/23/2023"/>
    <n v="2906"/>
    <n v="988"/>
    <s v="3/7/2023"/>
    <s v="Suggestion"/>
    <s v="Resolved"/>
    <s v="8/5/2023"/>
    <n v="1"/>
    <x v="4"/>
    <x v="3"/>
  </r>
  <r>
    <n v="989"/>
    <s v="Ronald"/>
    <s v="Brown"/>
    <n v="44"/>
    <x v="1"/>
    <s v="Address_989"/>
    <x v="32"/>
    <n v="19458795842"/>
    <s v="ronald.brown@kag.com"/>
    <x v="0"/>
    <n v="9148.4599999999991"/>
    <s v="11/4/2009"/>
    <s v="9/13/2023"/>
    <n v="989"/>
    <n v="45023"/>
    <x v="1"/>
    <n v="4091.83"/>
    <n v="5056.63"/>
    <x v="18"/>
    <n v="989"/>
    <n v="28082.58"/>
    <x v="1"/>
    <n v="7.05"/>
    <n v="60"/>
    <s v="12/20/2021"/>
    <x v="0"/>
    <n v="989"/>
    <x v="2"/>
    <n v="7168.8"/>
    <n v="1676.07"/>
    <n v="83.8"/>
    <s v="8/16/2023"/>
    <s v="3/20/2023"/>
    <n v="6335"/>
    <n v="989"/>
    <s v="11/30/2023"/>
    <s v="Praise"/>
    <s v="Pending"/>
    <s v="1/1/2023"/>
    <n v="1"/>
    <x v="1"/>
    <x v="0"/>
  </r>
  <r>
    <n v="990"/>
    <s v="Amanda"/>
    <s v="Flores"/>
    <n v="65"/>
    <x v="1"/>
    <s v="Address_990"/>
    <x v="39"/>
    <n v="19458795843"/>
    <s v="amanda.flores@kag.com"/>
    <x v="0"/>
    <n v="9551.3700000000008"/>
    <s v="6/12/2021"/>
    <s v="10/22/2023"/>
    <n v="990"/>
    <n v="44939"/>
    <x v="1"/>
    <n v="4095.53"/>
    <n v="5455.84"/>
    <x v="86"/>
    <n v="990"/>
    <n v="25260.28"/>
    <x v="1"/>
    <n v="5.98"/>
    <n v="24"/>
    <s v="10/20/2020"/>
    <x v="0"/>
    <n v="990"/>
    <x v="2"/>
    <n v="6106.01"/>
    <n v="4194.4799999999996"/>
    <n v="209.72"/>
    <s v="9/17/2023"/>
    <s v="12/26/2023"/>
    <n v="1407"/>
    <n v="990"/>
    <s v="10/24/2023"/>
    <s v="Suggestion"/>
    <s v="Resolved"/>
    <s v="9/29/2023"/>
    <n v="1"/>
    <x v="3"/>
    <x v="3"/>
  </r>
  <r>
    <n v="991"/>
    <s v="Christopher"/>
    <s v="Thomas"/>
    <n v="43"/>
    <x v="0"/>
    <s v="Address_991"/>
    <x v="12"/>
    <n v="19458795844"/>
    <s v="christopher.thomas@kag.com"/>
    <x v="1"/>
    <n v="6882.73"/>
    <s v="11/5/2002"/>
    <s v="1/23/2023"/>
    <n v="991"/>
    <n v="45204"/>
    <x v="2"/>
    <n v="18.68"/>
    <n v="6901.41"/>
    <x v="39"/>
    <n v="991"/>
    <n v="27504.42"/>
    <x v="0"/>
    <n v="8.9"/>
    <n v="36"/>
    <s v="12/31/2020"/>
    <x v="1"/>
    <n v="991"/>
    <x v="1"/>
    <n v="6647.98"/>
    <n v="1941.39"/>
    <n v="97.07"/>
    <s v="10/4/2023"/>
    <s v="11/18/2023"/>
    <n v="1169"/>
    <n v="991"/>
    <s v="4/29/2023"/>
    <s v="Praise"/>
    <s v="Resolved"/>
    <s v="1/2/2023"/>
    <n v="1"/>
    <x v="8"/>
    <x v="0"/>
  </r>
  <r>
    <n v="992"/>
    <s v="Carol"/>
    <s v="Ramirez"/>
    <n v="44"/>
    <x v="1"/>
    <s v="Address_992"/>
    <x v="25"/>
    <n v="19458795845"/>
    <s v="carol.ramirez@kag.com"/>
    <x v="0"/>
    <n v="2656.95"/>
    <s v="5/20/2017"/>
    <s v="9/14/2023"/>
    <n v="992"/>
    <n v="44982"/>
    <x v="1"/>
    <n v="3960"/>
    <n v="6616.95"/>
    <x v="56"/>
    <n v="992"/>
    <n v="14337.81"/>
    <x v="1"/>
    <n v="3.97"/>
    <n v="12"/>
    <s v="9/22/2022"/>
    <x v="1"/>
    <n v="992"/>
    <x v="0"/>
    <n v="4177.6400000000003"/>
    <n v="2903.12"/>
    <n v="145.16"/>
    <s v="1/20/2023"/>
    <s v="9/13/2023"/>
    <n v="9122"/>
    <n v="992"/>
    <s v="4/8/2023"/>
    <s v="Praise"/>
    <s v="Pending"/>
    <s v="11/25/2023"/>
    <n v="1"/>
    <x v="9"/>
    <x v="0"/>
  </r>
  <r>
    <n v="993"/>
    <s v="Kenneth"/>
    <s v="Thomas"/>
    <n v="18"/>
    <x v="2"/>
    <s v="Address_993"/>
    <x v="22"/>
    <n v="19458795846"/>
    <s v="kenneth.thomas@kag.com"/>
    <x v="1"/>
    <n v="7893.34"/>
    <s v="2/21/2022"/>
    <s v="3/2/2023"/>
    <n v="993"/>
    <n v="45007"/>
    <x v="1"/>
    <n v="2219.34"/>
    <n v="5674"/>
    <x v="95"/>
    <n v="993"/>
    <n v="2816.95"/>
    <x v="1"/>
    <n v="5.3"/>
    <n v="48"/>
    <s v="3/27/2020"/>
    <x v="1"/>
    <n v="993"/>
    <x v="1"/>
    <n v="4146.9799999999996"/>
    <n v="2599.19"/>
    <n v="129.96"/>
    <s v="11/14/2023"/>
    <s v="2/24/2023"/>
    <n v="7962"/>
    <n v="993"/>
    <s v="10/5/2023"/>
    <s v="Suggestion"/>
    <s v="Pending"/>
    <s v="6/29/2023"/>
    <n v="1"/>
    <x v="11"/>
    <x v="2"/>
  </r>
  <r>
    <n v="994"/>
    <s v="Paul"/>
    <s v="Brown"/>
    <n v="61"/>
    <x v="0"/>
    <s v="Address_994"/>
    <x v="11"/>
    <n v="19458795847"/>
    <s v="paul.brown@kag.com"/>
    <x v="1"/>
    <n v="7335.38"/>
    <s v="8/17/2002"/>
    <s v="7/26/2023"/>
    <n v="994"/>
    <n v="45128"/>
    <x v="2"/>
    <n v="4835.7700000000004"/>
    <n v="12171.15"/>
    <x v="0"/>
    <n v="994"/>
    <n v="38199.03"/>
    <x v="0"/>
    <n v="7.83"/>
    <n v="12"/>
    <s v="10/21/2022"/>
    <x v="2"/>
    <n v="994"/>
    <x v="1"/>
    <n v="4052.42"/>
    <n v="2052.5700000000002"/>
    <n v="102.63"/>
    <s v="11/10/2023"/>
    <s v="11/19/2023"/>
    <n v="2804"/>
    <n v="994"/>
    <s v="4/9/2023"/>
    <s v="Praise"/>
    <s v="Resolved"/>
    <s v="7/24/2023"/>
    <n v="1"/>
    <x v="2"/>
    <x v="3"/>
  </r>
  <r>
    <n v="995"/>
    <s v="Jennifer"/>
    <s v="Hall"/>
    <n v="37"/>
    <x v="1"/>
    <s v="Address_995"/>
    <x v="32"/>
    <n v="19458795848"/>
    <s v="jennifer.hall@kag.com"/>
    <x v="0"/>
    <n v="5788.44"/>
    <s v="3/2/2006"/>
    <s v="10/8/2023"/>
    <n v="995"/>
    <n v="45177"/>
    <x v="2"/>
    <n v="4102.93"/>
    <n v="1685.51"/>
    <x v="47"/>
    <n v="995"/>
    <n v="45892.5"/>
    <x v="2"/>
    <n v="7.45"/>
    <n v="24"/>
    <s v="9/2/2022"/>
    <x v="2"/>
    <n v="995"/>
    <x v="2"/>
    <n v="1348.12"/>
    <n v="1332.18"/>
    <n v="66.61"/>
    <s v="10/7/2023"/>
    <s v="10/9/2023"/>
    <n v="6154"/>
    <n v="995"/>
    <s v="3/11/2023"/>
    <s v="Praise"/>
    <s v="Pending"/>
    <s v="9/19/2023"/>
    <n v="1"/>
    <x v="6"/>
    <x v="0"/>
  </r>
  <r>
    <n v="996"/>
    <s v="Sandra"/>
    <s v="Sanchez"/>
    <n v="69"/>
    <x v="2"/>
    <s v="Address_996"/>
    <x v="23"/>
    <n v="19458795849"/>
    <s v="sandra.sanchez@kag.com"/>
    <x v="0"/>
    <n v="1785.37"/>
    <s v="8/23/2011"/>
    <s v="5/12/2023"/>
    <n v="996"/>
    <n v="45145"/>
    <x v="2"/>
    <n v="1926.2"/>
    <n v="-140.83000000000001"/>
    <x v="89"/>
    <n v="996"/>
    <n v="24557.37"/>
    <x v="0"/>
    <n v="6.06"/>
    <n v="60"/>
    <s v="4/29/2020"/>
    <x v="0"/>
    <n v="996"/>
    <x v="0"/>
    <n v="8453.56"/>
    <n v="2241.4899999999998"/>
    <n v="112.07"/>
    <s v="1/27/2023"/>
    <s v="4/3/2023"/>
    <n v="6106"/>
    <n v="996"/>
    <s v="9/27/2023"/>
    <s v="Praise"/>
    <s v="Pending"/>
    <s v="4/15/2023"/>
    <n v="1"/>
    <x v="5"/>
    <x v="3"/>
  </r>
  <r>
    <n v="997"/>
    <s v="Kimberly"/>
    <s v="Ramirez"/>
    <n v="42"/>
    <x v="2"/>
    <s v="Address_997"/>
    <x v="4"/>
    <n v="19458795850"/>
    <s v="kimberly.ramirez@kag.com"/>
    <x v="0"/>
    <n v="2091.67"/>
    <s v="2/25/2015"/>
    <s v="12/31/2023"/>
    <n v="997"/>
    <n v="44941"/>
    <x v="2"/>
    <n v="3176.82"/>
    <n v="5268.49"/>
    <x v="28"/>
    <n v="997"/>
    <n v="42057.19"/>
    <x v="1"/>
    <n v="3.45"/>
    <n v="12"/>
    <s v="3/20/2022"/>
    <x v="0"/>
    <n v="997"/>
    <x v="0"/>
    <n v="2417.3200000000002"/>
    <n v="606.54999999999995"/>
    <n v="30.33"/>
    <s v="12/15/2023"/>
    <s v="5/2/2023"/>
    <n v="1595"/>
    <n v="997"/>
    <s v="10/28/2023"/>
    <s v="Suggestion"/>
    <s v="Pending"/>
    <s v="7/24/2023"/>
    <n v="1"/>
    <x v="3"/>
    <x v="0"/>
  </r>
  <r>
    <n v="998"/>
    <s v="Brian"/>
    <s v="Young"/>
    <n v="27"/>
    <x v="0"/>
    <s v="Address_998"/>
    <x v="18"/>
    <n v="19458795851"/>
    <s v="brian.young@kag.com"/>
    <x v="1"/>
    <n v="5935.11"/>
    <s v="6/27/2013"/>
    <s v="12/30/2023"/>
    <n v="998"/>
    <n v="45035"/>
    <x v="2"/>
    <n v="979.28"/>
    <n v="6914.39"/>
    <x v="16"/>
    <n v="998"/>
    <n v="28207.57"/>
    <x v="0"/>
    <n v="3.65"/>
    <n v="48"/>
    <s v="9/13/2021"/>
    <x v="0"/>
    <n v="998"/>
    <x v="1"/>
    <n v="1847.75"/>
    <n v="1720.69"/>
    <n v="86.03"/>
    <s v="9/24/2023"/>
    <s v="10/21/2023"/>
    <n v="9651"/>
    <n v="998"/>
    <s v="2/23/2023"/>
    <s v="Suggestion"/>
    <s v="Pending"/>
    <s v="11/24/2023"/>
    <n v="1"/>
    <x v="1"/>
    <x v="4"/>
  </r>
  <r>
    <n v="999"/>
    <s v="Jennifer"/>
    <s v="Hall"/>
    <n v="18"/>
    <x v="0"/>
    <s v="Address_999"/>
    <x v="19"/>
    <n v="19458795852"/>
    <s v="jennifer.hall@kag.com"/>
    <x v="1"/>
    <n v="1375.37"/>
    <s v="10/25/2000"/>
    <s v="1/1/2023"/>
    <n v="999"/>
    <n v="45224"/>
    <x v="1"/>
    <n v="1458.84"/>
    <n v="2834.21"/>
    <x v="24"/>
    <n v="999"/>
    <n v="46584.81"/>
    <x v="0"/>
    <n v="7.67"/>
    <n v="12"/>
    <s v="10/3/2021"/>
    <x v="0"/>
    <n v="999"/>
    <x v="1"/>
    <n v="4805.79"/>
    <n v="2898.78"/>
    <n v="144.94"/>
    <s v="2/16/2023"/>
    <s v="2/19/2023"/>
    <n v="2787"/>
    <n v="999"/>
    <s v="11/23/2023"/>
    <s v="Complaint"/>
    <s v="Resolved"/>
    <s v="9/14/2023"/>
    <n v="1"/>
    <x v="8"/>
    <x v="2"/>
  </r>
  <r>
    <n v="1000"/>
    <s v="Paul"/>
    <s v="Johnson"/>
    <n v="33"/>
    <x v="0"/>
    <s v="Address_1000"/>
    <x v="32"/>
    <n v="19458795853"/>
    <s v="paul.johnson@kag.com"/>
    <x v="0"/>
    <n v="7266.9"/>
    <s v="1/19/2000"/>
    <s v="2/9/2023"/>
    <n v="1000"/>
    <n v="45050"/>
    <x v="0"/>
    <n v="1018.51"/>
    <n v="8285.41"/>
    <x v="74"/>
    <n v="1000"/>
    <n v="25912.46"/>
    <x v="0"/>
    <n v="1.05"/>
    <n v="48"/>
    <s v="1/18/2021"/>
    <x v="1"/>
    <n v="1000"/>
    <x v="0"/>
    <n v="5314.12"/>
    <n v="308.54000000000002"/>
    <n v="15.43"/>
    <s v="5/10/2023"/>
    <s v="5/31/2023"/>
    <n v="6188"/>
    <n v="1000"/>
    <s v="12/12/2023"/>
    <s v="Suggestion"/>
    <s v="Pending"/>
    <s v="3/15/2023"/>
    <n v="1"/>
    <x v="10"/>
    <x v="4"/>
  </r>
  <r>
    <n v="1001"/>
    <s v="Steven"/>
    <s v="Walker"/>
    <n v="28"/>
    <x v="2"/>
    <s v="Address_1001"/>
    <x v="18"/>
    <n v="19458795854"/>
    <s v="steven.walker@kag.com"/>
    <x v="1"/>
    <n v="2204.7399999999998"/>
    <s v="8/18/2017"/>
    <s v="10/4/2023"/>
    <n v="1001"/>
    <n v="44997"/>
    <x v="1"/>
    <n v="3758.27"/>
    <n v="-1553.53"/>
    <x v="82"/>
    <n v="1001"/>
    <n v="11037.78"/>
    <x v="1"/>
    <n v="6.87"/>
    <n v="12"/>
    <s v="10/11/2021"/>
    <x v="0"/>
    <n v="1001"/>
    <x v="0"/>
    <n v="3368.56"/>
    <n v="3717.79"/>
    <n v="185.89"/>
    <s v="1/5/2023"/>
    <s v="2/22/2023"/>
    <n v="2242"/>
    <n v="1001"/>
    <s v="6/3/2023"/>
    <s v="Suggestion"/>
    <s v="Resolved"/>
    <s v="12/3/2023"/>
    <n v="1"/>
    <x v="11"/>
    <x v="4"/>
  </r>
  <r>
    <n v="1002"/>
    <s v="Lisa"/>
    <s v="Williams"/>
    <n v="21"/>
    <x v="1"/>
    <s v="Address_1002"/>
    <x v="12"/>
    <n v="19458795855"/>
    <s v="lisa.williams@kag.com"/>
    <x v="0"/>
    <n v="9113.75"/>
    <s v="9/16/2001"/>
    <s v="9/4/2023"/>
    <n v="1002"/>
    <n v="45111"/>
    <x v="2"/>
    <n v="51"/>
    <n v="9164.75"/>
    <x v="73"/>
    <n v="1002"/>
    <n v="43635.64"/>
    <x v="0"/>
    <n v="3.23"/>
    <n v="24"/>
    <s v="7/1/2021"/>
    <x v="0"/>
    <n v="1002"/>
    <x v="1"/>
    <n v="9608.9599999999991"/>
    <n v="2837.2"/>
    <n v="141.86000000000001"/>
    <s v="2/11/2023"/>
    <s v="2/8/2023"/>
    <n v="3892"/>
    <n v="1002"/>
    <s v="10/25/2023"/>
    <s v="Suggestion"/>
    <s v="Resolved"/>
    <s v="12/7/2023"/>
    <n v="1"/>
    <x v="2"/>
    <x v="2"/>
  </r>
  <r>
    <n v="1003"/>
    <s v="Charles"/>
    <s v="Davis"/>
    <n v="52"/>
    <x v="2"/>
    <s v="Address_1003"/>
    <x v="34"/>
    <n v="19458795856"/>
    <s v="charles.davis@kag.com"/>
    <x v="0"/>
    <n v="9007.2800000000007"/>
    <s v="8/13/2006"/>
    <s v="5/18/2023"/>
    <n v="1003"/>
    <n v="45118"/>
    <x v="0"/>
    <n v="2042.29"/>
    <n v="11049.57"/>
    <x v="60"/>
    <n v="1003"/>
    <n v="40213.32"/>
    <x v="2"/>
    <n v="7.06"/>
    <n v="36"/>
    <s v="7/22/2021"/>
    <x v="0"/>
    <n v="1003"/>
    <x v="0"/>
    <n v="2499.64"/>
    <n v="4825.05"/>
    <n v="241.25"/>
    <s v="2/16/2023"/>
    <s v="12/14/2023"/>
    <n v="3723"/>
    <n v="1003"/>
    <s v="1/21/2023"/>
    <s v="Praise"/>
    <s v="Resolved"/>
    <s v="9/6/2023"/>
    <n v="1"/>
    <x v="2"/>
    <x v="1"/>
  </r>
  <r>
    <n v="1004"/>
    <s v="Jennifer"/>
    <s v="White"/>
    <n v="30"/>
    <x v="2"/>
    <s v="Address_1004"/>
    <x v="14"/>
    <n v="19458795857"/>
    <s v="jennifer.white@kag.com"/>
    <x v="0"/>
    <n v="3006.68"/>
    <s v="2/26/2003"/>
    <s v="11/18/2023"/>
    <n v="1004"/>
    <n v="45254"/>
    <x v="0"/>
    <n v="4189.45"/>
    <n v="7196.13"/>
    <x v="87"/>
    <n v="1004"/>
    <n v="20502.53"/>
    <x v="1"/>
    <n v="2.68"/>
    <n v="60"/>
    <s v="9/28/2020"/>
    <x v="1"/>
    <n v="1004"/>
    <x v="2"/>
    <n v="6163.76"/>
    <n v="454.5"/>
    <n v="22.72"/>
    <s v="3/29/2023"/>
    <s v="4/22/2023"/>
    <n v="3859"/>
    <n v="1004"/>
    <s v="1/20/2023"/>
    <s v="Complaint"/>
    <s v="Resolved"/>
    <s v="7/23/2023"/>
    <n v="1"/>
    <x v="4"/>
    <x v="4"/>
  </r>
  <r>
    <n v="1005"/>
    <s v="Jennifer"/>
    <s v="Anderson"/>
    <n v="38"/>
    <x v="0"/>
    <s v="Address_1005"/>
    <x v="5"/>
    <n v="19458795858"/>
    <s v="jennifer.anderson@kag.com"/>
    <x v="1"/>
    <n v="925.53"/>
    <s v="7/22/2003"/>
    <s v="1/17/2023"/>
    <n v="1005"/>
    <n v="44986"/>
    <x v="0"/>
    <n v="3548.31"/>
    <n v="-2622.78"/>
    <x v="78"/>
    <n v="1005"/>
    <n v="42253.67"/>
    <x v="2"/>
    <n v="4.3899999999999997"/>
    <n v="48"/>
    <s v="5/20/2020"/>
    <x v="0"/>
    <n v="1005"/>
    <x v="0"/>
    <n v="6495.95"/>
    <n v="1133.54"/>
    <n v="56.68"/>
    <s v="6/7/2023"/>
    <s v="4/9/2023"/>
    <n v="699"/>
    <n v="1005"/>
    <s v="3/3/2023"/>
    <s v="Suggestion"/>
    <s v="Pending"/>
    <s v="9/19/2023"/>
    <n v="1"/>
    <x v="11"/>
    <x v="0"/>
  </r>
  <r>
    <n v="1006"/>
    <s v="Deborah"/>
    <s v="Nelson"/>
    <n v="32"/>
    <x v="1"/>
    <s v="Address_1006"/>
    <x v="16"/>
    <n v="19458795859"/>
    <s v="deborah.nelson@kag.com"/>
    <x v="0"/>
    <n v="6153.02"/>
    <s v="1/10/2001"/>
    <s v="5/4/2023"/>
    <n v="1006"/>
    <n v="44957"/>
    <x v="1"/>
    <n v="2114.5500000000002"/>
    <n v="4038.47"/>
    <x v="27"/>
    <n v="1006"/>
    <n v="1443.47"/>
    <x v="0"/>
    <n v="7.78"/>
    <n v="24"/>
    <s v="11/4/2021"/>
    <x v="0"/>
    <n v="1006"/>
    <x v="2"/>
    <n v="6899.14"/>
    <n v="2690.62"/>
    <n v="134.53"/>
    <s v="6/26/2023"/>
    <s v="7/13/2023"/>
    <n v="4139"/>
    <n v="1006"/>
    <s v="2/2/2023"/>
    <s v="Complaint"/>
    <s v="Resolved"/>
    <s v="10/27/2023"/>
    <n v="1"/>
    <x v="3"/>
    <x v="4"/>
  </r>
  <r>
    <n v="1007"/>
    <s v="Patricia"/>
    <s v="Walker"/>
    <n v="27"/>
    <x v="2"/>
    <s v="Address_1007"/>
    <x v="2"/>
    <n v="19458795860"/>
    <s v="patricia.walker@kag.com"/>
    <x v="0"/>
    <n v="4539.3"/>
    <s v="4/4/2014"/>
    <s v="4/1/2023"/>
    <n v="1007"/>
    <n v="44981"/>
    <x v="2"/>
    <n v="3168.89"/>
    <n v="7708.19"/>
    <x v="83"/>
    <n v="1007"/>
    <n v="40187.61"/>
    <x v="1"/>
    <n v="7.8"/>
    <n v="48"/>
    <s v="2/6/2021"/>
    <x v="1"/>
    <n v="1007"/>
    <x v="1"/>
    <n v="8144.87"/>
    <n v="2425.0700000000002"/>
    <n v="121.25"/>
    <s v="1/21/2023"/>
    <s v="6/5/2023"/>
    <n v="9464"/>
    <n v="1007"/>
    <s v="5/29/2023"/>
    <s v="Complaint"/>
    <s v="Resolved"/>
    <s v="5/26/2023"/>
    <n v="1"/>
    <x v="9"/>
    <x v="4"/>
  </r>
  <r>
    <n v="1008"/>
    <s v="Ashley"/>
    <s v="Rodriguez"/>
    <n v="55"/>
    <x v="0"/>
    <s v="Address_1008"/>
    <x v="22"/>
    <n v="19458795861"/>
    <s v="ashley.rodriguez@kag.com"/>
    <x v="0"/>
    <n v="1522.72"/>
    <s v="12/6/2010"/>
    <s v="9/3/2023"/>
    <n v="1008"/>
    <n v="45088"/>
    <x v="1"/>
    <n v="2164.67"/>
    <n v="-641.95000000000005"/>
    <x v="58"/>
    <n v="1008"/>
    <n v="34713.97"/>
    <x v="2"/>
    <n v="2.89"/>
    <n v="36"/>
    <s v="2/5/2021"/>
    <x v="2"/>
    <n v="1008"/>
    <x v="2"/>
    <n v="8785.4"/>
    <n v="2491.9699999999998"/>
    <n v="124.6"/>
    <s v="9/2/2023"/>
    <s v="11/12/2023"/>
    <n v="3711"/>
    <n v="1008"/>
    <s v="2/4/2023"/>
    <s v="Praise"/>
    <s v="Resolved"/>
    <s v="12/16/2023"/>
    <n v="1"/>
    <x v="7"/>
    <x v="1"/>
  </r>
  <r>
    <n v="1009"/>
    <s v="William"/>
    <s v="Hill"/>
    <n v="28"/>
    <x v="0"/>
    <s v="Address_1009"/>
    <x v="29"/>
    <n v="19458795862"/>
    <s v="william.hill@kag.com"/>
    <x v="0"/>
    <n v="5361.67"/>
    <s v="11/7/2013"/>
    <s v="4/23/2023"/>
    <n v="1009"/>
    <n v="45151"/>
    <x v="0"/>
    <n v="4221.6000000000004"/>
    <n v="1140.07"/>
    <x v="87"/>
    <n v="1009"/>
    <n v="19604.23"/>
    <x v="0"/>
    <n v="4.3899999999999997"/>
    <n v="48"/>
    <s v="5/26/2021"/>
    <x v="0"/>
    <n v="1009"/>
    <x v="0"/>
    <n v="3625.06"/>
    <n v="1709.1"/>
    <n v="85.46"/>
    <s v="4/5/2023"/>
    <s v="10/17/2023"/>
    <n v="8318"/>
    <n v="1009"/>
    <s v="6/19/2023"/>
    <s v="Suggestion"/>
    <s v="Pending"/>
    <s v="2/27/2023"/>
    <n v="1"/>
    <x v="5"/>
    <x v="4"/>
  </r>
  <r>
    <n v="1010"/>
    <s v="Ashley"/>
    <s v="Hall"/>
    <n v="49"/>
    <x v="1"/>
    <s v="Address_1010"/>
    <x v="28"/>
    <n v="19458795863"/>
    <s v="ashley.hall@kag.com"/>
    <x v="1"/>
    <n v="9927.9699999999993"/>
    <s v="5/30/2017"/>
    <s v="5/6/2023"/>
    <n v="1010"/>
    <n v="45058"/>
    <x v="1"/>
    <n v="2867.28"/>
    <n v="12795.25"/>
    <x v="40"/>
    <n v="1010"/>
    <n v="39787.71"/>
    <x v="0"/>
    <n v="5.52"/>
    <n v="36"/>
    <s v="12/7/2022"/>
    <x v="0"/>
    <n v="1010"/>
    <x v="2"/>
    <n v="9874.24"/>
    <n v="4330.49"/>
    <n v="216.52"/>
    <s v="8/21/2023"/>
    <s v="7/30/2023"/>
    <n v="7547"/>
    <n v="1010"/>
    <s v="7/11/2023"/>
    <s v="Complaint"/>
    <s v="Pending"/>
    <s v="9/3/2023"/>
    <n v="1"/>
    <x v="10"/>
    <x v="1"/>
  </r>
  <r>
    <n v="1011"/>
    <s v="Donald"/>
    <s v="Johnson"/>
    <n v="50"/>
    <x v="1"/>
    <s v="Address_1011"/>
    <x v="15"/>
    <n v="19458795864"/>
    <s v="donald.johnson@kag.com"/>
    <x v="1"/>
    <n v="782.93"/>
    <s v="10/14/2003"/>
    <s v="9/23/2023"/>
    <n v="1011"/>
    <n v="45028"/>
    <x v="2"/>
    <n v="3166.76"/>
    <n v="-2383.83"/>
    <x v="97"/>
    <n v="1011"/>
    <n v="7206.43"/>
    <x v="1"/>
    <n v="6.29"/>
    <n v="36"/>
    <s v="6/28/2022"/>
    <x v="2"/>
    <n v="1011"/>
    <x v="0"/>
    <n v="4725.32"/>
    <n v="256.63"/>
    <n v="12.83"/>
    <s v="8/15/2023"/>
    <s v="1/1/2023"/>
    <n v="4664"/>
    <n v="1011"/>
    <s v="11/26/2023"/>
    <s v="Suggestion"/>
    <s v="Pending"/>
    <s v="12/18/2023"/>
    <n v="1"/>
    <x v="1"/>
    <x v="1"/>
  </r>
  <r>
    <n v="1012"/>
    <s v="Nancy"/>
    <s v="Davis"/>
    <n v="37"/>
    <x v="0"/>
    <s v="Address_1012"/>
    <x v="4"/>
    <n v="19458795865"/>
    <s v="nancy.davis@kag.com"/>
    <x v="1"/>
    <n v="2712.56"/>
    <s v="5/1/2002"/>
    <s v="8/29/2023"/>
    <n v="1012"/>
    <n v="45272"/>
    <x v="1"/>
    <n v="4943.22"/>
    <n v="-2230.66"/>
    <x v="96"/>
    <n v="1012"/>
    <n v="10962.65"/>
    <x v="2"/>
    <n v="7.68"/>
    <n v="48"/>
    <s v="4/4/2021"/>
    <x v="2"/>
    <n v="1012"/>
    <x v="2"/>
    <n v="8057.37"/>
    <n v="4361.59"/>
    <n v="218.08"/>
    <s v="8/16/2023"/>
    <s v="8/18/2023"/>
    <n v="6986"/>
    <n v="1012"/>
    <s v="11/26/2023"/>
    <s v="Suggestion"/>
    <s v="Resolved"/>
    <s v="4/26/2023"/>
    <n v="1"/>
    <x v="0"/>
    <x v="0"/>
  </r>
  <r>
    <n v="1013"/>
    <s v="David"/>
    <s v="Miller"/>
    <n v="53"/>
    <x v="1"/>
    <s v="Address_1013"/>
    <x v="24"/>
    <n v="19458795866"/>
    <s v="david.miller@kag.com"/>
    <x v="1"/>
    <n v="5432.28"/>
    <s v="5/2/2015"/>
    <s v="5/18/2023"/>
    <n v="1013"/>
    <n v="45150"/>
    <x v="0"/>
    <n v="3852.84"/>
    <n v="1579.44"/>
    <x v="88"/>
    <n v="1013"/>
    <n v="27145.42"/>
    <x v="1"/>
    <n v="1.21"/>
    <n v="24"/>
    <s v="3/26/2020"/>
    <x v="0"/>
    <n v="1013"/>
    <x v="0"/>
    <n v="1368.4"/>
    <n v="3881.36"/>
    <n v="194.07"/>
    <s v="5/29/2023"/>
    <s v="9/7/2023"/>
    <n v="8966"/>
    <n v="1013"/>
    <s v="3/4/2023"/>
    <s v="Suggestion"/>
    <s v="Pending"/>
    <s v="10/4/2023"/>
    <n v="1"/>
    <x v="5"/>
    <x v="1"/>
  </r>
  <r>
    <n v="1014"/>
    <s v="Michael"/>
    <s v="Baker"/>
    <n v="47"/>
    <x v="1"/>
    <s v="Address_1014"/>
    <x v="19"/>
    <n v="19458795867"/>
    <s v="michael.baker@kag.com"/>
    <x v="1"/>
    <n v="7954.28"/>
    <s v="2/19/2014"/>
    <s v="9/3/2023"/>
    <n v="1014"/>
    <n v="45157"/>
    <x v="0"/>
    <n v="1436.94"/>
    <n v="6517.34"/>
    <x v="1"/>
    <n v="1014"/>
    <n v="44170.29"/>
    <x v="0"/>
    <n v="2.04"/>
    <n v="12"/>
    <s v="1/27/2021"/>
    <x v="0"/>
    <n v="1014"/>
    <x v="1"/>
    <n v="7708.51"/>
    <n v="3942.37"/>
    <n v="197.12"/>
    <s v="6/18/2023"/>
    <s v="3/12/2023"/>
    <n v="5439"/>
    <n v="1014"/>
    <s v="2/5/2023"/>
    <s v="Praise"/>
    <s v="Pending"/>
    <s v="6/1/2023"/>
    <n v="1"/>
    <x v="5"/>
    <x v="1"/>
  </r>
  <r>
    <n v="1015"/>
    <s v="Donald"/>
    <s v="Hill"/>
    <n v="27"/>
    <x v="2"/>
    <s v="Address_1015"/>
    <x v="28"/>
    <n v="19458795868"/>
    <s v="donald.hill@kag.com"/>
    <x v="1"/>
    <n v="285.74"/>
    <s v="12/3/2006"/>
    <s v="8/26/2023"/>
    <n v="1015"/>
    <n v="45288"/>
    <x v="1"/>
    <n v="3867.14"/>
    <n v="-3581.4"/>
    <x v="46"/>
    <n v="1015"/>
    <n v="7375.15"/>
    <x v="0"/>
    <n v="2.42"/>
    <n v="24"/>
    <s v="11/5/2021"/>
    <x v="2"/>
    <n v="1015"/>
    <x v="1"/>
    <n v="8474.09"/>
    <n v="4551.51"/>
    <n v="227.58"/>
    <s v="6/29/2023"/>
    <s v="7/25/2023"/>
    <n v="9351"/>
    <n v="1015"/>
    <s v="4/24/2023"/>
    <s v="Complaint"/>
    <s v="Pending"/>
    <s v="7/31/2023"/>
    <n v="1"/>
    <x v="0"/>
    <x v="4"/>
  </r>
  <r>
    <n v="1016"/>
    <s v="Michelle"/>
    <s v="Adams"/>
    <n v="32"/>
    <x v="1"/>
    <s v="Address_1016"/>
    <x v="38"/>
    <n v="19458795869"/>
    <s v="michelle.adams@kag.com"/>
    <x v="1"/>
    <n v="7354.32"/>
    <s v="1/12/2017"/>
    <s v="10/30/2023"/>
    <n v="1016"/>
    <n v="44985"/>
    <x v="2"/>
    <n v="4643.1499999999996"/>
    <n v="2711.17"/>
    <x v="22"/>
    <n v="1016"/>
    <n v="28649.17"/>
    <x v="2"/>
    <n v="2.72"/>
    <n v="24"/>
    <s v="5/7/2021"/>
    <x v="0"/>
    <n v="1016"/>
    <x v="0"/>
    <n v="1975.09"/>
    <n v="2833.36"/>
    <n v="141.66999999999999"/>
    <s v="8/24/2023"/>
    <s v="2/27/2023"/>
    <n v="5462"/>
    <n v="1016"/>
    <s v="3/28/2023"/>
    <s v="Suggestion"/>
    <s v="Pending"/>
    <s v="12/24/2023"/>
    <n v="1"/>
    <x v="9"/>
    <x v="4"/>
  </r>
  <r>
    <n v="1017"/>
    <s v="Paul"/>
    <s v="Thomas"/>
    <n v="46"/>
    <x v="0"/>
    <s v="Address_1017"/>
    <x v="36"/>
    <n v="19458795870"/>
    <s v="paul.thomas@kag.com"/>
    <x v="0"/>
    <n v="1484.85"/>
    <s v="6/23/2006"/>
    <s v="1/9/2023"/>
    <n v="1017"/>
    <n v="45223"/>
    <x v="2"/>
    <n v="1482.43"/>
    <n v="2.42"/>
    <x v="14"/>
    <n v="1017"/>
    <n v="37903.449999999997"/>
    <x v="2"/>
    <n v="1.27"/>
    <n v="24"/>
    <s v="2/20/2022"/>
    <x v="0"/>
    <n v="1017"/>
    <x v="2"/>
    <n v="3754.59"/>
    <n v="4329.21"/>
    <n v="216.46"/>
    <s v="11/9/2023"/>
    <s v="1/16/2023"/>
    <n v="2651"/>
    <n v="1017"/>
    <s v="10/24/2023"/>
    <s v="Complaint"/>
    <s v="Pending"/>
    <s v="11/26/2023"/>
    <n v="1"/>
    <x v="8"/>
    <x v="1"/>
  </r>
  <r>
    <n v="1018"/>
    <s v="Margaret"/>
    <s v="Wright"/>
    <n v="18"/>
    <x v="1"/>
    <s v="Address_1018"/>
    <x v="15"/>
    <n v="19458795871"/>
    <s v="margaret.wright@kag.com"/>
    <x v="0"/>
    <n v="8323.73"/>
    <s v="3/1/2022"/>
    <s v="2/15/2023"/>
    <n v="1018"/>
    <n v="45144"/>
    <x v="2"/>
    <n v="4088.32"/>
    <n v="4235.41"/>
    <x v="2"/>
    <n v="1018"/>
    <n v="37424.32"/>
    <x v="0"/>
    <n v="9.2799999999999994"/>
    <n v="48"/>
    <s v="8/30/2020"/>
    <x v="2"/>
    <n v="1018"/>
    <x v="1"/>
    <n v="5029.6899999999996"/>
    <n v="2025.56"/>
    <n v="101.28"/>
    <s v="4/20/2023"/>
    <s v="4/2/2023"/>
    <n v="6044"/>
    <n v="1018"/>
    <s v="9/21/2023"/>
    <s v="Complaint"/>
    <s v="Resolved"/>
    <s v="4/20/2023"/>
    <n v="1"/>
    <x v="5"/>
    <x v="2"/>
  </r>
  <r>
    <n v="1019"/>
    <s v="Nancy"/>
    <s v="Robinson"/>
    <n v="38"/>
    <x v="2"/>
    <s v="Address_1019"/>
    <x v="39"/>
    <n v="19458795872"/>
    <s v="nancy.robinson@kag.com"/>
    <x v="1"/>
    <n v="6952.54"/>
    <s v="8/16/2012"/>
    <s v="12/25/2023"/>
    <n v="1019"/>
    <n v="45209"/>
    <x v="1"/>
    <n v="1196.73"/>
    <n v="5755.81"/>
    <x v="18"/>
    <n v="1019"/>
    <n v="31770.1"/>
    <x v="0"/>
    <n v="2.46"/>
    <n v="12"/>
    <s v="10/6/2020"/>
    <x v="1"/>
    <n v="1019"/>
    <x v="2"/>
    <n v="7875.46"/>
    <n v="3421.38"/>
    <n v="171.07"/>
    <s v="2/8/2023"/>
    <s v="3/5/2023"/>
    <n v="6966"/>
    <n v="1019"/>
    <s v="7/9/2023"/>
    <s v="Praise"/>
    <s v="Resolved"/>
    <s v="7/9/2023"/>
    <n v="1"/>
    <x v="8"/>
    <x v="0"/>
  </r>
  <r>
    <n v="1020"/>
    <s v="Donald"/>
    <s v="Martinez"/>
    <n v="32"/>
    <x v="1"/>
    <s v="Address_1020"/>
    <x v="9"/>
    <n v="19458795873"/>
    <s v="donald.martinez@kag.com"/>
    <x v="0"/>
    <n v="4619.46"/>
    <s v="6/18/2016"/>
    <s v="5/4/2023"/>
    <n v="1020"/>
    <n v="45005"/>
    <x v="0"/>
    <n v="2175.83"/>
    <n v="2443.63"/>
    <x v="39"/>
    <n v="1020"/>
    <n v="47105.13"/>
    <x v="0"/>
    <n v="1.66"/>
    <n v="12"/>
    <s v="5/17/2022"/>
    <x v="2"/>
    <n v="1020"/>
    <x v="0"/>
    <n v="5766.83"/>
    <n v="1524.03"/>
    <n v="76.2"/>
    <s v="7/16/2023"/>
    <s v="3/11/2023"/>
    <n v="4466"/>
    <n v="1020"/>
    <s v="3/13/2023"/>
    <s v="Praise"/>
    <s v="Resolved"/>
    <s v="5/25/2023"/>
    <n v="-1"/>
    <x v="11"/>
    <x v="4"/>
  </r>
  <r>
    <n v="1021"/>
    <s v="Jennifer"/>
    <s v="Nguyen"/>
    <n v="20"/>
    <x v="2"/>
    <s v="Address_1021"/>
    <x v="1"/>
    <n v="19458795874"/>
    <s v="jennifer.nguyen@kag.com"/>
    <x v="1"/>
    <n v="8233.67"/>
    <s v="3/15/2016"/>
    <s v="3/9/2023"/>
    <n v="1021"/>
    <n v="45075"/>
    <x v="1"/>
    <n v="3453.96"/>
    <n v="4779.71"/>
    <x v="22"/>
    <n v="1021"/>
    <n v="24624.720000000001"/>
    <x v="0"/>
    <n v="5.25"/>
    <n v="36"/>
    <s v="8/24/2021"/>
    <x v="2"/>
    <n v="1021"/>
    <x v="2"/>
    <n v="6682.63"/>
    <n v="4031.97"/>
    <n v="201.6"/>
    <s v="4/16/2023"/>
    <s v="10/11/2023"/>
    <n v="9441"/>
    <n v="1021"/>
    <s v="6/3/2023"/>
    <s v="Praise"/>
    <s v="Pending"/>
    <s v="11/16/2023"/>
    <n v="1"/>
    <x v="10"/>
    <x v="2"/>
  </r>
  <r>
    <n v="1022"/>
    <s v="Mary"/>
    <s v="Moore"/>
    <n v="50"/>
    <x v="1"/>
    <s v="Address_1022"/>
    <x v="34"/>
    <n v="19458795875"/>
    <s v="mary.moore@kag.com"/>
    <x v="1"/>
    <n v="7357.18"/>
    <s v="9/30/2004"/>
    <s v="12/31/2023"/>
    <n v="1022"/>
    <n v="45017"/>
    <x v="0"/>
    <n v="1225.2"/>
    <n v="6131.98"/>
    <x v="18"/>
    <n v="1022"/>
    <n v="44131.99"/>
    <x v="2"/>
    <n v="9.4700000000000006"/>
    <n v="12"/>
    <s v="10/28/2020"/>
    <x v="1"/>
    <n v="1022"/>
    <x v="1"/>
    <n v="4318.22"/>
    <n v="173.45"/>
    <n v="8.67"/>
    <s v="6/19/2023"/>
    <s v="3/23/2023"/>
    <n v="2377"/>
    <n v="1022"/>
    <s v="1/5/2023"/>
    <s v="Suggestion"/>
    <s v="Pending"/>
    <s v="5/3/2023"/>
    <n v="1"/>
    <x v="1"/>
    <x v="1"/>
  </r>
  <r>
    <n v="1023"/>
    <s v="Sarah"/>
    <s v="Roberts"/>
    <n v="55"/>
    <x v="1"/>
    <s v="Address_1023"/>
    <x v="7"/>
    <n v="19458795876"/>
    <s v="sarah.roberts@kag.com"/>
    <x v="0"/>
    <n v="7615.92"/>
    <s v="3/16/2004"/>
    <s v="11/20/2023"/>
    <n v="1023"/>
    <n v="45152"/>
    <x v="1"/>
    <n v="944.6"/>
    <n v="8560.52"/>
    <x v="51"/>
    <n v="1023"/>
    <n v="31359.61"/>
    <x v="2"/>
    <n v="9.68"/>
    <n v="24"/>
    <s v="8/19/2020"/>
    <x v="0"/>
    <n v="1023"/>
    <x v="0"/>
    <n v="8828.35"/>
    <n v="4226.5600000000004"/>
    <n v="211.33"/>
    <s v="7/2/2023"/>
    <s v="6/20/2023"/>
    <n v="2443"/>
    <n v="1023"/>
    <s v="5/20/2023"/>
    <s v="Praise"/>
    <s v="Resolved"/>
    <s v="6/14/2023"/>
    <n v="1"/>
    <x v="5"/>
    <x v="1"/>
  </r>
  <r>
    <n v="1024"/>
    <s v="Betty"/>
    <s v="Jones"/>
    <n v="36"/>
    <x v="0"/>
    <s v="Address_1024"/>
    <x v="6"/>
    <n v="19458795877"/>
    <s v="betty.jones@kag.com"/>
    <x v="0"/>
    <n v="2971.73"/>
    <s v="5/30/2003"/>
    <s v="5/12/2023"/>
    <n v="1024"/>
    <n v="45065"/>
    <x v="0"/>
    <n v="2318.09"/>
    <n v="5289.82"/>
    <x v="98"/>
    <n v="1024"/>
    <n v="37135.870000000003"/>
    <x v="2"/>
    <n v="7.09"/>
    <n v="48"/>
    <s v="4/27/2021"/>
    <x v="0"/>
    <n v="1024"/>
    <x v="0"/>
    <n v="4298.09"/>
    <n v="587.64"/>
    <n v="29.38"/>
    <s v="8/8/2023"/>
    <s v="7/26/2023"/>
    <n v="6267"/>
    <n v="1024"/>
    <s v="2/16/2023"/>
    <s v="Suggestion"/>
    <s v="Resolved"/>
    <s v="3/7/2023"/>
    <n v="1"/>
    <x v="10"/>
    <x v="0"/>
  </r>
  <r>
    <n v="1025"/>
    <s v="William"/>
    <s v="Lewis"/>
    <n v="21"/>
    <x v="0"/>
    <s v="Address_1025"/>
    <x v="35"/>
    <n v="19458795878"/>
    <s v="william.lewis@kag.com"/>
    <x v="0"/>
    <n v="6232.25"/>
    <s v="12/8/2006"/>
    <s v="12/27/2023"/>
    <n v="1025"/>
    <n v="45269"/>
    <x v="2"/>
    <n v="3918.18"/>
    <n v="2314.0700000000002"/>
    <x v="85"/>
    <n v="1025"/>
    <n v="23776.78"/>
    <x v="1"/>
    <n v="2.61"/>
    <n v="12"/>
    <s v="4/18/2022"/>
    <x v="0"/>
    <n v="1025"/>
    <x v="2"/>
    <n v="5268.75"/>
    <n v="779.55"/>
    <n v="38.979999999999997"/>
    <s v="3/5/2023"/>
    <s v="10/5/2023"/>
    <n v="1617"/>
    <n v="1025"/>
    <s v="6/4/2023"/>
    <s v="Complaint"/>
    <s v="Resolved"/>
    <s v="7/31/2023"/>
    <n v="1"/>
    <x v="0"/>
    <x v="2"/>
  </r>
  <r>
    <n v="1026"/>
    <s v="Patricia"/>
    <s v="Hill"/>
    <n v="29"/>
    <x v="1"/>
    <s v="Address_1026"/>
    <x v="27"/>
    <n v="19458795879"/>
    <s v="patricia.hill@kag.com"/>
    <x v="0"/>
    <n v="1496.95"/>
    <s v="12/19/2004"/>
    <s v="8/25/2023"/>
    <n v="1026"/>
    <n v="45040"/>
    <x v="1"/>
    <n v="2983.36"/>
    <n v="4480.3100000000004"/>
    <x v="73"/>
    <n v="1026"/>
    <n v="9213.35"/>
    <x v="0"/>
    <n v="1.03"/>
    <n v="36"/>
    <s v="1/23/2021"/>
    <x v="1"/>
    <n v="1026"/>
    <x v="0"/>
    <n v="4978.96"/>
    <n v="3783.01"/>
    <n v="189.15"/>
    <s v="6/4/2023"/>
    <s v="5/22/2023"/>
    <n v="2480"/>
    <n v="1026"/>
    <s v="1/15/2023"/>
    <s v="Suggestion"/>
    <s v="Resolved"/>
    <s v="11/12/2023"/>
    <n v="1"/>
    <x v="1"/>
    <x v="4"/>
  </r>
  <r>
    <n v="1027"/>
    <s v="Joseph"/>
    <s v="King"/>
    <n v="42"/>
    <x v="1"/>
    <s v="Address_1027"/>
    <x v="8"/>
    <n v="19458795880"/>
    <s v="joseph.king@kag.com"/>
    <x v="1"/>
    <n v="8226.52"/>
    <s v="8/27/2009"/>
    <s v="8/1/2023"/>
    <n v="1027"/>
    <n v="44948"/>
    <x v="2"/>
    <n v="3509.06"/>
    <n v="4717.46"/>
    <x v="67"/>
    <n v="1027"/>
    <n v="6345.68"/>
    <x v="0"/>
    <n v="4.0199999999999996"/>
    <n v="12"/>
    <s v="2/18/2022"/>
    <x v="2"/>
    <n v="1027"/>
    <x v="2"/>
    <n v="8070.41"/>
    <n v="1183.9000000000001"/>
    <n v="59.2"/>
    <s v="8/11/2023"/>
    <s v="1/19/2023"/>
    <n v="1843"/>
    <n v="1027"/>
    <s v="6/26/2023"/>
    <s v="Praise"/>
    <s v="Resolved"/>
    <s v="5/23/2023"/>
    <n v="1"/>
    <x v="3"/>
    <x v="0"/>
  </r>
  <r>
    <n v="1028"/>
    <s v="Jennifer"/>
    <s v="Nelson"/>
    <n v="51"/>
    <x v="2"/>
    <s v="Address_1028"/>
    <x v="17"/>
    <n v="19458795881"/>
    <s v="jennifer.nelson@kag.com"/>
    <x v="0"/>
    <n v="5314.75"/>
    <s v="2/25/2018"/>
    <s v="2/28/2023"/>
    <n v="1028"/>
    <n v="44949"/>
    <x v="1"/>
    <n v="3449.49"/>
    <n v="8764.24"/>
    <x v="5"/>
    <n v="1028"/>
    <n v="34434.19"/>
    <x v="2"/>
    <n v="2.13"/>
    <n v="48"/>
    <s v="12/29/2021"/>
    <x v="1"/>
    <n v="1028"/>
    <x v="2"/>
    <n v="8389.16"/>
    <n v="2456.63"/>
    <n v="122.83"/>
    <s v="11/23/2023"/>
    <s v="12/16/2023"/>
    <n v="5806"/>
    <n v="1028"/>
    <s v="3/22/2023"/>
    <s v="Suggestion"/>
    <s v="Pending"/>
    <s v="4/3/2023"/>
    <n v="1"/>
    <x v="3"/>
    <x v="1"/>
  </r>
  <r>
    <n v="1029"/>
    <s v="Ronald"/>
    <s v="Hall"/>
    <n v="34"/>
    <x v="2"/>
    <s v="Address_1029"/>
    <x v="7"/>
    <n v="19458795882"/>
    <s v="ronald.hall@kag.com"/>
    <x v="1"/>
    <n v="8266.35"/>
    <s v="4/15/2012"/>
    <s v="6/2/2023"/>
    <n v="1029"/>
    <n v="44991"/>
    <x v="2"/>
    <n v="2727.05"/>
    <n v="5539.3"/>
    <x v="86"/>
    <n v="1029"/>
    <n v="19447.330000000002"/>
    <x v="0"/>
    <n v="7.8"/>
    <n v="24"/>
    <s v="6/28/2022"/>
    <x v="1"/>
    <n v="1029"/>
    <x v="2"/>
    <n v="9152.65"/>
    <n v="2493.1"/>
    <n v="124.66"/>
    <s v="5/27/2023"/>
    <s v="10/2/2023"/>
    <n v="9594"/>
    <n v="1029"/>
    <s v="12/22/2023"/>
    <s v="Complaint"/>
    <s v="Resolved"/>
    <s v="7/18/2023"/>
    <n v="1"/>
    <x v="11"/>
    <x v="4"/>
  </r>
  <r>
    <n v="1030"/>
    <s v="Ashley"/>
    <s v="Thompson"/>
    <n v="23"/>
    <x v="0"/>
    <s v="Address_1030"/>
    <x v="12"/>
    <n v="19458795883"/>
    <s v="ashley.thompson@kag.com"/>
    <x v="1"/>
    <n v="2190.4499999999998"/>
    <s v="7/16/2011"/>
    <s v="10/8/2023"/>
    <n v="1030"/>
    <n v="44985"/>
    <x v="0"/>
    <n v="1584.89"/>
    <n v="605.55999999999995"/>
    <x v="54"/>
    <n v="1030"/>
    <n v="28806.66"/>
    <x v="2"/>
    <n v="9.7200000000000006"/>
    <n v="12"/>
    <s v="3/9/2022"/>
    <x v="2"/>
    <n v="1030"/>
    <x v="2"/>
    <n v="3069.09"/>
    <n v="1876.23"/>
    <n v="93.81"/>
    <s v="6/15/2023"/>
    <s v="6/16/2023"/>
    <n v="5401"/>
    <n v="1030"/>
    <s v="11/28/2023"/>
    <s v="Praise"/>
    <s v="Resolved"/>
    <s v="2/5/2023"/>
    <n v="-1"/>
    <x v="9"/>
    <x v="2"/>
  </r>
  <r>
    <n v="1031"/>
    <s v="Donna"/>
    <s v="Jones"/>
    <n v="29"/>
    <x v="1"/>
    <s v="Address_1031"/>
    <x v="25"/>
    <n v="19458795884"/>
    <s v="donna.jones@kag.com"/>
    <x v="0"/>
    <n v="1390.38"/>
    <s v="11/8/2004"/>
    <s v="3/23/2023"/>
    <n v="1031"/>
    <n v="45015"/>
    <x v="0"/>
    <n v="2114.34"/>
    <n v="3504.72"/>
    <x v="80"/>
    <n v="1031"/>
    <n v="37556.42"/>
    <x v="0"/>
    <n v="1.75"/>
    <n v="48"/>
    <s v="8/27/2020"/>
    <x v="2"/>
    <n v="1031"/>
    <x v="1"/>
    <n v="9199.25"/>
    <n v="4662.6899999999996"/>
    <n v="233.13"/>
    <s v="6/17/2023"/>
    <s v="6/15/2023"/>
    <n v="3832"/>
    <n v="1031"/>
    <s v="2/15/2023"/>
    <s v="Suggestion"/>
    <s v="Pending"/>
    <s v="2/17/2023"/>
    <n v="1"/>
    <x v="11"/>
    <x v="4"/>
  </r>
  <r>
    <n v="1032"/>
    <s v="Mary"/>
    <s v="Robinson"/>
    <n v="32"/>
    <x v="1"/>
    <s v="Address_1032"/>
    <x v="6"/>
    <n v="19458795885"/>
    <s v="mary.robinson@kag.com"/>
    <x v="0"/>
    <n v="6920.79"/>
    <s v="7/21/2016"/>
    <s v="8/26/2023"/>
    <n v="1032"/>
    <n v="45124"/>
    <x v="0"/>
    <n v="1909.3"/>
    <n v="8830.09"/>
    <x v="6"/>
    <n v="1032"/>
    <n v="39537.599999999999"/>
    <x v="0"/>
    <n v="4.57"/>
    <n v="36"/>
    <s v="8/26/2020"/>
    <x v="2"/>
    <n v="1032"/>
    <x v="1"/>
    <n v="3608.12"/>
    <n v="2819.36"/>
    <n v="140.97"/>
    <s v="11/17/2023"/>
    <s v="2/1/2023"/>
    <n v="9594"/>
    <n v="1032"/>
    <s v="8/24/2023"/>
    <s v="Suggestion"/>
    <s v="Resolved"/>
    <s v="8/8/2023"/>
    <n v="1"/>
    <x v="2"/>
    <x v="4"/>
  </r>
  <r>
    <n v="1033"/>
    <s v="Joseph"/>
    <s v="Garcia"/>
    <n v="34"/>
    <x v="2"/>
    <s v="Address_1033"/>
    <x v="18"/>
    <n v="19458795886"/>
    <s v="joseph.garcia@kag.com"/>
    <x v="0"/>
    <n v="678.14"/>
    <s v="4/29/2004"/>
    <s v="11/8/2023"/>
    <n v="1033"/>
    <n v="45040"/>
    <x v="0"/>
    <n v="404.56"/>
    <n v="273.58"/>
    <x v="72"/>
    <n v="1033"/>
    <n v="25973.360000000001"/>
    <x v="0"/>
    <n v="9.1199999999999992"/>
    <n v="24"/>
    <s v="6/9/2022"/>
    <x v="1"/>
    <n v="1033"/>
    <x v="2"/>
    <n v="8902.2999999999993"/>
    <n v="3585.2"/>
    <n v="179.26"/>
    <s v="8/21/2023"/>
    <s v="1/14/2023"/>
    <n v="6662"/>
    <n v="1033"/>
    <s v="5/4/2023"/>
    <s v="Praise"/>
    <s v="Resolved"/>
    <s v="12/11/2023"/>
    <n v="1"/>
    <x v="1"/>
    <x v="4"/>
  </r>
  <r>
    <n v="1034"/>
    <s v="William"/>
    <s v="Rivera"/>
    <n v="18"/>
    <x v="1"/>
    <s v="Address_1034"/>
    <x v="1"/>
    <n v="19458795887"/>
    <s v="william.rivera@kag.com"/>
    <x v="1"/>
    <n v="2515.46"/>
    <s v="5/23/2022"/>
    <s v="2/18/2023"/>
    <n v="1034"/>
    <n v="44954"/>
    <x v="1"/>
    <n v="4493.33"/>
    <n v="7008.79"/>
    <x v="78"/>
    <n v="1034"/>
    <n v="16410.62"/>
    <x v="1"/>
    <n v="7.55"/>
    <n v="36"/>
    <s v="12/29/2021"/>
    <x v="2"/>
    <n v="1034"/>
    <x v="2"/>
    <n v="8714.1299999999992"/>
    <n v="4451.47"/>
    <n v="222.57"/>
    <s v="5/15/2023"/>
    <s v="12/20/2023"/>
    <n v="7422"/>
    <n v="1034"/>
    <s v="5/21/2023"/>
    <s v="Suggestion"/>
    <s v="Pending"/>
    <s v="7/3/2023"/>
    <n v="1"/>
    <x v="3"/>
    <x v="2"/>
  </r>
  <r>
    <n v="1035"/>
    <s v="Linda"/>
    <s v="Baker"/>
    <n v="31"/>
    <x v="1"/>
    <s v="Address_1035"/>
    <x v="21"/>
    <n v="19458795888"/>
    <s v="linda.baker@kag.com"/>
    <x v="1"/>
    <n v="9096.27"/>
    <s v="12/23/2002"/>
    <s v="3/6/2023"/>
    <n v="1035"/>
    <n v="45136"/>
    <x v="0"/>
    <n v="3212.86"/>
    <n v="5883.41"/>
    <x v="45"/>
    <n v="1035"/>
    <n v="39018.129999999997"/>
    <x v="2"/>
    <n v="8.83"/>
    <n v="60"/>
    <s v="1/23/2020"/>
    <x v="0"/>
    <n v="1035"/>
    <x v="1"/>
    <n v="5092.7700000000004"/>
    <n v="3073.67"/>
    <n v="153.68"/>
    <s v="5/29/2023"/>
    <s v="5/31/2023"/>
    <n v="9110"/>
    <n v="1035"/>
    <s v="2/2/2023"/>
    <s v="Suggestion"/>
    <s v="Pending"/>
    <s v="8/25/2023"/>
    <n v="1"/>
    <x v="2"/>
    <x v="4"/>
  </r>
  <r>
    <n v="1036"/>
    <s v="Sandra"/>
    <s v="Brown"/>
    <n v="19"/>
    <x v="1"/>
    <s v="Address_1036"/>
    <x v="11"/>
    <n v="19458795889"/>
    <s v="sandra.brown@kag.com"/>
    <x v="0"/>
    <n v="1414.3"/>
    <s v="8/22/2019"/>
    <s v="7/8/2023"/>
    <n v="1036"/>
    <n v="45165"/>
    <x v="2"/>
    <n v="4287.37"/>
    <n v="-2873.07"/>
    <x v="4"/>
    <n v="1036"/>
    <n v="21351.919999999998"/>
    <x v="0"/>
    <n v="9.31"/>
    <n v="36"/>
    <s v="5/11/2022"/>
    <x v="2"/>
    <n v="1036"/>
    <x v="1"/>
    <n v="8185.88"/>
    <n v="3474.26"/>
    <n v="173.71"/>
    <s v="1/29/2023"/>
    <s v="4/8/2023"/>
    <n v="8006"/>
    <n v="1036"/>
    <s v="2/10/2023"/>
    <s v="Complaint"/>
    <s v="Resolved"/>
    <s v="7/16/2023"/>
    <n v="1"/>
    <x v="5"/>
    <x v="2"/>
  </r>
  <r>
    <n v="1037"/>
    <s v="Brian"/>
    <s v="Lewis"/>
    <n v="21"/>
    <x v="2"/>
    <s v="Address_1037"/>
    <x v="20"/>
    <n v="19458795890"/>
    <s v="brian.lewis@kag.com"/>
    <x v="0"/>
    <n v="3818"/>
    <s v="7/21/2009"/>
    <s v="1/9/2023"/>
    <n v="1037"/>
    <n v="45183"/>
    <x v="2"/>
    <n v="3882.54"/>
    <n v="-64.540000000000006"/>
    <x v="65"/>
    <n v="1037"/>
    <n v="46899.81"/>
    <x v="0"/>
    <n v="4.71"/>
    <n v="36"/>
    <s v="5/12/2020"/>
    <x v="1"/>
    <n v="1037"/>
    <x v="1"/>
    <n v="7689.56"/>
    <n v="2211.89"/>
    <n v="110.59"/>
    <s v="9/9/2023"/>
    <s v="12/5/2023"/>
    <n v="8271"/>
    <n v="1037"/>
    <s v="4/20/2023"/>
    <s v="Complaint"/>
    <s v="Resolved"/>
    <s v="6/7/2023"/>
    <n v="1"/>
    <x v="6"/>
    <x v="2"/>
  </r>
  <r>
    <n v="1038"/>
    <s v="Amanda"/>
    <s v="Thompson"/>
    <n v="69"/>
    <x v="2"/>
    <s v="Address_1038"/>
    <x v="38"/>
    <n v="19458795891"/>
    <s v="amanda.thompson@kag.com"/>
    <x v="1"/>
    <n v="9461.27"/>
    <s v="11/12/2016"/>
    <s v="4/6/2023"/>
    <n v="1038"/>
    <n v="45211"/>
    <x v="1"/>
    <n v="350.79"/>
    <n v="9812.06"/>
    <x v="82"/>
    <n v="1038"/>
    <n v="41404.03"/>
    <x v="2"/>
    <n v="7.24"/>
    <n v="12"/>
    <s v="12/17/2022"/>
    <x v="2"/>
    <n v="1038"/>
    <x v="1"/>
    <n v="1404.91"/>
    <n v="4977.26"/>
    <n v="248.86"/>
    <s v="5/21/2023"/>
    <s v="3/30/2023"/>
    <n v="9476"/>
    <n v="1038"/>
    <s v="1/2/2023"/>
    <s v="Praise"/>
    <s v="Pending"/>
    <s v="10/13/2023"/>
    <n v="1"/>
    <x v="8"/>
    <x v="3"/>
  </r>
  <r>
    <n v="1039"/>
    <s v="Robert"/>
    <s v="Garcia"/>
    <n v="19"/>
    <x v="2"/>
    <s v="Address_1039"/>
    <x v="37"/>
    <n v="19458795892"/>
    <s v="robert.garcia@kag.com"/>
    <x v="0"/>
    <n v="298.02999999999997"/>
    <s v="12/7/2021"/>
    <s v="3/26/2023"/>
    <n v="1039"/>
    <n v="44972"/>
    <x v="1"/>
    <n v="1089.3699999999999"/>
    <n v="1387.4"/>
    <x v="93"/>
    <n v="1039"/>
    <n v="37598.92"/>
    <x v="1"/>
    <n v="7.38"/>
    <n v="12"/>
    <s v="6/16/2020"/>
    <x v="0"/>
    <n v="1039"/>
    <x v="2"/>
    <n v="1235.83"/>
    <n v="3879.55"/>
    <n v="193.98"/>
    <s v="10/24/2023"/>
    <s v="10/9/2023"/>
    <n v="4085"/>
    <n v="1039"/>
    <s v="9/23/2023"/>
    <s v="Praise"/>
    <s v="Resolved"/>
    <s v="4/8/2023"/>
    <n v="1"/>
    <x v="9"/>
    <x v="2"/>
  </r>
  <r>
    <n v="1040"/>
    <s v="Jennifer"/>
    <s v="Young"/>
    <n v="43"/>
    <x v="1"/>
    <s v="Address_1040"/>
    <x v="34"/>
    <n v="19458795893"/>
    <s v="jennifer.young@kag.com"/>
    <x v="0"/>
    <n v="4508.62"/>
    <s v="2/13/2007"/>
    <s v="2/5/2023"/>
    <n v="1040"/>
    <n v="45259"/>
    <x v="0"/>
    <n v="4754.17"/>
    <n v="-245.55"/>
    <x v="44"/>
    <n v="1040"/>
    <n v="12820.96"/>
    <x v="2"/>
    <n v="6.68"/>
    <n v="36"/>
    <s v="1/12/2020"/>
    <x v="1"/>
    <n v="1040"/>
    <x v="0"/>
    <n v="1790.82"/>
    <n v="4825.5600000000004"/>
    <n v="241.28"/>
    <s v="11/6/2023"/>
    <s v="11/2/2023"/>
    <n v="208"/>
    <n v="1040"/>
    <s v="4/8/2023"/>
    <s v="Suggestion"/>
    <s v="Resolved"/>
    <s v="2/19/2023"/>
    <n v="-1"/>
    <x v="4"/>
    <x v="0"/>
  </r>
  <r>
    <n v="1041"/>
    <s v="Sandra"/>
    <s v="Adams"/>
    <n v="63"/>
    <x v="2"/>
    <s v="Address_1041"/>
    <x v="11"/>
    <n v="19458795894"/>
    <s v="sandra.adams@kag.com"/>
    <x v="0"/>
    <n v="7885.95"/>
    <s v="10/25/2006"/>
    <s v="3/24/2023"/>
    <n v="1041"/>
    <n v="45111"/>
    <x v="1"/>
    <n v="2315.0300000000002"/>
    <n v="5570.92"/>
    <x v="46"/>
    <n v="1041"/>
    <n v="18775.34"/>
    <x v="0"/>
    <n v="3.93"/>
    <n v="48"/>
    <s v="1/22/2022"/>
    <x v="2"/>
    <n v="1041"/>
    <x v="1"/>
    <n v="9534.3700000000008"/>
    <n v="636.22"/>
    <n v="31.81"/>
    <s v="10/21/2023"/>
    <s v="12/17/2023"/>
    <n v="389"/>
    <n v="1041"/>
    <s v="5/14/2023"/>
    <s v="Complaint"/>
    <s v="Pending"/>
    <s v="4/23/2023"/>
    <n v="1"/>
    <x v="2"/>
    <x v="3"/>
  </r>
  <r>
    <n v="1042"/>
    <s v="Patricia"/>
    <s v="Moore"/>
    <n v="67"/>
    <x v="0"/>
    <s v="Address_1042"/>
    <x v="19"/>
    <n v="19458795895"/>
    <s v="patricia.moore@kag.com"/>
    <x v="0"/>
    <n v="9098.91"/>
    <s v="10/27/2017"/>
    <s v="6/12/2023"/>
    <n v="1042"/>
    <n v="45066"/>
    <x v="0"/>
    <n v="4061.58"/>
    <n v="13160.49"/>
    <x v="62"/>
    <n v="1042"/>
    <n v="42600.06"/>
    <x v="2"/>
    <n v="8.49"/>
    <n v="60"/>
    <s v="9/29/2020"/>
    <x v="2"/>
    <n v="1042"/>
    <x v="2"/>
    <n v="7415.98"/>
    <n v="114.49"/>
    <n v="5.72"/>
    <s v="6/17/2023"/>
    <s v="12/27/2023"/>
    <n v="7192"/>
    <n v="1042"/>
    <s v="5/25/2023"/>
    <s v="Complaint"/>
    <s v="Resolved"/>
    <s v="5/25/2023"/>
    <n v="1"/>
    <x v="10"/>
    <x v="3"/>
  </r>
  <r>
    <n v="1043"/>
    <s v="Christopher"/>
    <s v="Anderson"/>
    <n v="57"/>
    <x v="0"/>
    <s v="Address_1043"/>
    <x v="29"/>
    <n v="19458795896"/>
    <s v="christopher.anderson@kag.com"/>
    <x v="0"/>
    <n v="7382.21"/>
    <s v="8/5/2020"/>
    <s v="8/2/2023"/>
    <n v="1043"/>
    <n v="45093"/>
    <x v="1"/>
    <n v="2881.63"/>
    <n v="4500.58"/>
    <x v="48"/>
    <n v="1043"/>
    <n v="2133.85"/>
    <x v="1"/>
    <n v="7.92"/>
    <n v="12"/>
    <s v="9/27/2020"/>
    <x v="2"/>
    <n v="1043"/>
    <x v="0"/>
    <n v="4730.1000000000004"/>
    <n v="2617.44"/>
    <n v="130.87"/>
    <s v="10/18/2023"/>
    <s v="7/16/2023"/>
    <n v="2335"/>
    <n v="1043"/>
    <s v="4/11/2023"/>
    <s v="Complaint"/>
    <s v="Pending"/>
    <s v="5/13/2023"/>
    <n v="1"/>
    <x v="7"/>
    <x v="1"/>
  </r>
  <r>
    <n v="1044"/>
    <s v="Sarah"/>
    <s v="Flores"/>
    <n v="69"/>
    <x v="2"/>
    <s v="Address_1044"/>
    <x v="34"/>
    <n v="19458795897"/>
    <s v="sarah.flores@kag.com"/>
    <x v="0"/>
    <n v="8895.08"/>
    <s v="3/26/2002"/>
    <s v="8/9/2023"/>
    <n v="1044"/>
    <n v="45139"/>
    <x v="0"/>
    <n v="4119.57"/>
    <n v="4775.51"/>
    <x v="82"/>
    <n v="1044"/>
    <n v="39291.97"/>
    <x v="1"/>
    <n v="5.01"/>
    <n v="24"/>
    <s v="12/26/2022"/>
    <x v="0"/>
    <n v="1044"/>
    <x v="1"/>
    <n v="2987.37"/>
    <n v="3657.57"/>
    <n v="182.88"/>
    <s v="12/10/2023"/>
    <s v="12/30/2023"/>
    <n v="3776"/>
    <n v="1044"/>
    <s v="6/18/2023"/>
    <s v="Complaint"/>
    <s v="Resolved"/>
    <s v="8/19/2023"/>
    <n v="1"/>
    <x v="5"/>
    <x v="3"/>
  </r>
  <r>
    <n v="1045"/>
    <s v="Steven"/>
    <s v="Young"/>
    <n v="50"/>
    <x v="2"/>
    <s v="Address_1045"/>
    <x v="28"/>
    <n v="19458795898"/>
    <s v="steven.young@kag.com"/>
    <x v="0"/>
    <n v="440.25"/>
    <s v="12/26/2021"/>
    <s v="11/14/2023"/>
    <n v="1045"/>
    <n v="45085"/>
    <x v="2"/>
    <n v="3675.69"/>
    <n v="-3235.44"/>
    <x v="65"/>
    <n v="1045"/>
    <n v="20803.43"/>
    <x v="0"/>
    <n v="4.79"/>
    <n v="48"/>
    <s v="5/26/2021"/>
    <x v="2"/>
    <n v="1045"/>
    <x v="1"/>
    <n v="9530.18"/>
    <n v="4164.84"/>
    <n v="208.24"/>
    <s v="7/3/2023"/>
    <s v="11/7/2023"/>
    <n v="8440"/>
    <n v="1045"/>
    <s v="12/29/2023"/>
    <s v="Suggestion"/>
    <s v="Pending"/>
    <s v="11/30/2023"/>
    <n v="1"/>
    <x v="7"/>
    <x v="1"/>
  </r>
  <r>
    <n v="1046"/>
    <s v="Sarah"/>
    <s v="Rodriguez"/>
    <n v="65"/>
    <x v="1"/>
    <s v="Address_1046"/>
    <x v="13"/>
    <n v="19458795899"/>
    <s v="sarah.rodriguez@kag.com"/>
    <x v="1"/>
    <n v="1088.77"/>
    <s v="11/14/2019"/>
    <s v="11/15/2023"/>
    <n v="1046"/>
    <n v="44965"/>
    <x v="0"/>
    <n v="1405.86"/>
    <n v="2494.63"/>
    <x v="8"/>
    <n v="1046"/>
    <n v="40168.1"/>
    <x v="0"/>
    <n v="1.1000000000000001"/>
    <n v="12"/>
    <s v="10/1/2021"/>
    <x v="2"/>
    <n v="1046"/>
    <x v="1"/>
    <n v="3198.87"/>
    <n v="4244.09"/>
    <n v="212.2"/>
    <s v="6/15/2023"/>
    <s v="5/23/2023"/>
    <n v="2673"/>
    <n v="1046"/>
    <s v="9/1/2023"/>
    <s v="Praise"/>
    <s v="Resolved"/>
    <s v="11/16/2023"/>
    <n v="1"/>
    <x v="9"/>
    <x v="3"/>
  </r>
  <r>
    <n v="1047"/>
    <s v="Ronald"/>
    <s v="Torres"/>
    <n v="56"/>
    <x v="2"/>
    <s v="Address_1047"/>
    <x v="22"/>
    <n v="19458795900"/>
    <s v="ronald.torres@kag.com"/>
    <x v="0"/>
    <n v="7403.49"/>
    <s v="1/13/2020"/>
    <s v="4/29/2023"/>
    <n v="1047"/>
    <n v="45028"/>
    <x v="2"/>
    <n v="4956.16"/>
    <n v="2447.33"/>
    <x v="86"/>
    <n v="1047"/>
    <n v="28067.200000000001"/>
    <x v="2"/>
    <n v="8.59"/>
    <n v="24"/>
    <s v="4/3/2021"/>
    <x v="1"/>
    <n v="1047"/>
    <x v="2"/>
    <n v="5893.54"/>
    <n v="1434.83"/>
    <n v="71.739999999999995"/>
    <s v="2/8/2023"/>
    <s v="11/9/2023"/>
    <n v="1083"/>
    <n v="1047"/>
    <s v="5/25/2023"/>
    <s v="Praise"/>
    <s v="Resolved"/>
    <s v="9/22/2023"/>
    <n v="1"/>
    <x v="1"/>
    <x v="1"/>
  </r>
  <r>
    <n v="1048"/>
    <s v="Barbara"/>
    <s v="Martinez"/>
    <n v="23"/>
    <x v="2"/>
    <s v="Address_1048"/>
    <x v="23"/>
    <n v="19458795901"/>
    <s v="barbara.martinez@kag.com"/>
    <x v="0"/>
    <n v="7557.95"/>
    <s v="1/4/2022"/>
    <s v="3/17/2023"/>
    <n v="1048"/>
    <n v="45262"/>
    <x v="2"/>
    <n v="2457.6999999999998"/>
    <n v="5100.25"/>
    <x v="19"/>
    <n v="1048"/>
    <n v="26813.53"/>
    <x v="2"/>
    <n v="3.56"/>
    <n v="24"/>
    <s v="3/18/2021"/>
    <x v="0"/>
    <n v="1048"/>
    <x v="2"/>
    <n v="3188.56"/>
    <n v="3795.68"/>
    <n v="189.78"/>
    <s v="6/6/2023"/>
    <s v="6/8/2023"/>
    <n v="5744"/>
    <n v="1048"/>
    <s v="9/6/2023"/>
    <s v="Suggestion"/>
    <s v="Pending"/>
    <s v="7/12/2023"/>
    <n v="1"/>
    <x v="0"/>
    <x v="2"/>
  </r>
  <r>
    <n v="1049"/>
    <s v="Timothy"/>
    <s v="Martin"/>
    <n v="47"/>
    <x v="0"/>
    <s v="Address_1049"/>
    <x v="28"/>
    <n v="19458795902"/>
    <s v="timothy.martin@kag.com"/>
    <x v="1"/>
    <n v="6092.19"/>
    <s v="1/18/2004"/>
    <s v="3/10/2023"/>
    <n v="1049"/>
    <n v="45036"/>
    <x v="1"/>
    <n v="2929.12"/>
    <n v="3163.07"/>
    <x v="5"/>
    <n v="1049"/>
    <n v="35377.980000000003"/>
    <x v="2"/>
    <n v="5.24"/>
    <n v="36"/>
    <s v="12/2/2020"/>
    <x v="2"/>
    <n v="1049"/>
    <x v="0"/>
    <n v="7540.93"/>
    <n v="786.83"/>
    <n v="39.340000000000003"/>
    <s v="1/24/2023"/>
    <s v="3/10/2023"/>
    <n v="9733"/>
    <n v="1049"/>
    <s v="2/25/2023"/>
    <s v="Complaint"/>
    <s v="Pending"/>
    <s v="1/19/2023"/>
    <n v="1"/>
    <x v="1"/>
    <x v="1"/>
  </r>
  <r>
    <n v="1050"/>
    <s v="James"/>
    <s v="Garcia"/>
    <n v="39"/>
    <x v="0"/>
    <s v="Address_1050"/>
    <x v="12"/>
    <n v="19458795903"/>
    <s v="james.garcia@kag.com"/>
    <x v="1"/>
    <n v="7329.74"/>
    <s v="4/11/2012"/>
    <s v="4/4/2023"/>
    <n v="1050"/>
    <n v="45190"/>
    <x v="2"/>
    <n v="2706.77"/>
    <n v="4622.97"/>
    <x v="94"/>
    <n v="1050"/>
    <n v="40510.36"/>
    <x v="2"/>
    <n v="4.7"/>
    <n v="60"/>
    <s v="8/30/2021"/>
    <x v="1"/>
    <n v="1050"/>
    <x v="0"/>
    <n v="2552.52"/>
    <n v="2596.4699999999998"/>
    <n v="129.82"/>
    <s v="9/4/2023"/>
    <s v="1/14/2023"/>
    <n v="7774"/>
    <n v="1050"/>
    <s v="5/5/2023"/>
    <s v="Praise"/>
    <s v="Pending"/>
    <s v="2/2/2023"/>
    <n v="1"/>
    <x v="6"/>
    <x v="0"/>
  </r>
  <r>
    <n v="1051"/>
    <s v="Sandra"/>
    <s v="Mitchell"/>
    <n v="44"/>
    <x v="0"/>
    <s v="Address_1051"/>
    <x v="38"/>
    <n v="19458795904"/>
    <s v="sandra.mitchell@kag.com"/>
    <x v="0"/>
    <n v="8594.73"/>
    <s v="8/24/2003"/>
    <s v="11/15/2023"/>
    <n v="1051"/>
    <n v="45224"/>
    <x v="0"/>
    <n v="4427.0600000000004"/>
    <n v="4167.67"/>
    <x v="44"/>
    <n v="1051"/>
    <n v="34979.279999999999"/>
    <x v="1"/>
    <n v="7.1"/>
    <n v="12"/>
    <s v="11/24/2022"/>
    <x v="0"/>
    <n v="1051"/>
    <x v="2"/>
    <n v="6358.93"/>
    <n v="1176.95"/>
    <n v="58.85"/>
    <s v="12/12/2023"/>
    <s v="10/5/2023"/>
    <n v="674"/>
    <n v="1051"/>
    <s v="7/18/2023"/>
    <s v="Complaint"/>
    <s v="Pending"/>
    <s v="5/3/2023"/>
    <n v="1"/>
    <x v="8"/>
    <x v="0"/>
  </r>
  <r>
    <n v="1052"/>
    <s v="Susan"/>
    <s v="Williams"/>
    <n v="36"/>
    <x v="0"/>
    <s v="Address_1052"/>
    <x v="39"/>
    <n v="19458795905"/>
    <s v="susan.williams@kag.com"/>
    <x v="1"/>
    <n v="5500.28"/>
    <s v="7/4/2003"/>
    <s v="11/13/2023"/>
    <n v="1052"/>
    <n v="45261"/>
    <x v="1"/>
    <n v="1406.65"/>
    <n v="4093.63"/>
    <x v="32"/>
    <n v="1052"/>
    <n v="23085"/>
    <x v="1"/>
    <n v="4.51"/>
    <n v="36"/>
    <s v="11/19/2022"/>
    <x v="1"/>
    <n v="1052"/>
    <x v="2"/>
    <n v="6846.65"/>
    <n v="1158.3900000000001"/>
    <n v="57.92"/>
    <s v="2/13/2023"/>
    <s v="9/10/2023"/>
    <n v="7437"/>
    <n v="1052"/>
    <s v="4/3/2023"/>
    <s v="Suggestion"/>
    <s v="Pending"/>
    <s v="11/24/2023"/>
    <n v="1"/>
    <x v="0"/>
    <x v="0"/>
  </r>
  <r>
    <n v="1053"/>
    <s v="Donna"/>
    <s v="Adams"/>
    <n v="27"/>
    <x v="2"/>
    <s v="Address_1053"/>
    <x v="33"/>
    <n v="19458795906"/>
    <s v="donna.adams@kag.com"/>
    <x v="0"/>
    <n v="9478.51"/>
    <s v="8/18/2006"/>
    <s v="12/21/2023"/>
    <n v="1053"/>
    <n v="45260"/>
    <x v="1"/>
    <n v="317.95"/>
    <n v="9160.56"/>
    <x v="28"/>
    <n v="1053"/>
    <n v="16720.97"/>
    <x v="2"/>
    <n v="2.62"/>
    <n v="36"/>
    <s v="4/16/2022"/>
    <x v="0"/>
    <n v="1053"/>
    <x v="1"/>
    <n v="9675.61"/>
    <n v="1498.5"/>
    <n v="74.92"/>
    <s v="1/2/2023"/>
    <s v="10/30/2023"/>
    <n v="5473"/>
    <n v="1053"/>
    <s v="1/8/2023"/>
    <s v="Complaint"/>
    <s v="Resolved"/>
    <s v="1/2/2023"/>
    <n v="1"/>
    <x v="4"/>
    <x v="4"/>
  </r>
  <r>
    <n v="1054"/>
    <s v="Paul"/>
    <s v="Hernandez"/>
    <n v="23"/>
    <x v="0"/>
    <s v="Address_1054"/>
    <x v="35"/>
    <n v="19458795907"/>
    <s v="paul.hernandez@kag.com"/>
    <x v="1"/>
    <n v="6972.95"/>
    <s v="2/17/2006"/>
    <s v="10/20/2023"/>
    <n v="1054"/>
    <n v="45022"/>
    <x v="0"/>
    <n v="2146.1799999999998"/>
    <n v="4826.7700000000004"/>
    <x v="38"/>
    <n v="1054"/>
    <n v="42435.86"/>
    <x v="2"/>
    <n v="8.82"/>
    <n v="60"/>
    <s v="7/21/2021"/>
    <x v="1"/>
    <n v="1054"/>
    <x v="1"/>
    <n v="6426.19"/>
    <n v="1537.03"/>
    <n v="76.849999999999994"/>
    <s v="6/26/2023"/>
    <s v="12/5/2023"/>
    <n v="1199"/>
    <n v="1054"/>
    <s v="3/13/2023"/>
    <s v="Suggestion"/>
    <s v="Resolved"/>
    <s v="7/17/2023"/>
    <n v="-1"/>
    <x v="1"/>
    <x v="2"/>
  </r>
  <r>
    <n v="1055"/>
    <s v="William"/>
    <s v="Nelson"/>
    <n v="43"/>
    <x v="1"/>
    <s v="Address_1055"/>
    <x v="7"/>
    <n v="19458795908"/>
    <s v="william.nelson@kag.com"/>
    <x v="1"/>
    <n v="4772.62"/>
    <s v="11/6/2003"/>
    <s v="9/11/2023"/>
    <n v="1055"/>
    <n v="44987"/>
    <x v="1"/>
    <n v="4592.41"/>
    <n v="180.21"/>
    <x v="35"/>
    <n v="1055"/>
    <n v="26518.1"/>
    <x v="2"/>
    <n v="2.65"/>
    <n v="48"/>
    <s v="12/29/2022"/>
    <x v="1"/>
    <n v="1055"/>
    <x v="1"/>
    <n v="5365.41"/>
    <n v="1674.09"/>
    <n v="83.7"/>
    <s v="3/11/2023"/>
    <s v="4/16/2023"/>
    <n v="6798"/>
    <n v="1055"/>
    <s v="1/16/2023"/>
    <s v="Suggestion"/>
    <s v="Pending"/>
    <s v="2/7/2023"/>
    <n v="1"/>
    <x v="11"/>
    <x v="0"/>
  </r>
  <r>
    <n v="1056"/>
    <s v="Margaret"/>
    <s v="Taylor"/>
    <n v="59"/>
    <x v="1"/>
    <s v="Address_1056"/>
    <x v="33"/>
    <n v="19458795909"/>
    <s v="margaret.taylor@kag.com"/>
    <x v="1"/>
    <n v="4273.03"/>
    <s v="10/25/2020"/>
    <s v="1/4/2023"/>
    <n v="1056"/>
    <n v="45065"/>
    <x v="0"/>
    <n v="2202.17"/>
    <n v="2070.86"/>
    <x v="70"/>
    <n v="1056"/>
    <n v="39389.58"/>
    <x v="0"/>
    <n v="1.26"/>
    <n v="36"/>
    <s v="11/19/2020"/>
    <x v="2"/>
    <n v="1056"/>
    <x v="1"/>
    <n v="4534.66"/>
    <n v="4566.8599999999997"/>
    <n v="228.34"/>
    <s v="2/27/2023"/>
    <s v="8/22/2023"/>
    <n v="9077"/>
    <n v="1056"/>
    <s v="11/26/2023"/>
    <s v="Suggestion"/>
    <s v="Resolved"/>
    <s v="6/6/2023"/>
    <n v="1"/>
    <x v="10"/>
    <x v="1"/>
  </r>
  <r>
    <n v="1057"/>
    <s v="Richard"/>
    <s v="Young"/>
    <n v="68"/>
    <x v="2"/>
    <s v="Address_1057"/>
    <x v="9"/>
    <n v="19458795910"/>
    <s v="richard.young@kag.com"/>
    <x v="0"/>
    <n v="7526.65"/>
    <s v="12/1/2022"/>
    <s v="2/25/2023"/>
    <n v="1057"/>
    <n v="45156"/>
    <x v="2"/>
    <n v="1395.03"/>
    <n v="6131.62"/>
    <x v="67"/>
    <n v="1057"/>
    <n v="49790.15"/>
    <x v="1"/>
    <n v="2.77"/>
    <n v="48"/>
    <s v="4/10/2021"/>
    <x v="1"/>
    <n v="1057"/>
    <x v="1"/>
    <n v="1952.35"/>
    <n v="3434.3"/>
    <n v="171.72"/>
    <s v="7/31/2023"/>
    <s v="5/8/2023"/>
    <n v="8507"/>
    <n v="1057"/>
    <s v="9/17/2023"/>
    <s v="Suggestion"/>
    <s v="Resolved"/>
    <s v="6/23/2023"/>
    <n v="1"/>
    <x v="5"/>
    <x v="3"/>
  </r>
  <r>
    <n v="1058"/>
    <s v="Kevin"/>
    <s v="Brown"/>
    <n v="20"/>
    <x v="1"/>
    <s v="Address_1058"/>
    <x v="15"/>
    <n v="19458795911"/>
    <s v="kevin.brown@kag.com"/>
    <x v="1"/>
    <n v="6341.65"/>
    <s v="6/5/2017"/>
    <s v="2/12/2023"/>
    <n v="1058"/>
    <n v="44958"/>
    <x v="1"/>
    <n v="3096.29"/>
    <n v="9437.94"/>
    <x v="34"/>
    <n v="1058"/>
    <n v="32550.49"/>
    <x v="2"/>
    <n v="5.0999999999999996"/>
    <n v="60"/>
    <s v="8/29/2021"/>
    <x v="0"/>
    <n v="1058"/>
    <x v="1"/>
    <n v="7497.77"/>
    <n v="22"/>
    <n v="1.1000000000000001"/>
    <s v="12/19/2023"/>
    <s v="10/25/2023"/>
    <n v="9449"/>
    <n v="1058"/>
    <s v="6/15/2023"/>
    <s v="Suggestion"/>
    <s v="Resolved"/>
    <s v="3/1/2023"/>
    <n v="-1"/>
    <x v="9"/>
    <x v="2"/>
  </r>
  <r>
    <n v="1059"/>
    <s v="Michael"/>
    <s v="Brown"/>
    <n v="69"/>
    <x v="0"/>
    <s v="Address_1059"/>
    <x v="25"/>
    <n v="19458795912"/>
    <s v="michael.brown@kag.com"/>
    <x v="0"/>
    <n v="8192.69"/>
    <s v="2/18/2022"/>
    <s v="10/4/2023"/>
    <n v="1059"/>
    <n v="45059"/>
    <x v="2"/>
    <n v="3690.36"/>
    <n v="11883.05"/>
    <x v="13"/>
    <n v="1059"/>
    <n v="14638.96"/>
    <x v="2"/>
    <n v="4.8099999999999996"/>
    <n v="36"/>
    <s v="6/19/2021"/>
    <x v="0"/>
    <n v="1059"/>
    <x v="1"/>
    <n v="3224.65"/>
    <n v="2007.13"/>
    <n v="100.36"/>
    <s v="10/17/2023"/>
    <s v="9/5/2023"/>
    <n v="6335"/>
    <n v="1059"/>
    <s v="11/18/2023"/>
    <s v="Praise"/>
    <s v="Resolved"/>
    <s v="1/7/2023"/>
    <n v="1"/>
    <x v="10"/>
    <x v="3"/>
  </r>
  <r>
    <n v="1060"/>
    <s v="Steven"/>
    <s v="Taylor"/>
    <n v="20"/>
    <x v="0"/>
    <s v="Address_1060"/>
    <x v="24"/>
    <n v="19458795913"/>
    <s v="steven.taylor@kag.com"/>
    <x v="0"/>
    <n v="7831.76"/>
    <s v="10/10/2016"/>
    <s v="2/27/2023"/>
    <n v="1060"/>
    <n v="45161"/>
    <x v="1"/>
    <n v="2319.16"/>
    <n v="5512.6"/>
    <x v="9"/>
    <n v="1060"/>
    <n v="43412.27"/>
    <x v="1"/>
    <n v="8.17"/>
    <n v="12"/>
    <s v="2/14/2022"/>
    <x v="0"/>
    <n v="1060"/>
    <x v="1"/>
    <n v="3813.52"/>
    <n v="825.18"/>
    <n v="41.26"/>
    <s v="8/15/2023"/>
    <s v="11/13/2023"/>
    <n v="2661"/>
    <n v="1060"/>
    <s v="9/16/2023"/>
    <s v="Suggestion"/>
    <s v="Resolved"/>
    <s v="8/2/2023"/>
    <n v="1"/>
    <x v="5"/>
    <x v="2"/>
  </r>
  <r>
    <n v="1061"/>
    <s v="Jennifer"/>
    <s v="Green"/>
    <n v="69"/>
    <x v="1"/>
    <s v="Address_1061"/>
    <x v="29"/>
    <n v="19458795914"/>
    <s v="jennifer.green@kag.com"/>
    <x v="1"/>
    <n v="5289.61"/>
    <s v="2/26/2011"/>
    <s v="9/7/2023"/>
    <n v="1061"/>
    <n v="45258"/>
    <x v="0"/>
    <n v="1906.34"/>
    <n v="3383.27"/>
    <x v="12"/>
    <n v="1061"/>
    <n v="14409.98"/>
    <x v="1"/>
    <n v="2.75"/>
    <n v="48"/>
    <s v="4/18/2021"/>
    <x v="2"/>
    <n v="1061"/>
    <x v="1"/>
    <n v="1106.68"/>
    <n v="3606.06"/>
    <n v="180.3"/>
    <s v="10/2/2023"/>
    <s v="5/13/2023"/>
    <n v="9182"/>
    <n v="1061"/>
    <s v="5/27/2023"/>
    <s v="Complaint"/>
    <s v="Pending"/>
    <s v="6/21/2023"/>
    <n v="1"/>
    <x v="4"/>
    <x v="3"/>
  </r>
  <r>
    <n v="1062"/>
    <s v="Stephanie"/>
    <s v="Jackson"/>
    <n v="23"/>
    <x v="2"/>
    <s v="Address_1062"/>
    <x v="39"/>
    <n v="19458795915"/>
    <s v="stephanie.jackson@kag.com"/>
    <x v="1"/>
    <n v="9462.4500000000007"/>
    <s v="11/15/2014"/>
    <s v="5/24/2023"/>
    <n v="1062"/>
    <n v="45161"/>
    <x v="0"/>
    <n v="1828.88"/>
    <n v="11291.33"/>
    <x v="44"/>
    <n v="1062"/>
    <n v="13759.65"/>
    <x v="0"/>
    <n v="7.98"/>
    <n v="60"/>
    <s v="11/15/2020"/>
    <x v="2"/>
    <n v="1062"/>
    <x v="1"/>
    <n v="6931.13"/>
    <n v="4912.68"/>
    <n v="245.63"/>
    <s v="11/19/2023"/>
    <s v="1/24/2023"/>
    <n v="3557"/>
    <n v="1062"/>
    <s v="1/9/2023"/>
    <s v="Suggestion"/>
    <s v="Resolved"/>
    <s v="11/17/2023"/>
    <n v="1"/>
    <x v="5"/>
    <x v="2"/>
  </r>
  <r>
    <n v="1063"/>
    <s v="Elizabeth"/>
    <s v="Jones"/>
    <n v="66"/>
    <x v="0"/>
    <s v="Address_1063"/>
    <x v="31"/>
    <n v="19458795916"/>
    <s v="elizabeth.jones@kag.com"/>
    <x v="0"/>
    <n v="7072.15"/>
    <s v="6/5/2013"/>
    <s v="11/5/2023"/>
    <n v="1063"/>
    <n v="45168"/>
    <x v="0"/>
    <n v="2112.35"/>
    <n v="9184.5"/>
    <x v="37"/>
    <n v="1063"/>
    <n v="4622.91"/>
    <x v="0"/>
    <n v="1.87"/>
    <n v="24"/>
    <s v="8/5/2022"/>
    <x v="0"/>
    <n v="1063"/>
    <x v="1"/>
    <n v="7829.76"/>
    <n v="2493.98"/>
    <n v="124.7"/>
    <s v="4/3/2023"/>
    <s v="2/17/2023"/>
    <n v="9636"/>
    <n v="1063"/>
    <s v="6/10/2023"/>
    <s v="Praise"/>
    <s v="Resolved"/>
    <s v="6/19/2023"/>
    <n v="1"/>
    <x v="5"/>
    <x v="3"/>
  </r>
  <r>
    <n v="1064"/>
    <s v="Robert"/>
    <s v="Young"/>
    <n v="67"/>
    <x v="0"/>
    <s v="Address_1064"/>
    <x v="36"/>
    <n v="19458795917"/>
    <s v="robert.young@kag.com"/>
    <x v="0"/>
    <n v="2088.31"/>
    <s v="10/28/2015"/>
    <s v="1/18/2023"/>
    <n v="1064"/>
    <n v="45221"/>
    <x v="0"/>
    <n v="4214.93"/>
    <n v="-2126.62"/>
    <x v="58"/>
    <n v="1064"/>
    <n v="4849.57"/>
    <x v="0"/>
    <n v="5.26"/>
    <n v="36"/>
    <s v="5/28/2022"/>
    <x v="1"/>
    <n v="1064"/>
    <x v="2"/>
    <n v="1849.22"/>
    <n v="4904.99"/>
    <n v="245.25"/>
    <s v="2/12/2023"/>
    <s v="9/28/2023"/>
    <n v="9603"/>
    <n v="1064"/>
    <s v="4/18/2023"/>
    <s v="Complaint"/>
    <s v="Pending"/>
    <s v="12/26/2023"/>
    <n v="-1"/>
    <x v="8"/>
    <x v="3"/>
  </r>
  <r>
    <n v="1065"/>
    <s v="Daniel"/>
    <s v="Perez"/>
    <n v="27"/>
    <x v="1"/>
    <s v="Address_1065"/>
    <x v="6"/>
    <n v="19458795918"/>
    <s v="daniel.perez@kag.com"/>
    <x v="0"/>
    <n v="6223.02"/>
    <s v="6/24/2015"/>
    <s v="11/9/2023"/>
    <n v="1065"/>
    <n v="45175"/>
    <x v="1"/>
    <n v="2417.98"/>
    <n v="8641"/>
    <x v="12"/>
    <n v="1065"/>
    <n v="43253.75"/>
    <x v="0"/>
    <n v="8.7899999999999991"/>
    <n v="36"/>
    <s v="11/15/2021"/>
    <x v="0"/>
    <n v="1065"/>
    <x v="1"/>
    <n v="2233.2800000000002"/>
    <n v="1379.47"/>
    <n v="68.97"/>
    <s v="11/4/2023"/>
    <s v="10/11/2023"/>
    <n v="1779"/>
    <n v="1065"/>
    <s v="6/6/2023"/>
    <s v="Praise"/>
    <s v="Resolved"/>
    <s v="11/11/2023"/>
    <n v="1"/>
    <x v="6"/>
    <x v="4"/>
  </r>
  <r>
    <n v="1066"/>
    <s v="Elizabeth"/>
    <s v="Garcia"/>
    <n v="55"/>
    <x v="2"/>
    <s v="Address_1066"/>
    <x v="15"/>
    <n v="19458795919"/>
    <s v="elizabeth.garcia@kag.com"/>
    <x v="1"/>
    <n v="2097.9499999999998"/>
    <s v="8/23/2011"/>
    <s v="12/17/2023"/>
    <n v="1066"/>
    <n v="44949"/>
    <x v="2"/>
    <n v="1578.64"/>
    <n v="519.30999999999995"/>
    <x v="90"/>
    <n v="1066"/>
    <n v="12305.75"/>
    <x v="2"/>
    <n v="4.72"/>
    <n v="36"/>
    <s v="6/22/2021"/>
    <x v="1"/>
    <n v="1066"/>
    <x v="0"/>
    <n v="8406.67"/>
    <n v="2905.19"/>
    <n v="145.26"/>
    <s v="9/8/2023"/>
    <s v="9/7/2023"/>
    <n v="8569"/>
    <n v="1066"/>
    <s v="6/7/2023"/>
    <s v="Complaint"/>
    <s v="Resolved"/>
    <s v="4/28/2023"/>
    <n v="1"/>
    <x v="3"/>
    <x v="1"/>
  </r>
  <r>
    <n v="1067"/>
    <s v="Amanda"/>
    <s v="Wright"/>
    <n v="30"/>
    <x v="2"/>
    <s v="Address_1067"/>
    <x v="15"/>
    <n v="19458795920"/>
    <s v="amanda.wright@kag.com"/>
    <x v="0"/>
    <n v="5632.61"/>
    <s v="3/30/2016"/>
    <s v="6/15/2023"/>
    <n v="1067"/>
    <n v="45151"/>
    <x v="2"/>
    <n v="919.75"/>
    <n v="4712.8599999999997"/>
    <x v="33"/>
    <n v="1067"/>
    <n v="6325.72"/>
    <x v="2"/>
    <n v="9.67"/>
    <n v="12"/>
    <s v="1/7/2022"/>
    <x v="1"/>
    <n v="1067"/>
    <x v="0"/>
    <n v="7612.55"/>
    <n v="2725.77"/>
    <n v="136.29"/>
    <s v="4/29/2023"/>
    <s v="6/10/2023"/>
    <n v="4001"/>
    <n v="1067"/>
    <s v="4/6/2023"/>
    <s v="Praise"/>
    <s v="Resolved"/>
    <s v="12/15/2023"/>
    <n v="1"/>
    <x v="5"/>
    <x v="4"/>
  </r>
  <r>
    <n v="1068"/>
    <s v="Mary"/>
    <s v="Perez"/>
    <n v="55"/>
    <x v="1"/>
    <s v="Address_1068"/>
    <x v="2"/>
    <n v="19458795921"/>
    <s v="mary.perez@kag.com"/>
    <x v="1"/>
    <n v="7920.35"/>
    <s v="12/23/2022"/>
    <s v="2/1/2023"/>
    <n v="1068"/>
    <n v="45070"/>
    <x v="1"/>
    <n v="1420.25"/>
    <n v="9340.6"/>
    <x v="11"/>
    <n v="1068"/>
    <n v="18276.810000000001"/>
    <x v="0"/>
    <n v="6.68"/>
    <n v="12"/>
    <s v="4/19/2021"/>
    <x v="1"/>
    <n v="1068"/>
    <x v="2"/>
    <n v="2113.9"/>
    <n v="3979.68"/>
    <n v="198.98"/>
    <s v="9/15/2023"/>
    <s v="4/10/2023"/>
    <n v="7087"/>
    <n v="1068"/>
    <s v="3/9/2023"/>
    <s v="Praise"/>
    <s v="Pending"/>
    <s v="12/3/2023"/>
    <n v="1"/>
    <x v="10"/>
    <x v="1"/>
  </r>
  <r>
    <n v="1069"/>
    <s v="Richard"/>
    <s v="Smith"/>
    <n v="29"/>
    <x v="0"/>
    <s v="Address_1069"/>
    <x v="33"/>
    <n v="19458795922"/>
    <s v="richard.smith@kag.com"/>
    <x v="0"/>
    <n v="8143.8"/>
    <s v="9/8/2020"/>
    <s v="4/22/2023"/>
    <n v="1069"/>
    <n v="45232"/>
    <x v="1"/>
    <n v="2319.02"/>
    <n v="10462.82"/>
    <x v="19"/>
    <n v="1069"/>
    <n v="35963.660000000003"/>
    <x v="1"/>
    <n v="7.81"/>
    <n v="24"/>
    <s v="5/15/2020"/>
    <x v="1"/>
    <n v="1069"/>
    <x v="2"/>
    <n v="4804.5"/>
    <n v="1307.01"/>
    <n v="65.349999999999994"/>
    <s v="3/29/2023"/>
    <s v="10/30/2023"/>
    <n v="2276"/>
    <n v="1069"/>
    <s v="5/27/2023"/>
    <s v="Praise"/>
    <s v="Resolved"/>
    <s v="6/30/2023"/>
    <n v="-1"/>
    <x v="4"/>
    <x v="4"/>
  </r>
  <r>
    <n v="1070"/>
    <s v="Michelle"/>
    <s v="Martin"/>
    <n v="63"/>
    <x v="1"/>
    <s v="Address_1070"/>
    <x v="2"/>
    <n v="19458795923"/>
    <s v="michelle.martin@kag.com"/>
    <x v="1"/>
    <n v="6543.17"/>
    <s v="8/31/2010"/>
    <s v="8/13/2023"/>
    <n v="1070"/>
    <n v="44998"/>
    <x v="2"/>
    <n v="2743.59"/>
    <n v="3799.58"/>
    <x v="42"/>
    <n v="1070"/>
    <n v="17641.919999999998"/>
    <x v="0"/>
    <n v="5.59"/>
    <n v="36"/>
    <s v="7/13/2021"/>
    <x v="1"/>
    <n v="1070"/>
    <x v="2"/>
    <n v="3805.81"/>
    <n v="1295.82"/>
    <n v="64.790000000000006"/>
    <s v="3/24/2023"/>
    <s v="12/7/2023"/>
    <n v="1723"/>
    <n v="1070"/>
    <s v="5/7/2023"/>
    <s v="Suggestion"/>
    <s v="Resolved"/>
    <s v="10/21/2023"/>
    <n v="-1"/>
    <x v="11"/>
    <x v="3"/>
  </r>
  <r>
    <n v="1071"/>
    <s v="Mary"/>
    <s v="Perez"/>
    <n v="66"/>
    <x v="1"/>
    <s v="Address_1071"/>
    <x v="36"/>
    <n v="19458795924"/>
    <s v="mary.perez@kag.com"/>
    <x v="0"/>
    <n v="7854.73"/>
    <s v="2/27/2012"/>
    <s v="10/2/2023"/>
    <n v="1071"/>
    <n v="45151"/>
    <x v="2"/>
    <n v="3111.23"/>
    <n v="10965.96"/>
    <x v="20"/>
    <n v="1071"/>
    <n v="16154.72"/>
    <x v="1"/>
    <n v="4.87"/>
    <n v="60"/>
    <s v="3/18/2020"/>
    <x v="0"/>
    <n v="1071"/>
    <x v="0"/>
    <n v="2474.91"/>
    <n v="1774.06"/>
    <n v="88.7"/>
    <s v="5/25/2023"/>
    <s v="7/13/2023"/>
    <n v="737"/>
    <n v="1071"/>
    <s v="5/31/2023"/>
    <s v="Praise"/>
    <s v="Resolved"/>
    <s v="10/26/2023"/>
    <n v="1"/>
    <x v="5"/>
    <x v="3"/>
  </r>
  <r>
    <n v="1072"/>
    <s v="Sarah"/>
    <s v="Mitchell"/>
    <n v="44"/>
    <x v="1"/>
    <s v="Address_1072"/>
    <x v="9"/>
    <n v="19458795925"/>
    <s v="sarah.mitchell@kag.com"/>
    <x v="0"/>
    <n v="4775.13"/>
    <s v="9/29/2006"/>
    <s v="12/6/2023"/>
    <n v="1072"/>
    <n v="44974"/>
    <x v="1"/>
    <n v="366.18"/>
    <n v="4408.95"/>
    <x v="2"/>
    <n v="1072"/>
    <n v="24915.22"/>
    <x v="0"/>
    <n v="1.76"/>
    <n v="12"/>
    <s v="6/29/2022"/>
    <x v="0"/>
    <n v="1072"/>
    <x v="2"/>
    <n v="4945.25"/>
    <n v="2920.52"/>
    <n v="146.03"/>
    <s v="4/1/2023"/>
    <s v="2/23/2023"/>
    <n v="1484"/>
    <n v="1072"/>
    <s v="8/20/2023"/>
    <s v="Complaint"/>
    <s v="Pending"/>
    <s v="10/3/2023"/>
    <n v="1"/>
    <x v="9"/>
    <x v="0"/>
  </r>
  <r>
    <n v="1073"/>
    <s v="James"/>
    <s v="Hernandez"/>
    <n v="25"/>
    <x v="0"/>
    <s v="Address_1073"/>
    <x v="18"/>
    <n v="19458795926"/>
    <s v="james.hernandez@kag.com"/>
    <x v="1"/>
    <n v="5551.49"/>
    <s v="11/14/2005"/>
    <s v="10/31/2023"/>
    <n v="1073"/>
    <n v="44960"/>
    <x v="1"/>
    <n v="3069.72"/>
    <n v="8621.2099999999991"/>
    <x v="42"/>
    <n v="1073"/>
    <n v="2038.81"/>
    <x v="0"/>
    <n v="2.08"/>
    <n v="12"/>
    <s v="12/30/2020"/>
    <x v="2"/>
    <n v="1073"/>
    <x v="2"/>
    <n v="8667.64"/>
    <n v="676.98"/>
    <n v="33.85"/>
    <s v="3/21/2023"/>
    <s v="5/9/2023"/>
    <n v="7775"/>
    <n v="1073"/>
    <s v="10/14/2023"/>
    <s v="Complaint"/>
    <s v="Resolved"/>
    <s v="2/1/2023"/>
    <n v="1"/>
    <x v="9"/>
    <x v="2"/>
  </r>
  <r>
    <n v="1074"/>
    <s v="Paul"/>
    <s v="Gonzalez"/>
    <n v="22"/>
    <x v="0"/>
    <s v="Address_1074"/>
    <x v="9"/>
    <n v="19458795927"/>
    <s v="paul.gonzalez@kag.com"/>
    <x v="1"/>
    <n v="8808.11"/>
    <s v="9/10/2016"/>
    <s v="3/15/2023"/>
    <n v="1074"/>
    <n v="45180"/>
    <x v="1"/>
    <n v="1766.45"/>
    <n v="7041.66"/>
    <x v="81"/>
    <n v="1074"/>
    <n v="25062.6"/>
    <x v="2"/>
    <n v="6.15"/>
    <n v="24"/>
    <s v="4/14/2021"/>
    <x v="0"/>
    <n v="1074"/>
    <x v="1"/>
    <n v="8346.43"/>
    <n v="4774.6099999999997"/>
    <n v="238.73"/>
    <s v="10/1/2023"/>
    <s v="1/13/2023"/>
    <n v="6472"/>
    <n v="1074"/>
    <s v="8/23/2023"/>
    <s v="Complaint"/>
    <s v="Resolved"/>
    <s v="8/6/2023"/>
    <n v="1"/>
    <x v="6"/>
    <x v="2"/>
  </r>
  <r>
    <n v="1075"/>
    <s v="David"/>
    <s v="Adams"/>
    <n v="53"/>
    <x v="1"/>
    <s v="Address_1075"/>
    <x v="13"/>
    <n v="19458795928"/>
    <s v="david.adams@kag.com"/>
    <x v="1"/>
    <n v="4981.5"/>
    <s v="11/5/2018"/>
    <s v="6/3/2023"/>
    <n v="1075"/>
    <n v="44989"/>
    <x v="1"/>
    <n v="1292.28"/>
    <n v="3689.22"/>
    <x v="8"/>
    <n v="1075"/>
    <n v="49510.93"/>
    <x v="0"/>
    <n v="6.52"/>
    <n v="60"/>
    <s v="5/19/2020"/>
    <x v="1"/>
    <n v="1075"/>
    <x v="0"/>
    <n v="6275.02"/>
    <n v="2303.11"/>
    <n v="115.16"/>
    <s v="6/30/2023"/>
    <s v="12/2/2023"/>
    <n v="2273"/>
    <n v="1075"/>
    <s v="5/4/2023"/>
    <s v="Suggestion"/>
    <s v="Pending"/>
    <s v="6/28/2023"/>
    <n v="1"/>
    <x v="11"/>
    <x v="1"/>
  </r>
  <r>
    <n v="1076"/>
    <s v="Thomas"/>
    <s v="Williams"/>
    <n v="55"/>
    <x v="2"/>
    <s v="Address_1076"/>
    <x v="28"/>
    <n v="19458795929"/>
    <s v="thomas.williams@kag.com"/>
    <x v="1"/>
    <n v="3574.2"/>
    <s v="11/12/2004"/>
    <s v="4/20/2023"/>
    <n v="1076"/>
    <n v="45028"/>
    <x v="1"/>
    <n v="1661.99"/>
    <n v="5236.1899999999996"/>
    <x v="5"/>
    <n v="1076"/>
    <n v="40168.080000000002"/>
    <x v="2"/>
    <n v="9.86"/>
    <n v="48"/>
    <s v="4/15/2020"/>
    <x v="0"/>
    <n v="1076"/>
    <x v="0"/>
    <n v="6037.1"/>
    <n v="2516.75"/>
    <n v="125.84"/>
    <s v="3/24/2023"/>
    <s v="4/11/2023"/>
    <n v="7199"/>
    <n v="1076"/>
    <s v="1/12/2023"/>
    <s v="Suggestion"/>
    <s v="Pending"/>
    <s v="6/7/2023"/>
    <n v="1"/>
    <x v="1"/>
    <x v="1"/>
  </r>
  <r>
    <n v="1077"/>
    <s v="David"/>
    <s v="Rodriguez"/>
    <n v="60"/>
    <x v="1"/>
    <s v="Address_1077"/>
    <x v="11"/>
    <n v="19458795930"/>
    <s v="david.rodriguez@kag.com"/>
    <x v="1"/>
    <n v="7990.23"/>
    <s v="8/16/2010"/>
    <s v="12/4/2023"/>
    <n v="1077"/>
    <n v="44943"/>
    <x v="2"/>
    <n v="3924.48"/>
    <n v="4065.75"/>
    <x v="29"/>
    <n v="1077"/>
    <n v="4454.1000000000004"/>
    <x v="0"/>
    <n v="8.7200000000000006"/>
    <n v="12"/>
    <s v="5/6/2021"/>
    <x v="1"/>
    <n v="1077"/>
    <x v="2"/>
    <n v="6891.81"/>
    <n v="2053.6999999999998"/>
    <n v="102.68"/>
    <s v="2/10/2023"/>
    <s v="7/26/2023"/>
    <n v="1875"/>
    <n v="1077"/>
    <s v="11/19/2023"/>
    <s v="Suggestion"/>
    <s v="Pending"/>
    <s v="2/20/2023"/>
    <n v="1"/>
    <x v="3"/>
    <x v="1"/>
  </r>
  <r>
    <n v="1078"/>
    <s v="William"/>
    <s v="Lopez"/>
    <n v="47"/>
    <x v="0"/>
    <s v="Address_1078"/>
    <x v="4"/>
    <n v="19458795931"/>
    <s v="william.lopez@kag.com"/>
    <x v="0"/>
    <n v="599.69000000000005"/>
    <s v="4/20/2018"/>
    <s v="6/22/2023"/>
    <n v="1078"/>
    <n v="45167"/>
    <x v="2"/>
    <n v="4018.41"/>
    <n v="4618.1000000000004"/>
    <x v="35"/>
    <n v="1078"/>
    <n v="33086.300000000003"/>
    <x v="0"/>
    <n v="8.6"/>
    <n v="60"/>
    <s v="1/22/2021"/>
    <x v="2"/>
    <n v="1078"/>
    <x v="2"/>
    <n v="9777.8799999999992"/>
    <n v="1936.39"/>
    <n v="96.82"/>
    <s v="8/28/2023"/>
    <s v="8/19/2023"/>
    <n v="6718"/>
    <n v="1078"/>
    <s v="5/8/2023"/>
    <s v="Complaint"/>
    <s v="Resolved"/>
    <s v="8/24/2023"/>
    <n v="1"/>
    <x v="5"/>
    <x v="1"/>
  </r>
  <r>
    <n v="1079"/>
    <s v="Joseph"/>
    <s v="Thompson"/>
    <n v="54"/>
    <x v="2"/>
    <s v="Address_1079"/>
    <x v="29"/>
    <n v="19458795932"/>
    <s v="joseph.thompson@kag.com"/>
    <x v="1"/>
    <n v="9587.73"/>
    <s v="2/6/2003"/>
    <s v="9/28/2023"/>
    <n v="1079"/>
    <n v="45216"/>
    <x v="0"/>
    <n v="527.75"/>
    <n v="9059.98"/>
    <x v="20"/>
    <n v="1079"/>
    <n v="23594.5"/>
    <x v="1"/>
    <n v="3.58"/>
    <n v="48"/>
    <s v="11/5/2022"/>
    <x v="0"/>
    <n v="1079"/>
    <x v="0"/>
    <n v="8409.74"/>
    <n v="2281.83"/>
    <n v="114.09"/>
    <s v="8/14/2023"/>
    <s v="10/27/2023"/>
    <n v="1065"/>
    <n v="1079"/>
    <s v="2/12/2023"/>
    <s v="Complaint"/>
    <s v="Pending"/>
    <s v="6/25/2023"/>
    <n v="1"/>
    <x v="8"/>
    <x v="1"/>
  </r>
  <r>
    <n v="1080"/>
    <s v="Nancy"/>
    <s v="Wilson"/>
    <n v="46"/>
    <x v="2"/>
    <s v="Address_1080"/>
    <x v="30"/>
    <n v="19458795933"/>
    <s v="nancy.wilson@kag.com"/>
    <x v="1"/>
    <n v="3466.65"/>
    <s v="8/12/2002"/>
    <s v="5/26/2023"/>
    <n v="1080"/>
    <n v="45182"/>
    <x v="0"/>
    <n v="2478.42"/>
    <n v="988.23"/>
    <x v="38"/>
    <n v="1080"/>
    <n v="41486.18"/>
    <x v="0"/>
    <n v="4.71"/>
    <n v="12"/>
    <s v="4/15/2022"/>
    <x v="0"/>
    <n v="1080"/>
    <x v="1"/>
    <n v="2919.65"/>
    <n v="1211.95"/>
    <n v="60.6"/>
    <s v="11/5/2023"/>
    <s v="12/6/2023"/>
    <n v="9571"/>
    <n v="1080"/>
    <s v="9/10/2023"/>
    <s v="Suggestion"/>
    <s v="Resolved"/>
    <s v="10/4/2023"/>
    <n v="1"/>
    <x v="6"/>
    <x v="1"/>
  </r>
  <r>
    <n v="1081"/>
    <s v="Donna"/>
    <s v="Allen"/>
    <n v="39"/>
    <x v="0"/>
    <s v="Address_1081"/>
    <x v="14"/>
    <n v="19458795934"/>
    <s v="donna.allen@kag.com"/>
    <x v="1"/>
    <n v="6333.2"/>
    <s v="5/11/2000"/>
    <s v="10/14/2023"/>
    <n v="1081"/>
    <n v="45287"/>
    <x v="2"/>
    <n v="2652.2"/>
    <n v="3681"/>
    <x v="14"/>
    <n v="1081"/>
    <n v="5827.78"/>
    <x v="1"/>
    <n v="1.92"/>
    <n v="12"/>
    <s v="5/6/2021"/>
    <x v="0"/>
    <n v="1081"/>
    <x v="1"/>
    <n v="5201.3900000000003"/>
    <n v="739.4"/>
    <n v="36.97"/>
    <s v="10/26/2023"/>
    <s v="5/7/2023"/>
    <n v="4601"/>
    <n v="1081"/>
    <s v="11/3/2023"/>
    <s v="Complaint"/>
    <s v="Resolved"/>
    <s v="10/6/2023"/>
    <n v="1"/>
    <x v="0"/>
    <x v="0"/>
  </r>
  <r>
    <n v="1082"/>
    <s v="Andrew"/>
    <s v="Moore"/>
    <n v="31"/>
    <x v="0"/>
    <s v="Address_1082"/>
    <x v="19"/>
    <n v="19458795935"/>
    <s v="andrew.moore@kag.com"/>
    <x v="1"/>
    <n v="6886.01"/>
    <s v="8/27/2001"/>
    <s v="4/12/2023"/>
    <n v="1082"/>
    <n v="44993"/>
    <x v="2"/>
    <n v="160.77000000000001"/>
    <n v="7046.78"/>
    <x v="26"/>
    <n v="1082"/>
    <n v="12403.71"/>
    <x v="1"/>
    <n v="6.23"/>
    <n v="60"/>
    <s v="9/27/2020"/>
    <x v="1"/>
    <n v="1082"/>
    <x v="0"/>
    <n v="7718.32"/>
    <n v="2181.63"/>
    <n v="109.08"/>
    <s v="2/6/2023"/>
    <s v="11/6/2023"/>
    <n v="1394"/>
    <n v="1082"/>
    <s v="12/6/2023"/>
    <s v="Complaint"/>
    <s v="Pending"/>
    <s v="1/26/2023"/>
    <n v="1"/>
    <x v="11"/>
    <x v="4"/>
  </r>
  <r>
    <n v="1083"/>
    <s v="Ashley"/>
    <s v="Carter"/>
    <n v="27"/>
    <x v="1"/>
    <s v="Address_1083"/>
    <x v="25"/>
    <n v="19458795936"/>
    <s v="ashley.carter@kag.com"/>
    <x v="1"/>
    <n v="1457.07"/>
    <s v="10/5/2012"/>
    <s v="1/15/2023"/>
    <n v="1083"/>
    <n v="45206"/>
    <x v="0"/>
    <n v="3588.15"/>
    <n v="5045.22"/>
    <x v="41"/>
    <n v="1083"/>
    <n v="39765.910000000003"/>
    <x v="0"/>
    <n v="1.63"/>
    <n v="12"/>
    <s v="6/28/2021"/>
    <x v="2"/>
    <n v="1083"/>
    <x v="2"/>
    <n v="8633.33"/>
    <n v="3382.33"/>
    <n v="169.12"/>
    <s v="1/31/2023"/>
    <s v="11/30/2023"/>
    <n v="1079"/>
    <n v="1083"/>
    <s v="12/12/2023"/>
    <s v="Complaint"/>
    <s v="Resolved"/>
    <s v="9/7/2023"/>
    <n v="1"/>
    <x v="8"/>
    <x v="4"/>
  </r>
  <r>
    <n v="1084"/>
    <s v="Donald"/>
    <s v="Green"/>
    <n v="28"/>
    <x v="0"/>
    <s v="Address_1084"/>
    <x v="24"/>
    <n v="19458795937"/>
    <s v="donald.green@kag.com"/>
    <x v="0"/>
    <n v="8246.32"/>
    <s v="4/14/2020"/>
    <s v="9/6/2023"/>
    <n v="1084"/>
    <n v="45192"/>
    <x v="0"/>
    <n v="1840.3"/>
    <n v="6406.02"/>
    <x v="71"/>
    <n v="1084"/>
    <n v="42610.77"/>
    <x v="0"/>
    <n v="5.0199999999999996"/>
    <n v="48"/>
    <s v="3/19/2022"/>
    <x v="1"/>
    <n v="1084"/>
    <x v="2"/>
    <n v="1760.87"/>
    <n v="1782.18"/>
    <n v="89.11"/>
    <s v="5/28/2023"/>
    <s v="7/14/2023"/>
    <n v="5130"/>
    <n v="1084"/>
    <s v="6/15/2023"/>
    <s v="Suggestion"/>
    <s v="Resolved"/>
    <s v="9/26/2023"/>
    <n v="1"/>
    <x v="6"/>
    <x v="4"/>
  </r>
  <r>
    <n v="1085"/>
    <s v="Ronald"/>
    <s v="Rodriguez"/>
    <n v="52"/>
    <x v="2"/>
    <s v="Address_1085"/>
    <x v="23"/>
    <n v="19458795938"/>
    <s v="ronald.rodriguez@kag.com"/>
    <x v="1"/>
    <n v="5763.92"/>
    <s v="11/1/2003"/>
    <s v="3/6/2023"/>
    <n v="1085"/>
    <n v="44931"/>
    <x v="0"/>
    <n v="2095.81"/>
    <n v="3668.11"/>
    <x v="73"/>
    <n v="1085"/>
    <n v="26936.47"/>
    <x v="2"/>
    <n v="6.1"/>
    <n v="12"/>
    <s v="3/19/2022"/>
    <x v="0"/>
    <n v="1085"/>
    <x v="0"/>
    <n v="7244.84"/>
    <n v="539.95000000000005"/>
    <n v="27"/>
    <s v="3/12/2023"/>
    <s v="12/1/2023"/>
    <n v="7752"/>
    <n v="1085"/>
    <s v="5/14/2023"/>
    <s v="Praise"/>
    <s v="Resolved"/>
    <s v="4/19/2023"/>
    <n v="1"/>
    <x v="3"/>
    <x v="1"/>
  </r>
  <r>
    <n v="1086"/>
    <s v="Robert"/>
    <s v="Thompson"/>
    <n v="40"/>
    <x v="1"/>
    <s v="Address_1086"/>
    <x v="31"/>
    <n v="19458795939"/>
    <s v="robert.thompson@kag.com"/>
    <x v="0"/>
    <n v="3346.49"/>
    <s v="8/26/2017"/>
    <s v="12/27/2023"/>
    <n v="1086"/>
    <n v="44957"/>
    <x v="1"/>
    <n v="3053.54"/>
    <n v="292.95"/>
    <x v="36"/>
    <n v="1086"/>
    <n v="1965.15"/>
    <x v="0"/>
    <n v="3.05"/>
    <n v="36"/>
    <s v="2/13/2020"/>
    <x v="2"/>
    <n v="1086"/>
    <x v="0"/>
    <n v="2375.89"/>
    <n v="2619.81"/>
    <n v="130.99"/>
    <s v="4/18/2023"/>
    <s v="12/30/2023"/>
    <n v="1153"/>
    <n v="1086"/>
    <s v="2/23/2023"/>
    <s v="Praise"/>
    <s v="Resolved"/>
    <s v="2/19/2023"/>
    <n v="1"/>
    <x v="3"/>
    <x v="0"/>
  </r>
  <r>
    <n v="1087"/>
    <s v="Amanda"/>
    <s v="Martinez"/>
    <n v="25"/>
    <x v="1"/>
    <s v="Address_1087"/>
    <x v="36"/>
    <n v="19458795940"/>
    <s v="amanda.martinez@kag.com"/>
    <x v="1"/>
    <n v="8521.7900000000009"/>
    <s v="12/23/2006"/>
    <s v="6/23/2023"/>
    <n v="1087"/>
    <n v="45078"/>
    <x v="0"/>
    <n v="2350.0100000000002"/>
    <n v="10871.8"/>
    <x v="44"/>
    <n v="1087"/>
    <n v="44792.04"/>
    <x v="0"/>
    <n v="7.98"/>
    <n v="48"/>
    <s v="1/15/2020"/>
    <x v="1"/>
    <n v="1087"/>
    <x v="2"/>
    <n v="1953.81"/>
    <n v="2620.36"/>
    <n v="131.02000000000001"/>
    <s v="2/20/2023"/>
    <s v="9/13/2023"/>
    <n v="1277"/>
    <n v="1087"/>
    <s v="1/9/2023"/>
    <s v="Praise"/>
    <s v="Resolved"/>
    <s v="4/30/2023"/>
    <n v="1"/>
    <x v="7"/>
    <x v="2"/>
  </r>
  <r>
    <n v="1088"/>
    <s v="Stephanie"/>
    <s v="Jackson"/>
    <n v="38"/>
    <x v="2"/>
    <s v="Address_1088"/>
    <x v="33"/>
    <n v="19458795941"/>
    <s v="stephanie.jackson@kag.com"/>
    <x v="1"/>
    <n v="6288.3"/>
    <s v="10/8/2015"/>
    <s v="11/27/2023"/>
    <n v="1088"/>
    <n v="45193"/>
    <x v="1"/>
    <n v="3742.27"/>
    <n v="10030.57"/>
    <x v="17"/>
    <n v="1088"/>
    <n v="19755.5"/>
    <x v="0"/>
    <n v="7.07"/>
    <n v="60"/>
    <s v="9/20/2022"/>
    <x v="2"/>
    <n v="1088"/>
    <x v="0"/>
    <n v="8591.74"/>
    <n v="844.57"/>
    <n v="42.23"/>
    <s v="2/7/2023"/>
    <s v="6/26/2023"/>
    <n v="4762"/>
    <n v="1088"/>
    <s v="2/25/2023"/>
    <s v="Suggestion"/>
    <s v="Resolved"/>
    <s v="4/17/2023"/>
    <n v="1"/>
    <x v="6"/>
    <x v="0"/>
  </r>
  <r>
    <n v="1089"/>
    <s v="Susan"/>
    <s v="Campbell"/>
    <n v="54"/>
    <x v="0"/>
    <s v="Address_1089"/>
    <x v="33"/>
    <n v="19458795942"/>
    <s v="susan.campbell@kag.com"/>
    <x v="0"/>
    <n v="7879.2"/>
    <s v="2/28/2005"/>
    <s v="12/24/2023"/>
    <n v="1089"/>
    <n v="44977"/>
    <x v="1"/>
    <n v="2983.33"/>
    <n v="4895.87"/>
    <x v="2"/>
    <n v="1089"/>
    <n v="2944.35"/>
    <x v="1"/>
    <n v="2.33"/>
    <n v="60"/>
    <s v="5/29/2021"/>
    <x v="1"/>
    <n v="1089"/>
    <x v="0"/>
    <n v="8079.54"/>
    <n v="1715.46"/>
    <n v="85.77"/>
    <s v="11/27/2023"/>
    <s v="3/11/2023"/>
    <n v="4725"/>
    <n v="1089"/>
    <s v="2/3/2023"/>
    <s v="Praise"/>
    <s v="Pending"/>
    <s v="12/24/2023"/>
    <n v="1"/>
    <x v="9"/>
    <x v="1"/>
  </r>
  <r>
    <n v="1090"/>
    <s v="William"/>
    <s v="Jones"/>
    <n v="45"/>
    <x v="1"/>
    <s v="Address_1090"/>
    <x v="17"/>
    <n v="19458795943"/>
    <s v="william.jones@kag.com"/>
    <x v="1"/>
    <n v="9923.8700000000008"/>
    <s v="12/4/2000"/>
    <s v="1/30/2023"/>
    <n v="1090"/>
    <n v="45173"/>
    <x v="0"/>
    <n v="1137.9100000000001"/>
    <n v="8785.9599999999991"/>
    <x v="64"/>
    <n v="1090"/>
    <n v="41121.800000000003"/>
    <x v="2"/>
    <n v="9.85"/>
    <n v="12"/>
    <s v="5/22/2021"/>
    <x v="2"/>
    <n v="1090"/>
    <x v="0"/>
    <n v="7719.32"/>
    <n v="3946.56"/>
    <n v="197.33"/>
    <s v="8/25/2023"/>
    <s v="5/17/2023"/>
    <n v="6213"/>
    <n v="1090"/>
    <s v="6/2/2023"/>
    <s v="Complaint"/>
    <s v="Resolved"/>
    <s v="5/28/2023"/>
    <n v="1"/>
    <x v="6"/>
    <x v="0"/>
  </r>
  <r>
    <n v="1091"/>
    <s v="David"/>
    <s v="Campbell"/>
    <n v="69"/>
    <x v="2"/>
    <s v="Address_1091"/>
    <x v="22"/>
    <n v="19458795944"/>
    <s v="david.campbell@kag.com"/>
    <x v="1"/>
    <n v="1389.74"/>
    <s v="11/21/2015"/>
    <s v="2/10/2023"/>
    <n v="1091"/>
    <n v="44974"/>
    <x v="2"/>
    <n v="4353.7299999999996"/>
    <n v="5743.47"/>
    <x v="18"/>
    <n v="1091"/>
    <n v="21485.39"/>
    <x v="1"/>
    <n v="5.88"/>
    <n v="48"/>
    <s v="4/16/2020"/>
    <x v="1"/>
    <n v="1091"/>
    <x v="0"/>
    <n v="1217.79"/>
    <n v="160.80000000000001"/>
    <n v="8.0399999999999991"/>
    <s v="6/21/2023"/>
    <s v="6/20/2023"/>
    <n v="2176"/>
    <n v="1091"/>
    <s v="6/12/2023"/>
    <s v="Praise"/>
    <s v="Resolved"/>
    <s v="12/11/2023"/>
    <n v="1"/>
    <x v="9"/>
    <x v="3"/>
  </r>
  <r>
    <n v="1092"/>
    <s v="Kimberly"/>
    <s v="Thompson"/>
    <n v="48"/>
    <x v="2"/>
    <s v="Address_1092"/>
    <x v="20"/>
    <n v="19458795945"/>
    <s v="kimberly.thompson@kag.com"/>
    <x v="0"/>
    <n v="7521.01"/>
    <s v="12/15/2017"/>
    <s v="3/8/2023"/>
    <n v="1092"/>
    <n v="45260"/>
    <x v="0"/>
    <n v="1086.81"/>
    <n v="6434.2"/>
    <x v="22"/>
    <n v="1092"/>
    <n v="10309.52"/>
    <x v="0"/>
    <n v="1.24"/>
    <n v="60"/>
    <s v="9/5/2021"/>
    <x v="2"/>
    <n v="1092"/>
    <x v="2"/>
    <n v="3311.74"/>
    <n v="475.26"/>
    <n v="23.76"/>
    <s v="2/19/2023"/>
    <s v="8/25/2023"/>
    <n v="4411"/>
    <n v="1092"/>
    <s v="4/22/2023"/>
    <s v="Suggestion"/>
    <s v="Resolved"/>
    <s v="7/29/2023"/>
    <n v="1"/>
    <x v="4"/>
    <x v="1"/>
  </r>
  <r>
    <n v="1093"/>
    <s v="Barbara"/>
    <s v="Robinson"/>
    <n v="45"/>
    <x v="2"/>
    <s v="Address_1093"/>
    <x v="39"/>
    <n v="19458795946"/>
    <s v="barbara.robinson@kag.com"/>
    <x v="0"/>
    <n v="7600.94"/>
    <s v="6/29/2002"/>
    <s v="9/30/2023"/>
    <n v="1093"/>
    <n v="45058"/>
    <x v="0"/>
    <n v="3570.53"/>
    <n v="4030.41"/>
    <x v="24"/>
    <n v="1093"/>
    <n v="40277.33"/>
    <x v="2"/>
    <n v="4.1500000000000004"/>
    <n v="36"/>
    <s v="12/19/2020"/>
    <x v="0"/>
    <n v="1093"/>
    <x v="2"/>
    <n v="4879.99"/>
    <n v="3503.37"/>
    <n v="175.17"/>
    <s v="12/13/2023"/>
    <s v="12/24/2023"/>
    <n v="8037"/>
    <n v="1093"/>
    <s v="7/20/2023"/>
    <s v="Complaint"/>
    <s v="Pending"/>
    <s v="12/31/2023"/>
    <n v="1"/>
    <x v="10"/>
    <x v="0"/>
  </r>
  <r>
    <n v="1094"/>
    <s v="Andrew"/>
    <s v="Harris"/>
    <n v="59"/>
    <x v="0"/>
    <s v="Address_1094"/>
    <x v="36"/>
    <n v="19458795947"/>
    <s v="andrew.harris@kag.com"/>
    <x v="1"/>
    <n v="8759.43"/>
    <s v="12/10/2010"/>
    <s v="1/26/2023"/>
    <n v="1094"/>
    <n v="45062"/>
    <x v="0"/>
    <n v="3963.12"/>
    <n v="12722.55"/>
    <x v="60"/>
    <n v="1094"/>
    <n v="23428.07"/>
    <x v="0"/>
    <n v="9.81"/>
    <n v="24"/>
    <s v="12/19/2022"/>
    <x v="0"/>
    <n v="1094"/>
    <x v="2"/>
    <n v="8920.41"/>
    <n v="2862.4"/>
    <n v="143.12"/>
    <s v="5/16/2023"/>
    <s v="7/11/2023"/>
    <n v="1458"/>
    <n v="1094"/>
    <s v="12/4/2023"/>
    <s v="Praise"/>
    <s v="Pending"/>
    <s v="9/9/2023"/>
    <n v="1"/>
    <x v="10"/>
    <x v="1"/>
  </r>
  <r>
    <n v="1095"/>
    <s v="Andrew"/>
    <s v="Ramirez"/>
    <n v="44"/>
    <x v="0"/>
    <s v="Address_1095"/>
    <x v="1"/>
    <n v="19458795948"/>
    <s v="andrew.ramirez@kag.com"/>
    <x v="0"/>
    <n v="4139.8500000000004"/>
    <s v="9/10/2011"/>
    <s v="4/28/2023"/>
    <n v="1095"/>
    <n v="44933"/>
    <x v="0"/>
    <n v="3444.53"/>
    <n v="7584.38"/>
    <x v="54"/>
    <n v="1095"/>
    <n v="30782.67"/>
    <x v="0"/>
    <n v="9.1199999999999992"/>
    <n v="36"/>
    <s v="12/20/2020"/>
    <x v="0"/>
    <n v="1095"/>
    <x v="1"/>
    <n v="5708.52"/>
    <n v="2894.09"/>
    <n v="144.69999999999999"/>
    <s v="11/6/2023"/>
    <s v="8/25/2023"/>
    <n v="8978"/>
    <n v="1095"/>
    <s v="10/11/2023"/>
    <s v="Complaint"/>
    <s v="Pending"/>
    <s v="3/18/2023"/>
    <n v="1"/>
    <x v="3"/>
    <x v="0"/>
  </r>
  <r>
    <n v="1096"/>
    <s v="James"/>
    <s v="King"/>
    <n v="57"/>
    <x v="0"/>
    <s v="Address_1096"/>
    <x v="17"/>
    <n v="19458795949"/>
    <s v="james.king@kag.com"/>
    <x v="1"/>
    <n v="8709.5499999999993"/>
    <s v="12/15/2021"/>
    <s v="11/25/2023"/>
    <n v="1096"/>
    <n v="45045"/>
    <x v="0"/>
    <n v="2114.8000000000002"/>
    <n v="6594.75"/>
    <x v="82"/>
    <n v="1096"/>
    <n v="41332.949999999997"/>
    <x v="1"/>
    <n v="2.36"/>
    <n v="36"/>
    <s v="8/18/2021"/>
    <x v="1"/>
    <n v="1096"/>
    <x v="2"/>
    <n v="5487.75"/>
    <n v="2288.44"/>
    <n v="114.42"/>
    <s v="10/23/2023"/>
    <s v="4/5/2023"/>
    <n v="1664"/>
    <n v="1096"/>
    <s v="7/1/2023"/>
    <s v="Complaint"/>
    <s v="Pending"/>
    <s v="10/2/2023"/>
    <n v="1"/>
    <x v="1"/>
    <x v="1"/>
  </r>
  <r>
    <n v="1097"/>
    <s v="Michelle"/>
    <s v="Hall"/>
    <n v="38"/>
    <x v="0"/>
    <s v="Address_1097"/>
    <x v="13"/>
    <n v="19458795950"/>
    <s v="michelle.hall@kag.com"/>
    <x v="1"/>
    <n v="6434.84"/>
    <s v="1/22/2015"/>
    <s v="7/28/2023"/>
    <n v="1097"/>
    <n v="45214"/>
    <x v="1"/>
    <n v="4390.99"/>
    <n v="10825.83"/>
    <x v="59"/>
    <n v="1097"/>
    <n v="26598.68"/>
    <x v="1"/>
    <n v="8.6999999999999993"/>
    <n v="48"/>
    <s v="10/6/2022"/>
    <x v="2"/>
    <n v="1097"/>
    <x v="0"/>
    <n v="1041.54"/>
    <n v="429.49"/>
    <n v="21.47"/>
    <s v="2/16/2023"/>
    <s v="9/10/2023"/>
    <n v="301"/>
    <n v="1097"/>
    <s v="1/12/2023"/>
    <s v="Praise"/>
    <s v="Resolved"/>
    <s v="7/12/2023"/>
    <n v="1"/>
    <x v="8"/>
    <x v="0"/>
  </r>
  <r>
    <n v="1098"/>
    <s v="Lisa"/>
    <s v="Mitchell"/>
    <n v="26"/>
    <x v="2"/>
    <s v="Address_1098"/>
    <x v="23"/>
    <n v="19458795951"/>
    <s v="lisa.mitchell@kag.com"/>
    <x v="1"/>
    <n v="780.84"/>
    <s v="8/19/2012"/>
    <s v="12/23/2023"/>
    <n v="1098"/>
    <n v="45268"/>
    <x v="0"/>
    <n v="1645.22"/>
    <n v="-864.38"/>
    <x v="36"/>
    <n v="1098"/>
    <n v="6413.42"/>
    <x v="1"/>
    <n v="6.57"/>
    <n v="12"/>
    <s v="8/29/2021"/>
    <x v="0"/>
    <n v="1098"/>
    <x v="1"/>
    <n v="8467.7999999999993"/>
    <n v="264.52"/>
    <n v="13.23"/>
    <s v="1/4/2023"/>
    <s v="10/20/2023"/>
    <n v="4982"/>
    <n v="1098"/>
    <s v="8/2/2023"/>
    <s v="Suggestion"/>
    <s v="Resolved"/>
    <s v="10/22/2023"/>
    <n v="1"/>
    <x v="0"/>
    <x v="4"/>
  </r>
  <r>
    <n v="1099"/>
    <s v="Mark"/>
    <s v="Campbell"/>
    <n v="46"/>
    <x v="1"/>
    <s v="Address_1099"/>
    <x v="10"/>
    <n v="19458795952"/>
    <s v="mark.campbell@kag.com"/>
    <x v="0"/>
    <n v="412.02"/>
    <s v="6/15/2002"/>
    <s v="9/5/2023"/>
    <n v="1099"/>
    <n v="45204"/>
    <x v="2"/>
    <n v="3438.51"/>
    <n v="3850.53"/>
    <x v="19"/>
    <n v="1099"/>
    <n v="48224.33"/>
    <x v="1"/>
    <n v="1.2"/>
    <n v="60"/>
    <s v="7/20/2020"/>
    <x v="1"/>
    <n v="1099"/>
    <x v="1"/>
    <n v="6265.88"/>
    <n v="1620.81"/>
    <n v="81.040000000000006"/>
    <s v="7/27/2023"/>
    <s v="10/9/2023"/>
    <n v="1920"/>
    <n v="1099"/>
    <s v="10/25/2023"/>
    <s v="Suggestion"/>
    <s v="Pending"/>
    <s v="3/23/2023"/>
    <n v="1"/>
    <x v="8"/>
    <x v="1"/>
  </r>
  <r>
    <n v="1100"/>
    <s v="Linda"/>
    <s v="Harris"/>
    <n v="32"/>
    <x v="2"/>
    <s v="Address_1100"/>
    <x v="33"/>
    <n v="19458795953"/>
    <s v="linda.harris@kag.com"/>
    <x v="0"/>
    <n v="4866.71"/>
    <s v="7/21/2007"/>
    <s v="4/5/2023"/>
    <n v="1100"/>
    <n v="45144"/>
    <x v="2"/>
    <n v="4389.54"/>
    <n v="9256.25"/>
    <x v="48"/>
    <n v="1100"/>
    <n v="15040.48"/>
    <x v="1"/>
    <n v="7.82"/>
    <n v="12"/>
    <s v="1/30/2020"/>
    <x v="1"/>
    <n v="1100"/>
    <x v="1"/>
    <n v="4342.2299999999996"/>
    <n v="283.27999999999997"/>
    <n v="14.16"/>
    <s v="10/31/2023"/>
    <s v="3/27/2023"/>
    <n v="2430"/>
    <n v="1100"/>
    <s v="1/25/2023"/>
    <s v="Suggestion"/>
    <s v="Resolved"/>
    <s v="10/8/2023"/>
    <n v="1"/>
    <x v="5"/>
    <x v="4"/>
  </r>
  <r>
    <n v="1101"/>
    <s v="William"/>
    <s v="Martinez"/>
    <n v="50"/>
    <x v="1"/>
    <s v="Address_1101"/>
    <x v="0"/>
    <n v="19458795954"/>
    <s v="william.martinez@kag.com"/>
    <x v="1"/>
    <n v="7879.74"/>
    <s v="10/8/2022"/>
    <s v="11/10/2023"/>
    <n v="1101"/>
    <n v="45041"/>
    <x v="1"/>
    <n v="785.59"/>
    <n v="8665.33"/>
    <x v="64"/>
    <n v="1101"/>
    <n v="49718.22"/>
    <x v="0"/>
    <n v="4.72"/>
    <n v="48"/>
    <s v="3/15/2022"/>
    <x v="1"/>
    <n v="1101"/>
    <x v="0"/>
    <n v="2444.6"/>
    <n v="2826.37"/>
    <n v="141.32"/>
    <s v="11/22/2023"/>
    <s v="2/5/2023"/>
    <n v="5115"/>
    <n v="1101"/>
    <s v="6/19/2023"/>
    <s v="Complaint"/>
    <s v="Resolved"/>
    <s v="10/28/2023"/>
    <n v="-1"/>
    <x v="1"/>
    <x v="1"/>
  </r>
  <r>
    <n v="1102"/>
    <s v="Kenneth"/>
    <s v="Wilson"/>
    <n v="54"/>
    <x v="1"/>
    <s v="Address_1102"/>
    <x v="4"/>
    <n v="19458795955"/>
    <s v="kenneth.wilson@kag.com"/>
    <x v="1"/>
    <n v="3903.89"/>
    <s v="11/28/2001"/>
    <s v="4/5/2023"/>
    <n v="1102"/>
    <n v="45090"/>
    <x v="1"/>
    <n v="3266.65"/>
    <n v="7170.54"/>
    <x v="29"/>
    <n v="1102"/>
    <n v="1295.2"/>
    <x v="0"/>
    <n v="4.57"/>
    <n v="48"/>
    <s v="9/29/2021"/>
    <x v="2"/>
    <n v="1102"/>
    <x v="0"/>
    <n v="4773.96"/>
    <n v="3395.14"/>
    <n v="169.76"/>
    <s v="4/22/2023"/>
    <s v="2/15/2023"/>
    <n v="7056"/>
    <n v="1102"/>
    <s v="8/9/2023"/>
    <s v="Complaint"/>
    <s v="Resolved"/>
    <s v="10/25/2023"/>
    <n v="1"/>
    <x v="7"/>
    <x v="1"/>
  </r>
  <r>
    <n v="1103"/>
    <s v="Paul"/>
    <s v="Adams"/>
    <n v="64"/>
    <x v="1"/>
    <s v="Address_1103"/>
    <x v="34"/>
    <n v="19458795956"/>
    <s v="paul.adams@kag.com"/>
    <x v="0"/>
    <n v="8533.14"/>
    <s v="11/27/2002"/>
    <s v="4/12/2023"/>
    <n v="1103"/>
    <n v="45211"/>
    <x v="0"/>
    <n v="4505.79"/>
    <n v="13038.93"/>
    <x v="40"/>
    <n v="1103"/>
    <n v="24705.61"/>
    <x v="2"/>
    <n v="4.45"/>
    <n v="60"/>
    <s v="4/13/2022"/>
    <x v="2"/>
    <n v="1103"/>
    <x v="1"/>
    <n v="3148.49"/>
    <n v="3091.38"/>
    <n v="154.57"/>
    <s v="3/13/2023"/>
    <s v="11/16/2023"/>
    <n v="4104"/>
    <n v="1103"/>
    <s v="11/2/2023"/>
    <s v="Suggestion"/>
    <s v="Pending"/>
    <s v="8/2/2023"/>
    <n v="1"/>
    <x v="8"/>
    <x v="3"/>
  </r>
  <r>
    <n v="1104"/>
    <s v="Susan"/>
    <s v="Rivera"/>
    <n v="53"/>
    <x v="0"/>
    <s v="Address_1104"/>
    <x v="2"/>
    <n v="19458795957"/>
    <s v="susan.rivera@kag.com"/>
    <x v="1"/>
    <n v="4972.01"/>
    <s v="9/4/2000"/>
    <s v="8/2/2023"/>
    <n v="1104"/>
    <n v="45149"/>
    <x v="0"/>
    <n v="524.38"/>
    <n v="5496.39"/>
    <x v="60"/>
    <n v="1104"/>
    <n v="35541.81"/>
    <x v="0"/>
    <n v="6.37"/>
    <n v="36"/>
    <s v="10/19/2022"/>
    <x v="2"/>
    <n v="1104"/>
    <x v="1"/>
    <n v="5051.75"/>
    <n v="3646.69"/>
    <n v="182.33"/>
    <s v="4/11/2023"/>
    <s v="7/21/2023"/>
    <n v="2570"/>
    <n v="1104"/>
    <s v="7/11/2023"/>
    <s v="Suggestion"/>
    <s v="Pending"/>
    <s v="2/5/2023"/>
    <n v="1"/>
    <x v="5"/>
    <x v="1"/>
  </r>
  <r>
    <n v="1105"/>
    <s v="Ashley"/>
    <s v="Robinson"/>
    <n v="68"/>
    <x v="2"/>
    <s v="Address_1105"/>
    <x v="20"/>
    <n v="19458795958"/>
    <s v="ashley.robinson@kag.com"/>
    <x v="0"/>
    <n v="360.26"/>
    <s v="4/3/2005"/>
    <s v="5/11/2023"/>
    <n v="1105"/>
    <n v="45012"/>
    <x v="1"/>
    <n v="737.31"/>
    <n v="-377.05"/>
    <x v="26"/>
    <n v="1105"/>
    <n v="45408.79"/>
    <x v="1"/>
    <n v="7.43"/>
    <n v="48"/>
    <s v="8/23/2022"/>
    <x v="2"/>
    <n v="1105"/>
    <x v="1"/>
    <n v="3758.48"/>
    <n v="4760.38"/>
    <n v="238.02"/>
    <s v="7/28/2023"/>
    <s v="9/13/2023"/>
    <n v="8985"/>
    <n v="1105"/>
    <s v="5/17/2023"/>
    <s v="Complaint"/>
    <s v="Pending"/>
    <s v="1/16/2023"/>
    <n v="1"/>
    <x v="11"/>
    <x v="3"/>
  </r>
  <r>
    <n v="1106"/>
    <s v="Andrew"/>
    <s v="Green"/>
    <n v="45"/>
    <x v="1"/>
    <s v="Address_1106"/>
    <x v="33"/>
    <n v="19458795959"/>
    <s v="andrew.green@kag.com"/>
    <x v="0"/>
    <n v="9739.2800000000007"/>
    <s v="5/30/2004"/>
    <s v="5/12/2023"/>
    <n v="1106"/>
    <n v="45115"/>
    <x v="2"/>
    <n v="1897.5"/>
    <n v="7841.78"/>
    <x v="12"/>
    <n v="1106"/>
    <n v="39236.51"/>
    <x v="2"/>
    <n v="6.83"/>
    <n v="60"/>
    <s v="4/12/2020"/>
    <x v="2"/>
    <n v="1106"/>
    <x v="1"/>
    <n v="1395.76"/>
    <n v="4837.2299999999996"/>
    <n v="241.86"/>
    <s v="1/29/2023"/>
    <s v="4/23/2023"/>
    <n v="9352"/>
    <n v="1106"/>
    <s v="12/15/2023"/>
    <s v="Suggestion"/>
    <s v="Pending"/>
    <s v="8/6/2023"/>
    <n v="1"/>
    <x v="2"/>
    <x v="0"/>
  </r>
  <r>
    <n v="1107"/>
    <s v="Charles"/>
    <s v="Harris"/>
    <n v="27"/>
    <x v="2"/>
    <s v="Address_1107"/>
    <x v="20"/>
    <n v="19458795960"/>
    <s v="charles.harris@kag.com"/>
    <x v="0"/>
    <n v="4947.16"/>
    <s v="10/24/2022"/>
    <s v="4/12/2023"/>
    <n v="1107"/>
    <n v="44979"/>
    <x v="0"/>
    <n v="4971.6099999999997"/>
    <n v="-24.45"/>
    <x v="75"/>
    <n v="1107"/>
    <n v="13525.76"/>
    <x v="1"/>
    <n v="3.18"/>
    <n v="36"/>
    <s v="1/14/2022"/>
    <x v="1"/>
    <n v="1107"/>
    <x v="0"/>
    <n v="9931.99"/>
    <n v="1427.41"/>
    <n v="71.37"/>
    <s v="7/10/2023"/>
    <s v="1/10/2023"/>
    <n v="9653"/>
    <n v="1107"/>
    <s v="5/4/2023"/>
    <s v="Complaint"/>
    <s v="Pending"/>
    <s v="8/12/2023"/>
    <n v="1"/>
    <x v="9"/>
    <x v="4"/>
  </r>
  <r>
    <n v="1108"/>
    <s v="Paul"/>
    <s v="Wilson"/>
    <n v="40"/>
    <x v="0"/>
    <s v="Address_1108"/>
    <x v="33"/>
    <n v="19458795961"/>
    <s v="paul.wilson@kag.com"/>
    <x v="0"/>
    <n v="6536.35"/>
    <s v="6/24/2011"/>
    <s v="2/26/2023"/>
    <n v="1108"/>
    <n v="45254"/>
    <x v="2"/>
    <n v="1127.44"/>
    <n v="5408.91"/>
    <x v="7"/>
    <n v="1108"/>
    <n v="12921.92"/>
    <x v="1"/>
    <n v="7.36"/>
    <n v="24"/>
    <s v="11/7/2020"/>
    <x v="1"/>
    <n v="1108"/>
    <x v="2"/>
    <n v="5030.4399999999996"/>
    <n v="1458.1"/>
    <n v="72.900000000000006"/>
    <s v="3/11/2023"/>
    <s v="9/6/2023"/>
    <n v="7364"/>
    <n v="1108"/>
    <s v="11/18/2023"/>
    <s v="Suggestion"/>
    <s v="Pending"/>
    <s v="7/29/2023"/>
    <n v="1"/>
    <x v="4"/>
    <x v="0"/>
  </r>
  <r>
    <n v="1109"/>
    <s v="Robert"/>
    <s v="Wright"/>
    <n v="45"/>
    <x v="1"/>
    <s v="Address_1109"/>
    <x v="30"/>
    <n v="19458795962"/>
    <s v="robert.wright@kag.com"/>
    <x v="0"/>
    <n v="2072.96"/>
    <s v="10/23/2015"/>
    <s v="7/12/2023"/>
    <n v="1109"/>
    <n v="45267"/>
    <x v="1"/>
    <n v="1630.35"/>
    <n v="3703.31"/>
    <x v="92"/>
    <n v="1109"/>
    <n v="18472.75"/>
    <x v="1"/>
    <n v="2.2200000000000002"/>
    <n v="24"/>
    <s v="10/6/2020"/>
    <x v="1"/>
    <n v="1109"/>
    <x v="1"/>
    <n v="8321.98"/>
    <n v="3716.89"/>
    <n v="185.84"/>
    <s v="4/3/2023"/>
    <s v="1/31/2023"/>
    <n v="9572"/>
    <n v="1109"/>
    <s v="6/28/2023"/>
    <s v="Complaint"/>
    <s v="Pending"/>
    <s v="9/11/2023"/>
    <n v="1"/>
    <x v="0"/>
    <x v="0"/>
  </r>
  <r>
    <n v="1110"/>
    <s v="Christopher"/>
    <s v="Mitchell"/>
    <n v="51"/>
    <x v="0"/>
    <s v="Address_1110"/>
    <x v="21"/>
    <n v="19458795963"/>
    <s v="christopher.mitchell@kag.com"/>
    <x v="1"/>
    <n v="3043.57"/>
    <s v="1/11/2010"/>
    <s v="9/12/2023"/>
    <n v="1110"/>
    <n v="44941"/>
    <x v="2"/>
    <n v="4177.13"/>
    <n v="7220.7"/>
    <x v="68"/>
    <n v="1110"/>
    <n v="6416.47"/>
    <x v="0"/>
    <n v="9.74"/>
    <n v="48"/>
    <s v="9/15/2020"/>
    <x v="0"/>
    <n v="1110"/>
    <x v="1"/>
    <n v="2045.13"/>
    <n v="4950.04"/>
    <n v="247.5"/>
    <s v="2/6/2023"/>
    <s v="3/23/2023"/>
    <n v="5537"/>
    <n v="1110"/>
    <s v="1/28/2023"/>
    <s v="Complaint"/>
    <s v="Resolved"/>
    <s v="4/30/2023"/>
    <n v="1"/>
    <x v="3"/>
    <x v="1"/>
  </r>
  <r>
    <n v="1111"/>
    <s v="Susan"/>
    <s v="King"/>
    <n v="22"/>
    <x v="0"/>
    <s v="Address_1111"/>
    <x v="32"/>
    <n v="19458795964"/>
    <s v="susan.king@kag.com"/>
    <x v="0"/>
    <n v="4894.42"/>
    <s v="10/9/2003"/>
    <s v="6/11/2023"/>
    <n v="1111"/>
    <n v="45053"/>
    <x v="2"/>
    <n v="662.41"/>
    <n v="4232.01"/>
    <x v="46"/>
    <n v="1111"/>
    <n v="33809.089999999997"/>
    <x v="0"/>
    <n v="5.26"/>
    <n v="60"/>
    <s v="12/4/2021"/>
    <x v="2"/>
    <n v="1111"/>
    <x v="1"/>
    <n v="6478.81"/>
    <n v="2064.34"/>
    <n v="103.22"/>
    <s v="9/3/2023"/>
    <s v="11/10/2023"/>
    <n v="4608"/>
    <n v="1111"/>
    <s v="7/16/2023"/>
    <s v="Suggestion"/>
    <s v="Resolved"/>
    <s v="8/10/2023"/>
    <n v="-1"/>
    <x v="10"/>
    <x v="2"/>
  </r>
  <r>
    <n v="1112"/>
    <s v="Sandra"/>
    <s v="Martinez"/>
    <n v="35"/>
    <x v="2"/>
    <s v="Address_1112"/>
    <x v="7"/>
    <n v="19458795965"/>
    <s v="sandra.martinez@kag.com"/>
    <x v="0"/>
    <n v="8576.27"/>
    <s v="8/4/2019"/>
    <s v="2/1/2023"/>
    <n v="1112"/>
    <n v="45102"/>
    <x v="2"/>
    <n v="4981.07"/>
    <n v="13557.34"/>
    <x v="72"/>
    <n v="1112"/>
    <n v="47121.66"/>
    <x v="0"/>
    <n v="1.82"/>
    <n v="24"/>
    <s v="6/30/2022"/>
    <x v="1"/>
    <n v="1112"/>
    <x v="1"/>
    <n v="5724.37"/>
    <n v="926.52"/>
    <n v="46.33"/>
    <s v="5/23/2023"/>
    <s v="10/11/2023"/>
    <n v="3857"/>
    <n v="1112"/>
    <s v="6/3/2023"/>
    <s v="Complaint"/>
    <s v="Resolved"/>
    <s v="8/1/2023"/>
    <n v="1"/>
    <x v="7"/>
    <x v="4"/>
  </r>
  <r>
    <n v="1113"/>
    <s v="Patricia"/>
    <s v="Wright"/>
    <n v="23"/>
    <x v="1"/>
    <s v="Address_1113"/>
    <x v="37"/>
    <n v="19458795966"/>
    <s v="patricia.wright@kag.com"/>
    <x v="0"/>
    <n v="1109.3499999999999"/>
    <s v="2/13/2018"/>
    <s v="6/21/2023"/>
    <n v="1113"/>
    <n v="45044"/>
    <x v="0"/>
    <n v="3696.92"/>
    <n v="4806.2700000000004"/>
    <x v="55"/>
    <n v="1113"/>
    <n v="32463.11"/>
    <x v="0"/>
    <n v="6.19"/>
    <n v="12"/>
    <s v="3/28/2020"/>
    <x v="2"/>
    <n v="1113"/>
    <x v="0"/>
    <n v="9582.4599999999991"/>
    <n v="3643.88"/>
    <n v="182.19"/>
    <s v="5/11/2023"/>
    <s v="9/13/2023"/>
    <n v="6082"/>
    <n v="1113"/>
    <s v="11/17/2023"/>
    <s v="Suggestion"/>
    <s v="Resolved"/>
    <s v="3/30/2023"/>
    <n v="1"/>
    <x v="1"/>
    <x v="2"/>
  </r>
  <r>
    <n v="1114"/>
    <s v="Matthew"/>
    <s v="Hernandez"/>
    <n v="59"/>
    <x v="0"/>
    <s v="Address_1114"/>
    <x v="6"/>
    <n v="19458795967"/>
    <s v="matthew.hernandez@kag.com"/>
    <x v="1"/>
    <n v="7825.36"/>
    <s v="11/3/2007"/>
    <s v="4/7/2023"/>
    <n v="1114"/>
    <n v="45108"/>
    <x v="1"/>
    <n v="4796.26"/>
    <n v="3029.1"/>
    <x v="8"/>
    <n v="1114"/>
    <n v="27135.31"/>
    <x v="1"/>
    <n v="6.19"/>
    <n v="12"/>
    <s v="8/24/2022"/>
    <x v="0"/>
    <n v="1114"/>
    <x v="2"/>
    <n v="8232.48"/>
    <n v="1926.47"/>
    <n v="96.32"/>
    <s v="3/16/2023"/>
    <s v="7/30/2023"/>
    <n v="6392"/>
    <n v="1114"/>
    <s v="2/17/2023"/>
    <s v="Complaint"/>
    <s v="Pending"/>
    <s v="3/2/2023"/>
    <n v="1"/>
    <x v="2"/>
    <x v="1"/>
  </r>
  <r>
    <n v="1115"/>
    <s v="Brian"/>
    <s v="Hernandez"/>
    <n v="64"/>
    <x v="2"/>
    <s v="Address_1115"/>
    <x v="24"/>
    <n v="19458795968"/>
    <s v="brian.hernandez@kag.com"/>
    <x v="0"/>
    <n v="5835.57"/>
    <s v="9/4/2012"/>
    <s v="5/19/2023"/>
    <n v="1115"/>
    <n v="44994"/>
    <x v="0"/>
    <n v="730.55"/>
    <n v="5105.0200000000004"/>
    <x v="28"/>
    <n v="1115"/>
    <n v="25664.11"/>
    <x v="2"/>
    <n v="1.35"/>
    <n v="60"/>
    <s v="8/28/2020"/>
    <x v="0"/>
    <n v="1115"/>
    <x v="1"/>
    <n v="4719.5"/>
    <n v="400.09"/>
    <n v="20"/>
    <s v="3/2/2023"/>
    <s v="7/4/2023"/>
    <n v="666"/>
    <n v="1115"/>
    <s v="3/25/2023"/>
    <s v="Praise"/>
    <s v="Resolved"/>
    <s v="9/6/2023"/>
    <n v="1"/>
    <x v="11"/>
    <x v="3"/>
  </r>
  <r>
    <n v="1116"/>
    <s v="Carol"/>
    <s v="Lee"/>
    <n v="40"/>
    <x v="1"/>
    <s v="Address_1116"/>
    <x v="29"/>
    <n v="19458795969"/>
    <s v="carol.lee@kag.com"/>
    <x v="0"/>
    <n v="5046.6899999999996"/>
    <s v="5/1/2006"/>
    <s v="10/19/2023"/>
    <n v="1116"/>
    <n v="45251"/>
    <x v="2"/>
    <n v="1169.8599999999999"/>
    <n v="3876.83"/>
    <x v="74"/>
    <n v="1116"/>
    <n v="30038.04"/>
    <x v="0"/>
    <n v="1.1000000000000001"/>
    <n v="12"/>
    <s v="8/13/2021"/>
    <x v="1"/>
    <n v="1116"/>
    <x v="2"/>
    <n v="8148.72"/>
    <n v="3743.25"/>
    <n v="187.16"/>
    <s v="10/20/2023"/>
    <s v="3/18/2023"/>
    <n v="3462"/>
    <n v="1116"/>
    <s v="10/4/2023"/>
    <s v="Praise"/>
    <s v="Pending"/>
    <s v="7/27/2023"/>
    <n v="1"/>
    <x v="4"/>
    <x v="0"/>
  </r>
  <r>
    <n v="1117"/>
    <s v="Matthew"/>
    <s v="Lee"/>
    <n v="45"/>
    <x v="1"/>
    <s v="Address_1117"/>
    <x v="24"/>
    <n v="19458795970"/>
    <s v="matthew.lee@kag.com"/>
    <x v="0"/>
    <n v="8778.2199999999993"/>
    <s v="5/11/2013"/>
    <s v="5/21/2023"/>
    <n v="1117"/>
    <n v="45282"/>
    <x v="0"/>
    <n v="1860.17"/>
    <n v="10638.39"/>
    <x v="81"/>
    <n v="1117"/>
    <n v="35820.03"/>
    <x v="2"/>
    <n v="9.9600000000000009"/>
    <n v="48"/>
    <s v="12/13/2021"/>
    <x v="0"/>
    <n v="1117"/>
    <x v="1"/>
    <n v="4672.3"/>
    <n v="2040.67"/>
    <n v="102.03"/>
    <s v="11/12/2023"/>
    <s v="2/5/2023"/>
    <n v="5246"/>
    <n v="1117"/>
    <s v="5/10/2023"/>
    <s v="Complaint"/>
    <s v="Pending"/>
    <s v="7/20/2023"/>
    <n v="1"/>
    <x v="0"/>
    <x v="0"/>
  </r>
  <r>
    <n v="1118"/>
    <s v="Karen"/>
    <s v="Perez"/>
    <n v="58"/>
    <x v="0"/>
    <s v="Address_1118"/>
    <x v="0"/>
    <n v="19458795971"/>
    <s v="karen.perez@kag.com"/>
    <x v="1"/>
    <n v="1269.3900000000001"/>
    <s v="8/4/2003"/>
    <s v="11/9/2023"/>
    <n v="1118"/>
    <n v="45118"/>
    <x v="0"/>
    <n v="264.55"/>
    <n v="1533.94"/>
    <x v="70"/>
    <n v="1118"/>
    <n v="39954.97"/>
    <x v="1"/>
    <n v="4.51"/>
    <n v="24"/>
    <s v="1/8/2022"/>
    <x v="2"/>
    <n v="1118"/>
    <x v="2"/>
    <n v="7847.36"/>
    <n v="2956.73"/>
    <n v="147.84"/>
    <s v="5/22/2023"/>
    <s v="3/4/2023"/>
    <n v="9385"/>
    <n v="1118"/>
    <s v="4/2/2023"/>
    <s v="Complaint"/>
    <s v="Resolved"/>
    <s v="6/12/2023"/>
    <n v="1"/>
    <x v="2"/>
    <x v="1"/>
  </r>
  <r>
    <n v="1119"/>
    <s v="Michelle"/>
    <s v="Hall"/>
    <n v="30"/>
    <x v="0"/>
    <s v="Address_1119"/>
    <x v="3"/>
    <n v="19458795972"/>
    <s v="michelle.hall@kag.com"/>
    <x v="1"/>
    <n v="9908.4699999999993"/>
    <s v="6/21/2021"/>
    <s v="6/2/2023"/>
    <n v="1119"/>
    <n v="45120"/>
    <x v="0"/>
    <n v="312.85000000000002"/>
    <n v="10221.32"/>
    <x v="18"/>
    <n v="1119"/>
    <n v="35217.74"/>
    <x v="1"/>
    <n v="3.21"/>
    <n v="24"/>
    <s v="5/6/2020"/>
    <x v="2"/>
    <n v="1119"/>
    <x v="2"/>
    <n v="3623.18"/>
    <n v="3459.54"/>
    <n v="172.98"/>
    <s v="9/3/2023"/>
    <s v="3/11/2023"/>
    <n v="490"/>
    <n v="1119"/>
    <s v="4/19/2023"/>
    <s v="Suggestion"/>
    <s v="Pending"/>
    <s v="10/15/2023"/>
    <n v="-1"/>
    <x v="2"/>
    <x v="4"/>
  </r>
  <r>
    <n v="1120"/>
    <s v="Linda"/>
    <s v="Miller"/>
    <n v="67"/>
    <x v="0"/>
    <s v="Address_1120"/>
    <x v="21"/>
    <n v="19458795973"/>
    <s v="linda.miller@kag.com"/>
    <x v="1"/>
    <n v="8560.8700000000008"/>
    <s v="1/14/2012"/>
    <s v="7/17/2023"/>
    <n v="1120"/>
    <n v="45104"/>
    <x v="1"/>
    <n v="4520.07"/>
    <n v="4040.8"/>
    <x v="80"/>
    <n v="1120"/>
    <n v="35546.559999999998"/>
    <x v="2"/>
    <n v="5.93"/>
    <n v="60"/>
    <s v="4/3/2022"/>
    <x v="1"/>
    <n v="1120"/>
    <x v="2"/>
    <n v="4356.5"/>
    <n v="4104.34"/>
    <n v="205.22"/>
    <s v="1/20/2023"/>
    <s v="5/21/2023"/>
    <n v="7967"/>
    <n v="1120"/>
    <s v="7/27/2023"/>
    <s v="Suggestion"/>
    <s v="Resolved"/>
    <s v="11/9/2023"/>
    <n v="1"/>
    <x v="7"/>
    <x v="3"/>
  </r>
  <r>
    <n v="1121"/>
    <s v="Joshua"/>
    <s v="Taylor"/>
    <n v="42"/>
    <x v="0"/>
    <s v="Address_1121"/>
    <x v="35"/>
    <n v="19458795974"/>
    <s v="joshua.taylor@kag.com"/>
    <x v="0"/>
    <n v="3324.8"/>
    <s v="10/19/2022"/>
    <s v="12/12/2023"/>
    <n v="1121"/>
    <n v="44973"/>
    <x v="1"/>
    <n v="223.31"/>
    <n v="3548.11"/>
    <x v="86"/>
    <n v="1121"/>
    <n v="47634.96"/>
    <x v="1"/>
    <n v="1.08"/>
    <n v="36"/>
    <s v="3/4/2020"/>
    <x v="0"/>
    <n v="1121"/>
    <x v="0"/>
    <n v="6450.98"/>
    <n v="3107.17"/>
    <n v="155.36000000000001"/>
    <s v="11/2/2023"/>
    <s v="4/25/2023"/>
    <n v="3908"/>
    <n v="1121"/>
    <s v="5/6/2023"/>
    <s v="Complaint"/>
    <s v="Resolved"/>
    <s v="3/15/2023"/>
    <n v="1"/>
    <x v="9"/>
    <x v="0"/>
  </r>
  <r>
    <n v="1122"/>
    <s v="Michelle"/>
    <s v="Johnson"/>
    <n v="24"/>
    <x v="1"/>
    <s v="Address_1122"/>
    <x v="24"/>
    <n v="19458795975"/>
    <s v="michelle.johnson@kag.com"/>
    <x v="0"/>
    <n v="4570.6099999999997"/>
    <s v="2/26/2018"/>
    <s v="5/12/2023"/>
    <n v="1122"/>
    <n v="45068"/>
    <x v="2"/>
    <n v="3752.3"/>
    <n v="8322.91"/>
    <x v="75"/>
    <n v="1122"/>
    <n v="45067.83"/>
    <x v="0"/>
    <n v="1.1200000000000001"/>
    <n v="24"/>
    <s v="9/27/2020"/>
    <x v="1"/>
    <n v="1122"/>
    <x v="1"/>
    <n v="5867.94"/>
    <n v="4679.57"/>
    <n v="233.98"/>
    <s v="9/30/2023"/>
    <s v="7/2/2023"/>
    <n v="6785"/>
    <n v="1122"/>
    <s v="2/27/2023"/>
    <s v="Suggestion"/>
    <s v="Resolved"/>
    <s v="6/1/2023"/>
    <n v="1"/>
    <x v="10"/>
    <x v="2"/>
  </r>
  <r>
    <n v="1123"/>
    <s v="Susan"/>
    <s v="Lopez"/>
    <n v="19"/>
    <x v="0"/>
    <s v="Address_1123"/>
    <x v="13"/>
    <n v="19458795976"/>
    <s v="susan.lopez@kag.com"/>
    <x v="1"/>
    <n v="347.53"/>
    <s v="1/25/2009"/>
    <s v="12/31/2023"/>
    <n v="1123"/>
    <n v="44935"/>
    <x v="0"/>
    <n v="3591.04"/>
    <n v="3938.57"/>
    <x v="52"/>
    <n v="1123"/>
    <n v="41372.239999999998"/>
    <x v="1"/>
    <n v="2.02"/>
    <n v="36"/>
    <s v="7/21/2020"/>
    <x v="1"/>
    <n v="1123"/>
    <x v="2"/>
    <n v="4559.3100000000004"/>
    <n v="2423.96"/>
    <n v="121.2"/>
    <s v="4/7/2023"/>
    <s v="2/19/2023"/>
    <n v="3042"/>
    <n v="1123"/>
    <s v="11/18/2023"/>
    <s v="Suggestion"/>
    <s v="Resolved"/>
    <s v="2/3/2023"/>
    <n v="1"/>
    <x v="3"/>
    <x v="2"/>
  </r>
  <r>
    <n v="1124"/>
    <s v="Emily"/>
    <s v="Adams"/>
    <n v="33"/>
    <x v="0"/>
    <s v="Address_1124"/>
    <x v="38"/>
    <n v="19458795977"/>
    <s v="emily.adams@kag.com"/>
    <x v="1"/>
    <n v="5323.29"/>
    <s v="10/22/2007"/>
    <s v="1/26/2023"/>
    <n v="1124"/>
    <n v="44938"/>
    <x v="2"/>
    <n v="373.34"/>
    <n v="5696.63"/>
    <x v="82"/>
    <n v="1124"/>
    <n v="3124.65"/>
    <x v="0"/>
    <n v="8.2200000000000006"/>
    <n v="36"/>
    <s v="8/22/2021"/>
    <x v="2"/>
    <n v="1124"/>
    <x v="1"/>
    <n v="9438.67"/>
    <n v="2651.5"/>
    <n v="132.58000000000001"/>
    <s v="7/2/2023"/>
    <s v="12/6/2023"/>
    <n v="6890"/>
    <n v="1124"/>
    <s v="9/4/2023"/>
    <s v="Praise"/>
    <s v="Pending"/>
    <s v="12/25/2023"/>
    <n v="1"/>
    <x v="3"/>
    <x v="4"/>
  </r>
  <r>
    <n v="1125"/>
    <s v="Donna"/>
    <s v="Moore"/>
    <n v="19"/>
    <x v="0"/>
    <s v="Address_1125"/>
    <x v="17"/>
    <n v="19458795978"/>
    <s v="donna.moore@kag.com"/>
    <x v="0"/>
    <n v="5522.42"/>
    <s v="4/20/2008"/>
    <s v="9/26/2023"/>
    <n v="1125"/>
    <n v="45018"/>
    <x v="0"/>
    <n v="946.3"/>
    <n v="4576.12"/>
    <x v="41"/>
    <n v="1125"/>
    <n v="33774.5"/>
    <x v="1"/>
    <n v="3.23"/>
    <n v="60"/>
    <s v="12/10/2021"/>
    <x v="1"/>
    <n v="1125"/>
    <x v="1"/>
    <n v="5536.37"/>
    <n v="1520.49"/>
    <n v="76.02"/>
    <s v="6/12/2023"/>
    <s v="2/21/2023"/>
    <n v="9553"/>
    <n v="1125"/>
    <s v="9/10/2023"/>
    <s v="Complaint"/>
    <s v="Resolved"/>
    <s v="8/10/2023"/>
    <n v="1"/>
    <x v="1"/>
    <x v="2"/>
  </r>
  <r>
    <n v="1126"/>
    <s v="Steven"/>
    <s v="Hernandez"/>
    <n v="53"/>
    <x v="1"/>
    <s v="Address_1126"/>
    <x v="8"/>
    <n v="19458795979"/>
    <s v="steven.hernandez@kag.com"/>
    <x v="1"/>
    <n v="9273.1"/>
    <s v="8/3/2006"/>
    <s v="3/13/2023"/>
    <n v="1126"/>
    <n v="44939"/>
    <x v="2"/>
    <n v="2279.54"/>
    <n v="11552.64"/>
    <x v="36"/>
    <n v="1126"/>
    <n v="23294.06"/>
    <x v="0"/>
    <n v="5.53"/>
    <n v="36"/>
    <s v="3/17/2020"/>
    <x v="2"/>
    <n v="1126"/>
    <x v="0"/>
    <n v="7491.26"/>
    <n v="659.49"/>
    <n v="32.97"/>
    <s v="2/9/2023"/>
    <s v="10/30/2023"/>
    <n v="6546"/>
    <n v="1126"/>
    <s v="2/11/2023"/>
    <s v="Complaint"/>
    <s v="Resolved"/>
    <s v="11/14/2023"/>
    <n v="1"/>
    <x v="3"/>
    <x v="1"/>
  </r>
  <r>
    <n v="1127"/>
    <s v="Daniel"/>
    <s v="Thomas"/>
    <n v="19"/>
    <x v="2"/>
    <s v="Address_1127"/>
    <x v="15"/>
    <n v="19458795980"/>
    <s v="daniel.thomas@kag.com"/>
    <x v="1"/>
    <n v="3940.46"/>
    <s v="5/23/2008"/>
    <s v="10/30/2023"/>
    <n v="1127"/>
    <n v="45203"/>
    <x v="1"/>
    <n v="3211.87"/>
    <n v="7152.33"/>
    <x v="88"/>
    <n v="1127"/>
    <n v="31262.36"/>
    <x v="2"/>
    <n v="3.01"/>
    <n v="36"/>
    <s v="3/27/2020"/>
    <x v="1"/>
    <n v="1127"/>
    <x v="0"/>
    <n v="4752.62"/>
    <n v="3142.62"/>
    <n v="157.13"/>
    <s v="5/20/2023"/>
    <s v="12/9/2023"/>
    <n v="1092"/>
    <n v="1127"/>
    <s v="11/25/2023"/>
    <s v="Praise"/>
    <s v="Pending"/>
    <s v="12/27/2023"/>
    <n v="1"/>
    <x v="8"/>
    <x v="2"/>
  </r>
  <r>
    <n v="1128"/>
    <s v="Joseph"/>
    <s v="Carter"/>
    <n v="66"/>
    <x v="2"/>
    <s v="Address_1128"/>
    <x v="3"/>
    <n v="19458795981"/>
    <s v="joseph.carter@kag.com"/>
    <x v="1"/>
    <n v="5749.12"/>
    <s v="11/10/2020"/>
    <s v="7/27/2023"/>
    <n v="1128"/>
    <n v="44964"/>
    <x v="2"/>
    <n v="4480.18"/>
    <n v="10229.299999999999"/>
    <x v="22"/>
    <n v="1128"/>
    <n v="34627.83"/>
    <x v="1"/>
    <n v="5.9"/>
    <n v="60"/>
    <s v="7/31/2021"/>
    <x v="2"/>
    <n v="1128"/>
    <x v="0"/>
    <n v="7509.53"/>
    <n v="1462.96"/>
    <n v="73.150000000000006"/>
    <s v="6/11/2023"/>
    <s v="4/16/2023"/>
    <n v="8391"/>
    <n v="1128"/>
    <s v="8/12/2023"/>
    <s v="Suggestion"/>
    <s v="Pending"/>
    <s v="4/14/2023"/>
    <n v="1"/>
    <x v="9"/>
    <x v="3"/>
  </r>
  <r>
    <n v="1129"/>
    <s v="Steven"/>
    <s v="Moore"/>
    <n v="55"/>
    <x v="1"/>
    <s v="Address_1129"/>
    <x v="22"/>
    <n v="19458795982"/>
    <s v="steven.moore@kag.com"/>
    <x v="0"/>
    <n v="7432.11"/>
    <s v="8/4/2021"/>
    <s v="6/19/2023"/>
    <n v="1129"/>
    <n v="45234"/>
    <x v="1"/>
    <n v="2638.89"/>
    <n v="4793.22"/>
    <x v="80"/>
    <n v="1129"/>
    <n v="36017.94"/>
    <x v="1"/>
    <n v="5.58"/>
    <n v="60"/>
    <s v="11/17/2020"/>
    <x v="2"/>
    <n v="1129"/>
    <x v="2"/>
    <n v="8131.42"/>
    <n v="3570.85"/>
    <n v="178.54"/>
    <s v="5/6/2023"/>
    <s v="3/19/2023"/>
    <n v="9393"/>
    <n v="1129"/>
    <s v="2/18/2023"/>
    <s v="Praise"/>
    <s v="Pending"/>
    <s v="12/2/2023"/>
    <n v="1"/>
    <x v="4"/>
    <x v="1"/>
  </r>
  <r>
    <n v="1130"/>
    <s v="Matthew"/>
    <s v="Wright"/>
    <n v="27"/>
    <x v="2"/>
    <s v="Address_1130"/>
    <x v="34"/>
    <n v="19458795983"/>
    <s v="matthew.wright@kag.com"/>
    <x v="1"/>
    <n v="6124.31"/>
    <s v="10/14/2022"/>
    <s v="8/19/2023"/>
    <n v="1130"/>
    <n v="45208"/>
    <x v="0"/>
    <n v="4682.47"/>
    <n v="10806.78"/>
    <x v="4"/>
    <n v="1130"/>
    <n v="43601.89"/>
    <x v="0"/>
    <n v="4.6100000000000003"/>
    <n v="60"/>
    <s v="5/13/2022"/>
    <x v="1"/>
    <n v="1130"/>
    <x v="0"/>
    <n v="5923.87"/>
    <n v="3103.32"/>
    <n v="155.16999999999999"/>
    <s v="8/22/2023"/>
    <s v="10/31/2023"/>
    <n v="6692"/>
    <n v="1130"/>
    <s v="7/4/2023"/>
    <s v="Complaint"/>
    <s v="Resolved"/>
    <s v="12/16/2023"/>
    <n v="1"/>
    <x v="8"/>
    <x v="4"/>
  </r>
  <r>
    <n v="1131"/>
    <s v="Thomas"/>
    <s v="Sanchez"/>
    <n v="31"/>
    <x v="1"/>
    <s v="Address_1131"/>
    <x v="8"/>
    <n v="19458795984"/>
    <s v="thomas.sanchez@kag.com"/>
    <x v="1"/>
    <n v="1646.12"/>
    <s v="9/18/2001"/>
    <s v="10/14/2023"/>
    <n v="1131"/>
    <n v="45204"/>
    <x v="0"/>
    <n v="959.37"/>
    <n v="686.75"/>
    <x v="72"/>
    <n v="1131"/>
    <n v="45589.57"/>
    <x v="0"/>
    <n v="4.9000000000000004"/>
    <n v="60"/>
    <s v="12/25/2022"/>
    <x v="1"/>
    <n v="1131"/>
    <x v="2"/>
    <n v="1294.28"/>
    <n v="1406.59"/>
    <n v="70.33"/>
    <s v="10/26/2023"/>
    <s v="7/15/2023"/>
    <n v="6425"/>
    <n v="1131"/>
    <s v="1/20/2023"/>
    <s v="Complaint"/>
    <s v="Pending"/>
    <s v="12/21/2023"/>
    <n v="1"/>
    <x v="8"/>
    <x v="4"/>
  </r>
  <r>
    <n v="1132"/>
    <s v="Steven"/>
    <s v="Thomas"/>
    <n v="44"/>
    <x v="0"/>
    <s v="Address_1132"/>
    <x v="23"/>
    <n v="19458795985"/>
    <s v="steven.thomas@kag.com"/>
    <x v="1"/>
    <n v="1800.97"/>
    <s v="10/14/2000"/>
    <s v="6/17/2023"/>
    <n v="1132"/>
    <n v="45170"/>
    <x v="0"/>
    <n v="3117.67"/>
    <n v="4918.6400000000003"/>
    <x v="17"/>
    <n v="1132"/>
    <n v="30734.59"/>
    <x v="2"/>
    <n v="6.88"/>
    <n v="60"/>
    <s v="8/31/2020"/>
    <x v="1"/>
    <n v="1132"/>
    <x v="1"/>
    <n v="5537.8"/>
    <n v="2786.99"/>
    <n v="139.35"/>
    <s v="9/5/2023"/>
    <s v="11/30/2023"/>
    <n v="395"/>
    <n v="1132"/>
    <s v="8/4/2023"/>
    <s v="Complaint"/>
    <s v="Pending"/>
    <s v="10/21/2023"/>
    <n v="1"/>
    <x v="6"/>
    <x v="0"/>
  </r>
  <r>
    <n v="1133"/>
    <s v="Timothy"/>
    <s v="Garcia"/>
    <n v="32"/>
    <x v="2"/>
    <s v="Address_1133"/>
    <x v="14"/>
    <n v="19458795986"/>
    <s v="timothy.garcia@kag.com"/>
    <x v="0"/>
    <n v="1469.56"/>
    <s v="2/12/2016"/>
    <s v="8/3/2023"/>
    <n v="1133"/>
    <n v="45170"/>
    <x v="2"/>
    <n v="4224.76"/>
    <n v="5694.32"/>
    <x v="25"/>
    <n v="1133"/>
    <n v="44814.05"/>
    <x v="0"/>
    <n v="8.58"/>
    <n v="12"/>
    <s v="5/30/2021"/>
    <x v="0"/>
    <n v="1133"/>
    <x v="1"/>
    <n v="9090.0300000000007"/>
    <n v="4941.75"/>
    <n v="247.09"/>
    <s v="12/10/2023"/>
    <s v="4/15/2023"/>
    <n v="8627"/>
    <n v="1133"/>
    <s v="2/1/2023"/>
    <s v="Complaint"/>
    <s v="Pending"/>
    <s v="11/10/2023"/>
    <n v="1"/>
    <x v="6"/>
    <x v="4"/>
  </r>
  <r>
    <n v="1134"/>
    <s v="Mary"/>
    <s v="Baker"/>
    <n v="38"/>
    <x v="1"/>
    <s v="Address_1134"/>
    <x v="33"/>
    <n v="19458795987"/>
    <s v="mary.baker@kag.com"/>
    <x v="0"/>
    <n v="2255.52"/>
    <s v="5/31/2007"/>
    <s v="4/26/2023"/>
    <n v="1134"/>
    <n v="45254"/>
    <x v="2"/>
    <n v="1174.29"/>
    <n v="3429.81"/>
    <x v="82"/>
    <n v="1134"/>
    <n v="38466.46"/>
    <x v="2"/>
    <n v="3.87"/>
    <n v="48"/>
    <s v="9/13/2020"/>
    <x v="1"/>
    <n v="1134"/>
    <x v="0"/>
    <n v="1754.74"/>
    <n v="4411.68"/>
    <n v="220.58"/>
    <s v="1/31/2023"/>
    <s v="9/9/2023"/>
    <n v="585"/>
    <n v="1134"/>
    <s v="4/21/2023"/>
    <s v="Praise"/>
    <s v="Resolved"/>
    <s v="7/22/2023"/>
    <n v="-1"/>
    <x v="4"/>
    <x v="0"/>
  </r>
  <r>
    <n v="1135"/>
    <s v="Susan"/>
    <s v="Nelson"/>
    <n v="29"/>
    <x v="1"/>
    <s v="Address_1135"/>
    <x v="34"/>
    <n v="19458795988"/>
    <s v="susan.nelson@kag.com"/>
    <x v="1"/>
    <n v="3350.46"/>
    <s v="10/4/2005"/>
    <s v="5/24/2023"/>
    <n v="1135"/>
    <n v="44963"/>
    <x v="2"/>
    <n v="3944.84"/>
    <n v="-594.38"/>
    <x v="34"/>
    <n v="1135"/>
    <n v="10933.54"/>
    <x v="1"/>
    <n v="5.79"/>
    <n v="24"/>
    <s v="12/26/2022"/>
    <x v="2"/>
    <n v="1135"/>
    <x v="1"/>
    <n v="6257.87"/>
    <n v="2084.02"/>
    <n v="104.2"/>
    <s v="6/28/2023"/>
    <s v="2/11/2023"/>
    <n v="5658"/>
    <n v="1135"/>
    <s v="4/27/2023"/>
    <s v="Praise"/>
    <s v="Pending"/>
    <s v="2/12/2023"/>
    <n v="1"/>
    <x v="9"/>
    <x v="4"/>
  </r>
  <r>
    <n v="1136"/>
    <s v="Michelle"/>
    <s v="Campbell"/>
    <n v="68"/>
    <x v="0"/>
    <s v="Address_1136"/>
    <x v="34"/>
    <n v="19458795989"/>
    <s v="michelle.campbell@kag.com"/>
    <x v="1"/>
    <n v="7422.71"/>
    <s v="7/9/2006"/>
    <s v="11/8/2023"/>
    <n v="1136"/>
    <n v="45158"/>
    <x v="1"/>
    <n v="2007.44"/>
    <n v="9430.15"/>
    <x v="75"/>
    <n v="1136"/>
    <n v="2730.28"/>
    <x v="0"/>
    <n v="8.69"/>
    <n v="60"/>
    <s v="8/31/2021"/>
    <x v="2"/>
    <n v="1136"/>
    <x v="2"/>
    <n v="1307.8499999999999"/>
    <n v="3437.03"/>
    <n v="171.85"/>
    <s v="11/18/2023"/>
    <s v="8/8/2023"/>
    <n v="3940"/>
    <n v="1136"/>
    <s v="4/23/2023"/>
    <s v="Complaint"/>
    <s v="Pending"/>
    <s v="5/14/2023"/>
    <n v="1"/>
    <x v="5"/>
    <x v="3"/>
  </r>
  <r>
    <n v="1137"/>
    <s v="Michelle"/>
    <s v="Campbell"/>
    <n v="60"/>
    <x v="1"/>
    <s v="Address_1137"/>
    <x v="6"/>
    <n v="19458795990"/>
    <s v="michelle.campbell@kag.com"/>
    <x v="1"/>
    <n v="703.17"/>
    <s v="6/22/2004"/>
    <s v="11/26/2023"/>
    <n v="1137"/>
    <n v="45099"/>
    <x v="0"/>
    <n v="4998.12"/>
    <n v="-4294.95"/>
    <x v="32"/>
    <n v="1137"/>
    <n v="1484.53"/>
    <x v="0"/>
    <n v="2.5099999999999998"/>
    <n v="36"/>
    <s v="1/14/2020"/>
    <x v="2"/>
    <n v="1137"/>
    <x v="2"/>
    <n v="5385.16"/>
    <n v="916.51"/>
    <n v="45.83"/>
    <s v="4/30/2023"/>
    <s v="1/31/2023"/>
    <n v="5248"/>
    <n v="1137"/>
    <s v="4/26/2023"/>
    <s v="Suggestion"/>
    <s v="Resolved"/>
    <s v="1/18/2023"/>
    <n v="1"/>
    <x v="7"/>
    <x v="1"/>
  </r>
  <r>
    <n v="1138"/>
    <s v="Joshua"/>
    <s v="Mitchell"/>
    <n v="50"/>
    <x v="2"/>
    <s v="Address_1138"/>
    <x v="9"/>
    <n v="19458795991"/>
    <s v="joshua.mitchell@kag.com"/>
    <x v="1"/>
    <n v="8222.41"/>
    <s v="5/30/2004"/>
    <s v="2/5/2023"/>
    <n v="1138"/>
    <n v="45177"/>
    <x v="0"/>
    <n v="466.84"/>
    <n v="7755.57"/>
    <x v="10"/>
    <n v="1138"/>
    <n v="29744.54"/>
    <x v="1"/>
    <n v="9.82"/>
    <n v="24"/>
    <s v="10/30/2022"/>
    <x v="1"/>
    <n v="1138"/>
    <x v="0"/>
    <n v="7227.1"/>
    <n v="50.73"/>
    <n v="2.54"/>
    <s v="6/28/2023"/>
    <s v="11/22/2023"/>
    <n v="5907"/>
    <n v="1138"/>
    <s v="12/25/2023"/>
    <s v="Complaint"/>
    <s v="Pending"/>
    <s v="10/28/2023"/>
    <n v="1"/>
    <x v="6"/>
    <x v="1"/>
  </r>
  <r>
    <n v="1139"/>
    <s v="Jennifer"/>
    <s v="Adams"/>
    <n v="57"/>
    <x v="0"/>
    <s v="Address_1139"/>
    <x v="0"/>
    <n v="19458795992"/>
    <s v="jennifer.adams@kag.com"/>
    <x v="1"/>
    <n v="2698.38"/>
    <s v="2/14/2011"/>
    <s v="8/11/2023"/>
    <n v="1139"/>
    <n v="45046"/>
    <x v="1"/>
    <n v="2770.83"/>
    <n v="-72.45"/>
    <x v="60"/>
    <n v="1139"/>
    <n v="26558.07"/>
    <x v="2"/>
    <n v="7.76"/>
    <n v="60"/>
    <s v="5/4/2022"/>
    <x v="0"/>
    <n v="1139"/>
    <x v="0"/>
    <n v="4424.6099999999997"/>
    <n v="4197.6499999999996"/>
    <n v="209.88"/>
    <s v="9/21/2023"/>
    <s v="8/25/2023"/>
    <n v="6161"/>
    <n v="1139"/>
    <s v="4/17/2023"/>
    <s v="Complaint"/>
    <s v="Resolved"/>
    <s v="1/7/2023"/>
    <n v="1"/>
    <x v="1"/>
    <x v="1"/>
  </r>
  <r>
    <n v="1140"/>
    <s v="Jennifer"/>
    <s v="Lopez"/>
    <n v="39"/>
    <x v="1"/>
    <s v="Address_1140"/>
    <x v="24"/>
    <n v="19458795993"/>
    <s v="jennifer.lopez@kag.com"/>
    <x v="0"/>
    <n v="6172.89"/>
    <s v="2/4/2015"/>
    <s v="8/24/2023"/>
    <n v="1140"/>
    <n v="45268"/>
    <x v="1"/>
    <n v="3917.34"/>
    <n v="10090.23"/>
    <x v="34"/>
    <n v="1140"/>
    <n v="35122.06"/>
    <x v="2"/>
    <n v="4.3"/>
    <n v="12"/>
    <s v="10/21/2022"/>
    <x v="0"/>
    <n v="1140"/>
    <x v="0"/>
    <n v="2025.46"/>
    <n v="2070.77"/>
    <n v="103.54"/>
    <s v="5/7/2023"/>
    <s v="1/7/2023"/>
    <n v="238"/>
    <n v="1140"/>
    <s v="2/25/2023"/>
    <s v="Praise"/>
    <s v="Resolved"/>
    <s v="11/8/2023"/>
    <n v="1"/>
    <x v="0"/>
    <x v="0"/>
  </r>
  <r>
    <n v="1141"/>
    <s v="Michael"/>
    <s v="Gonzalez"/>
    <n v="55"/>
    <x v="0"/>
    <s v="Address_1141"/>
    <x v="20"/>
    <n v="19458795994"/>
    <s v="michael.gonzalez@kag.com"/>
    <x v="1"/>
    <n v="5572.41"/>
    <s v="12/28/2021"/>
    <s v="12/18/2023"/>
    <n v="1141"/>
    <n v="45259"/>
    <x v="0"/>
    <n v="3384.22"/>
    <n v="8956.6299999999992"/>
    <x v="83"/>
    <n v="1141"/>
    <n v="42298.59"/>
    <x v="0"/>
    <n v="4.38"/>
    <n v="36"/>
    <s v="12/4/2022"/>
    <x v="2"/>
    <n v="1141"/>
    <x v="0"/>
    <n v="9526.6299999999992"/>
    <n v="907.54"/>
    <n v="45.38"/>
    <s v="1/5/2023"/>
    <s v="10/25/2023"/>
    <n v="5253"/>
    <n v="1141"/>
    <s v="12/30/2023"/>
    <s v="Complaint"/>
    <s v="Resolved"/>
    <s v="3/20/2023"/>
    <n v="1"/>
    <x v="4"/>
    <x v="1"/>
  </r>
  <r>
    <n v="1142"/>
    <s v="John"/>
    <s v="Brown"/>
    <n v="61"/>
    <x v="1"/>
    <s v="Address_1142"/>
    <x v="1"/>
    <n v="19458795995"/>
    <s v="john.brown@kag.com"/>
    <x v="1"/>
    <n v="1624.82"/>
    <s v="6/19/2014"/>
    <s v="12/2/2023"/>
    <n v="1142"/>
    <n v="44940"/>
    <x v="0"/>
    <n v="2532.87"/>
    <n v="4157.6899999999996"/>
    <x v="56"/>
    <n v="1142"/>
    <n v="9057.68"/>
    <x v="1"/>
    <n v="2.85"/>
    <n v="12"/>
    <s v="8/28/2022"/>
    <x v="0"/>
    <n v="1142"/>
    <x v="0"/>
    <n v="9397.82"/>
    <n v="1576.49"/>
    <n v="78.819999999999993"/>
    <s v="12/29/2023"/>
    <s v="5/20/2023"/>
    <n v="951"/>
    <n v="1142"/>
    <s v="4/24/2023"/>
    <s v="Praise"/>
    <s v="Pending"/>
    <s v="4/17/2023"/>
    <n v="1"/>
    <x v="3"/>
    <x v="3"/>
  </r>
  <r>
    <n v="1143"/>
    <s v="Linda"/>
    <s v="Hill"/>
    <n v="69"/>
    <x v="2"/>
    <s v="Address_1143"/>
    <x v="38"/>
    <n v="19458795996"/>
    <s v="linda.hill@kag.com"/>
    <x v="0"/>
    <n v="2944.24"/>
    <s v="3/26/2016"/>
    <s v="7/3/2023"/>
    <n v="1143"/>
    <n v="45200"/>
    <x v="1"/>
    <n v="2570.41"/>
    <n v="373.83"/>
    <x v="66"/>
    <n v="1143"/>
    <n v="42965.16"/>
    <x v="0"/>
    <n v="3.41"/>
    <n v="48"/>
    <s v="4/20/2022"/>
    <x v="0"/>
    <n v="1143"/>
    <x v="1"/>
    <n v="8157.04"/>
    <n v="4613.1000000000004"/>
    <n v="230.66"/>
    <s v="2/15/2023"/>
    <s v="5/22/2023"/>
    <n v="3932"/>
    <n v="1143"/>
    <s v="2/14/2023"/>
    <s v="Suggestion"/>
    <s v="Pending"/>
    <s v="1/29/2023"/>
    <n v="1"/>
    <x v="8"/>
    <x v="3"/>
  </r>
  <r>
    <n v="1144"/>
    <s v="Carol"/>
    <s v="Johnson"/>
    <n v="65"/>
    <x v="2"/>
    <s v="Address_1144"/>
    <x v="23"/>
    <n v="19458795997"/>
    <s v="carol.johnson@kag.com"/>
    <x v="0"/>
    <n v="3029.62"/>
    <s v="11/2/2003"/>
    <s v="8/30/2023"/>
    <n v="1144"/>
    <n v="45279"/>
    <x v="1"/>
    <n v="2033.09"/>
    <n v="5062.71"/>
    <x v="6"/>
    <n v="1144"/>
    <n v="5806.02"/>
    <x v="2"/>
    <n v="6.28"/>
    <n v="48"/>
    <s v="3/2/2021"/>
    <x v="1"/>
    <n v="1144"/>
    <x v="0"/>
    <n v="2869.12"/>
    <n v="4461.9399999999996"/>
    <n v="223.1"/>
    <s v="11/23/2023"/>
    <s v="10/24/2023"/>
    <n v="2536"/>
    <n v="1144"/>
    <s v="4/27/2023"/>
    <s v="Complaint"/>
    <s v="Resolved"/>
    <s v="12/24/2023"/>
    <n v="1"/>
    <x v="0"/>
    <x v="3"/>
  </r>
  <r>
    <n v="1145"/>
    <s v="Joseph"/>
    <s v="Sanchez"/>
    <n v="35"/>
    <x v="0"/>
    <s v="Address_1145"/>
    <x v="28"/>
    <n v="19458795998"/>
    <s v="joseph.sanchez@kag.com"/>
    <x v="1"/>
    <n v="6275.92"/>
    <s v="12/13/2016"/>
    <s v="10/31/2023"/>
    <n v="1145"/>
    <n v="45061"/>
    <x v="0"/>
    <n v="1718.08"/>
    <n v="4557.84"/>
    <x v="27"/>
    <n v="1145"/>
    <n v="44278.92"/>
    <x v="2"/>
    <n v="1.03"/>
    <n v="60"/>
    <s v="6/6/2021"/>
    <x v="2"/>
    <n v="1145"/>
    <x v="1"/>
    <n v="7955.9"/>
    <n v="3254.65"/>
    <n v="162.72999999999999"/>
    <s v="12/12/2023"/>
    <s v="2/12/2023"/>
    <n v="4206"/>
    <n v="1145"/>
    <s v="5/24/2023"/>
    <s v="Praise"/>
    <s v="Resolved"/>
    <s v="4/29/2023"/>
    <n v="1"/>
    <x v="10"/>
    <x v="4"/>
  </r>
  <r>
    <n v="1146"/>
    <s v="Timothy"/>
    <s v="Clark"/>
    <n v="61"/>
    <x v="1"/>
    <s v="Address_1146"/>
    <x v="9"/>
    <n v="19458795999"/>
    <s v="timothy.clark@kag.com"/>
    <x v="0"/>
    <n v="7906.15"/>
    <s v="4/2/2004"/>
    <s v="7/27/2023"/>
    <n v="1146"/>
    <n v="45114"/>
    <x v="0"/>
    <n v="2972.4"/>
    <n v="4933.75"/>
    <x v="69"/>
    <n v="1146"/>
    <n v="42673.84"/>
    <x v="2"/>
    <n v="1.21"/>
    <n v="48"/>
    <s v="2/28/2021"/>
    <x v="2"/>
    <n v="1146"/>
    <x v="0"/>
    <n v="4014.21"/>
    <n v="460.28"/>
    <n v="23.01"/>
    <s v="6/16/2023"/>
    <s v="10/13/2023"/>
    <n v="754"/>
    <n v="1146"/>
    <s v="11/20/2023"/>
    <s v="Suggestion"/>
    <s v="Resolved"/>
    <s v="9/17/2023"/>
    <n v="1"/>
    <x v="2"/>
    <x v="3"/>
  </r>
  <r>
    <n v="1147"/>
    <s v="Mark"/>
    <s v="Clark"/>
    <n v="69"/>
    <x v="0"/>
    <s v="Address_1147"/>
    <x v="25"/>
    <n v="19458796000"/>
    <s v="mark.clark@kag.com"/>
    <x v="0"/>
    <n v="9963.26"/>
    <s v="6/19/2018"/>
    <s v="2/27/2023"/>
    <n v="1147"/>
    <n v="44981"/>
    <x v="1"/>
    <n v="3744.35"/>
    <n v="6218.91"/>
    <x v="76"/>
    <n v="1147"/>
    <n v="35150.83"/>
    <x v="1"/>
    <n v="9.8800000000000008"/>
    <n v="60"/>
    <s v="3/7/2020"/>
    <x v="0"/>
    <n v="1147"/>
    <x v="1"/>
    <n v="6481.67"/>
    <n v="3589.95"/>
    <n v="179.5"/>
    <s v="2/11/2023"/>
    <s v="1/9/2023"/>
    <n v="836"/>
    <n v="1147"/>
    <s v="8/22/2023"/>
    <s v="Suggestion"/>
    <s v="Pending"/>
    <s v="10/12/2023"/>
    <n v="1"/>
    <x v="9"/>
    <x v="3"/>
  </r>
  <r>
    <n v="1148"/>
    <s v="Steven"/>
    <s v="Anderson"/>
    <n v="19"/>
    <x v="0"/>
    <s v="Address_1148"/>
    <x v="18"/>
    <n v="19458796001"/>
    <s v="steven.anderson@kag.com"/>
    <x v="1"/>
    <n v="1049.3800000000001"/>
    <s v="10/10/2009"/>
    <s v="9/28/2023"/>
    <n v="1148"/>
    <n v="45216"/>
    <x v="0"/>
    <n v="1403.56"/>
    <n v="-354.18"/>
    <x v="4"/>
    <n v="1148"/>
    <n v="15701.43"/>
    <x v="1"/>
    <n v="3.12"/>
    <n v="60"/>
    <s v="1/4/2021"/>
    <x v="2"/>
    <n v="1148"/>
    <x v="0"/>
    <n v="5025.38"/>
    <n v="4450.66"/>
    <n v="222.53"/>
    <s v="3/26/2023"/>
    <s v="11/30/2023"/>
    <n v="5748"/>
    <n v="1148"/>
    <s v="12/19/2023"/>
    <s v="Complaint"/>
    <s v="Resolved"/>
    <s v="1/16/2023"/>
    <n v="1"/>
    <x v="8"/>
    <x v="2"/>
  </r>
  <r>
    <n v="1149"/>
    <s v="Ashley"/>
    <s v="Davis"/>
    <n v="46"/>
    <x v="2"/>
    <s v="Address_1149"/>
    <x v="28"/>
    <n v="19458796002"/>
    <s v="ashley.davis@kag.com"/>
    <x v="1"/>
    <n v="9392.7999999999993"/>
    <s v="3/27/2017"/>
    <s v="5/29/2023"/>
    <n v="1149"/>
    <n v="45053"/>
    <x v="1"/>
    <n v="4733.63"/>
    <n v="14126.43"/>
    <x v="22"/>
    <n v="1149"/>
    <n v="5577.26"/>
    <x v="1"/>
    <n v="8.4700000000000006"/>
    <n v="48"/>
    <s v="9/5/2022"/>
    <x v="1"/>
    <n v="1149"/>
    <x v="1"/>
    <n v="3253.75"/>
    <n v="4594.8900000000003"/>
    <n v="229.74"/>
    <s v="10/3/2023"/>
    <s v="1/25/2023"/>
    <n v="2489"/>
    <n v="1149"/>
    <s v="8/4/2023"/>
    <s v="Suggestion"/>
    <s v="Resolved"/>
    <s v="3/4/2023"/>
    <n v="1"/>
    <x v="10"/>
    <x v="1"/>
  </r>
  <r>
    <n v="1150"/>
    <s v="Joshua"/>
    <s v="Miller"/>
    <n v="24"/>
    <x v="0"/>
    <s v="Address_1150"/>
    <x v="0"/>
    <n v="19458796003"/>
    <s v="joshua.miller@kag.com"/>
    <x v="0"/>
    <n v="5659.11"/>
    <s v="8/22/2002"/>
    <s v="3/5/2023"/>
    <n v="1150"/>
    <n v="45227"/>
    <x v="0"/>
    <n v="1830.44"/>
    <n v="3828.67"/>
    <x v="35"/>
    <n v="1150"/>
    <n v="39126.269999999997"/>
    <x v="1"/>
    <n v="6.51"/>
    <n v="48"/>
    <s v="10/27/2020"/>
    <x v="0"/>
    <n v="1150"/>
    <x v="0"/>
    <n v="6877.55"/>
    <n v="1931.92"/>
    <n v="96.6"/>
    <s v="7/9/2023"/>
    <s v="5/11/2023"/>
    <n v="1543"/>
    <n v="1150"/>
    <s v="1/14/2023"/>
    <s v="Complaint"/>
    <s v="Pending"/>
    <s v="9/29/2023"/>
    <n v="1"/>
    <x v="8"/>
    <x v="2"/>
  </r>
  <r>
    <n v="1151"/>
    <s v="Anthony"/>
    <s v="Campbell"/>
    <n v="48"/>
    <x v="1"/>
    <s v="Address_1151"/>
    <x v="18"/>
    <n v="19458796004"/>
    <s v="anthony.campbell@kag.com"/>
    <x v="1"/>
    <n v="3632"/>
    <s v="9/14/2002"/>
    <s v="5/15/2023"/>
    <n v="1151"/>
    <n v="45185"/>
    <x v="2"/>
    <n v="2175.5300000000002"/>
    <n v="1456.47"/>
    <x v="26"/>
    <n v="1151"/>
    <n v="11676.09"/>
    <x v="0"/>
    <n v="5.01"/>
    <n v="12"/>
    <s v="5/16/2020"/>
    <x v="0"/>
    <n v="1151"/>
    <x v="0"/>
    <n v="7471.62"/>
    <n v="846.92"/>
    <n v="42.35"/>
    <s v="3/11/2023"/>
    <s v="2/6/2023"/>
    <n v="7034"/>
    <n v="1151"/>
    <s v="3/29/2023"/>
    <s v="Suggestion"/>
    <s v="Pending"/>
    <s v="11/2/2023"/>
    <n v="-1"/>
    <x v="6"/>
    <x v="1"/>
  </r>
  <r>
    <n v="1152"/>
    <s v="Margaret"/>
    <s v="Rivera"/>
    <n v="58"/>
    <x v="2"/>
    <s v="Address_1152"/>
    <x v="30"/>
    <n v="19458796005"/>
    <s v="margaret.rivera@kag.com"/>
    <x v="1"/>
    <n v="2917.29"/>
    <s v="3/2/2020"/>
    <s v="11/4/2023"/>
    <n v="1152"/>
    <n v="45258"/>
    <x v="2"/>
    <n v="2061.59"/>
    <n v="855.7"/>
    <x v="13"/>
    <n v="1152"/>
    <n v="22605.919999999998"/>
    <x v="2"/>
    <n v="7.59"/>
    <n v="12"/>
    <s v="8/16/2020"/>
    <x v="1"/>
    <n v="1152"/>
    <x v="2"/>
    <n v="5754.91"/>
    <n v="4804.57"/>
    <n v="240.23"/>
    <s v="1/16/2023"/>
    <s v="3/15/2023"/>
    <n v="704"/>
    <n v="1152"/>
    <s v="1/16/2023"/>
    <s v="Suggestion"/>
    <s v="Resolved"/>
    <s v="1/5/2023"/>
    <n v="1"/>
    <x v="4"/>
    <x v="1"/>
  </r>
  <r>
    <n v="1153"/>
    <s v="Mark"/>
    <s v="Flores"/>
    <n v="35"/>
    <x v="1"/>
    <s v="Address_1153"/>
    <x v="30"/>
    <n v="19458796006"/>
    <s v="mark.flores@kag.com"/>
    <x v="0"/>
    <n v="2169.5"/>
    <s v="10/31/2005"/>
    <s v="1/19/2023"/>
    <n v="1153"/>
    <n v="45026"/>
    <x v="0"/>
    <n v="565.59"/>
    <n v="1603.91"/>
    <x v="84"/>
    <n v="1153"/>
    <n v="27012.09"/>
    <x v="2"/>
    <n v="1.45"/>
    <n v="12"/>
    <s v="7/10/2021"/>
    <x v="1"/>
    <n v="1153"/>
    <x v="2"/>
    <n v="2458.29"/>
    <n v="4052.19"/>
    <n v="202.61"/>
    <s v="2/4/2023"/>
    <s v="11/26/2023"/>
    <n v="5093"/>
    <n v="1153"/>
    <s v="2/11/2023"/>
    <s v="Complaint"/>
    <s v="Pending"/>
    <s v="5/26/2023"/>
    <n v="1"/>
    <x v="1"/>
    <x v="4"/>
  </r>
  <r>
    <n v="1154"/>
    <s v="Donna"/>
    <s v="Lopez"/>
    <n v="26"/>
    <x v="0"/>
    <s v="Address_1154"/>
    <x v="26"/>
    <n v="19458796007"/>
    <s v="donna.lopez@kag.com"/>
    <x v="1"/>
    <n v="5615.04"/>
    <s v="10/9/2019"/>
    <s v="3/27/2023"/>
    <n v="1154"/>
    <n v="45235"/>
    <x v="1"/>
    <n v="588.4"/>
    <n v="5026.6400000000003"/>
    <x v="32"/>
    <n v="1154"/>
    <n v="34586.67"/>
    <x v="0"/>
    <n v="7.8"/>
    <n v="36"/>
    <s v="11/8/2022"/>
    <x v="1"/>
    <n v="1154"/>
    <x v="1"/>
    <n v="5450.79"/>
    <n v="2163.5"/>
    <n v="108.18"/>
    <s v="10/29/2023"/>
    <s v="7/7/2023"/>
    <n v="1544"/>
    <n v="1154"/>
    <s v="9/11/2023"/>
    <s v="Praise"/>
    <s v="Pending"/>
    <s v="8/1/2023"/>
    <n v="1"/>
    <x v="4"/>
    <x v="4"/>
  </r>
  <r>
    <n v="1155"/>
    <s v="Steven"/>
    <s v="Gonzalez"/>
    <n v="25"/>
    <x v="2"/>
    <s v="Address_1155"/>
    <x v="31"/>
    <n v="19458796008"/>
    <s v="steven.gonzalez@kag.com"/>
    <x v="0"/>
    <n v="9465.57"/>
    <s v="8/6/2013"/>
    <s v="6/23/2023"/>
    <n v="1155"/>
    <n v="45085"/>
    <x v="2"/>
    <n v="3978.4"/>
    <n v="5487.17"/>
    <x v="70"/>
    <n v="1155"/>
    <n v="24884.47"/>
    <x v="0"/>
    <n v="8.7100000000000009"/>
    <n v="36"/>
    <s v="5/10/2020"/>
    <x v="1"/>
    <n v="1155"/>
    <x v="1"/>
    <n v="7921.05"/>
    <n v="3160.38"/>
    <n v="158.02000000000001"/>
    <s v="3/6/2023"/>
    <s v="8/24/2023"/>
    <n v="2275"/>
    <n v="1155"/>
    <s v="5/1/2023"/>
    <s v="Praise"/>
    <s v="Pending"/>
    <s v="3/30/2023"/>
    <n v="1"/>
    <x v="7"/>
    <x v="2"/>
  </r>
  <r>
    <n v="1156"/>
    <s v="Paul"/>
    <s v="Nelson"/>
    <n v="50"/>
    <x v="1"/>
    <s v="Address_1156"/>
    <x v="25"/>
    <n v="19458796009"/>
    <s v="paul.nelson@kag.com"/>
    <x v="0"/>
    <n v="1903.34"/>
    <s v="8/7/2009"/>
    <s v="2/7/2023"/>
    <n v="1156"/>
    <n v="44949"/>
    <x v="1"/>
    <n v="1912.8"/>
    <n v="3816.14"/>
    <x v="8"/>
    <n v="1156"/>
    <n v="35032.129999999997"/>
    <x v="0"/>
    <n v="3.52"/>
    <n v="24"/>
    <s v="7/28/2022"/>
    <x v="0"/>
    <n v="1156"/>
    <x v="0"/>
    <n v="8618.5300000000007"/>
    <n v="1987.64"/>
    <n v="99.38"/>
    <s v="6/2/2023"/>
    <s v="5/28/2023"/>
    <n v="8791"/>
    <n v="1156"/>
    <s v="8/3/2023"/>
    <s v="Suggestion"/>
    <s v="Resolved"/>
    <s v="11/17/2023"/>
    <n v="1"/>
    <x v="3"/>
    <x v="1"/>
  </r>
  <r>
    <n v="1157"/>
    <s v="Anthony"/>
    <s v="Taylor"/>
    <n v="22"/>
    <x v="1"/>
    <s v="Address_1157"/>
    <x v="8"/>
    <n v="19458796010"/>
    <s v="anthony.taylor@kag.com"/>
    <x v="0"/>
    <n v="4418.05"/>
    <s v="2/18/2021"/>
    <s v="5/21/2023"/>
    <n v="1157"/>
    <n v="45126"/>
    <x v="2"/>
    <n v="1087.78"/>
    <n v="5505.83"/>
    <x v="34"/>
    <n v="1157"/>
    <n v="40887.870000000003"/>
    <x v="0"/>
    <n v="3.71"/>
    <n v="60"/>
    <s v="7/4/2022"/>
    <x v="2"/>
    <n v="1157"/>
    <x v="0"/>
    <n v="1242.56"/>
    <n v="2286.23"/>
    <n v="114.31"/>
    <s v="4/13/2023"/>
    <s v="9/11/2023"/>
    <n v="5201"/>
    <n v="1157"/>
    <s v="9/28/2023"/>
    <s v="Praise"/>
    <s v="Resolved"/>
    <s v="8/16/2023"/>
    <n v="1"/>
    <x v="2"/>
    <x v="2"/>
  </r>
  <r>
    <n v="1158"/>
    <s v="Steven"/>
    <s v="Taylor"/>
    <n v="65"/>
    <x v="0"/>
    <s v="Address_1158"/>
    <x v="19"/>
    <n v="19458796011"/>
    <s v="steven.taylor@kag.com"/>
    <x v="0"/>
    <n v="2118.1"/>
    <s v="10/15/2002"/>
    <s v="10/27/2023"/>
    <n v="1158"/>
    <n v="44991"/>
    <x v="2"/>
    <n v="3541.43"/>
    <n v="5659.53"/>
    <x v="13"/>
    <n v="1158"/>
    <n v="35939.980000000003"/>
    <x v="0"/>
    <n v="1.93"/>
    <n v="60"/>
    <s v="1/15/2021"/>
    <x v="1"/>
    <n v="1158"/>
    <x v="0"/>
    <n v="2679.47"/>
    <n v="1638.97"/>
    <n v="81.95"/>
    <s v="1/3/2023"/>
    <s v="7/27/2023"/>
    <n v="6631"/>
    <n v="1158"/>
    <s v="5/30/2023"/>
    <s v="Praise"/>
    <s v="Resolved"/>
    <s v="2/12/2023"/>
    <n v="1"/>
    <x v="11"/>
    <x v="3"/>
  </r>
  <r>
    <n v="1159"/>
    <s v="Patricia"/>
    <s v="Scott"/>
    <n v="31"/>
    <x v="1"/>
    <s v="Address_1159"/>
    <x v="35"/>
    <n v="19458796012"/>
    <s v="patricia.scott@kag.com"/>
    <x v="0"/>
    <n v="1838.74"/>
    <s v="6/26/2014"/>
    <s v="7/18/2023"/>
    <n v="1159"/>
    <n v="45109"/>
    <x v="2"/>
    <n v="4799.1099999999997"/>
    <n v="6637.85"/>
    <x v="81"/>
    <n v="1159"/>
    <n v="15675.63"/>
    <x v="1"/>
    <n v="8.6999999999999993"/>
    <n v="36"/>
    <s v="4/14/2020"/>
    <x v="2"/>
    <n v="1159"/>
    <x v="0"/>
    <n v="9370.6299999999992"/>
    <n v="278.13"/>
    <n v="13.91"/>
    <s v="9/16/2023"/>
    <s v="3/10/2023"/>
    <n v="8435"/>
    <n v="1159"/>
    <s v="6/17/2023"/>
    <s v="Praise"/>
    <s v="Resolved"/>
    <s v="7/17/2023"/>
    <n v="1"/>
    <x v="2"/>
    <x v="4"/>
  </r>
  <r>
    <n v="1160"/>
    <s v="Lisa"/>
    <s v="Lee"/>
    <n v="30"/>
    <x v="0"/>
    <s v="Address_1160"/>
    <x v="28"/>
    <n v="19458796013"/>
    <s v="lisa.lee@kag.com"/>
    <x v="1"/>
    <n v="8680.74"/>
    <s v="11/19/2007"/>
    <s v="2/4/2023"/>
    <n v="1160"/>
    <n v="45153"/>
    <x v="0"/>
    <n v="4684.6400000000003"/>
    <n v="3996.1"/>
    <x v="34"/>
    <n v="1160"/>
    <n v="44820.02"/>
    <x v="0"/>
    <n v="8.27"/>
    <n v="36"/>
    <s v="2/6/2022"/>
    <x v="2"/>
    <n v="1160"/>
    <x v="2"/>
    <n v="8035.34"/>
    <n v="4985.57"/>
    <n v="249.28"/>
    <s v="11/21/2023"/>
    <s v="7/24/2023"/>
    <n v="6858"/>
    <n v="1160"/>
    <s v="6/14/2023"/>
    <s v="Suggestion"/>
    <s v="Pending"/>
    <s v="3/9/2023"/>
    <n v="1"/>
    <x v="5"/>
    <x v="4"/>
  </r>
  <r>
    <n v="1161"/>
    <s v="Mary"/>
    <s v="Davis"/>
    <n v="28"/>
    <x v="0"/>
    <s v="Address_1161"/>
    <x v="20"/>
    <n v="19458796014"/>
    <s v="mary.davis@kag.com"/>
    <x v="0"/>
    <n v="2693.43"/>
    <s v="3/24/2018"/>
    <s v="5/11/2023"/>
    <n v="1161"/>
    <n v="45037"/>
    <x v="0"/>
    <n v="3619.8"/>
    <n v="-926.37"/>
    <x v="72"/>
    <n v="1161"/>
    <n v="27978"/>
    <x v="1"/>
    <n v="4.83"/>
    <n v="60"/>
    <s v="12/23/2021"/>
    <x v="1"/>
    <n v="1161"/>
    <x v="0"/>
    <n v="7466.56"/>
    <n v="1197.72"/>
    <n v="59.89"/>
    <s v="1/18/2023"/>
    <s v="3/13/2023"/>
    <n v="2589"/>
    <n v="1161"/>
    <s v="12/4/2023"/>
    <s v="Complaint"/>
    <s v="Pending"/>
    <s v="9/17/2023"/>
    <n v="1"/>
    <x v="1"/>
    <x v="4"/>
  </r>
  <r>
    <n v="1162"/>
    <s v="Elizabeth"/>
    <s v="Jones"/>
    <n v="37"/>
    <x v="0"/>
    <s v="Address_1162"/>
    <x v="18"/>
    <n v="19458796015"/>
    <s v="elizabeth.jones@kag.com"/>
    <x v="1"/>
    <n v="2554.92"/>
    <s v="3/11/2009"/>
    <s v="8/15/2023"/>
    <n v="1162"/>
    <n v="45005"/>
    <x v="1"/>
    <n v="966.2"/>
    <n v="3521.12"/>
    <x v="96"/>
    <n v="1162"/>
    <n v="23803.37"/>
    <x v="0"/>
    <n v="4.4000000000000004"/>
    <n v="24"/>
    <s v="6/1/2021"/>
    <x v="2"/>
    <n v="1162"/>
    <x v="2"/>
    <n v="2241.5100000000002"/>
    <n v="1450.45"/>
    <n v="72.52"/>
    <s v="6/15/2023"/>
    <s v="4/3/2023"/>
    <n v="5597"/>
    <n v="1162"/>
    <s v="7/24/2023"/>
    <s v="Suggestion"/>
    <s v="Pending"/>
    <s v="8/13/2023"/>
    <n v="1"/>
    <x v="11"/>
    <x v="0"/>
  </r>
  <r>
    <n v="1163"/>
    <s v="Robert"/>
    <s v="Sanchez"/>
    <n v="40"/>
    <x v="0"/>
    <s v="Address_1163"/>
    <x v="15"/>
    <n v="19458796016"/>
    <s v="robert.sanchez@kag.com"/>
    <x v="1"/>
    <n v="9106.94"/>
    <s v="9/13/2015"/>
    <s v="5/24/2023"/>
    <n v="1163"/>
    <n v="45171"/>
    <x v="0"/>
    <n v="778.92"/>
    <n v="9885.86"/>
    <x v="75"/>
    <n v="1163"/>
    <n v="29177.3"/>
    <x v="0"/>
    <n v="4.8499999999999996"/>
    <n v="48"/>
    <s v="11/6/2022"/>
    <x v="2"/>
    <n v="1163"/>
    <x v="1"/>
    <n v="1039.24"/>
    <n v="1624.73"/>
    <n v="81.239999999999995"/>
    <s v="7/7/2023"/>
    <s v="10/15/2023"/>
    <n v="5680"/>
    <n v="1163"/>
    <s v="3/25/2023"/>
    <s v="Praise"/>
    <s v="Pending"/>
    <s v="9/16/2023"/>
    <n v="1"/>
    <x v="6"/>
    <x v="0"/>
  </r>
  <r>
    <n v="1164"/>
    <s v="Elizabeth"/>
    <s v="Thomas"/>
    <n v="62"/>
    <x v="2"/>
    <s v="Address_1164"/>
    <x v="3"/>
    <n v="19458796017"/>
    <s v="elizabeth.thomas@kag.com"/>
    <x v="0"/>
    <n v="3921.8"/>
    <s v="3/26/2004"/>
    <s v="5/24/2023"/>
    <n v="1164"/>
    <n v="45018"/>
    <x v="1"/>
    <n v="4356.32"/>
    <n v="-434.52"/>
    <x v="23"/>
    <n v="1164"/>
    <n v="24677.78"/>
    <x v="1"/>
    <n v="4.78"/>
    <n v="24"/>
    <s v="9/14/2022"/>
    <x v="2"/>
    <n v="1164"/>
    <x v="1"/>
    <n v="6299.1"/>
    <n v="1221.4000000000001"/>
    <n v="61.07"/>
    <s v="5/28/2023"/>
    <s v="4/18/2023"/>
    <n v="7527"/>
    <n v="1164"/>
    <s v="10/17/2023"/>
    <s v="Praise"/>
    <s v="Pending"/>
    <s v="3/1/2023"/>
    <n v="1"/>
    <x v="1"/>
    <x v="3"/>
  </r>
  <r>
    <n v="1165"/>
    <s v="Steven"/>
    <s v="Scott"/>
    <n v="44"/>
    <x v="1"/>
    <s v="Address_1165"/>
    <x v="29"/>
    <n v="19458796018"/>
    <s v="steven.scott@kag.com"/>
    <x v="1"/>
    <n v="186.3"/>
    <s v="5/30/2004"/>
    <s v="7/13/2023"/>
    <n v="1165"/>
    <n v="45066"/>
    <x v="2"/>
    <n v="4814.4399999999996"/>
    <n v="5000.74"/>
    <x v="58"/>
    <n v="1165"/>
    <n v="38000.39"/>
    <x v="0"/>
    <n v="4.87"/>
    <n v="36"/>
    <s v="6/20/2020"/>
    <x v="2"/>
    <n v="1165"/>
    <x v="2"/>
    <n v="8794.3700000000008"/>
    <n v="1629.02"/>
    <n v="81.45"/>
    <s v="7/27/2023"/>
    <s v="6/1/2023"/>
    <n v="3428"/>
    <n v="1165"/>
    <s v="8/17/2023"/>
    <s v="Suggestion"/>
    <s v="Resolved"/>
    <s v="11/10/2023"/>
    <n v="1"/>
    <x v="10"/>
    <x v="0"/>
  </r>
  <r>
    <n v="1166"/>
    <s v="Donna"/>
    <s v="Ramirez"/>
    <n v="32"/>
    <x v="1"/>
    <s v="Address_1166"/>
    <x v="24"/>
    <n v="19458796019"/>
    <s v="donna.ramirez@kag.com"/>
    <x v="0"/>
    <n v="7239.74"/>
    <s v="11/21/2010"/>
    <s v="12/24/2023"/>
    <n v="1166"/>
    <n v="44927"/>
    <x v="0"/>
    <n v="3115.37"/>
    <n v="4124.37"/>
    <x v="79"/>
    <n v="1166"/>
    <n v="21612.53"/>
    <x v="0"/>
    <n v="2.31"/>
    <n v="36"/>
    <s v="11/12/2020"/>
    <x v="0"/>
    <n v="1166"/>
    <x v="1"/>
    <n v="1641.27"/>
    <n v="2833.25"/>
    <n v="141.66"/>
    <s v="12/18/2023"/>
    <s v="7/30/2023"/>
    <n v="7315"/>
    <n v="1166"/>
    <s v="7/15/2023"/>
    <s v="Praise"/>
    <s v="Pending"/>
    <s v="2/21/2023"/>
    <n v="1"/>
    <x v="3"/>
    <x v="4"/>
  </r>
  <r>
    <n v="1167"/>
    <s v="Richard"/>
    <s v="Lewis"/>
    <n v="47"/>
    <x v="2"/>
    <s v="Address_1167"/>
    <x v="15"/>
    <n v="19458796020"/>
    <s v="richard.lewis@kag.com"/>
    <x v="0"/>
    <n v="5218.42"/>
    <s v="12/25/2013"/>
    <s v="12/3/2023"/>
    <n v="1167"/>
    <n v="45193"/>
    <x v="2"/>
    <n v="4507.26"/>
    <n v="9725.68"/>
    <x v="9"/>
    <n v="1167"/>
    <n v="39059.43"/>
    <x v="0"/>
    <n v="1.1200000000000001"/>
    <n v="48"/>
    <s v="8/23/2020"/>
    <x v="0"/>
    <n v="1167"/>
    <x v="0"/>
    <n v="1624.41"/>
    <n v="395.65"/>
    <n v="19.78"/>
    <s v="1/13/2023"/>
    <s v="1/25/2023"/>
    <n v="9095"/>
    <n v="1167"/>
    <s v="1/4/2023"/>
    <s v="Suggestion"/>
    <s v="Pending"/>
    <s v="9/20/2023"/>
    <n v="1"/>
    <x v="6"/>
    <x v="1"/>
  </r>
  <r>
    <n v="1168"/>
    <s v="Donald"/>
    <s v="Campbell"/>
    <n v="33"/>
    <x v="0"/>
    <s v="Address_1168"/>
    <x v="23"/>
    <n v="19458796021"/>
    <s v="donald.campbell@kag.com"/>
    <x v="1"/>
    <n v="7763.9"/>
    <s v="5/12/2011"/>
    <s v="6/15/2023"/>
    <n v="1168"/>
    <n v="44977"/>
    <x v="1"/>
    <n v="4076.3"/>
    <n v="11840.2"/>
    <x v="91"/>
    <n v="1168"/>
    <n v="38247.61"/>
    <x v="0"/>
    <n v="7.86"/>
    <n v="48"/>
    <s v="11/5/2022"/>
    <x v="1"/>
    <n v="1168"/>
    <x v="1"/>
    <n v="9986.98"/>
    <n v="357.68"/>
    <n v="17.88"/>
    <s v="3/15/2023"/>
    <s v="8/4/2023"/>
    <n v="4330"/>
    <n v="1168"/>
    <s v="7/23/2023"/>
    <s v="Praise"/>
    <s v="Pending"/>
    <s v="3/21/2023"/>
    <n v="1"/>
    <x v="9"/>
    <x v="4"/>
  </r>
  <r>
    <n v="1169"/>
    <s v="Timothy"/>
    <s v="Lopez"/>
    <n v="62"/>
    <x v="0"/>
    <s v="Address_1169"/>
    <x v="26"/>
    <n v="19458796022"/>
    <s v="timothy.lopez@kag.com"/>
    <x v="0"/>
    <n v="5745.92"/>
    <s v="8/17/2012"/>
    <s v="1/24/2023"/>
    <n v="1169"/>
    <n v="45155"/>
    <x v="0"/>
    <n v="778.52"/>
    <n v="6524.44"/>
    <x v="79"/>
    <n v="1169"/>
    <n v="14566.65"/>
    <x v="0"/>
    <n v="4.09"/>
    <n v="24"/>
    <s v="12/8/2021"/>
    <x v="2"/>
    <n v="1169"/>
    <x v="1"/>
    <n v="3127.45"/>
    <n v="2310.2399999999998"/>
    <n v="115.51"/>
    <s v="3/8/2023"/>
    <s v="9/13/2023"/>
    <n v="1918"/>
    <n v="1169"/>
    <s v="6/28/2023"/>
    <s v="Complaint"/>
    <s v="Pending"/>
    <s v="5/31/2023"/>
    <n v="1"/>
    <x v="5"/>
    <x v="3"/>
  </r>
  <r>
    <n v="1170"/>
    <s v="Margaret"/>
    <s v="Torres"/>
    <n v="57"/>
    <x v="0"/>
    <s v="Address_1170"/>
    <x v="22"/>
    <n v="19458796023"/>
    <s v="margaret.torres@kag.com"/>
    <x v="1"/>
    <n v="3577.55"/>
    <s v="12/23/2020"/>
    <s v="8/3/2023"/>
    <n v="1170"/>
    <n v="44971"/>
    <x v="0"/>
    <n v="1122.6199999999999"/>
    <n v="4700.17"/>
    <x v="58"/>
    <n v="1170"/>
    <n v="5701.13"/>
    <x v="1"/>
    <n v="5.42"/>
    <n v="60"/>
    <s v="8/20/2022"/>
    <x v="0"/>
    <n v="1170"/>
    <x v="2"/>
    <n v="6987.54"/>
    <n v="3483.12"/>
    <n v="174.16"/>
    <s v="3/18/2023"/>
    <s v="1/20/2023"/>
    <n v="6326"/>
    <n v="1170"/>
    <s v="8/12/2023"/>
    <s v="Praise"/>
    <s v="Resolved"/>
    <s v="3/6/2023"/>
    <n v="1"/>
    <x v="9"/>
    <x v="1"/>
  </r>
  <r>
    <n v="1171"/>
    <s v="Brian"/>
    <s v="Robinson"/>
    <n v="35"/>
    <x v="0"/>
    <s v="Address_1171"/>
    <x v="9"/>
    <n v="19458796024"/>
    <s v="brian.robinson@kag.com"/>
    <x v="1"/>
    <n v="758.99"/>
    <s v="5/8/2012"/>
    <s v="12/30/2023"/>
    <n v="1171"/>
    <n v="45025"/>
    <x v="2"/>
    <n v="348.12"/>
    <n v="410.87"/>
    <x v="12"/>
    <n v="1171"/>
    <n v="42696.94"/>
    <x v="0"/>
    <n v="3.77"/>
    <n v="60"/>
    <s v="3/19/2021"/>
    <x v="1"/>
    <n v="1171"/>
    <x v="1"/>
    <n v="6020.38"/>
    <n v="1086.74"/>
    <n v="54.34"/>
    <s v="8/16/2023"/>
    <s v="11/5/2023"/>
    <n v="1800"/>
    <n v="1171"/>
    <s v="9/26/2023"/>
    <s v="Suggestion"/>
    <s v="Pending"/>
    <s v="11/9/2023"/>
    <n v="1"/>
    <x v="1"/>
    <x v="4"/>
  </r>
  <r>
    <n v="1172"/>
    <s v="Nancy"/>
    <s v="Thompson"/>
    <n v="68"/>
    <x v="2"/>
    <s v="Address_1172"/>
    <x v="28"/>
    <n v="19458796025"/>
    <s v="nancy.thompson@kag.com"/>
    <x v="1"/>
    <n v="8672.77"/>
    <s v="7/9/2001"/>
    <s v="11/9/2023"/>
    <n v="1172"/>
    <n v="44998"/>
    <x v="0"/>
    <n v="2375.54"/>
    <n v="6297.23"/>
    <x v="83"/>
    <n v="1172"/>
    <n v="9277.07"/>
    <x v="1"/>
    <n v="4.43"/>
    <n v="12"/>
    <s v="6/18/2021"/>
    <x v="2"/>
    <n v="1172"/>
    <x v="0"/>
    <n v="4730.75"/>
    <n v="2600.86"/>
    <n v="130.04"/>
    <s v="4/17/2023"/>
    <s v="4/23/2023"/>
    <n v="4888"/>
    <n v="1172"/>
    <s v="6/16/2023"/>
    <s v="Suggestion"/>
    <s v="Pending"/>
    <s v="12/30/2023"/>
    <n v="1"/>
    <x v="11"/>
    <x v="3"/>
  </r>
  <r>
    <n v="1173"/>
    <s v="Joseph"/>
    <s v="Thomas"/>
    <n v="64"/>
    <x v="1"/>
    <s v="Address_1173"/>
    <x v="13"/>
    <n v="19458796026"/>
    <s v="joseph.thomas@kag.com"/>
    <x v="0"/>
    <n v="2150.14"/>
    <s v="12/28/2022"/>
    <s v="8/24/2023"/>
    <n v="1173"/>
    <n v="45213"/>
    <x v="1"/>
    <n v="1626.5"/>
    <n v="523.64"/>
    <x v="74"/>
    <n v="1173"/>
    <n v="2527.94"/>
    <x v="0"/>
    <n v="1.67"/>
    <n v="24"/>
    <s v="3/8/2020"/>
    <x v="2"/>
    <n v="1173"/>
    <x v="0"/>
    <n v="8226.33"/>
    <n v="2202.35"/>
    <n v="110.12"/>
    <s v="7/16/2023"/>
    <s v="9/13/2023"/>
    <n v="3112"/>
    <n v="1173"/>
    <s v="2/21/2023"/>
    <s v="Praise"/>
    <s v="Resolved"/>
    <s v="8/24/2023"/>
    <n v="1"/>
    <x v="8"/>
    <x v="3"/>
  </r>
  <r>
    <n v="1174"/>
    <s v="Mark"/>
    <s v="Wilson"/>
    <n v="59"/>
    <x v="0"/>
    <s v="Address_1174"/>
    <x v="26"/>
    <n v="19458796027"/>
    <s v="mark.wilson@kag.com"/>
    <x v="1"/>
    <n v="9716.35"/>
    <s v="7/30/2010"/>
    <s v="5/3/2023"/>
    <n v="1174"/>
    <n v="45011"/>
    <x v="0"/>
    <n v="2135.9699999999998"/>
    <n v="7580.38"/>
    <x v="78"/>
    <n v="1174"/>
    <n v="20714"/>
    <x v="1"/>
    <n v="4.33"/>
    <n v="36"/>
    <s v="4/5/2021"/>
    <x v="0"/>
    <n v="1174"/>
    <x v="2"/>
    <n v="3140.76"/>
    <n v="2261.1999999999998"/>
    <n v="113.06"/>
    <s v="8/22/2023"/>
    <s v="4/13/2023"/>
    <n v="515"/>
    <n v="1174"/>
    <s v="8/22/2023"/>
    <s v="Suggestion"/>
    <s v="Resolved"/>
    <s v="7/22/2023"/>
    <n v="1"/>
    <x v="11"/>
    <x v="1"/>
  </r>
  <r>
    <n v="1175"/>
    <s v="Linda"/>
    <s v="Martinez"/>
    <n v="40"/>
    <x v="0"/>
    <s v="Address_1175"/>
    <x v="35"/>
    <n v="19458796028"/>
    <s v="linda.martinez@kag.com"/>
    <x v="0"/>
    <n v="2533.77"/>
    <s v="4/27/2000"/>
    <s v="2/25/2023"/>
    <n v="1175"/>
    <n v="45107"/>
    <x v="2"/>
    <n v="53.23"/>
    <n v="2587"/>
    <x v="22"/>
    <n v="1175"/>
    <n v="13453.32"/>
    <x v="1"/>
    <n v="5.17"/>
    <n v="12"/>
    <s v="9/25/2021"/>
    <x v="1"/>
    <n v="1175"/>
    <x v="2"/>
    <n v="3518.74"/>
    <n v="3507.98"/>
    <n v="175.4"/>
    <s v="1/13/2023"/>
    <s v="1/21/2023"/>
    <n v="5736"/>
    <n v="1175"/>
    <s v="7/7/2023"/>
    <s v="Praise"/>
    <s v="Pending"/>
    <s v="5/9/2023"/>
    <n v="1"/>
    <x v="7"/>
    <x v="0"/>
  </r>
  <r>
    <n v="1176"/>
    <s v="Robert"/>
    <s v="Miller"/>
    <n v="53"/>
    <x v="0"/>
    <s v="Address_1176"/>
    <x v="8"/>
    <n v="19458796029"/>
    <s v="robert.miller@kag.com"/>
    <x v="1"/>
    <n v="8287.65"/>
    <s v="12/2/2006"/>
    <s v="3/27/2023"/>
    <n v="1176"/>
    <n v="45249"/>
    <x v="1"/>
    <n v="3609.01"/>
    <n v="4678.6400000000003"/>
    <x v="97"/>
    <n v="1176"/>
    <n v="11797.7"/>
    <x v="1"/>
    <n v="8.5"/>
    <n v="24"/>
    <s v="12/27/2022"/>
    <x v="2"/>
    <n v="1176"/>
    <x v="0"/>
    <n v="3397.48"/>
    <n v="2985.65"/>
    <n v="149.28"/>
    <s v="1/23/2023"/>
    <s v="10/12/2023"/>
    <n v="2198"/>
    <n v="1176"/>
    <s v="9/20/2023"/>
    <s v="Complaint"/>
    <s v="Resolved"/>
    <s v="11/30/2023"/>
    <n v="1"/>
    <x v="4"/>
    <x v="1"/>
  </r>
  <r>
    <n v="1177"/>
    <s v="Mark"/>
    <s v="Hall"/>
    <n v="55"/>
    <x v="1"/>
    <s v="Address_1177"/>
    <x v="8"/>
    <n v="19458796030"/>
    <s v="mark.hall@kag.com"/>
    <x v="1"/>
    <n v="7908.61"/>
    <s v="7/18/2010"/>
    <s v="11/18/2023"/>
    <n v="1177"/>
    <n v="45143"/>
    <x v="0"/>
    <n v="1010.85"/>
    <n v="6897.76"/>
    <x v="52"/>
    <n v="1177"/>
    <n v="9443.3700000000008"/>
    <x v="1"/>
    <n v="3.9"/>
    <n v="60"/>
    <s v="10/8/2020"/>
    <x v="0"/>
    <n v="1177"/>
    <x v="1"/>
    <n v="5924.46"/>
    <n v="2347.98"/>
    <n v="117.4"/>
    <s v="2/20/2023"/>
    <s v="7/20/2023"/>
    <n v="8344"/>
    <n v="1177"/>
    <s v="10/29/2023"/>
    <s v="Praise"/>
    <s v="Pending"/>
    <s v="5/10/2023"/>
    <n v="1"/>
    <x v="5"/>
    <x v="1"/>
  </r>
  <r>
    <n v="1178"/>
    <s v="Timothy"/>
    <s v="Torres"/>
    <n v="25"/>
    <x v="1"/>
    <s v="Address_1178"/>
    <x v="31"/>
    <n v="19458796031"/>
    <s v="timothy.torres@kag.com"/>
    <x v="0"/>
    <n v="4681.2"/>
    <s v="4/19/2010"/>
    <s v="3/19/2023"/>
    <n v="1178"/>
    <n v="45223"/>
    <x v="2"/>
    <n v="1847.65"/>
    <n v="2833.55"/>
    <x v="1"/>
    <n v="1178"/>
    <n v="37710.629999999997"/>
    <x v="2"/>
    <n v="1.8"/>
    <n v="48"/>
    <s v="2/4/2020"/>
    <x v="0"/>
    <n v="1178"/>
    <x v="1"/>
    <n v="6904.46"/>
    <n v="1351.78"/>
    <n v="67.59"/>
    <s v="6/20/2023"/>
    <s v="11/14/2023"/>
    <n v="717"/>
    <n v="1178"/>
    <s v="11/10/2023"/>
    <s v="Praise"/>
    <s v="Pending"/>
    <s v="9/7/2023"/>
    <n v="1"/>
    <x v="8"/>
    <x v="2"/>
  </r>
  <r>
    <n v="1179"/>
    <s v="Patricia"/>
    <s v="Lewis"/>
    <n v="56"/>
    <x v="2"/>
    <s v="Address_1179"/>
    <x v="39"/>
    <n v="19458796032"/>
    <s v="patricia.lewis@kag.com"/>
    <x v="1"/>
    <n v="4076.87"/>
    <s v="1/12/2015"/>
    <s v="4/2/2023"/>
    <n v="1179"/>
    <n v="45082"/>
    <x v="2"/>
    <n v="2017.86"/>
    <n v="2059.0100000000002"/>
    <x v="16"/>
    <n v="1179"/>
    <n v="39387.71"/>
    <x v="2"/>
    <n v="7.83"/>
    <n v="36"/>
    <s v="2/7/2021"/>
    <x v="1"/>
    <n v="1179"/>
    <x v="2"/>
    <n v="1833.88"/>
    <n v="2926.31"/>
    <n v="146.32"/>
    <s v="4/25/2023"/>
    <s v="3/13/2023"/>
    <n v="3110"/>
    <n v="1179"/>
    <s v="5/31/2023"/>
    <s v="Complaint"/>
    <s v="Pending"/>
    <s v="12/18/2023"/>
    <n v="-1"/>
    <x v="7"/>
    <x v="1"/>
  </r>
  <r>
    <n v="1180"/>
    <s v="Barbara"/>
    <s v="Williams"/>
    <n v="46"/>
    <x v="1"/>
    <s v="Address_1180"/>
    <x v="29"/>
    <n v="19458796033"/>
    <s v="barbara.williams@kag.com"/>
    <x v="1"/>
    <n v="7062.27"/>
    <s v="6/11/2017"/>
    <s v="11/29/2023"/>
    <n v="1180"/>
    <n v="45274"/>
    <x v="2"/>
    <n v="340.56"/>
    <n v="6721.71"/>
    <x v="33"/>
    <n v="1180"/>
    <n v="3273.09"/>
    <x v="0"/>
    <n v="4.38"/>
    <n v="12"/>
    <s v="9/22/2020"/>
    <x v="0"/>
    <n v="1180"/>
    <x v="0"/>
    <n v="2320.16"/>
    <n v="686.91"/>
    <n v="34.35"/>
    <s v="5/19/2023"/>
    <s v="6/11/2023"/>
    <n v="532"/>
    <n v="1180"/>
    <s v="11/16/2023"/>
    <s v="Complaint"/>
    <s v="Pending"/>
    <s v="4/4/2023"/>
    <n v="-1"/>
    <x v="0"/>
    <x v="1"/>
  </r>
  <r>
    <n v="1181"/>
    <s v="Brian"/>
    <s v="Anderson"/>
    <n v="29"/>
    <x v="1"/>
    <s v="Address_1181"/>
    <x v="32"/>
    <n v="19458796034"/>
    <s v="brian.anderson@kag.com"/>
    <x v="1"/>
    <n v="5332.67"/>
    <s v="5/3/2014"/>
    <s v="9/5/2023"/>
    <n v="1181"/>
    <n v="45254"/>
    <x v="2"/>
    <n v="1833.92"/>
    <n v="7166.59"/>
    <x v="54"/>
    <n v="1181"/>
    <n v="27793.78"/>
    <x v="0"/>
    <n v="9.24"/>
    <n v="48"/>
    <s v="3/10/2020"/>
    <x v="1"/>
    <n v="1181"/>
    <x v="0"/>
    <n v="2063.96"/>
    <n v="2079.59"/>
    <n v="103.98"/>
    <s v="4/28/2023"/>
    <s v="10/30/2023"/>
    <n v="3421"/>
    <n v="1181"/>
    <s v="12/26/2023"/>
    <s v="Complaint"/>
    <s v="Pending"/>
    <s v="2/1/2023"/>
    <n v="1"/>
    <x v="4"/>
    <x v="4"/>
  </r>
  <r>
    <n v="1182"/>
    <s v="Mary"/>
    <s v="Scott"/>
    <n v="35"/>
    <x v="0"/>
    <s v="Address_1182"/>
    <x v="24"/>
    <n v="19458796035"/>
    <s v="mary.scott@kag.com"/>
    <x v="0"/>
    <n v="6356.39"/>
    <s v="8/13/2015"/>
    <s v="4/12/2023"/>
    <n v="1182"/>
    <n v="44991"/>
    <x v="2"/>
    <n v="4500.24"/>
    <n v="10856.63"/>
    <x v="6"/>
    <n v="1182"/>
    <n v="7622.13"/>
    <x v="2"/>
    <n v="9.6300000000000008"/>
    <n v="36"/>
    <s v="4/22/2021"/>
    <x v="1"/>
    <n v="1182"/>
    <x v="0"/>
    <n v="6862.46"/>
    <n v="673.7"/>
    <n v="33.68"/>
    <s v="3/31/2023"/>
    <s v="2/11/2023"/>
    <n v="1113"/>
    <n v="1182"/>
    <s v="6/16/2023"/>
    <s v="Praise"/>
    <s v="Pending"/>
    <s v="9/29/2023"/>
    <n v="1"/>
    <x v="11"/>
    <x v="4"/>
  </r>
  <r>
    <n v="1183"/>
    <s v="Anthony"/>
    <s v="Campbell"/>
    <n v="67"/>
    <x v="1"/>
    <s v="Address_1183"/>
    <x v="39"/>
    <n v="19458796036"/>
    <s v="anthony.campbell@kag.com"/>
    <x v="0"/>
    <n v="4755.13"/>
    <s v="9/10/2012"/>
    <s v="12/3/2023"/>
    <n v="1183"/>
    <n v="45069"/>
    <x v="1"/>
    <n v="4467.09"/>
    <n v="9222.2199999999993"/>
    <x v="49"/>
    <n v="1183"/>
    <n v="25478.15"/>
    <x v="2"/>
    <n v="8.85"/>
    <n v="60"/>
    <s v="2/9/2022"/>
    <x v="1"/>
    <n v="1183"/>
    <x v="0"/>
    <n v="6628.82"/>
    <n v="1590.72"/>
    <n v="79.540000000000006"/>
    <s v="12/18/2023"/>
    <s v="4/8/2023"/>
    <n v="7156"/>
    <n v="1183"/>
    <s v="9/30/2023"/>
    <s v="Praise"/>
    <s v="Resolved"/>
    <s v="4/1/2023"/>
    <n v="1"/>
    <x v="10"/>
    <x v="3"/>
  </r>
  <r>
    <n v="1184"/>
    <s v="Donald"/>
    <s v="Rivera"/>
    <n v="36"/>
    <x v="0"/>
    <s v="Address_1184"/>
    <x v="9"/>
    <n v="19458796037"/>
    <s v="donald.rivera@kag.com"/>
    <x v="1"/>
    <n v="5615.83"/>
    <s v="1/21/2017"/>
    <s v="3/14/2023"/>
    <n v="1184"/>
    <n v="45286"/>
    <x v="2"/>
    <n v="132.69999999999999"/>
    <n v="5483.13"/>
    <x v="23"/>
    <n v="1184"/>
    <n v="18048.560000000001"/>
    <x v="1"/>
    <n v="3.04"/>
    <n v="60"/>
    <s v="12/5/2020"/>
    <x v="1"/>
    <n v="1184"/>
    <x v="1"/>
    <n v="8471.2900000000009"/>
    <n v="3183.75"/>
    <n v="159.19"/>
    <s v="7/21/2023"/>
    <s v="1/9/2023"/>
    <n v="1647"/>
    <n v="1184"/>
    <s v="9/20/2023"/>
    <s v="Complaint"/>
    <s v="Resolved"/>
    <s v="10/20/2023"/>
    <n v="1"/>
    <x v="0"/>
    <x v="0"/>
  </r>
  <r>
    <n v="1185"/>
    <s v="Margaret"/>
    <s v="Jackson"/>
    <n v="53"/>
    <x v="2"/>
    <s v="Address_1185"/>
    <x v="1"/>
    <n v="19458796038"/>
    <s v="margaret.jackson@kag.com"/>
    <x v="1"/>
    <n v="1972.59"/>
    <s v="3/19/2008"/>
    <s v="11/14/2023"/>
    <n v="1185"/>
    <n v="45268"/>
    <x v="2"/>
    <n v="158.65"/>
    <n v="1813.94"/>
    <x v="19"/>
    <n v="1185"/>
    <n v="10888.99"/>
    <x v="1"/>
    <n v="3.28"/>
    <n v="60"/>
    <s v="8/20/2022"/>
    <x v="2"/>
    <n v="1185"/>
    <x v="1"/>
    <n v="3578.59"/>
    <n v="3933.87"/>
    <n v="196.69"/>
    <s v="1/21/2023"/>
    <s v="12/1/2023"/>
    <n v="6565"/>
    <n v="1185"/>
    <s v="2/17/2023"/>
    <s v="Praise"/>
    <s v="Pending"/>
    <s v="1/30/2023"/>
    <n v="1"/>
    <x v="0"/>
    <x v="1"/>
  </r>
  <r>
    <n v="1186"/>
    <s v="Margaret"/>
    <s v="Gonzalez"/>
    <n v="50"/>
    <x v="0"/>
    <s v="Address_1186"/>
    <x v="33"/>
    <n v="19458796039"/>
    <s v="margaret.gonzalez@kag.com"/>
    <x v="0"/>
    <n v="648.41999999999996"/>
    <s v="4/27/2020"/>
    <s v="8/20/2023"/>
    <n v="1186"/>
    <n v="45157"/>
    <x v="0"/>
    <n v="2973.89"/>
    <n v="3622.31"/>
    <x v="39"/>
    <n v="1186"/>
    <n v="47454.93"/>
    <x v="1"/>
    <n v="8.15"/>
    <n v="24"/>
    <s v="5/13/2021"/>
    <x v="2"/>
    <n v="1186"/>
    <x v="2"/>
    <n v="7593.35"/>
    <n v="1177.98"/>
    <n v="58.9"/>
    <s v="10/17/2023"/>
    <s v="7/27/2023"/>
    <n v="2007"/>
    <n v="1186"/>
    <s v="3/1/2023"/>
    <s v="Praise"/>
    <s v="Pending"/>
    <s v="9/14/2023"/>
    <n v="1"/>
    <x v="5"/>
    <x v="1"/>
  </r>
  <r>
    <n v="1187"/>
    <s v="Sandra"/>
    <s v="Adams"/>
    <n v="22"/>
    <x v="2"/>
    <s v="Address_1187"/>
    <x v="29"/>
    <n v="19458796040"/>
    <s v="sandra.adams@kag.com"/>
    <x v="0"/>
    <n v="3623.64"/>
    <s v="2/6/2015"/>
    <s v="1/14/2023"/>
    <n v="1187"/>
    <n v="44946"/>
    <x v="1"/>
    <n v="1032.07"/>
    <n v="4655.71"/>
    <x v="47"/>
    <n v="1187"/>
    <n v="47880.56"/>
    <x v="1"/>
    <n v="5.01"/>
    <n v="36"/>
    <s v="3/18/2022"/>
    <x v="0"/>
    <n v="1187"/>
    <x v="2"/>
    <n v="3566.55"/>
    <n v="3209.15"/>
    <n v="160.46"/>
    <s v="3/22/2023"/>
    <s v="12/16/2023"/>
    <n v="6000"/>
    <n v="1187"/>
    <s v="11/25/2023"/>
    <s v="Praise"/>
    <s v="Pending"/>
    <s v="3/16/2023"/>
    <n v="1"/>
    <x v="3"/>
    <x v="2"/>
  </r>
  <r>
    <n v="1188"/>
    <s v="Kevin"/>
    <s v="Lee"/>
    <n v="56"/>
    <x v="1"/>
    <s v="Address_1188"/>
    <x v="13"/>
    <n v="19458796041"/>
    <s v="kevin.lee@kag.com"/>
    <x v="0"/>
    <n v="4712.03"/>
    <s v="2/3/2006"/>
    <s v="7/13/2023"/>
    <n v="1188"/>
    <n v="45259"/>
    <x v="2"/>
    <n v="4493.57"/>
    <n v="218.46"/>
    <x v="44"/>
    <n v="1188"/>
    <n v="28634.560000000001"/>
    <x v="0"/>
    <n v="3.68"/>
    <n v="24"/>
    <s v="4/21/2020"/>
    <x v="0"/>
    <n v="1188"/>
    <x v="2"/>
    <n v="7765.08"/>
    <n v="1366.82"/>
    <n v="68.34"/>
    <s v="12/15/2023"/>
    <s v="8/17/2023"/>
    <n v="2955"/>
    <n v="1188"/>
    <s v="11/7/2023"/>
    <s v="Praise"/>
    <s v="Pending"/>
    <s v="12/19/2023"/>
    <n v="1"/>
    <x v="4"/>
    <x v="1"/>
  </r>
  <r>
    <n v="1189"/>
    <s v="Anthony"/>
    <s v="Torres"/>
    <n v="45"/>
    <x v="2"/>
    <s v="Address_1189"/>
    <x v="37"/>
    <n v="19458796042"/>
    <s v="anthony.torres@kag.com"/>
    <x v="1"/>
    <n v="9069.69"/>
    <s v="5/23/2016"/>
    <s v="8/22/2023"/>
    <n v="1189"/>
    <n v="45118"/>
    <x v="0"/>
    <n v="2419.44"/>
    <n v="6650.25"/>
    <x v="95"/>
    <n v="1189"/>
    <n v="10214.450000000001"/>
    <x v="1"/>
    <n v="3.65"/>
    <n v="60"/>
    <s v="6/24/2021"/>
    <x v="1"/>
    <n v="1189"/>
    <x v="0"/>
    <n v="6471.83"/>
    <n v="2077.41"/>
    <n v="103.87"/>
    <s v="1/2/2023"/>
    <s v="1/7/2023"/>
    <n v="8546"/>
    <n v="1189"/>
    <s v="1/3/2023"/>
    <s v="Praise"/>
    <s v="Resolved"/>
    <s v="8/31/2023"/>
    <n v="1"/>
    <x v="2"/>
    <x v="0"/>
  </r>
  <r>
    <n v="1190"/>
    <s v="Robert"/>
    <s v="Clark"/>
    <n v="43"/>
    <x v="0"/>
    <s v="Address_1190"/>
    <x v="24"/>
    <n v="19458796043"/>
    <s v="robert.clark@kag.com"/>
    <x v="1"/>
    <n v="4198"/>
    <s v="3/12/2008"/>
    <s v="7/7/2023"/>
    <n v="1190"/>
    <n v="45272"/>
    <x v="1"/>
    <n v="1635.71"/>
    <n v="2562.29"/>
    <x v="71"/>
    <n v="1190"/>
    <n v="29580.03"/>
    <x v="0"/>
    <n v="6.2"/>
    <n v="36"/>
    <s v="9/16/2020"/>
    <x v="2"/>
    <n v="1190"/>
    <x v="2"/>
    <n v="4725.5600000000004"/>
    <n v="4571.72"/>
    <n v="228.59"/>
    <s v="1/19/2023"/>
    <s v="7/14/2023"/>
    <n v="6130"/>
    <n v="1190"/>
    <s v="6/24/2023"/>
    <s v="Complaint"/>
    <s v="Pending"/>
    <s v="10/12/2023"/>
    <n v="1"/>
    <x v="0"/>
    <x v="0"/>
  </r>
  <r>
    <n v="1191"/>
    <s v="Sarah"/>
    <s v="Lewis"/>
    <n v="60"/>
    <x v="1"/>
    <s v="Address_1191"/>
    <x v="16"/>
    <n v="19458796044"/>
    <s v="sarah.lewis@kag.com"/>
    <x v="0"/>
    <n v="4395.8"/>
    <s v="4/24/2013"/>
    <s v="10/4/2023"/>
    <n v="1191"/>
    <n v="45221"/>
    <x v="1"/>
    <n v="4766.8500000000004"/>
    <n v="9162.65"/>
    <x v="69"/>
    <n v="1191"/>
    <n v="46496.46"/>
    <x v="2"/>
    <n v="9.06"/>
    <n v="36"/>
    <s v="1/9/2021"/>
    <x v="0"/>
    <n v="1191"/>
    <x v="2"/>
    <n v="6715.75"/>
    <n v="505.68"/>
    <n v="25.28"/>
    <s v="10/9/2023"/>
    <s v="8/12/2023"/>
    <n v="4810"/>
    <n v="1191"/>
    <s v="12/7/2023"/>
    <s v="Complaint"/>
    <s v="Resolved"/>
    <s v="8/8/2023"/>
    <n v="1"/>
    <x v="8"/>
    <x v="1"/>
  </r>
  <r>
    <n v="1192"/>
    <s v="William"/>
    <s v="Martin"/>
    <n v="38"/>
    <x v="1"/>
    <s v="Address_1192"/>
    <x v="22"/>
    <n v="19458796045"/>
    <s v="william.martin@kag.com"/>
    <x v="0"/>
    <n v="6780.83"/>
    <s v="6/2/2009"/>
    <s v="1/30/2023"/>
    <n v="1192"/>
    <n v="45061"/>
    <x v="2"/>
    <n v="1596.46"/>
    <n v="8377.2900000000009"/>
    <x v="14"/>
    <n v="1192"/>
    <n v="19510.28"/>
    <x v="2"/>
    <n v="6.57"/>
    <n v="60"/>
    <s v="8/27/2022"/>
    <x v="1"/>
    <n v="1192"/>
    <x v="1"/>
    <n v="8607.8700000000008"/>
    <n v="4919.67"/>
    <n v="245.98"/>
    <s v="12/27/2023"/>
    <s v="8/30/2023"/>
    <n v="3332"/>
    <n v="1192"/>
    <s v="3/18/2023"/>
    <s v="Suggestion"/>
    <s v="Resolved"/>
    <s v="8/9/2023"/>
    <n v="1"/>
    <x v="10"/>
    <x v="0"/>
  </r>
  <r>
    <n v="1193"/>
    <s v="Elizabeth"/>
    <s v="Harris"/>
    <n v="40"/>
    <x v="0"/>
    <s v="Address_1193"/>
    <x v="31"/>
    <n v="19458796046"/>
    <s v="elizabeth.harris@kag.com"/>
    <x v="1"/>
    <n v="2147.1799999999998"/>
    <s v="6/19/2005"/>
    <s v="1/25/2023"/>
    <n v="1193"/>
    <n v="45129"/>
    <x v="1"/>
    <n v="1610.93"/>
    <n v="3758.11"/>
    <x v="58"/>
    <n v="1193"/>
    <n v="7749.1"/>
    <x v="1"/>
    <n v="6.58"/>
    <n v="24"/>
    <s v="10/18/2021"/>
    <x v="0"/>
    <n v="1193"/>
    <x v="0"/>
    <n v="2997.32"/>
    <n v="3212.02"/>
    <n v="160.6"/>
    <s v="11/28/2023"/>
    <s v="8/25/2023"/>
    <n v="2605"/>
    <n v="1193"/>
    <s v="11/27/2023"/>
    <s v="Praise"/>
    <s v="Resolved"/>
    <s v="6/23/2023"/>
    <n v="1"/>
    <x v="2"/>
    <x v="0"/>
  </r>
  <r>
    <n v="1194"/>
    <s v="Michelle"/>
    <s v="Garcia"/>
    <n v="38"/>
    <x v="1"/>
    <s v="Address_1194"/>
    <x v="6"/>
    <n v="19458796047"/>
    <s v="michelle.garcia@kag.com"/>
    <x v="1"/>
    <n v="8729.23"/>
    <s v="12/10/2002"/>
    <s v="7/6/2023"/>
    <n v="1194"/>
    <n v="45085"/>
    <x v="0"/>
    <n v="674.15"/>
    <n v="9403.3799999999992"/>
    <x v="98"/>
    <n v="1194"/>
    <n v="34990.82"/>
    <x v="1"/>
    <n v="7.72"/>
    <n v="12"/>
    <s v="5/12/2021"/>
    <x v="2"/>
    <n v="1194"/>
    <x v="2"/>
    <n v="6535.02"/>
    <n v="3044.75"/>
    <n v="152.24"/>
    <s v="12/17/2023"/>
    <s v="4/14/2023"/>
    <n v="929"/>
    <n v="1194"/>
    <s v="12/9/2023"/>
    <s v="Praise"/>
    <s v="Pending"/>
    <s v="5/19/2023"/>
    <n v="1"/>
    <x v="7"/>
    <x v="0"/>
  </r>
  <r>
    <n v="1195"/>
    <s v="Donna"/>
    <s v="Scott"/>
    <n v="28"/>
    <x v="0"/>
    <s v="Address_1195"/>
    <x v="36"/>
    <n v="19458796048"/>
    <s v="donna.scott@kag.com"/>
    <x v="0"/>
    <n v="4333.6499999999996"/>
    <s v="8/11/2020"/>
    <s v="8/19/2023"/>
    <n v="1195"/>
    <n v="45088"/>
    <x v="1"/>
    <n v="1119.04"/>
    <n v="5452.69"/>
    <x v="38"/>
    <n v="1195"/>
    <n v="33157.18"/>
    <x v="0"/>
    <n v="7.84"/>
    <n v="60"/>
    <s v="12/4/2021"/>
    <x v="1"/>
    <n v="1195"/>
    <x v="2"/>
    <n v="9939.9699999999993"/>
    <n v="1072.49"/>
    <n v="53.62"/>
    <s v="8/16/2023"/>
    <s v="9/3/2023"/>
    <n v="1356"/>
    <n v="1195"/>
    <s v="7/25/2023"/>
    <s v="Complaint"/>
    <s v="Resolved"/>
    <s v="5/26/2023"/>
    <n v="1"/>
    <x v="7"/>
    <x v="4"/>
  </r>
  <r>
    <n v="1196"/>
    <s v="Jennifer"/>
    <s v="Johnson"/>
    <n v="59"/>
    <x v="2"/>
    <s v="Address_1196"/>
    <x v="15"/>
    <n v="19458796049"/>
    <s v="jennifer.johnson@kag.com"/>
    <x v="0"/>
    <n v="9314.7900000000009"/>
    <s v="5/16/2002"/>
    <s v="12/21/2023"/>
    <n v="1196"/>
    <n v="45129"/>
    <x v="2"/>
    <n v="3804.85"/>
    <n v="13119.64"/>
    <x v="33"/>
    <n v="1196"/>
    <n v="1068.02"/>
    <x v="0"/>
    <n v="9.19"/>
    <n v="60"/>
    <s v="4/9/2020"/>
    <x v="0"/>
    <n v="1196"/>
    <x v="0"/>
    <n v="8176.69"/>
    <n v="972.94"/>
    <n v="48.65"/>
    <s v="9/20/2023"/>
    <s v="12/21/2023"/>
    <n v="9349"/>
    <n v="1196"/>
    <s v="7/29/2023"/>
    <s v="Suggestion"/>
    <s v="Resolved"/>
    <s v="6/30/2023"/>
    <n v="1"/>
    <x v="2"/>
    <x v="1"/>
  </r>
  <r>
    <n v="1197"/>
    <s v="Linda"/>
    <s v="Perez"/>
    <n v="56"/>
    <x v="2"/>
    <s v="Address_1197"/>
    <x v="8"/>
    <n v="19458796050"/>
    <s v="linda.perez@kag.com"/>
    <x v="1"/>
    <n v="2785.56"/>
    <s v="5/10/2010"/>
    <s v="5/14/2023"/>
    <n v="1197"/>
    <n v="45014"/>
    <x v="2"/>
    <n v="3801.13"/>
    <n v="6586.69"/>
    <x v="32"/>
    <n v="1197"/>
    <n v="42826.67"/>
    <x v="1"/>
    <n v="2.46"/>
    <n v="12"/>
    <s v="1/18/2020"/>
    <x v="2"/>
    <n v="1197"/>
    <x v="2"/>
    <n v="3694.05"/>
    <n v="4614.54"/>
    <n v="230.73"/>
    <s v="12/31/2023"/>
    <s v="9/7/2023"/>
    <n v="3692"/>
    <n v="1197"/>
    <s v="9/23/2023"/>
    <s v="Praise"/>
    <s v="Resolved"/>
    <s v="12/30/2023"/>
    <n v="1"/>
    <x v="11"/>
    <x v="1"/>
  </r>
  <r>
    <n v="1198"/>
    <s v="Daniel"/>
    <s v="Young"/>
    <n v="33"/>
    <x v="1"/>
    <s v="Address_1198"/>
    <x v="8"/>
    <n v="19458796051"/>
    <s v="daniel.young@kag.com"/>
    <x v="0"/>
    <n v="4709.3599999999997"/>
    <s v="1/4/2011"/>
    <s v="5/11/2023"/>
    <n v="1198"/>
    <n v="45271"/>
    <x v="0"/>
    <n v="1939.13"/>
    <n v="6648.49"/>
    <x v="73"/>
    <n v="1198"/>
    <n v="33376.61"/>
    <x v="2"/>
    <n v="9.86"/>
    <n v="12"/>
    <s v="10/16/2022"/>
    <x v="2"/>
    <n v="1198"/>
    <x v="1"/>
    <n v="8060.96"/>
    <n v="801.34"/>
    <n v="40.07"/>
    <s v="9/30/2023"/>
    <s v="7/3/2023"/>
    <n v="7395"/>
    <n v="1198"/>
    <s v="1/26/2023"/>
    <s v="Praise"/>
    <s v="Resolved"/>
    <s v="7/8/2023"/>
    <n v="1"/>
    <x v="0"/>
    <x v="4"/>
  </r>
  <r>
    <n v="1199"/>
    <s v="Timothy"/>
    <s v="Thomas"/>
    <n v="50"/>
    <x v="0"/>
    <s v="Address_1199"/>
    <x v="37"/>
    <n v="19458796052"/>
    <s v="timothy.thomas@kag.com"/>
    <x v="1"/>
    <n v="7803.8"/>
    <s v="6/15/2011"/>
    <s v="4/22/2023"/>
    <n v="1199"/>
    <n v="44977"/>
    <x v="1"/>
    <n v="1753.38"/>
    <n v="9557.18"/>
    <x v="87"/>
    <n v="1199"/>
    <n v="10589.23"/>
    <x v="1"/>
    <n v="3.96"/>
    <n v="36"/>
    <s v="3/2/2022"/>
    <x v="2"/>
    <n v="1199"/>
    <x v="2"/>
    <n v="5453.8"/>
    <n v="858.57"/>
    <n v="42.93"/>
    <s v="4/12/2023"/>
    <s v="2/6/2023"/>
    <n v="5886"/>
    <n v="1199"/>
    <s v="7/17/2023"/>
    <s v="Complaint"/>
    <s v="Pending"/>
    <s v="10/6/2023"/>
    <n v="1"/>
    <x v="9"/>
    <x v="1"/>
  </r>
  <r>
    <n v="1200"/>
    <s v="Sandra"/>
    <s v="Moore"/>
    <n v="44"/>
    <x v="0"/>
    <s v="Address_1200"/>
    <x v="10"/>
    <n v="19458796053"/>
    <s v="sandra.moore@kag.com"/>
    <x v="1"/>
    <n v="5603.68"/>
    <s v="6/13/2020"/>
    <s v="5/9/2023"/>
    <n v="1200"/>
    <n v="45110"/>
    <x v="0"/>
    <n v="2097.79"/>
    <n v="7701.47"/>
    <x v="71"/>
    <n v="1200"/>
    <n v="1158.7"/>
    <x v="2"/>
    <n v="3.53"/>
    <n v="12"/>
    <s v="10/15/2020"/>
    <x v="2"/>
    <n v="1200"/>
    <x v="1"/>
    <n v="8027.33"/>
    <n v="3501.52"/>
    <n v="175.08"/>
    <s v="9/16/2023"/>
    <s v="3/11/2023"/>
    <n v="7702"/>
    <n v="1200"/>
    <s v="10/6/2023"/>
    <s v="Complaint"/>
    <s v="Pending"/>
    <s v="2/4/2023"/>
    <n v="1"/>
    <x v="2"/>
    <x v="0"/>
  </r>
  <r>
    <n v="1201"/>
    <s v="Melissa"/>
    <s v="Jones"/>
    <n v="18"/>
    <x v="2"/>
    <s v="Address_1201"/>
    <x v="36"/>
    <n v="19458796054"/>
    <s v="melissa.jones@kag.com"/>
    <x v="1"/>
    <n v="6646.33"/>
    <s v="8/13/2001"/>
    <s v="3/6/2023"/>
    <n v="1201"/>
    <n v="45279"/>
    <x v="1"/>
    <n v="1511.18"/>
    <n v="8157.51"/>
    <x v="77"/>
    <n v="1201"/>
    <n v="48642.71"/>
    <x v="2"/>
    <n v="5.59"/>
    <n v="36"/>
    <s v="8/24/2021"/>
    <x v="1"/>
    <n v="1201"/>
    <x v="1"/>
    <n v="1879.6"/>
    <n v="3522.1"/>
    <n v="176.1"/>
    <s v="8/28/2023"/>
    <s v="7/2/2023"/>
    <n v="5507"/>
    <n v="1201"/>
    <s v="8/20/2023"/>
    <s v="Praise"/>
    <s v="Resolved"/>
    <s v="4/10/2023"/>
    <n v="1"/>
    <x v="0"/>
    <x v="2"/>
  </r>
  <r>
    <n v="1202"/>
    <s v="Kevin"/>
    <s v="Scott"/>
    <n v="61"/>
    <x v="0"/>
    <s v="Address_1202"/>
    <x v="24"/>
    <n v="19458796055"/>
    <s v="kevin.scott@kag.com"/>
    <x v="0"/>
    <n v="2878.89"/>
    <s v="9/9/2019"/>
    <s v="1/26/2023"/>
    <n v="1202"/>
    <n v="45211"/>
    <x v="1"/>
    <n v="3042.89"/>
    <n v="-164"/>
    <x v="21"/>
    <n v="1202"/>
    <n v="37979.31"/>
    <x v="1"/>
    <n v="3.38"/>
    <n v="12"/>
    <s v="8/29/2022"/>
    <x v="2"/>
    <n v="1202"/>
    <x v="0"/>
    <n v="8697.9699999999993"/>
    <n v="1991.91"/>
    <n v="99.6"/>
    <s v="7/8/2023"/>
    <s v="4/29/2023"/>
    <n v="2945"/>
    <n v="1202"/>
    <s v="5/13/2023"/>
    <s v="Complaint"/>
    <s v="Pending"/>
    <s v="5/18/2023"/>
    <n v="1"/>
    <x v="8"/>
    <x v="3"/>
  </r>
  <r>
    <n v="1203"/>
    <s v="Barbara"/>
    <s v="Robinson"/>
    <n v="33"/>
    <x v="1"/>
    <s v="Address_1203"/>
    <x v="12"/>
    <n v="19458796056"/>
    <s v="barbara.robinson@kag.com"/>
    <x v="1"/>
    <n v="3351.75"/>
    <s v="2/2/2006"/>
    <s v="1/18/2023"/>
    <n v="1203"/>
    <n v="45176"/>
    <x v="1"/>
    <n v="4184.55"/>
    <n v="7536.3"/>
    <x v="30"/>
    <n v="1203"/>
    <n v="18887.509999999998"/>
    <x v="1"/>
    <n v="3.1"/>
    <n v="24"/>
    <s v="5/9/2022"/>
    <x v="1"/>
    <n v="1203"/>
    <x v="0"/>
    <n v="9949.8799999999992"/>
    <n v="4537.7"/>
    <n v="226.88"/>
    <s v="11/3/2023"/>
    <s v="5/18/2023"/>
    <n v="3624"/>
    <n v="1203"/>
    <s v="12/25/2023"/>
    <s v="Suggestion"/>
    <s v="Pending"/>
    <s v="2/27/2023"/>
    <n v="1"/>
    <x v="6"/>
    <x v="4"/>
  </r>
  <r>
    <n v="1204"/>
    <s v="Sandra"/>
    <s v="Hall"/>
    <n v="22"/>
    <x v="1"/>
    <s v="Address_1204"/>
    <x v="34"/>
    <n v="19458796057"/>
    <s v="sandra.hall@kag.com"/>
    <x v="0"/>
    <n v="5125.37"/>
    <s v="2/19/2020"/>
    <s v="5/14/2023"/>
    <n v="1204"/>
    <n v="45245"/>
    <x v="1"/>
    <n v="56.77"/>
    <n v="5182.1400000000003"/>
    <x v="51"/>
    <n v="1204"/>
    <n v="22206.63"/>
    <x v="2"/>
    <n v="9.6999999999999993"/>
    <n v="36"/>
    <s v="6/20/2021"/>
    <x v="2"/>
    <n v="1204"/>
    <x v="0"/>
    <n v="4975.96"/>
    <n v="4596.13"/>
    <n v="229.81"/>
    <s v="7/8/2023"/>
    <s v="8/19/2023"/>
    <n v="9068"/>
    <n v="1204"/>
    <s v="12/24/2023"/>
    <s v="Complaint"/>
    <s v="Pending"/>
    <s v="1/23/2023"/>
    <n v="1"/>
    <x v="4"/>
    <x v="2"/>
  </r>
  <r>
    <n v="1205"/>
    <s v="Richard"/>
    <s v="Jackson"/>
    <n v="63"/>
    <x v="2"/>
    <s v="Address_1205"/>
    <x v="21"/>
    <n v="19458796058"/>
    <s v="richard.jackson@kag.com"/>
    <x v="0"/>
    <n v="2104.5500000000002"/>
    <s v="8/8/2014"/>
    <s v="7/22/2023"/>
    <n v="1205"/>
    <n v="45139"/>
    <x v="2"/>
    <n v="4680.68"/>
    <n v="6785.23"/>
    <x v="52"/>
    <n v="1205"/>
    <n v="27404.17"/>
    <x v="0"/>
    <n v="1.94"/>
    <n v="24"/>
    <s v="2/2/2021"/>
    <x v="2"/>
    <n v="1205"/>
    <x v="2"/>
    <n v="5612.72"/>
    <n v="4206.87"/>
    <n v="210.34"/>
    <s v="8/19/2023"/>
    <s v="10/24/2023"/>
    <n v="281"/>
    <n v="1205"/>
    <s v="10/11/2023"/>
    <s v="Complaint"/>
    <s v="Pending"/>
    <s v="11/30/2023"/>
    <n v="1"/>
    <x v="5"/>
    <x v="3"/>
  </r>
  <r>
    <n v="1206"/>
    <s v="Michelle"/>
    <s v="Thompson"/>
    <n v="35"/>
    <x v="0"/>
    <s v="Address_1206"/>
    <x v="23"/>
    <n v="19458796059"/>
    <s v="michelle.thompson@kag.com"/>
    <x v="1"/>
    <n v="1350.43"/>
    <s v="10/16/2016"/>
    <s v="9/11/2023"/>
    <n v="1206"/>
    <n v="45215"/>
    <x v="2"/>
    <n v="598.59"/>
    <n v="751.84"/>
    <x v="94"/>
    <n v="1206"/>
    <n v="36212.769999999997"/>
    <x v="0"/>
    <n v="9.91"/>
    <n v="12"/>
    <s v="9/29/2022"/>
    <x v="2"/>
    <n v="1206"/>
    <x v="0"/>
    <n v="2683.82"/>
    <n v="80.3"/>
    <n v="4.01"/>
    <s v="6/13/2023"/>
    <s v="6/28/2023"/>
    <n v="28"/>
    <n v="1206"/>
    <s v="7/23/2023"/>
    <s v="Praise"/>
    <s v="Pending"/>
    <s v="10/29/2023"/>
    <n v="1"/>
    <x v="8"/>
    <x v="4"/>
  </r>
  <r>
    <n v="1207"/>
    <s v="Karen"/>
    <s v="King"/>
    <n v="58"/>
    <x v="1"/>
    <s v="Address_1207"/>
    <x v="36"/>
    <n v="19458796060"/>
    <s v="karen.king@kag.com"/>
    <x v="0"/>
    <n v="8453.64"/>
    <s v="4/7/2013"/>
    <s v="2/9/2023"/>
    <n v="1207"/>
    <n v="45227"/>
    <x v="0"/>
    <n v="4499.53"/>
    <n v="3954.11"/>
    <x v="45"/>
    <n v="1207"/>
    <n v="9473.6200000000008"/>
    <x v="0"/>
    <n v="6.6"/>
    <n v="24"/>
    <s v="1/4/2022"/>
    <x v="2"/>
    <n v="1207"/>
    <x v="1"/>
    <n v="7152.06"/>
    <n v="1510.65"/>
    <n v="75.53"/>
    <s v="1/8/2023"/>
    <s v="1/5/2023"/>
    <n v="4504"/>
    <n v="1207"/>
    <s v="11/27/2023"/>
    <s v="Suggestion"/>
    <s v="Pending"/>
    <s v="7/5/2023"/>
    <n v="1"/>
    <x v="8"/>
    <x v="1"/>
  </r>
  <r>
    <n v="1208"/>
    <s v="Matthew"/>
    <s v="Gonzalez"/>
    <n v="51"/>
    <x v="1"/>
    <s v="Address_1208"/>
    <x v="32"/>
    <n v="19458796061"/>
    <s v="matthew.gonzalez@kag.com"/>
    <x v="1"/>
    <n v="7771.06"/>
    <s v="6/5/2013"/>
    <s v="1/30/2023"/>
    <n v="1208"/>
    <n v="44932"/>
    <x v="1"/>
    <n v="1175.45"/>
    <n v="6595.61"/>
    <x v="19"/>
    <n v="1208"/>
    <n v="10590.72"/>
    <x v="2"/>
    <n v="9.6300000000000008"/>
    <n v="60"/>
    <s v="3/5/2022"/>
    <x v="0"/>
    <n v="1208"/>
    <x v="2"/>
    <n v="1697.83"/>
    <n v="1451.73"/>
    <n v="72.59"/>
    <s v="3/18/2023"/>
    <s v="6/14/2023"/>
    <n v="7809"/>
    <n v="1208"/>
    <s v="3/30/2023"/>
    <s v="Praise"/>
    <s v="Pending"/>
    <s v="10/1/2023"/>
    <n v="1"/>
    <x v="3"/>
    <x v="1"/>
  </r>
  <r>
    <n v="1209"/>
    <s v="Steven"/>
    <s v="Nelson"/>
    <n v="61"/>
    <x v="1"/>
    <s v="Address_1209"/>
    <x v="19"/>
    <n v="19458796062"/>
    <s v="steven.nelson@kag.com"/>
    <x v="0"/>
    <n v="9327.36"/>
    <s v="5/30/2013"/>
    <s v="3/19/2023"/>
    <n v="1209"/>
    <n v="44963"/>
    <x v="0"/>
    <n v="4585.99"/>
    <n v="4741.37"/>
    <x v="74"/>
    <n v="1209"/>
    <n v="3365.21"/>
    <x v="2"/>
    <n v="9.08"/>
    <n v="12"/>
    <s v="3/16/2020"/>
    <x v="2"/>
    <n v="1209"/>
    <x v="1"/>
    <n v="6099.64"/>
    <n v="328.04"/>
    <n v="16.399999999999999"/>
    <s v="3/31/2023"/>
    <s v="2/26/2023"/>
    <n v="8738"/>
    <n v="1209"/>
    <s v="10/15/2023"/>
    <s v="Praise"/>
    <s v="Resolved"/>
    <s v="7/26/2023"/>
    <n v="-1"/>
    <x v="9"/>
    <x v="3"/>
  </r>
  <r>
    <n v="1210"/>
    <s v="Timothy"/>
    <s v="Lewis"/>
    <n v="42"/>
    <x v="0"/>
    <s v="Address_1210"/>
    <x v="6"/>
    <n v="19458796063"/>
    <s v="timothy.lewis@kag.com"/>
    <x v="1"/>
    <n v="5906.86"/>
    <s v="10/31/2006"/>
    <s v="11/26/2023"/>
    <n v="1210"/>
    <n v="45107"/>
    <x v="0"/>
    <n v="3938.78"/>
    <n v="1968.08"/>
    <x v="69"/>
    <n v="1210"/>
    <n v="49303.92"/>
    <x v="0"/>
    <n v="6.84"/>
    <n v="36"/>
    <s v="6/15/2021"/>
    <x v="1"/>
    <n v="1210"/>
    <x v="1"/>
    <n v="4766.05"/>
    <n v="4465.41"/>
    <n v="223.27"/>
    <s v="6/28/2023"/>
    <s v="9/5/2023"/>
    <n v="2522"/>
    <n v="1210"/>
    <s v="6/23/2023"/>
    <s v="Complaint"/>
    <s v="Resolved"/>
    <s v="2/13/2023"/>
    <n v="1"/>
    <x v="7"/>
    <x v="0"/>
  </r>
  <r>
    <n v="1211"/>
    <s v="Michelle"/>
    <s v="Scott"/>
    <n v="59"/>
    <x v="2"/>
    <s v="Address_1211"/>
    <x v="32"/>
    <n v="19458796064"/>
    <s v="michelle.scott@kag.com"/>
    <x v="1"/>
    <n v="4260.63"/>
    <s v="11/17/2022"/>
    <s v="9/6/2023"/>
    <n v="1211"/>
    <n v="45184"/>
    <x v="2"/>
    <n v="1353.15"/>
    <n v="5613.78"/>
    <x v="38"/>
    <n v="1211"/>
    <n v="43902.98"/>
    <x v="1"/>
    <n v="6.31"/>
    <n v="12"/>
    <s v="11/14/2020"/>
    <x v="2"/>
    <n v="1211"/>
    <x v="0"/>
    <n v="2799.75"/>
    <n v="4962.99"/>
    <n v="248.15"/>
    <s v="1/7/2023"/>
    <s v="8/18/2023"/>
    <n v="1619"/>
    <n v="1211"/>
    <s v="8/24/2023"/>
    <s v="Suggestion"/>
    <s v="Pending"/>
    <s v="5/22/2023"/>
    <n v="1"/>
    <x v="6"/>
    <x v="1"/>
  </r>
  <r>
    <n v="1212"/>
    <s v="Kevin"/>
    <s v="Perez"/>
    <n v="51"/>
    <x v="2"/>
    <s v="Address_1212"/>
    <x v="16"/>
    <n v="19458796065"/>
    <s v="kevin.perez@kag.com"/>
    <x v="1"/>
    <n v="1119.9100000000001"/>
    <s v="10/19/2006"/>
    <s v="10/14/2023"/>
    <n v="1212"/>
    <n v="45032"/>
    <x v="0"/>
    <n v="151.1"/>
    <n v="1271.01"/>
    <x v="47"/>
    <n v="1212"/>
    <n v="28094.94"/>
    <x v="1"/>
    <n v="9.93"/>
    <n v="48"/>
    <s v="2/4/2021"/>
    <x v="0"/>
    <n v="1212"/>
    <x v="1"/>
    <n v="8424.7199999999993"/>
    <n v="716.78"/>
    <n v="35.840000000000003"/>
    <s v="3/20/2023"/>
    <s v="1/29/2023"/>
    <n v="6398"/>
    <n v="1212"/>
    <s v="9/8/2023"/>
    <s v="Suggestion"/>
    <s v="Resolved"/>
    <s v="1/2/2023"/>
    <n v="1"/>
    <x v="1"/>
    <x v="1"/>
  </r>
  <r>
    <n v="1213"/>
    <s v="Barbara"/>
    <s v="Campbell"/>
    <n v="32"/>
    <x v="1"/>
    <s v="Address_1213"/>
    <x v="9"/>
    <n v="19458796066"/>
    <s v="barbara.campbell@kag.com"/>
    <x v="1"/>
    <n v="8519.6299999999992"/>
    <s v="11/10/2009"/>
    <s v="6/13/2023"/>
    <n v="1213"/>
    <n v="45148"/>
    <x v="0"/>
    <n v="3582.06"/>
    <n v="4937.57"/>
    <x v="39"/>
    <n v="1213"/>
    <n v="22083.41"/>
    <x v="1"/>
    <n v="5.64"/>
    <n v="60"/>
    <s v="8/10/2020"/>
    <x v="1"/>
    <n v="1213"/>
    <x v="1"/>
    <n v="7760.04"/>
    <n v="1426.37"/>
    <n v="71.319999999999993"/>
    <s v="6/17/2023"/>
    <s v="2/25/2023"/>
    <n v="6767"/>
    <n v="1213"/>
    <s v="3/14/2023"/>
    <s v="Suggestion"/>
    <s v="Pending"/>
    <s v="7/25/2023"/>
    <n v="1"/>
    <x v="5"/>
    <x v="4"/>
  </r>
  <r>
    <n v="1214"/>
    <s v="Amanda"/>
    <s v="Scott"/>
    <n v="21"/>
    <x v="2"/>
    <s v="Address_1214"/>
    <x v="27"/>
    <n v="19458796067"/>
    <s v="amanda.scott@kag.com"/>
    <x v="1"/>
    <n v="4616.97"/>
    <s v="2/9/2009"/>
    <s v="12/1/2023"/>
    <n v="1214"/>
    <n v="45239"/>
    <x v="0"/>
    <n v="4110.6000000000004"/>
    <n v="8727.57"/>
    <x v="52"/>
    <n v="1214"/>
    <n v="12634.56"/>
    <x v="2"/>
    <n v="2.61"/>
    <n v="36"/>
    <s v="2/19/2021"/>
    <x v="1"/>
    <n v="1214"/>
    <x v="0"/>
    <n v="3697.3"/>
    <n v="133.57"/>
    <n v="6.68"/>
    <s v="1/5/2023"/>
    <s v="7/21/2023"/>
    <n v="6462"/>
    <n v="1214"/>
    <s v="9/5/2023"/>
    <s v="Suggestion"/>
    <s v="Resolved"/>
    <s v="2/22/2023"/>
    <n v="1"/>
    <x v="4"/>
    <x v="2"/>
  </r>
  <r>
    <n v="1215"/>
    <s v="Margaret"/>
    <s v="Rodriguez"/>
    <n v="68"/>
    <x v="1"/>
    <s v="Address_1215"/>
    <x v="5"/>
    <n v="19458796068"/>
    <s v="margaret.rodriguez@kag.com"/>
    <x v="0"/>
    <n v="5655.22"/>
    <s v="6/23/2005"/>
    <s v="2/17/2023"/>
    <n v="1215"/>
    <n v="45274"/>
    <x v="1"/>
    <n v="3402.02"/>
    <n v="2253.1999999999998"/>
    <x v="33"/>
    <n v="1215"/>
    <n v="30154.16"/>
    <x v="2"/>
    <n v="9.94"/>
    <n v="12"/>
    <s v="5/31/2022"/>
    <x v="0"/>
    <n v="1215"/>
    <x v="1"/>
    <n v="4476.41"/>
    <n v="577.21"/>
    <n v="28.86"/>
    <s v="4/23/2023"/>
    <s v="12/19/2023"/>
    <n v="9318"/>
    <n v="1215"/>
    <s v="10/5/2023"/>
    <s v="Complaint"/>
    <s v="Resolved"/>
    <s v="1/27/2023"/>
    <n v="1"/>
    <x v="0"/>
    <x v="3"/>
  </r>
  <r>
    <n v="1216"/>
    <s v="Deborah"/>
    <s v="Hill"/>
    <n v="21"/>
    <x v="1"/>
    <s v="Address_1216"/>
    <x v="37"/>
    <n v="19458796069"/>
    <s v="deborah.hill@kag.com"/>
    <x v="0"/>
    <n v="3203.88"/>
    <s v="5/22/2014"/>
    <s v="3/19/2023"/>
    <n v="1216"/>
    <n v="45278"/>
    <x v="1"/>
    <n v="1914.51"/>
    <n v="5118.3900000000003"/>
    <x v="87"/>
    <n v="1216"/>
    <n v="34835.01"/>
    <x v="1"/>
    <n v="3.91"/>
    <n v="60"/>
    <s v="12/6/2020"/>
    <x v="2"/>
    <n v="1216"/>
    <x v="2"/>
    <n v="3273.29"/>
    <n v="2497.6999999999998"/>
    <n v="124.88"/>
    <s v="12/14/2023"/>
    <s v="10/14/2023"/>
    <n v="6250"/>
    <n v="1216"/>
    <s v="9/25/2023"/>
    <s v="Praise"/>
    <s v="Pending"/>
    <s v="12/14/2023"/>
    <n v="1"/>
    <x v="0"/>
    <x v="2"/>
  </r>
  <r>
    <n v="1217"/>
    <s v="Patricia"/>
    <s v="Jackson"/>
    <n v="42"/>
    <x v="0"/>
    <s v="Address_1217"/>
    <x v="15"/>
    <n v="19458796070"/>
    <s v="patricia.jackson@kag.com"/>
    <x v="1"/>
    <n v="5286.34"/>
    <s v="7/8/2012"/>
    <s v="4/21/2023"/>
    <n v="1217"/>
    <n v="45043"/>
    <x v="0"/>
    <n v="645.69000000000005"/>
    <n v="5932.03"/>
    <x v="68"/>
    <n v="1217"/>
    <n v="34769.96"/>
    <x v="2"/>
    <n v="1.79"/>
    <n v="36"/>
    <s v="8/3/2022"/>
    <x v="2"/>
    <n v="1217"/>
    <x v="1"/>
    <n v="2888.2"/>
    <n v="1839.57"/>
    <n v="91.98"/>
    <s v="11/30/2023"/>
    <s v="8/27/2023"/>
    <n v="3351"/>
    <n v="1217"/>
    <s v="11/10/2023"/>
    <s v="Complaint"/>
    <s v="Pending"/>
    <s v="7/21/2023"/>
    <n v="1"/>
    <x v="1"/>
    <x v="0"/>
  </r>
  <r>
    <n v="1218"/>
    <s v="Robert"/>
    <s v="Nguyen"/>
    <n v="58"/>
    <x v="1"/>
    <s v="Address_1218"/>
    <x v="18"/>
    <n v="19458796071"/>
    <s v="robert.nguyen@kag.com"/>
    <x v="0"/>
    <n v="7839.35"/>
    <s v="11/18/2018"/>
    <s v="12/9/2023"/>
    <n v="1218"/>
    <n v="45105"/>
    <x v="0"/>
    <n v="1741.77"/>
    <n v="9581.1200000000008"/>
    <x v="89"/>
    <n v="1218"/>
    <n v="1315.37"/>
    <x v="1"/>
    <n v="7.45"/>
    <n v="60"/>
    <s v="8/31/2021"/>
    <x v="1"/>
    <n v="1218"/>
    <x v="1"/>
    <n v="2992.42"/>
    <n v="2118.66"/>
    <n v="105.93"/>
    <s v="9/26/2023"/>
    <s v="4/6/2023"/>
    <n v="124"/>
    <n v="1218"/>
    <s v="4/17/2023"/>
    <s v="Praise"/>
    <s v="Resolved"/>
    <s v="11/22/2023"/>
    <n v="1"/>
    <x v="7"/>
    <x v="1"/>
  </r>
  <r>
    <n v="1219"/>
    <s v="Paul"/>
    <s v="Garcia"/>
    <n v="30"/>
    <x v="1"/>
    <s v="Address_1219"/>
    <x v="17"/>
    <n v="19458796072"/>
    <s v="paul.garcia@kag.com"/>
    <x v="0"/>
    <n v="7151.37"/>
    <s v="4/30/2014"/>
    <s v="9/30/2023"/>
    <n v="1219"/>
    <n v="45017"/>
    <x v="1"/>
    <n v="1350.23"/>
    <n v="8501.6"/>
    <x v="52"/>
    <n v="1219"/>
    <n v="35399.910000000003"/>
    <x v="0"/>
    <n v="5.01"/>
    <n v="36"/>
    <s v="11/4/2020"/>
    <x v="1"/>
    <n v="1219"/>
    <x v="1"/>
    <n v="2204.2199999999998"/>
    <n v="3330.81"/>
    <n v="166.54"/>
    <s v="9/7/2023"/>
    <s v="9/3/2023"/>
    <n v="8203"/>
    <n v="1219"/>
    <s v="7/15/2023"/>
    <s v="Complaint"/>
    <s v="Resolved"/>
    <s v="12/14/2023"/>
    <n v="1"/>
    <x v="1"/>
    <x v="4"/>
  </r>
  <r>
    <n v="1220"/>
    <s v="Linda"/>
    <s v="Campbell"/>
    <n v="59"/>
    <x v="0"/>
    <s v="Address_1220"/>
    <x v="11"/>
    <n v="19458796073"/>
    <s v="linda.campbell@kag.com"/>
    <x v="1"/>
    <n v="9890.33"/>
    <s v="6/22/2006"/>
    <s v="10/10/2023"/>
    <n v="1220"/>
    <n v="45076"/>
    <x v="1"/>
    <n v="3618.22"/>
    <n v="13508.55"/>
    <x v="78"/>
    <n v="1220"/>
    <n v="43452.27"/>
    <x v="0"/>
    <n v="4.49"/>
    <n v="60"/>
    <s v="3/14/2020"/>
    <x v="1"/>
    <n v="1220"/>
    <x v="0"/>
    <n v="4050.51"/>
    <n v="488.43"/>
    <n v="24.42"/>
    <s v="11/12/2023"/>
    <s v="6/29/2023"/>
    <n v="5489"/>
    <n v="1220"/>
    <s v="5/15/2023"/>
    <s v="Complaint"/>
    <s v="Resolved"/>
    <s v="4/30/2023"/>
    <n v="1"/>
    <x v="10"/>
    <x v="1"/>
  </r>
  <r>
    <n v="1221"/>
    <s v="Carol"/>
    <s v="Anderson"/>
    <n v="63"/>
    <x v="0"/>
    <s v="Address_1221"/>
    <x v="8"/>
    <n v="19458796074"/>
    <s v="carol.anderson@kag.com"/>
    <x v="1"/>
    <n v="5006.92"/>
    <s v="3/29/2022"/>
    <s v="12/30/2023"/>
    <n v="1221"/>
    <n v="45261"/>
    <x v="0"/>
    <n v="805.21"/>
    <n v="5812.13"/>
    <x v="62"/>
    <n v="1221"/>
    <n v="6630.92"/>
    <x v="1"/>
    <n v="6.68"/>
    <n v="36"/>
    <s v="4/30/2022"/>
    <x v="1"/>
    <n v="1221"/>
    <x v="1"/>
    <n v="7243.7"/>
    <n v="4238.8100000000004"/>
    <n v="211.94"/>
    <s v="10/7/2023"/>
    <s v="9/26/2023"/>
    <n v="7127"/>
    <n v="1221"/>
    <s v="5/12/2023"/>
    <s v="Complaint"/>
    <s v="Pending"/>
    <s v="10/29/2023"/>
    <n v="1"/>
    <x v="0"/>
    <x v="3"/>
  </r>
  <r>
    <n v="1222"/>
    <s v="Ronald"/>
    <s v="Martin"/>
    <n v="42"/>
    <x v="2"/>
    <s v="Address_1222"/>
    <x v="15"/>
    <n v="19458796075"/>
    <s v="ronald.martin@kag.com"/>
    <x v="1"/>
    <n v="5344.03"/>
    <s v="12/16/2015"/>
    <s v="9/11/2023"/>
    <n v="1222"/>
    <n v="45097"/>
    <x v="0"/>
    <n v="4099.5200000000004"/>
    <n v="9443.5499999999993"/>
    <x v="44"/>
    <n v="1222"/>
    <n v="38013.47"/>
    <x v="2"/>
    <n v="1.48"/>
    <n v="36"/>
    <s v="4/29/2020"/>
    <x v="0"/>
    <n v="1222"/>
    <x v="1"/>
    <n v="3367.96"/>
    <n v="4327.99"/>
    <n v="216.4"/>
    <s v="8/6/2023"/>
    <s v="8/16/2023"/>
    <n v="3017"/>
    <n v="1222"/>
    <s v="3/5/2023"/>
    <s v="Praise"/>
    <s v="Pending"/>
    <s v="12/16/2023"/>
    <n v="1"/>
    <x v="7"/>
    <x v="0"/>
  </r>
  <r>
    <n v="1223"/>
    <s v="Betty"/>
    <s v="Rodriguez"/>
    <n v="20"/>
    <x v="0"/>
    <s v="Address_1223"/>
    <x v="17"/>
    <n v="19458796076"/>
    <s v="betty.rodriguez@kag.com"/>
    <x v="1"/>
    <n v="621.99"/>
    <s v="4/25/2003"/>
    <s v="5/6/2023"/>
    <n v="1223"/>
    <n v="45220"/>
    <x v="1"/>
    <n v="3063.59"/>
    <n v="3685.58"/>
    <x v="30"/>
    <n v="1223"/>
    <n v="41338.69"/>
    <x v="0"/>
    <n v="7.28"/>
    <n v="48"/>
    <s v="12/16/2022"/>
    <x v="1"/>
    <n v="1223"/>
    <x v="1"/>
    <n v="7326.21"/>
    <n v="814.88"/>
    <n v="40.74"/>
    <s v="11/21/2023"/>
    <s v="1/29/2023"/>
    <n v="5223"/>
    <n v="1223"/>
    <s v="7/27/2023"/>
    <s v="Suggestion"/>
    <s v="Resolved"/>
    <s v="6/17/2023"/>
    <n v="1"/>
    <x v="8"/>
    <x v="2"/>
  </r>
  <r>
    <n v="1224"/>
    <s v="Donald"/>
    <s v="Young"/>
    <n v="52"/>
    <x v="1"/>
    <s v="Address_1224"/>
    <x v="19"/>
    <n v="19458796077"/>
    <s v="donald.young@kag.com"/>
    <x v="1"/>
    <n v="3954.89"/>
    <s v="9/29/2018"/>
    <s v="6/20/2023"/>
    <n v="1224"/>
    <n v="45118"/>
    <x v="1"/>
    <n v="2418.02"/>
    <n v="6372.91"/>
    <x v="96"/>
    <n v="1224"/>
    <n v="14532.3"/>
    <x v="1"/>
    <n v="5.53"/>
    <n v="36"/>
    <s v="11/1/2022"/>
    <x v="1"/>
    <n v="1224"/>
    <x v="1"/>
    <n v="7888.02"/>
    <n v="3174.14"/>
    <n v="158.71"/>
    <s v="12/26/2023"/>
    <s v="4/19/2023"/>
    <n v="23"/>
    <n v="1224"/>
    <s v="5/4/2023"/>
    <s v="Complaint"/>
    <s v="Resolved"/>
    <s v="11/6/2023"/>
    <n v="1"/>
    <x v="2"/>
    <x v="1"/>
  </r>
  <r>
    <n v="1225"/>
    <s v="David"/>
    <s v="Brown"/>
    <n v="69"/>
    <x v="0"/>
    <s v="Address_1225"/>
    <x v="18"/>
    <n v="19458796078"/>
    <s v="david.brown@kag.com"/>
    <x v="0"/>
    <n v="9228.83"/>
    <s v="12/3/2004"/>
    <s v="7/22/2023"/>
    <n v="1225"/>
    <n v="44963"/>
    <x v="1"/>
    <n v="1807.56"/>
    <n v="7421.27"/>
    <x v="10"/>
    <n v="1225"/>
    <n v="35893.199999999997"/>
    <x v="0"/>
    <n v="5.41"/>
    <n v="48"/>
    <s v="9/23/2021"/>
    <x v="1"/>
    <n v="1225"/>
    <x v="0"/>
    <n v="4043.8"/>
    <n v="3451.79"/>
    <n v="172.59"/>
    <s v="4/22/2023"/>
    <s v="3/28/2023"/>
    <n v="251"/>
    <n v="1225"/>
    <s v="4/7/2023"/>
    <s v="Praise"/>
    <s v="Pending"/>
    <s v="11/11/2023"/>
    <n v="1"/>
    <x v="9"/>
    <x v="3"/>
  </r>
  <r>
    <n v="1226"/>
    <s v="Mark"/>
    <s v="Roberts"/>
    <n v="65"/>
    <x v="0"/>
    <s v="Address_1226"/>
    <x v="11"/>
    <n v="19458796079"/>
    <s v="mark.roberts@kag.com"/>
    <x v="0"/>
    <n v="3569.71"/>
    <s v="6/30/2001"/>
    <s v="5/9/2023"/>
    <n v="1226"/>
    <n v="45026"/>
    <x v="1"/>
    <n v="2542.39"/>
    <n v="1027.32"/>
    <x v="10"/>
    <n v="1226"/>
    <n v="5740.99"/>
    <x v="2"/>
    <n v="9.1"/>
    <n v="12"/>
    <s v="1/8/2021"/>
    <x v="2"/>
    <n v="1226"/>
    <x v="0"/>
    <n v="1519.17"/>
    <n v="868.92"/>
    <n v="43.45"/>
    <s v="8/19/2023"/>
    <s v="7/5/2023"/>
    <n v="4975"/>
    <n v="1226"/>
    <s v="11/21/2023"/>
    <s v="Praise"/>
    <s v="Pending"/>
    <s v="11/4/2023"/>
    <n v="1"/>
    <x v="1"/>
    <x v="3"/>
  </r>
  <r>
    <n v="1227"/>
    <s v="Susan"/>
    <s v="Moore"/>
    <n v="26"/>
    <x v="2"/>
    <s v="Address_1227"/>
    <x v="1"/>
    <n v="19458796080"/>
    <s v="susan.moore@kag.com"/>
    <x v="0"/>
    <n v="7684.51"/>
    <s v="7/17/2022"/>
    <s v="10/7/2023"/>
    <n v="1227"/>
    <n v="45220"/>
    <x v="0"/>
    <n v="2705.34"/>
    <n v="10389.85"/>
    <x v="26"/>
    <n v="1227"/>
    <n v="32811.39"/>
    <x v="0"/>
    <n v="8.48"/>
    <n v="12"/>
    <s v="3/24/2021"/>
    <x v="0"/>
    <n v="1227"/>
    <x v="1"/>
    <n v="7460.28"/>
    <n v="1873.93"/>
    <n v="93.7"/>
    <s v="8/3/2023"/>
    <s v="6/5/2023"/>
    <n v="5716"/>
    <n v="1227"/>
    <s v="3/9/2023"/>
    <s v="Suggestion"/>
    <s v="Resolved"/>
    <s v="2/5/2023"/>
    <n v="1"/>
    <x v="8"/>
    <x v="4"/>
  </r>
  <r>
    <n v="1228"/>
    <s v="Michelle"/>
    <s v="Jones"/>
    <n v="31"/>
    <x v="0"/>
    <s v="Address_1228"/>
    <x v="8"/>
    <n v="19458796081"/>
    <s v="michelle.jones@kag.com"/>
    <x v="1"/>
    <n v="9778.23"/>
    <s v="10/14/2004"/>
    <s v="1/8/2023"/>
    <n v="1228"/>
    <n v="45253"/>
    <x v="1"/>
    <n v="1192.55"/>
    <n v="10970.78"/>
    <x v="50"/>
    <n v="1228"/>
    <n v="26006.14"/>
    <x v="0"/>
    <n v="5.78"/>
    <n v="60"/>
    <s v="6/4/2021"/>
    <x v="2"/>
    <n v="1228"/>
    <x v="1"/>
    <n v="2249.96"/>
    <n v="3461.33"/>
    <n v="173.07"/>
    <s v="10/8/2023"/>
    <s v="4/15/2023"/>
    <n v="5869"/>
    <n v="1228"/>
    <s v="4/3/2023"/>
    <s v="Complaint"/>
    <s v="Pending"/>
    <s v="9/16/2023"/>
    <n v="1"/>
    <x v="4"/>
    <x v="4"/>
  </r>
  <r>
    <n v="1229"/>
    <s v="Kenneth"/>
    <s v="Martin"/>
    <n v="39"/>
    <x v="1"/>
    <s v="Address_1229"/>
    <x v="32"/>
    <n v="19458796082"/>
    <s v="kenneth.martin@kag.com"/>
    <x v="0"/>
    <n v="1355.8"/>
    <s v="5/27/2020"/>
    <s v="10/13/2023"/>
    <n v="1229"/>
    <n v="44957"/>
    <x v="1"/>
    <n v="4943.8900000000003"/>
    <n v="-3588.09"/>
    <x v="81"/>
    <n v="1229"/>
    <n v="42642.76"/>
    <x v="1"/>
    <n v="6.21"/>
    <n v="24"/>
    <s v="4/21/2021"/>
    <x v="2"/>
    <n v="1229"/>
    <x v="1"/>
    <n v="3465.59"/>
    <n v="3365.26"/>
    <n v="168.26"/>
    <s v="11/26/2023"/>
    <s v="6/8/2023"/>
    <n v="8533"/>
    <n v="1229"/>
    <s v="10/2/2023"/>
    <s v="Complaint"/>
    <s v="Resolved"/>
    <s v="4/25/2023"/>
    <n v="1"/>
    <x v="3"/>
    <x v="0"/>
  </r>
  <r>
    <n v="1230"/>
    <s v="Lisa"/>
    <s v="Thompson"/>
    <n v="65"/>
    <x v="1"/>
    <s v="Address_1230"/>
    <x v="24"/>
    <n v="19458796083"/>
    <s v="lisa.thompson@kag.com"/>
    <x v="1"/>
    <n v="3406.53"/>
    <s v="8/16/2017"/>
    <s v="1/18/2023"/>
    <n v="1230"/>
    <n v="45226"/>
    <x v="1"/>
    <n v="4548.6400000000003"/>
    <n v="-1142.1099999999999"/>
    <x v="19"/>
    <n v="1230"/>
    <n v="23146.41"/>
    <x v="0"/>
    <n v="8.26"/>
    <n v="24"/>
    <s v="8/7/2020"/>
    <x v="0"/>
    <n v="1230"/>
    <x v="0"/>
    <n v="6324.31"/>
    <n v="4193.3900000000003"/>
    <n v="209.67"/>
    <s v="9/27/2023"/>
    <s v="6/24/2023"/>
    <n v="1665"/>
    <n v="1230"/>
    <s v="4/8/2023"/>
    <s v="Praise"/>
    <s v="Pending"/>
    <s v="4/18/2023"/>
    <n v="1"/>
    <x v="8"/>
    <x v="3"/>
  </r>
  <r>
    <n v="1231"/>
    <s v="William"/>
    <s v="Hernandez"/>
    <n v="26"/>
    <x v="1"/>
    <s v="Address_1231"/>
    <x v="39"/>
    <n v="19458796084"/>
    <s v="william.hernandez@kag.com"/>
    <x v="1"/>
    <n v="4796.3"/>
    <s v="12/5/2018"/>
    <s v="11/29/2023"/>
    <n v="1231"/>
    <n v="45020"/>
    <x v="2"/>
    <n v="1960.08"/>
    <n v="2836.22"/>
    <x v="2"/>
    <n v="1231"/>
    <n v="21976.7"/>
    <x v="0"/>
    <n v="4.7"/>
    <n v="12"/>
    <s v="1/8/2022"/>
    <x v="2"/>
    <n v="1231"/>
    <x v="1"/>
    <n v="9275.76"/>
    <n v="662.6"/>
    <n v="33.130000000000003"/>
    <s v="8/21/2023"/>
    <s v="7/12/2023"/>
    <n v="6883"/>
    <n v="1231"/>
    <s v="3/21/2023"/>
    <s v="Praise"/>
    <s v="Resolved"/>
    <s v="10/27/2023"/>
    <n v="-1"/>
    <x v="1"/>
    <x v="4"/>
  </r>
  <r>
    <n v="1232"/>
    <s v="Daniel"/>
    <s v="Torres"/>
    <n v="41"/>
    <x v="0"/>
    <s v="Address_1232"/>
    <x v="2"/>
    <n v="19458796085"/>
    <s v="daniel.torres@kag.com"/>
    <x v="1"/>
    <n v="2450.0100000000002"/>
    <s v="4/9/2004"/>
    <s v="5/2/2023"/>
    <n v="1232"/>
    <n v="45196"/>
    <x v="2"/>
    <n v="1277.57"/>
    <n v="1172.44"/>
    <x v="58"/>
    <n v="1232"/>
    <n v="46755.46"/>
    <x v="2"/>
    <n v="7.04"/>
    <n v="48"/>
    <s v="3/22/2022"/>
    <x v="1"/>
    <n v="1232"/>
    <x v="2"/>
    <n v="7796.72"/>
    <n v="1614.28"/>
    <n v="80.709999999999994"/>
    <s v="9/13/2023"/>
    <s v="1/30/2023"/>
    <n v="3635"/>
    <n v="1232"/>
    <s v="10/23/2023"/>
    <s v="Suggestion"/>
    <s v="Pending"/>
    <s v="8/24/2023"/>
    <n v="1"/>
    <x v="6"/>
    <x v="0"/>
  </r>
  <r>
    <n v="1233"/>
    <s v="James"/>
    <s v="Perez"/>
    <n v="40"/>
    <x v="0"/>
    <s v="Address_1233"/>
    <x v="6"/>
    <n v="19458796086"/>
    <s v="james.perez@kag.com"/>
    <x v="1"/>
    <n v="223.12"/>
    <s v="5/5/2010"/>
    <s v="5/6/2023"/>
    <n v="1233"/>
    <n v="45024"/>
    <x v="1"/>
    <n v="1542.16"/>
    <n v="-1319.04"/>
    <x v="41"/>
    <n v="1233"/>
    <n v="46779.07"/>
    <x v="2"/>
    <n v="5.87"/>
    <n v="36"/>
    <s v="12/7/2022"/>
    <x v="1"/>
    <n v="1233"/>
    <x v="0"/>
    <n v="3423.02"/>
    <n v="3764.24"/>
    <n v="188.21"/>
    <s v="11/18/2023"/>
    <s v="4/12/2023"/>
    <n v="9625"/>
    <n v="1233"/>
    <s v="11/9/2023"/>
    <s v="Complaint"/>
    <s v="Pending"/>
    <s v="7/14/2023"/>
    <n v="1"/>
    <x v="1"/>
    <x v="0"/>
  </r>
  <r>
    <n v="1234"/>
    <s v="Melissa"/>
    <s v="Brown"/>
    <n v="54"/>
    <x v="1"/>
    <s v="Address_1234"/>
    <x v="24"/>
    <n v="19458796087"/>
    <s v="melissa.brown@kag.com"/>
    <x v="0"/>
    <n v="4739.18"/>
    <s v="12/24/2016"/>
    <s v="8/16/2023"/>
    <n v="1234"/>
    <n v="44978"/>
    <x v="0"/>
    <n v="4901.04"/>
    <n v="9640.2199999999993"/>
    <x v="69"/>
    <n v="1234"/>
    <n v="2749.87"/>
    <x v="0"/>
    <n v="5.5"/>
    <n v="60"/>
    <s v="6/14/2021"/>
    <x v="1"/>
    <n v="1234"/>
    <x v="0"/>
    <n v="8315.01"/>
    <n v="1243.71"/>
    <n v="62.19"/>
    <s v="5/6/2023"/>
    <s v="11/6/2023"/>
    <n v="4422"/>
    <n v="1234"/>
    <s v="3/7/2023"/>
    <s v="Complaint"/>
    <s v="Resolved"/>
    <s v="10/27/2023"/>
    <n v="1"/>
    <x v="9"/>
    <x v="1"/>
  </r>
  <r>
    <n v="1235"/>
    <s v="Paul"/>
    <s v="Lewis"/>
    <n v="62"/>
    <x v="0"/>
    <s v="Address_1235"/>
    <x v="18"/>
    <n v="19458796088"/>
    <s v="paul.lewis@kag.com"/>
    <x v="1"/>
    <n v="5412.5"/>
    <s v="4/25/2021"/>
    <s v="3/24/2023"/>
    <n v="1235"/>
    <n v="45269"/>
    <x v="1"/>
    <n v="2041.25"/>
    <n v="7453.75"/>
    <x v="60"/>
    <n v="1235"/>
    <n v="24792.69"/>
    <x v="0"/>
    <n v="9.86"/>
    <n v="36"/>
    <s v="5/18/2022"/>
    <x v="0"/>
    <n v="1235"/>
    <x v="1"/>
    <n v="4688.18"/>
    <n v="2685.45"/>
    <n v="134.27000000000001"/>
    <s v="6/12/2023"/>
    <s v="3/27/2023"/>
    <n v="857"/>
    <n v="1235"/>
    <s v="9/22/2023"/>
    <s v="Praise"/>
    <s v="Resolved"/>
    <s v="1/28/2023"/>
    <n v="1"/>
    <x v="0"/>
    <x v="3"/>
  </r>
  <r>
    <n v="1236"/>
    <s v="Charles"/>
    <s v="Baker"/>
    <n v="32"/>
    <x v="2"/>
    <s v="Address_1236"/>
    <x v="0"/>
    <n v="19458796089"/>
    <s v="charles.baker@kag.com"/>
    <x v="0"/>
    <n v="6291.8"/>
    <s v="1/10/2007"/>
    <s v="7/7/2023"/>
    <n v="1236"/>
    <n v="45224"/>
    <x v="1"/>
    <n v="4560.53"/>
    <n v="1731.27"/>
    <x v="14"/>
    <n v="1236"/>
    <n v="8886.92"/>
    <x v="1"/>
    <n v="1.1599999999999999"/>
    <n v="36"/>
    <s v="6/30/2020"/>
    <x v="1"/>
    <n v="1236"/>
    <x v="1"/>
    <n v="2297.41"/>
    <n v="686.39"/>
    <n v="34.32"/>
    <s v="6/18/2023"/>
    <s v="11/16/2023"/>
    <n v="6362"/>
    <n v="1236"/>
    <s v="3/24/2023"/>
    <s v="Praise"/>
    <s v="Resolved"/>
    <s v="5/24/2023"/>
    <n v="1"/>
    <x v="8"/>
    <x v="4"/>
  </r>
  <r>
    <n v="1237"/>
    <s v="Sandra"/>
    <s v="King"/>
    <n v="53"/>
    <x v="2"/>
    <s v="Address_1237"/>
    <x v="5"/>
    <n v="19458796090"/>
    <s v="sandra.king@kag.com"/>
    <x v="1"/>
    <n v="8289.43"/>
    <s v="7/5/2021"/>
    <s v="6/3/2023"/>
    <n v="1237"/>
    <n v="45276"/>
    <x v="1"/>
    <n v="304.52999999999997"/>
    <n v="7984.9"/>
    <x v="10"/>
    <n v="1237"/>
    <n v="14411.6"/>
    <x v="0"/>
    <n v="4.7300000000000004"/>
    <n v="24"/>
    <s v="8/10/2021"/>
    <x v="1"/>
    <n v="1237"/>
    <x v="1"/>
    <n v="3784.8"/>
    <n v="785.18"/>
    <n v="39.26"/>
    <s v="6/8/2023"/>
    <s v="1/12/2023"/>
    <n v="7561"/>
    <n v="1237"/>
    <s v="8/22/2023"/>
    <s v="Suggestion"/>
    <s v="Resolved"/>
    <s v="9/24/2023"/>
    <n v="1"/>
    <x v="0"/>
    <x v="1"/>
  </r>
  <r>
    <n v="1238"/>
    <s v="Melissa"/>
    <s v="Gonzalez"/>
    <n v="31"/>
    <x v="2"/>
    <s v="Address_1238"/>
    <x v="4"/>
    <n v="19458796091"/>
    <s v="melissa.gonzalez@kag.com"/>
    <x v="0"/>
    <n v="2605.12"/>
    <s v="3/21/2019"/>
    <s v="5/4/2023"/>
    <n v="1238"/>
    <n v="44933"/>
    <x v="1"/>
    <n v="3886.21"/>
    <n v="-1281.0899999999999"/>
    <x v="14"/>
    <n v="1238"/>
    <n v="33640.879999999997"/>
    <x v="1"/>
    <n v="9.3699999999999992"/>
    <n v="12"/>
    <s v="4/20/2022"/>
    <x v="2"/>
    <n v="1238"/>
    <x v="2"/>
    <n v="8396.2800000000007"/>
    <n v="1279.8599999999999"/>
    <n v="63.99"/>
    <s v="8/23/2023"/>
    <s v="5/27/2023"/>
    <n v="5782"/>
    <n v="1238"/>
    <s v="6/6/2023"/>
    <s v="Complaint"/>
    <s v="Resolved"/>
    <s v="2/1/2023"/>
    <n v="1"/>
    <x v="3"/>
    <x v="4"/>
  </r>
  <r>
    <n v="1239"/>
    <s v="Margaret"/>
    <s v="Adams"/>
    <n v="69"/>
    <x v="2"/>
    <s v="Address_1239"/>
    <x v="29"/>
    <n v="19458796092"/>
    <s v="margaret.adams@kag.com"/>
    <x v="0"/>
    <n v="704.26"/>
    <s v="11/2/2004"/>
    <s v="12/20/2023"/>
    <n v="1239"/>
    <n v="45172"/>
    <x v="2"/>
    <n v="3813.01"/>
    <n v="-3108.75"/>
    <x v="42"/>
    <n v="1239"/>
    <n v="7335.11"/>
    <x v="2"/>
    <n v="9.35"/>
    <n v="48"/>
    <s v="6/29/2022"/>
    <x v="1"/>
    <n v="1239"/>
    <x v="1"/>
    <n v="4338.49"/>
    <n v="1469.85"/>
    <n v="73.489999999999995"/>
    <s v="2/21/2023"/>
    <s v="10/19/2023"/>
    <n v="1301"/>
    <n v="1239"/>
    <s v="1/18/2023"/>
    <s v="Praise"/>
    <s v="Resolved"/>
    <s v="10/9/2023"/>
    <n v="1"/>
    <x v="6"/>
    <x v="3"/>
  </r>
  <r>
    <n v="1240"/>
    <s v="Daniel"/>
    <s v="Rodriguez"/>
    <n v="37"/>
    <x v="1"/>
    <s v="Address_1240"/>
    <x v="29"/>
    <n v="19458796093"/>
    <s v="daniel.rodriguez@kag.com"/>
    <x v="1"/>
    <n v="989.37"/>
    <s v="8/13/2003"/>
    <s v="11/5/2023"/>
    <n v="1240"/>
    <n v="44944"/>
    <x v="1"/>
    <n v="3258.42"/>
    <n v="-2269.0500000000002"/>
    <x v="65"/>
    <n v="1240"/>
    <n v="1552.25"/>
    <x v="2"/>
    <n v="7.73"/>
    <n v="24"/>
    <s v="6/4/2021"/>
    <x v="0"/>
    <n v="1240"/>
    <x v="0"/>
    <n v="4419.57"/>
    <n v="208.91"/>
    <n v="10.45"/>
    <s v="6/20/2023"/>
    <s v="4/25/2023"/>
    <n v="4553"/>
    <n v="1240"/>
    <s v="5/15/2023"/>
    <s v="Complaint"/>
    <s v="Pending"/>
    <s v="6/23/2023"/>
    <n v="1"/>
    <x v="3"/>
    <x v="0"/>
  </r>
  <r>
    <n v="1241"/>
    <s v="James"/>
    <s v="Adams"/>
    <n v="56"/>
    <x v="0"/>
    <s v="Address_1241"/>
    <x v="21"/>
    <n v="19458796094"/>
    <s v="james.adams@kag.com"/>
    <x v="0"/>
    <n v="5024.3500000000004"/>
    <s v="10/19/2010"/>
    <s v="4/5/2023"/>
    <n v="1241"/>
    <n v="45111"/>
    <x v="1"/>
    <n v="614.38"/>
    <n v="5638.73"/>
    <x v="5"/>
    <n v="1241"/>
    <n v="36629.06"/>
    <x v="0"/>
    <n v="6.33"/>
    <n v="36"/>
    <s v="1/27/2021"/>
    <x v="2"/>
    <n v="1241"/>
    <x v="0"/>
    <n v="9787.7099999999991"/>
    <n v="4279.26"/>
    <n v="213.96"/>
    <s v="1/21/2023"/>
    <s v="5/22/2023"/>
    <n v="3639"/>
    <n v="1241"/>
    <s v="8/31/2023"/>
    <s v="Praise"/>
    <s v="Resolved"/>
    <s v="2/4/2023"/>
    <n v="1"/>
    <x v="2"/>
    <x v="1"/>
  </r>
  <r>
    <n v="1242"/>
    <s v="Michelle"/>
    <s v="Walker"/>
    <n v="53"/>
    <x v="2"/>
    <s v="Address_1242"/>
    <x v="34"/>
    <n v="19458796095"/>
    <s v="michelle.walker@kag.com"/>
    <x v="0"/>
    <n v="9230.14"/>
    <s v="10/25/2014"/>
    <s v="5/2/2023"/>
    <n v="1242"/>
    <n v="45156"/>
    <x v="2"/>
    <n v="4907.18"/>
    <n v="4322.96"/>
    <x v="43"/>
    <n v="1242"/>
    <n v="32425.87"/>
    <x v="1"/>
    <n v="7.22"/>
    <n v="36"/>
    <s v="2/15/2020"/>
    <x v="0"/>
    <n v="1242"/>
    <x v="1"/>
    <n v="5646.32"/>
    <n v="219.64"/>
    <n v="10.98"/>
    <s v="6/4/2023"/>
    <s v="5/12/2023"/>
    <n v="3256"/>
    <n v="1242"/>
    <s v="7/23/2023"/>
    <s v="Praise"/>
    <s v="Resolved"/>
    <s v="2/14/2023"/>
    <n v="1"/>
    <x v="5"/>
    <x v="1"/>
  </r>
  <r>
    <n v="1243"/>
    <s v="Joseph"/>
    <s v="Miller"/>
    <n v="44"/>
    <x v="1"/>
    <s v="Address_1243"/>
    <x v="24"/>
    <n v="19458796096"/>
    <s v="joseph.miller@kag.com"/>
    <x v="1"/>
    <n v="9823.89"/>
    <s v="7/31/2019"/>
    <s v="12/28/2023"/>
    <n v="1243"/>
    <n v="45128"/>
    <x v="1"/>
    <n v="1071.77"/>
    <n v="10895.66"/>
    <x v="61"/>
    <n v="1243"/>
    <n v="45230.55"/>
    <x v="1"/>
    <n v="3.28"/>
    <n v="12"/>
    <s v="8/30/2020"/>
    <x v="0"/>
    <n v="1243"/>
    <x v="0"/>
    <n v="5471.24"/>
    <n v="3813.94"/>
    <n v="190.7"/>
    <s v="2/15/2023"/>
    <s v="5/13/2023"/>
    <n v="8465"/>
    <n v="1243"/>
    <s v="3/20/2023"/>
    <s v="Praise"/>
    <s v="Resolved"/>
    <s v="2/3/2023"/>
    <n v="1"/>
    <x v="2"/>
    <x v="0"/>
  </r>
  <r>
    <n v="1244"/>
    <s v="Charles"/>
    <s v="Brown"/>
    <n v="34"/>
    <x v="2"/>
    <s v="Address_1244"/>
    <x v="12"/>
    <n v="19458796097"/>
    <s v="charles.brown@kag.com"/>
    <x v="0"/>
    <n v="2130.0100000000002"/>
    <s v="3/5/2016"/>
    <s v="3/12/2023"/>
    <n v="1244"/>
    <n v="44970"/>
    <x v="0"/>
    <n v="3551.46"/>
    <n v="5681.47"/>
    <x v="97"/>
    <n v="1244"/>
    <n v="27573.200000000001"/>
    <x v="0"/>
    <n v="5.4"/>
    <n v="48"/>
    <s v="1/21/2022"/>
    <x v="2"/>
    <n v="1244"/>
    <x v="2"/>
    <n v="7569.11"/>
    <n v="1434.92"/>
    <n v="71.75"/>
    <s v="10/13/2023"/>
    <s v="10/25/2023"/>
    <n v="5877"/>
    <n v="1244"/>
    <s v="5/23/2023"/>
    <s v="Suggestion"/>
    <s v="Resolved"/>
    <s v="1/28/2023"/>
    <n v="1"/>
    <x v="9"/>
    <x v="4"/>
  </r>
  <r>
    <n v="1245"/>
    <s v="Timothy"/>
    <s v="Jackson"/>
    <n v="43"/>
    <x v="0"/>
    <s v="Address_1245"/>
    <x v="39"/>
    <n v="19458796098"/>
    <s v="timothy.jackson@kag.com"/>
    <x v="0"/>
    <n v="1604.48"/>
    <s v="11/5/2012"/>
    <s v="4/14/2023"/>
    <n v="1245"/>
    <n v="45024"/>
    <x v="2"/>
    <n v="3759.87"/>
    <n v="-2155.39"/>
    <x v="92"/>
    <n v="1245"/>
    <n v="47321.2"/>
    <x v="1"/>
    <n v="5.82"/>
    <n v="12"/>
    <s v="1/9/2021"/>
    <x v="0"/>
    <n v="1245"/>
    <x v="2"/>
    <n v="9655.27"/>
    <n v="1992.09"/>
    <n v="99.6"/>
    <s v="2/12/2023"/>
    <s v="12/29/2023"/>
    <n v="8099"/>
    <n v="1245"/>
    <s v="11/7/2023"/>
    <s v="Suggestion"/>
    <s v="Resolved"/>
    <s v="2/28/2023"/>
    <n v="1"/>
    <x v="1"/>
    <x v="0"/>
  </r>
  <r>
    <n v="1246"/>
    <s v="David"/>
    <s v="Adams"/>
    <n v="58"/>
    <x v="2"/>
    <s v="Address_1246"/>
    <x v="35"/>
    <n v="19458796099"/>
    <s v="david.adams@kag.com"/>
    <x v="0"/>
    <n v="3599.37"/>
    <s v="6/2/2017"/>
    <s v="6/3/2023"/>
    <n v="1246"/>
    <n v="44989"/>
    <x v="1"/>
    <n v="3802"/>
    <n v="-202.63"/>
    <x v="13"/>
    <n v="1246"/>
    <n v="30856.35"/>
    <x v="0"/>
    <n v="1.57"/>
    <n v="60"/>
    <s v="6/12/2022"/>
    <x v="1"/>
    <n v="1246"/>
    <x v="2"/>
    <n v="9903.7900000000009"/>
    <n v="2889.83"/>
    <n v="144.49"/>
    <s v="7/8/2023"/>
    <s v="11/12/2023"/>
    <n v="5102"/>
    <n v="1246"/>
    <s v="1/8/2023"/>
    <s v="Suggestion"/>
    <s v="Resolved"/>
    <s v="8/28/2023"/>
    <n v="1"/>
    <x v="11"/>
    <x v="1"/>
  </r>
  <r>
    <n v="1247"/>
    <s v="David"/>
    <s v="Robinson"/>
    <n v="21"/>
    <x v="2"/>
    <s v="Address_1247"/>
    <x v="0"/>
    <n v="19458796100"/>
    <s v="david.robinson@kag.com"/>
    <x v="1"/>
    <n v="4692.51"/>
    <s v="4/15/2019"/>
    <s v="9/1/2023"/>
    <n v="1247"/>
    <n v="45086"/>
    <x v="0"/>
    <n v="4131.76"/>
    <n v="8824.27"/>
    <x v="2"/>
    <n v="1247"/>
    <n v="19970.37"/>
    <x v="2"/>
    <n v="8.8000000000000007"/>
    <n v="60"/>
    <s v="1/23/2022"/>
    <x v="0"/>
    <n v="1247"/>
    <x v="1"/>
    <n v="8022.16"/>
    <n v="1123.6400000000001"/>
    <n v="56.18"/>
    <s v="9/15/2023"/>
    <s v="2/6/2023"/>
    <n v="168"/>
    <n v="1247"/>
    <s v="2/25/2023"/>
    <s v="Suggestion"/>
    <s v="Resolved"/>
    <s v="11/28/2023"/>
    <n v="1"/>
    <x v="7"/>
    <x v="2"/>
  </r>
  <r>
    <n v="1248"/>
    <s v="Elizabeth"/>
    <s v="Walker"/>
    <n v="20"/>
    <x v="2"/>
    <s v="Address_1248"/>
    <x v="33"/>
    <n v="19458796101"/>
    <s v="elizabeth.walker@kag.com"/>
    <x v="1"/>
    <n v="8099.85"/>
    <s v="6/9/2016"/>
    <s v="6/10/2023"/>
    <n v="1248"/>
    <n v="45277"/>
    <x v="1"/>
    <n v="4945.7299999999996"/>
    <n v="13045.58"/>
    <x v="30"/>
    <n v="1248"/>
    <n v="30814.720000000001"/>
    <x v="0"/>
    <n v="5.1100000000000003"/>
    <n v="24"/>
    <s v="5/20/2022"/>
    <x v="2"/>
    <n v="1248"/>
    <x v="0"/>
    <n v="8843.3799999999992"/>
    <n v="383.63"/>
    <n v="19.18"/>
    <s v="1/13/2023"/>
    <s v="1/31/2023"/>
    <n v="8333"/>
    <n v="1248"/>
    <s v="5/28/2023"/>
    <s v="Complaint"/>
    <s v="Pending"/>
    <s v="4/1/2023"/>
    <n v="1"/>
    <x v="0"/>
    <x v="2"/>
  </r>
  <r>
    <n v="1249"/>
    <s v="Sandra"/>
    <s v="Wright"/>
    <n v="36"/>
    <x v="2"/>
    <s v="Address_1249"/>
    <x v="31"/>
    <n v="19458796102"/>
    <s v="sandra.wright@kag.com"/>
    <x v="0"/>
    <n v="7768.61"/>
    <s v="6/7/2010"/>
    <s v="6/10/2023"/>
    <n v="1249"/>
    <n v="45069"/>
    <x v="1"/>
    <n v="488.99"/>
    <n v="8257.6"/>
    <x v="23"/>
    <n v="1249"/>
    <n v="37709.83"/>
    <x v="2"/>
    <n v="9.09"/>
    <n v="12"/>
    <s v="10/11/2021"/>
    <x v="2"/>
    <n v="1249"/>
    <x v="0"/>
    <n v="9165.83"/>
    <n v="4785.5600000000004"/>
    <n v="239.28"/>
    <s v="9/13/2023"/>
    <s v="11/9/2023"/>
    <n v="1872"/>
    <n v="1249"/>
    <s v="9/16/2023"/>
    <s v="Praise"/>
    <s v="Pending"/>
    <s v="5/25/2023"/>
    <n v="1"/>
    <x v="10"/>
    <x v="0"/>
  </r>
  <r>
    <n v="1250"/>
    <s v="Kenneth"/>
    <s v="Lee"/>
    <n v="58"/>
    <x v="0"/>
    <s v="Address_1250"/>
    <x v="32"/>
    <n v="19458796103"/>
    <s v="kenneth.lee@kag.com"/>
    <x v="0"/>
    <n v="9234.39"/>
    <s v="9/14/2016"/>
    <s v="6/29/2023"/>
    <n v="1250"/>
    <n v="44928"/>
    <x v="0"/>
    <n v="2366.2199999999998"/>
    <n v="11600.61"/>
    <x v="37"/>
    <n v="1250"/>
    <n v="18029.52"/>
    <x v="2"/>
    <n v="4.51"/>
    <n v="36"/>
    <s v="9/13/2020"/>
    <x v="1"/>
    <n v="1250"/>
    <x v="0"/>
    <n v="7704.94"/>
    <n v="4141.34"/>
    <n v="207.07"/>
    <s v="2/2/2023"/>
    <s v="8/30/2023"/>
    <n v="3122"/>
    <n v="1250"/>
    <s v="7/22/2023"/>
    <s v="Praise"/>
    <s v="Resolved"/>
    <s v="10/8/2023"/>
    <n v="1"/>
    <x v="3"/>
    <x v="1"/>
  </r>
  <r>
    <n v="1251"/>
    <s v="Andrew"/>
    <s v="Walker"/>
    <n v="57"/>
    <x v="1"/>
    <s v="Address_1251"/>
    <x v="31"/>
    <n v="19458796104"/>
    <s v="andrew.walker@kag.com"/>
    <x v="0"/>
    <n v="8595.2000000000007"/>
    <s v="4/6/2002"/>
    <s v="6/17/2023"/>
    <n v="1251"/>
    <n v="45077"/>
    <x v="0"/>
    <n v="4874.45"/>
    <n v="13469.65"/>
    <x v="24"/>
    <n v="1251"/>
    <n v="19253.72"/>
    <x v="2"/>
    <n v="4.68"/>
    <n v="60"/>
    <s v="3/31/2021"/>
    <x v="1"/>
    <n v="1251"/>
    <x v="0"/>
    <n v="6079.95"/>
    <n v="3796.88"/>
    <n v="189.84"/>
    <s v="10/18/2023"/>
    <s v="2/12/2023"/>
    <n v="2350"/>
    <n v="1251"/>
    <s v="7/6/2023"/>
    <s v="Suggestion"/>
    <s v="Resolved"/>
    <s v="1/13/2023"/>
    <n v="1"/>
    <x v="10"/>
    <x v="1"/>
  </r>
  <r>
    <n v="1252"/>
    <s v="Matthew"/>
    <s v="Jackson"/>
    <n v="56"/>
    <x v="2"/>
    <s v="Address_1252"/>
    <x v="27"/>
    <n v="19458796105"/>
    <s v="matthew.jackson@kag.com"/>
    <x v="0"/>
    <n v="4444.05"/>
    <s v="12/17/2010"/>
    <s v="2/23/2023"/>
    <n v="1252"/>
    <n v="44949"/>
    <x v="0"/>
    <n v="4411.6099999999997"/>
    <n v="32.44"/>
    <x v="6"/>
    <n v="1252"/>
    <n v="31866.93"/>
    <x v="1"/>
    <n v="3.2"/>
    <n v="24"/>
    <s v="4/13/2021"/>
    <x v="0"/>
    <n v="1252"/>
    <x v="1"/>
    <n v="3250.84"/>
    <n v="2672.5"/>
    <n v="133.62"/>
    <s v="5/13/2023"/>
    <s v="7/21/2023"/>
    <n v="6484"/>
    <n v="1252"/>
    <s v="4/28/2023"/>
    <s v="Praise"/>
    <s v="Pending"/>
    <s v="3/21/2023"/>
    <n v="1"/>
    <x v="3"/>
    <x v="1"/>
  </r>
  <r>
    <n v="1253"/>
    <s v="Sandra"/>
    <s v="Walker"/>
    <n v="24"/>
    <x v="1"/>
    <s v="Address_1253"/>
    <x v="21"/>
    <n v="19458796106"/>
    <s v="sandra.walker@kag.com"/>
    <x v="1"/>
    <n v="288.33"/>
    <s v="8/2/2012"/>
    <s v="8/27/2023"/>
    <n v="1253"/>
    <n v="45153"/>
    <x v="1"/>
    <n v="4953.2"/>
    <n v="-4664.87"/>
    <x v="88"/>
    <n v="1253"/>
    <n v="23324.01"/>
    <x v="1"/>
    <n v="6.8"/>
    <n v="60"/>
    <s v="12/23/2022"/>
    <x v="2"/>
    <n v="1253"/>
    <x v="0"/>
    <n v="7558.57"/>
    <n v="3188.21"/>
    <n v="159.41"/>
    <s v="2/26/2023"/>
    <s v="11/7/2023"/>
    <n v="5139"/>
    <n v="1253"/>
    <s v="6/22/2023"/>
    <s v="Suggestion"/>
    <s v="Resolved"/>
    <s v="5/14/2023"/>
    <n v="1"/>
    <x v="5"/>
    <x v="2"/>
  </r>
  <r>
    <n v="1254"/>
    <s v="William"/>
    <s v="Young"/>
    <n v="53"/>
    <x v="0"/>
    <s v="Address_1254"/>
    <x v="30"/>
    <n v="19458796107"/>
    <s v="william.young@kag.com"/>
    <x v="0"/>
    <n v="2442.2399999999998"/>
    <s v="1/6/2021"/>
    <s v="12/20/2023"/>
    <n v="1254"/>
    <n v="45273"/>
    <x v="0"/>
    <n v="2916.35"/>
    <n v="5358.59"/>
    <x v="40"/>
    <n v="1254"/>
    <n v="26821.69"/>
    <x v="0"/>
    <n v="5.94"/>
    <n v="60"/>
    <s v="3/26/2022"/>
    <x v="2"/>
    <n v="1254"/>
    <x v="1"/>
    <n v="5516.44"/>
    <n v="4321.8100000000004"/>
    <n v="216.09"/>
    <s v="12/17/2023"/>
    <s v="3/30/2023"/>
    <n v="6617"/>
    <n v="1254"/>
    <s v="8/14/2023"/>
    <s v="Praise"/>
    <s v="Pending"/>
    <s v="1/24/2023"/>
    <n v="1"/>
    <x v="0"/>
    <x v="1"/>
  </r>
  <r>
    <n v="1255"/>
    <s v="Donna"/>
    <s v="Johnson"/>
    <n v="36"/>
    <x v="0"/>
    <s v="Address_1255"/>
    <x v="25"/>
    <n v="19458796108"/>
    <s v="donna.johnson@kag.com"/>
    <x v="0"/>
    <n v="6139.54"/>
    <s v="7/27/2008"/>
    <s v="2/18/2023"/>
    <n v="1255"/>
    <n v="45208"/>
    <x v="0"/>
    <n v="3367.52"/>
    <n v="9507.06"/>
    <x v="82"/>
    <n v="1255"/>
    <n v="49122"/>
    <x v="1"/>
    <n v="9.2200000000000006"/>
    <n v="60"/>
    <s v="4/3/2020"/>
    <x v="1"/>
    <n v="1255"/>
    <x v="0"/>
    <n v="9254.59"/>
    <n v="1944.37"/>
    <n v="97.22"/>
    <s v="2/6/2023"/>
    <s v="12/6/2023"/>
    <n v="6185"/>
    <n v="1255"/>
    <s v="6/7/2023"/>
    <s v="Suggestion"/>
    <s v="Pending"/>
    <s v="4/2/2023"/>
    <n v="1"/>
    <x v="8"/>
    <x v="0"/>
  </r>
  <r>
    <n v="1256"/>
    <s v="Mary"/>
    <s v="Martinez"/>
    <n v="29"/>
    <x v="2"/>
    <s v="Address_1256"/>
    <x v="16"/>
    <n v="19458796109"/>
    <s v="mary.martinez@kag.com"/>
    <x v="0"/>
    <n v="5064.79"/>
    <s v="12/16/2002"/>
    <s v="12/26/2023"/>
    <n v="1256"/>
    <n v="45167"/>
    <x v="1"/>
    <n v="1326.38"/>
    <n v="3738.41"/>
    <x v="96"/>
    <n v="1256"/>
    <n v="3144.97"/>
    <x v="1"/>
    <n v="4.8600000000000003"/>
    <n v="60"/>
    <s v="11/1/2020"/>
    <x v="0"/>
    <n v="1256"/>
    <x v="2"/>
    <n v="1012.33"/>
    <n v="522.92999999999995"/>
    <n v="26.15"/>
    <s v="3/27/2023"/>
    <s v="9/22/2023"/>
    <n v="2264"/>
    <n v="1256"/>
    <s v="10/19/2023"/>
    <s v="Complaint"/>
    <s v="Pending"/>
    <s v="3/31/2023"/>
    <n v="1"/>
    <x v="5"/>
    <x v="4"/>
  </r>
  <r>
    <n v="1257"/>
    <s v="John"/>
    <s v="Johnson"/>
    <n v="37"/>
    <x v="1"/>
    <s v="Address_1257"/>
    <x v="38"/>
    <n v="19458796110"/>
    <s v="john.johnson@kag.com"/>
    <x v="1"/>
    <n v="2477.59"/>
    <s v="7/5/2008"/>
    <s v="5/14/2023"/>
    <n v="1257"/>
    <n v="45067"/>
    <x v="1"/>
    <n v="2297.0700000000002"/>
    <n v="4774.66"/>
    <x v="9"/>
    <n v="1257"/>
    <n v="32747.119999999999"/>
    <x v="1"/>
    <n v="6.83"/>
    <n v="12"/>
    <s v="9/15/2020"/>
    <x v="1"/>
    <n v="1257"/>
    <x v="1"/>
    <n v="9282.01"/>
    <n v="4204.8100000000004"/>
    <n v="210.24"/>
    <s v="8/17/2023"/>
    <s v="11/28/2023"/>
    <n v="7304"/>
    <n v="1257"/>
    <s v="12/20/2023"/>
    <s v="Complaint"/>
    <s v="Resolved"/>
    <s v="11/7/2023"/>
    <n v="1"/>
    <x v="10"/>
    <x v="0"/>
  </r>
  <r>
    <n v="1258"/>
    <s v="Karen"/>
    <s v="Johnson"/>
    <n v="55"/>
    <x v="2"/>
    <s v="Address_1258"/>
    <x v="4"/>
    <n v="19458796111"/>
    <s v="karen.johnson@kag.com"/>
    <x v="0"/>
    <n v="1402.83"/>
    <s v="4/27/2010"/>
    <s v="10/16/2023"/>
    <n v="1258"/>
    <n v="45094"/>
    <x v="1"/>
    <n v="114.53"/>
    <n v="1288.3"/>
    <x v="16"/>
    <n v="1258"/>
    <n v="46221.39"/>
    <x v="2"/>
    <n v="7.37"/>
    <n v="36"/>
    <s v="3/29/2021"/>
    <x v="1"/>
    <n v="1258"/>
    <x v="1"/>
    <n v="9549.61"/>
    <n v="313.70999999999998"/>
    <n v="15.69"/>
    <s v="8/3/2023"/>
    <s v="2/21/2023"/>
    <n v="7848"/>
    <n v="1258"/>
    <s v="6/12/2023"/>
    <s v="Complaint"/>
    <s v="Pending"/>
    <s v="5/23/2023"/>
    <n v="1"/>
    <x v="7"/>
    <x v="1"/>
  </r>
  <r>
    <n v="1259"/>
    <s v="Anthony"/>
    <s v="White"/>
    <n v="29"/>
    <x v="0"/>
    <s v="Address_1259"/>
    <x v="35"/>
    <n v="19458796112"/>
    <s v="anthony.white@kag.com"/>
    <x v="0"/>
    <n v="2238.52"/>
    <s v="5/27/2013"/>
    <s v="5/13/2023"/>
    <n v="1259"/>
    <n v="45042"/>
    <x v="1"/>
    <n v="3601.41"/>
    <n v="-1362.89"/>
    <x v="15"/>
    <n v="1259"/>
    <n v="12574.36"/>
    <x v="2"/>
    <n v="3.88"/>
    <n v="12"/>
    <s v="12/23/2020"/>
    <x v="1"/>
    <n v="1259"/>
    <x v="0"/>
    <n v="2975.22"/>
    <n v="4592.87"/>
    <n v="229.64"/>
    <s v="10/24/2023"/>
    <s v="4/18/2023"/>
    <n v="4558"/>
    <n v="1259"/>
    <s v="9/15/2023"/>
    <s v="Suggestion"/>
    <s v="Resolved"/>
    <s v="11/16/2023"/>
    <n v="1"/>
    <x v="1"/>
    <x v="4"/>
  </r>
  <r>
    <n v="1260"/>
    <s v="Kimberly"/>
    <s v="Taylor"/>
    <n v="46"/>
    <x v="2"/>
    <s v="Address_1260"/>
    <x v="1"/>
    <n v="19458796113"/>
    <s v="kimberly.taylor@kag.com"/>
    <x v="1"/>
    <n v="2671.47"/>
    <s v="9/4/2009"/>
    <s v="5/26/2023"/>
    <n v="1260"/>
    <n v="44936"/>
    <x v="2"/>
    <n v="4630.13"/>
    <n v="7301.6"/>
    <x v="26"/>
    <n v="1260"/>
    <n v="11389.35"/>
    <x v="2"/>
    <n v="8.93"/>
    <n v="24"/>
    <s v="3/23/2021"/>
    <x v="2"/>
    <n v="1260"/>
    <x v="0"/>
    <n v="8911.31"/>
    <n v="3609.65"/>
    <n v="180.48"/>
    <s v="6/9/2023"/>
    <s v="11/29/2023"/>
    <n v="1740"/>
    <n v="1260"/>
    <s v="5/29/2023"/>
    <s v="Praise"/>
    <s v="Pending"/>
    <s v="6/30/2023"/>
    <n v="1"/>
    <x v="3"/>
    <x v="1"/>
  </r>
  <r>
    <n v="1261"/>
    <s v="Anthony"/>
    <s v="Young"/>
    <n v="47"/>
    <x v="2"/>
    <s v="Address_1261"/>
    <x v="35"/>
    <n v="19458796114"/>
    <s v="anthony.young@kag.com"/>
    <x v="0"/>
    <n v="8686.18"/>
    <s v="7/17/2021"/>
    <s v="5/11/2023"/>
    <n v="1261"/>
    <n v="45093"/>
    <x v="1"/>
    <n v="569.62"/>
    <n v="8116.56"/>
    <x v="46"/>
    <n v="1261"/>
    <n v="18786.900000000001"/>
    <x v="2"/>
    <n v="4.43"/>
    <n v="24"/>
    <s v="1/25/2020"/>
    <x v="2"/>
    <n v="1261"/>
    <x v="0"/>
    <n v="6311.39"/>
    <n v="2227.16"/>
    <n v="111.36"/>
    <s v="3/11/2023"/>
    <s v="6/30/2023"/>
    <n v="1248"/>
    <n v="1261"/>
    <s v="7/19/2023"/>
    <s v="Praise"/>
    <s v="Pending"/>
    <s v="6/10/2023"/>
    <n v="1"/>
    <x v="7"/>
    <x v="1"/>
  </r>
  <r>
    <n v="1262"/>
    <s v="Thomas"/>
    <s v="Thomas"/>
    <n v="37"/>
    <x v="1"/>
    <s v="Address_1262"/>
    <x v="38"/>
    <n v="19458796115"/>
    <s v="thomas.thomas@kag.com"/>
    <x v="0"/>
    <n v="7131.59"/>
    <s v="7/20/2005"/>
    <s v="12/20/2023"/>
    <n v="1262"/>
    <n v="45016"/>
    <x v="0"/>
    <n v="2277.35"/>
    <n v="4854.24"/>
    <x v="73"/>
    <n v="1262"/>
    <n v="4629.8500000000004"/>
    <x v="2"/>
    <n v="6.74"/>
    <n v="24"/>
    <s v="2/25/2020"/>
    <x v="2"/>
    <n v="1262"/>
    <x v="2"/>
    <n v="3640.44"/>
    <n v="3076.8"/>
    <n v="153.84"/>
    <s v="8/8/2023"/>
    <s v="12/29/2023"/>
    <n v="9921"/>
    <n v="1262"/>
    <s v="1/22/2023"/>
    <s v="Suggestion"/>
    <s v="Pending"/>
    <s v="6/3/2023"/>
    <n v="1"/>
    <x v="11"/>
    <x v="0"/>
  </r>
  <r>
    <n v="1263"/>
    <s v="Kevin"/>
    <s v="Thomas"/>
    <n v="21"/>
    <x v="0"/>
    <s v="Address_1263"/>
    <x v="24"/>
    <n v="19458796116"/>
    <s v="kevin.thomas@kag.com"/>
    <x v="0"/>
    <n v="5568.09"/>
    <s v="2/9/2010"/>
    <s v="5/2/2023"/>
    <n v="1263"/>
    <n v="45264"/>
    <x v="0"/>
    <n v="3119.61"/>
    <n v="8687.7000000000007"/>
    <x v="64"/>
    <n v="1263"/>
    <n v="28453.95"/>
    <x v="1"/>
    <n v="6.54"/>
    <n v="36"/>
    <s v="11/30/2022"/>
    <x v="2"/>
    <n v="1263"/>
    <x v="2"/>
    <n v="7079.42"/>
    <n v="2675.18"/>
    <n v="133.76"/>
    <s v="1/4/2023"/>
    <s v="10/16/2023"/>
    <n v="4105"/>
    <n v="1263"/>
    <s v="10/26/2023"/>
    <s v="Suggestion"/>
    <s v="Resolved"/>
    <s v="9/6/2023"/>
    <n v="1"/>
    <x v="0"/>
    <x v="2"/>
  </r>
  <r>
    <n v="1264"/>
    <s v="Amanda"/>
    <s v="Rivera"/>
    <n v="19"/>
    <x v="2"/>
    <s v="Address_1264"/>
    <x v="21"/>
    <n v="19458796117"/>
    <s v="amanda.rivera@kag.com"/>
    <x v="1"/>
    <n v="307.32"/>
    <s v="7/1/2016"/>
    <s v="1/2/2023"/>
    <n v="1264"/>
    <n v="45281"/>
    <x v="1"/>
    <n v="3164.57"/>
    <n v="-2857.25"/>
    <x v="14"/>
    <n v="1264"/>
    <n v="32627.49"/>
    <x v="0"/>
    <n v="4.79"/>
    <n v="12"/>
    <s v="6/15/2022"/>
    <x v="0"/>
    <n v="1264"/>
    <x v="1"/>
    <n v="8177.59"/>
    <n v="2007.83"/>
    <n v="100.39"/>
    <s v="6/22/2023"/>
    <s v="1/2/2023"/>
    <n v="8281"/>
    <n v="1264"/>
    <s v="7/4/2023"/>
    <s v="Praise"/>
    <s v="Pending"/>
    <s v="10/26/2023"/>
    <n v="1"/>
    <x v="0"/>
    <x v="2"/>
  </r>
  <r>
    <n v="1265"/>
    <s v="Nancy"/>
    <s v="Hill"/>
    <n v="64"/>
    <x v="2"/>
    <s v="Address_1265"/>
    <x v="25"/>
    <n v="19458796118"/>
    <s v="nancy.hill@kag.com"/>
    <x v="1"/>
    <n v="8229.84"/>
    <s v="4/14/2007"/>
    <s v="3/6/2023"/>
    <n v="1265"/>
    <n v="45037"/>
    <x v="0"/>
    <n v="1539.59"/>
    <n v="6690.25"/>
    <x v="41"/>
    <n v="1265"/>
    <n v="41174.449999999997"/>
    <x v="1"/>
    <n v="2.65"/>
    <n v="24"/>
    <s v="3/27/2021"/>
    <x v="2"/>
    <n v="1265"/>
    <x v="1"/>
    <n v="4793.6000000000004"/>
    <n v="642.75"/>
    <n v="32.14"/>
    <s v="9/22/2023"/>
    <s v="1/23/2023"/>
    <n v="4007"/>
    <n v="1265"/>
    <s v="1/22/2023"/>
    <s v="Complaint"/>
    <s v="Resolved"/>
    <s v="1/11/2023"/>
    <n v="1"/>
    <x v="1"/>
    <x v="3"/>
  </r>
  <r>
    <n v="1266"/>
    <s v="Matthew"/>
    <s v="Walker"/>
    <n v="47"/>
    <x v="2"/>
    <s v="Address_1266"/>
    <x v="5"/>
    <n v="19458796119"/>
    <s v="matthew.walker@kag.com"/>
    <x v="0"/>
    <n v="5569.39"/>
    <s v="3/21/2017"/>
    <s v="10/18/2023"/>
    <n v="1266"/>
    <n v="45106"/>
    <x v="0"/>
    <n v="108.73"/>
    <n v="5678.12"/>
    <x v="88"/>
    <n v="1266"/>
    <n v="4242.63"/>
    <x v="0"/>
    <n v="6.33"/>
    <n v="12"/>
    <s v="11/20/2020"/>
    <x v="0"/>
    <n v="1266"/>
    <x v="1"/>
    <n v="6590.8"/>
    <n v="4041.69"/>
    <n v="202.08"/>
    <s v="12/15/2023"/>
    <s v="9/29/2023"/>
    <n v="3339"/>
    <n v="1266"/>
    <s v="9/12/2023"/>
    <s v="Suggestion"/>
    <s v="Resolved"/>
    <s v="2/5/2023"/>
    <n v="1"/>
    <x v="7"/>
    <x v="1"/>
  </r>
  <r>
    <n v="1267"/>
    <s v="John"/>
    <s v="Nelson"/>
    <n v="40"/>
    <x v="1"/>
    <s v="Address_1267"/>
    <x v="27"/>
    <n v="19458796120"/>
    <s v="john.nelson@kag.com"/>
    <x v="0"/>
    <n v="6310.67"/>
    <s v="3/2/2006"/>
    <s v="11/20/2023"/>
    <n v="1267"/>
    <n v="45110"/>
    <x v="2"/>
    <n v="4440.2"/>
    <n v="1870.47"/>
    <x v="1"/>
    <n v="1267"/>
    <n v="22373.06"/>
    <x v="2"/>
    <n v="4.38"/>
    <n v="36"/>
    <s v="4/6/2022"/>
    <x v="2"/>
    <n v="1267"/>
    <x v="2"/>
    <n v="2813.58"/>
    <n v="2938.74"/>
    <n v="146.94"/>
    <s v="6/21/2023"/>
    <s v="6/25/2023"/>
    <n v="1903"/>
    <n v="1267"/>
    <s v="10/20/2023"/>
    <s v="Complaint"/>
    <s v="Resolved"/>
    <s v="11/18/2023"/>
    <n v="-1"/>
    <x v="2"/>
    <x v="0"/>
  </r>
  <r>
    <n v="1268"/>
    <s v="Jennifer"/>
    <s v="White"/>
    <n v="23"/>
    <x v="0"/>
    <s v="Address_1268"/>
    <x v="33"/>
    <n v="19458796121"/>
    <s v="jennifer.white@kag.com"/>
    <x v="1"/>
    <n v="749.9"/>
    <s v="7/19/2005"/>
    <s v="2/4/2023"/>
    <n v="1268"/>
    <n v="45190"/>
    <x v="2"/>
    <n v="467.97"/>
    <n v="281.93"/>
    <x v="12"/>
    <n v="1268"/>
    <n v="39426.129999999997"/>
    <x v="0"/>
    <n v="4.41"/>
    <n v="36"/>
    <s v="10/31/2021"/>
    <x v="2"/>
    <n v="1268"/>
    <x v="1"/>
    <n v="1293.4100000000001"/>
    <n v="3512.68"/>
    <n v="175.63"/>
    <s v="4/21/2023"/>
    <s v="9/5/2023"/>
    <n v="1996"/>
    <n v="1268"/>
    <s v="1/26/2023"/>
    <s v="Suggestion"/>
    <s v="Pending"/>
    <s v="7/23/2023"/>
    <n v="1"/>
    <x v="6"/>
    <x v="2"/>
  </r>
  <r>
    <n v="1269"/>
    <s v="Nancy"/>
    <s v="Smith"/>
    <n v="35"/>
    <x v="2"/>
    <s v="Address_1269"/>
    <x v="26"/>
    <n v="19458796122"/>
    <s v="nancy.smith@kag.com"/>
    <x v="1"/>
    <n v="8167.02"/>
    <s v="6/8/2003"/>
    <s v="11/24/2023"/>
    <n v="1269"/>
    <n v="45107"/>
    <x v="1"/>
    <n v="896.62"/>
    <n v="9063.64"/>
    <x v="59"/>
    <n v="1269"/>
    <n v="38646.79"/>
    <x v="1"/>
    <n v="5.44"/>
    <n v="24"/>
    <s v="10/15/2020"/>
    <x v="2"/>
    <n v="1269"/>
    <x v="1"/>
    <n v="9419.5"/>
    <n v="1042.1199999999999"/>
    <n v="52.11"/>
    <s v="9/23/2023"/>
    <s v="12/27/2023"/>
    <n v="184"/>
    <n v="1269"/>
    <s v="9/23/2023"/>
    <s v="Suggestion"/>
    <s v="Pending"/>
    <s v="8/17/2023"/>
    <n v="1"/>
    <x v="7"/>
    <x v="4"/>
  </r>
  <r>
    <n v="1270"/>
    <s v="Steven"/>
    <s v="Hernandez"/>
    <n v="39"/>
    <x v="2"/>
    <s v="Address_1270"/>
    <x v="18"/>
    <n v="19458796123"/>
    <s v="steven.hernandez@kag.com"/>
    <x v="0"/>
    <n v="8337.08"/>
    <s v="8/8/2020"/>
    <s v="10/12/2023"/>
    <n v="1270"/>
    <n v="44939"/>
    <x v="2"/>
    <n v="4814.3100000000004"/>
    <n v="13151.39"/>
    <x v="90"/>
    <n v="1270"/>
    <n v="4608.3900000000003"/>
    <x v="1"/>
    <n v="7.1"/>
    <n v="12"/>
    <s v="3/18/2022"/>
    <x v="2"/>
    <n v="1270"/>
    <x v="1"/>
    <n v="2388.17"/>
    <n v="1006.51"/>
    <n v="50.33"/>
    <s v="8/28/2023"/>
    <s v="8/2/2023"/>
    <n v="7966"/>
    <n v="1270"/>
    <s v="7/27/2023"/>
    <s v="Complaint"/>
    <s v="Resolved"/>
    <s v="10/27/2023"/>
    <n v="1"/>
    <x v="3"/>
    <x v="0"/>
  </r>
  <r>
    <n v="1271"/>
    <s v="Ronald"/>
    <s v="Lee"/>
    <n v="54"/>
    <x v="2"/>
    <s v="Address_1271"/>
    <x v="33"/>
    <n v="19458796124"/>
    <s v="ronald.lee@kag.com"/>
    <x v="0"/>
    <n v="8845.09"/>
    <s v="7/12/2018"/>
    <s v="11/30/2023"/>
    <n v="1271"/>
    <n v="45100"/>
    <x v="0"/>
    <n v="2506.86"/>
    <n v="6338.23"/>
    <x v="83"/>
    <n v="1271"/>
    <n v="1558.38"/>
    <x v="1"/>
    <n v="7.57"/>
    <n v="48"/>
    <s v="6/17/2021"/>
    <x v="0"/>
    <n v="1271"/>
    <x v="0"/>
    <n v="5623.93"/>
    <n v="4194.95"/>
    <n v="209.75"/>
    <s v="6/22/2023"/>
    <s v="5/12/2023"/>
    <n v="19"/>
    <n v="1271"/>
    <s v="3/6/2023"/>
    <s v="Praise"/>
    <s v="Resolved"/>
    <s v="8/20/2023"/>
    <n v="1"/>
    <x v="7"/>
    <x v="1"/>
  </r>
  <r>
    <n v="1272"/>
    <s v="Mark"/>
    <s v="Brown"/>
    <n v="21"/>
    <x v="0"/>
    <s v="Address_1272"/>
    <x v="21"/>
    <n v="19458796125"/>
    <s v="mark.brown@kag.com"/>
    <x v="0"/>
    <n v="5328.09"/>
    <s v="3/18/2013"/>
    <s v="10/25/2023"/>
    <n v="1272"/>
    <n v="45012"/>
    <x v="1"/>
    <n v="4371.4399999999996"/>
    <n v="956.65"/>
    <x v="98"/>
    <n v="1272"/>
    <n v="39383.06"/>
    <x v="2"/>
    <n v="4.84"/>
    <n v="36"/>
    <s v="10/26/2021"/>
    <x v="1"/>
    <n v="1272"/>
    <x v="2"/>
    <n v="1766.76"/>
    <n v="2736.76"/>
    <n v="136.84"/>
    <s v="1/18/2023"/>
    <s v="3/9/2023"/>
    <n v="7144"/>
    <n v="1272"/>
    <s v="11/20/2023"/>
    <s v="Praise"/>
    <s v="Pending"/>
    <s v="12/15/2023"/>
    <n v="1"/>
    <x v="11"/>
    <x v="2"/>
  </r>
  <r>
    <n v="1273"/>
    <s v="Kevin"/>
    <s v="Miller"/>
    <n v="60"/>
    <x v="1"/>
    <s v="Address_1273"/>
    <x v="21"/>
    <n v="19458796126"/>
    <s v="kevin.miller@kag.com"/>
    <x v="1"/>
    <n v="4001.04"/>
    <s v="12/21/2000"/>
    <s v="4/23/2023"/>
    <n v="1273"/>
    <n v="44962"/>
    <x v="1"/>
    <n v="4485.76"/>
    <n v="8486.7999999999993"/>
    <x v="51"/>
    <n v="1273"/>
    <n v="7760.9"/>
    <x v="1"/>
    <n v="2.08"/>
    <n v="24"/>
    <s v="9/1/2021"/>
    <x v="1"/>
    <n v="1273"/>
    <x v="1"/>
    <n v="8702.1299999999992"/>
    <n v="2264.29"/>
    <n v="113.21"/>
    <s v="11/27/2023"/>
    <s v="7/14/2023"/>
    <n v="3363"/>
    <n v="1273"/>
    <s v="6/1/2023"/>
    <s v="Complaint"/>
    <s v="Pending"/>
    <s v="3/14/2023"/>
    <n v="1"/>
    <x v="9"/>
    <x v="1"/>
  </r>
  <r>
    <n v="1274"/>
    <s v="Lisa"/>
    <s v="Sanchez"/>
    <n v="28"/>
    <x v="1"/>
    <s v="Address_1274"/>
    <x v="13"/>
    <n v="19458796127"/>
    <s v="lisa.sanchez@kag.com"/>
    <x v="1"/>
    <n v="823.16"/>
    <s v="3/30/2017"/>
    <s v="4/4/2023"/>
    <n v="1274"/>
    <n v="45097"/>
    <x v="0"/>
    <n v="4947.32"/>
    <n v="5770.48"/>
    <x v="81"/>
    <n v="1274"/>
    <n v="29311.69"/>
    <x v="1"/>
    <n v="8.1300000000000008"/>
    <n v="36"/>
    <s v="9/16/2020"/>
    <x v="1"/>
    <n v="1274"/>
    <x v="1"/>
    <n v="7943.34"/>
    <n v="466.32"/>
    <n v="23.32"/>
    <s v="3/11/2023"/>
    <s v="4/18/2023"/>
    <n v="5269"/>
    <n v="1274"/>
    <s v="5/23/2023"/>
    <s v="Suggestion"/>
    <s v="Resolved"/>
    <s v="1/1/2023"/>
    <n v="1"/>
    <x v="7"/>
    <x v="4"/>
  </r>
  <r>
    <n v="1275"/>
    <s v="Sandra"/>
    <s v="Campbell"/>
    <n v="58"/>
    <x v="2"/>
    <s v="Address_1275"/>
    <x v="32"/>
    <n v="19458796128"/>
    <s v="sandra.campbell@kag.com"/>
    <x v="1"/>
    <n v="2019.46"/>
    <s v="7/2/2007"/>
    <s v="4/24/2023"/>
    <n v="1275"/>
    <n v="45020"/>
    <x v="0"/>
    <n v="213.1"/>
    <n v="2232.56"/>
    <x v="79"/>
    <n v="1275"/>
    <n v="5618.06"/>
    <x v="2"/>
    <n v="7.02"/>
    <n v="12"/>
    <s v="2/18/2022"/>
    <x v="2"/>
    <n v="1275"/>
    <x v="2"/>
    <n v="2740.69"/>
    <n v="2130.9499999999998"/>
    <n v="106.55"/>
    <s v="8/7/2023"/>
    <s v="2/8/2023"/>
    <n v="7725"/>
    <n v="1275"/>
    <s v="9/18/2023"/>
    <s v="Suggestion"/>
    <s v="Resolved"/>
    <s v="3/6/2023"/>
    <n v="1"/>
    <x v="1"/>
    <x v="1"/>
  </r>
  <r>
    <n v="1276"/>
    <s v="Betty"/>
    <s v="Roberts"/>
    <n v="52"/>
    <x v="2"/>
    <s v="Address_1276"/>
    <x v="7"/>
    <n v="19458796129"/>
    <s v="betty.roberts@kag.com"/>
    <x v="1"/>
    <n v="2333.13"/>
    <s v="8/14/2008"/>
    <s v="1/7/2023"/>
    <n v="1276"/>
    <n v="44989"/>
    <x v="0"/>
    <n v="274.47000000000003"/>
    <n v="2058.66"/>
    <x v="73"/>
    <n v="1276"/>
    <n v="15480.05"/>
    <x v="1"/>
    <n v="8.2100000000000009"/>
    <n v="48"/>
    <s v="10/24/2021"/>
    <x v="1"/>
    <n v="1276"/>
    <x v="0"/>
    <n v="8324"/>
    <n v="3517.89"/>
    <n v="175.89"/>
    <s v="10/1/2023"/>
    <s v="4/19/2023"/>
    <n v="8851"/>
    <n v="1276"/>
    <s v="2/27/2023"/>
    <s v="Complaint"/>
    <s v="Pending"/>
    <s v="3/5/2023"/>
    <n v="1"/>
    <x v="11"/>
    <x v="1"/>
  </r>
  <r>
    <n v="1277"/>
    <s v="Stephanie"/>
    <s v="Lopez"/>
    <n v="28"/>
    <x v="1"/>
    <s v="Address_1277"/>
    <x v="20"/>
    <n v="19458796130"/>
    <s v="stephanie.lopez@kag.com"/>
    <x v="1"/>
    <n v="720.63"/>
    <s v="10/5/2010"/>
    <s v="1/22/2023"/>
    <n v="1277"/>
    <n v="45291"/>
    <x v="0"/>
    <n v="961.7"/>
    <n v="1682.33"/>
    <x v="10"/>
    <n v="1277"/>
    <n v="8743.83"/>
    <x v="2"/>
    <n v="3.84"/>
    <n v="48"/>
    <s v="10/2/2022"/>
    <x v="0"/>
    <n v="1277"/>
    <x v="1"/>
    <n v="4071.62"/>
    <n v="518.16999999999996"/>
    <n v="25.91"/>
    <s v="3/16/2023"/>
    <s v="1/22/2023"/>
    <n v="9727"/>
    <n v="1277"/>
    <s v="12/26/2023"/>
    <s v="Complaint"/>
    <s v="Pending"/>
    <s v="9/4/2023"/>
    <n v="-1"/>
    <x v="0"/>
    <x v="4"/>
  </r>
  <r>
    <n v="1278"/>
    <s v="Charles"/>
    <s v="Walker"/>
    <n v="51"/>
    <x v="1"/>
    <s v="Address_1278"/>
    <x v="17"/>
    <n v="19458796131"/>
    <s v="charles.walker@kag.com"/>
    <x v="0"/>
    <n v="1628.31"/>
    <s v="12/9/2020"/>
    <s v="2/26/2023"/>
    <n v="1278"/>
    <n v="44994"/>
    <x v="2"/>
    <n v="3285.43"/>
    <n v="4913.74"/>
    <x v="18"/>
    <n v="1278"/>
    <n v="37083.32"/>
    <x v="1"/>
    <n v="9.18"/>
    <n v="48"/>
    <s v="9/19/2022"/>
    <x v="0"/>
    <n v="1278"/>
    <x v="0"/>
    <n v="8552.6200000000008"/>
    <n v="145.88999999999999"/>
    <n v="7.29"/>
    <s v="11/18/2023"/>
    <s v="7/7/2023"/>
    <n v="1684"/>
    <n v="1278"/>
    <s v="5/9/2023"/>
    <s v="Praise"/>
    <s v="Resolved"/>
    <s v="9/19/2023"/>
    <n v="-1"/>
    <x v="11"/>
    <x v="1"/>
  </r>
  <r>
    <n v="1279"/>
    <s v="Ronald"/>
    <s v="Taylor"/>
    <n v="26"/>
    <x v="1"/>
    <s v="Address_1279"/>
    <x v="29"/>
    <n v="19458796132"/>
    <s v="ronald.taylor@kag.com"/>
    <x v="0"/>
    <n v="8879.35"/>
    <s v="1/18/2013"/>
    <s v="6/22/2023"/>
    <n v="1279"/>
    <n v="45067"/>
    <x v="0"/>
    <n v="1317.21"/>
    <n v="7562.14"/>
    <x v="9"/>
    <n v="1279"/>
    <n v="33963.5"/>
    <x v="2"/>
    <n v="3.36"/>
    <n v="48"/>
    <s v="12/26/2020"/>
    <x v="0"/>
    <n v="1279"/>
    <x v="1"/>
    <n v="3256.19"/>
    <n v="2765.84"/>
    <n v="138.29"/>
    <s v="6/28/2023"/>
    <s v="6/13/2023"/>
    <n v="5542"/>
    <n v="1279"/>
    <s v="4/19/2023"/>
    <s v="Praise"/>
    <s v="Pending"/>
    <s v="7/30/2023"/>
    <n v="1"/>
    <x v="10"/>
    <x v="4"/>
  </r>
  <r>
    <n v="1280"/>
    <s v="John"/>
    <s v="Allen"/>
    <n v="48"/>
    <x v="2"/>
    <s v="Address_1280"/>
    <x v="7"/>
    <n v="19458796133"/>
    <s v="john.allen@kag.com"/>
    <x v="0"/>
    <n v="5499.49"/>
    <s v="5/25/2014"/>
    <s v="7/1/2023"/>
    <n v="1280"/>
    <n v="45060"/>
    <x v="1"/>
    <n v="2483.17"/>
    <n v="7982.66"/>
    <x v="77"/>
    <n v="1280"/>
    <n v="7629.97"/>
    <x v="2"/>
    <n v="3.61"/>
    <n v="60"/>
    <s v="11/24/2022"/>
    <x v="1"/>
    <n v="1280"/>
    <x v="1"/>
    <n v="5244.25"/>
    <n v="1580.76"/>
    <n v="79.040000000000006"/>
    <s v="12/21/2023"/>
    <s v="6/26/2023"/>
    <n v="9885"/>
    <n v="1280"/>
    <s v="5/27/2023"/>
    <s v="Suggestion"/>
    <s v="Pending"/>
    <s v="3/31/2023"/>
    <n v="1"/>
    <x v="10"/>
    <x v="1"/>
  </r>
  <r>
    <n v="1281"/>
    <s v="Thomas"/>
    <s v="Hernandez"/>
    <n v="59"/>
    <x v="2"/>
    <s v="Address_1281"/>
    <x v="39"/>
    <n v="19458796134"/>
    <s v="thomas.hernandez@kag.com"/>
    <x v="1"/>
    <n v="7668.46"/>
    <s v="4/23/2012"/>
    <s v="1/2/2023"/>
    <n v="1281"/>
    <n v="45072"/>
    <x v="2"/>
    <n v="3933.92"/>
    <n v="11602.38"/>
    <x v="95"/>
    <n v="1281"/>
    <n v="3907.19"/>
    <x v="1"/>
    <n v="5.83"/>
    <n v="12"/>
    <s v="8/29/2020"/>
    <x v="0"/>
    <n v="1281"/>
    <x v="1"/>
    <n v="3353.71"/>
    <n v="4529.93"/>
    <n v="226.5"/>
    <s v="3/23/2023"/>
    <s v="3/30/2023"/>
    <n v="7434"/>
    <n v="1281"/>
    <s v="2/23/2023"/>
    <s v="Praise"/>
    <s v="Pending"/>
    <s v="4/25/2023"/>
    <n v="1"/>
    <x v="10"/>
    <x v="1"/>
  </r>
  <r>
    <n v="1282"/>
    <s v="Sarah"/>
    <s v="Ramirez"/>
    <n v="49"/>
    <x v="1"/>
    <s v="Address_1282"/>
    <x v="35"/>
    <n v="19458796135"/>
    <s v="sarah.ramirez@kag.com"/>
    <x v="0"/>
    <n v="2822.74"/>
    <s v="2/17/2017"/>
    <s v="11/9/2023"/>
    <n v="1282"/>
    <n v="45190"/>
    <x v="1"/>
    <n v="937.1"/>
    <n v="3759.84"/>
    <x v="44"/>
    <n v="1282"/>
    <n v="23850.43"/>
    <x v="0"/>
    <n v="9.98"/>
    <n v="48"/>
    <s v="1/25/2021"/>
    <x v="2"/>
    <n v="1282"/>
    <x v="0"/>
    <n v="7029.25"/>
    <n v="2962.81"/>
    <n v="148.13999999999999"/>
    <s v="2/16/2023"/>
    <s v="10/16/2023"/>
    <n v="4695"/>
    <n v="1282"/>
    <s v="7/27/2023"/>
    <s v="Complaint"/>
    <s v="Resolved"/>
    <s v="7/12/2023"/>
    <n v="1"/>
    <x v="6"/>
    <x v="1"/>
  </r>
  <r>
    <n v="1283"/>
    <s v="Kenneth"/>
    <s v="Young"/>
    <n v="60"/>
    <x v="1"/>
    <s v="Address_1283"/>
    <x v="11"/>
    <n v="19458796136"/>
    <s v="kenneth.young@kag.com"/>
    <x v="1"/>
    <n v="1432.52"/>
    <s v="2/21/2022"/>
    <s v="4/28/2023"/>
    <n v="1283"/>
    <n v="45095"/>
    <x v="0"/>
    <n v="1436.56"/>
    <n v="-4.04"/>
    <x v="66"/>
    <n v="1283"/>
    <n v="10581.85"/>
    <x v="1"/>
    <n v="2.82"/>
    <n v="12"/>
    <s v="2/2/2021"/>
    <x v="0"/>
    <n v="1283"/>
    <x v="2"/>
    <n v="1489.69"/>
    <n v="1502.25"/>
    <n v="75.11"/>
    <s v="9/28/2023"/>
    <s v="3/18/2023"/>
    <n v="6903"/>
    <n v="1283"/>
    <s v="8/30/2023"/>
    <s v="Praise"/>
    <s v="Resolved"/>
    <s v="4/10/2023"/>
    <n v="1"/>
    <x v="7"/>
    <x v="1"/>
  </r>
  <r>
    <n v="1284"/>
    <s v="Ronald"/>
    <s v="Smith"/>
    <n v="52"/>
    <x v="0"/>
    <s v="Address_1284"/>
    <x v="28"/>
    <n v="19458796137"/>
    <s v="ronald.smith@kag.com"/>
    <x v="1"/>
    <n v="3795.21"/>
    <s v="9/16/2016"/>
    <s v="3/25/2023"/>
    <n v="1284"/>
    <n v="45243"/>
    <x v="0"/>
    <n v="3640.35"/>
    <n v="7435.56"/>
    <x v="88"/>
    <n v="1284"/>
    <n v="1398.96"/>
    <x v="0"/>
    <n v="8.5500000000000007"/>
    <n v="60"/>
    <s v="3/25/2021"/>
    <x v="1"/>
    <n v="1284"/>
    <x v="2"/>
    <n v="6211.43"/>
    <n v="1569.54"/>
    <n v="78.48"/>
    <s v="9/3/2023"/>
    <s v="7/30/2023"/>
    <n v="3415"/>
    <n v="1284"/>
    <s v="4/24/2023"/>
    <s v="Complaint"/>
    <s v="Pending"/>
    <s v="9/17/2023"/>
    <n v="1"/>
    <x v="4"/>
    <x v="1"/>
  </r>
  <r>
    <n v="1285"/>
    <s v="Sarah"/>
    <s v="Campbell"/>
    <n v="66"/>
    <x v="2"/>
    <s v="Address_1285"/>
    <x v="17"/>
    <n v="19458796138"/>
    <s v="sarah.campbell@kag.com"/>
    <x v="0"/>
    <n v="7950.55"/>
    <s v="1/19/2014"/>
    <s v="11/27/2023"/>
    <n v="1285"/>
    <n v="45139"/>
    <x v="1"/>
    <n v="48.35"/>
    <n v="7902.2"/>
    <x v="51"/>
    <n v="1285"/>
    <n v="13949.36"/>
    <x v="1"/>
    <n v="1.02"/>
    <n v="24"/>
    <s v="3/27/2020"/>
    <x v="1"/>
    <n v="1285"/>
    <x v="0"/>
    <n v="7636.92"/>
    <n v="645.38"/>
    <n v="32.270000000000003"/>
    <s v="1/8/2023"/>
    <s v="5/27/2023"/>
    <n v="5482"/>
    <n v="1285"/>
    <s v="6/26/2023"/>
    <s v="Praise"/>
    <s v="Pending"/>
    <s v="1/16/2023"/>
    <n v="1"/>
    <x v="5"/>
    <x v="3"/>
  </r>
  <r>
    <n v="1286"/>
    <s v="Lisa"/>
    <s v="Ramirez"/>
    <n v="28"/>
    <x v="0"/>
    <s v="Address_1286"/>
    <x v="9"/>
    <n v="19458796139"/>
    <s v="lisa.ramirez@kag.com"/>
    <x v="0"/>
    <n v="3043.58"/>
    <s v="2/19/2022"/>
    <s v="10/17/2023"/>
    <n v="1286"/>
    <n v="44982"/>
    <x v="1"/>
    <n v="3789.33"/>
    <n v="-745.75"/>
    <x v="7"/>
    <n v="1286"/>
    <n v="11546.94"/>
    <x v="1"/>
    <n v="3.14"/>
    <n v="60"/>
    <s v="2/18/2020"/>
    <x v="1"/>
    <n v="1286"/>
    <x v="1"/>
    <n v="2758.55"/>
    <n v="2188.1799999999998"/>
    <n v="109.41"/>
    <s v="5/23/2023"/>
    <s v="11/23/2023"/>
    <n v="6739"/>
    <n v="1286"/>
    <s v="5/10/2023"/>
    <s v="Suggestion"/>
    <s v="Resolved"/>
    <s v="3/29/2023"/>
    <n v="1"/>
    <x v="9"/>
    <x v="4"/>
  </r>
  <r>
    <n v="1287"/>
    <s v="Betty"/>
    <s v="Adams"/>
    <n v="34"/>
    <x v="1"/>
    <s v="Address_1287"/>
    <x v="21"/>
    <n v="19458796140"/>
    <s v="betty.adams@kag.com"/>
    <x v="0"/>
    <n v="2124.9"/>
    <s v="9/6/2019"/>
    <s v="2/13/2023"/>
    <n v="1287"/>
    <n v="45048"/>
    <x v="0"/>
    <n v="3384.63"/>
    <n v="-1259.73"/>
    <x v="12"/>
    <n v="1287"/>
    <n v="34563"/>
    <x v="0"/>
    <n v="4.12"/>
    <n v="36"/>
    <s v="12/19/2021"/>
    <x v="1"/>
    <n v="1287"/>
    <x v="0"/>
    <n v="3132.61"/>
    <n v="342.15"/>
    <n v="17.11"/>
    <s v="12/28/2023"/>
    <s v="1/6/2023"/>
    <n v="3030"/>
    <n v="1287"/>
    <s v="7/2/2023"/>
    <s v="Praise"/>
    <s v="Pending"/>
    <s v="6/24/2023"/>
    <n v="1"/>
    <x v="10"/>
    <x v="4"/>
  </r>
  <r>
    <n v="1288"/>
    <s v="Michelle"/>
    <s v="Miller"/>
    <n v="68"/>
    <x v="2"/>
    <s v="Address_1288"/>
    <x v="5"/>
    <n v="19458796141"/>
    <s v="michelle.miller@kag.com"/>
    <x v="0"/>
    <n v="321.73"/>
    <s v="10/20/2011"/>
    <s v="3/10/2023"/>
    <n v="1288"/>
    <n v="45278"/>
    <x v="2"/>
    <n v="656.63"/>
    <n v="978.36"/>
    <x v="18"/>
    <n v="1288"/>
    <n v="43182.29"/>
    <x v="2"/>
    <n v="6.84"/>
    <n v="12"/>
    <s v="1/19/2022"/>
    <x v="0"/>
    <n v="1288"/>
    <x v="2"/>
    <n v="7531.02"/>
    <n v="2203.2600000000002"/>
    <n v="110.16"/>
    <s v="12/16/2023"/>
    <s v="10/11/2023"/>
    <n v="1436"/>
    <n v="1288"/>
    <s v="2/23/2023"/>
    <s v="Praise"/>
    <s v="Resolved"/>
    <s v="12/3/2023"/>
    <n v="1"/>
    <x v="0"/>
    <x v="3"/>
  </r>
  <r>
    <n v="1289"/>
    <s v="Ronald"/>
    <s v="Johnson"/>
    <n v="53"/>
    <x v="2"/>
    <s v="Address_1289"/>
    <x v="31"/>
    <n v="19458796142"/>
    <s v="ronald.johnson@kag.com"/>
    <x v="0"/>
    <n v="6277.71"/>
    <s v="5/30/2014"/>
    <s v="2/22/2023"/>
    <n v="1289"/>
    <n v="45160"/>
    <x v="0"/>
    <n v="1226.8499999999999"/>
    <n v="7504.56"/>
    <x v="7"/>
    <n v="1289"/>
    <n v="12644.31"/>
    <x v="0"/>
    <n v="2.02"/>
    <n v="24"/>
    <s v="2/19/2022"/>
    <x v="0"/>
    <n v="1289"/>
    <x v="2"/>
    <n v="4741.22"/>
    <n v="602.54999999999995"/>
    <n v="30.13"/>
    <s v="4/1/2023"/>
    <s v="12/17/2023"/>
    <n v="8572"/>
    <n v="1289"/>
    <s v="8/1/2023"/>
    <s v="Complaint"/>
    <s v="Pending"/>
    <s v="11/30/2023"/>
    <n v="1"/>
    <x v="5"/>
    <x v="1"/>
  </r>
  <r>
    <n v="1290"/>
    <s v="John"/>
    <s v="Adams"/>
    <n v="19"/>
    <x v="0"/>
    <s v="Address_1290"/>
    <x v="5"/>
    <n v="19458796143"/>
    <s v="john.adams@kag.com"/>
    <x v="1"/>
    <n v="4414.6400000000003"/>
    <s v="12/12/2006"/>
    <s v="12/16/2023"/>
    <n v="1290"/>
    <n v="45287"/>
    <x v="2"/>
    <n v="86.87"/>
    <n v="4501.51"/>
    <x v="37"/>
    <n v="1290"/>
    <n v="11929.34"/>
    <x v="0"/>
    <n v="2.16"/>
    <n v="48"/>
    <s v="10/14/2021"/>
    <x v="2"/>
    <n v="1290"/>
    <x v="2"/>
    <n v="6606.06"/>
    <n v="3385.87"/>
    <n v="169.29"/>
    <s v="1/6/2023"/>
    <s v="7/12/2023"/>
    <n v="7179"/>
    <n v="1290"/>
    <s v="11/26/2023"/>
    <s v="Complaint"/>
    <s v="Resolved"/>
    <s v="10/11/2023"/>
    <n v="1"/>
    <x v="0"/>
    <x v="2"/>
  </r>
  <r>
    <n v="1291"/>
    <s v="James"/>
    <s v="White"/>
    <n v="41"/>
    <x v="0"/>
    <s v="Address_1291"/>
    <x v="35"/>
    <n v="19458796144"/>
    <s v="james.white@kag.com"/>
    <x v="1"/>
    <n v="2661.69"/>
    <s v="9/7/2013"/>
    <s v="10/16/2023"/>
    <n v="1291"/>
    <n v="45086"/>
    <x v="0"/>
    <n v="2911.25"/>
    <n v="-249.56"/>
    <x v="95"/>
    <n v="1291"/>
    <n v="20000.55"/>
    <x v="2"/>
    <n v="2.3199999999999998"/>
    <n v="24"/>
    <s v="7/5/2020"/>
    <x v="0"/>
    <n v="1291"/>
    <x v="1"/>
    <n v="4840.01"/>
    <n v="3255.43"/>
    <n v="162.77000000000001"/>
    <s v="10/4/2023"/>
    <s v="7/24/2023"/>
    <n v="914"/>
    <n v="1291"/>
    <s v="4/27/2023"/>
    <s v="Complaint"/>
    <s v="Resolved"/>
    <s v="1/15/2023"/>
    <n v="1"/>
    <x v="7"/>
    <x v="0"/>
  </r>
  <r>
    <n v="1292"/>
    <s v="Emily"/>
    <s v="Brown"/>
    <n v="63"/>
    <x v="0"/>
    <s v="Address_1292"/>
    <x v="31"/>
    <n v="19458796145"/>
    <s v="emily.brown@kag.com"/>
    <x v="1"/>
    <n v="5245.57"/>
    <s v="9/25/2022"/>
    <s v="11/28/2023"/>
    <n v="1292"/>
    <n v="45049"/>
    <x v="2"/>
    <n v="1991.5"/>
    <n v="3254.07"/>
    <x v="41"/>
    <n v="1292"/>
    <n v="9455.32"/>
    <x v="1"/>
    <n v="6.96"/>
    <n v="60"/>
    <s v="6/23/2021"/>
    <x v="2"/>
    <n v="1292"/>
    <x v="2"/>
    <n v="4769.17"/>
    <n v="4191.7"/>
    <n v="209.58"/>
    <s v="1/4/2023"/>
    <s v="7/25/2023"/>
    <n v="2207"/>
    <n v="1292"/>
    <s v="9/27/2023"/>
    <s v="Suggestion"/>
    <s v="Resolved"/>
    <s v="8/28/2023"/>
    <n v="1"/>
    <x v="10"/>
    <x v="3"/>
  </r>
  <r>
    <n v="1293"/>
    <s v="Richard"/>
    <s v="Baker"/>
    <n v="32"/>
    <x v="0"/>
    <s v="Address_1293"/>
    <x v="13"/>
    <n v="19458796146"/>
    <s v="richard.baker@kag.com"/>
    <x v="0"/>
    <n v="7036.18"/>
    <s v="3/26/2010"/>
    <s v="11/21/2023"/>
    <n v="1293"/>
    <n v="44948"/>
    <x v="0"/>
    <n v="2122.9299999999998"/>
    <n v="9159.11"/>
    <x v="51"/>
    <n v="1293"/>
    <n v="47393.94"/>
    <x v="0"/>
    <n v="2.0299999999999998"/>
    <n v="48"/>
    <s v="6/6/2020"/>
    <x v="1"/>
    <n v="1293"/>
    <x v="0"/>
    <n v="3704.9"/>
    <n v="4612.04"/>
    <n v="230.6"/>
    <s v="7/22/2023"/>
    <s v="9/27/2023"/>
    <n v="4181"/>
    <n v="1293"/>
    <s v="5/28/2023"/>
    <s v="Suggestion"/>
    <s v="Resolved"/>
    <s v="7/29/2023"/>
    <n v="1"/>
    <x v="3"/>
    <x v="4"/>
  </r>
  <r>
    <n v="1294"/>
    <s v="Ashley"/>
    <s v="Jackson"/>
    <n v="45"/>
    <x v="2"/>
    <s v="Address_1294"/>
    <x v="18"/>
    <n v="19458796147"/>
    <s v="ashley.jackson@kag.com"/>
    <x v="0"/>
    <n v="2549.92"/>
    <s v="6/13/2011"/>
    <s v="5/9/2023"/>
    <n v="1294"/>
    <n v="45144"/>
    <x v="1"/>
    <n v="524.89"/>
    <n v="3074.81"/>
    <x v="74"/>
    <n v="1294"/>
    <n v="12932.8"/>
    <x v="0"/>
    <n v="4.58"/>
    <n v="60"/>
    <s v="8/15/2020"/>
    <x v="2"/>
    <n v="1294"/>
    <x v="1"/>
    <n v="6265.48"/>
    <n v="3269.5"/>
    <n v="163.47999999999999"/>
    <s v="10/4/2023"/>
    <s v="12/30/2023"/>
    <n v="1057"/>
    <n v="1294"/>
    <s v="3/20/2023"/>
    <s v="Praise"/>
    <s v="Resolved"/>
    <s v="4/7/2023"/>
    <n v="1"/>
    <x v="5"/>
    <x v="0"/>
  </r>
  <r>
    <n v="1295"/>
    <s v="Daniel"/>
    <s v="Sanchez"/>
    <n v="20"/>
    <x v="1"/>
    <s v="Address_1295"/>
    <x v="31"/>
    <n v="19458796148"/>
    <s v="daniel.sanchez@kag.com"/>
    <x v="0"/>
    <n v="6126.83"/>
    <s v="3/14/2012"/>
    <s v="6/12/2023"/>
    <n v="1295"/>
    <n v="44967"/>
    <x v="1"/>
    <n v="1768.02"/>
    <n v="4358.8100000000004"/>
    <x v="29"/>
    <n v="1295"/>
    <n v="5573.13"/>
    <x v="0"/>
    <n v="2.41"/>
    <n v="36"/>
    <s v="9/16/2020"/>
    <x v="0"/>
    <n v="1295"/>
    <x v="2"/>
    <n v="6393.97"/>
    <n v="771.43"/>
    <n v="38.57"/>
    <s v="4/15/2023"/>
    <s v="5/20/2023"/>
    <n v="4453"/>
    <n v="1295"/>
    <s v="10/12/2023"/>
    <s v="Complaint"/>
    <s v="Pending"/>
    <s v="10/4/2023"/>
    <n v="1"/>
    <x v="9"/>
    <x v="2"/>
  </r>
  <r>
    <n v="1296"/>
    <s v="Christopher"/>
    <s v="Hernandez"/>
    <n v="46"/>
    <x v="1"/>
    <s v="Address_1296"/>
    <x v="39"/>
    <n v="19458796149"/>
    <s v="christopher.hernandez@kag.com"/>
    <x v="0"/>
    <n v="2675.51"/>
    <s v="4/28/2001"/>
    <s v="9/8/2023"/>
    <n v="1296"/>
    <n v="45291"/>
    <x v="0"/>
    <n v="4595.8"/>
    <n v="-1920.29"/>
    <x v="2"/>
    <n v="1296"/>
    <n v="28287.55"/>
    <x v="1"/>
    <n v="4.4400000000000004"/>
    <n v="48"/>
    <s v="11/2/2022"/>
    <x v="1"/>
    <n v="1296"/>
    <x v="2"/>
    <n v="7769.65"/>
    <n v="2541.37"/>
    <n v="127.07"/>
    <s v="3/28/2023"/>
    <s v="12/17/2023"/>
    <n v="9675"/>
    <n v="1296"/>
    <s v="4/15/2023"/>
    <s v="Praise"/>
    <s v="Resolved"/>
    <s v="10/17/2023"/>
    <n v="1"/>
    <x v="0"/>
    <x v="1"/>
  </r>
  <r>
    <n v="1297"/>
    <s v="Emily"/>
    <s v="Flores"/>
    <n v="69"/>
    <x v="1"/>
    <s v="Address_1297"/>
    <x v="26"/>
    <n v="19458796150"/>
    <s v="emily.flores@kag.com"/>
    <x v="1"/>
    <n v="9867.94"/>
    <s v="6/29/2008"/>
    <s v="1/25/2023"/>
    <n v="1297"/>
    <n v="44971"/>
    <x v="0"/>
    <n v="333.03"/>
    <n v="9534.91"/>
    <x v="20"/>
    <n v="1297"/>
    <n v="27343.360000000001"/>
    <x v="0"/>
    <n v="7.43"/>
    <n v="12"/>
    <s v="1/19/2021"/>
    <x v="0"/>
    <n v="1297"/>
    <x v="1"/>
    <n v="5514.95"/>
    <n v="4705.92"/>
    <n v="235.3"/>
    <s v="8/13/2023"/>
    <s v="11/11/2023"/>
    <n v="5308"/>
    <n v="1297"/>
    <s v="9/12/2023"/>
    <s v="Complaint"/>
    <s v="Pending"/>
    <s v="1/9/2023"/>
    <n v="1"/>
    <x v="9"/>
    <x v="3"/>
  </r>
  <r>
    <n v="1298"/>
    <s v="Ashley"/>
    <s v="Roberts"/>
    <n v="62"/>
    <x v="0"/>
    <s v="Address_1298"/>
    <x v="22"/>
    <n v="19458796151"/>
    <s v="ashley.roberts@kag.com"/>
    <x v="0"/>
    <n v="7350.66"/>
    <s v="8/10/2020"/>
    <s v="5/12/2023"/>
    <n v="1298"/>
    <n v="45187"/>
    <x v="2"/>
    <n v="4875.04"/>
    <n v="2475.62"/>
    <x v="15"/>
    <n v="1298"/>
    <n v="31963.79"/>
    <x v="1"/>
    <n v="3.5"/>
    <n v="48"/>
    <s v="9/3/2022"/>
    <x v="1"/>
    <n v="1298"/>
    <x v="2"/>
    <n v="6057.25"/>
    <n v="996.38"/>
    <n v="49.82"/>
    <s v="11/29/2023"/>
    <s v="12/22/2023"/>
    <n v="5841"/>
    <n v="1298"/>
    <s v="3/21/2023"/>
    <s v="Praise"/>
    <s v="Pending"/>
    <s v="11/26/2023"/>
    <n v="1"/>
    <x v="6"/>
    <x v="3"/>
  </r>
  <r>
    <n v="1299"/>
    <s v="Mark"/>
    <s v="Nelson"/>
    <n v="30"/>
    <x v="1"/>
    <s v="Address_1299"/>
    <x v="34"/>
    <n v="19458796152"/>
    <s v="mark.nelson@kag.com"/>
    <x v="0"/>
    <n v="6066.32"/>
    <s v="6/16/2000"/>
    <s v="11/25/2023"/>
    <n v="1299"/>
    <n v="44938"/>
    <x v="2"/>
    <n v="4241.57"/>
    <n v="1824.75"/>
    <x v="15"/>
    <n v="1299"/>
    <n v="48368.43"/>
    <x v="0"/>
    <n v="6.56"/>
    <n v="24"/>
    <s v="6/19/2021"/>
    <x v="2"/>
    <n v="1299"/>
    <x v="1"/>
    <n v="8628.0400000000009"/>
    <n v="1946.68"/>
    <n v="97.33"/>
    <s v="8/31/2023"/>
    <s v="3/22/2023"/>
    <n v="6764"/>
    <n v="1299"/>
    <s v="2/23/2023"/>
    <s v="Suggestion"/>
    <s v="Resolved"/>
    <s v="5/12/2023"/>
    <n v="1"/>
    <x v="3"/>
    <x v="4"/>
  </r>
  <r>
    <n v="1300"/>
    <s v="Ronald"/>
    <s v="Hernandez"/>
    <n v="67"/>
    <x v="0"/>
    <s v="Address_1300"/>
    <x v="15"/>
    <n v="19458796153"/>
    <s v="ronald.hernandez@kag.com"/>
    <x v="0"/>
    <n v="1806.07"/>
    <s v="5/25/2020"/>
    <s v="4/28/2023"/>
    <n v="1300"/>
    <n v="45159"/>
    <x v="0"/>
    <n v="1022.92"/>
    <n v="2828.99"/>
    <x v="53"/>
    <n v="1300"/>
    <n v="16850.87"/>
    <x v="0"/>
    <n v="3.24"/>
    <n v="24"/>
    <s v="10/8/2021"/>
    <x v="0"/>
    <n v="1300"/>
    <x v="1"/>
    <n v="1363.31"/>
    <n v="3740.27"/>
    <n v="187.01"/>
    <s v="4/17/2023"/>
    <s v="1/8/2023"/>
    <n v="3449"/>
    <n v="1300"/>
    <s v="12/27/2023"/>
    <s v="Complaint"/>
    <s v="Resolved"/>
    <s v="4/4/2023"/>
    <n v="1"/>
    <x v="5"/>
    <x v="3"/>
  </r>
  <r>
    <n v="1301"/>
    <s v="Brian"/>
    <s v="Hall"/>
    <n v="39"/>
    <x v="0"/>
    <s v="Address_1301"/>
    <x v="7"/>
    <n v="19458796154"/>
    <s v="brian.hall@kag.com"/>
    <x v="0"/>
    <n v="5905.3"/>
    <s v="4/19/2019"/>
    <s v="8/24/2023"/>
    <n v="1301"/>
    <n v="45159"/>
    <x v="2"/>
    <n v="3530.06"/>
    <n v="9435.36"/>
    <x v="37"/>
    <n v="1301"/>
    <n v="18619"/>
    <x v="2"/>
    <n v="7.64"/>
    <n v="48"/>
    <s v="2/27/2022"/>
    <x v="1"/>
    <n v="1301"/>
    <x v="2"/>
    <n v="5675.4"/>
    <n v="3816.41"/>
    <n v="190.82"/>
    <s v="7/12/2023"/>
    <s v="3/19/2023"/>
    <n v="6464"/>
    <n v="1301"/>
    <s v="2/27/2023"/>
    <s v="Suggestion"/>
    <s v="Resolved"/>
    <s v="10/21/2023"/>
    <n v="1"/>
    <x v="5"/>
    <x v="0"/>
  </r>
  <r>
    <n v="1302"/>
    <s v="Mark"/>
    <s v="Williams"/>
    <n v="69"/>
    <x v="1"/>
    <s v="Address_1302"/>
    <x v="21"/>
    <n v="19458796155"/>
    <s v="mark.williams@kag.com"/>
    <x v="0"/>
    <n v="8024.52"/>
    <s v="6/25/2019"/>
    <s v="4/25/2023"/>
    <n v="1302"/>
    <n v="45214"/>
    <x v="1"/>
    <n v="463.82"/>
    <n v="7560.7"/>
    <x v="73"/>
    <n v="1302"/>
    <n v="17514.98"/>
    <x v="0"/>
    <n v="7.99"/>
    <n v="24"/>
    <s v="5/16/2021"/>
    <x v="0"/>
    <n v="1302"/>
    <x v="1"/>
    <n v="2136.27"/>
    <n v="4746.99"/>
    <n v="237.35"/>
    <s v="2/1/2023"/>
    <s v="9/23/2023"/>
    <n v="1153"/>
    <n v="1302"/>
    <s v="7/27/2023"/>
    <s v="Suggestion"/>
    <s v="Resolved"/>
    <s v="3/22/2023"/>
    <n v="1"/>
    <x v="8"/>
    <x v="3"/>
  </r>
  <r>
    <n v="1303"/>
    <s v="Ashley"/>
    <s v="Lopez"/>
    <n v="48"/>
    <x v="1"/>
    <s v="Address_1303"/>
    <x v="33"/>
    <n v="19458796156"/>
    <s v="ashley.lopez@kag.com"/>
    <x v="1"/>
    <n v="7397.36"/>
    <s v="12/24/2021"/>
    <s v="5/5/2023"/>
    <n v="1303"/>
    <n v="45200"/>
    <x v="1"/>
    <n v="806.73"/>
    <n v="8204.09"/>
    <x v="11"/>
    <n v="1303"/>
    <n v="31802.85"/>
    <x v="2"/>
    <n v="3.79"/>
    <n v="60"/>
    <s v="12/2/2022"/>
    <x v="1"/>
    <n v="1303"/>
    <x v="1"/>
    <n v="7169.51"/>
    <n v="1235.8399999999999"/>
    <n v="61.79"/>
    <s v="6/11/2023"/>
    <s v="12/8/2023"/>
    <n v="6243"/>
    <n v="1303"/>
    <s v="7/16/2023"/>
    <s v="Suggestion"/>
    <s v="Resolved"/>
    <s v="10/27/2023"/>
    <n v="1"/>
    <x v="8"/>
    <x v="1"/>
  </r>
  <r>
    <n v="1304"/>
    <s v="Jessica"/>
    <s v="Williams"/>
    <n v="24"/>
    <x v="1"/>
    <s v="Address_1304"/>
    <x v="32"/>
    <n v="19458796157"/>
    <s v="jessica.williams@kag.com"/>
    <x v="0"/>
    <n v="7802.45"/>
    <s v="1/4/2009"/>
    <s v="7/14/2023"/>
    <n v="1304"/>
    <n v="45128"/>
    <x v="0"/>
    <n v="2444.9299999999998"/>
    <n v="5357.52"/>
    <x v="49"/>
    <n v="1304"/>
    <n v="30599.38"/>
    <x v="2"/>
    <n v="1.21"/>
    <n v="12"/>
    <s v="10/25/2021"/>
    <x v="0"/>
    <n v="1304"/>
    <x v="0"/>
    <n v="9049.08"/>
    <n v="4291.5"/>
    <n v="214.58"/>
    <s v="8/16/2023"/>
    <s v="12/23/2023"/>
    <n v="9743"/>
    <n v="1304"/>
    <s v="5/8/2023"/>
    <s v="Praise"/>
    <s v="Pending"/>
    <s v="11/9/2023"/>
    <n v="1"/>
    <x v="2"/>
    <x v="2"/>
  </r>
  <r>
    <n v="1305"/>
    <s v="Michelle"/>
    <s v="Adams"/>
    <n v="65"/>
    <x v="2"/>
    <s v="Address_1305"/>
    <x v="9"/>
    <n v="19458796158"/>
    <s v="michelle.adams@kag.com"/>
    <x v="0"/>
    <n v="3246.22"/>
    <s v="10/1/2004"/>
    <s v="4/4/2023"/>
    <n v="1305"/>
    <n v="45246"/>
    <x v="1"/>
    <n v="2008.28"/>
    <n v="5254.5"/>
    <x v="93"/>
    <n v="1305"/>
    <n v="26911.55"/>
    <x v="1"/>
    <n v="2.16"/>
    <n v="36"/>
    <s v="3/26/2021"/>
    <x v="2"/>
    <n v="1305"/>
    <x v="2"/>
    <n v="4821.8999999999996"/>
    <n v="262.54000000000002"/>
    <n v="13.13"/>
    <s v="8/15/2023"/>
    <s v="3/21/2023"/>
    <n v="8169"/>
    <n v="1305"/>
    <s v="6/4/2023"/>
    <s v="Praise"/>
    <s v="Resolved"/>
    <s v="1/23/2023"/>
    <n v="1"/>
    <x v="4"/>
    <x v="3"/>
  </r>
  <r>
    <n v="1306"/>
    <s v="Christopher"/>
    <s v="Clark"/>
    <n v="65"/>
    <x v="0"/>
    <s v="Address_1306"/>
    <x v="11"/>
    <n v="19458796159"/>
    <s v="christopher.clark@kag.com"/>
    <x v="0"/>
    <n v="3349.81"/>
    <s v="12/7/2019"/>
    <s v="7/31/2023"/>
    <n v="1306"/>
    <n v="45013"/>
    <x v="2"/>
    <n v="4076.99"/>
    <n v="-727.18"/>
    <x v="56"/>
    <n v="1306"/>
    <n v="18851.97"/>
    <x v="0"/>
    <n v="5.42"/>
    <n v="60"/>
    <s v="6/4/2020"/>
    <x v="0"/>
    <n v="1306"/>
    <x v="2"/>
    <n v="6722.29"/>
    <n v="728.99"/>
    <n v="36.450000000000003"/>
    <s v="12/23/2023"/>
    <s v="7/17/2023"/>
    <n v="4790"/>
    <n v="1306"/>
    <s v="11/11/2023"/>
    <s v="Praise"/>
    <s v="Pending"/>
    <s v="7/16/2023"/>
    <n v="1"/>
    <x v="11"/>
    <x v="3"/>
  </r>
  <r>
    <n v="1307"/>
    <s v="Karen"/>
    <s v="Carter"/>
    <n v="43"/>
    <x v="2"/>
    <s v="Address_1307"/>
    <x v="11"/>
    <n v="19458796160"/>
    <s v="karen.carter@kag.com"/>
    <x v="1"/>
    <n v="5434.95"/>
    <s v="9/6/2016"/>
    <s v="5/7/2023"/>
    <n v="1307"/>
    <n v="45107"/>
    <x v="0"/>
    <n v="4696.88"/>
    <n v="10131.83"/>
    <x v="74"/>
    <n v="1307"/>
    <n v="21954.83"/>
    <x v="0"/>
    <n v="4.4400000000000004"/>
    <n v="36"/>
    <s v="9/30/2021"/>
    <x v="0"/>
    <n v="1307"/>
    <x v="1"/>
    <n v="4324.96"/>
    <n v="4715.1899999999996"/>
    <n v="235.76"/>
    <s v="3/11/2023"/>
    <s v="10/31/2023"/>
    <n v="6232"/>
    <n v="1307"/>
    <s v="2/24/2023"/>
    <s v="Suggestion"/>
    <s v="Resolved"/>
    <s v="4/9/2023"/>
    <n v="1"/>
    <x v="7"/>
    <x v="0"/>
  </r>
  <r>
    <n v="1308"/>
    <s v="James"/>
    <s v="Johnson"/>
    <n v="48"/>
    <x v="1"/>
    <s v="Address_1308"/>
    <x v="8"/>
    <n v="19458796161"/>
    <s v="james.johnson@kag.com"/>
    <x v="0"/>
    <n v="2858.71"/>
    <s v="4/26/2002"/>
    <s v="5/18/2023"/>
    <n v="1308"/>
    <n v="45096"/>
    <x v="1"/>
    <n v="4714.6499999999996"/>
    <n v="7573.36"/>
    <x v="76"/>
    <n v="1308"/>
    <n v="39832.85"/>
    <x v="2"/>
    <n v="4.1100000000000003"/>
    <n v="12"/>
    <s v="11/8/2020"/>
    <x v="1"/>
    <n v="1308"/>
    <x v="2"/>
    <n v="7803.04"/>
    <n v="4403.7700000000004"/>
    <n v="220.19"/>
    <s v="12/24/2023"/>
    <s v="3/29/2023"/>
    <n v="8234"/>
    <n v="1308"/>
    <s v="6/9/2023"/>
    <s v="Praise"/>
    <s v="Resolved"/>
    <s v="10/8/2023"/>
    <n v="1"/>
    <x v="7"/>
    <x v="1"/>
  </r>
  <r>
    <n v="1309"/>
    <s v="Susan"/>
    <s v="Carter"/>
    <n v="55"/>
    <x v="2"/>
    <s v="Address_1309"/>
    <x v="17"/>
    <n v="19458796162"/>
    <s v="susan.carter@kag.com"/>
    <x v="1"/>
    <n v="1218.83"/>
    <s v="6/6/2002"/>
    <s v="5/28/2023"/>
    <n v="1309"/>
    <n v="45155"/>
    <x v="0"/>
    <n v="743.54"/>
    <n v="475.29"/>
    <x v="45"/>
    <n v="1309"/>
    <n v="30853.09"/>
    <x v="2"/>
    <n v="6.21"/>
    <n v="48"/>
    <s v="11/30/2021"/>
    <x v="0"/>
    <n v="1309"/>
    <x v="0"/>
    <n v="6303.97"/>
    <n v="304.68"/>
    <n v="15.23"/>
    <s v="1/11/2023"/>
    <s v="9/11/2023"/>
    <n v="1107"/>
    <n v="1309"/>
    <s v="9/19/2023"/>
    <s v="Suggestion"/>
    <s v="Pending"/>
    <s v="5/31/2023"/>
    <n v="1"/>
    <x v="5"/>
    <x v="1"/>
  </r>
  <r>
    <n v="1310"/>
    <s v="Timothy"/>
    <s v="Thomas"/>
    <n v="55"/>
    <x v="2"/>
    <s v="Address_1310"/>
    <x v="36"/>
    <n v="19458796163"/>
    <s v="timothy.thomas@kag.com"/>
    <x v="1"/>
    <n v="4665.1099999999997"/>
    <s v="10/25/2017"/>
    <s v="10/23/2023"/>
    <n v="1310"/>
    <n v="45008"/>
    <x v="1"/>
    <n v="3434.28"/>
    <n v="8099.39"/>
    <x v="58"/>
    <n v="1310"/>
    <n v="36099.08"/>
    <x v="1"/>
    <n v="2.4500000000000002"/>
    <n v="24"/>
    <s v="11/18/2021"/>
    <x v="2"/>
    <n v="1310"/>
    <x v="0"/>
    <n v="6463.81"/>
    <n v="338.14"/>
    <n v="16.91"/>
    <s v="11/13/2023"/>
    <s v="2/19/2023"/>
    <n v="4863"/>
    <n v="1310"/>
    <s v="6/29/2023"/>
    <s v="Praise"/>
    <s v="Resolved"/>
    <s v="4/8/2023"/>
    <n v="1"/>
    <x v="11"/>
    <x v="1"/>
  </r>
  <r>
    <n v="1311"/>
    <s v="Stephanie"/>
    <s v="Johnson"/>
    <n v="21"/>
    <x v="1"/>
    <s v="Address_1311"/>
    <x v="22"/>
    <n v="19458796164"/>
    <s v="stephanie.johnson@kag.com"/>
    <x v="0"/>
    <n v="119.05"/>
    <s v="2/5/2011"/>
    <s v="3/16/2023"/>
    <n v="1311"/>
    <n v="45276"/>
    <x v="1"/>
    <n v="2858.23"/>
    <n v="-2739.18"/>
    <x v="12"/>
    <n v="1311"/>
    <n v="14559.76"/>
    <x v="1"/>
    <n v="5.1100000000000003"/>
    <n v="48"/>
    <s v="6/13/2022"/>
    <x v="0"/>
    <n v="1311"/>
    <x v="0"/>
    <n v="2560.56"/>
    <n v="1759.6"/>
    <n v="87.98"/>
    <s v="8/7/2023"/>
    <s v="2/16/2023"/>
    <n v="9904"/>
    <n v="1311"/>
    <s v="10/26/2023"/>
    <s v="Suggestion"/>
    <s v="Pending"/>
    <s v="12/1/2023"/>
    <n v="1"/>
    <x v="0"/>
    <x v="2"/>
  </r>
  <r>
    <n v="1312"/>
    <s v="Mary"/>
    <s v="Robinson"/>
    <n v="52"/>
    <x v="1"/>
    <s v="Address_1312"/>
    <x v="0"/>
    <n v="19458796165"/>
    <s v="mary.robinson@kag.com"/>
    <x v="0"/>
    <n v="7631.51"/>
    <s v="7/23/2008"/>
    <s v="1/15/2023"/>
    <n v="1312"/>
    <n v="45137"/>
    <x v="1"/>
    <n v="1857.45"/>
    <n v="5774.06"/>
    <x v="9"/>
    <n v="1312"/>
    <n v="45663.11"/>
    <x v="2"/>
    <n v="2.83"/>
    <n v="48"/>
    <s v="9/28/2022"/>
    <x v="1"/>
    <n v="1312"/>
    <x v="0"/>
    <n v="1061.53"/>
    <n v="1999.9"/>
    <n v="100"/>
    <s v="12/4/2023"/>
    <s v="6/6/2023"/>
    <n v="3323"/>
    <n v="1312"/>
    <s v="1/11/2023"/>
    <s v="Suggestion"/>
    <s v="Pending"/>
    <s v="1/11/2023"/>
    <n v="1"/>
    <x v="2"/>
    <x v="1"/>
  </r>
  <r>
    <n v="1313"/>
    <s v="Betty"/>
    <s v="Martin"/>
    <n v="50"/>
    <x v="0"/>
    <s v="Address_1313"/>
    <x v="22"/>
    <n v="19458796166"/>
    <s v="betty.martin@kag.com"/>
    <x v="0"/>
    <n v="7521.9"/>
    <s v="9/4/2011"/>
    <s v="6/5/2023"/>
    <n v="1313"/>
    <n v="45092"/>
    <x v="1"/>
    <n v="4974.1899999999996"/>
    <n v="12496.09"/>
    <x v="33"/>
    <n v="1313"/>
    <n v="2722.97"/>
    <x v="0"/>
    <n v="9.83"/>
    <n v="12"/>
    <s v="2/17/2021"/>
    <x v="0"/>
    <n v="1313"/>
    <x v="2"/>
    <n v="6632"/>
    <n v="2339.15"/>
    <n v="116.96"/>
    <s v="11/10/2023"/>
    <s v="12/24/2023"/>
    <n v="9702"/>
    <n v="1313"/>
    <s v="7/19/2023"/>
    <s v="Complaint"/>
    <s v="Resolved"/>
    <s v="2/25/2023"/>
    <n v="1"/>
    <x v="7"/>
    <x v="1"/>
  </r>
  <r>
    <n v="1314"/>
    <s v="Ronald"/>
    <s v="Nguyen"/>
    <n v="20"/>
    <x v="0"/>
    <s v="Address_1314"/>
    <x v="12"/>
    <n v="19458796167"/>
    <s v="ronald.nguyen@kag.com"/>
    <x v="0"/>
    <n v="5563.97"/>
    <s v="12/22/2004"/>
    <s v="12/30/2023"/>
    <n v="1314"/>
    <n v="44954"/>
    <x v="0"/>
    <n v="2285.67"/>
    <n v="7849.64"/>
    <x v="93"/>
    <n v="1314"/>
    <n v="30189.15"/>
    <x v="1"/>
    <n v="1.44"/>
    <n v="60"/>
    <s v="7/6/2021"/>
    <x v="2"/>
    <n v="1314"/>
    <x v="1"/>
    <n v="2010.27"/>
    <n v="2742.47"/>
    <n v="137.12"/>
    <s v="1/4/2023"/>
    <s v="1/9/2023"/>
    <n v="6362"/>
    <n v="1314"/>
    <s v="10/4/2023"/>
    <s v="Complaint"/>
    <s v="Pending"/>
    <s v="2/24/2023"/>
    <n v="1"/>
    <x v="3"/>
    <x v="2"/>
  </r>
  <r>
    <n v="1315"/>
    <s v="Stephanie"/>
    <s v="Ramirez"/>
    <n v="36"/>
    <x v="2"/>
    <s v="Address_1315"/>
    <x v="17"/>
    <n v="19458796168"/>
    <s v="stephanie.ramirez@kag.com"/>
    <x v="1"/>
    <n v="7501.43"/>
    <s v="9/15/2008"/>
    <s v="2/4/2023"/>
    <n v="1315"/>
    <n v="44948"/>
    <x v="1"/>
    <n v="3330"/>
    <n v="4171.43"/>
    <x v="35"/>
    <n v="1315"/>
    <n v="40805.15"/>
    <x v="0"/>
    <n v="1.1399999999999999"/>
    <n v="12"/>
    <s v="6/8/2020"/>
    <x v="0"/>
    <n v="1315"/>
    <x v="1"/>
    <n v="2201.37"/>
    <n v="653.15"/>
    <n v="32.659999999999997"/>
    <s v="5/14/2023"/>
    <s v="8/29/2023"/>
    <n v="1856"/>
    <n v="1315"/>
    <s v="8/22/2023"/>
    <s v="Suggestion"/>
    <s v="Pending"/>
    <s v="11/7/2023"/>
    <n v="1"/>
    <x v="3"/>
    <x v="0"/>
  </r>
  <r>
    <n v="1316"/>
    <s v="Ashley"/>
    <s v="Harris"/>
    <n v="26"/>
    <x v="1"/>
    <s v="Address_1316"/>
    <x v="17"/>
    <n v="19458796169"/>
    <s v="ashley.harris@kag.com"/>
    <x v="1"/>
    <n v="6282.83"/>
    <s v="9/29/2013"/>
    <s v="1/7/2023"/>
    <n v="1316"/>
    <n v="45228"/>
    <x v="1"/>
    <n v="2519.1799999999998"/>
    <n v="8802.01"/>
    <x v="3"/>
    <n v="1316"/>
    <n v="43447.99"/>
    <x v="2"/>
    <n v="6.08"/>
    <n v="48"/>
    <s v="1/20/2022"/>
    <x v="1"/>
    <n v="1316"/>
    <x v="0"/>
    <n v="2473.0700000000002"/>
    <n v="4932.07"/>
    <n v="246.6"/>
    <s v="7/7/2023"/>
    <s v="3/7/2023"/>
    <n v="3798"/>
    <n v="1316"/>
    <s v="3/19/2023"/>
    <s v="Suggestion"/>
    <s v="Resolved"/>
    <s v="3/15/2023"/>
    <n v="1"/>
    <x v="8"/>
    <x v="4"/>
  </r>
  <r>
    <n v="1317"/>
    <s v="Donna"/>
    <s v="Young"/>
    <n v="63"/>
    <x v="0"/>
    <s v="Address_1317"/>
    <x v="7"/>
    <n v="19458796170"/>
    <s v="donna.young@kag.com"/>
    <x v="1"/>
    <n v="7004.81"/>
    <s v="1/22/2008"/>
    <s v="7/1/2023"/>
    <n v="1317"/>
    <n v="45220"/>
    <x v="1"/>
    <n v="523.49"/>
    <n v="7528.3"/>
    <x v="60"/>
    <n v="1317"/>
    <n v="16658.03"/>
    <x v="2"/>
    <n v="1.56"/>
    <n v="36"/>
    <s v="2/17/2020"/>
    <x v="0"/>
    <n v="1317"/>
    <x v="0"/>
    <n v="4599.5200000000004"/>
    <n v="4789.2"/>
    <n v="239.46"/>
    <s v="6/16/2023"/>
    <s v="8/15/2023"/>
    <n v="1209"/>
    <n v="1317"/>
    <s v="6/2/2023"/>
    <s v="Complaint"/>
    <s v="Resolved"/>
    <s v="1/3/2023"/>
    <n v="1"/>
    <x v="8"/>
    <x v="3"/>
  </r>
  <r>
    <n v="1318"/>
    <s v="Patricia"/>
    <s v="Martinez"/>
    <n v="36"/>
    <x v="0"/>
    <s v="Address_1318"/>
    <x v="4"/>
    <n v="19458796171"/>
    <s v="patricia.martinez@kag.com"/>
    <x v="1"/>
    <n v="740.09"/>
    <s v="12/1/2016"/>
    <s v="6/19/2023"/>
    <n v="1318"/>
    <n v="44958"/>
    <x v="0"/>
    <n v="714.09"/>
    <n v="1454.18"/>
    <x v="57"/>
    <n v="1318"/>
    <n v="23527.79"/>
    <x v="2"/>
    <n v="8.3000000000000007"/>
    <n v="12"/>
    <s v="2/23/2021"/>
    <x v="2"/>
    <n v="1318"/>
    <x v="0"/>
    <n v="3202.51"/>
    <n v="2044.23"/>
    <n v="102.21"/>
    <s v="12/22/2023"/>
    <s v="11/21/2023"/>
    <n v="409"/>
    <n v="1318"/>
    <s v="5/22/2023"/>
    <s v="Praise"/>
    <s v="Resolved"/>
    <s v="12/13/2023"/>
    <n v="1"/>
    <x v="9"/>
    <x v="0"/>
  </r>
  <r>
    <n v="1319"/>
    <s v="James"/>
    <s v="Adams"/>
    <n v="36"/>
    <x v="2"/>
    <s v="Address_1319"/>
    <x v="2"/>
    <n v="19458796172"/>
    <s v="james.adams@kag.com"/>
    <x v="0"/>
    <n v="8824.5300000000007"/>
    <s v="10/20/2018"/>
    <s v="10/21/2023"/>
    <n v="1319"/>
    <n v="45237"/>
    <x v="1"/>
    <n v="3753.21"/>
    <n v="12577.74"/>
    <x v="12"/>
    <n v="1319"/>
    <n v="2709.57"/>
    <x v="1"/>
    <n v="8.3800000000000008"/>
    <n v="60"/>
    <s v="11/28/2021"/>
    <x v="0"/>
    <n v="1319"/>
    <x v="2"/>
    <n v="9581.81"/>
    <n v="2438.65"/>
    <n v="121.93"/>
    <s v="10/24/2023"/>
    <s v="2/23/2023"/>
    <n v="1315"/>
    <n v="1319"/>
    <s v="5/19/2023"/>
    <s v="Praise"/>
    <s v="Resolved"/>
    <s v="7/2/2023"/>
    <n v="1"/>
    <x v="4"/>
    <x v="0"/>
  </r>
  <r>
    <n v="1320"/>
    <s v="Linda"/>
    <s v="Flores"/>
    <n v="43"/>
    <x v="2"/>
    <s v="Address_1320"/>
    <x v="18"/>
    <n v="19458796173"/>
    <s v="linda.flores@kag.com"/>
    <x v="0"/>
    <n v="6474.92"/>
    <s v="10/11/2010"/>
    <s v="7/30/2023"/>
    <n v="1320"/>
    <n v="45271"/>
    <x v="1"/>
    <n v="4010.4"/>
    <n v="10485.32"/>
    <x v="96"/>
    <n v="1320"/>
    <n v="39698.51"/>
    <x v="1"/>
    <n v="4.8899999999999997"/>
    <n v="12"/>
    <s v="12/20/2021"/>
    <x v="1"/>
    <n v="1320"/>
    <x v="1"/>
    <n v="7091.64"/>
    <n v="1815.74"/>
    <n v="90.79"/>
    <s v="2/25/2023"/>
    <s v="1/22/2023"/>
    <n v="3201"/>
    <n v="1320"/>
    <s v="1/19/2023"/>
    <s v="Complaint"/>
    <s v="Pending"/>
    <s v="9/23/2023"/>
    <n v="1"/>
    <x v="0"/>
    <x v="0"/>
  </r>
  <r>
    <n v="1321"/>
    <s v="Mark"/>
    <s v="Allen"/>
    <n v="30"/>
    <x v="2"/>
    <s v="Address_1321"/>
    <x v="8"/>
    <n v="19458796174"/>
    <s v="mark.allen@kag.com"/>
    <x v="1"/>
    <n v="6145.25"/>
    <s v="12/24/2016"/>
    <s v="11/16/2023"/>
    <n v="1321"/>
    <n v="45063"/>
    <x v="1"/>
    <n v="1825.45"/>
    <n v="7970.7"/>
    <x v="97"/>
    <n v="1321"/>
    <n v="7104.03"/>
    <x v="2"/>
    <n v="8.5500000000000007"/>
    <n v="24"/>
    <s v="6/4/2020"/>
    <x v="2"/>
    <n v="1321"/>
    <x v="1"/>
    <n v="2747.87"/>
    <n v="3253.4"/>
    <n v="162.66999999999999"/>
    <s v="3/28/2023"/>
    <s v="5/23/2023"/>
    <n v="3687"/>
    <n v="1321"/>
    <s v="6/1/2023"/>
    <s v="Praise"/>
    <s v="Resolved"/>
    <s v="5/18/2023"/>
    <n v="1"/>
    <x v="10"/>
    <x v="4"/>
  </r>
  <r>
    <n v="1322"/>
    <s v="Joshua"/>
    <s v="Gonzalez"/>
    <n v="39"/>
    <x v="1"/>
    <s v="Address_1322"/>
    <x v="18"/>
    <n v="19458796175"/>
    <s v="joshua.gonzalez@kag.com"/>
    <x v="1"/>
    <n v="3933.69"/>
    <s v="5/12/2015"/>
    <s v="2/26/2023"/>
    <n v="1322"/>
    <n v="45219"/>
    <x v="0"/>
    <n v="344.13"/>
    <n v="3589.56"/>
    <x v="94"/>
    <n v="1322"/>
    <n v="21975.99"/>
    <x v="0"/>
    <n v="7.66"/>
    <n v="60"/>
    <s v="9/24/2020"/>
    <x v="0"/>
    <n v="1322"/>
    <x v="1"/>
    <n v="8234.94"/>
    <n v="3496.53"/>
    <n v="174.83"/>
    <s v="7/2/2023"/>
    <s v="5/1/2023"/>
    <n v="2284"/>
    <n v="1322"/>
    <s v="2/15/2023"/>
    <s v="Suggestion"/>
    <s v="Pending"/>
    <s v="9/14/2023"/>
    <n v="1"/>
    <x v="8"/>
    <x v="0"/>
  </r>
  <r>
    <n v="1323"/>
    <s v="Michael"/>
    <s v="Green"/>
    <n v="65"/>
    <x v="0"/>
    <s v="Address_1323"/>
    <x v="20"/>
    <n v="19458796176"/>
    <s v="michael.green@kag.com"/>
    <x v="1"/>
    <n v="378.54"/>
    <s v="3/31/2010"/>
    <s v="12/30/2023"/>
    <n v="1323"/>
    <n v="44991"/>
    <x v="1"/>
    <n v="4785.46"/>
    <n v="-4406.92"/>
    <x v="5"/>
    <n v="1323"/>
    <n v="49549.64"/>
    <x v="1"/>
    <n v="2.2200000000000002"/>
    <n v="24"/>
    <s v="10/26/2021"/>
    <x v="2"/>
    <n v="1323"/>
    <x v="2"/>
    <n v="3522.65"/>
    <n v="2676.94"/>
    <n v="133.85"/>
    <s v="6/10/2023"/>
    <s v="6/5/2023"/>
    <n v="4181"/>
    <n v="1323"/>
    <s v="6/18/2023"/>
    <s v="Complaint"/>
    <s v="Pending"/>
    <s v="3/14/2023"/>
    <n v="1"/>
    <x v="11"/>
    <x v="3"/>
  </r>
  <r>
    <n v="1324"/>
    <s v="Emily"/>
    <s v="Adams"/>
    <n v="25"/>
    <x v="0"/>
    <s v="Address_1324"/>
    <x v="17"/>
    <n v="19458796177"/>
    <s v="emily.adams@kag.com"/>
    <x v="1"/>
    <n v="9024.4699999999993"/>
    <s v="10/28/2007"/>
    <s v="5/4/2023"/>
    <n v="1324"/>
    <n v="45275"/>
    <x v="1"/>
    <n v="2490.39"/>
    <n v="11514.86"/>
    <x v="26"/>
    <n v="1324"/>
    <n v="45969.120000000003"/>
    <x v="2"/>
    <n v="8.74"/>
    <n v="36"/>
    <s v="3/8/2022"/>
    <x v="1"/>
    <n v="1324"/>
    <x v="0"/>
    <n v="8198.32"/>
    <n v="4621.51"/>
    <n v="231.08"/>
    <s v="5/31/2023"/>
    <s v="2/1/2023"/>
    <n v="8305"/>
    <n v="1324"/>
    <s v="3/24/2023"/>
    <s v="Suggestion"/>
    <s v="Resolved"/>
    <s v="10/14/2023"/>
    <n v="1"/>
    <x v="0"/>
    <x v="2"/>
  </r>
  <r>
    <n v="1325"/>
    <s v="Elizabeth"/>
    <s v="Campbell"/>
    <n v="41"/>
    <x v="0"/>
    <s v="Address_1325"/>
    <x v="36"/>
    <n v="19458796178"/>
    <s v="elizabeth.campbell@kag.com"/>
    <x v="0"/>
    <n v="9858.09"/>
    <s v="9/1/2010"/>
    <s v="7/13/2023"/>
    <n v="1325"/>
    <n v="45005"/>
    <x v="0"/>
    <n v="679.4"/>
    <n v="10537.49"/>
    <x v="67"/>
    <n v="1325"/>
    <n v="17171.150000000001"/>
    <x v="2"/>
    <n v="8.8699999999999992"/>
    <n v="48"/>
    <s v="7/6/2020"/>
    <x v="2"/>
    <n v="1325"/>
    <x v="0"/>
    <n v="5221.32"/>
    <n v="1733.44"/>
    <n v="86.67"/>
    <s v="6/2/2023"/>
    <s v="9/29/2023"/>
    <n v="4270"/>
    <n v="1325"/>
    <s v="6/19/2023"/>
    <s v="Suggestion"/>
    <s v="Resolved"/>
    <s v="1/7/2023"/>
    <n v="1"/>
    <x v="11"/>
    <x v="0"/>
  </r>
  <r>
    <n v="1326"/>
    <s v="Elizabeth"/>
    <s v="Torres"/>
    <n v="43"/>
    <x v="2"/>
    <s v="Address_1326"/>
    <x v="25"/>
    <n v="19458796179"/>
    <s v="elizabeth.torres@kag.com"/>
    <x v="1"/>
    <n v="8097.09"/>
    <s v="1/9/2015"/>
    <s v="3/24/2023"/>
    <n v="1326"/>
    <n v="45242"/>
    <x v="2"/>
    <n v="1000.31"/>
    <n v="7096.78"/>
    <x v="25"/>
    <n v="1326"/>
    <n v="11970.15"/>
    <x v="0"/>
    <n v="3.9"/>
    <n v="24"/>
    <s v="1/9/2022"/>
    <x v="2"/>
    <n v="1326"/>
    <x v="0"/>
    <n v="5319.75"/>
    <n v="1300.29"/>
    <n v="65.010000000000005"/>
    <s v="10/17/2023"/>
    <s v="2/2/2023"/>
    <n v="9623"/>
    <n v="1326"/>
    <s v="8/1/2023"/>
    <s v="Complaint"/>
    <s v="Resolved"/>
    <s v="7/28/2023"/>
    <n v="1"/>
    <x v="4"/>
    <x v="0"/>
  </r>
  <r>
    <n v="1327"/>
    <s v="Christopher"/>
    <s v="Thomas"/>
    <n v="65"/>
    <x v="1"/>
    <s v="Address_1327"/>
    <x v="34"/>
    <n v="19458796180"/>
    <s v="christopher.thomas@kag.com"/>
    <x v="1"/>
    <n v="9158.89"/>
    <s v="11/30/2013"/>
    <s v="7/20/2023"/>
    <n v="1327"/>
    <n v="45181"/>
    <x v="0"/>
    <n v="236.35"/>
    <n v="8922.5400000000009"/>
    <x v="72"/>
    <n v="1327"/>
    <n v="13332.93"/>
    <x v="1"/>
    <n v="7.97"/>
    <n v="24"/>
    <s v="1/1/2021"/>
    <x v="2"/>
    <n v="1327"/>
    <x v="1"/>
    <n v="4441.96"/>
    <n v="3278.37"/>
    <n v="163.92"/>
    <s v="6/5/2023"/>
    <s v="6/16/2023"/>
    <n v="4935"/>
    <n v="1327"/>
    <s v="4/15/2023"/>
    <s v="Suggestion"/>
    <s v="Pending"/>
    <s v="6/16/2023"/>
    <n v="1"/>
    <x v="6"/>
    <x v="3"/>
  </r>
  <r>
    <n v="1328"/>
    <s v="Melissa"/>
    <s v="Hall"/>
    <n v="58"/>
    <x v="2"/>
    <s v="Address_1328"/>
    <x v="25"/>
    <n v="19458796181"/>
    <s v="melissa.hall@kag.com"/>
    <x v="1"/>
    <n v="1297.48"/>
    <s v="6/23/2020"/>
    <s v="9/9/2023"/>
    <n v="1328"/>
    <n v="45267"/>
    <x v="2"/>
    <n v="3552.18"/>
    <n v="4849.66"/>
    <x v="95"/>
    <n v="1328"/>
    <n v="34554.5"/>
    <x v="1"/>
    <n v="9.08"/>
    <n v="48"/>
    <s v="3/14/2021"/>
    <x v="1"/>
    <n v="1328"/>
    <x v="2"/>
    <n v="3221.81"/>
    <n v="812.9"/>
    <n v="40.65"/>
    <s v="12/24/2023"/>
    <s v="12/21/2023"/>
    <n v="332"/>
    <n v="1328"/>
    <s v="4/12/2023"/>
    <s v="Complaint"/>
    <s v="Resolved"/>
    <s v="7/30/2023"/>
    <n v="1"/>
    <x v="0"/>
    <x v="1"/>
  </r>
  <r>
    <n v="1329"/>
    <s v="Kimberly"/>
    <s v="Perez"/>
    <n v="58"/>
    <x v="2"/>
    <s v="Address_1329"/>
    <x v="18"/>
    <n v="19458796182"/>
    <s v="kimberly.perez@kag.com"/>
    <x v="1"/>
    <n v="1373.88"/>
    <s v="8/9/2016"/>
    <s v="12/3/2023"/>
    <n v="1329"/>
    <n v="44989"/>
    <x v="2"/>
    <n v="3523.43"/>
    <n v="-2149.5500000000002"/>
    <x v="41"/>
    <n v="1329"/>
    <n v="36564.07"/>
    <x v="2"/>
    <n v="7.71"/>
    <n v="36"/>
    <s v="3/5/2021"/>
    <x v="2"/>
    <n v="1329"/>
    <x v="2"/>
    <n v="7183.24"/>
    <n v="2886.17"/>
    <n v="144.31"/>
    <s v="6/8/2023"/>
    <s v="1/14/2023"/>
    <n v="6348"/>
    <n v="1329"/>
    <s v="6/26/2023"/>
    <s v="Complaint"/>
    <s v="Pending"/>
    <s v="1/3/2023"/>
    <n v="1"/>
    <x v="11"/>
    <x v="1"/>
  </r>
  <r>
    <n v="1330"/>
    <s v="Steven"/>
    <s v="Martin"/>
    <n v="20"/>
    <x v="1"/>
    <s v="Address_1330"/>
    <x v="36"/>
    <n v="19458796183"/>
    <s v="steven.martin@kag.com"/>
    <x v="0"/>
    <n v="8808.1"/>
    <s v="5/22/2003"/>
    <s v="1/2/2023"/>
    <n v="1330"/>
    <n v="45002"/>
    <x v="2"/>
    <n v="3016.5"/>
    <n v="11824.6"/>
    <x v="18"/>
    <n v="1330"/>
    <n v="11608.16"/>
    <x v="2"/>
    <n v="1.85"/>
    <n v="48"/>
    <s v="4/3/2020"/>
    <x v="0"/>
    <n v="1330"/>
    <x v="2"/>
    <n v="5530.39"/>
    <n v="1616.43"/>
    <n v="80.819999999999993"/>
    <s v="9/30/2023"/>
    <s v="10/22/2023"/>
    <n v="3400"/>
    <n v="1330"/>
    <s v="8/2/2023"/>
    <s v="Suggestion"/>
    <s v="Resolved"/>
    <s v="10/17/2023"/>
    <n v="1"/>
    <x v="11"/>
    <x v="2"/>
  </r>
  <r>
    <n v="1331"/>
    <s v="Daniel"/>
    <s v="Roberts"/>
    <n v="24"/>
    <x v="1"/>
    <s v="Address_1331"/>
    <x v="21"/>
    <n v="19458796184"/>
    <s v="daniel.roberts@kag.com"/>
    <x v="1"/>
    <n v="669.31"/>
    <s v="11/3/2008"/>
    <s v="9/27/2023"/>
    <n v="1331"/>
    <n v="45208"/>
    <x v="2"/>
    <n v="2736.04"/>
    <n v="3405.35"/>
    <x v="57"/>
    <n v="1331"/>
    <n v="12759.51"/>
    <x v="1"/>
    <n v="1.85"/>
    <n v="24"/>
    <s v="12/10/2021"/>
    <x v="2"/>
    <n v="1331"/>
    <x v="1"/>
    <n v="1079.8599999999999"/>
    <n v="686.57"/>
    <n v="34.33"/>
    <s v="10/1/2023"/>
    <s v="7/18/2023"/>
    <n v="1500"/>
    <n v="1331"/>
    <s v="1/2/2023"/>
    <s v="Complaint"/>
    <s v="Resolved"/>
    <s v="7/24/2023"/>
    <n v="1"/>
    <x v="8"/>
    <x v="2"/>
  </r>
  <r>
    <n v="1332"/>
    <s v="Betty"/>
    <s v="Nelson"/>
    <n v="69"/>
    <x v="2"/>
    <s v="Address_1332"/>
    <x v="14"/>
    <n v="19458796185"/>
    <s v="betty.nelson@kag.com"/>
    <x v="1"/>
    <n v="1022.71"/>
    <s v="12/26/2011"/>
    <s v="8/29/2023"/>
    <n v="1332"/>
    <n v="45227"/>
    <x v="2"/>
    <n v="1913.64"/>
    <n v="2936.35"/>
    <x v="41"/>
    <n v="1332"/>
    <n v="16846.07"/>
    <x v="2"/>
    <n v="9.84"/>
    <n v="12"/>
    <s v="5/16/2021"/>
    <x v="0"/>
    <n v="1332"/>
    <x v="0"/>
    <n v="3894.17"/>
    <n v="1582.32"/>
    <n v="79.12"/>
    <s v="8/10/2023"/>
    <s v="1/20/2023"/>
    <n v="7922"/>
    <n v="1332"/>
    <s v="3/25/2023"/>
    <s v="Complaint"/>
    <s v="Pending"/>
    <s v="8/28/2023"/>
    <n v="1"/>
    <x v="8"/>
    <x v="3"/>
  </r>
  <r>
    <n v="1333"/>
    <s v="Emily"/>
    <s v="Clark"/>
    <n v="67"/>
    <x v="1"/>
    <s v="Address_1333"/>
    <x v="1"/>
    <n v="19458796186"/>
    <s v="emily.clark@kag.com"/>
    <x v="1"/>
    <n v="8186.79"/>
    <s v="12/17/2005"/>
    <s v="5/26/2023"/>
    <n v="1333"/>
    <n v="45277"/>
    <x v="0"/>
    <n v="4753.66"/>
    <n v="3433.13"/>
    <x v="80"/>
    <n v="1333"/>
    <n v="22225.72"/>
    <x v="0"/>
    <n v="5.87"/>
    <n v="24"/>
    <s v="10/17/2020"/>
    <x v="2"/>
    <n v="1333"/>
    <x v="1"/>
    <n v="7896.26"/>
    <n v="1012.71"/>
    <n v="50.64"/>
    <s v="11/4/2023"/>
    <s v="2/19/2023"/>
    <n v="8073"/>
    <n v="1333"/>
    <s v="9/1/2023"/>
    <s v="Complaint"/>
    <s v="Pending"/>
    <s v="7/27/2023"/>
    <n v="1"/>
    <x v="0"/>
    <x v="3"/>
  </r>
  <r>
    <n v="1334"/>
    <s v="Stephanie"/>
    <s v="Green"/>
    <n v="19"/>
    <x v="2"/>
    <s v="Address_1334"/>
    <x v="32"/>
    <n v="19458796187"/>
    <s v="stephanie.green@kag.com"/>
    <x v="1"/>
    <n v="5614.05"/>
    <s v="1/3/2015"/>
    <s v="11/22/2023"/>
    <n v="1334"/>
    <n v="44961"/>
    <x v="1"/>
    <n v="4004.6"/>
    <n v="1609.45"/>
    <x v="17"/>
    <n v="1334"/>
    <n v="45956.07"/>
    <x v="2"/>
    <n v="6.8"/>
    <n v="48"/>
    <s v="2/24/2021"/>
    <x v="0"/>
    <n v="1334"/>
    <x v="2"/>
    <n v="3659.06"/>
    <n v="3147.46"/>
    <n v="157.37"/>
    <s v="8/3/2023"/>
    <s v="6/16/2023"/>
    <n v="7720"/>
    <n v="1334"/>
    <s v="3/9/2023"/>
    <s v="Complaint"/>
    <s v="Resolved"/>
    <s v="12/15/2023"/>
    <n v="1"/>
    <x v="9"/>
    <x v="2"/>
  </r>
  <r>
    <n v="1335"/>
    <s v="John"/>
    <s v="Thomas"/>
    <n v="50"/>
    <x v="0"/>
    <s v="Address_1335"/>
    <x v="5"/>
    <n v="19458796188"/>
    <s v="john.thomas@kag.com"/>
    <x v="1"/>
    <n v="3978.1"/>
    <s v="1/2/2008"/>
    <s v="3/17/2023"/>
    <n v="1335"/>
    <n v="45004"/>
    <x v="0"/>
    <n v="4539.03"/>
    <n v="-560.92999999999995"/>
    <x v="85"/>
    <n v="1335"/>
    <n v="2298.88"/>
    <x v="0"/>
    <n v="9.2100000000000009"/>
    <n v="60"/>
    <s v="8/7/2020"/>
    <x v="1"/>
    <n v="1335"/>
    <x v="2"/>
    <n v="7166.85"/>
    <n v="258.57"/>
    <n v="12.93"/>
    <s v="3/5/2023"/>
    <s v="9/21/2023"/>
    <n v="5160"/>
    <n v="1335"/>
    <s v="12/19/2023"/>
    <s v="Praise"/>
    <s v="Pending"/>
    <s v="7/1/2023"/>
    <n v="1"/>
    <x v="11"/>
    <x v="1"/>
  </r>
  <r>
    <n v="1336"/>
    <s v="Mark"/>
    <s v="King"/>
    <n v="29"/>
    <x v="1"/>
    <s v="Address_1336"/>
    <x v="30"/>
    <n v="19458796189"/>
    <s v="mark.king@kag.com"/>
    <x v="0"/>
    <n v="5579.14"/>
    <s v="7/16/2017"/>
    <s v="8/18/2023"/>
    <n v="1336"/>
    <n v="45189"/>
    <x v="0"/>
    <n v="1565.18"/>
    <n v="4013.96"/>
    <x v="5"/>
    <n v="1336"/>
    <n v="32271.67"/>
    <x v="1"/>
    <n v="1.07"/>
    <n v="60"/>
    <s v="11/30/2022"/>
    <x v="1"/>
    <n v="1336"/>
    <x v="0"/>
    <n v="2826.53"/>
    <n v="4091.68"/>
    <n v="204.58"/>
    <s v="7/3/2023"/>
    <s v="1/30/2023"/>
    <n v="613"/>
    <n v="1336"/>
    <s v="9/5/2023"/>
    <s v="Suggestion"/>
    <s v="Pending"/>
    <s v="9/17/2023"/>
    <n v="1"/>
    <x v="6"/>
    <x v="4"/>
  </r>
  <r>
    <n v="1337"/>
    <s v="Linda"/>
    <s v="Young"/>
    <n v="65"/>
    <x v="0"/>
    <s v="Address_1337"/>
    <x v="36"/>
    <n v="19458796190"/>
    <s v="linda.young@kag.com"/>
    <x v="1"/>
    <n v="8799.6"/>
    <s v="6/10/2014"/>
    <s v="11/30/2023"/>
    <n v="1337"/>
    <n v="44979"/>
    <x v="1"/>
    <n v="4891.6400000000003"/>
    <n v="13691.24"/>
    <x v="19"/>
    <n v="1337"/>
    <n v="43223.18"/>
    <x v="2"/>
    <n v="4.84"/>
    <n v="48"/>
    <s v="6/8/2022"/>
    <x v="2"/>
    <n v="1337"/>
    <x v="0"/>
    <n v="7810.26"/>
    <n v="2921.21"/>
    <n v="146.06"/>
    <s v="2/17/2023"/>
    <s v="9/4/2023"/>
    <n v="5050"/>
    <n v="1337"/>
    <s v="2/21/2023"/>
    <s v="Praise"/>
    <s v="Pending"/>
    <s v="3/21/2023"/>
    <n v="1"/>
    <x v="9"/>
    <x v="3"/>
  </r>
  <r>
    <n v="1338"/>
    <s v="James"/>
    <s v="Sanchez"/>
    <n v="29"/>
    <x v="1"/>
    <s v="Address_1338"/>
    <x v="17"/>
    <n v="19458796191"/>
    <s v="james.sanchez@kag.com"/>
    <x v="1"/>
    <n v="7595.61"/>
    <s v="8/21/2003"/>
    <s v="9/26/2023"/>
    <n v="1338"/>
    <n v="45223"/>
    <x v="1"/>
    <n v="835.1"/>
    <n v="6760.51"/>
    <x v="21"/>
    <n v="1338"/>
    <n v="36444.82"/>
    <x v="1"/>
    <n v="6.1"/>
    <n v="60"/>
    <s v="2/3/2022"/>
    <x v="0"/>
    <n v="1338"/>
    <x v="1"/>
    <n v="4849.47"/>
    <n v="4285.3599999999997"/>
    <n v="214.27"/>
    <s v="2/15/2023"/>
    <s v="12/6/2023"/>
    <n v="8166"/>
    <n v="1338"/>
    <s v="10/14/2023"/>
    <s v="Complaint"/>
    <s v="Pending"/>
    <s v="8/7/2023"/>
    <n v="1"/>
    <x v="8"/>
    <x v="4"/>
  </r>
  <r>
    <n v="1339"/>
    <s v="Michael"/>
    <s v="Harris"/>
    <n v="27"/>
    <x v="2"/>
    <s v="Address_1339"/>
    <x v="14"/>
    <n v="19458796192"/>
    <s v="michael.harris@kag.com"/>
    <x v="1"/>
    <n v="6946.91"/>
    <s v="9/11/2014"/>
    <s v="3/14/2023"/>
    <n v="1339"/>
    <n v="44930"/>
    <x v="0"/>
    <n v="290.8"/>
    <n v="7237.71"/>
    <x v="7"/>
    <n v="1339"/>
    <n v="11620.36"/>
    <x v="1"/>
    <n v="1.02"/>
    <n v="48"/>
    <s v="3/14/2021"/>
    <x v="2"/>
    <n v="1339"/>
    <x v="2"/>
    <n v="1071.71"/>
    <n v="801.36"/>
    <n v="40.07"/>
    <s v="3/29/2023"/>
    <s v="8/19/2023"/>
    <n v="1911"/>
    <n v="1339"/>
    <s v="8/9/2023"/>
    <s v="Praise"/>
    <s v="Pending"/>
    <s v="10/22/2023"/>
    <n v="1"/>
    <x v="3"/>
    <x v="4"/>
  </r>
  <r>
    <n v="1340"/>
    <s v="Nancy"/>
    <s v="Johnson"/>
    <n v="58"/>
    <x v="2"/>
    <s v="Address_1340"/>
    <x v="17"/>
    <n v="19458796193"/>
    <s v="nancy.johnson@kag.com"/>
    <x v="1"/>
    <n v="9771.17"/>
    <s v="12/4/2003"/>
    <s v="4/16/2023"/>
    <n v="1340"/>
    <n v="44928"/>
    <x v="0"/>
    <n v="1606"/>
    <n v="11377.17"/>
    <x v="60"/>
    <n v="1340"/>
    <n v="24360.59"/>
    <x v="0"/>
    <n v="6.62"/>
    <n v="12"/>
    <s v="5/13/2020"/>
    <x v="2"/>
    <n v="1340"/>
    <x v="1"/>
    <n v="6846.75"/>
    <n v="2361.14"/>
    <n v="118.06"/>
    <s v="1/14/2023"/>
    <s v="5/28/2023"/>
    <n v="1059"/>
    <n v="1340"/>
    <s v="7/16/2023"/>
    <s v="Suggestion"/>
    <s v="Resolved"/>
    <s v="6/10/2023"/>
    <n v="1"/>
    <x v="3"/>
    <x v="1"/>
  </r>
  <r>
    <n v="1341"/>
    <s v="Daniel"/>
    <s v="Lopez"/>
    <n v="44"/>
    <x v="2"/>
    <s v="Address_1341"/>
    <x v="4"/>
    <n v="19458796194"/>
    <s v="daniel.lopez@kag.com"/>
    <x v="0"/>
    <n v="5260.94"/>
    <s v="1/30/2005"/>
    <s v="8/12/2023"/>
    <n v="1341"/>
    <n v="45217"/>
    <x v="0"/>
    <n v="1014.42"/>
    <n v="6275.36"/>
    <x v="61"/>
    <n v="1341"/>
    <n v="45603.75"/>
    <x v="2"/>
    <n v="8.66"/>
    <n v="48"/>
    <s v="5/31/2022"/>
    <x v="2"/>
    <n v="1341"/>
    <x v="2"/>
    <n v="6186.46"/>
    <n v="3339.71"/>
    <n v="166.99"/>
    <s v="9/25/2023"/>
    <s v="1/28/2023"/>
    <n v="8416"/>
    <n v="1341"/>
    <s v="2/21/2023"/>
    <s v="Suggestion"/>
    <s v="Resolved"/>
    <s v="7/27/2023"/>
    <n v="1"/>
    <x v="8"/>
    <x v="0"/>
  </r>
  <r>
    <n v="1342"/>
    <s v="Linda"/>
    <s v="Flores"/>
    <n v="35"/>
    <x v="2"/>
    <s v="Address_1342"/>
    <x v="21"/>
    <n v="19458796195"/>
    <s v="linda.flores@kag.com"/>
    <x v="0"/>
    <n v="162.61000000000001"/>
    <s v="3/12/2004"/>
    <s v="1/10/2023"/>
    <n v="1342"/>
    <n v="45287"/>
    <x v="0"/>
    <n v="2592.44"/>
    <n v="-2429.83"/>
    <x v="67"/>
    <n v="1342"/>
    <n v="6670.16"/>
    <x v="1"/>
    <n v="1.49"/>
    <n v="12"/>
    <s v="8/14/2022"/>
    <x v="0"/>
    <n v="1342"/>
    <x v="2"/>
    <n v="6130.19"/>
    <n v="729.14"/>
    <n v="36.46"/>
    <s v="5/17/2023"/>
    <s v="11/22/2023"/>
    <n v="2749"/>
    <n v="1342"/>
    <s v="1/3/2023"/>
    <s v="Praise"/>
    <s v="Resolved"/>
    <s v="10/29/2023"/>
    <n v="1"/>
    <x v="0"/>
    <x v="4"/>
  </r>
  <r>
    <n v="1343"/>
    <s v="Timothy"/>
    <s v="Rodriguez"/>
    <n v="21"/>
    <x v="2"/>
    <s v="Address_1343"/>
    <x v="19"/>
    <n v="19458796196"/>
    <s v="timothy.rodriguez@kag.com"/>
    <x v="0"/>
    <n v="4347.43"/>
    <s v="10/14/2018"/>
    <s v="10/10/2023"/>
    <n v="1343"/>
    <n v="45067"/>
    <x v="1"/>
    <n v="1757.49"/>
    <n v="2589.94"/>
    <x v="8"/>
    <n v="1343"/>
    <n v="49388.05"/>
    <x v="0"/>
    <n v="8.24"/>
    <n v="60"/>
    <s v="12/21/2022"/>
    <x v="0"/>
    <n v="1343"/>
    <x v="2"/>
    <n v="9567.0300000000007"/>
    <n v="69.73"/>
    <n v="3.49"/>
    <s v="9/21/2023"/>
    <s v="5/31/2023"/>
    <n v="8706"/>
    <n v="1343"/>
    <s v="12/30/2023"/>
    <s v="Praise"/>
    <s v="Resolved"/>
    <s v="10/7/2023"/>
    <n v="-1"/>
    <x v="10"/>
    <x v="2"/>
  </r>
  <r>
    <n v="1344"/>
    <s v="Paul"/>
    <s v="Lopez"/>
    <n v="57"/>
    <x v="2"/>
    <s v="Address_1344"/>
    <x v="34"/>
    <n v="19458796197"/>
    <s v="paul.lopez@kag.com"/>
    <x v="1"/>
    <n v="1056.06"/>
    <s v="8/3/2013"/>
    <s v="9/27/2023"/>
    <n v="1344"/>
    <n v="45041"/>
    <x v="2"/>
    <n v="867.01"/>
    <n v="1923.07"/>
    <x v="16"/>
    <n v="1344"/>
    <n v="8037.56"/>
    <x v="0"/>
    <n v="9.8000000000000007"/>
    <n v="36"/>
    <s v="8/5/2020"/>
    <x v="2"/>
    <n v="1344"/>
    <x v="1"/>
    <n v="4365.03"/>
    <n v="4715.07"/>
    <n v="235.75"/>
    <s v="5/9/2023"/>
    <s v="3/14/2023"/>
    <n v="9704"/>
    <n v="1344"/>
    <s v="10/17/2023"/>
    <s v="Complaint"/>
    <s v="Pending"/>
    <s v="2/16/2023"/>
    <n v="1"/>
    <x v="1"/>
    <x v="1"/>
  </r>
  <r>
    <n v="1345"/>
    <s v="Michael"/>
    <s v="Sanchez"/>
    <n v="40"/>
    <x v="1"/>
    <s v="Address_1345"/>
    <x v="9"/>
    <n v="19458796198"/>
    <s v="michael.sanchez@kag.com"/>
    <x v="0"/>
    <n v="1252.8900000000001"/>
    <s v="2/4/2004"/>
    <s v="9/22/2023"/>
    <n v="1345"/>
    <n v="45041"/>
    <x v="0"/>
    <n v="4222.8500000000004"/>
    <n v="5475.74"/>
    <x v="73"/>
    <n v="1345"/>
    <n v="7978.46"/>
    <x v="0"/>
    <n v="9.2799999999999994"/>
    <n v="60"/>
    <s v="8/1/2022"/>
    <x v="1"/>
    <n v="1345"/>
    <x v="2"/>
    <n v="9104.7000000000007"/>
    <n v="3903.75"/>
    <n v="195.19"/>
    <s v="7/23/2023"/>
    <s v="2/8/2023"/>
    <n v="7601"/>
    <n v="1345"/>
    <s v="7/17/2023"/>
    <s v="Praise"/>
    <s v="Pending"/>
    <s v="3/20/2023"/>
    <n v="1"/>
    <x v="1"/>
    <x v="0"/>
  </r>
  <r>
    <n v="1346"/>
    <s v="Steven"/>
    <s v="Rodriguez"/>
    <n v="38"/>
    <x v="1"/>
    <s v="Address_1346"/>
    <x v="5"/>
    <n v="19458796199"/>
    <s v="steven.rodriguez@kag.com"/>
    <x v="1"/>
    <n v="2623.52"/>
    <s v="9/2/2022"/>
    <s v="5/17/2023"/>
    <n v="1346"/>
    <n v="45189"/>
    <x v="2"/>
    <n v="2544.77"/>
    <n v="78.75"/>
    <x v="43"/>
    <n v="1346"/>
    <n v="40830.11"/>
    <x v="1"/>
    <n v="5.83"/>
    <n v="48"/>
    <s v="12/19/2022"/>
    <x v="1"/>
    <n v="1346"/>
    <x v="0"/>
    <n v="1020.5"/>
    <n v="3911.04"/>
    <n v="195.55"/>
    <s v="9/23/2023"/>
    <s v="10/17/2023"/>
    <n v="7411"/>
    <n v="1346"/>
    <s v="12/18/2023"/>
    <s v="Suggestion"/>
    <s v="Pending"/>
    <s v="7/22/2023"/>
    <n v="1"/>
    <x v="6"/>
    <x v="0"/>
  </r>
  <r>
    <n v="1347"/>
    <s v="Betty"/>
    <s v="Martinez"/>
    <n v="53"/>
    <x v="0"/>
    <s v="Address_1347"/>
    <x v="23"/>
    <n v="19458796200"/>
    <s v="betty.martinez@kag.com"/>
    <x v="0"/>
    <n v="3875.54"/>
    <s v="4/12/2005"/>
    <s v="8/6/2023"/>
    <n v="1347"/>
    <n v="45050"/>
    <x v="2"/>
    <n v="556.54999999999995"/>
    <n v="3318.99"/>
    <x v="29"/>
    <n v="1347"/>
    <n v="41588.980000000003"/>
    <x v="1"/>
    <n v="8.74"/>
    <n v="60"/>
    <s v="7/28/2020"/>
    <x v="1"/>
    <n v="1347"/>
    <x v="0"/>
    <n v="9664.2800000000007"/>
    <n v="4602.6099999999997"/>
    <n v="230.13"/>
    <s v="11/21/2023"/>
    <s v="5/30/2023"/>
    <n v="5106"/>
    <n v="1347"/>
    <s v="12/3/2023"/>
    <s v="Complaint"/>
    <s v="Resolved"/>
    <s v="3/30/2023"/>
    <n v="-1"/>
    <x v="10"/>
    <x v="1"/>
  </r>
  <r>
    <n v="1348"/>
    <s v="Timothy"/>
    <s v="Young"/>
    <n v="47"/>
    <x v="1"/>
    <s v="Address_1348"/>
    <x v="27"/>
    <n v="19458796201"/>
    <s v="timothy.young@kag.com"/>
    <x v="0"/>
    <n v="4867.84"/>
    <s v="2/19/2016"/>
    <s v="8/12/2023"/>
    <n v="1348"/>
    <n v="45176"/>
    <x v="0"/>
    <n v="385.91"/>
    <n v="4481.93"/>
    <x v="58"/>
    <n v="1348"/>
    <n v="2858.01"/>
    <x v="0"/>
    <n v="7.94"/>
    <n v="36"/>
    <s v="7/1/2022"/>
    <x v="0"/>
    <n v="1348"/>
    <x v="1"/>
    <n v="5966.34"/>
    <n v="2890.61"/>
    <n v="144.53"/>
    <s v="12/8/2023"/>
    <s v="3/29/2023"/>
    <n v="7779"/>
    <n v="1348"/>
    <s v="10/9/2023"/>
    <s v="Complaint"/>
    <s v="Pending"/>
    <s v="8/21/2023"/>
    <n v="1"/>
    <x v="6"/>
    <x v="1"/>
  </r>
  <r>
    <n v="1349"/>
    <s v="Linda"/>
    <s v="King"/>
    <n v="65"/>
    <x v="1"/>
    <s v="Address_1349"/>
    <x v="30"/>
    <n v="19458796202"/>
    <s v="linda.king@kag.com"/>
    <x v="0"/>
    <n v="1781.22"/>
    <s v="2/23/2021"/>
    <s v="12/27/2023"/>
    <n v="1349"/>
    <n v="45221"/>
    <x v="0"/>
    <n v="1922.07"/>
    <n v="3703.29"/>
    <x v="35"/>
    <n v="1349"/>
    <n v="9246.9599999999991"/>
    <x v="2"/>
    <n v="8.36"/>
    <n v="60"/>
    <s v="5/28/2020"/>
    <x v="0"/>
    <n v="1349"/>
    <x v="2"/>
    <n v="5586.58"/>
    <n v="3207.79"/>
    <n v="160.38999999999999"/>
    <s v="10/5/2023"/>
    <s v="11/9/2023"/>
    <n v="6907"/>
    <n v="1349"/>
    <s v="10/27/2023"/>
    <s v="Complaint"/>
    <s v="Resolved"/>
    <s v="1/8/2023"/>
    <n v="1"/>
    <x v="8"/>
    <x v="3"/>
  </r>
  <r>
    <n v="1350"/>
    <s v="Kimberly"/>
    <s v="Mitchell"/>
    <n v="38"/>
    <x v="0"/>
    <s v="Address_1350"/>
    <x v="19"/>
    <n v="19458796203"/>
    <s v="kimberly.mitchell@kag.com"/>
    <x v="0"/>
    <n v="3186.03"/>
    <s v="2/10/2005"/>
    <s v="10/18/2023"/>
    <n v="1350"/>
    <n v="45017"/>
    <x v="1"/>
    <n v="4540.83"/>
    <n v="-1354.8"/>
    <x v="95"/>
    <n v="1350"/>
    <n v="47477.86"/>
    <x v="0"/>
    <n v="4.58"/>
    <n v="36"/>
    <s v="6/28/2020"/>
    <x v="2"/>
    <n v="1350"/>
    <x v="0"/>
    <n v="9022.15"/>
    <n v="1044.9100000000001"/>
    <n v="52.25"/>
    <s v="10/19/2023"/>
    <s v="6/24/2023"/>
    <n v="4985"/>
    <n v="1350"/>
    <s v="8/24/2023"/>
    <s v="Complaint"/>
    <s v="Pending"/>
    <s v="3/21/2023"/>
    <n v="1"/>
    <x v="1"/>
    <x v="0"/>
  </r>
  <r>
    <n v="1351"/>
    <s v="Andrew"/>
    <s v="Martin"/>
    <n v="40"/>
    <x v="0"/>
    <s v="Address_1351"/>
    <x v="17"/>
    <n v="19458796204"/>
    <s v="andrew.martin@kag.com"/>
    <x v="1"/>
    <n v="2837.74"/>
    <s v="4/9/2022"/>
    <s v="6/3/2023"/>
    <n v="1351"/>
    <n v="44975"/>
    <x v="2"/>
    <n v="2544.92"/>
    <n v="292.82"/>
    <x v="0"/>
    <n v="1351"/>
    <n v="14687.92"/>
    <x v="1"/>
    <n v="5.28"/>
    <n v="24"/>
    <s v="2/6/2021"/>
    <x v="0"/>
    <n v="1351"/>
    <x v="0"/>
    <n v="6725.5"/>
    <n v="2351.91"/>
    <n v="117.6"/>
    <s v="11/26/2023"/>
    <s v="1/18/2023"/>
    <n v="2619"/>
    <n v="1351"/>
    <s v="12/30/2023"/>
    <s v="Praise"/>
    <s v="Resolved"/>
    <s v="3/2/2023"/>
    <n v="1"/>
    <x v="9"/>
    <x v="0"/>
  </r>
  <r>
    <n v="1352"/>
    <s v="Emily"/>
    <s v="Hill"/>
    <n v="38"/>
    <x v="2"/>
    <s v="Address_1352"/>
    <x v="4"/>
    <n v="19458796205"/>
    <s v="emily.hill@kag.com"/>
    <x v="0"/>
    <n v="3715.95"/>
    <s v="9/10/2010"/>
    <s v="6/18/2023"/>
    <n v="1352"/>
    <n v="45199"/>
    <x v="0"/>
    <n v="704.29"/>
    <n v="3011.66"/>
    <x v="93"/>
    <n v="1352"/>
    <n v="1599.74"/>
    <x v="2"/>
    <n v="3.15"/>
    <n v="48"/>
    <s v="5/26/2020"/>
    <x v="2"/>
    <n v="1352"/>
    <x v="2"/>
    <n v="5693.91"/>
    <n v="787.96"/>
    <n v="39.4"/>
    <s v="9/12/2023"/>
    <s v="9/21/2023"/>
    <n v="5109"/>
    <n v="1352"/>
    <s v="5/24/2023"/>
    <s v="Suggestion"/>
    <s v="Resolved"/>
    <s v="9/12/2023"/>
    <n v="1"/>
    <x v="6"/>
    <x v="0"/>
  </r>
  <r>
    <n v="1353"/>
    <s v="Nancy"/>
    <s v="Johnson"/>
    <n v="25"/>
    <x v="0"/>
    <s v="Address_1353"/>
    <x v="1"/>
    <n v="19458796206"/>
    <s v="nancy.johnson@kag.com"/>
    <x v="0"/>
    <n v="1169.1099999999999"/>
    <s v="2/20/2015"/>
    <s v="12/31/2023"/>
    <n v="1353"/>
    <n v="45079"/>
    <x v="0"/>
    <n v="1240.7"/>
    <n v="-71.59"/>
    <x v="74"/>
    <n v="1353"/>
    <n v="13448.06"/>
    <x v="0"/>
    <n v="1.46"/>
    <n v="48"/>
    <s v="10/8/2022"/>
    <x v="1"/>
    <n v="1353"/>
    <x v="2"/>
    <n v="4458.92"/>
    <n v="494.25"/>
    <n v="24.71"/>
    <s v="3/20/2023"/>
    <s v="11/13/2023"/>
    <n v="3166"/>
    <n v="1353"/>
    <s v="3/6/2023"/>
    <s v="Complaint"/>
    <s v="Resolved"/>
    <s v="7/10/2023"/>
    <n v="1"/>
    <x v="7"/>
    <x v="2"/>
  </r>
  <r>
    <n v="1354"/>
    <s v="Susan"/>
    <s v="Smith"/>
    <n v="56"/>
    <x v="0"/>
    <s v="Address_1354"/>
    <x v="10"/>
    <n v="19458796207"/>
    <s v="susan.smith@kag.com"/>
    <x v="1"/>
    <n v="4033.68"/>
    <s v="11/28/2013"/>
    <s v="4/16/2023"/>
    <n v="1354"/>
    <n v="45148"/>
    <x v="1"/>
    <n v="256.89999999999998"/>
    <n v="3776.78"/>
    <x v="71"/>
    <n v="1354"/>
    <n v="37036.199999999997"/>
    <x v="1"/>
    <n v="6.38"/>
    <n v="36"/>
    <s v="10/7/2020"/>
    <x v="2"/>
    <n v="1354"/>
    <x v="0"/>
    <n v="6932.66"/>
    <n v="1276.6300000000001"/>
    <n v="63.83"/>
    <s v="12/16/2023"/>
    <s v="5/2/2023"/>
    <n v="9034"/>
    <n v="1354"/>
    <s v="4/24/2023"/>
    <s v="Complaint"/>
    <s v="Pending"/>
    <s v="12/3/2023"/>
    <n v="1"/>
    <x v="5"/>
    <x v="1"/>
  </r>
  <r>
    <n v="1355"/>
    <s v="Emily"/>
    <s v="Scott"/>
    <n v="30"/>
    <x v="1"/>
    <s v="Address_1355"/>
    <x v="38"/>
    <n v="19458796208"/>
    <s v="emily.scott@kag.com"/>
    <x v="0"/>
    <n v="5588.07"/>
    <s v="5/1/2010"/>
    <s v="5/1/2023"/>
    <n v="1355"/>
    <n v="45068"/>
    <x v="0"/>
    <n v="4160.88"/>
    <n v="1427.19"/>
    <x v="19"/>
    <n v="1355"/>
    <n v="45906.22"/>
    <x v="1"/>
    <n v="3.79"/>
    <n v="12"/>
    <s v="7/28/2022"/>
    <x v="0"/>
    <n v="1355"/>
    <x v="0"/>
    <n v="1478.2"/>
    <n v="2297.5700000000002"/>
    <n v="114.88"/>
    <s v="8/23/2023"/>
    <s v="7/19/2023"/>
    <n v="315"/>
    <n v="1355"/>
    <s v="8/29/2023"/>
    <s v="Complaint"/>
    <s v="Resolved"/>
    <s v="2/8/2023"/>
    <n v="1"/>
    <x v="10"/>
    <x v="4"/>
  </r>
  <r>
    <n v="1356"/>
    <s v="Melissa"/>
    <s v="White"/>
    <n v="57"/>
    <x v="2"/>
    <s v="Address_1356"/>
    <x v="35"/>
    <n v="19458796209"/>
    <s v="melissa.white@kag.com"/>
    <x v="0"/>
    <n v="1059.79"/>
    <s v="4/13/2001"/>
    <s v="3/8/2023"/>
    <n v="1356"/>
    <n v="45147"/>
    <x v="2"/>
    <n v="4730.8"/>
    <n v="5790.59"/>
    <x v="67"/>
    <n v="1356"/>
    <n v="8602.67"/>
    <x v="0"/>
    <n v="5.52"/>
    <n v="36"/>
    <s v="6/25/2022"/>
    <x v="1"/>
    <n v="1356"/>
    <x v="0"/>
    <n v="3230.41"/>
    <n v="3191.22"/>
    <n v="159.56"/>
    <s v="9/6/2023"/>
    <s v="2/12/2023"/>
    <n v="9681"/>
    <n v="1356"/>
    <s v="10/14/2023"/>
    <s v="Suggestion"/>
    <s v="Pending"/>
    <s v="6/12/2023"/>
    <n v="1"/>
    <x v="5"/>
    <x v="1"/>
  </r>
  <r>
    <n v="1357"/>
    <s v="Kevin"/>
    <s v="Clark"/>
    <n v="39"/>
    <x v="0"/>
    <s v="Address_1357"/>
    <x v="14"/>
    <n v="19458796210"/>
    <s v="kevin.clark@kag.com"/>
    <x v="0"/>
    <n v="5255.63"/>
    <s v="5/10/2022"/>
    <s v="10/13/2023"/>
    <n v="1357"/>
    <n v="45187"/>
    <x v="0"/>
    <n v="398.29"/>
    <n v="4857.34"/>
    <x v="66"/>
    <n v="1357"/>
    <n v="11996.28"/>
    <x v="2"/>
    <n v="9.66"/>
    <n v="24"/>
    <s v="8/10/2021"/>
    <x v="0"/>
    <n v="1357"/>
    <x v="0"/>
    <n v="1907.6"/>
    <n v="2521.64"/>
    <n v="126.08"/>
    <s v="8/26/2023"/>
    <s v="4/3/2023"/>
    <n v="255"/>
    <n v="1357"/>
    <s v="4/17/2023"/>
    <s v="Praise"/>
    <s v="Pending"/>
    <s v="3/6/2023"/>
    <n v="1"/>
    <x v="6"/>
    <x v="0"/>
  </r>
  <r>
    <n v="1358"/>
    <s v="Jessica"/>
    <s v="Johnson"/>
    <n v="24"/>
    <x v="2"/>
    <s v="Address_1358"/>
    <x v="4"/>
    <n v="19458796211"/>
    <s v="jessica.johnson@kag.com"/>
    <x v="1"/>
    <n v="7583.54"/>
    <s v="8/22/2012"/>
    <s v="10/12/2023"/>
    <n v="1358"/>
    <n v="45125"/>
    <x v="0"/>
    <n v="873.18"/>
    <n v="6710.36"/>
    <x v="69"/>
    <n v="1358"/>
    <n v="22635.03"/>
    <x v="2"/>
    <n v="1.57"/>
    <n v="48"/>
    <s v="6/4/2020"/>
    <x v="1"/>
    <n v="1358"/>
    <x v="2"/>
    <n v="5550.17"/>
    <n v="4472.2700000000004"/>
    <n v="223.61"/>
    <s v="7/9/2023"/>
    <s v="5/25/2023"/>
    <n v="9313"/>
    <n v="1358"/>
    <s v="6/5/2023"/>
    <s v="Suggestion"/>
    <s v="Pending"/>
    <s v="4/24/2023"/>
    <n v="1"/>
    <x v="2"/>
    <x v="2"/>
  </r>
  <r>
    <n v="1359"/>
    <s v="Patricia"/>
    <s v="Walker"/>
    <n v="41"/>
    <x v="2"/>
    <s v="Address_1359"/>
    <x v="17"/>
    <n v="19458796212"/>
    <s v="patricia.walker@kag.com"/>
    <x v="1"/>
    <n v="181.57"/>
    <s v="8/12/2004"/>
    <s v="3/25/2023"/>
    <n v="1359"/>
    <n v="45009"/>
    <x v="1"/>
    <n v="863.63"/>
    <n v="1045.2"/>
    <x v="42"/>
    <n v="1359"/>
    <n v="37666.82"/>
    <x v="0"/>
    <n v="8.86"/>
    <n v="48"/>
    <s v="3/6/2020"/>
    <x v="0"/>
    <n v="1359"/>
    <x v="1"/>
    <n v="1867.84"/>
    <n v="1634.2"/>
    <n v="81.709999999999994"/>
    <s v="12/3/2023"/>
    <s v="11/24/2023"/>
    <n v="9726"/>
    <n v="1359"/>
    <s v="2/7/2023"/>
    <s v="Suggestion"/>
    <s v="Pending"/>
    <s v="10/5/2023"/>
    <n v="1"/>
    <x v="11"/>
    <x v="0"/>
  </r>
  <r>
    <n v="1360"/>
    <s v="Paul"/>
    <s v="Wilson"/>
    <n v="22"/>
    <x v="0"/>
    <s v="Address_1360"/>
    <x v="4"/>
    <n v="19458796213"/>
    <s v="paul.wilson@kag.com"/>
    <x v="0"/>
    <n v="570.53"/>
    <s v="10/11/2000"/>
    <s v="11/20/2023"/>
    <n v="1360"/>
    <n v="45139"/>
    <x v="2"/>
    <n v="4020.49"/>
    <n v="-3449.96"/>
    <x v="51"/>
    <n v="1360"/>
    <n v="33276.15"/>
    <x v="1"/>
    <n v="1.78"/>
    <n v="60"/>
    <s v="4/23/2022"/>
    <x v="0"/>
    <n v="1360"/>
    <x v="2"/>
    <n v="8302.15"/>
    <n v="4234.0600000000004"/>
    <n v="211.7"/>
    <s v="3/9/2023"/>
    <s v="9/2/2023"/>
    <n v="1509"/>
    <n v="1360"/>
    <s v="8/17/2023"/>
    <s v="Complaint"/>
    <s v="Resolved"/>
    <s v="2/16/2023"/>
    <n v="1"/>
    <x v="5"/>
    <x v="2"/>
  </r>
  <r>
    <n v="1361"/>
    <s v="Charles"/>
    <s v="Johnson"/>
    <n v="67"/>
    <x v="0"/>
    <s v="Address_1361"/>
    <x v="22"/>
    <n v="19458796214"/>
    <s v="charles.johnson@kag.com"/>
    <x v="0"/>
    <n v="4718.1000000000004"/>
    <s v="7/3/2013"/>
    <s v="1/14/2023"/>
    <n v="1361"/>
    <n v="45233"/>
    <x v="2"/>
    <n v="4197.97"/>
    <n v="520.13"/>
    <x v="85"/>
    <n v="1361"/>
    <n v="17049.150000000001"/>
    <x v="0"/>
    <n v="6.88"/>
    <n v="36"/>
    <s v="2/8/2022"/>
    <x v="1"/>
    <n v="1361"/>
    <x v="1"/>
    <n v="3621.87"/>
    <n v="2178.6"/>
    <n v="108.93"/>
    <s v="1/10/2023"/>
    <s v="10/5/2023"/>
    <n v="9609"/>
    <n v="1361"/>
    <s v="5/30/2023"/>
    <s v="Praise"/>
    <s v="Resolved"/>
    <s v="4/27/2023"/>
    <n v="1"/>
    <x v="4"/>
    <x v="3"/>
  </r>
  <r>
    <n v="1362"/>
    <s v="Susan"/>
    <s v="Lewis"/>
    <n v="43"/>
    <x v="0"/>
    <s v="Address_1362"/>
    <x v="14"/>
    <n v="19458796215"/>
    <s v="susan.lewis@kag.com"/>
    <x v="1"/>
    <n v="8740.5"/>
    <s v="2/2/2015"/>
    <s v="12/31/2023"/>
    <n v="1362"/>
    <n v="45139"/>
    <x v="2"/>
    <n v="2102.1799999999998"/>
    <n v="10842.68"/>
    <x v="51"/>
    <n v="1362"/>
    <n v="4251.24"/>
    <x v="1"/>
    <n v="4.09"/>
    <n v="24"/>
    <s v="11/22/2022"/>
    <x v="1"/>
    <n v="1362"/>
    <x v="2"/>
    <n v="6602.03"/>
    <n v="690.14"/>
    <n v="34.51"/>
    <s v="12/29/2023"/>
    <s v="9/30/2023"/>
    <n v="80"/>
    <n v="1362"/>
    <s v="5/17/2023"/>
    <s v="Suggestion"/>
    <s v="Pending"/>
    <s v="10/5/2023"/>
    <n v="1"/>
    <x v="5"/>
    <x v="0"/>
  </r>
  <r>
    <n v="1363"/>
    <s v="Donald"/>
    <s v="Anderson"/>
    <n v="68"/>
    <x v="0"/>
    <s v="Address_1363"/>
    <x v="39"/>
    <n v="19458796216"/>
    <s v="donald.anderson@kag.com"/>
    <x v="1"/>
    <n v="9978.11"/>
    <s v="10/20/2006"/>
    <s v="6/29/2023"/>
    <n v="1363"/>
    <n v="45199"/>
    <x v="0"/>
    <n v="4846.96"/>
    <n v="5131.1499999999996"/>
    <x v="29"/>
    <n v="1363"/>
    <n v="13395.07"/>
    <x v="1"/>
    <n v="1.9"/>
    <n v="60"/>
    <s v="9/7/2020"/>
    <x v="1"/>
    <n v="1363"/>
    <x v="2"/>
    <n v="4004.07"/>
    <n v="4329.2"/>
    <n v="216.46"/>
    <s v="9/18/2023"/>
    <s v="9/7/2023"/>
    <n v="7339"/>
    <n v="1363"/>
    <s v="1/25/2023"/>
    <s v="Complaint"/>
    <s v="Pending"/>
    <s v="11/8/2023"/>
    <n v="1"/>
    <x v="6"/>
    <x v="3"/>
  </r>
  <r>
    <n v="1364"/>
    <s v="Deborah"/>
    <s v="Lopez"/>
    <n v="27"/>
    <x v="2"/>
    <s v="Address_1364"/>
    <x v="33"/>
    <n v="19458796217"/>
    <s v="deborah.lopez@kag.com"/>
    <x v="0"/>
    <n v="1024.5999999999999"/>
    <s v="3/8/2003"/>
    <s v="2/8/2023"/>
    <n v="1364"/>
    <n v="45052"/>
    <x v="0"/>
    <n v="1304.79"/>
    <n v="-280.19"/>
    <x v="40"/>
    <n v="1364"/>
    <n v="11758.61"/>
    <x v="1"/>
    <n v="7.81"/>
    <n v="12"/>
    <s v="10/18/2022"/>
    <x v="2"/>
    <n v="1364"/>
    <x v="1"/>
    <n v="7294.78"/>
    <n v="2446.54"/>
    <n v="122.33"/>
    <s v="7/4/2023"/>
    <s v="3/9/2023"/>
    <n v="6338"/>
    <n v="1364"/>
    <s v="2/5/2023"/>
    <s v="Praise"/>
    <s v="Resolved"/>
    <s v="1/2/2023"/>
    <n v="1"/>
    <x v="10"/>
    <x v="4"/>
  </r>
  <r>
    <n v="1365"/>
    <s v="Karen"/>
    <s v="Torres"/>
    <n v="28"/>
    <x v="1"/>
    <s v="Address_1365"/>
    <x v="35"/>
    <n v="19458796218"/>
    <s v="karen.torres@kag.com"/>
    <x v="1"/>
    <n v="281.58999999999997"/>
    <s v="4/20/2004"/>
    <s v="10/4/2023"/>
    <n v="1365"/>
    <n v="44987"/>
    <x v="0"/>
    <n v="2630.35"/>
    <n v="2911.94"/>
    <x v="70"/>
    <n v="1365"/>
    <n v="2031.63"/>
    <x v="1"/>
    <n v="7.29"/>
    <n v="60"/>
    <s v="10/16/2022"/>
    <x v="2"/>
    <n v="1365"/>
    <x v="0"/>
    <n v="4183.2"/>
    <n v="700.15"/>
    <n v="35.01"/>
    <s v="4/27/2023"/>
    <s v="5/28/2023"/>
    <n v="4013"/>
    <n v="1365"/>
    <s v="8/21/2023"/>
    <s v="Praise"/>
    <s v="Pending"/>
    <s v="7/17/2023"/>
    <n v="1"/>
    <x v="11"/>
    <x v="4"/>
  </r>
  <r>
    <n v="1366"/>
    <s v="John"/>
    <s v="Ramirez"/>
    <n v="57"/>
    <x v="2"/>
    <s v="Address_1366"/>
    <x v="12"/>
    <n v="19458796219"/>
    <s v="john.ramirez@kag.com"/>
    <x v="0"/>
    <n v="2364.8200000000002"/>
    <s v="12/23/2010"/>
    <s v="11/23/2023"/>
    <n v="1366"/>
    <n v="45273"/>
    <x v="2"/>
    <n v="4981.4799999999996"/>
    <n v="7346.3"/>
    <x v="80"/>
    <n v="1366"/>
    <n v="48776.959999999999"/>
    <x v="0"/>
    <n v="6.76"/>
    <n v="24"/>
    <s v="1/16/2021"/>
    <x v="0"/>
    <n v="1366"/>
    <x v="0"/>
    <n v="4413.87"/>
    <n v="940.79"/>
    <n v="47.04"/>
    <s v="1/29/2023"/>
    <s v="6/23/2023"/>
    <n v="583"/>
    <n v="1366"/>
    <s v="6/7/2023"/>
    <s v="Praise"/>
    <s v="Resolved"/>
    <s v="4/28/2023"/>
    <n v="1"/>
    <x v="0"/>
    <x v="1"/>
  </r>
  <r>
    <n v="1367"/>
    <s v="Elizabeth"/>
    <s v="Martin"/>
    <n v="55"/>
    <x v="2"/>
    <s v="Address_1367"/>
    <x v="39"/>
    <n v="19458796220"/>
    <s v="elizabeth.martin@kag.com"/>
    <x v="1"/>
    <n v="4727.96"/>
    <s v="7/12/2021"/>
    <s v="1/6/2023"/>
    <n v="1367"/>
    <n v="44957"/>
    <x v="2"/>
    <n v="4137.25"/>
    <n v="8865.2099999999991"/>
    <x v="32"/>
    <n v="1367"/>
    <n v="13513.21"/>
    <x v="1"/>
    <n v="9.68"/>
    <n v="36"/>
    <s v="10/14/2021"/>
    <x v="0"/>
    <n v="1367"/>
    <x v="2"/>
    <n v="5320.64"/>
    <n v="360.9"/>
    <n v="18.04"/>
    <s v="8/17/2023"/>
    <s v="1/31/2023"/>
    <n v="1115"/>
    <n v="1367"/>
    <s v="2/6/2023"/>
    <s v="Suggestion"/>
    <s v="Resolved"/>
    <s v="12/1/2023"/>
    <n v="-1"/>
    <x v="3"/>
    <x v="1"/>
  </r>
  <r>
    <n v="1368"/>
    <s v="John"/>
    <s v="Hill"/>
    <n v="28"/>
    <x v="2"/>
    <s v="Address_1368"/>
    <x v="17"/>
    <n v="19458796221"/>
    <s v="john.hill@kag.com"/>
    <x v="1"/>
    <n v="5760.78"/>
    <s v="12/25/2012"/>
    <s v="7/2/2023"/>
    <n v="1368"/>
    <n v="44941"/>
    <x v="2"/>
    <n v="2441.0500000000002"/>
    <n v="3319.73"/>
    <x v="61"/>
    <n v="1368"/>
    <n v="41990.22"/>
    <x v="2"/>
    <n v="1.21"/>
    <n v="12"/>
    <s v="3/30/2022"/>
    <x v="1"/>
    <n v="1368"/>
    <x v="1"/>
    <n v="3912.19"/>
    <n v="3221.11"/>
    <n v="161.06"/>
    <s v="11/22/2023"/>
    <s v="9/16/2023"/>
    <n v="4208"/>
    <n v="1368"/>
    <s v="7/24/2023"/>
    <s v="Praise"/>
    <s v="Pending"/>
    <s v="4/28/2023"/>
    <n v="1"/>
    <x v="3"/>
    <x v="4"/>
  </r>
  <r>
    <n v="1369"/>
    <s v="Steven"/>
    <s v="White"/>
    <n v="65"/>
    <x v="0"/>
    <s v="Address_1369"/>
    <x v="17"/>
    <n v="19458796222"/>
    <s v="steven.white@kag.com"/>
    <x v="0"/>
    <n v="9737.5"/>
    <s v="1/24/2001"/>
    <s v="2/9/2023"/>
    <n v="1369"/>
    <n v="45286"/>
    <x v="2"/>
    <n v="551.54"/>
    <n v="9185.9599999999991"/>
    <x v="94"/>
    <n v="1369"/>
    <n v="24758.22"/>
    <x v="2"/>
    <n v="4.91"/>
    <n v="48"/>
    <s v="7/10/2020"/>
    <x v="0"/>
    <n v="1369"/>
    <x v="0"/>
    <n v="2534.67"/>
    <n v="1815.75"/>
    <n v="90.79"/>
    <s v="6/24/2023"/>
    <s v="1/22/2023"/>
    <n v="1719"/>
    <n v="1369"/>
    <s v="12/29/2023"/>
    <s v="Complaint"/>
    <s v="Pending"/>
    <s v="12/8/2023"/>
    <n v="1"/>
    <x v="0"/>
    <x v="3"/>
  </r>
  <r>
    <n v="1370"/>
    <s v="Daniel"/>
    <s v="Lee"/>
    <n v="47"/>
    <x v="0"/>
    <s v="Address_1370"/>
    <x v="10"/>
    <n v="19458796223"/>
    <s v="daniel.lee@kag.com"/>
    <x v="0"/>
    <n v="8895.7900000000009"/>
    <s v="7/10/2001"/>
    <s v="7/17/2023"/>
    <n v="1370"/>
    <n v="44966"/>
    <x v="0"/>
    <n v="4522.72"/>
    <n v="13418.51"/>
    <x v="10"/>
    <n v="1370"/>
    <n v="48642.25"/>
    <x v="0"/>
    <n v="6.06"/>
    <n v="60"/>
    <s v="2/5/2022"/>
    <x v="1"/>
    <n v="1370"/>
    <x v="2"/>
    <n v="4932.53"/>
    <n v="4832.09"/>
    <n v="241.6"/>
    <s v="9/2/2023"/>
    <s v="5/6/2023"/>
    <n v="2498"/>
    <n v="1370"/>
    <s v="8/26/2023"/>
    <s v="Suggestion"/>
    <s v="Pending"/>
    <s v="9/26/2023"/>
    <n v="1"/>
    <x v="9"/>
    <x v="1"/>
  </r>
  <r>
    <n v="1371"/>
    <s v="Charles"/>
    <s v="Martinez"/>
    <n v="21"/>
    <x v="1"/>
    <s v="Address_1371"/>
    <x v="3"/>
    <n v="19458796224"/>
    <s v="charles.martinez@kag.com"/>
    <x v="0"/>
    <n v="5664.78"/>
    <s v="12/6/2017"/>
    <s v="6/2/2023"/>
    <n v="1371"/>
    <n v="45247"/>
    <x v="1"/>
    <n v="2715.21"/>
    <n v="8379.99"/>
    <x v="49"/>
    <n v="1371"/>
    <n v="8328.1"/>
    <x v="1"/>
    <n v="4.22"/>
    <n v="24"/>
    <s v="11/17/2021"/>
    <x v="1"/>
    <n v="1371"/>
    <x v="2"/>
    <n v="6972.09"/>
    <n v="2692.17"/>
    <n v="134.61000000000001"/>
    <s v="5/25/2023"/>
    <s v="6/30/2023"/>
    <n v="8200"/>
    <n v="1371"/>
    <s v="2/14/2023"/>
    <s v="Complaint"/>
    <s v="Pending"/>
    <s v="12/23/2023"/>
    <n v="1"/>
    <x v="4"/>
    <x v="2"/>
  </r>
  <r>
    <n v="1372"/>
    <s v="Christopher"/>
    <s v="Rivera"/>
    <n v="19"/>
    <x v="1"/>
    <s v="Address_1372"/>
    <x v="8"/>
    <n v="19458796225"/>
    <s v="christopher.rivera@kag.com"/>
    <x v="1"/>
    <n v="3680.97"/>
    <s v="6/23/2005"/>
    <s v="9/9/2023"/>
    <n v="1372"/>
    <n v="45202"/>
    <x v="2"/>
    <n v="1548.65"/>
    <n v="2132.3200000000002"/>
    <x v="68"/>
    <n v="1372"/>
    <n v="6422.98"/>
    <x v="1"/>
    <n v="7.03"/>
    <n v="36"/>
    <s v="12/28/2020"/>
    <x v="0"/>
    <n v="1372"/>
    <x v="2"/>
    <n v="3935.36"/>
    <n v="1227.24"/>
    <n v="61.36"/>
    <s v="8/19/2023"/>
    <s v="2/23/2023"/>
    <n v="974"/>
    <n v="1372"/>
    <s v="12/3/2023"/>
    <s v="Complaint"/>
    <s v="Pending"/>
    <s v="6/15/2023"/>
    <n v="1"/>
    <x v="8"/>
    <x v="2"/>
  </r>
  <r>
    <n v="1373"/>
    <s v="Deborah"/>
    <s v="Wilson"/>
    <n v="30"/>
    <x v="1"/>
    <s v="Address_1373"/>
    <x v="31"/>
    <n v="19458796226"/>
    <s v="deborah.wilson@kag.com"/>
    <x v="0"/>
    <n v="3280.84"/>
    <s v="3/29/2021"/>
    <s v="8/17/2023"/>
    <n v="1373"/>
    <n v="45159"/>
    <x v="1"/>
    <n v="2261.58"/>
    <n v="1019.26"/>
    <x v="84"/>
    <n v="1373"/>
    <n v="1120.68"/>
    <x v="1"/>
    <n v="9.09"/>
    <n v="60"/>
    <s v="9/10/2021"/>
    <x v="1"/>
    <n v="1373"/>
    <x v="0"/>
    <n v="8286.68"/>
    <n v="2944.5"/>
    <n v="147.22"/>
    <s v="9/10/2023"/>
    <s v="1/27/2023"/>
    <n v="2290"/>
    <n v="1373"/>
    <s v="1/1/2023"/>
    <s v="Suggestion"/>
    <s v="Pending"/>
    <s v="5/6/2023"/>
    <n v="1"/>
    <x v="5"/>
    <x v="4"/>
  </r>
  <r>
    <n v="1374"/>
    <s v="Christopher"/>
    <s v="Torres"/>
    <n v="56"/>
    <x v="2"/>
    <s v="Address_1374"/>
    <x v="39"/>
    <n v="19458796227"/>
    <s v="christopher.torres@kag.com"/>
    <x v="0"/>
    <n v="5768.98"/>
    <s v="11/9/2006"/>
    <s v="3/30/2023"/>
    <n v="1374"/>
    <n v="45247"/>
    <x v="2"/>
    <n v="1561.53"/>
    <n v="4207.45"/>
    <x v="81"/>
    <n v="1374"/>
    <n v="36203.910000000003"/>
    <x v="0"/>
    <n v="7.27"/>
    <n v="24"/>
    <s v="5/15/2020"/>
    <x v="0"/>
    <n v="1374"/>
    <x v="2"/>
    <n v="8386.74"/>
    <n v="4883.54"/>
    <n v="244.18"/>
    <s v="4/5/2023"/>
    <s v="10/14/2023"/>
    <n v="2963"/>
    <n v="1374"/>
    <s v="11/27/2023"/>
    <s v="Praise"/>
    <s v="Pending"/>
    <s v="11/5/2023"/>
    <n v="1"/>
    <x v="4"/>
    <x v="1"/>
  </r>
  <r>
    <n v="1375"/>
    <s v="Margaret"/>
    <s v="Moore"/>
    <n v="34"/>
    <x v="1"/>
    <s v="Address_1375"/>
    <x v="5"/>
    <n v="19458796228"/>
    <s v="margaret.moore@kag.com"/>
    <x v="1"/>
    <n v="7241.39"/>
    <s v="8/26/2009"/>
    <s v="1/22/2023"/>
    <n v="1375"/>
    <n v="45214"/>
    <x v="1"/>
    <n v="2759.77"/>
    <n v="4481.62"/>
    <x v="58"/>
    <n v="1375"/>
    <n v="16012.44"/>
    <x v="2"/>
    <n v="6.12"/>
    <n v="12"/>
    <s v="9/3/2021"/>
    <x v="1"/>
    <n v="1375"/>
    <x v="2"/>
    <n v="2877.71"/>
    <n v="115.66"/>
    <n v="5.78"/>
    <s v="8/13/2023"/>
    <s v="6/16/2023"/>
    <n v="5434"/>
    <n v="1375"/>
    <s v="11/20/2023"/>
    <s v="Suggestion"/>
    <s v="Pending"/>
    <s v="6/7/2023"/>
    <n v="1"/>
    <x v="8"/>
    <x v="4"/>
  </r>
  <r>
    <n v="1376"/>
    <s v="Mark"/>
    <s v="White"/>
    <n v="40"/>
    <x v="2"/>
    <s v="Address_1376"/>
    <x v="27"/>
    <n v="19458796229"/>
    <s v="mark.white@kag.com"/>
    <x v="1"/>
    <n v="4868.49"/>
    <s v="10/25/2016"/>
    <s v="11/8/2023"/>
    <n v="1376"/>
    <n v="45166"/>
    <x v="1"/>
    <n v="1371.95"/>
    <n v="3496.54"/>
    <x v="61"/>
    <n v="1376"/>
    <n v="43647.39"/>
    <x v="1"/>
    <n v="7.64"/>
    <n v="60"/>
    <s v="5/14/2022"/>
    <x v="2"/>
    <n v="1376"/>
    <x v="0"/>
    <n v="3429.35"/>
    <n v="849.19"/>
    <n v="42.46"/>
    <s v="2/2/2023"/>
    <s v="2/26/2023"/>
    <n v="3105"/>
    <n v="1376"/>
    <s v="12/31/2023"/>
    <s v="Complaint"/>
    <s v="Pending"/>
    <s v="3/22/2023"/>
    <n v="-1"/>
    <x v="5"/>
    <x v="0"/>
  </r>
  <r>
    <n v="1377"/>
    <s v="Karen"/>
    <s v="Wilson"/>
    <n v="62"/>
    <x v="0"/>
    <s v="Address_1377"/>
    <x v="18"/>
    <n v="19458796230"/>
    <s v="karen.wilson@kag.com"/>
    <x v="0"/>
    <n v="3113.55"/>
    <s v="8/3/2014"/>
    <s v="10/29/2023"/>
    <n v="1377"/>
    <n v="45076"/>
    <x v="1"/>
    <n v="2235.46"/>
    <n v="878.09"/>
    <x v="62"/>
    <n v="1377"/>
    <n v="32056.44"/>
    <x v="2"/>
    <n v="1.99"/>
    <n v="60"/>
    <s v="9/5/2021"/>
    <x v="1"/>
    <n v="1377"/>
    <x v="1"/>
    <n v="1020.85"/>
    <n v="4640.78"/>
    <n v="232.04"/>
    <s v="7/28/2023"/>
    <s v="11/19/2023"/>
    <n v="2872"/>
    <n v="1377"/>
    <s v="5/29/2023"/>
    <s v="Suggestion"/>
    <s v="Pending"/>
    <s v="10/30/2023"/>
    <n v="1"/>
    <x v="10"/>
    <x v="3"/>
  </r>
  <r>
    <n v="1378"/>
    <s v="Mary"/>
    <s v="King"/>
    <n v="27"/>
    <x v="2"/>
    <s v="Address_1378"/>
    <x v="0"/>
    <n v="19458796231"/>
    <s v="mary.king@kag.com"/>
    <x v="1"/>
    <n v="6170.34"/>
    <s v="6/30/2003"/>
    <s v="4/30/2023"/>
    <n v="1378"/>
    <n v="44988"/>
    <x v="0"/>
    <n v="2137.04"/>
    <n v="8307.3799999999992"/>
    <x v="73"/>
    <n v="1378"/>
    <n v="29294.16"/>
    <x v="1"/>
    <n v="6.67"/>
    <n v="36"/>
    <s v="11/7/2022"/>
    <x v="0"/>
    <n v="1378"/>
    <x v="2"/>
    <n v="4174.43"/>
    <n v="122.79"/>
    <n v="6.14"/>
    <s v="2/25/2023"/>
    <s v="4/13/2023"/>
    <n v="1064"/>
    <n v="1378"/>
    <s v="10/23/2023"/>
    <s v="Complaint"/>
    <s v="Resolved"/>
    <s v="8/10/2023"/>
    <n v="1"/>
    <x v="11"/>
    <x v="4"/>
  </r>
  <r>
    <n v="1379"/>
    <s v="James"/>
    <s v="Lopez"/>
    <n v="30"/>
    <x v="0"/>
    <s v="Address_1379"/>
    <x v="33"/>
    <n v="19458796232"/>
    <s v="james.lopez@kag.com"/>
    <x v="0"/>
    <n v="5623.63"/>
    <s v="1/23/2020"/>
    <s v="7/3/2023"/>
    <n v="1379"/>
    <n v="45147"/>
    <x v="1"/>
    <n v="3084.19"/>
    <n v="8707.82"/>
    <x v="56"/>
    <n v="1379"/>
    <n v="24857.69"/>
    <x v="1"/>
    <n v="4.67"/>
    <n v="24"/>
    <s v="11/9/2022"/>
    <x v="2"/>
    <n v="1379"/>
    <x v="2"/>
    <n v="9215.18"/>
    <n v="4816.74"/>
    <n v="240.84"/>
    <s v="9/12/2023"/>
    <s v="11/14/2023"/>
    <n v="3452"/>
    <n v="1379"/>
    <s v="5/9/2023"/>
    <s v="Praise"/>
    <s v="Pending"/>
    <s v="2/3/2023"/>
    <n v="1"/>
    <x v="5"/>
    <x v="4"/>
  </r>
  <r>
    <n v="1380"/>
    <s v="Timothy"/>
    <s v="Perez"/>
    <n v="59"/>
    <x v="0"/>
    <s v="Address_1380"/>
    <x v="6"/>
    <n v="19458796233"/>
    <s v="timothy.perez@kag.com"/>
    <x v="1"/>
    <n v="4330.95"/>
    <s v="12/10/2008"/>
    <s v="7/25/2023"/>
    <n v="1380"/>
    <n v="45177"/>
    <x v="0"/>
    <n v="80.69"/>
    <n v="4250.26"/>
    <x v="44"/>
    <n v="1380"/>
    <n v="13650.51"/>
    <x v="2"/>
    <n v="3.87"/>
    <n v="24"/>
    <s v="8/6/2021"/>
    <x v="0"/>
    <n v="1380"/>
    <x v="2"/>
    <n v="8041.02"/>
    <n v="3139.12"/>
    <n v="156.96"/>
    <s v="10/31/2023"/>
    <s v="12/13/2023"/>
    <n v="6906"/>
    <n v="1380"/>
    <s v="1/21/2023"/>
    <s v="Suggestion"/>
    <s v="Pending"/>
    <s v="7/3/2023"/>
    <n v="1"/>
    <x v="6"/>
    <x v="1"/>
  </r>
  <r>
    <n v="1381"/>
    <s v="Robert"/>
    <s v="Garcia"/>
    <n v="56"/>
    <x v="1"/>
    <s v="Address_1381"/>
    <x v="21"/>
    <n v="19458796234"/>
    <s v="robert.garcia@kag.com"/>
    <x v="1"/>
    <n v="7508.72"/>
    <s v="3/19/2017"/>
    <s v="3/31/2023"/>
    <n v="1381"/>
    <n v="44937"/>
    <x v="1"/>
    <n v="2997.77"/>
    <n v="4510.95"/>
    <x v="12"/>
    <n v="1381"/>
    <n v="4169.74"/>
    <x v="0"/>
    <n v="5.56"/>
    <n v="48"/>
    <s v="9/7/2021"/>
    <x v="1"/>
    <n v="1381"/>
    <x v="1"/>
    <n v="9644.16"/>
    <n v="1158.3699999999999"/>
    <n v="57.92"/>
    <s v="4/4/2023"/>
    <s v="10/16/2023"/>
    <n v="7642"/>
    <n v="1381"/>
    <s v="1/9/2023"/>
    <s v="Suggestion"/>
    <s v="Resolved"/>
    <s v="12/18/2023"/>
    <n v="1"/>
    <x v="3"/>
    <x v="1"/>
  </r>
  <r>
    <n v="1382"/>
    <s v="Sarah"/>
    <s v="Scott"/>
    <n v="59"/>
    <x v="0"/>
    <s v="Address_1382"/>
    <x v="39"/>
    <n v="19458796235"/>
    <s v="sarah.scott@kag.com"/>
    <x v="1"/>
    <n v="2893.99"/>
    <s v="7/27/2011"/>
    <s v="4/26/2023"/>
    <n v="1382"/>
    <n v="44964"/>
    <x v="0"/>
    <n v="2969.64"/>
    <n v="-75.650000000000006"/>
    <x v="30"/>
    <n v="1382"/>
    <n v="22734.83"/>
    <x v="1"/>
    <n v="8.24"/>
    <n v="48"/>
    <s v="4/24/2020"/>
    <x v="1"/>
    <n v="1382"/>
    <x v="0"/>
    <n v="2928.09"/>
    <n v="448.42"/>
    <n v="22.42"/>
    <s v="5/19/2023"/>
    <s v="3/1/2023"/>
    <n v="233"/>
    <n v="1382"/>
    <s v="6/29/2023"/>
    <s v="Suggestion"/>
    <s v="Pending"/>
    <s v="8/14/2023"/>
    <n v="1"/>
    <x v="9"/>
    <x v="1"/>
  </r>
  <r>
    <n v="1383"/>
    <s v="William"/>
    <s v="Hall"/>
    <n v="46"/>
    <x v="1"/>
    <s v="Address_1383"/>
    <x v="6"/>
    <n v="19458796236"/>
    <s v="william.hall@kag.com"/>
    <x v="1"/>
    <n v="4900.76"/>
    <s v="7/28/2005"/>
    <s v="6/12/2023"/>
    <n v="1383"/>
    <n v="44991"/>
    <x v="2"/>
    <n v="1967.52"/>
    <n v="6868.28"/>
    <x v="88"/>
    <n v="1383"/>
    <n v="5856.86"/>
    <x v="0"/>
    <n v="4.71"/>
    <n v="24"/>
    <s v="9/4/2021"/>
    <x v="0"/>
    <n v="1383"/>
    <x v="1"/>
    <n v="6150.72"/>
    <n v="520.66999999999996"/>
    <n v="26.03"/>
    <s v="7/6/2023"/>
    <s v="5/28/2023"/>
    <n v="9462"/>
    <n v="1383"/>
    <s v="6/24/2023"/>
    <s v="Praise"/>
    <s v="Resolved"/>
    <s v="1/7/2023"/>
    <n v="1"/>
    <x v="11"/>
    <x v="1"/>
  </r>
  <r>
    <n v="1384"/>
    <s v="Carol"/>
    <s v="Scott"/>
    <n v="33"/>
    <x v="1"/>
    <s v="Address_1384"/>
    <x v="8"/>
    <n v="19458796237"/>
    <s v="carol.scott@kag.com"/>
    <x v="0"/>
    <n v="9409.36"/>
    <s v="11/28/2015"/>
    <s v="4/14/2023"/>
    <n v="1384"/>
    <n v="45117"/>
    <x v="2"/>
    <n v="1242.03"/>
    <n v="10651.39"/>
    <x v="90"/>
    <n v="1384"/>
    <n v="45380.83"/>
    <x v="1"/>
    <n v="7.32"/>
    <n v="60"/>
    <s v="8/22/2021"/>
    <x v="0"/>
    <n v="1384"/>
    <x v="0"/>
    <n v="4282.47"/>
    <n v="4188.76"/>
    <n v="209.44"/>
    <s v="5/10/2023"/>
    <s v="5/16/2023"/>
    <n v="3578"/>
    <n v="1384"/>
    <s v="2/5/2023"/>
    <s v="Suggestion"/>
    <s v="Pending"/>
    <s v="12/3/2023"/>
    <n v="1"/>
    <x v="2"/>
    <x v="4"/>
  </r>
  <r>
    <n v="1385"/>
    <s v="Mary"/>
    <s v="Perez"/>
    <n v="20"/>
    <x v="1"/>
    <s v="Address_1385"/>
    <x v="34"/>
    <n v="19458796238"/>
    <s v="mary.perez@kag.com"/>
    <x v="1"/>
    <n v="7256"/>
    <s v="9/14/2003"/>
    <s v="5/28/2023"/>
    <n v="1385"/>
    <n v="44964"/>
    <x v="1"/>
    <n v="4197.8599999999997"/>
    <n v="3058.14"/>
    <x v="12"/>
    <n v="1385"/>
    <n v="41637.129999999997"/>
    <x v="1"/>
    <n v="6.3"/>
    <n v="12"/>
    <s v="6/15/2022"/>
    <x v="2"/>
    <n v="1385"/>
    <x v="2"/>
    <n v="6542.91"/>
    <n v="4107.1499999999996"/>
    <n v="205.36"/>
    <s v="7/26/2023"/>
    <s v="3/17/2023"/>
    <n v="574"/>
    <n v="1385"/>
    <s v="8/26/2023"/>
    <s v="Complaint"/>
    <s v="Resolved"/>
    <s v="6/26/2023"/>
    <n v="1"/>
    <x v="9"/>
    <x v="2"/>
  </r>
  <r>
    <n v="1386"/>
    <s v="Michael"/>
    <s v="Wilson"/>
    <n v="53"/>
    <x v="2"/>
    <s v="Address_1386"/>
    <x v="11"/>
    <n v="19458796239"/>
    <s v="michael.wilson@kag.com"/>
    <x v="0"/>
    <n v="3940.92"/>
    <s v="6/12/2015"/>
    <s v="9/28/2023"/>
    <n v="1386"/>
    <n v="45181"/>
    <x v="0"/>
    <n v="1730.47"/>
    <n v="5671.39"/>
    <x v="97"/>
    <n v="1386"/>
    <n v="31368.3"/>
    <x v="1"/>
    <n v="9.25"/>
    <n v="48"/>
    <s v="1/6/2021"/>
    <x v="2"/>
    <n v="1386"/>
    <x v="1"/>
    <n v="7696.77"/>
    <n v="4169.32"/>
    <n v="208.47"/>
    <s v="7/24/2023"/>
    <s v="5/21/2023"/>
    <n v="7993"/>
    <n v="1386"/>
    <s v="9/2/2023"/>
    <s v="Suggestion"/>
    <s v="Pending"/>
    <s v="10/23/2023"/>
    <n v="1"/>
    <x v="6"/>
    <x v="1"/>
  </r>
  <r>
    <n v="1387"/>
    <s v="Daniel"/>
    <s v="Thomas"/>
    <n v="21"/>
    <x v="1"/>
    <s v="Address_1387"/>
    <x v="21"/>
    <n v="19458796240"/>
    <s v="daniel.thomas@kag.com"/>
    <x v="1"/>
    <n v="5507.16"/>
    <s v="1/26/2008"/>
    <s v="4/20/2023"/>
    <n v="1387"/>
    <n v="45195"/>
    <x v="2"/>
    <n v="1565.53"/>
    <n v="3941.63"/>
    <x v="35"/>
    <n v="1387"/>
    <n v="23169.54"/>
    <x v="1"/>
    <n v="5"/>
    <n v="48"/>
    <s v="4/14/2022"/>
    <x v="2"/>
    <n v="1387"/>
    <x v="2"/>
    <n v="1854.48"/>
    <n v="4803.22"/>
    <n v="240.16"/>
    <s v="10/17/2023"/>
    <s v="9/3/2023"/>
    <n v="4823"/>
    <n v="1387"/>
    <s v="7/8/2023"/>
    <s v="Suggestion"/>
    <s v="Resolved"/>
    <s v="8/24/2023"/>
    <n v="1"/>
    <x v="6"/>
    <x v="2"/>
  </r>
  <r>
    <n v="1388"/>
    <s v="Barbara"/>
    <s v="Scott"/>
    <n v="53"/>
    <x v="1"/>
    <s v="Address_1388"/>
    <x v="14"/>
    <n v="19458796241"/>
    <s v="barbara.scott@kag.com"/>
    <x v="0"/>
    <n v="4114.2700000000004"/>
    <s v="6/12/2011"/>
    <s v="7/19/2023"/>
    <n v="1388"/>
    <n v="45170"/>
    <x v="0"/>
    <n v="2321.1999999999998"/>
    <n v="6435.47"/>
    <x v="70"/>
    <n v="1388"/>
    <n v="23255.57"/>
    <x v="0"/>
    <n v="8.3800000000000008"/>
    <n v="12"/>
    <s v="5/19/2022"/>
    <x v="0"/>
    <n v="1388"/>
    <x v="0"/>
    <n v="1790.35"/>
    <n v="1952.96"/>
    <n v="97.65"/>
    <s v="3/8/2023"/>
    <s v="1/30/2023"/>
    <n v="5042"/>
    <n v="1388"/>
    <s v="8/2/2023"/>
    <s v="Praise"/>
    <s v="Pending"/>
    <s v="8/7/2023"/>
    <n v="1"/>
    <x v="6"/>
    <x v="1"/>
  </r>
  <r>
    <n v="1389"/>
    <s v="Sarah"/>
    <s v="Harris"/>
    <n v="33"/>
    <x v="0"/>
    <s v="Address_1389"/>
    <x v="17"/>
    <n v="19458796242"/>
    <s v="sarah.harris@kag.com"/>
    <x v="0"/>
    <n v="1214.23"/>
    <s v="8/4/2013"/>
    <s v="10/7/2023"/>
    <n v="1389"/>
    <n v="45206"/>
    <x v="0"/>
    <n v="1397.17"/>
    <n v="2611.4"/>
    <x v="5"/>
    <n v="1389"/>
    <n v="23761.24"/>
    <x v="0"/>
    <n v="8.58"/>
    <n v="36"/>
    <s v="4/22/2022"/>
    <x v="0"/>
    <n v="1389"/>
    <x v="2"/>
    <n v="1979.23"/>
    <n v="4579.2"/>
    <n v="228.96"/>
    <s v="6/13/2023"/>
    <s v="2/18/2023"/>
    <n v="6193"/>
    <n v="1389"/>
    <s v="3/8/2023"/>
    <s v="Praise"/>
    <s v="Pending"/>
    <s v="10/26/2023"/>
    <n v="1"/>
    <x v="8"/>
    <x v="4"/>
  </r>
  <r>
    <n v="1390"/>
    <s v="Robert"/>
    <s v="Young"/>
    <n v="58"/>
    <x v="2"/>
    <s v="Address_1390"/>
    <x v="34"/>
    <n v="19458796243"/>
    <s v="robert.young@kag.com"/>
    <x v="1"/>
    <n v="3415.88"/>
    <s v="10/28/2016"/>
    <s v="8/13/2023"/>
    <n v="1390"/>
    <n v="45218"/>
    <x v="2"/>
    <n v="4155.51"/>
    <n v="7571.39"/>
    <x v="13"/>
    <n v="1390"/>
    <n v="37527.69"/>
    <x v="2"/>
    <n v="5.18"/>
    <n v="60"/>
    <s v="12/1/2022"/>
    <x v="0"/>
    <n v="1390"/>
    <x v="0"/>
    <n v="3527.27"/>
    <n v="807.52"/>
    <n v="40.380000000000003"/>
    <s v="2/7/2023"/>
    <s v="7/5/2023"/>
    <n v="7932"/>
    <n v="1390"/>
    <s v="5/10/2023"/>
    <s v="Complaint"/>
    <s v="Pending"/>
    <s v="6/6/2023"/>
    <n v="1"/>
    <x v="8"/>
    <x v="1"/>
  </r>
  <r>
    <n v="1391"/>
    <s v="Paul"/>
    <s v="Allen"/>
    <n v="23"/>
    <x v="1"/>
    <s v="Address_1391"/>
    <x v="6"/>
    <n v="19458796244"/>
    <s v="paul.allen@kag.com"/>
    <x v="0"/>
    <n v="8618.39"/>
    <s v="4/30/2000"/>
    <s v="3/21/2023"/>
    <n v="1391"/>
    <n v="45074"/>
    <x v="0"/>
    <n v="2829.09"/>
    <n v="11447.48"/>
    <x v="40"/>
    <n v="1391"/>
    <n v="7184.05"/>
    <x v="0"/>
    <n v="5.4"/>
    <n v="48"/>
    <s v="1/13/2022"/>
    <x v="0"/>
    <n v="1391"/>
    <x v="0"/>
    <n v="7702.68"/>
    <n v="4696"/>
    <n v="234.8"/>
    <s v="8/12/2023"/>
    <s v="10/29/2023"/>
    <n v="163"/>
    <n v="1391"/>
    <s v="12/18/2023"/>
    <s v="Complaint"/>
    <s v="Pending"/>
    <s v="9/8/2023"/>
    <n v="1"/>
    <x v="10"/>
    <x v="2"/>
  </r>
  <r>
    <n v="1392"/>
    <s v="Donna"/>
    <s v="Hall"/>
    <n v="59"/>
    <x v="1"/>
    <s v="Address_1392"/>
    <x v="36"/>
    <n v="19458796245"/>
    <s v="donna.hall@kag.com"/>
    <x v="0"/>
    <n v="4665.8999999999996"/>
    <s v="1/20/2004"/>
    <s v="9/8/2023"/>
    <n v="1392"/>
    <n v="44969"/>
    <x v="0"/>
    <n v="3774.35"/>
    <n v="891.55"/>
    <x v="75"/>
    <n v="1392"/>
    <n v="27033.49"/>
    <x v="0"/>
    <n v="4"/>
    <n v="36"/>
    <s v="5/22/2022"/>
    <x v="0"/>
    <n v="1392"/>
    <x v="2"/>
    <n v="6747.29"/>
    <n v="1218.26"/>
    <n v="60.91"/>
    <s v="5/20/2023"/>
    <s v="1/2/2023"/>
    <n v="9351"/>
    <n v="1392"/>
    <s v="5/1/2023"/>
    <s v="Suggestion"/>
    <s v="Pending"/>
    <s v="10/31/2023"/>
    <n v="1"/>
    <x v="9"/>
    <x v="1"/>
  </r>
  <r>
    <n v="1393"/>
    <s v="Ashley"/>
    <s v="Scott"/>
    <n v="45"/>
    <x v="1"/>
    <s v="Address_1393"/>
    <x v="37"/>
    <n v="19458796246"/>
    <s v="ashley.scott@kag.com"/>
    <x v="0"/>
    <n v="5887.91"/>
    <s v="6/14/2022"/>
    <s v="8/8/2023"/>
    <n v="1393"/>
    <n v="45035"/>
    <x v="0"/>
    <n v="3729.46"/>
    <n v="2158.4499999999998"/>
    <x v="1"/>
    <n v="1393"/>
    <n v="40820.67"/>
    <x v="2"/>
    <n v="5.46"/>
    <n v="24"/>
    <s v="5/1/2021"/>
    <x v="1"/>
    <n v="1393"/>
    <x v="1"/>
    <n v="3702.78"/>
    <n v="2040.03"/>
    <n v="102"/>
    <s v="5/15/2023"/>
    <s v="10/10/2023"/>
    <n v="7148"/>
    <n v="1393"/>
    <s v="11/12/2023"/>
    <s v="Complaint"/>
    <s v="Pending"/>
    <s v="9/8/2023"/>
    <n v="1"/>
    <x v="1"/>
    <x v="0"/>
  </r>
  <r>
    <n v="1394"/>
    <s v="David"/>
    <s v="Martin"/>
    <n v="53"/>
    <x v="0"/>
    <s v="Address_1394"/>
    <x v="19"/>
    <n v="19458796247"/>
    <s v="david.martin@kag.com"/>
    <x v="0"/>
    <n v="1896.32"/>
    <s v="5/18/2021"/>
    <s v="10/27/2023"/>
    <n v="1394"/>
    <n v="45025"/>
    <x v="2"/>
    <n v="3943.15"/>
    <n v="-2046.83"/>
    <x v="29"/>
    <n v="1394"/>
    <n v="25996.17"/>
    <x v="2"/>
    <n v="3.24"/>
    <n v="48"/>
    <s v="1/21/2021"/>
    <x v="1"/>
    <n v="1394"/>
    <x v="2"/>
    <n v="8704.4599999999991"/>
    <n v="2576.7800000000002"/>
    <n v="128.84"/>
    <s v="7/28/2023"/>
    <s v="5/15/2023"/>
    <n v="6779"/>
    <n v="1394"/>
    <s v="5/18/2023"/>
    <s v="Suggestion"/>
    <s v="Pending"/>
    <s v="3/11/2023"/>
    <n v="1"/>
    <x v="1"/>
    <x v="1"/>
  </r>
  <r>
    <n v="1395"/>
    <s v="Kimberly"/>
    <s v="Moore"/>
    <n v="40"/>
    <x v="0"/>
    <s v="Address_1395"/>
    <x v="31"/>
    <n v="19458796248"/>
    <s v="kimberly.moore@kag.com"/>
    <x v="0"/>
    <n v="3626.69"/>
    <s v="1/25/2012"/>
    <s v="5/22/2023"/>
    <n v="1395"/>
    <n v="44969"/>
    <x v="0"/>
    <n v="4347.34"/>
    <n v="-720.65"/>
    <x v="40"/>
    <n v="1395"/>
    <n v="1673.32"/>
    <x v="1"/>
    <n v="8.7200000000000006"/>
    <n v="12"/>
    <s v="12/24/2022"/>
    <x v="1"/>
    <n v="1395"/>
    <x v="1"/>
    <n v="7557.61"/>
    <n v="4015.91"/>
    <n v="200.8"/>
    <s v="6/29/2023"/>
    <s v="6/27/2023"/>
    <n v="9178"/>
    <n v="1395"/>
    <s v="4/9/2023"/>
    <s v="Praise"/>
    <s v="Resolved"/>
    <s v="12/24/2023"/>
    <n v="1"/>
    <x v="9"/>
    <x v="0"/>
  </r>
  <r>
    <n v="1396"/>
    <s v="Amanda"/>
    <s v="Nguyen"/>
    <n v="29"/>
    <x v="0"/>
    <s v="Address_1396"/>
    <x v="32"/>
    <n v="19458796249"/>
    <s v="amanda.nguyen@kag.com"/>
    <x v="0"/>
    <n v="9299.1299999999992"/>
    <s v="11/6/2021"/>
    <s v="3/14/2023"/>
    <n v="1396"/>
    <n v="45266"/>
    <x v="2"/>
    <n v="4598.13"/>
    <n v="4701"/>
    <x v="94"/>
    <n v="1396"/>
    <n v="12989.84"/>
    <x v="2"/>
    <n v="3.25"/>
    <n v="24"/>
    <s v="4/6/2021"/>
    <x v="2"/>
    <n v="1396"/>
    <x v="0"/>
    <n v="9755.52"/>
    <n v="1946.42"/>
    <n v="97.32"/>
    <s v="6/26/2023"/>
    <s v="8/7/2023"/>
    <n v="9785"/>
    <n v="1396"/>
    <s v="5/3/2023"/>
    <s v="Complaint"/>
    <s v="Resolved"/>
    <s v="11/5/2023"/>
    <n v="1"/>
    <x v="0"/>
    <x v="4"/>
  </r>
  <r>
    <n v="1397"/>
    <s v="Andrew"/>
    <s v="Williams"/>
    <n v="59"/>
    <x v="1"/>
    <s v="Address_1397"/>
    <x v="20"/>
    <n v="19458796250"/>
    <s v="andrew.williams@kag.com"/>
    <x v="1"/>
    <n v="3211.03"/>
    <s v="5/14/2001"/>
    <s v="7/24/2023"/>
    <n v="1397"/>
    <n v="45030"/>
    <x v="0"/>
    <n v="1924.21"/>
    <n v="1286.82"/>
    <x v="67"/>
    <n v="1397"/>
    <n v="33760.65"/>
    <x v="0"/>
    <n v="3.32"/>
    <n v="24"/>
    <s v="5/12/2021"/>
    <x v="1"/>
    <n v="1397"/>
    <x v="2"/>
    <n v="7170.72"/>
    <n v="1707.8"/>
    <n v="85.39"/>
    <s v="6/1/2023"/>
    <s v="11/5/2023"/>
    <n v="3741"/>
    <n v="1397"/>
    <s v="12/29/2023"/>
    <s v="Complaint"/>
    <s v="Resolved"/>
    <s v="12/23/2023"/>
    <n v="-1"/>
    <x v="1"/>
    <x v="1"/>
  </r>
  <r>
    <n v="1398"/>
    <s v="Lisa"/>
    <s v="Thompson"/>
    <n v="48"/>
    <x v="1"/>
    <s v="Address_1398"/>
    <x v="9"/>
    <n v="19458796251"/>
    <s v="lisa.thompson@kag.com"/>
    <x v="0"/>
    <n v="2580.5500000000002"/>
    <s v="4/23/2019"/>
    <s v="8/10/2023"/>
    <n v="1398"/>
    <n v="45119"/>
    <x v="0"/>
    <n v="2224.15"/>
    <n v="4804.7"/>
    <x v="83"/>
    <n v="1398"/>
    <n v="46775.78"/>
    <x v="2"/>
    <n v="9.06"/>
    <n v="60"/>
    <s v="6/5/2022"/>
    <x v="0"/>
    <n v="1398"/>
    <x v="2"/>
    <n v="7454.79"/>
    <n v="4913.8900000000003"/>
    <n v="245.69"/>
    <s v="7/6/2023"/>
    <s v="3/15/2023"/>
    <n v="498"/>
    <n v="1398"/>
    <s v="5/12/2023"/>
    <s v="Complaint"/>
    <s v="Pending"/>
    <s v="8/20/2023"/>
    <n v="1"/>
    <x v="2"/>
    <x v="1"/>
  </r>
  <r>
    <n v="1399"/>
    <s v="Amanda"/>
    <s v="Young"/>
    <n v="29"/>
    <x v="1"/>
    <s v="Address_1399"/>
    <x v="15"/>
    <n v="19458796252"/>
    <s v="amanda.young@kag.com"/>
    <x v="0"/>
    <n v="653.41"/>
    <s v="7/4/2016"/>
    <s v="6/9/2023"/>
    <n v="1399"/>
    <n v="45041"/>
    <x v="2"/>
    <n v="259.79000000000002"/>
    <n v="393.62"/>
    <x v="62"/>
    <n v="1399"/>
    <n v="44793.66"/>
    <x v="1"/>
    <n v="5.79"/>
    <n v="36"/>
    <s v="6/14/2021"/>
    <x v="1"/>
    <n v="1399"/>
    <x v="1"/>
    <n v="8410.3700000000008"/>
    <n v="372.91"/>
    <n v="18.649999999999999"/>
    <s v="11/26/2023"/>
    <s v="10/24/2023"/>
    <n v="3658"/>
    <n v="1399"/>
    <s v="6/26/2023"/>
    <s v="Praise"/>
    <s v="Pending"/>
    <s v="6/29/2023"/>
    <n v="1"/>
    <x v="1"/>
    <x v="4"/>
  </r>
  <r>
    <n v="1400"/>
    <s v="Nancy"/>
    <s v="Hall"/>
    <n v="49"/>
    <x v="1"/>
    <s v="Address_1400"/>
    <x v="17"/>
    <n v="19458796253"/>
    <s v="nancy.hall@kag.com"/>
    <x v="0"/>
    <n v="1062.5899999999999"/>
    <s v="8/11/2011"/>
    <s v="3/21/2023"/>
    <n v="1400"/>
    <n v="44972"/>
    <x v="2"/>
    <n v="4629.2700000000004"/>
    <n v="5691.86"/>
    <x v="31"/>
    <n v="1400"/>
    <n v="41312.54"/>
    <x v="0"/>
    <n v="1.95"/>
    <n v="60"/>
    <s v="4/21/2020"/>
    <x v="0"/>
    <n v="1400"/>
    <x v="1"/>
    <n v="9329.14"/>
    <n v="127.95"/>
    <n v="6.4"/>
    <s v="5/22/2023"/>
    <s v="5/20/2023"/>
    <n v="9908"/>
    <n v="1400"/>
    <s v="10/25/2023"/>
    <s v="Complaint"/>
    <s v="Pending"/>
    <s v="10/7/2023"/>
    <n v="1"/>
    <x v="9"/>
    <x v="1"/>
  </r>
  <r>
    <n v="1401"/>
    <s v="Thomas"/>
    <s v="Thomas"/>
    <n v="42"/>
    <x v="1"/>
    <s v="Address_1401"/>
    <x v="30"/>
    <n v="19458796254"/>
    <s v="thomas.thomas@kag.com"/>
    <x v="1"/>
    <n v="5889.41"/>
    <s v="4/23/2012"/>
    <s v="4/25/2023"/>
    <n v="1401"/>
    <n v="44988"/>
    <x v="0"/>
    <n v="2939.85"/>
    <n v="8829.26"/>
    <x v="84"/>
    <n v="1401"/>
    <n v="47558.04"/>
    <x v="1"/>
    <n v="4.1100000000000003"/>
    <n v="24"/>
    <s v="7/25/2021"/>
    <x v="1"/>
    <n v="1401"/>
    <x v="0"/>
    <n v="3496.15"/>
    <n v="283.45999999999998"/>
    <n v="14.17"/>
    <s v="1/16/2023"/>
    <s v="11/8/2023"/>
    <n v="5497"/>
    <n v="1401"/>
    <s v="3/1/2023"/>
    <s v="Complaint"/>
    <s v="Pending"/>
    <s v="12/19/2023"/>
    <n v="1"/>
    <x v="11"/>
    <x v="0"/>
  </r>
  <r>
    <n v="1402"/>
    <s v="Elizabeth"/>
    <s v="Jones"/>
    <n v="68"/>
    <x v="0"/>
    <s v="Address_1402"/>
    <x v="31"/>
    <n v="19458796255"/>
    <s v="elizabeth.jones@kag.com"/>
    <x v="1"/>
    <n v="6634.32"/>
    <s v="2/22/2008"/>
    <s v="1/25/2023"/>
    <n v="1402"/>
    <n v="45040"/>
    <x v="0"/>
    <n v="3564.45"/>
    <n v="10198.77"/>
    <x v="42"/>
    <n v="1402"/>
    <n v="14715.97"/>
    <x v="0"/>
    <n v="7.35"/>
    <n v="60"/>
    <s v="1/25/2022"/>
    <x v="2"/>
    <n v="1402"/>
    <x v="1"/>
    <n v="6813.4"/>
    <n v="4570.96"/>
    <n v="228.55"/>
    <s v="1/6/2023"/>
    <s v="3/18/2023"/>
    <n v="5196"/>
    <n v="1402"/>
    <s v="6/9/2023"/>
    <s v="Complaint"/>
    <s v="Resolved"/>
    <s v="8/27/2023"/>
    <n v="1"/>
    <x v="1"/>
    <x v="3"/>
  </r>
  <r>
    <n v="1403"/>
    <s v="Ashley"/>
    <s v="Brown"/>
    <n v="46"/>
    <x v="1"/>
    <s v="Address_1403"/>
    <x v="12"/>
    <n v="19458796256"/>
    <s v="ashley.brown@kag.com"/>
    <x v="1"/>
    <n v="6451.65"/>
    <s v="7/21/2015"/>
    <s v="6/26/2023"/>
    <n v="1403"/>
    <n v="45124"/>
    <x v="1"/>
    <n v="2185.67"/>
    <n v="8637.32"/>
    <x v="94"/>
    <n v="1403"/>
    <n v="1607.49"/>
    <x v="2"/>
    <n v="4.6500000000000004"/>
    <n v="12"/>
    <s v="5/1/2021"/>
    <x v="0"/>
    <n v="1403"/>
    <x v="1"/>
    <n v="4710.76"/>
    <n v="1163.92"/>
    <n v="58.2"/>
    <s v="8/17/2023"/>
    <s v="4/30/2023"/>
    <n v="3830"/>
    <n v="1403"/>
    <s v="3/16/2023"/>
    <s v="Complaint"/>
    <s v="Pending"/>
    <s v="3/26/2023"/>
    <n v="1"/>
    <x v="2"/>
    <x v="1"/>
  </r>
  <r>
    <n v="1404"/>
    <s v="Melissa"/>
    <s v="Lee"/>
    <n v="36"/>
    <x v="2"/>
    <s v="Address_1404"/>
    <x v="3"/>
    <n v="19458796257"/>
    <s v="melissa.lee@kag.com"/>
    <x v="0"/>
    <n v="5444.31"/>
    <s v="1/24/2002"/>
    <s v="10/6/2023"/>
    <n v="1404"/>
    <n v="45178"/>
    <x v="0"/>
    <n v="2374.5"/>
    <n v="7818.81"/>
    <x v="47"/>
    <n v="1404"/>
    <n v="18364.36"/>
    <x v="2"/>
    <n v="4.8099999999999996"/>
    <n v="48"/>
    <s v="2/21/2021"/>
    <x v="0"/>
    <n v="1404"/>
    <x v="1"/>
    <n v="3065.18"/>
    <n v="218.48"/>
    <n v="10.92"/>
    <s v="6/2/2023"/>
    <s v="1/21/2023"/>
    <n v="3191"/>
    <n v="1404"/>
    <s v="5/25/2023"/>
    <s v="Suggestion"/>
    <s v="Pending"/>
    <s v="10/18/2023"/>
    <n v="1"/>
    <x v="6"/>
    <x v="0"/>
  </r>
  <r>
    <n v="1405"/>
    <s v="Daniel"/>
    <s v="Flores"/>
    <n v="39"/>
    <x v="1"/>
    <s v="Address_1405"/>
    <x v="10"/>
    <n v="19458796258"/>
    <s v="daniel.flores@kag.com"/>
    <x v="1"/>
    <n v="4960.62"/>
    <s v="7/28/2014"/>
    <s v="10/20/2023"/>
    <n v="1405"/>
    <n v="45031"/>
    <x v="2"/>
    <n v="2720.45"/>
    <n v="7681.07"/>
    <x v="10"/>
    <n v="1405"/>
    <n v="29273.54"/>
    <x v="2"/>
    <n v="5.49"/>
    <n v="12"/>
    <s v="6/18/2020"/>
    <x v="1"/>
    <n v="1405"/>
    <x v="2"/>
    <n v="2729.1"/>
    <n v="3643.82"/>
    <n v="182.19"/>
    <s v="5/1/2023"/>
    <s v="11/25/2023"/>
    <n v="5901"/>
    <n v="1405"/>
    <s v="11/12/2023"/>
    <s v="Praise"/>
    <s v="Resolved"/>
    <s v="12/16/2023"/>
    <n v="1"/>
    <x v="1"/>
    <x v="0"/>
  </r>
  <r>
    <n v="1406"/>
    <s v="Emily"/>
    <s v="Wilson"/>
    <n v="41"/>
    <x v="0"/>
    <s v="Address_1406"/>
    <x v="13"/>
    <n v="19458796259"/>
    <s v="emily.wilson@kag.com"/>
    <x v="1"/>
    <n v="814.2"/>
    <s v="9/3/2016"/>
    <s v="8/8/2023"/>
    <n v="1406"/>
    <n v="44955"/>
    <x v="0"/>
    <n v="3978.83"/>
    <n v="4793.03"/>
    <x v="79"/>
    <n v="1406"/>
    <n v="16506.830000000002"/>
    <x v="2"/>
    <n v="3"/>
    <n v="24"/>
    <s v="12/21/2021"/>
    <x v="1"/>
    <n v="1406"/>
    <x v="1"/>
    <n v="1882.32"/>
    <n v="3202.16"/>
    <n v="160.11000000000001"/>
    <s v="2/16/2023"/>
    <s v="8/17/2023"/>
    <n v="4314"/>
    <n v="1406"/>
    <s v="5/28/2023"/>
    <s v="Complaint"/>
    <s v="Pending"/>
    <s v="6/17/2023"/>
    <n v="1"/>
    <x v="3"/>
    <x v="0"/>
  </r>
  <r>
    <n v="1407"/>
    <s v="Thomas"/>
    <s v="Hill"/>
    <n v="50"/>
    <x v="1"/>
    <s v="Address_1407"/>
    <x v="6"/>
    <n v="19458796260"/>
    <s v="thomas.hill@kag.com"/>
    <x v="1"/>
    <n v="8422.8799999999992"/>
    <s v="5/3/2006"/>
    <s v="1/3/2023"/>
    <n v="1407"/>
    <n v="45095"/>
    <x v="1"/>
    <n v="3068.71"/>
    <n v="11491.59"/>
    <x v="36"/>
    <n v="1407"/>
    <n v="3165.98"/>
    <x v="2"/>
    <n v="4.82"/>
    <n v="60"/>
    <s v="9/26/2020"/>
    <x v="2"/>
    <n v="1407"/>
    <x v="0"/>
    <n v="8635.84"/>
    <n v="3958.73"/>
    <n v="197.94"/>
    <s v="12/25/2023"/>
    <s v="9/27/2023"/>
    <n v="5270"/>
    <n v="1407"/>
    <s v="3/5/2023"/>
    <s v="Complaint"/>
    <s v="Resolved"/>
    <s v="10/13/2023"/>
    <n v="1"/>
    <x v="7"/>
    <x v="1"/>
  </r>
  <r>
    <n v="1408"/>
    <s v="Stephanie"/>
    <s v="Walker"/>
    <n v="53"/>
    <x v="2"/>
    <s v="Address_1408"/>
    <x v="20"/>
    <n v="19458796261"/>
    <s v="stephanie.walker@kag.com"/>
    <x v="0"/>
    <n v="5179.5"/>
    <s v="7/29/2021"/>
    <s v="11/12/2023"/>
    <n v="1408"/>
    <n v="44941"/>
    <x v="0"/>
    <n v="4057.94"/>
    <n v="9237.44"/>
    <x v="9"/>
    <n v="1408"/>
    <n v="25852.16"/>
    <x v="0"/>
    <n v="2.94"/>
    <n v="36"/>
    <s v="1/5/2020"/>
    <x v="0"/>
    <n v="1408"/>
    <x v="1"/>
    <n v="1102.8699999999999"/>
    <n v="2618.6"/>
    <n v="130.93"/>
    <s v="6/28/2023"/>
    <s v="12/30/2023"/>
    <n v="8626"/>
    <n v="1408"/>
    <s v="2/17/2023"/>
    <s v="Suggestion"/>
    <s v="Pending"/>
    <s v="10/31/2023"/>
    <n v="1"/>
    <x v="3"/>
    <x v="1"/>
  </r>
  <r>
    <n v="1409"/>
    <s v="Thomas"/>
    <s v="Wilson"/>
    <n v="62"/>
    <x v="1"/>
    <s v="Address_1409"/>
    <x v="20"/>
    <n v="19458796262"/>
    <s v="thomas.wilson@kag.com"/>
    <x v="1"/>
    <n v="1405.96"/>
    <s v="4/16/2006"/>
    <s v="11/11/2023"/>
    <n v="1409"/>
    <n v="45048"/>
    <x v="1"/>
    <n v="1091.26"/>
    <n v="2497.2199999999998"/>
    <x v="85"/>
    <n v="1409"/>
    <n v="10785.12"/>
    <x v="1"/>
    <n v="4.16"/>
    <n v="36"/>
    <s v="5/3/2021"/>
    <x v="1"/>
    <n v="1409"/>
    <x v="2"/>
    <n v="9952.39"/>
    <n v="885.74"/>
    <n v="44.29"/>
    <s v="11/22/2023"/>
    <s v="1/22/2023"/>
    <n v="4225"/>
    <n v="1409"/>
    <s v="12/21/2023"/>
    <s v="Complaint"/>
    <s v="Pending"/>
    <s v="8/11/2023"/>
    <n v="1"/>
    <x v="10"/>
    <x v="3"/>
  </r>
  <r>
    <n v="1410"/>
    <s v="Susan"/>
    <s v="Garcia"/>
    <n v="57"/>
    <x v="2"/>
    <s v="Address_1410"/>
    <x v="17"/>
    <n v="19458796263"/>
    <s v="susan.garcia@kag.com"/>
    <x v="1"/>
    <n v="1444.91"/>
    <s v="5/31/2012"/>
    <s v="2/2/2023"/>
    <n v="1410"/>
    <n v="45283"/>
    <x v="2"/>
    <n v="1037.1400000000001"/>
    <n v="407.77"/>
    <x v="29"/>
    <n v="1410"/>
    <n v="36650.99"/>
    <x v="1"/>
    <n v="5.79"/>
    <n v="24"/>
    <s v="6/6/2022"/>
    <x v="1"/>
    <n v="1410"/>
    <x v="1"/>
    <n v="9682.14"/>
    <n v="1453.02"/>
    <n v="72.650000000000006"/>
    <s v="2/1/2023"/>
    <s v="1/6/2023"/>
    <n v="9830"/>
    <n v="1410"/>
    <s v="8/24/2023"/>
    <s v="Praise"/>
    <s v="Pending"/>
    <s v="2/3/2023"/>
    <n v="1"/>
    <x v="0"/>
    <x v="1"/>
  </r>
  <r>
    <n v="1411"/>
    <s v="David"/>
    <s v="Lopez"/>
    <n v="63"/>
    <x v="2"/>
    <s v="Address_1411"/>
    <x v="37"/>
    <n v="19458796264"/>
    <s v="david.lopez@kag.com"/>
    <x v="0"/>
    <n v="5178.2700000000004"/>
    <s v="1/27/2010"/>
    <s v="7/1/2023"/>
    <n v="1411"/>
    <n v="44945"/>
    <x v="2"/>
    <n v="1042"/>
    <n v="4136.2700000000004"/>
    <x v="87"/>
    <n v="1411"/>
    <n v="5370.88"/>
    <x v="1"/>
    <n v="7.24"/>
    <n v="48"/>
    <s v="12/18/2021"/>
    <x v="0"/>
    <n v="1411"/>
    <x v="1"/>
    <n v="5776.92"/>
    <n v="305.98"/>
    <n v="15.3"/>
    <s v="6/22/2023"/>
    <s v="5/2/2023"/>
    <n v="7439"/>
    <n v="1411"/>
    <s v="7/11/2023"/>
    <s v="Suggestion"/>
    <s v="Resolved"/>
    <s v="10/30/2023"/>
    <n v="1"/>
    <x v="3"/>
    <x v="3"/>
  </r>
  <r>
    <n v="1412"/>
    <s v="Michelle"/>
    <s v="Thomas"/>
    <n v="33"/>
    <x v="0"/>
    <s v="Address_1412"/>
    <x v="32"/>
    <n v="19458796265"/>
    <s v="michelle.thomas@kag.com"/>
    <x v="0"/>
    <n v="2521.31"/>
    <s v="1/21/2001"/>
    <s v="2/8/2023"/>
    <n v="1412"/>
    <n v="45263"/>
    <x v="0"/>
    <n v="34.17"/>
    <n v="2555.48"/>
    <x v="9"/>
    <n v="1412"/>
    <n v="47948.160000000003"/>
    <x v="1"/>
    <n v="6.71"/>
    <n v="60"/>
    <s v="11/22/2021"/>
    <x v="2"/>
    <n v="1412"/>
    <x v="1"/>
    <n v="7685.04"/>
    <n v="3519.25"/>
    <n v="175.96"/>
    <s v="7/3/2023"/>
    <s v="6/21/2023"/>
    <n v="9750"/>
    <n v="1412"/>
    <s v="9/26/2023"/>
    <s v="Complaint"/>
    <s v="Resolved"/>
    <s v="1/25/2023"/>
    <n v="1"/>
    <x v="0"/>
    <x v="4"/>
  </r>
  <r>
    <n v="1413"/>
    <s v="Mary"/>
    <s v="Taylor"/>
    <n v="19"/>
    <x v="2"/>
    <s v="Address_1413"/>
    <x v="3"/>
    <n v="19458796266"/>
    <s v="mary.taylor@kag.com"/>
    <x v="1"/>
    <n v="9227.4500000000007"/>
    <s v="1/25/2004"/>
    <s v="6/2/2023"/>
    <n v="1413"/>
    <n v="45022"/>
    <x v="1"/>
    <n v="903.53"/>
    <n v="10130.98"/>
    <x v="84"/>
    <n v="1413"/>
    <n v="43957.34"/>
    <x v="2"/>
    <n v="6.18"/>
    <n v="12"/>
    <s v="7/2/2020"/>
    <x v="0"/>
    <n v="1413"/>
    <x v="1"/>
    <n v="5124.8100000000004"/>
    <n v="3238.35"/>
    <n v="161.91999999999999"/>
    <s v="4/15/2023"/>
    <s v="1/16/2023"/>
    <n v="9370"/>
    <n v="1413"/>
    <s v="12/17/2023"/>
    <s v="Complaint"/>
    <s v="Resolved"/>
    <s v="3/15/2023"/>
    <n v="1"/>
    <x v="1"/>
    <x v="2"/>
  </r>
  <r>
    <n v="1414"/>
    <s v="Brian"/>
    <s v="Hall"/>
    <n v="25"/>
    <x v="1"/>
    <s v="Address_1414"/>
    <x v="7"/>
    <n v="19458796267"/>
    <s v="brian.hall@kag.com"/>
    <x v="0"/>
    <n v="5039.59"/>
    <s v="12/18/2006"/>
    <s v="3/4/2023"/>
    <n v="1414"/>
    <n v="45210"/>
    <x v="2"/>
    <n v="602.54999999999995"/>
    <n v="5642.14"/>
    <x v="1"/>
    <n v="1414"/>
    <n v="43818.85"/>
    <x v="1"/>
    <n v="6.36"/>
    <n v="12"/>
    <s v="1/6/2020"/>
    <x v="0"/>
    <n v="1414"/>
    <x v="0"/>
    <n v="2975.94"/>
    <n v="3403.09"/>
    <n v="170.15"/>
    <s v="2/22/2023"/>
    <s v="8/14/2023"/>
    <n v="8774"/>
    <n v="1414"/>
    <s v="10/4/2023"/>
    <s v="Praise"/>
    <s v="Pending"/>
    <s v="3/2/2023"/>
    <n v="1"/>
    <x v="8"/>
    <x v="2"/>
  </r>
  <r>
    <n v="1415"/>
    <s v="Matthew"/>
    <s v="Thompson"/>
    <n v="30"/>
    <x v="2"/>
    <s v="Address_1415"/>
    <x v="2"/>
    <n v="19458796268"/>
    <s v="matthew.thompson@kag.com"/>
    <x v="1"/>
    <n v="9786.34"/>
    <s v="11/24/2012"/>
    <s v="3/30/2023"/>
    <n v="1415"/>
    <n v="45112"/>
    <x v="0"/>
    <n v="2274.23"/>
    <n v="7512.11"/>
    <x v="66"/>
    <n v="1415"/>
    <n v="39704.639999999999"/>
    <x v="1"/>
    <n v="5.6"/>
    <n v="36"/>
    <s v="11/16/2020"/>
    <x v="2"/>
    <n v="1415"/>
    <x v="0"/>
    <n v="7651.56"/>
    <n v="4888.21"/>
    <n v="244.41"/>
    <s v="10/22/2023"/>
    <s v="10/27/2023"/>
    <n v="6607"/>
    <n v="1415"/>
    <s v="3/15/2023"/>
    <s v="Praise"/>
    <s v="Pending"/>
    <s v="5/20/2023"/>
    <n v="1"/>
    <x v="2"/>
    <x v="4"/>
  </r>
  <r>
    <n v="1416"/>
    <s v="Joshua"/>
    <s v="Wilson"/>
    <n v="47"/>
    <x v="1"/>
    <s v="Address_1416"/>
    <x v="24"/>
    <n v="19458796269"/>
    <s v="joshua.wilson@kag.com"/>
    <x v="0"/>
    <n v="7368.17"/>
    <s v="7/8/2019"/>
    <s v="4/13/2023"/>
    <n v="1416"/>
    <n v="44979"/>
    <x v="2"/>
    <n v="644.92999999999995"/>
    <n v="8013.1"/>
    <x v="32"/>
    <n v="1416"/>
    <n v="32045.88"/>
    <x v="0"/>
    <n v="6.53"/>
    <n v="12"/>
    <s v="5/7/2022"/>
    <x v="0"/>
    <n v="1416"/>
    <x v="0"/>
    <n v="5035.55"/>
    <n v="301.02999999999997"/>
    <n v="15.05"/>
    <s v="3/31/2023"/>
    <s v="10/12/2023"/>
    <n v="138"/>
    <n v="1416"/>
    <s v="8/13/2023"/>
    <s v="Complaint"/>
    <s v="Resolved"/>
    <s v="11/23/2023"/>
    <n v="1"/>
    <x v="9"/>
    <x v="1"/>
  </r>
  <r>
    <n v="1417"/>
    <s v="David"/>
    <s v="Miller"/>
    <n v="18"/>
    <x v="1"/>
    <s v="Address_1417"/>
    <x v="20"/>
    <n v="19458796270"/>
    <s v="david.miller@kag.com"/>
    <x v="1"/>
    <n v="8125.92"/>
    <s v="9/28/2016"/>
    <s v="12/7/2023"/>
    <n v="1417"/>
    <n v="45224"/>
    <x v="0"/>
    <n v="2085.1"/>
    <n v="6040.82"/>
    <x v="55"/>
    <n v="1417"/>
    <n v="3618.02"/>
    <x v="0"/>
    <n v="4.38"/>
    <n v="48"/>
    <s v="11/2/2022"/>
    <x v="0"/>
    <n v="1417"/>
    <x v="1"/>
    <n v="8795.24"/>
    <n v="325.39"/>
    <n v="16.27"/>
    <s v="6/20/2023"/>
    <s v="1/21/2023"/>
    <n v="6342"/>
    <n v="1417"/>
    <s v="10/22/2023"/>
    <s v="Suggestion"/>
    <s v="Resolved"/>
    <s v="4/3/2023"/>
    <n v="-1"/>
    <x v="8"/>
    <x v="2"/>
  </r>
  <r>
    <n v="1418"/>
    <s v="Lisa"/>
    <s v="Rivera"/>
    <n v="29"/>
    <x v="1"/>
    <s v="Address_1418"/>
    <x v="22"/>
    <n v="19458796271"/>
    <s v="lisa.rivera@kag.com"/>
    <x v="0"/>
    <n v="3949.9"/>
    <s v="10/20/2022"/>
    <s v="7/6/2023"/>
    <n v="1418"/>
    <n v="45255"/>
    <x v="1"/>
    <n v="4997.5200000000004"/>
    <n v="8947.42"/>
    <x v="0"/>
    <n v="1418"/>
    <n v="33458.870000000003"/>
    <x v="2"/>
    <n v="9.1"/>
    <n v="24"/>
    <s v="11/8/2020"/>
    <x v="1"/>
    <n v="1418"/>
    <x v="1"/>
    <n v="8744.2000000000007"/>
    <n v="3691.94"/>
    <n v="184.6"/>
    <s v="10/25/2023"/>
    <s v="3/7/2023"/>
    <n v="7768"/>
    <n v="1418"/>
    <s v="6/23/2023"/>
    <s v="Praise"/>
    <s v="Pending"/>
    <s v="6/8/2023"/>
    <n v="1"/>
    <x v="4"/>
    <x v="4"/>
  </r>
  <r>
    <n v="1419"/>
    <s v="Kevin"/>
    <s v="Young"/>
    <n v="66"/>
    <x v="1"/>
    <s v="Address_1419"/>
    <x v="35"/>
    <n v="19458796272"/>
    <s v="kevin.young@kag.com"/>
    <x v="0"/>
    <n v="1426.81"/>
    <s v="8/11/2005"/>
    <s v="6/8/2023"/>
    <n v="1419"/>
    <n v="45017"/>
    <x v="0"/>
    <n v="2521.8000000000002"/>
    <n v="3948.61"/>
    <x v="56"/>
    <n v="1419"/>
    <n v="37599.440000000002"/>
    <x v="0"/>
    <n v="6.32"/>
    <n v="60"/>
    <s v="4/29/2022"/>
    <x v="2"/>
    <n v="1419"/>
    <x v="1"/>
    <n v="9624.7000000000007"/>
    <n v="4863.8100000000004"/>
    <n v="243.19"/>
    <s v="7/8/2023"/>
    <s v="3/13/2023"/>
    <n v="3210"/>
    <n v="1419"/>
    <s v="4/5/2023"/>
    <s v="Praise"/>
    <s v="Pending"/>
    <s v="12/2/2023"/>
    <n v="-1"/>
    <x v="1"/>
    <x v="3"/>
  </r>
  <r>
    <n v="1420"/>
    <s v="Melissa"/>
    <s v="Anderson"/>
    <n v="24"/>
    <x v="0"/>
    <s v="Address_1420"/>
    <x v="23"/>
    <n v="19458796273"/>
    <s v="melissa.anderson@kag.com"/>
    <x v="0"/>
    <n v="6927.99"/>
    <s v="5/5/2014"/>
    <s v="2/18/2023"/>
    <n v="1420"/>
    <n v="44945"/>
    <x v="2"/>
    <n v="4623.99"/>
    <n v="11551.98"/>
    <x v="0"/>
    <n v="1420"/>
    <n v="7410.18"/>
    <x v="2"/>
    <n v="9.43"/>
    <n v="12"/>
    <s v="5/12/2022"/>
    <x v="2"/>
    <n v="1420"/>
    <x v="0"/>
    <n v="7286.05"/>
    <n v="2713.58"/>
    <n v="135.68"/>
    <s v="9/22/2023"/>
    <s v="10/19/2023"/>
    <n v="4640"/>
    <n v="1420"/>
    <s v="5/23/2023"/>
    <s v="Praise"/>
    <s v="Resolved"/>
    <s v="12/5/2023"/>
    <n v="1"/>
    <x v="3"/>
    <x v="2"/>
  </r>
  <r>
    <n v="1421"/>
    <s v="Patricia"/>
    <s v="Baker"/>
    <n v="65"/>
    <x v="1"/>
    <s v="Address_1421"/>
    <x v="3"/>
    <n v="19458796274"/>
    <s v="patricia.baker@kag.com"/>
    <x v="1"/>
    <n v="4130"/>
    <s v="5/6/2002"/>
    <s v="8/10/2023"/>
    <n v="1421"/>
    <n v="45003"/>
    <x v="0"/>
    <n v="3512.52"/>
    <n v="7642.52"/>
    <x v="43"/>
    <n v="1421"/>
    <n v="31172.05"/>
    <x v="1"/>
    <n v="4.6399999999999997"/>
    <n v="24"/>
    <s v="4/23/2020"/>
    <x v="2"/>
    <n v="1421"/>
    <x v="1"/>
    <n v="5431.51"/>
    <n v="4063.47"/>
    <n v="203.17"/>
    <s v="11/21/2023"/>
    <s v="5/11/2023"/>
    <n v="9439"/>
    <n v="1421"/>
    <s v="1/9/2023"/>
    <s v="Suggestion"/>
    <s v="Pending"/>
    <s v="1/13/2023"/>
    <n v="1"/>
    <x v="11"/>
    <x v="3"/>
  </r>
  <r>
    <n v="1422"/>
    <s v="Sandra"/>
    <s v="Taylor"/>
    <n v="31"/>
    <x v="0"/>
    <s v="Address_1422"/>
    <x v="21"/>
    <n v="19458796275"/>
    <s v="sandra.taylor@kag.com"/>
    <x v="1"/>
    <n v="9493.93"/>
    <s v="2/17/2003"/>
    <s v="12/25/2023"/>
    <n v="1422"/>
    <n v="45056"/>
    <x v="2"/>
    <n v="4472.66"/>
    <n v="13966.59"/>
    <x v="77"/>
    <n v="1422"/>
    <n v="24464.51"/>
    <x v="1"/>
    <n v="4.55"/>
    <n v="60"/>
    <s v="7/12/2022"/>
    <x v="1"/>
    <n v="1422"/>
    <x v="1"/>
    <n v="6048.22"/>
    <n v="3046.94"/>
    <n v="152.35"/>
    <s v="8/4/2023"/>
    <s v="8/29/2023"/>
    <n v="360"/>
    <n v="1422"/>
    <s v="11/28/2023"/>
    <s v="Complaint"/>
    <s v="Pending"/>
    <s v="10/8/2023"/>
    <n v="1"/>
    <x v="10"/>
    <x v="4"/>
  </r>
  <r>
    <n v="1423"/>
    <s v="Mark"/>
    <s v="Green"/>
    <n v="59"/>
    <x v="2"/>
    <s v="Address_1423"/>
    <x v="5"/>
    <n v="19458796276"/>
    <s v="mark.green@kag.com"/>
    <x v="1"/>
    <n v="2016.96"/>
    <s v="10/8/2007"/>
    <s v="7/7/2023"/>
    <n v="1423"/>
    <n v="45072"/>
    <x v="1"/>
    <n v="3131.65"/>
    <n v="-1114.69"/>
    <x v="45"/>
    <n v="1423"/>
    <n v="24149.64"/>
    <x v="2"/>
    <n v="9.69"/>
    <n v="24"/>
    <s v="6/15/2020"/>
    <x v="2"/>
    <n v="1423"/>
    <x v="0"/>
    <n v="4229.37"/>
    <n v="4661.9799999999996"/>
    <n v="233.1"/>
    <s v="4/5/2023"/>
    <s v="11/1/2023"/>
    <n v="9252"/>
    <n v="1423"/>
    <s v="8/29/2023"/>
    <s v="Suggestion"/>
    <s v="Resolved"/>
    <s v="2/1/2023"/>
    <n v="1"/>
    <x v="10"/>
    <x v="1"/>
  </r>
  <r>
    <n v="1424"/>
    <s v="Brian"/>
    <s v="Campbell"/>
    <n v="52"/>
    <x v="1"/>
    <s v="Address_1424"/>
    <x v="27"/>
    <n v="19458796277"/>
    <s v="brian.campbell@kag.com"/>
    <x v="0"/>
    <n v="6302.38"/>
    <s v="11/1/2022"/>
    <s v="9/10/2023"/>
    <n v="1424"/>
    <n v="45171"/>
    <x v="2"/>
    <n v="4052.37"/>
    <n v="2250.0100000000002"/>
    <x v="31"/>
    <n v="1424"/>
    <n v="10773.65"/>
    <x v="1"/>
    <n v="7.56"/>
    <n v="12"/>
    <s v="11/9/2022"/>
    <x v="0"/>
    <n v="1424"/>
    <x v="1"/>
    <n v="6934.78"/>
    <n v="998.1"/>
    <n v="49.9"/>
    <s v="8/26/2023"/>
    <s v="2/10/2023"/>
    <n v="3451"/>
    <n v="1424"/>
    <s v="10/29/2023"/>
    <s v="Praise"/>
    <s v="Resolved"/>
    <s v="10/8/2023"/>
    <n v="-1"/>
    <x v="6"/>
    <x v="1"/>
  </r>
  <r>
    <n v="1425"/>
    <s v="Kimberly"/>
    <s v="Baker"/>
    <n v="45"/>
    <x v="2"/>
    <s v="Address_1425"/>
    <x v="39"/>
    <n v="19458796278"/>
    <s v="kimberly.baker@kag.com"/>
    <x v="0"/>
    <n v="8674.01"/>
    <s v="2/15/2019"/>
    <s v="12/31/2023"/>
    <n v="1425"/>
    <n v="45107"/>
    <x v="2"/>
    <n v="1520.97"/>
    <n v="10194.98"/>
    <x v="38"/>
    <n v="1425"/>
    <n v="37232.47"/>
    <x v="2"/>
    <n v="5.67"/>
    <n v="24"/>
    <s v="2/7/2021"/>
    <x v="0"/>
    <n v="1425"/>
    <x v="0"/>
    <n v="1830.04"/>
    <n v="1810.53"/>
    <n v="90.53"/>
    <s v="9/22/2023"/>
    <s v="8/17/2023"/>
    <n v="4512"/>
    <n v="1425"/>
    <s v="12/3/2023"/>
    <s v="Suggestion"/>
    <s v="Pending"/>
    <s v="5/4/2023"/>
    <n v="1"/>
    <x v="7"/>
    <x v="0"/>
  </r>
  <r>
    <n v="1426"/>
    <s v="Daniel"/>
    <s v="King"/>
    <n v="29"/>
    <x v="0"/>
    <s v="Address_1426"/>
    <x v="29"/>
    <n v="19458796279"/>
    <s v="daniel.king@kag.com"/>
    <x v="1"/>
    <n v="4088.01"/>
    <s v="3/16/2006"/>
    <s v="7/11/2023"/>
    <n v="1426"/>
    <n v="45062"/>
    <x v="1"/>
    <n v="1865.83"/>
    <n v="2222.1799999999998"/>
    <x v="15"/>
    <n v="1426"/>
    <n v="46331.11"/>
    <x v="0"/>
    <n v="7.47"/>
    <n v="48"/>
    <s v="4/7/2020"/>
    <x v="0"/>
    <n v="1426"/>
    <x v="1"/>
    <n v="9924.81"/>
    <n v="3063.76"/>
    <n v="153.19"/>
    <s v="2/28/2023"/>
    <s v="4/2/2023"/>
    <n v="1449"/>
    <n v="1426"/>
    <s v="8/21/2023"/>
    <s v="Praise"/>
    <s v="Pending"/>
    <s v="2/16/2023"/>
    <n v="1"/>
    <x v="10"/>
    <x v="4"/>
  </r>
  <r>
    <n v="1427"/>
    <s v="Paul"/>
    <s v="Jones"/>
    <n v="57"/>
    <x v="1"/>
    <s v="Address_1427"/>
    <x v="10"/>
    <n v="19458796280"/>
    <s v="paul.jones@kag.com"/>
    <x v="0"/>
    <n v="9541.31"/>
    <s v="4/27/2017"/>
    <s v="9/1/2023"/>
    <n v="1427"/>
    <n v="45138"/>
    <x v="1"/>
    <n v="4801.7"/>
    <n v="4739.6099999999997"/>
    <x v="7"/>
    <n v="1427"/>
    <n v="39602.36"/>
    <x v="0"/>
    <n v="4.57"/>
    <n v="36"/>
    <s v="11/20/2021"/>
    <x v="2"/>
    <n v="1427"/>
    <x v="0"/>
    <n v="1568.47"/>
    <n v="993.1"/>
    <n v="49.66"/>
    <s v="8/7/2023"/>
    <s v="1/14/2023"/>
    <n v="3768"/>
    <n v="1427"/>
    <s v="9/16/2023"/>
    <s v="Suggestion"/>
    <s v="Pending"/>
    <s v="11/4/2023"/>
    <n v="1"/>
    <x v="2"/>
    <x v="1"/>
  </r>
  <r>
    <n v="1428"/>
    <s v="William"/>
    <s v="Hall"/>
    <n v="65"/>
    <x v="1"/>
    <s v="Address_1428"/>
    <x v="24"/>
    <n v="19458796281"/>
    <s v="william.hall@kag.com"/>
    <x v="1"/>
    <n v="858.5"/>
    <s v="7/16/2000"/>
    <s v="3/12/2023"/>
    <n v="1428"/>
    <n v="45063"/>
    <x v="0"/>
    <n v="1344.99"/>
    <n v="2203.4899999999998"/>
    <x v="87"/>
    <n v="1428"/>
    <n v="19082.580000000002"/>
    <x v="1"/>
    <n v="7.83"/>
    <n v="60"/>
    <s v="5/21/2020"/>
    <x v="2"/>
    <n v="1428"/>
    <x v="0"/>
    <n v="6423.64"/>
    <n v="4170.7299999999996"/>
    <n v="208.54"/>
    <s v="6/14/2023"/>
    <s v="4/22/2023"/>
    <n v="9606"/>
    <n v="1428"/>
    <s v="4/12/2023"/>
    <s v="Praise"/>
    <s v="Resolved"/>
    <s v="4/12/2023"/>
    <n v="1"/>
    <x v="10"/>
    <x v="3"/>
  </r>
  <r>
    <n v="1429"/>
    <s v="Jennifer"/>
    <s v="Clark"/>
    <n v="41"/>
    <x v="0"/>
    <s v="Address_1429"/>
    <x v="18"/>
    <n v="19458796282"/>
    <s v="jennifer.clark@kag.com"/>
    <x v="1"/>
    <n v="5910.56"/>
    <s v="6/7/2009"/>
    <s v="12/13/2023"/>
    <n v="1429"/>
    <n v="45131"/>
    <x v="1"/>
    <n v="2112.65"/>
    <n v="8023.21"/>
    <x v="54"/>
    <n v="1429"/>
    <n v="49224.69"/>
    <x v="0"/>
    <n v="2.89"/>
    <n v="60"/>
    <s v="9/27/2020"/>
    <x v="2"/>
    <n v="1429"/>
    <x v="1"/>
    <n v="3615.81"/>
    <n v="3989.62"/>
    <n v="199.48"/>
    <s v="4/4/2023"/>
    <s v="11/18/2023"/>
    <n v="8263"/>
    <n v="1429"/>
    <s v="12/27/2023"/>
    <s v="Suggestion"/>
    <s v="Resolved"/>
    <s v="2/27/2023"/>
    <n v="1"/>
    <x v="2"/>
    <x v="0"/>
  </r>
  <r>
    <n v="1430"/>
    <s v="Karen"/>
    <s v="Thompson"/>
    <n v="18"/>
    <x v="2"/>
    <s v="Address_1430"/>
    <x v="13"/>
    <n v="19458796283"/>
    <s v="karen.thompson@kag.com"/>
    <x v="1"/>
    <n v="7796.13"/>
    <s v="3/25/2015"/>
    <s v="3/18/2023"/>
    <n v="1430"/>
    <n v="45075"/>
    <x v="2"/>
    <n v="3259.28"/>
    <n v="11055.41"/>
    <x v="42"/>
    <n v="1430"/>
    <n v="18844.34"/>
    <x v="2"/>
    <n v="9.56"/>
    <n v="48"/>
    <s v="9/11/2021"/>
    <x v="1"/>
    <n v="1430"/>
    <x v="1"/>
    <n v="8399.56"/>
    <n v="3594.73"/>
    <n v="179.74"/>
    <s v="11/4/2023"/>
    <s v="6/17/2023"/>
    <n v="6343"/>
    <n v="1430"/>
    <s v="5/8/2023"/>
    <s v="Suggestion"/>
    <s v="Resolved"/>
    <s v="1/23/2023"/>
    <n v="1"/>
    <x v="10"/>
    <x v="2"/>
  </r>
  <r>
    <n v="1431"/>
    <s v="Charles"/>
    <s v="Flores"/>
    <n v="34"/>
    <x v="0"/>
    <s v="Address_1431"/>
    <x v="17"/>
    <n v="19458796284"/>
    <s v="charles.flores@kag.com"/>
    <x v="0"/>
    <n v="2097.89"/>
    <s v="10/21/2017"/>
    <s v="8/9/2023"/>
    <n v="1431"/>
    <n v="45274"/>
    <x v="0"/>
    <n v="1968.09"/>
    <n v="4065.98"/>
    <x v="39"/>
    <n v="1431"/>
    <n v="12486.77"/>
    <x v="0"/>
    <n v="5.15"/>
    <n v="24"/>
    <s v="5/23/2022"/>
    <x v="1"/>
    <n v="1431"/>
    <x v="1"/>
    <n v="6669.19"/>
    <n v="3100.53"/>
    <n v="155.03"/>
    <s v="7/11/2023"/>
    <s v="5/29/2023"/>
    <n v="4185"/>
    <n v="1431"/>
    <s v="3/29/2023"/>
    <s v="Complaint"/>
    <s v="Resolved"/>
    <s v="11/11/2023"/>
    <n v="1"/>
    <x v="0"/>
    <x v="4"/>
  </r>
  <r>
    <n v="1432"/>
    <s v="Carol"/>
    <s v="Wilson"/>
    <n v="55"/>
    <x v="2"/>
    <s v="Address_1432"/>
    <x v="28"/>
    <n v="19458796285"/>
    <s v="carol.wilson@kag.com"/>
    <x v="1"/>
    <n v="672.79"/>
    <s v="1/26/2015"/>
    <s v="12/9/2023"/>
    <n v="1432"/>
    <n v="44970"/>
    <x v="1"/>
    <n v="114.52"/>
    <n v="558.27"/>
    <x v="50"/>
    <n v="1432"/>
    <n v="48436.15"/>
    <x v="1"/>
    <n v="1.84"/>
    <n v="60"/>
    <s v="4/15/2020"/>
    <x v="0"/>
    <n v="1432"/>
    <x v="2"/>
    <n v="6466.42"/>
    <n v="1096.01"/>
    <n v="54.8"/>
    <s v="2/20/2023"/>
    <s v="8/9/2023"/>
    <n v="9114"/>
    <n v="1432"/>
    <s v="5/20/2023"/>
    <s v="Suggestion"/>
    <s v="Resolved"/>
    <s v="12/31/2023"/>
    <n v="1"/>
    <x v="9"/>
    <x v="1"/>
  </r>
  <r>
    <n v="1433"/>
    <s v="Margaret"/>
    <s v="Anderson"/>
    <n v="45"/>
    <x v="2"/>
    <s v="Address_1433"/>
    <x v="35"/>
    <n v="19458796286"/>
    <s v="margaret.anderson@kag.com"/>
    <x v="1"/>
    <n v="890.99"/>
    <s v="11/22/2019"/>
    <s v="9/21/2023"/>
    <n v="1433"/>
    <n v="44986"/>
    <x v="2"/>
    <n v="3963.23"/>
    <n v="4854.22"/>
    <x v="80"/>
    <n v="1433"/>
    <n v="39701.01"/>
    <x v="1"/>
    <n v="8.61"/>
    <n v="36"/>
    <s v="4/14/2022"/>
    <x v="0"/>
    <n v="1433"/>
    <x v="0"/>
    <n v="7737"/>
    <n v="4350"/>
    <n v="217.5"/>
    <s v="4/1/2023"/>
    <s v="8/13/2023"/>
    <n v="8147"/>
    <n v="1433"/>
    <s v="11/13/2023"/>
    <s v="Complaint"/>
    <s v="Resolved"/>
    <s v="10/20/2023"/>
    <n v="1"/>
    <x v="11"/>
    <x v="0"/>
  </r>
  <r>
    <n v="1434"/>
    <s v="Kenneth"/>
    <s v="Nelson"/>
    <n v="50"/>
    <x v="2"/>
    <s v="Address_1434"/>
    <x v="9"/>
    <n v="19458796287"/>
    <s v="kenneth.nelson@kag.com"/>
    <x v="1"/>
    <n v="3260.37"/>
    <s v="6/15/2020"/>
    <s v="9/26/2023"/>
    <n v="1434"/>
    <n v="45253"/>
    <x v="1"/>
    <n v="1684.89"/>
    <n v="4945.26"/>
    <x v="27"/>
    <n v="1434"/>
    <n v="38300.959999999999"/>
    <x v="2"/>
    <n v="9.0500000000000007"/>
    <n v="12"/>
    <s v="10/26/2020"/>
    <x v="2"/>
    <n v="1434"/>
    <x v="0"/>
    <n v="2062.77"/>
    <n v="2887.85"/>
    <n v="144.38999999999999"/>
    <s v="2/25/2023"/>
    <s v="10/26/2023"/>
    <n v="1767"/>
    <n v="1434"/>
    <s v="12/31/2023"/>
    <s v="Suggestion"/>
    <s v="Pending"/>
    <s v="1/29/2023"/>
    <n v="1"/>
    <x v="4"/>
    <x v="1"/>
  </r>
  <r>
    <n v="1435"/>
    <s v="Donna"/>
    <s v="Allen"/>
    <n v="41"/>
    <x v="1"/>
    <s v="Address_1435"/>
    <x v="39"/>
    <n v="19458796288"/>
    <s v="donna.allen@kag.com"/>
    <x v="1"/>
    <n v="2309.4"/>
    <s v="12/30/2022"/>
    <s v="10/9/2023"/>
    <n v="1435"/>
    <n v="45175"/>
    <x v="2"/>
    <n v="1146.05"/>
    <n v="1163.3499999999999"/>
    <x v="84"/>
    <n v="1435"/>
    <n v="4794.17"/>
    <x v="0"/>
    <n v="7.57"/>
    <n v="60"/>
    <s v="11/29/2021"/>
    <x v="2"/>
    <n v="1435"/>
    <x v="0"/>
    <n v="3805.52"/>
    <n v="1059.52"/>
    <n v="52.98"/>
    <s v="5/31/2023"/>
    <s v="7/16/2023"/>
    <n v="5954"/>
    <n v="1435"/>
    <s v="11/20/2023"/>
    <s v="Praise"/>
    <s v="Pending"/>
    <s v="4/11/2023"/>
    <n v="1"/>
    <x v="6"/>
    <x v="0"/>
  </r>
  <r>
    <n v="1436"/>
    <s v="Kimberly"/>
    <s v="Walker"/>
    <n v="64"/>
    <x v="0"/>
    <s v="Address_1436"/>
    <x v="30"/>
    <n v="19458796289"/>
    <s v="kimberly.walker@kag.com"/>
    <x v="1"/>
    <n v="2316.5100000000002"/>
    <s v="1/25/2015"/>
    <s v="8/9/2023"/>
    <n v="1436"/>
    <n v="45052"/>
    <x v="1"/>
    <n v="2532.77"/>
    <n v="4849.28"/>
    <x v="31"/>
    <n v="1436"/>
    <n v="10409.16"/>
    <x v="0"/>
    <n v="6.67"/>
    <n v="48"/>
    <s v="11/6/2021"/>
    <x v="2"/>
    <n v="1436"/>
    <x v="0"/>
    <n v="5552.99"/>
    <n v="3684.61"/>
    <n v="184.23"/>
    <s v="12/1/2023"/>
    <s v="10/13/2023"/>
    <n v="4283"/>
    <n v="1436"/>
    <s v="12/19/2023"/>
    <s v="Praise"/>
    <s v="Resolved"/>
    <s v="7/6/2023"/>
    <n v="1"/>
    <x v="10"/>
    <x v="3"/>
  </r>
  <r>
    <n v="1437"/>
    <s v="Thomas"/>
    <s v="Wright"/>
    <n v="62"/>
    <x v="1"/>
    <s v="Address_1437"/>
    <x v="34"/>
    <n v="19458796290"/>
    <s v="thomas.wright@kag.com"/>
    <x v="0"/>
    <n v="4639.3599999999997"/>
    <s v="6/10/2006"/>
    <s v="4/1/2023"/>
    <n v="1437"/>
    <n v="44971"/>
    <x v="0"/>
    <n v="52.08"/>
    <n v="4587.28"/>
    <x v="61"/>
    <n v="1437"/>
    <n v="1907.38"/>
    <x v="2"/>
    <n v="9.36"/>
    <n v="48"/>
    <s v="9/6/2021"/>
    <x v="1"/>
    <n v="1437"/>
    <x v="2"/>
    <n v="3879.72"/>
    <n v="158.37"/>
    <n v="7.92"/>
    <s v="3/18/2023"/>
    <s v="10/25/2023"/>
    <n v="7114"/>
    <n v="1437"/>
    <s v="5/9/2023"/>
    <s v="Complaint"/>
    <s v="Pending"/>
    <s v="8/31/2023"/>
    <n v="1"/>
    <x v="9"/>
    <x v="3"/>
  </r>
  <r>
    <n v="1438"/>
    <s v="Paul"/>
    <s v="Taylor"/>
    <n v="23"/>
    <x v="0"/>
    <s v="Address_1438"/>
    <x v="26"/>
    <n v="19458796291"/>
    <s v="paul.taylor@kag.com"/>
    <x v="0"/>
    <n v="940.84"/>
    <s v="8/7/2007"/>
    <s v="2/25/2023"/>
    <n v="1438"/>
    <n v="44928"/>
    <x v="0"/>
    <n v="4320.83"/>
    <n v="5261.67"/>
    <x v="88"/>
    <n v="1438"/>
    <n v="39055.81"/>
    <x v="2"/>
    <n v="6.6"/>
    <n v="36"/>
    <s v="1/20/2021"/>
    <x v="0"/>
    <n v="1438"/>
    <x v="0"/>
    <n v="1991.41"/>
    <n v="1090.1300000000001"/>
    <n v="54.51"/>
    <s v="3/13/2023"/>
    <s v="1/24/2023"/>
    <n v="4190"/>
    <n v="1438"/>
    <s v="4/11/2023"/>
    <s v="Suggestion"/>
    <s v="Resolved"/>
    <s v="9/1/2023"/>
    <n v="1"/>
    <x v="3"/>
    <x v="2"/>
  </r>
  <r>
    <n v="1439"/>
    <s v="Matthew"/>
    <s v="Ramirez"/>
    <n v="38"/>
    <x v="2"/>
    <s v="Address_1439"/>
    <x v="13"/>
    <n v="19458796292"/>
    <s v="matthew.ramirez@kag.com"/>
    <x v="1"/>
    <n v="9955.4599999999991"/>
    <s v="2/10/2016"/>
    <s v="4/16/2023"/>
    <n v="1439"/>
    <n v="45088"/>
    <x v="0"/>
    <n v="1314.14"/>
    <n v="8641.32"/>
    <x v="74"/>
    <n v="1439"/>
    <n v="14633.91"/>
    <x v="2"/>
    <n v="8.1199999999999992"/>
    <n v="48"/>
    <s v="9/11/2020"/>
    <x v="0"/>
    <n v="1439"/>
    <x v="2"/>
    <n v="3786.08"/>
    <n v="1134.21"/>
    <n v="56.71"/>
    <s v="1/16/2023"/>
    <s v="7/28/2023"/>
    <n v="870"/>
    <n v="1439"/>
    <s v="10/16/2023"/>
    <s v="Complaint"/>
    <s v="Pending"/>
    <s v="2/22/2023"/>
    <n v="1"/>
    <x v="7"/>
    <x v="0"/>
  </r>
  <r>
    <n v="1440"/>
    <s v="Donna"/>
    <s v="Jackson"/>
    <n v="62"/>
    <x v="1"/>
    <s v="Address_1440"/>
    <x v="30"/>
    <n v="19458796293"/>
    <s v="donna.jackson@kag.com"/>
    <x v="1"/>
    <n v="6988.5"/>
    <s v="5/19/2009"/>
    <s v="10/14/2023"/>
    <n v="1440"/>
    <n v="45123"/>
    <x v="2"/>
    <n v="4614.51"/>
    <n v="11603.01"/>
    <x v="27"/>
    <n v="1440"/>
    <n v="7478.97"/>
    <x v="1"/>
    <n v="5.24"/>
    <n v="24"/>
    <s v="5/3/2020"/>
    <x v="1"/>
    <n v="1440"/>
    <x v="0"/>
    <n v="5125.6099999999997"/>
    <n v="1458.32"/>
    <n v="72.92"/>
    <s v="3/28/2023"/>
    <s v="11/11/2023"/>
    <n v="933"/>
    <n v="1440"/>
    <s v="8/31/2023"/>
    <s v="Complaint"/>
    <s v="Resolved"/>
    <s v="10/2/2023"/>
    <n v="1"/>
    <x v="2"/>
    <x v="3"/>
  </r>
  <r>
    <n v="1441"/>
    <s v="Barbara"/>
    <s v="Rivera"/>
    <n v="21"/>
    <x v="1"/>
    <s v="Address_1441"/>
    <x v="19"/>
    <n v="19458796294"/>
    <s v="barbara.rivera@kag.com"/>
    <x v="1"/>
    <n v="399.9"/>
    <s v="10/8/2022"/>
    <s v="9/30/2023"/>
    <n v="1441"/>
    <n v="45120"/>
    <x v="0"/>
    <n v="3392.01"/>
    <n v="3791.91"/>
    <x v="51"/>
    <n v="1441"/>
    <n v="9912.67"/>
    <x v="1"/>
    <n v="7.54"/>
    <n v="60"/>
    <s v="2/11/2020"/>
    <x v="2"/>
    <n v="1441"/>
    <x v="2"/>
    <n v="2330.13"/>
    <n v="171.87"/>
    <n v="8.59"/>
    <s v="7/8/2023"/>
    <s v="7/12/2023"/>
    <n v="2065"/>
    <n v="1441"/>
    <s v="7/2/2023"/>
    <s v="Complaint"/>
    <s v="Pending"/>
    <s v="3/24/2023"/>
    <n v="1"/>
    <x v="2"/>
    <x v="2"/>
  </r>
  <r>
    <n v="1442"/>
    <s v="Daniel"/>
    <s v="Thompson"/>
    <n v="50"/>
    <x v="1"/>
    <s v="Address_1442"/>
    <x v="17"/>
    <n v="19458796295"/>
    <s v="daniel.thompson@kag.com"/>
    <x v="1"/>
    <n v="6949.85"/>
    <s v="5/10/2002"/>
    <s v="10/20/2023"/>
    <n v="1442"/>
    <n v="45244"/>
    <x v="0"/>
    <n v="2747.76"/>
    <n v="9697.61"/>
    <x v="3"/>
    <n v="1442"/>
    <n v="32415.47"/>
    <x v="2"/>
    <n v="9.99"/>
    <n v="60"/>
    <s v="6/10/2020"/>
    <x v="2"/>
    <n v="1442"/>
    <x v="0"/>
    <n v="6956.48"/>
    <n v="4212.88"/>
    <n v="210.64"/>
    <s v="1/26/2023"/>
    <s v="2/23/2023"/>
    <n v="6802"/>
    <n v="1442"/>
    <s v="2/18/2023"/>
    <s v="Complaint"/>
    <s v="Resolved"/>
    <s v="7/14/2023"/>
    <n v="1"/>
    <x v="4"/>
    <x v="1"/>
  </r>
  <r>
    <n v="1443"/>
    <s v="Carol"/>
    <s v="Young"/>
    <n v="27"/>
    <x v="2"/>
    <s v="Address_1443"/>
    <x v="18"/>
    <n v="19458796296"/>
    <s v="carol.young@kag.com"/>
    <x v="0"/>
    <n v="7939.1"/>
    <s v="8/7/2003"/>
    <s v="2/16/2023"/>
    <n v="1443"/>
    <n v="44973"/>
    <x v="0"/>
    <n v="4033.21"/>
    <n v="11972.31"/>
    <x v="67"/>
    <n v="1443"/>
    <n v="22219.48"/>
    <x v="0"/>
    <n v="4.4400000000000004"/>
    <n v="60"/>
    <s v="2/7/2021"/>
    <x v="2"/>
    <n v="1443"/>
    <x v="2"/>
    <n v="1653.72"/>
    <n v="486.76"/>
    <n v="24.34"/>
    <s v="11/5/2023"/>
    <s v="11/11/2023"/>
    <n v="534"/>
    <n v="1443"/>
    <s v="7/9/2023"/>
    <s v="Praise"/>
    <s v="Pending"/>
    <s v="2/18/2023"/>
    <n v="1"/>
    <x v="9"/>
    <x v="4"/>
  </r>
  <r>
    <n v="1444"/>
    <s v="Lisa"/>
    <s v="Flores"/>
    <n v="53"/>
    <x v="0"/>
    <s v="Address_1444"/>
    <x v="0"/>
    <n v="19458796297"/>
    <s v="lisa.flores@kag.com"/>
    <x v="0"/>
    <n v="1988.55"/>
    <s v="6/20/2012"/>
    <s v="11/3/2023"/>
    <n v="1444"/>
    <n v="45152"/>
    <x v="2"/>
    <n v="4966.3500000000004"/>
    <n v="6954.9"/>
    <x v="24"/>
    <n v="1444"/>
    <n v="47128.42"/>
    <x v="2"/>
    <n v="7.48"/>
    <n v="24"/>
    <s v="8/9/2021"/>
    <x v="0"/>
    <n v="1444"/>
    <x v="0"/>
    <n v="9024.4500000000007"/>
    <n v="4145.99"/>
    <n v="207.3"/>
    <s v="1/30/2023"/>
    <s v="8/22/2023"/>
    <n v="5337"/>
    <n v="1444"/>
    <s v="7/31/2023"/>
    <s v="Complaint"/>
    <s v="Pending"/>
    <s v="9/19/2023"/>
    <n v="1"/>
    <x v="5"/>
    <x v="1"/>
  </r>
  <r>
    <n v="1445"/>
    <s v="Charles"/>
    <s v="Gonzalez"/>
    <n v="30"/>
    <x v="2"/>
    <s v="Address_1445"/>
    <x v="15"/>
    <n v="19458796298"/>
    <s v="charles.gonzalez@kag.com"/>
    <x v="1"/>
    <n v="8418.74"/>
    <s v="11/23/2002"/>
    <s v="4/24/2023"/>
    <n v="1445"/>
    <n v="44928"/>
    <x v="0"/>
    <n v="1263.53"/>
    <n v="7155.21"/>
    <x v="91"/>
    <n v="1445"/>
    <n v="18928.689999999999"/>
    <x v="2"/>
    <n v="2.34"/>
    <n v="24"/>
    <s v="8/29/2021"/>
    <x v="0"/>
    <n v="1445"/>
    <x v="2"/>
    <n v="4265.91"/>
    <n v="901.34"/>
    <n v="45.07"/>
    <s v="7/29/2023"/>
    <s v="12/1/2023"/>
    <n v="519"/>
    <n v="1445"/>
    <s v="7/10/2023"/>
    <s v="Praise"/>
    <s v="Resolved"/>
    <s v="9/6/2023"/>
    <n v="-1"/>
    <x v="3"/>
    <x v="4"/>
  </r>
  <r>
    <n v="1446"/>
    <s v="Anthony"/>
    <s v="Martin"/>
    <n v="53"/>
    <x v="1"/>
    <s v="Address_1446"/>
    <x v="34"/>
    <n v="19458796299"/>
    <s v="anthony.martin@kag.com"/>
    <x v="0"/>
    <n v="6156.47"/>
    <s v="11/8/2018"/>
    <s v="2/27/2023"/>
    <n v="1446"/>
    <n v="45138"/>
    <x v="0"/>
    <n v="1781.93"/>
    <n v="7938.4"/>
    <x v="42"/>
    <n v="1446"/>
    <n v="41859.839999999997"/>
    <x v="2"/>
    <n v="6.72"/>
    <n v="60"/>
    <s v="6/10/2022"/>
    <x v="2"/>
    <n v="1446"/>
    <x v="2"/>
    <n v="4230.25"/>
    <n v="4204.8900000000003"/>
    <n v="210.24"/>
    <s v="1/18/2023"/>
    <s v="11/12/2023"/>
    <n v="5070"/>
    <n v="1446"/>
    <s v="11/20/2023"/>
    <s v="Complaint"/>
    <s v="Resolved"/>
    <s v="12/13/2023"/>
    <n v="1"/>
    <x v="2"/>
    <x v="1"/>
  </r>
  <r>
    <n v="1447"/>
    <s v="Donald"/>
    <s v="Wright"/>
    <n v="65"/>
    <x v="1"/>
    <s v="Address_1447"/>
    <x v="10"/>
    <n v="19458796300"/>
    <s v="donald.wright@kag.com"/>
    <x v="0"/>
    <n v="8226.4699999999993"/>
    <s v="3/27/2022"/>
    <s v="2/13/2023"/>
    <n v="1447"/>
    <n v="45141"/>
    <x v="1"/>
    <n v="2427.2800000000002"/>
    <n v="5799.19"/>
    <x v="41"/>
    <n v="1447"/>
    <n v="27776.79"/>
    <x v="2"/>
    <n v="3.91"/>
    <n v="60"/>
    <s v="3/29/2020"/>
    <x v="1"/>
    <n v="1447"/>
    <x v="1"/>
    <n v="2888.49"/>
    <n v="145.46"/>
    <n v="7.27"/>
    <s v="10/22/2023"/>
    <s v="2/7/2023"/>
    <n v="5787"/>
    <n v="1447"/>
    <s v="10/29/2023"/>
    <s v="Suggestion"/>
    <s v="Resolved"/>
    <s v="5/16/2023"/>
    <n v="1"/>
    <x v="5"/>
    <x v="3"/>
  </r>
  <r>
    <n v="1448"/>
    <s v="Jennifer"/>
    <s v="Jones"/>
    <n v="26"/>
    <x v="2"/>
    <s v="Address_1448"/>
    <x v="30"/>
    <n v="19458796301"/>
    <s v="jennifer.jones@kag.com"/>
    <x v="1"/>
    <n v="7195.27"/>
    <s v="2/23/2012"/>
    <s v="12/20/2023"/>
    <n v="1448"/>
    <n v="45219"/>
    <x v="2"/>
    <n v="2701.99"/>
    <n v="9897.26"/>
    <x v="50"/>
    <n v="1448"/>
    <n v="35562.03"/>
    <x v="1"/>
    <n v="8.8000000000000007"/>
    <n v="48"/>
    <s v="1/22/2021"/>
    <x v="2"/>
    <n v="1448"/>
    <x v="0"/>
    <n v="5337.32"/>
    <n v="3922.4"/>
    <n v="196.12"/>
    <s v="2/14/2023"/>
    <s v="7/12/2023"/>
    <n v="3501"/>
    <n v="1448"/>
    <s v="12/29/2023"/>
    <s v="Suggestion"/>
    <s v="Resolved"/>
    <s v="9/23/2023"/>
    <n v="1"/>
    <x v="8"/>
    <x v="4"/>
  </r>
  <r>
    <n v="1449"/>
    <s v="Anthony"/>
    <s v="Rodriguez"/>
    <n v="48"/>
    <x v="1"/>
    <s v="Address_1449"/>
    <x v="22"/>
    <n v="19458796302"/>
    <s v="anthony.rodriguez@kag.com"/>
    <x v="1"/>
    <n v="7075.82"/>
    <s v="8/3/2021"/>
    <s v="8/19/2023"/>
    <n v="1449"/>
    <n v="45006"/>
    <x v="0"/>
    <n v="2769.32"/>
    <n v="4306.5"/>
    <x v="35"/>
    <n v="1449"/>
    <n v="9264.3799999999992"/>
    <x v="1"/>
    <n v="4.24"/>
    <n v="12"/>
    <s v="8/19/2021"/>
    <x v="1"/>
    <n v="1449"/>
    <x v="1"/>
    <n v="8489.56"/>
    <n v="2664"/>
    <n v="133.19999999999999"/>
    <s v="2/7/2023"/>
    <s v="1/11/2023"/>
    <n v="5626"/>
    <n v="1449"/>
    <s v="7/19/2023"/>
    <s v="Praise"/>
    <s v="Pending"/>
    <s v="5/17/2023"/>
    <n v="1"/>
    <x v="11"/>
    <x v="1"/>
  </r>
  <r>
    <n v="1450"/>
    <s v="Michelle"/>
    <s v="Lewis"/>
    <n v="21"/>
    <x v="1"/>
    <s v="Address_1450"/>
    <x v="9"/>
    <n v="19458796303"/>
    <s v="michelle.lewis@kag.com"/>
    <x v="1"/>
    <n v="1666.59"/>
    <s v="4/22/2004"/>
    <s v="9/24/2023"/>
    <n v="1450"/>
    <n v="45045"/>
    <x v="0"/>
    <n v="2749.37"/>
    <n v="4415.96"/>
    <x v="19"/>
    <n v="1450"/>
    <n v="37700.239999999998"/>
    <x v="0"/>
    <n v="5.01"/>
    <n v="24"/>
    <s v="7/26/2022"/>
    <x v="0"/>
    <n v="1450"/>
    <x v="2"/>
    <n v="6280.71"/>
    <n v="1081.48"/>
    <n v="54.07"/>
    <s v="10/19/2023"/>
    <s v="9/1/2023"/>
    <n v="6055"/>
    <n v="1450"/>
    <s v="2/16/2023"/>
    <s v="Complaint"/>
    <s v="Resolved"/>
    <s v="11/1/2023"/>
    <n v="1"/>
    <x v="1"/>
    <x v="2"/>
  </r>
  <r>
    <n v="1451"/>
    <s v="Kimberly"/>
    <s v="Garcia"/>
    <n v="37"/>
    <x v="0"/>
    <s v="Address_1451"/>
    <x v="14"/>
    <n v="19458796304"/>
    <s v="kimberly.garcia@kag.com"/>
    <x v="1"/>
    <n v="3226.39"/>
    <s v="9/14/2019"/>
    <s v="1/12/2023"/>
    <n v="1451"/>
    <n v="45012"/>
    <x v="0"/>
    <n v="4142.93"/>
    <n v="7369.32"/>
    <x v="8"/>
    <n v="1451"/>
    <n v="5197.1099999999997"/>
    <x v="1"/>
    <n v="9.82"/>
    <n v="48"/>
    <s v="11/21/2021"/>
    <x v="0"/>
    <n v="1451"/>
    <x v="1"/>
    <n v="8291.44"/>
    <n v="2032.45"/>
    <n v="101.62"/>
    <s v="12/20/2023"/>
    <s v="7/2/2023"/>
    <n v="1355"/>
    <n v="1451"/>
    <s v="4/12/2023"/>
    <s v="Complaint"/>
    <s v="Pending"/>
    <s v="3/2/2023"/>
    <n v="1"/>
    <x v="11"/>
    <x v="0"/>
  </r>
  <r>
    <n v="1452"/>
    <s v="Barbara"/>
    <s v="Harris"/>
    <n v="25"/>
    <x v="0"/>
    <s v="Address_1452"/>
    <x v="32"/>
    <n v="19458796305"/>
    <s v="barbara.harris@kag.com"/>
    <x v="1"/>
    <n v="5280.13"/>
    <s v="8/26/2019"/>
    <s v="7/24/2023"/>
    <n v="1452"/>
    <n v="45245"/>
    <x v="1"/>
    <n v="2028.96"/>
    <n v="7309.09"/>
    <x v="58"/>
    <n v="1452"/>
    <n v="34864.949999999997"/>
    <x v="2"/>
    <n v="2.94"/>
    <n v="60"/>
    <s v="9/16/2021"/>
    <x v="0"/>
    <n v="1452"/>
    <x v="1"/>
    <n v="9719.07"/>
    <n v="485.44"/>
    <n v="24.27"/>
    <s v="8/7/2023"/>
    <s v="8/17/2023"/>
    <n v="9858"/>
    <n v="1452"/>
    <s v="9/20/2023"/>
    <s v="Complaint"/>
    <s v="Pending"/>
    <s v="12/21/2023"/>
    <n v="1"/>
    <x v="4"/>
    <x v="2"/>
  </r>
  <r>
    <n v="1453"/>
    <s v="Brian"/>
    <s v="Walker"/>
    <n v="44"/>
    <x v="0"/>
    <s v="Address_1453"/>
    <x v="3"/>
    <n v="19458796306"/>
    <s v="brian.walker@kag.com"/>
    <x v="0"/>
    <n v="1214.21"/>
    <s v="12/13/2004"/>
    <s v="2/23/2023"/>
    <n v="1453"/>
    <n v="44982"/>
    <x v="1"/>
    <n v="64.75"/>
    <n v="1149.46"/>
    <x v="77"/>
    <n v="1453"/>
    <n v="23810.36"/>
    <x v="2"/>
    <n v="6.08"/>
    <n v="60"/>
    <s v="3/2/2021"/>
    <x v="0"/>
    <n v="1453"/>
    <x v="2"/>
    <n v="6627.48"/>
    <n v="686.25"/>
    <n v="34.31"/>
    <s v="9/19/2023"/>
    <s v="5/11/2023"/>
    <n v="3114"/>
    <n v="1453"/>
    <s v="5/18/2023"/>
    <s v="Praise"/>
    <s v="Pending"/>
    <s v="4/5/2023"/>
    <n v="1"/>
    <x v="9"/>
    <x v="0"/>
  </r>
  <r>
    <n v="1454"/>
    <s v="John"/>
    <s v="Perez"/>
    <n v="53"/>
    <x v="0"/>
    <s v="Address_1454"/>
    <x v="11"/>
    <n v="19458796307"/>
    <s v="john.perez@kag.com"/>
    <x v="0"/>
    <n v="4837.08"/>
    <s v="6/10/2019"/>
    <s v="2/3/2023"/>
    <n v="1454"/>
    <n v="44989"/>
    <x v="1"/>
    <n v="4379.71"/>
    <n v="457.37"/>
    <x v="10"/>
    <n v="1454"/>
    <n v="12197.78"/>
    <x v="2"/>
    <n v="8.77"/>
    <n v="60"/>
    <s v="1/26/2022"/>
    <x v="2"/>
    <n v="1454"/>
    <x v="1"/>
    <n v="2517.91"/>
    <n v="1835.43"/>
    <n v="91.77"/>
    <s v="10/4/2023"/>
    <s v="5/19/2023"/>
    <n v="2073"/>
    <n v="1454"/>
    <s v="10/22/2023"/>
    <s v="Praise"/>
    <s v="Pending"/>
    <s v="12/31/2023"/>
    <n v="1"/>
    <x v="11"/>
    <x v="1"/>
  </r>
  <r>
    <n v="1455"/>
    <s v="Elizabeth"/>
    <s v="Johnson"/>
    <n v="26"/>
    <x v="0"/>
    <s v="Address_1455"/>
    <x v="17"/>
    <n v="19458796308"/>
    <s v="elizabeth.johnson@kag.com"/>
    <x v="0"/>
    <n v="4508.67"/>
    <s v="1/18/2017"/>
    <s v="9/5/2023"/>
    <n v="1455"/>
    <n v="44934"/>
    <x v="0"/>
    <n v="3314.64"/>
    <n v="7823.31"/>
    <x v="92"/>
    <n v="1455"/>
    <n v="24538.97"/>
    <x v="0"/>
    <n v="3.83"/>
    <n v="12"/>
    <s v="11/2/2020"/>
    <x v="0"/>
    <n v="1455"/>
    <x v="1"/>
    <n v="3724.8"/>
    <n v="2062.13"/>
    <n v="103.11"/>
    <s v="5/12/2023"/>
    <s v="11/12/2023"/>
    <n v="5955"/>
    <n v="1455"/>
    <s v="3/12/2023"/>
    <s v="Suggestion"/>
    <s v="Resolved"/>
    <s v="3/21/2023"/>
    <n v="1"/>
    <x v="3"/>
    <x v="4"/>
  </r>
  <r>
    <n v="1456"/>
    <s v="Brian"/>
    <s v="Hall"/>
    <n v="60"/>
    <x v="0"/>
    <s v="Address_1456"/>
    <x v="25"/>
    <n v="19458796309"/>
    <s v="brian.hall@kag.com"/>
    <x v="0"/>
    <n v="2396.04"/>
    <s v="6/4/2004"/>
    <s v="5/16/2023"/>
    <n v="1456"/>
    <n v="45109"/>
    <x v="2"/>
    <n v="955.51"/>
    <n v="1440.53"/>
    <x v="46"/>
    <n v="1456"/>
    <n v="42928.23"/>
    <x v="1"/>
    <n v="1.1399999999999999"/>
    <n v="24"/>
    <s v="5/27/2021"/>
    <x v="1"/>
    <n v="1456"/>
    <x v="1"/>
    <n v="6952.56"/>
    <n v="3880.05"/>
    <n v="194"/>
    <s v="10/3/2023"/>
    <s v="5/18/2023"/>
    <n v="6089"/>
    <n v="1456"/>
    <s v="6/27/2023"/>
    <s v="Suggestion"/>
    <s v="Resolved"/>
    <s v="3/3/2023"/>
    <n v="1"/>
    <x v="2"/>
    <x v="1"/>
  </r>
  <r>
    <n v="1457"/>
    <s v="Thomas"/>
    <s v="Jones"/>
    <n v="41"/>
    <x v="1"/>
    <s v="Address_1457"/>
    <x v="8"/>
    <n v="19458796310"/>
    <s v="thomas.jones@kag.com"/>
    <x v="1"/>
    <n v="2077.21"/>
    <s v="10/22/2012"/>
    <s v="8/18/2023"/>
    <n v="1457"/>
    <n v="45161"/>
    <x v="2"/>
    <n v="157.71"/>
    <n v="1919.5"/>
    <x v="66"/>
    <n v="1457"/>
    <n v="8581.24"/>
    <x v="2"/>
    <n v="9.07"/>
    <n v="60"/>
    <s v="3/23/2021"/>
    <x v="2"/>
    <n v="1457"/>
    <x v="1"/>
    <n v="8038.12"/>
    <n v="3781.48"/>
    <n v="189.07"/>
    <s v="3/4/2023"/>
    <s v="5/20/2023"/>
    <n v="8121"/>
    <n v="1457"/>
    <s v="9/17/2023"/>
    <s v="Complaint"/>
    <s v="Resolved"/>
    <s v="7/31/2023"/>
    <n v="1"/>
    <x v="5"/>
    <x v="0"/>
  </r>
  <r>
    <n v="1458"/>
    <s v="Sandra"/>
    <s v="Clark"/>
    <n v="54"/>
    <x v="1"/>
    <s v="Address_1458"/>
    <x v="35"/>
    <n v="19458796311"/>
    <s v="sandra.clark@kag.com"/>
    <x v="0"/>
    <n v="2549"/>
    <s v="8/18/2013"/>
    <s v="12/22/2023"/>
    <n v="1458"/>
    <n v="45016"/>
    <x v="1"/>
    <n v="1585.74"/>
    <n v="4134.74"/>
    <x v="57"/>
    <n v="1458"/>
    <n v="9311.69"/>
    <x v="2"/>
    <n v="6.58"/>
    <n v="48"/>
    <s v="5/9/2020"/>
    <x v="2"/>
    <n v="1458"/>
    <x v="2"/>
    <n v="6891.07"/>
    <n v="1200.57"/>
    <n v="60.03"/>
    <s v="4/23/2023"/>
    <s v="10/23/2023"/>
    <n v="1771"/>
    <n v="1458"/>
    <s v="11/17/2023"/>
    <s v="Suggestion"/>
    <s v="Resolved"/>
    <s v="2/3/2023"/>
    <n v="1"/>
    <x v="11"/>
    <x v="1"/>
  </r>
  <r>
    <n v="1459"/>
    <s v="Charles"/>
    <s v="Harris"/>
    <n v="58"/>
    <x v="0"/>
    <s v="Address_1459"/>
    <x v="28"/>
    <n v="19458796312"/>
    <s v="charles.harris@kag.com"/>
    <x v="1"/>
    <n v="6090.56"/>
    <s v="9/5/2010"/>
    <s v="10/5/2023"/>
    <n v="1459"/>
    <n v="45030"/>
    <x v="0"/>
    <n v="630.99"/>
    <n v="6721.55"/>
    <x v="61"/>
    <n v="1459"/>
    <n v="27165.87"/>
    <x v="2"/>
    <n v="3.07"/>
    <n v="36"/>
    <s v="5/5/2021"/>
    <x v="2"/>
    <n v="1459"/>
    <x v="2"/>
    <n v="6210.58"/>
    <n v="919.4"/>
    <n v="45.97"/>
    <s v="12/9/2023"/>
    <s v="2/8/2023"/>
    <n v="945"/>
    <n v="1459"/>
    <s v="10/7/2023"/>
    <s v="Suggestion"/>
    <s v="Resolved"/>
    <s v="7/2/2023"/>
    <n v="1"/>
    <x v="1"/>
    <x v="1"/>
  </r>
  <r>
    <n v="1460"/>
    <s v="Betty"/>
    <s v="Davis"/>
    <n v="57"/>
    <x v="2"/>
    <s v="Address_1460"/>
    <x v="1"/>
    <n v="19458796313"/>
    <s v="betty.davis@kag.com"/>
    <x v="0"/>
    <n v="4208.03"/>
    <s v="5/20/2002"/>
    <s v="9/18/2023"/>
    <n v="1460"/>
    <n v="45205"/>
    <x v="2"/>
    <n v="4485.16"/>
    <n v="-277.13"/>
    <x v="41"/>
    <n v="1460"/>
    <n v="31637.47"/>
    <x v="0"/>
    <n v="3.49"/>
    <n v="36"/>
    <s v="1/17/2020"/>
    <x v="2"/>
    <n v="1460"/>
    <x v="1"/>
    <n v="9342.6"/>
    <n v="841.55"/>
    <n v="42.08"/>
    <s v="8/22/2023"/>
    <s v="1/16/2023"/>
    <n v="6776"/>
    <n v="1460"/>
    <s v="5/29/2023"/>
    <s v="Suggestion"/>
    <s v="Resolved"/>
    <s v="2/17/2023"/>
    <n v="1"/>
    <x v="8"/>
    <x v="1"/>
  </r>
  <r>
    <n v="1461"/>
    <s v="Melissa"/>
    <s v="Smith"/>
    <n v="47"/>
    <x v="0"/>
    <s v="Address_1461"/>
    <x v="8"/>
    <n v="19458796314"/>
    <s v="melissa.smith@kag.com"/>
    <x v="1"/>
    <n v="4198.2"/>
    <s v="10/26/2000"/>
    <s v="1/20/2023"/>
    <n v="1461"/>
    <n v="45267"/>
    <x v="0"/>
    <n v="1396.55"/>
    <n v="2801.65"/>
    <x v="0"/>
    <n v="1461"/>
    <n v="21589.79"/>
    <x v="1"/>
    <n v="8.1999999999999993"/>
    <n v="12"/>
    <s v="8/1/2020"/>
    <x v="1"/>
    <n v="1461"/>
    <x v="0"/>
    <n v="5468.9"/>
    <n v="2953.63"/>
    <n v="147.68"/>
    <s v="4/21/2023"/>
    <s v="12/21/2023"/>
    <n v="2420"/>
    <n v="1461"/>
    <s v="12/30/2023"/>
    <s v="Suggestion"/>
    <s v="Pending"/>
    <s v="4/11/2023"/>
    <n v="1"/>
    <x v="0"/>
    <x v="1"/>
  </r>
  <r>
    <n v="1462"/>
    <s v="Mary"/>
    <s v="Martin"/>
    <n v="43"/>
    <x v="1"/>
    <s v="Address_1462"/>
    <x v="17"/>
    <n v="19458796315"/>
    <s v="mary.martin@kag.com"/>
    <x v="0"/>
    <n v="1899.16"/>
    <s v="3/19/2006"/>
    <s v="8/3/2023"/>
    <n v="1462"/>
    <n v="45176"/>
    <x v="1"/>
    <n v="3531.27"/>
    <n v="-1632.11"/>
    <x v="98"/>
    <n v="1462"/>
    <n v="14053.24"/>
    <x v="0"/>
    <n v="6.78"/>
    <n v="24"/>
    <s v="7/26/2020"/>
    <x v="0"/>
    <n v="1462"/>
    <x v="0"/>
    <n v="6999.91"/>
    <n v="2902.67"/>
    <n v="145.13"/>
    <s v="2/18/2023"/>
    <s v="9/9/2023"/>
    <n v="810"/>
    <n v="1462"/>
    <s v="9/19/2023"/>
    <s v="Complaint"/>
    <s v="Resolved"/>
    <s v="5/16/2023"/>
    <n v="1"/>
    <x v="6"/>
    <x v="0"/>
  </r>
  <r>
    <n v="1463"/>
    <s v="Kevin"/>
    <s v="Baker"/>
    <n v="21"/>
    <x v="2"/>
    <s v="Address_1463"/>
    <x v="32"/>
    <n v="19458796316"/>
    <s v="kevin.baker@kag.com"/>
    <x v="0"/>
    <n v="7894.92"/>
    <s v="11/7/2011"/>
    <s v="8/20/2023"/>
    <n v="1463"/>
    <n v="45054"/>
    <x v="1"/>
    <n v="3293.37"/>
    <n v="11188.29"/>
    <x v="81"/>
    <n v="1463"/>
    <n v="4292.41"/>
    <x v="1"/>
    <n v="7.59"/>
    <n v="24"/>
    <s v="6/2/2021"/>
    <x v="1"/>
    <n v="1463"/>
    <x v="1"/>
    <n v="3811.06"/>
    <n v="524.65"/>
    <n v="26.23"/>
    <s v="12/15/2023"/>
    <s v="9/20/2023"/>
    <n v="9075"/>
    <n v="1463"/>
    <s v="1/29/2023"/>
    <s v="Suggestion"/>
    <s v="Pending"/>
    <s v="9/18/2023"/>
    <n v="1"/>
    <x v="10"/>
    <x v="2"/>
  </r>
  <r>
    <n v="1464"/>
    <s v="James"/>
    <s v="Thompson"/>
    <n v="69"/>
    <x v="2"/>
    <s v="Address_1464"/>
    <x v="31"/>
    <n v="19458796317"/>
    <s v="james.thompson@kag.com"/>
    <x v="0"/>
    <n v="7033.76"/>
    <s v="2/3/2006"/>
    <s v="4/28/2023"/>
    <n v="1464"/>
    <n v="45286"/>
    <x v="0"/>
    <n v="3572.73"/>
    <n v="3461.03"/>
    <x v="91"/>
    <n v="1464"/>
    <n v="3439.86"/>
    <x v="2"/>
    <n v="6.2"/>
    <n v="12"/>
    <s v="11/13/2020"/>
    <x v="2"/>
    <n v="1464"/>
    <x v="2"/>
    <n v="4499.6099999999997"/>
    <n v="1702.01"/>
    <n v="85.1"/>
    <s v="8/17/2023"/>
    <s v="12/2/2023"/>
    <n v="1307"/>
    <n v="1464"/>
    <s v="11/18/2023"/>
    <s v="Suggestion"/>
    <s v="Resolved"/>
    <s v="4/28/2023"/>
    <n v="1"/>
    <x v="0"/>
    <x v="3"/>
  </r>
  <r>
    <n v="1465"/>
    <s v="Margaret"/>
    <s v="Young"/>
    <n v="18"/>
    <x v="2"/>
    <s v="Address_1465"/>
    <x v="9"/>
    <n v="19458796318"/>
    <s v="margaret.young@kag.com"/>
    <x v="1"/>
    <n v="4347.84"/>
    <s v="3/14/2000"/>
    <s v="2/18/2023"/>
    <n v="1465"/>
    <n v="45106"/>
    <x v="2"/>
    <n v="2654.91"/>
    <n v="1692.93"/>
    <x v="95"/>
    <n v="1465"/>
    <n v="3000.19"/>
    <x v="0"/>
    <n v="8.11"/>
    <n v="36"/>
    <s v="7/1/2022"/>
    <x v="1"/>
    <n v="1465"/>
    <x v="1"/>
    <n v="3109.9"/>
    <n v="4371.92"/>
    <n v="218.6"/>
    <s v="6/5/2023"/>
    <s v="12/3/2023"/>
    <n v="9038"/>
    <n v="1465"/>
    <s v="7/30/2023"/>
    <s v="Complaint"/>
    <s v="Resolved"/>
    <s v="7/18/2023"/>
    <n v="1"/>
    <x v="7"/>
    <x v="2"/>
  </r>
  <r>
    <n v="1466"/>
    <s v="Sandra"/>
    <s v="Hernandez"/>
    <n v="37"/>
    <x v="1"/>
    <s v="Address_1466"/>
    <x v="6"/>
    <n v="19458796319"/>
    <s v="sandra.hernandez@kag.com"/>
    <x v="1"/>
    <n v="1507.8"/>
    <s v="5/30/2020"/>
    <s v="4/29/2023"/>
    <n v="1466"/>
    <n v="45019"/>
    <x v="2"/>
    <n v="3651.11"/>
    <n v="-2143.31"/>
    <x v="71"/>
    <n v="1466"/>
    <n v="45162.87"/>
    <x v="0"/>
    <n v="8.39"/>
    <n v="36"/>
    <s v="9/1/2022"/>
    <x v="1"/>
    <n v="1466"/>
    <x v="2"/>
    <n v="8202.27"/>
    <n v="4711.3999999999996"/>
    <n v="235.57"/>
    <s v="11/5/2023"/>
    <s v="9/9/2023"/>
    <n v="6034"/>
    <n v="1466"/>
    <s v="9/2/2023"/>
    <s v="Suggestion"/>
    <s v="Resolved"/>
    <s v="7/12/2023"/>
    <n v="1"/>
    <x v="1"/>
    <x v="0"/>
  </r>
  <r>
    <n v="1467"/>
    <s v="Mark"/>
    <s v="Hill"/>
    <n v="45"/>
    <x v="2"/>
    <s v="Address_1467"/>
    <x v="6"/>
    <n v="19458796320"/>
    <s v="mark.hill@kag.com"/>
    <x v="0"/>
    <n v="7175.54"/>
    <s v="4/3/2019"/>
    <s v="5/27/2023"/>
    <n v="1467"/>
    <n v="45108"/>
    <x v="1"/>
    <n v="2566.84"/>
    <n v="9742.3799999999992"/>
    <x v="17"/>
    <n v="1467"/>
    <n v="7436.5"/>
    <x v="0"/>
    <n v="4.4800000000000004"/>
    <n v="60"/>
    <s v="7/29/2021"/>
    <x v="2"/>
    <n v="1467"/>
    <x v="0"/>
    <n v="2792.29"/>
    <n v="4859.62"/>
    <n v="242.98"/>
    <s v="9/19/2023"/>
    <s v="6/6/2023"/>
    <n v="8771"/>
    <n v="1467"/>
    <s v="6/24/2023"/>
    <s v="Complaint"/>
    <s v="Pending"/>
    <s v="10/9/2023"/>
    <n v="1"/>
    <x v="2"/>
    <x v="0"/>
  </r>
  <r>
    <n v="1468"/>
    <s v="Charles"/>
    <s v="Campbell"/>
    <n v="62"/>
    <x v="1"/>
    <s v="Address_1468"/>
    <x v="6"/>
    <n v="19458796321"/>
    <s v="charles.campbell@kag.com"/>
    <x v="1"/>
    <n v="8998.56"/>
    <s v="10/1/2003"/>
    <s v="8/6/2023"/>
    <n v="1468"/>
    <n v="45138"/>
    <x v="0"/>
    <n v="1894.26"/>
    <n v="10892.82"/>
    <x v="87"/>
    <n v="1468"/>
    <n v="15461.05"/>
    <x v="1"/>
    <n v="9.11"/>
    <n v="48"/>
    <s v="2/12/2020"/>
    <x v="1"/>
    <n v="1468"/>
    <x v="1"/>
    <n v="3091.24"/>
    <n v="3468.11"/>
    <n v="173.41"/>
    <s v="1/30/2023"/>
    <s v="7/22/2023"/>
    <n v="767"/>
    <n v="1468"/>
    <s v="10/28/2023"/>
    <s v="Praise"/>
    <s v="Pending"/>
    <s v="7/20/2023"/>
    <n v="1"/>
    <x v="2"/>
    <x v="3"/>
  </r>
  <r>
    <n v="1469"/>
    <s v="William"/>
    <s v="White"/>
    <n v="41"/>
    <x v="1"/>
    <s v="Address_1469"/>
    <x v="28"/>
    <n v="19458796322"/>
    <s v="william.white@kag.com"/>
    <x v="0"/>
    <n v="1864.79"/>
    <s v="12/26/2003"/>
    <s v="8/16/2023"/>
    <n v="1469"/>
    <n v="45130"/>
    <x v="1"/>
    <n v="4293.62"/>
    <n v="6158.41"/>
    <x v="82"/>
    <n v="1469"/>
    <n v="49308.72"/>
    <x v="0"/>
    <n v="5.55"/>
    <n v="60"/>
    <s v="5/4/2022"/>
    <x v="2"/>
    <n v="1469"/>
    <x v="1"/>
    <n v="1964.64"/>
    <n v="188.6"/>
    <n v="9.43"/>
    <s v="6/15/2023"/>
    <s v="3/23/2023"/>
    <n v="2164"/>
    <n v="1469"/>
    <s v="8/1/2023"/>
    <s v="Suggestion"/>
    <s v="Pending"/>
    <s v="10/12/2023"/>
    <n v="1"/>
    <x v="2"/>
    <x v="0"/>
  </r>
  <r>
    <n v="1470"/>
    <s v="Michelle"/>
    <s v="Hernandez"/>
    <n v="45"/>
    <x v="0"/>
    <s v="Address_1470"/>
    <x v="24"/>
    <n v="19458796323"/>
    <s v="michelle.hernandez@kag.com"/>
    <x v="0"/>
    <n v="6066.34"/>
    <s v="3/15/2006"/>
    <s v="9/20/2023"/>
    <n v="1470"/>
    <n v="44963"/>
    <x v="2"/>
    <n v="2299.04"/>
    <n v="8365.3799999999992"/>
    <x v="37"/>
    <n v="1470"/>
    <n v="46446.26"/>
    <x v="0"/>
    <n v="2.44"/>
    <n v="24"/>
    <s v="5/8/2021"/>
    <x v="0"/>
    <n v="1470"/>
    <x v="2"/>
    <n v="7611.33"/>
    <n v="2425.87"/>
    <n v="121.29"/>
    <s v="8/12/2023"/>
    <s v="5/2/2023"/>
    <n v="7744"/>
    <n v="1470"/>
    <s v="1/21/2023"/>
    <s v="Complaint"/>
    <s v="Pending"/>
    <s v="6/4/2023"/>
    <n v="1"/>
    <x v="9"/>
    <x v="0"/>
  </r>
  <r>
    <n v="1471"/>
    <s v="William"/>
    <s v="Lewis"/>
    <n v="45"/>
    <x v="1"/>
    <s v="Address_1471"/>
    <x v="10"/>
    <n v="19458796324"/>
    <s v="william.lewis@kag.com"/>
    <x v="1"/>
    <n v="4300.66"/>
    <s v="2/8/2021"/>
    <s v="12/2/2023"/>
    <n v="1471"/>
    <n v="45144"/>
    <x v="0"/>
    <n v="2844.51"/>
    <n v="1456.15"/>
    <x v="97"/>
    <n v="1471"/>
    <n v="3100.23"/>
    <x v="2"/>
    <n v="2.97"/>
    <n v="60"/>
    <s v="1/3/2022"/>
    <x v="0"/>
    <n v="1471"/>
    <x v="2"/>
    <n v="1683.35"/>
    <n v="1215.96"/>
    <n v="60.8"/>
    <s v="3/17/2023"/>
    <s v="11/28/2023"/>
    <n v="8995"/>
    <n v="1471"/>
    <s v="10/27/2023"/>
    <s v="Suggestion"/>
    <s v="Pending"/>
    <s v="2/11/2023"/>
    <n v="1"/>
    <x v="5"/>
    <x v="0"/>
  </r>
  <r>
    <n v="1472"/>
    <s v="Margaret"/>
    <s v="Sanchez"/>
    <n v="22"/>
    <x v="2"/>
    <s v="Address_1472"/>
    <x v="8"/>
    <n v="19458796325"/>
    <s v="margaret.sanchez@kag.com"/>
    <x v="1"/>
    <n v="967.74"/>
    <s v="7/8/2018"/>
    <s v="1/10/2023"/>
    <n v="1472"/>
    <n v="45072"/>
    <x v="0"/>
    <n v="2330.38"/>
    <n v="-1362.64"/>
    <x v="6"/>
    <n v="1472"/>
    <n v="28011.919999999998"/>
    <x v="0"/>
    <n v="7.6"/>
    <n v="24"/>
    <s v="8/28/2022"/>
    <x v="2"/>
    <n v="1472"/>
    <x v="0"/>
    <n v="1536.65"/>
    <n v="4439.84"/>
    <n v="221.99"/>
    <s v="1/28/2023"/>
    <s v="7/10/2023"/>
    <n v="682"/>
    <n v="1472"/>
    <s v="3/26/2023"/>
    <s v="Complaint"/>
    <s v="Resolved"/>
    <s v="10/29/2023"/>
    <n v="1"/>
    <x v="10"/>
    <x v="2"/>
  </r>
  <r>
    <n v="1473"/>
    <s v="Ronald"/>
    <s v="Thomas"/>
    <n v="49"/>
    <x v="1"/>
    <s v="Address_1473"/>
    <x v="27"/>
    <n v="19458796326"/>
    <s v="ronald.thomas@kag.com"/>
    <x v="0"/>
    <n v="7285.69"/>
    <s v="10/19/2007"/>
    <s v="12/29/2023"/>
    <n v="1473"/>
    <n v="44985"/>
    <x v="1"/>
    <n v="3879.74"/>
    <n v="11165.43"/>
    <x v="91"/>
    <n v="1473"/>
    <n v="32041.43"/>
    <x v="2"/>
    <n v="4.4000000000000004"/>
    <n v="60"/>
    <s v="4/11/2020"/>
    <x v="1"/>
    <n v="1473"/>
    <x v="0"/>
    <n v="6627.36"/>
    <n v="211.7"/>
    <n v="10.58"/>
    <s v="9/11/2023"/>
    <s v="5/19/2023"/>
    <n v="7658"/>
    <n v="1473"/>
    <s v="3/19/2023"/>
    <s v="Complaint"/>
    <s v="Resolved"/>
    <s v="3/15/2023"/>
    <n v="1"/>
    <x v="9"/>
    <x v="1"/>
  </r>
  <r>
    <n v="1474"/>
    <s v="Joshua"/>
    <s v="Wright"/>
    <n v="69"/>
    <x v="1"/>
    <s v="Address_1474"/>
    <x v="17"/>
    <n v="19458796327"/>
    <s v="joshua.wright@kag.com"/>
    <x v="0"/>
    <n v="804.36"/>
    <s v="12/14/2001"/>
    <s v="5/30/2023"/>
    <n v="1474"/>
    <n v="45055"/>
    <x v="0"/>
    <n v="2703.37"/>
    <n v="3507.73"/>
    <x v="96"/>
    <n v="1474"/>
    <n v="3651.59"/>
    <x v="2"/>
    <n v="3.36"/>
    <n v="48"/>
    <s v="10/8/2020"/>
    <x v="1"/>
    <n v="1474"/>
    <x v="1"/>
    <n v="4379.57"/>
    <n v="564.75"/>
    <n v="28.24"/>
    <s v="12/17/2023"/>
    <s v="5/7/2023"/>
    <n v="6662"/>
    <n v="1474"/>
    <s v="10/18/2023"/>
    <s v="Suggestion"/>
    <s v="Pending"/>
    <s v="5/15/2023"/>
    <n v="1"/>
    <x v="10"/>
    <x v="3"/>
  </r>
  <r>
    <n v="1475"/>
    <s v="Michelle"/>
    <s v="Martin"/>
    <n v="47"/>
    <x v="0"/>
    <s v="Address_1475"/>
    <x v="33"/>
    <n v="19458796328"/>
    <s v="michelle.martin@kag.com"/>
    <x v="0"/>
    <n v="7052.09"/>
    <s v="6/9/2020"/>
    <s v="8/6/2023"/>
    <n v="1475"/>
    <n v="45067"/>
    <x v="0"/>
    <n v="2359.19"/>
    <n v="4692.8999999999996"/>
    <x v="57"/>
    <n v="1475"/>
    <n v="36678.18"/>
    <x v="0"/>
    <n v="6.44"/>
    <n v="60"/>
    <s v="8/1/2021"/>
    <x v="2"/>
    <n v="1475"/>
    <x v="1"/>
    <n v="9343.68"/>
    <n v="1431.15"/>
    <n v="71.56"/>
    <s v="2/25/2023"/>
    <s v="10/11/2023"/>
    <n v="6617"/>
    <n v="1475"/>
    <s v="4/28/2023"/>
    <s v="Suggestion"/>
    <s v="Pending"/>
    <s v="4/2/2023"/>
    <n v="1"/>
    <x v="10"/>
    <x v="1"/>
  </r>
  <r>
    <n v="1476"/>
    <s v="Andrew"/>
    <s v="Rivera"/>
    <n v="38"/>
    <x v="0"/>
    <s v="Address_1476"/>
    <x v="0"/>
    <n v="19458796329"/>
    <s v="andrew.rivera@kag.com"/>
    <x v="0"/>
    <n v="2883.41"/>
    <s v="9/24/2019"/>
    <s v="5/13/2023"/>
    <n v="1476"/>
    <n v="44959"/>
    <x v="0"/>
    <n v="1296.55"/>
    <n v="1586.86"/>
    <x v="14"/>
    <n v="1476"/>
    <n v="49405.63"/>
    <x v="2"/>
    <n v="8.0399999999999991"/>
    <n v="60"/>
    <s v="9/18/2021"/>
    <x v="2"/>
    <n v="1476"/>
    <x v="2"/>
    <n v="8894.18"/>
    <n v="3504.29"/>
    <n v="175.21"/>
    <s v="11/3/2023"/>
    <s v="4/29/2023"/>
    <n v="856"/>
    <n v="1476"/>
    <s v="9/29/2023"/>
    <s v="Complaint"/>
    <s v="Pending"/>
    <s v="1/20/2023"/>
    <n v="1"/>
    <x v="9"/>
    <x v="0"/>
  </r>
  <r>
    <n v="1477"/>
    <s v="Kimberly"/>
    <s v="Williams"/>
    <n v="59"/>
    <x v="1"/>
    <s v="Address_1477"/>
    <x v="2"/>
    <n v="19458796330"/>
    <s v="kimberly.williams@kag.com"/>
    <x v="0"/>
    <n v="5700.03"/>
    <s v="11/19/2014"/>
    <s v="7/23/2023"/>
    <n v="1477"/>
    <n v="44948"/>
    <x v="0"/>
    <n v="4558.59"/>
    <n v="1141.44"/>
    <x v="60"/>
    <n v="1477"/>
    <n v="22039.599999999999"/>
    <x v="1"/>
    <n v="1.98"/>
    <n v="60"/>
    <s v="8/4/2020"/>
    <x v="2"/>
    <n v="1477"/>
    <x v="0"/>
    <n v="5470.88"/>
    <n v="4680.99"/>
    <n v="234.05"/>
    <s v="9/23/2023"/>
    <s v="2/15/2023"/>
    <n v="4845"/>
    <n v="1477"/>
    <s v="10/20/2023"/>
    <s v="Praise"/>
    <s v="Pending"/>
    <s v="2/13/2023"/>
    <n v="1"/>
    <x v="3"/>
    <x v="1"/>
  </r>
  <r>
    <n v="1478"/>
    <s v="Timothy"/>
    <s v="Smith"/>
    <n v="33"/>
    <x v="1"/>
    <s v="Address_1478"/>
    <x v="4"/>
    <n v="19458796331"/>
    <s v="timothy.smith@kag.com"/>
    <x v="0"/>
    <n v="1688.49"/>
    <s v="9/14/2021"/>
    <s v="1/24/2023"/>
    <n v="1478"/>
    <n v="45131"/>
    <x v="1"/>
    <n v="4317.22"/>
    <n v="6005.71"/>
    <x v="76"/>
    <n v="1478"/>
    <n v="23021.46"/>
    <x v="1"/>
    <n v="5.04"/>
    <n v="24"/>
    <s v="7/25/2020"/>
    <x v="0"/>
    <n v="1478"/>
    <x v="0"/>
    <n v="1738.53"/>
    <n v="1940.87"/>
    <n v="97.04"/>
    <s v="5/18/2023"/>
    <s v="12/4/2023"/>
    <n v="8221"/>
    <n v="1478"/>
    <s v="11/23/2023"/>
    <s v="Complaint"/>
    <s v="Pending"/>
    <s v="8/29/2023"/>
    <n v="1"/>
    <x v="2"/>
    <x v="4"/>
  </r>
  <r>
    <n v="1479"/>
    <s v="Nancy"/>
    <s v="Campbell"/>
    <n v="25"/>
    <x v="1"/>
    <s v="Address_1479"/>
    <x v="8"/>
    <n v="19458796332"/>
    <s v="nancy.campbell@kag.com"/>
    <x v="0"/>
    <n v="3771.88"/>
    <s v="3/26/2002"/>
    <s v="5/23/2023"/>
    <n v="1479"/>
    <n v="44998"/>
    <x v="0"/>
    <n v="2163.15"/>
    <n v="5935.03"/>
    <x v="60"/>
    <n v="1479"/>
    <n v="33308"/>
    <x v="1"/>
    <n v="7.94"/>
    <n v="60"/>
    <s v="2/1/2022"/>
    <x v="2"/>
    <n v="1479"/>
    <x v="1"/>
    <n v="5953.18"/>
    <n v="1708.22"/>
    <n v="85.41"/>
    <s v="3/7/2023"/>
    <s v="1/3/2023"/>
    <n v="1956"/>
    <n v="1479"/>
    <s v="7/5/2023"/>
    <s v="Suggestion"/>
    <s v="Pending"/>
    <s v="4/8/2023"/>
    <n v="1"/>
    <x v="11"/>
    <x v="2"/>
  </r>
  <r>
    <n v="1480"/>
    <s v="Lisa"/>
    <s v="Smith"/>
    <n v="29"/>
    <x v="0"/>
    <s v="Address_1480"/>
    <x v="27"/>
    <n v="19458796333"/>
    <s v="lisa.smith@kag.com"/>
    <x v="1"/>
    <n v="1130.49"/>
    <s v="11/10/2004"/>
    <s v="12/10/2023"/>
    <n v="1480"/>
    <n v="45107"/>
    <x v="2"/>
    <n v="3302"/>
    <n v="4432.49"/>
    <x v="61"/>
    <n v="1480"/>
    <n v="37090.559999999998"/>
    <x v="2"/>
    <n v="9.1300000000000008"/>
    <n v="36"/>
    <s v="6/16/2021"/>
    <x v="1"/>
    <n v="1480"/>
    <x v="0"/>
    <n v="9949.11"/>
    <n v="3913.52"/>
    <n v="195.68"/>
    <s v="7/4/2023"/>
    <s v="5/22/2023"/>
    <n v="667"/>
    <n v="1480"/>
    <s v="9/15/2023"/>
    <s v="Suggestion"/>
    <s v="Pending"/>
    <s v="4/3/2023"/>
    <n v="1"/>
    <x v="7"/>
    <x v="4"/>
  </r>
  <r>
    <n v="1481"/>
    <s v="Robert"/>
    <s v="Taylor"/>
    <n v="49"/>
    <x v="0"/>
    <s v="Address_1481"/>
    <x v="27"/>
    <n v="19458796334"/>
    <s v="robert.taylor@kag.com"/>
    <x v="1"/>
    <n v="4726.3100000000004"/>
    <s v="1/24/2020"/>
    <s v="8/4/2023"/>
    <n v="1481"/>
    <n v="45114"/>
    <x v="1"/>
    <n v="2545.48"/>
    <n v="2180.83"/>
    <x v="4"/>
    <n v="1481"/>
    <n v="39698.839999999997"/>
    <x v="1"/>
    <n v="1.1200000000000001"/>
    <n v="36"/>
    <s v="2/11/2020"/>
    <x v="2"/>
    <n v="1481"/>
    <x v="2"/>
    <n v="6943.36"/>
    <n v="4491.04"/>
    <n v="224.55"/>
    <s v="10/19/2023"/>
    <s v="6/16/2023"/>
    <n v="9565"/>
    <n v="1481"/>
    <s v="4/18/2023"/>
    <s v="Complaint"/>
    <s v="Resolved"/>
    <s v="4/23/2023"/>
    <n v="1"/>
    <x v="2"/>
    <x v="1"/>
  </r>
  <r>
    <n v="1482"/>
    <s v="Steven"/>
    <s v="Johnson"/>
    <n v="42"/>
    <x v="2"/>
    <s v="Address_1482"/>
    <x v="33"/>
    <n v="19458796335"/>
    <s v="steven.johnson@kag.com"/>
    <x v="1"/>
    <n v="2211.58"/>
    <s v="6/12/2014"/>
    <s v="8/22/2023"/>
    <n v="1482"/>
    <n v="44976"/>
    <x v="0"/>
    <n v="889.16"/>
    <n v="1322.42"/>
    <x v="32"/>
    <n v="1482"/>
    <n v="4801.41"/>
    <x v="1"/>
    <n v="6.9"/>
    <n v="48"/>
    <s v="12/29/2022"/>
    <x v="2"/>
    <n v="1482"/>
    <x v="2"/>
    <n v="8147.27"/>
    <n v="437.97"/>
    <n v="21.9"/>
    <s v="2/14/2023"/>
    <s v="1/25/2023"/>
    <n v="4734"/>
    <n v="1482"/>
    <s v="6/25/2023"/>
    <s v="Praise"/>
    <s v="Resolved"/>
    <s v="11/6/2023"/>
    <n v="1"/>
    <x v="9"/>
    <x v="0"/>
  </r>
  <r>
    <n v="1483"/>
    <s v="Margaret"/>
    <s v="Lewis"/>
    <n v="20"/>
    <x v="2"/>
    <s v="Address_1483"/>
    <x v="32"/>
    <n v="19458796336"/>
    <s v="margaret.lewis@kag.com"/>
    <x v="1"/>
    <n v="1960.51"/>
    <s v="5/21/2010"/>
    <s v="2/24/2023"/>
    <n v="1483"/>
    <n v="45248"/>
    <x v="1"/>
    <n v="1886.39"/>
    <n v="3846.9"/>
    <x v="42"/>
    <n v="1483"/>
    <n v="40233.760000000002"/>
    <x v="2"/>
    <n v="6.38"/>
    <n v="12"/>
    <s v="11/4/2020"/>
    <x v="1"/>
    <n v="1483"/>
    <x v="2"/>
    <n v="4632.0600000000004"/>
    <n v="4930.57"/>
    <n v="246.53"/>
    <s v="10/14/2023"/>
    <s v="6/12/2023"/>
    <n v="6636"/>
    <n v="1483"/>
    <s v="7/1/2023"/>
    <s v="Complaint"/>
    <s v="Resolved"/>
    <s v="1/2/2023"/>
    <n v="1"/>
    <x v="4"/>
    <x v="2"/>
  </r>
  <r>
    <n v="1484"/>
    <s v="Timothy"/>
    <s v="Martin"/>
    <n v="43"/>
    <x v="2"/>
    <s v="Address_1484"/>
    <x v="10"/>
    <n v="19458796337"/>
    <s v="timothy.martin@kag.com"/>
    <x v="1"/>
    <n v="1160.81"/>
    <s v="12/24/2007"/>
    <s v="12/20/2023"/>
    <n v="1484"/>
    <n v="45009"/>
    <x v="2"/>
    <n v="4267.5600000000004"/>
    <n v="5428.37"/>
    <x v="93"/>
    <n v="1484"/>
    <n v="43339.62"/>
    <x v="0"/>
    <n v="5.66"/>
    <n v="60"/>
    <s v="2/4/2022"/>
    <x v="1"/>
    <n v="1484"/>
    <x v="0"/>
    <n v="1669.94"/>
    <n v="2548.71"/>
    <n v="127.44"/>
    <s v="9/9/2023"/>
    <s v="10/13/2023"/>
    <n v="5961"/>
    <n v="1484"/>
    <s v="3/6/2023"/>
    <s v="Suggestion"/>
    <s v="Pending"/>
    <s v="11/18/2023"/>
    <n v="1"/>
    <x v="11"/>
    <x v="0"/>
  </r>
  <r>
    <n v="1485"/>
    <s v="Sarah"/>
    <s v="Garcia"/>
    <n v="53"/>
    <x v="2"/>
    <s v="Address_1485"/>
    <x v="21"/>
    <n v="19458796338"/>
    <s v="sarah.garcia@kag.com"/>
    <x v="1"/>
    <n v="7677.8"/>
    <s v="4/30/2021"/>
    <s v="6/20/2023"/>
    <n v="1485"/>
    <n v="44950"/>
    <x v="0"/>
    <n v="3989.22"/>
    <n v="11667.02"/>
    <x v="76"/>
    <n v="1485"/>
    <n v="3216.13"/>
    <x v="2"/>
    <n v="2.44"/>
    <n v="60"/>
    <s v="4/4/2021"/>
    <x v="1"/>
    <n v="1485"/>
    <x v="2"/>
    <n v="9458.2999999999993"/>
    <n v="4971.2299999999996"/>
    <n v="248.56"/>
    <s v="4/6/2023"/>
    <s v="4/5/2023"/>
    <n v="3662"/>
    <n v="1485"/>
    <s v="3/13/2023"/>
    <s v="Suggestion"/>
    <s v="Resolved"/>
    <s v="9/3/2023"/>
    <n v="1"/>
    <x v="3"/>
    <x v="1"/>
  </r>
  <r>
    <n v="1486"/>
    <s v="Christopher"/>
    <s v="Davis"/>
    <n v="34"/>
    <x v="0"/>
    <s v="Address_1486"/>
    <x v="20"/>
    <n v="19458796339"/>
    <s v="christopher.davis@kag.com"/>
    <x v="1"/>
    <n v="6431.25"/>
    <s v="10/23/2017"/>
    <s v="6/22/2023"/>
    <n v="1486"/>
    <n v="44995"/>
    <x v="0"/>
    <n v="521.42999999999995"/>
    <n v="5909.82"/>
    <x v="27"/>
    <n v="1486"/>
    <n v="2917.61"/>
    <x v="2"/>
    <n v="7.68"/>
    <n v="24"/>
    <s v="10/28/2021"/>
    <x v="2"/>
    <n v="1486"/>
    <x v="1"/>
    <n v="3966.94"/>
    <n v="63.6"/>
    <n v="3.18"/>
    <s v="1/22/2023"/>
    <s v="5/2/2023"/>
    <n v="8914"/>
    <n v="1486"/>
    <s v="2/14/2023"/>
    <s v="Praise"/>
    <s v="Resolved"/>
    <s v="5/25/2023"/>
    <n v="1"/>
    <x v="11"/>
    <x v="4"/>
  </r>
  <r>
    <n v="1487"/>
    <s v="Andrew"/>
    <s v="Lewis"/>
    <n v="44"/>
    <x v="0"/>
    <s v="Address_1487"/>
    <x v="4"/>
    <n v="19458796340"/>
    <s v="andrew.lewis@kag.com"/>
    <x v="0"/>
    <n v="1653.35"/>
    <s v="7/8/2012"/>
    <s v="10/8/2023"/>
    <n v="1487"/>
    <n v="44934"/>
    <x v="1"/>
    <n v="385.85"/>
    <n v="2039.2"/>
    <x v="8"/>
    <n v="1487"/>
    <n v="27993.63"/>
    <x v="0"/>
    <n v="4.54"/>
    <n v="12"/>
    <s v="8/15/2022"/>
    <x v="0"/>
    <n v="1487"/>
    <x v="0"/>
    <n v="2361.4"/>
    <n v="4454.8999999999996"/>
    <n v="222.74"/>
    <s v="5/24/2023"/>
    <s v="8/19/2023"/>
    <n v="3298"/>
    <n v="1487"/>
    <s v="2/4/2023"/>
    <s v="Complaint"/>
    <s v="Pending"/>
    <s v="12/16/2023"/>
    <n v="1"/>
    <x v="3"/>
    <x v="0"/>
  </r>
  <r>
    <n v="1488"/>
    <s v="Kevin"/>
    <s v="Mitchell"/>
    <n v="69"/>
    <x v="1"/>
    <s v="Address_1488"/>
    <x v="16"/>
    <n v="19458796341"/>
    <s v="kevin.mitchell@kag.com"/>
    <x v="0"/>
    <n v="4777.05"/>
    <s v="3/13/2003"/>
    <s v="5/24/2023"/>
    <n v="1488"/>
    <n v="45175"/>
    <x v="1"/>
    <n v="4269.05"/>
    <n v="9046.1"/>
    <x v="67"/>
    <n v="1488"/>
    <n v="25343.52"/>
    <x v="1"/>
    <n v="3.11"/>
    <n v="12"/>
    <s v="7/25/2020"/>
    <x v="2"/>
    <n v="1488"/>
    <x v="0"/>
    <n v="2398.21"/>
    <n v="493.53"/>
    <n v="24.68"/>
    <s v="6/22/2023"/>
    <s v="3/7/2023"/>
    <n v="5726"/>
    <n v="1488"/>
    <s v="8/18/2023"/>
    <s v="Suggestion"/>
    <s v="Pending"/>
    <s v="11/26/2023"/>
    <n v="1"/>
    <x v="6"/>
    <x v="3"/>
  </r>
  <r>
    <n v="1489"/>
    <s v="Thomas"/>
    <s v="Allen"/>
    <n v="39"/>
    <x v="2"/>
    <s v="Address_1489"/>
    <x v="32"/>
    <n v="19458796342"/>
    <s v="thomas.allen@kag.com"/>
    <x v="1"/>
    <n v="6642.76"/>
    <s v="7/19/2020"/>
    <s v="9/4/2023"/>
    <n v="1489"/>
    <n v="45025"/>
    <x v="1"/>
    <n v="4497.55"/>
    <n v="11140.31"/>
    <x v="57"/>
    <n v="1489"/>
    <n v="49024.74"/>
    <x v="1"/>
    <n v="8.65"/>
    <n v="60"/>
    <s v="7/18/2020"/>
    <x v="0"/>
    <n v="1489"/>
    <x v="2"/>
    <n v="2225.0300000000002"/>
    <n v="3888.99"/>
    <n v="194.45"/>
    <s v="4/18/2023"/>
    <s v="2/8/2023"/>
    <n v="1547"/>
    <n v="1489"/>
    <s v="8/10/2023"/>
    <s v="Complaint"/>
    <s v="Resolved"/>
    <s v="2/1/2023"/>
    <n v="1"/>
    <x v="1"/>
    <x v="0"/>
  </r>
  <r>
    <n v="1490"/>
    <s v="Brian"/>
    <s v="Williams"/>
    <n v="62"/>
    <x v="1"/>
    <s v="Address_1490"/>
    <x v="27"/>
    <n v="19458796343"/>
    <s v="brian.williams@kag.com"/>
    <x v="0"/>
    <n v="8792.8799999999992"/>
    <s v="9/1/2006"/>
    <s v="1/29/2023"/>
    <n v="1490"/>
    <n v="45248"/>
    <x v="1"/>
    <n v="1478.22"/>
    <n v="7314.66"/>
    <x v="95"/>
    <n v="1490"/>
    <n v="15425.67"/>
    <x v="2"/>
    <n v="3.76"/>
    <n v="60"/>
    <s v="11/24/2022"/>
    <x v="1"/>
    <n v="1490"/>
    <x v="0"/>
    <n v="4866.26"/>
    <n v="1.45"/>
    <n v="7.0000000000000007E-2"/>
    <s v="7/27/2023"/>
    <s v="10/11/2023"/>
    <n v="6713"/>
    <n v="1490"/>
    <s v="2/2/2023"/>
    <s v="Suggestion"/>
    <s v="Resolved"/>
    <s v="11/3/2023"/>
    <n v="-1"/>
    <x v="4"/>
    <x v="3"/>
  </r>
  <r>
    <n v="1491"/>
    <s v="Kevin"/>
    <s v="Wright"/>
    <n v="55"/>
    <x v="1"/>
    <s v="Address_1491"/>
    <x v="18"/>
    <n v="19458796344"/>
    <s v="kevin.wright@kag.com"/>
    <x v="1"/>
    <n v="689.76"/>
    <s v="10/14/2004"/>
    <s v="11/16/2023"/>
    <n v="1491"/>
    <n v="45124"/>
    <x v="1"/>
    <n v="1752.94"/>
    <n v="-1063.18"/>
    <x v="8"/>
    <n v="1491"/>
    <n v="29919.8"/>
    <x v="1"/>
    <n v="2.79"/>
    <n v="60"/>
    <s v="11/10/2022"/>
    <x v="2"/>
    <n v="1491"/>
    <x v="1"/>
    <n v="8740.36"/>
    <n v="681.73"/>
    <n v="34.090000000000003"/>
    <s v="9/1/2023"/>
    <s v="7/11/2023"/>
    <n v="5735"/>
    <n v="1491"/>
    <s v="12/13/2023"/>
    <s v="Suggestion"/>
    <s v="Resolved"/>
    <s v="9/5/2023"/>
    <n v="1"/>
    <x v="2"/>
    <x v="1"/>
  </r>
  <r>
    <n v="1492"/>
    <s v="Kimberly"/>
    <s v="Jones"/>
    <n v="52"/>
    <x v="0"/>
    <s v="Address_1492"/>
    <x v="17"/>
    <n v="19458796345"/>
    <s v="kimberly.jones@kag.com"/>
    <x v="1"/>
    <n v="3687.31"/>
    <s v="10/15/2022"/>
    <s v="5/4/2023"/>
    <n v="1492"/>
    <n v="45241"/>
    <x v="0"/>
    <n v="1685.66"/>
    <n v="5372.97"/>
    <x v="96"/>
    <n v="1492"/>
    <n v="25826.99"/>
    <x v="2"/>
    <n v="3.81"/>
    <n v="12"/>
    <s v="5/8/2022"/>
    <x v="1"/>
    <n v="1492"/>
    <x v="1"/>
    <n v="2325.2199999999998"/>
    <n v="804.77"/>
    <n v="40.24"/>
    <s v="3/11/2023"/>
    <s v="8/19/2023"/>
    <n v="1547"/>
    <n v="1492"/>
    <s v="6/23/2023"/>
    <s v="Complaint"/>
    <s v="Pending"/>
    <s v="1/15/2023"/>
    <n v="1"/>
    <x v="4"/>
    <x v="1"/>
  </r>
  <r>
    <n v="1493"/>
    <s v="David"/>
    <s v="Clark"/>
    <n v="63"/>
    <x v="1"/>
    <s v="Address_1493"/>
    <x v="27"/>
    <n v="19458796346"/>
    <s v="david.clark@kag.com"/>
    <x v="1"/>
    <n v="6197.94"/>
    <s v="4/28/2007"/>
    <s v="6/22/2023"/>
    <n v="1493"/>
    <n v="45134"/>
    <x v="1"/>
    <n v="643.57000000000005"/>
    <n v="6841.51"/>
    <x v="64"/>
    <n v="1493"/>
    <n v="27250.93"/>
    <x v="2"/>
    <n v="2.63"/>
    <n v="36"/>
    <s v="10/22/2020"/>
    <x v="1"/>
    <n v="1493"/>
    <x v="0"/>
    <n v="7798.35"/>
    <n v="3035.88"/>
    <n v="151.79"/>
    <s v="5/24/2023"/>
    <s v="5/11/2023"/>
    <n v="1877"/>
    <n v="1493"/>
    <s v="10/5/2023"/>
    <s v="Praise"/>
    <s v="Pending"/>
    <s v="10/21/2023"/>
    <n v="1"/>
    <x v="2"/>
    <x v="3"/>
  </r>
  <r>
    <n v="1494"/>
    <s v="Sandra"/>
    <s v="Baker"/>
    <n v="24"/>
    <x v="1"/>
    <s v="Address_1494"/>
    <x v="12"/>
    <n v="19458796347"/>
    <s v="sandra.baker@kag.com"/>
    <x v="1"/>
    <n v="254.61"/>
    <s v="9/17/2006"/>
    <s v="8/22/2023"/>
    <n v="1494"/>
    <n v="45229"/>
    <x v="1"/>
    <n v="3727.6"/>
    <n v="3982.21"/>
    <x v="66"/>
    <n v="1494"/>
    <n v="33323.75"/>
    <x v="1"/>
    <n v="8"/>
    <n v="24"/>
    <s v="2/9/2021"/>
    <x v="2"/>
    <n v="1494"/>
    <x v="0"/>
    <n v="1652.23"/>
    <n v="3469.73"/>
    <n v="173.49"/>
    <s v="3/28/2023"/>
    <s v="3/25/2023"/>
    <n v="1517"/>
    <n v="1494"/>
    <s v="1/7/2023"/>
    <s v="Praise"/>
    <s v="Pending"/>
    <s v="7/5/2023"/>
    <n v="1"/>
    <x v="8"/>
    <x v="2"/>
  </r>
  <r>
    <n v="1495"/>
    <s v="Mary"/>
    <s v="Lopez"/>
    <n v="20"/>
    <x v="0"/>
    <s v="Address_1495"/>
    <x v="8"/>
    <n v="19458796348"/>
    <s v="mary.lopez@kag.com"/>
    <x v="0"/>
    <n v="2510.91"/>
    <s v="2/1/2012"/>
    <s v="12/31/2023"/>
    <n v="1495"/>
    <n v="45118"/>
    <x v="1"/>
    <n v="1856.73"/>
    <n v="4367.6400000000003"/>
    <x v="80"/>
    <n v="1495"/>
    <n v="27342.15"/>
    <x v="2"/>
    <n v="2.64"/>
    <n v="36"/>
    <s v="4/29/2020"/>
    <x v="1"/>
    <n v="1495"/>
    <x v="0"/>
    <n v="2084.4899999999998"/>
    <n v="450.17"/>
    <n v="22.51"/>
    <s v="5/10/2023"/>
    <s v="3/15/2023"/>
    <n v="7082"/>
    <n v="1495"/>
    <s v="7/9/2023"/>
    <s v="Complaint"/>
    <s v="Resolved"/>
    <s v="3/1/2023"/>
    <n v="1"/>
    <x v="2"/>
    <x v="2"/>
  </r>
  <r>
    <n v="1496"/>
    <s v="David"/>
    <s v="Martin"/>
    <n v="23"/>
    <x v="0"/>
    <s v="Address_1496"/>
    <x v="8"/>
    <n v="19458796349"/>
    <s v="david.martin@kag.com"/>
    <x v="1"/>
    <n v="7474.52"/>
    <s v="1/11/2013"/>
    <s v="1/26/2023"/>
    <n v="1496"/>
    <n v="44952"/>
    <x v="2"/>
    <n v="4182.7700000000004"/>
    <n v="11657.29"/>
    <x v="29"/>
    <n v="1496"/>
    <n v="1340.28"/>
    <x v="1"/>
    <n v="7.45"/>
    <n v="60"/>
    <s v="7/2/2020"/>
    <x v="2"/>
    <n v="1496"/>
    <x v="0"/>
    <n v="2046.11"/>
    <n v="2029.46"/>
    <n v="101.47"/>
    <s v="1/29/2023"/>
    <s v="8/8/2023"/>
    <n v="5186"/>
    <n v="1496"/>
    <s v="6/20/2023"/>
    <s v="Praise"/>
    <s v="Pending"/>
    <s v="7/26/2023"/>
    <n v="1"/>
    <x v="3"/>
    <x v="2"/>
  </r>
  <r>
    <n v="1497"/>
    <s v="David"/>
    <s v="Hall"/>
    <n v="30"/>
    <x v="0"/>
    <s v="Address_1497"/>
    <x v="22"/>
    <n v="19458796350"/>
    <s v="david.hall@kag.com"/>
    <x v="1"/>
    <n v="3621.79"/>
    <s v="7/18/2016"/>
    <s v="3/26/2023"/>
    <n v="1497"/>
    <n v="45074"/>
    <x v="0"/>
    <n v="4393.8100000000004"/>
    <n v="8015.6"/>
    <x v="30"/>
    <n v="1497"/>
    <n v="42341.8"/>
    <x v="0"/>
    <n v="2.46"/>
    <n v="12"/>
    <s v="6/28/2022"/>
    <x v="1"/>
    <n v="1497"/>
    <x v="0"/>
    <n v="5647.73"/>
    <n v="3508.87"/>
    <n v="175.44"/>
    <s v="2/13/2023"/>
    <s v="9/19/2023"/>
    <n v="8434"/>
    <n v="1497"/>
    <s v="8/11/2023"/>
    <s v="Suggestion"/>
    <s v="Resolved"/>
    <s v="4/19/2023"/>
    <n v="1"/>
    <x v="10"/>
    <x v="4"/>
  </r>
  <r>
    <n v="1498"/>
    <s v="Michelle"/>
    <s v="Martin"/>
    <n v="63"/>
    <x v="0"/>
    <s v="Address_1498"/>
    <x v="19"/>
    <n v="19458796351"/>
    <s v="michelle.martin@kag.com"/>
    <x v="1"/>
    <n v="936.5"/>
    <s v="12/27/2006"/>
    <s v="2/19/2023"/>
    <n v="1498"/>
    <n v="45275"/>
    <x v="1"/>
    <n v="4564.84"/>
    <n v="5501.34"/>
    <x v="19"/>
    <n v="1498"/>
    <n v="10856.57"/>
    <x v="2"/>
    <n v="3.04"/>
    <n v="36"/>
    <s v="9/15/2021"/>
    <x v="2"/>
    <n v="1498"/>
    <x v="1"/>
    <n v="8916.81"/>
    <n v="4547.7299999999996"/>
    <n v="227.39"/>
    <s v="10/8/2023"/>
    <s v="6/13/2023"/>
    <n v="7075"/>
    <n v="1498"/>
    <s v="9/7/2023"/>
    <s v="Complaint"/>
    <s v="Resolved"/>
    <s v="10/29/2023"/>
    <n v="1"/>
    <x v="0"/>
    <x v="3"/>
  </r>
  <r>
    <n v="1499"/>
    <s v="Thomas"/>
    <s v="Rodriguez"/>
    <n v="32"/>
    <x v="2"/>
    <s v="Address_1499"/>
    <x v="11"/>
    <n v="19458796352"/>
    <s v="thomas.rodriguez@kag.com"/>
    <x v="0"/>
    <n v="6303.29"/>
    <s v="11/4/2022"/>
    <s v="6/4/2023"/>
    <n v="1499"/>
    <n v="44930"/>
    <x v="0"/>
    <n v="4091.53"/>
    <n v="10394.82"/>
    <x v="47"/>
    <n v="1499"/>
    <n v="12326.58"/>
    <x v="1"/>
    <n v="4.08"/>
    <n v="12"/>
    <s v="11/9/2020"/>
    <x v="2"/>
    <n v="1499"/>
    <x v="1"/>
    <n v="7697.34"/>
    <n v="947.73"/>
    <n v="47.39"/>
    <s v="6/21/2023"/>
    <s v="3/28/2023"/>
    <n v="4712"/>
    <n v="1499"/>
    <s v="4/7/2023"/>
    <s v="Suggestion"/>
    <s v="Resolved"/>
    <s v="10/26/2023"/>
    <n v="1"/>
    <x v="3"/>
    <x v="4"/>
  </r>
  <r>
    <n v="1500"/>
    <s v="James"/>
    <s v="Hill"/>
    <n v="43"/>
    <x v="2"/>
    <s v="Address_1500"/>
    <x v="20"/>
    <n v="19458796353"/>
    <s v="james.hill@kag.com"/>
    <x v="0"/>
    <n v="2575.52"/>
    <s v="12/27/2008"/>
    <s v="4/10/2023"/>
    <n v="1500"/>
    <n v="44991"/>
    <x v="0"/>
    <n v="3946.66"/>
    <n v="-1371.14"/>
    <x v="27"/>
    <n v="1500"/>
    <n v="32750.67"/>
    <x v="0"/>
    <n v="9.5500000000000007"/>
    <n v="60"/>
    <s v="3/31/2021"/>
    <x v="2"/>
    <n v="1500"/>
    <x v="1"/>
    <n v="8775.58"/>
    <n v="2123.7399999999998"/>
    <n v="106.19"/>
    <s v="11/19/2023"/>
    <s v="1/20/2023"/>
    <n v="2795"/>
    <n v="1500"/>
    <s v="9/20/2023"/>
    <s v="Complaint"/>
    <s v="Resolved"/>
    <s v="10/13/2023"/>
    <n v="1"/>
    <x v="11"/>
    <x v="0"/>
  </r>
  <r>
    <n v="1501"/>
    <s v="Matthew"/>
    <s v="Brown"/>
    <n v="65"/>
    <x v="2"/>
    <s v="Address_1501"/>
    <x v="30"/>
    <n v="19458796354"/>
    <s v="matthew.brown@kag.com"/>
    <x v="1"/>
    <n v="7046.38"/>
    <s v="8/2/2017"/>
    <s v="3/21/2023"/>
    <n v="1501"/>
    <n v="45143"/>
    <x v="1"/>
    <n v="2252.94"/>
    <n v="9299.32"/>
    <x v="94"/>
    <n v="1501"/>
    <n v="24409.83"/>
    <x v="2"/>
    <n v="9.2200000000000006"/>
    <n v="36"/>
    <s v="8/26/2021"/>
    <x v="1"/>
    <n v="1501"/>
    <x v="0"/>
    <n v="8777.11"/>
    <n v="1140.1199999999999"/>
    <n v="57.01"/>
    <s v="1/24/2023"/>
    <s v="9/1/2023"/>
    <n v="4383"/>
    <n v="1501"/>
    <s v="3/20/2023"/>
    <s v="Complaint"/>
    <s v="Resolved"/>
    <s v="10/28/2023"/>
    <n v="-1"/>
    <x v="5"/>
    <x v="3"/>
  </r>
  <r>
    <n v="1502"/>
    <s v="Kevin"/>
    <s v="Jackson"/>
    <n v="50"/>
    <x v="1"/>
    <s v="Address_1502"/>
    <x v="22"/>
    <n v="19458796355"/>
    <s v="kevin.jackson@kag.com"/>
    <x v="0"/>
    <n v="9011.73"/>
    <s v="1/30/2003"/>
    <s v="1/29/2023"/>
    <n v="1502"/>
    <n v="45217"/>
    <x v="2"/>
    <n v="144.47"/>
    <n v="8867.26"/>
    <x v="11"/>
    <n v="1502"/>
    <n v="29149.52"/>
    <x v="0"/>
    <n v="1.77"/>
    <n v="12"/>
    <s v="10/8/2020"/>
    <x v="2"/>
    <n v="1502"/>
    <x v="1"/>
    <n v="2028.39"/>
    <n v="184.48"/>
    <n v="9.2200000000000006"/>
    <s v="10/25/2023"/>
    <s v="5/1/2023"/>
    <n v="1670"/>
    <n v="1502"/>
    <s v="4/26/2023"/>
    <s v="Complaint"/>
    <s v="Pending"/>
    <s v="1/9/2023"/>
    <n v="1"/>
    <x v="8"/>
    <x v="1"/>
  </r>
  <r>
    <n v="1503"/>
    <s v="Michelle"/>
    <s v="Nguyen"/>
    <n v="32"/>
    <x v="2"/>
    <s v="Address_1503"/>
    <x v="9"/>
    <n v="19458796356"/>
    <s v="michelle.nguyen@kag.com"/>
    <x v="1"/>
    <n v="5325.8"/>
    <s v="11/13/2017"/>
    <s v="5/15/2023"/>
    <n v="1503"/>
    <n v="45043"/>
    <x v="2"/>
    <n v="569.19000000000005"/>
    <n v="5894.99"/>
    <x v="32"/>
    <n v="1503"/>
    <n v="25377.45"/>
    <x v="2"/>
    <n v="4.0199999999999996"/>
    <n v="48"/>
    <s v="2/26/2022"/>
    <x v="1"/>
    <n v="1503"/>
    <x v="1"/>
    <n v="5960.03"/>
    <n v="2279.9299999999998"/>
    <n v="114"/>
    <s v="1/13/2023"/>
    <s v="2/21/2023"/>
    <n v="4175"/>
    <n v="1503"/>
    <s v="3/16/2023"/>
    <s v="Suggestion"/>
    <s v="Resolved"/>
    <s v="12/26/2023"/>
    <n v="1"/>
    <x v="1"/>
    <x v="4"/>
  </r>
  <r>
    <n v="1504"/>
    <s v="Carol"/>
    <s v="Clark"/>
    <n v="56"/>
    <x v="0"/>
    <s v="Address_1504"/>
    <x v="8"/>
    <n v="19458796357"/>
    <s v="carol.clark@kag.com"/>
    <x v="0"/>
    <n v="6031.52"/>
    <s v="10/29/2003"/>
    <s v="3/3/2023"/>
    <n v="1504"/>
    <n v="45011"/>
    <x v="0"/>
    <n v="2659.07"/>
    <n v="8690.59"/>
    <x v="78"/>
    <n v="1504"/>
    <n v="21475.27"/>
    <x v="1"/>
    <n v="4.12"/>
    <n v="36"/>
    <s v="12/4/2020"/>
    <x v="1"/>
    <n v="1504"/>
    <x v="0"/>
    <n v="8100.28"/>
    <n v="2098.59"/>
    <n v="104.93"/>
    <s v="4/17/2023"/>
    <s v="9/22/2023"/>
    <n v="2994"/>
    <n v="1504"/>
    <s v="10/6/2023"/>
    <s v="Suggestion"/>
    <s v="Resolved"/>
    <s v="11/7/2023"/>
    <n v="1"/>
    <x v="11"/>
    <x v="1"/>
  </r>
  <r>
    <n v="1505"/>
    <s v="Matthew"/>
    <s v="Hall"/>
    <n v="58"/>
    <x v="2"/>
    <s v="Address_1505"/>
    <x v="7"/>
    <n v="19458796358"/>
    <s v="matthew.hall@kag.com"/>
    <x v="1"/>
    <n v="5192.62"/>
    <s v="9/13/2007"/>
    <s v="3/12/2023"/>
    <n v="1505"/>
    <n v="45234"/>
    <x v="1"/>
    <n v="1806.53"/>
    <n v="3386.09"/>
    <x v="43"/>
    <n v="1505"/>
    <n v="24681.82"/>
    <x v="0"/>
    <n v="2.9"/>
    <n v="24"/>
    <s v="1/23/2022"/>
    <x v="1"/>
    <n v="1505"/>
    <x v="2"/>
    <n v="9546.4699999999993"/>
    <n v="4107.97"/>
    <n v="205.4"/>
    <s v="1/12/2023"/>
    <s v="4/15/2023"/>
    <n v="2487"/>
    <n v="1505"/>
    <s v="11/23/2023"/>
    <s v="Praise"/>
    <s v="Pending"/>
    <s v="8/25/2023"/>
    <n v="1"/>
    <x v="4"/>
    <x v="1"/>
  </r>
  <r>
    <n v="1506"/>
    <s v="Joshua"/>
    <s v="Nelson"/>
    <n v="64"/>
    <x v="0"/>
    <s v="Address_1506"/>
    <x v="8"/>
    <n v="19458796359"/>
    <s v="joshua.nelson@kag.com"/>
    <x v="1"/>
    <n v="8192.68"/>
    <s v="10/7/2000"/>
    <s v="10/17/2023"/>
    <n v="1506"/>
    <n v="45205"/>
    <x v="0"/>
    <n v="4147.12"/>
    <n v="12339.8"/>
    <x v="36"/>
    <n v="1506"/>
    <n v="7913.19"/>
    <x v="0"/>
    <n v="4.92"/>
    <n v="12"/>
    <s v="9/25/2021"/>
    <x v="2"/>
    <n v="1506"/>
    <x v="1"/>
    <n v="7157.24"/>
    <n v="4452.53"/>
    <n v="222.63"/>
    <s v="1/27/2023"/>
    <s v="3/16/2023"/>
    <n v="1450"/>
    <n v="1506"/>
    <s v="9/12/2023"/>
    <s v="Complaint"/>
    <s v="Resolved"/>
    <s v="10/24/2023"/>
    <n v="1"/>
    <x v="8"/>
    <x v="3"/>
  </r>
  <r>
    <n v="1507"/>
    <s v="Andrew"/>
    <s v="Gonzalez"/>
    <n v="31"/>
    <x v="2"/>
    <s v="Address_1507"/>
    <x v="0"/>
    <n v="19458796360"/>
    <s v="andrew.gonzalez@kag.com"/>
    <x v="1"/>
    <n v="2492.9699999999998"/>
    <s v="2/18/2018"/>
    <s v="5/13/2023"/>
    <n v="1507"/>
    <n v="45202"/>
    <x v="0"/>
    <n v="2820.07"/>
    <n v="5313.04"/>
    <x v="31"/>
    <n v="1507"/>
    <n v="48495.98"/>
    <x v="0"/>
    <n v="7.73"/>
    <n v="60"/>
    <s v="6/4/2020"/>
    <x v="2"/>
    <n v="1507"/>
    <x v="0"/>
    <n v="8708.76"/>
    <n v="1766.92"/>
    <n v="88.35"/>
    <s v="11/29/2023"/>
    <s v="11/20/2023"/>
    <n v="7538"/>
    <n v="1507"/>
    <s v="2/16/2023"/>
    <s v="Complaint"/>
    <s v="Pending"/>
    <s v="5/16/2023"/>
    <n v="1"/>
    <x v="8"/>
    <x v="4"/>
  </r>
  <r>
    <n v="1508"/>
    <s v="Michael"/>
    <s v="Gonzalez"/>
    <n v="36"/>
    <x v="2"/>
    <s v="Address_1508"/>
    <x v="24"/>
    <n v="19458796361"/>
    <s v="michael.gonzalez@kag.com"/>
    <x v="0"/>
    <n v="4075.28"/>
    <s v="3/31/2021"/>
    <s v="4/27/2023"/>
    <n v="1508"/>
    <n v="45272"/>
    <x v="1"/>
    <n v="503.18"/>
    <n v="4578.46"/>
    <x v="81"/>
    <n v="1508"/>
    <n v="29162.84"/>
    <x v="1"/>
    <n v="1.89"/>
    <n v="60"/>
    <s v="6/3/2021"/>
    <x v="1"/>
    <n v="1508"/>
    <x v="0"/>
    <n v="4346.0600000000004"/>
    <n v="3541.44"/>
    <n v="177.07"/>
    <s v="8/29/2023"/>
    <s v="11/2/2023"/>
    <n v="2188"/>
    <n v="1508"/>
    <s v="2/26/2023"/>
    <s v="Suggestion"/>
    <s v="Resolved"/>
    <s v="12/24/2023"/>
    <n v="1"/>
    <x v="0"/>
    <x v="0"/>
  </r>
  <r>
    <n v="1509"/>
    <s v="Stephanie"/>
    <s v="Perez"/>
    <n v="45"/>
    <x v="0"/>
    <s v="Address_1509"/>
    <x v="13"/>
    <n v="19458796362"/>
    <s v="stephanie.perez@kag.com"/>
    <x v="0"/>
    <n v="8960.81"/>
    <s v="9/29/2000"/>
    <s v="1/8/2023"/>
    <n v="1509"/>
    <n v="45209"/>
    <x v="2"/>
    <n v="2397.87"/>
    <n v="6562.94"/>
    <x v="39"/>
    <n v="1509"/>
    <n v="15054.03"/>
    <x v="2"/>
    <n v="7.04"/>
    <n v="36"/>
    <s v="9/13/2020"/>
    <x v="2"/>
    <n v="1509"/>
    <x v="1"/>
    <n v="7353.12"/>
    <n v="2889.51"/>
    <n v="144.47999999999999"/>
    <s v="6/19/2023"/>
    <s v="5/14/2023"/>
    <n v="4140"/>
    <n v="1509"/>
    <s v="10/28/2023"/>
    <s v="Suggestion"/>
    <s v="Resolved"/>
    <s v="1/11/2023"/>
    <n v="1"/>
    <x v="8"/>
    <x v="0"/>
  </r>
  <r>
    <n v="1510"/>
    <s v="Paul"/>
    <s v="Ramirez"/>
    <n v="41"/>
    <x v="0"/>
    <s v="Address_1510"/>
    <x v="28"/>
    <n v="19458796363"/>
    <s v="paul.ramirez@kag.com"/>
    <x v="1"/>
    <n v="7264.1"/>
    <s v="11/15/2020"/>
    <s v="7/19/2023"/>
    <n v="1510"/>
    <n v="45095"/>
    <x v="0"/>
    <n v="4111.6000000000004"/>
    <n v="3152.5"/>
    <x v="16"/>
    <n v="1510"/>
    <n v="35929.17"/>
    <x v="1"/>
    <n v="3.35"/>
    <n v="60"/>
    <s v="5/5/2020"/>
    <x v="1"/>
    <n v="1510"/>
    <x v="2"/>
    <n v="4333.63"/>
    <n v="3850.26"/>
    <n v="192.51"/>
    <s v="8/5/2023"/>
    <s v="2/12/2023"/>
    <n v="9927"/>
    <n v="1510"/>
    <s v="7/13/2023"/>
    <s v="Complaint"/>
    <s v="Pending"/>
    <s v="10/9/2023"/>
    <n v="1"/>
    <x v="7"/>
    <x v="0"/>
  </r>
  <r>
    <n v="1511"/>
    <s v="Amanda"/>
    <s v="Campbell"/>
    <n v="67"/>
    <x v="1"/>
    <s v="Address_1511"/>
    <x v="20"/>
    <n v="19458796364"/>
    <s v="amanda.campbell@kag.com"/>
    <x v="0"/>
    <n v="3268.85"/>
    <s v="7/20/2020"/>
    <s v="2/12/2023"/>
    <n v="1511"/>
    <n v="44952"/>
    <x v="0"/>
    <n v="4316.7700000000004"/>
    <n v="7585.62"/>
    <x v="93"/>
    <n v="1511"/>
    <n v="44125.2"/>
    <x v="0"/>
    <n v="6.78"/>
    <n v="48"/>
    <s v="5/11/2022"/>
    <x v="1"/>
    <n v="1511"/>
    <x v="1"/>
    <n v="2753.18"/>
    <n v="731.59"/>
    <n v="36.58"/>
    <s v="3/13/2023"/>
    <s v="11/8/2023"/>
    <n v="9649"/>
    <n v="1511"/>
    <s v="9/30/2023"/>
    <s v="Complaint"/>
    <s v="Resolved"/>
    <s v="6/17/2023"/>
    <n v="1"/>
    <x v="3"/>
    <x v="3"/>
  </r>
  <r>
    <n v="1512"/>
    <s v="Amanda"/>
    <s v="Hall"/>
    <n v="58"/>
    <x v="1"/>
    <s v="Address_1512"/>
    <x v="36"/>
    <n v="19458796365"/>
    <s v="amanda.hall@kag.com"/>
    <x v="0"/>
    <n v="8343.06"/>
    <s v="6/4/2001"/>
    <s v="6/29/2023"/>
    <n v="1512"/>
    <n v="45290"/>
    <x v="0"/>
    <n v="838.63"/>
    <n v="7504.43"/>
    <x v="29"/>
    <n v="1512"/>
    <n v="15526.92"/>
    <x v="0"/>
    <n v="7.14"/>
    <n v="24"/>
    <s v="8/7/2021"/>
    <x v="1"/>
    <n v="1512"/>
    <x v="0"/>
    <n v="1587.26"/>
    <n v="4064.95"/>
    <n v="203.25"/>
    <s v="9/6/2023"/>
    <s v="1/17/2023"/>
    <n v="5731"/>
    <n v="1512"/>
    <s v="10/30/2023"/>
    <s v="Complaint"/>
    <s v="Pending"/>
    <s v="1/10/2023"/>
    <n v="1"/>
    <x v="0"/>
    <x v="1"/>
  </r>
  <r>
    <n v="1513"/>
    <s v="Ashley"/>
    <s v="Perez"/>
    <n v="50"/>
    <x v="1"/>
    <s v="Address_1513"/>
    <x v="10"/>
    <n v="19458796366"/>
    <s v="ashley.perez@kag.com"/>
    <x v="1"/>
    <n v="2464.36"/>
    <s v="9/22/2004"/>
    <s v="11/26/2023"/>
    <n v="1513"/>
    <n v="44966"/>
    <x v="0"/>
    <n v="510.5"/>
    <n v="1953.86"/>
    <x v="8"/>
    <n v="1513"/>
    <n v="16901.07"/>
    <x v="0"/>
    <n v="7.55"/>
    <n v="36"/>
    <s v="1/26/2021"/>
    <x v="0"/>
    <n v="1513"/>
    <x v="0"/>
    <n v="8960.74"/>
    <n v="3013.58"/>
    <n v="150.68"/>
    <s v="9/24/2023"/>
    <s v="10/15/2023"/>
    <n v="3285"/>
    <n v="1513"/>
    <s v="6/22/2023"/>
    <s v="Praise"/>
    <s v="Resolved"/>
    <s v="3/9/2023"/>
    <n v="1"/>
    <x v="9"/>
    <x v="1"/>
  </r>
  <r>
    <n v="1514"/>
    <s v="Donna"/>
    <s v="Nelson"/>
    <n v="29"/>
    <x v="2"/>
    <s v="Address_1514"/>
    <x v="4"/>
    <n v="19458796367"/>
    <s v="donna.nelson@kag.com"/>
    <x v="1"/>
    <n v="6378.38"/>
    <s v="7/1/2011"/>
    <s v="9/14/2023"/>
    <n v="1514"/>
    <n v="45134"/>
    <x v="0"/>
    <n v="1941.08"/>
    <n v="4437.3"/>
    <x v="96"/>
    <n v="1514"/>
    <n v="22488.89"/>
    <x v="1"/>
    <n v="8.76"/>
    <n v="36"/>
    <s v="12/9/2020"/>
    <x v="1"/>
    <n v="1514"/>
    <x v="0"/>
    <n v="1580.59"/>
    <n v="3837.31"/>
    <n v="191.87"/>
    <s v="10/3/2023"/>
    <s v="9/24/2023"/>
    <n v="7582"/>
    <n v="1514"/>
    <s v="4/6/2023"/>
    <s v="Suggestion"/>
    <s v="Pending"/>
    <s v="2/4/2023"/>
    <n v="1"/>
    <x v="2"/>
    <x v="4"/>
  </r>
  <r>
    <n v="1515"/>
    <s v="Kimberly"/>
    <s v="Jackson"/>
    <n v="27"/>
    <x v="2"/>
    <s v="Address_1515"/>
    <x v="0"/>
    <n v="19458796368"/>
    <s v="kimberly.jackson@kag.com"/>
    <x v="0"/>
    <n v="9568.92"/>
    <s v="4/25/2014"/>
    <s v="2/7/2023"/>
    <n v="1515"/>
    <n v="45289"/>
    <x v="1"/>
    <n v="336.92"/>
    <n v="9232"/>
    <x v="8"/>
    <n v="1515"/>
    <n v="11647.2"/>
    <x v="0"/>
    <n v="9.1"/>
    <n v="60"/>
    <s v="9/11/2022"/>
    <x v="2"/>
    <n v="1515"/>
    <x v="0"/>
    <n v="9997.31"/>
    <n v="2099.9899999999998"/>
    <n v="105"/>
    <s v="3/5/2023"/>
    <s v="8/23/2023"/>
    <n v="3443"/>
    <n v="1515"/>
    <s v="2/4/2023"/>
    <s v="Suggestion"/>
    <s v="Resolved"/>
    <s v="9/13/2023"/>
    <n v="1"/>
    <x v="0"/>
    <x v="4"/>
  </r>
  <r>
    <n v="1516"/>
    <s v="Barbara"/>
    <s v="Davis"/>
    <n v="24"/>
    <x v="0"/>
    <s v="Address_1516"/>
    <x v="21"/>
    <n v="19458796369"/>
    <s v="barbara.davis@kag.com"/>
    <x v="1"/>
    <n v="5789.64"/>
    <s v="12/14/2019"/>
    <s v="9/20/2023"/>
    <n v="1516"/>
    <n v="45010"/>
    <x v="2"/>
    <n v="3634.53"/>
    <n v="9424.17"/>
    <x v="91"/>
    <n v="1516"/>
    <n v="40679.629999999997"/>
    <x v="2"/>
    <n v="7.83"/>
    <n v="12"/>
    <s v="3/12/2020"/>
    <x v="1"/>
    <n v="1516"/>
    <x v="0"/>
    <n v="5596.33"/>
    <n v="41.2"/>
    <n v="2.06"/>
    <s v="9/6/2023"/>
    <s v="6/3/2023"/>
    <n v="1845"/>
    <n v="1516"/>
    <s v="5/4/2023"/>
    <s v="Suggestion"/>
    <s v="Resolved"/>
    <s v="11/6/2023"/>
    <n v="1"/>
    <x v="11"/>
    <x v="2"/>
  </r>
  <r>
    <n v="1517"/>
    <s v="Christopher"/>
    <s v="Davis"/>
    <n v="63"/>
    <x v="0"/>
    <s v="Address_1517"/>
    <x v="26"/>
    <n v="19458796370"/>
    <s v="christopher.davis@kag.com"/>
    <x v="0"/>
    <n v="8014.72"/>
    <s v="9/6/2013"/>
    <s v="12/3/2023"/>
    <n v="1517"/>
    <n v="45164"/>
    <x v="1"/>
    <n v="2243.19"/>
    <n v="10257.91"/>
    <x v="19"/>
    <n v="1517"/>
    <n v="29624.66"/>
    <x v="2"/>
    <n v="5.33"/>
    <n v="60"/>
    <s v="12/23/2020"/>
    <x v="0"/>
    <n v="1517"/>
    <x v="0"/>
    <n v="5534.43"/>
    <n v="4589.83"/>
    <n v="229.49"/>
    <s v="3/22/2023"/>
    <s v="5/26/2023"/>
    <n v="519"/>
    <n v="1517"/>
    <s v="5/6/2023"/>
    <s v="Complaint"/>
    <s v="Resolved"/>
    <s v="8/20/2023"/>
    <n v="1"/>
    <x v="5"/>
    <x v="3"/>
  </r>
  <r>
    <n v="1518"/>
    <s v="Paul"/>
    <s v="Adams"/>
    <n v="18"/>
    <x v="1"/>
    <s v="Address_1518"/>
    <x v="17"/>
    <n v="19458796371"/>
    <s v="paul.adams@kag.com"/>
    <x v="1"/>
    <n v="7380.76"/>
    <s v="9/30/2014"/>
    <s v="7/3/2023"/>
    <n v="1518"/>
    <n v="45270"/>
    <x v="1"/>
    <n v="999.13"/>
    <n v="8379.89"/>
    <x v="46"/>
    <n v="1518"/>
    <n v="3795.18"/>
    <x v="1"/>
    <n v="1.4"/>
    <n v="12"/>
    <s v="10/23/2022"/>
    <x v="0"/>
    <n v="1518"/>
    <x v="0"/>
    <n v="1661.37"/>
    <n v="3642.37"/>
    <n v="182.12"/>
    <s v="9/26/2023"/>
    <s v="1/30/2023"/>
    <n v="2315"/>
    <n v="1518"/>
    <s v="3/6/2023"/>
    <s v="Praise"/>
    <s v="Pending"/>
    <s v="4/11/2023"/>
    <n v="1"/>
    <x v="0"/>
    <x v="2"/>
  </r>
  <r>
    <n v="1519"/>
    <s v="Amanda"/>
    <s v="Sanchez"/>
    <n v="32"/>
    <x v="0"/>
    <s v="Address_1519"/>
    <x v="9"/>
    <n v="19458796372"/>
    <s v="amanda.sanchez@kag.com"/>
    <x v="1"/>
    <n v="8670.64"/>
    <s v="6/5/2005"/>
    <s v="10/7/2023"/>
    <n v="1519"/>
    <n v="45120"/>
    <x v="1"/>
    <n v="521.32000000000005"/>
    <n v="9191.9599999999991"/>
    <x v="0"/>
    <n v="1519"/>
    <n v="49838.5"/>
    <x v="2"/>
    <n v="9.43"/>
    <n v="60"/>
    <s v="10/21/2020"/>
    <x v="0"/>
    <n v="1519"/>
    <x v="1"/>
    <n v="1671.45"/>
    <n v="3453.78"/>
    <n v="172.69"/>
    <s v="3/1/2023"/>
    <s v="7/11/2023"/>
    <n v="3012"/>
    <n v="1519"/>
    <s v="5/31/2023"/>
    <s v="Praise"/>
    <s v="Pending"/>
    <s v="10/7/2023"/>
    <n v="1"/>
    <x v="2"/>
    <x v="4"/>
  </r>
  <r>
    <n v="1520"/>
    <s v="Ronald"/>
    <s v="Mitchell"/>
    <n v="18"/>
    <x v="2"/>
    <s v="Address_1520"/>
    <x v="6"/>
    <n v="19458796373"/>
    <s v="ronald.mitchell@kag.com"/>
    <x v="1"/>
    <n v="9690.77"/>
    <s v="3/6/2018"/>
    <s v="10/18/2023"/>
    <n v="1520"/>
    <n v="45255"/>
    <x v="2"/>
    <n v="4637.49"/>
    <n v="14328.26"/>
    <x v="37"/>
    <n v="1520"/>
    <n v="29173.599999999999"/>
    <x v="1"/>
    <n v="6.41"/>
    <n v="12"/>
    <s v="12/24/2022"/>
    <x v="1"/>
    <n v="1520"/>
    <x v="2"/>
    <n v="7463.18"/>
    <n v="2366.36"/>
    <n v="118.32"/>
    <s v="10/6/2023"/>
    <s v="12/29/2023"/>
    <n v="2998"/>
    <n v="1520"/>
    <s v="3/21/2023"/>
    <s v="Suggestion"/>
    <s v="Resolved"/>
    <s v="7/7/2023"/>
    <n v="-1"/>
    <x v="4"/>
    <x v="2"/>
  </r>
  <r>
    <n v="1521"/>
    <s v="Thomas"/>
    <s v="Sanchez"/>
    <n v="62"/>
    <x v="0"/>
    <s v="Address_1521"/>
    <x v="27"/>
    <n v="19458796374"/>
    <s v="thomas.sanchez@kag.com"/>
    <x v="1"/>
    <n v="320.93"/>
    <s v="10/22/2011"/>
    <s v="7/20/2023"/>
    <n v="1521"/>
    <n v="45264"/>
    <x v="1"/>
    <n v="224.87"/>
    <n v="545.79999999999995"/>
    <x v="2"/>
    <n v="1521"/>
    <n v="44606.879999999997"/>
    <x v="1"/>
    <n v="5.81"/>
    <n v="12"/>
    <s v="7/16/2020"/>
    <x v="2"/>
    <n v="1521"/>
    <x v="2"/>
    <n v="4985.67"/>
    <n v="219.3"/>
    <n v="10.97"/>
    <s v="8/20/2023"/>
    <s v="6/9/2023"/>
    <n v="409"/>
    <n v="1521"/>
    <s v="6/12/2023"/>
    <s v="Suggestion"/>
    <s v="Resolved"/>
    <s v="6/3/2023"/>
    <n v="1"/>
    <x v="0"/>
    <x v="3"/>
  </r>
  <r>
    <n v="1522"/>
    <s v="Elizabeth"/>
    <s v="Thompson"/>
    <n v="37"/>
    <x v="0"/>
    <s v="Address_1522"/>
    <x v="7"/>
    <n v="19458796375"/>
    <s v="elizabeth.thompson@kag.com"/>
    <x v="1"/>
    <n v="375.91"/>
    <s v="10/8/2015"/>
    <s v="2/11/2023"/>
    <n v="1522"/>
    <n v="45288"/>
    <x v="2"/>
    <n v="498.41"/>
    <n v="874.32"/>
    <x v="33"/>
    <n v="1522"/>
    <n v="25579.29"/>
    <x v="0"/>
    <n v="3.16"/>
    <n v="48"/>
    <s v="10/3/2020"/>
    <x v="0"/>
    <n v="1522"/>
    <x v="2"/>
    <n v="2598.41"/>
    <n v="689.08"/>
    <n v="34.450000000000003"/>
    <s v="4/24/2023"/>
    <s v="2/26/2023"/>
    <n v="6539"/>
    <n v="1522"/>
    <s v="12/4/2023"/>
    <s v="Complaint"/>
    <s v="Pending"/>
    <s v="7/6/2023"/>
    <n v="1"/>
    <x v="0"/>
    <x v="0"/>
  </r>
  <r>
    <n v="1523"/>
    <s v="Ronald"/>
    <s v="Nelson"/>
    <n v="19"/>
    <x v="0"/>
    <s v="Address_1523"/>
    <x v="12"/>
    <n v="19458796376"/>
    <s v="ronald.nelson@kag.com"/>
    <x v="1"/>
    <n v="5984.78"/>
    <s v="9/26/2010"/>
    <s v="10/27/2023"/>
    <n v="1523"/>
    <n v="45276"/>
    <x v="0"/>
    <n v="1178.8399999999999"/>
    <n v="4805.9399999999996"/>
    <x v="33"/>
    <n v="1523"/>
    <n v="29540.03"/>
    <x v="1"/>
    <n v="7.16"/>
    <n v="48"/>
    <s v="4/9/2022"/>
    <x v="1"/>
    <n v="1523"/>
    <x v="0"/>
    <n v="2822.67"/>
    <n v="2192.79"/>
    <n v="109.64"/>
    <s v="5/6/2023"/>
    <s v="3/3/2023"/>
    <n v="3464"/>
    <n v="1523"/>
    <s v="9/21/2023"/>
    <s v="Praise"/>
    <s v="Pending"/>
    <s v="10/10/2023"/>
    <n v="1"/>
    <x v="0"/>
    <x v="2"/>
  </r>
  <r>
    <n v="1524"/>
    <s v="Timothy"/>
    <s v="Gonzalez"/>
    <n v="20"/>
    <x v="0"/>
    <s v="Address_1524"/>
    <x v="28"/>
    <n v="19458796377"/>
    <s v="timothy.gonzalez@kag.com"/>
    <x v="1"/>
    <n v="9547.0300000000007"/>
    <s v="3/23/2010"/>
    <s v="1/4/2023"/>
    <n v="1524"/>
    <n v="45185"/>
    <x v="0"/>
    <n v="482.41"/>
    <n v="9064.6200000000008"/>
    <x v="87"/>
    <n v="1524"/>
    <n v="23269.29"/>
    <x v="0"/>
    <n v="9.9499999999999993"/>
    <n v="48"/>
    <s v="7/15/2022"/>
    <x v="2"/>
    <n v="1524"/>
    <x v="2"/>
    <n v="3085.52"/>
    <n v="3966.87"/>
    <n v="198.34"/>
    <s v="6/12/2023"/>
    <s v="9/7/2023"/>
    <n v="9465"/>
    <n v="1524"/>
    <s v="5/20/2023"/>
    <s v="Suggestion"/>
    <s v="Resolved"/>
    <s v="12/28/2023"/>
    <n v="1"/>
    <x v="6"/>
    <x v="2"/>
  </r>
  <r>
    <n v="1525"/>
    <s v="Barbara"/>
    <s v="Ramirez"/>
    <n v="53"/>
    <x v="0"/>
    <s v="Address_1525"/>
    <x v="29"/>
    <n v="19458796378"/>
    <s v="barbara.ramirez@kag.com"/>
    <x v="1"/>
    <n v="4908.26"/>
    <s v="3/11/2021"/>
    <s v="12/30/2023"/>
    <n v="1525"/>
    <n v="45118"/>
    <x v="1"/>
    <n v="3224.98"/>
    <n v="8133.24"/>
    <x v="6"/>
    <n v="1525"/>
    <n v="21715.279999999999"/>
    <x v="2"/>
    <n v="3.97"/>
    <n v="60"/>
    <s v="5/10/2020"/>
    <x v="1"/>
    <n v="1525"/>
    <x v="0"/>
    <n v="8293.51"/>
    <n v="4449.01"/>
    <n v="222.45"/>
    <s v="10/27/2023"/>
    <s v="11/22/2023"/>
    <n v="9344"/>
    <n v="1525"/>
    <s v="12/22/2023"/>
    <s v="Complaint"/>
    <s v="Resolved"/>
    <s v="2/28/2023"/>
    <n v="1"/>
    <x v="2"/>
    <x v="1"/>
  </r>
  <r>
    <n v="1526"/>
    <s v="Jessica"/>
    <s v="Rodriguez"/>
    <n v="33"/>
    <x v="1"/>
    <s v="Address_1526"/>
    <x v="24"/>
    <n v="19458796379"/>
    <s v="jessica.rodriguez@kag.com"/>
    <x v="0"/>
    <n v="8413.82"/>
    <s v="8/7/2005"/>
    <s v="4/29/2023"/>
    <n v="1526"/>
    <n v="45211"/>
    <x v="0"/>
    <n v="1098.9100000000001"/>
    <n v="9512.73"/>
    <x v="9"/>
    <n v="1526"/>
    <n v="11696.92"/>
    <x v="2"/>
    <n v="8.1999999999999993"/>
    <n v="24"/>
    <s v="9/14/2022"/>
    <x v="0"/>
    <n v="1526"/>
    <x v="1"/>
    <n v="6504.65"/>
    <n v="2289.0700000000002"/>
    <n v="114.45"/>
    <s v="5/2/2023"/>
    <s v="5/22/2023"/>
    <n v="4238"/>
    <n v="1526"/>
    <s v="4/4/2023"/>
    <s v="Complaint"/>
    <s v="Resolved"/>
    <s v="4/23/2023"/>
    <n v="1"/>
    <x v="8"/>
    <x v="4"/>
  </r>
  <r>
    <n v="1527"/>
    <s v="Nancy"/>
    <s v="Martin"/>
    <n v="46"/>
    <x v="1"/>
    <s v="Address_1527"/>
    <x v="14"/>
    <n v="19458796380"/>
    <s v="nancy.martin@kag.com"/>
    <x v="0"/>
    <n v="7702.29"/>
    <s v="10/31/2001"/>
    <s v="3/18/2023"/>
    <n v="1527"/>
    <n v="45108"/>
    <x v="0"/>
    <n v="2404.85"/>
    <n v="10107.14"/>
    <x v="59"/>
    <n v="1527"/>
    <n v="48144.09"/>
    <x v="0"/>
    <n v="3.62"/>
    <n v="48"/>
    <s v="12/5/2021"/>
    <x v="2"/>
    <n v="1527"/>
    <x v="1"/>
    <n v="1650.33"/>
    <n v="4974.91"/>
    <n v="248.75"/>
    <s v="10/11/2023"/>
    <s v="12/5/2023"/>
    <n v="5922"/>
    <n v="1527"/>
    <s v="8/16/2023"/>
    <s v="Complaint"/>
    <s v="Pending"/>
    <s v="5/4/2023"/>
    <n v="1"/>
    <x v="2"/>
    <x v="1"/>
  </r>
  <r>
    <n v="1528"/>
    <s v="Christopher"/>
    <s v="Jackson"/>
    <n v="61"/>
    <x v="2"/>
    <s v="Address_1528"/>
    <x v="21"/>
    <n v="19458796381"/>
    <s v="christopher.jackson@kag.com"/>
    <x v="0"/>
    <n v="5032.7"/>
    <s v="10/6/2016"/>
    <s v="10/7/2023"/>
    <n v="1528"/>
    <n v="44933"/>
    <x v="0"/>
    <n v="4302.6099999999997"/>
    <n v="9335.31"/>
    <x v="3"/>
    <n v="1528"/>
    <n v="9906.7900000000009"/>
    <x v="0"/>
    <n v="5.39"/>
    <n v="36"/>
    <s v="10/17/2021"/>
    <x v="2"/>
    <n v="1528"/>
    <x v="0"/>
    <n v="7215.74"/>
    <n v="4898.9799999999996"/>
    <n v="244.95"/>
    <s v="1/10/2023"/>
    <s v="4/13/2023"/>
    <n v="7"/>
    <n v="1528"/>
    <s v="8/29/2023"/>
    <s v="Suggestion"/>
    <s v="Resolved"/>
    <s v="10/9/2023"/>
    <n v="1"/>
    <x v="3"/>
    <x v="3"/>
  </r>
  <r>
    <n v="1529"/>
    <s v="Linda"/>
    <s v="Mitchell"/>
    <n v="53"/>
    <x v="1"/>
    <s v="Address_1529"/>
    <x v="4"/>
    <n v="19458796382"/>
    <s v="linda.mitchell@kag.com"/>
    <x v="0"/>
    <n v="5180.41"/>
    <s v="7/3/2004"/>
    <s v="11/23/2023"/>
    <n v="1529"/>
    <n v="45079"/>
    <x v="1"/>
    <n v="4125.6099999999997"/>
    <n v="1054.8"/>
    <x v="90"/>
    <n v="1529"/>
    <n v="26793.81"/>
    <x v="2"/>
    <n v="2.92"/>
    <n v="24"/>
    <s v="5/15/2020"/>
    <x v="2"/>
    <n v="1529"/>
    <x v="2"/>
    <n v="5678.28"/>
    <n v="1818.33"/>
    <n v="90.92"/>
    <s v="12/7/2023"/>
    <s v="10/29/2023"/>
    <n v="9733"/>
    <n v="1529"/>
    <s v="10/19/2023"/>
    <s v="Praise"/>
    <s v="Pending"/>
    <s v="12/15/2023"/>
    <n v="1"/>
    <x v="7"/>
    <x v="1"/>
  </r>
  <r>
    <n v="1530"/>
    <s v="Donald"/>
    <s v="Hill"/>
    <n v="61"/>
    <x v="0"/>
    <s v="Address_1530"/>
    <x v="11"/>
    <n v="19458796383"/>
    <s v="donald.hill@kag.com"/>
    <x v="0"/>
    <n v="4416.7299999999996"/>
    <s v="6/3/2009"/>
    <s v="5/3/2023"/>
    <n v="1530"/>
    <n v="45225"/>
    <x v="1"/>
    <n v="739.76"/>
    <n v="5156.49"/>
    <x v="21"/>
    <n v="1530"/>
    <n v="5267.75"/>
    <x v="1"/>
    <n v="5.62"/>
    <n v="36"/>
    <s v="4/17/2022"/>
    <x v="0"/>
    <n v="1530"/>
    <x v="0"/>
    <n v="6217.95"/>
    <n v="324.08999999999997"/>
    <n v="16.2"/>
    <s v="8/23/2023"/>
    <s v="1/12/2023"/>
    <n v="6902"/>
    <n v="1530"/>
    <s v="8/1/2023"/>
    <s v="Suggestion"/>
    <s v="Resolved"/>
    <s v="12/6/2023"/>
    <n v="1"/>
    <x v="8"/>
    <x v="3"/>
  </r>
  <r>
    <n v="1531"/>
    <s v="Charles"/>
    <s v="Lopez"/>
    <n v="56"/>
    <x v="1"/>
    <s v="Address_1531"/>
    <x v="21"/>
    <n v="19458796384"/>
    <s v="charles.lopez@kag.com"/>
    <x v="0"/>
    <n v="2596.77"/>
    <s v="7/8/2002"/>
    <s v="12/13/2023"/>
    <n v="1531"/>
    <n v="45188"/>
    <x v="2"/>
    <n v="452.77"/>
    <n v="2144"/>
    <x v="21"/>
    <n v="1531"/>
    <n v="49675.47"/>
    <x v="0"/>
    <n v="5.13"/>
    <n v="48"/>
    <s v="8/4/2022"/>
    <x v="2"/>
    <n v="1531"/>
    <x v="0"/>
    <n v="3719.77"/>
    <n v="2464.4299999999998"/>
    <n v="123.22"/>
    <s v="7/11/2023"/>
    <s v="3/24/2023"/>
    <n v="7144"/>
    <n v="1531"/>
    <s v="7/24/2023"/>
    <s v="Complaint"/>
    <s v="Resolved"/>
    <s v="10/7/2023"/>
    <n v="1"/>
    <x v="6"/>
    <x v="1"/>
  </r>
  <r>
    <n v="1532"/>
    <s v="Thomas"/>
    <s v="Anderson"/>
    <n v="69"/>
    <x v="2"/>
    <s v="Address_1532"/>
    <x v="5"/>
    <n v="19458796385"/>
    <s v="thomas.anderson@kag.com"/>
    <x v="0"/>
    <n v="8601.25"/>
    <s v="3/18/2020"/>
    <s v="12/16/2023"/>
    <n v="1532"/>
    <n v="45005"/>
    <x v="0"/>
    <n v="3324.61"/>
    <n v="11925.86"/>
    <x v="95"/>
    <n v="1532"/>
    <n v="28228.14"/>
    <x v="0"/>
    <n v="1.35"/>
    <n v="36"/>
    <s v="7/2/2022"/>
    <x v="2"/>
    <n v="1532"/>
    <x v="0"/>
    <n v="1160.7"/>
    <n v="4897.42"/>
    <n v="244.87"/>
    <s v="9/9/2023"/>
    <s v="2/19/2023"/>
    <n v="1651"/>
    <n v="1532"/>
    <s v="3/17/2023"/>
    <s v="Complaint"/>
    <s v="Resolved"/>
    <s v="12/23/2023"/>
    <n v="1"/>
    <x v="11"/>
    <x v="3"/>
  </r>
  <r>
    <n v="1533"/>
    <s v="Daniel"/>
    <s v="Walker"/>
    <n v="20"/>
    <x v="1"/>
    <s v="Address_1533"/>
    <x v="12"/>
    <n v="19458796386"/>
    <s v="daniel.walker@kag.com"/>
    <x v="0"/>
    <n v="2174.7399999999998"/>
    <s v="11/9/2014"/>
    <s v="6/5/2023"/>
    <n v="1533"/>
    <n v="44966"/>
    <x v="1"/>
    <n v="1059.42"/>
    <n v="3234.16"/>
    <x v="53"/>
    <n v="1533"/>
    <n v="40914.58"/>
    <x v="0"/>
    <n v="4.4400000000000004"/>
    <n v="60"/>
    <s v="8/9/2020"/>
    <x v="2"/>
    <n v="1533"/>
    <x v="1"/>
    <n v="5578.6"/>
    <n v="1829.15"/>
    <n v="91.46"/>
    <s v="5/12/2023"/>
    <s v="12/30/2023"/>
    <n v="9639"/>
    <n v="1533"/>
    <s v="2/24/2023"/>
    <s v="Praise"/>
    <s v="Resolved"/>
    <s v="6/11/2023"/>
    <n v="1"/>
    <x v="9"/>
    <x v="2"/>
  </r>
  <r>
    <n v="1534"/>
    <s v="Paul"/>
    <s v="Wilson"/>
    <n v="54"/>
    <x v="2"/>
    <s v="Address_1534"/>
    <x v="23"/>
    <n v="19458796387"/>
    <s v="paul.wilson@kag.com"/>
    <x v="0"/>
    <n v="9078.51"/>
    <s v="10/13/2005"/>
    <s v="11/25/2023"/>
    <n v="1534"/>
    <n v="45115"/>
    <x v="0"/>
    <n v="3909.45"/>
    <n v="5169.0600000000004"/>
    <x v="69"/>
    <n v="1534"/>
    <n v="28583.51"/>
    <x v="1"/>
    <n v="1.56"/>
    <n v="36"/>
    <s v="7/28/2020"/>
    <x v="1"/>
    <n v="1534"/>
    <x v="2"/>
    <n v="6356.16"/>
    <n v="1757.23"/>
    <n v="87.86"/>
    <s v="12/28/2023"/>
    <s v="12/1/2023"/>
    <n v="931"/>
    <n v="1534"/>
    <s v="10/14/2023"/>
    <s v="Praise"/>
    <s v="Pending"/>
    <s v="5/9/2023"/>
    <n v="1"/>
    <x v="2"/>
    <x v="1"/>
  </r>
  <r>
    <n v="1535"/>
    <s v="Jessica"/>
    <s v="Hernandez"/>
    <n v="61"/>
    <x v="2"/>
    <s v="Address_1535"/>
    <x v="5"/>
    <n v="19458796388"/>
    <s v="jessica.hernandez@kag.com"/>
    <x v="1"/>
    <n v="3661.3"/>
    <s v="10/26/2010"/>
    <s v="4/13/2023"/>
    <n v="1535"/>
    <n v="45203"/>
    <x v="1"/>
    <n v="2178.1"/>
    <n v="1483.2"/>
    <x v="22"/>
    <n v="1535"/>
    <n v="40444.28"/>
    <x v="1"/>
    <n v="5.0599999999999996"/>
    <n v="24"/>
    <s v="12/15/2021"/>
    <x v="2"/>
    <n v="1535"/>
    <x v="1"/>
    <n v="6807.3"/>
    <n v="1520.03"/>
    <n v="76"/>
    <s v="8/23/2023"/>
    <s v="3/14/2023"/>
    <n v="6830"/>
    <n v="1535"/>
    <s v="8/9/2023"/>
    <s v="Complaint"/>
    <s v="Pending"/>
    <s v="7/28/2023"/>
    <n v="1"/>
    <x v="8"/>
    <x v="3"/>
  </r>
  <r>
    <n v="1536"/>
    <s v="Jennifer"/>
    <s v="Sanchez"/>
    <n v="29"/>
    <x v="2"/>
    <s v="Address_1536"/>
    <x v="28"/>
    <n v="19458796389"/>
    <s v="jennifer.sanchez@kag.com"/>
    <x v="0"/>
    <n v="362.32"/>
    <s v="2/15/2001"/>
    <s v="12/25/2023"/>
    <n v="1536"/>
    <n v="45176"/>
    <x v="2"/>
    <n v="781.05"/>
    <n v="-418.73"/>
    <x v="80"/>
    <n v="1536"/>
    <n v="27186.09"/>
    <x v="0"/>
    <n v="9.82"/>
    <n v="48"/>
    <s v="9/15/2020"/>
    <x v="1"/>
    <n v="1536"/>
    <x v="2"/>
    <n v="4979.32"/>
    <n v="4750.24"/>
    <n v="237.51"/>
    <s v="2/2/2023"/>
    <s v="1/8/2023"/>
    <n v="2890"/>
    <n v="1536"/>
    <s v="6/3/2023"/>
    <s v="Suggestion"/>
    <s v="Resolved"/>
    <s v="12/9/2023"/>
    <n v="1"/>
    <x v="6"/>
    <x v="4"/>
  </r>
  <r>
    <n v="1537"/>
    <s v="Linda"/>
    <s v="Adams"/>
    <n v="37"/>
    <x v="0"/>
    <s v="Address_1537"/>
    <x v="25"/>
    <n v="19458796390"/>
    <s v="linda.adams@kag.com"/>
    <x v="0"/>
    <n v="1766.94"/>
    <s v="4/24/2020"/>
    <s v="12/7/2023"/>
    <n v="1537"/>
    <n v="45240"/>
    <x v="2"/>
    <n v="4871.34"/>
    <n v="-3104.4"/>
    <x v="29"/>
    <n v="1537"/>
    <n v="22803.74"/>
    <x v="2"/>
    <n v="3.64"/>
    <n v="36"/>
    <s v="12/13/2020"/>
    <x v="2"/>
    <n v="1537"/>
    <x v="1"/>
    <n v="6046.43"/>
    <n v="941.45"/>
    <n v="47.07"/>
    <s v="7/21/2023"/>
    <s v="9/16/2023"/>
    <n v="8108"/>
    <n v="1537"/>
    <s v="11/19/2023"/>
    <s v="Suggestion"/>
    <s v="Resolved"/>
    <s v="8/31/2023"/>
    <n v="1"/>
    <x v="4"/>
    <x v="0"/>
  </r>
  <r>
    <n v="1538"/>
    <s v="Matthew"/>
    <s v="Clark"/>
    <n v="40"/>
    <x v="2"/>
    <s v="Address_1538"/>
    <x v="20"/>
    <n v="19458796391"/>
    <s v="matthew.clark@kag.com"/>
    <x v="1"/>
    <n v="8889.4699999999993"/>
    <s v="6/3/2014"/>
    <s v="4/12/2023"/>
    <n v="1538"/>
    <n v="45035"/>
    <x v="1"/>
    <n v="287.51"/>
    <n v="8601.9599999999991"/>
    <x v="58"/>
    <n v="1538"/>
    <n v="23339.38"/>
    <x v="1"/>
    <n v="5.64"/>
    <n v="36"/>
    <s v="9/16/2020"/>
    <x v="2"/>
    <n v="1538"/>
    <x v="0"/>
    <n v="5895.77"/>
    <n v="2176.4299999999998"/>
    <n v="108.82"/>
    <s v="3/1/2023"/>
    <s v="11/4/2023"/>
    <n v="2291"/>
    <n v="1538"/>
    <s v="12/30/2023"/>
    <s v="Praise"/>
    <s v="Resolved"/>
    <s v="6/2/2023"/>
    <n v="1"/>
    <x v="1"/>
    <x v="0"/>
  </r>
  <r>
    <n v="1539"/>
    <s v="Karen"/>
    <s v="Hernandez"/>
    <n v="39"/>
    <x v="1"/>
    <s v="Address_1539"/>
    <x v="36"/>
    <n v="19458796392"/>
    <s v="karen.hernandez@kag.com"/>
    <x v="0"/>
    <n v="1371.6"/>
    <s v="1/12/2009"/>
    <s v="2/14/2023"/>
    <n v="1539"/>
    <n v="45022"/>
    <x v="0"/>
    <n v="630.23"/>
    <n v="741.37"/>
    <x v="74"/>
    <n v="1539"/>
    <n v="1114.83"/>
    <x v="0"/>
    <n v="2.17"/>
    <n v="36"/>
    <s v="6/3/2020"/>
    <x v="1"/>
    <n v="1539"/>
    <x v="2"/>
    <n v="4326.3500000000004"/>
    <n v="1022.3"/>
    <n v="51.12"/>
    <s v="1/26/2023"/>
    <s v="11/30/2023"/>
    <n v="198"/>
    <n v="1539"/>
    <s v="5/8/2023"/>
    <s v="Complaint"/>
    <s v="Resolved"/>
    <s v="4/12/2023"/>
    <n v="1"/>
    <x v="1"/>
    <x v="0"/>
  </r>
  <r>
    <n v="1540"/>
    <s v="Matthew"/>
    <s v="Nguyen"/>
    <n v="49"/>
    <x v="1"/>
    <s v="Address_1540"/>
    <x v="8"/>
    <n v="19458796393"/>
    <s v="matthew.nguyen@kag.com"/>
    <x v="1"/>
    <n v="7413.86"/>
    <s v="10/29/2007"/>
    <s v="12/11/2023"/>
    <n v="1540"/>
    <n v="44958"/>
    <x v="2"/>
    <n v="4062.06"/>
    <n v="11475.92"/>
    <x v="10"/>
    <n v="1540"/>
    <n v="19162.09"/>
    <x v="1"/>
    <n v="2.39"/>
    <n v="36"/>
    <s v="10/19/2021"/>
    <x v="2"/>
    <n v="1540"/>
    <x v="1"/>
    <n v="8271.2199999999993"/>
    <n v="558.69000000000005"/>
    <n v="27.93"/>
    <s v="12/15/2023"/>
    <s v="5/19/2023"/>
    <n v="1406"/>
    <n v="1540"/>
    <s v="5/2/2023"/>
    <s v="Praise"/>
    <s v="Resolved"/>
    <s v="9/12/2023"/>
    <n v="-1"/>
    <x v="9"/>
    <x v="1"/>
  </r>
  <r>
    <n v="1541"/>
    <s v="Barbara"/>
    <s v="King"/>
    <n v="24"/>
    <x v="1"/>
    <s v="Address_1541"/>
    <x v="14"/>
    <n v="19458796394"/>
    <s v="barbara.king@kag.com"/>
    <x v="1"/>
    <n v="1909.86"/>
    <s v="7/13/2007"/>
    <s v="3/11/2023"/>
    <n v="1541"/>
    <n v="45194"/>
    <x v="1"/>
    <n v="2268.9"/>
    <n v="-359.04"/>
    <x v="11"/>
    <n v="1541"/>
    <n v="47645.26"/>
    <x v="2"/>
    <n v="4.2"/>
    <n v="24"/>
    <s v="12/6/2021"/>
    <x v="1"/>
    <n v="1541"/>
    <x v="1"/>
    <n v="4898.8"/>
    <n v="2182.46"/>
    <n v="109.12"/>
    <s v="11/30/2023"/>
    <s v="2/17/2023"/>
    <n v="1347"/>
    <n v="1541"/>
    <s v="4/14/2023"/>
    <s v="Suggestion"/>
    <s v="Pending"/>
    <s v="3/22/2023"/>
    <n v="1"/>
    <x v="6"/>
    <x v="2"/>
  </r>
  <r>
    <n v="1542"/>
    <s v="Joseph"/>
    <s v="Nelson"/>
    <n v="39"/>
    <x v="2"/>
    <s v="Address_1542"/>
    <x v="13"/>
    <n v="19458796395"/>
    <s v="joseph.nelson@kag.com"/>
    <x v="0"/>
    <n v="5039.4399999999996"/>
    <s v="4/15/2017"/>
    <s v="2/18/2023"/>
    <n v="1542"/>
    <n v="45162"/>
    <x v="2"/>
    <n v="4690.88"/>
    <n v="348.56"/>
    <x v="30"/>
    <n v="1542"/>
    <n v="34103.269999999997"/>
    <x v="1"/>
    <n v="5.41"/>
    <n v="12"/>
    <s v="5/13/2020"/>
    <x v="0"/>
    <n v="1542"/>
    <x v="2"/>
    <n v="3135.62"/>
    <n v="4029.63"/>
    <n v="201.48"/>
    <s v="6/1/2023"/>
    <s v="5/20/2023"/>
    <n v="6895"/>
    <n v="1542"/>
    <s v="1/9/2023"/>
    <s v="Suggestion"/>
    <s v="Resolved"/>
    <s v="7/26/2023"/>
    <n v="1"/>
    <x v="5"/>
    <x v="0"/>
  </r>
  <r>
    <n v="1543"/>
    <s v="Sandra"/>
    <s v="Jackson"/>
    <n v="61"/>
    <x v="2"/>
    <s v="Address_1543"/>
    <x v="9"/>
    <n v="19458796396"/>
    <s v="sandra.jackson@kag.com"/>
    <x v="0"/>
    <n v="2131.5500000000002"/>
    <s v="1/23/2002"/>
    <s v="4/29/2023"/>
    <n v="1543"/>
    <n v="44946"/>
    <x v="1"/>
    <n v="573.80999999999995"/>
    <n v="2705.36"/>
    <x v="31"/>
    <n v="1543"/>
    <n v="46046.63"/>
    <x v="2"/>
    <n v="7.31"/>
    <n v="60"/>
    <s v="1/31/2022"/>
    <x v="1"/>
    <n v="1543"/>
    <x v="1"/>
    <n v="1080.51"/>
    <n v="38.75"/>
    <n v="1.94"/>
    <s v="12/20/2023"/>
    <s v="9/2/2023"/>
    <n v="355"/>
    <n v="1543"/>
    <s v="5/15/2023"/>
    <s v="Complaint"/>
    <s v="Resolved"/>
    <s v="4/21/2023"/>
    <n v="1"/>
    <x v="3"/>
    <x v="3"/>
  </r>
  <r>
    <n v="1544"/>
    <s v="Kenneth"/>
    <s v="Garcia"/>
    <n v="19"/>
    <x v="0"/>
    <s v="Address_1544"/>
    <x v="24"/>
    <n v="19458796397"/>
    <s v="kenneth.garcia@kag.com"/>
    <x v="1"/>
    <n v="3398.34"/>
    <s v="1/26/2004"/>
    <s v="12/6/2023"/>
    <n v="1544"/>
    <n v="45131"/>
    <x v="2"/>
    <n v="793.35"/>
    <n v="4191.6899999999996"/>
    <x v="49"/>
    <n v="1544"/>
    <n v="10812.87"/>
    <x v="1"/>
    <n v="5.1100000000000003"/>
    <n v="48"/>
    <s v="5/16/2022"/>
    <x v="0"/>
    <n v="1544"/>
    <x v="0"/>
    <n v="3585.08"/>
    <n v="2425.2199999999998"/>
    <n v="121.26"/>
    <s v="2/24/2023"/>
    <s v="11/3/2023"/>
    <n v="5318"/>
    <n v="1544"/>
    <s v="4/29/2023"/>
    <s v="Complaint"/>
    <s v="Resolved"/>
    <s v="11/23/2023"/>
    <n v="1"/>
    <x v="2"/>
    <x v="2"/>
  </r>
  <r>
    <n v="1545"/>
    <s v="Brian"/>
    <s v="Rivera"/>
    <n v="31"/>
    <x v="2"/>
    <s v="Address_1545"/>
    <x v="5"/>
    <n v="19458796398"/>
    <s v="brian.rivera@kag.com"/>
    <x v="0"/>
    <n v="1335.74"/>
    <s v="3/25/2009"/>
    <s v="10/23/2023"/>
    <n v="1545"/>
    <n v="45164"/>
    <x v="1"/>
    <n v="19.100000000000001"/>
    <n v="1354.84"/>
    <x v="89"/>
    <n v="1545"/>
    <n v="25066.85"/>
    <x v="0"/>
    <n v="1.22"/>
    <n v="12"/>
    <s v="6/16/2021"/>
    <x v="2"/>
    <n v="1545"/>
    <x v="1"/>
    <n v="1931.02"/>
    <n v="2529.61"/>
    <n v="126.48"/>
    <s v="9/10/2023"/>
    <s v="1/4/2023"/>
    <n v="8997"/>
    <n v="1545"/>
    <s v="1/15/2023"/>
    <s v="Complaint"/>
    <s v="Pending"/>
    <s v="11/16/2023"/>
    <n v="1"/>
    <x v="5"/>
    <x v="4"/>
  </r>
  <r>
    <n v="1546"/>
    <s v="Sandra"/>
    <s v="Nguyen"/>
    <n v="33"/>
    <x v="1"/>
    <s v="Address_1546"/>
    <x v="29"/>
    <n v="19458796399"/>
    <s v="sandra.nguyen@kag.com"/>
    <x v="0"/>
    <n v="5604.42"/>
    <s v="6/8/2014"/>
    <s v="1/18/2023"/>
    <n v="1546"/>
    <n v="44947"/>
    <x v="2"/>
    <n v="1093.4100000000001"/>
    <n v="4511.01"/>
    <x v="57"/>
    <n v="1546"/>
    <n v="2689.61"/>
    <x v="0"/>
    <n v="3.44"/>
    <n v="60"/>
    <s v="9/24/2021"/>
    <x v="1"/>
    <n v="1546"/>
    <x v="0"/>
    <n v="5510.54"/>
    <n v="379.97"/>
    <n v="19"/>
    <s v="2/11/2023"/>
    <s v="4/24/2023"/>
    <n v="5467"/>
    <n v="1546"/>
    <s v="3/12/2023"/>
    <s v="Complaint"/>
    <s v="Pending"/>
    <s v="6/28/2023"/>
    <n v="1"/>
    <x v="3"/>
    <x v="4"/>
  </r>
  <r>
    <n v="1547"/>
    <s v="Timothy"/>
    <s v="Carter"/>
    <n v="41"/>
    <x v="0"/>
    <s v="Address_1547"/>
    <x v="6"/>
    <n v="19458796400"/>
    <s v="timothy.carter@kag.com"/>
    <x v="0"/>
    <n v="3721.67"/>
    <s v="6/2/2020"/>
    <s v="2/16/2023"/>
    <n v="1547"/>
    <n v="45227"/>
    <x v="2"/>
    <n v="3289.73"/>
    <n v="431.94"/>
    <x v="7"/>
    <n v="1547"/>
    <n v="34175.56"/>
    <x v="0"/>
    <n v="1.22"/>
    <n v="36"/>
    <s v="4/26/2020"/>
    <x v="0"/>
    <n v="1547"/>
    <x v="2"/>
    <n v="4433.08"/>
    <n v="4891.67"/>
    <n v="244.58"/>
    <s v="12/15/2023"/>
    <s v="5/25/2023"/>
    <n v="4879"/>
    <n v="1547"/>
    <s v="4/14/2023"/>
    <s v="Suggestion"/>
    <s v="Pending"/>
    <s v="10/9/2023"/>
    <n v="1"/>
    <x v="8"/>
    <x v="0"/>
  </r>
  <r>
    <n v="1548"/>
    <s v="Emily"/>
    <s v="Adams"/>
    <n v="24"/>
    <x v="1"/>
    <s v="Address_1548"/>
    <x v="37"/>
    <n v="19458796401"/>
    <s v="emily.adams@kag.com"/>
    <x v="0"/>
    <n v="3718.29"/>
    <s v="1/15/2006"/>
    <s v="1/1/2023"/>
    <n v="1548"/>
    <n v="45143"/>
    <x v="1"/>
    <n v="3619.42"/>
    <n v="7337.71"/>
    <x v="27"/>
    <n v="1548"/>
    <n v="39416.800000000003"/>
    <x v="2"/>
    <n v="9.26"/>
    <n v="12"/>
    <s v="5/9/2022"/>
    <x v="1"/>
    <n v="1548"/>
    <x v="2"/>
    <n v="3259.39"/>
    <n v="989.13"/>
    <n v="49.46"/>
    <s v="12/20/2023"/>
    <s v="10/12/2023"/>
    <n v="6935"/>
    <n v="1548"/>
    <s v="5/7/2023"/>
    <s v="Suggestion"/>
    <s v="Resolved"/>
    <s v="8/5/2023"/>
    <n v="1"/>
    <x v="5"/>
    <x v="2"/>
  </r>
  <r>
    <n v="1549"/>
    <s v="Elizabeth"/>
    <s v="Ramirez"/>
    <n v="21"/>
    <x v="0"/>
    <s v="Address_1549"/>
    <x v="30"/>
    <n v="19458796402"/>
    <s v="elizabeth.ramirez@kag.com"/>
    <x v="1"/>
    <n v="481.88"/>
    <s v="6/27/2006"/>
    <s v="6/10/2023"/>
    <n v="1549"/>
    <n v="45047"/>
    <x v="2"/>
    <n v="2155.4"/>
    <n v="-1673.52"/>
    <x v="79"/>
    <n v="1549"/>
    <n v="37642.269999999997"/>
    <x v="2"/>
    <n v="1.26"/>
    <n v="60"/>
    <s v="5/12/2021"/>
    <x v="1"/>
    <n v="1549"/>
    <x v="0"/>
    <n v="2163.29"/>
    <n v="4533.1099999999997"/>
    <n v="226.66"/>
    <s v="6/29/2023"/>
    <s v="4/20/2023"/>
    <n v="7728"/>
    <n v="1549"/>
    <s v="2/8/2023"/>
    <s v="Suggestion"/>
    <s v="Pending"/>
    <s v="11/1/2023"/>
    <n v="1"/>
    <x v="10"/>
    <x v="2"/>
  </r>
  <r>
    <n v="1550"/>
    <s v="Jessica"/>
    <s v="Smith"/>
    <n v="69"/>
    <x v="2"/>
    <s v="Address_1550"/>
    <x v="9"/>
    <n v="19458796403"/>
    <s v="jessica.smith@kag.com"/>
    <x v="1"/>
    <n v="1447.67"/>
    <s v="8/14/2019"/>
    <s v="10/22/2023"/>
    <n v="1550"/>
    <n v="45222"/>
    <x v="1"/>
    <n v="1294.22"/>
    <n v="2741.89"/>
    <x v="30"/>
    <n v="1550"/>
    <n v="5251.73"/>
    <x v="1"/>
    <n v="1.45"/>
    <n v="60"/>
    <s v="7/7/2020"/>
    <x v="1"/>
    <n v="1550"/>
    <x v="2"/>
    <n v="8250.99"/>
    <n v="1146.52"/>
    <n v="57.33"/>
    <s v="12/28/2023"/>
    <s v="3/3/2023"/>
    <n v="345"/>
    <n v="1550"/>
    <s v="5/1/2023"/>
    <s v="Praise"/>
    <s v="Pending"/>
    <s v="4/17/2023"/>
    <n v="1"/>
    <x v="8"/>
    <x v="3"/>
  </r>
  <r>
    <n v="1551"/>
    <s v="John"/>
    <s v="Wright"/>
    <n v="54"/>
    <x v="0"/>
    <s v="Address_1551"/>
    <x v="36"/>
    <n v="19458796404"/>
    <s v="john.wright@kag.com"/>
    <x v="0"/>
    <n v="7104.55"/>
    <s v="2/11/2020"/>
    <s v="4/22/2023"/>
    <n v="1551"/>
    <n v="45276"/>
    <x v="2"/>
    <n v="3584.49"/>
    <n v="3520.06"/>
    <x v="36"/>
    <n v="1551"/>
    <n v="13128.86"/>
    <x v="0"/>
    <n v="3.68"/>
    <n v="12"/>
    <s v="9/22/2022"/>
    <x v="0"/>
    <n v="1551"/>
    <x v="2"/>
    <n v="9863.35"/>
    <n v="2623.13"/>
    <n v="131.16"/>
    <s v="11/15/2023"/>
    <s v="5/8/2023"/>
    <n v="5397"/>
    <n v="1551"/>
    <s v="11/1/2023"/>
    <s v="Complaint"/>
    <s v="Pending"/>
    <s v="6/13/2023"/>
    <n v="1"/>
    <x v="0"/>
    <x v="1"/>
  </r>
  <r>
    <n v="1552"/>
    <s v="Thomas"/>
    <s v="Flores"/>
    <n v="63"/>
    <x v="2"/>
    <s v="Address_1552"/>
    <x v="10"/>
    <n v="19458796405"/>
    <s v="thomas.flores@kag.com"/>
    <x v="0"/>
    <n v="2993.97"/>
    <s v="4/28/2010"/>
    <s v="1/23/2023"/>
    <n v="1552"/>
    <n v="45277"/>
    <x v="2"/>
    <n v="871.32"/>
    <n v="3865.29"/>
    <x v="50"/>
    <n v="1552"/>
    <n v="33135.54"/>
    <x v="1"/>
    <n v="6.69"/>
    <n v="36"/>
    <s v="11/2/2020"/>
    <x v="0"/>
    <n v="1552"/>
    <x v="1"/>
    <n v="8753.42"/>
    <n v="4001.12"/>
    <n v="200.06"/>
    <s v="3/13/2023"/>
    <s v="3/20/2023"/>
    <n v="8107"/>
    <n v="1552"/>
    <s v="7/23/2023"/>
    <s v="Suggestion"/>
    <s v="Resolved"/>
    <s v="11/22/2023"/>
    <n v="1"/>
    <x v="0"/>
    <x v="3"/>
  </r>
  <r>
    <n v="1553"/>
    <s v="Daniel"/>
    <s v="Davis"/>
    <n v="58"/>
    <x v="2"/>
    <s v="Address_1553"/>
    <x v="33"/>
    <n v="19458796406"/>
    <s v="daniel.davis@kag.com"/>
    <x v="0"/>
    <n v="4476.4799999999996"/>
    <s v="9/20/2020"/>
    <s v="9/1/2023"/>
    <n v="1553"/>
    <n v="45188"/>
    <x v="1"/>
    <n v="3837.76"/>
    <n v="638.72"/>
    <x v="37"/>
    <n v="1553"/>
    <n v="38190.559999999998"/>
    <x v="2"/>
    <n v="4.22"/>
    <n v="36"/>
    <s v="2/28/2021"/>
    <x v="0"/>
    <n v="1553"/>
    <x v="1"/>
    <n v="8081.03"/>
    <n v="4748.95"/>
    <n v="237.45"/>
    <s v="4/5/2023"/>
    <s v="5/20/2023"/>
    <n v="8402"/>
    <n v="1553"/>
    <s v="12/12/2023"/>
    <s v="Suggestion"/>
    <s v="Pending"/>
    <s v="10/22/2023"/>
    <n v="1"/>
    <x v="6"/>
    <x v="1"/>
  </r>
  <r>
    <n v="1554"/>
    <s v="Sandra"/>
    <s v="Campbell"/>
    <n v="22"/>
    <x v="1"/>
    <s v="Address_1554"/>
    <x v="24"/>
    <n v="19458796407"/>
    <s v="sandra.campbell@kag.com"/>
    <x v="1"/>
    <n v="7654.37"/>
    <s v="12/27/2002"/>
    <s v="9/27/2023"/>
    <n v="1554"/>
    <n v="45181"/>
    <x v="2"/>
    <n v="3935.08"/>
    <n v="3719.29"/>
    <x v="97"/>
    <n v="1554"/>
    <n v="14436.32"/>
    <x v="0"/>
    <n v="1.55"/>
    <n v="48"/>
    <s v="7/24/2020"/>
    <x v="2"/>
    <n v="1554"/>
    <x v="0"/>
    <n v="5780.81"/>
    <n v="2007.43"/>
    <n v="100.37"/>
    <s v="11/8/2023"/>
    <s v="2/17/2023"/>
    <n v="1840"/>
    <n v="1554"/>
    <s v="3/22/2023"/>
    <s v="Suggestion"/>
    <s v="Pending"/>
    <s v="10/24/2023"/>
    <n v="1"/>
    <x v="6"/>
    <x v="2"/>
  </r>
  <r>
    <n v="1555"/>
    <s v="Charles"/>
    <s v="Miller"/>
    <n v="19"/>
    <x v="2"/>
    <s v="Address_1555"/>
    <x v="0"/>
    <n v="19458796408"/>
    <s v="charles.miller@kag.com"/>
    <x v="0"/>
    <n v="4503.1000000000004"/>
    <s v="11/25/2021"/>
    <s v="9/10/2023"/>
    <n v="1555"/>
    <n v="44937"/>
    <x v="2"/>
    <n v="2210.96"/>
    <n v="2292.14"/>
    <x v="53"/>
    <n v="1555"/>
    <n v="20905.810000000001"/>
    <x v="1"/>
    <n v="8.5299999999999994"/>
    <n v="60"/>
    <s v="1/29/2022"/>
    <x v="1"/>
    <n v="1555"/>
    <x v="2"/>
    <n v="8520"/>
    <n v="350.49"/>
    <n v="17.52"/>
    <s v="10/18/2023"/>
    <s v="12/17/2023"/>
    <n v="9013"/>
    <n v="1555"/>
    <s v="8/11/2023"/>
    <s v="Praise"/>
    <s v="Pending"/>
    <s v="9/17/2023"/>
    <n v="1"/>
    <x v="3"/>
    <x v="2"/>
  </r>
  <r>
    <n v="1556"/>
    <s v="Lisa"/>
    <s v="Hernandez"/>
    <n v="22"/>
    <x v="2"/>
    <s v="Address_1556"/>
    <x v="35"/>
    <n v="19458796409"/>
    <s v="lisa.hernandez@kag.com"/>
    <x v="0"/>
    <n v="2333.5300000000002"/>
    <s v="4/23/2002"/>
    <s v="10/20/2023"/>
    <n v="1556"/>
    <n v="44990"/>
    <x v="1"/>
    <n v="976.1"/>
    <n v="3309.63"/>
    <x v="56"/>
    <n v="1556"/>
    <n v="18212.04"/>
    <x v="1"/>
    <n v="7.3"/>
    <n v="48"/>
    <s v="5/24/2020"/>
    <x v="2"/>
    <n v="1556"/>
    <x v="1"/>
    <n v="5807.16"/>
    <n v="114.94"/>
    <n v="5.75"/>
    <s v="1/26/2023"/>
    <s v="6/15/2023"/>
    <n v="3135"/>
    <n v="1556"/>
    <s v="8/4/2023"/>
    <s v="Suggestion"/>
    <s v="Resolved"/>
    <s v="9/27/2023"/>
    <n v="-1"/>
    <x v="11"/>
    <x v="2"/>
  </r>
  <r>
    <n v="1557"/>
    <s v="John"/>
    <s v="Hill"/>
    <n v="20"/>
    <x v="2"/>
    <s v="Address_1557"/>
    <x v="36"/>
    <n v="19458796410"/>
    <s v="john.hill@kag.com"/>
    <x v="1"/>
    <n v="5543.26"/>
    <s v="5/24/2017"/>
    <s v="3/12/2023"/>
    <n v="1557"/>
    <n v="45048"/>
    <x v="0"/>
    <n v="3153.07"/>
    <n v="2390.19"/>
    <x v="23"/>
    <n v="1557"/>
    <n v="1223.68"/>
    <x v="1"/>
    <n v="4.57"/>
    <n v="36"/>
    <s v="2/26/2021"/>
    <x v="0"/>
    <n v="1557"/>
    <x v="0"/>
    <n v="3898.2"/>
    <n v="4369.0200000000004"/>
    <n v="218.45"/>
    <s v="5/8/2023"/>
    <s v="5/1/2023"/>
    <n v="3629"/>
    <n v="1557"/>
    <s v="11/24/2023"/>
    <s v="Praise"/>
    <s v="Resolved"/>
    <s v="8/2/2023"/>
    <n v="1"/>
    <x v="10"/>
    <x v="2"/>
  </r>
  <r>
    <n v="1558"/>
    <s v="Susan"/>
    <s v="Brown"/>
    <n v="59"/>
    <x v="1"/>
    <s v="Address_1558"/>
    <x v="18"/>
    <n v="19458796411"/>
    <s v="susan.brown@kag.com"/>
    <x v="1"/>
    <n v="8031.94"/>
    <s v="5/27/2002"/>
    <s v="3/17/2023"/>
    <n v="1558"/>
    <n v="45113"/>
    <x v="1"/>
    <n v="4268.74"/>
    <n v="12300.68"/>
    <x v="47"/>
    <n v="1558"/>
    <n v="29249.14"/>
    <x v="1"/>
    <n v="7.09"/>
    <n v="60"/>
    <s v="3/17/2020"/>
    <x v="2"/>
    <n v="1558"/>
    <x v="2"/>
    <n v="3035.52"/>
    <n v="2393.56"/>
    <n v="119.68"/>
    <s v="6/9/2023"/>
    <s v="9/1/2023"/>
    <n v="1024"/>
    <n v="1558"/>
    <s v="4/11/2023"/>
    <s v="Complaint"/>
    <s v="Resolved"/>
    <s v="10/8/2023"/>
    <n v="1"/>
    <x v="2"/>
    <x v="1"/>
  </r>
  <r>
    <n v="1559"/>
    <s v="Joseph"/>
    <s v="Harris"/>
    <n v="25"/>
    <x v="2"/>
    <s v="Address_1559"/>
    <x v="19"/>
    <n v="19458796412"/>
    <s v="joseph.harris@kag.com"/>
    <x v="0"/>
    <n v="6036.45"/>
    <s v="9/13/2016"/>
    <s v="6/14/2023"/>
    <n v="1559"/>
    <n v="45126"/>
    <x v="0"/>
    <n v="2652.24"/>
    <n v="3384.21"/>
    <x v="88"/>
    <n v="1559"/>
    <n v="33786.53"/>
    <x v="2"/>
    <n v="3.47"/>
    <n v="48"/>
    <s v="6/3/2020"/>
    <x v="0"/>
    <n v="1559"/>
    <x v="1"/>
    <n v="2943.19"/>
    <n v="749.74"/>
    <n v="37.49"/>
    <s v="4/26/2023"/>
    <s v="8/3/2023"/>
    <n v="8909"/>
    <n v="1559"/>
    <s v="12/28/2023"/>
    <s v="Suggestion"/>
    <s v="Resolved"/>
    <s v="2/22/2023"/>
    <n v="1"/>
    <x v="2"/>
    <x v="2"/>
  </r>
  <r>
    <n v="1560"/>
    <s v="John"/>
    <s v="Lopez"/>
    <n v="43"/>
    <x v="1"/>
    <s v="Address_1560"/>
    <x v="5"/>
    <n v="19458796413"/>
    <s v="john.lopez@kag.com"/>
    <x v="1"/>
    <n v="4259.79"/>
    <s v="10/30/2017"/>
    <s v="9/20/2023"/>
    <n v="1560"/>
    <n v="44981"/>
    <x v="2"/>
    <n v="2310.73"/>
    <n v="6570.52"/>
    <x v="29"/>
    <n v="1560"/>
    <n v="14545.35"/>
    <x v="2"/>
    <n v="5.75"/>
    <n v="48"/>
    <s v="3/10/2022"/>
    <x v="2"/>
    <n v="1560"/>
    <x v="0"/>
    <n v="5105.32"/>
    <n v="2320.6999999999998"/>
    <n v="116.04"/>
    <s v="12/10/2023"/>
    <s v="7/24/2023"/>
    <n v="4204"/>
    <n v="1560"/>
    <s v="9/6/2023"/>
    <s v="Praise"/>
    <s v="Resolved"/>
    <s v="4/25/2023"/>
    <n v="1"/>
    <x v="9"/>
    <x v="0"/>
  </r>
  <r>
    <n v="1561"/>
    <s v="David"/>
    <s v="Sanchez"/>
    <n v="27"/>
    <x v="0"/>
    <s v="Address_1561"/>
    <x v="34"/>
    <n v="19458796414"/>
    <s v="david.sanchez@kag.com"/>
    <x v="0"/>
    <n v="1343.68"/>
    <s v="7/26/2015"/>
    <s v="4/19/2023"/>
    <n v="1561"/>
    <n v="45221"/>
    <x v="0"/>
    <n v="4896.33"/>
    <n v="-3552.65"/>
    <x v="25"/>
    <n v="1561"/>
    <n v="34701.440000000002"/>
    <x v="1"/>
    <n v="8.92"/>
    <n v="48"/>
    <s v="9/1/2021"/>
    <x v="1"/>
    <n v="1561"/>
    <x v="2"/>
    <n v="6745.23"/>
    <n v="1112.2"/>
    <n v="55.61"/>
    <s v="10/1/2023"/>
    <s v="4/24/2023"/>
    <n v="7927"/>
    <n v="1561"/>
    <s v="7/22/2023"/>
    <s v="Suggestion"/>
    <s v="Resolved"/>
    <s v="10/14/2023"/>
    <n v="1"/>
    <x v="8"/>
    <x v="4"/>
  </r>
  <r>
    <n v="1562"/>
    <s v="Deborah"/>
    <s v="Nguyen"/>
    <n v="51"/>
    <x v="1"/>
    <s v="Address_1562"/>
    <x v="4"/>
    <n v="19458796415"/>
    <s v="deborah.nguyen@kag.com"/>
    <x v="1"/>
    <n v="2562.2600000000002"/>
    <s v="12/10/2009"/>
    <s v="6/29/2023"/>
    <n v="1562"/>
    <n v="44981"/>
    <x v="0"/>
    <n v="2691.75"/>
    <n v="-129.49"/>
    <x v="13"/>
    <n v="1562"/>
    <n v="12894.69"/>
    <x v="2"/>
    <n v="1.97"/>
    <n v="60"/>
    <s v="2/9/2022"/>
    <x v="1"/>
    <n v="1562"/>
    <x v="0"/>
    <n v="2368.34"/>
    <n v="3497.3"/>
    <n v="174.86"/>
    <s v="7/25/2023"/>
    <s v="6/27/2023"/>
    <n v="4212"/>
    <n v="1562"/>
    <s v="6/5/2023"/>
    <s v="Complaint"/>
    <s v="Resolved"/>
    <s v="4/22/2023"/>
    <n v="1"/>
    <x v="9"/>
    <x v="1"/>
  </r>
  <r>
    <n v="1563"/>
    <s v="Linda"/>
    <s v="Rivera"/>
    <n v="63"/>
    <x v="1"/>
    <s v="Address_1563"/>
    <x v="4"/>
    <n v="19458796416"/>
    <s v="linda.rivera@kag.com"/>
    <x v="1"/>
    <n v="9466.58"/>
    <s v="4/10/2004"/>
    <s v="5/25/2023"/>
    <n v="1563"/>
    <n v="45258"/>
    <x v="1"/>
    <n v="180.74"/>
    <n v="9647.32"/>
    <x v="66"/>
    <n v="1563"/>
    <n v="36060.99"/>
    <x v="0"/>
    <n v="8.6199999999999992"/>
    <n v="24"/>
    <s v="10/22/2021"/>
    <x v="1"/>
    <n v="1563"/>
    <x v="2"/>
    <n v="1109.47"/>
    <n v="2037"/>
    <n v="101.85"/>
    <s v="5/27/2023"/>
    <s v="9/25/2023"/>
    <n v="6524"/>
    <n v="1563"/>
    <s v="8/27/2023"/>
    <s v="Complaint"/>
    <s v="Resolved"/>
    <s v="4/16/2023"/>
    <n v="1"/>
    <x v="4"/>
    <x v="3"/>
  </r>
  <r>
    <n v="1564"/>
    <s v="Stephanie"/>
    <s v="Lopez"/>
    <n v="53"/>
    <x v="2"/>
    <s v="Address_1564"/>
    <x v="24"/>
    <n v="19458796417"/>
    <s v="stephanie.lopez@kag.com"/>
    <x v="1"/>
    <n v="7740.9"/>
    <s v="11/30/2014"/>
    <s v="7/9/2023"/>
    <n v="1564"/>
    <n v="45057"/>
    <x v="0"/>
    <n v="2515.23"/>
    <n v="10256.129999999999"/>
    <x v="78"/>
    <n v="1564"/>
    <n v="23402.18"/>
    <x v="0"/>
    <n v="8.1"/>
    <n v="24"/>
    <s v="6/5/2020"/>
    <x v="1"/>
    <n v="1564"/>
    <x v="0"/>
    <n v="1205.1099999999999"/>
    <n v="3640.69"/>
    <n v="182.03"/>
    <s v="4/8/2023"/>
    <s v="8/3/2023"/>
    <n v="8777"/>
    <n v="1564"/>
    <s v="8/3/2023"/>
    <s v="Suggestion"/>
    <s v="Resolved"/>
    <s v="5/13/2023"/>
    <n v="1"/>
    <x v="10"/>
    <x v="1"/>
  </r>
  <r>
    <n v="1565"/>
    <s v="Daniel"/>
    <s v="Nelson"/>
    <n v="29"/>
    <x v="1"/>
    <s v="Address_1565"/>
    <x v="23"/>
    <n v="19458796418"/>
    <s v="daniel.nelson@kag.com"/>
    <x v="1"/>
    <n v="966.96"/>
    <s v="11/24/2005"/>
    <s v="6/14/2023"/>
    <n v="1565"/>
    <n v="45006"/>
    <x v="0"/>
    <n v="2231.9"/>
    <n v="3198.86"/>
    <x v="23"/>
    <n v="1565"/>
    <n v="43724.81"/>
    <x v="1"/>
    <n v="9.5399999999999991"/>
    <n v="36"/>
    <s v="10/2/2021"/>
    <x v="0"/>
    <n v="1565"/>
    <x v="1"/>
    <n v="3774.35"/>
    <n v="3825.02"/>
    <n v="191.25"/>
    <s v="8/1/2023"/>
    <s v="10/9/2023"/>
    <n v="7554"/>
    <n v="1565"/>
    <s v="10/25/2023"/>
    <s v="Praise"/>
    <s v="Resolved"/>
    <s v="3/4/2023"/>
    <n v="1"/>
    <x v="11"/>
    <x v="4"/>
  </r>
  <r>
    <n v="1566"/>
    <s v="Mark"/>
    <s v="Torres"/>
    <n v="37"/>
    <x v="0"/>
    <s v="Address_1566"/>
    <x v="6"/>
    <n v="19458796419"/>
    <s v="mark.torres@kag.com"/>
    <x v="1"/>
    <n v="154.59"/>
    <s v="7/22/2000"/>
    <s v="1/14/2023"/>
    <n v="1566"/>
    <n v="45054"/>
    <x v="2"/>
    <n v="1467.6"/>
    <n v="1622.19"/>
    <x v="42"/>
    <n v="1566"/>
    <n v="27691.99"/>
    <x v="0"/>
    <n v="5.62"/>
    <n v="60"/>
    <s v="6/7/2020"/>
    <x v="1"/>
    <n v="1566"/>
    <x v="0"/>
    <n v="7486.32"/>
    <n v="1871.08"/>
    <n v="93.55"/>
    <s v="2/22/2023"/>
    <s v="12/17/2023"/>
    <n v="3645"/>
    <n v="1566"/>
    <s v="6/24/2023"/>
    <s v="Suggestion"/>
    <s v="Pending"/>
    <s v="1/28/2023"/>
    <n v="1"/>
    <x v="10"/>
    <x v="0"/>
  </r>
  <r>
    <n v="1567"/>
    <s v="Karen"/>
    <s v="Rivera"/>
    <n v="46"/>
    <x v="1"/>
    <s v="Address_1567"/>
    <x v="2"/>
    <n v="19458796420"/>
    <s v="karen.rivera@kag.com"/>
    <x v="1"/>
    <n v="1836.65"/>
    <s v="10/20/2012"/>
    <s v="9/1/2023"/>
    <n v="1567"/>
    <n v="45145"/>
    <x v="1"/>
    <n v="1593.59"/>
    <n v="243.06"/>
    <x v="86"/>
    <n v="1567"/>
    <n v="10047.99"/>
    <x v="0"/>
    <n v="3.47"/>
    <n v="60"/>
    <s v="3/4/2021"/>
    <x v="2"/>
    <n v="1567"/>
    <x v="2"/>
    <n v="1034.1600000000001"/>
    <n v="3316.01"/>
    <n v="165.8"/>
    <s v="11/11/2023"/>
    <s v="8/7/2023"/>
    <n v="1947"/>
    <n v="1567"/>
    <s v="4/3/2023"/>
    <s v="Complaint"/>
    <s v="Resolved"/>
    <s v="2/14/2023"/>
    <n v="1"/>
    <x v="5"/>
    <x v="1"/>
  </r>
  <r>
    <n v="1568"/>
    <s v="Donald"/>
    <s v="White"/>
    <n v="31"/>
    <x v="2"/>
    <s v="Address_1568"/>
    <x v="20"/>
    <n v="19458796421"/>
    <s v="donald.white@kag.com"/>
    <x v="0"/>
    <n v="9444.52"/>
    <s v="8/23/2016"/>
    <s v="11/7/2023"/>
    <n v="1568"/>
    <n v="45198"/>
    <x v="1"/>
    <n v="4654.82"/>
    <n v="4789.7"/>
    <x v="56"/>
    <n v="1568"/>
    <n v="41278.550000000003"/>
    <x v="1"/>
    <n v="4.18"/>
    <n v="12"/>
    <s v="12/2/2020"/>
    <x v="1"/>
    <n v="1568"/>
    <x v="2"/>
    <n v="5206.0200000000004"/>
    <n v="3868.75"/>
    <n v="193.44"/>
    <s v="9/4/2023"/>
    <s v="4/23/2023"/>
    <n v="5289"/>
    <n v="1568"/>
    <s v="8/30/2023"/>
    <s v="Complaint"/>
    <s v="Pending"/>
    <s v="10/31/2023"/>
    <n v="1"/>
    <x v="6"/>
    <x v="4"/>
  </r>
  <r>
    <n v="1569"/>
    <s v="Ashley"/>
    <s v="Thomas"/>
    <n v="65"/>
    <x v="0"/>
    <s v="Address_1569"/>
    <x v="32"/>
    <n v="19458796422"/>
    <s v="ashley.thomas@kag.com"/>
    <x v="0"/>
    <n v="5842.39"/>
    <s v="5/13/2002"/>
    <s v="2/26/2023"/>
    <n v="1569"/>
    <n v="45187"/>
    <x v="0"/>
    <n v="676.65"/>
    <n v="5165.74"/>
    <x v="11"/>
    <n v="1569"/>
    <n v="39106.25"/>
    <x v="2"/>
    <n v="6.76"/>
    <n v="48"/>
    <s v="11/22/2020"/>
    <x v="2"/>
    <n v="1569"/>
    <x v="0"/>
    <n v="3676.52"/>
    <n v="255.21"/>
    <n v="12.76"/>
    <s v="4/15/2023"/>
    <s v="12/16/2023"/>
    <n v="4889"/>
    <n v="1569"/>
    <s v="9/23/2023"/>
    <s v="Suggestion"/>
    <s v="Pending"/>
    <s v="3/30/2023"/>
    <n v="1"/>
    <x v="6"/>
    <x v="3"/>
  </r>
  <r>
    <n v="1570"/>
    <s v="Joshua"/>
    <s v="Gonzalez"/>
    <n v="22"/>
    <x v="2"/>
    <s v="Address_1570"/>
    <x v="8"/>
    <n v="19458796423"/>
    <s v="joshua.gonzalez@kag.com"/>
    <x v="1"/>
    <n v="8402.73"/>
    <s v="2/26/2010"/>
    <s v="1/4/2023"/>
    <n v="1570"/>
    <n v="45177"/>
    <x v="2"/>
    <n v="3822.55"/>
    <n v="12225.28"/>
    <x v="19"/>
    <n v="1570"/>
    <n v="5127.18"/>
    <x v="1"/>
    <n v="2.27"/>
    <n v="36"/>
    <s v="10/20/2022"/>
    <x v="2"/>
    <n v="1570"/>
    <x v="1"/>
    <n v="9225.5"/>
    <n v="965.61"/>
    <n v="48.28"/>
    <s v="8/29/2023"/>
    <s v="3/6/2023"/>
    <n v="6421"/>
    <n v="1570"/>
    <s v="1/31/2023"/>
    <s v="Complaint"/>
    <s v="Resolved"/>
    <s v="1/31/2023"/>
    <n v="1"/>
    <x v="6"/>
    <x v="2"/>
  </r>
  <r>
    <n v="1571"/>
    <s v="Andrew"/>
    <s v="Harris"/>
    <n v="65"/>
    <x v="2"/>
    <s v="Address_1571"/>
    <x v="31"/>
    <n v="19458796424"/>
    <s v="andrew.harris@kag.com"/>
    <x v="1"/>
    <n v="4705.7299999999996"/>
    <s v="1/31/2019"/>
    <s v="8/2/2023"/>
    <n v="1571"/>
    <n v="45222"/>
    <x v="1"/>
    <n v="4513.07"/>
    <n v="9218.7999999999993"/>
    <x v="6"/>
    <n v="1571"/>
    <n v="3353.99"/>
    <x v="1"/>
    <n v="4.17"/>
    <n v="60"/>
    <s v="7/9/2021"/>
    <x v="0"/>
    <n v="1571"/>
    <x v="2"/>
    <n v="9628.58"/>
    <n v="4911.46"/>
    <n v="245.57"/>
    <s v="1/11/2023"/>
    <s v="1/3/2023"/>
    <n v="30"/>
    <n v="1571"/>
    <s v="11/14/2023"/>
    <s v="Complaint"/>
    <s v="Resolved"/>
    <s v="11/16/2023"/>
    <n v="1"/>
    <x v="8"/>
    <x v="3"/>
  </r>
  <r>
    <n v="1572"/>
    <s v="Karen"/>
    <s v="Brown"/>
    <n v="44"/>
    <x v="1"/>
    <s v="Address_1572"/>
    <x v="37"/>
    <n v="19458796425"/>
    <s v="karen.brown@kag.com"/>
    <x v="0"/>
    <n v="8283.7000000000007"/>
    <s v="11/10/2013"/>
    <s v="2/18/2023"/>
    <n v="1572"/>
    <n v="45249"/>
    <x v="2"/>
    <n v="1304.83"/>
    <n v="9588.5300000000007"/>
    <x v="97"/>
    <n v="1572"/>
    <n v="7678.26"/>
    <x v="2"/>
    <n v="7.54"/>
    <n v="12"/>
    <s v="10/5/2020"/>
    <x v="0"/>
    <n v="1572"/>
    <x v="0"/>
    <n v="4588.6000000000004"/>
    <n v="36.03"/>
    <n v="1.8"/>
    <s v="2/4/2023"/>
    <s v="5/16/2023"/>
    <n v="1695"/>
    <n v="1572"/>
    <s v="8/31/2023"/>
    <s v="Complaint"/>
    <s v="Resolved"/>
    <s v="7/13/2023"/>
    <n v="1"/>
    <x v="4"/>
    <x v="0"/>
  </r>
  <r>
    <n v="1573"/>
    <s v="Carol"/>
    <s v="Hernandez"/>
    <n v="21"/>
    <x v="2"/>
    <s v="Address_1573"/>
    <x v="25"/>
    <n v="19458796426"/>
    <s v="carol.hernandez@kag.com"/>
    <x v="0"/>
    <n v="435.77"/>
    <s v="1/24/2012"/>
    <s v="3/22/2023"/>
    <n v="1573"/>
    <n v="45153"/>
    <x v="0"/>
    <n v="343.4"/>
    <n v="779.17"/>
    <x v="74"/>
    <n v="1573"/>
    <n v="42420.44"/>
    <x v="2"/>
    <n v="6.16"/>
    <n v="12"/>
    <s v="12/17/2021"/>
    <x v="2"/>
    <n v="1573"/>
    <x v="0"/>
    <n v="9795.5300000000007"/>
    <n v="1564.66"/>
    <n v="78.23"/>
    <s v="4/10/2023"/>
    <s v="9/11/2023"/>
    <n v="8686"/>
    <n v="1573"/>
    <s v="2/27/2023"/>
    <s v="Suggestion"/>
    <s v="Resolved"/>
    <s v="7/25/2023"/>
    <n v="1"/>
    <x v="5"/>
    <x v="2"/>
  </r>
  <r>
    <n v="1574"/>
    <s v="Joshua"/>
    <s v="Young"/>
    <n v="46"/>
    <x v="0"/>
    <s v="Address_1574"/>
    <x v="8"/>
    <n v="19458796427"/>
    <s v="joshua.young@kag.com"/>
    <x v="1"/>
    <n v="4325.51"/>
    <s v="5/1/2006"/>
    <s v="2/4/2023"/>
    <n v="1574"/>
    <n v="45099"/>
    <x v="0"/>
    <n v="1542.66"/>
    <n v="2782.85"/>
    <x v="53"/>
    <n v="1574"/>
    <n v="16698.75"/>
    <x v="2"/>
    <n v="1.56"/>
    <n v="60"/>
    <s v="9/28/2022"/>
    <x v="0"/>
    <n v="1574"/>
    <x v="0"/>
    <n v="9739.49"/>
    <n v="3910.94"/>
    <n v="195.55"/>
    <s v="6/14/2023"/>
    <s v="3/31/2023"/>
    <n v="2844"/>
    <n v="1574"/>
    <s v="7/31/2023"/>
    <s v="Complaint"/>
    <s v="Resolved"/>
    <s v="4/4/2023"/>
    <n v="1"/>
    <x v="7"/>
    <x v="1"/>
  </r>
  <r>
    <n v="1575"/>
    <s v="Thomas"/>
    <s v="Carter"/>
    <n v="20"/>
    <x v="0"/>
    <s v="Address_1575"/>
    <x v="13"/>
    <n v="19458796428"/>
    <s v="thomas.carter@kag.com"/>
    <x v="1"/>
    <n v="3838.19"/>
    <s v="4/12/2007"/>
    <s v="6/30/2023"/>
    <n v="1575"/>
    <n v="45179"/>
    <x v="1"/>
    <n v="2170.08"/>
    <n v="1668.11"/>
    <x v="17"/>
    <n v="1575"/>
    <n v="25732.82"/>
    <x v="0"/>
    <n v="5.47"/>
    <n v="36"/>
    <s v="2/3/2020"/>
    <x v="0"/>
    <n v="1575"/>
    <x v="1"/>
    <n v="6184.77"/>
    <n v="1581.54"/>
    <n v="79.08"/>
    <s v="12/9/2023"/>
    <s v="6/7/2023"/>
    <n v="2804"/>
    <n v="1575"/>
    <s v="7/22/2023"/>
    <s v="Praise"/>
    <s v="Resolved"/>
    <s v="4/2/2023"/>
    <n v="1"/>
    <x v="6"/>
    <x v="2"/>
  </r>
  <r>
    <n v="1576"/>
    <s v="Susan"/>
    <s v="Miller"/>
    <n v="50"/>
    <x v="0"/>
    <s v="Address_1576"/>
    <x v="38"/>
    <n v="19458796429"/>
    <s v="susan.miller@kag.com"/>
    <x v="0"/>
    <n v="9817.31"/>
    <s v="10/25/2011"/>
    <s v="6/9/2023"/>
    <n v="1576"/>
    <n v="44950"/>
    <x v="0"/>
    <n v="4757.6099999999997"/>
    <n v="14574.92"/>
    <x v="38"/>
    <n v="1576"/>
    <n v="30545.35"/>
    <x v="2"/>
    <n v="5.72"/>
    <n v="36"/>
    <s v="12/9/2021"/>
    <x v="0"/>
    <n v="1576"/>
    <x v="0"/>
    <n v="4468.91"/>
    <n v="4097.12"/>
    <n v="204.86"/>
    <s v="11/29/2023"/>
    <s v="10/26/2023"/>
    <n v="3517"/>
    <n v="1576"/>
    <s v="9/18/2023"/>
    <s v="Praise"/>
    <s v="Resolved"/>
    <s v="6/19/2023"/>
    <n v="1"/>
    <x v="3"/>
    <x v="1"/>
  </r>
  <r>
    <n v="1577"/>
    <s v="Donald"/>
    <s v="Rivera"/>
    <n v="47"/>
    <x v="0"/>
    <s v="Address_1577"/>
    <x v="36"/>
    <n v="19458796430"/>
    <s v="donald.rivera@kag.com"/>
    <x v="1"/>
    <n v="3074.71"/>
    <s v="2/9/2004"/>
    <s v="12/24/2023"/>
    <n v="1577"/>
    <n v="45211"/>
    <x v="2"/>
    <n v="2156.4"/>
    <n v="5231.1099999999997"/>
    <x v="50"/>
    <n v="1577"/>
    <n v="37430.589999999997"/>
    <x v="0"/>
    <n v="7.31"/>
    <n v="24"/>
    <s v="4/9/2020"/>
    <x v="0"/>
    <n v="1577"/>
    <x v="0"/>
    <n v="1950.3"/>
    <n v="661.55"/>
    <n v="33.08"/>
    <s v="8/21/2023"/>
    <s v="1/17/2023"/>
    <n v="5208"/>
    <n v="1577"/>
    <s v="1/6/2023"/>
    <s v="Praise"/>
    <s v="Pending"/>
    <s v="10/18/2023"/>
    <n v="1"/>
    <x v="8"/>
    <x v="1"/>
  </r>
  <r>
    <n v="1578"/>
    <s v="Nancy"/>
    <s v="Hernandez"/>
    <n v="53"/>
    <x v="1"/>
    <s v="Address_1578"/>
    <x v="36"/>
    <n v="19458796431"/>
    <s v="nancy.hernandez@kag.com"/>
    <x v="0"/>
    <n v="4227.4799999999996"/>
    <s v="6/3/2001"/>
    <s v="8/5/2023"/>
    <n v="1578"/>
    <n v="45052"/>
    <x v="2"/>
    <n v="469.36"/>
    <n v="3758.12"/>
    <x v="31"/>
    <n v="1578"/>
    <n v="41667.81"/>
    <x v="2"/>
    <n v="1.1000000000000001"/>
    <n v="24"/>
    <s v="3/9/2022"/>
    <x v="1"/>
    <n v="1578"/>
    <x v="1"/>
    <n v="5982.28"/>
    <n v="4383.95"/>
    <n v="219.2"/>
    <s v="2/25/2023"/>
    <s v="7/18/2023"/>
    <n v="4777"/>
    <n v="1578"/>
    <s v="7/10/2023"/>
    <s v="Suggestion"/>
    <s v="Pending"/>
    <s v="8/20/2023"/>
    <n v="1"/>
    <x v="10"/>
    <x v="1"/>
  </r>
  <r>
    <n v="1579"/>
    <s v="Andrew"/>
    <s v="Ramirez"/>
    <n v="26"/>
    <x v="0"/>
    <s v="Address_1579"/>
    <x v="30"/>
    <n v="19458796432"/>
    <s v="andrew.ramirez@kag.com"/>
    <x v="1"/>
    <n v="7612.13"/>
    <s v="12/28/2000"/>
    <s v="9/23/2023"/>
    <n v="1579"/>
    <n v="45182"/>
    <x v="0"/>
    <n v="742.97"/>
    <n v="6869.16"/>
    <x v="38"/>
    <n v="1579"/>
    <n v="26277.41"/>
    <x v="1"/>
    <n v="4.8600000000000003"/>
    <n v="36"/>
    <s v="10/2/2022"/>
    <x v="1"/>
    <n v="1579"/>
    <x v="0"/>
    <n v="8513.86"/>
    <n v="2363.54"/>
    <n v="118.18"/>
    <s v="9/22/2023"/>
    <s v="7/13/2023"/>
    <n v="6839"/>
    <n v="1579"/>
    <s v="7/2/2023"/>
    <s v="Praise"/>
    <s v="Resolved"/>
    <s v="11/26/2023"/>
    <n v="1"/>
    <x v="6"/>
    <x v="4"/>
  </r>
  <r>
    <n v="1580"/>
    <s v="Amanda"/>
    <s v="Green"/>
    <n v="18"/>
    <x v="1"/>
    <s v="Address_1580"/>
    <x v="10"/>
    <n v="19458796433"/>
    <s v="amanda.green@kag.com"/>
    <x v="1"/>
    <n v="8819.06"/>
    <s v="1/16/2004"/>
    <s v="9/8/2023"/>
    <n v="1580"/>
    <n v="45215"/>
    <x v="0"/>
    <n v="1770.14"/>
    <n v="10589.2"/>
    <x v="74"/>
    <n v="1580"/>
    <n v="21372.22"/>
    <x v="2"/>
    <n v="8.98"/>
    <n v="12"/>
    <s v="1/15/2022"/>
    <x v="2"/>
    <n v="1580"/>
    <x v="2"/>
    <n v="4562.82"/>
    <n v="184.46"/>
    <n v="9.2200000000000006"/>
    <s v="5/15/2023"/>
    <s v="9/5/2023"/>
    <n v="6180"/>
    <n v="1580"/>
    <s v="7/30/2023"/>
    <s v="Praise"/>
    <s v="Resolved"/>
    <s v="4/10/2023"/>
    <n v="1"/>
    <x v="8"/>
    <x v="2"/>
  </r>
  <r>
    <n v="1581"/>
    <s v="Brian"/>
    <s v="Thompson"/>
    <n v="65"/>
    <x v="2"/>
    <s v="Address_1581"/>
    <x v="27"/>
    <n v="19458796434"/>
    <s v="brian.thompson@kag.com"/>
    <x v="1"/>
    <n v="8796.0400000000009"/>
    <s v="7/5/2005"/>
    <s v="4/23/2023"/>
    <n v="1581"/>
    <n v="45105"/>
    <x v="2"/>
    <n v="929.1"/>
    <n v="9725.14"/>
    <x v="93"/>
    <n v="1581"/>
    <n v="10601.15"/>
    <x v="1"/>
    <n v="1.23"/>
    <n v="24"/>
    <s v="7/12/2022"/>
    <x v="2"/>
    <n v="1581"/>
    <x v="0"/>
    <n v="5547.78"/>
    <n v="3116.53"/>
    <n v="155.83000000000001"/>
    <s v="7/17/2023"/>
    <s v="5/14/2023"/>
    <n v="2395"/>
    <n v="1581"/>
    <s v="6/27/2023"/>
    <s v="Praise"/>
    <s v="Pending"/>
    <s v="7/24/2023"/>
    <n v="1"/>
    <x v="7"/>
    <x v="3"/>
  </r>
  <r>
    <n v="1582"/>
    <s v="Kimberly"/>
    <s v="Hall"/>
    <n v="40"/>
    <x v="2"/>
    <s v="Address_1582"/>
    <x v="29"/>
    <n v="19458796435"/>
    <s v="kimberly.hall@kag.com"/>
    <x v="1"/>
    <n v="4005.66"/>
    <s v="2/6/2009"/>
    <s v="7/9/2023"/>
    <n v="1582"/>
    <n v="45006"/>
    <x v="0"/>
    <n v="312.23"/>
    <n v="4317.8900000000003"/>
    <x v="40"/>
    <n v="1582"/>
    <n v="30768.5"/>
    <x v="1"/>
    <n v="7.05"/>
    <n v="12"/>
    <s v="3/7/2021"/>
    <x v="2"/>
    <n v="1582"/>
    <x v="0"/>
    <n v="4585.07"/>
    <n v="1386.29"/>
    <n v="69.31"/>
    <s v="9/20/2023"/>
    <s v="8/19/2023"/>
    <n v="4255"/>
    <n v="1582"/>
    <s v="3/2/2023"/>
    <s v="Complaint"/>
    <s v="Resolved"/>
    <s v="12/20/2023"/>
    <n v="1"/>
    <x v="11"/>
    <x v="0"/>
  </r>
  <r>
    <n v="1583"/>
    <s v="Michael"/>
    <s v="Thompson"/>
    <n v="20"/>
    <x v="1"/>
    <s v="Address_1583"/>
    <x v="39"/>
    <n v="19458796436"/>
    <s v="michael.thompson@kag.com"/>
    <x v="0"/>
    <n v="9490.69"/>
    <s v="1/12/2016"/>
    <s v="1/2/2023"/>
    <n v="1583"/>
    <n v="45023"/>
    <x v="0"/>
    <n v="884.55"/>
    <n v="8606.14"/>
    <x v="93"/>
    <n v="1583"/>
    <n v="27943.98"/>
    <x v="2"/>
    <n v="3.01"/>
    <n v="24"/>
    <s v="3/6/2022"/>
    <x v="0"/>
    <n v="1583"/>
    <x v="2"/>
    <n v="7332.54"/>
    <n v="3502.11"/>
    <n v="175.11"/>
    <s v="1/11/2023"/>
    <s v="11/18/2023"/>
    <n v="4258"/>
    <n v="1583"/>
    <s v="3/28/2023"/>
    <s v="Suggestion"/>
    <s v="Resolved"/>
    <s v="3/23/2023"/>
    <n v="1"/>
    <x v="1"/>
    <x v="2"/>
  </r>
  <r>
    <n v="1584"/>
    <s v="Paul"/>
    <s v="Roberts"/>
    <n v="49"/>
    <x v="2"/>
    <s v="Address_1584"/>
    <x v="25"/>
    <n v="19458796437"/>
    <s v="paul.roberts@kag.com"/>
    <x v="0"/>
    <n v="6569.74"/>
    <s v="6/5/2022"/>
    <s v="3/4/2023"/>
    <n v="1584"/>
    <n v="45128"/>
    <x v="0"/>
    <n v="536.4"/>
    <n v="7106.14"/>
    <x v="87"/>
    <n v="1584"/>
    <n v="15266.86"/>
    <x v="0"/>
    <n v="4.49"/>
    <n v="12"/>
    <s v="8/1/2020"/>
    <x v="1"/>
    <n v="1584"/>
    <x v="0"/>
    <n v="5957.63"/>
    <n v="4513.67"/>
    <n v="225.68"/>
    <s v="11/29/2023"/>
    <s v="5/10/2023"/>
    <n v="3978"/>
    <n v="1584"/>
    <s v="7/2/2023"/>
    <s v="Praise"/>
    <s v="Resolved"/>
    <s v="11/25/2023"/>
    <n v="1"/>
    <x v="2"/>
    <x v="1"/>
  </r>
  <r>
    <n v="1585"/>
    <s v="Kevin"/>
    <s v="Ramirez"/>
    <n v="41"/>
    <x v="2"/>
    <s v="Address_1585"/>
    <x v="18"/>
    <n v="19458796438"/>
    <s v="kevin.ramirez@kag.com"/>
    <x v="0"/>
    <n v="8526.24"/>
    <s v="5/30/2014"/>
    <s v="4/30/2023"/>
    <n v="1585"/>
    <n v="44956"/>
    <x v="2"/>
    <n v="1021.46"/>
    <n v="7504.78"/>
    <x v="89"/>
    <n v="1585"/>
    <n v="22863.97"/>
    <x v="0"/>
    <n v="8.9600000000000009"/>
    <n v="48"/>
    <s v="3/29/2022"/>
    <x v="2"/>
    <n v="1585"/>
    <x v="0"/>
    <n v="5625.89"/>
    <n v="418.24"/>
    <n v="20.91"/>
    <s v="12/17/2023"/>
    <s v="5/4/2023"/>
    <n v="1670"/>
    <n v="1585"/>
    <s v="9/28/2023"/>
    <s v="Suggestion"/>
    <s v="Resolved"/>
    <s v="8/6/2023"/>
    <n v="1"/>
    <x v="3"/>
    <x v="0"/>
  </r>
  <r>
    <n v="1586"/>
    <s v="Michelle"/>
    <s v="Nelson"/>
    <n v="23"/>
    <x v="0"/>
    <s v="Address_1586"/>
    <x v="17"/>
    <n v="19458796439"/>
    <s v="michelle.nelson@kag.com"/>
    <x v="0"/>
    <n v="9270.14"/>
    <s v="6/14/2001"/>
    <s v="9/2/2023"/>
    <n v="1586"/>
    <n v="44987"/>
    <x v="0"/>
    <n v="4982.3100000000004"/>
    <n v="4287.83"/>
    <x v="2"/>
    <n v="1586"/>
    <n v="37242.9"/>
    <x v="0"/>
    <n v="4.26"/>
    <n v="60"/>
    <s v="1/6/2021"/>
    <x v="1"/>
    <n v="1586"/>
    <x v="2"/>
    <n v="2959.5"/>
    <n v="1221.3399999999999"/>
    <n v="61.07"/>
    <s v="7/12/2023"/>
    <s v="8/9/2023"/>
    <n v="3446"/>
    <n v="1586"/>
    <s v="6/12/2023"/>
    <s v="Suggestion"/>
    <s v="Pending"/>
    <s v="9/15/2023"/>
    <n v="1"/>
    <x v="11"/>
    <x v="2"/>
  </r>
  <r>
    <n v="1587"/>
    <s v="Sandra"/>
    <s v="Campbell"/>
    <n v="30"/>
    <x v="2"/>
    <s v="Address_1587"/>
    <x v="7"/>
    <n v="19458796440"/>
    <s v="sandra.campbell@kag.com"/>
    <x v="0"/>
    <n v="2412.64"/>
    <s v="5/10/2011"/>
    <s v="9/29/2023"/>
    <n v="1587"/>
    <n v="45089"/>
    <x v="2"/>
    <n v="2232.59"/>
    <n v="4645.2299999999996"/>
    <x v="17"/>
    <n v="1587"/>
    <n v="31726.92"/>
    <x v="1"/>
    <n v="5.91"/>
    <n v="36"/>
    <s v="8/22/2021"/>
    <x v="2"/>
    <n v="1587"/>
    <x v="0"/>
    <n v="6337.76"/>
    <n v="1955.57"/>
    <n v="97.78"/>
    <s v="4/4/2023"/>
    <s v="4/23/2023"/>
    <n v="631"/>
    <n v="1587"/>
    <s v="3/5/2023"/>
    <s v="Complaint"/>
    <s v="Pending"/>
    <s v="6/25/2023"/>
    <n v="1"/>
    <x v="7"/>
    <x v="4"/>
  </r>
  <r>
    <n v="1588"/>
    <s v="Daniel"/>
    <s v="Sanchez"/>
    <n v="66"/>
    <x v="2"/>
    <s v="Address_1588"/>
    <x v="4"/>
    <n v="19458796441"/>
    <s v="daniel.sanchez@kag.com"/>
    <x v="0"/>
    <n v="5042.07"/>
    <s v="5/26/2007"/>
    <s v="5/11/2023"/>
    <n v="1588"/>
    <n v="45189"/>
    <x v="1"/>
    <n v="3296.41"/>
    <n v="8338.48"/>
    <x v="87"/>
    <n v="1588"/>
    <n v="24605.3"/>
    <x v="0"/>
    <n v="1.81"/>
    <n v="48"/>
    <s v="7/24/2020"/>
    <x v="0"/>
    <n v="1588"/>
    <x v="2"/>
    <n v="5452.33"/>
    <n v="4799.5200000000004"/>
    <n v="239.98"/>
    <s v="11/21/2023"/>
    <s v="9/20/2023"/>
    <n v="8443"/>
    <n v="1588"/>
    <s v="6/10/2023"/>
    <s v="Suggestion"/>
    <s v="Resolved"/>
    <s v="5/3/2023"/>
    <n v="-1"/>
    <x v="6"/>
    <x v="3"/>
  </r>
  <r>
    <n v="1589"/>
    <s v="Amanda"/>
    <s v="Harris"/>
    <n v="32"/>
    <x v="1"/>
    <s v="Address_1589"/>
    <x v="36"/>
    <n v="19458796442"/>
    <s v="amanda.harris@kag.com"/>
    <x v="1"/>
    <n v="5919.19"/>
    <s v="6/19/2004"/>
    <s v="8/5/2023"/>
    <n v="1589"/>
    <n v="45069"/>
    <x v="0"/>
    <n v="834.76"/>
    <n v="6753.95"/>
    <x v="95"/>
    <n v="1589"/>
    <n v="14343.51"/>
    <x v="1"/>
    <n v="3.92"/>
    <n v="36"/>
    <s v="6/6/2021"/>
    <x v="1"/>
    <n v="1589"/>
    <x v="0"/>
    <n v="7319.45"/>
    <n v="2027.72"/>
    <n v="101.39"/>
    <s v="5/29/2023"/>
    <s v="6/24/2023"/>
    <n v="9609"/>
    <n v="1589"/>
    <s v="2/16/2023"/>
    <s v="Praise"/>
    <s v="Resolved"/>
    <s v="3/10/2023"/>
    <n v="1"/>
    <x v="10"/>
    <x v="4"/>
  </r>
  <r>
    <n v="1590"/>
    <s v="Joshua"/>
    <s v="Lewis"/>
    <n v="47"/>
    <x v="0"/>
    <s v="Address_1590"/>
    <x v="33"/>
    <n v="19458796443"/>
    <s v="joshua.lewis@kag.com"/>
    <x v="1"/>
    <n v="8044.13"/>
    <s v="4/26/2002"/>
    <s v="1/18/2023"/>
    <n v="1590"/>
    <n v="45278"/>
    <x v="0"/>
    <n v="4247.97"/>
    <n v="12292.1"/>
    <x v="36"/>
    <n v="1590"/>
    <n v="33732.21"/>
    <x v="2"/>
    <n v="2.27"/>
    <n v="12"/>
    <s v="10/20/2020"/>
    <x v="2"/>
    <n v="1590"/>
    <x v="2"/>
    <n v="6690.68"/>
    <n v="566.4"/>
    <n v="28.32"/>
    <s v="8/4/2023"/>
    <s v="1/30/2023"/>
    <n v="69"/>
    <n v="1590"/>
    <s v="3/24/2023"/>
    <s v="Suggestion"/>
    <s v="Pending"/>
    <s v="4/2/2023"/>
    <n v="1"/>
    <x v="0"/>
    <x v="1"/>
  </r>
  <r>
    <n v="1591"/>
    <s v="Joseph"/>
    <s v="Jackson"/>
    <n v="29"/>
    <x v="2"/>
    <s v="Address_1591"/>
    <x v="5"/>
    <n v="19458796444"/>
    <s v="joseph.jackson@kag.com"/>
    <x v="0"/>
    <n v="4071.54"/>
    <s v="6/24/2021"/>
    <s v="8/19/2023"/>
    <n v="1591"/>
    <n v="44992"/>
    <x v="0"/>
    <n v="1341.86"/>
    <n v="2729.68"/>
    <x v="16"/>
    <n v="1591"/>
    <n v="31755.24"/>
    <x v="0"/>
    <n v="6.05"/>
    <n v="24"/>
    <s v="6/18/2020"/>
    <x v="1"/>
    <n v="1591"/>
    <x v="2"/>
    <n v="3644.65"/>
    <n v="1488.21"/>
    <n v="74.41"/>
    <s v="4/11/2023"/>
    <s v="2/4/2023"/>
    <n v="7098"/>
    <n v="1591"/>
    <s v="1/15/2023"/>
    <s v="Complaint"/>
    <s v="Pending"/>
    <s v="8/11/2023"/>
    <n v="1"/>
    <x v="11"/>
    <x v="4"/>
  </r>
  <r>
    <n v="1592"/>
    <s v="Ronald"/>
    <s v="Allen"/>
    <n v="57"/>
    <x v="2"/>
    <s v="Address_1592"/>
    <x v="16"/>
    <n v="19458796445"/>
    <s v="ronald.allen@kag.com"/>
    <x v="1"/>
    <n v="2183.4499999999998"/>
    <s v="6/7/2004"/>
    <s v="10/25/2023"/>
    <n v="1592"/>
    <n v="45150"/>
    <x v="1"/>
    <n v="4912.63"/>
    <n v="7096.08"/>
    <x v="54"/>
    <n v="1592"/>
    <n v="23453.439999999999"/>
    <x v="2"/>
    <n v="5.14"/>
    <n v="24"/>
    <s v="3/24/2022"/>
    <x v="1"/>
    <n v="1592"/>
    <x v="0"/>
    <n v="6668.94"/>
    <n v="96.59"/>
    <n v="4.83"/>
    <s v="2/6/2023"/>
    <s v="11/11/2023"/>
    <n v="646"/>
    <n v="1592"/>
    <s v="4/26/2023"/>
    <s v="Complaint"/>
    <s v="Resolved"/>
    <s v="8/21/2023"/>
    <n v="1"/>
    <x v="5"/>
    <x v="1"/>
  </r>
  <r>
    <n v="1593"/>
    <s v="Patricia"/>
    <s v="Scott"/>
    <n v="65"/>
    <x v="1"/>
    <s v="Address_1593"/>
    <x v="21"/>
    <n v="19458796446"/>
    <s v="patricia.scott@kag.com"/>
    <x v="0"/>
    <n v="7458.02"/>
    <s v="2/13/2005"/>
    <s v="8/20/2023"/>
    <n v="1593"/>
    <n v="45146"/>
    <x v="0"/>
    <n v="4185.17"/>
    <n v="3272.85"/>
    <x v="90"/>
    <n v="1593"/>
    <n v="12687.68"/>
    <x v="2"/>
    <n v="3.38"/>
    <n v="24"/>
    <s v="7/10/2021"/>
    <x v="0"/>
    <n v="1593"/>
    <x v="1"/>
    <n v="7876.05"/>
    <n v="955.93"/>
    <n v="47.8"/>
    <s v="9/2/2023"/>
    <s v="9/30/2023"/>
    <n v="4395"/>
    <n v="1593"/>
    <s v="5/26/2023"/>
    <s v="Praise"/>
    <s v="Pending"/>
    <s v="12/25/2023"/>
    <n v="1"/>
    <x v="5"/>
    <x v="3"/>
  </r>
  <r>
    <n v="1594"/>
    <s v="Mark"/>
    <s v="Wilson"/>
    <n v="52"/>
    <x v="2"/>
    <s v="Address_1594"/>
    <x v="21"/>
    <n v="19458796447"/>
    <s v="mark.wilson@kag.com"/>
    <x v="0"/>
    <n v="5964.11"/>
    <s v="2/24/2006"/>
    <s v="5/4/2023"/>
    <n v="1594"/>
    <n v="45267"/>
    <x v="2"/>
    <n v="4754.8500000000004"/>
    <n v="1209.26"/>
    <x v="13"/>
    <n v="1594"/>
    <n v="9568.9500000000007"/>
    <x v="1"/>
    <n v="10"/>
    <n v="60"/>
    <s v="11/30/2020"/>
    <x v="1"/>
    <n v="1594"/>
    <x v="2"/>
    <n v="6859.76"/>
    <n v="3048.6"/>
    <n v="152.43"/>
    <s v="11/14/2023"/>
    <s v="11/5/2023"/>
    <n v="9105"/>
    <n v="1594"/>
    <s v="8/18/2023"/>
    <s v="Suggestion"/>
    <s v="Pending"/>
    <s v="1/24/2023"/>
    <n v="1"/>
    <x v="0"/>
    <x v="1"/>
  </r>
  <r>
    <n v="1595"/>
    <s v="Lisa"/>
    <s v="Wilson"/>
    <n v="45"/>
    <x v="0"/>
    <s v="Address_1595"/>
    <x v="19"/>
    <n v="19458796448"/>
    <s v="lisa.wilson@kag.com"/>
    <x v="1"/>
    <n v="8993.16"/>
    <s v="1/6/2006"/>
    <s v="2/19/2023"/>
    <n v="1595"/>
    <n v="45199"/>
    <x v="0"/>
    <n v="3344.83"/>
    <n v="5648.33"/>
    <x v="30"/>
    <n v="1595"/>
    <n v="17630.580000000002"/>
    <x v="1"/>
    <n v="2.38"/>
    <n v="60"/>
    <s v="11/27/2021"/>
    <x v="0"/>
    <n v="1595"/>
    <x v="2"/>
    <n v="5497.24"/>
    <n v="843.9"/>
    <n v="42.2"/>
    <s v="6/9/2023"/>
    <s v="11/15/2023"/>
    <n v="8780"/>
    <n v="1595"/>
    <s v="7/29/2023"/>
    <s v="Complaint"/>
    <s v="Pending"/>
    <s v="11/2/2023"/>
    <n v="1"/>
    <x v="6"/>
    <x v="0"/>
  </r>
  <r>
    <n v="1596"/>
    <s v="Matthew"/>
    <s v="Wright"/>
    <n v="21"/>
    <x v="0"/>
    <s v="Address_1596"/>
    <x v="29"/>
    <n v="19458796449"/>
    <s v="matthew.wright@kag.com"/>
    <x v="0"/>
    <n v="6584.8"/>
    <s v="12/15/2016"/>
    <s v="6/26/2023"/>
    <n v="1596"/>
    <n v="44945"/>
    <x v="2"/>
    <n v="3293.88"/>
    <n v="3290.92"/>
    <x v="72"/>
    <n v="1596"/>
    <n v="45527.03"/>
    <x v="1"/>
    <n v="8.43"/>
    <n v="36"/>
    <s v="1/3/2021"/>
    <x v="1"/>
    <n v="1596"/>
    <x v="2"/>
    <n v="6948.76"/>
    <n v="4585.82"/>
    <n v="229.29"/>
    <s v="2/9/2023"/>
    <s v="5/5/2023"/>
    <n v="7052"/>
    <n v="1596"/>
    <s v="1/3/2023"/>
    <s v="Praise"/>
    <s v="Pending"/>
    <s v="6/30/2023"/>
    <n v="1"/>
    <x v="3"/>
    <x v="2"/>
  </r>
  <r>
    <n v="1597"/>
    <s v="Richard"/>
    <s v="Robinson"/>
    <n v="24"/>
    <x v="0"/>
    <s v="Address_1597"/>
    <x v="26"/>
    <n v="19458796450"/>
    <s v="richard.robinson@kag.com"/>
    <x v="1"/>
    <n v="266.58999999999997"/>
    <s v="9/25/2003"/>
    <s v="1/3/2023"/>
    <n v="1597"/>
    <n v="45196"/>
    <x v="2"/>
    <n v="4207.07"/>
    <n v="-3940.48"/>
    <x v="76"/>
    <n v="1597"/>
    <n v="37940.44"/>
    <x v="1"/>
    <n v="1.32"/>
    <n v="24"/>
    <s v="9/11/2020"/>
    <x v="0"/>
    <n v="1597"/>
    <x v="0"/>
    <n v="5258.61"/>
    <n v="3566.45"/>
    <n v="178.32"/>
    <s v="3/29/2023"/>
    <s v="6/25/2023"/>
    <n v="7949"/>
    <n v="1597"/>
    <s v="1/2/2023"/>
    <s v="Praise"/>
    <s v="Resolved"/>
    <s v="4/11/2023"/>
    <n v="1"/>
    <x v="6"/>
    <x v="2"/>
  </r>
  <r>
    <n v="1598"/>
    <s v="Karen"/>
    <s v="Ramirez"/>
    <n v="64"/>
    <x v="1"/>
    <s v="Address_1598"/>
    <x v="38"/>
    <n v="19458796451"/>
    <s v="karen.ramirez@kag.com"/>
    <x v="0"/>
    <n v="9669.85"/>
    <s v="11/11/2009"/>
    <s v="3/13/2023"/>
    <n v="1598"/>
    <n v="44975"/>
    <x v="2"/>
    <n v="3579.66"/>
    <n v="6090.19"/>
    <x v="29"/>
    <n v="1598"/>
    <n v="44662.42"/>
    <x v="0"/>
    <n v="8.6199999999999992"/>
    <n v="48"/>
    <s v="4/1/2022"/>
    <x v="1"/>
    <n v="1598"/>
    <x v="0"/>
    <n v="4053.66"/>
    <n v="3441.12"/>
    <n v="172.06"/>
    <s v="8/19/2023"/>
    <s v="3/3/2023"/>
    <n v="2937"/>
    <n v="1598"/>
    <s v="8/10/2023"/>
    <s v="Praise"/>
    <s v="Resolved"/>
    <s v="10/28/2023"/>
    <n v="1"/>
    <x v="9"/>
    <x v="3"/>
  </r>
  <r>
    <n v="1599"/>
    <s v="Steven"/>
    <s v="Taylor"/>
    <n v="60"/>
    <x v="0"/>
    <s v="Address_1599"/>
    <x v="16"/>
    <n v="19458796452"/>
    <s v="steven.taylor@kag.com"/>
    <x v="0"/>
    <n v="5971.8"/>
    <s v="7/25/2022"/>
    <s v="5/5/2023"/>
    <n v="1599"/>
    <n v="45233"/>
    <x v="2"/>
    <n v="3034.88"/>
    <n v="9006.68"/>
    <x v="39"/>
    <n v="1599"/>
    <n v="42287.35"/>
    <x v="1"/>
    <n v="5.29"/>
    <n v="36"/>
    <s v="3/26/2022"/>
    <x v="2"/>
    <n v="1599"/>
    <x v="0"/>
    <n v="6594.95"/>
    <n v="2236.14"/>
    <n v="111.81"/>
    <s v="1/7/2023"/>
    <s v="4/9/2023"/>
    <n v="5519"/>
    <n v="1599"/>
    <s v="12/30/2023"/>
    <s v="Praise"/>
    <s v="Pending"/>
    <s v="2/6/2023"/>
    <n v="1"/>
    <x v="4"/>
    <x v="1"/>
  </r>
  <r>
    <n v="1600"/>
    <s v="Jessica"/>
    <s v="Williams"/>
    <n v="33"/>
    <x v="0"/>
    <s v="Address_1600"/>
    <x v="21"/>
    <n v="19458796453"/>
    <s v="jessica.williams@kag.com"/>
    <x v="0"/>
    <n v="5999.18"/>
    <s v="1/10/2001"/>
    <s v="1/5/2023"/>
    <n v="1600"/>
    <n v="44960"/>
    <x v="2"/>
    <n v="1797.76"/>
    <n v="7796.94"/>
    <x v="13"/>
    <n v="1600"/>
    <n v="23485.25"/>
    <x v="2"/>
    <n v="8.4499999999999993"/>
    <n v="60"/>
    <s v="8/25/2021"/>
    <x v="0"/>
    <n v="1600"/>
    <x v="2"/>
    <n v="1171.23"/>
    <n v="3901.68"/>
    <n v="195.08"/>
    <s v="11/25/2023"/>
    <s v="9/20/2023"/>
    <n v="3261"/>
    <n v="1600"/>
    <s v="2/13/2023"/>
    <s v="Praise"/>
    <s v="Pending"/>
    <s v="8/28/2023"/>
    <n v="1"/>
    <x v="9"/>
    <x v="4"/>
  </r>
  <r>
    <n v="1601"/>
    <s v="Brian"/>
    <s v="Thomas"/>
    <n v="39"/>
    <x v="0"/>
    <s v="Address_1601"/>
    <x v="7"/>
    <n v="19458796454"/>
    <s v="brian.thomas@kag.com"/>
    <x v="1"/>
    <n v="9101.69"/>
    <s v="1/23/2000"/>
    <s v="7/4/2023"/>
    <n v="1601"/>
    <n v="45166"/>
    <x v="0"/>
    <n v="1122.1099999999999"/>
    <n v="10223.799999999999"/>
    <x v="37"/>
    <n v="1601"/>
    <n v="26991.68"/>
    <x v="0"/>
    <n v="7.72"/>
    <n v="60"/>
    <s v="7/28/2020"/>
    <x v="1"/>
    <n v="1601"/>
    <x v="1"/>
    <n v="1835.76"/>
    <n v="937.23"/>
    <n v="46.86"/>
    <s v="4/3/2023"/>
    <s v="4/25/2023"/>
    <n v="4028"/>
    <n v="1601"/>
    <s v="6/15/2023"/>
    <s v="Praise"/>
    <s v="Pending"/>
    <s v="8/26/2023"/>
    <n v="1"/>
    <x v="5"/>
    <x v="0"/>
  </r>
  <r>
    <n v="1602"/>
    <s v="Carol"/>
    <s v="Rivera"/>
    <n v="63"/>
    <x v="0"/>
    <s v="Address_1602"/>
    <x v="23"/>
    <n v="19458796455"/>
    <s v="carol.rivera@kag.com"/>
    <x v="1"/>
    <n v="6671.71"/>
    <s v="4/26/2007"/>
    <s v="3/25/2023"/>
    <n v="1602"/>
    <n v="45010"/>
    <x v="0"/>
    <n v="3913.4"/>
    <n v="2758.31"/>
    <x v="4"/>
    <n v="1602"/>
    <n v="9309.7199999999993"/>
    <x v="0"/>
    <n v="6.15"/>
    <n v="24"/>
    <s v="7/29/2020"/>
    <x v="0"/>
    <n v="1602"/>
    <x v="0"/>
    <n v="2648.41"/>
    <n v="2217.0300000000002"/>
    <n v="110.85"/>
    <s v="3/27/2023"/>
    <s v="8/19/2023"/>
    <n v="93"/>
    <n v="1602"/>
    <s v="4/15/2023"/>
    <s v="Suggestion"/>
    <s v="Resolved"/>
    <s v="5/28/2023"/>
    <n v="1"/>
    <x v="11"/>
    <x v="3"/>
  </r>
  <r>
    <n v="1603"/>
    <s v="Amanda"/>
    <s v="Robinson"/>
    <n v="62"/>
    <x v="0"/>
    <s v="Address_1603"/>
    <x v="12"/>
    <n v="19458796456"/>
    <s v="amanda.robinson@kag.com"/>
    <x v="1"/>
    <n v="4845.28"/>
    <s v="10/26/2002"/>
    <s v="6/2/2023"/>
    <n v="1603"/>
    <n v="45102"/>
    <x v="0"/>
    <n v="1936.39"/>
    <n v="6781.67"/>
    <x v="23"/>
    <n v="1603"/>
    <n v="36322.74"/>
    <x v="0"/>
    <n v="4.34"/>
    <n v="60"/>
    <s v="2/4/2021"/>
    <x v="0"/>
    <n v="1603"/>
    <x v="1"/>
    <n v="9811.23"/>
    <n v="4969.1099999999997"/>
    <n v="248.46"/>
    <s v="11/29/2023"/>
    <s v="7/2/2023"/>
    <n v="2572"/>
    <n v="1603"/>
    <s v="12/30/2023"/>
    <s v="Praise"/>
    <s v="Pending"/>
    <s v="5/29/2023"/>
    <n v="1"/>
    <x v="7"/>
    <x v="3"/>
  </r>
  <r>
    <n v="1604"/>
    <s v="Mary"/>
    <s v="Lewis"/>
    <n v="58"/>
    <x v="0"/>
    <s v="Address_1604"/>
    <x v="27"/>
    <n v="19458796457"/>
    <s v="mary.lewis@kag.com"/>
    <x v="1"/>
    <n v="1162.1199999999999"/>
    <s v="12/24/2011"/>
    <s v="7/17/2023"/>
    <n v="1604"/>
    <n v="45249"/>
    <x v="2"/>
    <n v="315.41000000000003"/>
    <n v="846.71"/>
    <x v="64"/>
    <n v="1604"/>
    <n v="21675.49"/>
    <x v="0"/>
    <n v="6.99"/>
    <n v="12"/>
    <s v="9/9/2022"/>
    <x v="0"/>
    <n v="1604"/>
    <x v="0"/>
    <n v="3579.05"/>
    <n v="1433.78"/>
    <n v="71.69"/>
    <s v="8/25/2023"/>
    <s v="8/17/2023"/>
    <n v="3888"/>
    <n v="1604"/>
    <s v="1/17/2023"/>
    <s v="Complaint"/>
    <s v="Resolved"/>
    <s v="8/10/2023"/>
    <n v="1"/>
    <x v="4"/>
    <x v="1"/>
  </r>
  <r>
    <n v="1605"/>
    <s v="Andrew"/>
    <s v="Hall"/>
    <n v="42"/>
    <x v="1"/>
    <s v="Address_1605"/>
    <x v="15"/>
    <n v="19458796458"/>
    <s v="andrew.hall@kag.com"/>
    <x v="0"/>
    <n v="9625.77"/>
    <s v="1/27/2001"/>
    <s v="8/8/2023"/>
    <n v="1605"/>
    <n v="45240"/>
    <x v="1"/>
    <n v="2403.31"/>
    <n v="7222.46"/>
    <x v="61"/>
    <n v="1605"/>
    <n v="8902.18"/>
    <x v="1"/>
    <n v="8.49"/>
    <n v="60"/>
    <s v="12/28/2020"/>
    <x v="2"/>
    <n v="1605"/>
    <x v="2"/>
    <n v="5501.21"/>
    <n v="2025.69"/>
    <n v="101.28"/>
    <s v="11/14/2023"/>
    <s v="6/15/2023"/>
    <n v="9213"/>
    <n v="1605"/>
    <s v="11/11/2023"/>
    <s v="Complaint"/>
    <s v="Pending"/>
    <s v="4/19/2023"/>
    <n v="1"/>
    <x v="4"/>
    <x v="0"/>
  </r>
  <r>
    <n v="1606"/>
    <s v="Carol"/>
    <s v="Anderson"/>
    <n v="67"/>
    <x v="0"/>
    <s v="Address_1606"/>
    <x v="22"/>
    <n v="19458796459"/>
    <s v="carol.anderson@kag.com"/>
    <x v="1"/>
    <n v="877.03"/>
    <s v="8/18/2009"/>
    <s v="1/23/2023"/>
    <n v="1606"/>
    <n v="45260"/>
    <x v="0"/>
    <n v="3290.98"/>
    <n v="4168.01"/>
    <x v="89"/>
    <n v="1606"/>
    <n v="5672.39"/>
    <x v="0"/>
    <n v="5.53"/>
    <n v="24"/>
    <s v="5/28/2021"/>
    <x v="1"/>
    <n v="1606"/>
    <x v="0"/>
    <n v="6128.21"/>
    <n v="1101.68"/>
    <n v="55.08"/>
    <s v="11/1/2023"/>
    <s v="12/12/2023"/>
    <n v="3346"/>
    <n v="1606"/>
    <s v="7/21/2023"/>
    <s v="Praise"/>
    <s v="Resolved"/>
    <s v="3/9/2023"/>
    <n v="1"/>
    <x v="4"/>
    <x v="3"/>
  </r>
  <r>
    <n v="1607"/>
    <s v="Kimberly"/>
    <s v="Rivera"/>
    <n v="20"/>
    <x v="2"/>
    <s v="Address_1607"/>
    <x v="16"/>
    <n v="19458796460"/>
    <s v="kimberly.rivera@kag.com"/>
    <x v="1"/>
    <n v="1785.97"/>
    <s v="10/7/2016"/>
    <s v="5/18/2023"/>
    <n v="1607"/>
    <n v="45075"/>
    <x v="0"/>
    <n v="124.96"/>
    <n v="1910.93"/>
    <x v="18"/>
    <n v="1607"/>
    <n v="35110.61"/>
    <x v="0"/>
    <n v="4.7300000000000004"/>
    <n v="36"/>
    <s v="6/27/2020"/>
    <x v="2"/>
    <n v="1607"/>
    <x v="2"/>
    <n v="1116.25"/>
    <n v="379.17"/>
    <n v="18.96"/>
    <s v="12/19/2023"/>
    <s v="11/21/2023"/>
    <n v="3143"/>
    <n v="1607"/>
    <s v="2/19/2023"/>
    <s v="Suggestion"/>
    <s v="Pending"/>
    <s v="9/21/2023"/>
    <n v="1"/>
    <x v="10"/>
    <x v="2"/>
  </r>
  <r>
    <n v="1608"/>
    <s v="Ashley"/>
    <s v="Harris"/>
    <n v="69"/>
    <x v="1"/>
    <s v="Address_1608"/>
    <x v="33"/>
    <n v="19458796461"/>
    <s v="ashley.harris@kag.com"/>
    <x v="1"/>
    <n v="8213.41"/>
    <s v="7/15/2020"/>
    <s v="6/10/2023"/>
    <n v="1608"/>
    <n v="45209"/>
    <x v="0"/>
    <n v="3528.55"/>
    <n v="11741.96"/>
    <x v="0"/>
    <n v="1608"/>
    <n v="24627.95"/>
    <x v="0"/>
    <n v="2.29"/>
    <n v="60"/>
    <s v="1/19/2021"/>
    <x v="0"/>
    <n v="1608"/>
    <x v="1"/>
    <n v="1689.9"/>
    <n v="2017.52"/>
    <n v="100.88"/>
    <s v="1/5/2023"/>
    <s v="9/2/2023"/>
    <n v="464"/>
    <n v="1608"/>
    <s v="11/14/2023"/>
    <s v="Suggestion"/>
    <s v="Pending"/>
    <s v="8/2/2023"/>
    <n v="-1"/>
    <x v="8"/>
    <x v="3"/>
  </r>
  <r>
    <n v="1609"/>
    <s v="Richard"/>
    <s v="Nguyen"/>
    <n v="39"/>
    <x v="2"/>
    <s v="Address_1609"/>
    <x v="7"/>
    <n v="19458796462"/>
    <s v="richard.nguyen@kag.com"/>
    <x v="1"/>
    <n v="4955.01"/>
    <s v="6/24/2013"/>
    <s v="3/14/2023"/>
    <n v="1609"/>
    <n v="45083"/>
    <x v="2"/>
    <n v="1131.17"/>
    <n v="6086.18"/>
    <x v="60"/>
    <n v="1609"/>
    <n v="1440.77"/>
    <x v="1"/>
    <n v="9.07"/>
    <n v="48"/>
    <s v="10/15/2021"/>
    <x v="1"/>
    <n v="1609"/>
    <x v="0"/>
    <n v="2403.54"/>
    <n v="726.32"/>
    <n v="36.32"/>
    <s v="7/20/2023"/>
    <s v="2/8/2023"/>
    <n v="4899"/>
    <n v="1609"/>
    <s v="9/23/2023"/>
    <s v="Suggestion"/>
    <s v="Resolved"/>
    <s v="8/29/2023"/>
    <n v="1"/>
    <x v="7"/>
    <x v="0"/>
  </r>
  <r>
    <n v="1610"/>
    <s v="Richard"/>
    <s v="Adams"/>
    <n v="48"/>
    <x v="2"/>
    <s v="Address_1610"/>
    <x v="25"/>
    <n v="19458796463"/>
    <s v="richard.adams@kag.com"/>
    <x v="0"/>
    <n v="1864.86"/>
    <s v="3/27/2000"/>
    <s v="7/14/2023"/>
    <n v="1610"/>
    <n v="45158"/>
    <x v="0"/>
    <n v="1119.56"/>
    <n v="2984.42"/>
    <x v="55"/>
    <n v="1610"/>
    <n v="41401.26"/>
    <x v="1"/>
    <n v="3.41"/>
    <n v="48"/>
    <s v="5/21/2022"/>
    <x v="0"/>
    <n v="1610"/>
    <x v="0"/>
    <n v="2960.83"/>
    <n v="2558.1999999999998"/>
    <n v="127.91"/>
    <s v="8/6/2023"/>
    <s v="11/30/2023"/>
    <n v="9607"/>
    <n v="1610"/>
    <s v="1/24/2023"/>
    <s v="Praise"/>
    <s v="Resolved"/>
    <s v="7/4/2023"/>
    <n v="1"/>
    <x v="5"/>
    <x v="1"/>
  </r>
  <r>
    <n v="1611"/>
    <s v="Karen"/>
    <s v="Campbell"/>
    <n v="54"/>
    <x v="0"/>
    <s v="Address_1611"/>
    <x v="1"/>
    <n v="19458796464"/>
    <s v="karen.campbell@kag.com"/>
    <x v="1"/>
    <n v="2933"/>
    <s v="4/11/2012"/>
    <s v="4/7/2023"/>
    <n v="1611"/>
    <n v="45133"/>
    <x v="2"/>
    <n v="2818.78"/>
    <n v="114.22"/>
    <x v="25"/>
    <n v="1611"/>
    <n v="31353.65"/>
    <x v="0"/>
    <n v="2.11"/>
    <n v="12"/>
    <s v="4/13/2022"/>
    <x v="1"/>
    <n v="1611"/>
    <x v="0"/>
    <n v="1654.36"/>
    <n v="3763.47"/>
    <n v="188.17"/>
    <s v="11/27/2023"/>
    <s v="6/6/2023"/>
    <n v="2205"/>
    <n v="1611"/>
    <s v="7/28/2023"/>
    <s v="Praise"/>
    <s v="Pending"/>
    <s v="4/23/2023"/>
    <n v="1"/>
    <x v="2"/>
    <x v="1"/>
  </r>
  <r>
    <n v="1612"/>
    <s v="Emily"/>
    <s v="Nguyen"/>
    <n v="39"/>
    <x v="2"/>
    <s v="Address_1612"/>
    <x v="18"/>
    <n v="19458796465"/>
    <s v="emily.nguyen@kag.com"/>
    <x v="0"/>
    <n v="9940.74"/>
    <s v="7/1/2004"/>
    <s v="3/15/2023"/>
    <n v="1612"/>
    <n v="45098"/>
    <x v="0"/>
    <n v="1693.1"/>
    <n v="8247.64"/>
    <x v="15"/>
    <n v="1612"/>
    <n v="2880.44"/>
    <x v="0"/>
    <n v="1.6"/>
    <n v="36"/>
    <s v="6/3/2022"/>
    <x v="0"/>
    <n v="1612"/>
    <x v="0"/>
    <n v="6854.38"/>
    <n v="4240.67"/>
    <n v="212.03"/>
    <s v="8/6/2023"/>
    <s v="4/19/2023"/>
    <n v="3077"/>
    <n v="1612"/>
    <s v="4/16/2023"/>
    <s v="Praise"/>
    <s v="Resolved"/>
    <s v="12/22/2023"/>
    <n v="1"/>
    <x v="7"/>
    <x v="0"/>
  </r>
  <r>
    <n v="1613"/>
    <s v="Emily"/>
    <s v="Thompson"/>
    <n v="44"/>
    <x v="2"/>
    <s v="Address_1613"/>
    <x v="32"/>
    <n v="19458796466"/>
    <s v="emily.thompson@kag.com"/>
    <x v="1"/>
    <n v="5881.8"/>
    <s v="3/25/2013"/>
    <s v="1/27/2023"/>
    <n v="1613"/>
    <n v="45092"/>
    <x v="0"/>
    <n v="2258.41"/>
    <n v="3623.39"/>
    <x v="47"/>
    <n v="1613"/>
    <n v="15929.56"/>
    <x v="2"/>
    <n v="7.76"/>
    <n v="12"/>
    <s v="3/18/2022"/>
    <x v="2"/>
    <n v="1613"/>
    <x v="2"/>
    <n v="2076.38"/>
    <n v="840.09"/>
    <n v="42"/>
    <s v="11/13/2023"/>
    <s v="12/25/2023"/>
    <n v="4330"/>
    <n v="1613"/>
    <s v="7/7/2023"/>
    <s v="Complaint"/>
    <s v="Resolved"/>
    <s v="11/30/2023"/>
    <n v="1"/>
    <x v="7"/>
    <x v="0"/>
  </r>
  <r>
    <n v="1614"/>
    <s v="Andrew"/>
    <s v="Harris"/>
    <n v="19"/>
    <x v="2"/>
    <s v="Address_1614"/>
    <x v="21"/>
    <n v="19458796467"/>
    <s v="andrew.harris@kag.com"/>
    <x v="1"/>
    <n v="4075.97"/>
    <s v="2/7/2006"/>
    <s v="6/12/2023"/>
    <n v="1614"/>
    <n v="45197"/>
    <x v="2"/>
    <n v="2570.08"/>
    <n v="1505.89"/>
    <x v="71"/>
    <n v="1614"/>
    <n v="36397.879999999997"/>
    <x v="0"/>
    <n v="7.07"/>
    <n v="12"/>
    <s v="12/17/2021"/>
    <x v="0"/>
    <n v="1614"/>
    <x v="1"/>
    <n v="9055.25"/>
    <n v="4508.18"/>
    <n v="225.41"/>
    <s v="3/17/2023"/>
    <s v="8/18/2023"/>
    <n v="1005"/>
    <n v="1614"/>
    <s v="5/19/2023"/>
    <s v="Complaint"/>
    <s v="Resolved"/>
    <s v="8/6/2023"/>
    <n v="-1"/>
    <x v="6"/>
    <x v="2"/>
  </r>
  <r>
    <n v="1615"/>
    <s v="Joshua"/>
    <s v="Adams"/>
    <n v="39"/>
    <x v="0"/>
    <s v="Address_1615"/>
    <x v="29"/>
    <n v="19458796468"/>
    <s v="joshua.adams@kag.com"/>
    <x v="1"/>
    <n v="8774.5499999999993"/>
    <s v="10/5/2006"/>
    <s v="3/3/2023"/>
    <n v="1615"/>
    <n v="44941"/>
    <x v="2"/>
    <n v="4605.91"/>
    <n v="13380.46"/>
    <x v="79"/>
    <n v="1615"/>
    <n v="3892.46"/>
    <x v="2"/>
    <n v="2.08"/>
    <n v="24"/>
    <s v="2/2/2022"/>
    <x v="0"/>
    <n v="1615"/>
    <x v="0"/>
    <n v="5528.62"/>
    <n v="1797.4"/>
    <n v="89.87"/>
    <s v="8/15/2023"/>
    <s v="7/26/2023"/>
    <n v="5122"/>
    <n v="1615"/>
    <s v="12/30/2023"/>
    <s v="Suggestion"/>
    <s v="Resolved"/>
    <s v="11/27/2023"/>
    <n v="1"/>
    <x v="3"/>
    <x v="0"/>
  </r>
  <r>
    <n v="1616"/>
    <s v="Melissa"/>
    <s v="Miller"/>
    <n v="34"/>
    <x v="0"/>
    <s v="Address_1616"/>
    <x v="38"/>
    <n v="19458796469"/>
    <s v="melissa.miller@kag.com"/>
    <x v="1"/>
    <n v="4849"/>
    <s v="1/22/2018"/>
    <s v="9/20/2023"/>
    <n v="1616"/>
    <n v="44958"/>
    <x v="0"/>
    <n v="1032.45"/>
    <n v="5881.45"/>
    <x v="76"/>
    <n v="1616"/>
    <n v="37076.379999999997"/>
    <x v="2"/>
    <n v="5.77"/>
    <n v="24"/>
    <s v="11/9/2020"/>
    <x v="1"/>
    <n v="1616"/>
    <x v="1"/>
    <n v="2682.68"/>
    <n v="2239.4299999999998"/>
    <n v="111.97"/>
    <s v="4/15/2023"/>
    <s v="3/1/2023"/>
    <n v="9367"/>
    <n v="1616"/>
    <s v="7/27/2023"/>
    <s v="Praise"/>
    <s v="Pending"/>
    <s v="7/18/2023"/>
    <n v="1"/>
    <x v="9"/>
    <x v="4"/>
  </r>
  <r>
    <n v="1617"/>
    <s v="Mark"/>
    <s v="Perez"/>
    <n v="65"/>
    <x v="0"/>
    <s v="Address_1617"/>
    <x v="17"/>
    <n v="19458796470"/>
    <s v="mark.perez@kag.com"/>
    <x v="1"/>
    <n v="3148.56"/>
    <s v="2/26/2006"/>
    <s v="7/18/2023"/>
    <n v="1617"/>
    <n v="44966"/>
    <x v="2"/>
    <n v="2326.89"/>
    <n v="821.67"/>
    <x v="16"/>
    <n v="1617"/>
    <n v="25739.87"/>
    <x v="0"/>
    <n v="2.37"/>
    <n v="24"/>
    <s v="11/28/2022"/>
    <x v="2"/>
    <n v="1617"/>
    <x v="1"/>
    <n v="3082.47"/>
    <n v="2912.4"/>
    <n v="145.62"/>
    <s v="8/20/2023"/>
    <s v="9/9/2023"/>
    <n v="6935"/>
    <n v="1617"/>
    <s v="9/15/2023"/>
    <s v="Praise"/>
    <s v="Resolved"/>
    <s v="3/16/2023"/>
    <n v="1"/>
    <x v="9"/>
    <x v="3"/>
  </r>
  <r>
    <n v="1618"/>
    <s v="Ronald"/>
    <s v="Taylor"/>
    <n v="37"/>
    <x v="1"/>
    <s v="Address_1618"/>
    <x v="39"/>
    <n v="19458796471"/>
    <s v="ronald.taylor@kag.com"/>
    <x v="1"/>
    <n v="1725.8"/>
    <s v="8/5/2001"/>
    <s v="8/2/2023"/>
    <n v="1618"/>
    <n v="45002"/>
    <x v="2"/>
    <n v="3932.08"/>
    <n v="-2206.2800000000002"/>
    <x v="43"/>
    <n v="1618"/>
    <n v="39360.01"/>
    <x v="1"/>
    <n v="4.45"/>
    <n v="48"/>
    <s v="4/17/2020"/>
    <x v="0"/>
    <n v="1618"/>
    <x v="1"/>
    <n v="6820.91"/>
    <n v="745.13"/>
    <n v="37.26"/>
    <s v="4/28/2023"/>
    <s v="7/13/2023"/>
    <n v="523"/>
    <n v="1618"/>
    <s v="12/27/2023"/>
    <s v="Complaint"/>
    <s v="Resolved"/>
    <s v="1/3/2023"/>
    <n v="-1"/>
    <x v="11"/>
    <x v="0"/>
  </r>
  <r>
    <n v="1619"/>
    <s v="Mark"/>
    <s v="Moore"/>
    <n v="41"/>
    <x v="0"/>
    <s v="Address_1619"/>
    <x v="8"/>
    <n v="19458796472"/>
    <s v="mark.moore@kag.com"/>
    <x v="1"/>
    <n v="7470.25"/>
    <s v="4/12/2011"/>
    <s v="9/23/2023"/>
    <n v="1619"/>
    <n v="45138"/>
    <x v="2"/>
    <n v="1033.78"/>
    <n v="8504.0300000000007"/>
    <x v="14"/>
    <n v="1619"/>
    <n v="42906.61"/>
    <x v="1"/>
    <n v="8.0500000000000007"/>
    <n v="60"/>
    <s v="2/13/2022"/>
    <x v="2"/>
    <n v="1619"/>
    <x v="1"/>
    <n v="2016.03"/>
    <n v="4208.1400000000003"/>
    <n v="210.41"/>
    <s v="1/16/2023"/>
    <s v="1/4/2023"/>
    <n v="5667"/>
    <n v="1619"/>
    <s v="6/26/2023"/>
    <s v="Complaint"/>
    <s v="Pending"/>
    <s v="12/4/2023"/>
    <n v="1"/>
    <x v="2"/>
    <x v="0"/>
  </r>
  <r>
    <n v="1620"/>
    <s v="Amanda"/>
    <s v="Carter"/>
    <n v="62"/>
    <x v="0"/>
    <s v="Address_1620"/>
    <x v="29"/>
    <n v="19458796473"/>
    <s v="amanda.carter@kag.com"/>
    <x v="1"/>
    <n v="6002.61"/>
    <s v="5/22/2002"/>
    <s v="1/27/2023"/>
    <n v="1620"/>
    <n v="45017"/>
    <x v="1"/>
    <n v="421.08"/>
    <n v="6423.69"/>
    <x v="72"/>
    <n v="1620"/>
    <n v="38620.160000000003"/>
    <x v="0"/>
    <n v="3.05"/>
    <n v="36"/>
    <s v="8/26/2021"/>
    <x v="2"/>
    <n v="1620"/>
    <x v="0"/>
    <n v="1403.05"/>
    <n v="3946.64"/>
    <n v="197.33"/>
    <s v="10/6/2023"/>
    <s v="1/20/2023"/>
    <n v="4562"/>
    <n v="1620"/>
    <s v="7/10/2023"/>
    <s v="Praise"/>
    <s v="Pending"/>
    <s v="8/11/2023"/>
    <n v="-1"/>
    <x v="1"/>
    <x v="3"/>
  </r>
  <r>
    <n v="1621"/>
    <s v="Jessica"/>
    <s v="Green"/>
    <n v="48"/>
    <x v="2"/>
    <s v="Address_1621"/>
    <x v="17"/>
    <n v="19458796474"/>
    <s v="jessica.green@kag.com"/>
    <x v="1"/>
    <n v="1014.3"/>
    <s v="7/11/2006"/>
    <s v="3/9/2023"/>
    <n v="1621"/>
    <n v="45184"/>
    <x v="2"/>
    <n v="98.64"/>
    <n v="915.66"/>
    <x v="24"/>
    <n v="1621"/>
    <n v="4825.67"/>
    <x v="2"/>
    <n v="1.25"/>
    <n v="24"/>
    <s v="5/31/2021"/>
    <x v="1"/>
    <n v="1621"/>
    <x v="0"/>
    <n v="8195.49"/>
    <n v="2364.59"/>
    <n v="118.23"/>
    <s v="3/22/2023"/>
    <s v="12/24/2023"/>
    <n v="1071"/>
    <n v="1621"/>
    <s v="4/15/2023"/>
    <s v="Praise"/>
    <s v="Resolved"/>
    <s v="9/25/2023"/>
    <n v="1"/>
    <x v="6"/>
    <x v="1"/>
  </r>
  <r>
    <n v="1622"/>
    <s v="Amanda"/>
    <s v="Martinez"/>
    <n v="69"/>
    <x v="0"/>
    <s v="Address_1622"/>
    <x v="3"/>
    <n v="19458796475"/>
    <s v="amanda.martinez@kag.com"/>
    <x v="0"/>
    <n v="5957.24"/>
    <s v="5/9/2022"/>
    <s v="7/14/2023"/>
    <n v="1622"/>
    <n v="45159"/>
    <x v="2"/>
    <n v="527.63"/>
    <n v="6484.87"/>
    <x v="69"/>
    <n v="1622"/>
    <n v="23558.3"/>
    <x v="1"/>
    <n v="2.74"/>
    <n v="36"/>
    <s v="8/12/2020"/>
    <x v="1"/>
    <n v="1622"/>
    <x v="0"/>
    <n v="5428.53"/>
    <n v="1587.95"/>
    <n v="79.400000000000006"/>
    <s v="10/31/2023"/>
    <s v="7/29/2023"/>
    <n v="4594"/>
    <n v="1622"/>
    <s v="1/17/2023"/>
    <s v="Praise"/>
    <s v="Pending"/>
    <s v="2/21/2023"/>
    <n v="1"/>
    <x v="5"/>
    <x v="3"/>
  </r>
  <r>
    <n v="1623"/>
    <s v="Timothy"/>
    <s v="Martinez"/>
    <n v="60"/>
    <x v="2"/>
    <s v="Address_1623"/>
    <x v="36"/>
    <n v="19458796476"/>
    <s v="timothy.martinez@kag.com"/>
    <x v="1"/>
    <n v="1678.56"/>
    <s v="3/10/2010"/>
    <s v="10/31/2023"/>
    <n v="1623"/>
    <n v="44948"/>
    <x v="1"/>
    <n v="1380.21"/>
    <n v="3058.77"/>
    <x v="3"/>
    <n v="1623"/>
    <n v="16618.04"/>
    <x v="1"/>
    <n v="4.5999999999999996"/>
    <n v="12"/>
    <s v="2/5/2020"/>
    <x v="1"/>
    <n v="1623"/>
    <x v="0"/>
    <n v="8649.48"/>
    <n v="2484.7600000000002"/>
    <n v="124.24"/>
    <s v="11/24/2023"/>
    <s v="8/22/2023"/>
    <n v="5631"/>
    <n v="1623"/>
    <s v="2/3/2023"/>
    <s v="Praise"/>
    <s v="Resolved"/>
    <s v="9/8/2023"/>
    <n v="1"/>
    <x v="3"/>
    <x v="1"/>
  </r>
  <r>
    <n v="1624"/>
    <s v="Elizabeth"/>
    <s v="Miller"/>
    <n v="25"/>
    <x v="0"/>
    <s v="Address_1624"/>
    <x v="17"/>
    <n v="19458796477"/>
    <s v="elizabeth.miller@kag.com"/>
    <x v="1"/>
    <n v="9819.0300000000007"/>
    <s v="1/12/2020"/>
    <s v="12/29/2023"/>
    <n v="1624"/>
    <n v="45080"/>
    <x v="2"/>
    <n v="2052.19"/>
    <n v="11871.22"/>
    <x v="80"/>
    <n v="1624"/>
    <n v="25916.13"/>
    <x v="2"/>
    <n v="3.18"/>
    <n v="60"/>
    <s v="9/24/2021"/>
    <x v="2"/>
    <n v="1624"/>
    <x v="1"/>
    <n v="9553.9699999999993"/>
    <n v="3271.69"/>
    <n v="163.58000000000001"/>
    <s v="4/15/2023"/>
    <s v="7/17/2023"/>
    <n v="6948"/>
    <n v="1624"/>
    <s v="10/26/2023"/>
    <s v="Complaint"/>
    <s v="Resolved"/>
    <s v="2/3/2023"/>
    <n v="1"/>
    <x v="7"/>
    <x v="2"/>
  </r>
  <r>
    <n v="1625"/>
    <s v="Ashley"/>
    <s v="Mitchell"/>
    <n v="22"/>
    <x v="0"/>
    <s v="Address_1625"/>
    <x v="4"/>
    <n v="19458796478"/>
    <s v="ashley.mitchell@kag.com"/>
    <x v="1"/>
    <n v="2671.12"/>
    <s v="11/19/2018"/>
    <s v="11/19/2023"/>
    <n v="1625"/>
    <n v="45062"/>
    <x v="1"/>
    <n v="2972.93"/>
    <n v="-301.81"/>
    <x v="79"/>
    <n v="1625"/>
    <n v="48324.29"/>
    <x v="1"/>
    <n v="7.5"/>
    <n v="48"/>
    <s v="1/21/2021"/>
    <x v="0"/>
    <n v="1625"/>
    <x v="1"/>
    <n v="5088.43"/>
    <n v="3501.67"/>
    <n v="175.08"/>
    <s v="8/30/2023"/>
    <s v="2/24/2023"/>
    <n v="9023"/>
    <n v="1625"/>
    <s v="8/1/2023"/>
    <s v="Suggestion"/>
    <s v="Pending"/>
    <s v="5/29/2023"/>
    <n v="1"/>
    <x v="10"/>
    <x v="2"/>
  </r>
  <r>
    <n v="1626"/>
    <s v="Matthew"/>
    <s v="Roberts"/>
    <n v="19"/>
    <x v="0"/>
    <s v="Address_1626"/>
    <x v="13"/>
    <n v="19458796479"/>
    <s v="matthew.roberts@kag.com"/>
    <x v="0"/>
    <n v="6990.56"/>
    <s v="12/30/2002"/>
    <s v="12/11/2023"/>
    <n v="1626"/>
    <n v="45218"/>
    <x v="0"/>
    <n v="1008.45"/>
    <n v="7999.01"/>
    <x v="53"/>
    <n v="1626"/>
    <n v="7095.41"/>
    <x v="2"/>
    <n v="8.1"/>
    <n v="36"/>
    <s v="7/27/2021"/>
    <x v="1"/>
    <n v="1626"/>
    <x v="2"/>
    <n v="3730.97"/>
    <n v="2188.4699999999998"/>
    <n v="109.42"/>
    <s v="8/1/2023"/>
    <s v="2/15/2023"/>
    <n v="4482"/>
    <n v="1626"/>
    <s v="4/25/2023"/>
    <s v="Praise"/>
    <s v="Pending"/>
    <s v="5/24/2023"/>
    <n v="-1"/>
    <x v="8"/>
    <x v="2"/>
  </r>
  <r>
    <n v="1627"/>
    <s v="Joshua"/>
    <s v="Nguyen"/>
    <n v="21"/>
    <x v="0"/>
    <s v="Address_1627"/>
    <x v="11"/>
    <n v="19458796480"/>
    <s v="joshua.nguyen@kag.com"/>
    <x v="0"/>
    <n v="6594.85"/>
    <s v="12/21/2010"/>
    <s v="11/23/2023"/>
    <n v="1627"/>
    <n v="45027"/>
    <x v="0"/>
    <n v="1355.78"/>
    <n v="7950.63"/>
    <x v="70"/>
    <n v="1627"/>
    <n v="43414.32"/>
    <x v="0"/>
    <n v="3.16"/>
    <n v="60"/>
    <s v="1/5/2022"/>
    <x v="2"/>
    <n v="1627"/>
    <x v="2"/>
    <n v="4332.2"/>
    <n v="132.76"/>
    <n v="6.64"/>
    <s v="10/11/2023"/>
    <s v="2/16/2023"/>
    <n v="9544"/>
    <n v="1627"/>
    <s v="11/10/2023"/>
    <s v="Complaint"/>
    <s v="Resolved"/>
    <s v="10/11/2023"/>
    <n v="1"/>
    <x v="1"/>
    <x v="2"/>
  </r>
  <r>
    <n v="1628"/>
    <s v="Sarah"/>
    <s v="Clark"/>
    <n v="52"/>
    <x v="0"/>
    <s v="Address_1628"/>
    <x v="28"/>
    <n v="19458796481"/>
    <s v="sarah.clark@kag.com"/>
    <x v="1"/>
    <n v="6944.38"/>
    <s v="4/14/2012"/>
    <s v="10/29/2023"/>
    <n v="1628"/>
    <n v="45007"/>
    <x v="0"/>
    <n v="3498.41"/>
    <n v="10442.790000000001"/>
    <x v="93"/>
    <n v="1628"/>
    <n v="49551.8"/>
    <x v="2"/>
    <n v="3.42"/>
    <n v="36"/>
    <s v="11/23/2021"/>
    <x v="2"/>
    <n v="1628"/>
    <x v="1"/>
    <n v="9039.0499999999993"/>
    <n v="3565.13"/>
    <n v="178.26"/>
    <s v="2/6/2023"/>
    <s v="3/27/2023"/>
    <n v="4333"/>
    <n v="1628"/>
    <s v="3/29/2023"/>
    <s v="Complaint"/>
    <s v="Resolved"/>
    <s v="11/14/2023"/>
    <n v="1"/>
    <x v="11"/>
    <x v="1"/>
  </r>
  <r>
    <n v="1629"/>
    <s v="Robert"/>
    <s v="Allen"/>
    <n v="51"/>
    <x v="0"/>
    <s v="Address_1629"/>
    <x v="5"/>
    <n v="19458796482"/>
    <s v="robert.allen@kag.com"/>
    <x v="1"/>
    <n v="4356.95"/>
    <s v="4/14/2006"/>
    <s v="4/8/2023"/>
    <n v="1629"/>
    <n v="45047"/>
    <x v="2"/>
    <n v="4545.95"/>
    <n v="8902.9"/>
    <x v="31"/>
    <n v="1629"/>
    <n v="49511.08"/>
    <x v="1"/>
    <n v="6.04"/>
    <n v="12"/>
    <s v="4/29/2020"/>
    <x v="0"/>
    <n v="1629"/>
    <x v="2"/>
    <n v="9986.2000000000007"/>
    <n v="1599.05"/>
    <n v="79.95"/>
    <s v="10/10/2023"/>
    <s v="3/17/2023"/>
    <n v="421"/>
    <n v="1629"/>
    <s v="12/17/2023"/>
    <s v="Complaint"/>
    <s v="Pending"/>
    <s v="1/29/2023"/>
    <n v="1"/>
    <x v="10"/>
    <x v="1"/>
  </r>
  <r>
    <n v="1630"/>
    <s v="James"/>
    <s v="Smith"/>
    <n v="20"/>
    <x v="0"/>
    <s v="Address_1630"/>
    <x v="11"/>
    <n v="19458796483"/>
    <s v="james.smith@kag.com"/>
    <x v="0"/>
    <n v="835.88"/>
    <s v="2/27/2014"/>
    <s v="7/21/2023"/>
    <n v="1630"/>
    <n v="45061"/>
    <x v="1"/>
    <n v="686.22"/>
    <n v="149.66"/>
    <x v="41"/>
    <n v="1630"/>
    <n v="40037.78"/>
    <x v="0"/>
    <n v="7.77"/>
    <n v="24"/>
    <s v="7/25/2020"/>
    <x v="2"/>
    <n v="1630"/>
    <x v="1"/>
    <n v="4431.4799999999996"/>
    <n v="4394.16"/>
    <n v="219.71"/>
    <s v="11/7/2023"/>
    <s v="11/22/2023"/>
    <n v="9877"/>
    <n v="1630"/>
    <s v="11/30/2023"/>
    <s v="Praise"/>
    <s v="Resolved"/>
    <s v="6/14/2023"/>
    <n v="1"/>
    <x v="10"/>
    <x v="2"/>
  </r>
  <r>
    <n v="1631"/>
    <s v="Ashley"/>
    <s v="Baker"/>
    <n v="65"/>
    <x v="2"/>
    <s v="Address_1631"/>
    <x v="16"/>
    <n v="19458796484"/>
    <s v="ashley.baker@kag.com"/>
    <x v="0"/>
    <n v="9802.07"/>
    <s v="4/24/2006"/>
    <s v="9/5/2023"/>
    <n v="1631"/>
    <n v="45145"/>
    <x v="0"/>
    <n v="2367.85"/>
    <n v="7434.22"/>
    <x v="64"/>
    <n v="1631"/>
    <n v="23813.439999999999"/>
    <x v="0"/>
    <n v="9.6300000000000008"/>
    <n v="12"/>
    <s v="1/18/2022"/>
    <x v="1"/>
    <n v="1631"/>
    <x v="2"/>
    <n v="9680.91"/>
    <n v="2108.29"/>
    <n v="105.41"/>
    <s v="2/15/2023"/>
    <s v="7/29/2023"/>
    <n v="724"/>
    <n v="1631"/>
    <s v="7/3/2023"/>
    <s v="Suggestion"/>
    <s v="Resolved"/>
    <s v="2/28/2023"/>
    <n v="1"/>
    <x v="5"/>
    <x v="3"/>
  </r>
  <r>
    <n v="1632"/>
    <s v="Ronald"/>
    <s v="King"/>
    <n v="37"/>
    <x v="1"/>
    <s v="Address_1632"/>
    <x v="35"/>
    <n v="19458796485"/>
    <s v="ronald.king@kag.com"/>
    <x v="1"/>
    <n v="1996.11"/>
    <s v="5/6/2015"/>
    <s v="12/14/2023"/>
    <n v="1632"/>
    <n v="45160"/>
    <x v="2"/>
    <n v="1484.14"/>
    <n v="3480.25"/>
    <x v="91"/>
    <n v="1632"/>
    <n v="9722.0300000000007"/>
    <x v="1"/>
    <n v="3.7"/>
    <n v="36"/>
    <s v="11/10/2022"/>
    <x v="1"/>
    <n v="1632"/>
    <x v="2"/>
    <n v="5548.6"/>
    <n v="3978.65"/>
    <n v="198.93"/>
    <s v="3/12/2023"/>
    <s v="10/15/2023"/>
    <n v="2830"/>
    <n v="1632"/>
    <s v="6/19/2023"/>
    <s v="Suggestion"/>
    <s v="Pending"/>
    <s v="1/27/2023"/>
    <n v="1"/>
    <x v="5"/>
    <x v="0"/>
  </r>
  <r>
    <n v="1633"/>
    <s v="Michael"/>
    <s v="Brown"/>
    <n v="26"/>
    <x v="1"/>
    <s v="Address_1633"/>
    <x v="12"/>
    <n v="19458796486"/>
    <s v="michael.brown@kag.com"/>
    <x v="0"/>
    <n v="7720.23"/>
    <s v="7/12/2004"/>
    <s v="1/11/2023"/>
    <n v="1633"/>
    <n v="45144"/>
    <x v="0"/>
    <n v="2644.57"/>
    <n v="10364.799999999999"/>
    <x v="64"/>
    <n v="1633"/>
    <n v="30802.44"/>
    <x v="1"/>
    <n v="9.1999999999999993"/>
    <n v="48"/>
    <s v="11/9/2022"/>
    <x v="1"/>
    <n v="1633"/>
    <x v="2"/>
    <n v="1329.84"/>
    <n v="1836.02"/>
    <n v="91.8"/>
    <s v="2/8/2023"/>
    <s v="12/12/2023"/>
    <n v="111"/>
    <n v="1633"/>
    <s v="5/24/2023"/>
    <s v="Suggestion"/>
    <s v="Pending"/>
    <s v="12/6/2023"/>
    <n v="1"/>
    <x v="5"/>
    <x v="4"/>
  </r>
  <r>
    <n v="1634"/>
    <s v="Brian"/>
    <s v="Taylor"/>
    <n v="23"/>
    <x v="0"/>
    <s v="Address_1634"/>
    <x v="32"/>
    <n v="19458796487"/>
    <s v="brian.taylor@kag.com"/>
    <x v="1"/>
    <n v="1461.98"/>
    <s v="8/21/2013"/>
    <s v="2/1/2023"/>
    <n v="1634"/>
    <n v="45265"/>
    <x v="0"/>
    <n v="604.46"/>
    <n v="857.52"/>
    <x v="35"/>
    <n v="1634"/>
    <n v="30908.26"/>
    <x v="2"/>
    <n v="2.64"/>
    <n v="36"/>
    <s v="1/30/2022"/>
    <x v="1"/>
    <n v="1634"/>
    <x v="2"/>
    <n v="2823.16"/>
    <n v="1854.21"/>
    <n v="92.71"/>
    <s v="7/14/2023"/>
    <s v="8/29/2023"/>
    <n v="6218"/>
    <n v="1634"/>
    <s v="12/14/2023"/>
    <s v="Suggestion"/>
    <s v="Resolved"/>
    <s v="1/22/2023"/>
    <n v="1"/>
    <x v="0"/>
    <x v="2"/>
  </r>
  <r>
    <n v="1635"/>
    <s v="Susan"/>
    <s v="Brown"/>
    <n v="64"/>
    <x v="1"/>
    <s v="Address_1635"/>
    <x v="35"/>
    <n v="19458796488"/>
    <s v="susan.brown@kag.com"/>
    <x v="0"/>
    <n v="2883.85"/>
    <s v="10/28/2017"/>
    <s v="11/24/2023"/>
    <n v="1635"/>
    <n v="45191"/>
    <x v="0"/>
    <n v="1362.48"/>
    <n v="1521.37"/>
    <x v="41"/>
    <n v="1635"/>
    <n v="16505.29"/>
    <x v="2"/>
    <n v="1.37"/>
    <n v="48"/>
    <s v="10/10/2022"/>
    <x v="1"/>
    <n v="1635"/>
    <x v="1"/>
    <n v="4485.21"/>
    <n v="3812.82"/>
    <n v="190.64"/>
    <s v="5/7/2023"/>
    <s v="6/19/2023"/>
    <n v="9306"/>
    <n v="1635"/>
    <s v="6/15/2023"/>
    <s v="Praise"/>
    <s v="Pending"/>
    <s v="5/8/2023"/>
    <n v="1"/>
    <x v="6"/>
    <x v="3"/>
  </r>
  <r>
    <n v="1636"/>
    <s v="Ashley"/>
    <s v="Nelson"/>
    <n v="22"/>
    <x v="2"/>
    <s v="Address_1636"/>
    <x v="23"/>
    <n v="19458796489"/>
    <s v="ashley.nelson@kag.com"/>
    <x v="1"/>
    <n v="5642.88"/>
    <s v="5/1/2010"/>
    <s v="5/28/2023"/>
    <n v="1636"/>
    <n v="45161"/>
    <x v="2"/>
    <n v="3547.22"/>
    <n v="9190.1"/>
    <x v="64"/>
    <n v="1636"/>
    <n v="31224.29"/>
    <x v="0"/>
    <n v="8.1300000000000008"/>
    <n v="48"/>
    <s v="11/12/2020"/>
    <x v="2"/>
    <n v="1636"/>
    <x v="2"/>
    <n v="4187.1400000000003"/>
    <n v="2697.61"/>
    <n v="134.88"/>
    <s v="6/26/2023"/>
    <s v="12/17/2023"/>
    <n v="9340"/>
    <n v="1636"/>
    <s v="1/22/2023"/>
    <s v="Praise"/>
    <s v="Pending"/>
    <s v="5/7/2023"/>
    <n v="1"/>
    <x v="5"/>
    <x v="2"/>
  </r>
  <r>
    <n v="1637"/>
    <s v="Stephanie"/>
    <s v="Sanchez"/>
    <n v="58"/>
    <x v="2"/>
    <s v="Address_1637"/>
    <x v="32"/>
    <n v="19458796490"/>
    <s v="stephanie.sanchez@kag.com"/>
    <x v="1"/>
    <n v="4193.3500000000004"/>
    <s v="3/3/2012"/>
    <s v="5/13/2023"/>
    <n v="1637"/>
    <n v="44985"/>
    <x v="1"/>
    <n v="4098.3599999999997"/>
    <n v="8291.7099999999991"/>
    <x v="46"/>
    <n v="1637"/>
    <n v="6710.81"/>
    <x v="0"/>
    <n v="5.31"/>
    <n v="36"/>
    <s v="11/4/2020"/>
    <x v="1"/>
    <n v="1637"/>
    <x v="1"/>
    <n v="8317.8700000000008"/>
    <n v="1281.72"/>
    <n v="64.09"/>
    <s v="6/18/2023"/>
    <s v="10/28/2023"/>
    <n v="2337"/>
    <n v="1637"/>
    <s v="3/3/2023"/>
    <s v="Praise"/>
    <s v="Resolved"/>
    <s v="8/1/2023"/>
    <n v="-1"/>
    <x v="9"/>
    <x v="1"/>
  </r>
  <r>
    <n v="1638"/>
    <s v="Patricia"/>
    <s v="Brown"/>
    <n v="55"/>
    <x v="2"/>
    <s v="Address_1638"/>
    <x v="18"/>
    <n v="19458796491"/>
    <s v="patricia.brown@kag.com"/>
    <x v="1"/>
    <n v="9586.84"/>
    <s v="7/14/2018"/>
    <s v="9/26/2023"/>
    <n v="1638"/>
    <n v="44991"/>
    <x v="1"/>
    <n v="3112.01"/>
    <n v="12698.85"/>
    <x v="2"/>
    <n v="1638"/>
    <n v="32066.41"/>
    <x v="1"/>
    <n v="1.69"/>
    <n v="36"/>
    <s v="1/4/2022"/>
    <x v="1"/>
    <n v="1638"/>
    <x v="2"/>
    <n v="8086.81"/>
    <n v="4197.47"/>
    <n v="209.87"/>
    <s v="6/24/2023"/>
    <s v="5/20/2023"/>
    <n v="9949"/>
    <n v="1638"/>
    <s v="5/21/2023"/>
    <s v="Complaint"/>
    <s v="Pending"/>
    <s v="9/19/2023"/>
    <n v="1"/>
    <x v="11"/>
    <x v="1"/>
  </r>
  <r>
    <n v="1639"/>
    <s v="Karen"/>
    <s v="Smith"/>
    <n v="52"/>
    <x v="1"/>
    <s v="Address_1639"/>
    <x v="18"/>
    <n v="19458796492"/>
    <s v="karen.smith@kag.com"/>
    <x v="1"/>
    <n v="8492.08"/>
    <s v="7/22/2021"/>
    <s v="7/22/2023"/>
    <n v="1639"/>
    <n v="45172"/>
    <x v="1"/>
    <n v="4722.8500000000004"/>
    <n v="3769.23"/>
    <x v="54"/>
    <n v="1639"/>
    <n v="44939.4"/>
    <x v="2"/>
    <n v="1.64"/>
    <n v="48"/>
    <s v="7/14/2020"/>
    <x v="1"/>
    <n v="1639"/>
    <x v="2"/>
    <n v="2136.4"/>
    <n v="3149.65"/>
    <n v="157.47999999999999"/>
    <s v="12/8/2023"/>
    <s v="8/30/2023"/>
    <n v="5046"/>
    <n v="1639"/>
    <s v="12/29/2023"/>
    <s v="Suggestion"/>
    <s v="Resolved"/>
    <s v="10/6/2023"/>
    <n v="1"/>
    <x v="6"/>
    <x v="1"/>
  </r>
  <r>
    <n v="1640"/>
    <s v="Paul"/>
    <s v="Miller"/>
    <n v="48"/>
    <x v="1"/>
    <s v="Address_1640"/>
    <x v="6"/>
    <n v="19458796493"/>
    <s v="paul.miller@kag.com"/>
    <x v="1"/>
    <n v="9225.7199999999993"/>
    <s v="10/3/2005"/>
    <s v="5/2/2023"/>
    <n v="1640"/>
    <n v="45075"/>
    <x v="1"/>
    <n v="3267.97"/>
    <n v="5957.75"/>
    <x v="74"/>
    <n v="1640"/>
    <n v="24131.200000000001"/>
    <x v="0"/>
    <n v="1.1200000000000001"/>
    <n v="36"/>
    <s v="7/2/2020"/>
    <x v="1"/>
    <n v="1640"/>
    <x v="2"/>
    <n v="1511.96"/>
    <n v="3172.25"/>
    <n v="158.61000000000001"/>
    <s v="9/17/2023"/>
    <s v="8/26/2023"/>
    <n v="523"/>
    <n v="1640"/>
    <s v="9/25/2023"/>
    <s v="Praise"/>
    <s v="Resolved"/>
    <s v="4/8/2023"/>
    <n v="1"/>
    <x v="10"/>
    <x v="1"/>
  </r>
  <r>
    <n v="1641"/>
    <s v="Matthew"/>
    <s v="Robinson"/>
    <n v="30"/>
    <x v="1"/>
    <s v="Address_1641"/>
    <x v="36"/>
    <n v="19458796494"/>
    <s v="matthew.robinson@kag.com"/>
    <x v="0"/>
    <n v="6442.9"/>
    <s v="7/19/2010"/>
    <s v="4/8/2023"/>
    <n v="1641"/>
    <n v="45103"/>
    <x v="2"/>
    <n v="3735.5"/>
    <n v="2707.4"/>
    <x v="47"/>
    <n v="1641"/>
    <n v="38463.589999999997"/>
    <x v="1"/>
    <n v="3.76"/>
    <n v="60"/>
    <s v="4/2/2020"/>
    <x v="0"/>
    <n v="1641"/>
    <x v="1"/>
    <n v="7388.64"/>
    <n v="3918.93"/>
    <n v="195.95"/>
    <s v="3/2/2023"/>
    <s v="5/18/2023"/>
    <n v="7779"/>
    <n v="1641"/>
    <s v="9/10/2023"/>
    <s v="Praise"/>
    <s v="Resolved"/>
    <s v="9/27/2023"/>
    <n v="1"/>
    <x v="7"/>
    <x v="4"/>
  </r>
  <r>
    <n v="1642"/>
    <s v="Deborah"/>
    <s v="Roberts"/>
    <n v="43"/>
    <x v="0"/>
    <s v="Address_1642"/>
    <x v="11"/>
    <n v="19458796495"/>
    <s v="deborah.roberts@kag.com"/>
    <x v="1"/>
    <n v="2267.27"/>
    <s v="12/14/2007"/>
    <s v="8/24/2023"/>
    <n v="1642"/>
    <n v="44959"/>
    <x v="2"/>
    <n v="1793.56"/>
    <n v="473.71"/>
    <x v="7"/>
    <n v="1642"/>
    <n v="32146.39"/>
    <x v="2"/>
    <n v="7.62"/>
    <n v="48"/>
    <s v="8/9/2020"/>
    <x v="2"/>
    <n v="1642"/>
    <x v="0"/>
    <n v="4830.5200000000004"/>
    <n v="3152.47"/>
    <n v="157.62"/>
    <s v="2/7/2023"/>
    <s v="5/24/2023"/>
    <n v="1941"/>
    <n v="1642"/>
    <s v="12/21/2023"/>
    <s v="Suggestion"/>
    <s v="Resolved"/>
    <s v="7/6/2023"/>
    <n v="1"/>
    <x v="9"/>
    <x v="0"/>
  </r>
  <r>
    <n v="1643"/>
    <s v="James"/>
    <s v="Rodriguez"/>
    <n v="39"/>
    <x v="2"/>
    <s v="Address_1643"/>
    <x v="25"/>
    <n v="19458796496"/>
    <s v="james.rodriguez@kag.com"/>
    <x v="0"/>
    <n v="5233.1400000000003"/>
    <s v="12/24/2003"/>
    <s v="5/11/2023"/>
    <n v="1643"/>
    <n v="45071"/>
    <x v="2"/>
    <n v="857.64"/>
    <n v="4375.5"/>
    <x v="2"/>
    <n v="1643"/>
    <n v="1150.1400000000001"/>
    <x v="0"/>
    <n v="6.99"/>
    <n v="48"/>
    <s v="3/17/2021"/>
    <x v="2"/>
    <n v="1643"/>
    <x v="1"/>
    <n v="2545.15"/>
    <n v="1290.6300000000001"/>
    <n v="64.53"/>
    <s v="7/5/2023"/>
    <s v="2/14/2023"/>
    <n v="3406"/>
    <n v="1643"/>
    <s v="9/8/2023"/>
    <s v="Praise"/>
    <s v="Resolved"/>
    <s v="7/15/2023"/>
    <n v="1"/>
    <x v="10"/>
    <x v="0"/>
  </r>
  <r>
    <n v="1644"/>
    <s v="Melissa"/>
    <s v="Wright"/>
    <n v="49"/>
    <x v="2"/>
    <s v="Address_1644"/>
    <x v="18"/>
    <n v="19458796497"/>
    <s v="melissa.wright@kag.com"/>
    <x v="0"/>
    <n v="7678.78"/>
    <s v="8/31/2006"/>
    <s v="9/9/2023"/>
    <n v="1644"/>
    <n v="45195"/>
    <x v="0"/>
    <n v="3292.81"/>
    <n v="4385.97"/>
    <x v="46"/>
    <n v="1644"/>
    <n v="6977.92"/>
    <x v="1"/>
    <n v="10"/>
    <n v="36"/>
    <s v="6/7/2022"/>
    <x v="1"/>
    <n v="1644"/>
    <x v="0"/>
    <n v="1777.58"/>
    <n v="51.64"/>
    <n v="2.58"/>
    <s v="11/29/2023"/>
    <s v="6/18/2023"/>
    <n v="9055"/>
    <n v="1644"/>
    <s v="3/5/2023"/>
    <s v="Complaint"/>
    <s v="Pending"/>
    <s v="8/19/2023"/>
    <n v="1"/>
    <x v="6"/>
    <x v="1"/>
  </r>
  <r>
    <n v="1645"/>
    <s v="Joseph"/>
    <s v="Davis"/>
    <n v="32"/>
    <x v="0"/>
    <s v="Address_1645"/>
    <x v="13"/>
    <n v="19458796498"/>
    <s v="joseph.davis@kag.com"/>
    <x v="0"/>
    <n v="740.71"/>
    <s v="5/16/2012"/>
    <s v="9/9/2023"/>
    <n v="1645"/>
    <n v="45167"/>
    <x v="1"/>
    <n v="4596.24"/>
    <n v="5336.95"/>
    <x v="8"/>
    <n v="1645"/>
    <n v="38966.93"/>
    <x v="1"/>
    <n v="6.35"/>
    <n v="12"/>
    <s v="2/24/2022"/>
    <x v="0"/>
    <n v="1645"/>
    <x v="0"/>
    <n v="2927.08"/>
    <n v="3943.33"/>
    <n v="197.17"/>
    <s v="7/16/2023"/>
    <s v="10/27/2023"/>
    <n v="6590"/>
    <n v="1645"/>
    <s v="8/30/2023"/>
    <s v="Praise"/>
    <s v="Pending"/>
    <s v="9/9/2023"/>
    <n v="1"/>
    <x v="5"/>
    <x v="4"/>
  </r>
  <r>
    <n v="1646"/>
    <s v="David"/>
    <s v="White"/>
    <n v="28"/>
    <x v="1"/>
    <s v="Address_1646"/>
    <x v="5"/>
    <n v="19458796499"/>
    <s v="david.white@kag.com"/>
    <x v="0"/>
    <n v="8644.86"/>
    <s v="2/25/2002"/>
    <s v="12/19/2023"/>
    <n v="1646"/>
    <n v="45225"/>
    <x v="2"/>
    <n v="4909.6899999999996"/>
    <n v="3735.17"/>
    <x v="0"/>
    <n v="1646"/>
    <n v="2982.19"/>
    <x v="0"/>
    <n v="1.99"/>
    <n v="60"/>
    <s v="6/28/2021"/>
    <x v="0"/>
    <n v="1646"/>
    <x v="1"/>
    <n v="9624.49"/>
    <n v="4786.8500000000004"/>
    <n v="239.34"/>
    <s v="12/16/2023"/>
    <s v="11/23/2023"/>
    <n v="8618"/>
    <n v="1646"/>
    <s v="1/1/2023"/>
    <s v="Suggestion"/>
    <s v="Resolved"/>
    <s v="10/4/2023"/>
    <n v="1"/>
    <x v="8"/>
    <x v="4"/>
  </r>
  <r>
    <n v="1647"/>
    <s v="Joseph"/>
    <s v="Jackson"/>
    <n v="33"/>
    <x v="2"/>
    <s v="Address_1647"/>
    <x v="28"/>
    <n v="19458796500"/>
    <s v="joseph.jackson@kag.com"/>
    <x v="1"/>
    <n v="6350.37"/>
    <s v="8/17/2018"/>
    <s v="2/25/2023"/>
    <n v="1647"/>
    <n v="45039"/>
    <x v="0"/>
    <n v="2255.73"/>
    <n v="8606.1"/>
    <x v="61"/>
    <n v="1647"/>
    <n v="47856.14"/>
    <x v="0"/>
    <n v="9.81"/>
    <n v="36"/>
    <s v="1/22/2022"/>
    <x v="0"/>
    <n v="1647"/>
    <x v="2"/>
    <n v="1783.44"/>
    <n v="3597.05"/>
    <n v="179.85"/>
    <s v="7/28/2023"/>
    <s v="7/5/2023"/>
    <n v="1373"/>
    <n v="1647"/>
    <s v="5/23/2023"/>
    <s v="Suggestion"/>
    <s v="Pending"/>
    <s v="7/30/2023"/>
    <n v="1"/>
    <x v="1"/>
    <x v="4"/>
  </r>
  <r>
    <n v="1648"/>
    <s v="Ronald"/>
    <s v="Scott"/>
    <n v="64"/>
    <x v="1"/>
    <s v="Address_1648"/>
    <x v="2"/>
    <n v="19458796501"/>
    <s v="ronald.scott@kag.com"/>
    <x v="0"/>
    <n v="7263.36"/>
    <s v="10/24/2008"/>
    <s v="9/6/2023"/>
    <n v="1648"/>
    <n v="45255"/>
    <x v="0"/>
    <n v="2703.14"/>
    <n v="4560.22"/>
    <x v="24"/>
    <n v="1648"/>
    <n v="44809.73"/>
    <x v="2"/>
    <n v="7.24"/>
    <n v="24"/>
    <s v="3/25/2021"/>
    <x v="1"/>
    <n v="1648"/>
    <x v="2"/>
    <n v="5956.82"/>
    <n v="4130.71"/>
    <n v="206.54"/>
    <s v="3/24/2023"/>
    <s v="7/2/2023"/>
    <n v="5974"/>
    <n v="1648"/>
    <s v="4/7/2023"/>
    <s v="Complaint"/>
    <s v="Resolved"/>
    <s v="6/2/2023"/>
    <n v="1"/>
    <x v="4"/>
    <x v="3"/>
  </r>
  <r>
    <n v="1649"/>
    <s v="Nancy"/>
    <s v="Roberts"/>
    <n v="23"/>
    <x v="0"/>
    <s v="Address_1649"/>
    <x v="39"/>
    <n v="19458796502"/>
    <s v="nancy.roberts@kag.com"/>
    <x v="0"/>
    <n v="6973.52"/>
    <s v="11/15/2019"/>
    <s v="7/21/2023"/>
    <n v="1649"/>
    <n v="45247"/>
    <x v="0"/>
    <n v="1562.96"/>
    <n v="8536.48"/>
    <x v="73"/>
    <n v="1649"/>
    <n v="18756.37"/>
    <x v="0"/>
    <n v="4.37"/>
    <n v="60"/>
    <s v="8/27/2021"/>
    <x v="0"/>
    <n v="1649"/>
    <x v="1"/>
    <n v="1235.68"/>
    <n v="4318.8999999999996"/>
    <n v="215.94"/>
    <s v="9/24/2023"/>
    <s v="8/1/2023"/>
    <n v="1551"/>
    <n v="1649"/>
    <s v="3/1/2023"/>
    <s v="Praise"/>
    <s v="Pending"/>
    <s v="9/6/2023"/>
    <n v="1"/>
    <x v="4"/>
    <x v="2"/>
  </r>
  <r>
    <n v="1650"/>
    <s v="Patricia"/>
    <s v="Nelson"/>
    <n v="63"/>
    <x v="1"/>
    <s v="Address_1650"/>
    <x v="37"/>
    <n v="19458796503"/>
    <s v="patricia.nelson@kag.com"/>
    <x v="0"/>
    <n v="8492.85"/>
    <s v="5/5/2018"/>
    <s v="9/6/2023"/>
    <n v="1650"/>
    <n v="44966"/>
    <x v="1"/>
    <n v="3365.85"/>
    <n v="5127"/>
    <x v="29"/>
    <n v="1650"/>
    <n v="16208.81"/>
    <x v="0"/>
    <n v="3.22"/>
    <n v="24"/>
    <s v="11/29/2022"/>
    <x v="0"/>
    <n v="1650"/>
    <x v="0"/>
    <n v="9130.4599999999991"/>
    <n v="1264.6300000000001"/>
    <n v="63.23"/>
    <s v="12/7/2023"/>
    <s v="10/8/2023"/>
    <n v="6438"/>
    <n v="1650"/>
    <s v="5/2/2023"/>
    <s v="Praise"/>
    <s v="Resolved"/>
    <s v="8/29/2023"/>
    <n v="1"/>
    <x v="9"/>
    <x v="3"/>
  </r>
  <r>
    <n v="1651"/>
    <s v="Barbara"/>
    <s v="Clark"/>
    <n v="28"/>
    <x v="0"/>
    <s v="Address_1651"/>
    <x v="36"/>
    <n v="19458796504"/>
    <s v="barbara.clark@kag.com"/>
    <x v="1"/>
    <n v="966.46"/>
    <s v="11/8/2004"/>
    <s v="10/29/2023"/>
    <n v="1651"/>
    <n v="45088"/>
    <x v="2"/>
    <n v="3828.45"/>
    <n v="4794.91"/>
    <x v="54"/>
    <n v="1651"/>
    <n v="31033.66"/>
    <x v="0"/>
    <n v="3"/>
    <n v="60"/>
    <s v="6/19/2022"/>
    <x v="1"/>
    <n v="1651"/>
    <x v="1"/>
    <n v="5607.76"/>
    <n v="1784.36"/>
    <n v="89.22"/>
    <s v="3/28/2023"/>
    <s v="9/25/2023"/>
    <n v="1291"/>
    <n v="1651"/>
    <s v="12/1/2023"/>
    <s v="Complaint"/>
    <s v="Resolved"/>
    <s v="5/8/2023"/>
    <n v="1"/>
    <x v="7"/>
    <x v="4"/>
  </r>
  <r>
    <n v="1652"/>
    <s v="Paul"/>
    <s v="Young"/>
    <n v="69"/>
    <x v="1"/>
    <s v="Address_1652"/>
    <x v="32"/>
    <n v="19458796505"/>
    <s v="paul.young@kag.com"/>
    <x v="1"/>
    <n v="3832.74"/>
    <s v="8/4/2005"/>
    <s v="6/25/2023"/>
    <n v="1652"/>
    <n v="44962"/>
    <x v="0"/>
    <n v="215.57"/>
    <n v="4048.31"/>
    <x v="0"/>
    <n v="1652"/>
    <n v="30977.84"/>
    <x v="2"/>
    <n v="9.61"/>
    <n v="48"/>
    <s v="5/30/2020"/>
    <x v="1"/>
    <n v="1652"/>
    <x v="2"/>
    <n v="9436.7099999999991"/>
    <n v="3669.93"/>
    <n v="183.5"/>
    <s v="6/3/2023"/>
    <s v="12/1/2023"/>
    <n v="4205"/>
    <n v="1652"/>
    <s v="5/23/2023"/>
    <s v="Complaint"/>
    <s v="Resolved"/>
    <s v="2/9/2023"/>
    <n v="1"/>
    <x v="9"/>
    <x v="3"/>
  </r>
  <r>
    <n v="1653"/>
    <s v="Paul"/>
    <s v="Wilson"/>
    <n v="27"/>
    <x v="0"/>
    <s v="Address_1653"/>
    <x v="33"/>
    <n v="19458796506"/>
    <s v="paul.wilson@kag.com"/>
    <x v="0"/>
    <n v="5075.8999999999996"/>
    <s v="8/18/2019"/>
    <s v="4/15/2023"/>
    <n v="1653"/>
    <n v="45291"/>
    <x v="2"/>
    <n v="4234.68"/>
    <n v="9310.58"/>
    <x v="82"/>
    <n v="1653"/>
    <n v="5362.63"/>
    <x v="1"/>
    <n v="4.7699999999999996"/>
    <n v="60"/>
    <s v="1/16/2020"/>
    <x v="0"/>
    <n v="1653"/>
    <x v="0"/>
    <n v="3922"/>
    <n v="2197.2600000000002"/>
    <n v="109.86"/>
    <s v="8/2/2023"/>
    <s v="11/16/2023"/>
    <n v="2528"/>
    <n v="1653"/>
    <s v="5/21/2023"/>
    <s v="Praise"/>
    <s v="Pending"/>
    <s v="3/24/2023"/>
    <n v="1"/>
    <x v="0"/>
    <x v="4"/>
  </r>
  <r>
    <n v="1654"/>
    <s v="Kevin"/>
    <s v="Moore"/>
    <n v="33"/>
    <x v="2"/>
    <s v="Address_1654"/>
    <x v="16"/>
    <n v="19458796507"/>
    <s v="kevin.moore@kag.com"/>
    <x v="0"/>
    <n v="5511.31"/>
    <s v="10/30/2020"/>
    <s v="9/2/2023"/>
    <n v="1654"/>
    <n v="45132"/>
    <x v="0"/>
    <n v="2573.85"/>
    <n v="2937.46"/>
    <x v="89"/>
    <n v="1654"/>
    <n v="11553.9"/>
    <x v="0"/>
    <n v="5.38"/>
    <n v="36"/>
    <s v="3/12/2020"/>
    <x v="2"/>
    <n v="1654"/>
    <x v="0"/>
    <n v="4646.9799999999996"/>
    <n v="3184.32"/>
    <n v="159.22"/>
    <s v="3/2/2023"/>
    <s v="7/10/2023"/>
    <n v="5043"/>
    <n v="1654"/>
    <s v="6/27/2023"/>
    <s v="Complaint"/>
    <s v="Pending"/>
    <s v="11/29/2023"/>
    <n v="1"/>
    <x v="2"/>
    <x v="4"/>
  </r>
  <r>
    <n v="1655"/>
    <s v="Jennifer"/>
    <s v="Ramirez"/>
    <n v="29"/>
    <x v="0"/>
    <s v="Address_1655"/>
    <x v="30"/>
    <n v="19458796508"/>
    <s v="jennifer.ramirez@kag.com"/>
    <x v="1"/>
    <n v="9431.2999999999993"/>
    <s v="8/13/2011"/>
    <s v="8/13/2023"/>
    <n v="1655"/>
    <n v="45161"/>
    <x v="0"/>
    <n v="2902.78"/>
    <n v="6528.52"/>
    <x v="93"/>
    <n v="1655"/>
    <n v="32186.86"/>
    <x v="2"/>
    <n v="8.5299999999999994"/>
    <n v="24"/>
    <s v="3/25/2021"/>
    <x v="1"/>
    <n v="1655"/>
    <x v="0"/>
    <n v="7746.04"/>
    <n v="1345.98"/>
    <n v="67.3"/>
    <s v="9/9/2023"/>
    <s v="1/15/2023"/>
    <n v="7345"/>
    <n v="1655"/>
    <s v="10/14/2023"/>
    <s v="Suggestion"/>
    <s v="Resolved"/>
    <s v="1/22/2023"/>
    <n v="1"/>
    <x v="5"/>
    <x v="4"/>
  </r>
  <r>
    <n v="1656"/>
    <s v="Joshua"/>
    <s v="Lewis"/>
    <n v="24"/>
    <x v="1"/>
    <s v="Address_1656"/>
    <x v="9"/>
    <n v="19458796509"/>
    <s v="joshua.lewis@kag.com"/>
    <x v="0"/>
    <n v="520.39"/>
    <s v="6/13/2004"/>
    <s v="12/19/2023"/>
    <n v="1656"/>
    <n v="45033"/>
    <x v="2"/>
    <n v="1039.07"/>
    <n v="-518.67999999999995"/>
    <x v="82"/>
    <n v="1656"/>
    <n v="40237.760000000002"/>
    <x v="2"/>
    <n v="9.67"/>
    <n v="12"/>
    <s v="12/6/2022"/>
    <x v="2"/>
    <n v="1656"/>
    <x v="1"/>
    <n v="9477.4599999999991"/>
    <n v="3574.54"/>
    <n v="178.73"/>
    <s v="1/9/2023"/>
    <s v="3/10/2023"/>
    <n v="1373"/>
    <n v="1656"/>
    <s v="11/16/2023"/>
    <s v="Praise"/>
    <s v="Pending"/>
    <s v="6/5/2023"/>
    <n v="1"/>
    <x v="1"/>
    <x v="2"/>
  </r>
  <r>
    <n v="1657"/>
    <s v="Melissa"/>
    <s v="Thomas"/>
    <n v="56"/>
    <x v="2"/>
    <s v="Address_1657"/>
    <x v="7"/>
    <n v="19458796510"/>
    <s v="melissa.thomas@kag.com"/>
    <x v="1"/>
    <n v="8677.2900000000009"/>
    <s v="1/11/2004"/>
    <s v="5/31/2023"/>
    <n v="1657"/>
    <n v="45011"/>
    <x v="0"/>
    <n v="61.4"/>
    <n v="8615.89"/>
    <x v="80"/>
    <n v="1657"/>
    <n v="10408.120000000001"/>
    <x v="1"/>
    <n v="1.04"/>
    <n v="24"/>
    <s v="3/23/2020"/>
    <x v="2"/>
    <n v="1657"/>
    <x v="1"/>
    <n v="2260.39"/>
    <n v="2970.73"/>
    <n v="148.54"/>
    <s v="12/19/2023"/>
    <s v="7/28/2023"/>
    <n v="6072"/>
    <n v="1657"/>
    <s v="2/9/2023"/>
    <s v="Complaint"/>
    <s v="Pending"/>
    <s v="1/9/2023"/>
    <n v="1"/>
    <x v="11"/>
    <x v="1"/>
  </r>
  <r>
    <n v="1658"/>
    <s v="Nancy"/>
    <s v="Wright"/>
    <n v="44"/>
    <x v="1"/>
    <s v="Address_1658"/>
    <x v="37"/>
    <n v="19458796511"/>
    <s v="nancy.wright@kag.com"/>
    <x v="0"/>
    <n v="5563.82"/>
    <s v="3/12/2015"/>
    <s v="11/7/2023"/>
    <n v="1658"/>
    <n v="45018"/>
    <x v="0"/>
    <n v="4761.49"/>
    <n v="10325.31"/>
    <x v="8"/>
    <n v="1658"/>
    <n v="35394.68"/>
    <x v="2"/>
    <n v="9.91"/>
    <n v="48"/>
    <s v="3/12/2020"/>
    <x v="2"/>
    <n v="1658"/>
    <x v="0"/>
    <n v="4579.9799999999996"/>
    <n v="4788.16"/>
    <n v="239.41"/>
    <s v="2/6/2023"/>
    <s v="12/21/2023"/>
    <n v="8593"/>
    <n v="1658"/>
    <s v="6/27/2023"/>
    <s v="Suggestion"/>
    <s v="Resolved"/>
    <s v="9/30/2023"/>
    <n v="-1"/>
    <x v="1"/>
    <x v="0"/>
  </r>
  <r>
    <n v="1659"/>
    <s v="William"/>
    <s v="Campbell"/>
    <n v="41"/>
    <x v="1"/>
    <s v="Address_1659"/>
    <x v="16"/>
    <n v="19458796512"/>
    <s v="william.campbell@kag.com"/>
    <x v="0"/>
    <n v="5590.82"/>
    <s v="9/8/2003"/>
    <s v="2/23/2023"/>
    <n v="1659"/>
    <n v="45150"/>
    <x v="0"/>
    <n v="4642.72"/>
    <n v="948.1"/>
    <x v="31"/>
    <n v="1659"/>
    <n v="43653.29"/>
    <x v="1"/>
    <n v="1.68"/>
    <n v="48"/>
    <s v="7/27/2020"/>
    <x v="1"/>
    <n v="1659"/>
    <x v="2"/>
    <n v="9735.27"/>
    <n v="4617.51"/>
    <n v="230.88"/>
    <s v="6/3/2023"/>
    <s v="6/6/2023"/>
    <n v="7074"/>
    <n v="1659"/>
    <s v="3/31/2023"/>
    <s v="Suggestion"/>
    <s v="Pending"/>
    <s v="6/11/2023"/>
    <n v="1"/>
    <x v="5"/>
    <x v="0"/>
  </r>
  <r>
    <n v="1660"/>
    <s v="Richard"/>
    <s v="Walker"/>
    <n v="67"/>
    <x v="0"/>
    <s v="Address_1660"/>
    <x v="22"/>
    <n v="19458796513"/>
    <s v="richard.walker@kag.com"/>
    <x v="1"/>
    <n v="3271.27"/>
    <s v="1/14/2000"/>
    <s v="11/17/2023"/>
    <n v="1660"/>
    <n v="44966"/>
    <x v="1"/>
    <n v="3873.96"/>
    <n v="-602.69000000000005"/>
    <x v="21"/>
    <n v="1660"/>
    <n v="6772.45"/>
    <x v="0"/>
    <n v="8.5299999999999994"/>
    <n v="12"/>
    <s v="4/2/2021"/>
    <x v="2"/>
    <n v="1660"/>
    <x v="0"/>
    <n v="3932.67"/>
    <n v="2806.28"/>
    <n v="140.31"/>
    <s v="2/27/2023"/>
    <s v="9/5/2023"/>
    <n v="6025"/>
    <n v="1660"/>
    <s v="3/29/2023"/>
    <s v="Suggestion"/>
    <s v="Resolved"/>
    <s v="9/18/2023"/>
    <n v="1"/>
    <x v="9"/>
    <x v="3"/>
  </r>
  <r>
    <n v="1661"/>
    <s v="Kimberly"/>
    <s v="Brown"/>
    <n v="32"/>
    <x v="0"/>
    <s v="Address_1661"/>
    <x v="15"/>
    <n v="19458796514"/>
    <s v="kimberly.brown@kag.com"/>
    <x v="1"/>
    <n v="6471.84"/>
    <s v="12/31/2004"/>
    <s v="8/7/2023"/>
    <n v="1661"/>
    <n v="45019"/>
    <x v="0"/>
    <n v="2373.25"/>
    <n v="8845.09"/>
    <x v="9"/>
    <n v="1661"/>
    <n v="22516.07"/>
    <x v="1"/>
    <n v="9.5500000000000007"/>
    <n v="60"/>
    <s v="5/10/2020"/>
    <x v="1"/>
    <n v="1661"/>
    <x v="2"/>
    <n v="9432.4500000000007"/>
    <n v="1258.4100000000001"/>
    <n v="62.92"/>
    <s v="3/20/2023"/>
    <s v="3/16/2023"/>
    <n v="6257"/>
    <n v="1661"/>
    <s v="4/18/2023"/>
    <s v="Praise"/>
    <s v="Pending"/>
    <s v="10/14/2023"/>
    <n v="1"/>
    <x v="1"/>
    <x v="4"/>
  </r>
  <r>
    <n v="1662"/>
    <s v="Matthew"/>
    <s v="Torres"/>
    <n v="23"/>
    <x v="1"/>
    <s v="Address_1662"/>
    <x v="24"/>
    <n v="19458796515"/>
    <s v="matthew.torres@kag.com"/>
    <x v="0"/>
    <n v="6499.49"/>
    <s v="1/29/2015"/>
    <s v="11/3/2023"/>
    <n v="1662"/>
    <n v="45198"/>
    <x v="1"/>
    <n v="1594.93"/>
    <n v="4904.5600000000004"/>
    <x v="36"/>
    <n v="1662"/>
    <n v="42677.22"/>
    <x v="2"/>
    <n v="6.05"/>
    <n v="60"/>
    <s v="7/13/2020"/>
    <x v="1"/>
    <n v="1662"/>
    <x v="1"/>
    <n v="6581.41"/>
    <n v="1945.51"/>
    <n v="97.28"/>
    <s v="3/25/2023"/>
    <s v="12/29/2023"/>
    <n v="657"/>
    <n v="1662"/>
    <s v="3/20/2023"/>
    <s v="Complaint"/>
    <s v="Pending"/>
    <s v="4/15/2023"/>
    <n v="1"/>
    <x v="6"/>
    <x v="2"/>
  </r>
  <r>
    <n v="1663"/>
    <s v="John"/>
    <s v="Taylor"/>
    <n v="36"/>
    <x v="0"/>
    <s v="Address_1663"/>
    <x v="10"/>
    <n v="19458796516"/>
    <s v="john.taylor@kag.com"/>
    <x v="1"/>
    <n v="1974.01"/>
    <s v="5/15/2011"/>
    <s v="8/24/2023"/>
    <n v="1663"/>
    <n v="45279"/>
    <x v="1"/>
    <n v="788.83"/>
    <n v="1185.18"/>
    <x v="0"/>
    <n v="1663"/>
    <n v="19160.72"/>
    <x v="1"/>
    <n v="5.97"/>
    <n v="48"/>
    <s v="1/4/2022"/>
    <x v="2"/>
    <n v="1663"/>
    <x v="1"/>
    <n v="5326.62"/>
    <n v="3691.06"/>
    <n v="184.55"/>
    <s v="6/8/2023"/>
    <s v="5/9/2023"/>
    <n v="8832"/>
    <n v="1663"/>
    <s v="8/13/2023"/>
    <s v="Praise"/>
    <s v="Resolved"/>
    <s v="4/28/2023"/>
    <n v="1"/>
    <x v="0"/>
    <x v="0"/>
  </r>
  <r>
    <n v="1664"/>
    <s v="Patricia"/>
    <s v="Hill"/>
    <n v="25"/>
    <x v="1"/>
    <s v="Address_1664"/>
    <x v="9"/>
    <n v="19458796517"/>
    <s v="patricia.hill@kag.com"/>
    <x v="0"/>
    <n v="6802.36"/>
    <s v="1/5/2007"/>
    <s v="12/13/2023"/>
    <n v="1664"/>
    <n v="45232"/>
    <x v="2"/>
    <n v="413.79"/>
    <n v="7216.15"/>
    <x v="39"/>
    <n v="1664"/>
    <n v="14203.41"/>
    <x v="0"/>
    <n v="7.02"/>
    <n v="12"/>
    <s v="5/8/2022"/>
    <x v="0"/>
    <n v="1664"/>
    <x v="2"/>
    <n v="3987.89"/>
    <n v="2108.0300000000002"/>
    <n v="105.4"/>
    <s v="11/6/2023"/>
    <s v="7/23/2023"/>
    <n v="428"/>
    <n v="1664"/>
    <s v="12/31/2023"/>
    <s v="Complaint"/>
    <s v="Resolved"/>
    <s v="8/9/2023"/>
    <n v="1"/>
    <x v="4"/>
    <x v="2"/>
  </r>
  <r>
    <n v="1665"/>
    <s v="Linda"/>
    <s v="Mitchell"/>
    <n v="69"/>
    <x v="0"/>
    <s v="Address_1665"/>
    <x v="35"/>
    <n v="19458796518"/>
    <s v="linda.mitchell@kag.com"/>
    <x v="1"/>
    <n v="2740.39"/>
    <s v="3/17/2005"/>
    <s v="6/13/2023"/>
    <n v="1665"/>
    <n v="45160"/>
    <x v="1"/>
    <n v="2291.9499999999998"/>
    <n v="448.44"/>
    <x v="91"/>
    <n v="1665"/>
    <n v="37535.120000000003"/>
    <x v="1"/>
    <n v="4.18"/>
    <n v="48"/>
    <s v="2/7/2020"/>
    <x v="0"/>
    <n v="1665"/>
    <x v="2"/>
    <n v="5581.97"/>
    <n v="4111.3100000000004"/>
    <n v="205.57"/>
    <s v="3/5/2023"/>
    <s v="10/29/2023"/>
    <n v="770"/>
    <n v="1665"/>
    <s v="10/10/2023"/>
    <s v="Praise"/>
    <s v="Pending"/>
    <s v="3/12/2023"/>
    <n v="1"/>
    <x v="5"/>
    <x v="3"/>
  </r>
  <r>
    <n v="1666"/>
    <s v="Sarah"/>
    <s v="Rivera"/>
    <n v="64"/>
    <x v="0"/>
    <s v="Address_1666"/>
    <x v="15"/>
    <n v="19458796519"/>
    <s v="sarah.rivera@kag.com"/>
    <x v="1"/>
    <n v="6918.99"/>
    <s v="9/3/2021"/>
    <s v="10/15/2023"/>
    <n v="1666"/>
    <n v="44969"/>
    <x v="0"/>
    <n v="3963.31"/>
    <n v="10882.3"/>
    <x v="91"/>
    <n v="1666"/>
    <n v="20638.12"/>
    <x v="1"/>
    <n v="2.4900000000000002"/>
    <n v="24"/>
    <s v="9/3/2021"/>
    <x v="1"/>
    <n v="1666"/>
    <x v="1"/>
    <n v="6884.15"/>
    <n v="1193.68"/>
    <n v="59.68"/>
    <s v="8/8/2023"/>
    <s v="7/11/2023"/>
    <n v="2860"/>
    <n v="1666"/>
    <s v="9/24/2023"/>
    <s v="Suggestion"/>
    <s v="Pending"/>
    <s v="11/2/2023"/>
    <n v="1"/>
    <x v="9"/>
    <x v="3"/>
  </r>
  <r>
    <n v="1667"/>
    <s v="Mark"/>
    <s v="Sanchez"/>
    <n v="53"/>
    <x v="1"/>
    <s v="Address_1667"/>
    <x v="10"/>
    <n v="19458796520"/>
    <s v="mark.sanchez@kag.com"/>
    <x v="1"/>
    <n v="6158.24"/>
    <s v="8/30/2015"/>
    <s v="12/25/2023"/>
    <n v="1667"/>
    <n v="45269"/>
    <x v="1"/>
    <n v="3632.35"/>
    <n v="9790.59"/>
    <x v="82"/>
    <n v="1667"/>
    <n v="35609.279999999999"/>
    <x v="1"/>
    <n v="1.6"/>
    <n v="60"/>
    <s v="10/17/2022"/>
    <x v="2"/>
    <n v="1667"/>
    <x v="1"/>
    <n v="7395.69"/>
    <n v="3856"/>
    <n v="192.8"/>
    <s v="9/8/2023"/>
    <s v="11/8/2023"/>
    <n v="6725"/>
    <n v="1667"/>
    <s v="4/14/2023"/>
    <s v="Complaint"/>
    <s v="Resolved"/>
    <s v="6/11/2023"/>
    <n v="1"/>
    <x v="0"/>
    <x v="1"/>
  </r>
  <r>
    <n v="1668"/>
    <s v="Brian"/>
    <s v="Mitchell"/>
    <n v="67"/>
    <x v="2"/>
    <s v="Address_1668"/>
    <x v="6"/>
    <n v="19458796521"/>
    <s v="brian.mitchell@kag.com"/>
    <x v="0"/>
    <n v="7187.92"/>
    <s v="5/8/2002"/>
    <s v="2/26/2023"/>
    <n v="1668"/>
    <n v="45059"/>
    <x v="2"/>
    <n v="3782.11"/>
    <n v="10970.03"/>
    <x v="21"/>
    <n v="1668"/>
    <n v="7193.17"/>
    <x v="0"/>
    <n v="8.93"/>
    <n v="24"/>
    <s v="2/22/2022"/>
    <x v="2"/>
    <n v="1668"/>
    <x v="1"/>
    <n v="1686.76"/>
    <n v="3924.56"/>
    <n v="196.23"/>
    <s v="6/20/2023"/>
    <s v="3/15/2023"/>
    <n v="7641"/>
    <n v="1668"/>
    <s v="1/11/2023"/>
    <s v="Complaint"/>
    <s v="Resolved"/>
    <s v="12/25/2023"/>
    <n v="1"/>
    <x v="10"/>
    <x v="3"/>
  </r>
  <r>
    <n v="1669"/>
    <s v="Melissa"/>
    <s v="Hill"/>
    <n v="30"/>
    <x v="0"/>
    <s v="Address_1669"/>
    <x v="39"/>
    <n v="19458796522"/>
    <s v="melissa.hill@kag.com"/>
    <x v="0"/>
    <n v="295.02999999999997"/>
    <s v="7/27/2000"/>
    <s v="1/29/2023"/>
    <n v="1669"/>
    <n v="44991"/>
    <x v="2"/>
    <n v="602.05999999999995"/>
    <n v="897.09"/>
    <x v="40"/>
    <n v="1669"/>
    <n v="28122.03"/>
    <x v="2"/>
    <n v="5.93"/>
    <n v="24"/>
    <s v="8/6/2021"/>
    <x v="0"/>
    <n v="1669"/>
    <x v="1"/>
    <n v="6763"/>
    <n v="921.27"/>
    <n v="46.06"/>
    <s v="1/1/2023"/>
    <s v="5/25/2023"/>
    <n v="8853"/>
    <n v="1669"/>
    <s v="2/19/2023"/>
    <s v="Praise"/>
    <s v="Resolved"/>
    <s v="7/28/2023"/>
    <n v="1"/>
    <x v="11"/>
    <x v="4"/>
  </r>
  <r>
    <n v="1670"/>
    <s v="Elizabeth"/>
    <s v="Green"/>
    <n v="50"/>
    <x v="1"/>
    <s v="Address_1670"/>
    <x v="37"/>
    <n v="19458796523"/>
    <s v="elizabeth.green@kag.com"/>
    <x v="0"/>
    <n v="1341.12"/>
    <s v="12/30/2005"/>
    <s v="3/28/2023"/>
    <n v="1670"/>
    <n v="45277"/>
    <x v="0"/>
    <n v="4315.12"/>
    <n v="-2974"/>
    <x v="65"/>
    <n v="1670"/>
    <n v="19593.580000000002"/>
    <x v="2"/>
    <n v="7.25"/>
    <n v="36"/>
    <s v="9/25/2022"/>
    <x v="2"/>
    <n v="1670"/>
    <x v="2"/>
    <n v="9031.81"/>
    <n v="441.66"/>
    <n v="22.08"/>
    <s v="11/27/2023"/>
    <s v="7/26/2023"/>
    <n v="5587"/>
    <n v="1670"/>
    <s v="3/14/2023"/>
    <s v="Praise"/>
    <s v="Resolved"/>
    <s v="5/5/2023"/>
    <n v="1"/>
    <x v="0"/>
    <x v="1"/>
  </r>
  <r>
    <n v="1671"/>
    <s v="Kevin"/>
    <s v="Brown"/>
    <n v="49"/>
    <x v="2"/>
    <s v="Address_1671"/>
    <x v="8"/>
    <n v="19458796524"/>
    <s v="kevin.brown@kag.com"/>
    <x v="1"/>
    <n v="8417.99"/>
    <s v="3/15/2022"/>
    <s v="3/20/2023"/>
    <n v="1671"/>
    <n v="45008"/>
    <x v="1"/>
    <n v="4021.82"/>
    <n v="4396.17"/>
    <x v="14"/>
    <n v="1671"/>
    <n v="49867.95"/>
    <x v="0"/>
    <n v="3.99"/>
    <n v="60"/>
    <s v="9/1/2022"/>
    <x v="1"/>
    <n v="1671"/>
    <x v="0"/>
    <n v="4842.04"/>
    <n v="3006.95"/>
    <n v="150.35"/>
    <s v="2/10/2023"/>
    <s v="9/12/2023"/>
    <n v="8796"/>
    <n v="1671"/>
    <s v="3/10/2023"/>
    <s v="Complaint"/>
    <s v="Pending"/>
    <s v="9/17/2023"/>
    <n v="1"/>
    <x v="11"/>
    <x v="1"/>
  </r>
  <r>
    <n v="1672"/>
    <s v="Kimberly"/>
    <s v="Robinson"/>
    <n v="45"/>
    <x v="0"/>
    <s v="Address_1672"/>
    <x v="18"/>
    <n v="19458796525"/>
    <s v="kimberly.robinson@kag.com"/>
    <x v="0"/>
    <n v="3869.16"/>
    <s v="5/4/2021"/>
    <s v="12/29/2023"/>
    <n v="1672"/>
    <n v="45075"/>
    <x v="1"/>
    <n v="479.5"/>
    <n v="3389.66"/>
    <x v="30"/>
    <n v="1672"/>
    <n v="29978.18"/>
    <x v="2"/>
    <n v="8.26"/>
    <n v="48"/>
    <s v="3/19/2021"/>
    <x v="1"/>
    <n v="1672"/>
    <x v="1"/>
    <n v="3254.51"/>
    <n v="3873.17"/>
    <n v="193.66"/>
    <s v="2/18/2023"/>
    <s v="4/24/2023"/>
    <n v="346"/>
    <n v="1672"/>
    <s v="4/20/2023"/>
    <s v="Suggestion"/>
    <s v="Pending"/>
    <s v="2/15/2023"/>
    <n v="1"/>
    <x v="10"/>
    <x v="0"/>
  </r>
  <r>
    <n v="1673"/>
    <s v="Sandra"/>
    <s v="Robinson"/>
    <n v="57"/>
    <x v="0"/>
    <s v="Address_1673"/>
    <x v="2"/>
    <n v="19458796526"/>
    <s v="sandra.robinson@kag.com"/>
    <x v="1"/>
    <n v="8383.51"/>
    <s v="12/27/2004"/>
    <s v="11/4/2023"/>
    <n v="1673"/>
    <n v="44997"/>
    <x v="2"/>
    <n v="1789.1"/>
    <n v="10172.61"/>
    <x v="48"/>
    <n v="1673"/>
    <n v="34426.1"/>
    <x v="1"/>
    <n v="4.1500000000000004"/>
    <n v="48"/>
    <s v="7/15/2020"/>
    <x v="2"/>
    <n v="1673"/>
    <x v="2"/>
    <n v="7293.49"/>
    <n v="4688.47"/>
    <n v="234.42"/>
    <s v="7/15/2023"/>
    <s v="7/19/2023"/>
    <n v="5078"/>
    <n v="1673"/>
    <s v="4/30/2023"/>
    <s v="Praise"/>
    <s v="Resolved"/>
    <s v="10/7/2023"/>
    <n v="1"/>
    <x v="11"/>
    <x v="1"/>
  </r>
  <r>
    <n v="1674"/>
    <s v="Kenneth"/>
    <s v="Perez"/>
    <n v="68"/>
    <x v="1"/>
    <s v="Address_1674"/>
    <x v="31"/>
    <n v="19458796527"/>
    <s v="kenneth.perez@kag.com"/>
    <x v="1"/>
    <n v="720.48"/>
    <s v="3/12/2021"/>
    <s v="3/30/2023"/>
    <n v="1674"/>
    <n v="45247"/>
    <x v="2"/>
    <n v="1882.37"/>
    <n v="2602.85"/>
    <x v="66"/>
    <n v="1674"/>
    <n v="7420.72"/>
    <x v="1"/>
    <n v="1.27"/>
    <n v="24"/>
    <s v="3/10/2020"/>
    <x v="0"/>
    <n v="1674"/>
    <x v="1"/>
    <n v="2023.99"/>
    <n v="3412.46"/>
    <n v="170.62"/>
    <s v="9/13/2023"/>
    <s v="10/5/2023"/>
    <n v="7946"/>
    <n v="1674"/>
    <s v="9/4/2023"/>
    <s v="Praise"/>
    <s v="Pending"/>
    <s v="2/27/2023"/>
    <n v="1"/>
    <x v="4"/>
    <x v="3"/>
  </r>
  <r>
    <n v="1675"/>
    <s v="Ronald"/>
    <s v="Hernandez"/>
    <n v="66"/>
    <x v="0"/>
    <s v="Address_1675"/>
    <x v="39"/>
    <n v="19458796528"/>
    <s v="ronald.hernandez@kag.com"/>
    <x v="1"/>
    <n v="7716.78"/>
    <s v="6/29/2001"/>
    <s v="6/28/2023"/>
    <n v="1675"/>
    <n v="45205"/>
    <x v="2"/>
    <n v="3678.21"/>
    <n v="11394.99"/>
    <x v="79"/>
    <n v="1675"/>
    <n v="49606.49"/>
    <x v="2"/>
    <n v="4.03"/>
    <n v="12"/>
    <s v="5/14/2020"/>
    <x v="2"/>
    <n v="1675"/>
    <x v="0"/>
    <n v="9394.81"/>
    <n v="3415.77"/>
    <n v="170.79"/>
    <s v="2/27/2023"/>
    <s v="5/15/2023"/>
    <n v="2832"/>
    <n v="1675"/>
    <s v="8/30/2023"/>
    <s v="Complaint"/>
    <s v="Pending"/>
    <s v="6/8/2023"/>
    <n v="1"/>
    <x v="8"/>
    <x v="3"/>
  </r>
  <r>
    <n v="1676"/>
    <s v="Michael"/>
    <s v="Johnson"/>
    <n v="27"/>
    <x v="1"/>
    <s v="Address_1676"/>
    <x v="32"/>
    <n v="19458796529"/>
    <s v="michael.johnson@kag.com"/>
    <x v="1"/>
    <n v="929.29"/>
    <s v="2/1/2003"/>
    <s v="10/14/2023"/>
    <n v="1676"/>
    <n v="45017"/>
    <x v="2"/>
    <n v="4303.8100000000004"/>
    <n v="5233.1000000000004"/>
    <x v="51"/>
    <n v="1676"/>
    <n v="3518.82"/>
    <x v="1"/>
    <n v="8.65"/>
    <n v="36"/>
    <s v="1/3/2020"/>
    <x v="1"/>
    <n v="1676"/>
    <x v="2"/>
    <n v="5617.3"/>
    <n v="2168.17"/>
    <n v="108.41"/>
    <s v="8/8/2023"/>
    <s v="3/14/2023"/>
    <n v="4715"/>
    <n v="1676"/>
    <s v="1/15/2023"/>
    <s v="Suggestion"/>
    <s v="Pending"/>
    <s v="9/25/2023"/>
    <n v="1"/>
    <x v="1"/>
    <x v="4"/>
  </r>
  <r>
    <n v="1677"/>
    <s v="Jennifer"/>
    <s v="Baker"/>
    <n v="50"/>
    <x v="1"/>
    <s v="Address_1677"/>
    <x v="1"/>
    <n v="19458796530"/>
    <s v="jennifer.baker@kag.com"/>
    <x v="0"/>
    <n v="4736.43"/>
    <s v="9/24/2017"/>
    <s v="3/25/2023"/>
    <n v="1677"/>
    <n v="45181"/>
    <x v="2"/>
    <n v="1884.87"/>
    <n v="2851.56"/>
    <x v="32"/>
    <n v="1677"/>
    <n v="4471"/>
    <x v="0"/>
    <n v="8.8800000000000008"/>
    <n v="36"/>
    <s v="7/28/2020"/>
    <x v="1"/>
    <n v="1677"/>
    <x v="1"/>
    <n v="6954.96"/>
    <n v="1584.33"/>
    <n v="79.22"/>
    <s v="1/28/2023"/>
    <s v="9/16/2023"/>
    <n v="7204"/>
    <n v="1677"/>
    <s v="8/9/2023"/>
    <s v="Complaint"/>
    <s v="Pending"/>
    <s v="12/10/2023"/>
    <n v="1"/>
    <x v="6"/>
    <x v="1"/>
  </r>
  <r>
    <n v="1678"/>
    <s v="Robert"/>
    <s v="Lopez"/>
    <n v="18"/>
    <x v="0"/>
    <s v="Address_1678"/>
    <x v="10"/>
    <n v="19458796531"/>
    <s v="robert.lopez@kag.com"/>
    <x v="0"/>
    <n v="9381.98"/>
    <s v="3/16/2011"/>
    <s v="8/11/2023"/>
    <n v="1678"/>
    <n v="45088"/>
    <x v="1"/>
    <n v="662.89"/>
    <n v="10044.870000000001"/>
    <x v="19"/>
    <n v="1678"/>
    <n v="4711.03"/>
    <x v="1"/>
    <n v="9.41"/>
    <n v="24"/>
    <s v="12/23/2022"/>
    <x v="1"/>
    <n v="1678"/>
    <x v="0"/>
    <n v="4172.3999999999996"/>
    <n v="2112.11"/>
    <n v="105.61"/>
    <s v="4/2/2023"/>
    <s v="7/3/2023"/>
    <n v="6644"/>
    <n v="1678"/>
    <s v="8/2/2023"/>
    <s v="Complaint"/>
    <s v="Resolved"/>
    <s v="2/28/2023"/>
    <n v="1"/>
    <x v="7"/>
    <x v="2"/>
  </r>
  <r>
    <n v="1679"/>
    <s v="Robert"/>
    <s v="Robinson"/>
    <n v="38"/>
    <x v="2"/>
    <s v="Address_1679"/>
    <x v="11"/>
    <n v="19458796532"/>
    <s v="robert.robinson@kag.com"/>
    <x v="0"/>
    <n v="869.01"/>
    <s v="9/3/2000"/>
    <s v="5/24/2023"/>
    <n v="1679"/>
    <n v="45239"/>
    <x v="1"/>
    <n v="421.98"/>
    <n v="447.03"/>
    <x v="62"/>
    <n v="1679"/>
    <n v="43659.43"/>
    <x v="0"/>
    <n v="5.5"/>
    <n v="36"/>
    <s v="11/16/2020"/>
    <x v="0"/>
    <n v="1679"/>
    <x v="2"/>
    <n v="4870.97"/>
    <n v="3483.71"/>
    <n v="174.19"/>
    <s v="2/25/2023"/>
    <s v="7/11/2023"/>
    <n v="6885"/>
    <n v="1679"/>
    <s v="10/21/2023"/>
    <s v="Praise"/>
    <s v="Pending"/>
    <s v="11/25/2023"/>
    <n v="1"/>
    <x v="4"/>
    <x v="0"/>
  </r>
  <r>
    <n v="1680"/>
    <s v="Timothy"/>
    <s v="Scott"/>
    <n v="22"/>
    <x v="0"/>
    <s v="Address_1680"/>
    <x v="34"/>
    <n v="19458796533"/>
    <s v="timothy.scott@kag.com"/>
    <x v="1"/>
    <n v="3571.56"/>
    <s v="8/23/2017"/>
    <s v="6/13/2023"/>
    <n v="1680"/>
    <n v="45198"/>
    <x v="1"/>
    <n v="3197.82"/>
    <n v="373.74"/>
    <x v="60"/>
    <n v="1680"/>
    <n v="36700.879999999997"/>
    <x v="1"/>
    <n v="9.61"/>
    <n v="36"/>
    <s v="7/13/2022"/>
    <x v="1"/>
    <n v="1680"/>
    <x v="2"/>
    <n v="6192.75"/>
    <n v="4918.21"/>
    <n v="245.91"/>
    <s v="1/19/2023"/>
    <s v="9/22/2023"/>
    <n v="6609"/>
    <n v="1680"/>
    <s v="4/13/2023"/>
    <s v="Suggestion"/>
    <s v="Pending"/>
    <s v="1/5/2023"/>
    <n v="1"/>
    <x v="6"/>
    <x v="2"/>
  </r>
  <r>
    <n v="1681"/>
    <s v="Daniel"/>
    <s v="Moore"/>
    <n v="18"/>
    <x v="2"/>
    <s v="Address_1681"/>
    <x v="13"/>
    <n v="19458796534"/>
    <s v="daniel.moore@kag.com"/>
    <x v="0"/>
    <n v="5231.6499999999996"/>
    <s v="9/11/2001"/>
    <s v="10/22/2023"/>
    <n v="1681"/>
    <n v="45286"/>
    <x v="0"/>
    <n v="2494.91"/>
    <n v="7726.56"/>
    <x v="80"/>
    <n v="1681"/>
    <n v="48679.59"/>
    <x v="2"/>
    <n v="5.49"/>
    <n v="24"/>
    <s v="5/25/2021"/>
    <x v="1"/>
    <n v="1681"/>
    <x v="0"/>
    <n v="9884.77"/>
    <n v="3427.38"/>
    <n v="171.37"/>
    <s v="10/8/2023"/>
    <s v="3/16/2023"/>
    <n v="483"/>
    <n v="1681"/>
    <s v="10/10/2023"/>
    <s v="Complaint"/>
    <s v="Resolved"/>
    <s v="4/7/2023"/>
    <n v="1"/>
    <x v="0"/>
    <x v="2"/>
  </r>
  <r>
    <n v="1682"/>
    <s v="Ronald"/>
    <s v="Sanchez"/>
    <n v="38"/>
    <x v="0"/>
    <s v="Address_1682"/>
    <x v="39"/>
    <n v="19458796535"/>
    <s v="ronald.sanchez@kag.com"/>
    <x v="1"/>
    <n v="9004.6299999999992"/>
    <s v="5/12/2005"/>
    <s v="5/19/2023"/>
    <n v="1682"/>
    <n v="45266"/>
    <x v="0"/>
    <n v="4511.22"/>
    <n v="4493.41"/>
    <x v="62"/>
    <n v="1682"/>
    <n v="4261.46"/>
    <x v="2"/>
    <n v="2.39"/>
    <n v="48"/>
    <s v="10/15/2020"/>
    <x v="2"/>
    <n v="1682"/>
    <x v="0"/>
    <n v="7321.29"/>
    <n v="2897.13"/>
    <n v="144.86000000000001"/>
    <s v="2/12/2023"/>
    <s v="2/19/2023"/>
    <n v="9098"/>
    <n v="1682"/>
    <s v="5/17/2023"/>
    <s v="Complaint"/>
    <s v="Pending"/>
    <s v="8/28/2023"/>
    <n v="1"/>
    <x v="0"/>
    <x v="0"/>
  </r>
  <r>
    <n v="1683"/>
    <s v="David"/>
    <s v="Miller"/>
    <n v="42"/>
    <x v="2"/>
    <s v="Address_1683"/>
    <x v="18"/>
    <n v="19458796536"/>
    <s v="david.miller@kag.com"/>
    <x v="0"/>
    <n v="3392.81"/>
    <s v="4/17/2018"/>
    <s v="5/28/2023"/>
    <n v="1683"/>
    <n v="45102"/>
    <x v="0"/>
    <n v="4768.1099999999997"/>
    <n v="-1375.3"/>
    <x v="29"/>
    <n v="1683"/>
    <n v="34892.11"/>
    <x v="1"/>
    <n v="5.52"/>
    <n v="24"/>
    <s v="5/9/2021"/>
    <x v="2"/>
    <n v="1683"/>
    <x v="1"/>
    <n v="9413.5400000000009"/>
    <n v="2058.5500000000002"/>
    <n v="102.93"/>
    <s v="3/3/2023"/>
    <s v="3/12/2023"/>
    <n v="5463"/>
    <n v="1683"/>
    <s v="6/29/2023"/>
    <s v="Suggestion"/>
    <s v="Resolved"/>
    <s v="2/24/2023"/>
    <n v="1"/>
    <x v="7"/>
    <x v="0"/>
  </r>
  <r>
    <n v="1684"/>
    <s v="Andrew"/>
    <s v="Smith"/>
    <n v="37"/>
    <x v="0"/>
    <s v="Address_1684"/>
    <x v="30"/>
    <n v="19458796537"/>
    <s v="andrew.smith@kag.com"/>
    <x v="0"/>
    <n v="8089.71"/>
    <s v="7/6/2006"/>
    <s v="11/8/2023"/>
    <n v="1684"/>
    <n v="45207"/>
    <x v="1"/>
    <n v="4491.3100000000004"/>
    <n v="3598.4"/>
    <x v="23"/>
    <n v="1684"/>
    <n v="27130.19"/>
    <x v="0"/>
    <n v="8.82"/>
    <n v="24"/>
    <s v="1/20/2022"/>
    <x v="0"/>
    <n v="1684"/>
    <x v="1"/>
    <n v="9597.89"/>
    <n v="1939.48"/>
    <n v="96.97"/>
    <s v="7/10/2023"/>
    <s v="11/9/2023"/>
    <n v="9549"/>
    <n v="1684"/>
    <s v="3/31/2023"/>
    <s v="Praise"/>
    <s v="Pending"/>
    <s v="6/22/2023"/>
    <n v="1"/>
    <x v="8"/>
    <x v="0"/>
  </r>
  <r>
    <n v="1685"/>
    <s v="Sarah"/>
    <s v="Sanchez"/>
    <n v="62"/>
    <x v="2"/>
    <s v="Address_1685"/>
    <x v="37"/>
    <n v="19458796538"/>
    <s v="sarah.sanchez@kag.com"/>
    <x v="0"/>
    <n v="7209.91"/>
    <s v="3/5/2009"/>
    <s v="8/29/2023"/>
    <n v="1685"/>
    <n v="45122"/>
    <x v="1"/>
    <n v="387.41"/>
    <n v="7597.32"/>
    <x v="14"/>
    <n v="1685"/>
    <n v="32317.67"/>
    <x v="0"/>
    <n v="8.07"/>
    <n v="60"/>
    <s v="2/4/2020"/>
    <x v="0"/>
    <n v="1685"/>
    <x v="0"/>
    <n v="8028.35"/>
    <n v="2161.0500000000002"/>
    <n v="108.05"/>
    <s v="10/2/2023"/>
    <s v="1/8/2023"/>
    <n v="4735"/>
    <n v="1685"/>
    <s v="6/10/2023"/>
    <s v="Complaint"/>
    <s v="Pending"/>
    <s v="12/7/2023"/>
    <n v="1"/>
    <x v="2"/>
    <x v="3"/>
  </r>
  <r>
    <n v="1686"/>
    <s v="Ronald"/>
    <s v="Thompson"/>
    <n v="26"/>
    <x v="2"/>
    <s v="Address_1686"/>
    <x v="20"/>
    <n v="19458796539"/>
    <s v="ronald.thompson@kag.com"/>
    <x v="0"/>
    <n v="3139.97"/>
    <s v="6/3/2002"/>
    <s v="8/31/2023"/>
    <n v="1686"/>
    <n v="45086"/>
    <x v="0"/>
    <n v="1428.48"/>
    <n v="1711.49"/>
    <x v="84"/>
    <n v="1686"/>
    <n v="26132.9"/>
    <x v="0"/>
    <n v="4.91"/>
    <n v="48"/>
    <s v="5/9/2021"/>
    <x v="2"/>
    <n v="1686"/>
    <x v="0"/>
    <n v="1370.48"/>
    <n v="2466.41"/>
    <n v="123.32"/>
    <s v="11/7/2023"/>
    <s v="11/5/2023"/>
    <n v="4642"/>
    <n v="1686"/>
    <s v="1/17/2023"/>
    <s v="Praise"/>
    <s v="Pending"/>
    <s v="7/16/2023"/>
    <n v="1"/>
    <x v="7"/>
    <x v="4"/>
  </r>
  <r>
    <n v="1687"/>
    <s v="Carol"/>
    <s v="Sanchez"/>
    <n v="33"/>
    <x v="0"/>
    <s v="Address_1687"/>
    <x v="37"/>
    <n v="19458796540"/>
    <s v="carol.sanchez@kag.com"/>
    <x v="0"/>
    <n v="3474.05"/>
    <s v="1/11/2018"/>
    <s v="6/19/2023"/>
    <n v="1687"/>
    <n v="45227"/>
    <x v="1"/>
    <n v="1201.6500000000001"/>
    <n v="4675.7"/>
    <x v="55"/>
    <n v="1687"/>
    <n v="34092"/>
    <x v="0"/>
    <n v="2.91"/>
    <n v="24"/>
    <s v="8/5/2021"/>
    <x v="1"/>
    <n v="1687"/>
    <x v="1"/>
    <n v="3432.91"/>
    <n v="2164.1999999999998"/>
    <n v="108.21"/>
    <s v="12/5/2023"/>
    <s v="3/16/2023"/>
    <n v="3537"/>
    <n v="1687"/>
    <s v="6/9/2023"/>
    <s v="Praise"/>
    <s v="Pending"/>
    <s v="7/19/2023"/>
    <n v="1"/>
    <x v="8"/>
    <x v="4"/>
  </r>
  <r>
    <n v="1688"/>
    <s v="Andrew"/>
    <s v="Hall"/>
    <n v="45"/>
    <x v="0"/>
    <s v="Address_1688"/>
    <x v="33"/>
    <n v="19458796541"/>
    <s v="andrew.hall@kag.com"/>
    <x v="0"/>
    <n v="1991.02"/>
    <s v="5/14/2017"/>
    <s v="2/16/2023"/>
    <n v="1688"/>
    <n v="45018"/>
    <x v="2"/>
    <n v="352.63"/>
    <n v="1638.39"/>
    <x v="8"/>
    <n v="1688"/>
    <n v="45445.9"/>
    <x v="0"/>
    <n v="6.23"/>
    <n v="60"/>
    <s v="7/14/2020"/>
    <x v="1"/>
    <n v="1688"/>
    <x v="0"/>
    <n v="8260.99"/>
    <n v="4372.66"/>
    <n v="218.63"/>
    <s v="12/12/2023"/>
    <s v="4/23/2023"/>
    <n v="7002"/>
    <n v="1688"/>
    <s v="1/29/2023"/>
    <s v="Praise"/>
    <s v="Pending"/>
    <s v="10/19/2023"/>
    <n v="-1"/>
    <x v="1"/>
    <x v="0"/>
  </r>
  <r>
    <n v="1689"/>
    <s v="Stephanie"/>
    <s v="Garcia"/>
    <n v="57"/>
    <x v="1"/>
    <s v="Address_1689"/>
    <x v="29"/>
    <n v="19458796542"/>
    <s v="stephanie.garcia@kag.com"/>
    <x v="1"/>
    <n v="6960.33"/>
    <s v="7/4/2001"/>
    <s v="1/6/2023"/>
    <n v="1689"/>
    <n v="45094"/>
    <x v="0"/>
    <n v="4592.18"/>
    <n v="2368.15"/>
    <x v="58"/>
    <n v="1689"/>
    <n v="29786.22"/>
    <x v="0"/>
    <n v="9.3800000000000008"/>
    <n v="36"/>
    <s v="6/30/2021"/>
    <x v="1"/>
    <n v="1689"/>
    <x v="2"/>
    <n v="1122.93"/>
    <n v="87.1"/>
    <n v="4.3499999999999996"/>
    <s v="1/15/2023"/>
    <s v="6/26/2023"/>
    <n v="2866"/>
    <n v="1689"/>
    <s v="1/26/2023"/>
    <s v="Suggestion"/>
    <s v="Pending"/>
    <s v="9/27/2023"/>
    <n v="1"/>
    <x v="7"/>
    <x v="1"/>
  </r>
  <r>
    <n v="1690"/>
    <s v="Karen"/>
    <s v="Garcia"/>
    <n v="63"/>
    <x v="2"/>
    <s v="Address_1690"/>
    <x v="0"/>
    <n v="19458796543"/>
    <s v="karen.garcia@kag.com"/>
    <x v="1"/>
    <n v="5674.71"/>
    <s v="12/22/2022"/>
    <s v="12/31/2023"/>
    <n v="1690"/>
    <n v="45067"/>
    <x v="1"/>
    <n v="4474.9799999999996"/>
    <n v="1199.73"/>
    <x v="61"/>
    <n v="1690"/>
    <n v="44924.38"/>
    <x v="0"/>
    <n v="2.6"/>
    <n v="12"/>
    <s v="1/10/2022"/>
    <x v="2"/>
    <n v="1690"/>
    <x v="0"/>
    <n v="5369.41"/>
    <n v="2813.48"/>
    <n v="140.66999999999999"/>
    <s v="1/19/2023"/>
    <s v="6/1/2023"/>
    <n v="4356"/>
    <n v="1690"/>
    <s v="7/23/2023"/>
    <s v="Suggestion"/>
    <s v="Pending"/>
    <s v="5/12/2023"/>
    <n v="1"/>
    <x v="10"/>
    <x v="3"/>
  </r>
  <r>
    <n v="1691"/>
    <s v="Thomas"/>
    <s v="Baker"/>
    <n v="66"/>
    <x v="0"/>
    <s v="Address_1691"/>
    <x v="6"/>
    <n v="19458796544"/>
    <s v="thomas.baker@kag.com"/>
    <x v="1"/>
    <n v="1634.03"/>
    <s v="3/31/2010"/>
    <s v="2/4/2023"/>
    <n v="1691"/>
    <n v="45187"/>
    <x v="2"/>
    <n v="1959.93"/>
    <n v="-325.89999999999998"/>
    <x v="40"/>
    <n v="1691"/>
    <n v="39325.949999999997"/>
    <x v="2"/>
    <n v="8.44"/>
    <n v="48"/>
    <s v="10/21/2021"/>
    <x v="1"/>
    <n v="1691"/>
    <x v="0"/>
    <n v="7896.33"/>
    <n v="4220.7700000000004"/>
    <n v="211.04"/>
    <s v="9/24/2023"/>
    <s v="3/19/2023"/>
    <n v="5403"/>
    <n v="1691"/>
    <s v="9/1/2023"/>
    <s v="Praise"/>
    <s v="Resolved"/>
    <s v="2/5/2023"/>
    <n v="1"/>
    <x v="6"/>
    <x v="3"/>
  </r>
  <r>
    <n v="1692"/>
    <s v="Nancy"/>
    <s v="Davis"/>
    <n v="53"/>
    <x v="1"/>
    <s v="Address_1692"/>
    <x v="29"/>
    <n v="19458796545"/>
    <s v="nancy.davis@kag.com"/>
    <x v="0"/>
    <n v="6238.7"/>
    <s v="12/14/2003"/>
    <s v="3/12/2023"/>
    <n v="1692"/>
    <n v="45071"/>
    <x v="0"/>
    <n v="4793.96"/>
    <n v="11032.66"/>
    <x v="94"/>
    <n v="1692"/>
    <n v="43381.279999999999"/>
    <x v="2"/>
    <n v="2.33"/>
    <n v="60"/>
    <s v="2/13/2020"/>
    <x v="2"/>
    <n v="1692"/>
    <x v="0"/>
    <n v="9378.39"/>
    <n v="2179.52"/>
    <n v="108.98"/>
    <s v="1/11/2023"/>
    <s v="9/20/2023"/>
    <n v="8579"/>
    <n v="1692"/>
    <s v="4/26/2023"/>
    <s v="Suggestion"/>
    <s v="Pending"/>
    <s v="11/13/2023"/>
    <n v="1"/>
    <x v="10"/>
    <x v="1"/>
  </r>
  <r>
    <n v="1693"/>
    <s v="Michael"/>
    <s v="White"/>
    <n v="56"/>
    <x v="0"/>
    <s v="Address_1693"/>
    <x v="1"/>
    <n v="19458796546"/>
    <s v="michael.white@kag.com"/>
    <x v="1"/>
    <n v="5036.63"/>
    <s v="1/26/2013"/>
    <s v="10/20/2023"/>
    <n v="1693"/>
    <n v="45165"/>
    <x v="1"/>
    <n v="2821.09"/>
    <n v="7857.72"/>
    <x v="0"/>
    <n v="1693"/>
    <n v="33303.29"/>
    <x v="2"/>
    <n v="9.2799999999999994"/>
    <n v="48"/>
    <s v="12/15/2020"/>
    <x v="0"/>
    <n v="1693"/>
    <x v="1"/>
    <n v="4969.41"/>
    <n v="4353.5600000000004"/>
    <n v="217.68"/>
    <s v="8/18/2023"/>
    <s v="10/23/2023"/>
    <n v="672"/>
    <n v="1693"/>
    <s v="5/30/2023"/>
    <s v="Complaint"/>
    <s v="Pending"/>
    <s v="5/16/2023"/>
    <n v="1"/>
    <x v="5"/>
    <x v="1"/>
  </r>
  <r>
    <n v="1694"/>
    <s v="Emily"/>
    <s v="Perez"/>
    <n v="66"/>
    <x v="2"/>
    <s v="Address_1694"/>
    <x v="22"/>
    <n v="19458796547"/>
    <s v="emily.perez@kag.com"/>
    <x v="0"/>
    <n v="1016.64"/>
    <s v="2/23/2000"/>
    <s v="6/27/2023"/>
    <n v="1694"/>
    <n v="44997"/>
    <x v="1"/>
    <n v="2175.8200000000002"/>
    <n v="-1159.18"/>
    <x v="53"/>
    <n v="1694"/>
    <n v="26411.68"/>
    <x v="2"/>
    <n v="7.24"/>
    <n v="60"/>
    <s v="2/28/2022"/>
    <x v="1"/>
    <n v="1694"/>
    <x v="2"/>
    <n v="8463.0499999999993"/>
    <n v="2992.02"/>
    <n v="149.6"/>
    <s v="8/23/2023"/>
    <s v="6/28/2023"/>
    <n v="3418"/>
    <n v="1694"/>
    <s v="4/7/2023"/>
    <s v="Praise"/>
    <s v="Pending"/>
    <s v="12/20/2023"/>
    <n v="1"/>
    <x v="11"/>
    <x v="3"/>
  </r>
  <r>
    <n v="1695"/>
    <s v="Andrew"/>
    <s v="Jackson"/>
    <n v="41"/>
    <x v="0"/>
    <s v="Address_1695"/>
    <x v="17"/>
    <n v="19458796548"/>
    <s v="andrew.jackson@kag.com"/>
    <x v="1"/>
    <n v="9541.66"/>
    <s v="6/12/2000"/>
    <s v="5/3/2023"/>
    <n v="1695"/>
    <n v="45113"/>
    <x v="2"/>
    <n v="2752.75"/>
    <n v="6788.91"/>
    <x v="72"/>
    <n v="1695"/>
    <n v="4408.16"/>
    <x v="1"/>
    <n v="1.98"/>
    <n v="36"/>
    <s v="9/23/2020"/>
    <x v="2"/>
    <n v="1695"/>
    <x v="2"/>
    <n v="5108.75"/>
    <n v="1385.87"/>
    <n v="69.290000000000006"/>
    <s v="11/14/2023"/>
    <s v="6/11/2023"/>
    <n v="8313"/>
    <n v="1695"/>
    <s v="1/16/2023"/>
    <s v="Praise"/>
    <s v="Pending"/>
    <s v="2/2/2023"/>
    <n v="1"/>
    <x v="2"/>
    <x v="0"/>
  </r>
  <r>
    <n v="1696"/>
    <s v="Donna"/>
    <s v="Torres"/>
    <n v="33"/>
    <x v="0"/>
    <s v="Address_1696"/>
    <x v="9"/>
    <n v="19458796549"/>
    <s v="donna.torres@kag.com"/>
    <x v="0"/>
    <n v="8364.08"/>
    <s v="8/12/2018"/>
    <s v="9/2/2023"/>
    <n v="1696"/>
    <n v="44961"/>
    <x v="0"/>
    <n v="2116.06"/>
    <n v="6248.02"/>
    <x v="93"/>
    <n v="1696"/>
    <n v="41910.22"/>
    <x v="0"/>
    <n v="2.82"/>
    <n v="36"/>
    <s v="6/18/2021"/>
    <x v="1"/>
    <n v="1696"/>
    <x v="0"/>
    <n v="2283.2199999999998"/>
    <n v="1081.78"/>
    <n v="54.09"/>
    <s v="12/18/2023"/>
    <s v="11/26/2023"/>
    <n v="7318"/>
    <n v="1696"/>
    <s v="12/2/2023"/>
    <s v="Praise"/>
    <s v="Pending"/>
    <s v="3/3/2023"/>
    <n v="1"/>
    <x v="9"/>
    <x v="4"/>
  </r>
  <r>
    <n v="1697"/>
    <s v="Richard"/>
    <s v="Moore"/>
    <n v="31"/>
    <x v="1"/>
    <s v="Address_1697"/>
    <x v="20"/>
    <n v="19458796550"/>
    <s v="richard.moore@kag.com"/>
    <x v="0"/>
    <n v="803.14"/>
    <s v="8/21/2007"/>
    <s v="1/9/2023"/>
    <n v="1697"/>
    <n v="45110"/>
    <x v="1"/>
    <n v="1466.52"/>
    <n v="2269.66"/>
    <x v="49"/>
    <n v="1697"/>
    <n v="12858.53"/>
    <x v="2"/>
    <n v="9.34"/>
    <n v="12"/>
    <s v="3/14/2020"/>
    <x v="2"/>
    <n v="1697"/>
    <x v="1"/>
    <n v="5112.5200000000004"/>
    <n v="220.38"/>
    <n v="11.02"/>
    <s v="11/24/2023"/>
    <s v="12/23/2023"/>
    <n v="7348"/>
    <n v="1697"/>
    <s v="1/30/2023"/>
    <s v="Complaint"/>
    <s v="Pending"/>
    <s v="5/24/2023"/>
    <n v="1"/>
    <x v="2"/>
    <x v="4"/>
  </r>
  <r>
    <n v="1698"/>
    <s v="Timothy"/>
    <s v="Walker"/>
    <n v="65"/>
    <x v="0"/>
    <s v="Address_1698"/>
    <x v="27"/>
    <n v="19458796551"/>
    <s v="timothy.walker@kag.com"/>
    <x v="1"/>
    <n v="9319.5499999999993"/>
    <s v="5/14/2012"/>
    <s v="11/27/2023"/>
    <n v="1698"/>
    <n v="45070"/>
    <x v="2"/>
    <n v="913.7"/>
    <n v="8405.85"/>
    <x v="48"/>
    <n v="1698"/>
    <n v="2796.39"/>
    <x v="0"/>
    <n v="5.57"/>
    <n v="36"/>
    <s v="2/4/2021"/>
    <x v="1"/>
    <n v="1698"/>
    <x v="1"/>
    <n v="4976.5200000000004"/>
    <n v="3518.41"/>
    <n v="175.92"/>
    <s v="6/28/2023"/>
    <s v="6/30/2023"/>
    <n v="2750"/>
    <n v="1698"/>
    <s v="9/8/2023"/>
    <s v="Suggestion"/>
    <s v="Pending"/>
    <s v="7/31/2023"/>
    <n v="1"/>
    <x v="10"/>
    <x v="3"/>
  </r>
  <r>
    <n v="1699"/>
    <s v="Matthew"/>
    <s v="Torres"/>
    <n v="51"/>
    <x v="1"/>
    <s v="Address_1699"/>
    <x v="2"/>
    <n v="19458796552"/>
    <s v="matthew.torres@kag.com"/>
    <x v="0"/>
    <n v="9175.11"/>
    <s v="9/3/2014"/>
    <s v="8/1/2023"/>
    <n v="1699"/>
    <n v="45234"/>
    <x v="1"/>
    <n v="2308.52"/>
    <n v="6866.59"/>
    <x v="30"/>
    <n v="1699"/>
    <n v="26434.49"/>
    <x v="0"/>
    <n v="5.08"/>
    <n v="36"/>
    <s v="6/17/2021"/>
    <x v="0"/>
    <n v="1699"/>
    <x v="0"/>
    <n v="5721.99"/>
    <n v="3253.99"/>
    <n v="162.69999999999999"/>
    <s v="8/30/2023"/>
    <s v="3/8/2023"/>
    <n v="259"/>
    <n v="1699"/>
    <s v="9/24/2023"/>
    <s v="Complaint"/>
    <s v="Pending"/>
    <s v="10/1/2023"/>
    <n v="1"/>
    <x v="4"/>
    <x v="1"/>
  </r>
  <r>
    <n v="1700"/>
    <s v="David"/>
    <s v="Robinson"/>
    <n v="41"/>
    <x v="2"/>
    <s v="Address_1700"/>
    <x v="27"/>
    <n v="19458796553"/>
    <s v="david.robinson@kag.com"/>
    <x v="0"/>
    <n v="517.61"/>
    <s v="6/23/2015"/>
    <s v="11/12/2023"/>
    <n v="1700"/>
    <n v="45081"/>
    <x v="1"/>
    <n v="2658.58"/>
    <n v="3176.19"/>
    <x v="85"/>
    <n v="1700"/>
    <n v="31993.27"/>
    <x v="0"/>
    <n v="1.52"/>
    <n v="12"/>
    <s v="11/19/2021"/>
    <x v="0"/>
    <n v="1700"/>
    <x v="0"/>
    <n v="9374.4500000000007"/>
    <n v="3914.5"/>
    <n v="195.73"/>
    <s v="9/15/2023"/>
    <s v="6/10/2023"/>
    <n v="932"/>
    <n v="1700"/>
    <s v="8/23/2023"/>
    <s v="Praise"/>
    <s v="Resolved"/>
    <s v="4/10/2023"/>
    <n v="1"/>
    <x v="7"/>
    <x v="0"/>
  </r>
  <r>
    <n v="1701"/>
    <s v="Patricia"/>
    <s v="Adams"/>
    <n v="64"/>
    <x v="2"/>
    <s v="Address_1701"/>
    <x v="8"/>
    <n v="19458796554"/>
    <s v="patricia.adams@kag.com"/>
    <x v="1"/>
    <n v="2094.64"/>
    <s v="12/16/2002"/>
    <s v="2/20/2023"/>
    <n v="1701"/>
    <n v="45116"/>
    <x v="0"/>
    <n v="4109.8900000000003"/>
    <n v="-2015.25"/>
    <x v="49"/>
    <n v="1701"/>
    <n v="33429.74"/>
    <x v="0"/>
    <n v="1.76"/>
    <n v="48"/>
    <s v="6/20/2022"/>
    <x v="2"/>
    <n v="1701"/>
    <x v="1"/>
    <n v="6563.66"/>
    <n v="4778.83"/>
    <n v="238.94"/>
    <s v="2/28/2023"/>
    <s v="12/24/2023"/>
    <n v="2933"/>
    <n v="1701"/>
    <s v="5/24/2023"/>
    <s v="Complaint"/>
    <s v="Pending"/>
    <s v="6/18/2023"/>
    <n v="1"/>
    <x v="2"/>
    <x v="3"/>
  </r>
  <r>
    <n v="1702"/>
    <s v="Susan"/>
    <s v="Allen"/>
    <n v="28"/>
    <x v="0"/>
    <s v="Address_1702"/>
    <x v="38"/>
    <n v="19458796555"/>
    <s v="susan.allen@kag.com"/>
    <x v="1"/>
    <n v="7053.84"/>
    <s v="2/4/2014"/>
    <s v="10/29/2023"/>
    <n v="1702"/>
    <n v="45188"/>
    <x v="0"/>
    <n v="2372.16"/>
    <n v="9426"/>
    <x v="3"/>
    <n v="1702"/>
    <n v="33816.07"/>
    <x v="1"/>
    <n v="7.22"/>
    <n v="36"/>
    <s v="2/2/2022"/>
    <x v="2"/>
    <n v="1702"/>
    <x v="1"/>
    <n v="1809.92"/>
    <n v="1643.1"/>
    <n v="82.16"/>
    <s v="11/28/2023"/>
    <s v="12/2/2023"/>
    <n v="4980"/>
    <n v="1702"/>
    <s v="3/2/2023"/>
    <s v="Praise"/>
    <s v="Resolved"/>
    <s v="1/20/2023"/>
    <n v="1"/>
    <x v="6"/>
    <x v="4"/>
  </r>
  <r>
    <n v="1703"/>
    <s v="Paul"/>
    <s v="Martinez"/>
    <n v="62"/>
    <x v="1"/>
    <s v="Address_1703"/>
    <x v="10"/>
    <n v="19458796556"/>
    <s v="paul.martinez@kag.com"/>
    <x v="1"/>
    <n v="9352.2800000000007"/>
    <s v="3/15/2006"/>
    <s v="11/23/2023"/>
    <n v="1703"/>
    <n v="45029"/>
    <x v="1"/>
    <n v="4148.76"/>
    <n v="13501.04"/>
    <x v="41"/>
    <n v="1703"/>
    <n v="33032.400000000001"/>
    <x v="0"/>
    <n v="7.99"/>
    <n v="48"/>
    <s v="6/21/2020"/>
    <x v="0"/>
    <n v="1703"/>
    <x v="2"/>
    <n v="4876.57"/>
    <n v="1211.93"/>
    <n v="60.6"/>
    <s v="4/3/2023"/>
    <s v="9/3/2023"/>
    <n v="2652"/>
    <n v="1703"/>
    <s v="1/2/2023"/>
    <s v="Suggestion"/>
    <s v="Pending"/>
    <s v="7/25/2023"/>
    <n v="1"/>
    <x v="1"/>
    <x v="3"/>
  </r>
  <r>
    <n v="1704"/>
    <s v="Kimberly"/>
    <s v="Torres"/>
    <n v="53"/>
    <x v="2"/>
    <s v="Address_1704"/>
    <x v="36"/>
    <n v="19458796557"/>
    <s v="kimberly.torres@kag.com"/>
    <x v="1"/>
    <n v="8248.84"/>
    <s v="9/15/2012"/>
    <s v="3/5/2023"/>
    <n v="1704"/>
    <n v="45206"/>
    <x v="1"/>
    <n v="4773.71"/>
    <n v="3475.13"/>
    <x v="52"/>
    <n v="1704"/>
    <n v="40601.410000000003"/>
    <x v="2"/>
    <n v="8.8000000000000007"/>
    <n v="12"/>
    <s v="9/25/2020"/>
    <x v="2"/>
    <n v="1704"/>
    <x v="0"/>
    <n v="5101.6899999999996"/>
    <n v="1387.4"/>
    <n v="69.37"/>
    <s v="3/20/2023"/>
    <s v="8/30/2023"/>
    <n v="9600"/>
    <n v="1704"/>
    <s v="3/19/2023"/>
    <s v="Suggestion"/>
    <s v="Pending"/>
    <s v="12/3/2023"/>
    <n v="1"/>
    <x v="8"/>
    <x v="1"/>
  </r>
  <r>
    <n v="1705"/>
    <s v="William"/>
    <s v="Lopez"/>
    <n v="18"/>
    <x v="0"/>
    <s v="Address_1705"/>
    <x v="19"/>
    <n v="19458796558"/>
    <s v="william.lopez@kag.com"/>
    <x v="1"/>
    <n v="2890.79"/>
    <s v="4/28/2002"/>
    <s v="8/20/2023"/>
    <n v="1705"/>
    <n v="45169"/>
    <x v="0"/>
    <n v="3610.22"/>
    <n v="-719.43"/>
    <x v="71"/>
    <n v="1705"/>
    <n v="38698.720000000001"/>
    <x v="2"/>
    <n v="5.53"/>
    <n v="24"/>
    <s v="11/27/2022"/>
    <x v="0"/>
    <n v="1705"/>
    <x v="1"/>
    <n v="8434.23"/>
    <n v="2775.37"/>
    <n v="138.77000000000001"/>
    <s v="2/21/2023"/>
    <s v="12/26/2023"/>
    <n v="5993"/>
    <n v="1705"/>
    <s v="9/28/2023"/>
    <s v="Praise"/>
    <s v="Resolved"/>
    <s v="9/20/2023"/>
    <n v="1"/>
    <x v="5"/>
    <x v="2"/>
  </r>
  <r>
    <n v="1706"/>
    <s v="Kenneth"/>
    <s v="Robinson"/>
    <n v="64"/>
    <x v="0"/>
    <s v="Address_1706"/>
    <x v="24"/>
    <n v="19458796559"/>
    <s v="kenneth.robinson@kag.com"/>
    <x v="0"/>
    <n v="431.04"/>
    <s v="10/5/2012"/>
    <s v="1/21/2023"/>
    <n v="1706"/>
    <n v="45013"/>
    <x v="1"/>
    <n v="607.38"/>
    <n v="-176.34"/>
    <x v="35"/>
    <n v="1706"/>
    <n v="40828.870000000003"/>
    <x v="1"/>
    <n v="3.96"/>
    <n v="36"/>
    <s v="9/12/2020"/>
    <x v="1"/>
    <n v="1706"/>
    <x v="1"/>
    <n v="5653.81"/>
    <n v="2326.9899999999998"/>
    <n v="116.35"/>
    <s v="10/12/2023"/>
    <s v="11/18/2023"/>
    <n v="2179"/>
    <n v="1706"/>
    <s v="1/24/2023"/>
    <s v="Praise"/>
    <s v="Pending"/>
    <s v="7/28/2023"/>
    <n v="1"/>
    <x v="11"/>
    <x v="3"/>
  </r>
  <r>
    <n v="1707"/>
    <s v="Michael"/>
    <s v="Clark"/>
    <n v="29"/>
    <x v="0"/>
    <s v="Address_1707"/>
    <x v="30"/>
    <n v="19458796560"/>
    <s v="michael.clark@kag.com"/>
    <x v="0"/>
    <n v="4781.59"/>
    <s v="2/10/2021"/>
    <s v="1/5/2023"/>
    <n v="1707"/>
    <n v="45059"/>
    <x v="1"/>
    <n v="2311.71"/>
    <n v="2469.88"/>
    <x v="33"/>
    <n v="1707"/>
    <n v="23552.84"/>
    <x v="1"/>
    <n v="6.63"/>
    <n v="48"/>
    <s v="9/29/2021"/>
    <x v="0"/>
    <n v="1707"/>
    <x v="2"/>
    <n v="4890.9399999999996"/>
    <n v="447.71"/>
    <n v="22.39"/>
    <s v="6/18/2023"/>
    <s v="4/16/2023"/>
    <n v="8081"/>
    <n v="1707"/>
    <s v="2/5/2023"/>
    <s v="Suggestion"/>
    <s v="Pending"/>
    <s v="5/9/2023"/>
    <n v="1"/>
    <x v="10"/>
    <x v="4"/>
  </r>
  <r>
    <n v="1708"/>
    <s v="Betty"/>
    <s v="Hill"/>
    <n v="38"/>
    <x v="0"/>
    <s v="Address_1708"/>
    <x v="9"/>
    <n v="19458796561"/>
    <s v="betty.hill@kag.com"/>
    <x v="1"/>
    <n v="1010.42"/>
    <s v="8/4/2012"/>
    <s v="1/6/2023"/>
    <n v="1708"/>
    <n v="45125"/>
    <x v="1"/>
    <n v="4284.9799999999996"/>
    <n v="5295.4"/>
    <x v="52"/>
    <n v="1708"/>
    <n v="4078.12"/>
    <x v="0"/>
    <n v="6.57"/>
    <n v="60"/>
    <s v="10/29/2021"/>
    <x v="1"/>
    <n v="1708"/>
    <x v="2"/>
    <n v="2209.8200000000002"/>
    <n v="1096.81"/>
    <n v="54.84"/>
    <s v="2/18/2023"/>
    <s v="11/6/2023"/>
    <n v="1030"/>
    <n v="1708"/>
    <s v="3/7/2023"/>
    <s v="Suggestion"/>
    <s v="Resolved"/>
    <s v="10/24/2023"/>
    <n v="1"/>
    <x v="2"/>
    <x v="0"/>
  </r>
  <r>
    <n v="1709"/>
    <s v="Mark"/>
    <s v="Rodriguez"/>
    <n v="26"/>
    <x v="0"/>
    <s v="Address_1709"/>
    <x v="36"/>
    <n v="19458796562"/>
    <s v="mark.rodriguez@kag.com"/>
    <x v="0"/>
    <n v="2528.4299999999998"/>
    <s v="7/2/2015"/>
    <s v="2/12/2023"/>
    <n v="1709"/>
    <n v="45012"/>
    <x v="2"/>
    <n v="2463.29"/>
    <n v="65.14"/>
    <x v="39"/>
    <n v="1709"/>
    <n v="32339.24"/>
    <x v="1"/>
    <n v="1.31"/>
    <n v="60"/>
    <s v="2/25/2022"/>
    <x v="2"/>
    <n v="1709"/>
    <x v="0"/>
    <n v="8018.74"/>
    <n v="2777.8"/>
    <n v="138.88999999999999"/>
    <s v="6/10/2023"/>
    <s v="9/10/2023"/>
    <n v="6912"/>
    <n v="1709"/>
    <s v="2/16/2023"/>
    <s v="Praise"/>
    <s v="Pending"/>
    <s v="8/9/2023"/>
    <n v="1"/>
    <x v="11"/>
    <x v="4"/>
  </r>
  <r>
    <n v="1710"/>
    <s v="David"/>
    <s v="Lee"/>
    <n v="56"/>
    <x v="1"/>
    <s v="Address_1710"/>
    <x v="5"/>
    <n v="19458796563"/>
    <s v="david.lee@kag.com"/>
    <x v="1"/>
    <n v="6436.96"/>
    <s v="9/24/2016"/>
    <s v="10/9/2023"/>
    <n v="1710"/>
    <n v="45019"/>
    <x v="2"/>
    <n v="4055.53"/>
    <n v="10492.49"/>
    <x v="77"/>
    <n v="1710"/>
    <n v="11300.52"/>
    <x v="1"/>
    <n v="9.4499999999999993"/>
    <n v="24"/>
    <s v="3/8/2021"/>
    <x v="0"/>
    <n v="1710"/>
    <x v="2"/>
    <n v="7943.63"/>
    <n v="4872.8599999999997"/>
    <n v="243.64"/>
    <s v="4/27/2023"/>
    <s v="11/17/2023"/>
    <n v="7926"/>
    <n v="1710"/>
    <s v="8/14/2023"/>
    <s v="Suggestion"/>
    <s v="Pending"/>
    <s v="12/19/2023"/>
    <n v="1"/>
    <x v="1"/>
    <x v="1"/>
  </r>
  <r>
    <n v="1711"/>
    <s v="Michael"/>
    <s v="Lopez"/>
    <n v="20"/>
    <x v="0"/>
    <s v="Address_1711"/>
    <x v="7"/>
    <n v="19458796564"/>
    <s v="michael.lopez@kag.com"/>
    <x v="0"/>
    <n v="5000.6899999999996"/>
    <s v="2/6/2015"/>
    <s v="12/15/2023"/>
    <n v="1711"/>
    <n v="45107"/>
    <x v="0"/>
    <n v="3881.71"/>
    <n v="1118.98"/>
    <x v="9"/>
    <n v="1711"/>
    <n v="43116.56"/>
    <x v="2"/>
    <n v="6.78"/>
    <n v="36"/>
    <s v="8/17/2021"/>
    <x v="1"/>
    <n v="1711"/>
    <x v="0"/>
    <n v="2803.21"/>
    <n v="3819.45"/>
    <n v="190.97"/>
    <s v="1/14/2023"/>
    <s v="7/16/2023"/>
    <n v="2137"/>
    <n v="1711"/>
    <s v="8/28/2023"/>
    <s v="Complaint"/>
    <s v="Pending"/>
    <s v="4/13/2023"/>
    <n v="1"/>
    <x v="7"/>
    <x v="2"/>
  </r>
  <r>
    <n v="1712"/>
    <s v="Matthew"/>
    <s v="Lewis"/>
    <n v="33"/>
    <x v="0"/>
    <s v="Address_1712"/>
    <x v="9"/>
    <n v="19458796565"/>
    <s v="matthew.lewis@kag.com"/>
    <x v="0"/>
    <n v="3829.52"/>
    <s v="12/30/2003"/>
    <s v="2/23/2023"/>
    <n v="1712"/>
    <n v="45085"/>
    <x v="1"/>
    <n v="807.63"/>
    <n v="4637.1499999999996"/>
    <x v="77"/>
    <n v="1712"/>
    <n v="36361.620000000003"/>
    <x v="1"/>
    <n v="1.06"/>
    <n v="36"/>
    <s v="5/7/2020"/>
    <x v="0"/>
    <n v="1712"/>
    <x v="2"/>
    <n v="6946.57"/>
    <n v="4914.8500000000004"/>
    <n v="245.74"/>
    <s v="2/2/2023"/>
    <s v="10/23/2023"/>
    <n v="691"/>
    <n v="1712"/>
    <s v="12/23/2023"/>
    <s v="Praise"/>
    <s v="Resolved"/>
    <s v="11/20/2023"/>
    <n v="-1"/>
    <x v="7"/>
    <x v="4"/>
  </r>
  <r>
    <n v="1713"/>
    <s v="Kimberly"/>
    <s v="Allen"/>
    <n v="21"/>
    <x v="0"/>
    <s v="Address_1713"/>
    <x v="33"/>
    <n v="19458796566"/>
    <s v="kimberly.allen@kag.com"/>
    <x v="0"/>
    <n v="9306.6299999999992"/>
    <s v="5/29/2012"/>
    <s v="5/11/2023"/>
    <n v="1713"/>
    <n v="44961"/>
    <x v="1"/>
    <n v="1654.15"/>
    <n v="7652.48"/>
    <x v="0"/>
    <n v="1713"/>
    <n v="38527.620000000003"/>
    <x v="2"/>
    <n v="9.64"/>
    <n v="36"/>
    <s v="5/30/2022"/>
    <x v="1"/>
    <n v="1713"/>
    <x v="0"/>
    <n v="1754.59"/>
    <n v="3605.25"/>
    <n v="180.26"/>
    <s v="1/15/2023"/>
    <s v="12/2/2023"/>
    <n v="837"/>
    <n v="1713"/>
    <s v="4/22/2023"/>
    <s v="Complaint"/>
    <s v="Pending"/>
    <s v="2/4/2023"/>
    <n v="1"/>
    <x v="9"/>
    <x v="2"/>
  </r>
  <r>
    <n v="1714"/>
    <s v="Barbara"/>
    <s v="Nelson"/>
    <n v="43"/>
    <x v="0"/>
    <s v="Address_1714"/>
    <x v="7"/>
    <n v="19458796567"/>
    <s v="barbara.nelson@kag.com"/>
    <x v="1"/>
    <n v="2010.37"/>
    <s v="7/4/2016"/>
    <s v="5/19/2023"/>
    <n v="1714"/>
    <n v="45024"/>
    <x v="2"/>
    <n v="3821.92"/>
    <n v="5832.29"/>
    <x v="42"/>
    <n v="1714"/>
    <n v="15034.69"/>
    <x v="2"/>
    <n v="9.57"/>
    <n v="60"/>
    <s v="3/6/2020"/>
    <x v="2"/>
    <n v="1714"/>
    <x v="0"/>
    <n v="6201.12"/>
    <n v="4936.57"/>
    <n v="246.83"/>
    <s v="1/23/2023"/>
    <s v="4/20/2023"/>
    <n v="5092"/>
    <n v="1714"/>
    <s v="6/15/2023"/>
    <s v="Complaint"/>
    <s v="Pending"/>
    <s v="9/18/2023"/>
    <n v="1"/>
    <x v="1"/>
    <x v="0"/>
  </r>
  <r>
    <n v="1715"/>
    <s v="Carol"/>
    <s v="Anderson"/>
    <n v="63"/>
    <x v="0"/>
    <s v="Address_1715"/>
    <x v="4"/>
    <n v="19458796568"/>
    <s v="carol.anderson@kag.com"/>
    <x v="0"/>
    <n v="4926.03"/>
    <s v="3/21/2017"/>
    <s v="8/3/2023"/>
    <n v="1715"/>
    <n v="45073"/>
    <x v="0"/>
    <n v="804.3"/>
    <n v="4121.7299999999996"/>
    <x v="68"/>
    <n v="1715"/>
    <n v="32019.65"/>
    <x v="2"/>
    <n v="9.51"/>
    <n v="24"/>
    <s v="10/6/2020"/>
    <x v="2"/>
    <n v="1715"/>
    <x v="0"/>
    <n v="5886.27"/>
    <n v="1248.32"/>
    <n v="62.42"/>
    <s v="11/12/2023"/>
    <s v="5/18/2023"/>
    <n v="3098"/>
    <n v="1715"/>
    <s v="10/31/2023"/>
    <s v="Complaint"/>
    <s v="Resolved"/>
    <s v="5/24/2023"/>
    <n v="1"/>
    <x v="10"/>
    <x v="3"/>
  </r>
  <r>
    <n v="1716"/>
    <s v="David"/>
    <s v="Johnson"/>
    <n v="30"/>
    <x v="0"/>
    <s v="Address_1716"/>
    <x v="26"/>
    <n v="19458796569"/>
    <s v="david.johnson@kag.com"/>
    <x v="1"/>
    <n v="5777.6"/>
    <s v="1/22/2006"/>
    <s v="1/25/2023"/>
    <n v="1716"/>
    <n v="44960"/>
    <x v="0"/>
    <n v="2119.7199999999998"/>
    <n v="7897.32"/>
    <x v="64"/>
    <n v="1716"/>
    <n v="26876.11"/>
    <x v="0"/>
    <n v="9"/>
    <n v="60"/>
    <s v="1/10/2022"/>
    <x v="0"/>
    <n v="1716"/>
    <x v="1"/>
    <n v="2124.88"/>
    <n v="4576.76"/>
    <n v="228.84"/>
    <s v="7/30/2023"/>
    <s v="1/14/2023"/>
    <n v="1466"/>
    <n v="1716"/>
    <s v="8/1/2023"/>
    <s v="Praise"/>
    <s v="Resolved"/>
    <s v="6/20/2023"/>
    <n v="1"/>
    <x v="9"/>
    <x v="4"/>
  </r>
  <r>
    <n v="1717"/>
    <s v="Joseph"/>
    <s v="Hill"/>
    <n v="37"/>
    <x v="0"/>
    <s v="Address_1717"/>
    <x v="25"/>
    <n v="19458796570"/>
    <s v="joseph.hill@kag.com"/>
    <x v="1"/>
    <n v="3287.23"/>
    <s v="8/20/2001"/>
    <s v="3/6/2023"/>
    <n v="1717"/>
    <n v="45137"/>
    <x v="1"/>
    <n v="695.41"/>
    <n v="2591.8200000000002"/>
    <x v="57"/>
    <n v="1717"/>
    <n v="14154.14"/>
    <x v="2"/>
    <n v="2.66"/>
    <n v="36"/>
    <s v="10/23/2022"/>
    <x v="1"/>
    <n v="1717"/>
    <x v="0"/>
    <n v="6963.71"/>
    <n v="3342.99"/>
    <n v="167.15"/>
    <s v="9/19/2023"/>
    <s v="5/5/2023"/>
    <n v="5220"/>
    <n v="1717"/>
    <s v="1/18/2023"/>
    <s v="Complaint"/>
    <s v="Pending"/>
    <s v="9/15/2023"/>
    <n v="1"/>
    <x v="2"/>
    <x v="0"/>
  </r>
  <r>
    <n v="1718"/>
    <s v="Michelle"/>
    <s v="Baker"/>
    <n v="36"/>
    <x v="2"/>
    <s v="Address_1718"/>
    <x v="32"/>
    <n v="19458796571"/>
    <s v="michelle.baker@kag.com"/>
    <x v="1"/>
    <n v="7082.44"/>
    <s v="2/19/2015"/>
    <s v="9/17/2023"/>
    <n v="1718"/>
    <n v="45095"/>
    <x v="1"/>
    <n v="1186.1600000000001"/>
    <n v="8268.6"/>
    <x v="61"/>
    <n v="1718"/>
    <n v="40799.06"/>
    <x v="1"/>
    <n v="9.7899999999999991"/>
    <n v="24"/>
    <s v="8/29/2020"/>
    <x v="2"/>
    <n v="1718"/>
    <x v="1"/>
    <n v="1781.91"/>
    <n v="2990.17"/>
    <n v="149.51"/>
    <s v="10/10/2023"/>
    <s v="2/20/2023"/>
    <n v="437"/>
    <n v="1718"/>
    <s v="12/8/2023"/>
    <s v="Suggestion"/>
    <s v="Resolved"/>
    <s v="8/14/2023"/>
    <n v="1"/>
    <x v="7"/>
    <x v="0"/>
  </r>
  <r>
    <n v="1719"/>
    <s v="Matthew"/>
    <s v="Moore"/>
    <n v="44"/>
    <x v="2"/>
    <s v="Address_1719"/>
    <x v="13"/>
    <n v="19458796572"/>
    <s v="matthew.moore@kag.com"/>
    <x v="0"/>
    <n v="8686.06"/>
    <s v="1/1/2013"/>
    <s v="7/17/2023"/>
    <n v="1719"/>
    <n v="45048"/>
    <x v="2"/>
    <n v="1435.25"/>
    <n v="7250.81"/>
    <x v="37"/>
    <n v="1719"/>
    <n v="27947.96"/>
    <x v="1"/>
    <n v="7.86"/>
    <n v="60"/>
    <s v="9/23/2020"/>
    <x v="1"/>
    <n v="1719"/>
    <x v="2"/>
    <n v="8317.7099999999991"/>
    <n v="3507.88"/>
    <n v="175.39"/>
    <s v="5/20/2023"/>
    <s v="8/7/2023"/>
    <n v="8606"/>
    <n v="1719"/>
    <s v="10/10/2023"/>
    <s v="Praise"/>
    <s v="Resolved"/>
    <s v="5/22/2023"/>
    <n v="1"/>
    <x v="10"/>
    <x v="0"/>
  </r>
  <r>
    <n v="1720"/>
    <s v="Robert"/>
    <s v="Williams"/>
    <n v="19"/>
    <x v="0"/>
    <s v="Address_1720"/>
    <x v="19"/>
    <n v="19458796573"/>
    <s v="robert.williams@kag.com"/>
    <x v="0"/>
    <n v="5460.64"/>
    <s v="2/16/2000"/>
    <s v="4/19/2023"/>
    <n v="1720"/>
    <n v="45235"/>
    <x v="2"/>
    <n v="2656.02"/>
    <n v="2804.62"/>
    <x v="86"/>
    <n v="1720"/>
    <n v="10348.620000000001"/>
    <x v="2"/>
    <n v="6.77"/>
    <n v="36"/>
    <s v="8/5/2021"/>
    <x v="2"/>
    <n v="1720"/>
    <x v="1"/>
    <n v="2367.54"/>
    <n v="2846.06"/>
    <n v="142.30000000000001"/>
    <s v="4/1/2023"/>
    <s v="10/8/2023"/>
    <n v="3575"/>
    <n v="1720"/>
    <s v="2/25/2023"/>
    <s v="Suggestion"/>
    <s v="Pending"/>
    <s v="8/3/2023"/>
    <n v="1"/>
    <x v="4"/>
    <x v="2"/>
  </r>
  <r>
    <n v="1721"/>
    <s v="William"/>
    <s v="Miller"/>
    <n v="27"/>
    <x v="1"/>
    <s v="Address_1721"/>
    <x v="26"/>
    <n v="19458796574"/>
    <s v="william.miller@kag.com"/>
    <x v="0"/>
    <n v="7835.24"/>
    <s v="8/8/2021"/>
    <s v="1/16/2023"/>
    <n v="1721"/>
    <n v="45134"/>
    <x v="0"/>
    <n v="4560.3999999999996"/>
    <n v="3274.84"/>
    <x v="53"/>
    <n v="1721"/>
    <n v="15957.11"/>
    <x v="2"/>
    <n v="9.48"/>
    <n v="24"/>
    <s v="5/31/2021"/>
    <x v="1"/>
    <n v="1721"/>
    <x v="1"/>
    <n v="4839"/>
    <n v="1801.69"/>
    <n v="90.08"/>
    <s v="10/26/2023"/>
    <s v="5/2/2023"/>
    <n v="2803"/>
    <n v="1721"/>
    <s v="12/23/2023"/>
    <s v="Praise"/>
    <s v="Resolved"/>
    <s v="6/30/2023"/>
    <n v="1"/>
    <x v="2"/>
    <x v="4"/>
  </r>
  <r>
    <n v="1722"/>
    <s v="Kimberly"/>
    <s v="Nelson"/>
    <n v="42"/>
    <x v="0"/>
    <s v="Address_1722"/>
    <x v="36"/>
    <n v="19458796575"/>
    <s v="kimberly.nelson@kag.com"/>
    <x v="1"/>
    <n v="703.52"/>
    <s v="7/10/2003"/>
    <s v="7/22/2023"/>
    <n v="1722"/>
    <n v="45052"/>
    <x v="2"/>
    <n v="1933.93"/>
    <n v="-1230.4100000000001"/>
    <x v="8"/>
    <n v="1722"/>
    <n v="12128.27"/>
    <x v="2"/>
    <n v="4.43"/>
    <n v="24"/>
    <s v="7/5/2022"/>
    <x v="1"/>
    <n v="1722"/>
    <x v="1"/>
    <n v="8657.93"/>
    <n v="4067.78"/>
    <n v="203.39"/>
    <s v="2/24/2023"/>
    <s v="1/22/2023"/>
    <n v="2899"/>
    <n v="1722"/>
    <s v="11/10/2023"/>
    <s v="Suggestion"/>
    <s v="Resolved"/>
    <s v="7/11/2023"/>
    <n v="1"/>
    <x v="10"/>
    <x v="0"/>
  </r>
  <r>
    <n v="1723"/>
    <s v="Nancy"/>
    <s v="Moore"/>
    <n v="36"/>
    <x v="1"/>
    <s v="Address_1723"/>
    <x v="25"/>
    <n v="19458796576"/>
    <s v="nancy.moore@kag.com"/>
    <x v="1"/>
    <n v="1622.45"/>
    <s v="5/25/2007"/>
    <s v="5/22/2023"/>
    <n v="1723"/>
    <n v="45118"/>
    <x v="2"/>
    <n v="4251.33"/>
    <n v="5873.78"/>
    <x v="97"/>
    <n v="1723"/>
    <n v="16307.6"/>
    <x v="2"/>
    <n v="9.3800000000000008"/>
    <n v="12"/>
    <s v="10/23/2021"/>
    <x v="1"/>
    <n v="1723"/>
    <x v="2"/>
    <n v="1582.53"/>
    <n v="1857.6"/>
    <n v="92.88"/>
    <s v="10/8/2023"/>
    <s v="2/5/2023"/>
    <n v="8423"/>
    <n v="1723"/>
    <s v="5/8/2023"/>
    <s v="Praise"/>
    <s v="Pending"/>
    <s v="3/5/2023"/>
    <n v="1"/>
    <x v="2"/>
    <x v="0"/>
  </r>
  <r>
    <n v="1724"/>
    <s v="Joseph"/>
    <s v="Baker"/>
    <n v="32"/>
    <x v="1"/>
    <s v="Address_1724"/>
    <x v="37"/>
    <n v="19458796577"/>
    <s v="joseph.baker@kag.com"/>
    <x v="1"/>
    <n v="4674.05"/>
    <s v="7/31/2002"/>
    <s v="12/24/2023"/>
    <n v="1724"/>
    <n v="44988"/>
    <x v="0"/>
    <n v="3478.94"/>
    <n v="8152.99"/>
    <x v="16"/>
    <n v="1724"/>
    <n v="10220.290000000001"/>
    <x v="2"/>
    <n v="6.45"/>
    <n v="24"/>
    <s v="12/17/2020"/>
    <x v="1"/>
    <n v="1724"/>
    <x v="0"/>
    <n v="8209.57"/>
    <n v="2153.15"/>
    <n v="107.66"/>
    <s v="10/28/2023"/>
    <s v="10/10/2023"/>
    <n v="3395"/>
    <n v="1724"/>
    <s v="9/10/2023"/>
    <s v="Suggestion"/>
    <s v="Pending"/>
    <s v="6/16/2023"/>
    <n v="1"/>
    <x v="11"/>
    <x v="4"/>
  </r>
  <r>
    <n v="1725"/>
    <s v="Donna"/>
    <s v="Nguyen"/>
    <n v="56"/>
    <x v="1"/>
    <s v="Address_1725"/>
    <x v="2"/>
    <n v="19458796578"/>
    <s v="donna.nguyen@kag.com"/>
    <x v="1"/>
    <n v="9218.1"/>
    <s v="4/9/2006"/>
    <s v="4/23/2023"/>
    <n v="1725"/>
    <n v="44981"/>
    <x v="0"/>
    <n v="3904.46"/>
    <n v="5313.64"/>
    <x v="33"/>
    <n v="1725"/>
    <n v="19185.810000000001"/>
    <x v="1"/>
    <n v="6.21"/>
    <n v="12"/>
    <s v="7/3/2021"/>
    <x v="2"/>
    <n v="1725"/>
    <x v="0"/>
    <n v="7726.06"/>
    <n v="3943.33"/>
    <n v="197.17"/>
    <s v="12/6/2023"/>
    <s v="8/26/2023"/>
    <n v="9100"/>
    <n v="1725"/>
    <s v="1/12/2023"/>
    <s v="Complaint"/>
    <s v="Pending"/>
    <s v="6/22/2023"/>
    <n v="1"/>
    <x v="9"/>
    <x v="1"/>
  </r>
  <r>
    <n v="1726"/>
    <s v="Linda"/>
    <s v="Torres"/>
    <n v="64"/>
    <x v="1"/>
    <s v="Address_1726"/>
    <x v="10"/>
    <n v="19458796579"/>
    <s v="linda.torres@kag.com"/>
    <x v="1"/>
    <n v="5362.76"/>
    <s v="6/22/2002"/>
    <s v="3/15/2023"/>
    <n v="1726"/>
    <n v="45274"/>
    <x v="0"/>
    <n v="3813.41"/>
    <n v="1549.35"/>
    <x v="17"/>
    <n v="1726"/>
    <n v="35005.18"/>
    <x v="0"/>
    <n v="6.81"/>
    <n v="36"/>
    <s v="6/21/2022"/>
    <x v="1"/>
    <n v="1726"/>
    <x v="2"/>
    <n v="3625.75"/>
    <n v="4870.25"/>
    <n v="243.51"/>
    <s v="3/6/2023"/>
    <s v="1/21/2023"/>
    <n v="163"/>
    <n v="1726"/>
    <s v="12/5/2023"/>
    <s v="Suggestion"/>
    <s v="Pending"/>
    <s v="2/22/2023"/>
    <n v="1"/>
    <x v="0"/>
    <x v="3"/>
  </r>
  <r>
    <n v="1727"/>
    <s v="Robert"/>
    <s v="Allen"/>
    <n v="66"/>
    <x v="1"/>
    <s v="Address_1727"/>
    <x v="29"/>
    <n v="19458796580"/>
    <s v="robert.allen@kag.com"/>
    <x v="1"/>
    <n v="4379.79"/>
    <s v="12/5/2014"/>
    <s v="2/22/2023"/>
    <n v="1727"/>
    <n v="44937"/>
    <x v="1"/>
    <n v="1517.57"/>
    <n v="5897.36"/>
    <x v="39"/>
    <n v="1727"/>
    <n v="48005.67"/>
    <x v="2"/>
    <n v="7.79"/>
    <n v="12"/>
    <s v="5/7/2022"/>
    <x v="1"/>
    <n v="1727"/>
    <x v="0"/>
    <n v="9061.0400000000009"/>
    <n v="1569.79"/>
    <n v="78.489999999999995"/>
    <s v="4/4/2023"/>
    <s v="5/14/2023"/>
    <n v="3372"/>
    <n v="1727"/>
    <s v="12/20/2023"/>
    <s v="Praise"/>
    <s v="Pending"/>
    <s v="3/22/2023"/>
    <n v="1"/>
    <x v="3"/>
    <x v="3"/>
  </r>
  <r>
    <n v="1728"/>
    <s v="Deborah"/>
    <s v="Baker"/>
    <n v="41"/>
    <x v="2"/>
    <s v="Address_1728"/>
    <x v="20"/>
    <n v="19458796581"/>
    <s v="deborah.baker@kag.com"/>
    <x v="0"/>
    <n v="6041.06"/>
    <s v="4/13/2007"/>
    <s v="4/28/2023"/>
    <n v="1728"/>
    <n v="45166"/>
    <x v="1"/>
    <n v="1188.8900000000001"/>
    <n v="4852.17"/>
    <x v="73"/>
    <n v="1728"/>
    <n v="11316.27"/>
    <x v="2"/>
    <n v="5"/>
    <n v="36"/>
    <s v="5/8/2022"/>
    <x v="0"/>
    <n v="1728"/>
    <x v="0"/>
    <n v="9234.2000000000007"/>
    <n v="4898.59"/>
    <n v="244.93"/>
    <s v="7/21/2023"/>
    <s v="11/4/2023"/>
    <n v="2708"/>
    <n v="1728"/>
    <s v="5/3/2023"/>
    <s v="Suggestion"/>
    <s v="Resolved"/>
    <s v="3/22/2023"/>
    <n v="1"/>
    <x v="5"/>
    <x v="0"/>
  </r>
  <r>
    <n v="1729"/>
    <s v="Sandra"/>
    <s v="Walker"/>
    <n v="33"/>
    <x v="0"/>
    <s v="Address_1729"/>
    <x v="16"/>
    <n v="19458796582"/>
    <s v="sandra.walker@kag.com"/>
    <x v="1"/>
    <n v="1332.21"/>
    <s v="2/5/2003"/>
    <s v="7/5/2023"/>
    <n v="1729"/>
    <n v="45234"/>
    <x v="2"/>
    <n v="4888.1400000000003"/>
    <n v="6220.35"/>
    <x v="34"/>
    <n v="1729"/>
    <n v="15691.65"/>
    <x v="0"/>
    <n v="9.83"/>
    <n v="36"/>
    <s v="8/6/2022"/>
    <x v="2"/>
    <n v="1729"/>
    <x v="0"/>
    <n v="7584.23"/>
    <n v="4440"/>
    <n v="222"/>
    <s v="9/21/2023"/>
    <s v="12/13/2023"/>
    <n v="2545"/>
    <n v="1729"/>
    <s v="6/14/2023"/>
    <s v="Suggestion"/>
    <s v="Pending"/>
    <s v="5/22/2023"/>
    <n v="1"/>
    <x v="4"/>
    <x v="4"/>
  </r>
  <r>
    <n v="1730"/>
    <s v="Karen"/>
    <s v="Hernandez"/>
    <n v="34"/>
    <x v="2"/>
    <s v="Address_1730"/>
    <x v="19"/>
    <n v="19458796583"/>
    <s v="karen.hernandez@kag.com"/>
    <x v="0"/>
    <n v="6571.44"/>
    <s v="6/26/2006"/>
    <s v="3/4/2023"/>
    <n v="1730"/>
    <n v="45150"/>
    <x v="2"/>
    <n v="3691.76"/>
    <n v="10263.200000000001"/>
    <x v="2"/>
    <n v="1730"/>
    <n v="1105.52"/>
    <x v="2"/>
    <n v="1.8"/>
    <n v="48"/>
    <s v="8/6/2022"/>
    <x v="0"/>
    <n v="1730"/>
    <x v="0"/>
    <n v="8442.61"/>
    <n v="990.49"/>
    <n v="49.52"/>
    <s v="5/18/2023"/>
    <s v="12/2/2023"/>
    <n v="6764"/>
    <n v="1730"/>
    <s v="12/17/2023"/>
    <s v="Praise"/>
    <s v="Resolved"/>
    <s v="6/16/2023"/>
    <n v="1"/>
    <x v="5"/>
    <x v="4"/>
  </r>
  <r>
    <n v="1731"/>
    <s v="Jennifer"/>
    <s v="Brown"/>
    <n v="33"/>
    <x v="2"/>
    <s v="Address_1731"/>
    <x v="5"/>
    <n v="19458796584"/>
    <s v="jennifer.brown@kag.com"/>
    <x v="1"/>
    <n v="1030.81"/>
    <s v="1/9/2019"/>
    <s v="5/21/2023"/>
    <n v="1731"/>
    <n v="44952"/>
    <x v="2"/>
    <n v="1835.23"/>
    <n v="-804.42"/>
    <x v="94"/>
    <n v="1731"/>
    <n v="12039.93"/>
    <x v="1"/>
    <n v="9.2200000000000006"/>
    <n v="12"/>
    <s v="10/5/2021"/>
    <x v="0"/>
    <n v="1731"/>
    <x v="2"/>
    <n v="2305.0700000000002"/>
    <n v="802.87"/>
    <n v="40.14"/>
    <s v="9/11/2023"/>
    <s v="5/16/2023"/>
    <n v="8693"/>
    <n v="1731"/>
    <s v="5/22/2023"/>
    <s v="Praise"/>
    <s v="Pending"/>
    <s v="5/4/2023"/>
    <n v="1"/>
    <x v="3"/>
    <x v="4"/>
  </r>
  <r>
    <n v="1732"/>
    <s v="Paul"/>
    <s v="Moore"/>
    <n v="35"/>
    <x v="0"/>
    <s v="Address_1732"/>
    <x v="32"/>
    <n v="19458796585"/>
    <s v="paul.moore@kag.com"/>
    <x v="1"/>
    <n v="5810.25"/>
    <s v="9/14/2009"/>
    <s v="10/28/2023"/>
    <n v="1732"/>
    <n v="45256"/>
    <x v="1"/>
    <n v="2776.37"/>
    <n v="3033.88"/>
    <x v="57"/>
    <n v="1732"/>
    <n v="21504.14"/>
    <x v="1"/>
    <n v="6.92"/>
    <n v="24"/>
    <s v="2/5/2021"/>
    <x v="1"/>
    <n v="1732"/>
    <x v="0"/>
    <n v="4980.24"/>
    <n v="4092.89"/>
    <n v="204.64"/>
    <s v="3/5/2023"/>
    <s v="3/3/2023"/>
    <n v="9970"/>
    <n v="1732"/>
    <s v="9/28/2023"/>
    <s v="Suggestion"/>
    <s v="Resolved"/>
    <s v="1/26/2023"/>
    <n v="1"/>
    <x v="4"/>
    <x v="4"/>
  </r>
  <r>
    <n v="1733"/>
    <s v="Deborah"/>
    <s v="Brown"/>
    <n v="66"/>
    <x v="2"/>
    <s v="Address_1733"/>
    <x v="9"/>
    <n v="19458796586"/>
    <s v="deborah.brown@kag.com"/>
    <x v="0"/>
    <n v="7172.46"/>
    <s v="2/9/2011"/>
    <s v="8/14/2023"/>
    <n v="1733"/>
    <n v="45269"/>
    <x v="1"/>
    <n v="3881.6"/>
    <n v="11054.06"/>
    <x v="3"/>
    <n v="1733"/>
    <n v="23625.13"/>
    <x v="0"/>
    <n v="9.19"/>
    <n v="24"/>
    <s v="7/4/2020"/>
    <x v="0"/>
    <n v="1733"/>
    <x v="0"/>
    <n v="9728.9699999999993"/>
    <n v="332.61"/>
    <n v="16.63"/>
    <s v="12/15/2023"/>
    <s v="8/11/2023"/>
    <n v="7918"/>
    <n v="1733"/>
    <s v="6/8/2023"/>
    <s v="Suggestion"/>
    <s v="Resolved"/>
    <s v="8/12/2023"/>
    <n v="1"/>
    <x v="0"/>
    <x v="3"/>
  </r>
  <r>
    <n v="1734"/>
    <s v="Richard"/>
    <s v="Carter"/>
    <n v="21"/>
    <x v="0"/>
    <s v="Address_1734"/>
    <x v="36"/>
    <n v="19458796587"/>
    <s v="richard.carter@kag.com"/>
    <x v="0"/>
    <n v="4173.92"/>
    <s v="4/12/2013"/>
    <s v="8/13/2023"/>
    <n v="1734"/>
    <n v="44974"/>
    <x v="0"/>
    <n v="288.27999999999997"/>
    <n v="4462.2"/>
    <x v="76"/>
    <n v="1734"/>
    <n v="14050.24"/>
    <x v="2"/>
    <n v="4.32"/>
    <n v="36"/>
    <s v="2/20/2021"/>
    <x v="1"/>
    <n v="1734"/>
    <x v="1"/>
    <n v="1861.58"/>
    <n v="4922.46"/>
    <n v="246.12"/>
    <s v="9/22/2023"/>
    <s v="4/25/2023"/>
    <n v="7245"/>
    <n v="1734"/>
    <s v="11/21/2023"/>
    <s v="Complaint"/>
    <s v="Pending"/>
    <s v="1/30/2023"/>
    <n v="1"/>
    <x v="9"/>
    <x v="2"/>
  </r>
  <r>
    <n v="1735"/>
    <s v="Betty"/>
    <s v="King"/>
    <n v="19"/>
    <x v="0"/>
    <s v="Address_1735"/>
    <x v="31"/>
    <n v="19458796588"/>
    <s v="betty.king@kag.com"/>
    <x v="0"/>
    <n v="9117.94"/>
    <s v="1/17/2011"/>
    <s v="7/2/2023"/>
    <n v="1735"/>
    <n v="45227"/>
    <x v="0"/>
    <n v="504.17"/>
    <n v="9622.11"/>
    <x v="55"/>
    <n v="1735"/>
    <n v="8365.83"/>
    <x v="2"/>
    <n v="8.4600000000000009"/>
    <n v="12"/>
    <s v="9/10/2021"/>
    <x v="0"/>
    <n v="1735"/>
    <x v="1"/>
    <n v="4744.58"/>
    <n v="1026.27"/>
    <n v="51.31"/>
    <s v="8/25/2023"/>
    <s v="7/27/2023"/>
    <n v="764"/>
    <n v="1735"/>
    <s v="5/12/2023"/>
    <s v="Praise"/>
    <s v="Pending"/>
    <s v="7/3/2023"/>
    <n v="1"/>
    <x v="8"/>
    <x v="2"/>
  </r>
  <r>
    <n v="1736"/>
    <s v="Robert"/>
    <s v="Lewis"/>
    <n v="66"/>
    <x v="0"/>
    <s v="Address_1736"/>
    <x v="33"/>
    <n v="19458796589"/>
    <s v="robert.lewis@kag.com"/>
    <x v="0"/>
    <n v="1605.12"/>
    <s v="2/9/2003"/>
    <s v="6/10/2023"/>
    <n v="1736"/>
    <n v="45215"/>
    <x v="1"/>
    <n v="135.15"/>
    <n v="1740.27"/>
    <x v="62"/>
    <n v="1736"/>
    <n v="28590.42"/>
    <x v="1"/>
    <n v="6.54"/>
    <n v="60"/>
    <s v="6/10/2022"/>
    <x v="2"/>
    <n v="1736"/>
    <x v="0"/>
    <n v="9658.2800000000007"/>
    <n v="118.25"/>
    <n v="5.91"/>
    <s v="12/6/2023"/>
    <s v="2/4/2023"/>
    <n v="702"/>
    <n v="1736"/>
    <s v="8/14/2023"/>
    <s v="Complaint"/>
    <s v="Resolved"/>
    <s v="11/7/2023"/>
    <n v="1"/>
    <x v="8"/>
    <x v="3"/>
  </r>
  <r>
    <n v="1737"/>
    <s v="Richard"/>
    <s v="White"/>
    <n v="66"/>
    <x v="0"/>
    <s v="Address_1737"/>
    <x v="32"/>
    <n v="19458796590"/>
    <s v="richard.white@kag.com"/>
    <x v="0"/>
    <n v="1792.49"/>
    <s v="1/1/2012"/>
    <s v="3/3/2023"/>
    <n v="1737"/>
    <n v="45004"/>
    <x v="1"/>
    <n v="828.69"/>
    <n v="2621.1799999999998"/>
    <x v="81"/>
    <n v="1737"/>
    <n v="21050.27"/>
    <x v="1"/>
    <n v="8.48"/>
    <n v="24"/>
    <s v="12/22/2022"/>
    <x v="2"/>
    <n v="1737"/>
    <x v="1"/>
    <n v="6274.39"/>
    <n v="3323.8"/>
    <n v="166.19"/>
    <s v="4/21/2023"/>
    <s v="10/9/2023"/>
    <n v="8572"/>
    <n v="1737"/>
    <s v="2/17/2023"/>
    <s v="Complaint"/>
    <s v="Resolved"/>
    <s v="2/5/2023"/>
    <n v="1"/>
    <x v="11"/>
    <x v="3"/>
  </r>
  <r>
    <n v="1738"/>
    <s v="Thomas"/>
    <s v="Perez"/>
    <n v="48"/>
    <x v="1"/>
    <s v="Address_1738"/>
    <x v="17"/>
    <n v="19458796591"/>
    <s v="thomas.perez@kag.com"/>
    <x v="0"/>
    <n v="5217.45"/>
    <s v="4/4/2015"/>
    <s v="3/22/2023"/>
    <n v="1738"/>
    <n v="44935"/>
    <x v="1"/>
    <n v="605.58000000000004"/>
    <n v="4611.87"/>
    <x v="78"/>
    <n v="1738"/>
    <n v="21887.03"/>
    <x v="2"/>
    <n v="3.93"/>
    <n v="60"/>
    <s v="4/17/2021"/>
    <x v="0"/>
    <n v="1738"/>
    <x v="0"/>
    <n v="1259.8"/>
    <n v="2848.34"/>
    <n v="142.41999999999999"/>
    <s v="8/5/2023"/>
    <s v="3/15/2023"/>
    <n v="1440"/>
    <n v="1738"/>
    <s v="1/28/2023"/>
    <s v="Praise"/>
    <s v="Resolved"/>
    <s v="1/13/2023"/>
    <n v="1"/>
    <x v="3"/>
    <x v="1"/>
  </r>
  <r>
    <n v="1739"/>
    <s v="Stephanie"/>
    <s v="Johnson"/>
    <n v="19"/>
    <x v="1"/>
    <s v="Address_1739"/>
    <x v="35"/>
    <n v="19458796592"/>
    <s v="stephanie.johnson@kag.com"/>
    <x v="0"/>
    <n v="9323.39"/>
    <s v="10/21/2001"/>
    <s v="11/25/2023"/>
    <n v="1739"/>
    <n v="45260"/>
    <x v="2"/>
    <n v="2320.63"/>
    <n v="11644.02"/>
    <x v="44"/>
    <n v="1739"/>
    <n v="44854.05"/>
    <x v="2"/>
    <n v="9.26"/>
    <n v="12"/>
    <s v="11/20/2022"/>
    <x v="0"/>
    <n v="1739"/>
    <x v="0"/>
    <n v="8669.89"/>
    <n v="4556.12"/>
    <n v="227.81"/>
    <s v="3/26/2023"/>
    <s v="11/24/2023"/>
    <n v="7455"/>
    <n v="1739"/>
    <s v="8/28/2023"/>
    <s v="Praise"/>
    <s v="Pending"/>
    <s v="3/18/2023"/>
    <n v="1"/>
    <x v="4"/>
    <x v="2"/>
  </r>
  <r>
    <n v="1740"/>
    <s v="Michelle"/>
    <s v="Baker"/>
    <n v="19"/>
    <x v="2"/>
    <s v="Address_1740"/>
    <x v="21"/>
    <n v="19458796593"/>
    <s v="michelle.baker@kag.com"/>
    <x v="1"/>
    <n v="3967.92"/>
    <s v="7/4/2000"/>
    <s v="1/16/2023"/>
    <n v="1740"/>
    <n v="45154"/>
    <x v="0"/>
    <n v="1443.13"/>
    <n v="2524.79"/>
    <x v="18"/>
    <n v="1740"/>
    <n v="28510.7"/>
    <x v="2"/>
    <n v="9.32"/>
    <n v="24"/>
    <s v="7/26/2020"/>
    <x v="2"/>
    <n v="1740"/>
    <x v="1"/>
    <n v="3905.83"/>
    <n v="687.2"/>
    <n v="34.36"/>
    <s v="4/15/2023"/>
    <s v="11/16/2023"/>
    <n v="3786"/>
    <n v="1740"/>
    <s v="3/2/2023"/>
    <s v="Suggestion"/>
    <s v="Pending"/>
    <s v="8/6/2023"/>
    <n v="1"/>
    <x v="5"/>
    <x v="2"/>
  </r>
  <r>
    <n v="1741"/>
    <s v="Brian"/>
    <s v="Garcia"/>
    <n v="32"/>
    <x v="0"/>
    <s v="Address_1741"/>
    <x v="28"/>
    <n v="19458796594"/>
    <s v="brian.garcia@kag.com"/>
    <x v="1"/>
    <n v="9271.36"/>
    <s v="9/7/2005"/>
    <s v="8/17/2023"/>
    <n v="1741"/>
    <n v="45173"/>
    <x v="2"/>
    <n v="237.49"/>
    <n v="9508.85"/>
    <x v="32"/>
    <n v="1741"/>
    <n v="20028.63"/>
    <x v="2"/>
    <n v="5.27"/>
    <n v="60"/>
    <s v="1/13/2020"/>
    <x v="1"/>
    <n v="1741"/>
    <x v="0"/>
    <n v="1323.48"/>
    <n v="928.24"/>
    <n v="46.41"/>
    <s v="7/24/2023"/>
    <s v="12/31/2023"/>
    <n v="719"/>
    <n v="1741"/>
    <s v="11/21/2023"/>
    <s v="Praise"/>
    <s v="Resolved"/>
    <s v="4/11/2023"/>
    <n v="1"/>
    <x v="6"/>
    <x v="4"/>
  </r>
  <r>
    <n v="1742"/>
    <s v="Emily"/>
    <s v="Adams"/>
    <n v="65"/>
    <x v="0"/>
    <s v="Address_1742"/>
    <x v="26"/>
    <n v="19458796595"/>
    <s v="emily.adams@kag.com"/>
    <x v="1"/>
    <n v="6965.4"/>
    <s v="12/2/2003"/>
    <s v="4/7/2023"/>
    <n v="1742"/>
    <n v="45031"/>
    <x v="0"/>
    <n v="2252.7199999999998"/>
    <n v="9218.1200000000008"/>
    <x v="5"/>
    <n v="1742"/>
    <n v="13435.7"/>
    <x v="2"/>
    <n v="4.5999999999999996"/>
    <n v="24"/>
    <s v="6/3/2020"/>
    <x v="0"/>
    <n v="1742"/>
    <x v="1"/>
    <n v="8478.42"/>
    <n v="3651.55"/>
    <n v="182.58"/>
    <s v="10/4/2023"/>
    <s v="9/11/2023"/>
    <n v="6006"/>
    <n v="1742"/>
    <s v="7/14/2023"/>
    <s v="Praise"/>
    <s v="Pending"/>
    <s v="11/5/2023"/>
    <n v="1"/>
    <x v="1"/>
    <x v="3"/>
  </r>
  <r>
    <n v="1743"/>
    <s v="Mark"/>
    <s v="Harris"/>
    <n v="60"/>
    <x v="0"/>
    <s v="Address_1743"/>
    <x v="1"/>
    <n v="19458796596"/>
    <s v="mark.harris@kag.com"/>
    <x v="1"/>
    <n v="7847.3"/>
    <s v="1/16/2002"/>
    <s v="12/26/2023"/>
    <n v="1743"/>
    <n v="44928"/>
    <x v="1"/>
    <n v="2897.1"/>
    <n v="4950.2"/>
    <x v="7"/>
    <n v="1743"/>
    <n v="22001.29"/>
    <x v="1"/>
    <n v="6.18"/>
    <n v="48"/>
    <s v="11/8/2020"/>
    <x v="1"/>
    <n v="1743"/>
    <x v="2"/>
    <n v="7710.75"/>
    <n v="1954.68"/>
    <n v="97.73"/>
    <s v="3/18/2023"/>
    <s v="8/4/2023"/>
    <n v="117"/>
    <n v="1743"/>
    <s v="12/4/2023"/>
    <s v="Suggestion"/>
    <s v="Pending"/>
    <s v="5/10/2023"/>
    <n v="1"/>
    <x v="3"/>
    <x v="1"/>
  </r>
  <r>
    <n v="1744"/>
    <s v="Michael"/>
    <s v="Lee"/>
    <n v="46"/>
    <x v="0"/>
    <s v="Address_1744"/>
    <x v="2"/>
    <n v="19458796597"/>
    <s v="michael.lee@kag.com"/>
    <x v="0"/>
    <n v="9384.92"/>
    <s v="7/1/2010"/>
    <s v="11/16/2023"/>
    <n v="1744"/>
    <n v="45196"/>
    <x v="2"/>
    <n v="1857.45"/>
    <n v="7527.47"/>
    <x v="26"/>
    <n v="1744"/>
    <n v="43231.55"/>
    <x v="1"/>
    <n v="2.8"/>
    <n v="48"/>
    <s v="2/21/2020"/>
    <x v="1"/>
    <n v="1744"/>
    <x v="1"/>
    <n v="5779.23"/>
    <n v="3142.53"/>
    <n v="157.13"/>
    <s v="1/12/2023"/>
    <s v="9/17/2023"/>
    <n v="4483"/>
    <n v="1744"/>
    <s v="1/20/2023"/>
    <s v="Complaint"/>
    <s v="Resolved"/>
    <s v="10/9/2023"/>
    <n v="-1"/>
    <x v="6"/>
    <x v="1"/>
  </r>
  <r>
    <n v="1745"/>
    <s v="Michelle"/>
    <s v="Thomas"/>
    <n v="51"/>
    <x v="1"/>
    <s v="Address_1745"/>
    <x v="2"/>
    <n v="19458796598"/>
    <s v="michelle.thomas@kag.com"/>
    <x v="0"/>
    <n v="5766.05"/>
    <s v="4/27/2019"/>
    <s v="11/22/2023"/>
    <n v="1745"/>
    <n v="45090"/>
    <x v="0"/>
    <n v="1309.1400000000001"/>
    <n v="7075.19"/>
    <x v="20"/>
    <n v="1745"/>
    <n v="48289.9"/>
    <x v="1"/>
    <n v="5.47"/>
    <n v="36"/>
    <s v="8/16/2022"/>
    <x v="1"/>
    <n v="1745"/>
    <x v="2"/>
    <n v="4267.9399999999996"/>
    <n v="174.36"/>
    <n v="8.7200000000000006"/>
    <s v="11/16/2023"/>
    <s v="3/12/2023"/>
    <n v="4471"/>
    <n v="1745"/>
    <s v="8/31/2023"/>
    <s v="Praise"/>
    <s v="Pending"/>
    <s v="6/5/2023"/>
    <n v="1"/>
    <x v="7"/>
    <x v="1"/>
  </r>
  <r>
    <n v="1746"/>
    <s v="Kimberly"/>
    <s v="Walker"/>
    <n v="57"/>
    <x v="1"/>
    <s v="Address_1746"/>
    <x v="5"/>
    <n v="19458796599"/>
    <s v="kimberly.walker@kag.com"/>
    <x v="1"/>
    <n v="6452.36"/>
    <s v="11/16/2019"/>
    <s v="5/20/2023"/>
    <n v="1746"/>
    <n v="44961"/>
    <x v="2"/>
    <n v="1958.37"/>
    <n v="8410.73"/>
    <x v="0"/>
    <n v="1746"/>
    <n v="19484.310000000001"/>
    <x v="1"/>
    <n v="9.07"/>
    <n v="12"/>
    <s v="8/9/2020"/>
    <x v="2"/>
    <n v="1746"/>
    <x v="1"/>
    <n v="7826.42"/>
    <n v="4037.71"/>
    <n v="201.89"/>
    <s v="12/1/2023"/>
    <s v="5/12/2023"/>
    <n v="2445"/>
    <n v="1746"/>
    <s v="8/1/2023"/>
    <s v="Complaint"/>
    <s v="Resolved"/>
    <s v="7/6/2023"/>
    <n v="1"/>
    <x v="9"/>
    <x v="1"/>
  </r>
  <r>
    <n v="1747"/>
    <s v="Michelle"/>
    <s v="Wilson"/>
    <n v="49"/>
    <x v="1"/>
    <s v="Address_1747"/>
    <x v="17"/>
    <n v="19458796600"/>
    <s v="michelle.wilson@kag.com"/>
    <x v="0"/>
    <n v="5832.01"/>
    <s v="2/23/2008"/>
    <s v="5/10/2023"/>
    <n v="1747"/>
    <n v="44990"/>
    <x v="1"/>
    <n v="2604.29"/>
    <n v="8436.2999999999993"/>
    <x v="83"/>
    <n v="1747"/>
    <n v="11240.12"/>
    <x v="0"/>
    <n v="4.29"/>
    <n v="24"/>
    <s v="6/15/2020"/>
    <x v="2"/>
    <n v="1747"/>
    <x v="2"/>
    <n v="6382.1"/>
    <n v="1317.18"/>
    <n v="65.86"/>
    <s v="12/7/2023"/>
    <s v="4/15/2023"/>
    <n v="7400"/>
    <n v="1747"/>
    <s v="4/7/2023"/>
    <s v="Praise"/>
    <s v="Pending"/>
    <s v="10/28/2023"/>
    <n v="1"/>
    <x v="11"/>
    <x v="1"/>
  </r>
  <r>
    <n v="1748"/>
    <s v="Anthony"/>
    <s v="Hill"/>
    <n v="38"/>
    <x v="2"/>
    <s v="Address_1748"/>
    <x v="8"/>
    <n v="19458796601"/>
    <s v="anthony.hill@kag.com"/>
    <x v="1"/>
    <n v="7870.1"/>
    <s v="4/16/2017"/>
    <s v="5/23/2023"/>
    <n v="1748"/>
    <n v="45032"/>
    <x v="0"/>
    <n v="2185.7800000000002"/>
    <n v="5684.32"/>
    <x v="87"/>
    <n v="1748"/>
    <n v="45811.46"/>
    <x v="1"/>
    <n v="7.62"/>
    <n v="60"/>
    <s v="7/20/2021"/>
    <x v="0"/>
    <n v="1748"/>
    <x v="0"/>
    <n v="3119.33"/>
    <n v="2664.92"/>
    <n v="133.25"/>
    <s v="6/14/2023"/>
    <s v="1/16/2023"/>
    <n v="9506"/>
    <n v="1748"/>
    <s v="10/14/2023"/>
    <s v="Praise"/>
    <s v="Resolved"/>
    <s v="3/6/2023"/>
    <n v="1"/>
    <x v="1"/>
    <x v="0"/>
  </r>
  <r>
    <n v="1749"/>
    <s v="Richard"/>
    <s v="Ramirez"/>
    <n v="47"/>
    <x v="0"/>
    <s v="Address_1749"/>
    <x v="34"/>
    <n v="19458796602"/>
    <s v="richard.ramirez@kag.com"/>
    <x v="0"/>
    <n v="2806.72"/>
    <s v="7/11/2011"/>
    <s v="12/3/2023"/>
    <n v="1749"/>
    <n v="45170"/>
    <x v="1"/>
    <n v="475.44"/>
    <n v="2331.2800000000002"/>
    <x v="81"/>
    <n v="1749"/>
    <n v="8077.41"/>
    <x v="2"/>
    <n v="6.61"/>
    <n v="24"/>
    <s v="9/5/2022"/>
    <x v="0"/>
    <n v="1749"/>
    <x v="0"/>
    <n v="8917.0300000000007"/>
    <n v="3471.55"/>
    <n v="173.58"/>
    <s v="4/9/2023"/>
    <s v="12/30/2023"/>
    <n v="7540"/>
    <n v="1749"/>
    <s v="1/11/2023"/>
    <s v="Complaint"/>
    <s v="Pending"/>
    <s v="6/30/2023"/>
    <n v="1"/>
    <x v="6"/>
    <x v="1"/>
  </r>
  <r>
    <n v="1750"/>
    <s v="Brian"/>
    <s v="Young"/>
    <n v="41"/>
    <x v="1"/>
    <s v="Address_1750"/>
    <x v="4"/>
    <n v="19458796603"/>
    <s v="brian.young@kag.com"/>
    <x v="1"/>
    <n v="7901.67"/>
    <s v="4/27/2020"/>
    <s v="6/29/2023"/>
    <n v="1750"/>
    <n v="45279"/>
    <x v="0"/>
    <n v="2289.62"/>
    <n v="10191.290000000001"/>
    <x v="26"/>
    <n v="1750"/>
    <n v="15571.88"/>
    <x v="1"/>
    <n v="3.35"/>
    <n v="24"/>
    <s v="4/8/2021"/>
    <x v="2"/>
    <n v="1750"/>
    <x v="1"/>
    <n v="5806.29"/>
    <n v="830.34"/>
    <n v="41.52"/>
    <s v="9/9/2023"/>
    <s v="9/26/2023"/>
    <n v="6919"/>
    <n v="1750"/>
    <s v="7/27/2023"/>
    <s v="Suggestion"/>
    <s v="Pending"/>
    <s v="4/29/2023"/>
    <n v="1"/>
    <x v="0"/>
    <x v="0"/>
  </r>
  <r>
    <n v="1751"/>
    <s v="Steven"/>
    <s v="Ramirez"/>
    <n v="61"/>
    <x v="1"/>
    <s v="Address_1751"/>
    <x v="36"/>
    <n v="19458796604"/>
    <s v="steven.ramirez@kag.com"/>
    <x v="1"/>
    <n v="7164.1"/>
    <s v="6/20/2008"/>
    <s v="6/12/2023"/>
    <n v="1751"/>
    <n v="44935"/>
    <x v="2"/>
    <n v="3604.46"/>
    <n v="10768.56"/>
    <x v="89"/>
    <n v="1751"/>
    <n v="11003.15"/>
    <x v="1"/>
    <n v="5.79"/>
    <n v="60"/>
    <s v="3/25/2022"/>
    <x v="1"/>
    <n v="1751"/>
    <x v="0"/>
    <n v="8722.5"/>
    <n v="394.26"/>
    <n v="19.71"/>
    <s v="12/16/2023"/>
    <s v="8/15/2023"/>
    <n v="2157"/>
    <n v="1751"/>
    <s v="5/9/2023"/>
    <s v="Complaint"/>
    <s v="Pending"/>
    <s v="7/18/2023"/>
    <n v="1"/>
    <x v="3"/>
    <x v="3"/>
  </r>
  <r>
    <n v="1752"/>
    <s v="Jennifer"/>
    <s v="Carter"/>
    <n v="31"/>
    <x v="0"/>
    <s v="Address_1752"/>
    <x v="0"/>
    <n v="19458796605"/>
    <s v="jennifer.carter@kag.com"/>
    <x v="1"/>
    <n v="6060.46"/>
    <s v="5/1/2010"/>
    <s v="12/17/2023"/>
    <n v="1752"/>
    <n v="45131"/>
    <x v="0"/>
    <n v="4101.79"/>
    <n v="10162.25"/>
    <x v="50"/>
    <n v="1752"/>
    <n v="28725.65"/>
    <x v="1"/>
    <n v="8.67"/>
    <n v="60"/>
    <s v="12/3/2021"/>
    <x v="0"/>
    <n v="1752"/>
    <x v="1"/>
    <n v="1744.71"/>
    <n v="2.11"/>
    <n v="0.11"/>
    <s v="12/3/2023"/>
    <s v="6/27/2023"/>
    <n v="8998"/>
    <n v="1752"/>
    <s v="12/9/2023"/>
    <s v="Praise"/>
    <s v="Resolved"/>
    <s v="1/3/2023"/>
    <n v="1"/>
    <x v="2"/>
    <x v="4"/>
  </r>
  <r>
    <n v="1753"/>
    <s v="Nancy"/>
    <s v="Rodriguez"/>
    <n v="45"/>
    <x v="1"/>
    <s v="Address_1753"/>
    <x v="4"/>
    <n v="19458796606"/>
    <s v="nancy.rodriguez@kag.com"/>
    <x v="0"/>
    <n v="484.04"/>
    <s v="11/3/2007"/>
    <s v="5/3/2023"/>
    <n v="1753"/>
    <n v="44969"/>
    <x v="2"/>
    <n v="2203.3000000000002"/>
    <n v="-1719.26"/>
    <x v="41"/>
    <n v="1753"/>
    <n v="21023.42"/>
    <x v="0"/>
    <n v="5.99"/>
    <n v="48"/>
    <s v="1/2/2022"/>
    <x v="0"/>
    <n v="1753"/>
    <x v="0"/>
    <n v="3063.77"/>
    <n v="288.83"/>
    <n v="14.44"/>
    <s v="9/4/2023"/>
    <s v="11/19/2023"/>
    <n v="1524"/>
    <n v="1753"/>
    <s v="2/17/2023"/>
    <s v="Suggestion"/>
    <s v="Resolved"/>
    <s v="8/11/2023"/>
    <n v="1"/>
    <x v="9"/>
    <x v="0"/>
  </r>
  <r>
    <n v="1754"/>
    <s v="Christopher"/>
    <s v="Hall"/>
    <n v="31"/>
    <x v="0"/>
    <s v="Address_1754"/>
    <x v="13"/>
    <n v="19458796607"/>
    <s v="christopher.hall@kag.com"/>
    <x v="1"/>
    <n v="7767.99"/>
    <s v="5/25/2021"/>
    <s v="2/7/2023"/>
    <n v="1754"/>
    <n v="45192"/>
    <x v="1"/>
    <n v="4969.03"/>
    <n v="2798.96"/>
    <x v="78"/>
    <n v="1754"/>
    <n v="15071.15"/>
    <x v="1"/>
    <n v="7.27"/>
    <n v="36"/>
    <s v="4/5/2020"/>
    <x v="2"/>
    <n v="1754"/>
    <x v="0"/>
    <n v="3825.05"/>
    <n v="4554.46"/>
    <n v="227.72"/>
    <s v="3/4/2023"/>
    <s v="1/3/2023"/>
    <n v="4853"/>
    <n v="1754"/>
    <s v="1/25/2023"/>
    <s v="Complaint"/>
    <s v="Pending"/>
    <s v="9/3/2023"/>
    <n v="1"/>
    <x v="6"/>
    <x v="4"/>
  </r>
  <r>
    <n v="1755"/>
    <s v="Jessica"/>
    <s v="Perez"/>
    <n v="61"/>
    <x v="0"/>
    <s v="Address_1755"/>
    <x v="18"/>
    <n v="19458796608"/>
    <s v="jessica.perez@kag.com"/>
    <x v="1"/>
    <n v="1411.02"/>
    <s v="8/30/2006"/>
    <s v="10/25/2023"/>
    <n v="1755"/>
    <n v="45111"/>
    <x v="1"/>
    <n v="4215.8599999999997"/>
    <n v="5626.88"/>
    <x v="86"/>
    <n v="1755"/>
    <n v="38628.480000000003"/>
    <x v="1"/>
    <n v="7.98"/>
    <n v="60"/>
    <s v="11/5/2022"/>
    <x v="0"/>
    <n v="1755"/>
    <x v="0"/>
    <n v="8609.36"/>
    <n v="2596.29"/>
    <n v="129.81"/>
    <s v="3/9/2023"/>
    <s v="12/18/2023"/>
    <n v="5998"/>
    <n v="1755"/>
    <s v="10/28/2023"/>
    <s v="Complaint"/>
    <s v="Pending"/>
    <s v="11/19/2023"/>
    <n v="1"/>
    <x v="2"/>
    <x v="3"/>
  </r>
  <r>
    <n v="1756"/>
    <s v="Michelle"/>
    <s v="Young"/>
    <n v="51"/>
    <x v="1"/>
    <s v="Address_1756"/>
    <x v="1"/>
    <n v="19458796609"/>
    <s v="michelle.young@kag.com"/>
    <x v="1"/>
    <n v="9623.52"/>
    <s v="5/26/2020"/>
    <s v="12/31/2023"/>
    <n v="1756"/>
    <n v="44959"/>
    <x v="0"/>
    <n v="1084.77"/>
    <n v="10708.29"/>
    <x v="41"/>
    <n v="1756"/>
    <n v="33541.72"/>
    <x v="2"/>
    <n v="1.44"/>
    <n v="24"/>
    <s v="9/9/2022"/>
    <x v="0"/>
    <n v="1756"/>
    <x v="0"/>
    <n v="8847.9599999999991"/>
    <n v="323.82"/>
    <n v="16.190000000000001"/>
    <s v="2/15/2023"/>
    <s v="4/5/2023"/>
    <n v="6400"/>
    <n v="1756"/>
    <s v="1/3/2023"/>
    <s v="Complaint"/>
    <s v="Pending"/>
    <s v="9/28/2023"/>
    <n v="1"/>
    <x v="9"/>
    <x v="1"/>
  </r>
  <r>
    <n v="1757"/>
    <s v="Betty"/>
    <s v="Jones"/>
    <n v="31"/>
    <x v="2"/>
    <s v="Address_1757"/>
    <x v="1"/>
    <n v="19458796610"/>
    <s v="betty.jones@kag.com"/>
    <x v="0"/>
    <n v="906.78"/>
    <s v="4/7/2005"/>
    <s v="8/20/2023"/>
    <n v="1757"/>
    <n v="44980"/>
    <x v="1"/>
    <n v="2289.2800000000002"/>
    <n v="3196.06"/>
    <x v="70"/>
    <n v="1757"/>
    <n v="49780.06"/>
    <x v="2"/>
    <n v="1.46"/>
    <n v="48"/>
    <s v="12/30/2022"/>
    <x v="0"/>
    <n v="1757"/>
    <x v="1"/>
    <n v="7940.18"/>
    <n v="4982.2700000000004"/>
    <n v="249.11"/>
    <s v="1/28/2023"/>
    <s v="8/20/2023"/>
    <n v="8011"/>
    <n v="1757"/>
    <s v="8/25/2023"/>
    <s v="Suggestion"/>
    <s v="Resolved"/>
    <s v="4/7/2023"/>
    <n v="1"/>
    <x v="9"/>
    <x v="4"/>
  </r>
  <r>
    <n v="1758"/>
    <s v="Steven"/>
    <s v="Thompson"/>
    <n v="42"/>
    <x v="0"/>
    <s v="Address_1758"/>
    <x v="23"/>
    <n v="19458796611"/>
    <s v="steven.thompson@kag.com"/>
    <x v="1"/>
    <n v="7230.73"/>
    <s v="10/2/2001"/>
    <s v="12/3/2023"/>
    <n v="1758"/>
    <n v="45158"/>
    <x v="0"/>
    <n v="1484.37"/>
    <n v="5746.36"/>
    <x v="22"/>
    <n v="1758"/>
    <n v="16287.42"/>
    <x v="2"/>
    <n v="2.0299999999999998"/>
    <n v="12"/>
    <s v="2/1/2020"/>
    <x v="1"/>
    <n v="1758"/>
    <x v="0"/>
    <n v="6242.79"/>
    <n v="452.7"/>
    <n v="22.64"/>
    <s v="3/16/2023"/>
    <s v="2/7/2023"/>
    <n v="9886"/>
    <n v="1758"/>
    <s v="1/4/2023"/>
    <s v="Complaint"/>
    <s v="Pending"/>
    <s v="12/4/2023"/>
    <n v="1"/>
    <x v="5"/>
    <x v="0"/>
  </r>
  <r>
    <n v="1759"/>
    <s v="Deborah"/>
    <s v="Jones"/>
    <n v="29"/>
    <x v="2"/>
    <s v="Address_1759"/>
    <x v="27"/>
    <n v="19458796612"/>
    <s v="deborah.jones@kag.com"/>
    <x v="0"/>
    <n v="3668.21"/>
    <s v="1/24/2004"/>
    <s v="9/9/2023"/>
    <n v="1759"/>
    <n v="45195"/>
    <x v="2"/>
    <n v="2755.7"/>
    <n v="912.51"/>
    <x v="24"/>
    <n v="1759"/>
    <n v="42418.77"/>
    <x v="2"/>
    <n v="2.4700000000000002"/>
    <n v="48"/>
    <s v="9/26/2022"/>
    <x v="2"/>
    <n v="1759"/>
    <x v="1"/>
    <n v="5098.5200000000004"/>
    <n v="4590.87"/>
    <n v="229.54"/>
    <s v="11/12/2023"/>
    <s v="7/14/2023"/>
    <n v="6191"/>
    <n v="1759"/>
    <s v="7/21/2023"/>
    <s v="Praise"/>
    <s v="Resolved"/>
    <s v="3/4/2023"/>
    <n v="1"/>
    <x v="6"/>
    <x v="4"/>
  </r>
  <r>
    <n v="1760"/>
    <s v="Kenneth"/>
    <s v="Adams"/>
    <n v="58"/>
    <x v="1"/>
    <s v="Address_1760"/>
    <x v="28"/>
    <n v="19458796613"/>
    <s v="kenneth.adams@kag.com"/>
    <x v="0"/>
    <n v="7383.33"/>
    <s v="1/11/2016"/>
    <s v="1/7/2023"/>
    <n v="1760"/>
    <n v="45078"/>
    <x v="0"/>
    <n v="1128.3499999999999"/>
    <n v="8511.68"/>
    <x v="5"/>
    <n v="1760"/>
    <n v="15822.87"/>
    <x v="0"/>
    <n v="8.3000000000000007"/>
    <n v="48"/>
    <s v="6/19/2020"/>
    <x v="1"/>
    <n v="1760"/>
    <x v="2"/>
    <n v="1852.07"/>
    <n v="1095.6400000000001"/>
    <n v="54.78"/>
    <s v="8/7/2023"/>
    <s v="10/22/2023"/>
    <n v="7197"/>
    <n v="1760"/>
    <s v="5/11/2023"/>
    <s v="Complaint"/>
    <s v="Pending"/>
    <s v="5/23/2023"/>
    <n v="1"/>
    <x v="7"/>
    <x v="1"/>
  </r>
  <r>
    <n v="1761"/>
    <s v="Richard"/>
    <s v="Young"/>
    <n v="57"/>
    <x v="0"/>
    <s v="Address_1761"/>
    <x v="26"/>
    <n v="19458796614"/>
    <s v="richard.young@kag.com"/>
    <x v="1"/>
    <n v="5237.63"/>
    <s v="5/20/2010"/>
    <s v="2/25/2023"/>
    <n v="1761"/>
    <n v="44988"/>
    <x v="0"/>
    <n v="185.79"/>
    <n v="5051.84"/>
    <x v="10"/>
    <n v="1761"/>
    <n v="1442.83"/>
    <x v="1"/>
    <n v="4.92"/>
    <n v="48"/>
    <s v="2/17/2021"/>
    <x v="2"/>
    <n v="1761"/>
    <x v="0"/>
    <n v="6899.67"/>
    <n v="3513.49"/>
    <n v="175.67"/>
    <s v="2/2/2023"/>
    <s v="7/4/2023"/>
    <n v="3686"/>
    <n v="1761"/>
    <s v="4/29/2023"/>
    <s v="Suggestion"/>
    <s v="Pending"/>
    <s v="1/2/2023"/>
    <n v="1"/>
    <x v="11"/>
    <x v="1"/>
  </r>
  <r>
    <n v="1762"/>
    <s v="Kevin"/>
    <s v="Martinez"/>
    <n v="37"/>
    <x v="0"/>
    <s v="Address_1762"/>
    <x v="39"/>
    <n v="19458796615"/>
    <s v="kevin.martinez@kag.com"/>
    <x v="0"/>
    <n v="6332.1"/>
    <s v="4/9/2005"/>
    <s v="6/17/2023"/>
    <n v="1762"/>
    <n v="45094"/>
    <x v="0"/>
    <n v="4522.87"/>
    <n v="10854.97"/>
    <x v="47"/>
    <n v="1762"/>
    <n v="8393.99"/>
    <x v="0"/>
    <n v="2.67"/>
    <n v="24"/>
    <s v="9/20/2021"/>
    <x v="1"/>
    <n v="1762"/>
    <x v="0"/>
    <n v="8518"/>
    <n v="1166.25"/>
    <n v="58.31"/>
    <s v="6/1/2023"/>
    <s v="2/24/2023"/>
    <n v="6159"/>
    <n v="1762"/>
    <s v="6/27/2023"/>
    <s v="Suggestion"/>
    <s v="Resolved"/>
    <s v="3/20/2023"/>
    <n v="1"/>
    <x v="7"/>
    <x v="0"/>
  </r>
  <r>
    <n v="1763"/>
    <s v="Brian"/>
    <s v="Hill"/>
    <n v="65"/>
    <x v="1"/>
    <s v="Address_1763"/>
    <x v="12"/>
    <n v="19458796616"/>
    <s v="brian.hill@kag.com"/>
    <x v="0"/>
    <n v="846.82"/>
    <s v="8/24/2003"/>
    <s v="11/13/2023"/>
    <n v="1763"/>
    <n v="45241"/>
    <x v="1"/>
    <n v="2603.61"/>
    <n v="-1756.79"/>
    <x v="41"/>
    <n v="1763"/>
    <n v="25915.06"/>
    <x v="1"/>
    <n v="5.79"/>
    <n v="60"/>
    <s v="8/20/2021"/>
    <x v="0"/>
    <n v="1763"/>
    <x v="2"/>
    <n v="8731.9"/>
    <n v="4960.47"/>
    <n v="248.02"/>
    <s v="8/28/2023"/>
    <s v="1/16/2023"/>
    <n v="4350"/>
    <n v="1763"/>
    <s v="9/13/2023"/>
    <s v="Complaint"/>
    <s v="Pending"/>
    <s v="6/23/2023"/>
    <n v="1"/>
    <x v="4"/>
    <x v="3"/>
  </r>
  <r>
    <n v="1764"/>
    <s v="Matthew"/>
    <s v="Anderson"/>
    <n v="59"/>
    <x v="2"/>
    <s v="Address_1764"/>
    <x v="27"/>
    <n v="19458796617"/>
    <s v="matthew.anderson@kag.com"/>
    <x v="0"/>
    <n v="9668.14"/>
    <s v="12/5/2014"/>
    <s v="8/7/2023"/>
    <n v="1764"/>
    <n v="45238"/>
    <x v="2"/>
    <n v="4575.66"/>
    <n v="5092.4799999999996"/>
    <x v="68"/>
    <n v="1764"/>
    <n v="40690.46"/>
    <x v="2"/>
    <n v="7.87"/>
    <n v="36"/>
    <s v="5/20/2022"/>
    <x v="1"/>
    <n v="1764"/>
    <x v="1"/>
    <n v="3169.26"/>
    <n v="897.48"/>
    <n v="44.87"/>
    <s v="7/4/2023"/>
    <s v="11/2/2023"/>
    <n v="6093"/>
    <n v="1764"/>
    <s v="3/5/2023"/>
    <s v="Suggestion"/>
    <s v="Resolved"/>
    <s v="7/8/2023"/>
    <n v="-1"/>
    <x v="4"/>
    <x v="1"/>
  </r>
  <r>
    <n v="1765"/>
    <s v="Carol"/>
    <s v="Miller"/>
    <n v="24"/>
    <x v="1"/>
    <s v="Address_1765"/>
    <x v="17"/>
    <n v="19458796618"/>
    <s v="carol.miller@kag.com"/>
    <x v="0"/>
    <n v="138.08000000000001"/>
    <s v="5/4/2017"/>
    <s v="3/6/2023"/>
    <n v="1765"/>
    <n v="44990"/>
    <x v="0"/>
    <n v="599.58000000000004"/>
    <n v="-461.5"/>
    <x v="69"/>
    <n v="1765"/>
    <n v="3813.22"/>
    <x v="1"/>
    <n v="2.2599999999999998"/>
    <n v="12"/>
    <s v="6/18/2021"/>
    <x v="1"/>
    <n v="1765"/>
    <x v="1"/>
    <n v="6282.59"/>
    <n v="1753.21"/>
    <n v="87.66"/>
    <s v="6/9/2023"/>
    <s v="8/19/2023"/>
    <n v="8063"/>
    <n v="1765"/>
    <s v="2/10/2023"/>
    <s v="Complaint"/>
    <s v="Resolved"/>
    <s v="9/2/2023"/>
    <n v="1"/>
    <x v="11"/>
    <x v="2"/>
  </r>
  <r>
    <n v="1766"/>
    <s v="Margaret"/>
    <s v="Lewis"/>
    <n v="32"/>
    <x v="1"/>
    <s v="Address_1766"/>
    <x v="20"/>
    <n v="19458796619"/>
    <s v="margaret.lewis@kag.com"/>
    <x v="1"/>
    <n v="9417.48"/>
    <s v="8/6/2019"/>
    <s v="7/13/2023"/>
    <n v="1766"/>
    <n v="44986"/>
    <x v="2"/>
    <n v="765.9"/>
    <n v="8651.58"/>
    <x v="56"/>
    <n v="1766"/>
    <n v="41768.720000000001"/>
    <x v="1"/>
    <n v="4.0999999999999996"/>
    <n v="36"/>
    <s v="7/18/2021"/>
    <x v="2"/>
    <n v="1766"/>
    <x v="1"/>
    <n v="9491.61"/>
    <n v="681.34"/>
    <n v="34.07"/>
    <s v="7/30/2023"/>
    <s v="10/29/2023"/>
    <n v="8983"/>
    <n v="1766"/>
    <s v="5/13/2023"/>
    <s v="Praise"/>
    <s v="Resolved"/>
    <s v="1/24/2023"/>
    <n v="1"/>
    <x v="11"/>
    <x v="4"/>
  </r>
  <r>
    <n v="1767"/>
    <s v="Anthony"/>
    <s v="Campbell"/>
    <n v="26"/>
    <x v="1"/>
    <s v="Address_1767"/>
    <x v="18"/>
    <n v="19458796620"/>
    <s v="anthony.campbell@kag.com"/>
    <x v="0"/>
    <n v="5725.68"/>
    <s v="11/10/2005"/>
    <s v="4/3/2023"/>
    <n v="1767"/>
    <n v="45205"/>
    <x v="1"/>
    <n v="1140.1600000000001"/>
    <n v="4585.5200000000004"/>
    <x v="90"/>
    <n v="1767"/>
    <n v="36087.65"/>
    <x v="1"/>
    <n v="2.75"/>
    <n v="24"/>
    <s v="3/12/2022"/>
    <x v="0"/>
    <n v="1767"/>
    <x v="1"/>
    <n v="8683.02"/>
    <n v="2474.34"/>
    <n v="123.72"/>
    <s v="7/13/2023"/>
    <s v="5/3/2023"/>
    <n v="234"/>
    <n v="1767"/>
    <s v="4/21/2023"/>
    <s v="Praise"/>
    <s v="Pending"/>
    <s v="4/6/2023"/>
    <n v="1"/>
    <x v="8"/>
    <x v="4"/>
  </r>
  <r>
    <n v="1768"/>
    <s v="Donna"/>
    <s v="Williams"/>
    <n v="21"/>
    <x v="2"/>
    <s v="Address_1768"/>
    <x v="13"/>
    <n v="19458796621"/>
    <s v="donna.williams@kag.com"/>
    <x v="1"/>
    <n v="2656.87"/>
    <s v="9/27/2020"/>
    <s v="12/7/2023"/>
    <n v="1768"/>
    <n v="45081"/>
    <x v="0"/>
    <n v="2291.02"/>
    <n v="4947.8900000000003"/>
    <x v="55"/>
    <n v="1768"/>
    <n v="2691.44"/>
    <x v="0"/>
    <n v="6.82"/>
    <n v="36"/>
    <s v="3/24/2021"/>
    <x v="2"/>
    <n v="1768"/>
    <x v="0"/>
    <n v="2415.69"/>
    <n v="2148.64"/>
    <n v="107.43"/>
    <s v="4/14/2023"/>
    <s v="11/1/2023"/>
    <n v="5696"/>
    <n v="1768"/>
    <s v="7/14/2023"/>
    <s v="Suggestion"/>
    <s v="Resolved"/>
    <s v="9/18/2023"/>
    <n v="-1"/>
    <x v="7"/>
    <x v="2"/>
  </r>
  <r>
    <n v="1769"/>
    <s v="John"/>
    <s v="Jackson"/>
    <n v="48"/>
    <x v="0"/>
    <s v="Address_1769"/>
    <x v="37"/>
    <n v="19458796622"/>
    <s v="john.jackson@kag.com"/>
    <x v="0"/>
    <n v="6413.5"/>
    <s v="7/1/2004"/>
    <s v="6/19/2023"/>
    <n v="1769"/>
    <n v="45034"/>
    <x v="0"/>
    <n v="4401.21"/>
    <n v="2012.29"/>
    <x v="5"/>
    <n v="1769"/>
    <n v="6208.49"/>
    <x v="2"/>
    <n v="2.23"/>
    <n v="36"/>
    <s v="2/16/2022"/>
    <x v="0"/>
    <n v="1769"/>
    <x v="2"/>
    <n v="4529.62"/>
    <n v="4068.26"/>
    <n v="203.41"/>
    <s v="3/4/2023"/>
    <s v="12/8/2023"/>
    <n v="6499"/>
    <n v="1769"/>
    <s v="6/7/2023"/>
    <s v="Complaint"/>
    <s v="Resolved"/>
    <s v="2/25/2023"/>
    <n v="-1"/>
    <x v="1"/>
    <x v="1"/>
  </r>
  <r>
    <n v="1770"/>
    <s v="Robert"/>
    <s v="Martinez"/>
    <n v="40"/>
    <x v="0"/>
    <s v="Address_1770"/>
    <x v="17"/>
    <n v="19458796623"/>
    <s v="robert.martinez@kag.com"/>
    <x v="0"/>
    <n v="6761.68"/>
    <s v="10/12/2018"/>
    <s v="8/14/2023"/>
    <n v="1770"/>
    <n v="45243"/>
    <x v="2"/>
    <n v="3255.56"/>
    <n v="10017.24"/>
    <x v="33"/>
    <n v="1770"/>
    <n v="4705.87"/>
    <x v="2"/>
    <n v="8.0299999999999994"/>
    <n v="12"/>
    <s v="7/22/2021"/>
    <x v="0"/>
    <n v="1770"/>
    <x v="2"/>
    <n v="1881.69"/>
    <n v="4271.9399999999996"/>
    <n v="213.6"/>
    <s v="8/1/2023"/>
    <s v="3/13/2023"/>
    <n v="9329"/>
    <n v="1770"/>
    <s v="9/16/2023"/>
    <s v="Praise"/>
    <s v="Resolved"/>
    <s v="4/29/2023"/>
    <n v="1"/>
    <x v="4"/>
    <x v="0"/>
  </r>
  <r>
    <n v="1771"/>
    <s v="Kevin"/>
    <s v="Ramirez"/>
    <n v="23"/>
    <x v="1"/>
    <s v="Address_1771"/>
    <x v="12"/>
    <n v="19458796624"/>
    <s v="kevin.ramirez@kag.com"/>
    <x v="1"/>
    <n v="7330.28"/>
    <s v="12/15/2013"/>
    <s v="8/19/2023"/>
    <n v="1771"/>
    <n v="45226"/>
    <x v="2"/>
    <n v="284.47000000000003"/>
    <n v="7614.75"/>
    <x v="13"/>
    <n v="1771"/>
    <n v="34270.660000000003"/>
    <x v="0"/>
    <n v="2.87"/>
    <n v="48"/>
    <s v="11/12/2021"/>
    <x v="0"/>
    <n v="1771"/>
    <x v="2"/>
    <n v="8498.08"/>
    <n v="4290.7700000000004"/>
    <n v="214.54"/>
    <s v="3/16/2023"/>
    <s v="10/29/2023"/>
    <n v="7768"/>
    <n v="1771"/>
    <s v="12/30/2023"/>
    <s v="Complaint"/>
    <s v="Pending"/>
    <s v="2/23/2023"/>
    <n v="1"/>
    <x v="8"/>
    <x v="2"/>
  </r>
  <r>
    <n v="1772"/>
    <s v="Brian"/>
    <s v="Lewis"/>
    <n v="45"/>
    <x v="1"/>
    <s v="Address_1772"/>
    <x v="30"/>
    <n v="19458796625"/>
    <s v="brian.lewis@kag.com"/>
    <x v="0"/>
    <n v="262.73"/>
    <s v="2/28/2016"/>
    <s v="10/8/2023"/>
    <n v="1772"/>
    <n v="44983"/>
    <x v="2"/>
    <n v="2041.91"/>
    <n v="2304.64"/>
    <x v="67"/>
    <n v="1772"/>
    <n v="28490.45"/>
    <x v="0"/>
    <n v="1.53"/>
    <n v="60"/>
    <s v="12/11/2022"/>
    <x v="1"/>
    <n v="1772"/>
    <x v="2"/>
    <n v="6461.01"/>
    <n v="183.76"/>
    <n v="9.19"/>
    <s v="6/22/2023"/>
    <s v="12/12/2023"/>
    <n v="3020"/>
    <n v="1772"/>
    <s v="1/13/2023"/>
    <s v="Praise"/>
    <s v="Resolved"/>
    <s v="6/1/2023"/>
    <n v="-1"/>
    <x v="9"/>
    <x v="0"/>
  </r>
  <r>
    <n v="1773"/>
    <s v="Donald"/>
    <s v="Anderson"/>
    <n v="29"/>
    <x v="2"/>
    <s v="Address_1773"/>
    <x v="27"/>
    <n v="19458796626"/>
    <s v="donald.anderson@kag.com"/>
    <x v="0"/>
    <n v="9829.5499999999993"/>
    <s v="6/4/2022"/>
    <s v="1/6/2023"/>
    <n v="1773"/>
    <n v="44969"/>
    <x v="0"/>
    <n v="3619.04"/>
    <n v="6210.51"/>
    <x v="68"/>
    <n v="1773"/>
    <n v="18584.060000000001"/>
    <x v="0"/>
    <n v="9.1999999999999993"/>
    <n v="60"/>
    <s v="9/30/2021"/>
    <x v="1"/>
    <n v="1773"/>
    <x v="2"/>
    <n v="7304.09"/>
    <n v="899.7"/>
    <n v="44.99"/>
    <s v="12/13/2023"/>
    <s v="9/9/2023"/>
    <n v="5711"/>
    <n v="1773"/>
    <s v="7/13/2023"/>
    <s v="Praise"/>
    <s v="Resolved"/>
    <s v="6/25/2023"/>
    <n v="1"/>
    <x v="9"/>
    <x v="4"/>
  </r>
  <r>
    <n v="1774"/>
    <s v="Daniel"/>
    <s v="Wright"/>
    <n v="64"/>
    <x v="1"/>
    <s v="Address_1774"/>
    <x v="24"/>
    <n v="19458796627"/>
    <s v="daniel.wright@kag.com"/>
    <x v="1"/>
    <n v="6217.34"/>
    <s v="2/27/2010"/>
    <s v="9/21/2023"/>
    <n v="1774"/>
    <n v="45244"/>
    <x v="0"/>
    <n v="1618.71"/>
    <n v="4598.63"/>
    <x v="19"/>
    <n v="1774"/>
    <n v="5327.27"/>
    <x v="2"/>
    <n v="4"/>
    <n v="36"/>
    <s v="3/3/2020"/>
    <x v="0"/>
    <n v="1774"/>
    <x v="0"/>
    <n v="2481.83"/>
    <n v="3195.5"/>
    <n v="159.78"/>
    <s v="7/31/2023"/>
    <s v="9/6/2023"/>
    <n v="4370"/>
    <n v="1774"/>
    <s v="6/16/2023"/>
    <s v="Praise"/>
    <s v="Resolved"/>
    <s v="10/5/2023"/>
    <n v="1"/>
    <x v="4"/>
    <x v="3"/>
  </r>
  <r>
    <n v="1775"/>
    <s v="Carol"/>
    <s v="Garcia"/>
    <n v="68"/>
    <x v="2"/>
    <s v="Address_1775"/>
    <x v="14"/>
    <n v="19458796628"/>
    <s v="carol.garcia@kag.com"/>
    <x v="0"/>
    <n v="3837.61"/>
    <s v="7/15/2007"/>
    <s v="2/22/2023"/>
    <n v="1775"/>
    <n v="45275"/>
    <x v="2"/>
    <n v="2467.88"/>
    <n v="1369.73"/>
    <x v="96"/>
    <n v="1775"/>
    <n v="20256.09"/>
    <x v="2"/>
    <n v="5.52"/>
    <n v="12"/>
    <s v="10/9/2021"/>
    <x v="2"/>
    <n v="1775"/>
    <x v="0"/>
    <n v="7532.74"/>
    <n v="3008.84"/>
    <n v="150.44"/>
    <s v="9/28/2023"/>
    <s v="7/23/2023"/>
    <n v="18"/>
    <n v="1775"/>
    <s v="11/1/2023"/>
    <s v="Complaint"/>
    <s v="Pending"/>
    <s v="12/1/2023"/>
    <n v="1"/>
    <x v="0"/>
    <x v="3"/>
  </r>
  <r>
    <n v="1776"/>
    <s v="Elizabeth"/>
    <s v="Lopez"/>
    <n v="39"/>
    <x v="2"/>
    <s v="Address_1776"/>
    <x v="12"/>
    <n v="19458796629"/>
    <s v="elizabeth.lopez@kag.com"/>
    <x v="1"/>
    <n v="5749.44"/>
    <s v="12/15/2016"/>
    <s v="1/19/2023"/>
    <n v="1776"/>
    <n v="45038"/>
    <x v="2"/>
    <n v="3560.04"/>
    <n v="2189.4"/>
    <x v="62"/>
    <n v="1776"/>
    <n v="34426.480000000003"/>
    <x v="2"/>
    <n v="1.91"/>
    <n v="60"/>
    <s v="11/8/2021"/>
    <x v="2"/>
    <n v="1776"/>
    <x v="1"/>
    <n v="3028.27"/>
    <n v="4032.65"/>
    <n v="201.63"/>
    <s v="2/17/2023"/>
    <s v="10/20/2023"/>
    <n v="7712"/>
    <n v="1776"/>
    <s v="5/8/2023"/>
    <s v="Complaint"/>
    <s v="Resolved"/>
    <s v="1/19/2023"/>
    <n v="1"/>
    <x v="1"/>
    <x v="0"/>
  </r>
  <r>
    <n v="1777"/>
    <s v="Emily"/>
    <s v="Campbell"/>
    <n v="41"/>
    <x v="2"/>
    <s v="Address_1777"/>
    <x v="19"/>
    <n v="19458796630"/>
    <s v="emily.campbell@kag.com"/>
    <x v="1"/>
    <n v="1866.38"/>
    <s v="4/7/2020"/>
    <s v="9/22/2023"/>
    <n v="1777"/>
    <n v="45256"/>
    <x v="2"/>
    <n v="4825.28"/>
    <n v="6691.66"/>
    <x v="12"/>
    <n v="1777"/>
    <n v="5577.17"/>
    <x v="0"/>
    <n v="5.32"/>
    <n v="60"/>
    <s v="11/23/2020"/>
    <x v="1"/>
    <n v="1777"/>
    <x v="0"/>
    <n v="9756.41"/>
    <n v="3873.97"/>
    <n v="193.7"/>
    <s v="5/2/2023"/>
    <s v="1/2/2023"/>
    <n v="8489"/>
    <n v="1777"/>
    <s v="3/12/2023"/>
    <s v="Praise"/>
    <s v="Pending"/>
    <s v="5/22/2023"/>
    <n v="1"/>
    <x v="4"/>
    <x v="0"/>
  </r>
  <r>
    <n v="1778"/>
    <s v="Kevin"/>
    <s v="Nguyen"/>
    <n v="51"/>
    <x v="1"/>
    <s v="Address_1778"/>
    <x v="26"/>
    <n v="19458796631"/>
    <s v="kevin.nguyen@kag.com"/>
    <x v="0"/>
    <n v="2547.94"/>
    <s v="11/14/2000"/>
    <s v="6/10/2023"/>
    <n v="1778"/>
    <n v="45149"/>
    <x v="1"/>
    <n v="1672.74"/>
    <n v="875.2"/>
    <x v="80"/>
    <n v="1778"/>
    <n v="42972.66"/>
    <x v="0"/>
    <n v="3"/>
    <n v="60"/>
    <s v="9/14/2020"/>
    <x v="2"/>
    <n v="1778"/>
    <x v="1"/>
    <n v="8875.7000000000007"/>
    <n v="1078.72"/>
    <n v="53.94"/>
    <s v="3/9/2023"/>
    <s v="7/16/2023"/>
    <n v="4345"/>
    <n v="1778"/>
    <s v="4/12/2023"/>
    <s v="Complaint"/>
    <s v="Pending"/>
    <s v="9/24/2023"/>
    <n v="1"/>
    <x v="5"/>
    <x v="1"/>
  </r>
  <r>
    <n v="1779"/>
    <s v="Ashley"/>
    <s v="Gonzalez"/>
    <n v="36"/>
    <x v="0"/>
    <s v="Address_1779"/>
    <x v="23"/>
    <n v="19458796632"/>
    <s v="ashley.gonzalez@kag.com"/>
    <x v="1"/>
    <n v="949.22"/>
    <s v="4/9/2014"/>
    <s v="9/21/2023"/>
    <n v="1779"/>
    <n v="45121"/>
    <x v="0"/>
    <n v="3724.44"/>
    <n v="-2775.22"/>
    <x v="50"/>
    <n v="1779"/>
    <n v="4082.52"/>
    <x v="2"/>
    <n v="8.56"/>
    <n v="36"/>
    <s v="5/10/2020"/>
    <x v="0"/>
    <n v="1779"/>
    <x v="0"/>
    <n v="1144.1400000000001"/>
    <n v="1719.69"/>
    <n v="85.98"/>
    <s v="8/18/2023"/>
    <s v="12/3/2023"/>
    <n v="4018"/>
    <n v="1779"/>
    <s v="3/5/2023"/>
    <s v="Praise"/>
    <s v="Pending"/>
    <s v="2/11/2023"/>
    <n v="1"/>
    <x v="2"/>
    <x v="0"/>
  </r>
  <r>
    <n v="1780"/>
    <s v="Joshua"/>
    <s v="Lewis"/>
    <n v="41"/>
    <x v="2"/>
    <s v="Address_1780"/>
    <x v="0"/>
    <n v="19458796633"/>
    <s v="joshua.lewis@kag.com"/>
    <x v="0"/>
    <n v="8804.41"/>
    <s v="5/6/2009"/>
    <s v="10/21/2023"/>
    <n v="1780"/>
    <n v="45107"/>
    <x v="2"/>
    <n v="3739.54"/>
    <n v="12543.95"/>
    <x v="31"/>
    <n v="1780"/>
    <n v="30801.49"/>
    <x v="1"/>
    <n v="7.42"/>
    <n v="24"/>
    <s v="3/3/2022"/>
    <x v="2"/>
    <n v="1780"/>
    <x v="0"/>
    <n v="7061.87"/>
    <n v="2828.44"/>
    <n v="141.41999999999999"/>
    <s v="1/31/2023"/>
    <s v="7/10/2023"/>
    <n v="7223"/>
    <n v="1780"/>
    <s v="1/23/2023"/>
    <s v="Praise"/>
    <s v="Resolved"/>
    <s v="6/11/2023"/>
    <n v="1"/>
    <x v="7"/>
    <x v="0"/>
  </r>
  <r>
    <n v="1781"/>
    <s v="Donald"/>
    <s v="Jackson"/>
    <n v="37"/>
    <x v="0"/>
    <s v="Address_1781"/>
    <x v="26"/>
    <n v="19458796634"/>
    <s v="donald.jackson@kag.com"/>
    <x v="0"/>
    <n v="2590.84"/>
    <s v="6/25/2017"/>
    <s v="6/9/2023"/>
    <n v="1781"/>
    <n v="45097"/>
    <x v="1"/>
    <n v="2718.08"/>
    <n v="-127.24"/>
    <x v="70"/>
    <n v="1781"/>
    <n v="10268.24"/>
    <x v="1"/>
    <n v="6.97"/>
    <n v="36"/>
    <s v="2/23/2021"/>
    <x v="0"/>
    <n v="1781"/>
    <x v="2"/>
    <n v="4033.03"/>
    <n v="4313.79"/>
    <n v="215.69"/>
    <s v="12/15/2023"/>
    <s v="5/19/2023"/>
    <n v="820"/>
    <n v="1781"/>
    <s v="9/20/2023"/>
    <s v="Suggestion"/>
    <s v="Resolved"/>
    <s v="4/24/2023"/>
    <n v="1"/>
    <x v="7"/>
    <x v="0"/>
  </r>
  <r>
    <n v="1782"/>
    <s v="Karen"/>
    <s v="Williams"/>
    <n v="69"/>
    <x v="2"/>
    <s v="Address_1782"/>
    <x v="15"/>
    <n v="19458796635"/>
    <s v="karen.williams@kag.com"/>
    <x v="1"/>
    <n v="7423.13"/>
    <s v="4/13/2007"/>
    <s v="1/23/2023"/>
    <n v="1782"/>
    <n v="45286"/>
    <x v="0"/>
    <n v="4068.69"/>
    <n v="11491.82"/>
    <x v="57"/>
    <n v="1782"/>
    <n v="5490.34"/>
    <x v="2"/>
    <n v="8.0299999999999994"/>
    <n v="36"/>
    <s v="2/5/2022"/>
    <x v="2"/>
    <n v="1782"/>
    <x v="1"/>
    <n v="7161.84"/>
    <n v="2626.04"/>
    <n v="131.30000000000001"/>
    <s v="5/2/2023"/>
    <s v="9/9/2023"/>
    <n v="982"/>
    <n v="1782"/>
    <s v="7/14/2023"/>
    <s v="Praise"/>
    <s v="Resolved"/>
    <s v="9/12/2023"/>
    <n v="1"/>
    <x v="0"/>
    <x v="3"/>
  </r>
  <r>
    <n v="1783"/>
    <s v="Margaret"/>
    <s v="Davis"/>
    <n v="51"/>
    <x v="1"/>
    <s v="Address_1783"/>
    <x v="35"/>
    <n v="19458796636"/>
    <s v="margaret.davis@kag.com"/>
    <x v="0"/>
    <n v="2814.57"/>
    <s v="2/16/2004"/>
    <s v="6/11/2023"/>
    <n v="1783"/>
    <n v="45183"/>
    <x v="1"/>
    <n v="2685.22"/>
    <n v="5499.79"/>
    <x v="58"/>
    <n v="1783"/>
    <n v="18393.61"/>
    <x v="1"/>
    <n v="3.64"/>
    <n v="24"/>
    <s v="1/19/2020"/>
    <x v="1"/>
    <n v="1783"/>
    <x v="1"/>
    <n v="2589.98"/>
    <n v="3451.71"/>
    <n v="172.59"/>
    <s v="11/15/2023"/>
    <s v="5/26/2023"/>
    <n v="7375"/>
    <n v="1783"/>
    <s v="7/6/2023"/>
    <s v="Complaint"/>
    <s v="Resolved"/>
    <s v="3/27/2023"/>
    <n v="1"/>
    <x v="6"/>
    <x v="1"/>
  </r>
  <r>
    <n v="1784"/>
    <s v="Mary"/>
    <s v="Davis"/>
    <n v="64"/>
    <x v="2"/>
    <s v="Address_1784"/>
    <x v="20"/>
    <n v="19458796637"/>
    <s v="mary.davis@kag.com"/>
    <x v="1"/>
    <n v="1545.29"/>
    <s v="5/30/2019"/>
    <s v="12/9/2023"/>
    <n v="1784"/>
    <n v="44975"/>
    <x v="2"/>
    <n v="3128.75"/>
    <n v="4674.04"/>
    <x v="59"/>
    <n v="1784"/>
    <n v="33679.47"/>
    <x v="0"/>
    <n v="5.08"/>
    <n v="60"/>
    <s v="4/2/2020"/>
    <x v="2"/>
    <n v="1784"/>
    <x v="1"/>
    <n v="3457.47"/>
    <n v="1928.13"/>
    <n v="96.41"/>
    <s v="7/9/2023"/>
    <s v="6/26/2023"/>
    <n v="3881"/>
    <n v="1784"/>
    <s v="6/21/2023"/>
    <s v="Suggestion"/>
    <s v="Pending"/>
    <s v="9/27/2023"/>
    <n v="1"/>
    <x v="9"/>
    <x v="3"/>
  </r>
  <r>
    <n v="1785"/>
    <s v="Susan"/>
    <s v="Martin"/>
    <n v="44"/>
    <x v="2"/>
    <s v="Address_1785"/>
    <x v="30"/>
    <n v="19458796638"/>
    <s v="susan.martin@kag.com"/>
    <x v="0"/>
    <n v="1170.53"/>
    <s v="8/1/2013"/>
    <s v="1/7/2023"/>
    <n v="1785"/>
    <n v="44974"/>
    <x v="1"/>
    <n v="4187.74"/>
    <n v="5358.27"/>
    <x v="31"/>
    <n v="1785"/>
    <n v="6931.59"/>
    <x v="2"/>
    <n v="1.78"/>
    <n v="36"/>
    <s v="7/8/2020"/>
    <x v="1"/>
    <n v="1785"/>
    <x v="1"/>
    <n v="1416.65"/>
    <n v="486.64"/>
    <n v="24.33"/>
    <s v="11/20/2023"/>
    <s v="8/4/2023"/>
    <n v="3768"/>
    <n v="1785"/>
    <s v="5/26/2023"/>
    <s v="Praise"/>
    <s v="Resolved"/>
    <s v="9/24/2023"/>
    <n v="1"/>
    <x v="9"/>
    <x v="0"/>
  </r>
  <r>
    <n v="1786"/>
    <s v="Richard"/>
    <s v="Campbell"/>
    <n v="61"/>
    <x v="0"/>
    <s v="Address_1786"/>
    <x v="3"/>
    <n v="19458796639"/>
    <s v="richard.campbell@kag.com"/>
    <x v="1"/>
    <n v="8616.42"/>
    <s v="7/13/2005"/>
    <s v="12/29/2023"/>
    <n v="1786"/>
    <n v="45153"/>
    <x v="1"/>
    <n v="2386.5700000000002"/>
    <n v="11002.99"/>
    <x v="73"/>
    <n v="1786"/>
    <n v="24309.17"/>
    <x v="0"/>
    <n v="1.61"/>
    <n v="48"/>
    <s v="11/22/2021"/>
    <x v="2"/>
    <n v="1786"/>
    <x v="1"/>
    <n v="4317.12"/>
    <n v="2210.39"/>
    <n v="110.52"/>
    <s v="4/15/2023"/>
    <s v="7/31/2023"/>
    <n v="3875"/>
    <n v="1786"/>
    <s v="8/21/2023"/>
    <s v="Praise"/>
    <s v="Resolved"/>
    <s v="6/27/2023"/>
    <n v="1"/>
    <x v="5"/>
    <x v="3"/>
  </r>
  <r>
    <n v="1787"/>
    <s v="Mark"/>
    <s v="Brown"/>
    <n v="46"/>
    <x v="1"/>
    <s v="Address_1787"/>
    <x v="18"/>
    <n v="19458796640"/>
    <s v="mark.brown@kag.com"/>
    <x v="1"/>
    <n v="1285.3900000000001"/>
    <s v="6/3/2000"/>
    <s v="1/24/2023"/>
    <n v="1787"/>
    <n v="45133"/>
    <x v="2"/>
    <n v="2395"/>
    <n v="-1109.6099999999999"/>
    <x v="2"/>
    <n v="1787"/>
    <n v="20899.25"/>
    <x v="1"/>
    <n v="3.96"/>
    <n v="60"/>
    <s v="9/9/2020"/>
    <x v="1"/>
    <n v="1787"/>
    <x v="0"/>
    <n v="6429.58"/>
    <n v="798"/>
    <n v="39.9"/>
    <s v="2/21/2023"/>
    <s v="5/22/2023"/>
    <n v="6544"/>
    <n v="1787"/>
    <s v="8/14/2023"/>
    <s v="Suggestion"/>
    <s v="Pending"/>
    <s v="9/16/2023"/>
    <n v="1"/>
    <x v="2"/>
    <x v="1"/>
  </r>
  <r>
    <n v="1788"/>
    <s v="Barbara"/>
    <s v="Lee"/>
    <n v="18"/>
    <x v="2"/>
    <s v="Address_1788"/>
    <x v="35"/>
    <n v="19458796641"/>
    <s v="barbara.lee@kag.com"/>
    <x v="1"/>
    <n v="962.78"/>
    <s v="3/14/2020"/>
    <s v="5/10/2023"/>
    <n v="1788"/>
    <n v="45152"/>
    <x v="2"/>
    <n v="2959.28"/>
    <n v="-1996.5"/>
    <x v="49"/>
    <n v="1788"/>
    <n v="21945.26"/>
    <x v="2"/>
    <n v="8.4"/>
    <n v="60"/>
    <s v="1/10/2022"/>
    <x v="2"/>
    <n v="1788"/>
    <x v="2"/>
    <n v="8808.86"/>
    <n v="1791.7"/>
    <n v="89.58"/>
    <s v="4/24/2023"/>
    <s v="4/27/2023"/>
    <n v="4241"/>
    <n v="1788"/>
    <s v="10/13/2023"/>
    <s v="Complaint"/>
    <s v="Pending"/>
    <s v="2/10/2023"/>
    <n v="1"/>
    <x v="5"/>
    <x v="2"/>
  </r>
  <r>
    <n v="1789"/>
    <s v="Joshua"/>
    <s v="Williams"/>
    <n v="63"/>
    <x v="1"/>
    <s v="Address_1789"/>
    <x v="22"/>
    <n v="19458796642"/>
    <s v="joshua.williams@kag.com"/>
    <x v="1"/>
    <n v="192.61"/>
    <s v="8/10/2021"/>
    <s v="9/12/2023"/>
    <n v="1789"/>
    <n v="45107"/>
    <x v="0"/>
    <n v="4022.93"/>
    <n v="-3830.32"/>
    <x v="35"/>
    <n v="1789"/>
    <n v="47227.42"/>
    <x v="1"/>
    <n v="6.38"/>
    <n v="60"/>
    <s v="8/15/2020"/>
    <x v="0"/>
    <n v="1789"/>
    <x v="0"/>
    <n v="2898.8"/>
    <n v="1515.16"/>
    <n v="75.760000000000005"/>
    <s v="8/28/2023"/>
    <s v="3/22/2023"/>
    <n v="7171"/>
    <n v="1789"/>
    <s v="11/25/2023"/>
    <s v="Suggestion"/>
    <s v="Resolved"/>
    <s v="11/22/2023"/>
    <n v="1"/>
    <x v="7"/>
    <x v="3"/>
  </r>
  <r>
    <n v="1790"/>
    <s v="Mary"/>
    <s v="Hall"/>
    <n v="53"/>
    <x v="0"/>
    <s v="Address_1790"/>
    <x v="33"/>
    <n v="19458796643"/>
    <s v="mary.hall@kag.com"/>
    <x v="1"/>
    <n v="3727.76"/>
    <s v="5/23/2004"/>
    <s v="9/13/2023"/>
    <n v="1790"/>
    <n v="44937"/>
    <x v="1"/>
    <n v="644.66"/>
    <n v="4372.42"/>
    <x v="19"/>
    <n v="1790"/>
    <n v="18102.47"/>
    <x v="0"/>
    <n v="4.82"/>
    <n v="36"/>
    <s v="11/19/2022"/>
    <x v="2"/>
    <n v="1790"/>
    <x v="0"/>
    <n v="8904.91"/>
    <n v="1226.7"/>
    <n v="61.34"/>
    <s v="4/29/2023"/>
    <s v="1/25/2023"/>
    <n v="434"/>
    <n v="1790"/>
    <s v="11/8/2023"/>
    <s v="Suggestion"/>
    <s v="Pending"/>
    <s v="5/14/2023"/>
    <n v="1"/>
    <x v="3"/>
    <x v="1"/>
  </r>
  <r>
    <n v="1791"/>
    <s v="Emily"/>
    <s v="Davis"/>
    <n v="60"/>
    <x v="1"/>
    <s v="Address_1791"/>
    <x v="21"/>
    <n v="19458796644"/>
    <s v="emily.davis@kag.com"/>
    <x v="1"/>
    <n v="9432.6"/>
    <s v="12/11/2006"/>
    <s v="9/7/2023"/>
    <n v="1791"/>
    <n v="45243"/>
    <x v="2"/>
    <n v="3858.37"/>
    <n v="5574.23"/>
    <x v="27"/>
    <n v="1791"/>
    <n v="49589.82"/>
    <x v="2"/>
    <n v="9.6999999999999993"/>
    <n v="12"/>
    <s v="2/15/2022"/>
    <x v="2"/>
    <n v="1791"/>
    <x v="0"/>
    <n v="8228.34"/>
    <n v="3427.91"/>
    <n v="171.4"/>
    <s v="11/20/2023"/>
    <s v="10/22/2023"/>
    <n v="2451"/>
    <n v="1791"/>
    <s v="1/10/2023"/>
    <s v="Suggestion"/>
    <s v="Resolved"/>
    <s v="7/31/2023"/>
    <n v="1"/>
    <x v="4"/>
    <x v="1"/>
  </r>
  <r>
    <n v="1792"/>
    <s v="Richard"/>
    <s v="Thompson"/>
    <n v="56"/>
    <x v="1"/>
    <s v="Address_1792"/>
    <x v="13"/>
    <n v="19458796645"/>
    <s v="richard.thompson@kag.com"/>
    <x v="0"/>
    <n v="9095.6299999999992"/>
    <s v="12/9/2007"/>
    <s v="12/5/2023"/>
    <n v="1792"/>
    <n v="45047"/>
    <x v="2"/>
    <n v="1480.85"/>
    <n v="7614.78"/>
    <x v="59"/>
    <n v="1792"/>
    <n v="27381.17"/>
    <x v="0"/>
    <n v="4.9800000000000004"/>
    <n v="12"/>
    <s v="4/26/2020"/>
    <x v="2"/>
    <n v="1792"/>
    <x v="2"/>
    <n v="6832.43"/>
    <n v="1004.34"/>
    <n v="50.22"/>
    <s v="6/2/2023"/>
    <s v="1/30/2023"/>
    <n v="450"/>
    <n v="1792"/>
    <s v="11/4/2023"/>
    <s v="Praise"/>
    <s v="Resolved"/>
    <s v="12/6/2023"/>
    <n v="1"/>
    <x v="10"/>
    <x v="1"/>
  </r>
  <r>
    <n v="1793"/>
    <s v="Melissa"/>
    <s v="Thomas"/>
    <n v="62"/>
    <x v="0"/>
    <s v="Address_1793"/>
    <x v="9"/>
    <n v="19458796646"/>
    <s v="melissa.thomas@kag.com"/>
    <x v="0"/>
    <n v="1239.02"/>
    <s v="1/18/2016"/>
    <s v="4/16/2023"/>
    <n v="1793"/>
    <n v="45014"/>
    <x v="2"/>
    <n v="364.46"/>
    <n v="1603.48"/>
    <x v="18"/>
    <n v="1793"/>
    <n v="42281.56"/>
    <x v="0"/>
    <n v="5.22"/>
    <n v="24"/>
    <s v="4/7/2020"/>
    <x v="0"/>
    <n v="1793"/>
    <x v="1"/>
    <n v="8748.7000000000007"/>
    <n v="3385.39"/>
    <n v="169.27"/>
    <s v="7/25/2023"/>
    <s v="8/15/2023"/>
    <n v="5351"/>
    <n v="1793"/>
    <s v="8/31/2023"/>
    <s v="Suggestion"/>
    <s v="Pending"/>
    <s v="1/11/2023"/>
    <n v="1"/>
    <x v="11"/>
    <x v="3"/>
  </r>
  <r>
    <n v="1794"/>
    <s v="Anthony"/>
    <s v="Gonzalez"/>
    <n v="63"/>
    <x v="2"/>
    <s v="Address_1794"/>
    <x v="24"/>
    <n v="19458796647"/>
    <s v="anthony.gonzalez@kag.com"/>
    <x v="0"/>
    <n v="223.7"/>
    <s v="6/14/2014"/>
    <s v="12/22/2023"/>
    <n v="1794"/>
    <n v="45027"/>
    <x v="0"/>
    <n v="3962.96"/>
    <n v="-3739.26"/>
    <x v="59"/>
    <n v="1794"/>
    <n v="18094.349999999999"/>
    <x v="0"/>
    <n v="9.93"/>
    <n v="12"/>
    <s v="5/27/2020"/>
    <x v="0"/>
    <n v="1794"/>
    <x v="2"/>
    <n v="3934.17"/>
    <n v="194.1"/>
    <n v="9.6999999999999993"/>
    <s v="3/1/2023"/>
    <s v="10/4/2023"/>
    <n v="5851"/>
    <n v="1794"/>
    <s v="6/6/2023"/>
    <s v="Complaint"/>
    <s v="Resolved"/>
    <s v="4/4/2023"/>
    <n v="1"/>
    <x v="1"/>
    <x v="3"/>
  </r>
  <r>
    <n v="1795"/>
    <s v="Ronald"/>
    <s v="Williams"/>
    <n v="24"/>
    <x v="2"/>
    <s v="Address_1795"/>
    <x v="11"/>
    <n v="19458796648"/>
    <s v="ronald.williams@kag.com"/>
    <x v="0"/>
    <n v="7534.97"/>
    <s v="5/18/2002"/>
    <s v="11/8/2023"/>
    <n v="1795"/>
    <n v="45025"/>
    <x v="1"/>
    <n v="734.26"/>
    <n v="6800.71"/>
    <x v="78"/>
    <n v="1795"/>
    <n v="5153.92"/>
    <x v="0"/>
    <n v="2.1800000000000002"/>
    <n v="60"/>
    <s v="6/29/2020"/>
    <x v="1"/>
    <n v="1795"/>
    <x v="1"/>
    <n v="9476.07"/>
    <n v="3371.65"/>
    <n v="168.58"/>
    <s v="6/17/2023"/>
    <s v="3/13/2023"/>
    <n v="4975"/>
    <n v="1795"/>
    <s v="3/19/2023"/>
    <s v="Suggestion"/>
    <s v="Pending"/>
    <s v="2/16/2023"/>
    <n v="1"/>
    <x v="1"/>
    <x v="2"/>
  </r>
  <r>
    <n v="1796"/>
    <s v="Kenneth"/>
    <s v="Mitchell"/>
    <n v="60"/>
    <x v="1"/>
    <s v="Address_1796"/>
    <x v="26"/>
    <n v="19458796649"/>
    <s v="kenneth.mitchell@kag.com"/>
    <x v="1"/>
    <n v="3134.13"/>
    <s v="4/1/2008"/>
    <s v="12/14/2023"/>
    <n v="1796"/>
    <n v="44948"/>
    <x v="2"/>
    <n v="1074.18"/>
    <n v="2059.9499999999998"/>
    <x v="56"/>
    <n v="1796"/>
    <n v="5135.78"/>
    <x v="2"/>
    <n v="3.3"/>
    <n v="48"/>
    <s v="4/15/2022"/>
    <x v="2"/>
    <n v="1796"/>
    <x v="1"/>
    <n v="2613.54"/>
    <n v="212.66"/>
    <n v="10.63"/>
    <s v="6/18/2023"/>
    <s v="6/20/2023"/>
    <n v="1816"/>
    <n v="1796"/>
    <s v="3/11/2023"/>
    <s v="Praise"/>
    <s v="Pending"/>
    <s v="10/5/2023"/>
    <n v="1"/>
    <x v="3"/>
    <x v="1"/>
  </r>
  <r>
    <n v="1797"/>
    <s v="Thomas"/>
    <s v="Rodriguez"/>
    <n v="37"/>
    <x v="2"/>
    <s v="Address_1797"/>
    <x v="36"/>
    <n v="19458796650"/>
    <s v="thomas.rodriguez@kag.com"/>
    <x v="1"/>
    <n v="8363.2999999999993"/>
    <s v="1/23/2009"/>
    <s v="2/1/2023"/>
    <n v="1797"/>
    <n v="45030"/>
    <x v="1"/>
    <n v="3533.78"/>
    <n v="4829.5200000000004"/>
    <x v="34"/>
    <n v="1797"/>
    <n v="29133.32"/>
    <x v="1"/>
    <n v="5.08"/>
    <n v="48"/>
    <s v="5/17/2020"/>
    <x v="0"/>
    <n v="1797"/>
    <x v="2"/>
    <n v="6206.46"/>
    <n v="890.08"/>
    <n v="44.5"/>
    <s v="2/5/2023"/>
    <s v="8/9/2023"/>
    <n v="9086"/>
    <n v="1797"/>
    <s v="11/21/2023"/>
    <s v="Complaint"/>
    <s v="Pending"/>
    <s v="8/28/2023"/>
    <n v="1"/>
    <x v="1"/>
    <x v="0"/>
  </r>
  <r>
    <n v="1798"/>
    <s v="Michelle"/>
    <s v="Wilson"/>
    <n v="37"/>
    <x v="0"/>
    <s v="Address_1798"/>
    <x v="26"/>
    <n v="19458796651"/>
    <s v="michelle.wilson@kag.com"/>
    <x v="1"/>
    <n v="2232.75"/>
    <s v="11/13/2001"/>
    <s v="3/18/2023"/>
    <n v="1798"/>
    <n v="44997"/>
    <x v="2"/>
    <n v="2826.97"/>
    <n v="5059.72"/>
    <x v="75"/>
    <n v="1798"/>
    <n v="46565.87"/>
    <x v="1"/>
    <n v="6.14"/>
    <n v="60"/>
    <s v="5/6/2021"/>
    <x v="1"/>
    <n v="1798"/>
    <x v="2"/>
    <n v="5203.08"/>
    <n v="2515.9899999999998"/>
    <n v="125.8"/>
    <s v="7/6/2023"/>
    <s v="8/11/2023"/>
    <n v="845"/>
    <n v="1798"/>
    <s v="4/29/2023"/>
    <s v="Complaint"/>
    <s v="Resolved"/>
    <s v="10/11/2023"/>
    <n v="1"/>
    <x v="11"/>
    <x v="0"/>
  </r>
  <r>
    <n v="1799"/>
    <s v="Donald"/>
    <s v="Gonzalez"/>
    <n v="42"/>
    <x v="1"/>
    <s v="Address_1799"/>
    <x v="37"/>
    <n v="19458796652"/>
    <s v="donald.gonzalez@kag.com"/>
    <x v="1"/>
    <n v="4972.87"/>
    <s v="1/1/2004"/>
    <s v="11/22/2023"/>
    <n v="1799"/>
    <n v="45212"/>
    <x v="2"/>
    <n v="4603.28"/>
    <n v="9576.15"/>
    <x v="8"/>
    <n v="1799"/>
    <n v="4489.82"/>
    <x v="0"/>
    <n v="2.33"/>
    <n v="36"/>
    <s v="11/17/2020"/>
    <x v="2"/>
    <n v="1799"/>
    <x v="1"/>
    <n v="7753.35"/>
    <n v="4939.53"/>
    <n v="246.98"/>
    <s v="8/15/2023"/>
    <s v="7/8/2023"/>
    <n v="8791"/>
    <n v="1799"/>
    <s v="10/4/2023"/>
    <s v="Praise"/>
    <s v="Pending"/>
    <s v="8/28/2023"/>
    <n v="1"/>
    <x v="8"/>
    <x v="0"/>
  </r>
  <r>
    <n v="1800"/>
    <s v="Kimberly"/>
    <s v="Miller"/>
    <n v="60"/>
    <x v="1"/>
    <s v="Address_1800"/>
    <x v="36"/>
    <n v="19458796653"/>
    <s v="kimberly.miller@kag.com"/>
    <x v="0"/>
    <n v="426.17"/>
    <s v="6/26/2010"/>
    <s v="4/3/2023"/>
    <n v="1800"/>
    <n v="45242"/>
    <x v="1"/>
    <n v="4772.13"/>
    <n v="5198.3"/>
    <x v="39"/>
    <n v="1800"/>
    <n v="34766.75"/>
    <x v="0"/>
    <n v="3.96"/>
    <n v="36"/>
    <s v="1/16/2021"/>
    <x v="0"/>
    <n v="1800"/>
    <x v="0"/>
    <n v="4138.83"/>
    <n v="3189.49"/>
    <n v="159.47"/>
    <s v="5/19/2023"/>
    <s v="8/21/2023"/>
    <n v="4973"/>
    <n v="1800"/>
    <s v="1/4/2023"/>
    <s v="Suggestion"/>
    <s v="Pending"/>
    <s v="2/2/2023"/>
    <n v="1"/>
    <x v="4"/>
    <x v="1"/>
  </r>
  <r>
    <n v="1801"/>
    <s v="Nancy"/>
    <s v="Anderson"/>
    <n v="38"/>
    <x v="2"/>
    <s v="Address_1801"/>
    <x v="8"/>
    <n v="19458796654"/>
    <s v="nancy.anderson@kag.com"/>
    <x v="1"/>
    <n v="8957.68"/>
    <s v="5/25/2000"/>
    <s v="1/10/2023"/>
    <n v="1801"/>
    <n v="44981"/>
    <x v="1"/>
    <n v="1576.67"/>
    <n v="10534.35"/>
    <x v="67"/>
    <n v="1801"/>
    <n v="28599.3"/>
    <x v="0"/>
    <n v="2.98"/>
    <n v="60"/>
    <s v="9/11/2020"/>
    <x v="0"/>
    <n v="1801"/>
    <x v="1"/>
    <n v="9272.36"/>
    <n v="17.12"/>
    <n v="0.86"/>
    <s v="1/28/2023"/>
    <s v="4/14/2023"/>
    <n v="8641"/>
    <n v="1801"/>
    <s v="5/14/2023"/>
    <s v="Suggestion"/>
    <s v="Pending"/>
    <s v="8/31/2023"/>
    <n v="1"/>
    <x v="9"/>
    <x v="0"/>
  </r>
  <r>
    <n v="1802"/>
    <s v="Brian"/>
    <s v="Miller"/>
    <n v="26"/>
    <x v="2"/>
    <s v="Address_1802"/>
    <x v="27"/>
    <n v="19458796655"/>
    <s v="brian.miller@kag.com"/>
    <x v="1"/>
    <n v="1861.96"/>
    <s v="5/28/2005"/>
    <s v="11/26/2023"/>
    <n v="1802"/>
    <n v="45053"/>
    <x v="0"/>
    <n v="1627.75"/>
    <n v="234.21"/>
    <x v="61"/>
    <n v="1802"/>
    <n v="32960.28"/>
    <x v="1"/>
    <n v="8.65"/>
    <n v="60"/>
    <s v="10/11/2021"/>
    <x v="2"/>
    <n v="1802"/>
    <x v="2"/>
    <n v="1866.03"/>
    <n v="3879.38"/>
    <n v="193.97"/>
    <s v="1/15/2023"/>
    <s v="1/20/2023"/>
    <n v="2302"/>
    <n v="1802"/>
    <s v="7/29/2023"/>
    <s v="Suggestion"/>
    <s v="Resolved"/>
    <s v="3/21/2023"/>
    <n v="1"/>
    <x v="10"/>
    <x v="4"/>
  </r>
  <r>
    <n v="1803"/>
    <s v="Andrew"/>
    <s v="Nguyen"/>
    <n v="44"/>
    <x v="2"/>
    <s v="Address_1803"/>
    <x v="19"/>
    <n v="19458796656"/>
    <s v="andrew.nguyen@kag.com"/>
    <x v="1"/>
    <n v="3017.56"/>
    <s v="5/29/2015"/>
    <s v="2/3/2023"/>
    <n v="1803"/>
    <n v="44965"/>
    <x v="0"/>
    <n v="1056.6099999999999"/>
    <n v="1960.95"/>
    <x v="88"/>
    <n v="1803"/>
    <n v="11561.51"/>
    <x v="2"/>
    <n v="8.51"/>
    <n v="24"/>
    <s v="3/6/2020"/>
    <x v="0"/>
    <n v="1803"/>
    <x v="2"/>
    <n v="6519.62"/>
    <n v="1702.98"/>
    <n v="85.15"/>
    <s v="5/23/2023"/>
    <s v="10/7/2023"/>
    <n v="7078"/>
    <n v="1803"/>
    <s v="7/19/2023"/>
    <s v="Suggestion"/>
    <s v="Pending"/>
    <s v="9/1/2023"/>
    <n v="1"/>
    <x v="9"/>
    <x v="0"/>
  </r>
  <r>
    <n v="1804"/>
    <s v="Deborah"/>
    <s v="King"/>
    <n v="45"/>
    <x v="1"/>
    <s v="Address_1804"/>
    <x v="29"/>
    <n v="19458796657"/>
    <s v="deborah.king@kag.com"/>
    <x v="0"/>
    <n v="4849.03"/>
    <s v="12/25/2004"/>
    <s v="12/6/2023"/>
    <n v="1804"/>
    <n v="45065"/>
    <x v="1"/>
    <n v="2592.91"/>
    <n v="7441.94"/>
    <x v="24"/>
    <n v="1804"/>
    <n v="4454.92"/>
    <x v="1"/>
    <n v="3.16"/>
    <n v="36"/>
    <s v="8/24/2022"/>
    <x v="1"/>
    <n v="1804"/>
    <x v="0"/>
    <n v="1666.71"/>
    <n v="4960.5"/>
    <n v="248.02"/>
    <s v="3/2/2023"/>
    <s v="3/5/2023"/>
    <n v="8947"/>
    <n v="1804"/>
    <s v="2/13/2023"/>
    <s v="Praise"/>
    <s v="Resolved"/>
    <s v="4/28/2023"/>
    <n v="1"/>
    <x v="10"/>
    <x v="0"/>
  </r>
  <r>
    <n v="1805"/>
    <s v="Jennifer"/>
    <s v="Green"/>
    <n v="42"/>
    <x v="2"/>
    <s v="Address_1805"/>
    <x v="23"/>
    <n v="19458796658"/>
    <s v="jennifer.green@kag.com"/>
    <x v="0"/>
    <n v="2785.56"/>
    <s v="2/27/2017"/>
    <s v="4/21/2023"/>
    <n v="1805"/>
    <n v="45058"/>
    <x v="2"/>
    <n v="1896.16"/>
    <n v="4681.72"/>
    <x v="34"/>
    <n v="1805"/>
    <n v="4661.68"/>
    <x v="1"/>
    <n v="4.91"/>
    <n v="12"/>
    <s v="3/5/2021"/>
    <x v="1"/>
    <n v="1805"/>
    <x v="0"/>
    <n v="9745.98"/>
    <n v="3031.9"/>
    <n v="151.6"/>
    <s v="6/7/2023"/>
    <s v="12/4/2023"/>
    <n v="5506"/>
    <n v="1805"/>
    <s v="3/6/2023"/>
    <s v="Complaint"/>
    <s v="Resolved"/>
    <s v="3/17/2023"/>
    <n v="1"/>
    <x v="10"/>
    <x v="0"/>
  </r>
  <r>
    <n v="1806"/>
    <s v="Christopher"/>
    <s v="Perez"/>
    <n v="53"/>
    <x v="1"/>
    <s v="Address_1806"/>
    <x v="19"/>
    <n v="19458796659"/>
    <s v="christopher.perez@kag.com"/>
    <x v="0"/>
    <n v="497.62"/>
    <s v="7/17/2021"/>
    <s v="10/16/2023"/>
    <n v="1806"/>
    <n v="45162"/>
    <x v="0"/>
    <n v="83.12"/>
    <n v="580.74"/>
    <x v="26"/>
    <n v="1806"/>
    <n v="13089.51"/>
    <x v="0"/>
    <n v="6.86"/>
    <n v="12"/>
    <s v="1/12/2020"/>
    <x v="0"/>
    <n v="1806"/>
    <x v="1"/>
    <n v="2820.69"/>
    <n v="4626.76"/>
    <n v="231.34"/>
    <s v="9/13/2023"/>
    <s v="12/26/2023"/>
    <n v="504"/>
    <n v="1806"/>
    <s v="6/14/2023"/>
    <s v="Suggestion"/>
    <s v="Resolved"/>
    <s v="5/7/2023"/>
    <n v="-1"/>
    <x v="5"/>
    <x v="1"/>
  </r>
  <r>
    <n v="1807"/>
    <s v="Ashley"/>
    <s v="White"/>
    <n v="51"/>
    <x v="2"/>
    <s v="Address_1807"/>
    <x v="38"/>
    <n v="19458796660"/>
    <s v="ashley.white@kag.com"/>
    <x v="0"/>
    <n v="387.95"/>
    <s v="1/23/2019"/>
    <s v="12/10/2023"/>
    <n v="1807"/>
    <n v="45087"/>
    <x v="1"/>
    <n v="1980.83"/>
    <n v="2368.7800000000002"/>
    <x v="29"/>
    <n v="1807"/>
    <n v="11468.32"/>
    <x v="0"/>
    <n v="1.43"/>
    <n v="36"/>
    <s v="4/18/2022"/>
    <x v="0"/>
    <n v="1807"/>
    <x v="1"/>
    <n v="7955.1"/>
    <n v="244.44"/>
    <n v="12.22"/>
    <s v="7/20/2023"/>
    <s v="3/6/2023"/>
    <n v="9798"/>
    <n v="1807"/>
    <s v="8/3/2023"/>
    <s v="Suggestion"/>
    <s v="Resolved"/>
    <s v="3/7/2023"/>
    <n v="1"/>
    <x v="7"/>
    <x v="1"/>
  </r>
  <r>
    <n v="1808"/>
    <s v="John"/>
    <s v="Carter"/>
    <n v="19"/>
    <x v="1"/>
    <s v="Address_1808"/>
    <x v="16"/>
    <n v="19458796661"/>
    <s v="john.carter@kag.com"/>
    <x v="1"/>
    <n v="9556.61"/>
    <s v="9/23/2017"/>
    <s v="4/7/2023"/>
    <n v="1808"/>
    <n v="44971"/>
    <x v="0"/>
    <n v="317.89"/>
    <n v="9874.5"/>
    <x v="38"/>
    <n v="1808"/>
    <n v="7191.52"/>
    <x v="2"/>
    <n v="8.9499999999999993"/>
    <n v="48"/>
    <s v="7/13/2022"/>
    <x v="0"/>
    <n v="1808"/>
    <x v="1"/>
    <n v="7561.04"/>
    <n v="1845.45"/>
    <n v="92.27"/>
    <s v="5/22/2023"/>
    <s v="11/23/2023"/>
    <n v="8112"/>
    <n v="1808"/>
    <s v="4/10/2023"/>
    <s v="Suggestion"/>
    <s v="Resolved"/>
    <s v="10/14/2023"/>
    <n v="1"/>
    <x v="9"/>
    <x v="2"/>
  </r>
  <r>
    <n v="1809"/>
    <s v="Elizabeth"/>
    <s v="Torres"/>
    <n v="26"/>
    <x v="1"/>
    <s v="Address_1809"/>
    <x v="32"/>
    <n v="19458796662"/>
    <s v="elizabeth.torres@kag.com"/>
    <x v="0"/>
    <n v="3322.41"/>
    <s v="5/3/2017"/>
    <s v="11/9/2023"/>
    <n v="1809"/>
    <n v="45091"/>
    <x v="1"/>
    <n v="3997.23"/>
    <n v="-674.82"/>
    <x v="8"/>
    <n v="1809"/>
    <n v="13969.47"/>
    <x v="0"/>
    <n v="5.6"/>
    <n v="60"/>
    <s v="5/1/2022"/>
    <x v="1"/>
    <n v="1809"/>
    <x v="1"/>
    <n v="9784.09"/>
    <n v="1437.06"/>
    <n v="71.849999999999994"/>
    <s v="9/19/2023"/>
    <s v="10/8/2023"/>
    <n v="2285"/>
    <n v="1809"/>
    <s v="2/4/2023"/>
    <s v="Praise"/>
    <s v="Resolved"/>
    <s v="6/6/2023"/>
    <n v="1"/>
    <x v="7"/>
    <x v="4"/>
  </r>
  <r>
    <n v="1810"/>
    <s v="Kenneth"/>
    <s v="Baker"/>
    <n v="36"/>
    <x v="1"/>
    <s v="Address_1810"/>
    <x v="13"/>
    <n v="19458796663"/>
    <s v="kenneth.baker@kag.com"/>
    <x v="0"/>
    <n v="3410.48"/>
    <s v="5/25/2004"/>
    <s v="5/30/2023"/>
    <n v="1810"/>
    <n v="45266"/>
    <x v="2"/>
    <n v="4645.18"/>
    <n v="-1234.7"/>
    <x v="97"/>
    <n v="1810"/>
    <n v="27164.71"/>
    <x v="0"/>
    <n v="3.04"/>
    <n v="24"/>
    <s v="10/24/2021"/>
    <x v="1"/>
    <n v="1810"/>
    <x v="1"/>
    <n v="9405.0499999999993"/>
    <n v="1872.92"/>
    <n v="93.65"/>
    <s v="9/1/2023"/>
    <s v="12/12/2023"/>
    <n v="6064"/>
    <n v="1810"/>
    <s v="1/5/2023"/>
    <s v="Praise"/>
    <s v="Resolved"/>
    <s v="5/13/2023"/>
    <n v="1"/>
    <x v="0"/>
    <x v="0"/>
  </r>
  <r>
    <n v="1811"/>
    <s v="Emily"/>
    <s v="Smith"/>
    <n v="32"/>
    <x v="2"/>
    <s v="Address_1811"/>
    <x v="37"/>
    <n v="19458796664"/>
    <s v="emily.smith@kag.com"/>
    <x v="1"/>
    <n v="9236.7099999999991"/>
    <s v="8/10/2011"/>
    <s v="7/23/2023"/>
    <n v="1811"/>
    <n v="45152"/>
    <x v="0"/>
    <n v="1486.16"/>
    <n v="10722.87"/>
    <x v="61"/>
    <n v="1811"/>
    <n v="47526.18"/>
    <x v="0"/>
    <n v="4.57"/>
    <n v="24"/>
    <s v="4/17/2021"/>
    <x v="0"/>
    <n v="1811"/>
    <x v="1"/>
    <n v="8841.7000000000007"/>
    <n v="1523.65"/>
    <n v="76.180000000000007"/>
    <s v="12/23/2023"/>
    <s v="12/28/2023"/>
    <n v="3261"/>
    <n v="1811"/>
    <s v="9/10/2023"/>
    <s v="Complaint"/>
    <s v="Pending"/>
    <s v="7/16/2023"/>
    <n v="1"/>
    <x v="5"/>
    <x v="4"/>
  </r>
  <r>
    <n v="1812"/>
    <s v="Kimberly"/>
    <s v="Martinez"/>
    <n v="38"/>
    <x v="2"/>
    <s v="Address_1812"/>
    <x v="36"/>
    <n v="19458796665"/>
    <s v="kimberly.martinez@kag.com"/>
    <x v="0"/>
    <n v="8377.92"/>
    <s v="3/27/2004"/>
    <s v="8/10/2023"/>
    <n v="1812"/>
    <n v="45075"/>
    <x v="0"/>
    <n v="3257.06"/>
    <n v="11634.98"/>
    <x v="36"/>
    <n v="1812"/>
    <n v="46191.17"/>
    <x v="1"/>
    <n v="9.1199999999999992"/>
    <n v="24"/>
    <s v="8/13/2021"/>
    <x v="1"/>
    <n v="1812"/>
    <x v="0"/>
    <n v="6790.25"/>
    <n v="1390.97"/>
    <n v="69.55"/>
    <s v="10/20/2023"/>
    <s v="7/4/2023"/>
    <n v="2447"/>
    <n v="1812"/>
    <s v="5/12/2023"/>
    <s v="Praise"/>
    <s v="Resolved"/>
    <s v="10/6/2023"/>
    <n v="1"/>
    <x v="10"/>
    <x v="0"/>
  </r>
  <r>
    <n v="1813"/>
    <s v="Betty"/>
    <s v="Nelson"/>
    <n v="67"/>
    <x v="0"/>
    <s v="Address_1813"/>
    <x v="16"/>
    <n v="19458796666"/>
    <s v="betty.nelson@kag.com"/>
    <x v="0"/>
    <n v="6900.72"/>
    <s v="2/3/2019"/>
    <s v="2/1/2023"/>
    <n v="1813"/>
    <n v="45240"/>
    <x v="0"/>
    <n v="451.72"/>
    <n v="6449"/>
    <x v="92"/>
    <n v="1813"/>
    <n v="14313.97"/>
    <x v="2"/>
    <n v="1.22"/>
    <n v="12"/>
    <s v="6/28/2021"/>
    <x v="2"/>
    <n v="1813"/>
    <x v="1"/>
    <n v="5694.02"/>
    <n v="2406.17"/>
    <n v="120.31"/>
    <s v="12/23/2023"/>
    <s v="11/27/2023"/>
    <n v="1216"/>
    <n v="1813"/>
    <s v="3/7/2023"/>
    <s v="Praise"/>
    <s v="Resolved"/>
    <s v="6/14/2023"/>
    <n v="-1"/>
    <x v="4"/>
    <x v="3"/>
  </r>
  <r>
    <n v="1814"/>
    <s v="Joseph"/>
    <s v="Thomas"/>
    <n v="33"/>
    <x v="1"/>
    <s v="Address_1814"/>
    <x v="18"/>
    <n v="19458796667"/>
    <s v="joseph.thomas@kag.com"/>
    <x v="1"/>
    <n v="6619.21"/>
    <s v="8/4/2007"/>
    <s v="5/5/2023"/>
    <n v="1814"/>
    <n v="45233"/>
    <x v="0"/>
    <n v="1823.98"/>
    <n v="8443.19"/>
    <x v="2"/>
    <n v="1814"/>
    <n v="4244.28"/>
    <x v="2"/>
    <n v="2.29"/>
    <n v="48"/>
    <s v="9/22/2022"/>
    <x v="1"/>
    <n v="1814"/>
    <x v="0"/>
    <n v="2821.25"/>
    <n v="3902.46"/>
    <n v="195.12"/>
    <s v="4/7/2023"/>
    <s v="8/21/2023"/>
    <n v="4865"/>
    <n v="1814"/>
    <s v="11/2/2023"/>
    <s v="Suggestion"/>
    <s v="Pending"/>
    <s v="3/14/2023"/>
    <n v="1"/>
    <x v="4"/>
    <x v="4"/>
  </r>
  <r>
    <n v="1815"/>
    <s v="Ashley"/>
    <s v="Rivera"/>
    <n v="19"/>
    <x v="2"/>
    <s v="Address_1815"/>
    <x v="8"/>
    <n v="19458796668"/>
    <s v="ashley.rivera@kag.com"/>
    <x v="0"/>
    <n v="8030.75"/>
    <s v="6/10/2005"/>
    <s v="4/18/2023"/>
    <n v="1815"/>
    <n v="45253"/>
    <x v="1"/>
    <n v="2883.81"/>
    <n v="5146.9399999999996"/>
    <x v="22"/>
    <n v="1815"/>
    <n v="49786.05"/>
    <x v="1"/>
    <n v="2.73"/>
    <n v="48"/>
    <s v="5/23/2020"/>
    <x v="0"/>
    <n v="1815"/>
    <x v="2"/>
    <n v="6703.17"/>
    <n v="3233.04"/>
    <n v="161.65"/>
    <s v="12/1/2023"/>
    <s v="3/14/2023"/>
    <n v="6458"/>
    <n v="1815"/>
    <s v="8/5/2023"/>
    <s v="Praise"/>
    <s v="Resolved"/>
    <s v="10/21/2023"/>
    <n v="1"/>
    <x v="4"/>
    <x v="2"/>
  </r>
  <r>
    <n v="1816"/>
    <s v="Paul"/>
    <s v="Davis"/>
    <n v="43"/>
    <x v="0"/>
    <s v="Address_1816"/>
    <x v="2"/>
    <n v="19458796669"/>
    <s v="paul.davis@kag.com"/>
    <x v="0"/>
    <n v="1771.87"/>
    <s v="12/6/2007"/>
    <s v="7/30/2023"/>
    <n v="1816"/>
    <n v="45070"/>
    <x v="1"/>
    <n v="529.82000000000005"/>
    <n v="2301.69"/>
    <x v="21"/>
    <n v="1816"/>
    <n v="24344.01"/>
    <x v="1"/>
    <n v="1.54"/>
    <n v="24"/>
    <s v="1/27/2021"/>
    <x v="1"/>
    <n v="1816"/>
    <x v="0"/>
    <n v="7449.46"/>
    <n v="1848.12"/>
    <n v="92.41"/>
    <s v="4/3/2023"/>
    <s v="6/24/2023"/>
    <n v="4137"/>
    <n v="1816"/>
    <s v="3/24/2023"/>
    <s v="Suggestion"/>
    <s v="Pending"/>
    <s v="6/30/2023"/>
    <n v="-1"/>
    <x v="10"/>
    <x v="0"/>
  </r>
  <r>
    <n v="1817"/>
    <s v="Mark"/>
    <s v="Carter"/>
    <n v="61"/>
    <x v="0"/>
    <s v="Address_1817"/>
    <x v="1"/>
    <n v="19458796670"/>
    <s v="mark.carter@kag.com"/>
    <x v="0"/>
    <n v="6676.32"/>
    <s v="2/5/2019"/>
    <s v="1/2/2023"/>
    <n v="1817"/>
    <n v="45150"/>
    <x v="0"/>
    <n v="1891.93"/>
    <n v="4784.3900000000003"/>
    <x v="77"/>
    <n v="1817"/>
    <n v="48936.75"/>
    <x v="0"/>
    <n v="3.03"/>
    <n v="60"/>
    <s v="7/1/2020"/>
    <x v="2"/>
    <n v="1817"/>
    <x v="1"/>
    <n v="9488.69"/>
    <n v="2947.78"/>
    <n v="147.38999999999999"/>
    <s v="1/2/2023"/>
    <s v="3/20/2023"/>
    <n v="4834"/>
    <n v="1817"/>
    <s v="3/27/2023"/>
    <s v="Praise"/>
    <s v="Pending"/>
    <s v="3/18/2023"/>
    <n v="1"/>
    <x v="5"/>
    <x v="3"/>
  </r>
  <r>
    <n v="1818"/>
    <s v="Lisa"/>
    <s v="Harris"/>
    <n v="46"/>
    <x v="2"/>
    <s v="Address_1818"/>
    <x v="30"/>
    <n v="19458796671"/>
    <s v="lisa.harris@kag.com"/>
    <x v="0"/>
    <n v="1074.1500000000001"/>
    <s v="5/19/2022"/>
    <s v="7/2/2023"/>
    <n v="1818"/>
    <n v="45104"/>
    <x v="2"/>
    <n v="4776.6499999999996"/>
    <n v="-3702.5"/>
    <x v="35"/>
    <n v="1818"/>
    <n v="27344.46"/>
    <x v="2"/>
    <n v="8.35"/>
    <n v="60"/>
    <s v="4/23/2020"/>
    <x v="0"/>
    <n v="1818"/>
    <x v="0"/>
    <n v="3540.22"/>
    <n v="4534.79"/>
    <n v="226.74"/>
    <s v="6/9/2023"/>
    <s v="10/15/2023"/>
    <n v="7327"/>
    <n v="1818"/>
    <s v="7/23/2023"/>
    <s v="Suggestion"/>
    <s v="Resolved"/>
    <s v="2/5/2023"/>
    <n v="1"/>
    <x v="7"/>
    <x v="1"/>
  </r>
  <r>
    <n v="1819"/>
    <s v="Patricia"/>
    <s v="Roberts"/>
    <n v="50"/>
    <x v="1"/>
    <s v="Address_1819"/>
    <x v="25"/>
    <n v="19458796672"/>
    <s v="patricia.roberts@kag.com"/>
    <x v="1"/>
    <n v="1352.48"/>
    <s v="1/8/2018"/>
    <s v="2/28/2023"/>
    <n v="1819"/>
    <n v="45257"/>
    <x v="1"/>
    <n v="838.75"/>
    <n v="513.73"/>
    <x v="24"/>
    <n v="1819"/>
    <n v="44431.68"/>
    <x v="1"/>
    <n v="5.74"/>
    <n v="60"/>
    <s v="11/3/2022"/>
    <x v="1"/>
    <n v="1819"/>
    <x v="1"/>
    <n v="4222.68"/>
    <n v="1343.59"/>
    <n v="67.180000000000007"/>
    <s v="7/22/2023"/>
    <s v="8/1/2023"/>
    <n v="6799"/>
    <n v="1819"/>
    <s v="7/14/2023"/>
    <s v="Praise"/>
    <s v="Pending"/>
    <s v="11/15/2023"/>
    <n v="1"/>
    <x v="4"/>
    <x v="1"/>
  </r>
  <r>
    <n v="1820"/>
    <s v="Sarah"/>
    <s v="Lopez"/>
    <n v="51"/>
    <x v="0"/>
    <s v="Address_1820"/>
    <x v="27"/>
    <n v="19458796673"/>
    <s v="sarah.lopez@kag.com"/>
    <x v="1"/>
    <n v="2503.29"/>
    <s v="11/11/2022"/>
    <s v="10/16/2023"/>
    <n v="1820"/>
    <n v="45102"/>
    <x v="1"/>
    <n v="3104.95"/>
    <n v="5608.24"/>
    <x v="28"/>
    <n v="1820"/>
    <n v="22913.81"/>
    <x v="1"/>
    <n v="6.45"/>
    <n v="24"/>
    <s v="9/13/2020"/>
    <x v="2"/>
    <n v="1820"/>
    <x v="0"/>
    <n v="5042.82"/>
    <n v="2502.71"/>
    <n v="125.14"/>
    <s v="1/25/2023"/>
    <s v="8/24/2023"/>
    <n v="9848"/>
    <n v="1820"/>
    <s v="4/29/2023"/>
    <s v="Suggestion"/>
    <s v="Resolved"/>
    <s v="7/17/2023"/>
    <n v="1"/>
    <x v="7"/>
    <x v="1"/>
  </r>
  <r>
    <n v="1821"/>
    <s v="Emily"/>
    <s v="Harris"/>
    <n v="63"/>
    <x v="0"/>
    <s v="Address_1821"/>
    <x v="35"/>
    <n v="19458796674"/>
    <s v="emily.harris@kag.com"/>
    <x v="0"/>
    <n v="7127.06"/>
    <s v="6/18/2016"/>
    <s v="4/6/2023"/>
    <n v="1821"/>
    <n v="44955"/>
    <x v="2"/>
    <n v="4168.41"/>
    <n v="11295.47"/>
    <x v="31"/>
    <n v="1821"/>
    <n v="31479.13"/>
    <x v="0"/>
    <n v="2.4"/>
    <n v="60"/>
    <s v="7/16/2021"/>
    <x v="1"/>
    <n v="1821"/>
    <x v="0"/>
    <n v="7223.03"/>
    <n v="4558.1899999999996"/>
    <n v="227.91"/>
    <s v="3/6/2023"/>
    <s v="12/27/2023"/>
    <n v="5424"/>
    <n v="1821"/>
    <s v="7/30/2023"/>
    <s v="Suggestion"/>
    <s v="Pending"/>
    <s v="11/2/2023"/>
    <n v="1"/>
    <x v="3"/>
    <x v="3"/>
  </r>
  <r>
    <n v="1822"/>
    <s v="Margaret"/>
    <s v="Taylor"/>
    <n v="44"/>
    <x v="1"/>
    <s v="Address_1822"/>
    <x v="6"/>
    <n v="19458796675"/>
    <s v="margaret.taylor@kag.com"/>
    <x v="1"/>
    <n v="8936.2000000000007"/>
    <s v="9/12/2003"/>
    <s v="9/7/2023"/>
    <n v="1822"/>
    <n v="45224"/>
    <x v="0"/>
    <n v="3858.14"/>
    <n v="5078.0600000000004"/>
    <x v="78"/>
    <n v="1822"/>
    <n v="27251.279999999999"/>
    <x v="0"/>
    <n v="3.5"/>
    <n v="36"/>
    <s v="2/17/2020"/>
    <x v="2"/>
    <n v="1822"/>
    <x v="1"/>
    <n v="8577.25"/>
    <n v="3655.29"/>
    <n v="182.76"/>
    <s v="10/1/2023"/>
    <s v="11/17/2023"/>
    <n v="3764"/>
    <n v="1822"/>
    <s v="3/16/2023"/>
    <s v="Praise"/>
    <s v="Resolved"/>
    <s v="9/1/2023"/>
    <n v="1"/>
    <x v="8"/>
    <x v="0"/>
  </r>
  <r>
    <n v="1823"/>
    <s v="Stephanie"/>
    <s v="Sanchez"/>
    <n v="24"/>
    <x v="2"/>
    <s v="Address_1823"/>
    <x v="19"/>
    <n v="19458796676"/>
    <s v="stephanie.sanchez@kag.com"/>
    <x v="1"/>
    <n v="6938.78"/>
    <s v="1/14/2021"/>
    <s v="4/15/2023"/>
    <n v="1823"/>
    <n v="45024"/>
    <x v="0"/>
    <n v="3859.2"/>
    <n v="3079.58"/>
    <x v="81"/>
    <n v="1823"/>
    <n v="11773.99"/>
    <x v="2"/>
    <n v="9.26"/>
    <n v="24"/>
    <s v="5/16/2021"/>
    <x v="2"/>
    <n v="1823"/>
    <x v="0"/>
    <n v="3320.41"/>
    <n v="873.71"/>
    <n v="43.69"/>
    <s v="11/19/2023"/>
    <s v="7/26/2023"/>
    <n v="8628"/>
    <n v="1823"/>
    <s v="10/9/2023"/>
    <s v="Praise"/>
    <s v="Pending"/>
    <s v="7/9/2023"/>
    <n v="1"/>
    <x v="1"/>
    <x v="2"/>
  </r>
  <r>
    <n v="1824"/>
    <s v="Patricia"/>
    <s v="Rivera"/>
    <n v="66"/>
    <x v="1"/>
    <s v="Address_1824"/>
    <x v="10"/>
    <n v="19458796677"/>
    <s v="patricia.rivera@kag.com"/>
    <x v="0"/>
    <n v="4224.57"/>
    <s v="4/28/2019"/>
    <s v="7/30/2023"/>
    <n v="1824"/>
    <n v="45113"/>
    <x v="1"/>
    <n v="305.02"/>
    <n v="3919.55"/>
    <x v="67"/>
    <n v="1824"/>
    <n v="38426.120000000003"/>
    <x v="2"/>
    <n v="2.89"/>
    <n v="48"/>
    <s v="6/17/2020"/>
    <x v="1"/>
    <n v="1824"/>
    <x v="1"/>
    <n v="5861.64"/>
    <n v="3966.97"/>
    <n v="198.35"/>
    <s v="3/31/2023"/>
    <s v="12/12/2023"/>
    <n v="9650"/>
    <n v="1824"/>
    <s v="4/20/2023"/>
    <s v="Complaint"/>
    <s v="Resolved"/>
    <s v="11/14/2023"/>
    <n v="1"/>
    <x v="2"/>
    <x v="3"/>
  </r>
  <r>
    <n v="1825"/>
    <s v="Anthony"/>
    <s v="Mitchell"/>
    <n v="32"/>
    <x v="1"/>
    <s v="Address_1825"/>
    <x v="19"/>
    <n v="19458796678"/>
    <s v="anthony.mitchell@kag.com"/>
    <x v="0"/>
    <n v="5185.25"/>
    <s v="11/11/2021"/>
    <s v="9/27/2023"/>
    <n v="1825"/>
    <n v="45256"/>
    <x v="2"/>
    <n v="4868.2700000000004"/>
    <n v="10053.52"/>
    <x v="25"/>
    <n v="1825"/>
    <n v="3685.47"/>
    <x v="2"/>
    <n v="9.16"/>
    <n v="12"/>
    <s v="12/13/2021"/>
    <x v="0"/>
    <n v="1825"/>
    <x v="1"/>
    <n v="3266.74"/>
    <n v="4011.3"/>
    <n v="200.57"/>
    <s v="1/5/2023"/>
    <s v="1/2/2023"/>
    <n v="3659"/>
    <n v="1825"/>
    <s v="10/4/2023"/>
    <s v="Suggestion"/>
    <s v="Resolved"/>
    <s v="2/5/2023"/>
    <n v="1"/>
    <x v="4"/>
    <x v="4"/>
  </r>
  <r>
    <n v="1826"/>
    <s v="Thomas"/>
    <s v="Wilson"/>
    <n v="34"/>
    <x v="2"/>
    <s v="Address_1826"/>
    <x v="16"/>
    <n v="19458796679"/>
    <s v="thomas.wilson@kag.com"/>
    <x v="1"/>
    <n v="7152.03"/>
    <s v="2/1/2016"/>
    <s v="2/28/2023"/>
    <n v="1826"/>
    <n v="45150"/>
    <x v="2"/>
    <n v="3638.45"/>
    <n v="3513.58"/>
    <x v="3"/>
    <n v="1826"/>
    <n v="18758.18"/>
    <x v="0"/>
    <n v="6.97"/>
    <n v="36"/>
    <s v="6/27/2022"/>
    <x v="2"/>
    <n v="1826"/>
    <x v="2"/>
    <n v="5179.97"/>
    <n v="3729.5"/>
    <n v="186.48"/>
    <s v="1/5/2023"/>
    <s v="10/31/2023"/>
    <n v="2881"/>
    <n v="1826"/>
    <s v="8/31/2023"/>
    <s v="Suggestion"/>
    <s v="Pending"/>
    <s v="12/23/2023"/>
    <n v="1"/>
    <x v="5"/>
    <x v="4"/>
  </r>
  <r>
    <n v="1827"/>
    <s v="Barbara"/>
    <s v="Green"/>
    <n v="26"/>
    <x v="0"/>
    <s v="Address_1827"/>
    <x v="21"/>
    <n v="19458796680"/>
    <s v="barbara.green@kag.com"/>
    <x v="1"/>
    <n v="6171.49"/>
    <s v="12/7/2019"/>
    <s v="9/28/2023"/>
    <n v="1827"/>
    <n v="45034"/>
    <x v="1"/>
    <n v="4772.16"/>
    <n v="1399.33"/>
    <x v="58"/>
    <n v="1827"/>
    <n v="43625.23"/>
    <x v="2"/>
    <n v="5.52"/>
    <n v="12"/>
    <s v="9/11/2020"/>
    <x v="0"/>
    <n v="1827"/>
    <x v="1"/>
    <n v="9409.6"/>
    <n v="2979.02"/>
    <n v="148.94999999999999"/>
    <s v="5/20/2023"/>
    <s v="9/19/2023"/>
    <n v="3799"/>
    <n v="1827"/>
    <s v="11/17/2023"/>
    <s v="Suggestion"/>
    <s v="Resolved"/>
    <s v="5/18/2023"/>
    <n v="1"/>
    <x v="1"/>
    <x v="4"/>
  </r>
  <r>
    <n v="1828"/>
    <s v="Lisa"/>
    <s v="Scott"/>
    <n v="30"/>
    <x v="1"/>
    <s v="Address_1828"/>
    <x v="24"/>
    <n v="19458796681"/>
    <s v="lisa.scott@kag.com"/>
    <x v="0"/>
    <n v="5341.73"/>
    <s v="4/18/2008"/>
    <s v="1/29/2023"/>
    <n v="1828"/>
    <n v="45010"/>
    <x v="0"/>
    <n v="4896.5"/>
    <n v="10238.23"/>
    <x v="12"/>
    <n v="1828"/>
    <n v="25631.5"/>
    <x v="0"/>
    <n v="2.57"/>
    <n v="36"/>
    <s v="1/17/2022"/>
    <x v="2"/>
    <n v="1828"/>
    <x v="2"/>
    <n v="8942.85"/>
    <n v="590.01"/>
    <n v="29.5"/>
    <s v="5/9/2023"/>
    <s v="3/8/2023"/>
    <n v="6273"/>
    <n v="1828"/>
    <s v="8/11/2023"/>
    <s v="Complaint"/>
    <s v="Resolved"/>
    <s v="12/7/2023"/>
    <n v="1"/>
    <x v="11"/>
    <x v="4"/>
  </r>
  <r>
    <n v="1829"/>
    <s v="Thomas"/>
    <s v="Thompson"/>
    <n v="49"/>
    <x v="0"/>
    <s v="Address_1829"/>
    <x v="37"/>
    <n v="19458796682"/>
    <s v="thomas.thompson@kag.com"/>
    <x v="1"/>
    <n v="2444.25"/>
    <s v="11/6/2001"/>
    <s v="7/22/2023"/>
    <n v="1829"/>
    <n v="45184"/>
    <x v="0"/>
    <n v="1791.44"/>
    <n v="652.80999999999995"/>
    <x v="79"/>
    <n v="1829"/>
    <n v="4804.63"/>
    <x v="2"/>
    <n v="7.06"/>
    <n v="24"/>
    <s v="8/14/2021"/>
    <x v="2"/>
    <n v="1829"/>
    <x v="2"/>
    <n v="5150.6099999999997"/>
    <n v="2346.17"/>
    <n v="117.31"/>
    <s v="9/22/2023"/>
    <s v="3/11/2023"/>
    <n v="6273"/>
    <n v="1829"/>
    <s v="3/3/2023"/>
    <s v="Complaint"/>
    <s v="Resolved"/>
    <s v="2/18/2023"/>
    <n v="1"/>
    <x v="6"/>
    <x v="1"/>
  </r>
  <r>
    <n v="1830"/>
    <s v="Elizabeth"/>
    <s v="Nelson"/>
    <n v="19"/>
    <x v="0"/>
    <s v="Address_1830"/>
    <x v="38"/>
    <n v="19458796683"/>
    <s v="elizabeth.nelson@kag.com"/>
    <x v="1"/>
    <n v="6207.91"/>
    <s v="1/3/2001"/>
    <s v="4/22/2023"/>
    <n v="1830"/>
    <n v="45062"/>
    <x v="2"/>
    <n v="2721.48"/>
    <n v="8929.39"/>
    <x v="44"/>
    <n v="1830"/>
    <n v="11168.98"/>
    <x v="0"/>
    <n v="8.98"/>
    <n v="48"/>
    <s v="5/24/2020"/>
    <x v="2"/>
    <n v="1830"/>
    <x v="0"/>
    <n v="4300.08"/>
    <n v="433.38"/>
    <n v="21.67"/>
    <s v="2/28/2023"/>
    <s v="10/17/2023"/>
    <n v="4508"/>
    <n v="1830"/>
    <s v="8/22/2023"/>
    <s v="Complaint"/>
    <s v="Resolved"/>
    <s v="6/26/2023"/>
    <n v="1"/>
    <x v="10"/>
    <x v="2"/>
  </r>
  <r>
    <n v="1831"/>
    <s v="James"/>
    <s v="Garcia"/>
    <n v="49"/>
    <x v="0"/>
    <s v="Address_1831"/>
    <x v="7"/>
    <n v="19458796684"/>
    <s v="james.garcia@kag.com"/>
    <x v="0"/>
    <n v="284.81"/>
    <s v="7/15/2018"/>
    <s v="12/31/2023"/>
    <n v="1831"/>
    <n v="45040"/>
    <x v="2"/>
    <n v="3650.03"/>
    <n v="-3365.22"/>
    <x v="32"/>
    <n v="1831"/>
    <n v="6372.34"/>
    <x v="2"/>
    <n v="2.44"/>
    <n v="36"/>
    <s v="4/13/2020"/>
    <x v="0"/>
    <n v="1831"/>
    <x v="2"/>
    <n v="5903.85"/>
    <n v="2594.5300000000002"/>
    <n v="129.72999999999999"/>
    <s v="5/12/2023"/>
    <s v="5/11/2023"/>
    <n v="7438"/>
    <n v="1831"/>
    <s v="3/26/2023"/>
    <s v="Praise"/>
    <s v="Pending"/>
    <s v="10/30/2023"/>
    <n v="1"/>
    <x v="1"/>
    <x v="1"/>
  </r>
  <r>
    <n v="1832"/>
    <s v="Lisa"/>
    <s v="Campbell"/>
    <n v="64"/>
    <x v="2"/>
    <s v="Address_1832"/>
    <x v="9"/>
    <n v="19458796685"/>
    <s v="lisa.campbell@kag.com"/>
    <x v="0"/>
    <n v="5644.53"/>
    <s v="3/14/2009"/>
    <s v="5/3/2023"/>
    <n v="1832"/>
    <n v="45223"/>
    <x v="2"/>
    <n v="4246.93"/>
    <n v="9891.4599999999991"/>
    <x v="27"/>
    <n v="1832"/>
    <n v="14604.03"/>
    <x v="1"/>
    <n v="1.06"/>
    <n v="24"/>
    <s v="4/18/2020"/>
    <x v="1"/>
    <n v="1832"/>
    <x v="2"/>
    <n v="7599.71"/>
    <n v="2025.72"/>
    <n v="101.29"/>
    <s v="9/23/2023"/>
    <s v="10/20/2023"/>
    <n v="2533"/>
    <n v="1832"/>
    <s v="11/6/2023"/>
    <s v="Suggestion"/>
    <s v="Resolved"/>
    <s v="4/22/2023"/>
    <n v="1"/>
    <x v="8"/>
    <x v="3"/>
  </r>
  <r>
    <n v="1833"/>
    <s v="Sandra"/>
    <s v="Jones"/>
    <n v="37"/>
    <x v="0"/>
    <s v="Address_1833"/>
    <x v="35"/>
    <n v="19458796686"/>
    <s v="sandra.jones@kag.com"/>
    <x v="0"/>
    <n v="8225.3799999999992"/>
    <s v="1/11/2004"/>
    <s v="7/20/2023"/>
    <n v="1833"/>
    <n v="45054"/>
    <x v="2"/>
    <n v="4855.03"/>
    <n v="3370.35"/>
    <x v="15"/>
    <n v="1833"/>
    <n v="9100.2800000000007"/>
    <x v="0"/>
    <n v="7.66"/>
    <n v="48"/>
    <s v="10/30/2022"/>
    <x v="2"/>
    <n v="1833"/>
    <x v="1"/>
    <n v="2052.7600000000002"/>
    <n v="29.56"/>
    <n v="1.48"/>
    <s v="6/30/2023"/>
    <s v="7/1/2023"/>
    <n v="2002"/>
    <n v="1833"/>
    <s v="1/27/2023"/>
    <s v="Praise"/>
    <s v="Resolved"/>
    <s v="1/9/2023"/>
    <n v="1"/>
    <x v="10"/>
    <x v="0"/>
  </r>
  <r>
    <n v="1834"/>
    <s v="Karen"/>
    <s v="Nelson"/>
    <n v="60"/>
    <x v="1"/>
    <s v="Address_1834"/>
    <x v="2"/>
    <n v="19458796687"/>
    <s v="karen.nelson@kag.com"/>
    <x v="0"/>
    <n v="1879.53"/>
    <s v="8/26/2014"/>
    <s v="10/30/2023"/>
    <n v="1834"/>
    <n v="45015"/>
    <x v="2"/>
    <n v="4872.54"/>
    <n v="6752.07"/>
    <x v="28"/>
    <n v="1834"/>
    <n v="35885.589999999997"/>
    <x v="1"/>
    <n v="6.4"/>
    <n v="12"/>
    <s v="2/4/2020"/>
    <x v="1"/>
    <n v="1834"/>
    <x v="2"/>
    <n v="3040.35"/>
    <n v="3888.55"/>
    <n v="194.43"/>
    <s v="11/29/2023"/>
    <s v="12/8/2023"/>
    <n v="2383"/>
    <n v="1834"/>
    <s v="5/1/2023"/>
    <s v="Complaint"/>
    <s v="Resolved"/>
    <s v="4/1/2023"/>
    <n v="1"/>
    <x v="11"/>
    <x v="1"/>
  </r>
  <r>
    <n v="1835"/>
    <s v="Stephanie"/>
    <s v="Harris"/>
    <n v="36"/>
    <x v="1"/>
    <s v="Address_1835"/>
    <x v="22"/>
    <n v="19458796688"/>
    <s v="stephanie.harris@kag.com"/>
    <x v="1"/>
    <n v="1230.68"/>
    <s v="9/10/2003"/>
    <s v="7/4/2023"/>
    <n v="1835"/>
    <n v="45065"/>
    <x v="2"/>
    <n v="1645.49"/>
    <n v="2876.17"/>
    <x v="14"/>
    <n v="1835"/>
    <n v="33311.89"/>
    <x v="2"/>
    <n v="5.53"/>
    <n v="36"/>
    <s v="6/22/2022"/>
    <x v="2"/>
    <n v="1835"/>
    <x v="0"/>
    <n v="2082.2199999999998"/>
    <n v="3253.82"/>
    <n v="162.69"/>
    <s v="12/25/2023"/>
    <s v="8/18/2023"/>
    <n v="5574"/>
    <n v="1835"/>
    <s v="12/19/2023"/>
    <s v="Praise"/>
    <s v="Pending"/>
    <s v="9/16/2023"/>
    <n v="1"/>
    <x v="10"/>
    <x v="0"/>
  </r>
  <r>
    <n v="1836"/>
    <s v="Susan"/>
    <s v="Moore"/>
    <n v="63"/>
    <x v="1"/>
    <s v="Address_1836"/>
    <x v="39"/>
    <n v="19458796689"/>
    <s v="susan.moore@kag.com"/>
    <x v="0"/>
    <n v="9705.33"/>
    <s v="4/4/2008"/>
    <s v="2/27/2023"/>
    <n v="1836"/>
    <n v="44950"/>
    <x v="2"/>
    <n v="3405.59"/>
    <n v="13110.92"/>
    <x v="27"/>
    <n v="1836"/>
    <n v="7618.86"/>
    <x v="0"/>
    <n v="5.0999999999999996"/>
    <n v="24"/>
    <s v="12/19/2020"/>
    <x v="2"/>
    <n v="1836"/>
    <x v="0"/>
    <n v="1167.6300000000001"/>
    <n v="1203.8800000000001"/>
    <n v="60.19"/>
    <s v="11/15/2023"/>
    <s v="10/5/2023"/>
    <n v="9170"/>
    <n v="1836"/>
    <s v="4/21/2023"/>
    <s v="Suggestion"/>
    <s v="Pending"/>
    <s v="9/21/2023"/>
    <n v="1"/>
    <x v="3"/>
    <x v="3"/>
  </r>
  <r>
    <n v="1837"/>
    <s v="Timothy"/>
    <s v="Gonzalez"/>
    <n v="44"/>
    <x v="2"/>
    <s v="Address_1837"/>
    <x v="15"/>
    <n v="19458796690"/>
    <s v="timothy.gonzalez@kag.com"/>
    <x v="1"/>
    <n v="8450.2900000000009"/>
    <s v="10/31/2001"/>
    <s v="12/15/2023"/>
    <n v="1837"/>
    <n v="44961"/>
    <x v="2"/>
    <n v="743.19"/>
    <n v="9193.48"/>
    <x v="97"/>
    <n v="1837"/>
    <n v="22804.55"/>
    <x v="2"/>
    <n v="5.48"/>
    <n v="36"/>
    <s v="2/17/2020"/>
    <x v="2"/>
    <n v="1837"/>
    <x v="0"/>
    <n v="8055.44"/>
    <n v="3210.2"/>
    <n v="160.51"/>
    <s v="4/17/2023"/>
    <s v="5/14/2023"/>
    <n v="6743"/>
    <n v="1837"/>
    <s v="9/19/2023"/>
    <s v="Complaint"/>
    <s v="Pending"/>
    <s v="7/5/2023"/>
    <n v="1"/>
    <x v="9"/>
    <x v="0"/>
  </r>
  <r>
    <n v="1838"/>
    <s v="Mark"/>
    <s v="Nelson"/>
    <n v="53"/>
    <x v="1"/>
    <s v="Address_1838"/>
    <x v="39"/>
    <n v="19458796691"/>
    <s v="mark.nelson@kag.com"/>
    <x v="1"/>
    <n v="3089.81"/>
    <s v="9/6/2015"/>
    <s v="9/12/2023"/>
    <n v="1838"/>
    <n v="45059"/>
    <x v="2"/>
    <n v="4054.52"/>
    <n v="-964.71"/>
    <x v="42"/>
    <n v="1838"/>
    <n v="15496.24"/>
    <x v="0"/>
    <n v="4.37"/>
    <n v="60"/>
    <s v="12/5/2022"/>
    <x v="2"/>
    <n v="1838"/>
    <x v="0"/>
    <n v="4373.54"/>
    <n v="2720.64"/>
    <n v="136.03"/>
    <s v="10/11/2023"/>
    <s v="6/15/2023"/>
    <n v="9979"/>
    <n v="1838"/>
    <s v="3/8/2023"/>
    <s v="Complaint"/>
    <s v="Resolved"/>
    <s v="1/20/2023"/>
    <n v="1"/>
    <x v="10"/>
    <x v="1"/>
  </r>
  <r>
    <n v="1839"/>
    <s v="Barbara"/>
    <s v="Wilson"/>
    <n v="47"/>
    <x v="2"/>
    <s v="Address_1839"/>
    <x v="24"/>
    <n v="19458796692"/>
    <s v="barbara.wilson@kag.com"/>
    <x v="0"/>
    <n v="2164.87"/>
    <s v="6/8/2003"/>
    <s v="8/17/2023"/>
    <n v="1839"/>
    <n v="45032"/>
    <x v="1"/>
    <n v="805.91"/>
    <n v="2970.78"/>
    <x v="42"/>
    <n v="1839"/>
    <n v="17523.580000000002"/>
    <x v="1"/>
    <n v="1.74"/>
    <n v="36"/>
    <s v="12/9/2022"/>
    <x v="1"/>
    <n v="1839"/>
    <x v="0"/>
    <n v="7878.05"/>
    <n v="2540.59"/>
    <n v="127.03"/>
    <s v="4/21/2023"/>
    <s v="11/20/2023"/>
    <n v="260"/>
    <n v="1839"/>
    <s v="3/4/2023"/>
    <s v="Complaint"/>
    <s v="Resolved"/>
    <s v="7/21/2023"/>
    <n v="1"/>
    <x v="1"/>
    <x v="1"/>
  </r>
  <r>
    <n v="1840"/>
    <s v="Margaret"/>
    <s v="Ramirez"/>
    <n v="28"/>
    <x v="0"/>
    <s v="Address_1840"/>
    <x v="34"/>
    <n v="19458796693"/>
    <s v="margaret.ramirez@kag.com"/>
    <x v="1"/>
    <n v="3406.99"/>
    <s v="7/1/2005"/>
    <s v="12/7/2023"/>
    <n v="1840"/>
    <n v="45196"/>
    <x v="0"/>
    <n v="4454.49"/>
    <n v="-1047.5"/>
    <x v="87"/>
    <n v="1840"/>
    <n v="29223.01"/>
    <x v="2"/>
    <n v="7.98"/>
    <n v="48"/>
    <s v="4/7/2022"/>
    <x v="1"/>
    <n v="1840"/>
    <x v="2"/>
    <n v="5466.58"/>
    <n v="1882.08"/>
    <n v="94.1"/>
    <s v="8/21/2023"/>
    <s v="5/14/2023"/>
    <n v="4234"/>
    <n v="1840"/>
    <s v="9/26/2023"/>
    <s v="Praise"/>
    <s v="Resolved"/>
    <s v="5/24/2023"/>
    <n v="1"/>
    <x v="6"/>
    <x v="4"/>
  </r>
  <r>
    <n v="1841"/>
    <s v="Andrew"/>
    <s v="Moore"/>
    <n v="33"/>
    <x v="0"/>
    <s v="Address_1841"/>
    <x v="1"/>
    <n v="19458796694"/>
    <s v="andrew.moore@kag.com"/>
    <x v="0"/>
    <n v="4369.13"/>
    <s v="4/6/2002"/>
    <s v="2/22/2023"/>
    <n v="1841"/>
    <n v="45200"/>
    <x v="1"/>
    <n v="4895.71"/>
    <n v="9264.84"/>
    <x v="10"/>
    <n v="1841"/>
    <n v="45035.76"/>
    <x v="0"/>
    <n v="5.21"/>
    <n v="60"/>
    <s v="5/21/2022"/>
    <x v="0"/>
    <n v="1841"/>
    <x v="2"/>
    <n v="7170.17"/>
    <n v="217.21"/>
    <n v="10.86"/>
    <s v="2/23/2023"/>
    <s v="2/3/2023"/>
    <n v="4874"/>
    <n v="1841"/>
    <s v="9/16/2023"/>
    <s v="Complaint"/>
    <s v="Resolved"/>
    <s v="1/12/2023"/>
    <n v="1"/>
    <x v="8"/>
    <x v="4"/>
  </r>
  <r>
    <n v="1842"/>
    <s v="Barbara"/>
    <s v="Ramirez"/>
    <n v="43"/>
    <x v="2"/>
    <s v="Address_1842"/>
    <x v="26"/>
    <n v="19458796695"/>
    <s v="barbara.ramirez@kag.com"/>
    <x v="0"/>
    <n v="8228.7199999999993"/>
    <s v="4/30/2006"/>
    <s v="12/8/2023"/>
    <n v="1842"/>
    <n v="45030"/>
    <x v="1"/>
    <n v="440.88"/>
    <n v="7787.84"/>
    <x v="52"/>
    <n v="1842"/>
    <n v="44968.93"/>
    <x v="1"/>
    <n v="8.42"/>
    <n v="48"/>
    <s v="11/18/2022"/>
    <x v="2"/>
    <n v="1842"/>
    <x v="1"/>
    <n v="5481.31"/>
    <n v="4930.8500000000004"/>
    <n v="246.54"/>
    <s v="2/4/2023"/>
    <s v="12/17/2023"/>
    <n v="345"/>
    <n v="1842"/>
    <s v="5/25/2023"/>
    <s v="Suggestion"/>
    <s v="Pending"/>
    <s v="2/23/2023"/>
    <n v="1"/>
    <x v="1"/>
    <x v="0"/>
  </r>
  <r>
    <n v="1843"/>
    <s v="John"/>
    <s v="Clark"/>
    <n v="47"/>
    <x v="2"/>
    <s v="Address_1843"/>
    <x v="18"/>
    <n v="19458796696"/>
    <s v="john.clark@kag.com"/>
    <x v="1"/>
    <n v="2468.12"/>
    <s v="6/22/2004"/>
    <s v="11/16/2023"/>
    <n v="1843"/>
    <n v="45100"/>
    <x v="2"/>
    <n v="2566.67"/>
    <n v="5034.79"/>
    <x v="71"/>
    <n v="1843"/>
    <n v="21238.05"/>
    <x v="1"/>
    <n v="9.84"/>
    <n v="12"/>
    <s v="11/9/2022"/>
    <x v="1"/>
    <n v="1843"/>
    <x v="0"/>
    <n v="5383.68"/>
    <n v="2548.9699999999998"/>
    <n v="127.45"/>
    <s v="9/21/2023"/>
    <s v="8/21/2023"/>
    <n v="3950"/>
    <n v="1843"/>
    <s v="11/28/2023"/>
    <s v="Praise"/>
    <s v="Resolved"/>
    <s v="8/20/2023"/>
    <n v="1"/>
    <x v="7"/>
    <x v="1"/>
  </r>
  <r>
    <n v="1844"/>
    <s v="Mark"/>
    <s v="Young"/>
    <n v="19"/>
    <x v="2"/>
    <s v="Address_1844"/>
    <x v="36"/>
    <n v="19458796697"/>
    <s v="mark.young@kag.com"/>
    <x v="1"/>
    <n v="7236.37"/>
    <s v="8/26/2021"/>
    <s v="9/1/2023"/>
    <n v="1844"/>
    <n v="45151"/>
    <x v="2"/>
    <n v="1331.01"/>
    <n v="5905.36"/>
    <x v="24"/>
    <n v="1844"/>
    <n v="20266.560000000001"/>
    <x v="1"/>
    <n v="2.5499999999999998"/>
    <n v="60"/>
    <s v="11/18/2022"/>
    <x v="1"/>
    <n v="1844"/>
    <x v="0"/>
    <n v="8979.4699999999993"/>
    <n v="273.74"/>
    <n v="13.69"/>
    <s v="12/24/2023"/>
    <s v="11/4/2023"/>
    <n v="3395"/>
    <n v="1844"/>
    <s v="2/10/2023"/>
    <s v="Complaint"/>
    <s v="Pending"/>
    <s v="5/5/2023"/>
    <n v="1"/>
    <x v="5"/>
    <x v="2"/>
  </r>
  <r>
    <n v="1845"/>
    <s v="William"/>
    <s v="Campbell"/>
    <n v="51"/>
    <x v="0"/>
    <s v="Address_1845"/>
    <x v="26"/>
    <n v="19458796698"/>
    <s v="william.campbell@kag.com"/>
    <x v="1"/>
    <n v="9299.98"/>
    <s v="1/17/2010"/>
    <s v="12/4/2023"/>
    <n v="1845"/>
    <n v="44994"/>
    <x v="2"/>
    <n v="2355.4699999999998"/>
    <n v="6944.51"/>
    <x v="96"/>
    <n v="1845"/>
    <n v="26380.82"/>
    <x v="2"/>
    <n v="8.14"/>
    <n v="60"/>
    <s v="1/16/2020"/>
    <x v="1"/>
    <n v="1845"/>
    <x v="2"/>
    <n v="6742.37"/>
    <n v="253.4"/>
    <n v="12.67"/>
    <s v="4/20/2023"/>
    <s v="5/14/2023"/>
    <n v="9490"/>
    <n v="1845"/>
    <s v="8/29/2023"/>
    <s v="Complaint"/>
    <s v="Resolved"/>
    <s v="4/16/2023"/>
    <n v="1"/>
    <x v="11"/>
    <x v="1"/>
  </r>
  <r>
    <n v="1846"/>
    <s v="Steven"/>
    <s v="Rodriguez"/>
    <n v="58"/>
    <x v="2"/>
    <s v="Address_1846"/>
    <x v="8"/>
    <n v="19458796699"/>
    <s v="steven.rodriguez@kag.com"/>
    <x v="0"/>
    <n v="3857.17"/>
    <s v="12/2/2012"/>
    <s v="9/15/2023"/>
    <n v="1846"/>
    <n v="44983"/>
    <x v="1"/>
    <n v="1475.94"/>
    <n v="2381.23"/>
    <x v="59"/>
    <n v="1846"/>
    <n v="24231.64"/>
    <x v="2"/>
    <n v="9.8000000000000007"/>
    <n v="48"/>
    <s v="12/1/2020"/>
    <x v="1"/>
    <n v="1846"/>
    <x v="2"/>
    <n v="1991.66"/>
    <n v="3847.82"/>
    <n v="192.39"/>
    <s v="4/27/2023"/>
    <s v="11/16/2023"/>
    <n v="7969"/>
    <n v="1846"/>
    <s v="8/13/2023"/>
    <s v="Suggestion"/>
    <s v="Resolved"/>
    <s v="7/14/2023"/>
    <n v="-1"/>
    <x v="9"/>
    <x v="1"/>
  </r>
  <r>
    <n v="1847"/>
    <s v="Jennifer"/>
    <s v="Flores"/>
    <n v="39"/>
    <x v="0"/>
    <s v="Address_1847"/>
    <x v="38"/>
    <n v="19458796700"/>
    <s v="jennifer.flores@kag.com"/>
    <x v="0"/>
    <n v="357.86"/>
    <s v="3/6/2012"/>
    <s v="3/1/2023"/>
    <n v="1847"/>
    <n v="44966"/>
    <x v="2"/>
    <n v="337.58"/>
    <n v="20.28"/>
    <x v="94"/>
    <n v="1847"/>
    <n v="4027.47"/>
    <x v="1"/>
    <n v="7.52"/>
    <n v="24"/>
    <s v="8/24/2020"/>
    <x v="0"/>
    <n v="1847"/>
    <x v="1"/>
    <n v="6115.26"/>
    <n v="1723.64"/>
    <n v="86.18"/>
    <s v="2/2/2023"/>
    <s v="5/8/2023"/>
    <n v="649"/>
    <n v="1847"/>
    <s v="6/8/2023"/>
    <s v="Suggestion"/>
    <s v="Resolved"/>
    <s v="10/8/2023"/>
    <n v="1"/>
    <x v="9"/>
    <x v="0"/>
  </r>
  <r>
    <n v="1848"/>
    <s v="Timothy"/>
    <s v="Young"/>
    <n v="48"/>
    <x v="0"/>
    <s v="Address_1848"/>
    <x v="27"/>
    <n v="19458796701"/>
    <s v="timothy.young@kag.com"/>
    <x v="0"/>
    <n v="8293.4"/>
    <s v="10/4/2002"/>
    <s v="8/17/2023"/>
    <n v="1848"/>
    <n v="45139"/>
    <x v="2"/>
    <n v="1976.7"/>
    <n v="10270.1"/>
    <x v="49"/>
    <n v="1848"/>
    <n v="29358.720000000001"/>
    <x v="0"/>
    <n v="3.21"/>
    <n v="36"/>
    <s v="12/9/2020"/>
    <x v="2"/>
    <n v="1848"/>
    <x v="0"/>
    <n v="2261.09"/>
    <n v="2144.1799999999998"/>
    <n v="107.21"/>
    <s v="9/6/2023"/>
    <s v="11/11/2023"/>
    <n v="9486"/>
    <n v="1848"/>
    <s v="8/26/2023"/>
    <s v="Suggestion"/>
    <s v="Pending"/>
    <s v="9/6/2023"/>
    <n v="1"/>
    <x v="5"/>
    <x v="1"/>
  </r>
  <r>
    <n v="1849"/>
    <s v="Joseph"/>
    <s v="Martin"/>
    <n v="38"/>
    <x v="1"/>
    <s v="Address_1849"/>
    <x v="13"/>
    <n v="19458796702"/>
    <s v="joseph.martin@kag.com"/>
    <x v="1"/>
    <n v="7113.3"/>
    <s v="10/7/2002"/>
    <s v="12/6/2023"/>
    <n v="1849"/>
    <n v="45099"/>
    <x v="0"/>
    <n v="1030.8"/>
    <n v="6082.5"/>
    <x v="94"/>
    <n v="1849"/>
    <n v="29651.89"/>
    <x v="2"/>
    <n v="9.07"/>
    <n v="12"/>
    <s v="2/4/2021"/>
    <x v="2"/>
    <n v="1849"/>
    <x v="0"/>
    <n v="6233.95"/>
    <n v="3076.36"/>
    <n v="153.82"/>
    <s v="11/20/2023"/>
    <s v="2/9/2023"/>
    <n v="5310"/>
    <n v="1849"/>
    <s v="6/27/2023"/>
    <s v="Praise"/>
    <s v="Pending"/>
    <s v="1/31/2023"/>
    <n v="1"/>
    <x v="7"/>
    <x v="0"/>
  </r>
  <r>
    <n v="1850"/>
    <s v="Emily"/>
    <s v="Ramirez"/>
    <n v="53"/>
    <x v="0"/>
    <s v="Address_1850"/>
    <x v="28"/>
    <n v="19458796703"/>
    <s v="emily.ramirez@kag.com"/>
    <x v="0"/>
    <n v="1575.79"/>
    <s v="12/25/2020"/>
    <s v="10/31/2023"/>
    <n v="1850"/>
    <n v="45038"/>
    <x v="2"/>
    <n v="2750.96"/>
    <n v="4326.75"/>
    <x v="46"/>
    <n v="1850"/>
    <n v="23066.53"/>
    <x v="2"/>
    <n v="8.14"/>
    <n v="12"/>
    <s v="9/26/2022"/>
    <x v="2"/>
    <n v="1850"/>
    <x v="2"/>
    <n v="6946.49"/>
    <n v="10.47"/>
    <n v="0.52"/>
    <s v="4/1/2023"/>
    <s v="1/16/2023"/>
    <n v="1003"/>
    <n v="1850"/>
    <s v="9/24/2023"/>
    <s v="Praise"/>
    <s v="Resolved"/>
    <s v="5/29/2023"/>
    <n v="1"/>
    <x v="1"/>
    <x v="1"/>
  </r>
  <r>
    <n v="1851"/>
    <s v="William"/>
    <s v="Allen"/>
    <n v="57"/>
    <x v="2"/>
    <s v="Address_1851"/>
    <x v="26"/>
    <n v="19458796704"/>
    <s v="william.allen@kag.com"/>
    <x v="0"/>
    <n v="6009.37"/>
    <s v="9/1/2007"/>
    <s v="4/28/2023"/>
    <n v="1851"/>
    <n v="45244"/>
    <x v="0"/>
    <n v="3405.98"/>
    <n v="2603.39"/>
    <x v="43"/>
    <n v="1851"/>
    <n v="21284.27"/>
    <x v="2"/>
    <n v="5.04"/>
    <n v="24"/>
    <s v="8/7/2021"/>
    <x v="1"/>
    <n v="1851"/>
    <x v="1"/>
    <n v="2741.27"/>
    <n v="2579.61"/>
    <n v="128.97999999999999"/>
    <s v="12/14/2023"/>
    <s v="3/7/2023"/>
    <n v="6988"/>
    <n v="1851"/>
    <s v="3/3/2023"/>
    <s v="Suggestion"/>
    <s v="Resolved"/>
    <s v="3/12/2023"/>
    <n v="1"/>
    <x v="4"/>
    <x v="1"/>
  </r>
  <r>
    <n v="1852"/>
    <s v="Daniel"/>
    <s v="Brown"/>
    <n v="40"/>
    <x v="2"/>
    <s v="Address_1852"/>
    <x v="26"/>
    <n v="19458796705"/>
    <s v="daniel.brown@kag.com"/>
    <x v="1"/>
    <n v="8265.68"/>
    <s v="2/26/2021"/>
    <s v="1/26/2023"/>
    <n v="1852"/>
    <n v="45205"/>
    <x v="1"/>
    <n v="2032.48"/>
    <n v="10298.16"/>
    <x v="20"/>
    <n v="1852"/>
    <n v="47008.34"/>
    <x v="1"/>
    <n v="6.15"/>
    <n v="48"/>
    <s v="5/27/2020"/>
    <x v="2"/>
    <n v="1852"/>
    <x v="1"/>
    <n v="2443.9699999999998"/>
    <n v="3464"/>
    <n v="173.2"/>
    <s v="5/1/2023"/>
    <s v="1/10/2023"/>
    <n v="7466"/>
    <n v="1852"/>
    <s v="4/30/2023"/>
    <s v="Suggestion"/>
    <s v="Resolved"/>
    <s v="10/26/2023"/>
    <n v="1"/>
    <x v="8"/>
    <x v="0"/>
  </r>
  <r>
    <n v="1853"/>
    <s v="Sandra"/>
    <s v="Rivera"/>
    <n v="43"/>
    <x v="2"/>
    <s v="Address_1853"/>
    <x v="1"/>
    <n v="19458796706"/>
    <s v="sandra.rivera@kag.com"/>
    <x v="1"/>
    <n v="1892.21"/>
    <s v="8/11/2020"/>
    <s v="12/6/2023"/>
    <n v="1853"/>
    <n v="45142"/>
    <x v="0"/>
    <n v="1026.1600000000001"/>
    <n v="2918.37"/>
    <x v="89"/>
    <n v="1853"/>
    <n v="30440.38"/>
    <x v="0"/>
    <n v="7.5"/>
    <n v="12"/>
    <s v="1/24/2020"/>
    <x v="0"/>
    <n v="1853"/>
    <x v="0"/>
    <n v="2649.34"/>
    <n v="1963.75"/>
    <n v="98.19"/>
    <s v="10/27/2023"/>
    <s v="12/4/2023"/>
    <n v="4807"/>
    <n v="1853"/>
    <s v="1/18/2023"/>
    <s v="Suggestion"/>
    <s v="Resolved"/>
    <s v="7/31/2023"/>
    <n v="1"/>
    <x v="5"/>
    <x v="0"/>
  </r>
  <r>
    <n v="1854"/>
    <s v="Kimberly"/>
    <s v="King"/>
    <n v="35"/>
    <x v="0"/>
    <s v="Address_1854"/>
    <x v="12"/>
    <n v="19458796707"/>
    <s v="kimberly.king@kag.com"/>
    <x v="0"/>
    <n v="2306.73"/>
    <s v="11/8/2022"/>
    <s v="5/30/2023"/>
    <n v="1854"/>
    <n v="45127"/>
    <x v="2"/>
    <n v="966.61"/>
    <n v="3273.34"/>
    <x v="68"/>
    <n v="1854"/>
    <n v="40997.69"/>
    <x v="2"/>
    <n v="2.12"/>
    <n v="36"/>
    <s v="3/1/2021"/>
    <x v="0"/>
    <n v="1854"/>
    <x v="1"/>
    <n v="8409.34"/>
    <n v="811.38"/>
    <n v="40.57"/>
    <s v="5/16/2023"/>
    <s v="6/7/2023"/>
    <n v="9958"/>
    <n v="1854"/>
    <s v="5/19/2023"/>
    <s v="Suggestion"/>
    <s v="Pending"/>
    <s v="10/13/2023"/>
    <n v="-1"/>
    <x v="2"/>
    <x v="4"/>
  </r>
  <r>
    <n v="1855"/>
    <s v="Melissa"/>
    <s v="Mitchell"/>
    <n v="32"/>
    <x v="0"/>
    <s v="Address_1855"/>
    <x v="22"/>
    <n v="19458796708"/>
    <s v="melissa.mitchell@kag.com"/>
    <x v="0"/>
    <n v="2097.64"/>
    <s v="11/5/2013"/>
    <s v="6/20/2023"/>
    <n v="1855"/>
    <n v="45009"/>
    <x v="2"/>
    <n v="21.91"/>
    <n v="2075.73"/>
    <x v="92"/>
    <n v="1855"/>
    <n v="47738.21"/>
    <x v="0"/>
    <n v="9.34"/>
    <n v="24"/>
    <s v="4/13/2021"/>
    <x v="1"/>
    <n v="1855"/>
    <x v="2"/>
    <n v="2423.0300000000002"/>
    <n v="4259.92"/>
    <n v="213"/>
    <s v="2/26/2023"/>
    <s v="6/10/2023"/>
    <n v="6996"/>
    <n v="1855"/>
    <s v="8/9/2023"/>
    <s v="Suggestion"/>
    <s v="Resolved"/>
    <s v="2/16/2023"/>
    <n v="1"/>
    <x v="11"/>
    <x v="4"/>
  </r>
  <r>
    <n v="1856"/>
    <s v="Kimberly"/>
    <s v="Williams"/>
    <n v="51"/>
    <x v="1"/>
    <s v="Address_1856"/>
    <x v="6"/>
    <n v="19458796709"/>
    <s v="kimberly.williams@kag.com"/>
    <x v="0"/>
    <n v="9975.27"/>
    <s v="3/19/2012"/>
    <s v="9/10/2023"/>
    <n v="1856"/>
    <n v="45145"/>
    <x v="0"/>
    <n v="3514.9"/>
    <n v="13490.17"/>
    <x v="84"/>
    <n v="1856"/>
    <n v="40694.980000000003"/>
    <x v="2"/>
    <n v="9.89"/>
    <n v="60"/>
    <s v="9/25/2022"/>
    <x v="1"/>
    <n v="1856"/>
    <x v="1"/>
    <n v="8024.05"/>
    <n v="1986.5"/>
    <n v="99.32"/>
    <s v="9/24/2023"/>
    <s v="3/9/2023"/>
    <n v="8374"/>
    <n v="1856"/>
    <s v="12/10/2023"/>
    <s v="Praise"/>
    <s v="Resolved"/>
    <s v="4/13/2023"/>
    <n v="1"/>
    <x v="5"/>
    <x v="1"/>
  </r>
  <r>
    <n v="1857"/>
    <s v="Mark"/>
    <s v="Sanchez"/>
    <n v="39"/>
    <x v="1"/>
    <s v="Address_1857"/>
    <x v="0"/>
    <n v="19458796710"/>
    <s v="mark.sanchez@kag.com"/>
    <x v="1"/>
    <n v="2372.2600000000002"/>
    <s v="8/18/2008"/>
    <s v="1/20/2023"/>
    <n v="1857"/>
    <n v="45030"/>
    <x v="0"/>
    <n v="1273.0999999999999"/>
    <n v="1099.1600000000001"/>
    <x v="46"/>
    <n v="1857"/>
    <n v="47206"/>
    <x v="2"/>
    <n v="3.97"/>
    <n v="36"/>
    <s v="10/13/2020"/>
    <x v="2"/>
    <n v="1857"/>
    <x v="0"/>
    <n v="1180.17"/>
    <n v="4982.17"/>
    <n v="249.11"/>
    <s v="9/8/2023"/>
    <s v="2/8/2023"/>
    <n v="6352"/>
    <n v="1857"/>
    <s v="4/1/2023"/>
    <s v="Praise"/>
    <s v="Resolved"/>
    <s v="9/17/2023"/>
    <n v="1"/>
    <x v="1"/>
    <x v="0"/>
  </r>
  <r>
    <n v="1858"/>
    <s v="Patricia"/>
    <s v="Davis"/>
    <n v="45"/>
    <x v="2"/>
    <s v="Address_1858"/>
    <x v="38"/>
    <n v="19458796711"/>
    <s v="patricia.davis@kag.com"/>
    <x v="0"/>
    <n v="2742.49"/>
    <s v="5/17/2021"/>
    <s v="12/15/2023"/>
    <n v="1858"/>
    <n v="44977"/>
    <x v="2"/>
    <n v="4853.99"/>
    <n v="7596.48"/>
    <x v="16"/>
    <n v="1858"/>
    <n v="38205.39"/>
    <x v="0"/>
    <n v="7.44"/>
    <n v="48"/>
    <s v="7/21/2022"/>
    <x v="0"/>
    <n v="1858"/>
    <x v="2"/>
    <n v="8421.17"/>
    <n v="2677.71"/>
    <n v="133.88999999999999"/>
    <s v="2/18/2023"/>
    <s v="1/4/2023"/>
    <n v="7882"/>
    <n v="1858"/>
    <s v="5/27/2023"/>
    <s v="Suggestion"/>
    <s v="Pending"/>
    <s v="4/3/2023"/>
    <n v="1"/>
    <x v="9"/>
    <x v="0"/>
  </r>
  <r>
    <n v="1859"/>
    <s v="Thomas"/>
    <s v="Garcia"/>
    <n v="60"/>
    <x v="0"/>
    <s v="Address_1859"/>
    <x v="31"/>
    <n v="19458796712"/>
    <s v="thomas.garcia@kag.com"/>
    <x v="0"/>
    <n v="574.46"/>
    <s v="6/17/2021"/>
    <s v="10/31/2023"/>
    <n v="1859"/>
    <n v="45183"/>
    <x v="0"/>
    <n v="3737.82"/>
    <n v="-3163.36"/>
    <x v="24"/>
    <n v="1859"/>
    <n v="9335.91"/>
    <x v="0"/>
    <n v="4.79"/>
    <n v="48"/>
    <s v="1/13/2020"/>
    <x v="1"/>
    <n v="1859"/>
    <x v="1"/>
    <n v="3189.23"/>
    <n v="632.04999999999995"/>
    <n v="31.6"/>
    <s v="7/9/2023"/>
    <s v="11/16/2023"/>
    <n v="9415"/>
    <n v="1859"/>
    <s v="12/6/2023"/>
    <s v="Complaint"/>
    <s v="Resolved"/>
    <s v="9/19/2023"/>
    <n v="1"/>
    <x v="6"/>
    <x v="1"/>
  </r>
  <r>
    <n v="1860"/>
    <s v="Andrew"/>
    <s v="Thomas"/>
    <n v="66"/>
    <x v="2"/>
    <s v="Address_1860"/>
    <x v="26"/>
    <n v="19458796713"/>
    <s v="andrew.thomas@kag.com"/>
    <x v="1"/>
    <n v="9834.4599999999991"/>
    <s v="7/27/2008"/>
    <s v="12/17/2023"/>
    <n v="1860"/>
    <n v="45003"/>
    <x v="0"/>
    <n v="1483.94"/>
    <n v="8350.52"/>
    <x v="61"/>
    <n v="1860"/>
    <n v="12119.59"/>
    <x v="0"/>
    <n v="1.25"/>
    <n v="24"/>
    <s v="12/14/2020"/>
    <x v="2"/>
    <n v="1860"/>
    <x v="0"/>
    <n v="2695.55"/>
    <n v="398.12"/>
    <n v="19.91"/>
    <s v="5/9/2023"/>
    <s v="4/10/2023"/>
    <n v="8479"/>
    <n v="1860"/>
    <s v="1/17/2023"/>
    <s v="Suggestion"/>
    <s v="Pending"/>
    <s v="10/23/2023"/>
    <n v="1"/>
    <x v="11"/>
    <x v="3"/>
  </r>
  <r>
    <n v="1861"/>
    <s v="Richard"/>
    <s v="White"/>
    <n v="24"/>
    <x v="2"/>
    <s v="Address_1861"/>
    <x v="17"/>
    <n v="19458796714"/>
    <s v="richard.white@kag.com"/>
    <x v="0"/>
    <n v="2542.87"/>
    <s v="7/3/2012"/>
    <s v="3/2/2023"/>
    <n v="1861"/>
    <n v="44930"/>
    <x v="2"/>
    <n v="803.14"/>
    <n v="1739.73"/>
    <x v="11"/>
    <n v="1861"/>
    <n v="10500.87"/>
    <x v="1"/>
    <n v="9.6300000000000008"/>
    <n v="60"/>
    <s v="9/19/2022"/>
    <x v="0"/>
    <n v="1861"/>
    <x v="0"/>
    <n v="6677.48"/>
    <n v="1041.42"/>
    <n v="52.07"/>
    <s v="5/29/2023"/>
    <s v="1/25/2023"/>
    <n v="777"/>
    <n v="1861"/>
    <s v="5/20/2023"/>
    <s v="Praise"/>
    <s v="Pending"/>
    <s v="1/19/2023"/>
    <n v="1"/>
    <x v="3"/>
    <x v="2"/>
  </r>
  <r>
    <n v="1862"/>
    <s v="Kenneth"/>
    <s v="Mitchell"/>
    <n v="57"/>
    <x v="2"/>
    <s v="Address_1862"/>
    <x v="32"/>
    <n v="19458796715"/>
    <s v="kenneth.mitchell@kag.com"/>
    <x v="0"/>
    <n v="7279.81"/>
    <s v="2/25/2015"/>
    <s v="5/31/2023"/>
    <n v="1862"/>
    <n v="45237"/>
    <x v="1"/>
    <n v="3125.48"/>
    <n v="4154.33"/>
    <x v="29"/>
    <n v="1862"/>
    <n v="16784.18"/>
    <x v="0"/>
    <n v="2.2799999999999998"/>
    <n v="60"/>
    <s v="3/19/2020"/>
    <x v="1"/>
    <n v="1862"/>
    <x v="2"/>
    <n v="8851.41"/>
    <n v="4474.6400000000003"/>
    <n v="223.73"/>
    <s v="2/7/2023"/>
    <s v="1/15/2023"/>
    <n v="9122"/>
    <n v="1862"/>
    <s v="7/13/2023"/>
    <s v="Complaint"/>
    <s v="Pending"/>
    <s v="1/10/2023"/>
    <n v="1"/>
    <x v="4"/>
    <x v="1"/>
  </r>
  <r>
    <n v="1863"/>
    <s v="Joshua"/>
    <s v="Hill"/>
    <n v="59"/>
    <x v="1"/>
    <s v="Address_1863"/>
    <x v="5"/>
    <n v="19458796716"/>
    <s v="joshua.hill@kag.com"/>
    <x v="0"/>
    <n v="361.05"/>
    <s v="3/27/2012"/>
    <s v="8/24/2023"/>
    <n v="1863"/>
    <n v="45015"/>
    <x v="1"/>
    <n v="4324.1400000000003"/>
    <n v="4685.1899999999996"/>
    <x v="12"/>
    <n v="1863"/>
    <n v="18394.650000000001"/>
    <x v="0"/>
    <n v="1.67"/>
    <n v="24"/>
    <s v="9/26/2020"/>
    <x v="1"/>
    <n v="1863"/>
    <x v="1"/>
    <n v="7447.47"/>
    <n v="2460.66"/>
    <n v="123.03"/>
    <s v="12/5/2023"/>
    <s v="5/14/2023"/>
    <n v="6518"/>
    <n v="1863"/>
    <s v="10/23/2023"/>
    <s v="Suggestion"/>
    <s v="Resolved"/>
    <s v="10/17/2023"/>
    <n v="1"/>
    <x v="11"/>
    <x v="1"/>
  </r>
  <r>
    <n v="1864"/>
    <s v="Joseph"/>
    <s v="Robinson"/>
    <n v="41"/>
    <x v="2"/>
    <s v="Address_1864"/>
    <x v="36"/>
    <n v="19458796717"/>
    <s v="joseph.robinson@kag.com"/>
    <x v="1"/>
    <n v="7855.69"/>
    <s v="4/3/2009"/>
    <s v="11/13/2023"/>
    <n v="1864"/>
    <n v="45064"/>
    <x v="2"/>
    <n v="2925.77"/>
    <n v="10781.46"/>
    <x v="27"/>
    <n v="1864"/>
    <n v="40747.919999999998"/>
    <x v="0"/>
    <n v="8.5299999999999994"/>
    <n v="24"/>
    <s v="2/19/2021"/>
    <x v="2"/>
    <n v="1864"/>
    <x v="2"/>
    <n v="6045.34"/>
    <n v="4139.49"/>
    <n v="206.97"/>
    <s v="2/10/2023"/>
    <s v="3/10/2023"/>
    <n v="991"/>
    <n v="1864"/>
    <s v="8/24/2023"/>
    <s v="Complaint"/>
    <s v="Pending"/>
    <s v="8/21/2023"/>
    <n v="1"/>
    <x v="10"/>
    <x v="0"/>
  </r>
  <r>
    <n v="1865"/>
    <s v="Mark"/>
    <s v="Hall"/>
    <n v="52"/>
    <x v="1"/>
    <s v="Address_1865"/>
    <x v="33"/>
    <n v="19458796718"/>
    <s v="mark.hall@kag.com"/>
    <x v="1"/>
    <n v="7531.04"/>
    <s v="6/18/2004"/>
    <s v="8/18/2023"/>
    <n v="1865"/>
    <n v="45176"/>
    <x v="0"/>
    <n v="64.760000000000005"/>
    <n v="7466.28"/>
    <x v="97"/>
    <n v="1865"/>
    <n v="18681.75"/>
    <x v="0"/>
    <n v="1.3"/>
    <n v="24"/>
    <s v="7/20/2020"/>
    <x v="1"/>
    <n v="1865"/>
    <x v="1"/>
    <n v="3156.81"/>
    <n v="3354.14"/>
    <n v="167.71"/>
    <s v="11/10/2023"/>
    <s v="3/17/2023"/>
    <n v="4605"/>
    <n v="1865"/>
    <s v="2/13/2023"/>
    <s v="Complaint"/>
    <s v="Pending"/>
    <s v="1/16/2023"/>
    <n v="1"/>
    <x v="6"/>
    <x v="1"/>
  </r>
  <r>
    <n v="1866"/>
    <s v="Mark"/>
    <s v="Gonzalez"/>
    <n v="30"/>
    <x v="0"/>
    <s v="Address_1866"/>
    <x v="7"/>
    <n v="19458796719"/>
    <s v="mark.gonzalez@kag.com"/>
    <x v="1"/>
    <n v="933.11"/>
    <s v="7/21/2018"/>
    <s v="12/2/2023"/>
    <n v="1866"/>
    <n v="45289"/>
    <x v="1"/>
    <n v="3933.62"/>
    <n v="-3000.51"/>
    <x v="57"/>
    <n v="1866"/>
    <n v="36633.72"/>
    <x v="0"/>
    <n v="7.19"/>
    <n v="60"/>
    <s v="11/18/2020"/>
    <x v="1"/>
    <n v="1866"/>
    <x v="2"/>
    <n v="4678.18"/>
    <n v="4291.04"/>
    <n v="214.55"/>
    <s v="11/14/2023"/>
    <s v="6/20/2023"/>
    <n v="5753"/>
    <n v="1866"/>
    <s v="6/8/2023"/>
    <s v="Complaint"/>
    <s v="Pending"/>
    <s v="3/8/2023"/>
    <n v="1"/>
    <x v="0"/>
    <x v="4"/>
  </r>
  <r>
    <n v="1867"/>
    <s v="William"/>
    <s v="Jones"/>
    <n v="66"/>
    <x v="2"/>
    <s v="Address_1867"/>
    <x v="34"/>
    <n v="19458796720"/>
    <s v="william.jones@kag.com"/>
    <x v="1"/>
    <n v="1313.76"/>
    <s v="2/5/2000"/>
    <s v="7/10/2023"/>
    <n v="1867"/>
    <n v="44956"/>
    <x v="0"/>
    <n v="4821.47"/>
    <n v="-3507.71"/>
    <x v="85"/>
    <n v="1867"/>
    <n v="45287.02"/>
    <x v="0"/>
    <n v="9.3699999999999992"/>
    <n v="48"/>
    <s v="6/27/2021"/>
    <x v="2"/>
    <n v="1867"/>
    <x v="2"/>
    <n v="8719.09"/>
    <n v="2588.86"/>
    <n v="129.44"/>
    <s v="5/4/2023"/>
    <s v="7/2/2023"/>
    <n v="7642"/>
    <n v="1867"/>
    <s v="2/8/2023"/>
    <s v="Complaint"/>
    <s v="Resolved"/>
    <s v="8/2/2023"/>
    <n v="1"/>
    <x v="3"/>
    <x v="3"/>
  </r>
  <r>
    <n v="1868"/>
    <s v="Emily"/>
    <s v="Harris"/>
    <n v="30"/>
    <x v="1"/>
    <s v="Address_1868"/>
    <x v="8"/>
    <n v="19458796721"/>
    <s v="emily.harris@kag.com"/>
    <x v="0"/>
    <n v="3021.58"/>
    <s v="12/25/2001"/>
    <s v="10/2/2023"/>
    <n v="1868"/>
    <n v="45150"/>
    <x v="2"/>
    <n v="246.89"/>
    <n v="2774.69"/>
    <x v="41"/>
    <n v="1868"/>
    <n v="6613.12"/>
    <x v="0"/>
    <n v="4.66"/>
    <n v="48"/>
    <s v="5/27/2021"/>
    <x v="1"/>
    <n v="1868"/>
    <x v="2"/>
    <n v="8184.19"/>
    <n v="4095.26"/>
    <n v="204.76"/>
    <s v="3/20/2023"/>
    <s v="5/18/2023"/>
    <n v="7667"/>
    <n v="1868"/>
    <s v="2/4/2023"/>
    <s v="Complaint"/>
    <s v="Pending"/>
    <s v="1/31/2023"/>
    <n v="1"/>
    <x v="5"/>
    <x v="4"/>
  </r>
  <r>
    <n v="1869"/>
    <s v="Mary"/>
    <s v="Martin"/>
    <n v="48"/>
    <x v="0"/>
    <s v="Address_1869"/>
    <x v="20"/>
    <n v="19458796722"/>
    <s v="mary.martin@kag.com"/>
    <x v="1"/>
    <n v="3611.21"/>
    <s v="11/11/2006"/>
    <s v="7/22/2023"/>
    <n v="1869"/>
    <n v="45084"/>
    <x v="0"/>
    <n v="4047.56"/>
    <n v="-436.35"/>
    <x v="2"/>
    <n v="1869"/>
    <n v="1012.8"/>
    <x v="2"/>
    <n v="1.62"/>
    <n v="36"/>
    <s v="12/23/2020"/>
    <x v="1"/>
    <n v="1869"/>
    <x v="1"/>
    <n v="2996.59"/>
    <n v="4715.21"/>
    <n v="235.76"/>
    <s v="12/30/2023"/>
    <s v="1/24/2023"/>
    <n v="6950"/>
    <n v="1869"/>
    <s v="8/24/2023"/>
    <s v="Suggestion"/>
    <s v="Pending"/>
    <s v="7/28/2023"/>
    <n v="1"/>
    <x v="7"/>
    <x v="1"/>
  </r>
  <r>
    <n v="1870"/>
    <s v="Timothy"/>
    <s v="Moore"/>
    <n v="36"/>
    <x v="1"/>
    <s v="Address_1870"/>
    <x v="5"/>
    <n v="19458796723"/>
    <s v="timothy.moore@kag.com"/>
    <x v="1"/>
    <n v="7856.65"/>
    <s v="1/10/2009"/>
    <s v="7/23/2023"/>
    <n v="1870"/>
    <n v="44931"/>
    <x v="1"/>
    <n v="3597.79"/>
    <n v="11454.44"/>
    <x v="58"/>
    <n v="1870"/>
    <n v="44544.27"/>
    <x v="0"/>
    <n v="2.96"/>
    <n v="48"/>
    <s v="2/19/2021"/>
    <x v="1"/>
    <n v="1870"/>
    <x v="0"/>
    <n v="8892.8799999999992"/>
    <n v="723.05"/>
    <n v="36.15"/>
    <s v="8/29/2023"/>
    <s v="10/25/2023"/>
    <n v="170"/>
    <n v="1870"/>
    <s v="3/4/2023"/>
    <s v="Praise"/>
    <s v="Pending"/>
    <s v="9/4/2023"/>
    <n v="1"/>
    <x v="3"/>
    <x v="0"/>
  </r>
  <r>
    <n v="1871"/>
    <s v="Susan"/>
    <s v="Campbell"/>
    <n v="46"/>
    <x v="2"/>
    <s v="Address_1871"/>
    <x v="1"/>
    <n v="19458796724"/>
    <s v="susan.campbell@kag.com"/>
    <x v="1"/>
    <n v="705.77"/>
    <s v="6/9/2002"/>
    <s v="8/16/2023"/>
    <n v="1871"/>
    <n v="45197"/>
    <x v="0"/>
    <n v="1993.51"/>
    <n v="2699.28"/>
    <x v="24"/>
    <n v="1871"/>
    <n v="12674.55"/>
    <x v="0"/>
    <n v="9.5299999999999994"/>
    <n v="24"/>
    <s v="12/21/2020"/>
    <x v="1"/>
    <n v="1871"/>
    <x v="1"/>
    <n v="3157.96"/>
    <n v="4984.9799999999996"/>
    <n v="249.25"/>
    <s v="2/2/2023"/>
    <s v="3/25/2023"/>
    <n v="7185"/>
    <n v="1871"/>
    <s v="8/5/2023"/>
    <s v="Complaint"/>
    <s v="Resolved"/>
    <s v="12/23/2023"/>
    <n v="1"/>
    <x v="6"/>
    <x v="1"/>
  </r>
  <r>
    <n v="1872"/>
    <s v="Sarah"/>
    <s v="Moore"/>
    <n v="39"/>
    <x v="0"/>
    <s v="Address_1872"/>
    <x v="8"/>
    <n v="19458796725"/>
    <s v="sarah.moore@kag.com"/>
    <x v="1"/>
    <n v="6537.37"/>
    <s v="11/1/2003"/>
    <s v="9/26/2023"/>
    <n v="1872"/>
    <n v="44974"/>
    <x v="1"/>
    <n v="3174.02"/>
    <n v="9711.39"/>
    <x v="1"/>
    <n v="1872"/>
    <n v="8518.4500000000007"/>
    <x v="0"/>
    <n v="5.19"/>
    <n v="36"/>
    <s v="6/7/2022"/>
    <x v="2"/>
    <n v="1872"/>
    <x v="1"/>
    <n v="9845.75"/>
    <n v="3695.91"/>
    <n v="184.8"/>
    <s v="3/30/2023"/>
    <s v="9/6/2023"/>
    <n v="7199"/>
    <n v="1872"/>
    <s v="8/17/2023"/>
    <s v="Complaint"/>
    <s v="Resolved"/>
    <s v="1/23/2023"/>
    <n v="1"/>
    <x v="9"/>
    <x v="0"/>
  </r>
  <r>
    <n v="1873"/>
    <s v="Lisa"/>
    <s v="Johnson"/>
    <n v="58"/>
    <x v="0"/>
    <s v="Address_1873"/>
    <x v="22"/>
    <n v="19458796726"/>
    <s v="lisa.johnson@kag.com"/>
    <x v="0"/>
    <n v="2362.4899999999998"/>
    <s v="9/6/2021"/>
    <s v="6/28/2023"/>
    <n v="1873"/>
    <n v="45279"/>
    <x v="0"/>
    <n v="802.44"/>
    <n v="3164.93"/>
    <x v="55"/>
    <n v="1873"/>
    <n v="15465.23"/>
    <x v="0"/>
    <n v="5.87"/>
    <n v="12"/>
    <s v="7/31/2022"/>
    <x v="2"/>
    <n v="1873"/>
    <x v="2"/>
    <n v="7691.92"/>
    <n v="2872.36"/>
    <n v="143.62"/>
    <s v="3/15/2023"/>
    <s v="3/7/2023"/>
    <n v="9205"/>
    <n v="1873"/>
    <s v="6/30/2023"/>
    <s v="Praise"/>
    <s v="Resolved"/>
    <s v="10/21/2023"/>
    <n v="1"/>
    <x v="0"/>
    <x v="1"/>
  </r>
  <r>
    <n v="1874"/>
    <s v="William"/>
    <s v="Martinez"/>
    <n v="38"/>
    <x v="0"/>
    <s v="Address_1874"/>
    <x v="15"/>
    <n v="19458796727"/>
    <s v="william.martinez@kag.com"/>
    <x v="1"/>
    <n v="3886.45"/>
    <s v="3/25/2011"/>
    <s v="11/27/2023"/>
    <n v="1874"/>
    <n v="45130"/>
    <x v="1"/>
    <n v="3603.27"/>
    <n v="7489.72"/>
    <x v="36"/>
    <n v="1874"/>
    <n v="10115.280000000001"/>
    <x v="0"/>
    <n v="2.4"/>
    <n v="60"/>
    <s v="8/13/2021"/>
    <x v="2"/>
    <n v="1874"/>
    <x v="1"/>
    <n v="7376.87"/>
    <n v="4961.09"/>
    <n v="248.05"/>
    <s v="9/26/2023"/>
    <s v="7/25/2023"/>
    <n v="7462"/>
    <n v="1874"/>
    <s v="7/6/2023"/>
    <s v="Praise"/>
    <s v="Resolved"/>
    <s v="9/9/2023"/>
    <n v="1"/>
    <x v="2"/>
    <x v="0"/>
  </r>
  <r>
    <n v="1875"/>
    <s v="Anthony"/>
    <s v="Hall"/>
    <n v="33"/>
    <x v="1"/>
    <s v="Address_1875"/>
    <x v="21"/>
    <n v="19458796728"/>
    <s v="anthony.hall@kag.com"/>
    <x v="0"/>
    <n v="121.82"/>
    <s v="9/23/2020"/>
    <s v="9/14/2023"/>
    <n v="1875"/>
    <n v="45207"/>
    <x v="0"/>
    <n v="2910.4"/>
    <n v="3032.22"/>
    <x v="68"/>
    <n v="1875"/>
    <n v="39888.949999999997"/>
    <x v="2"/>
    <n v="9.26"/>
    <n v="36"/>
    <s v="9/4/2020"/>
    <x v="0"/>
    <n v="1875"/>
    <x v="0"/>
    <n v="6252.59"/>
    <n v="833.35"/>
    <n v="41.67"/>
    <s v="12/15/2023"/>
    <s v="5/18/2023"/>
    <n v="4940"/>
    <n v="1875"/>
    <s v="12/22/2023"/>
    <s v="Suggestion"/>
    <s v="Resolved"/>
    <s v="12/13/2023"/>
    <n v="1"/>
    <x v="8"/>
    <x v="4"/>
  </r>
  <r>
    <n v="1876"/>
    <s v="Michael"/>
    <s v="Roberts"/>
    <n v="47"/>
    <x v="1"/>
    <s v="Address_1876"/>
    <x v="38"/>
    <n v="19458796729"/>
    <s v="michael.roberts@kag.com"/>
    <x v="1"/>
    <n v="2982.12"/>
    <s v="4/14/2007"/>
    <s v="6/18/2023"/>
    <n v="1876"/>
    <n v="45201"/>
    <x v="1"/>
    <n v="442.05"/>
    <n v="2540.0700000000002"/>
    <x v="41"/>
    <n v="1876"/>
    <n v="32090.89"/>
    <x v="1"/>
    <n v="5.65"/>
    <n v="12"/>
    <s v="1/5/2020"/>
    <x v="1"/>
    <n v="1876"/>
    <x v="1"/>
    <n v="8702.0499999999993"/>
    <n v="3238.32"/>
    <n v="161.91999999999999"/>
    <s v="2/10/2023"/>
    <s v="5/29/2023"/>
    <n v="725"/>
    <n v="1876"/>
    <s v="3/7/2023"/>
    <s v="Suggestion"/>
    <s v="Pending"/>
    <s v="7/16/2023"/>
    <n v="1"/>
    <x v="8"/>
    <x v="1"/>
  </r>
  <r>
    <n v="1877"/>
    <s v="Thomas"/>
    <s v="Campbell"/>
    <n v="22"/>
    <x v="1"/>
    <s v="Address_1877"/>
    <x v="33"/>
    <n v="19458796730"/>
    <s v="thomas.campbell@kag.com"/>
    <x v="0"/>
    <n v="1796.25"/>
    <s v="4/24/2016"/>
    <s v="1/3/2023"/>
    <n v="1877"/>
    <n v="44985"/>
    <x v="1"/>
    <n v="4342.51"/>
    <n v="-2546.2600000000002"/>
    <x v="97"/>
    <n v="1877"/>
    <n v="9197.91"/>
    <x v="0"/>
    <n v="5.76"/>
    <n v="24"/>
    <s v="6/28/2022"/>
    <x v="1"/>
    <n v="1877"/>
    <x v="2"/>
    <n v="8951.2199999999993"/>
    <n v="941.51"/>
    <n v="47.08"/>
    <s v="7/21/2023"/>
    <s v="6/30/2023"/>
    <n v="9370"/>
    <n v="1877"/>
    <s v="7/3/2023"/>
    <s v="Suggestion"/>
    <s v="Resolved"/>
    <s v="6/2/2023"/>
    <n v="1"/>
    <x v="9"/>
    <x v="2"/>
  </r>
  <r>
    <n v="1878"/>
    <s v="Amanda"/>
    <s v="Lopez"/>
    <n v="58"/>
    <x v="0"/>
    <s v="Address_1878"/>
    <x v="19"/>
    <n v="19458796731"/>
    <s v="amanda.lopez@kag.com"/>
    <x v="1"/>
    <n v="5089.32"/>
    <s v="4/7/2010"/>
    <s v="1/8/2023"/>
    <n v="1878"/>
    <n v="45107"/>
    <x v="2"/>
    <n v="650.53"/>
    <n v="5739.85"/>
    <x v="55"/>
    <n v="1878"/>
    <n v="29594.62"/>
    <x v="2"/>
    <n v="6.18"/>
    <n v="48"/>
    <s v="4/16/2022"/>
    <x v="0"/>
    <n v="1878"/>
    <x v="2"/>
    <n v="3291"/>
    <n v="2542.94"/>
    <n v="127.15"/>
    <s v="12/20/2023"/>
    <s v="7/16/2023"/>
    <n v="52"/>
    <n v="1878"/>
    <s v="8/1/2023"/>
    <s v="Praise"/>
    <s v="Resolved"/>
    <s v="3/16/2023"/>
    <n v="1"/>
    <x v="7"/>
    <x v="1"/>
  </r>
  <r>
    <n v="1879"/>
    <s v="Betty"/>
    <s v="Campbell"/>
    <n v="58"/>
    <x v="2"/>
    <s v="Address_1879"/>
    <x v="33"/>
    <n v="19458796732"/>
    <s v="betty.campbell@kag.com"/>
    <x v="1"/>
    <n v="1666.1"/>
    <s v="4/6/2012"/>
    <s v="12/2/2023"/>
    <n v="1879"/>
    <n v="45093"/>
    <x v="0"/>
    <n v="2197.14"/>
    <n v="-531.04"/>
    <x v="25"/>
    <n v="1879"/>
    <n v="11196.46"/>
    <x v="1"/>
    <n v="7.91"/>
    <n v="48"/>
    <s v="1/11/2020"/>
    <x v="0"/>
    <n v="1879"/>
    <x v="2"/>
    <n v="8127.83"/>
    <n v="197.98"/>
    <n v="9.9"/>
    <s v="6/18/2023"/>
    <s v="2/26/2023"/>
    <n v="9480"/>
    <n v="1879"/>
    <s v="10/19/2023"/>
    <s v="Complaint"/>
    <s v="Pending"/>
    <s v="4/25/2023"/>
    <n v="1"/>
    <x v="7"/>
    <x v="1"/>
  </r>
  <r>
    <n v="1880"/>
    <s v="Mark"/>
    <s v="Gonzalez"/>
    <n v="23"/>
    <x v="2"/>
    <s v="Address_1880"/>
    <x v="30"/>
    <n v="19458796733"/>
    <s v="mark.gonzalez@kag.com"/>
    <x v="1"/>
    <n v="8374.59"/>
    <s v="6/15/2019"/>
    <s v="4/17/2023"/>
    <n v="1880"/>
    <n v="45187"/>
    <x v="1"/>
    <n v="664.56"/>
    <n v="9039.15"/>
    <x v="98"/>
    <n v="1880"/>
    <n v="10680.24"/>
    <x v="0"/>
    <n v="2.83"/>
    <n v="36"/>
    <s v="1/27/2020"/>
    <x v="0"/>
    <n v="1880"/>
    <x v="2"/>
    <n v="2488.2399999999998"/>
    <n v="1718.44"/>
    <n v="85.92"/>
    <s v="2/6/2023"/>
    <s v="10/5/2023"/>
    <n v="4747"/>
    <n v="1880"/>
    <s v="12/2/2023"/>
    <s v="Praise"/>
    <s v="Pending"/>
    <s v="3/14/2023"/>
    <n v="1"/>
    <x v="6"/>
    <x v="2"/>
  </r>
  <r>
    <n v="1881"/>
    <s v="Charles"/>
    <s v="Roberts"/>
    <n v="38"/>
    <x v="0"/>
    <s v="Address_1881"/>
    <x v="6"/>
    <n v="19458796734"/>
    <s v="charles.roberts@kag.com"/>
    <x v="0"/>
    <n v="8840.77"/>
    <s v="2/28/2018"/>
    <s v="2/9/2023"/>
    <n v="1881"/>
    <n v="45139"/>
    <x v="0"/>
    <n v="3234.15"/>
    <n v="5606.62"/>
    <x v="76"/>
    <n v="1881"/>
    <n v="30176.9"/>
    <x v="2"/>
    <n v="9.48"/>
    <n v="12"/>
    <s v="3/17/2022"/>
    <x v="1"/>
    <n v="1881"/>
    <x v="1"/>
    <n v="4552.6899999999996"/>
    <n v="4366.55"/>
    <n v="218.33"/>
    <s v="3/12/2023"/>
    <s v="2/19/2023"/>
    <n v="3851"/>
    <n v="1881"/>
    <s v="3/1/2023"/>
    <s v="Praise"/>
    <s v="Pending"/>
    <s v="11/4/2023"/>
    <n v="1"/>
    <x v="5"/>
    <x v="0"/>
  </r>
  <r>
    <n v="1882"/>
    <s v="Timothy"/>
    <s v="Campbell"/>
    <n v="59"/>
    <x v="2"/>
    <s v="Address_1882"/>
    <x v="7"/>
    <n v="19458796735"/>
    <s v="timothy.campbell@kag.com"/>
    <x v="1"/>
    <n v="8468.3700000000008"/>
    <s v="4/30/2018"/>
    <s v="7/7/2023"/>
    <n v="1882"/>
    <n v="45026"/>
    <x v="0"/>
    <n v="3691.9"/>
    <n v="4776.47"/>
    <x v="43"/>
    <n v="1882"/>
    <n v="33569.660000000003"/>
    <x v="1"/>
    <n v="2.58"/>
    <n v="48"/>
    <s v="9/19/2020"/>
    <x v="0"/>
    <n v="1882"/>
    <x v="1"/>
    <n v="9234.0400000000009"/>
    <n v="3792.78"/>
    <n v="189.64"/>
    <s v="6/27/2023"/>
    <s v="7/19/2023"/>
    <n v="3682"/>
    <n v="1882"/>
    <s v="1/13/2023"/>
    <s v="Suggestion"/>
    <s v="Pending"/>
    <s v="3/29/2023"/>
    <n v="1"/>
    <x v="1"/>
    <x v="1"/>
  </r>
  <r>
    <n v="1883"/>
    <s v="Jessica"/>
    <s v="Hernandez"/>
    <n v="67"/>
    <x v="0"/>
    <s v="Address_1883"/>
    <x v="39"/>
    <n v="19458796736"/>
    <s v="jessica.hernandez@kag.com"/>
    <x v="0"/>
    <n v="9819.85"/>
    <s v="10/8/2014"/>
    <s v="9/21/2023"/>
    <n v="1883"/>
    <n v="44945"/>
    <x v="2"/>
    <n v="4736.6899999999996"/>
    <n v="5083.16"/>
    <x v="57"/>
    <n v="1883"/>
    <n v="17963.900000000001"/>
    <x v="1"/>
    <n v="2.78"/>
    <n v="24"/>
    <s v="12/1/2022"/>
    <x v="2"/>
    <n v="1883"/>
    <x v="1"/>
    <n v="3742.3"/>
    <n v="1984.25"/>
    <n v="99.21"/>
    <s v="7/10/2023"/>
    <s v="5/16/2023"/>
    <n v="631"/>
    <n v="1883"/>
    <s v="11/29/2023"/>
    <s v="Suggestion"/>
    <s v="Resolved"/>
    <s v="9/3/2023"/>
    <n v="1"/>
    <x v="3"/>
    <x v="3"/>
  </r>
  <r>
    <n v="1884"/>
    <s v="Paul"/>
    <s v="Jackson"/>
    <n v="28"/>
    <x v="2"/>
    <s v="Address_1884"/>
    <x v="5"/>
    <n v="19458796737"/>
    <s v="paul.jackson@kag.com"/>
    <x v="0"/>
    <n v="9155"/>
    <s v="11/16/2012"/>
    <s v="11/26/2023"/>
    <n v="1884"/>
    <n v="45250"/>
    <x v="1"/>
    <n v="1270.49"/>
    <n v="10425.49"/>
    <x v="38"/>
    <n v="1884"/>
    <n v="38406.97"/>
    <x v="1"/>
    <n v="1.1100000000000001"/>
    <n v="12"/>
    <s v="1/21/2020"/>
    <x v="0"/>
    <n v="1884"/>
    <x v="1"/>
    <n v="4885.88"/>
    <n v="855.66"/>
    <n v="42.78"/>
    <s v="2/8/2023"/>
    <s v="7/27/2023"/>
    <n v="2523"/>
    <n v="1884"/>
    <s v="4/25/2023"/>
    <s v="Complaint"/>
    <s v="Resolved"/>
    <s v="7/27/2023"/>
    <n v="1"/>
    <x v="4"/>
    <x v="4"/>
  </r>
  <r>
    <n v="1885"/>
    <s v="Sarah"/>
    <s v="Wright"/>
    <n v="41"/>
    <x v="2"/>
    <s v="Address_1885"/>
    <x v="7"/>
    <n v="19458796738"/>
    <s v="sarah.wright@kag.com"/>
    <x v="0"/>
    <n v="2869.9"/>
    <s v="11/14/2022"/>
    <s v="8/31/2023"/>
    <n v="1885"/>
    <n v="44950"/>
    <x v="1"/>
    <n v="1837.82"/>
    <n v="1032.08"/>
    <x v="58"/>
    <n v="1885"/>
    <n v="42023.51"/>
    <x v="1"/>
    <n v="1.18"/>
    <n v="12"/>
    <s v="9/9/2022"/>
    <x v="2"/>
    <n v="1885"/>
    <x v="1"/>
    <n v="4788.2"/>
    <n v="309.91000000000003"/>
    <n v="15.5"/>
    <s v="5/17/2023"/>
    <s v="8/7/2023"/>
    <n v="9529"/>
    <n v="1885"/>
    <s v="2/25/2023"/>
    <s v="Suggestion"/>
    <s v="Pending"/>
    <s v="3/7/2023"/>
    <n v="1"/>
    <x v="3"/>
    <x v="0"/>
  </r>
  <r>
    <n v="1886"/>
    <s v="Jennifer"/>
    <s v="Hill"/>
    <n v="45"/>
    <x v="2"/>
    <s v="Address_1886"/>
    <x v="22"/>
    <n v="19458796739"/>
    <s v="jennifer.hill@kag.com"/>
    <x v="1"/>
    <n v="3213.16"/>
    <s v="8/23/2001"/>
    <s v="6/14/2023"/>
    <n v="1886"/>
    <n v="45016"/>
    <x v="0"/>
    <n v="1939.72"/>
    <n v="1273.44"/>
    <x v="74"/>
    <n v="1886"/>
    <n v="45900.87"/>
    <x v="1"/>
    <n v="4.8600000000000003"/>
    <n v="48"/>
    <s v="10/2/2021"/>
    <x v="0"/>
    <n v="1886"/>
    <x v="0"/>
    <n v="6135.55"/>
    <n v="4765.1099999999997"/>
    <n v="238.26"/>
    <s v="11/6/2023"/>
    <s v="10/12/2023"/>
    <n v="7399"/>
    <n v="1886"/>
    <s v="8/24/2023"/>
    <s v="Suggestion"/>
    <s v="Resolved"/>
    <s v="7/13/2023"/>
    <n v="1"/>
    <x v="11"/>
    <x v="0"/>
  </r>
  <r>
    <n v="1887"/>
    <s v="Christopher"/>
    <s v="Sanchez"/>
    <n v="32"/>
    <x v="1"/>
    <s v="Address_1887"/>
    <x v="17"/>
    <n v="19458796740"/>
    <s v="christopher.sanchez@kag.com"/>
    <x v="1"/>
    <n v="5373.33"/>
    <s v="7/28/2013"/>
    <s v="10/10/2023"/>
    <n v="1887"/>
    <n v="45073"/>
    <x v="2"/>
    <n v="494.04"/>
    <n v="5867.37"/>
    <x v="46"/>
    <n v="1887"/>
    <n v="31676.94"/>
    <x v="2"/>
    <n v="2.65"/>
    <n v="36"/>
    <s v="10/11/2020"/>
    <x v="2"/>
    <n v="1887"/>
    <x v="2"/>
    <n v="8507.35"/>
    <n v="2162.0500000000002"/>
    <n v="108.1"/>
    <s v="1/4/2023"/>
    <s v="5/6/2023"/>
    <n v="4613"/>
    <n v="1887"/>
    <s v="8/20/2023"/>
    <s v="Praise"/>
    <s v="Pending"/>
    <s v="3/25/2023"/>
    <n v="1"/>
    <x v="10"/>
    <x v="4"/>
  </r>
  <r>
    <n v="1888"/>
    <s v="Robert"/>
    <s v="Rivera"/>
    <n v="56"/>
    <x v="1"/>
    <s v="Address_1888"/>
    <x v="19"/>
    <n v="19458796741"/>
    <s v="robert.rivera@kag.com"/>
    <x v="1"/>
    <n v="3911.08"/>
    <s v="11/25/2016"/>
    <s v="4/5/2023"/>
    <n v="1888"/>
    <n v="45241"/>
    <x v="1"/>
    <n v="4041.46"/>
    <n v="-130.38"/>
    <x v="2"/>
    <n v="1888"/>
    <n v="11781.22"/>
    <x v="0"/>
    <n v="2.91"/>
    <n v="36"/>
    <s v="7/2/2021"/>
    <x v="1"/>
    <n v="1888"/>
    <x v="1"/>
    <n v="5923.72"/>
    <n v="3602.02"/>
    <n v="180.1"/>
    <s v="1/9/2023"/>
    <s v="6/15/2023"/>
    <n v="3828"/>
    <n v="1888"/>
    <s v="7/8/2023"/>
    <s v="Suggestion"/>
    <s v="Pending"/>
    <s v="11/20/2023"/>
    <n v="1"/>
    <x v="4"/>
    <x v="1"/>
  </r>
  <r>
    <n v="1889"/>
    <s v="Michael"/>
    <s v="Wilson"/>
    <n v="63"/>
    <x v="0"/>
    <s v="Address_1889"/>
    <x v="0"/>
    <n v="19458796742"/>
    <s v="michael.wilson@kag.com"/>
    <x v="1"/>
    <n v="9702.1200000000008"/>
    <s v="7/12/2012"/>
    <s v="5/11/2023"/>
    <n v="1889"/>
    <n v="45243"/>
    <x v="1"/>
    <n v="422.72"/>
    <n v="10124.84"/>
    <x v="18"/>
    <n v="1889"/>
    <n v="37674.78"/>
    <x v="1"/>
    <n v="9.89"/>
    <n v="36"/>
    <s v="10/19/2021"/>
    <x v="1"/>
    <n v="1889"/>
    <x v="1"/>
    <n v="9453.49"/>
    <n v="4541.0200000000004"/>
    <n v="227.05"/>
    <s v="11/26/2023"/>
    <s v="4/15/2023"/>
    <n v="8490"/>
    <n v="1889"/>
    <s v="5/15/2023"/>
    <s v="Suggestion"/>
    <s v="Pending"/>
    <s v="10/17/2023"/>
    <n v="1"/>
    <x v="4"/>
    <x v="3"/>
  </r>
  <r>
    <n v="1890"/>
    <s v="James"/>
    <s v="Hall"/>
    <n v="57"/>
    <x v="1"/>
    <s v="Address_1890"/>
    <x v="18"/>
    <n v="19458796743"/>
    <s v="james.hall@kag.com"/>
    <x v="1"/>
    <n v="3461.36"/>
    <s v="10/26/2011"/>
    <s v="9/19/2023"/>
    <n v="1890"/>
    <n v="44958"/>
    <x v="0"/>
    <n v="1699.34"/>
    <n v="1762.02"/>
    <x v="84"/>
    <n v="1890"/>
    <n v="6284.45"/>
    <x v="2"/>
    <n v="9.36"/>
    <n v="48"/>
    <s v="8/8/2021"/>
    <x v="2"/>
    <n v="1890"/>
    <x v="0"/>
    <n v="8872.6"/>
    <n v="3682.86"/>
    <n v="184.14"/>
    <s v="11/4/2023"/>
    <s v="3/15/2023"/>
    <n v="3787"/>
    <n v="1890"/>
    <s v="10/10/2023"/>
    <s v="Praise"/>
    <s v="Resolved"/>
    <s v="11/24/2023"/>
    <n v="1"/>
    <x v="9"/>
    <x v="1"/>
  </r>
  <r>
    <n v="1891"/>
    <s v="Donna"/>
    <s v="Baker"/>
    <n v="68"/>
    <x v="0"/>
    <s v="Address_1891"/>
    <x v="30"/>
    <n v="19458796744"/>
    <s v="donna.baker@kag.com"/>
    <x v="0"/>
    <n v="7426.82"/>
    <s v="3/4/2021"/>
    <s v="7/28/2023"/>
    <n v="1891"/>
    <n v="45288"/>
    <x v="1"/>
    <n v="960.02"/>
    <n v="8386.84"/>
    <x v="32"/>
    <n v="1891"/>
    <n v="9879.5300000000007"/>
    <x v="0"/>
    <n v="3.9"/>
    <n v="60"/>
    <s v="2/15/2021"/>
    <x v="2"/>
    <n v="1891"/>
    <x v="0"/>
    <n v="6521.01"/>
    <n v="2342.15"/>
    <n v="117.11"/>
    <s v="2/6/2023"/>
    <s v="6/3/2023"/>
    <n v="4619"/>
    <n v="1891"/>
    <s v="7/7/2023"/>
    <s v="Complaint"/>
    <s v="Resolved"/>
    <s v="7/13/2023"/>
    <n v="1"/>
    <x v="0"/>
    <x v="3"/>
  </r>
  <r>
    <n v="1892"/>
    <s v="Joseph"/>
    <s v="White"/>
    <n v="64"/>
    <x v="1"/>
    <s v="Address_1892"/>
    <x v="3"/>
    <n v="19458796745"/>
    <s v="joseph.white@kag.com"/>
    <x v="1"/>
    <n v="5796.08"/>
    <s v="2/23/2017"/>
    <s v="1/10/2023"/>
    <n v="1892"/>
    <n v="44971"/>
    <x v="0"/>
    <n v="3325.25"/>
    <n v="9121.33"/>
    <x v="80"/>
    <n v="1892"/>
    <n v="41806.620000000003"/>
    <x v="2"/>
    <n v="4.09"/>
    <n v="24"/>
    <s v="7/23/2021"/>
    <x v="0"/>
    <n v="1892"/>
    <x v="2"/>
    <n v="4887.6000000000004"/>
    <n v="1845.7"/>
    <n v="92.29"/>
    <s v="11/17/2023"/>
    <s v="7/4/2023"/>
    <n v="6519"/>
    <n v="1892"/>
    <s v="12/11/2023"/>
    <s v="Complaint"/>
    <s v="Pending"/>
    <s v="9/28/2023"/>
    <n v="1"/>
    <x v="9"/>
    <x v="3"/>
  </r>
  <r>
    <n v="1893"/>
    <s v="Kimberly"/>
    <s v="Green"/>
    <n v="36"/>
    <x v="2"/>
    <s v="Address_1893"/>
    <x v="24"/>
    <n v="19458796746"/>
    <s v="kimberly.green@kag.com"/>
    <x v="1"/>
    <n v="9569.16"/>
    <s v="6/17/2016"/>
    <s v="1/29/2023"/>
    <n v="1893"/>
    <n v="45158"/>
    <x v="1"/>
    <n v="4528.79"/>
    <n v="5040.37"/>
    <x v="5"/>
    <n v="1893"/>
    <n v="45630.64"/>
    <x v="2"/>
    <n v="3.63"/>
    <n v="24"/>
    <s v="4/23/2022"/>
    <x v="2"/>
    <n v="1893"/>
    <x v="0"/>
    <n v="3922.73"/>
    <n v="4365.6099999999997"/>
    <n v="218.28"/>
    <s v="9/28/2023"/>
    <s v="11/3/2023"/>
    <n v="178"/>
    <n v="1893"/>
    <s v="10/24/2023"/>
    <s v="Suggestion"/>
    <s v="Pending"/>
    <s v="12/28/2023"/>
    <n v="1"/>
    <x v="5"/>
    <x v="0"/>
  </r>
  <r>
    <n v="1894"/>
    <s v="Andrew"/>
    <s v="Smith"/>
    <n v="67"/>
    <x v="1"/>
    <s v="Address_1894"/>
    <x v="29"/>
    <n v="19458796747"/>
    <s v="andrew.smith@kag.com"/>
    <x v="1"/>
    <n v="7470.72"/>
    <s v="9/27/2021"/>
    <s v="5/28/2023"/>
    <n v="1894"/>
    <n v="45056"/>
    <x v="1"/>
    <n v="3734.96"/>
    <n v="11205.68"/>
    <x v="33"/>
    <n v="1894"/>
    <n v="4269.1400000000003"/>
    <x v="1"/>
    <n v="8.94"/>
    <n v="36"/>
    <s v="4/22/2020"/>
    <x v="1"/>
    <n v="1894"/>
    <x v="2"/>
    <n v="6510.52"/>
    <n v="1594.46"/>
    <n v="79.72"/>
    <s v="3/31/2023"/>
    <s v="10/8/2023"/>
    <n v="8651"/>
    <n v="1894"/>
    <s v="9/7/2023"/>
    <s v="Suggestion"/>
    <s v="Resolved"/>
    <s v="11/24/2023"/>
    <n v="1"/>
    <x v="10"/>
    <x v="3"/>
  </r>
  <r>
    <n v="1895"/>
    <s v="Ronald"/>
    <s v="Nelson"/>
    <n v="34"/>
    <x v="1"/>
    <s v="Address_1895"/>
    <x v="21"/>
    <n v="19458796748"/>
    <s v="ronald.nelson@kag.com"/>
    <x v="0"/>
    <n v="3106.09"/>
    <s v="3/24/2018"/>
    <s v="12/1/2023"/>
    <n v="1895"/>
    <n v="45151"/>
    <x v="2"/>
    <n v="3874.85"/>
    <n v="-768.76"/>
    <x v="19"/>
    <n v="1895"/>
    <n v="16293.96"/>
    <x v="0"/>
    <n v="1.88"/>
    <n v="36"/>
    <s v="6/20/2021"/>
    <x v="1"/>
    <n v="1895"/>
    <x v="0"/>
    <n v="8276.2099999999991"/>
    <n v="1635.71"/>
    <n v="81.790000000000006"/>
    <s v="11/3/2023"/>
    <s v="2/18/2023"/>
    <n v="9132"/>
    <n v="1895"/>
    <s v="3/25/2023"/>
    <s v="Complaint"/>
    <s v="Resolved"/>
    <s v="12/10/2023"/>
    <n v="1"/>
    <x v="5"/>
    <x v="4"/>
  </r>
  <r>
    <n v="1896"/>
    <s v="Matthew"/>
    <s v="Perez"/>
    <n v="20"/>
    <x v="1"/>
    <s v="Address_1896"/>
    <x v="33"/>
    <n v="19458796749"/>
    <s v="matthew.perez@kag.com"/>
    <x v="1"/>
    <n v="2050.98"/>
    <s v="10/22/2003"/>
    <s v="3/7/2023"/>
    <n v="1896"/>
    <n v="45227"/>
    <x v="1"/>
    <n v="401.73"/>
    <n v="2452.71"/>
    <x v="35"/>
    <n v="1896"/>
    <n v="31829.7"/>
    <x v="2"/>
    <n v="6.26"/>
    <n v="24"/>
    <s v="7/30/2020"/>
    <x v="1"/>
    <n v="1896"/>
    <x v="0"/>
    <n v="5550.11"/>
    <n v="3784.53"/>
    <n v="189.23"/>
    <s v="12/30/2023"/>
    <s v="9/6/2023"/>
    <n v="9101"/>
    <n v="1896"/>
    <s v="3/28/2023"/>
    <s v="Complaint"/>
    <s v="Pending"/>
    <s v="7/11/2023"/>
    <n v="1"/>
    <x v="8"/>
    <x v="2"/>
  </r>
  <r>
    <n v="1897"/>
    <s v="Nancy"/>
    <s v="Thompson"/>
    <n v="20"/>
    <x v="0"/>
    <s v="Address_1897"/>
    <x v="28"/>
    <n v="19458796750"/>
    <s v="nancy.thompson@kag.com"/>
    <x v="1"/>
    <n v="8560.7199999999993"/>
    <s v="11/4/2019"/>
    <s v="1/12/2023"/>
    <n v="1897"/>
    <n v="45087"/>
    <x v="1"/>
    <n v="3697.42"/>
    <n v="4863.3"/>
    <x v="48"/>
    <n v="1897"/>
    <n v="46993.74"/>
    <x v="0"/>
    <n v="2.68"/>
    <n v="48"/>
    <s v="11/6/2020"/>
    <x v="0"/>
    <n v="1897"/>
    <x v="0"/>
    <n v="8930.1200000000008"/>
    <n v="2929.1"/>
    <n v="146.46"/>
    <s v="1/3/2023"/>
    <s v="3/15/2023"/>
    <n v="2184"/>
    <n v="1897"/>
    <s v="10/3/2023"/>
    <s v="Praise"/>
    <s v="Resolved"/>
    <s v="8/25/2023"/>
    <n v="1"/>
    <x v="7"/>
    <x v="2"/>
  </r>
  <r>
    <n v="1898"/>
    <s v="Barbara"/>
    <s v="Jackson"/>
    <n v="56"/>
    <x v="0"/>
    <s v="Address_1898"/>
    <x v="16"/>
    <n v="19458796751"/>
    <s v="barbara.jackson@kag.com"/>
    <x v="1"/>
    <n v="9119.0400000000009"/>
    <s v="8/9/2020"/>
    <s v="1/13/2023"/>
    <n v="1898"/>
    <n v="45205"/>
    <x v="2"/>
    <n v="322.02999999999997"/>
    <n v="8797.01"/>
    <x v="96"/>
    <n v="1898"/>
    <n v="28965.55"/>
    <x v="1"/>
    <n v="7.82"/>
    <n v="12"/>
    <s v="2/13/2020"/>
    <x v="0"/>
    <n v="1898"/>
    <x v="1"/>
    <n v="3587.81"/>
    <n v="2139.87"/>
    <n v="106.99"/>
    <s v="10/31/2023"/>
    <s v="2/11/2023"/>
    <n v="2305"/>
    <n v="1898"/>
    <s v="9/30/2023"/>
    <s v="Complaint"/>
    <s v="Pending"/>
    <s v="2/2/2023"/>
    <n v="1"/>
    <x v="8"/>
    <x v="1"/>
  </r>
  <r>
    <n v="1899"/>
    <s v="Karen"/>
    <s v="Moore"/>
    <n v="45"/>
    <x v="2"/>
    <s v="Address_1899"/>
    <x v="17"/>
    <n v="19458796752"/>
    <s v="karen.moore@kag.com"/>
    <x v="1"/>
    <n v="8327.83"/>
    <s v="9/26/2011"/>
    <s v="12/30/2023"/>
    <n v="1899"/>
    <n v="45152"/>
    <x v="1"/>
    <n v="2426.19"/>
    <n v="10754.02"/>
    <x v="95"/>
    <n v="1899"/>
    <n v="41228.639999999999"/>
    <x v="0"/>
    <n v="6.68"/>
    <n v="24"/>
    <s v="8/6/2021"/>
    <x v="0"/>
    <n v="1899"/>
    <x v="0"/>
    <n v="8737.82"/>
    <n v="2252.79"/>
    <n v="112.64"/>
    <s v="1/28/2023"/>
    <s v="9/3/2023"/>
    <n v="4252"/>
    <n v="1899"/>
    <s v="10/31/2023"/>
    <s v="Complaint"/>
    <s v="Resolved"/>
    <s v="8/9/2023"/>
    <n v="1"/>
    <x v="5"/>
    <x v="0"/>
  </r>
  <r>
    <n v="1900"/>
    <s v="Joseph"/>
    <s v="Lopez"/>
    <n v="48"/>
    <x v="2"/>
    <s v="Address_1900"/>
    <x v="3"/>
    <n v="19458796753"/>
    <s v="joseph.lopez@kag.com"/>
    <x v="0"/>
    <n v="7400.75"/>
    <s v="5/11/2005"/>
    <s v="4/12/2023"/>
    <n v="1900"/>
    <n v="45032"/>
    <x v="0"/>
    <n v="3462.8"/>
    <n v="3937.95"/>
    <x v="94"/>
    <n v="1900"/>
    <n v="46215"/>
    <x v="1"/>
    <n v="4.49"/>
    <n v="24"/>
    <s v="4/9/2021"/>
    <x v="2"/>
    <n v="1900"/>
    <x v="1"/>
    <n v="6974.46"/>
    <n v="2917.86"/>
    <n v="145.88999999999999"/>
    <s v="3/4/2023"/>
    <s v="10/4/2023"/>
    <n v="4924"/>
    <n v="1900"/>
    <s v="10/10/2023"/>
    <s v="Complaint"/>
    <s v="Resolved"/>
    <s v="1/1/2023"/>
    <n v="1"/>
    <x v="1"/>
    <x v="1"/>
  </r>
  <r>
    <n v="1901"/>
    <s v="Amanda"/>
    <s v="Ramirez"/>
    <n v="59"/>
    <x v="2"/>
    <s v="Address_1901"/>
    <x v="11"/>
    <n v="19458796754"/>
    <s v="amanda.ramirez@kag.com"/>
    <x v="0"/>
    <n v="3285.13"/>
    <s v="6/15/2008"/>
    <s v="6/22/2023"/>
    <n v="1901"/>
    <n v="44995"/>
    <x v="0"/>
    <n v="1281.1300000000001"/>
    <n v="4566.26"/>
    <x v="24"/>
    <n v="1901"/>
    <n v="26433.1"/>
    <x v="2"/>
    <n v="1.88"/>
    <n v="12"/>
    <s v="2/17/2020"/>
    <x v="2"/>
    <n v="1901"/>
    <x v="2"/>
    <n v="3624.65"/>
    <n v="2187.14"/>
    <n v="109.36"/>
    <s v="11/2/2023"/>
    <s v="1/27/2023"/>
    <n v="4036"/>
    <n v="1901"/>
    <s v="2/11/2023"/>
    <s v="Suggestion"/>
    <s v="Resolved"/>
    <s v="3/31/2023"/>
    <n v="1"/>
    <x v="11"/>
    <x v="1"/>
  </r>
  <r>
    <n v="1902"/>
    <s v="Jessica"/>
    <s v="Ramirez"/>
    <n v="66"/>
    <x v="1"/>
    <s v="Address_1902"/>
    <x v="29"/>
    <n v="19458796755"/>
    <s v="jessica.ramirez@kag.com"/>
    <x v="1"/>
    <n v="5103.1899999999996"/>
    <s v="3/17/2014"/>
    <s v="8/1/2023"/>
    <n v="1902"/>
    <n v="45134"/>
    <x v="2"/>
    <n v="3416.02"/>
    <n v="1687.17"/>
    <x v="84"/>
    <n v="1902"/>
    <n v="37282.03"/>
    <x v="0"/>
    <n v="7.91"/>
    <n v="12"/>
    <s v="6/7/2022"/>
    <x v="0"/>
    <n v="1902"/>
    <x v="0"/>
    <n v="4728.62"/>
    <n v="1583.39"/>
    <n v="79.17"/>
    <s v="3/20/2023"/>
    <s v="3/21/2023"/>
    <n v="9860"/>
    <n v="1902"/>
    <s v="5/18/2023"/>
    <s v="Complaint"/>
    <s v="Resolved"/>
    <s v="6/25/2023"/>
    <n v="1"/>
    <x v="2"/>
    <x v="3"/>
  </r>
  <r>
    <n v="1903"/>
    <s v="Anthony"/>
    <s v="Allen"/>
    <n v="64"/>
    <x v="2"/>
    <s v="Address_1903"/>
    <x v="4"/>
    <n v="19458796756"/>
    <s v="anthony.allen@kag.com"/>
    <x v="0"/>
    <n v="9165.4599999999991"/>
    <s v="1/1/2005"/>
    <s v="6/18/2023"/>
    <n v="1903"/>
    <n v="45125"/>
    <x v="1"/>
    <n v="4403.8500000000004"/>
    <n v="13569.31"/>
    <x v="12"/>
    <n v="1903"/>
    <n v="33458.230000000003"/>
    <x v="0"/>
    <n v="1.69"/>
    <n v="60"/>
    <s v="9/1/2022"/>
    <x v="2"/>
    <n v="1903"/>
    <x v="1"/>
    <n v="1345.11"/>
    <n v="4530.41"/>
    <n v="226.52"/>
    <s v="1/5/2023"/>
    <s v="3/4/2023"/>
    <n v="2987"/>
    <n v="1903"/>
    <s v="6/18/2023"/>
    <s v="Suggestion"/>
    <s v="Pending"/>
    <s v="3/9/2023"/>
    <n v="1"/>
    <x v="2"/>
    <x v="3"/>
  </r>
  <r>
    <n v="1904"/>
    <s v="Linda"/>
    <s v="Jackson"/>
    <n v="25"/>
    <x v="0"/>
    <s v="Address_1904"/>
    <x v="5"/>
    <n v="19458796757"/>
    <s v="linda.jackson@kag.com"/>
    <x v="0"/>
    <n v="1435.48"/>
    <s v="6/28/2005"/>
    <s v="7/27/2023"/>
    <n v="1904"/>
    <n v="45063"/>
    <x v="2"/>
    <n v="4391.05"/>
    <n v="5826.53"/>
    <x v="55"/>
    <n v="1904"/>
    <n v="33896.75"/>
    <x v="1"/>
    <n v="3.46"/>
    <n v="24"/>
    <s v="7/14/2020"/>
    <x v="0"/>
    <n v="1904"/>
    <x v="2"/>
    <n v="9235.73"/>
    <n v="2531.9499999999998"/>
    <n v="126.6"/>
    <s v="5/2/2023"/>
    <s v="6/28/2023"/>
    <n v="5681"/>
    <n v="1904"/>
    <s v="6/14/2023"/>
    <s v="Complaint"/>
    <s v="Pending"/>
    <s v="5/10/2023"/>
    <n v="1"/>
    <x v="10"/>
    <x v="2"/>
  </r>
  <r>
    <n v="1905"/>
    <s v="Melissa"/>
    <s v="Ramirez"/>
    <n v="34"/>
    <x v="2"/>
    <s v="Address_1905"/>
    <x v="38"/>
    <n v="19458796758"/>
    <s v="melissa.ramirez@kag.com"/>
    <x v="0"/>
    <n v="4999.7"/>
    <s v="3/7/2003"/>
    <s v="12/13/2023"/>
    <n v="1905"/>
    <n v="45170"/>
    <x v="2"/>
    <n v="968.6"/>
    <n v="4031.1"/>
    <x v="23"/>
    <n v="1905"/>
    <n v="26336.27"/>
    <x v="1"/>
    <n v="3.28"/>
    <n v="12"/>
    <s v="9/13/2022"/>
    <x v="0"/>
    <n v="1905"/>
    <x v="2"/>
    <n v="7915.3"/>
    <n v="993.03"/>
    <n v="49.65"/>
    <s v="4/29/2023"/>
    <s v="6/9/2023"/>
    <n v="9526"/>
    <n v="1905"/>
    <s v="5/26/2023"/>
    <s v="Complaint"/>
    <s v="Pending"/>
    <s v="3/11/2023"/>
    <n v="1"/>
    <x v="6"/>
    <x v="4"/>
  </r>
  <r>
    <n v="1906"/>
    <s v="Matthew"/>
    <s v="Carter"/>
    <n v="52"/>
    <x v="2"/>
    <s v="Address_1906"/>
    <x v="2"/>
    <n v="19458796759"/>
    <s v="matthew.carter@kag.com"/>
    <x v="1"/>
    <n v="3619.54"/>
    <s v="1/16/2018"/>
    <s v="3/3/2023"/>
    <n v="1906"/>
    <n v="45287"/>
    <x v="1"/>
    <n v="1379.83"/>
    <n v="4999.37"/>
    <x v="47"/>
    <n v="1906"/>
    <n v="31536.39"/>
    <x v="0"/>
    <n v="6.21"/>
    <n v="24"/>
    <s v="11/21/2020"/>
    <x v="2"/>
    <n v="1906"/>
    <x v="1"/>
    <n v="6487.41"/>
    <n v="822.82"/>
    <n v="41.14"/>
    <s v="3/9/2023"/>
    <s v="1/12/2023"/>
    <n v="7635"/>
    <n v="1906"/>
    <s v="12/26/2023"/>
    <s v="Complaint"/>
    <s v="Resolved"/>
    <s v="7/4/2023"/>
    <n v="1"/>
    <x v="0"/>
    <x v="1"/>
  </r>
  <r>
    <n v="1907"/>
    <s v="Thomas"/>
    <s v="Torres"/>
    <n v="53"/>
    <x v="2"/>
    <s v="Address_1907"/>
    <x v="17"/>
    <n v="19458796760"/>
    <s v="thomas.torres@kag.com"/>
    <x v="0"/>
    <n v="6807.15"/>
    <s v="6/16/2000"/>
    <s v="1/9/2023"/>
    <n v="1907"/>
    <n v="45014"/>
    <x v="1"/>
    <n v="3333.53"/>
    <n v="10140.68"/>
    <x v="93"/>
    <n v="1907"/>
    <n v="28164.35"/>
    <x v="2"/>
    <n v="5.62"/>
    <n v="12"/>
    <s v="5/17/2020"/>
    <x v="1"/>
    <n v="1907"/>
    <x v="2"/>
    <n v="9740.75"/>
    <n v="1438.15"/>
    <n v="71.91"/>
    <s v="4/19/2023"/>
    <s v="8/20/2023"/>
    <n v="1912"/>
    <n v="1907"/>
    <s v="11/20/2023"/>
    <s v="Complaint"/>
    <s v="Pending"/>
    <s v="8/11/2023"/>
    <n v="1"/>
    <x v="11"/>
    <x v="1"/>
  </r>
  <r>
    <n v="1908"/>
    <s v="Mark"/>
    <s v="Sanchez"/>
    <n v="44"/>
    <x v="2"/>
    <s v="Address_1908"/>
    <x v="32"/>
    <n v="19458796761"/>
    <s v="mark.sanchez@kag.com"/>
    <x v="1"/>
    <n v="6377.29"/>
    <s v="11/3/2002"/>
    <s v="5/5/2023"/>
    <n v="1908"/>
    <n v="44975"/>
    <x v="1"/>
    <n v="4208.16"/>
    <n v="2169.13"/>
    <x v="9"/>
    <n v="1908"/>
    <n v="32249.41"/>
    <x v="2"/>
    <n v="3.52"/>
    <n v="36"/>
    <s v="11/29/2021"/>
    <x v="2"/>
    <n v="1908"/>
    <x v="1"/>
    <n v="9297.02"/>
    <n v="4932.62"/>
    <n v="246.63"/>
    <s v="8/6/2023"/>
    <s v="3/14/2023"/>
    <n v="7648"/>
    <n v="1908"/>
    <s v="5/19/2023"/>
    <s v="Complaint"/>
    <s v="Pending"/>
    <s v="1/27/2023"/>
    <n v="1"/>
    <x v="9"/>
    <x v="0"/>
  </r>
  <r>
    <n v="1909"/>
    <s v="Linda"/>
    <s v="Wright"/>
    <n v="57"/>
    <x v="2"/>
    <s v="Address_1909"/>
    <x v="36"/>
    <n v="19458796762"/>
    <s v="linda.wright@kag.com"/>
    <x v="1"/>
    <n v="5644.57"/>
    <s v="12/20/2016"/>
    <s v="6/11/2023"/>
    <n v="1909"/>
    <n v="44952"/>
    <x v="2"/>
    <n v="2281.54"/>
    <n v="7926.11"/>
    <x v="7"/>
    <n v="1909"/>
    <n v="25754.69"/>
    <x v="2"/>
    <n v="4.87"/>
    <n v="36"/>
    <s v="1/24/2020"/>
    <x v="0"/>
    <n v="1909"/>
    <x v="0"/>
    <n v="9249.86"/>
    <n v="4623.38"/>
    <n v="231.17"/>
    <s v="12/9/2023"/>
    <s v="6/20/2023"/>
    <n v="1604"/>
    <n v="1909"/>
    <s v="10/14/2023"/>
    <s v="Praise"/>
    <s v="Pending"/>
    <s v="11/1/2023"/>
    <n v="1"/>
    <x v="3"/>
    <x v="1"/>
  </r>
  <r>
    <n v="1910"/>
    <s v="Joseph"/>
    <s v="King"/>
    <n v="62"/>
    <x v="0"/>
    <s v="Address_1910"/>
    <x v="7"/>
    <n v="19458796763"/>
    <s v="joseph.king@kag.com"/>
    <x v="0"/>
    <n v="2868.19"/>
    <s v="3/16/2013"/>
    <s v="1/19/2023"/>
    <n v="1910"/>
    <n v="45150"/>
    <x v="2"/>
    <n v="4611.78"/>
    <n v="-1743.59"/>
    <x v="22"/>
    <n v="1910"/>
    <n v="11902.35"/>
    <x v="2"/>
    <n v="4.93"/>
    <n v="36"/>
    <s v="2/24/2022"/>
    <x v="0"/>
    <n v="1910"/>
    <x v="2"/>
    <n v="3734.6"/>
    <n v="460.46"/>
    <n v="23.02"/>
    <s v="11/10/2023"/>
    <s v="4/3/2023"/>
    <n v="6077"/>
    <n v="1910"/>
    <s v="11/17/2023"/>
    <s v="Complaint"/>
    <s v="Resolved"/>
    <s v="10/15/2023"/>
    <n v="-1"/>
    <x v="5"/>
    <x v="3"/>
  </r>
  <r>
    <n v="1911"/>
    <s v="Anthony"/>
    <s v="Wright"/>
    <n v="50"/>
    <x v="1"/>
    <s v="Address_1911"/>
    <x v="2"/>
    <n v="19458796764"/>
    <s v="anthony.wright@kag.com"/>
    <x v="0"/>
    <n v="1679.55"/>
    <s v="8/11/2020"/>
    <s v="12/12/2023"/>
    <n v="1911"/>
    <n v="45209"/>
    <x v="2"/>
    <n v="2877.33"/>
    <n v="-1197.78"/>
    <x v="35"/>
    <n v="1911"/>
    <n v="34987.300000000003"/>
    <x v="1"/>
    <n v="6.16"/>
    <n v="24"/>
    <s v="7/16/2022"/>
    <x v="1"/>
    <n v="1911"/>
    <x v="1"/>
    <n v="3040.76"/>
    <n v="421.4"/>
    <n v="21.07"/>
    <s v="9/24/2023"/>
    <s v="10/25/2023"/>
    <n v="2822"/>
    <n v="1911"/>
    <s v="10/3/2023"/>
    <s v="Suggestion"/>
    <s v="Pending"/>
    <s v="8/11/2023"/>
    <n v="1"/>
    <x v="8"/>
    <x v="1"/>
  </r>
  <r>
    <n v="1912"/>
    <s v="Melissa"/>
    <s v="Flores"/>
    <n v="67"/>
    <x v="2"/>
    <s v="Address_1912"/>
    <x v="38"/>
    <n v="19458796765"/>
    <s v="melissa.flores@kag.com"/>
    <x v="0"/>
    <n v="7864.95"/>
    <s v="11/17/2010"/>
    <s v="3/28/2023"/>
    <n v="1912"/>
    <n v="45095"/>
    <x v="1"/>
    <n v="1317.12"/>
    <n v="6547.83"/>
    <x v="55"/>
    <n v="1912"/>
    <n v="19817.55"/>
    <x v="1"/>
    <n v="9.08"/>
    <n v="24"/>
    <s v="5/4/2020"/>
    <x v="2"/>
    <n v="1912"/>
    <x v="1"/>
    <n v="7693.18"/>
    <n v="1909.18"/>
    <n v="95.46"/>
    <s v="11/3/2023"/>
    <s v="3/16/2023"/>
    <n v="5832"/>
    <n v="1912"/>
    <s v="10/5/2023"/>
    <s v="Suggestion"/>
    <s v="Pending"/>
    <s v="9/30/2023"/>
    <n v="1"/>
    <x v="7"/>
    <x v="3"/>
  </r>
  <r>
    <n v="1913"/>
    <s v="Stephanie"/>
    <s v="Thomas"/>
    <n v="28"/>
    <x v="1"/>
    <s v="Address_1913"/>
    <x v="8"/>
    <n v="19458796766"/>
    <s v="stephanie.thomas@kag.com"/>
    <x v="1"/>
    <n v="9918.32"/>
    <s v="7/18/2000"/>
    <s v="1/18/2023"/>
    <n v="1913"/>
    <n v="45265"/>
    <x v="2"/>
    <n v="109.63"/>
    <n v="9808.69"/>
    <x v="54"/>
    <n v="1913"/>
    <n v="7259.33"/>
    <x v="2"/>
    <n v="2.2799999999999998"/>
    <n v="24"/>
    <s v="2/25/2022"/>
    <x v="0"/>
    <n v="1913"/>
    <x v="2"/>
    <n v="3938.57"/>
    <n v="2566.16"/>
    <n v="128.31"/>
    <s v="1/23/2023"/>
    <s v="12/26/2023"/>
    <n v="8144"/>
    <n v="1913"/>
    <s v="9/7/2023"/>
    <s v="Praise"/>
    <s v="Resolved"/>
    <s v="10/19/2023"/>
    <n v="1"/>
    <x v="0"/>
    <x v="4"/>
  </r>
  <r>
    <n v="1914"/>
    <s v="John"/>
    <s v="Nguyen"/>
    <n v="38"/>
    <x v="2"/>
    <s v="Address_1914"/>
    <x v="34"/>
    <n v="19458796767"/>
    <s v="john.nguyen@kag.com"/>
    <x v="0"/>
    <n v="1774.03"/>
    <s v="5/6/2009"/>
    <s v="8/25/2023"/>
    <n v="1914"/>
    <n v="45137"/>
    <x v="2"/>
    <n v="4038.72"/>
    <n v="5812.75"/>
    <x v="17"/>
    <n v="1914"/>
    <n v="42714.89"/>
    <x v="2"/>
    <n v="6.02"/>
    <n v="48"/>
    <s v="7/22/2022"/>
    <x v="1"/>
    <n v="1914"/>
    <x v="1"/>
    <n v="3447.95"/>
    <n v="1517.92"/>
    <n v="75.900000000000006"/>
    <s v="11/28/2023"/>
    <s v="10/10/2023"/>
    <n v="5798"/>
    <n v="1914"/>
    <s v="3/26/2023"/>
    <s v="Suggestion"/>
    <s v="Pending"/>
    <s v="1/17/2023"/>
    <n v="1"/>
    <x v="2"/>
    <x v="0"/>
  </r>
  <r>
    <n v="1915"/>
    <s v="Michael"/>
    <s v="Gonzalez"/>
    <n v="23"/>
    <x v="1"/>
    <s v="Address_1915"/>
    <x v="5"/>
    <n v="19458796768"/>
    <s v="michael.gonzalez@kag.com"/>
    <x v="1"/>
    <n v="850.34"/>
    <s v="6/27/2000"/>
    <s v="6/23/2023"/>
    <n v="1915"/>
    <n v="45033"/>
    <x v="1"/>
    <n v="473.09"/>
    <n v="1323.43"/>
    <x v="54"/>
    <n v="1915"/>
    <n v="9886"/>
    <x v="0"/>
    <n v="1.17"/>
    <n v="36"/>
    <s v="8/9/2022"/>
    <x v="2"/>
    <n v="1915"/>
    <x v="0"/>
    <n v="3272.77"/>
    <n v="3280.53"/>
    <n v="164.03"/>
    <s v="2/17/2023"/>
    <s v="3/3/2023"/>
    <n v="4488"/>
    <n v="1915"/>
    <s v="4/25/2023"/>
    <s v="Praise"/>
    <s v="Resolved"/>
    <s v="11/14/2023"/>
    <n v="1"/>
    <x v="1"/>
    <x v="2"/>
  </r>
  <r>
    <n v="1916"/>
    <s v="Mark"/>
    <s v="Thompson"/>
    <n v="65"/>
    <x v="0"/>
    <s v="Address_1916"/>
    <x v="25"/>
    <n v="19458796769"/>
    <s v="mark.thompson@kag.com"/>
    <x v="0"/>
    <n v="7482.74"/>
    <s v="9/20/2004"/>
    <s v="4/14/2023"/>
    <n v="1916"/>
    <n v="45269"/>
    <x v="1"/>
    <n v="401.43"/>
    <n v="7884.17"/>
    <x v="16"/>
    <n v="1916"/>
    <n v="27494.74"/>
    <x v="1"/>
    <n v="7.28"/>
    <n v="12"/>
    <s v="11/8/2020"/>
    <x v="2"/>
    <n v="1916"/>
    <x v="0"/>
    <n v="1622.82"/>
    <n v="2142.85"/>
    <n v="107.14"/>
    <s v="4/8/2023"/>
    <s v="7/21/2023"/>
    <n v="2355"/>
    <n v="1916"/>
    <s v="2/2/2023"/>
    <s v="Complaint"/>
    <s v="Pending"/>
    <s v="4/27/2023"/>
    <n v="1"/>
    <x v="0"/>
    <x v="3"/>
  </r>
  <r>
    <n v="1917"/>
    <s v="Amanda"/>
    <s v="Perez"/>
    <n v="38"/>
    <x v="1"/>
    <s v="Address_1917"/>
    <x v="24"/>
    <n v="19458796770"/>
    <s v="amanda.perez@kag.com"/>
    <x v="0"/>
    <n v="3504.17"/>
    <s v="3/25/2003"/>
    <s v="8/25/2023"/>
    <n v="1917"/>
    <n v="45248"/>
    <x v="2"/>
    <n v="3887.9"/>
    <n v="7392.07"/>
    <x v="66"/>
    <n v="1917"/>
    <n v="36334.75"/>
    <x v="2"/>
    <n v="6.76"/>
    <n v="60"/>
    <s v="3/27/2022"/>
    <x v="2"/>
    <n v="1917"/>
    <x v="1"/>
    <n v="7521.5"/>
    <n v="2686.54"/>
    <n v="134.33000000000001"/>
    <s v="2/18/2023"/>
    <s v="1/14/2023"/>
    <n v="5970"/>
    <n v="1917"/>
    <s v="1/7/2023"/>
    <s v="Complaint"/>
    <s v="Resolved"/>
    <s v="8/23/2023"/>
    <n v="1"/>
    <x v="4"/>
    <x v="0"/>
  </r>
  <r>
    <n v="1918"/>
    <s v="Nancy"/>
    <s v="Thomas"/>
    <n v="68"/>
    <x v="2"/>
    <s v="Address_1918"/>
    <x v="23"/>
    <n v="19458796771"/>
    <s v="nancy.thomas@kag.com"/>
    <x v="0"/>
    <n v="2208.7399999999998"/>
    <s v="3/28/2013"/>
    <s v="5/6/2023"/>
    <n v="1918"/>
    <n v="45243"/>
    <x v="0"/>
    <n v="167.93"/>
    <n v="2376.67"/>
    <x v="35"/>
    <n v="1918"/>
    <n v="32737.42"/>
    <x v="2"/>
    <n v="7.25"/>
    <n v="48"/>
    <s v="7/20/2021"/>
    <x v="0"/>
    <n v="1918"/>
    <x v="1"/>
    <n v="1074.8900000000001"/>
    <n v="1402.99"/>
    <n v="70.150000000000006"/>
    <s v="12/29/2023"/>
    <s v="11/8/2023"/>
    <n v="6627"/>
    <n v="1918"/>
    <s v="6/27/2023"/>
    <s v="Complaint"/>
    <s v="Pending"/>
    <s v="9/8/2023"/>
    <n v="1"/>
    <x v="4"/>
    <x v="3"/>
  </r>
  <r>
    <n v="1919"/>
    <s v="Michael"/>
    <s v="Ramirez"/>
    <n v="45"/>
    <x v="1"/>
    <s v="Address_1919"/>
    <x v="25"/>
    <n v="19458796772"/>
    <s v="michael.ramirez@kag.com"/>
    <x v="1"/>
    <n v="5298.74"/>
    <s v="5/17/2002"/>
    <s v="2/18/2023"/>
    <n v="1919"/>
    <n v="45249"/>
    <x v="2"/>
    <n v="4215.37"/>
    <n v="1083.3699999999999"/>
    <x v="1"/>
    <n v="1919"/>
    <n v="8882.1200000000008"/>
    <x v="0"/>
    <n v="5.27"/>
    <n v="24"/>
    <s v="1/2/2020"/>
    <x v="0"/>
    <n v="1919"/>
    <x v="2"/>
    <n v="6082.11"/>
    <n v="347.29"/>
    <n v="17.36"/>
    <s v="9/24/2023"/>
    <s v="1/2/2023"/>
    <n v="7321"/>
    <n v="1919"/>
    <s v="9/3/2023"/>
    <s v="Praise"/>
    <s v="Resolved"/>
    <s v="9/28/2023"/>
    <n v="1"/>
    <x v="4"/>
    <x v="0"/>
  </r>
  <r>
    <n v="1920"/>
    <s v="Sarah"/>
    <s v="Mitchell"/>
    <n v="34"/>
    <x v="1"/>
    <s v="Address_1920"/>
    <x v="32"/>
    <n v="19458796773"/>
    <s v="sarah.mitchell@kag.com"/>
    <x v="0"/>
    <n v="6784.62"/>
    <s v="9/4/2002"/>
    <s v="4/12/2023"/>
    <n v="1920"/>
    <n v="45248"/>
    <x v="0"/>
    <n v="2997.64"/>
    <n v="9782.26"/>
    <x v="72"/>
    <n v="1920"/>
    <n v="10512.77"/>
    <x v="2"/>
    <n v="2.68"/>
    <n v="36"/>
    <s v="11/19/2022"/>
    <x v="1"/>
    <n v="1920"/>
    <x v="0"/>
    <n v="3400.11"/>
    <n v="3460.63"/>
    <n v="173.03"/>
    <s v="3/12/2023"/>
    <s v="11/21/2023"/>
    <n v="1134"/>
    <n v="1920"/>
    <s v="6/22/2023"/>
    <s v="Praise"/>
    <s v="Pending"/>
    <s v="12/19/2023"/>
    <n v="1"/>
    <x v="4"/>
    <x v="4"/>
  </r>
  <r>
    <n v="1921"/>
    <s v="Melissa"/>
    <s v="Wright"/>
    <n v="35"/>
    <x v="2"/>
    <s v="Address_1921"/>
    <x v="7"/>
    <n v="19458796774"/>
    <s v="melissa.wright@kag.com"/>
    <x v="1"/>
    <n v="2227.0100000000002"/>
    <s v="12/19/2009"/>
    <s v="3/15/2023"/>
    <n v="1921"/>
    <n v="45131"/>
    <x v="2"/>
    <n v="3186.36"/>
    <n v="-959.35"/>
    <x v="31"/>
    <n v="1921"/>
    <n v="8293.5499999999993"/>
    <x v="0"/>
    <n v="5.03"/>
    <n v="48"/>
    <s v="5/31/2022"/>
    <x v="1"/>
    <n v="1921"/>
    <x v="0"/>
    <n v="7010.51"/>
    <n v="3630.8"/>
    <n v="181.54"/>
    <s v="12/19/2023"/>
    <s v="1/18/2023"/>
    <n v="4874"/>
    <n v="1921"/>
    <s v="4/23/2023"/>
    <s v="Praise"/>
    <s v="Pending"/>
    <s v="12/12/2023"/>
    <n v="1"/>
    <x v="2"/>
    <x v="4"/>
  </r>
  <r>
    <n v="1922"/>
    <s v="Joseph"/>
    <s v="Hall"/>
    <n v="28"/>
    <x v="1"/>
    <s v="Address_1922"/>
    <x v="37"/>
    <n v="19458796775"/>
    <s v="joseph.hall@kag.com"/>
    <x v="0"/>
    <n v="9945.59"/>
    <s v="2/21/2002"/>
    <s v="6/20/2023"/>
    <n v="1922"/>
    <n v="45150"/>
    <x v="0"/>
    <n v="4690.87"/>
    <n v="5254.72"/>
    <x v="33"/>
    <n v="1922"/>
    <n v="4554.8100000000004"/>
    <x v="1"/>
    <n v="1.21"/>
    <n v="36"/>
    <s v="1/11/2020"/>
    <x v="2"/>
    <n v="1922"/>
    <x v="1"/>
    <n v="9506.58"/>
    <n v="2370.04"/>
    <n v="118.5"/>
    <s v="6/16/2023"/>
    <s v="12/27/2023"/>
    <n v="2599"/>
    <n v="1922"/>
    <s v="12/18/2023"/>
    <s v="Praise"/>
    <s v="Resolved"/>
    <s v="5/8/2023"/>
    <n v="-1"/>
    <x v="5"/>
    <x v="4"/>
  </r>
  <r>
    <n v="1923"/>
    <s v="Matthew"/>
    <s v="Rivera"/>
    <n v="63"/>
    <x v="2"/>
    <s v="Address_1923"/>
    <x v="29"/>
    <n v="19458796776"/>
    <s v="matthew.rivera@kag.com"/>
    <x v="1"/>
    <n v="3349.42"/>
    <s v="10/7/2011"/>
    <s v="5/18/2023"/>
    <n v="1923"/>
    <n v="44969"/>
    <x v="1"/>
    <n v="4334.79"/>
    <n v="7684.21"/>
    <x v="0"/>
    <n v="1923"/>
    <n v="14880.4"/>
    <x v="2"/>
    <n v="4.43"/>
    <n v="12"/>
    <s v="2/22/2021"/>
    <x v="1"/>
    <n v="1923"/>
    <x v="1"/>
    <n v="7219.85"/>
    <n v="4311.7299999999996"/>
    <n v="215.59"/>
    <s v="9/2/2023"/>
    <s v="12/26/2023"/>
    <n v="1770"/>
    <n v="1923"/>
    <s v="4/14/2023"/>
    <s v="Complaint"/>
    <s v="Resolved"/>
    <s v="9/2/2023"/>
    <n v="1"/>
    <x v="9"/>
    <x v="3"/>
  </r>
  <r>
    <n v="1924"/>
    <s v="Ashley"/>
    <s v="Davis"/>
    <n v="61"/>
    <x v="0"/>
    <s v="Address_1924"/>
    <x v="32"/>
    <n v="19458796777"/>
    <s v="ashley.davis@kag.com"/>
    <x v="0"/>
    <n v="3218.03"/>
    <s v="1/3/2022"/>
    <s v="3/26/2023"/>
    <n v="1924"/>
    <n v="45033"/>
    <x v="1"/>
    <n v="389.22"/>
    <n v="2828.81"/>
    <x v="78"/>
    <n v="1924"/>
    <n v="26682.78"/>
    <x v="2"/>
    <n v="8.5500000000000007"/>
    <n v="60"/>
    <s v="8/26/2022"/>
    <x v="0"/>
    <n v="1924"/>
    <x v="1"/>
    <n v="4405.2"/>
    <n v="1531.23"/>
    <n v="76.56"/>
    <s v="4/14/2023"/>
    <s v="11/17/2023"/>
    <n v="1034"/>
    <n v="1924"/>
    <s v="7/7/2023"/>
    <s v="Praise"/>
    <s v="Pending"/>
    <s v="9/11/2023"/>
    <n v="1"/>
    <x v="1"/>
    <x v="3"/>
  </r>
  <r>
    <n v="1925"/>
    <s v="Susan"/>
    <s v="Baker"/>
    <n v="42"/>
    <x v="2"/>
    <s v="Address_1925"/>
    <x v="19"/>
    <n v="19458796778"/>
    <s v="susan.baker@kag.com"/>
    <x v="0"/>
    <n v="4287.71"/>
    <s v="6/7/2018"/>
    <s v="6/15/2023"/>
    <n v="1925"/>
    <n v="44988"/>
    <x v="2"/>
    <n v="4266.3999999999996"/>
    <n v="8554.11"/>
    <x v="2"/>
    <n v="1925"/>
    <n v="9474.59"/>
    <x v="0"/>
    <n v="4.05"/>
    <n v="48"/>
    <s v="10/9/2021"/>
    <x v="0"/>
    <n v="1925"/>
    <x v="1"/>
    <n v="2603.54"/>
    <n v="3620.7"/>
    <n v="181.04"/>
    <s v="1/22/2023"/>
    <s v="6/9/2023"/>
    <n v="5545"/>
    <n v="1925"/>
    <s v="10/12/2023"/>
    <s v="Praise"/>
    <s v="Pending"/>
    <s v="3/7/2023"/>
    <n v="1"/>
    <x v="11"/>
    <x v="0"/>
  </r>
  <r>
    <n v="1926"/>
    <s v="John"/>
    <s v="Perez"/>
    <n v="47"/>
    <x v="0"/>
    <s v="Address_1926"/>
    <x v="39"/>
    <n v="19458796779"/>
    <s v="john.perez@kag.com"/>
    <x v="0"/>
    <n v="7475.79"/>
    <s v="9/20/2009"/>
    <s v="2/7/2023"/>
    <n v="1926"/>
    <n v="44939"/>
    <x v="1"/>
    <n v="3339.05"/>
    <n v="4136.74"/>
    <x v="87"/>
    <n v="1926"/>
    <n v="48572.1"/>
    <x v="0"/>
    <n v="6.33"/>
    <n v="60"/>
    <s v="9/12/2022"/>
    <x v="0"/>
    <n v="1926"/>
    <x v="2"/>
    <n v="4051.04"/>
    <n v="2900.88"/>
    <n v="145.04"/>
    <s v="4/21/2023"/>
    <s v="2/12/2023"/>
    <n v="2052"/>
    <n v="1926"/>
    <s v="1/1/2023"/>
    <s v="Complaint"/>
    <s v="Resolved"/>
    <s v="6/5/2023"/>
    <n v="1"/>
    <x v="3"/>
    <x v="1"/>
  </r>
  <r>
    <n v="1927"/>
    <s v="Thomas"/>
    <s v="Lee"/>
    <n v="69"/>
    <x v="1"/>
    <s v="Address_1927"/>
    <x v="38"/>
    <n v="19458796780"/>
    <s v="thomas.lee@kag.com"/>
    <x v="0"/>
    <n v="8745.25"/>
    <s v="11/26/2021"/>
    <s v="9/6/2023"/>
    <n v="1927"/>
    <n v="45009"/>
    <x v="2"/>
    <n v="1590.7"/>
    <n v="10335.950000000001"/>
    <x v="78"/>
    <n v="1927"/>
    <n v="35242.69"/>
    <x v="2"/>
    <n v="3.35"/>
    <n v="48"/>
    <s v="5/19/2022"/>
    <x v="0"/>
    <n v="1927"/>
    <x v="1"/>
    <n v="5129.3599999999997"/>
    <n v="2147.06"/>
    <n v="107.35"/>
    <s v="11/19/2023"/>
    <s v="8/27/2023"/>
    <n v="5396"/>
    <n v="1927"/>
    <s v="7/7/2023"/>
    <s v="Suggestion"/>
    <s v="Resolved"/>
    <s v="11/28/2023"/>
    <n v="1"/>
    <x v="11"/>
    <x v="3"/>
  </r>
  <r>
    <n v="1928"/>
    <s v="Amanda"/>
    <s v="Sanchez"/>
    <n v="42"/>
    <x v="2"/>
    <s v="Address_1928"/>
    <x v="22"/>
    <n v="19458796781"/>
    <s v="amanda.sanchez@kag.com"/>
    <x v="0"/>
    <n v="3307.46"/>
    <s v="8/19/2020"/>
    <s v="9/25/2023"/>
    <n v="1928"/>
    <n v="45206"/>
    <x v="2"/>
    <n v="4268.2700000000004"/>
    <n v="7575.73"/>
    <x v="96"/>
    <n v="1928"/>
    <n v="29588.29"/>
    <x v="1"/>
    <n v="2.21"/>
    <n v="36"/>
    <s v="11/16/2021"/>
    <x v="1"/>
    <n v="1928"/>
    <x v="1"/>
    <n v="8928.32"/>
    <n v="1060.17"/>
    <n v="53.01"/>
    <s v="7/13/2023"/>
    <s v="6/6/2023"/>
    <n v="5149"/>
    <n v="1928"/>
    <s v="4/14/2023"/>
    <s v="Suggestion"/>
    <s v="Pending"/>
    <s v="3/1/2023"/>
    <n v="1"/>
    <x v="8"/>
    <x v="0"/>
  </r>
  <r>
    <n v="1929"/>
    <s v="Sarah"/>
    <s v="Flores"/>
    <n v="24"/>
    <x v="1"/>
    <s v="Address_1929"/>
    <x v="21"/>
    <n v="19458796782"/>
    <s v="sarah.flores@kag.com"/>
    <x v="0"/>
    <n v="1275.5999999999999"/>
    <s v="6/12/2009"/>
    <s v="11/4/2023"/>
    <n v="1929"/>
    <n v="45279"/>
    <x v="1"/>
    <n v="126.26"/>
    <n v="1401.86"/>
    <x v="65"/>
    <n v="1929"/>
    <n v="34389.51"/>
    <x v="2"/>
    <n v="5.69"/>
    <n v="24"/>
    <s v="7/20/2022"/>
    <x v="0"/>
    <n v="1929"/>
    <x v="0"/>
    <n v="9793.58"/>
    <n v="3304"/>
    <n v="165.2"/>
    <s v="11/6/2023"/>
    <s v="3/10/2023"/>
    <n v="5536"/>
    <n v="1929"/>
    <s v="2/22/2023"/>
    <s v="Complaint"/>
    <s v="Pending"/>
    <s v="9/5/2023"/>
    <n v="1"/>
    <x v="0"/>
    <x v="2"/>
  </r>
  <r>
    <n v="1930"/>
    <s v="Margaret"/>
    <s v="Lee"/>
    <n v="66"/>
    <x v="0"/>
    <s v="Address_1930"/>
    <x v="22"/>
    <n v="19458796783"/>
    <s v="margaret.lee@kag.com"/>
    <x v="1"/>
    <n v="2635.7"/>
    <s v="10/6/2022"/>
    <s v="4/15/2023"/>
    <n v="1930"/>
    <n v="45003"/>
    <x v="0"/>
    <n v="4189.34"/>
    <n v="6825.04"/>
    <x v="67"/>
    <n v="1930"/>
    <n v="22361.55"/>
    <x v="0"/>
    <n v="1.32"/>
    <n v="36"/>
    <s v="5/17/2020"/>
    <x v="0"/>
    <n v="1930"/>
    <x v="1"/>
    <n v="9346.56"/>
    <n v="800.22"/>
    <n v="40.01"/>
    <s v="4/1/2023"/>
    <s v="4/5/2023"/>
    <n v="2633"/>
    <n v="1930"/>
    <s v="8/10/2023"/>
    <s v="Praise"/>
    <s v="Resolved"/>
    <s v="1/6/2023"/>
    <n v="1"/>
    <x v="11"/>
    <x v="3"/>
  </r>
  <r>
    <n v="1931"/>
    <s v="David"/>
    <s v="Harris"/>
    <n v="54"/>
    <x v="0"/>
    <s v="Address_1931"/>
    <x v="8"/>
    <n v="19458796784"/>
    <s v="david.harris@kag.com"/>
    <x v="0"/>
    <n v="934.37"/>
    <s v="12/19/2016"/>
    <s v="12/14/2023"/>
    <n v="1931"/>
    <n v="45021"/>
    <x v="2"/>
    <n v="3104.75"/>
    <n v="-2170.38"/>
    <x v="43"/>
    <n v="1931"/>
    <n v="24025.5"/>
    <x v="1"/>
    <n v="9.14"/>
    <n v="24"/>
    <s v="5/8/2022"/>
    <x v="1"/>
    <n v="1931"/>
    <x v="0"/>
    <n v="5505.8"/>
    <n v="3625.51"/>
    <n v="181.28"/>
    <s v="6/3/2023"/>
    <s v="5/5/2023"/>
    <n v="6656"/>
    <n v="1931"/>
    <s v="12/5/2023"/>
    <s v="Praise"/>
    <s v="Resolved"/>
    <s v="8/20/2023"/>
    <n v="1"/>
    <x v="1"/>
    <x v="1"/>
  </r>
  <r>
    <n v="1932"/>
    <s v="Donna"/>
    <s v="Green"/>
    <n v="63"/>
    <x v="1"/>
    <s v="Address_1932"/>
    <x v="37"/>
    <n v="19458796785"/>
    <s v="donna.green@kag.com"/>
    <x v="0"/>
    <n v="6340.41"/>
    <s v="4/22/2015"/>
    <s v="1/24/2023"/>
    <n v="1932"/>
    <n v="45092"/>
    <x v="0"/>
    <n v="1313.23"/>
    <n v="5027.18"/>
    <x v="95"/>
    <n v="1932"/>
    <n v="44544.58"/>
    <x v="2"/>
    <n v="7.99"/>
    <n v="24"/>
    <s v="9/29/2020"/>
    <x v="0"/>
    <n v="1932"/>
    <x v="1"/>
    <n v="5245.15"/>
    <n v="1074.8"/>
    <n v="53.74"/>
    <s v="3/16/2023"/>
    <s v="10/19/2023"/>
    <n v="7494"/>
    <n v="1932"/>
    <s v="5/20/2023"/>
    <s v="Suggestion"/>
    <s v="Pending"/>
    <s v="5/12/2023"/>
    <n v="1"/>
    <x v="7"/>
    <x v="3"/>
  </r>
  <r>
    <n v="1933"/>
    <s v="Deborah"/>
    <s v="Smith"/>
    <n v="44"/>
    <x v="2"/>
    <s v="Address_1933"/>
    <x v="18"/>
    <n v="19458796786"/>
    <s v="deborah.smith@kag.com"/>
    <x v="1"/>
    <n v="7432.89"/>
    <s v="3/9/2020"/>
    <s v="10/14/2023"/>
    <n v="1933"/>
    <n v="44934"/>
    <x v="0"/>
    <n v="39.729999999999997"/>
    <n v="7393.16"/>
    <x v="95"/>
    <n v="1933"/>
    <n v="36375.03"/>
    <x v="1"/>
    <n v="9.98"/>
    <n v="24"/>
    <s v="8/28/2022"/>
    <x v="2"/>
    <n v="1933"/>
    <x v="2"/>
    <n v="3446.11"/>
    <n v="86.53"/>
    <n v="4.33"/>
    <s v="10/3/2023"/>
    <s v="3/5/2023"/>
    <n v="4448"/>
    <n v="1933"/>
    <s v="7/8/2023"/>
    <s v="Praise"/>
    <s v="Pending"/>
    <s v="7/23/2023"/>
    <n v="1"/>
    <x v="3"/>
    <x v="0"/>
  </r>
  <r>
    <n v="1934"/>
    <s v="Lisa"/>
    <s v="Garcia"/>
    <n v="43"/>
    <x v="2"/>
    <s v="Address_1934"/>
    <x v="1"/>
    <n v="19458796787"/>
    <s v="lisa.garcia@kag.com"/>
    <x v="1"/>
    <n v="4349.74"/>
    <s v="4/11/2017"/>
    <s v="3/23/2023"/>
    <n v="1934"/>
    <n v="45240"/>
    <x v="1"/>
    <n v="2611.41"/>
    <n v="6961.15"/>
    <x v="43"/>
    <n v="1934"/>
    <n v="29821.16"/>
    <x v="0"/>
    <n v="9.94"/>
    <n v="36"/>
    <s v="3/16/2021"/>
    <x v="1"/>
    <n v="1934"/>
    <x v="0"/>
    <n v="4420.7700000000004"/>
    <n v="1515.23"/>
    <n v="75.760000000000005"/>
    <s v="12/21/2023"/>
    <s v="8/13/2023"/>
    <n v="192"/>
    <n v="1934"/>
    <s v="4/8/2023"/>
    <s v="Complaint"/>
    <s v="Pending"/>
    <s v="9/22/2023"/>
    <n v="1"/>
    <x v="4"/>
    <x v="0"/>
  </r>
  <r>
    <n v="1935"/>
    <s v="Mary"/>
    <s v="Thompson"/>
    <n v="30"/>
    <x v="2"/>
    <s v="Address_1935"/>
    <x v="19"/>
    <n v="19458796788"/>
    <s v="mary.thompson@kag.com"/>
    <x v="0"/>
    <n v="9532.67"/>
    <s v="12/3/2013"/>
    <s v="9/12/2023"/>
    <n v="1935"/>
    <n v="45084"/>
    <x v="2"/>
    <n v="2117.06"/>
    <n v="7415.61"/>
    <x v="87"/>
    <n v="1935"/>
    <n v="47560.42"/>
    <x v="0"/>
    <n v="7.56"/>
    <n v="36"/>
    <s v="12/15/2021"/>
    <x v="0"/>
    <n v="1935"/>
    <x v="1"/>
    <n v="9256.23"/>
    <n v="4320.6899999999996"/>
    <n v="216.03"/>
    <s v="7/26/2023"/>
    <s v="12/13/2023"/>
    <n v="1758"/>
    <n v="1935"/>
    <s v="1/22/2023"/>
    <s v="Praise"/>
    <s v="Pending"/>
    <s v="1/4/2023"/>
    <n v="1"/>
    <x v="7"/>
    <x v="4"/>
  </r>
  <r>
    <n v="1936"/>
    <s v="Nancy"/>
    <s v="Thompson"/>
    <n v="41"/>
    <x v="2"/>
    <s v="Address_1936"/>
    <x v="23"/>
    <n v="19458796789"/>
    <s v="nancy.thompson@kag.com"/>
    <x v="1"/>
    <n v="7302.49"/>
    <s v="8/17/2002"/>
    <s v="1/23/2023"/>
    <n v="1936"/>
    <n v="44945"/>
    <x v="1"/>
    <n v="4314.1099999999997"/>
    <n v="2988.38"/>
    <x v="58"/>
    <n v="1936"/>
    <n v="33469.42"/>
    <x v="0"/>
    <n v="7.99"/>
    <n v="60"/>
    <s v="12/19/2021"/>
    <x v="1"/>
    <n v="1936"/>
    <x v="1"/>
    <n v="8753.98"/>
    <n v="143.69"/>
    <n v="7.18"/>
    <s v="8/17/2023"/>
    <s v="11/26/2023"/>
    <n v="7584"/>
    <n v="1936"/>
    <s v="6/27/2023"/>
    <s v="Suggestion"/>
    <s v="Pending"/>
    <s v="9/18/2023"/>
    <n v="1"/>
    <x v="3"/>
    <x v="0"/>
  </r>
  <r>
    <n v="1937"/>
    <s v="Linda"/>
    <s v="Nelson"/>
    <n v="29"/>
    <x v="0"/>
    <s v="Address_1937"/>
    <x v="19"/>
    <n v="19458796790"/>
    <s v="linda.nelson@kag.com"/>
    <x v="1"/>
    <n v="3858.62"/>
    <s v="1/17/2014"/>
    <s v="11/23/2023"/>
    <n v="1937"/>
    <n v="45212"/>
    <x v="2"/>
    <n v="3941.7"/>
    <n v="-83.08"/>
    <x v="36"/>
    <n v="1937"/>
    <n v="20535.810000000001"/>
    <x v="2"/>
    <n v="5.75"/>
    <n v="48"/>
    <s v="8/19/2022"/>
    <x v="0"/>
    <n v="1937"/>
    <x v="1"/>
    <n v="2323.42"/>
    <n v="311.95999999999998"/>
    <n v="15.6"/>
    <s v="1/3/2023"/>
    <s v="6/4/2023"/>
    <n v="6366"/>
    <n v="1937"/>
    <s v="5/13/2023"/>
    <s v="Suggestion"/>
    <s v="Resolved"/>
    <s v="9/11/2023"/>
    <n v="1"/>
    <x v="8"/>
    <x v="4"/>
  </r>
  <r>
    <n v="1938"/>
    <s v="William"/>
    <s v="Nelson"/>
    <n v="31"/>
    <x v="2"/>
    <s v="Address_1938"/>
    <x v="29"/>
    <n v="19458796791"/>
    <s v="william.nelson@kag.com"/>
    <x v="0"/>
    <n v="1111.92"/>
    <s v="8/9/2012"/>
    <s v="3/13/2023"/>
    <n v="1938"/>
    <n v="44981"/>
    <x v="0"/>
    <n v="2952.39"/>
    <n v="4064.31"/>
    <x v="8"/>
    <n v="1938"/>
    <n v="3325.44"/>
    <x v="1"/>
    <n v="2.97"/>
    <n v="24"/>
    <s v="9/29/2022"/>
    <x v="2"/>
    <n v="1938"/>
    <x v="1"/>
    <n v="4191.8900000000003"/>
    <n v="2668.9"/>
    <n v="133.44999999999999"/>
    <s v="8/27/2023"/>
    <s v="5/9/2023"/>
    <n v="6849"/>
    <n v="1938"/>
    <s v="12/18/2023"/>
    <s v="Complaint"/>
    <s v="Pending"/>
    <s v="12/14/2023"/>
    <n v="1"/>
    <x v="9"/>
    <x v="4"/>
  </r>
  <r>
    <n v="1939"/>
    <s v="Richard"/>
    <s v="Thompson"/>
    <n v="26"/>
    <x v="1"/>
    <s v="Address_1939"/>
    <x v="7"/>
    <n v="19458796792"/>
    <s v="richard.thompson@kag.com"/>
    <x v="1"/>
    <n v="4987.67"/>
    <s v="12/25/2001"/>
    <s v="4/28/2023"/>
    <n v="1939"/>
    <n v="45100"/>
    <x v="2"/>
    <n v="762.74"/>
    <n v="4224.93"/>
    <x v="44"/>
    <n v="1939"/>
    <n v="20143.13"/>
    <x v="1"/>
    <n v="8.2799999999999994"/>
    <n v="12"/>
    <s v="8/16/2020"/>
    <x v="0"/>
    <n v="1939"/>
    <x v="0"/>
    <n v="6226.47"/>
    <n v="20.59"/>
    <n v="1.03"/>
    <s v="12/20/2023"/>
    <s v="1/29/2023"/>
    <n v="8977"/>
    <n v="1939"/>
    <s v="4/1/2023"/>
    <s v="Suggestion"/>
    <s v="Pending"/>
    <s v="7/10/2023"/>
    <n v="1"/>
    <x v="7"/>
    <x v="4"/>
  </r>
  <r>
    <n v="1940"/>
    <s v="Thomas"/>
    <s v="Young"/>
    <n v="48"/>
    <x v="0"/>
    <s v="Address_1940"/>
    <x v="34"/>
    <n v="19458796793"/>
    <s v="thomas.young@kag.com"/>
    <x v="0"/>
    <n v="5087.97"/>
    <s v="10/9/2019"/>
    <s v="2/7/2023"/>
    <n v="1940"/>
    <n v="45092"/>
    <x v="0"/>
    <n v="3633.36"/>
    <n v="1454.61"/>
    <x v="41"/>
    <n v="1940"/>
    <n v="46315.48"/>
    <x v="0"/>
    <n v="3.43"/>
    <n v="12"/>
    <s v="8/27/2020"/>
    <x v="2"/>
    <n v="1940"/>
    <x v="1"/>
    <n v="2004.76"/>
    <n v="3193.18"/>
    <n v="159.66"/>
    <s v="6/25/2023"/>
    <s v="3/23/2023"/>
    <n v="727"/>
    <n v="1940"/>
    <s v="3/10/2023"/>
    <s v="Complaint"/>
    <s v="Pending"/>
    <s v="7/13/2023"/>
    <n v="1"/>
    <x v="7"/>
    <x v="1"/>
  </r>
  <r>
    <n v="1941"/>
    <s v="Linda"/>
    <s v="Robinson"/>
    <n v="21"/>
    <x v="1"/>
    <s v="Address_1941"/>
    <x v="12"/>
    <n v="19458796794"/>
    <s v="linda.robinson@kag.com"/>
    <x v="1"/>
    <n v="5550.81"/>
    <s v="3/13/2007"/>
    <s v="6/5/2023"/>
    <n v="1941"/>
    <n v="45199"/>
    <x v="1"/>
    <n v="2972.18"/>
    <n v="8522.99"/>
    <x v="53"/>
    <n v="1941"/>
    <n v="3187.84"/>
    <x v="2"/>
    <n v="6.85"/>
    <n v="24"/>
    <s v="5/31/2022"/>
    <x v="2"/>
    <n v="1941"/>
    <x v="1"/>
    <n v="4166.8100000000004"/>
    <n v="3121.83"/>
    <n v="156.09"/>
    <s v="9/5/2023"/>
    <s v="8/5/2023"/>
    <n v="8474"/>
    <n v="1941"/>
    <s v="10/21/2023"/>
    <s v="Suggestion"/>
    <s v="Resolved"/>
    <s v="3/29/2023"/>
    <n v="1"/>
    <x v="6"/>
    <x v="2"/>
  </r>
  <r>
    <n v="1942"/>
    <s v="Charles"/>
    <s v="Gonzalez"/>
    <n v="36"/>
    <x v="1"/>
    <s v="Address_1942"/>
    <x v="35"/>
    <n v="19458796795"/>
    <s v="charles.gonzalez@kag.com"/>
    <x v="1"/>
    <n v="6856.25"/>
    <s v="3/15/2017"/>
    <s v="12/13/2023"/>
    <n v="1942"/>
    <n v="45280"/>
    <x v="1"/>
    <n v="122.49"/>
    <n v="6733.76"/>
    <x v="31"/>
    <n v="1942"/>
    <n v="10043.57"/>
    <x v="0"/>
    <n v="7.58"/>
    <n v="48"/>
    <s v="12/24/2020"/>
    <x v="2"/>
    <n v="1942"/>
    <x v="1"/>
    <n v="6263.32"/>
    <n v="1105.53"/>
    <n v="55.28"/>
    <s v="7/19/2023"/>
    <s v="10/15/2023"/>
    <n v="2534"/>
    <n v="1942"/>
    <s v="10/22/2023"/>
    <s v="Complaint"/>
    <s v="Pending"/>
    <s v="11/20/2023"/>
    <n v="1"/>
    <x v="0"/>
    <x v="0"/>
  </r>
  <r>
    <n v="1943"/>
    <s v="Karen"/>
    <s v="Nelson"/>
    <n v="18"/>
    <x v="1"/>
    <s v="Address_1943"/>
    <x v="7"/>
    <n v="19458796796"/>
    <s v="karen.nelson@kag.com"/>
    <x v="1"/>
    <n v="2717.39"/>
    <s v="6/1/2003"/>
    <s v="5/7/2023"/>
    <n v="1943"/>
    <n v="44963"/>
    <x v="1"/>
    <n v="3811.42"/>
    <n v="6528.81"/>
    <x v="26"/>
    <n v="1943"/>
    <n v="40628.629999999997"/>
    <x v="0"/>
    <n v="6.08"/>
    <n v="36"/>
    <s v="6/22/2021"/>
    <x v="1"/>
    <n v="1943"/>
    <x v="0"/>
    <n v="5064.8900000000003"/>
    <n v="2175.14"/>
    <n v="108.76"/>
    <s v="10/8/2023"/>
    <s v="5/10/2023"/>
    <n v="5785"/>
    <n v="1943"/>
    <s v="12/13/2023"/>
    <s v="Complaint"/>
    <s v="Resolved"/>
    <s v="2/9/2023"/>
    <n v="1"/>
    <x v="9"/>
    <x v="2"/>
  </r>
  <r>
    <n v="1944"/>
    <s v="Ashley"/>
    <s v="Moore"/>
    <n v="46"/>
    <x v="0"/>
    <s v="Address_1944"/>
    <x v="4"/>
    <n v="19458796797"/>
    <s v="ashley.moore@kag.com"/>
    <x v="0"/>
    <n v="124.6"/>
    <s v="7/22/2006"/>
    <s v="10/4/2023"/>
    <n v="1944"/>
    <n v="45237"/>
    <x v="2"/>
    <n v="4160.29"/>
    <n v="-4035.69"/>
    <x v="67"/>
    <n v="1944"/>
    <n v="18882.79"/>
    <x v="2"/>
    <n v="6.96"/>
    <n v="60"/>
    <s v="11/17/2022"/>
    <x v="2"/>
    <n v="1944"/>
    <x v="2"/>
    <n v="8776.81"/>
    <n v="3830.97"/>
    <n v="191.55"/>
    <s v="10/9/2023"/>
    <s v="12/17/2023"/>
    <n v="6665"/>
    <n v="1944"/>
    <s v="3/19/2023"/>
    <s v="Suggestion"/>
    <s v="Pending"/>
    <s v="11/8/2023"/>
    <n v="1"/>
    <x v="4"/>
    <x v="1"/>
  </r>
  <r>
    <n v="1945"/>
    <s v="Karen"/>
    <s v="Thompson"/>
    <n v="62"/>
    <x v="2"/>
    <s v="Address_1945"/>
    <x v="7"/>
    <n v="19458796798"/>
    <s v="karen.thompson@kag.com"/>
    <x v="0"/>
    <n v="8147.16"/>
    <s v="7/29/2013"/>
    <s v="1/27/2023"/>
    <n v="1945"/>
    <n v="45251"/>
    <x v="2"/>
    <n v="3874.73"/>
    <n v="4272.43"/>
    <x v="10"/>
    <n v="1945"/>
    <n v="10109.040000000001"/>
    <x v="0"/>
    <n v="3.64"/>
    <n v="12"/>
    <s v="5/23/2021"/>
    <x v="2"/>
    <n v="1945"/>
    <x v="2"/>
    <n v="6349.02"/>
    <n v="1008.3"/>
    <n v="50.42"/>
    <s v="8/24/2023"/>
    <s v="8/16/2023"/>
    <n v="6101"/>
    <n v="1945"/>
    <s v="8/23/2023"/>
    <s v="Suggestion"/>
    <s v="Resolved"/>
    <s v="8/21/2023"/>
    <n v="-1"/>
    <x v="4"/>
    <x v="3"/>
  </r>
  <r>
    <n v="1946"/>
    <s v="Melissa"/>
    <s v="Anderson"/>
    <n v="23"/>
    <x v="1"/>
    <s v="Address_1946"/>
    <x v="23"/>
    <n v="19458796799"/>
    <s v="melissa.anderson@kag.com"/>
    <x v="0"/>
    <n v="8253.01"/>
    <s v="11/4/2017"/>
    <s v="2/25/2023"/>
    <n v="1946"/>
    <n v="44968"/>
    <x v="1"/>
    <n v="889.89"/>
    <n v="7363.12"/>
    <x v="95"/>
    <n v="1946"/>
    <n v="40967.589999999997"/>
    <x v="1"/>
    <n v="7.84"/>
    <n v="48"/>
    <s v="12/8/2022"/>
    <x v="2"/>
    <n v="1946"/>
    <x v="1"/>
    <n v="7040.49"/>
    <n v="3015.65"/>
    <n v="150.78"/>
    <s v="2/20/2023"/>
    <s v="5/24/2023"/>
    <n v="8245"/>
    <n v="1946"/>
    <s v="4/14/2023"/>
    <s v="Suggestion"/>
    <s v="Resolved"/>
    <s v="8/8/2023"/>
    <n v="1"/>
    <x v="9"/>
    <x v="2"/>
  </r>
  <r>
    <n v="1947"/>
    <s v="Timothy"/>
    <s v="Allen"/>
    <n v="18"/>
    <x v="1"/>
    <s v="Address_1947"/>
    <x v="7"/>
    <n v="19458796800"/>
    <s v="timothy.allen@kag.com"/>
    <x v="0"/>
    <n v="9125.06"/>
    <s v="5/12/2003"/>
    <s v="5/5/2023"/>
    <n v="1947"/>
    <n v="45181"/>
    <x v="2"/>
    <n v="2517.48"/>
    <n v="11642.54"/>
    <x v="6"/>
    <n v="1947"/>
    <n v="28363.54"/>
    <x v="2"/>
    <n v="9.49"/>
    <n v="36"/>
    <s v="12/15/2020"/>
    <x v="1"/>
    <n v="1947"/>
    <x v="1"/>
    <n v="5747.08"/>
    <n v="2195.08"/>
    <n v="109.75"/>
    <s v="2/9/2023"/>
    <s v="7/28/2023"/>
    <n v="2569"/>
    <n v="1947"/>
    <s v="9/13/2023"/>
    <s v="Complaint"/>
    <s v="Resolved"/>
    <s v="8/31/2023"/>
    <n v="1"/>
    <x v="6"/>
    <x v="2"/>
  </r>
  <r>
    <n v="1948"/>
    <s v="Donald"/>
    <s v="Lee"/>
    <n v="42"/>
    <x v="2"/>
    <s v="Address_1948"/>
    <x v="39"/>
    <n v="19458796801"/>
    <s v="donald.lee@kag.com"/>
    <x v="0"/>
    <n v="9693.4599999999991"/>
    <s v="8/14/2017"/>
    <s v="12/28/2023"/>
    <n v="1948"/>
    <n v="44991"/>
    <x v="2"/>
    <n v="2641.14"/>
    <n v="12334.6"/>
    <x v="76"/>
    <n v="1948"/>
    <n v="27874.71"/>
    <x v="2"/>
    <n v="5.36"/>
    <n v="24"/>
    <s v="4/16/2020"/>
    <x v="2"/>
    <n v="1948"/>
    <x v="2"/>
    <n v="3778.48"/>
    <n v="1971.31"/>
    <n v="98.57"/>
    <s v="8/25/2023"/>
    <s v="2/21/2023"/>
    <n v="1171"/>
    <n v="1948"/>
    <s v="1/26/2023"/>
    <s v="Praise"/>
    <s v="Pending"/>
    <s v="9/9/2023"/>
    <n v="1"/>
    <x v="11"/>
    <x v="0"/>
  </r>
  <r>
    <n v="1949"/>
    <s v="Donna"/>
    <s v="Hill"/>
    <n v="44"/>
    <x v="2"/>
    <s v="Address_1949"/>
    <x v="32"/>
    <n v="19458796802"/>
    <s v="donna.hill@kag.com"/>
    <x v="0"/>
    <n v="1675.8"/>
    <s v="7/30/2017"/>
    <s v="1/21/2023"/>
    <n v="1949"/>
    <n v="45262"/>
    <x v="2"/>
    <n v="4672.43"/>
    <n v="-2996.63"/>
    <x v="52"/>
    <n v="1949"/>
    <n v="15395.46"/>
    <x v="0"/>
    <n v="2.09"/>
    <n v="36"/>
    <s v="3/29/2020"/>
    <x v="2"/>
    <n v="1949"/>
    <x v="2"/>
    <n v="6341.63"/>
    <n v="1646.72"/>
    <n v="82.34"/>
    <s v="4/23/2023"/>
    <s v="10/9/2023"/>
    <n v="5814"/>
    <n v="1949"/>
    <s v="8/8/2023"/>
    <s v="Complaint"/>
    <s v="Pending"/>
    <s v="3/20/2023"/>
    <n v="1"/>
    <x v="0"/>
    <x v="0"/>
  </r>
  <r>
    <n v="1950"/>
    <s v="Emily"/>
    <s v="Thompson"/>
    <n v="39"/>
    <x v="2"/>
    <s v="Address_1950"/>
    <x v="39"/>
    <n v="19458796803"/>
    <s v="emily.thompson@kag.com"/>
    <x v="1"/>
    <n v="3603.33"/>
    <s v="10/25/2016"/>
    <s v="1/14/2023"/>
    <n v="1950"/>
    <n v="45020"/>
    <x v="0"/>
    <n v="4628.76"/>
    <n v="8232.09"/>
    <x v="17"/>
    <n v="1950"/>
    <n v="34081.599999999999"/>
    <x v="2"/>
    <n v="6.58"/>
    <n v="36"/>
    <s v="10/19/2022"/>
    <x v="0"/>
    <n v="1950"/>
    <x v="2"/>
    <n v="9981.64"/>
    <n v="2723.09"/>
    <n v="136.15"/>
    <s v="11/2/2023"/>
    <s v="1/1/2023"/>
    <n v="4088"/>
    <n v="1950"/>
    <s v="5/13/2023"/>
    <s v="Complaint"/>
    <s v="Resolved"/>
    <s v="11/6/2023"/>
    <n v="1"/>
    <x v="1"/>
    <x v="0"/>
  </r>
  <r>
    <n v="1951"/>
    <s v="William"/>
    <s v="Clark"/>
    <n v="34"/>
    <x v="2"/>
    <s v="Address_1951"/>
    <x v="13"/>
    <n v="19458796804"/>
    <s v="william.clark@kag.com"/>
    <x v="1"/>
    <n v="8528.4599999999991"/>
    <s v="7/18/2020"/>
    <s v="8/29/2023"/>
    <n v="1951"/>
    <n v="44936"/>
    <x v="2"/>
    <n v="320.77"/>
    <n v="8849.23"/>
    <x v="98"/>
    <n v="1951"/>
    <n v="43229.48"/>
    <x v="0"/>
    <n v="4.07"/>
    <n v="36"/>
    <s v="10/24/2022"/>
    <x v="2"/>
    <n v="1951"/>
    <x v="2"/>
    <n v="2805.86"/>
    <n v="1256.2"/>
    <n v="62.81"/>
    <s v="4/24/2023"/>
    <s v="6/1/2023"/>
    <n v="6096"/>
    <n v="1951"/>
    <s v="1/23/2023"/>
    <s v="Complaint"/>
    <s v="Resolved"/>
    <s v="10/15/2023"/>
    <n v="1"/>
    <x v="3"/>
    <x v="4"/>
  </r>
  <r>
    <n v="1952"/>
    <s v="Brian"/>
    <s v="Hall"/>
    <n v="46"/>
    <x v="1"/>
    <s v="Address_1952"/>
    <x v="28"/>
    <n v="19458796805"/>
    <s v="brian.hall@kag.com"/>
    <x v="0"/>
    <n v="9346.59"/>
    <s v="1/28/2003"/>
    <s v="4/17/2023"/>
    <n v="1952"/>
    <n v="45106"/>
    <x v="1"/>
    <n v="4995.99"/>
    <n v="14342.58"/>
    <x v="23"/>
    <n v="1952"/>
    <n v="37760.06"/>
    <x v="0"/>
    <n v="4.7699999999999996"/>
    <n v="60"/>
    <s v="11/22/2021"/>
    <x v="1"/>
    <n v="1952"/>
    <x v="0"/>
    <n v="7513.66"/>
    <n v="3183.33"/>
    <n v="159.16999999999999"/>
    <s v="7/12/2023"/>
    <s v="1/28/2023"/>
    <n v="4064"/>
    <n v="1952"/>
    <s v="6/12/2023"/>
    <s v="Praise"/>
    <s v="Resolved"/>
    <s v="12/5/2023"/>
    <n v="1"/>
    <x v="7"/>
    <x v="1"/>
  </r>
  <r>
    <n v="1953"/>
    <s v="Matthew"/>
    <s v="Baker"/>
    <n v="20"/>
    <x v="0"/>
    <s v="Address_1953"/>
    <x v="23"/>
    <n v="19458796806"/>
    <s v="matthew.baker@kag.com"/>
    <x v="1"/>
    <n v="243.84"/>
    <s v="4/1/2017"/>
    <s v="3/11/2023"/>
    <n v="1953"/>
    <n v="45206"/>
    <x v="1"/>
    <n v="3935.58"/>
    <n v="4179.42"/>
    <x v="50"/>
    <n v="1953"/>
    <n v="31008.880000000001"/>
    <x v="0"/>
    <n v="2.36"/>
    <n v="12"/>
    <s v="4/4/2022"/>
    <x v="0"/>
    <n v="1953"/>
    <x v="1"/>
    <n v="7408.35"/>
    <n v="571.27"/>
    <n v="28.56"/>
    <s v="8/6/2023"/>
    <s v="2/2/2023"/>
    <n v="7530"/>
    <n v="1953"/>
    <s v="8/6/2023"/>
    <s v="Praise"/>
    <s v="Resolved"/>
    <s v="7/13/2023"/>
    <n v="1"/>
    <x v="8"/>
    <x v="2"/>
  </r>
  <r>
    <n v="1954"/>
    <s v="Steven"/>
    <s v="Moore"/>
    <n v="34"/>
    <x v="2"/>
    <s v="Address_1954"/>
    <x v="23"/>
    <n v="19458796807"/>
    <s v="steven.moore@kag.com"/>
    <x v="0"/>
    <n v="3936.59"/>
    <s v="3/22/2017"/>
    <s v="7/23/2023"/>
    <n v="1954"/>
    <n v="44947"/>
    <x v="2"/>
    <n v="1883.9"/>
    <n v="5820.49"/>
    <x v="7"/>
    <n v="1954"/>
    <n v="18175.46"/>
    <x v="0"/>
    <n v="6.63"/>
    <n v="12"/>
    <s v="10/6/2020"/>
    <x v="1"/>
    <n v="1954"/>
    <x v="2"/>
    <n v="8022.77"/>
    <n v="4291.87"/>
    <n v="214.59"/>
    <s v="12/2/2023"/>
    <s v="8/18/2023"/>
    <n v="865"/>
    <n v="1954"/>
    <s v="12/11/2023"/>
    <s v="Suggestion"/>
    <s v="Resolved"/>
    <s v="3/13/2023"/>
    <n v="1"/>
    <x v="3"/>
    <x v="4"/>
  </r>
  <r>
    <n v="1955"/>
    <s v="Donna"/>
    <s v="White"/>
    <n v="19"/>
    <x v="2"/>
    <s v="Address_1955"/>
    <x v="21"/>
    <n v="19458796808"/>
    <s v="donna.white@kag.com"/>
    <x v="0"/>
    <n v="1222.52"/>
    <s v="12/3/2010"/>
    <s v="1/28/2023"/>
    <n v="1955"/>
    <n v="45106"/>
    <x v="0"/>
    <n v="3718.98"/>
    <n v="-2496.46"/>
    <x v="2"/>
    <n v="1955"/>
    <n v="42885.38"/>
    <x v="1"/>
    <n v="8.09"/>
    <n v="60"/>
    <s v="1/12/2021"/>
    <x v="0"/>
    <n v="1955"/>
    <x v="0"/>
    <n v="4937.8900000000003"/>
    <n v="3823.08"/>
    <n v="191.15"/>
    <s v="9/1/2023"/>
    <s v="10/25/2023"/>
    <n v="6717"/>
    <n v="1955"/>
    <s v="7/10/2023"/>
    <s v="Suggestion"/>
    <s v="Pending"/>
    <s v="10/19/2023"/>
    <n v="1"/>
    <x v="7"/>
    <x v="2"/>
  </r>
  <r>
    <n v="1956"/>
    <s v="Kenneth"/>
    <s v="Campbell"/>
    <n v="49"/>
    <x v="1"/>
    <s v="Address_1956"/>
    <x v="19"/>
    <n v="19458796809"/>
    <s v="kenneth.campbell@kag.com"/>
    <x v="1"/>
    <n v="7905.74"/>
    <s v="8/29/2000"/>
    <s v="8/9/2023"/>
    <n v="1956"/>
    <n v="45285"/>
    <x v="0"/>
    <n v="1889.48"/>
    <n v="6016.26"/>
    <x v="70"/>
    <n v="1956"/>
    <n v="28739.27"/>
    <x v="0"/>
    <n v="7.9"/>
    <n v="48"/>
    <s v="8/6/2022"/>
    <x v="2"/>
    <n v="1956"/>
    <x v="0"/>
    <n v="1096.58"/>
    <n v="2078.88"/>
    <n v="103.94"/>
    <s v="11/16/2023"/>
    <s v="5/19/2023"/>
    <n v="910"/>
    <n v="1956"/>
    <s v="12/12/2023"/>
    <s v="Complaint"/>
    <s v="Pending"/>
    <s v="2/27/2023"/>
    <n v="1"/>
    <x v="0"/>
    <x v="1"/>
  </r>
  <r>
    <n v="1957"/>
    <s v="Linda"/>
    <s v="Flores"/>
    <n v="39"/>
    <x v="2"/>
    <s v="Address_1957"/>
    <x v="6"/>
    <n v="19458796810"/>
    <s v="linda.flores@kag.com"/>
    <x v="1"/>
    <n v="7496.59"/>
    <s v="9/14/2011"/>
    <s v="4/12/2023"/>
    <n v="1957"/>
    <n v="45005"/>
    <x v="0"/>
    <n v="4682.03"/>
    <n v="12178.62"/>
    <x v="11"/>
    <n v="1957"/>
    <n v="44589.65"/>
    <x v="2"/>
    <n v="9.94"/>
    <n v="36"/>
    <s v="2/23/2022"/>
    <x v="2"/>
    <n v="1957"/>
    <x v="0"/>
    <n v="9137.1299999999992"/>
    <n v="890.95"/>
    <n v="44.55"/>
    <s v="5/23/2023"/>
    <s v="3/3/2023"/>
    <n v="4236"/>
    <n v="1957"/>
    <s v="9/11/2023"/>
    <s v="Praise"/>
    <s v="Pending"/>
    <s v="7/19/2023"/>
    <n v="1"/>
    <x v="11"/>
    <x v="0"/>
  </r>
  <r>
    <n v="1958"/>
    <s v="William"/>
    <s v="Adams"/>
    <n v="56"/>
    <x v="1"/>
    <s v="Address_1958"/>
    <x v="36"/>
    <n v="19458796811"/>
    <s v="william.adams@kag.com"/>
    <x v="0"/>
    <n v="7567.6"/>
    <s v="2/5/2006"/>
    <s v="3/8/2023"/>
    <n v="1958"/>
    <n v="45059"/>
    <x v="1"/>
    <n v="1896.78"/>
    <n v="9464.3799999999992"/>
    <x v="49"/>
    <n v="1958"/>
    <n v="13454.75"/>
    <x v="0"/>
    <n v="2.91"/>
    <n v="24"/>
    <s v="11/21/2022"/>
    <x v="2"/>
    <n v="1958"/>
    <x v="2"/>
    <n v="3321.21"/>
    <n v="1975.14"/>
    <n v="98.76"/>
    <s v="10/14/2023"/>
    <s v="9/13/2023"/>
    <n v="3352"/>
    <n v="1958"/>
    <s v="2/3/2023"/>
    <s v="Complaint"/>
    <s v="Resolved"/>
    <s v="10/7/2023"/>
    <n v="-1"/>
    <x v="10"/>
    <x v="1"/>
  </r>
  <r>
    <n v="1959"/>
    <s v="Lisa"/>
    <s v="Miller"/>
    <n v="50"/>
    <x v="1"/>
    <s v="Address_1959"/>
    <x v="38"/>
    <n v="19458796812"/>
    <s v="lisa.miller@kag.com"/>
    <x v="0"/>
    <n v="3963.33"/>
    <s v="3/26/2019"/>
    <s v="5/4/2023"/>
    <n v="1959"/>
    <n v="45090"/>
    <x v="1"/>
    <n v="3832.83"/>
    <n v="7796.16"/>
    <x v="53"/>
    <n v="1959"/>
    <n v="33060.480000000003"/>
    <x v="0"/>
    <n v="9.23"/>
    <n v="60"/>
    <s v="1/6/2021"/>
    <x v="2"/>
    <n v="1959"/>
    <x v="0"/>
    <n v="4608.97"/>
    <n v="3371"/>
    <n v="168.55"/>
    <s v="4/8/2023"/>
    <s v="4/10/2023"/>
    <n v="8236"/>
    <n v="1959"/>
    <s v="8/11/2023"/>
    <s v="Praise"/>
    <s v="Resolved"/>
    <s v="11/21/2023"/>
    <n v="1"/>
    <x v="7"/>
    <x v="1"/>
  </r>
  <r>
    <n v="1960"/>
    <s v="Nancy"/>
    <s v="Roberts"/>
    <n v="39"/>
    <x v="1"/>
    <s v="Address_1960"/>
    <x v="4"/>
    <n v="19458796813"/>
    <s v="nancy.roberts@kag.com"/>
    <x v="1"/>
    <n v="4121.8500000000004"/>
    <s v="5/23/2017"/>
    <s v="10/16/2023"/>
    <n v="1960"/>
    <n v="45041"/>
    <x v="2"/>
    <n v="784.82"/>
    <n v="4906.67"/>
    <x v="92"/>
    <n v="1960"/>
    <n v="46824.26"/>
    <x v="0"/>
    <n v="7.59"/>
    <n v="36"/>
    <s v="7/19/2021"/>
    <x v="1"/>
    <n v="1960"/>
    <x v="1"/>
    <n v="8474.7999999999993"/>
    <n v="1830.75"/>
    <n v="91.54"/>
    <s v="2/3/2023"/>
    <s v="12/1/2023"/>
    <n v="7728"/>
    <n v="1960"/>
    <s v="12/12/2023"/>
    <s v="Complaint"/>
    <s v="Pending"/>
    <s v="3/15/2023"/>
    <n v="1"/>
    <x v="1"/>
    <x v="0"/>
  </r>
  <r>
    <n v="1961"/>
    <s v="Kenneth"/>
    <s v="Mitchell"/>
    <n v="64"/>
    <x v="1"/>
    <s v="Address_1961"/>
    <x v="7"/>
    <n v="19458796814"/>
    <s v="kenneth.mitchell@kag.com"/>
    <x v="1"/>
    <n v="2692.46"/>
    <s v="12/16/2020"/>
    <s v="8/30/2023"/>
    <n v="1961"/>
    <n v="45204"/>
    <x v="2"/>
    <n v="4263.0600000000004"/>
    <n v="-1570.6"/>
    <x v="72"/>
    <n v="1961"/>
    <n v="19330.2"/>
    <x v="1"/>
    <n v="7.37"/>
    <n v="36"/>
    <s v="11/11/2020"/>
    <x v="2"/>
    <n v="1961"/>
    <x v="1"/>
    <n v="8847.51"/>
    <n v="411.88"/>
    <n v="20.59"/>
    <s v="7/7/2023"/>
    <s v="10/30/2023"/>
    <n v="7465"/>
    <n v="1961"/>
    <s v="3/18/2023"/>
    <s v="Complaint"/>
    <s v="Pending"/>
    <s v="5/22/2023"/>
    <n v="1"/>
    <x v="8"/>
    <x v="3"/>
  </r>
  <r>
    <n v="1962"/>
    <s v="Thomas"/>
    <s v="Martin"/>
    <n v="21"/>
    <x v="2"/>
    <s v="Address_1962"/>
    <x v="26"/>
    <n v="19458796815"/>
    <s v="thomas.martin@kag.com"/>
    <x v="1"/>
    <n v="3672.85"/>
    <s v="4/19/2020"/>
    <s v="1/12/2023"/>
    <n v="1962"/>
    <n v="44978"/>
    <x v="2"/>
    <n v="3106.01"/>
    <n v="566.84"/>
    <x v="69"/>
    <n v="1962"/>
    <n v="47612.05"/>
    <x v="0"/>
    <n v="7.15"/>
    <n v="12"/>
    <s v="2/24/2020"/>
    <x v="0"/>
    <n v="1962"/>
    <x v="0"/>
    <n v="7190.74"/>
    <n v="545.58000000000004"/>
    <n v="27.28"/>
    <s v="9/22/2023"/>
    <s v="5/14/2023"/>
    <n v="7334"/>
    <n v="1962"/>
    <s v="7/29/2023"/>
    <s v="Complaint"/>
    <s v="Resolved"/>
    <s v="10/24/2023"/>
    <n v="1"/>
    <x v="9"/>
    <x v="2"/>
  </r>
  <r>
    <n v="1963"/>
    <s v="Barbara"/>
    <s v="Clark"/>
    <n v="55"/>
    <x v="0"/>
    <s v="Address_1963"/>
    <x v="28"/>
    <n v="19458796816"/>
    <s v="barbara.clark@kag.com"/>
    <x v="0"/>
    <n v="9832.51"/>
    <s v="4/22/2018"/>
    <s v="7/22/2023"/>
    <n v="1963"/>
    <n v="45010"/>
    <x v="0"/>
    <n v="4039.93"/>
    <n v="5792.58"/>
    <x v="39"/>
    <n v="1963"/>
    <n v="20230.64"/>
    <x v="0"/>
    <n v="5.85"/>
    <n v="60"/>
    <s v="12/29/2020"/>
    <x v="2"/>
    <n v="1963"/>
    <x v="2"/>
    <n v="4957.5"/>
    <n v="3482.74"/>
    <n v="174.14"/>
    <s v="5/30/2023"/>
    <s v="1/10/2023"/>
    <n v="3237"/>
    <n v="1963"/>
    <s v="10/11/2023"/>
    <s v="Praise"/>
    <s v="Pending"/>
    <s v="1/25/2023"/>
    <n v="1"/>
    <x v="11"/>
    <x v="1"/>
  </r>
  <r>
    <n v="1964"/>
    <s v="Melissa"/>
    <s v="Garcia"/>
    <n v="30"/>
    <x v="2"/>
    <s v="Address_1964"/>
    <x v="28"/>
    <n v="19458796817"/>
    <s v="melissa.garcia@kag.com"/>
    <x v="0"/>
    <n v="561.03"/>
    <s v="10/14/2014"/>
    <s v="8/8/2023"/>
    <n v="1964"/>
    <n v="45210"/>
    <x v="2"/>
    <n v="2095.62"/>
    <n v="2656.65"/>
    <x v="23"/>
    <n v="1964"/>
    <n v="22446.71"/>
    <x v="2"/>
    <n v="4.41"/>
    <n v="24"/>
    <s v="10/1/2022"/>
    <x v="1"/>
    <n v="1964"/>
    <x v="2"/>
    <n v="6801.85"/>
    <n v="4284"/>
    <n v="214.2"/>
    <s v="1/13/2023"/>
    <s v="11/26/2023"/>
    <n v="7177"/>
    <n v="1964"/>
    <s v="5/7/2023"/>
    <s v="Suggestion"/>
    <s v="Resolved"/>
    <s v="1/25/2023"/>
    <n v="1"/>
    <x v="8"/>
    <x v="4"/>
  </r>
  <r>
    <n v="1965"/>
    <s v="Emily"/>
    <s v="Clark"/>
    <n v="40"/>
    <x v="0"/>
    <s v="Address_1965"/>
    <x v="10"/>
    <n v="19458796818"/>
    <s v="emily.clark@kag.com"/>
    <x v="0"/>
    <n v="3307.67"/>
    <s v="12/12/2003"/>
    <s v="6/28/2023"/>
    <n v="1965"/>
    <n v="45213"/>
    <x v="2"/>
    <n v="1738.11"/>
    <n v="1569.56"/>
    <x v="43"/>
    <n v="1965"/>
    <n v="40515.919999999998"/>
    <x v="1"/>
    <n v="9.49"/>
    <n v="60"/>
    <s v="8/15/2022"/>
    <x v="1"/>
    <n v="1965"/>
    <x v="2"/>
    <n v="4884.6499999999996"/>
    <n v="4146.2700000000004"/>
    <n v="207.31"/>
    <s v="10/9/2023"/>
    <s v="2/18/2023"/>
    <n v="5711"/>
    <n v="1965"/>
    <s v="8/1/2023"/>
    <s v="Praise"/>
    <s v="Resolved"/>
    <s v="6/21/2023"/>
    <n v="1"/>
    <x v="8"/>
    <x v="0"/>
  </r>
  <r>
    <n v="1966"/>
    <s v="Joseph"/>
    <s v="Rodriguez"/>
    <n v="30"/>
    <x v="2"/>
    <s v="Address_1966"/>
    <x v="30"/>
    <n v="19458796819"/>
    <s v="joseph.rodriguez@kag.com"/>
    <x v="0"/>
    <n v="7920.24"/>
    <s v="8/29/2001"/>
    <s v="8/14/2023"/>
    <n v="1966"/>
    <n v="45235"/>
    <x v="2"/>
    <n v="2667.78"/>
    <n v="10588.02"/>
    <x v="49"/>
    <n v="1966"/>
    <n v="13777.81"/>
    <x v="2"/>
    <n v="2.36"/>
    <n v="24"/>
    <s v="8/12/2022"/>
    <x v="2"/>
    <n v="1966"/>
    <x v="1"/>
    <n v="2846.94"/>
    <n v="3721.6"/>
    <n v="186.08"/>
    <s v="5/3/2023"/>
    <s v="10/28/2023"/>
    <n v="5324"/>
    <n v="1966"/>
    <s v="4/5/2023"/>
    <s v="Praise"/>
    <s v="Resolved"/>
    <s v="3/27/2023"/>
    <n v="1"/>
    <x v="4"/>
    <x v="4"/>
  </r>
  <r>
    <n v="1967"/>
    <s v="Jessica"/>
    <s v="Hall"/>
    <n v="37"/>
    <x v="1"/>
    <s v="Address_1967"/>
    <x v="3"/>
    <n v="19458796820"/>
    <s v="jessica.hall@kag.com"/>
    <x v="0"/>
    <n v="3885.23"/>
    <s v="7/6/2008"/>
    <s v="8/2/2023"/>
    <n v="1967"/>
    <n v="45078"/>
    <x v="2"/>
    <n v="1947.06"/>
    <n v="1938.17"/>
    <x v="5"/>
    <n v="1967"/>
    <n v="35587.78"/>
    <x v="0"/>
    <n v="2.58"/>
    <n v="36"/>
    <s v="8/29/2022"/>
    <x v="2"/>
    <n v="1967"/>
    <x v="0"/>
    <n v="4041.89"/>
    <n v="3800.16"/>
    <n v="190.01"/>
    <s v="5/31/2023"/>
    <s v="9/25/2023"/>
    <n v="7610"/>
    <n v="1967"/>
    <s v="9/28/2023"/>
    <s v="Complaint"/>
    <s v="Resolved"/>
    <s v="9/4/2023"/>
    <n v="1"/>
    <x v="7"/>
    <x v="0"/>
  </r>
  <r>
    <n v="1968"/>
    <s v="Lisa"/>
    <s v="Walker"/>
    <n v="50"/>
    <x v="2"/>
    <s v="Address_1968"/>
    <x v="25"/>
    <n v="19458796821"/>
    <s v="lisa.walker@kag.com"/>
    <x v="1"/>
    <n v="9504.85"/>
    <s v="12/31/2000"/>
    <s v="12/25/2023"/>
    <n v="1968"/>
    <n v="45180"/>
    <x v="2"/>
    <n v="2575.6"/>
    <n v="12080.45"/>
    <x v="5"/>
    <n v="1968"/>
    <n v="15621.07"/>
    <x v="2"/>
    <n v="1.1499999999999999"/>
    <n v="24"/>
    <s v="6/20/2022"/>
    <x v="2"/>
    <n v="1968"/>
    <x v="1"/>
    <n v="6437.73"/>
    <n v="4903.3999999999996"/>
    <n v="245.17"/>
    <s v="8/28/2023"/>
    <s v="4/25/2023"/>
    <n v="3084"/>
    <n v="1968"/>
    <s v="6/25/2023"/>
    <s v="Complaint"/>
    <s v="Pending"/>
    <s v="3/9/2023"/>
    <n v="1"/>
    <x v="6"/>
    <x v="1"/>
  </r>
  <r>
    <n v="1969"/>
    <s v="Betty"/>
    <s v="Lee"/>
    <n v="51"/>
    <x v="1"/>
    <s v="Address_1969"/>
    <x v="36"/>
    <n v="19458796822"/>
    <s v="betty.lee@kag.com"/>
    <x v="0"/>
    <n v="3388.23"/>
    <s v="2/8/2020"/>
    <s v="9/25/2023"/>
    <n v="1969"/>
    <n v="45227"/>
    <x v="1"/>
    <n v="2158.9299999999998"/>
    <n v="1229.3"/>
    <x v="67"/>
    <n v="1969"/>
    <n v="30094.74"/>
    <x v="2"/>
    <n v="7.65"/>
    <n v="36"/>
    <s v="9/26/2021"/>
    <x v="1"/>
    <n v="1969"/>
    <x v="1"/>
    <n v="1771.79"/>
    <n v="779.95"/>
    <n v="39"/>
    <s v="2/17/2023"/>
    <s v="6/15/2023"/>
    <n v="6808"/>
    <n v="1969"/>
    <s v="12/7/2023"/>
    <s v="Praise"/>
    <s v="Resolved"/>
    <s v="10/2/2023"/>
    <n v="-1"/>
    <x v="8"/>
    <x v="1"/>
  </r>
  <r>
    <n v="1970"/>
    <s v="Sarah"/>
    <s v="Sanchez"/>
    <n v="55"/>
    <x v="2"/>
    <s v="Address_1970"/>
    <x v="7"/>
    <n v="19458796823"/>
    <s v="sarah.sanchez@kag.com"/>
    <x v="0"/>
    <n v="8512.61"/>
    <s v="1/24/2011"/>
    <s v="1/19/2023"/>
    <n v="1970"/>
    <n v="45056"/>
    <x v="1"/>
    <n v="991.25"/>
    <n v="9503.86"/>
    <x v="97"/>
    <n v="1970"/>
    <n v="39022.080000000002"/>
    <x v="1"/>
    <n v="9.0500000000000007"/>
    <n v="24"/>
    <s v="10/17/2021"/>
    <x v="1"/>
    <n v="1970"/>
    <x v="0"/>
    <n v="1191.06"/>
    <n v="2726.63"/>
    <n v="136.33000000000001"/>
    <s v="6/15/2023"/>
    <s v="11/7/2023"/>
    <n v="9142"/>
    <n v="1970"/>
    <s v="5/11/2023"/>
    <s v="Suggestion"/>
    <s v="Resolved"/>
    <s v="1/20/2023"/>
    <n v="1"/>
    <x v="10"/>
    <x v="1"/>
  </r>
  <r>
    <n v="1971"/>
    <s v="Steven"/>
    <s v="Flores"/>
    <n v="46"/>
    <x v="1"/>
    <s v="Address_1971"/>
    <x v="26"/>
    <n v="19458796824"/>
    <s v="steven.flores@kag.com"/>
    <x v="0"/>
    <n v="8169.44"/>
    <s v="1/29/2003"/>
    <s v="12/17/2023"/>
    <n v="1971"/>
    <n v="44989"/>
    <x v="0"/>
    <n v="4883.38"/>
    <n v="3286.06"/>
    <x v="5"/>
    <n v="1971"/>
    <n v="2280.83"/>
    <x v="1"/>
    <n v="2.67"/>
    <n v="12"/>
    <s v="11/25/2021"/>
    <x v="0"/>
    <n v="1971"/>
    <x v="2"/>
    <n v="1042.45"/>
    <n v="1314.32"/>
    <n v="65.72"/>
    <s v="12/12/2023"/>
    <s v="3/18/2023"/>
    <n v="5381"/>
    <n v="1971"/>
    <s v="6/3/2023"/>
    <s v="Complaint"/>
    <s v="Resolved"/>
    <s v="1/27/2023"/>
    <n v="1"/>
    <x v="11"/>
    <x v="1"/>
  </r>
  <r>
    <n v="1972"/>
    <s v="Elizabeth"/>
    <s v="Mitchell"/>
    <n v="49"/>
    <x v="0"/>
    <s v="Address_1972"/>
    <x v="10"/>
    <n v="19458796825"/>
    <s v="elizabeth.mitchell@kag.com"/>
    <x v="1"/>
    <n v="191.16"/>
    <s v="11/22/2021"/>
    <s v="11/11/2023"/>
    <n v="1972"/>
    <n v="45265"/>
    <x v="0"/>
    <n v="90.27"/>
    <n v="100.89"/>
    <x v="2"/>
    <n v="1972"/>
    <n v="5335.38"/>
    <x v="1"/>
    <n v="1.31"/>
    <n v="60"/>
    <s v="1/14/2021"/>
    <x v="2"/>
    <n v="1972"/>
    <x v="2"/>
    <n v="2009.42"/>
    <n v="1151.3800000000001"/>
    <n v="57.57"/>
    <s v="11/22/2023"/>
    <s v="11/4/2023"/>
    <n v="9471"/>
    <n v="1972"/>
    <s v="4/30/2023"/>
    <s v="Suggestion"/>
    <s v="Resolved"/>
    <s v="2/8/2023"/>
    <n v="1"/>
    <x v="0"/>
    <x v="1"/>
  </r>
  <r>
    <n v="1973"/>
    <s v="Michelle"/>
    <s v="Hall"/>
    <n v="28"/>
    <x v="1"/>
    <s v="Address_1973"/>
    <x v="7"/>
    <n v="19458796826"/>
    <s v="michelle.hall@kag.com"/>
    <x v="0"/>
    <n v="4089.59"/>
    <s v="12/23/2009"/>
    <s v="9/26/2023"/>
    <n v="1973"/>
    <n v="44967"/>
    <x v="0"/>
    <n v="4628.9799999999996"/>
    <n v="8718.57"/>
    <x v="74"/>
    <n v="1973"/>
    <n v="46784.34"/>
    <x v="2"/>
    <n v="3.2"/>
    <n v="12"/>
    <s v="3/31/2020"/>
    <x v="1"/>
    <n v="1973"/>
    <x v="1"/>
    <n v="2234.1"/>
    <n v="2046.46"/>
    <n v="102.32"/>
    <s v="6/3/2023"/>
    <s v="3/21/2023"/>
    <n v="276"/>
    <n v="1973"/>
    <s v="12/18/2023"/>
    <s v="Suggestion"/>
    <s v="Resolved"/>
    <s v="6/24/2023"/>
    <n v="1"/>
    <x v="9"/>
    <x v="4"/>
  </r>
  <r>
    <n v="1974"/>
    <s v="Emily"/>
    <s v="Gonzalez"/>
    <n v="35"/>
    <x v="2"/>
    <s v="Address_1974"/>
    <x v="18"/>
    <n v="19458796827"/>
    <s v="emily.gonzalez@kag.com"/>
    <x v="1"/>
    <n v="2878.31"/>
    <s v="7/26/2011"/>
    <s v="10/2/2023"/>
    <n v="1974"/>
    <n v="45015"/>
    <x v="1"/>
    <n v="4138.7"/>
    <n v="-1260.3900000000001"/>
    <x v="92"/>
    <n v="1974"/>
    <n v="40975.65"/>
    <x v="1"/>
    <n v="8.9499999999999993"/>
    <n v="48"/>
    <s v="3/8/2020"/>
    <x v="2"/>
    <n v="1974"/>
    <x v="2"/>
    <n v="7084.04"/>
    <n v="1683.12"/>
    <n v="84.16"/>
    <s v="1/10/2023"/>
    <s v="3/25/2023"/>
    <n v="8603"/>
    <n v="1974"/>
    <s v="7/10/2023"/>
    <s v="Complaint"/>
    <s v="Pending"/>
    <s v="4/20/2023"/>
    <n v="1"/>
    <x v="11"/>
    <x v="4"/>
  </r>
  <r>
    <n v="1975"/>
    <s v="Stephanie"/>
    <s v="Carter"/>
    <n v="62"/>
    <x v="1"/>
    <s v="Address_1975"/>
    <x v="23"/>
    <n v="19458796828"/>
    <s v="stephanie.carter@kag.com"/>
    <x v="0"/>
    <n v="4848.12"/>
    <s v="7/19/2005"/>
    <s v="6/13/2023"/>
    <n v="1975"/>
    <n v="45205"/>
    <x v="1"/>
    <n v="2110.31"/>
    <n v="6958.43"/>
    <x v="84"/>
    <n v="1975"/>
    <n v="43973.47"/>
    <x v="2"/>
    <n v="1.1499999999999999"/>
    <n v="60"/>
    <s v="2/16/2020"/>
    <x v="2"/>
    <n v="1975"/>
    <x v="2"/>
    <n v="4642.1000000000004"/>
    <n v="3271.05"/>
    <n v="163.55000000000001"/>
    <s v="3/30/2023"/>
    <s v="5/26/2023"/>
    <n v="6471"/>
    <n v="1975"/>
    <s v="1/29/2023"/>
    <s v="Complaint"/>
    <s v="Pending"/>
    <s v="7/24/2023"/>
    <n v="1"/>
    <x v="8"/>
    <x v="3"/>
  </r>
  <r>
    <n v="1976"/>
    <s v="Steven"/>
    <s v="Thompson"/>
    <n v="38"/>
    <x v="0"/>
    <s v="Address_1976"/>
    <x v="9"/>
    <n v="19458796829"/>
    <s v="steven.thompson@kag.com"/>
    <x v="0"/>
    <n v="4681.43"/>
    <s v="1/21/2000"/>
    <s v="8/2/2023"/>
    <n v="1976"/>
    <n v="45104"/>
    <x v="2"/>
    <n v="1617.26"/>
    <n v="3064.17"/>
    <x v="39"/>
    <n v="1976"/>
    <n v="22508.14"/>
    <x v="2"/>
    <n v="1.91"/>
    <n v="60"/>
    <s v="9/22/2020"/>
    <x v="0"/>
    <n v="1976"/>
    <x v="1"/>
    <n v="1402.13"/>
    <n v="2073.9499999999998"/>
    <n v="103.7"/>
    <s v="5/17/2023"/>
    <s v="7/13/2023"/>
    <n v="9426"/>
    <n v="1976"/>
    <s v="3/6/2023"/>
    <s v="Praise"/>
    <s v="Pending"/>
    <s v="10/27/2023"/>
    <n v="1"/>
    <x v="7"/>
    <x v="0"/>
  </r>
  <r>
    <n v="1977"/>
    <s v="Mary"/>
    <s v="Martin"/>
    <n v="29"/>
    <x v="0"/>
    <s v="Address_1977"/>
    <x v="31"/>
    <n v="19458796830"/>
    <s v="mary.martin@kag.com"/>
    <x v="1"/>
    <n v="9064.74"/>
    <s v="7/3/2022"/>
    <s v="8/10/2023"/>
    <n v="1977"/>
    <n v="45256"/>
    <x v="0"/>
    <n v="831.79"/>
    <n v="8232.9500000000007"/>
    <x v="10"/>
    <n v="1977"/>
    <n v="36101.24"/>
    <x v="0"/>
    <n v="1.22"/>
    <n v="24"/>
    <s v="12/1/2021"/>
    <x v="0"/>
    <n v="1977"/>
    <x v="0"/>
    <n v="2698.68"/>
    <n v="1425.91"/>
    <n v="71.3"/>
    <s v="6/17/2023"/>
    <s v="3/22/2023"/>
    <n v="8686"/>
    <n v="1977"/>
    <s v="4/17/2023"/>
    <s v="Complaint"/>
    <s v="Resolved"/>
    <s v="10/30/2023"/>
    <n v="1"/>
    <x v="4"/>
    <x v="4"/>
  </r>
  <r>
    <n v="1978"/>
    <s v="Steven"/>
    <s v="Torres"/>
    <n v="69"/>
    <x v="2"/>
    <s v="Address_1978"/>
    <x v="0"/>
    <n v="19458796831"/>
    <s v="steven.torres@kag.com"/>
    <x v="1"/>
    <n v="1917.46"/>
    <s v="9/27/2013"/>
    <s v="9/26/2023"/>
    <n v="1978"/>
    <n v="45087"/>
    <x v="2"/>
    <n v="673.97"/>
    <n v="2591.4299999999998"/>
    <x v="82"/>
    <n v="1978"/>
    <n v="49915.49"/>
    <x v="2"/>
    <n v="9.49"/>
    <n v="36"/>
    <s v="3/25/2020"/>
    <x v="1"/>
    <n v="1978"/>
    <x v="2"/>
    <n v="5609.74"/>
    <n v="418.82"/>
    <n v="20.94"/>
    <s v="6/24/2023"/>
    <s v="11/16/2023"/>
    <n v="6590"/>
    <n v="1978"/>
    <s v="6/8/2023"/>
    <s v="Praise"/>
    <s v="Resolved"/>
    <s v="12/1/2023"/>
    <n v="1"/>
    <x v="7"/>
    <x v="3"/>
  </r>
  <r>
    <n v="1979"/>
    <s v="Steven"/>
    <s v="Ramirez"/>
    <n v="56"/>
    <x v="1"/>
    <s v="Address_1979"/>
    <x v="15"/>
    <n v="19458796832"/>
    <s v="steven.ramirez@kag.com"/>
    <x v="0"/>
    <n v="1903.69"/>
    <s v="5/12/2019"/>
    <s v="3/25/2023"/>
    <n v="1979"/>
    <n v="44969"/>
    <x v="1"/>
    <n v="2759.08"/>
    <n v="4662.7700000000004"/>
    <x v="84"/>
    <n v="1979"/>
    <n v="22194.03"/>
    <x v="0"/>
    <n v="2.2200000000000002"/>
    <n v="24"/>
    <s v="4/6/2022"/>
    <x v="0"/>
    <n v="1979"/>
    <x v="1"/>
    <n v="6590.66"/>
    <n v="1454.19"/>
    <n v="72.709999999999994"/>
    <s v="6/6/2023"/>
    <s v="7/26/2023"/>
    <n v="6163"/>
    <n v="1979"/>
    <s v="7/28/2023"/>
    <s v="Praise"/>
    <s v="Pending"/>
    <s v="12/2/2023"/>
    <n v="1"/>
    <x v="9"/>
    <x v="1"/>
  </r>
  <r>
    <n v="1980"/>
    <s v="Kenneth"/>
    <s v="Taylor"/>
    <n v="37"/>
    <x v="2"/>
    <s v="Address_1980"/>
    <x v="37"/>
    <n v="19458796833"/>
    <s v="kenneth.taylor@kag.com"/>
    <x v="1"/>
    <n v="1169.8599999999999"/>
    <s v="12/24/2003"/>
    <s v="8/19/2023"/>
    <n v="1980"/>
    <n v="44981"/>
    <x v="2"/>
    <n v="536.08000000000004"/>
    <n v="1705.94"/>
    <x v="75"/>
    <n v="1980"/>
    <n v="42492.21"/>
    <x v="2"/>
    <n v="9.1"/>
    <n v="60"/>
    <s v="5/7/2022"/>
    <x v="1"/>
    <n v="1980"/>
    <x v="0"/>
    <n v="9871.07"/>
    <n v="2419.4899999999998"/>
    <n v="120.97"/>
    <s v="12/3/2023"/>
    <s v="5/9/2023"/>
    <n v="7371"/>
    <n v="1980"/>
    <s v="3/2/2023"/>
    <s v="Complaint"/>
    <s v="Pending"/>
    <s v="11/14/2023"/>
    <n v="1"/>
    <x v="9"/>
    <x v="0"/>
  </r>
  <r>
    <n v="1981"/>
    <s v="Richard"/>
    <s v="Ramirez"/>
    <n v="24"/>
    <x v="1"/>
    <s v="Address_1981"/>
    <x v="37"/>
    <n v="19458796834"/>
    <s v="richard.ramirez@kag.com"/>
    <x v="1"/>
    <n v="7412.65"/>
    <s v="5/23/2014"/>
    <s v="2/13/2023"/>
    <n v="1981"/>
    <n v="44977"/>
    <x v="2"/>
    <n v="2387.59"/>
    <n v="9800.24"/>
    <x v="80"/>
    <n v="1981"/>
    <n v="4884.87"/>
    <x v="0"/>
    <n v="5.26"/>
    <n v="12"/>
    <s v="6/11/2021"/>
    <x v="2"/>
    <n v="1981"/>
    <x v="2"/>
    <n v="5669.26"/>
    <n v="3035.32"/>
    <n v="151.77000000000001"/>
    <s v="4/12/2023"/>
    <s v="4/11/2023"/>
    <n v="8836"/>
    <n v="1981"/>
    <s v="1/2/2023"/>
    <s v="Complaint"/>
    <s v="Pending"/>
    <s v="9/11/2023"/>
    <n v="1"/>
    <x v="9"/>
    <x v="2"/>
  </r>
  <r>
    <n v="1982"/>
    <s v="Ashley"/>
    <s v="Green"/>
    <n v="44"/>
    <x v="0"/>
    <s v="Address_1982"/>
    <x v="14"/>
    <n v="19458796835"/>
    <s v="ashley.green@kag.com"/>
    <x v="1"/>
    <n v="9186.82"/>
    <s v="9/9/2017"/>
    <s v="3/17/2023"/>
    <n v="1982"/>
    <n v="45280"/>
    <x v="2"/>
    <n v="4075.4"/>
    <n v="13262.22"/>
    <x v="59"/>
    <n v="1982"/>
    <n v="27649.27"/>
    <x v="1"/>
    <n v="4.55"/>
    <n v="36"/>
    <s v="1/19/2020"/>
    <x v="1"/>
    <n v="1982"/>
    <x v="2"/>
    <n v="2070.7199999999998"/>
    <n v="3196.56"/>
    <n v="159.83000000000001"/>
    <s v="12/17/2023"/>
    <s v="5/20/2023"/>
    <n v="4758"/>
    <n v="1982"/>
    <s v="12/11/2023"/>
    <s v="Suggestion"/>
    <s v="Pending"/>
    <s v="6/19/2023"/>
    <n v="1"/>
    <x v="0"/>
    <x v="0"/>
  </r>
  <r>
    <n v="1983"/>
    <s v="Steven"/>
    <s v="Johnson"/>
    <n v="24"/>
    <x v="2"/>
    <s v="Address_1983"/>
    <x v="21"/>
    <n v="19458796836"/>
    <s v="steven.johnson@kag.com"/>
    <x v="0"/>
    <n v="3748.19"/>
    <s v="3/28/2013"/>
    <s v="12/31/2023"/>
    <n v="1983"/>
    <n v="45091"/>
    <x v="2"/>
    <n v="3787.52"/>
    <n v="7535.71"/>
    <x v="46"/>
    <n v="1983"/>
    <n v="17328.75"/>
    <x v="0"/>
    <n v="4.84"/>
    <n v="24"/>
    <s v="1/8/2022"/>
    <x v="0"/>
    <n v="1983"/>
    <x v="0"/>
    <n v="6828.2"/>
    <n v="1047.2"/>
    <n v="52.36"/>
    <s v="1/28/2023"/>
    <s v="5/24/2023"/>
    <n v="6280"/>
    <n v="1983"/>
    <s v="3/31/2023"/>
    <s v="Suggestion"/>
    <s v="Pending"/>
    <s v="10/31/2023"/>
    <n v="1"/>
    <x v="7"/>
    <x v="2"/>
  </r>
  <r>
    <n v="1984"/>
    <s v="Richard"/>
    <s v="Harris"/>
    <n v="19"/>
    <x v="0"/>
    <s v="Address_1984"/>
    <x v="8"/>
    <n v="19458796837"/>
    <s v="richard.harris@kag.com"/>
    <x v="0"/>
    <n v="712.04"/>
    <s v="5/22/2016"/>
    <s v="12/3/2023"/>
    <n v="1984"/>
    <n v="44989"/>
    <x v="1"/>
    <n v="671.23"/>
    <n v="40.81"/>
    <x v="40"/>
    <n v="1984"/>
    <n v="26631.43"/>
    <x v="2"/>
    <n v="4.7699999999999996"/>
    <n v="12"/>
    <s v="3/17/2022"/>
    <x v="1"/>
    <n v="1984"/>
    <x v="2"/>
    <n v="6456.59"/>
    <n v="2044.32"/>
    <n v="102.22"/>
    <s v="12/5/2023"/>
    <s v="2/10/2023"/>
    <n v="1366"/>
    <n v="1984"/>
    <s v="8/19/2023"/>
    <s v="Suggestion"/>
    <s v="Pending"/>
    <s v="4/18/2023"/>
    <n v="1"/>
    <x v="11"/>
    <x v="2"/>
  </r>
  <r>
    <n v="1985"/>
    <s v="Sandra"/>
    <s v="Roberts"/>
    <n v="60"/>
    <x v="1"/>
    <s v="Address_1985"/>
    <x v="35"/>
    <n v="19458796838"/>
    <s v="sandra.roberts@kag.com"/>
    <x v="0"/>
    <n v="1644.61"/>
    <s v="1/15/2004"/>
    <s v="6/10/2023"/>
    <n v="1985"/>
    <n v="45249"/>
    <x v="1"/>
    <n v="4805.7700000000004"/>
    <n v="6450.38"/>
    <x v="86"/>
    <n v="1985"/>
    <n v="6589.65"/>
    <x v="0"/>
    <n v="4.08"/>
    <n v="24"/>
    <s v="10/9/2022"/>
    <x v="2"/>
    <n v="1985"/>
    <x v="0"/>
    <n v="4085.66"/>
    <n v="2015.68"/>
    <n v="100.78"/>
    <s v="6/27/2023"/>
    <s v="5/30/2023"/>
    <n v="7176"/>
    <n v="1985"/>
    <s v="1/12/2023"/>
    <s v="Praise"/>
    <s v="Pending"/>
    <s v="3/31/2023"/>
    <n v="1"/>
    <x v="4"/>
    <x v="1"/>
  </r>
  <r>
    <n v="1986"/>
    <s v="Lisa"/>
    <s v="Green"/>
    <n v="50"/>
    <x v="0"/>
    <s v="Address_1986"/>
    <x v="5"/>
    <n v="19458796839"/>
    <s v="lisa.green@kag.com"/>
    <x v="0"/>
    <n v="1113.5999999999999"/>
    <s v="7/24/2002"/>
    <s v="8/24/2023"/>
    <n v="1986"/>
    <n v="45175"/>
    <x v="1"/>
    <n v="1437.99"/>
    <n v="-324.39"/>
    <x v="1"/>
    <n v="1986"/>
    <n v="19016.41"/>
    <x v="0"/>
    <n v="8.3000000000000007"/>
    <n v="60"/>
    <s v="11/26/2022"/>
    <x v="2"/>
    <n v="1986"/>
    <x v="0"/>
    <n v="6928.9"/>
    <n v="74.56"/>
    <n v="3.73"/>
    <s v="6/10/2023"/>
    <s v="8/31/2023"/>
    <n v="2483"/>
    <n v="1986"/>
    <s v="4/14/2023"/>
    <s v="Complaint"/>
    <s v="Pending"/>
    <s v="7/5/2023"/>
    <n v="1"/>
    <x v="6"/>
    <x v="1"/>
  </r>
  <r>
    <n v="1987"/>
    <s v="Joshua"/>
    <s v="Garcia"/>
    <n v="38"/>
    <x v="1"/>
    <s v="Address_1987"/>
    <x v="3"/>
    <n v="19458796840"/>
    <s v="joshua.garcia@kag.com"/>
    <x v="1"/>
    <n v="5964.17"/>
    <s v="2/4/2000"/>
    <s v="11/4/2023"/>
    <n v="1987"/>
    <n v="45253"/>
    <x v="1"/>
    <n v="3531.4"/>
    <n v="2432.77"/>
    <x v="16"/>
    <n v="1987"/>
    <n v="4749.96"/>
    <x v="1"/>
    <n v="5.57"/>
    <n v="24"/>
    <s v="8/29/2021"/>
    <x v="2"/>
    <n v="1987"/>
    <x v="0"/>
    <n v="9368.01"/>
    <n v="4420.67"/>
    <n v="221.03"/>
    <s v="7/13/2023"/>
    <s v="12/17/2023"/>
    <n v="924"/>
    <n v="1987"/>
    <s v="4/2/2023"/>
    <s v="Praise"/>
    <s v="Pending"/>
    <s v="12/30/2023"/>
    <n v="1"/>
    <x v="4"/>
    <x v="0"/>
  </r>
  <r>
    <n v="1988"/>
    <s v="Mary"/>
    <s v="Hernandez"/>
    <n v="46"/>
    <x v="2"/>
    <s v="Address_1988"/>
    <x v="20"/>
    <n v="19458796841"/>
    <s v="mary.hernandez@kag.com"/>
    <x v="0"/>
    <n v="2894.75"/>
    <s v="8/26/2009"/>
    <s v="12/25/2023"/>
    <n v="1988"/>
    <n v="45033"/>
    <x v="0"/>
    <n v="1509.48"/>
    <n v="1385.27"/>
    <x v="22"/>
    <n v="1988"/>
    <n v="23201.56"/>
    <x v="0"/>
    <n v="9.92"/>
    <n v="12"/>
    <s v="4/28/2020"/>
    <x v="1"/>
    <n v="1988"/>
    <x v="1"/>
    <n v="1179.58"/>
    <n v="3369.53"/>
    <n v="168.48"/>
    <s v="5/5/2023"/>
    <s v="2/18/2023"/>
    <n v="5405"/>
    <n v="1988"/>
    <s v="3/18/2023"/>
    <s v="Suggestion"/>
    <s v="Resolved"/>
    <s v="4/29/2023"/>
    <n v="1"/>
    <x v="1"/>
    <x v="1"/>
  </r>
  <r>
    <n v="1989"/>
    <s v="Donna"/>
    <s v="Nguyen"/>
    <n v="49"/>
    <x v="1"/>
    <s v="Address_1989"/>
    <x v="23"/>
    <n v="19458796842"/>
    <s v="donna.nguyen@kag.com"/>
    <x v="1"/>
    <n v="8984.73"/>
    <s v="5/14/2016"/>
    <s v="4/27/2023"/>
    <n v="1989"/>
    <n v="45103"/>
    <x v="0"/>
    <n v="3090.96"/>
    <n v="12075.69"/>
    <x v="21"/>
    <n v="1989"/>
    <n v="22647.95"/>
    <x v="1"/>
    <n v="5.66"/>
    <n v="12"/>
    <s v="12/16/2022"/>
    <x v="2"/>
    <n v="1989"/>
    <x v="1"/>
    <n v="2859.71"/>
    <n v="3311.08"/>
    <n v="165.55"/>
    <s v="8/15/2023"/>
    <s v="11/8/2023"/>
    <n v="1040"/>
    <n v="1989"/>
    <s v="5/11/2023"/>
    <s v="Praise"/>
    <s v="Resolved"/>
    <s v="1/26/2023"/>
    <n v="1"/>
    <x v="7"/>
    <x v="1"/>
  </r>
  <r>
    <n v="1990"/>
    <s v="Joshua"/>
    <s v="Garcia"/>
    <n v="62"/>
    <x v="1"/>
    <s v="Address_1990"/>
    <x v="27"/>
    <n v="19458796843"/>
    <s v="joshua.garcia@kag.com"/>
    <x v="0"/>
    <n v="1706.6"/>
    <s v="5/17/2021"/>
    <s v="3/31/2023"/>
    <n v="1990"/>
    <n v="45055"/>
    <x v="2"/>
    <n v="2866.72"/>
    <n v="-1160.1199999999999"/>
    <x v="8"/>
    <n v="1990"/>
    <n v="17155.8"/>
    <x v="0"/>
    <n v="8.3699999999999992"/>
    <n v="12"/>
    <s v="10/7/2021"/>
    <x v="0"/>
    <n v="1990"/>
    <x v="1"/>
    <n v="2065.7399999999998"/>
    <n v="2891.58"/>
    <n v="144.58000000000001"/>
    <s v="10/2/2023"/>
    <s v="11/10/2023"/>
    <n v="5507"/>
    <n v="1990"/>
    <s v="10/15/2023"/>
    <s v="Suggestion"/>
    <s v="Resolved"/>
    <s v="5/15/2023"/>
    <n v="1"/>
    <x v="10"/>
    <x v="3"/>
  </r>
  <r>
    <n v="1991"/>
    <s v="Sandra"/>
    <s v="Hall"/>
    <n v="29"/>
    <x v="2"/>
    <s v="Address_1991"/>
    <x v="15"/>
    <n v="19458796844"/>
    <s v="sandra.hall@kag.com"/>
    <x v="0"/>
    <n v="9308.5400000000009"/>
    <s v="12/6/2001"/>
    <s v="12/5/2023"/>
    <n v="1991"/>
    <n v="45181"/>
    <x v="2"/>
    <n v="899.8"/>
    <n v="10208.34"/>
    <x v="43"/>
    <n v="1991"/>
    <n v="47467.29"/>
    <x v="0"/>
    <n v="7.71"/>
    <n v="24"/>
    <s v="12/12/2020"/>
    <x v="1"/>
    <n v="1991"/>
    <x v="0"/>
    <n v="7347.87"/>
    <n v="2303.9299999999998"/>
    <n v="115.2"/>
    <s v="9/26/2023"/>
    <s v="9/3/2023"/>
    <n v="1218"/>
    <n v="1991"/>
    <s v="5/8/2023"/>
    <s v="Suggestion"/>
    <s v="Pending"/>
    <s v="7/12/2023"/>
    <n v="1"/>
    <x v="6"/>
    <x v="4"/>
  </r>
  <r>
    <n v="1992"/>
    <s v="Melissa"/>
    <s v="Hernandez"/>
    <n v="30"/>
    <x v="2"/>
    <s v="Address_1992"/>
    <x v="7"/>
    <n v="19458796845"/>
    <s v="melissa.hernandez@kag.com"/>
    <x v="1"/>
    <n v="3394.11"/>
    <s v="4/9/2013"/>
    <s v="9/26/2023"/>
    <n v="1992"/>
    <n v="45119"/>
    <x v="2"/>
    <n v="3266.27"/>
    <n v="6660.38"/>
    <x v="81"/>
    <n v="1992"/>
    <n v="5063.74"/>
    <x v="2"/>
    <n v="4.6100000000000003"/>
    <n v="60"/>
    <s v="4/3/2020"/>
    <x v="1"/>
    <n v="1992"/>
    <x v="2"/>
    <n v="6950.22"/>
    <n v="1123.98"/>
    <n v="56.2"/>
    <s v="12/13/2023"/>
    <s v="9/19/2023"/>
    <n v="5498"/>
    <n v="1992"/>
    <s v="1/14/2023"/>
    <s v="Praise"/>
    <s v="Resolved"/>
    <s v="11/25/2023"/>
    <n v="1"/>
    <x v="2"/>
    <x v="4"/>
  </r>
  <r>
    <n v="1993"/>
    <s v="Stephanie"/>
    <s v="Wilson"/>
    <n v="56"/>
    <x v="0"/>
    <s v="Address_1993"/>
    <x v="24"/>
    <n v="19458796846"/>
    <s v="stephanie.wilson@kag.com"/>
    <x v="0"/>
    <n v="8686.33"/>
    <s v="11/23/2011"/>
    <s v="9/11/2023"/>
    <n v="1993"/>
    <n v="45020"/>
    <x v="2"/>
    <n v="1636.77"/>
    <n v="7049.56"/>
    <x v="72"/>
    <n v="1993"/>
    <n v="41419.050000000003"/>
    <x v="2"/>
    <n v="8.1"/>
    <n v="48"/>
    <s v="12/5/2020"/>
    <x v="2"/>
    <n v="1993"/>
    <x v="0"/>
    <n v="1843.13"/>
    <n v="1962.14"/>
    <n v="98.11"/>
    <s v="9/24/2023"/>
    <s v="4/22/2023"/>
    <n v="2796"/>
    <n v="1993"/>
    <s v="5/4/2023"/>
    <s v="Complaint"/>
    <s v="Pending"/>
    <s v="7/19/2023"/>
    <n v="1"/>
    <x v="1"/>
    <x v="1"/>
  </r>
  <r>
    <n v="1994"/>
    <s v="Joseph"/>
    <s v="Johnson"/>
    <n v="61"/>
    <x v="1"/>
    <s v="Address_1994"/>
    <x v="39"/>
    <n v="19458796847"/>
    <s v="joseph.johnson@kag.com"/>
    <x v="0"/>
    <n v="9495.06"/>
    <s v="8/9/2014"/>
    <s v="5/18/2023"/>
    <n v="1994"/>
    <n v="45022"/>
    <x v="0"/>
    <n v="3059.64"/>
    <n v="6435.42"/>
    <x v="23"/>
    <n v="1994"/>
    <n v="18391.43"/>
    <x v="1"/>
    <n v="2.39"/>
    <n v="48"/>
    <s v="9/18/2021"/>
    <x v="0"/>
    <n v="1994"/>
    <x v="1"/>
    <n v="2219.34"/>
    <n v="881.94"/>
    <n v="44.1"/>
    <s v="6/6/2023"/>
    <s v="12/2/2023"/>
    <n v="6445"/>
    <n v="1994"/>
    <s v="4/27/2023"/>
    <s v="Complaint"/>
    <s v="Pending"/>
    <s v="8/3/2023"/>
    <n v="1"/>
    <x v="1"/>
    <x v="3"/>
  </r>
  <r>
    <n v="1995"/>
    <s v="Kimberly"/>
    <s v="Flores"/>
    <n v="66"/>
    <x v="1"/>
    <s v="Address_1995"/>
    <x v="5"/>
    <n v="19458796848"/>
    <s v="kimberly.flores@kag.com"/>
    <x v="0"/>
    <n v="9865"/>
    <s v="6/11/2020"/>
    <s v="4/5/2023"/>
    <n v="1995"/>
    <n v="45103"/>
    <x v="1"/>
    <n v="2711.47"/>
    <n v="12576.47"/>
    <x v="48"/>
    <n v="1995"/>
    <n v="10766.37"/>
    <x v="1"/>
    <n v="2.83"/>
    <n v="48"/>
    <s v="8/2/2022"/>
    <x v="1"/>
    <n v="1995"/>
    <x v="0"/>
    <n v="8669.51"/>
    <n v="4077.29"/>
    <n v="203.86"/>
    <s v="4/16/2023"/>
    <s v="12/12/2023"/>
    <n v="1792"/>
    <n v="1995"/>
    <s v="6/17/2023"/>
    <s v="Complaint"/>
    <s v="Resolved"/>
    <s v="11/7/2023"/>
    <n v="1"/>
    <x v="7"/>
    <x v="3"/>
  </r>
  <r>
    <n v="1996"/>
    <s v="Carol"/>
    <s v="Williams"/>
    <n v="57"/>
    <x v="0"/>
    <s v="Address_1996"/>
    <x v="3"/>
    <n v="19458796849"/>
    <s v="carol.williams@kag.com"/>
    <x v="1"/>
    <n v="8055.57"/>
    <s v="5/27/2012"/>
    <s v="6/4/2023"/>
    <n v="1996"/>
    <n v="44973"/>
    <x v="2"/>
    <n v="4214.84"/>
    <n v="3840.73"/>
    <x v="70"/>
    <n v="1996"/>
    <n v="14355.39"/>
    <x v="2"/>
    <n v="6.57"/>
    <n v="36"/>
    <s v="12/9/2021"/>
    <x v="1"/>
    <n v="1996"/>
    <x v="0"/>
    <n v="6332.57"/>
    <n v="1054.82"/>
    <n v="52.74"/>
    <s v="2/25/2023"/>
    <s v="10/21/2023"/>
    <n v="1089"/>
    <n v="1996"/>
    <s v="4/25/2023"/>
    <s v="Praise"/>
    <s v="Resolved"/>
    <s v="4/23/2023"/>
    <n v="1"/>
    <x v="9"/>
    <x v="1"/>
  </r>
  <r>
    <n v="1997"/>
    <s v="Amanda"/>
    <s v="Wright"/>
    <n v="20"/>
    <x v="1"/>
    <s v="Address_1997"/>
    <x v="37"/>
    <n v="19458796850"/>
    <s v="amanda.wright@kag.com"/>
    <x v="0"/>
    <n v="1106.7"/>
    <s v="8/26/2000"/>
    <s v="7/14/2023"/>
    <n v="1997"/>
    <n v="45053"/>
    <x v="0"/>
    <n v="1075.82"/>
    <n v="2182.52"/>
    <x v="80"/>
    <n v="1997"/>
    <n v="45192.800000000003"/>
    <x v="1"/>
    <n v="7.4"/>
    <n v="60"/>
    <s v="7/6/2021"/>
    <x v="1"/>
    <n v="1997"/>
    <x v="0"/>
    <n v="5593.12"/>
    <n v="1386.3"/>
    <n v="69.319999999999993"/>
    <s v="9/18/2023"/>
    <s v="6/9/2023"/>
    <n v="7083"/>
    <n v="1997"/>
    <s v="5/20/2023"/>
    <s v="Complaint"/>
    <s v="Resolved"/>
    <s v="11/15/2023"/>
    <n v="1"/>
    <x v="10"/>
    <x v="2"/>
  </r>
  <r>
    <n v="1998"/>
    <s v="Ronald"/>
    <s v="Allen"/>
    <n v="56"/>
    <x v="1"/>
    <s v="Address_1998"/>
    <x v="34"/>
    <n v="19458796851"/>
    <s v="ronald.allen@kag.com"/>
    <x v="1"/>
    <n v="648.25"/>
    <s v="8/15/2011"/>
    <s v="11/21/2023"/>
    <n v="1998"/>
    <n v="45192"/>
    <x v="0"/>
    <n v="765.55"/>
    <n v="-117.3"/>
    <x v="27"/>
    <n v="1998"/>
    <n v="41420.03"/>
    <x v="2"/>
    <n v="6.79"/>
    <n v="60"/>
    <s v="10/4/2020"/>
    <x v="2"/>
    <n v="1998"/>
    <x v="0"/>
    <n v="5736.42"/>
    <n v="63.56"/>
    <n v="3.18"/>
    <s v="3/9/2023"/>
    <s v="10/8/2023"/>
    <n v="5375"/>
    <n v="1998"/>
    <s v="2/26/2023"/>
    <s v="Suggestion"/>
    <s v="Pending"/>
    <s v="12/1/2023"/>
    <n v="1"/>
    <x v="6"/>
    <x v="1"/>
  </r>
  <r>
    <n v="1999"/>
    <s v="Michelle"/>
    <s v="White"/>
    <n v="68"/>
    <x v="2"/>
    <s v="Address_1999"/>
    <x v="18"/>
    <n v="19458796852"/>
    <s v="michelle.white@kag.com"/>
    <x v="1"/>
    <n v="7423.32"/>
    <s v="10/5/2005"/>
    <s v="1/5/2023"/>
    <n v="1999"/>
    <n v="45226"/>
    <x v="2"/>
    <n v="4275.9399999999996"/>
    <n v="3147.38"/>
    <x v="85"/>
    <n v="1999"/>
    <n v="1772.12"/>
    <x v="0"/>
    <n v="5.58"/>
    <n v="36"/>
    <s v="5/21/2021"/>
    <x v="0"/>
    <n v="1999"/>
    <x v="0"/>
    <n v="2487.9"/>
    <n v="1872.14"/>
    <n v="93.61"/>
    <s v="5/10/2023"/>
    <s v="4/25/2023"/>
    <n v="7782"/>
    <n v="1999"/>
    <s v="9/26/2023"/>
    <s v="Praise"/>
    <s v="Resolved"/>
    <s v="1/18/2023"/>
    <n v="1"/>
    <x v="8"/>
    <x v="3"/>
  </r>
  <r>
    <n v="2000"/>
    <s v="William"/>
    <s v="Jackson"/>
    <n v="69"/>
    <x v="2"/>
    <s v="Address_2000"/>
    <x v="28"/>
    <n v="19458796853"/>
    <s v="william.jackson@kag.com"/>
    <x v="0"/>
    <n v="8980.69"/>
    <s v="1/16/2010"/>
    <s v="3/12/2023"/>
    <n v="2000"/>
    <n v="45166"/>
    <x v="2"/>
    <n v="2228.2800000000002"/>
    <n v="11208.97"/>
    <x v="31"/>
    <n v="2000"/>
    <n v="8219.14"/>
    <x v="1"/>
    <n v="2.2400000000000002"/>
    <n v="48"/>
    <s v="1/9/2021"/>
    <x v="1"/>
    <n v="2000"/>
    <x v="0"/>
    <n v="4580.8100000000004"/>
    <n v="3549.02"/>
    <n v="177.45"/>
    <s v="10/18/2023"/>
    <s v="8/27/2023"/>
    <n v="7198"/>
    <n v="2000"/>
    <s v="10/17/2023"/>
    <s v="Praise"/>
    <s v="Resolved"/>
    <s v="9/3/2023"/>
    <n v="1"/>
    <x v="5"/>
    <x v="3"/>
  </r>
  <r>
    <n v="2001"/>
    <s v="Michael"/>
    <s v="Moore"/>
    <n v="25"/>
    <x v="2"/>
    <s v="Address_2001"/>
    <x v="37"/>
    <n v="19458796854"/>
    <s v="michael.moore@kag.com"/>
    <x v="0"/>
    <n v="1743.96"/>
    <s v="9/5/2012"/>
    <s v="4/14/2023"/>
    <n v="2001"/>
    <n v="45226"/>
    <x v="0"/>
    <n v="3911.4"/>
    <n v="-2167.44"/>
    <x v="29"/>
    <n v="2001"/>
    <n v="34076.33"/>
    <x v="0"/>
    <n v="4.3499999999999996"/>
    <n v="48"/>
    <s v="12/13/2020"/>
    <x v="0"/>
    <n v="2001"/>
    <x v="0"/>
    <n v="6241.21"/>
    <n v="891.32"/>
    <n v="44.57"/>
    <s v="1/26/2023"/>
    <s v="10/17/2023"/>
    <n v="1289"/>
    <n v="2001"/>
    <s v="12/31/2023"/>
    <s v="Complaint"/>
    <s v="Pending"/>
    <s v="7/8/2023"/>
    <n v="1"/>
    <x v="8"/>
    <x v="2"/>
  </r>
  <r>
    <n v="2002"/>
    <s v="Jennifer"/>
    <s v="Carter"/>
    <n v="63"/>
    <x v="0"/>
    <s v="Address_2002"/>
    <x v="11"/>
    <n v="19458796855"/>
    <s v="jennifer.carter@kag.com"/>
    <x v="0"/>
    <n v="9416.57"/>
    <s v="12/2/2005"/>
    <s v="2/25/2023"/>
    <n v="2002"/>
    <n v="45151"/>
    <x v="0"/>
    <n v="4798.2700000000004"/>
    <n v="14214.84"/>
    <x v="51"/>
    <n v="2002"/>
    <n v="16553.29"/>
    <x v="2"/>
    <n v="6.44"/>
    <n v="36"/>
    <s v="9/5/2020"/>
    <x v="2"/>
    <n v="2002"/>
    <x v="0"/>
    <n v="5418.06"/>
    <n v="2556.83"/>
    <n v="127.84"/>
    <s v="3/13/2023"/>
    <s v="4/7/2023"/>
    <n v="4177"/>
    <n v="2002"/>
    <s v="6/23/2023"/>
    <s v="Praise"/>
    <s v="Pending"/>
    <s v="2/25/2023"/>
    <n v="1"/>
    <x v="5"/>
    <x v="3"/>
  </r>
  <r>
    <n v="2003"/>
    <s v="David"/>
    <s v="White"/>
    <n v="63"/>
    <x v="2"/>
    <s v="Address_2003"/>
    <x v="35"/>
    <n v="19458796856"/>
    <s v="david.white@kag.com"/>
    <x v="0"/>
    <n v="6141.26"/>
    <s v="9/22/2017"/>
    <s v="11/3/2023"/>
    <n v="2003"/>
    <n v="45291"/>
    <x v="2"/>
    <n v="2726.19"/>
    <n v="3415.07"/>
    <x v="98"/>
    <n v="2003"/>
    <n v="46037.91"/>
    <x v="1"/>
    <n v="3.03"/>
    <n v="12"/>
    <s v="8/25/2021"/>
    <x v="2"/>
    <n v="2003"/>
    <x v="2"/>
    <n v="4856.47"/>
    <n v="4693.6499999999996"/>
    <n v="234.68"/>
    <s v="11/9/2023"/>
    <s v="2/6/2023"/>
    <n v="7349"/>
    <n v="2003"/>
    <s v="7/9/2023"/>
    <s v="Praise"/>
    <s v="Pending"/>
    <s v="12/30/2023"/>
    <n v="1"/>
    <x v="0"/>
    <x v="3"/>
  </r>
  <r>
    <n v="2004"/>
    <s v="Jennifer"/>
    <s v="Hall"/>
    <n v="19"/>
    <x v="0"/>
    <s v="Address_2004"/>
    <x v="36"/>
    <n v="19458796857"/>
    <s v="jennifer.hall@kag.com"/>
    <x v="1"/>
    <n v="1327.69"/>
    <s v="3/19/2012"/>
    <s v="11/8/2023"/>
    <n v="2004"/>
    <n v="44930"/>
    <x v="1"/>
    <n v="1510.39"/>
    <n v="-182.7"/>
    <x v="20"/>
    <n v="2004"/>
    <n v="39538.58"/>
    <x v="1"/>
    <n v="6.74"/>
    <n v="60"/>
    <s v="4/5/2021"/>
    <x v="0"/>
    <n v="2004"/>
    <x v="1"/>
    <n v="3566.65"/>
    <n v="2192.56"/>
    <n v="109.63"/>
    <s v="11/1/2023"/>
    <s v="5/15/2023"/>
    <n v="1638"/>
    <n v="2004"/>
    <s v="9/26/2023"/>
    <s v="Praise"/>
    <s v="Pending"/>
    <s v="3/24/2023"/>
    <n v="1"/>
    <x v="3"/>
    <x v="2"/>
  </r>
  <r>
    <n v="2005"/>
    <s v="David"/>
    <s v="Wright"/>
    <n v="23"/>
    <x v="2"/>
    <s v="Address_2005"/>
    <x v="29"/>
    <n v="19458796858"/>
    <s v="david.wright@kag.com"/>
    <x v="1"/>
    <n v="1753.63"/>
    <s v="10/5/2009"/>
    <s v="6/19/2023"/>
    <n v="2005"/>
    <n v="44990"/>
    <x v="1"/>
    <n v="3973.2"/>
    <n v="-2219.5700000000002"/>
    <x v="85"/>
    <n v="2005"/>
    <n v="43876.9"/>
    <x v="1"/>
    <n v="3.11"/>
    <n v="48"/>
    <s v="8/15/2022"/>
    <x v="0"/>
    <n v="2005"/>
    <x v="2"/>
    <n v="4319.32"/>
    <n v="3973.29"/>
    <n v="198.66"/>
    <s v="8/13/2023"/>
    <s v="8/16/2023"/>
    <n v="8505"/>
    <n v="2005"/>
    <s v="9/25/2023"/>
    <s v="Praise"/>
    <s v="Resolved"/>
    <s v="8/29/2023"/>
    <n v="1"/>
    <x v="11"/>
    <x v="2"/>
  </r>
  <r>
    <n v="2006"/>
    <s v="Joshua"/>
    <s v="Smith"/>
    <n v="65"/>
    <x v="1"/>
    <s v="Address_2006"/>
    <x v="26"/>
    <n v="19458796859"/>
    <s v="joshua.smith@kag.com"/>
    <x v="0"/>
    <n v="752.96"/>
    <s v="9/12/2014"/>
    <s v="5/21/2023"/>
    <n v="2006"/>
    <n v="45236"/>
    <x v="2"/>
    <n v="4655.41"/>
    <n v="5408.37"/>
    <x v="89"/>
    <n v="2006"/>
    <n v="10450.65"/>
    <x v="1"/>
    <n v="1.88"/>
    <n v="48"/>
    <s v="12/18/2021"/>
    <x v="2"/>
    <n v="2006"/>
    <x v="0"/>
    <n v="7091.81"/>
    <n v="3991.89"/>
    <n v="199.59"/>
    <s v="1/11/2023"/>
    <s v="4/1/2023"/>
    <n v="8389"/>
    <n v="2006"/>
    <s v="2/22/2023"/>
    <s v="Praise"/>
    <s v="Pending"/>
    <s v="4/13/2023"/>
    <n v="1"/>
    <x v="4"/>
    <x v="3"/>
  </r>
  <r>
    <n v="2007"/>
    <s v="Donald"/>
    <s v="Scott"/>
    <n v="58"/>
    <x v="1"/>
    <s v="Address_2007"/>
    <x v="10"/>
    <n v="19458796860"/>
    <s v="donald.scott@kag.com"/>
    <x v="0"/>
    <n v="1517.83"/>
    <s v="1/12/2008"/>
    <s v="2/3/2023"/>
    <n v="2007"/>
    <n v="45162"/>
    <x v="2"/>
    <n v="1233.29"/>
    <n v="284.54000000000002"/>
    <x v="7"/>
    <n v="2007"/>
    <n v="8384.56"/>
    <x v="0"/>
    <n v="3.92"/>
    <n v="36"/>
    <s v="10/11/2021"/>
    <x v="0"/>
    <n v="2007"/>
    <x v="1"/>
    <n v="9753.93"/>
    <n v="3261.25"/>
    <n v="163.06"/>
    <s v="7/31/2023"/>
    <s v="2/27/2023"/>
    <n v="2211"/>
    <n v="2007"/>
    <s v="1/31/2023"/>
    <s v="Suggestion"/>
    <s v="Pending"/>
    <s v="10/9/2023"/>
    <n v="1"/>
    <x v="5"/>
    <x v="1"/>
  </r>
  <r>
    <n v="2008"/>
    <s v="Emily"/>
    <s v="Harris"/>
    <n v="32"/>
    <x v="2"/>
    <s v="Address_2008"/>
    <x v="37"/>
    <n v="19458796861"/>
    <s v="emily.harris@kag.com"/>
    <x v="0"/>
    <n v="7348.03"/>
    <s v="7/5/2008"/>
    <s v="12/22/2023"/>
    <n v="2008"/>
    <n v="45179"/>
    <x v="1"/>
    <n v="3444.84"/>
    <n v="3903.19"/>
    <x v="65"/>
    <n v="2008"/>
    <n v="46664.57"/>
    <x v="1"/>
    <n v="3.45"/>
    <n v="24"/>
    <s v="8/27/2022"/>
    <x v="0"/>
    <n v="2008"/>
    <x v="1"/>
    <n v="9064.69"/>
    <n v="1830.38"/>
    <n v="91.52"/>
    <s v="1/9/2023"/>
    <s v="4/6/2023"/>
    <n v="3341"/>
    <n v="2008"/>
    <s v="11/7/2023"/>
    <s v="Complaint"/>
    <s v="Resolved"/>
    <s v="9/6/2023"/>
    <n v="1"/>
    <x v="6"/>
    <x v="4"/>
  </r>
  <r>
    <n v="2009"/>
    <s v="Kenneth"/>
    <s v="Hall"/>
    <n v="68"/>
    <x v="2"/>
    <s v="Address_2009"/>
    <x v="2"/>
    <n v="19458796862"/>
    <s v="kenneth.hall@kag.com"/>
    <x v="1"/>
    <n v="2265.79"/>
    <s v="4/9/2001"/>
    <s v="2/22/2023"/>
    <n v="2009"/>
    <n v="45095"/>
    <x v="0"/>
    <n v="3905.11"/>
    <n v="-1639.32"/>
    <x v="97"/>
    <n v="2009"/>
    <n v="20805.509999999998"/>
    <x v="1"/>
    <n v="8.2899999999999991"/>
    <n v="60"/>
    <s v="5/26/2020"/>
    <x v="1"/>
    <n v="2009"/>
    <x v="2"/>
    <n v="8188.45"/>
    <n v="3798.17"/>
    <n v="189.91"/>
    <s v="2/3/2023"/>
    <s v="5/28/2023"/>
    <n v="9298"/>
    <n v="2009"/>
    <s v="4/26/2023"/>
    <s v="Complaint"/>
    <s v="Resolved"/>
    <s v="12/23/2023"/>
    <n v="1"/>
    <x v="7"/>
    <x v="3"/>
  </r>
  <r>
    <n v="2010"/>
    <s v="Stephanie"/>
    <s v="Carter"/>
    <n v="64"/>
    <x v="0"/>
    <s v="Address_2010"/>
    <x v="18"/>
    <n v="19458796863"/>
    <s v="stephanie.carter@kag.com"/>
    <x v="0"/>
    <n v="5660.38"/>
    <s v="8/15/2014"/>
    <s v="1/3/2023"/>
    <n v="2010"/>
    <n v="44956"/>
    <x v="2"/>
    <n v="142.55000000000001"/>
    <n v="5517.83"/>
    <x v="22"/>
    <n v="2010"/>
    <n v="21370.12"/>
    <x v="1"/>
    <n v="5.35"/>
    <n v="60"/>
    <s v="3/28/2020"/>
    <x v="0"/>
    <n v="2010"/>
    <x v="1"/>
    <n v="7421.59"/>
    <n v="4699.76"/>
    <n v="234.99"/>
    <s v="9/10/2023"/>
    <s v="2/4/2023"/>
    <n v="201"/>
    <n v="2010"/>
    <s v="5/2/2023"/>
    <s v="Praise"/>
    <s v="Pending"/>
    <s v="10/14/2023"/>
    <n v="1"/>
    <x v="3"/>
    <x v="3"/>
  </r>
  <r>
    <n v="2011"/>
    <s v="Barbara"/>
    <s v="Nelson"/>
    <n v="29"/>
    <x v="1"/>
    <s v="Address_2011"/>
    <x v="25"/>
    <n v="19458796864"/>
    <s v="barbara.nelson@kag.com"/>
    <x v="0"/>
    <n v="7238.7"/>
    <s v="12/30/2007"/>
    <s v="11/26/2023"/>
    <n v="2011"/>
    <n v="44997"/>
    <x v="2"/>
    <n v="2965.42"/>
    <n v="4273.28"/>
    <x v="91"/>
    <n v="2011"/>
    <n v="34543.96"/>
    <x v="1"/>
    <n v="1.58"/>
    <n v="60"/>
    <s v="7/8/2021"/>
    <x v="2"/>
    <n v="2011"/>
    <x v="0"/>
    <n v="4991.83"/>
    <n v="1360.69"/>
    <n v="68.03"/>
    <s v="6/28/2023"/>
    <s v="3/18/2023"/>
    <n v="8104"/>
    <n v="2011"/>
    <s v="11/18/2023"/>
    <s v="Praise"/>
    <s v="Resolved"/>
    <s v="5/30/2023"/>
    <n v="1"/>
    <x v="11"/>
    <x v="4"/>
  </r>
  <r>
    <n v="2012"/>
    <s v="Linda"/>
    <s v="King"/>
    <n v="58"/>
    <x v="2"/>
    <s v="Address_2012"/>
    <x v="31"/>
    <n v="19458796865"/>
    <s v="linda.king@kag.com"/>
    <x v="0"/>
    <n v="8963.25"/>
    <s v="3/21/2002"/>
    <s v="9/7/2023"/>
    <n v="2012"/>
    <n v="45156"/>
    <x v="1"/>
    <n v="3169.5"/>
    <n v="5793.75"/>
    <x v="79"/>
    <n v="2012"/>
    <n v="20475.099999999999"/>
    <x v="2"/>
    <n v="8.34"/>
    <n v="12"/>
    <s v="11/16/2020"/>
    <x v="2"/>
    <n v="2012"/>
    <x v="1"/>
    <n v="4546.74"/>
    <n v="2507.88"/>
    <n v="125.39"/>
    <s v="7/27/2023"/>
    <s v="7/29/2023"/>
    <n v="2183"/>
    <n v="2012"/>
    <s v="9/7/2023"/>
    <s v="Complaint"/>
    <s v="Resolved"/>
    <s v="3/4/2023"/>
    <n v="1"/>
    <x v="5"/>
    <x v="1"/>
  </r>
  <r>
    <n v="2013"/>
    <s v="Linda"/>
    <s v="Harris"/>
    <n v="65"/>
    <x v="2"/>
    <s v="Address_2013"/>
    <x v="25"/>
    <n v="19458796866"/>
    <s v="linda.harris@kag.com"/>
    <x v="1"/>
    <n v="5940.28"/>
    <s v="3/6/2016"/>
    <s v="4/17/2023"/>
    <n v="2013"/>
    <n v="45276"/>
    <x v="2"/>
    <n v="3186.34"/>
    <n v="9126.6200000000008"/>
    <x v="40"/>
    <n v="2013"/>
    <n v="43884.38"/>
    <x v="0"/>
    <n v="3.42"/>
    <n v="24"/>
    <s v="3/5/2022"/>
    <x v="2"/>
    <n v="2013"/>
    <x v="2"/>
    <n v="6926.36"/>
    <n v="3001.58"/>
    <n v="150.08000000000001"/>
    <s v="9/28/2023"/>
    <s v="10/2/2023"/>
    <n v="8036"/>
    <n v="2013"/>
    <s v="1/2/2023"/>
    <s v="Praise"/>
    <s v="Resolved"/>
    <s v="2/12/2023"/>
    <n v="1"/>
    <x v="0"/>
    <x v="3"/>
  </r>
  <r>
    <n v="2014"/>
    <s v="Stephanie"/>
    <s v="Thomas"/>
    <n v="49"/>
    <x v="1"/>
    <s v="Address_2014"/>
    <x v="5"/>
    <n v="19458796867"/>
    <s v="stephanie.thomas@kag.com"/>
    <x v="1"/>
    <n v="5740.2"/>
    <s v="5/14/2016"/>
    <s v="4/9/2023"/>
    <n v="2014"/>
    <n v="45062"/>
    <x v="0"/>
    <n v="429.69"/>
    <n v="6169.89"/>
    <x v="76"/>
    <n v="2014"/>
    <n v="47994.67"/>
    <x v="2"/>
    <n v="6.11"/>
    <n v="60"/>
    <s v="10/9/2021"/>
    <x v="0"/>
    <n v="2014"/>
    <x v="2"/>
    <n v="2661.54"/>
    <n v="2971.92"/>
    <n v="148.6"/>
    <s v="5/20/2023"/>
    <s v="11/25/2023"/>
    <n v="1066"/>
    <n v="2014"/>
    <s v="5/2/2023"/>
    <s v="Suggestion"/>
    <s v="Resolved"/>
    <s v="3/17/2023"/>
    <n v="1"/>
    <x v="10"/>
    <x v="1"/>
  </r>
  <r>
    <n v="2015"/>
    <s v="Betty"/>
    <s v="King"/>
    <n v="23"/>
    <x v="2"/>
    <s v="Address_2015"/>
    <x v="21"/>
    <n v="19458796868"/>
    <s v="betty.king@kag.com"/>
    <x v="0"/>
    <n v="9136.9500000000007"/>
    <s v="2/24/2018"/>
    <s v="10/20/2023"/>
    <n v="2015"/>
    <n v="45011"/>
    <x v="0"/>
    <n v="118.22"/>
    <n v="9018.73"/>
    <x v="26"/>
    <n v="2015"/>
    <n v="17293.43"/>
    <x v="0"/>
    <n v="5.87"/>
    <n v="12"/>
    <s v="1/28/2020"/>
    <x v="0"/>
    <n v="2015"/>
    <x v="2"/>
    <n v="9378.11"/>
    <n v="2083.61"/>
    <n v="104.18"/>
    <s v="7/15/2023"/>
    <s v="5/19/2023"/>
    <n v="2717"/>
    <n v="2015"/>
    <s v="2/16/2023"/>
    <s v="Complaint"/>
    <s v="Pending"/>
    <s v="10/23/2023"/>
    <n v="1"/>
    <x v="11"/>
    <x v="2"/>
  </r>
  <r>
    <n v="2016"/>
    <s v="Sarah"/>
    <s v="Lewis"/>
    <n v="69"/>
    <x v="1"/>
    <s v="Address_2016"/>
    <x v="30"/>
    <n v="19458796869"/>
    <s v="sarah.lewis@kag.com"/>
    <x v="1"/>
    <n v="3019.56"/>
    <s v="2/2/2001"/>
    <s v="6/29/2023"/>
    <n v="2016"/>
    <n v="45291"/>
    <x v="2"/>
    <n v="1475.53"/>
    <n v="4495.09"/>
    <x v="86"/>
    <n v="2016"/>
    <n v="11194.83"/>
    <x v="1"/>
    <n v="9.74"/>
    <n v="12"/>
    <s v="7/9/2021"/>
    <x v="1"/>
    <n v="2016"/>
    <x v="2"/>
    <n v="2061.2800000000002"/>
    <n v="2718"/>
    <n v="135.9"/>
    <s v="7/18/2023"/>
    <s v="2/21/2023"/>
    <n v="6318"/>
    <n v="2016"/>
    <s v="2/17/2023"/>
    <s v="Suggestion"/>
    <s v="Resolved"/>
    <s v="2/22/2023"/>
    <n v="1"/>
    <x v="0"/>
    <x v="3"/>
  </r>
  <r>
    <n v="2017"/>
    <s v="Timothy"/>
    <s v="Jackson"/>
    <n v="44"/>
    <x v="2"/>
    <s v="Address_2017"/>
    <x v="3"/>
    <n v="19458796870"/>
    <s v="timothy.jackson@kag.com"/>
    <x v="0"/>
    <n v="2116.65"/>
    <s v="1/30/2021"/>
    <s v="5/14/2023"/>
    <n v="2017"/>
    <n v="45253"/>
    <x v="0"/>
    <n v="1795.58"/>
    <n v="321.07"/>
    <x v="0"/>
    <n v="2017"/>
    <n v="4689.9799999999996"/>
    <x v="1"/>
    <n v="3.29"/>
    <n v="12"/>
    <s v="4/19/2021"/>
    <x v="1"/>
    <n v="2017"/>
    <x v="0"/>
    <n v="2034.49"/>
    <n v="279.25"/>
    <n v="13.96"/>
    <s v="4/17/2023"/>
    <s v="7/4/2023"/>
    <n v="8441"/>
    <n v="2017"/>
    <s v="12/13/2023"/>
    <s v="Praise"/>
    <s v="Pending"/>
    <s v="4/18/2023"/>
    <n v="1"/>
    <x v="4"/>
    <x v="0"/>
  </r>
  <r>
    <n v="2018"/>
    <s v="John"/>
    <s v="Thompson"/>
    <n v="64"/>
    <x v="1"/>
    <s v="Address_2018"/>
    <x v="25"/>
    <n v="19458796871"/>
    <s v="john.thompson@kag.com"/>
    <x v="0"/>
    <n v="8740.68"/>
    <s v="12/11/2002"/>
    <s v="5/29/2023"/>
    <n v="2018"/>
    <n v="45123"/>
    <x v="0"/>
    <n v="731.67"/>
    <n v="8009.01"/>
    <x v="28"/>
    <n v="2018"/>
    <n v="11503.78"/>
    <x v="2"/>
    <n v="2.31"/>
    <n v="60"/>
    <s v="2/11/2021"/>
    <x v="0"/>
    <n v="2018"/>
    <x v="2"/>
    <n v="2645.72"/>
    <n v="322.11"/>
    <n v="16.11"/>
    <s v="6/25/2023"/>
    <s v="11/4/2023"/>
    <n v="5513"/>
    <n v="2018"/>
    <s v="9/6/2023"/>
    <s v="Complaint"/>
    <s v="Pending"/>
    <s v="2/1/2023"/>
    <n v="1"/>
    <x v="2"/>
    <x v="3"/>
  </r>
  <r>
    <n v="2019"/>
    <s v="William"/>
    <s v="Jackson"/>
    <n v="30"/>
    <x v="0"/>
    <s v="Address_2019"/>
    <x v="7"/>
    <n v="19458796872"/>
    <s v="william.jackson@kag.com"/>
    <x v="1"/>
    <n v="837.78"/>
    <s v="10/20/2020"/>
    <s v="10/28/2023"/>
    <n v="2019"/>
    <n v="45086"/>
    <x v="0"/>
    <n v="2552.84"/>
    <n v="3390.62"/>
    <x v="43"/>
    <n v="2019"/>
    <n v="7832.83"/>
    <x v="0"/>
    <n v="3.33"/>
    <n v="60"/>
    <s v="9/20/2020"/>
    <x v="0"/>
    <n v="2019"/>
    <x v="0"/>
    <n v="1631.64"/>
    <n v="4658.83"/>
    <n v="232.94"/>
    <s v="3/4/2023"/>
    <s v="5/21/2023"/>
    <n v="4049"/>
    <n v="2019"/>
    <s v="6/3/2023"/>
    <s v="Suggestion"/>
    <s v="Pending"/>
    <s v="9/2/2023"/>
    <n v="1"/>
    <x v="7"/>
    <x v="4"/>
  </r>
  <r>
    <n v="2020"/>
    <s v="Sarah"/>
    <s v="Harris"/>
    <n v="40"/>
    <x v="2"/>
    <s v="Address_2020"/>
    <x v="14"/>
    <n v="19458796873"/>
    <s v="sarah.harris@kag.com"/>
    <x v="0"/>
    <n v="1977.85"/>
    <s v="2/5/2005"/>
    <s v="5/13/2023"/>
    <n v="2020"/>
    <n v="45134"/>
    <x v="2"/>
    <n v="1145.45"/>
    <n v="832.4"/>
    <x v="69"/>
    <n v="2020"/>
    <n v="2426.9"/>
    <x v="1"/>
    <n v="6.19"/>
    <n v="36"/>
    <s v="5/7/2021"/>
    <x v="0"/>
    <n v="2020"/>
    <x v="1"/>
    <n v="1477.98"/>
    <n v="2755.53"/>
    <n v="137.78"/>
    <s v="10/11/2023"/>
    <s v="3/17/2023"/>
    <n v="588"/>
    <n v="2020"/>
    <s v="9/24/2023"/>
    <s v="Praise"/>
    <s v="Pending"/>
    <s v="8/5/2023"/>
    <n v="1"/>
    <x v="2"/>
    <x v="0"/>
  </r>
  <r>
    <n v="2021"/>
    <s v="Jessica"/>
    <s v="Thomas"/>
    <n v="27"/>
    <x v="2"/>
    <s v="Address_2021"/>
    <x v="13"/>
    <n v="19458796874"/>
    <s v="jessica.thomas@kag.com"/>
    <x v="1"/>
    <n v="4171.41"/>
    <s v="6/4/2002"/>
    <s v="9/16/2023"/>
    <n v="2021"/>
    <n v="44966"/>
    <x v="2"/>
    <n v="1694.28"/>
    <n v="5865.69"/>
    <x v="96"/>
    <n v="2021"/>
    <n v="3286.22"/>
    <x v="0"/>
    <n v="2.96"/>
    <n v="36"/>
    <s v="10/1/2021"/>
    <x v="1"/>
    <n v="2021"/>
    <x v="2"/>
    <n v="2371.81"/>
    <n v="976.09"/>
    <n v="48.8"/>
    <s v="4/23/2023"/>
    <s v="7/1/2023"/>
    <n v="2684"/>
    <n v="2021"/>
    <s v="1/22/2023"/>
    <s v="Suggestion"/>
    <s v="Resolved"/>
    <s v="9/12/2023"/>
    <n v="-1"/>
    <x v="9"/>
    <x v="4"/>
  </r>
  <r>
    <n v="2022"/>
    <s v="Patricia"/>
    <s v="Rodriguez"/>
    <n v="31"/>
    <x v="2"/>
    <s v="Address_2022"/>
    <x v="3"/>
    <n v="19458796875"/>
    <s v="patricia.rodriguez@kag.com"/>
    <x v="1"/>
    <n v="3676.38"/>
    <s v="3/1/2015"/>
    <s v="10/3/2023"/>
    <n v="2022"/>
    <n v="45116"/>
    <x v="2"/>
    <n v="1471.19"/>
    <n v="2205.19"/>
    <x v="80"/>
    <n v="2022"/>
    <n v="25958.82"/>
    <x v="0"/>
    <n v="4.0599999999999996"/>
    <n v="24"/>
    <s v="1/2/2020"/>
    <x v="2"/>
    <n v="2022"/>
    <x v="1"/>
    <n v="3947.72"/>
    <n v="1322.44"/>
    <n v="66.12"/>
    <s v="3/15/2023"/>
    <s v="12/15/2023"/>
    <n v="9419"/>
    <n v="2022"/>
    <s v="7/21/2023"/>
    <s v="Complaint"/>
    <s v="Pending"/>
    <s v="10/21/2023"/>
    <n v="1"/>
    <x v="2"/>
    <x v="4"/>
  </r>
  <r>
    <n v="2023"/>
    <s v="Jennifer"/>
    <s v="Smith"/>
    <n v="20"/>
    <x v="0"/>
    <s v="Address_2023"/>
    <x v="10"/>
    <n v="19458796876"/>
    <s v="jennifer.smith@kag.com"/>
    <x v="0"/>
    <n v="7090.31"/>
    <s v="1/10/2007"/>
    <s v="7/23/2023"/>
    <n v="2023"/>
    <n v="45144"/>
    <x v="0"/>
    <n v="3862.44"/>
    <n v="10952.75"/>
    <x v="76"/>
    <n v="2023"/>
    <n v="35681.9"/>
    <x v="0"/>
    <n v="6.92"/>
    <n v="36"/>
    <s v="5/28/2022"/>
    <x v="2"/>
    <n v="2023"/>
    <x v="0"/>
    <n v="6116.95"/>
    <n v="3519.63"/>
    <n v="175.98"/>
    <s v="11/13/2023"/>
    <s v="9/30/2023"/>
    <n v="4943"/>
    <n v="2023"/>
    <s v="12/30/2023"/>
    <s v="Complaint"/>
    <s v="Resolved"/>
    <s v="10/28/2023"/>
    <n v="1"/>
    <x v="5"/>
    <x v="2"/>
  </r>
  <r>
    <n v="2024"/>
    <s v="Lisa"/>
    <s v="Adams"/>
    <n v="29"/>
    <x v="2"/>
    <s v="Address_2024"/>
    <x v="19"/>
    <n v="19458796877"/>
    <s v="lisa.adams@kag.com"/>
    <x v="0"/>
    <n v="1008.89"/>
    <s v="7/31/2004"/>
    <s v="3/2/2023"/>
    <n v="2024"/>
    <n v="45081"/>
    <x v="1"/>
    <n v="4386.6000000000004"/>
    <n v="5395.49"/>
    <x v="46"/>
    <n v="2024"/>
    <n v="49179.65"/>
    <x v="0"/>
    <n v="2.0499999999999998"/>
    <n v="60"/>
    <s v="5/25/2020"/>
    <x v="1"/>
    <n v="2024"/>
    <x v="2"/>
    <n v="5860.97"/>
    <n v="3460.29"/>
    <n v="173.01"/>
    <s v="2/16/2023"/>
    <s v="1/7/2023"/>
    <n v="2313"/>
    <n v="2024"/>
    <s v="11/17/2023"/>
    <s v="Praise"/>
    <s v="Pending"/>
    <s v="5/12/2023"/>
    <n v="1"/>
    <x v="7"/>
    <x v="4"/>
  </r>
  <r>
    <n v="2025"/>
    <s v="Sandra"/>
    <s v="Jackson"/>
    <n v="42"/>
    <x v="2"/>
    <s v="Address_2025"/>
    <x v="2"/>
    <n v="19458796878"/>
    <s v="sandra.jackson@kag.com"/>
    <x v="0"/>
    <n v="4823.8599999999997"/>
    <s v="5/26/2014"/>
    <s v="6/9/2023"/>
    <n v="2025"/>
    <n v="45049"/>
    <x v="1"/>
    <n v="1499.38"/>
    <n v="3324.48"/>
    <x v="34"/>
    <n v="2025"/>
    <n v="8628.34"/>
    <x v="2"/>
    <n v="9.51"/>
    <n v="36"/>
    <s v="4/7/2021"/>
    <x v="0"/>
    <n v="2025"/>
    <x v="2"/>
    <n v="1666.88"/>
    <n v="3290.65"/>
    <n v="164.53"/>
    <s v="8/20/2023"/>
    <s v="5/27/2023"/>
    <n v="8976"/>
    <n v="2025"/>
    <s v="12/19/2023"/>
    <s v="Praise"/>
    <s v="Pending"/>
    <s v="11/25/2023"/>
    <n v="1"/>
    <x v="10"/>
    <x v="0"/>
  </r>
  <r>
    <n v="2026"/>
    <s v="Michael"/>
    <s v="Allen"/>
    <n v="18"/>
    <x v="1"/>
    <s v="Address_2026"/>
    <x v="15"/>
    <n v="19458796879"/>
    <s v="michael.allen@kag.com"/>
    <x v="0"/>
    <n v="8104.69"/>
    <s v="10/8/2017"/>
    <s v="5/27/2023"/>
    <n v="2026"/>
    <n v="45146"/>
    <x v="1"/>
    <n v="1889.48"/>
    <n v="9994.17"/>
    <x v="50"/>
    <n v="2026"/>
    <n v="35213.26"/>
    <x v="1"/>
    <n v="5.79"/>
    <n v="24"/>
    <s v="2/27/2021"/>
    <x v="0"/>
    <n v="2026"/>
    <x v="2"/>
    <n v="7289.27"/>
    <n v="1249.72"/>
    <n v="62.49"/>
    <s v="9/30/2023"/>
    <s v="5/14/2023"/>
    <n v="9106"/>
    <n v="2026"/>
    <s v="7/26/2023"/>
    <s v="Suggestion"/>
    <s v="Resolved"/>
    <s v="3/23/2023"/>
    <n v="1"/>
    <x v="5"/>
    <x v="2"/>
  </r>
  <r>
    <n v="2027"/>
    <s v="Kenneth"/>
    <s v="King"/>
    <n v="49"/>
    <x v="2"/>
    <s v="Address_2027"/>
    <x v="27"/>
    <n v="19458796880"/>
    <s v="kenneth.king@kag.com"/>
    <x v="0"/>
    <n v="6865.1"/>
    <s v="8/18/2004"/>
    <s v="5/23/2023"/>
    <n v="2027"/>
    <n v="45215"/>
    <x v="0"/>
    <n v="4078.21"/>
    <n v="2786.89"/>
    <x v="56"/>
    <n v="2027"/>
    <n v="28145.85"/>
    <x v="1"/>
    <n v="5.35"/>
    <n v="60"/>
    <s v="1/4/2020"/>
    <x v="1"/>
    <n v="2027"/>
    <x v="0"/>
    <n v="3636"/>
    <n v="4167.6000000000004"/>
    <n v="208.38"/>
    <s v="11/3/2023"/>
    <s v="11/27/2023"/>
    <n v="8072"/>
    <n v="2027"/>
    <s v="2/19/2023"/>
    <s v="Praise"/>
    <s v="Resolved"/>
    <s v="2/10/2023"/>
    <n v="1"/>
    <x v="8"/>
    <x v="1"/>
  </r>
  <r>
    <n v="2028"/>
    <s v="Carol"/>
    <s v="Thomas"/>
    <n v="41"/>
    <x v="2"/>
    <s v="Address_2028"/>
    <x v="7"/>
    <n v="19458796881"/>
    <s v="carol.thomas@kag.com"/>
    <x v="1"/>
    <n v="6353.33"/>
    <s v="5/16/2011"/>
    <s v="11/26/2023"/>
    <n v="2028"/>
    <n v="45248"/>
    <x v="1"/>
    <n v="3797.91"/>
    <n v="2555.42"/>
    <x v="18"/>
    <n v="2028"/>
    <n v="24428.15"/>
    <x v="1"/>
    <n v="4.2699999999999996"/>
    <n v="48"/>
    <s v="6/15/2020"/>
    <x v="2"/>
    <n v="2028"/>
    <x v="2"/>
    <n v="4716.93"/>
    <n v="324.39"/>
    <n v="16.22"/>
    <s v="1/26/2023"/>
    <s v="6/19/2023"/>
    <n v="3775"/>
    <n v="2028"/>
    <s v="1/10/2023"/>
    <s v="Complaint"/>
    <s v="Pending"/>
    <s v="2/17/2023"/>
    <n v="1"/>
    <x v="4"/>
    <x v="0"/>
  </r>
  <r>
    <n v="2029"/>
    <s v="Susan"/>
    <s v="Baker"/>
    <n v="65"/>
    <x v="1"/>
    <s v="Address_2029"/>
    <x v="20"/>
    <n v="19458796882"/>
    <s v="susan.baker@kag.com"/>
    <x v="1"/>
    <n v="2469.66"/>
    <s v="10/19/2001"/>
    <s v="11/9/2023"/>
    <n v="2029"/>
    <n v="45031"/>
    <x v="2"/>
    <n v="3546.88"/>
    <n v="6016.54"/>
    <x v="62"/>
    <n v="2029"/>
    <n v="36370.18"/>
    <x v="0"/>
    <n v="3.21"/>
    <n v="48"/>
    <s v="12/19/2021"/>
    <x v="1"/>
    <n v="2029"/>
    <x v="2"/>
    <n v="4306.6499999999996"/>
    <n v="2109.2600000000002"/>
    <n v="105.46"/>
    <s v="3/5/2023"/>
    <s v="4/14/2023"/>
    <n v="4794"/>
    <n v="2029"/>
    <s v="1/30/2023"/>
    <s v="Praise"/>
    <s v="Resolved"/>
    <s v="3/11/2023"/>
    <n v="1"/>
    <x v="1"/>
    <x v="3"/>
  </r>
  <r>
    <n v="2030"/>
    <s v="William"/>
    <s v="Flores"/>
    <n v="59"/>
    <x v="0"/>
    <s v="Address_2030"/>
    <x v="31"/>
    <n v="19458796883"/>
    <s v="william.flores@kag.com"/>
    <x v="1"/>
    <n v="3996.96"/>
    <s v="11/30/2008"/>
    <s v="6/3/2023"/>
    <n v="2030"/>
    <n v="45005"/>
    <x v="0"/>
    <n v="3542.21"/>
    <n v="454.75"/>
    <x v="11"/>
    <n v="2030"/>
    <n v="12694.11"/>
    <x v="0"/>
    <n v="5.35"/>
    <n v="48"/>
    <s v="4/5/2021"/>
    <x v="2"/>
    <n v="2030"/>
    <x v="2"/>
    <n v="5457.88"/>
    <n v="3818.08"/>
    <n v="190.9"/>
    <s v="3/31/2023"/>
    <s v="12/26/2023"/>
    <n v="6853"/>
    <n v="2030"/>
    <s v="7/24/2023"/>
    <s v="Praise"/>
    <s v="Resolved"/>
    <s v="9/10/2023"/>
    <n v="1"/>
    <x v="11"/>
    <x v="1"/>
  </r>
  <r>
    <n v="2031"/>
    <s v="Karen"/>
    <s v="Moore"/>
    <n v="26"/>
    <x v="0"/>
    <s v="Address_2031"/>
    <x v="21"/>
    <n v="19458796884"/>
    <s v="karen.moore@kag.com"/>
    <x v="1"/>
    <n v="1889.16"/>
    <s v="4/22/2017"/>
    <s v="11/22/2023"/>
    <n v="2031"/>
    <n v="45125"/>
    <x v="1"/>
    <n v="1492.92"/>
    <n v="396.24"/>
    <x v="87"/>
    <n v="2031"/>
    <n v="16253.3"/>
    <x v="0"/>
    <n v="5.38"/>
    <n v="24"/>
    <s v="9/22/2020"/>
    <x v="1"/>
    <n v="2031"/>
    <x v="1"/>
    <n v="1295.27"/>
    <n v="1191.3"/>
    <n v="59.56"/>
    <s v="12/26/2023"/>
    <s v="6/7/2023"/>
    <n v="7343"/>
    <n v="2031"/>
    <s v="8/18/2023"/>
    <s v="Praise"/>
    <s v="Pending"/>
    <s v="7/27/2023"/>
    <n v="1"/>
    <x v="2"/>
    <x v="4"/>
  </r>
  <r>
    <n v="2032"/>
    <s v="Barbara"/>
    <s v="King"/>
    <n v="67"/>
    <x v="1"/>
    <s v="Address_2032"/>
    <x v="27"/>
    <n v="19458796885"/>
    <s v="barbara.king@kag.com"/>
    <x v="1"/>
    <n v="5138.3599999999997"/>
    <s v="2/6/2011"/>
    <s v="4/21/2023"/>
    <n v="2032"/>
    <n v="45138"/>
    <x v="0"/>
    <n v="4683.28"/>
    <n v="455.08"/>
    <x v="27"/>
    <n v="2032"/>
    <n v="19845.95"/>
    <x v="0"/>
    <n v="1.51"/>
    <n v="24"/>
    <s v="8/16/2020"/>
    <x v="1"/>
    <n v="2032"/>
    <x v="0"/>
    <n v="2740.3"/>
    <n v="1202.23"/>
    <n v="60.11"/>
    <s v="9/20/2023"/>
    <s v="8/15/2023"/>
    <n v="4049"/>
    <n v="2032"/>
    <s v="7/6/2023"/>
    <s v="Suggestion"/>
    <s v="Resolved"/>
    <s v="5/16/2023"/>
    <n v="1"/>
    <x v="2"/>
    <x v="3"/>
  </r>
  <r>
    <n v="2033"/>
    <s v="Daniel"/>
    <s v="Harris"/>
    <n v="18"/>
    <x v="0"/>
    <s v="Address_2033"/>
    <x v="34"/>
    <n v="19458796886"/>
    <s v="daniel.harris@kag.com"/>
    <x v="0"/>
    <n v="5883.27"/>
    <s v="5/13/2014"/>
    <s v="3/31/2023"/>
    <n v="2033"/>
    <n v="44939"/>
    <x v="0"/>
    <n v="4047.88"/>
    <n v="1835.39"/>
    <x v="86"/>
    <n v="2033"/>
    <n v="9937.41"/>
    <x v="2"/>
    <n v="8.6300000000000008"/>
    <n v="60"/>
    <s v="2/21/2021"/>
    <x v="2"/>
    <n v="2033"/>
    <x v="2"/>
    <n v="2383.75"/>
    <n v="6.72"/>
    <n v="0.34"/>
    <s v="8/10/2023"/>
    <s v="6/17/2023"/>
    <n v="2692"/>
    <n v="2033"/>
    <s v="3/31/2023"/>
    <s v="Praise"/>
    <s v="Pending"/>
    <s v="5/27/2023"/>
    <n v="1"/>
    <x v="3"/>
    <x v="2"/>
  </r>
  <r>
    <n v="2034"/>
    <s v="Barbara"/>
    <s v="Hall"/>
    <n v="59"/>
    <x v="0"/>
    <s v="Address_2034"/>
    <x v="22"/>
    <n v="19458796887"/>
    <s v="barbara.hall@kag.com"/>
    <x v="1"/>
    <n v="6348.69"/>
    <s v="5/4/2017"/>
    <s v="2/18/2023"/>
    <n v="2034"/>
    <n v="45278"/>
    <x v="2"/>
    <n v="1067.54"/>
    <n v="7416.23"/>
    <x v="82"/>
    <n v="2034"/>
    <n v="24452.45"/>
    <x v="0"/>
    <n v="8.39"/>
    <n v="48"/>
    <s v="12/31/2021"/>
    <x v="0"/>
    <n v="2034"/>
    <x v="0"/>
    <n v="8226.2000000000007"/>
    <n v="2471.42"/>
    <n v="123.57"/>
    <s v="9/20/2023"/>
    <s v="3/9/2023"/>
    <n v="62"/>
    <n v="2034"/>
    <s v="1/25/2023"/>
    <s v="Complaint"/>
    <s v="Resolved"/>
    <s v="5/13/2023"/>
    <n v="1"/>
    <x v="0"/>
    <x v="1"/>
  </r>
  <r>
    <n v="2035"/>
    <s v="Richard"/>
    <s v="Garcia"/>
    <n v="56"/>
    <x v="2"/>
    <s v="Address_2035"/>
    <x v="25"/>
    <n v="19458796888"/>
    <s v="richard.garcia@kag.com"/>
    <x v="0"/>
    <n v="8771.9599999999991"/>
    <s v="2/27/2007"/>
    <s v="5/11/2023"/>
    <n v="2035"/>
    <n v="45211"/>
    <x v="0"/>
    <n v="3314.14"/>
    <n v="5457.82"/>
    <x v="81"/>
    <n v="2035"/>
    <n v="7461.46"/>
    <x v="0"/>
    <n v="5.03"/>
    <n v="12"/>
    <s v="5/12/2021"/>
    <x v="1"/>
    <n v="2035"/>
    <x v="0"/>
    <n v="5999.04"/>
    <n v="4593.0600000000004"/>
    <n v="229.65"/>
    <s v="12/31/2023"/>
    <s v="10/31/2023"/>
    <n v="4891"/>
    <n v="2035"/>
    <s v="12/28/2023"/>
    <s v="Praise"/>
    <s v="Pending"/>
    <s v="8/20/2023"/>
    <n v="1"/>
    <x v="8"/>
    <x v="1"/>
  </r>
  <r>
    <n v="2036"/>
    <s v="Matthew"/>
    <s v="Lee"/>
    <n v="27"/>
    <x v="2"/>
    <s v="Address_2036"/>
    <x v="28"/>
    <n v="19458796889"/>
    <s v="matthew.lee@kag.com"/>
    <x v="0"/>
    <n v="712.12"/>
    <s v="2/10/2002"/>
    <s v="7/30/2023"/>
    <n v="2036"/>
    <n v="45250"/>
    <x v="2"/>
    <n v="782.92"/>
    <n v="-70.8"/>
    <x v="25"/>
    <n v="2036"/>
    <n v="16589.009999999998"/>
    <x v="0"/>
    <n v="4.03"/>
    <n v="36"/>
    <s v="10/30/2022"/>
    <x v="1"/>
    <n v="2036"/>
    <x v="2"/>
    <n v="7845.84"/>
    <n v="2563.38"/>
    <n v="128.16999999999999"/>
    <s v="12/10/2023"/>
    <s v="4/17/2023"/>
    <n v="1322"/>
    <n v="2036"/>
    <s v="1/15/2023"/>
    <s v="Praise"/>
    <s v="Pending"/>
    <s v="8/6/2023"/>
    <n v="1"/>
    <x v="4"/>
    <x v="4"/>
  </r>
  <r>
    <n v="2037"/>
    <s v="Brian"/>
    <s v="Garcia"/>
    <n v="61"/>
    <x v="2"/>
    <s v="Address_2037"/>
    <x v="0"/>
    <n v="19458796890"/>
    <s v="brian.garcia@kag.com"/>
    <x v="1"/>
    <n v="3944.29"/>
    <s v="1/18/2007"/>
    <s v="8/16/2023"/>
    <n v="2037"/>
    <n v="45064"/>
    <x v="2"/>
    <n v="2892.4"/>
    <n v="6836.69"/>
    <x v="55"/>
    <n v="2037"/>
    <n v="6544.95"/>
    <x v="0"/>
    <n v="5.49"/>
    <n v="48"/>
    <s v="7/23/2020"/>
    <x v="0"/>
    <n v="2037"/>
    <x v="2"/>
    <n v="7357.09"/>
    <n v="4667.7299999999996"/>
    <n v="233.39"/>
    <s v="1/3/2023"/>
    <s v="11/2/2023"/>
    <n v="1145"/>
    <n v="2037"/>
    <s v="8/6/2023"/>
    <s v="Suggestion"/>
    <s v="Resolved"/>
    <s v="8/5/2023"/>
    <n v="1"/>
    <x v="10"/>
    <x v="3"/>
  </r>
  <r>
    <n v="2038"/>
    <s v="Christopher"/>
    <s v="Young"/>
    <n v="60"/>
    <x v="0"/>
    <s v="Address_2038"/>
    <x v="19"/>
    <n v="19458796891"/>
    <s v="christopher.young@kag.com"/>
    <x v="1"/>
    <n v="5950.61"/>
    <s v="1/5/2006"/>
    <s v="9/10/2023"/>
    <n v="2038"/>
    <n v="45282"/>
    <x v="1"/>
    <n v="1452.6"/>
    <n v="7403.21"/>
    <x v="92"/>
    <n v="2038"/>
    <n v="2758.27"/>
    <x v="2"/>
    <n v="2.99"/>
    <n v="48"/>
    <s v="7/29/2020"/>
    <x v="2"/>
    <n v="2038"/>
    <x v="2"/>
    <n v="3408.33"/>
    <n v="1077.1600000000001"/>
    <n v="53.86"/>
    <s v="4/2/2023"/>
    <s v="9/18/2023"/>
    <n v="8609"/>
    <n v="2038"/>
    <s v="3/3/2023"/>
    <s v="Suggestion"/>
    <s v="Pending"/>
    <s v="10/8/2023"/>
    <n v="1"/>
    <x v="0"/>
    <x v="1"/>
  </r>
  <r>
    <n v="2039"/>
    <s v="Melissa"/>
    <s v="Green"/>
    <n v="58"/>
    <x v="2"/>
    <s v="Address_2039"/>
    <x v="24"/>
    <n v="19458796892"/>
    <s v="melissa.green@kag.com"/>
    <x v="1"/>
    <n v="5744.22"/>
    <s v="9/20/2021"/>
    <s v="4/4/2023"/>
    <n v="2039"/>
    <n v="45002"/>
    <x v="1"/>
    <n v="535.17999999999995"/>
    <n v="6279.4"/>
    <x v="14"/>
    <n v="2039"/>
    <n v="18405.29"/>
    <x v="0"/>
    <n v="1.01"/>
    <n v="48"/>
    <s v="5/25/2022"/>
    <x v="1"/>
    <n v="2039"/>
    <x v="1"/>
    <n v="5594.42"/>
    <n v="1974.26"/>
    <n v="98.71"/>
    <s v="6/10/2023"/>
    <s v="10/4/2023"/>
    <n v="5544"/>
    <n v="2039"/>
    <s v="6/30/2023"/>
    <s v="Praise"/>
    <s v="Pending"/>
    <s v="5/17/2023"/>
    <n v="1"/>
    <x v="11"/>
    <x v="1"/>
  </r>
  <r>
    <n v="2040"/>
    <s v="Margaret"/>
    <s v="Mitchell"/>
    <n v="47"/>
    <x v="0"/>
    <s v="Address_2040"/>
    <x v="33"/>
    <n v="19458796893"/>
    <s v="margaret.mitchell@kag.com"/>
    <x v="0"/>
    <n v="314.87"/>
    <s v="5/28/2017"/>
    <s v="6/14/2023"/>
    <n v="2040"/>
    <n v="45112"/>
    <x v="0"/>
    <n v="3019.85"/>
    <n v="3334.72"/>
    <x v="32"/>
    <n v="2040"/>
    <n v="31259.97"/>
    <x v="1"/>
    <n v="4.1900000000000004"/>
    <n v="48"/>
    <s v="3/15/2022"/>
    <x v="0"/>
    <n v="2040"/>
    <x v="0"/>
    <n v="2305.33"/>
    <n v="4957.96"/>
    <n v="247.9"/>
    <s v="10/30/2023"/>
    <s v="4/15/2023"/>
    <n v="1101"/>
    <n v="2040"/>
    <s v="9/3/2023"/>
    <s v="Suggestion"/>
    <s v="Pending"/>
    <s v="4/9/2023"/>
    <n v="1"/>
    <x v="2"/>
    <x v="1"/>
  </r>
  <r>
    <n v="2041"/>
    <s v="Brian"/>
    <s v="Nelson"/>
    <n v="22"/>
    <x v="2"/>
    <s v="Address_2041"/>
    <x v="39"/>
    <n v="19458796894"/>
    <s v="brian.nelson@kag.com"/>
    <x v="0"/>
    <n v="1974.16"/>
    <s v="11/28/2012"/>
    <s v="4/19/2023"/>
    <n v="2041"/>
    <n v="45140"/>
    <x v="1"/>
    <n v="4422.6400000000003"/>
    <n v="-2448.48"/>
    <x v="91"/>
    <n v="2041"/>
    <n v="8442.6200000000008"/>
    <x v="0"/>
    <n v="1.1599999999999999"/>
    <n v="60"/>
    <s v="1/3/2021"/>
    <x v="0"/>
    <n v="2041"/>
    <x v="0"/>
    <n v="8028.98"/>
    <n v="3997.65"/>
    <n v="199.88"/>
    <s v="5/20/2023"/>
    <s v="10/31/2023"/>
    <n v="7408"/>
    <n v="2041"/>
    <s v="7/5/2023"/>
    <s v="Suggestion"/>
    <s v="Resolved"/>
    <s v="7/12/2023"/>
    <n v="1"/>
    <x v="5"/>
    <x v="2"/>
  </r>
  <r>
    <n v="2042"/>
    <s v="Linda"/>
    <s v="Hill"/>
    <n v="21"/>
    <x v="0"/>
    <s v="Address_2042"/>
    <x v="38"/>
    <n v="19458796895"/>
    <s v="linda.hill@kag.com"/>
    <x v="0"/>
    <n v="8472.8700000000008"/>
    <s v="6/20/2005"/>
    <s v="3/1/2023"/>
    <n v="2042"/>
    <n v="45281"/>
    <x v="0"/>
    <n v="712.15"/>
    <n v="7760.72"/>
    <x v="82"/>
    <n v="2042"/>
    <n v="49679.4"/>
    <x v="2"/>
    <n v="1.37"/>
    <n v="36"/>
    <s v="12/2/2021"/>
    <x v="0"/>
    <n v="2042"/>
    <x v="2"/>
    <n v="2843.41"/>
    <n v="2878.15"/>
    <n v="143.91"/>
    <s v="5/30/2023"/>
    <s v="5/9/2023"/>
    <n v="4508"/>
    <n v="2042"/>
    <s v="8/25/2023"/>
    <s v="Suggestion"/>
    <s v="Pending"/>
    <s v="3/7/2023"/>
    <n v="1"/>
    <x v="0"/>
    <x v="2"/>
  </r>
  <r>
    <n v="2043"/>
    <s v="Mark"/>
    <s v="Walker"/>
    <n v="69"/>
    <x v="1"/>
    <s v="Address_2043"/>
    <x v="17"/>
    <n v="19458796896"/>
    <s v="mark.walker@kag.com"/>
    <x v="1"/>
    <n v="5202.38"/>
    <s v="9/13/2005"/>
    <s v="4/8/2023"/>
    <n v="2043"/>
    <n v="45112"/>
    <x v="2"/>
    <n v="4496.33"/>
    <n v="706.05"/>
    <x v="62"/>
    <n v="2043"/>
    <n v="14443.07"/>
    <x v="0"/>
    <n v="1.27"/>
    <n v="48"/>
    <s v="5/16/2020"/>
    <x v="2"/>
    <n v="2043"/>
    <x v="1"/>
    <n v="9863.2000000000007"/>
    <n v="435.39"/>
    <n v="21.77"/>
    <s v="5/21/2023"/>
    <s v="3/4/2023"/>
    <n v="8338"/>
    <n v="2043"/>
    <s v="4/19/2023"/>
    <s v="Suggestion"/>
    <s v="Pending"/>
    <s v="2/13/2023"/>
    <n v="-1"/>
    <x v="2"/>
    <x v="3"/>
  </r>
  <r>
    <n v="2044"/>
    <s v="Emily"/>
    <s v="Adams"/>
    <n v="62"/>
    <x v="1"/>
    <s v="Address_2044"/>
    <x v="13"/>
    <n v="19458796897"/>
    <s v="emily.adams@kag.com"/>
    <x v="0"/>
    <n v="4194.2299999999996"/>
    <s v="6/3/2017"/>
    <s v="7/6/2023"/>
    <n v="2044"/>
    <n v="45286"/>
    <x v="0"/>
    <n v="647.79"/>
    <n v="3546.44"/>
    <x v="79"/>
    <n v="2044"/>
    <n v="2112.04"/>
    <x v="1"/>
    <n v="8.92"/>
    <n v="60"/>
    <s v="12/26/2022"/>
    <x v="1"/>
    <n v="2044"/>
    <x v="1"/>
    <n v="9756.48"/>
    <n v="652.37"/>
    <n v="32.619999999999997"/>
    <s v="8/17/2023"/>
    <s v="2/25/2023"/>
    <n v="9334"/>
    <n v="2044"/>
    <s v="4/4/2023"/>
    <s v="Suggestion"/>
    <s v="Pending"/>
    <s v="10/8/2023"/>
    <n v="-1"/>
    <x v="0"/>
    <x v="3"/>
  </r>
  <r>
    <n v="2045"/>
    <s v="Amanda"/>
    <s v="Martinez"/>
    <n v="25"/>
    <x v="2"/>
    <s v="Address_2045"/>
    <x v="18"/>
    <n v="19458796898"/>
    <s v="amanda.martinez@kag.com"/>
    <x v="0"/>
    <n v="9011.74"/>
    <s v="3/9/2003"/>
    <s v="8/24/2023"/>
    <n v="2045"/>
    <n v="45135"/>
    <x v="2"/>
    <n v="3711.97"/>
    <n v="5299.77"/>
    <x v="88"/>
    <n v="2045"/>
    <n v="2373.6799999999998"/>
    <x v="0"/>
    <n v="2.29"/>
    <n v="48"/>
    <s v="10/24/2022"/>
    <x v="1"/>
    <n v="2045"/>
    <x v="2"/>
    <n v="2491.69"/>
    <n v="2201.27"/>
    <n v="110.06"/>
    <s v="11/3/2023"/>
    <s v="8/29/2023"/>
    <n v="2938"/>
    <n v="2045"/>
    <s v="9/29/2023"/>
    <s v="Complaint"/>
    <s v="Resolved"/>
    <s v="9/10/2023"/>
    <n v="1"/>
    <x v="2"/>
    <x v="2"/>
  </r>
  <r>
    <n v="2046"/>
    <s v="Karen"/>
    <s v="Robinson"/>
    <n v="33"/>
    <x v="0"/>
    <s v="Address_2046"/>
    <x v="26"/>
    <n v="19458796899"/>
    <s v="karen.robinson@kag.com"/>
    <x v="1"/>
    <n v="842.03"/>
    <s v="1/2/2019"/>
    <s v="3/22/2023"/>
    <n v="2046"/>
    <n v="44996"/>
    <x v="2"/>
    <n v="4948.1000000000004"/>
    <n v="5790.13"/>
    <x v="15"/>
    <n v="2046"/>
    <n v="33661.86"/>
    <x v="2"/>
    <n v="3.29"/>
    <n v="12"/>
    <s v="11/18/2022"/>
    <x v="0"/>
    <n v="2046"/>
    <x v="1"/>
    <n v="1065.1600000000001"/>
    <n v="4074.65"/>
    <n v="203.73"/>
    <s v="2/13/2023"/>
    <s v="9/24/2023"/>
    <n v="3883"/>
    <n v="2046"/>
    <s v="8/22/2023"/>
    <s v="Praise"/>
    <s v="Pending"/>
    <s v="4/10/2023"/>
    <n v="1"/>
    <x v="11"/>
    <x v="4"/>
  </r>
  <r>
    <n v="2047"/>
    <s v="Jennifer"/>
    <s v="Moore"/>
    <n v="18"/>
    <x v="1"/>
    <s v="Address_2047"/>
    <x v="33"/>
    <n v="19458796900"/>
    <s v="jennifer.moore@kag.com"/>
    <x v="0"/>
    <n v="9230.8700000000008"/>
    <s v="7/18/2017"/>
    <s v="2/11/2023"/>
    <n v="2047"/>
    <n v="44971"/>
    <x v="0"/>
    <n v="477.46"/>
    <n v="9708.33"/>
    <x v="3"/>
    <n v="2047"/>
    <n v="33823.65"/>
    <x v="0"/>
    <n v="5.41"/>
    <n v="60"/>
    <s v="1/31/2020"/>
    <x v="0"/>
    <n v="2047"/>
    <x v="1"/>
    <n v="2053.4299999999998"/>
    <n v="3706.92"/>
    <n v="185.35"/>
    <s v="5/10/2023"/>
    <s v="1/10/2023"/>
    <n v="3096"/>
    <n v="2047"/>
    <s v="7/23/2023"/>
    <s v="Praise"/>
    <s v="Resolved"/>
    <s v="8/16/2023"/>
    <n v="1"/>
    <x v="9"/>
    <x v="2"/>
  </r>
  <r>
    <n v="2048"/>
    <s v="Karen"/>
    <s v="White"/>
    <n v="66"/>
    <x v="1"/>
    <s v="Address_2048"/>
    <x v="10"/>
    <n v="19458796901"/>
    <s v="karen.white@kag.com"/>
    <x v="0"/>
    <n v="375.05"/>
    <s v="5/14/2013"/>
    <s v="5/31/2023"/>
    <n v="2048"/>
    <n v="45104"/>
    <x v="2"/>
    <n v="1071.23"/>
    <n v="-696.18"/>
    <x v="27"/>
    <n v="2048"/>
    <n v="45232.44"/>
    <x v="2"/>
    <n v="5.76"/>
    <n v="12"/>
    <s v="3/19/2021"/>
    <x v="0"/>
    <n v="2048"/>
    <x v="2"/>
    <n v="4678.2"/>
    <n v="4272.6899999999996"/>
    <n v="213.63"/>
    <s v="6/10/2023"/>
    <s v="7/28/2023"/>
    <n v="7825"/>
    <n v="2048"/>
    <s v="8/16/2023"/>
    <s v="Praise"/>
    <s v="Resolved"/>
    <s v="5/20/2023"/>
    <n v="1"/>
    <x v="7"/>
    <x v="3"/>
  </r>
  <r>
    <n v="2049"/>
    <s v="Christopher"/>
    <s v="Rodriguez"/>
    <n v="32"/>
    <x v="2"/>
    <s v="Address_2049"/>
    <x v="0"/>
    <n v="19458796902"/>
    <s v="christopher.rodriguez@kag.com"/>
    <x v="1"/>
    <n v="5670.44"/>
    <s v="11/4/2013"/>
    <s v="3/14/2023"/>
    <n v="2049"/>
    <n v="45102"/>
    <x v="1"/>
    <n v="2323.14"/>
    <n v="3347.3"/>
    <x v="23"/>
    <n v="2049"/>
    <n v="5451.22"/>
    <x v="0"/>
    <n v="2.1"/>
    <n v="48"/>
    <s v="1/22/2020"/>
    <x v="2"/>
    <n v="2049"/>
    <x v="1"/>
    <n v="8017.68"/>
    <n v="2026.13"/>
    <n v="101.31"/>
    <s v="7/5/2023"/>
    <s v="4/13/2023"/>
    <n v="3110"/>
    <n v="2049"/>
    <s v="5/21/2023"/>
    <s v="Praise"/>
    <s v="Pending"/>
    <s v="10/12/2023"/>
    <n v="1"/>
    <x v="7"/>
    <x v="4"/>
  </r>
  <r>
    <n v="2050"/>
    <s v="Lisa"/>
    <s v="Walker"/>
    <n v="41"/>
    <x v="2"/>
    <s v="Address_2050"/>
    <x v="32"/>
    <n v="19458796903"/>
    <s v="lisa.walker@kag.com"/>
    <x v="0"/>
    <n v="5595.4"/>
    <s v="2/10/2010"/>
    <s v="1/27/2023"/>
    <n v="2050"/>
    <n v="45196"/>
    <x v="0"/>
    <n v="3690.61"/>
    <n v="9286.01"/>
    <x v="27"/>
    <n v="2050"/>
    <n v="19442.060000000001"/>
    <x v="0"/>
    <n v="9.19"/>
    <n v="36"/>
    <s v="4/13/2020"/>
    <x v="1"/>
    <n v="2050"/>
    <x v="0"/>
    <n v="8613.7999999999993"/>
    <n v="2887.36"/>
    <n v="144.37"/>
    <s v="5/12/2023"/>
    <s v="12/24/2023"/>
    <n v="8679"/>
    <n v="2050"/>
    <s v="12/15/2023"/>
    <s v="Praise"/>
    <s v="Pending"/>
    <s v="5/8/2023"/>
    <n v="1"/>
    <x v="6"/>
    <x v="0"/>
  </r>
  <r>
    <n v="2051"/>
    <s v="Paul"/>
    <s v="Anderson"/>
    <n v="32"/>
    <x v="0"/>
    <s v="Address_2051"/>
    <x v="20"/>
    <n v="19458796904"/>
    <s v="paul.anderson@kag.com"/>
    <x v="1"/>
    <n v="6426.78"/>
    <s v="7/17/2015"/>
    <s v="3/22/2023"/>
    <n v="2051"/>
    <n v="45279"/>
    <x v="1"/>
    <n v="4490.5600000000004"/>
    <n v="10917.34"/>
    <x v="27"/>
    <n v="2051"/>
    <n v="44574.38"/>
    <x v="0"/>
    <n v="3.08"/>
    <n v="60"/>
    <s v="6/20/2020"/>
    <x v="0"/>
    <n v="2051"/>
    <x v="0"/>
    <n v="5342.41"/>
    <n v="1539.98"/>
    <n v="77"/>
    <s v="7/15/2023"/>
    <s v="10/18/2023"/>
    <n v="1832"/>
    <n v="2051"/>
    <s v="7/16/2023"/>
    <s v="Suggestion"/>
    <s v="Resolved"/>
    <s v="9/2/2023"/>
    <n v="1"/>
    <x v="0"/>
    <x v="4"/>
  </r>
  <r>
    <n v="2052"/>
    <s v="Emily"/>
    <s v="Brown"/>
    <n v="67"/>
    <x v="1"/>
    <s v="Address_2052"/>
    <x v="30"/>
    <n v="19458796905"/>
    <s v="emily.brown@kag.com"/>
    <x v="1"/>
    <n v="393.3"/>
    <s v="2/11/2002"/>
    <s v="8/21/2023"/>
    <n v="2052"/>
    <n v="45098"/>
    <x v="2"/>
    <n v="3648.26"/>
    <n v="-3254.96"/>
    <x v="31"/>
    <n v="2052"/>
    <n v="40086.19"/>
    <x v="2"/>
    <n v="9.48"/>
    <n v="12"/>
    <s v="9/27/2021"/>
    <x v="1"/>
    <n v="2052"/>
    <x v="0"/>
    <n v="8849.2800000000007"/>
    <n v="2690.66"/>
    <n v="134.53"/>
    <s v="8/13/2023"/>
    <s v="1/31/2023"/>
    <n v="7657"/>
    <n v="2052"/>
    <s v="2/25/2023"/>
    <s v="Suggestion"/>
    <s v="Pending"/>
    <s v="7/18/2023"/>
    <n v="1"/>
    <x v="7"/>
    <x v="3"/>
  </r>
  <r>
    <n v="2053"/>
    <s v="Kenneth"/>
    <s v="Flores"/>
    <n v="23"/>
    <x v="0"/>
    <s v="Address_2053"/>
    <x v="0"/>
    <n v="19458796906"/>
    <s v="kenneth.flores@kag.com"/>
    <x v="0"/>
    <n v="5352.14"/>
    <s v="12/24/2001"/>
    <s v="6/23/2023"/>
    <n v="2053"/>
    <n v="45170"/>
    <x v="2"/>
    <n v="3858.39"/>
    <n v="1493.75"/>
    <x v="75"/>
    <n v="2053"/>
    <n v="12439.04"/>
    <x v="1"/>
    <n v="3.31"/>
    <n v="12"/>
    <s v="7/19/2022"/>
    <x v="2"/>
    <n v="2053"/>
    <x v="1"/>
    <n v="8959.0499999999993"/>
    <n v="3081.55"/>
    <n v="154.08000000000001"/>
    <s v="2/25/2023"/>
    <s v="4/26/2023"/>
    <n v="1018"/>
    <n v="2053"/>
    <s v="10/12/2023"/>
    <s v="Praise"/>
    <s v="Resolved"/>
    <s v="6/16/2023"/>
    <n v="1"/>
    <x v="6"/>
    <x v="2"/>
  </r>
  <r>
    <n v="2054"/>
    <s v="Michael"/>
    <s v="Rodriguez"/>
    <n v="19"/>
    <x v="0"/>
    <s v="Address_2054"/>
    <x v="36"/>
    <n v="19458796907"/>
    <s v="michael.rodriguez@kag.com"/>
    <x v="0"/>
    <n v="1224.78"/>
    <s v="5/3/2003"/>
    <s v="9/30/2023"/>
    <n v="2054"/>
    <n v="45082"/>
    <x v="0"/>
    <n v="2266.16"/>
    <n v="-1041.3800000000001"/>
    <x v="98"/>
    <n v="2054"/>
    <n v="44608.4"/>
    <x v="0"/>
    <n v="1.02"/>
    <n v="36"/>
    <s v="1/30/2021"/>
    <x v="2"/>
    <n v="2054"/>
    <x v="2"/>
    <n v="6431.67"/>
    <n v="2580.09"/>
    <n v="129"/>
    <s v="11/19/2023"/>
    <s v="6/5/2023"/>
    <n v="341"/>
    <n v="2054"/>
    <s v="12/9/2023"/>
    <s v="Complaint"/>
    <s v="Resolved"/>
    <s v="8/2/2023"/>
    <n v="1"/>
    <x v="7"/>
    <x v="2"/>
  </r>
  <r>
    <n v="2055"/>
    <s v="Betty"/>
    <s v="Hall"/>
    <n v="22"/>
    <x v="2"/>
    <s v="Address_2055"/>
    <x v="1"/>
    <n v="19458796908"/>
    <s v="betty.hall@kag.com"/>
    <x v="1"/>
    <n v="1644.19"/>
    <s v="12/6/2001"/>
    <s v="4/23/2023"/>
    <n v="2055"/>
    <n v="45115"/>
    <x v="2"/>
    <n v="1785.52"/>
    <n v="-141.33000000000001"/>
    <x v="75"/>
    <n v="2055"/>
    <n v="34360.01"/>
    <x v="2"/>
    <n v="9.75"/>
    <n v="60"/>
    <s v="5/7/2022"/>
    <x v="0"/>
    <n v="2055"/>
    <x v="2"/>
    <n v="4085.3"/>
    <n v="990.39"/>
    <n v="49.52"/>
    <s v="12/2/2023"/>
    <s v="8/6/2023"/>
    <n v="2233"/>
    <n v="2055"/>
    <s v="10/26/2023"/>
    <s v="Suggestion"/>
    <s v="Pending"/>
    <s v="2/24/2023"/>
    <n v="-1"/>
    <x v="2"/>
    <x v="2"/>
  </r>
  <r>
    <n v="2056"/>
    <s v="Elizabeth"/>
    <s v="Rodriguez"/>
    <n v="68"/>
    <x v="0"/>
    <s v="Address_2056"/>
    <x v="33"/>
    <n v="19458796909"/>
    <s v="elizabeth.rodriguez@kag.com"/>
    <x v="0"/>
    <n v="2232.0100000000002"/>
    <s v="6/3/2012"/>
    <s v="9/7/2023"/>
    <n v="2056"/>
    <n v="45125"/>
    <x v="1"/>
    <n v="2543.7399999999998"/>
    <n v="-311.73"/>
    <x v="57"/>
    <n v="2056"/>
    <n v="13951.53"/>
    <x v="0"/>
    <n v="5.35"/>
    <n v="24"/>
    <s v="6/8/2020"/>
    <x v="1"/>
    <n v="2056"/>
    <x v="0"/>
    <n v="7703.71"/>
    <n v="1696.92"/>
    <n v="84.85"/>
    <s v="4/2/2023"/>
    <s v="1/12/2023"/>
    <n v="3807"/>
    <n v="2056"/>
    <s v="10/6/2023"/>
    <s v="Suggestion"/>
    <s v="Pending"/>
    <s v="7/20/2023"/>
    <n v="1"/>
    <x v="2"/>
    <x v="3"/>
  </r>
  <r>
    <n v="2057"/>
    <s v="Andrew"/>
    <s v="Sanchez"/>
    <n v="56"/>
    <x v="0"/>
    <s v="Address_2057"/>
    <x v="2"/>
    <n v="19458796910"/>
    <s v="andrew.sanchez@kag.com"/>
    <x v="0"/>
    <n v="6170.45"/>
    <s v="9/2/2001"/>
    <s v="9/8/2023"/>
    <n v="2057"/>
    <n v="45001"/>
    <x v="0"/>
    <n v="3251.13"/>
    <n v="9421.58"/>
    <x v="91"/>
    <n v="2057"/>
    <n v="3196.39"/>
    <x v="0"/>
    <n v="8.91"/>
    <n v="12"/>
    <s v="8/12/2022"/>
    <x v="0"/>
    <n v="2057"/>
    <x v="1"/>
    <n v="7033.31"/>
    <n v="3146.58"/>
    <n v="157.33000000000001"/>
    <s v="3/15/2023"/>
    <s v="2/5/2023"/>
    <n v="5154"/>
    <n v="2057"/>
    <s v="4/15/2023"/>
    <s v="Complaint"/>
    <s v="Pending"/>
    <s v="10/22/2023"/>
    <n v="1"/>
    <x v="11"/>
    <x v="1"/>
  </r>
  <r>
    <n v="2058"/>
    <s v="Mark"/>
    <s v="Brown"/>
    <n v="58"/>
    <x v="1"/>
    <s v="Address_2058"/>
    <x v="10"/>
    <n v="19458796911"/>
    <s v="mark.brown@kag.com"/>
    <x v="1"/>
    <n v="3961.88"/>
    <s v="11/2/2013"/>
    <s v="1/15/2023"/>
    <n v="2058"/>
    <n v="44959"/>
    <x v="0"/>
    <n v="2516.69"/>
    <n v="6478.57"/>
    <x v="11"/>
    <n v="2058"/>
    <n v="25374.720000000001"/>
    <x v="2"/>
    <n v="7.61"/>
    <n v="60"/>
    <s v="8/17/2022"/>
    <x v="1"/>
    <n v="2058"/>
    <x v="1"/>
    <n v="5210.8900000000003"/>
    <n v="2869.49"/>
    <n v="143.47"/>
    <s v="11/4/2023"/>
    <s v="8/30/2023"/>
    <n v="2524"/>
    <n v="2058"/>
    <s v="5/25/2023"/>
    <s v="Praise"/>
    <s v="Pending"/>
    <s v="7/25/2023"/>
    <n v="1"/>
    <x v="9"/>
    <x v="1"/>
  </r>
  <r>
    <n v="2059"/>
    <s v="Joseph"/>
    <s v="Taylor"/>
    <n v="51"/>
    <x v="0"/>
    <s v="Address_2059"/>
    <x v="35"/>
    <n v="19458796912"/>
    <s v="joseph.taylor@kag.com"/>
    <x v="1"/>
    <n v="944.84"/>
    <s v="11/1/2021"/>
    <s v="6/18/2023"/>
    <n v="2059"/>
    <n v="45121"/>
    <x v="1"/>
    <n v="3953.74"/>
    <n v="4898.58"/>
    <x v="31"/>
    <n v="2059"/>
    <n v="35940.800000000003"/>
    <x v="0"/>
    <n v="2.61"/>
    <n v="24"/>
    <s v="6/24/2020"/>
    <x v="1"/>
    <n v="2059"/>
    <x v="0"/>
    <n v="7930.4"/>
    <n v="2242.15"/>
    <n v="112.11"/>
    <s v="4/26/2023"/>
    <s v="8/23/2023"/>
    <n v="7406"/>
    <n v="2059"/>
    <s v="8/12/2023"/>
    <s v="Suggestion"/>
    <s v="Resolved"/>
    <s v="6/29/2023"/>
    <n v="1"/>
    <x v="2"/>
    <x v="1"/>
  </r>
  <r>
    <n v="2060"/>
    <s v="Steven"/>
    <s v="Thomas"/>
    <n v="56"/>
    <x v="1"/>
    <s v="Address_2060"/>
    <x v="4"/>
    <n v="19458796913"/>
    <s v="steven.thomas@kag.com"/>
    <x v="1"/>
    <n v="2961.23"/>
    <s v="1/29/2011"/>
    <s v="3/14/2023"/>
    <n v="2060"/>
    <n v="45019"/>
    <x v="2"/>
    <n v="793.8"/>
    <n v="3755.03"/>
    <x v="71"/>
    <n v="2060"/>
    <n v="14163.56"/>
    <x v="2"/>
    <n v="8.61"/>
    <n v="60"/>
    <s v="3/31/2022"/>
    <x v="0"/>
    <n v="2060"/>
    <x v="2"/>
    <n v="8365.58"/>
    <n v="311.61"/>
    <n v="15.58"/>
    <s v="1/17/2023"/>
    <s v="8/6/2023"/>
    <n v="4149"/>
    <n v="2060"/>
    <s v="10/6/2023"/>
    <s v="Praise"/>
    <s v="Resolved"/>
    <s v="6/6/2023"/>
    <n v="1"/>
    <x v="1"/>
    <x v="1"/>
  </r>
  <r>
    <n v="2061"/>
    <s v="John"/>
    <s v="Anderson"/>
    <n v="49"/>
    <x v="1"/>
    <s v="Address_2061"/>
    <x v="20"/>
    <n v="19458796914"/>
    <s v="john.anderson@kag.com"/>
    <x v="1"/>
    <n v="858.55"/>
    <s v="1/1/2022"/>
    <s v="9/27/2023"/>
    <n v="2061"/>
    <n v="45060"/>
    <x v="2"/>
    <n v="1986.98"/>
    <n v="-1128.43"/>
    <x v="23"/>
    <n v="2061"/>
    <n v="9268.06"/>
    <x v="2"/>
    <n v="1.46"/>
    <n v="48"/>
    <s v="12/26/2020"/>
    <x v="2"/>
    <n v="2061"/>
    <x v="1"/>
    <n v="6848.53"/>
    <n v="2268.65"/>
    <n v="113.43"/>
    <s v="8/1/2023"/>
    <s v="3/10/2023"/>
    <n v="4014"/>
    <n v="2061"/>
    <s v="11/22/2023"/>
    <s v="Suggestion"/>
    <s v="Pending"/>
    <s v="6/19/2023"/>
    <n v="-1"/>
    <x v="10"/>
    <x v="1"/>
  </r>
  <r>
    <n v="2062"/>
    <s v="Barbara"/>
    <s v="Wright"/>
    <n v="46"/>
    <x v="0"/>
    <s v="Address_2062"/>
    <x v="9"/>
    <n v="19458796915"/>
    <s v="barbara.wright@kag.com"/>
    <x v="1"/>
    <n v="6674.86"/>
    <s v="8/14/2020"/>
    <s v="9/21/2023"/>
    <n v="2062"/>
    <n v="45118"/>
    <x v="0"/>
    <n v="341.88"/>
    <n v="6332.98"/>
    <x v="23"/>
    <n v="2062"/>
    <n v="4688.78"/>
    <x v="0"/>
    <n v="5.57"/>
    <n v="12"/>
    <s v="4/14/2022"/>
    <x v="1"/>
    <n v="2062"/>
    <x v="0"/>
    <n v="1140.56"/>
    <n v="2832.49"/>
    <n v="141.62"/>
    <s v="7/11/2023"/>
    <s v="11/2/2023"/>
    <n v="8423"/>
    <n v="2062"/>
    <s v="2/8/2023"/>
    <s v="Complaint"/>
    <s v="Pending"/>
    <s v="5/20/2023"/>
    <n v="1"/>
    <x v="2"/>
    <x v="1"/>
  </r>
  <r>
    <n v="2063"/>
    <s v="Ronald"/>
    <s v="Jones"/>
    <n v="46"/>
    <x v="0"/>
    <s v="Address_2063"/>
    <x v="1"/>
    <n v="19458796916"/>
    <s v="ronald.jones@kag.com"/>
    <x v="1"/>
    <n v="5618.91"/>
    <s v="1/10/2020"/>
    <s v="11/28/2023"/>
    <n v="2063"/>
    <n v="45032"/>
    <x v="1"/>
    <n v="3360.47"/>
    <n v="8979.3799999999992"/>
    <x v="54"/>
    <n v="2063"/>
    <n v="42259.21"/>
    <x v="0"/>
    <n v="3.29"/>
    <n v="24"/>
    <s v="8/28/2021"/>
    <x v="1"/>
    <n v="2063"/>
    <x v="2"/>
    <n v="5191.3999999999996"/>
    <n v="1093.95"/>
    <n v="54.7"/>
    <s v="10/2/2023"/>
    <s v="7/28/2023"/>
    <n v="7272"/>
    <n v="2063"/>
    <s v="9/15/2023"/>
    <s v="Suggestion"/>
    <s v="Pending"/>
    <s v="1/31/2023"/>
    <n v="1"/>
    <x v="1"/>
    <x v="1"/>
  </r>
  <r>
    <n v="2064"/>
    <s v="Ashley"/>
    <s v="Jones"/>
    <n v="41"/>
    <x v="1"/>
    <s v="Address_2064"/>
    <x v="12"/>
    <n v="19458796917"/>
    <s v="ashley.jones@kag.com"/>
    <x v="0"/>
    <n v="4136.09"/>
    <s v="11/23/2022"/>
    <s v="3/8/2023"/>
    <n v="2064"/>
    <n v="45157"/>
    <x v="0"/>
    <n v="3787.59"/>
    <n v="348.5"/>
    <x v="92"/>
    <n v="2064"/>
    <n v="3681.84"/>
    <x v="2"/>
    <n v="4.25"/>
    <n v="36"/>
    <s v="1/17/2022"/>
    <x v="0"/>
    <n v="2064"/>
    <x v="1"/>
    <n v="4929.71"/>
    <n v="72.03"/>
    <n v="3.6"/>
    <s v="7/30/2023"/>
    <s v="5/17/2023"/>
    <n v="366"/>
    <n v="2064"/>
    <s v="7/20/2023"/>
    <s v="Complaint"/>
    <s v="Pending"/>
    <s v="8/30/2023"/>
    <n v="1"/>
    <x v="5"/>
    <x v="0"/>
  </r>
  <r>
    <n v="2065"/>
    <s v="Charles"/>
    <s v="Martin"/>
    <n v="63"/>
    <x v="0"/>
    <s v="Address_2065"/>
    <x v="5"/>
    <n v="19458796918"/>
    <s v="charles.martin@kag.com"/>
    <x v="0"/>
    <n v="9284"/>
    <s v="7/29/2021"/>
    <s v="9/16/2023"/>
    <n v="2065"/>
    <n v="45225"/>
    <x v="0"/>
    <n v="3340.25"/>
    <n v="12624.25"/>
    <x v="5"/>
    <n v="2065"/>
    <n v="30860.78"/>
    <x v="2"/>
    <n v="7.81"/>
    <n v="36"/>
    <s v="4/5/2022"/>
    <x v="1"/>
    <n v="2065"/>
    <x v="0"/>
    <n v="9044.73"/>
    <n v="2560.69"/>
    <n v="128.03"/>
    <s v="8/9/2023"/>
    <s v="3/21/2023"/>
    <n v="493"/>
    <n v="2065"/>
    <s v="3/8/2023"/>
    <s v="Complaint"/>
    <s v="Pending"/>
    <s v="4/28/2023"/>
    <n v="1"/>
    <x v="8"/>
    <x v="3"/>
  </r>
  <r>
    <n v="2066"/>
    <s v="Donald"/>
    <s v="Anderson"/>
    <n v="48"/>
    <x v="1"/>
    <s v="Address_2066"/>
    <x v="35"/>
    <n v="19458796919"/>
    <s v="donald.anderson@kag.com"/>
    <x v="1"/>
    <n v="5235.38"/>
    <s v="7/2/2019"/>
    <s v="5/12/2023"/>
    <n v="2066"/>
    <n v="44954"/>
    <x v="2"/>
    <n v="4776.22"/>
    <n v="10011.6"/>
    <x v="70"/>
    <n v="2066"/>
    <n v="38398.92"/>
    <x v="1"/>
    <n v="7.15"/>
    <n v="48"/>
    <s v="5/8/2020"/>
    <x v="0"/>
    <n v="2066"/>
    <x v="1"/>
    <n v="5592.8"/>
    <n v="1896.1"/>
    <n v="94.8"/>
    <s v="12/12/2023"/>
    <s v="2/13/2023"/>
    <n v="8012"/>
    <n v="2066"/>
    <s v="4/15/2023"/>
    <s v="Praise"/>
    <s v="Resolved"/>
    <s v="4/26/2023"/>
    <n v="1"/>
    <x v="3"/>
    <x v="1"/>
  </r>
  <r>
    <n v="2067"/>
    <s v="Nancy"/>
    <s v="Moore"/>
    <n v="41"/>
    <x v="0"/>
    <s v="Address_2067"/>
    <x v="35"/>
    <n v="19458796920"/>
    <s v="nancy.moore@kag.com"/>
    <x v="1"/>
    <n v="8886.6"/>
    <s v="7/27/2006"/>
    <s v="5/4/2023"/>
    <n v="2067"/>
    <n v="45240"/>
    <x v="0"/>
    <n v="4661.3900000000003"/>
    <n v="13547.99"/>
    <x v="68"/>
    <n v="2067"/>
    <n v="39243.61"/>
    <x v="2"/>
    <n v="4.96"/>
    <n v="48"/>
    <s v="6/4/2021"/>
    <x v="0"/>
    <n v="2067"/>
    <x v="1"/>
    <n v="4373.66"/>
    <n v="3449.29"/>
    <n v="172.46"/>
    <s v="10/27/2023"/>
    <s v="1/14/2023"/>
    <n v="6463"/>
    <n v="2067"/>
    <s v="8/2/2023"/>
    <s v="Complaint"/>
    <s v="Pending"/>
    <s v="7/2/2023"/>
    <n v="1"/>
    <x v="4"/>
    <x v="0"/>
  </r>
  <r>
    <n v="2068"/>
    <s v="Sarah"/>
    <s v="Campbell"/>
    <n v="32"/>
    <x v="1"/>
    <s v="Address_2068"/>
    <x v="31"/>
    <n v="19458796921"/>
    <s v="sarah.campbell@kag.com"/>
    <x v="1"/>
    <n v="5832.94"/>
    <s v="7/26/2013"/>
    <s v="8/12/2023"/>
    <n v="2068"/>
    <n v="44941"/>
    <x v="1"/>
    <n v="1359.38"/>
    <n v="7192.32"/>
    <x v="32"/>
    <n v="2068"/>
    <n v="33031.300000000003"/>
    <x v="0"/>
    <n v="1.41"/>
    <n v="24"/>
    <s v="1/12/2021"/>
    <x v="2"/>
    <n v="2068"/>
    <x v="2"/>
    <n v="3815.5"/>
    <n v="628.99"/>
    <n v="31.45"/>
    <s v="1/1/2023"/>
    <s v="7/22/2023"/>
    <n v="5873"/>
    <n v="2068"/>
    <s v="9/8/2023"/>
    <s v="Praise"/>
    <s v="Pending"/>
    <s v="9/28/2023"/>
    <n v="1"/>
    <x v="3"/>
    <x v="4"/>
  </r>
  <r>
    <n v="2069"/>
    <s v="Paul"/>
    <s v="Johnson"/>
    <n v="29"/>
    <x v="1"/>
    <s v="Address_2069"/>
    <x v="13"/>
    <n v="19458796922"/>
    <s v="paul.johnson@kag.com"/>
    <x v="1"/>
    <n v="3830.25"/>
    <s v="10/6/2003"/>
    <s v="6/23/2023"/>
    <n v="2069"/>
    <n v="45078"/>
    <x v="1"/>
    <n v="1223.43"/>
    <n v="2606.8200000000002"/>
    <x v="44"/>
    <n v="2069"/>
    <n v="32987"/>
    <x v="2"/>
    <n v="1.36"/>
    <n v="12"/>
    <s v="10/31/2020"/>
    <x v="0"/>
    <n v="2069"/>
    <x v="2"/>
    <n v="6368.84"/>
    <n v="2708.91"/>
    <n v="135.44999999999999"/>
    <s v="3/15/2023"/>
    <s v="2/22/2023"/>
    <n v="6344"/>
    <n v="2069"/>
    <s v="4/10/2023"/>
    <s v="Praise"/>
    <s v="Pending"/>
    <s v="5/24/2023"/>
    <n v="1"/>
    <x v="7"/>
    <x v="4"/>
  </r>
  <r>
    <n v="2070"/>
    <s v="Patricia"/>
    <s v="Lewis"/>
    <n v="37"/>
    <x v="2"/>
    <s v="Address_2070"/>
    <x v="37"/>
    <n v="19458796923"/>
    <s v="patricia.lewis@kag.com"/>
    <x v="1"/>
    <n v="5436.07"/>
    <s v="5/15/2004"/>
    <s v="9/27/2023"/>
    <n v="2070"/>
    <n v="45289"/>
    <x v="1"/>
    <n v="136.36000000000001"/>
    <n v="5299.71"/>
    <x v="51"/>
    <n v="2070"/>
    <n v="24230.5"/>
    <x v="0"/>
    <n v="7.32"/>
    <n v="12"/>
    <s v="3/5/2021"/>
    <x v="2"/>
    <n v="2070"/>
    <x v="1"/>
    <n v="1641.05"/>
    <n v="4497.93"/>
    <n v="224.9"/>
    <s v="11/9/2023"/>
    <s v="12/27/2023"/>
    <n v="8230"/>
    <n v="2070"/>
    <s v="6/24/2023"/>
    <s v="Suggestion"/>
    <s v="Resolved"/>
    <s v="7/5/2023"/>
    <n v="1"/>
    <x v="0"/>
    <x v="0"/>
  </r>
  <r>
    <n v="2071"/>
    <s v="Betty"/>
    <s v="Gonzalez"/>
    <n v="21"/>
    <x v="0"/>
    <s v="Address_2071"/>
    <x v="19"/>
    <n v="19458796924"/>
    <s v="betty.gonzalez@kag.com"/>
    <x v="0"/>
    <n v="1603.44"/>
    <s v="3/16/2017"/>
    <s v="5/21/2023"/>
    <n v="2071"/>
    <n v="45016"/>
    <x v="1"/>
    <n v="2517.8200000000002"/>
    <n v="4121.26"/>
    <x v="31"/>
    <n v="2071"/>
    <n v="21418.639999999999"/>
    <x v="1"/>
    <n v="9.5399999999999991"/>
    <n v="36"/>
    <s v="12/24/2021"/>
    <x v="1"/>
    <n v="2071"/>
    <x v="2"/>
    <n v="8880.1299999999992"/>
    <n v="4627.22"/>
    <n v="231.36"/>
    <s v="10/6/2023"/>
    <s v="4/10/2023"/>
    <n v="1956"/>
    <n v="2071"/>
    <s v="5/19/2023"/>
    <s v="Suggestion"/>
    <s v="Resolved"/>
    <s v="3/21/2023"/>
    <n v="1"/>
    <x v="11"/>
    <x v="2"/>
  </r>
  <r>
    <n v="2072"/>
    <s v="Amanda"/>
    <s v="Brown"/>
    <n v="30"/>
    <x v="1"/>
    <s v="Address_2072"/>
    <x v="8"/>
    <n v="19458796925"/>
    <s v="amanda.brown@kag.com"/>
    <x v="1"/>
    <n v="6780.06"/>
    <s v="1/15/2002"/>
    <s v="5/16/2023"/>
    <n v="2072"/>
    <n v="45116"/>
    <x v="2"/>
    <n v="4306.99"/>
    <n v="2473.0700000000002"/>
    <x v="68"/>
    <n v="2072"/>
    <n v="7730.38"/>
    <x v="2"/>
    <n v="8.6300000000000008"/>
    <n v="48"/>
    <s v="12/29/2020"/>
    <x v="0"/>
    <n v="2072"/>
    <x v="0"/>
    <n v="6583"/>
    <n v="4397.7700000000004"/>
    <n v="219.89"/>
    <s v="3/20/2023"/>
    <s v="6/25/2023"/>
    <n v="7952"/>
    <n v="2072"/>
    <s v="10/22/2023"/>
    <s v="Praise"/>
    <s v="Pending"/>
    <s v="8/9/2023"/>
    <n v="-1"/>
    <x v="2"/>
    <x v="4"/>
  </r>
  <r>
    <n v="2073"/>
    <s v="Sarah"/>
    <s v="Adams"/>
    <n v="58"/>
    <x v="1"/>
    <s v="Address_2073"/>
    <x v="24"/>
    <n v="19458796926"/>
    <s v="sarah.adams@kag.com"/>
    <x v="0"/>
    <n v="9823.1200000000008"/>
    <s v="1/6/2015"/>
    <s v="8/18/2023"/>
    <n v="2073"/>
    <n v="45119"/>
    <x v="2"/>
    <n v="795.96"/>
    <n v="9027.16"/>
    <x v="71"/>
    <n v="2073"/>
    <n v="27232.33"/>
    <x v="0"/>
    <n v="2.1"/>
    <n v="36"/>
    <s v="11/28/2020"/>
    <x v="0"/>
    <n v="2073"/>
    <x v="2"/>
    <n v="3179.58"/>
    <n v="4009.46"/>
    <n v="200.47"/>
    <s v="11/17/2023"/>
    <s v="9/13/2023"/>
    <n v="266"/>
    <n v="2073"/>
    <s v="2/15/2023"/>
    <s v="Praise"/>
    <s v="Resolved"/>
    <s v="6/6/2023"/>
    <n v="1"/>
    <x v="2"/>
    <x v="1"/>
  </r>
  <r>
    <n v="2074"/>
    <s v="Nancy"/>
    <s v="Hall"/>
    <n v="61"/>
    <x v="0"/>
    <s v="Address_2074"/>
    <x v="3"/>
    <n v="19458796927"/>
    <s v="nancy.hall@kag.com"/>
    <x v="1"/>
    <n v="2549.64"/>
    <s v="8/21/2009"/>
    <s v="4/12/2023"/>
    <n v="2074"/>
    <n v="44952"/>
    <x v="2"/>
    <n v="2970.97"/>
    <n v="5520.61"/>
    <x v="39"/>
    <n v="2074"/>
    <n v="4480.46"/>
    <x v="0"/>
    <n v="2.09"/>
    <n v="24"/>
    <s v="3/21/2020"/>
    <x v="1"/>
    <n v="2074"/>
    <x v="0"/>
    <n v="3569.45"/>
    <n v="4690.1000000000004"/>
    <n v="234.51"/>
    <s v="4/20/2023"/>
    <s v="7/1/2023"/>
    <n v="5941"/>
    <n v="2074"/>
    <s v="11/15/2023"/>
    <s v="Praise"/>
    <s v="Resolved"/>
    <s v="8/9/2023"/>
    <n v="1"/>
    <x v="3"/>
    <x v="3"/>
  </r>
  <r>
    <n v="2075"/>
    <s v="Stephanie"/>
    <s v="Martinez"/>
    <n v="27"/>
    <x v="0"/>
    <s v="Address_2075"/>
    <x v="5"/>
    <n v="19458796928"/>
    <s v="stephanie.martinez@kag.com"/>
    <x v="0"/>
    <n v="3299.66"/>
    <s v="5/15/2009"/>
    <s v="10/29/2023"/>
    <n v="2075"/>
    <n v="45036"/>
    <x v="2"/>
    <n v="3604.63"/>
    <n v="6904.29"/>
    <x v="96"/>
    <n v="2075"/>
    <n v="23941.66"/>
    <x v="0"/>
    <n v="6.49"/>
    <n v="36"/>
    <s v="2/26/2022"/>
    <x v="1"/>
    <n v="2075"/>
    <x v="0"/>
    <n v="9131.08"/>
    <n v="4844.26"/>
    <n v="242.21"/>
    <s v="5/28/2023"/>
    <s v="1/3/2023"/>
    <n v="6081"/>
    <n v="2075"/>
    <s v="2/8/2023"/>
    <s v="Praise"/>
    <s v="Resolved"/>
    <s v="11/8/2023"/>
    <n v="1"/>
    <x v="1"/>
    <x v="4"/>
  </r>
  <r>
    <n v="2076"/>
    <s v="Ronald"/>
    <s v="Walker"/>
    <n v="58"/>
    <x v="0"/>
    <s v="Address_2076"/>
    <x v="14"/>
    <n v="19458796929"/>
    <s v="ronald.walker@kag.com"/>
    <x v="0"/>
    <n v="4120.3100000000004"/>
    <s v="8/21/2008"/>
    <s v="10/14/2023"/>
    <n v="2076"/>
    <n v="45277"/>
    <x v="1"/>
    <n v="1844.76"/>
    <n v="5965.07"/>
    <x v="26"/>
    <n v="2076"/>
    <n v="36814.14"/>
    <x v="0"/>
    <n v="6.92"/>
    <n v="36"/>
    <s v="9/15/2022"/>
    <x v="1"/>
    <n v="2076"/>
    <x v="1"/>
    <n v="1296.43"/>
    <n v="1422.13"/>
    <n v="71.11"/>
    <s v="12/6/2023"/>
    <s v="4/29/2023"/>
    <n v="7943"/>
    <n v="2076"/>
    <s v="5/20/2023"/>
    <s v="Complaint"/>
    <s v="Pending"/>
    <s v="6/30/2023"/>
    <n v="1"/>
    <x v="0"/>
    <x v="1"/>
  </r>
  <r>
    <n v="2077"/>
    <s v="Emily"/>
    <s v="Green"/>
    <n v="40"/>
    <x v="2"/>
    <s v="Address_2077"/>
    <x v="15"/>
    <n v="19458796930"/>
    <s v="emily.green@kag.com"/>
    <x v="1"/>
    <n v="4886.4799999999996"/>
    <s v="6/16/2007"/>
    <s v="4/1/2023"/>
    <n v="2077"/>
    <n v="45055"/>
    <x v="1"/>
    <n v="3517.69"/>
    <n v="8404.17"/>
    <x v="15"/>
    <n v="2077"/>
    <n v="22700.29"/>
    <x v="1"/>
    <n v="6.55"/>
    <n v="48"/>
    <s v="3/31/2021"/>
    <x v="1"/>
    <n v="2077"/>
    <x v="2"/>
    <n v="3724.32"/>
    <n v="2438.67"/>
    <n v="121.93"/>
    <s v="5/31/2023"/>
    <s v="9/3/2023"/>
    <n v="2701"/>
    <n v="2077"/>
    <s v="5/12/2023"/>
    <s v="Complaint"/>
    <s v="Pending"/>
    <s v="11/24/2023"/>
    <n v="1"/>
    <x v="10"/>
    <x v="0"/>
  </r>
  <r>
    <n v="2078"/>
    <s v="Kenneth"/>
    <s v="Davis"/>
    <n v="24"/>
    <x v="0"/>
    <s v="Address_2078"/>
    <x v="14"/>
    <n v="19458796931"/>
    <s v="kenneth.davis@kag.com"/>
    <x v="1"/>
    <n v="7219.12"/>
    <s v="9/8/2011"/>
    <s v="7/28/2023"/>
    <n v="2078"/>
    <n v="45008"/>
    <x v="0"/>
    <n v="4188.21"/>
    <n v="11407.33"/>
    <x v="8"/>
    <n v="2078"/>
    <n v="25905.87"/>
    <x v="0"/>
    <n v="8.9700000000000006"/>
    <n v="48"/>
    <s v="12/13/2022"/>
    <x v="0"/>
    <n v="2078"/>
    <x v="2"/>
    <n v="3644.05"/>
    <n v="3548.03"/>
    <n v="177.4"/>
    <s v="12/17/2023"/>
    <s v="2/23/2023"/>
    <n v="1837"/>
    <n v="2078"/>
    <s v="8/31/2023"/>
    <s v="Praise"/>
    <s v="Resolved"/>
    <s v="1/18/2023"/>
    <n v="1"/>
    <x v="11"/>
    <x v="2"/>
  </r>
  <r>
    <n v="2079"/>
    <s v="Margaret"/>
    <s v="Williams"/>
    <n v="29"/>
    <x v="2"/>
    <s v="Address_2079"/>
    <x v="17"/>
    <n v="19458796932"/>
    <s v="margaret.williams@kag.com"/>
    <x v="1"/>
    <n v="1453.06"/>
    <s v="6/30/2016"/>
    <s v="2/4/2023"/>
    <n v="2079"/>
    <n v="45135"/>
    <x v="0"/>
    <n v="62.44"/>
    <n v="1515.5"/>
    <x v="54"/>
    <n v="2079"/>
    <n v="42268.09"/>
    <x v="2"/>
    <n v="3.08"/>
    <n v="12"/>
    <s v="8/19/2020"/>
    <x v="2"/>
    <n v="2079"/>
    <x v="0"/>
    <n v="7711.86"/>
    <n v="2540.3000000000002"/>
    <n v="127.02"/>
    <s v="3/22/2023"/>
    <s v="1/4/2023"/>
    <n v="9834"/>
    <n v="2079"/>
    <s v="2/21/2023"/>
    <s v="Suggestion"/>
    <s v="Resolved"/>
    <s v="9/21/2023"/>
    <n v="1"/>
    <x v="2"/>
    <x v="4"/>
  </r>
  <r>
    <n v="2080"/>
    <s v="Kimberly"/>
    <s v="Mitchell"/>
    <n v="65"/>
    <x v="0"/>
    <s v="Address_2080"/>
    <x v="39"/>
    <n v="19458796933"/>
    <s v="kimberly.mitchell@kag.com"/>
    <x v="0"/>
    <n v="3094.41"/>
    <s v="8/5/2016"/>
    <s v="3/3/2023"/>
    <n v="2080"/>
    <n v="44972"/>
    <x v="2"/>
    <n v="3678.79"/>
    <n v="-584.38"/>
    <x v="74"/>
    <n v="2080"/>
    <n v="32682.53"/>
    <x v="1"/>
    <n v="2.5499999999999998"/>
    <n v="12"/>
    <s v="6/24/2022"/>
    <x v="2"/>
    <n v="2080"/>
    <x v="2"/>
    <n v="2830.74"/>
    <n v="4537.62"/>
    <n v="226.88"/>
    <s v="8/7/2023"/>
    <s v="5/8/2023"/>
    <n v="3471"/>
    <n v="2080"/>
    <s v="9/12/2023"/>
    <s v="Suggestion"/>
    <s v="Resolved"/>
    <s v="11/7/2023"/>
    <n v="1"/>
    <x v="9"/>
    <x v="3"/>
  </r>
  <r>
    <n v="2081"/>
    <s v="Margaret"/>
    <s v="Rivera"/>
    <n v="32"/>
    <x v="2"/>
    <s v="Address_2081"/>
    <x v="37"/>
    <n v="19458796934"/>
    <s v="margaret.rivera@kag.com"/>
    <x v="1"/>
    <n v="5432.84"/>
    <s v="8/11/2011"/>
    <s v="6/1/2023"/>
    <n v="2081"/>
    <n v="44927"/>
    <x v="0"/>
    <n v="3003.2"/>
    <n v="2429.64"/>
    <x v="33"/>
    <n v="2081"/>
    <n v="7252.23"/>
    <x v="0"/>
    <n v="9.23"/>
    <n v="12"/>
    <s v="8/2/2022"/>
    <x v="2"/>
    <n v="2081"/>
    <x v="0"/>
    <n v="1591.87"/>
    <n v="4872.95"/>
    <n v="243.65"/>
    <s v="4/12/2023"/>
    <s v="4/5/2023"/>
    <n v="5958"/>
    <n v="2081"/>
    <s v="7/2/2023"/>
    <s v="Praise"/>
    <s v="Resolved"/>
    <s v="12/25/2023"/>
    <n v="-1"/>
    <x v="3"/>
    <x v="4"/>
  </r>
  <r>
    <n v="2082"/>
    <s v="Mary"/>
    <s v="Rodriguez"/>
    <n v="24"/>
    <x v="0"/>
    <s v="Address_2082"/>
    <x v="5"/>
    <n v="19458796935"/>
    <s v="mary.rodriguez@kag.com"/>
    <x v="1"/>
    <n v="5936.82"/>
    <s v="8/23/2009"/>
    <s v="3/6/2023"/>
    <n v="2082"/>
    <n v="44977"/>
    <x v="2"/>
    <n v="4225.7299999999996"/>
    <n v="10162.549999999999"/>
    <x v="12"/>
    <n v="2082"/>
    <n v="27603.919999999998"/>
    <x v="1"/>
    <n v="7.5"/>
    <n v="36"/>
    <s v="5/27/2021"/>
    <x v="1"/>
    <n v="2082"/>
    <x v="1"/>
    <n v="4502.53"/>
    <n v="2480.79"/>
    <n v="124.04"/>
    <s v="10/29/2023"/>
    <s v="12/29/2023"/>
    <n v="4768"/>
    <n v="2082"/>
    <s v="4/10/2023"/>
    <s v="Suggestion"/>
    <s v="Resolved"/>
    <s v="8/14/2023"/>
    <n v="1"/>
    <x v="9"/>
    <x v="2"/>
  </r>
  <r>
    <n v="2083"/>
    <s v="Joseph"/>
    <s v="Robinson"/>
    <n v="25"/>
    <x v="2"/>
    <s v="Address_2083"/>
    <x v="9"/>
    <n v="19458796936"/>
    <s v="joseph.robinson@kag.com"/>
    <x v="0"/>
    <n v="5412.64"/>
    <s v="3/17/2003"/>
    <s v="8/9/2023"/>
    <n v="2083"/>
    <n v="45090"/>
    <x v="2"/>
    <n v="701.64"/>
    <n v="6114.28"/>
    <x v="27"/>
    <n v="2083"/>
    <n v="18864.189999999999"/>
    <x v="2"/>
    <n v="7.41"/>
    <n v="36"/>
    <s v="2/1/2020"/>
    <x v="1"/>
    <n v="2083"/>
    <x v="2"/>
    <n v="7469.02"/>
    <n v="1653.72"/>
    <n v="82.69"/>
    <s v="9/18/2023"/>
    <s v="2/12/2023"/>
    <n v="2904"/>
    <n v="2083"/>
    <s v="3/20/2023"/>
    <s v="Complaint"/>
    <s v="Resolved"/>
    <s v="5/23/2023"/>
    <n v="1"/>
    <x v="7"/>
    <x v="2"/>
  </r>
  <r>
    <n v="2084"/>
    <s v="Kimberly"/>
    <s v="Hernandez"/>
    <n v="24"/>
    <x v="1"/>
    <s v="Address_2084"/>
    <x v="14"/>
    <n v="19458796937"/>
    <s v="kimberly.hernandez@kag.com"/>
    <x v="0"/>
    <n v="4411.34"/>
    <s v="3/1/2017"/>
    <s v="12/12/2023"/>
    <n v="2084"/>
    <n v="45251"/>
    <x v="2"/>
    <n v="4037.43"/>
    <n v="8448.77"/>
    <x v="81"/>
    <n v="2084"/>
    <n v="11134.8"/>
    <x v="1"/>
    <n v="4.0199999999999996"/>
    <n v="60"/>
    <s v="1/14/2020"/>
    <x v="1"/>
    <n v="2084"/>
    <x v="1"/>
    <n v="1535.24"/>
    <n v="2035.34"/>
    <n v="101.77"/>
    <s v="2/13/2023"/>
    <s v="7/13/2023"/>
    <n v="5765"/>
    <n v="2084"/>
    <s v="5/23/2023"/>
    <s v="Suggestion"/>
    <s v="Pending"/>
    <s v="10/1/2023"/>
    <n v="1"/>
    <x v="4"/>
    <x v="2"/>
  </r>
  <r>
    <n v="2085"/>
    <s v="Margaret"/>
    <s v="Wright"/>
    <n v="60"/>
    <x v="2"/>
    <s v="Address_2085"/>
    <x v="38"/>
    <n v="19458796938"/>
    <s v="margaret.wright@kag.com"/>
    <x v="1"/>
    <n v="7143.6"/>
    <s v="7/4/2016"/>
    <s v="10/27/2023"/>
    <n v="2085"/>
    <n v="45251"/>
    <x v="0"/>
    <n v="714.49"/>
    <n v="6429.11"/>
    <x v="16"/>
    <n v="2085"/>
    <n v="32750.47"/>
    <x v="1"/>
    <n v="6.65"/>
    <n v="24"/>
    <s v="12/1/2021"/>
    <x v="2"/>
    <n v="2085"/>
    <x v="1"/>
    <n v="2545.13"/>
    <n v="3392.94"/>
    <n v="169.65"/>
    <s v="8/16/2023"/>
    <s v="3/19/2023"/>
    <n v="390"/>
    <n v="2085"/>
    <s v="8/1/2023"/>
    <s v="Suggestion"/>
    <s v="Pending"/>
    <s v="1/14/2023"/>
    <n v="1"/>
    <x v="4"/>
    <x v="1"/>
  </r>
  <r>
    <n v="2086"/>
    <s v="Jennifer"/>
    <s v="Torres"/>
    <n v="21"/>
    <x v="2"/>
    <s v="Address_2086"/>
    <x v="25"/>
    <n v="19458796939"/>
    <s v="jennifer.torres@kag.com"/>
    <x v="1"/>
    <n v="2124.3000000000002"/>
    <s v="6/15/2007"/>
    <s v="12/21/2023"/>
    <n v="2086"/>
    <n v="45248"/>
    <x v="0"/>
    <n v="2928.56"/>
    <n v="-804.26"/>
    <x v="90"/>
    <n v="2086"/>
    <n v="19938.66"/>
    <x v="0"/>
    <n v="7.54"/>
    <n v="60"/>
    <s v="1/26/2022"/>
    <x v="1"/>
    <n v="2086"/>
    <x v="0"/>
    <n v="6690.54"/>
    <n v="3631.24"/>
    <n v="181.56"/>
    <s v="11/3/2023"/>
    <s v="8/18/2023"/>
    <n v="8722"/>
    <n v="2086"/>
    <s v="1/17/2023"/>
    <s v="Praise"/>
    <s v="Resolved"/>
    <s v="11/10/2023"/>
    <n v="1"/>
    <x v="4"/>
    <x v="2"/>
  </r>
  <r>
    <n v="2087"/>
    <s v="Joshua"/>
    <s v="Adams"/>
    <n v="67"/>
    <x v="1"/>
    <s v="Address_2087"/>
    <x v="38"/>
    <n v="19458796940"/>
    <s v="joshua.adams@kag.com"/>
    <x v="1"/>
    <n v="2899"/>
    <s v="11/24/2020"/>
    <s v="2/20/2023"/>
    <n v="2087"/>
    <n v="45025"/>
    <x v="2"/>
    <n v="1361.71"/>
    <n v="4260.71"/>
    <x v="57"/>
    <n v="2087"/>
    <n v="38598.04"/>
    <x v="0"/>
    <n v="6.4"/>
    <n v="24"/>
    <s v="3/21/2021"/>
    <x v="0"/>
    <n v="2087"/>
    <x v="2"/>
    <n v="7360.25"/>
    <n v="1890.32"/>
    <n v="94.52"/>
    <s v="3/28/2023"/>
    <s v="12/11/2023"/>
    <n v="1598"/>
    <n v="2087"/>
    <s v="3/17/2023"/>
    <s v="Praise"/>
    <s v="Resolved"/>
    <s v="4/13/2023"/>
    <n v="1"/>
    <x v="1"/>
    <x v="3"/>
  </r>
  <r>
    <n v="2088"/>
    <s v="Carol"/>
    <s v="Gonzalez"/>
    <n v="68"/>
    <x v="0"/>
    <s v="Address_2088"/>
    <x v="7"/>
    <n v="19458796941"/>
    <s v="carol.gonzalez@kag.com"/>
    <x v="1"/>
    <n v="4500.3900000000003"/>
    <s v="10/30/2019"/>
    <s v="4/18/2023"/>
    <n v="2088"/>
    <n v="45212"/>
    <x v="1"/>
    <n v="1207.6400000000001"/>
    <n v="5708.03"/>
    <x v="45"/>
    <n v="2088"/>
    <n v="29738.54"/>
    <x v="0"/>
    <n v="7.63"/>
    <n v="48"/>
    <s v="5/8/2020"/>
    <x v="2"/>
    <n v="2088"/>
    <x v="2"/>
    <n v="1019.51"/>
    <n v="4231.8900000000003"/>
    <n v="211.59"/>
    <s v="4/24/2023"/>
    <s v="11/30/2023"/>
    <n v="514"/>
    <n v="2088"/>
    <s v="7/21/2023"/>
    <s v="Praise"/>
    <s v="Resolved"/>
    <s v="3/24/2023"/>
    <n v="1"/>
    <x v="8"/>
    <x v="3"/>
  </r>
  <r>
    <n v="2089"/>
    <s v="Barbara"/>
    <s v="Scott"/>
    <n v="24"/>
    <x v="1"/>
    <s v="Address_2089"/>
    <x v="5"/>
    <n v="19458796942"/>
    <s v="barbara.scott@kag.com"/>
    <x v="1"/>
    <n v="6985.48"/>
    <s v="2/18/2004"/>
    <s v="12/10/2023"/>
    <n v="2089"/>
    <n v="45184"/>
    <x v="0"/>
    <n v="2498.71"/>
    <n v="9484.19"/>
    <x v="17"/>
    <n v="2089"/>
    <n v="6108.57"/>
    <x v="0"/>
    <n v="6.31"/>
    <n v="36"/>
    <s v="10/11/2022"/>
    <x v="0"/>
    <n v="2089"/>
    <x v="2"/>
    <n v="9428.2800000000007"/>
    <n v="630.05999999999995"/>
    <n v="31.5"/>
    <s v="5/30/2023"/>
    <s v="7/17/2023"/>
    <n v="9161"/>
    <n v="2089"/>
    <s v="3/21/2023"/>
    <s v="Complaint"/>
    <s v="Pending"/>
    <s v="2/7/2023"/>
    <n v="1"/>
    <x v="6"/>
    <x v="2"/>
  </r>
  <r>
    <n v="2090"/>
    <s v="Michael"/>
    <s v="Gonzalez"/>
    <n v="62"/>
    <x v="1"/>
    <s v="Address_2090"/>
    <x v="24"/>
    <n v="19458796943"/>
    <s v="michael.gonzalez@kag.com"/>
    <x v="1"/>
    <n v="915.27"/>
    <s v="9/22/2021"/>
    <s v="6/23/2023"/>
    <n v="2090"/>
    <n v="45026"/>
    <x v="1"/>
    <n v="3789.08"/>
    <n v="-2873.81"/>
    <x v="89"/>
    <n v="2090"/>
    <n v="18167.11"/>
    <x v="2"/>
    <n v="9.84"/>
    <n v="60"/>
    <s v="8/21/2020"/>
    <x v="1"/>
    <n v="2090"/>
    <x v="0"/>
    <n v="4414.26"/>
    <n v="118.98"/>
    <n v="5.95"/>
    <s v="4/1/2023"/>
    <s v="8/5/2023"/>
    <n v="5038"/>
    <n v="2090"/>
    <s v="1/6/2023"/>
    <s v="Praise"/>
    <s v="Pending"/>
    <s v="3/5/2023"/>
    <n v="1"/>
    <x v="1"/>
    <x v="3"/>
  </r>
  <r>
    <n v="2091"/>
    <s v="Brian"/>
    <s v="Lopez"/>
    <n v="58"/>
    <x v="1"/>
    <s v="Address_2091"/>
    <x v="6"/>
    <n v="19458796944"/>
    <s v="brian.lopez@kag.com"/>
    <x v="1"/>
    <n v="1245.1400000000001"/>
    <s v="3/13/2006"/>
    <s v="10/16/2023"/>
    <n v="2091"/>
    <n v="45285"/>
    <x v="2"/>
    <n v="3229.66"/>
    <n v="4474.8"/>
    <x v="50"/>
    <n v="2091"/>
    <n v="14222.3"/>
    <x v="2"/>
    <n v="5.43"/>
    <n v="36"/>
    <s v="7/23/2022"/>
    <x v="1"/>
    <n v="2091"/>
    <x v="1"/>
    <n v="4254.57"/>
    <n v="4898.79"/>
    <n v="244.94"/>
    <s v="2/20/2023"/>
    <s v="10/23/2023"/>
    <n v="1788"/>
    <n v="2091"/>
    <s v="12/7/2023"/>
    <s v="Complaint"/>
    <s v="Pending"/>
    <s v="2/16/2023"/>
    <n v="1"/>
    <x v="0"/>
    <x v="1"/>
  </r>
  <r>
    <n v="2092"/>
    <s v="Karen"/>
    <s v="Torres"/>
    <n v="47"/>
    <x v="2"/>
    <s v="Address_2092"/>
    <x v="29"/>
    <n v="19458796945"/>
    <s v="karen.torres@kag.com"/>
    <x v="0"/>
    <n v="7845.84"/>
    <s v="11/8/2018"/>
    <s v="7/11/2023"/>
    <n v="2092"/>
    <n v="44951"/>
    <x v="2"/>
    <n v="4942.93"/>
    <n v="2902.91"/>
    <x v="7"/>
    <n v="2092"/>
    <n v="8348.66"/>
    <x v="1"/>
    <n v="1.1100000000000001"/>
    <n v="60"/>
    <s v="6/7/2020"/>
    <x v="1"/>
    <n v="2092"/>
    <x v="0"/>
    <n v="8545.91"/>
    <n v="4601.53"/>
    <n v="230.08"/>
    <s v="7/25/2023"/>
    <s v="6/7/2023"/>
    <n v="5132"/>
    <n v="2092"/>
    <s v="10/5/2023"/>
    <s v="Suggestion"/>
    <s v="Resolved"/>
    <s v="3/9/2023"/>
    <n v="1"/>
    <x v="3"/>
    <x v="1"/>
  </r>
  <r>
    <n v="2093"/>
    <s v="Michelle"/>
    <s v="Martinez"/>
    <n v="35"/>
    <x v="1"/>
    <s v="Address_2093"/>
    <x v="6"/>
    <n v="19458796946"/>
    <s v="michelle.martinez@kag.com"/>
    <x v="0"/>
    <n v="2683.45"/>
    <s v="4/3/2006"/>
    <s v="12/23/2023"/>
    <n v="2093"/>
    <n v="45073"/>
    <x v="0"/>
    <n v="604.11"/>
    <n v="3287.56"/>
    <x v="72"/>
    <n v="2093"/>
    <n v="40210.76"/>
    <x v="2"/>
    <n v="2.4700000000000002"/>
    <n v="12"/>
    <s v="7/16/2021"/>
    <x v="2"/>
    <n v="2093"/>
    <x v="1"/>
    <n v="1986.04"/>
    <n v="1528.81"/>
    <n v="76.44"/>
    <s v="7/22/2023"/>
    <s v="10/6/2023"/>
    <n v="6238"/>
    <n v="2093"/>
    <s v="12/25/2023"/>
    <s v="Complaint"/>
    <s v="Resolved"/>
    <s v="5/29/2023"/>
    <n v="1"/>
    <x v="10"/>
    <x v="4"/>
  </r>
  <r>
    <n v="2094"/>
    <s v="Charles"/>
    <s v="Rodriguez"/>
    <n v="47"/>
    <x v="0"/>
    <s v="Address_2094"/>
    <x v="8"/>
    <n v="19458796947"/>
    <s v="charles.rodriguez@kag.com"/>
    <x v="0"/>
    <n v="9638.52"/>
    <s v="2/7/2008"/>
    <s v="6/16/2023"/>
    <n v="2094"/>
    <n v="45169"/>
    <x v="0"/>
    <n v="3611.58"/>
    <n v="13250.1"/>
    <x v="48"/>
    <n v="2094"/>
    <n v="19547.91"/>
    <x v="0"/>
    <n v="9.68"/>
    <n v="24"/>
    <s v="4/16/2020"/>
    <x v="0"/>
    <n v="2094"/>
    <x v="0"/>
    <n v="3090.75"/>
    <n v="4779.99"/>
    <n v="239"/>
    <s v="8/29/2023"/>
    <s v="2/4/2023"/>
    <n v="9928"/>
    <n v="2094"/>
    <s v="2/14/2023"/>
    <s v="Suggestion"/>
    <s v="Pending"/>
    <s v="10/19/2023"/>
    <n v="1"/>
    <x v="5"/>
    <x v="1"/>
  </r>
  <r>
    <n v="2095"/>
    <s v="Joseph"/>
    <s v="Miller"/>
    <n v="24"/>
    <x v="2"/>
    <s v="Address_2095"/>
    <x v="29"/>
    <n v="19458796948"/>
    <s v="joseph.miller@kag.com"/>
    <x v="0"/>
    <n v="9617.91"/>
    <s v="12/10/2008"/>
    <s v="9/1/2023"/>
    <n v="2095"/>
    <n v="44997"/>
    <x v="0"/>
    <n v="286.8"/>
    <n v="9904.7099999999991"/>
    <x v="61"/>
    <n v="2095"/>
    <n v="31049.68"/>
    <x v="2"/>
    <n v="5.23"/>
    <n v="12"/>
    <s v="9/6/2022"/>
    <x v="0"/>
    <n v="2095"/>
    <x v="2"/>
    <n v="8685.57"/>
    <n v="1564.5"/>
    <n v="78.23"/>
    <s v="3/15/2023"/>
    <s v="3/14/2023"/>
    <n v="1441"/>
    <n v="2095"/>
    <s v="12/29/2023"/>
    <s v="Praise"/>
    <s v="Pending"/>
    <s v="7/27/2023"/>
    <n v="-1"/>
    <x v="11"/>
    <x v="2"/>
  </r>
  <r>
    <n v="2096"/>
    <s v="Steven"/>
    <s v="Johnson"/>
    <n v="69"/>
    <x v="2"/>
    <s v="Address_2096"/>
    <x v="17"/>
    <n v="19458796949"/>
    <s v="steven.johnson@kag.com"/>
    <x v="1"/>
    <n v="6890.86"/>
    <s v="8/19/2009"/>
    <s v="9/12/2023"/>
    <n v="2096"/>
    <n v="45286"/>
    <x v="2"/>
    <n v="1793.69"/>
    <n v="8684.5499999999993"/>
    <x v="69"/>
    <n v="2096"/>
    <n v="44218.59"/>
    <x v="1"/>
    <n v="2.08"/>
    <n v="36"/>
    <s v="12/3/2021"/>
    <x v="2"/>
    <n v="2096"/>
    <x v="0"/>
    <n v="6071.29"/>
    <n v="2360.2399999999998"/>
    <n v="118.01"/>
    <s v="12/23/2023"/>
    <s v="5/2/2023"/>
    <n v="9536"/>
    <n v="2096"/>
    <s v="11/21/2023"/>
    <s v="Suggestion"/>
    <s v="Pending"/>
    <s v="9/15/2023"/>
    <n v="1"/>
    <x v="0"/>
    <x v="3"/>
  </r>
  <r>
    <n v="2097"/>
    <s v="Andrew"/>
    <s v="Thompson"/>
    <n v="65"/>
    <x v="1"/>
    <s v="Address_2097"/>
    <x v="18"/>
    <n v="19458796950"/>
    <s v="andrew.thompson@kag.com"/>
    <x v="1"/>
    <n v="7197.04"/>
    <s v="1/6/2017"/>
    <s v="2/27/2023"/>
    <n v="2097"/>
    <n v="44940"/>
    <x v="1"/>
    <n v="1724.07"/>
    <n v="8921.11"/>
    <x v="15"/>
    <n v="2097"/>
    <n v="27607.32"/>
    <x v="2"/>
    <n v="2.4"/>
    <n v="48"/>
    <s v="4/9/2021"/>
    <x v="2"/>
    <n v="2097"/>
    <x v="0"/>
    <n v="6537.27"/>
    <n v="2641.87"/>
    <n v="132.09"/>
    <s v="8/22/2023"/>
    <s v="10/31/2023"/>
    <n v="3711"/>
    <n v="2097"/>
    <s v="9/17/2023"/>
    <s v="Complaint"/>
    <s v="Resolved"/>
    <s v="1/17/2023"/>
    <n v="1"/>
    <x v="3"/>
    <x v="3"/>
  </r>
  <r>
    <n v="2098"/>
    <s v="Sandra"/>
    <s v="Hill"/>
    <n v="40"/>
    <x v="2"/>
    <s v="Address_2098"/>
    <x v="2"/>
    <n v="19458796951"/>
    <s v="sandra.hill@kag.com"/>
    <x v="0"/>
    <n v="6544.9"/>
    <s v="7/8/2005"/>
    <s v="1/26/2023"/>
    <n v="2098"/>
    <n v="45215"/>
    <x v="1"/>
    <n v="1288.5"/>
    <n v="5256.4"/>
    <x v="29"/>
    <n v="2098"/>
    <n v="13645.95"/>
    <x v="1"/>
    <n v="1.26"/>
    <n v="48"/>
    <s v="6/6/2020"/>
    <x v="0"/>
    <n v="2098"/>
    <x v="1"/>
    <n v="3749.77"/>
    <n v="3193.38"/>
    <n v="159.66999999999999"/>
    <s v="3/16/2023"/>
    <s v="12/10/2023"/>
    <n v="9308"/>
    <n v="2098"/>
    <s v="3/25/2023"/>
    <s v="Suggestion"/>
    <s v="Resolved"/>
    <s v="1/7/2023"/>
    <n v="1"/>
    <x v="8"/>
    <x v="0"/>
  </r>
  <r>
    <n v="2099"/>
    <s v="Linda"/>
    <s v="Flores"/>
    <n v="54"/>
    <x v="0"/>
    <s v="Address_2099"/>
    <x v="25"/>
    <n v="19458796952"/>
    <s v="linda.flores@kag.com"/>
    <x v="0"/>
    <n v="1855.58"/>
    <s v="12/24/2020"/>
    <s v="4/27/2023"/>
    <n v="2099"/>
    <n v="45219"/>
    <x v="0"/>
    <n v="2666.69"/>
    <n v="4522.2700000000004"/>
    <x v="84"/>
    <n v="2099"/>
    <n v="39743.56"/>
    <x v="1"/>
    <n v="3.04"/>
    <n v="12"/>
    <s v="11/24/2021"/>
    <x v="2"/>
    <n v="2099"/>
    <x v="0"/>
    <n v="5808.4"/>
    <n v="2628.33"/>
    <n v="131.41999999999999"/>
    <s v="3/23/2023"/>
    <s v="12/31/2023"/>
    <n v="4082"/>
    <n v="2099"/>
    <s v="7/14/2023"/>
    <s v="Praise"/>
    <s v="Resolved"/>
    <s v="3/6/2023"/>
    <n v="1"/>
    <x v="8"/>
    <x v="1"/>
  </r>
  <r>
    <n v="2100"/>
    <s v="Margaret"/>
    <s v="Hill"/>
    <n v="24"/>
    <x v="2"/>
    <s v="Address_2100"/>
    <x v="8"/>
    <n v="19458796953"/>
    <s v="margaret.hill@kag.com"/>
    <x v="1"/>
    <n v="5054.51"/>
    <s v="11/7/2022"/>
    <s v="8/30/2023"/>
    <n v="2100"/>
    <n v="45289"/>
    <x v="0"/>
    <n v="1225.73"/>
    <n v="3828.78"/>
    <x v="71"/>
    <n v="2100"/>
    <n v="22351.99"/>
    <x v="0"/>
    <n v="9.8800000000000008"/>
    <n v="60"/>
    <s v="11/10/2020"/>
    <x v="2"/>
    <n v="2100"/>
    <x v="0"/>
    <n v="8558.51"/>
    <n v="4557.16"/>
    <n v="227.86"/>
    <s v="8/18/2023"/>
    <s v="12/15/2023"/>
    <n v="7983"/>
    <n v="2100"/>
    <s v="1/24/2023"/>
    <s v="Praise"/>
    <s v="Resolved"/>
    <s v="12/25/2023"/>
    <n v="1"/>
    <x v="0"/>
    <x v="2"/>
  </r>
  <r>
    <n v="2101"/>
    <s v="Deborah"/>
    <s v="Lee"/>
    <n v="55"/>
    <x v="1"/>
    <s v="Address_2101"/>
    <x v="35"/>
    <n v="19458796954"/>
    <s v="deborah.lee@kag.com"/>
    <x v="1"/>
    <n v="7950.86"/>
    <s v="12/17/2022"/>
    <s v="8/18/2023"/>
    <n v="2101"/>
    <n v="45212"/>
    <x v="0"/>
    <n v="1844.18"/>
    <n v="9795.0400000000009"/>
    <x v="75"/>
    <n v="2101"/>
    <n v="28627.99"/>
    <x v="1"/>
    <n v="3.96"/>
    <n v="12"/>
    <s v="4/15/2020"/>
    <x v="2"/>
    <n v="2101"/>
    <x v="2"/>
    <n v="9840.91"/>
    <n v="2799.46"/>
    <n v="139.97"/>
    <s v="4/27/2023"/>
    <s v="11/7/2023"/>
    <n v="907"/>
    <n v="2101"/>
    <s v="3/14/2023"/>
    <s v="Complaint"/>
    <s v="Resolved"/>
    <s v="2/13/2023"/>
    <n v="1"/>
    <x v="8"/>
    <x v="1"/>
  </r>
  <r>
    <n v="2102"/>
    <s v="Ashley"/>
    <s v="Thompson"/>
    <n v="46"/>
    <x v="1"/>
    <s v="Address_2102"/>
    <x v="9"/>
    <n v="19458796955"/>
    <s v="ashley.thompson@kag.com"/>
    <x v="0"/>
    <n v="7769.31"/>
    <s v="9/16/2020"/>
    <s v="11/27/2023"/>
    <n v="2102"/>
    <n v="45132"/>
    <x v="1"/>
    <n v="4298.88"/>
    <n v="3470.43"/>
    <x v="88"/>
    <n v="2102"/>
    <n v="45202.080000000002"/>
    <x v="1"/>
    <n v="3.25"/>
    <n v="48"/>
    <s v="8/21/2022"/>
    <x v="1"/>
    <n v="2102"/>
    <x v="2"/>
    <n v="4495.0600000000004"/>
    <n v="150.68"/>
    <n v="7.53"/>
    <s v="2/25/2023"/>
    <s v="1/10/2023"/>
    <n v="4074"/>
    <n v="2102"/>
    <s v="4/5/2023"/>
    <s v="Complaint"/>
    <s v="Pending"/>
    <s v="5/26/2023"/>
    <n v="1"/>
    <x v="2"/>
    <x v="1"/>
  </r>
  <r>
    <n v="2103"/>
    <s v="Daniel"/>
    <s v="Lewis"/>
    <n v="51"/>
    <x v="1"/>
    <s v="Address_2103"/>
    <x v="36"/>
    <n v="19458796956"/>
    <s v="daniel.lewis@kag.com"/>
    <x v="0"/>
    <n v="8997.83"/>
    <s v="5/23/2017"/>
    <s v="9/10/2023"/>
    <n v="2103"/>
    <n v="45195"/>
    <x v="0"/>
    <n v="1625.35"/>
    <n v="7372.48"/>
    <x v="32"/>
    <n v="2103"/>
    <n v="24974.48"/>
    <x v="0"/>
    <n v="7.01"/>
    <n v="12"/>
    <s v="3/6/2020"/>
    <x v="1"/>
    <n v="2103"/>
    <x v="1"/>
    <n v="2443.42"/>
    <n v="883.08"/>
    <n v="44.15"/>
    <s v="8/22/2023"/>
    <s v="4/19/2023"/>
    <n v="3481"/>
    <n v="2103"/>
    <s v="6/19/2023"/>
    <s v="Praise"/>
    <s v="Resolved"/>
    <s v="6/8/2023"/>
    <n v="1"/>
    <x v="6"/>
    <x v="1"/>
  </r>
  <r>
    <n v="2104"/>
    <s v="Carol"/>
    <s v="Wilson"/>
    <n v="56"/>
    <x v="2"/>
    <s v="Address_2104"/>
    <x v="8"/>
    <n v="19458796957"/>
    <s v="carol.wilson@kag.com"/>
    <x v="0"/>
    <n v="9017.9"/>
    <s v="12/8/2003"/>
    <s v="4/3/2023"/>
    <n v="2104"/>
    <n v="45264"/>
    <x v="0"/>
    <n v="4929.9399999999996"/>
    <n v="4087.96"/>
    <x v="8"/>
    <n v="2104"/>
    <n v="17400.02"/>
    <x v="1"/>
    <n v="7.07"/>
    <n v="24"/>
    <s v="12/27/2020"/>
    <x v="1"/>
    <n v="2104"/>
    <x v="1"/>
    <n v="4252.7299999999996"/>
    <n v="4790.83"/>
    <n v="239.54"/>
    <s v="5/3/2023"/>
    <s v="11/3/2023"/>
    <n v="6181"/>
    <n v="2104"/>
    <s v="5/24/2023"/>
    <s v="Suggestion"/>
    <s v="Pending"/>
    <s v="7/26/2023"/>
    <n v="1"/>
    <x v="0"/>
    <x v="1"/>
  </r>
  <r>
    <n v="2105"/>
    <s v="Amanda"/>
    <s v="Sanchez"/>
    <n v="58"/>
    <x v="1"/>
    <s v="Address_2105"/>
    <x v="7"/>
    <n v="19458796958"/>
    <s v="amanda.sanchez@kag.com"/>
    <x v="0"/>
    <n v="2688.71"/>
    <s v="5/2/2008"/>
    <s v="8/9/2023"/>
    <n v="2105"/>
    <n v="45220"/>
    <x v="2"/>
    <n v="1387.46"/>
    <n v="4076.17"/>
    <x v="78"/>
    <n v="2105"/>
    <n v="36642.29"/>
    <x v="2"/>
    <n v="9.7100000000000009"/>
    <n v="12"/>
    <s v="7/24/2021"/>
    <x v="0"/>
    <n v="2105"/>
    <x v="0"/>
    <n v="4119.84"/>
    <n v="222.73"/>
    <n v="11.14"/>
    <s v="4/13/2023"/>
    <s v="4/20/2023"/>
    <n v="3280"/>
    <n v="2105"/>
    <s v="11/20/2023"/>
    <s v="Suggestion"/>
    <s v="Resolved"/>
    <s v="5/8/2023"/>
    <n v="1"/>
    <x v="8"/>
    <x v="1"/>
  </r>
  <r>
    <n v="2106"/>
    <s v="Susan"/>
    <s v="Jones"/>
    <n v="62"/>
    <x v="2"/>
    <s v="Address_2106"/>
    <x v="2"/>
    <n v="19458796959"/>
    <s v="susan.jones@kag.com"/>
    <x v="1"/>
    <n v="7245.03"/>
    <s v="12/22/2003"/>
    <s v="7/14/2023"/>
    <n v="2106"/>
    <n v="44999"/>
    <x v="0"/>
    <n v="4515.99"/>
    <n v="2729.04"/>
    <x v="10"/>
    <n v="2106"/>
    <n v="7541.52"/>
    <x v="2"/>
    <n v="7.57"/>
    <n v="60"/>
    <s v="6/10/2020"/>
    <x v="2"/>
    <n v="2106"/>
    <x v="2"/>
    <n v="4191.57"/>
    <n v="3780.47"/>
    <n v="189.02"/>
    <s v="1/1/2023"/>
    <s v="5/21/2023"/>
    <n v="1747"/>
    <n v="2106"/>
    <s v="2/2/2023"/>
    <s v="Suggestion"/>
    <s v="Pending"/>
    <s v="3/20/2023"/>
    <n v="1"/>
    <x v="11"/>
    <x v="3"/>
  </r>
  <r>
    <n v="2107"/>
    <s v="Susan"/>
    <s v="Walker"/>
    <n v="66"/>
    <x v="1"/>
    <s v="Address_2107"/>
    <x v="39"/>
    <n v="19458796960"/>
    <s v="susan.walker@kag.com"/>
    <x v="1"/>
    <n v="6548.27"/>
    <s v="5/28/2019"/>
    <s v="7/20/2023"/>
    <n v="2107"/>
    <n v="45013"/>
    <x v="2"/>
    <n v="2162.0700000000002"/>
    <n v="8710.34"/>
    <x v="4"/>
    <n v="2107"/>
    <n v="45772.49"/>
    <x v="2"/>
    <n v="1.99"/>
    <n v="36"/>
    <s v="3/21/2020"/>
    <x v="1"/>
    <n v="2107"/>
    <x v="0"/>
    <n v="3289.8"/>
    <n v="4883.1000000000004"/>
    <n v="244.16"/>
    <s v="7/25/2023"/>
    <s v="1/14/2023"/>
    <n v="6311"/>
    <n v="2107"/>
    <s v="10/8/2023"/>
    <s v="Praise"/>
    <s v="Resolved"/>
    <s v="11/6/2023"/>
    <n v="1"/>
    <x v="11"/>
    <x v="3"/>
  </r>
  <r>
    <n v="2108"/>
    <s v="Mary"/>
    <s v="Harris"/>
    <n v="66"/>
    <x v="1"/>
    <s v="Address_2108"/>
    <x v="15"/>
    <n v="19458796961"/>
    <s v="mary.harris@kag.com"/>
    <x v="1"/>
    <n v="8869.7199999999993"/>
    <s v="11/22/2012"/>
    <s v="8/15/2023"/>
    <n v="2108"/>
    <n v="45277"/>
    <x v="1"/>
    <n v="4538.57"/>
    <n v="13408.29"/>
    <x v="12"/>
    <n v="2108"/>
    <n v="45861.77"/>
    <x v="1"/>
    <n v="9.8699999999999992"/>
    <n v="12"/>
    <s v="6/16/2020"/>
    <x v="0"/>
    <n v="2108"/>
    <x v="2"/>
    <n v="5914.63"/>
    <n v="150.19"/>
    <n v="7.51"/>
    <s v="8/13/2023"/>
    <s v="4/20/2023"/>
    <n v="923"/>
    <n v="2108"/>
    <s v="5/12/2023"/>
    <s v="Suggestion"/>
    <s v="Pending"/>
    <s v="6/19/2023"/>
    <n v="1"/>
    <x v="0"/>
    <x v="3"/>
  </r>
  <r>
    <n v="2109"/>
    <s v="Paul"/>
    <s v="Walker"/>
    <n v="64"/>
    <x v="1"/>
    <s v="Address_2109"/>
    <x v="34"/>
    <n v="19458796962"/>
    <s v="paul.walker@kag.com"/>
    <x v="0"/>
    <n v="1916.4"/>
    <s v="7/12/2003"/>
    <s v="2/26/2023"/>
    <n v="2109"/>
    <n v="45248"/>
    <x v="0"/>
    <n v="2139.6999999999998"/>
    <n v="-223.3"/>
    <x v="10"/>
    <n v="2109"/>
    <n v="29390.959999999999"/>
    <x v="1"/>
    <n v="7.75"/>
    <n v="24"/>
    <s v="10/30/2021"/>
    <x v="1"/>
    <n v="2109"/>
    <x v="1"/>
    <n v="9722.02"/>
    <n v="4299.76"/>
    <n v="214.99"/>
    <s v="7/21/2023"/>
    <s v="12/24/2023"/>
    <n v="645"/>
    <n v="2109"/>
    <s v="1/15/2023"/>
    <s v="Complaint"/>
    <s v="Resolved"/>
    <s v="7/22/2023"/>
    <n v="-1"/>
    <x v="4"/>
    <x v="3"/>
  </r>
  <r>
    <n v="2110"/>
    <s v="Robert"/>
    <s v="Roberts"/>
    <n v="35"/>
    <x v="0"/>
    <s v="Address_2110"/>
    <x v="7"/>
    <n v="19458796963"/>
    <s v="robert.roberts@kag.com"/>
    <x v="1"/>
    <n v="7423.95"/>
    <s v="11/21/2008"/>
    <s v="3/11/2023"/>
    <n v="2110"/>
    <n v="45092"/>
    <x v="1"/>
    <n v="3854.1"/>
    <n v="11278.05"/>
    <x v="57"/>
    <n v="2110"/>
    <n v="8560.5"/>
    <x v="0"/>
    <n v="3.33"/>
    <n v="60"/>
    <s v="6/14/2022"/>
    <x v="0"/>
    <n v="2110"/>
    <x v="1"/>
    <n v="1477.29"/>
    <n v="3521.24"/>
    <n v="176.06"/>
    <s v="9/2/2023"/>
    <s v="8/12/2023"/>
    <n v="3771"/>
    <n v="2110"/>
    <s v="9/25/2023"/>
    <s v="Praise"/>
    <s v="Resolved"/>
    <s v="7/28/2023"/>
    <n v="1"/>
    <x v="7"/>
    <x v="4"/>
  </r>
  <r>
    <n v="2111"/>
    <s v="Donna"/>
    <s v="Martin"/>
    <n v="64"/>
    <x v="0"/>
    <s v="Address_2111"/>
    <x v="21"/>
    <n v="19458796964"/>
    <s v="donna.martin@kag.com"/>
    <x v="0"/>
    <n v="4290.99"/>
    <s v="10/7/2003"/>
    <s v="9/5/2023"/>
    <n v="2111"/>
    <n v="45223"/>
    <x v="1"/>
    <n v="2005.99"/>
    <n v="2285"/>
    <x v="33"/>
    <n v="2111"/>
    <n v="23152.46"/>
    <x v="1"/>
    <n v="3.35"/>
    <n v="24"/>
    <s v="4/12/2021"/>
    <x v="2"/>
    <n v="2111"/>
    <x v="2"/>
    <n v="6151.84"/>
    <n v="163.72"/>
    <n v="8.19"/>
    <s v="4/16/2023"/>
    <s v="2/1/2023"/>
    <n v="7535"/>
    <n v="2111"/>
    <s v="12/31/2023"/>
    <s v="Praise"/>
    <s v="Resolved"/>
    <s v="11/18/2023"/>
    <n v="1"/>
    <x v="8"/>
    <x v="3"/>
  </r>
  <r>
    <n v="2112"/>
    <s v="Brian"/>
    <s v="Baker"/>
    <n v="60"/>
    <x v="1"/>
    <s v="Address_2112"/>
    <x v="25"/>
    <n v="19458796965"/>
    <s v="brian.baker@kag.com"/>
    <x v="1"/>
    <n v="4005.41"/>
    <s v="9/19/2011"/>
    <s v="3/14/2023"/>
    <n v="2112"/>
    <n v="45157"/>
    <x v="1"/>
    <n v="3108.31"/>
    <n v="897.1"/>
    <x v="1"/>
    <n v="2112"/>
    <n v="21741.95"/>
    <x v="1"/>
    <n v="9.64"/>
    <n v="60"/>
    <s v="1/7/2021"/>
    <x v="2"/>
    <n v="2112"/>
    <x v="0"/>
    <n v="9602.2099999999991"/>
    <n v="2994.58"/>
    <n v="149.72999999999999"/>
    <s v="6/26/2023"/>
    <s v="1/26/2023"/>
    <n v="4531"/>
    <n v="2112"/>
    <s v="4/15/2023"/>
    <s v="Praise"/>
    <s v="Resolved"/>
    <s v="12/13/2023"/>
    <n v="1"/>
    <x v="5"/>
    <x v="1"/>
  </r>
  <r>
    <n v="2113"/>
    <s v="Kenneth"/>
    <s v="Taylor"/>
    <n v="42"/>
    <x v="1"/>
    <s v="Address_2113"/>
    <x v="33"/>
    <n v="19458796966"/>
    <s v="kenneth.taylor@kag.com"/>
    <x v="0"/>
    <n v="454.33"/>
    <s v="7/5/2020"/>
    <s v="9/12/2023"/>
    <n v="2113"/>
    <n v="45118"/>
    <x v="1"/>
    <n v="266.93"/>
    <n v="187.4"/>
    <x v="82"/>
    <n v="2113"/>
    <n v="15617.37"/>
    <x v="2"/>
    <n v="2.73"/>
    <n v="48"/>
    <s v="7/16/2020"/>
    <x v="2"/>
    <n v="2113"/>
    <x v="1"/>
    <n v="4790.3900000000003"/>
    <n v="4580.7"/>
    <n v="229.04"/>
    <s v="6/8/2023"/>
    <s v="2/20/2023"/>
    <n v="7678"/>
    <n v="2113"/>
    <s v="2/5/2023"/>
    <s v="Complaint"/>
    <s v="Pending"/>
    <s v="5/18/2023"/>
    <n v="1"/>
    <x v="2"/>
    <x v="0"/>
  </r>
  <r>
    <n v="2114"/>
    <s v="Timothy"/>
    <s v="Hall"/>
    <n v="44"/>
    <x v="2"/>
    <s v="Address_2114"/>
    <x v="39"/>
    <n v="19458796967"/>
    <s v="timothy.hall@kag.com"/>
    <x v="0"/>
    <n v="9618.4599999999991"/>
    <s v="11/17/2010"/>
    <s v="9/21/2023"/>
    <n v="2114"/>
    <n v="44982"/>
    <x v="1"/>
    <n v="2999.01"/>
    <n v="6619.45"/>
    <x v="87"/>
    <n v="2114"/>
    <n v="9579.91"/>
    <x v="2"/>
    <n v="3.05"/>
    <n v="48"/>
    <s v="5/27/2022"/>
    <x v="1"/>
    <n v="2114"/>
    <x v="1"/>
    <n v="5908.54"/>
    <n v="2226.11"/>
    <n v="111.31"/>
    <s v="2/18/2023"/>
    <s v="10/19/2023"/>
    <n v="8854"/>
    <n v="2114"/>
    <s v="6/17/2023"/>
    <s v="Suggestion"/>
    <s v="Resolved"/>
    <s v="5/16/2023"/>
    <n v="1"/>
    <x v="9"/>
    <x v="0"/>
  </r>
  <r>
    <n v="2115"/>
    <s v="Susan"/>
    <s v="Johnson"/>
    <n v="44"/>
    <x v="2"/>
    <s v="Address_2115"/>
    <x v="0"/>
    <n v="19458796968"/>
    <s v="susan.johnson@kag.com"/>
    <x v="1"/>
    <n v="6790.11"/>
    <s v="7/30/2012"/>
    <s v="4/1/2023"/>
    <n v="2115"/>
    <n v="45141"/>
    <x v="2"/>
    <n v="1586.59"/>
    <n v="5203.5200000000004"/>
    <x v="3"/>
    <n v="2115"/>
    <n v="13921.08"/>
    <x v="1"/>
    <n v="4.2300000000000004"/>
    <n v="36"/>
    <s v="6/2/2021"/>
    <x v="0"/>
    <n v="2115"/>
    <x v="2"/>
    <n v="1978.63"/>
    <n v="3717.37"/>
    <n v="185.87"/>
    <s v="7/7/2023"/>
    <s v="2/28/2023"/>
    <n v="992"/>
    <n v="2115"/>
    <s v="5/10/2023"/>
    <s v="Complaint"/>
    <s v="Resolved"/>
    <s v="11/23/2023"/>
    <n v="1"/>
    <x v="5"/>
    <x v="0"/>
  </r>
  <r>
    <n v="2116"/>
    <s v="Joshua"/>
    <s v="Harris"/>
    <n v="29"/>
    <x v="0"/>
    <s v="Address_2116"/>
    <x v="11"/>
    <n v="19458796969"/>
    <s v="joshua.harris@kag.com"/>
    <x v="1"/>
    <n v="5947.95"/>
    <s v="9/26/2002"/>
    <s v="5/6/2023"/>
    <n v="2116"/>
    <n v="45231"/>
    <x v="2"/>
    <n v="4981.47"/>
    <n v="966.48"/>
    <x v="18"/>
    <n v="2116"/>
    <n v="28220.9"/>
    <x v="0"/>
    <n v="7.12"/>
    <n v="36"/>
    <s v="12/29/2022"/>
    <x v="2"/>
    <n v="2116"/>
    <x v="0"/>
    <n v="6343.94"/>
    <n v="1628.37"/>
    <n v="81.42"/>
    <s v="9/26/2023"/>
    <s v="8/20/2023"/>
    <n v="3272"/>
    <n v="2116"/>
    <s v="11/24/2023"/>
    <s v="Suggestion"/>
    <s v="Pending"/>
    <s v="1/5/2023"/>
    <n v="1"/>
    <x v="4"/>
    <x v="4"/>
  </r>
  <r>
    <n v="2117"/>
    <s v="Matthew"/>
    <s v="Gonzalez"/>
    <n v="40"/>
    <x v="2"/>
    <s v="Address_2117"/>
    <x v="20"/>
    <n v="19458796970"/>
    <s v="matthew.gonzalez@kag.com"/>
    <x v="1"/>
    <n v="2586.54"/>
    <s v="5/9/2017"/>
    <s v="10/17/2023"/>
    <n v="2117"/>
    <n v="45113"/>
    <x v="1"/>
    <n v="4055"/>
    <n v="6641.54"/>
    <x v="60"/>
    <n v="2117"/>
    <n v="34599.629999999997"/>
    <x v="2"/>
    <n v="4.87"/>
    <n v="60"/>
    <s v="5/15/2022"/>
    <x v="0"/>
    <n v="2117"/>
    <x v="2"/>
    <n v="4480.34"/>
    <n v="1969.03"/>
    <n v="98.45"/>
    <s v="2/24/2023"/>
    <s v="4/14/2023"/>
    <n v="1177"/>
    <n v="2117"/>
    <s v="7/15/2023"/>
    <s v="Complaint"/>
    <s v="Resolved"/>
    <s v="1/10/2023"/>
    <n v="1"/>
    <x v="2"/>
    <x v="0"/>
  </r>
  <r>
    <n v="2118"/>
    <s v="Sarah"/>
    <s v="Hill"/>
    <n v="34"/>
    <x v="2"/>
    <s v="Address_2118"/>
    <x v="10"/>
    <n v="19458796971"/>
    <s v="sarah.hill@kag.com"/>
    <x v="0"/>
    <n v="6618.61"/>
    <s v="8/4/2005"/>
    <s v="8/28/2023"/>
    <n v="2118"/>
    <n v="45022"/>
    <x v="1"/>
    <n v="407.07"/>
    <n v="6211.54"/>
    <x v="9"/>
    <n v="2118"/>
    <n v="49000.21"/>
    <x v="1"/>
    <n v="3.8"/>
    <n v="24"/>
    <s v="6/15/2022"/>
    <x v="0"/>
    <n v="2118"/>
    <x v="1"/>
    <n v="7544.17"/>
    <n v="3442.85"/>
    <n v="172.14"/>
    <s v="7/19/2023"/>
    <s v="5/21/2023"/>
    <n v="9296"/>
    <n v="2118"/>
    <s v="8/28/2023"/>
    <s v="Complaint"/>
    <s v="Pending"/>
    <s v="3/31/2023"/>
    <n v="1"/>
    <x v="1"/>
    <x v="4"/>
  </r>
  <r>
    <n v="2119"/>
    <s v="Mary"/>
    <s v="Ramirez"/>
    <n v="61"/>
    <x v="2"/>
    <s v="Address_2119"/>
    <x v="35"/>
    <n v="19458796972"/>
    <s v="mary.ramirez@kag.com"/>
    <x v="0"/>
    <n v="9461.4699999999993"/>
    <s v="11/10/2002"/>
    <s v="11/21/2023"/>
    <n v="2119"/>
    <n v="45171"/>
    <x v="0"/>
    <n v="999.36"/>
    <n v="10460.83"/>
    <x v="62"/>
    <n v="2119"/>
    <n v="11572.16"/>
    <x v="0"/>
    <n v="3.41"/>
    <n v="24"/>
    <s v="4/22/2021"/>
    <x v="0"/>
    <n v="2119"/>
    <x v="0"/>
    <n v="5500.07"/>
    <n v="152.97"/>
    <n v="7.65"/>
    <s v="4/9/2023"/>
    <s v="5/24/2023"/>
    <n v="3053"/>
    <n v="2119"/>
    <s v="8/28/2023"/>
    <s v="Suggestion"/>
    <s v="Resolved"/>
    <s v="10/8/2023"/>
    <n v="1"/>
    <x v="6"/>
    <x v="3"/>
  </r>
  <r>
    <n v="2120"/>
    <s v="Joshua"/>
    <s v="Adams"/>
    <n v="24"/>
    <x v="2"/>
    <s v="Address_2120"/>
    <x v="1"/>
    <n v="19458796973"/>
    <s v="joshua.adams@kag.com"/>
    <x v="0"/>
    <n v="1716.55"/>
    <s v="5/25/2013"/>
    <s v="1/10/2023"/>
    <n v="2120"/>
    <n v="45093"/>
    <x v="1"/>
    <n v="3084.21"/>
    <n v="-1367.66"/>
    <x v="84"/>
    <n v="2120"/>
    <n v="10996.8"/>
    <x v="0"/>
    <n v="2.13"/>
    <n v="12"/>
    <s v="1/22/2020"/>
    <x v="2"/>
    <n v="2120"/>
    <x v="0"/>
    <n v="1965.39"/>
    <n v="3664.26"/>
    <n v="183.21"/>
    <s v="6/10/2023"/>
    <s v="10/30/2023"/>
    <n v="2931"/>
    <n v="2120"/>
    <s v="3/25/2023"/>
    <s v="Suggestion"/>
    <s v="Pending"/>
    <s v="5/16/2023"/>
    <n v="1"/>
    <x v="7"/>
    <x v="2"/>
  </r>
  <r>
    <n v="2121"/>
    <s v="Jennifer"/>
    <s v="Garcia"/>
    <n v="41"/>
    <x v="0"/>
    <s v="Address_2121"/>
    <x v="19"/>
    <n v="19458796974"/>
    <s v="jennifer.garcia@kag.com"/>
    <x v="1"/>
    <n v="9839.7099999999991"/>
    <s v="7/29/2015"/>
    <s v="7/31/2023"/>
    <n v="2121"/>
    <n v="45237"/>
    <x v="2"/>
    <n v="1509.14"/>
    <n v="11348.85"/>
    <x v="35"/>
    <n v="2121"/>
    <n v="6734.63"/>
    <x v="1"/>
    <n v="5.92"/>
    <n v="48"/>
    <s v="12/21/2021"/>
    <x v="2"/>
    <n v="2121"/>
    <x v="2"/>
    <n v="2424.27"/>
    <n v="1314.98"/>
    <n v="65.75"/>
    <s v="3/28/2023"/>
    <s v="2/22/2023"/>
    <n v="7119"/>
    <n v="2121"/>
    <s v="6/12/2023"/>
    <s v="Suggestion"/>
    <s v="Resolved"/>
    <s v="8/27/2023"/>
    <n v="1"/>
    <x v="4"/>
    <x v="0"/>
  </r>
  <r>
    <n v="2122"/>
    <s v="Thomas"/>
    <s v="Williams"/>
    <n v="24"/>
    <x v="0"/>
    <s v="Address_2122"/>
    <x v="25"/>
    <n v="19458796975"/>
    <s v="thomas.williams@kag.com"/>
    <x v="0"/>
    <n v="4331.55"/>
    <s v="1/17/2012"/>
    <s v="1/22/2023"/>
    <n v="2122"/>
    <n v="45185"/>
    <x v="2"/>
    <n v="1072.3900000000001"/>
    <n v="5403.94"/>
    <x v="43"/>
    <n v="2122"/>
    <n v="47010.68"/>
    <x v="2"/>
    <n v="3.46"/>
    <n v="12"/>
    <s v="6/27/2021"/>
    <x v="2"/>
    <n v="2122"/>
    <x v="2"/>
    <n v="8948.31"/>
    <n v="4242.13"/>
    <n v="212.11"/>
    <s v="7/20/2023"/>
    <s v="6/7/2023"/>
    <n v="8562"/>
    <n v="2122"/>
    <s v="6/12/2023"/>
    <s v="Suggestion"/>
    <s v="Resolved"/>
    <s v="2/24/2023"/>
    <n v="1"/>
    <x v="6"/>
    <x v="2"/>
  </r>
  <r>
    <n v="2123"/>
    <s v="Matthew"/>
    <s v="Wright"/>
    <n v="46"/>
    <x v="2"/>
    <s v="Address_2123"/>
    <x v="29"/>
    <n v="19458796976"/>
    <s v="matthew.wright@kag.com"/>
    <x v="1"/>
    <n v="9784.4699999999993"/>
    <s v="5/27/2014"/>
    <s v="6/6/2023"/>
    <n v="2123"/>
    <n v="45062"/>
    <x v="2"/>
    <n v="1784.91"/>
    <n v="7999.56"/>
    <x v="76"/>
    <n v="2123"/>
    <n v="19710.61"/>
    <x v="0"/>
    <n v="3.98"/>
    <n v="36"/>
    <s v="9/18/2020"/>
    <x v="2"/>
    <n v="2123"/>
    <x v="1"/>
    <n v="6386.62"/>
    <n v="2795.93"/>
    <n v="139.80000000000001"/>
    <s v="7/16/2023"/>
    <s v="12/2/2023"/>
    <n v="2580"/>
    <n v="2123"/>
    <s v="7/22/2023"/>
    <s v="Complaint"/>
    <s v="Pending"/>
    <s v="4/29/2023"/>
    <n v="-1"/>
    <x v="10"/>
    <x v="1"/>
  </r>
  <r>
    <n v="2124"/>
    <s v="Betty"/>
    <s v="Moore"/>
    <n v="45"/>
    <x v="2"/>
    <s v="Address_2124"/>
    <x v="37"/>
    <n v="19458796977"/>
    <s v="betty.moore@kag.com"/>
    <x v="0"/>
    <n v="6375.29"/>
    <s v="11/6/2005"/>
    <s v="6/8/2023"/>
    <n v="2124"/>
    <n v="45133"/>
    <x v="2"/>
    <n v="539.97"/>
    <n v="5835.32"/>
    <x v="60"/>
    <n v="2124"/>
    <n v="46275.06"/>
    <x v="0"/>
    <n v="1.07"/>
    <n v="48"/>
    <s v="1/29/2021"/>
    <x v="2"/>
    <n v="2124"/>
    <x v="2"/>
    <n v="1631.32"/>
    <n v="1441.81"/>
    <n v="72.09"/>
    <s v="2/17/2023"/>
    <s v="3/5/2023"/>
    <n v="2321"/>
    <n v="2124"/>
    <s v="1/30/2023"/>
    <s v="Praise"/>
    <s v="Resolved"/>
    <s v="6/28/2023"/>
    <n v="1"/>
    <x v="2"/>
    <x v="0"/>
  </r>
  <r>
    <n v="2125"/>
    <s v="Mary"/>
    <s v="Hernandez"/>
    <n v="40"/>
    <x v="0"/>
    <s v="Address_2125"/>
    <x v="39"/>
    <n v="19458796978"/>
    <s v="mary.hernandez@kag.com"/>
    <x v="1"/>
    <n v="3308.66"/>
    <s v="1/6/2008"/>
    <s v="9/19/2023"/>
    <n v="2125"/>
    <n v="45175"/>
    <x v="1"/>
    <n v="2776.82"/>
    <n v="531.84"/>
    <x v="9"/>
    <n v="2125"/>
    <n v="44582.34"/>
    <x v="0"/>
    <n v="5.78"/>
    <n v="24"/>
    <s v="12/12/2020"/>
    <x v="2"/>
    <n v="2125"/>
    <x v="0"/>
    <n v="3749.79"/>
    <n v="3411.63"/>
    <n v="170.58"/>
    <s v="7/29/2023"/>
    <s v="6/8/2023"/>
    <n v="6340"/>
    <n v="2125"/>
    <s v="2/6/2023"/>
    <s v="Praise"/>
    <s v="Resolved"/>
    <s v="5/1/2023"/>
    <n v="1"/>
    <x v="6"/>
    <x v="0"/>
  </r>
  <r>
    <n v="2126"/>
    <s v="Andrew"/>
    <s v="Martin"/>
    <n v="27"/>
    <x v="1"/>
    <s v="Address_2126"/>
    <x v="11"/>
    <n v="19458796979"/>
    <s v="andrew.martin@kag.com"/>
    <x v="0"/>
    <n v="3807"/>
    <s v="1/8/2005"/>
    <s v="4/20/2023"/>
    <n v="2126"/>
    <n v="45180"/>
    <x v="2"/>
    <n v="1422.21"/>
    <n v="2384.79"/>
    <x v="52"/>
    <n v="2126"/>
    <n v="3154.81"/>
    <x v="2"/>
    <n v="7.27"/>
    <n v="48"/>
    <s v="8/25/2022"/>
    <x v="2"/>
    <n v="2126"/>
    <x v="2"/>
    <n v="7813.06"/>
    <n v="4572.58"/>
    <n v="228.63"/>
    <s v="7/15/2023"/>
    <s v="4/17/2023"/>
    <n v="2131"/>
    <n v="2126"/>
    <s v="3/23/2023"/>
    <s v="Complaint"/>
    <s v="Resolved"/>
    <s v="1/30/2023"/>
    <n v="1"/>
    <x v="6"/>
    <x v="4"/>
  </r>
  <r>
    <n v="2127"/>
    <s v="Paul"/>
    <s v="Jones"/>
    <n v="33"/>
    <x v="2"/>
    <s v="Address_2127"/>
    <x v="8"/>
    <n v="19458796980"/>
    <s v="paul.jones@kag.com"/>
    <x v="1"/>
    <n v="2976.49"/>
    <s v="3/25/2021"/>
    <s v="9/20/2023"/>
    <n v="2127"/>
    <n v="45255"/>
    <x v="2"/>
    <n v="4336.38"/>
    <n v="-1359.89"/>
    <x v="73"/>
    <n v="2127"/>
    <n v="14708.79"/>
    <x v="1"/>
    <n v="9.35"/>
    <n v="36"/>
    <s v="11/7/2021"/>
    <x v="2"/>
    <n v="2127"/>
    <x v="2"/>
    <n v="6216.76"/>
    <n v="2587.0700000000002"/>
    <n v="129.35"/>
    <s v="8/28/2023"/>
    <s v="1/22/2023"/>
    <n v="4876"/>
    <n v="2127"/>
    <s v="6/13/2023"/>
    <s v="Praise"/>
    <s v="Pending"/>
    <s v="1/10/2023"/>
    <n v="1"/>
    <x v="4"/>
    <x v="4"/>
  </r>
  <r>
    <n v="2128"/>
    <s v="Robert"/>
    <s v="Jackson"/>
    <n v="60"/>
    <x v="1"/>
    <s v="Address_2128"/>
    <x v="24"/>
    <n v="19458796981"/>
    <s v="robert.jackson@kag.com"/>
    <x v="1"/>
    <n v="3414.29"/>
    <s v="1/18/2012"/>
    <s v="12/19/2023"/>
    <n v="2128"/>
    <n v="44942"/>
    <x v="2"/>
    <n v="173.44"/>
    <n v="3240.85"/>
    <x v="24"/>
    <n v="2128"/>
    <n v="15823.62"/>
    <x v="0"/>
    <n v="2.77"/>
    <n v="48"/>
    <s v="1/15/2022"/>
    <x v="1"/>
    <n v="2128"/>
    <x v="2"/>
    <n v="8907.41"/>
    <n v="4310.45"/>
    <n v="215.52"/>
    <s v="1/2/2023"/>
    <s v="12/29/2023"/>
    <n v="1597"/>
    <n v="2128"/>
    <s v="11/6/2023"/>
    <s v="Suggestion"/>
    <s v="Pending"/>
    <s v="12/31/2023"/>
    <n v="1"/>
    <x v="3"/>
    <x v="1"/>
  </r>
  <r>
    <n v="2129"/>
    <s v="James"/>
    <s v="Perez"/>
    <n v="65"/>
    <x v="2"/>
    <s v="Address_2129"/>
    <x v="9"/>
    <n v="19458796982"/>
    <s v="james.perez@kag.com"/>
    <x v="0"/>
    <n v="6500.71"/>
    <s v="6/16/2010"/>
    <s v="1/13/2023"/>
    <n v="2129"/>
    <n v="45208"/>
    <x v="0"/>
    <n v="1761.2"/>
    <n v="8261.91"/>
    <x v="80"/>
    <n v="2129"/>
    <n v="14590.01"/>
    <x v="2"/>
    <n v="9.27"/>
    <n v="36"/>
    <s v="12/14/2020"/>
    <x v="0"/>
    <n v="2129"/>
    <x v="2"/>
    <n v="3582.82"/>
    <n v="4679.51"/>
    <n v="233.98"/>
    <s v="9/26/2023"/>
    <s v="12/18/2023"/>
    <n v="4516"/>
    <n v="2129"/>
    <s v="5/8/2023"/>
    <s v="Suggestion"/>
    <s v="Pending"/>
    <s v="4/24/2023"/>
    <n v="1"/>
    <x v="8"/>
    <x v="3"/>
  </r>
  <r>
    <n v="2130"/>
    <s v="Michelle"/>
    <s v="Jackson"/>
    <n v="51"/>
    <x v="0"/>
    <s v="Address_2130"/>
    <x v="35"/>
    <n v="19458796983"/>
    <s v="michelle.jackson@kag.com"/>
    <x v="0"/>
    <n v="264.39"/>
    <s v="3/20/2020"/>
    <s v="3/4/2023"/>
    <n v="2130"/>
    <n v="45086"/>
    <x v="1"/>
    <n v="2752.51"/>
    <n v="-2488.12"/>
    <x v="48"/>
    <n v="2130"/>
    <n v="21841.45"/>
    <x v="2"/>
    <n v="4.25"/>
    <n v="24"/>
    <s v="2/28/2021"/>
    <x v="0"/>
    <n v="2130"/>
    <x v="1"/>
    <n v="8855.27"/>
    <n v="1877.22"/>
    <n v="93.86"/>
    <s v="2/11/2023"/>
    <s v="6/21/2023"/>
    <n v="8751"/>
    <n v="2130"/>
    <s v="11/12/2023"/>
    <s v="Complaint"/>
    <s v="Resolved"/>
    <s v="2/13/2023"/>
    <n v="1"/>
    <x v="7"/>
    <x v="1"/>
  </r>
  <r>
    <n v="2131"/>
    <s v="Barbara"/>
    <s v="Campbell"/>
    <n v="42"/>
    <x v="2"/>
    <s v="Address_2131"/>
    <x v="32"/>
    <n v="19458796984"/>
    <s v="barbara.campbell@kag.com"/>
    <x v="0"/>
    <n v="9679.5499999999993"/>
    <s v="12/28/2011"/>
    <s v="1/24/2023"/>
    <n v="2131"/>
    <n v="45264"/>
    <x v="2"/>
    <n v="1183.47"/>
    <n v="10863.02"/>
    <x v="13"/>
    <n v="2131"/>
    <n v="25466.080000000002"/>
    <x v="0"/>
    <n v="8.2200000000000006"/>
    <n v="60"/>
    <s v="9/7/2021"/>
    <x v="1"/>
    <n v="2131"/>
    <x v="2"/>
    <n v="4820.34"/>
    <n v="4146.7700000000004"/>
    <n v="207.34"/>
    <s v="11/29/2023"/>
    <s v="12/18/2023"/>
    <n v="5800"/>
    <n v="2131"/>
    <s v="12/31/2023"/>
    <s v="Praise"/>
    <s v="Pending"/>
    <s v="5/19/2023"/>
    <n v="-1"/>
    <x v="0"/>
    <x v="0"/>
  </r>
  <r>
    <n v="2132"/>
    <s v="Margaret"/>
    <s v="Thomas"/>
    <n v="19"/>
    <x v="1"/>
    <s v="Address_2132"/>
    <x v="37"/>
    <n v="19458796985"/>
    <s v="margaret.thomas@kag.com"/>
    <x v="0"/>
    <n v="7708.43"/>
    <s v="8/12/2020"/>
    <s v="12/16/2023"/>
    <n v="2132"/>
    <n v="45190"/>
    <x v="2"/>
    <n v="296.19"/>
    <n v="8004.62"/>
    <x v="88"/>
    <n v="2132"/>
    <n v="38151.769999999997"/>
    <x v="2"/>
    <n v="9.07"/>
    <n v="48"/>
    <s v="8/30/2021"/>
    <x v="2"/>
    <n v="2132"/>
    <x v="0"/>
    <n v="9735.5"/>
    <n v="3888.57"/>
    <n v="194.43"/>
    <s v="9/27/2023"/>
    <s v="3/23/2023"/>
    <n v="4151"/>
    <n v="2132"/>
    <s v="8/2/2023"/>
    <s v="Complaint"/>
    <s v="Pending"/>
    <s v="2/15/2023"/>
    <n v="1"/>
    <x v="6"/>
    <x v="2"/>
  </r>
  <r>
    <n v="2133"/>
    <s v="Brian"/>
    <s v="White"/>
    <n v="67"/>
    <x v="0"/>
    <s v="Address_2133"/>
    <x v="12"/>
    <n v="19458796986"/>
    <s v="brian.white@kag.com"/>
    <x v="1"/>
    <n v="9415.99"/>
    <s v="8/18/2020"/>
    <s v="12/19/2023"/>
    <n v="2133"/>
    <n v="45285"/>
    <x v="1"/>
    <n v="371.55"/>
    <n v="9787.5400000000009"/>
    <x v="97"/>
    <n v="2133"/>
    <n v="14117.44"/>
    <x v="0"/>
    <n v="9.65"/>
    <n v="60"/>
    <s v="6/18/2020"/>
    <x v="2"/>
    <n v="2133"/>
    <x v="2"/>
    <n v="8627.76"/>
    <n v="2781.97"/>
    <n v="139.1"/>
    <s v="7/30/2023"/>
    <s v="8/16/2023"/>
    <n v="4185"/>
    <n v="2133"/>
    <s v="7/17/2023"/>
    <s v="Suggestion"/>
    <s v="Resolved"/>
    <s v="2/14/2023"/>
    <n v="1"/>
    <x v="0"/>
    <x v="3"/>
  </r>
  <r>
    <n v="2134"/>
    <s v="Daniel"/>
    <s v="Green"/>
    <n v="22"/>
    <x v="2"/>
    <s v="Address_2134"/>
    <x v="6"/>
    <n v="19458796987"/>
    <s v="daniel.green@kag.com"/>
    <x v="0"/>
    <n v="7203.68"/>
    <s v="10/29/2010"/>
    <s v="12/6/2023"/>
    <n v="2134"/>
    <n v="44986"/>
    <x v="2"/>
    <n v="805.02"/>
    <n v="8008.7"/>
    <x v="85"/>
    <n v="2134"/>
    <n v="15638.59"/>
    <x v="2"/>
    <n v="3.93"/>
    <n v="36"/>
    <s v="2/29/2020"/>
    <x v="1"/>
    <n v="2134"/>
    <x v="0"/>
    <n v="9295.42"/>
    <n v="275.39999999999998"/>
    <n v="13.77"/>
    <s v="10/24/2023"/>
    <s v="1/26/2023"/>
    <n v="4808"/>
    <n v="2134"/>
    <s v="4/9/2023"/>
    <s v="Suggestion"/>
    <s v="Resolved"/>
    <s v="10/22/2023"/>
    <n v="1"/>
    <x v="11"/>
    <x v="2"/>
  </r>
  <r>
    <n v="2135"/>
    <s v="Timothy"/>
    <s v="Brown"/>
    <n v="31"/>
    <x v="2"/>
    <s v="Address_2135"/>
    <x v="32"/>
    <n v="19458796988"/>
    <s v="timothy.brown@kag.com"/>
    <x v="1"/>
    <n v="4862.2299999999996"/>
    <s v="5/16/2005"/>
    <s v="1/19/2023"/>
    <n v="2135"/>
    <n v="45194"/>
    <x v="2"/>
    <n v="1366.74"/>
    <n v="6228.97"/>
    <x v="8"/>
    <n v="2135"/>
    <n v="30331.68"/>
    <x v="1"/>
    <n v="3.34"/>
    <n v="48"/>
    <s v="8/22/2021"/>
    <x v="0"/>
    <n v="2135"/>
    <x v="2"/>
    <n v="8522.48"/>
    <n v="4016.33"/>
    <n v="200.82"/>
    <s v="1/13/2023"/>
    <s v="8/20/2023"/>
    <n v="1467"/>
    <n v="2135"/>
    <s v="3/9/2023"/>
    <s v="Complaint"/>
    <s v="Resolved"/>
    <s v="6/28/2023"/>
    <n v="1"/>
    <x v="6"/>
    <x v="4"/>
  </r>
  <r>
    <n v="2136"/>
    <s v="Donald"/>
    <s v="Anderson"/>
    <n v="48"/>
    <x v="0"/>
    <s v="Address_2136"/>
    <x v="8"/>
    <n v="19458796989"/>
    <s v="donald.anderson@kag.com"/>
    <x v="0"/>
    <n v="1978.3"/>
    <s v="6/10/2009"/>
    <s v="12/5/2023"/>
    <n v="2136"/>
    <n v="45113"/>
    <x v="2"/>
    <n v="3531.62"/>
    <n v="-1553.32"/>
    <x v="83"/>
    <n v="2136"/>
    <n v="9784.18"/>
    <x v="2"/>
    <n v="4.96"/>
    <n v="24"/>
    <s v="1/13/2020"/>
    <x v="1"/>
    <n v="2136"/>
    <x v="2"/>
    <n v="7697.08"/>
    <n v="263.41000000000003"/>
    <n v="13.17"/>
    <s v="7/21/2023"/>
    <s v="9/6/2023"/>
    <n v="6422"/>
    <n v="2136"/>
    <s v="12/24/2023"/>
    <s v="Praise"/>
    <s v="Pending"/>
    <s v="7/10/2023"/>
    <n v="1"/>
    <x v="2"/>
    <x v="1"/>
  </r>
  <r>
    <n v="2137"/>
    <s v="William"/>
    <s v="Harris"/>
    <n v="57"/>
    <x v="2"/>
    <s v="Address_2137"/>
    <x v="20"/>
    <n v="19458796990"/>
    <s v="william.harris@kag.com"/>
    <x v="0"/>
    <n v="5211.58"/>
    <s v="10/7/2009"/>
    <s v="8/18/2023"/>
    <n v="2137"/>
    <n v="45113"/>
    <x v="0"/>
    <n v="2378.48"/>
    <n v="2833.1"/>
    <x v="13"/>
    <n v="2137"/>
    <n v="24186.45"/>
    <x v="1"/>
    <n v="5.99"/>
    <n v="48"/>
    <s v="11/8/2020"/>
    <x v="2"/>
    <n v="2137"/>
    <x v="1"/>
    <n v="8187.21"/>
    <n v="4836.32"/>
    <n v="241.82"/>
    <s v="4/20/2023"/>
    <s v="7/12/2023"/>
    <n v="2540"/>
    <n v="2137"/>
    <s v="3/4/2023"/>
    <s v="Complaint"/>
    <s v="Pending"/>
    <s v="5/31/2023"/>
    <n v="1"/>
    <x v="2"/>
    <x v="1"/>
  </r>
  <r>
    <n v="2138"/>
    <s v="Elizabeth"/>
    <s v="Baker"/>
    <n v="23"/>
    <x v="0"/>
    <s v="Address_2138"/>
    <x v="27"/>
    <n v="19458796991"/>
    <s v="elizabeth.baker@kag.com"/>
    <x v="1"/>
    <n v="7145.79"/>
    <s v="5/27/2021"/>
    <s v="3/29/2023"/>
    <n v="2138"/>
    <n v="44970"/>
    <x v="2"/>
    <n v="174.29"/>
    <n v="7320.08"/>
    <x v="61"/>
    <n v="2138"/>
    <n v="13298.27"/>
    <x v="1"/>
    <n v="7.22"/>
    <n v="24"/>
    <s v="3/24/2021"/>
    <x v="0"/>
    <n v="2138"/>
    <x v="0"/>
    <n v="6022.94"/>
    <n v="2283.3200000000002"/>
    <n v="114.17"/>
    <s v="7/11/2023"/>
    <s v="5/17/2023"/>
    <n v="6578"/>
    <n v="2138"/>
    <s v="8/27/2023"/>
    <s v="Complaint"/>
    <s v="Pending"/>
    <s v="1/5/2023"/>
    <n v="1"/>
    <x v="9"/>
    <x v="2"/>
  </r>
  <r>
    <n v="2139"/>
    <s v="Michael"/>
    <s v="Wright"/>
    <n v="45"/>
    <x v="2"/>
    <s v="Address_2139"/>
    <x v="5"/>
    <n v="19458796992"/>
    <s v="michael.wright@kag.com"/>
    <x v="0"/>
    <n v="8556.41"/>
    <s v="12/4/2007"/>
    <s v="3/10/2023"/>
    <n v="2139"/>
    <n v="45092"/>
    <x v="2"/>
    <n v="783.62"/>
    <n v="7772.79"/>
    <x v="13"/>
    <n v="2139"/>
    <n v="10701.51"/>
    <x v="0"/>
    <n v="7.23"/>
    <n v="36"/>
    <s v="8/13/2020"/>
    <x v="1"/>
    <n v="2139"/>
    <x v="2"/>
    <n v="4523.55"/>
    <n v="133.9"/>
    <n v="6.7"/>
    <s v="12/15/2023"/>
    <s v="8/14/2023"/>
    <n v="7105"/>
    <n v="2139"/>
    <s v="9/13/2023"/>
    <s v="Complaint"/>
    <s v="Resolved"/>
    <s v="6/9/2023"/>
    <n v="1"/>
    <x v="7"/>
    <x v="0"/>
  </r>
  <r>
    <n v="2140"/>
    <s v="Susan"/>
    <s v="Wilson"/>
    <n v="26"/>
    <x v="0"/>
    <s v="Address_2140"/>
    <x v="31"/>
    <n v="19458796993"/>
    <s v="susan.wilson@kag.com"/>
    <x v="0"/>
    <n v="3308.9"/>
    <s v="3/29/2008"/>
    <s v="5/30/2023"/>
    <n v="2140"/>
    <n v="45079"/>
    <x v="1"/>
    <n v="1845.95"/>
    <n v="5154.8500000000004"/>
    <x v="10"/>
    <n v="2140"/>
    <n v="39987"/>
    <x v="2"/>
    <n v="2.0499999999999998"/>
    <n v="60"/>
    <s v="2/23/2022"/>
    <x v="0"/>
    <n v="2140"/>
    <x v="2"/>
    <n v="4658.1899999999996"/>
    <n v="1152.7"/>
    <n v="57.64"/>
    <s v="7/31/2023"/>
    <s v="7/24/2023"/>
    <n v="4305"/>
    <n v="2140"/>
    <s v="9/13/2023"/>
    <s v="Praise"/>
    <s v="Resolved"/>
    <s v="6/26/2023"/>
    <n v="1"/>
    <x v="7"/>
    <x v="4"/>
  </r>
  <r>
    <n v="2141"/>
    <s v="Jessica"/>
    <s v="Carter"/>
    <n v="23"/>
    <x v="2"/>
    <s v="Address_2141"/>
    <x v="15"/>
    <n v="19458796994"/>
    <s v="jessica.carter@kag.com"/>
    <x v="0"/>
    <n v="5153.76"/>
    <s v="7/30/2010"/>
    <s v="11/12/2023"/>
    <n v="2141"/>
    <n v="45078"/>
    <x v="1"/>
    <n v="2104.67"/>
    <n v="7258.43"/>
    <x v="84"/>
    <n v="2141"/>
    <n v="35649.019999999997"/>
    <x v="1"/>
    <n v="6.51"/>
    <n v="12"/>
    <s v="7/5/2022"/>
    <x v="2"/>
    <n v="2141"/>
    <x v="0"/>
    <n v="4856.8900000000003"/>
    <n v="1147.68"/>
    <n v="57.38"/>
    <s v="10/26/2023"/>
    <s v="6/26/2023"/>
    <n v="4762"/>
    <n v="2141"/>
    <s v="6/16/2023"/>
    <s v="Suggestion"/>
    <s v="Pending"/>
    <s v="8/10/2023"/>
    <n v="1"/>
    <x v="7"/>
    <x v="2"/>
  </r>
  <r>
    <n v="2142"/>
    <s v="Elizabeth"/>
    <s v="Jackson"/>
    <n v="34"/>
    <x v="0"/>
    <s v="Address_2142"/>
    <x v="12"/>
    <n v="19458796995"/>
    <s v="elizabeth.jackson@kag.com"/>
    <x v="0"/>
    <n v="6237.81"/>
    <s v="1/21/2020"/>
    <s v="10/5/2023"/>
    <n v="2142"/>
    <n v="45023"/>
    <x v="0"/>
    <n v="325.10000000000002"/>
    <n v="5912.71"/>
    <x v="42"/>
    <n v="2142"/>
    <n v="13240.82"/>
    <x v="0"/>
    <n v="2.5099999999999998"/>
    <n v="12"/>
    <s v="7/31/2020"/>
    <x v="2"/>
    <n v="2142"/>
    <x v="0"/>
    <n v="5544.25"/>
    <n v="4317.88"/>
    <n v="215.89"/>
    <s v="10/26/2023"/>
    <s v="3/20/2023"/>
    <n v="4864"/>
    <n v="2142"/>
    <s v="2/28/2023"/>
    <s v="Praise"/>
    <s v="Resolved"/>
    <s v="3/31/2023"/>
    <n v="1"/>
    <x v="1"/>
    <x v="4"/>
  </r>
  <r>
    <n v="2143"/>
    <s v="Mark"/>
    <s v="Nguyen"/>
    <n v="57"/>
    <x v="0"/>
    <s v="Address_2143"/>
    <x v="35"/>
    <n v="19458796996"/>
    <s v="mark.nguyen@kag.com"/>
    <x v="0"/>
    <n v="5927.07"/>
    <s v="1/14/2002"/>
    <s v="4/2/2023"/>
    <n v="2143"/>
    <n v="45115"/>
    <x v="1"/>
    <n v="614.09"/>
    <n v="6541.16"/>
    <x v="83"/>
    <n v="2143"/>
    <n v="21343.5"/>
    <x v="2"/>
    <n v="7.4"/>
    <n v="48"/>
    <s v="8/7/2022"/>
    <x v="2"/>
    <n v="2143"/>
    <x v="2"/>
    <n v="7099.14"/>
    <n v="369.91"/>
    <n v="18.5"/>
    <s v="1/23/2023"/>
    <s v="3/17/2023"/>
    <n v="9555"/>
    <n v="2143"/>
    <s v="5/18/2023"/>
    <s v="Suggestion"/>
    <s v="Pending"/>
    <s v="9/22/2023"/>
    <n v="1"/>
    <x v="2"/>
    <x v="1"/>
  </r>
  <r>
    <n v="2144"/>
    <s v="Elizabeth"/>
    <s v="Scott"/>
    <n v="52"/>
    <x v="2"/>
    <s v="Address_2144"/>
    <x v="20"/>
    <n v="19458796997"/>
    <s v="elizabeth.scott@kag.com"/>
    <x v="0"/>
    <n v="618.49"/>
    <s v="3/28/2020"/>
    <s v="5/25/2023"/>
    <n v="2144"/>
    <n v="45063"/>
    <x v="1"/>
    <n v="1318.34"/>
    <n v="1936.83"/>
    <x v="27"/>
    <n v="2144"/>
    <n v="8556.98"/>
    <x v="1"/>
    <n v="9.7899999999999991"/>
    <n v="60"/>
    <s v="2/2/2021"/>
    <x v="1"/>
    <n v="2144"/>
    <x v="1"/>
    <n v="4295.28"/>
    <n v="862.48"/>
    <n v="43.12"/>
    <s v="2/26/2023"/>
    <s v="7/7/2023"/>
    <n v="4310"/>
    <n v="2144"/>
    <s v="6/7/2023"/>
    <s v="Complaint"/>
    <s v="Resolved"/>
    <s v="2/24/2023"/>
    <n v="1"/>
    <x v="10"/>
    <x v="1"/>
  </r>
  <r>
    <n v="2145"/>
    <s v="Barbara"/>
    <s v="Miller"/>
    <n v="29"/>
    <x v="0"/>
    <s v="Address_2145"/>
    <x v="30"/>
    <n v="19458796998"/>
    <s v="barbara.miller@kag.com"/>
    <x v="1"/>
    <n v="4885.6000000000004"/>
    <s v="7/10/2001"/>
    <s v="12/17/2023"/>
    <n v="2145"/>
    <n v="45143"/>
    <x v="0"/>
    <n v="4184.91"/>
    <n v="9070.51"/>
    <x v="68"/>
    <n v="2145"/>
    <n v="3605.25"/>
    <x v="2"/>
    <n v="7.94"/>
    <n v="24"/>
    <s v="3/16/2020"/>
    <x v="2"/>
    <n v="2145"/>
    <x v="1"/>
    <n v="7135.13"/>
    <n v="1835.21"/>
    <n v="91.76"/>
    <s v="12/21/2023"/>
    <s v="5/27/2023"/>
    <n v="5285"/>
    <n v="2145"/>
    <s v="9/6/2023"/>
    <s v="Suggestion"/>
    <s v="Pending"/>
    <s v="11/15/2023"/>
    <n v="-1"/>
    <x v="5"/>
    <x v="4"/>
  </r>
  <r>
    <n v="2146"/>
    <s v="Ashley"/>
    <s v="Robinson"/>
    <n v="62"/>
    <x v="2"/>
    <s v="Address_2146"/>
    <x v="23"/>
    <n v="19458796999"/>
    <s v="ashley.robinson@kag.com"/>
    <x v="1"/>
    <n v="8109.41"/>
    <s v="5/28/2010"/>
    <s v="6/24/2023"/>
    <n v="2146"/>
    <n v="45266"/>
    <x v="2"/>
    <n v="1053.9000000000001"/>
    <n v="7055.51"/>
    <x v="96"/>
    <n v="2146"/>
    <n v="29675.79"/>
    <x v="2"/>
    <n v="7.25"/>
    <n v="12"/>
    <s v="8/5/2021"/>
    <x v="0"/>
    <n v="2146"/>
    <x v="0"/>
    <n v="4027.31"/>
    <n v="886.43"/>
    <n v="44.32"/>
    <s v="11/10/2023"/>
    <s v="9/28/2023"/>
    <n v="5286"/>
    <n v="2146"/>
    <s v="3/23/2023"/>
    <s v="Complaint"/>
    <s v="Pending"/>
    <s v="5/15/2023"/>
    <n v="1"/>
    <x v="0"/>
    <x v="3"/>
  </r>
  <r>
    <n v="2147"/>
    <s v="Kenneth"/>
    <s v="Jackson"/>
    <n v="35"/>
    <x v="2"/>
    <s v="Address_2147"/>
    <x v="39"/>
    <n v="19458797000"/>
    <s v="kenneth.jackson@kag.com"/>
    <x v="0"/>
    <n v="8042.81"/>
    <s v="12/8/2012"/>
    <s v="5/25/2023"/>
    <n v="2147"/>
    <n v="45230"/>
    <x v="1"/>
    <n v="1141.71"/>
    <n v="6901.1"/>
    <x v="62"/>
    <n v="2147"/>
    <n v="18814.63"/>
    <x v="0"/>
    <n v="1.7"/>
    <n v="60"/>
    <s v="8/22/2021"/>
    <x v="0"/>
    <n v="2147"/>
    <x v="2"/>
    <n v="6149.58"/>
    <n v="959.76"/>
    <n v="47.99"/>
    <s v="9/5/2023"/>
    <s v="10/10/2023"/>
    <n v="9628"/>
    <n v="2147"/>
    <s v="11/14/2023"/>
    <s v="Suggestion"/>
    <s v="Resolved"/>
    <s v="1/29/2023"/>
    <n v="1"/>
    <x v="8"/>
    <x v="4"/>
  </r>
  <r>
    <n v="2148"/>
    <s v="James"/>
    <s v="Carter"/>
    <n v="60"/>
    <x v="2"/>
    <s v="Address_2148"/>
    <x v="29"/>
    <n v="19458797001"/>
    <s v="james.carter@kag.com"/>
    <x v="1"/>
    <n v="5120.71"/>
    <s v="1/25/2005"/>
    <s v="7/10/2023"/>
    <n v="2148"/>
    <n v="45135"/>
    <x v="1"/>
    <n v="2477.6799999999998"/>
    <n v="2643.03"/>
    <x v="58"/>
    <n v="2148"/>
    <n v="11155.31"/>
    <x v="0"/>
    <n v="2.66"/>
    <n v="60"/>
    <s v="6/23/2022"/>
    <x v="1"/>
    <n v="2148"/>
    <x v="1"/>
    <n v="6931.05"/>
    <n v="1065.17"/>
    <n v="53.26"/>
    <s v="12/13/2023"/>
    <s v="12/4/2023"/>
    <n v="6896"/>
    <n v="2148"/>
    <s v="8/9/2023"/>
    <s v="Complaint"/>
    <s v="Resolved"/>
    <s v="6/20/2023"/>
    <n v="1"/>
    <x v="2"/>
    <x v="1"/>
  </r>
  <r>
    <n v="2149"/>
    <s v="Robert"/>
    <s v="Harris"/>
    <n v="51"/>
    <x v="0"/>
    <s v="Address_2149"/>
    <x v="14"/>
    <n v="19458797002"/>
    <s v="robert.harris@kag.com"/>
    <x v="0"/>
    <n v="9528.33"/>
    <s v="6/14/2006"/>
    <s v="5/15/2023"/>
    <n v="2149"/>
    <n v="44978"/>
    <x v="0"/>
    <n v="4458.43"/>
    <n v="5069.8999999999996"/>
    <x v="12"/>
    <n v="2149"/>
    <n v="6615.7"/>
    <x v="0"/>
    <n v="4.2"/>
    <n v="36"/>
    <s v="9/18/2022"/>
    <x v="1"/>
    <n v="2149"/>
    <x v="1"/>
    <n v="4527.3999999999996"/>
    <n v="712.4"/>
    <n v="35.619999999999997"/>
    <s v="3/6/2023"/>
    <s v="8/25/2023"/>
    <n v="9095"/>
    <n v="2149"/>
    <s v="1/10/2023"/>
    <s v="Praise"/>
    <s v="Resolved"/>
    <s v="3/9/2023"/>
    <n v="1"/>
    <x v="9"/>
    <x v="1"/>
  </r>
  <r>
    <n v="2150"/>
    <s v="Sarah"/>
    <s v="Thomas"/>
    <n v="63"/>
    <x v="2"/>
    <s v="Address_2150"/>
    <x v="6"/>
    <n v="19458797003"/>
    <s v="sarah.thomas@kag.com"/>
    <x v="0"/>
    <n v="8279.68"/>
    <s v="7/31/2010"/>
    <s v="1/29/2023"/>
    <n v="2150"/>
    <n v="45124"/>
    <x v="1"/>
    <n v="2645.66"/>
    <n v="10925.34"/>
    <x v="31"/>
    <n v="2150"/>
    <n v="34321.360000000001"/>
    <x v="2"/>
    <n v="9.4"/>
    <n v="12"/>
    <s v="6/3/2022"/>
    <x v="1"/>
    <n v="2150"/>
    <x v="2"/>
    <n v="5895.43"/>
    <n v="3092.83"/>
    <n v="154.63999999999999"/>
    <s v="4/18/2023"/>
    <s v="10/27/2023"/>
    <n v="6893"/>
    <n v="2150"/>
    <s v="3/11/2023"/>
    <s v="Praise"/>
    <s v="Pending"/>
    <s v="12/9/2023"/>
    <n v="1"/>
    <x v="2"/>
    <x v="3"/>
  </r>
  <r>
    <n v="2151"/>
    <s v="Linda"/>
    <s v="Campbell"/>
    <n v="18"/>
    <x v="0"/>
    <s v="Address_2151"/>
    <x v="0"/>
    <n v="19458797004"/>
    <s v="linda.campbell@kag.com"/>
    <x v="0"/>
    <n v="7399.54"/>
    <s v="6/29/2011"/>
    <s v="8/25/2023"/>
    <n v="2151"/>
    <n v="44962"/>
    <x v="1"/>
    <n v="406"/>
    <n v="7805.54"/>
    <x v="89"/>
    <n v="2151"/>
    <n v="14301.54"/>
    <x v="1"/>
    <n v="3.98"/>
    <n v="36"/>
    <s v="5/15/2021"/>
    <x v="0"/>
    <n v="2151"/>
    <x v="1"/>
    <n v="1146.95"/>
    <n v="354.14"/>
    <n v="17.71"/>
    <s v="10/25/2023"/>
    <s v="4/29/2023"/>
    <n v="7570"/>
    <n v="2151"/>
    <s v="4/30/2023"/>
    <s v="Complaint"/>
    <s v="Pending"/>
    <s v="7/11/2023"/>
    <n v="1"/>
    <x v="9"/>
    <x v="2"/>
  </r>
  <r>
    <n v="2152"/>
    <s v="Kevin"/>
    <s v="Flores"/>
    <n v="32"/>
    <x v="1"/>
    <s v="Address_2152"/>
    <x v="37"/>
    <n v="19458797005"/>
    <s v="kevin.flores@kag.com"/>
    <x v="1"/>
    <n v="5204.45"/>
    <s v="3/7/2017"/>
    <s v="7/19/2023"/>
    <n v="2152"/>
    <n v="45031"/>
    <x v="2"/>
    <n v="940.33"/>
    <n v="4264.12"/>
    <x v="16"/>
    <n v="2152"/>
    <n v="45462.06"/>
    <x v="2"/>
    <n v="8.32"/>
    <n v="60"/>
    <s v="4/8/2020"/>
    <x v="1"/>
    <n v="2152"/>
    <x v="1"/>
    <n v="5284.04"/>
    <n v="1783.15"/>
    <n v="89.16"/>
    <s v="12/21/2023"/>
    <s v="6/16/2023"/>
    <n v="6713"/>
    <n v="2152"/>
    <s v="1/20/2023"/>
    <s v="Complaint"/>
    <s v="Resolved"/>
    <s v="8/31/2023"/>
    <n v="1"/>
    <x v="1"/>
    <x v="4"/>
  </r>
  <r>
    <n v="2153"/>
    <s v="Barbara"/>
    <s v="Davis"/>
    <n v="35"/>
    <x v="1"/>
    <s v="Address_2153"/>
    <x v="22"/>
    <n v="19458797006"/>
    <s v="barbara.davis@kag.com"/>
    <x v="1"/>
    <n v="5947.7"/>
    <s v="2/26/2005"/>
    <s v="9/17/2023"/>
    <n v="2153"/>
    <n v="45286"/>
    <x v="0"/>
    <n v="4280.45"/>
    <n v="1667.25"/>
    <x v="79"/>
    <n v="2153"/>
    <n v="10447.48"/>
    <x v="2"/>
    <n v="1.93"/>
    <n v="12"/>
    <s v="11/21/2021"/>
    <x v="1"/>
    <n v="2153"/>
    <x v="2"/>
    <n v="8391.75"/>
    <n v="3359.04"/>
    <n v="167.95"/>
    <s v="3/30/2023"/>
    <s v="7/15/2023"/>
    <n v="7863"/>
    <n v="2153"/>
    <s v="11/1/2023"/>
    <s v="Suggestion"/>
    <s v="Resolved"/>
    <s v="1/29/2023"/>
    <n v="1"/>
    <x v="0"/>
    <x v="4"/>
  </r>
  <r>
    <n v="2154"/>
    <s v="James"/>
    <s v="Moore"/>
    <n v="39"/>
    <x v="1"/>
    <s v="Address_2154"/>
    <x v="4"/>
    <n v="19458797007"/>
    <s v="james.moore@kag.com"/>
    <x v="0"/>
    <n v="2310.0300000000002"/>
    <s v="10/7/2011"/>
    <s v="12/26/2023"/>
    <n v="2154"/>
    <n v="44938"/>
    <x v="2"/>
    <n v="4385.0200000000004"/>
    <n v="6695.05"/>
    <x v="67"/>
    <n v="2154"/>
    <n v="12944.98"/>
    <x v="0"/>
    <n v="6.96"/>
    <n v="24"/>
    <s v="4/18/2022"/>
    <x v="0"/>
    <n v="2154"/>
    <x v="2"/>
    <n v="3690.47"/>
    <n v="1551.73"/>
    <n v="77.59"/>
    <s v="3/28/2023"/>
    <s v="4/16/2023"/>
    <n v="7882"/>
    <n v="2154"/>
    <s v="11/26/2023"/>
    <s v="Suggestion"/>
    <s v="Pending"/>
    <s v="6/25/2023"/>
    <n v="1"/>
    <x v="3"/>
    <x v="0"/>
  </r>
  <r>
    <n v="2155"/>
    <s v="Sarah"/>
    <s v="Ramirez"/>
    <n v="35"/>
    <x v="2"/>
    <s v="Address_2155"/>
    <x v="4"/>
    <n v="19458797008"/>
    <s v="sarah.ramirez@kag.com"/>
    <x v="0"/>
    <n v="5370.83"/>
    <s v="5/29/2020"/>
    <s v="4/28/2023"/>
    <n v="2155"/>
    <n v="45094"/>
    <x v="2"/>
    <n v="3979.31"/>
    <n v="9350.14"/>
    <x v="96"/>
    <n v="2155"/>
    <n v="42735"/>
    <x v="2"/>
    <n v="8.01"/>
    <n v="48"/>
    <s v="9/17/2022"/>
    <x v="1"/>
    <n v="2155"/>
    <x v="1"/>
    <n v="3391.81"/>
    <n v="1718.89"/>
    <n v="85.94"/>
    <s v="9/29/2023"/>
    <s v="10/1/2023"/>
    <n v="6000"/>
    <n v="2155"/>
    <s v="7/27/2023"/>
    <s v="Praise"/>
    <s v="Resolved"/>
    <s v="6/16/2023"/>
    <n v="1"/>
    <x v="7"/>
    <x v="4"/>
  </r>
  <r>
    <n v="2156"/>
    <s v="Betty"/>
    <s v="Thomas"/>
    <n v="66"/>
    <x v="0"/>
    <s v="Address_2156"/>
    <x v="9"/>
    <n v="19458797009"/>
    <s v="betty.thomas@kag.com"/>
    <x v="0"/>
    <n v="5307.62"/>
    <s v="7/10/2010"/>
    <s v="9/29/2023"/>
    <n v="2156"/>
    <n v="45140"/>
    <x v="2"/>
    <n v="2713.76"/>
    <n v="2593.86"/>
    <x v="69"/>
    <n v="2156"/>
    <n v="29049.11"/>
    <x v="1"/>
    <n v="5.89"/>
    <n v="60"/>
    <s v="5/2/2022"/>
    <x v="2"/>
    <n v="2156"/>
    <x v="1"/>
    <n v="7951.71"/>
    <n v="3839.89"/>
    <n v="191.99"/>
    <s v="9/17/2023"/>
    <s v="9/3/2023"/>
    <n v="6262"/>
    <n v="2156"/>
    <s v="2/15/2023"/>
    <s v="Praise"/>
    <s v="Pending"/>
    <s v="3/17/2023"/>
    <n v="1"/>
    <x v="5"/>
    <x v="3"/>
  </r>
  <r>
    <n v="2157"/>
    <s v="Kevin"/>
    <s v="Jackson"/>
    <n v="18"/>
    <x v="2"/>
    <s v="Address_2157"/>
    <x v="4"/>
    <n v="19458797010"/>
    <s v="kevin.jackson@kag.com"/>
    <x v="1"/>
    <n v="2107.35"/>
    <s v="8/16/2017"/>
    <s v="3/21/2023"/>
    <n v="2157"/>
    <n v="44968"/>
    <x v="0"/>
    <n v="2201.36"/>
    <n v="4308.71"/>
    <x v="36"/>
    <n v="2157"/>
    <n v="6310.55"/>
    <x v="0"/>
    <n v="7.9"/>
    <n v="24"/>
    <s v="4/21/2021"/>
    <x v="0"/>
    <n v="2157"/>
    <x v="0"/>
    <n v="3886.51"/>
    <n v="3927.88"/>
    <n v="196.39"/>
    <s v="4/23/2023"/>
    <s v="11/6/2023"/>
    <n v="4910"/>
    <n v="2157"/>
    <s v="10/17/2023"/>
    <s v="Suggestion"/>
    <s v="Pending"/>
    <s v="7/29/2023"/>
    <n v="1"/>
    <x v="9"/>
    <x v="2"/>
  </r>
  <r>
    <n v="2158"/>
    <s v="Paul"/>
    <s v="Adams"/>
    <n v="63"/>
    <x v="0"/>
    <s v="Address_2158"/>
    <x v="35"/>
    <n v="19458797011"/>
    <s v="paul.adams@kag.com"/>
    <x v="1"/>
    <n v="9516.3700000000008"/>
    <s v="6/23/2022"/>
    <s v="12/8/2023"/>
    <n v="2158"/>
    <n v="45275"/>
    <x v="1"/>
    <n v="1348.43"/>
    <n v="10864.8"/>
    <x v="1"/>
    <n v="2158"/>
    <n v="27923.55"/>
    <x v="2"/>
    <n v="7.51"/>
    <n v="48"/>
    <s v="10/8/2021"/>
    <x v="1"/>
    <n v="2158"/>
    <x v="1"/>
    <n v="4501.3900000000003"/>
    <n v="3702.21"/>
    <n v="185.11"/>
    <s v="4/17/2023"/>
    <s v="11/25/2023"/>
    <n v="9680"/>
    <n v="2158"/>
    <s v="8/28/2023"/>
    <s v="Praise"/>
    <s v="Resolved"/>
    <s v="8/1/2023"/>
    <n v="1"/>
    <x v="0"/>
    <x v="3"/>
  </r>
  <r>
    <n v="2159"/>
    <s v="Timothy"/>
    <s v="Taylor"/>
    <n v="37"/>
    <x v="1"/>
    <s v="Address_2159"/>
    <x v="6"/>
    <n v="19458797012"/>
    <s v="timothy.taylor@kag.com"/>
    <x v="0"/>
    <n v="2523.0500000000002"/>
    <s v="11/2/2001"/>
    <s v="3/16/2023"/>
    <n v="2159"/>
    <n v="45268"/>
    <x v="2"/>
    <n v="2743.49"/>
    <n v="5266.54"/>
    <x v="10"/>
    <n v="2159"/>
    <n v="16098.27"/>
    <x v="1"/>
    <n v="5.29"/>
    <n v="12"/>
    <s v="11/26/2021"/>
    <x v="0"/>
    <n v="2159"/>
    <x v="1"/>
    <n v="8391.67"/>
    <n v="1664.67"/>
    <n v="83.23"/>
    <s v="12/24/2023"/>
    <s v="10/12/2023"/>
    <n v="6409"/>
    <n v="2159"/>
    <s v="5/2/2023"/>
    <s v="Suggestion"/>
    <s v="Resolved"/>
    <s v="7/30/2023"/>
    <n v="1"/>
    <x v="0"/>
    <x v="0"/>
  </r>
  <r>
    <n v="2160"/>
    <s v="Paul"/>
    <s v="Hall"/>
    <n v="65"/>
    <x v="1"/>
    <s v="Address_2160"/>
    <x v="7"/>
    <n v="19458797013"/>
    <s v="paul.hall@kag.com"/>
    <x v="0"/>
    <n v="1131.8"/>
    <s v="9/5/2016"/>
    <s v="7/6/2023"/>
    <n v="2160"/>
    <n v="44993"/>
    <x v="0"/>
    <n v="3417.28"/>
    <n v="4549.08"/>
    <x v="32"/>
    <n v="2160"/>
    <n v="37110.14"/>
    <x v="2"/>
    <n v="8.7899999999999991"/>
    <n v="24"/>
    <s v="9/6/2021"/>
    <x v="2"/>
    <n v="2160"/>
    <x v="2"/>
    <n v="1578.56"/>
    <n v="2652.99"/>
    <n v="132.65"/>
    <s v="11/30/2023"/>
    <s v="1/30/2023"/>
    <n v="5707"/>
    <n v="2160"/>
    <s v="11/1/2023"/>
    <s v="Complaint"/>
    <s v="Resolved"/>
    <s v="3/9/2023"/>
    <n v="1"/>
    <x v="11"/>
    <x v="3"/>
  </r>
  <r>
    <n v="2161"/>
    <s v="Barbara"/>
    <s v="Gonzalez"/>
    <n v="53"/>
    <x v="1"/>
    <s v="Address_2161"/>
    <x v="9"/>
    <n v="19458797014"/>
    <s v="barbara.gonzalez@kag.com"/>
    <x v="0"/>
    <n v="4723.3900000000003"/>
    <s v="12/30/2022"/>
    <s v="2/10/2023"/>
    <n v="2161"/>
    <n v="45095"/>
    <x v="1"/>
    <n v="3000.28"/>
    <n v="1723.11"/>
    <x v="10"/>
    <n v="2161"/>
    <n v="4811.72"/>
    <x v="0"/>
    <n v="4.07"/>
    <n v="24"/>
    <s v="3/2/2021"/>
    <x v="0"/>
    <n v="2161"/>
    <x v="2"/>
    <n v="9413.41"/>
    <n v="4367.88"/>
    <n v="218.39"/>
    <s v="2/18/2023"/>
    <s v="11/21/2023"/>
    <n v="6846"/>
    <n v="2161"/>
    <s v="4/17/2023"/>
    <s v="Praise"/>
    <s v="Pending"/>
    <s v="9/7/2023"/>
    <n v="1"/>
    <x v="7"/>
    <x v="1"/>
  </r>
  <r>
    <n v="2162"/>
    <s v="Paul"/>
    <s v="Miller"/>
    <n v="55"/>
    <x v="2"/>
    <s v="Address_2162"/>
    <x v="28"/>
    <n v="19458797015"/>
    <s v="paul.miller@kag.com"/>
    <x v="0"/>
    <n v="6892.13"/>
    <s v="6/9/2000"/>
    <s v="9/3/2023"/>
    <n v="2162"/>
    <n v="45078"/>
    <x v="0"/>
    <n v="1135.53"/>
    <n v="8027.66"/>
    <x v="67"/>
    <n v="2162"/>
    <n v="45976.39"/>
    <x v="2"/>
    <n v="4.83"/>
    <n v="48"/>
    <s v="6/14/2022"/>
    <x v="2"/>
    <n v="2162"/>
    <x v="1"/>
    <n v="2777.43"/>
    <n v="2134.5700000000002"/>
    <n v="106.73"/>
    <s v="12/22/2023"/>
    <s v="12/2/2023"/>
    <n v="2019"/>
    <n v="2162"/>
    <s v="8/29/2023"/>
    <s v="Complaint"/>
    <s v="Pending"/>
    <s v="12/2/2023"/>
    <n v="1"/>
    <x v="7"/>
    <x v="1"/>
  </r>
  <r>
    <n v="2163"/>
    <s v="Ronald"/>
    <s v="Clark"/>
    <n v="42"/>
    <x v="2"/>
    <s v="Address_2163"/>
    <x v="25"/>
    <n v="19458797016"/>
    <s v="ronald.clark@kag.com"/>
    <x v="1"/>
    <n v="2032"/>
    <s v="2/1/2012"/>
    <s v="11/12/2023"/>
    <n v="2163"/>
    <n v="45123"/>
    <x v="2"/>
    <n v="4516.49"/>
    <n v="6548.49"/>
    <x v="44"/>
    <n v="2163"/>
    <n v="24431.919999999998"/>
    <x v="1"/>
    <n v="5.86"/>
    <n v="24"/>
    <s v="1/28/2020"/>
    <x v="1"/>
    <n v="2163"/>
    <x v="1"/>
    <n v="2944.81"/>
    <n v="1364.43"/>
    <n v="68.22"/>
    <s v="4/30/2023"/>
    <s v="1/25/2023"/>
    <n v="733"/>
    <n v="2163"/>
    <s v="2/6/2023"/>
    <s v="Complaint"/>
    <s v="Pending"/>
    <s v="1/6/2023"/>
    <n v="1"/>
    <x v="2"/>
    <x v="0"/>
  </r>
  <r>
    <n v="2164"/>
    <s v="Ronald"/>
    <s v="Martinez"/>
    <n v="33"/>
    <x v="0"/>
    <s v="Address_2164"/>
    <x v="8"/>
    <n v="19458797017"/>
    <s v="ronald.martinez@kag.com"/>
    <x v="1"/>
    <n v="1910.63"/>
    <s v="6/23/2012"/>
    <s v="2/27/2023"/>
    <n v="2164"/>
    <n v="44939"/>
    <x v="0"/>
    <n v="1958.26"/>
    <n v="-47.63"/>
    <x v="65"/>
    <n v="2164"/>
    <n v="36979.97"/>
    <x v="2"/>
    <n v="2.1800000000000002"/>
    <n v="12"/>
    <s v="9/6/2021"/>
    <x v="2"/>
    <n v="2164"/>
    <x v="1"/>
    <n v="7963.63"/>
    <n v="143.91"/>
    <n v="7.2"/>
    <s v="11/9/2023"/>
    <s v="12/17/2023"/>
    <n v="199"/>
    <n v="2164"/>
    <s v="3/22/2023"/>
    <s v="Praise"/>
    <s v="Resolved"/>
    <s v="3/27/2023"/>
    <n v="1"/>
    <x v="3"/>
    <x v="4"/>
  </r>
  <r>
    <n v="2165"/>
    <s v="Amanda"/>
    <s v="King"/>
    <n v="37"/>
    <x v="0"/>
    <s v="Address_2165"/>
    <x v="25"/>
    <n v="19458797018"/>
    <s v="amanda.king@kag.com"/>
    <x v="1"/>
    <n v="2688.56"/>
    <s v="5/1/2004"/>
    <s v="8/18/2023"/>
    <n v="2165"/>
    <n v="45155"/>
    <x v="2"/>
    <n v="4425.6099999999997"/>
    <n v="-1737.05"/>
    <x v="98"/>
    <n v="2165"/>
    <n v="35528.42"/>
    <x v="1"/>
    <n v="5.64"/>
    <n v="12"/>
    <s v="5/26/2021"/>
    <x v="2"/>
    <n v="2165"/>
    <x v="1"/>
    <n v="2092.7399999999998"/>
    <n v="2853.57"/>
    <n v="142.68"/>
    <s v="6/16/2023"/>
    <s v="12/13/2023"/>
    <n v="4408"/>
    <n v="2165"/>
    <s v="11/26/2023"/>
    <s v="Praise"/>
    <s v="Resolved"/>
    <s v="11/3/2023"/>
    <n v="1"/>
    <x v="5"/>
    <x v="0"/>
  </r>
  <r>
    <n v="2166"/>
    <s v="Betty"/>
    <s v="Scott"/>
    <n v="55"/>
    <x v="1"/>
    <s v="Address_2166"/>
    <x v="2"/>
    <n v="19458797019"/>
    <s v="betty.scott@kag.com"/>
    <x v="1"/>
    <n v="3096.9"/>
    <s v="2/4/2008"/>
    <s v="4/22/2023"/>
    <n v="2166"/>
    <n v="45088"/>
    <x v="0"/>
    <n v="1993.27"/>
    <n v="5090.17"/>
    <x v="17"/>
    <n v="2166"/>
    <n v="9734.2900000000009"/>
    <x v="2"/>
    <n v="3.92"/>
    <n v="60"/>
    <s v="2/26/2020"/>
    <x v="2"/>
    <n v="2166"/>
    <x v="0"/>
    <n v="2267.21"/>
    <n v="1075.17"/>
    <n v="53.76"/>
    <s v="1/31/2023"/>
    <s v="10/13/2023"/>
    <n v="9484"/>
    <n v="2166"/>
    <s v="5/1/2023"/>
    <s v="Suggestion"/>
    <s v="Pending"/>
    <s v="9/6/2023"/>
    <n v="1"/>
    <x v="7"/>
    <x v="1"/>
  </r>
  <r>
    <n v="2167"/>
    <s v="Timothy"/>
    <s v="Harris"/>
    <n v="64"/>
    <x v="2"/>
    <s v="Address_2167"/>
    <x v="4"/>
    <n v="19458797020"/>
    <s v="timothy.harris@kag.com"/>
    <x v="0"/>
    <n v="2537.38"/>
    <s v="12/17/2016"/>
    <s v="7/23/2023"/>
    <n v="2167"/>
    <n v="45029"/>
    <x v="2"/>
    <n v="201.89"/>
    <n v="2335.4899999999998"/>
    <x v="95"/>
    <n v="2167"/>
    <n v="44124.57"/>
    <x v="1"/>
    <n v="3.31"/>
    <n v="48"/>
    <s v="3/30/2022"/>
    <x v="2"/>
    <n v="2167"/>
    <x v="0"/>
    <n v="1822.52"/>
    <n v="3646.84"/>
    <n v="182.34"/>
    <s v="10/18/2023"/>
    <s v="6/17/2023"/>
    <n v="6549"/>
    <n v="2167"/>
    <s v="11/30/2023"/>
    <s v="Complaint"/>
    <s v="Pending"/>
    <s v="12/10/2023"/>
    <n v="1"/>
    <x v="1"/>
    <x v="3"/>
  </r>
  <r>
    <n v="2168"/>
    <s v="Joseph"/>
    <s v="Garcia"/>
    <n v="50"/>
    <x v="2"/>
    <s v="Address_2168"/>
    <x v="2"/>
    <n v="19458797021"/>
    <s v="joseph.garcia@kag.com"/>
    <x v="1"/>
    <n v="4759.92"/>
    <s v="7/27/2022"/>
    <s v="2/9/2023"/>
    <n v="2168"/>
    <n v="45057"/>
    <x v="1"/>
    <n v="3692.39"/>
    <n v="1067.53"/>
    <x v="90"/>
    <n v="2168"/>
    <n v="12402.36"/>
    <x v="2"/>
    <n v="6.19"/>
    <n v="36"/>
    <s v="8/14/2020"/>
    <x v="0"/>
    <n v="2168"/>
    <x v="0"/>
    <n v="6444.82"/>
    <n v="420.93"/>
    <n v="21.05"/>
    <s v="6/26/2023"/>
    <s v="10/15/2023"/>
    <n v="1322"/>
    <n v="2168"/>
    <s v="9/8/2023"/>
    <s v="Suggestion"/>
    <s v="Resolved"/>
    <s v="12/25/2023"/>
    <n v="1"/>
    <x v="10"/>
    <x v="1"/>
  </r>
  <r>
    <n v="2169"/>
    <s v="Jennifer"/>
    <s v="White"/>
    <n v="24"/>
    <x v="0"/>
    <s v="Address_2169"/>
    <x v="20"/>
    <n v="19458797022"/>
    <s v="jennifer.white@kag.com"/>
    <x v="0"/>
    <n v="280.8"/>
    <s v="2/3/2020"/>
    <s v="2/27/2023"/>
    <n v="2169"/>
    <n v="45022"/>
    <x v="0"/>
    <n v="4601.49"/>
    <n v="-4320.6899999999996"/>
    <x v="35"/>
    <n v="2169"/>
    <n v="10337.799999999999"/>
    <x v="2"/>
    <n v="3.97"/>
    <n v="12"/>
    <s v="5/24/2020"/>
    <x v="0"/>
    <n v="2169"/>
    <x v="0"/>
    <n v="8575.27"/>
    <n v="2069.39"/>
    <n v="103.47"/>
    <s v="8/5/2023"/>
    <s v="10/12/2023"/>
    <n v="9999"/>
    <n v="2169"/>
    <s v="11/1/2023"/>
    <s v="Complaint"/>
    <s v="Pending"/>
    <s v="12/19/2023"/>
    <n v="1"/>
    <x v="1"/>
    <x v="2"/>
  </r>
  <r>
    <n v="2170"/>
    <s v="Amanda"/>
    <s v="Moore"/>
    <n v="40"/>
    <x v="0"/>
    <s v="Address_2170"/>
    <x v="35"/>
    <n v="19458797023"/>
    <s v="amanda.moore@kag.com"/>
    <x v="1"/>
    <n v="966.42"/>
    <s v="11/18/2012"/>
    <s v="7/8/2023"/>
    <n v="2170"/>
    <n v="45142"/>
    <x v="0"/>
    <n v="1281.25"/>
    <n v="-314.83"/>
    <x v="14"/>
    <n v="2170"/>
    <n v="26511.45"/>
    <x v="2"/>
    <n v="8.6999999999999993"/>
    <n v="36"/>
    <s v="2/11/2020"/>
    <x v="2"/>
    <n v="2170"/>
    <x v="0"/>
    <n v="2620.12"/>
    <n v="1671.32"/>
    <n v="83.57"/>
    <s v="12/14/2023"/>
    <s v="8/16/2023"/>
    <n v="2599"/>
    <n v="2170"/>
    <s v="2/8/2023"/>
    <s v="Praise"/>
    <s v="Pending"/>
    <s v="7/18/2023"/>
    <n v="1"/>
    <x v="5"/>
    <x v="0"/>
  </r>
  <r>
    <n v="2171"/>
    <s v="Sarah"/>
    <s v="Thompson"/>
    <n v="28"/>
    <x v="2"/>
    <s v="Address_2171"/>
    <x v="16"/>
    <n v="19458797024"/>
    <s v="sarah.thompson@kag.com"/>
    <x v="1"/>
    <n v="7320.71"/>
    <s v="10/10/2004"/>
    <s v="6/22/2023"/>
    <n v="2171"/>
    <n v="45127"/>
    <x v="1"/>
    <n v="2716.99"/>
    <n v="10037.700000000001"/>
    <x v="24"/>
    <n v="2171"/>
    <n v="49242.79"/>
    <x v="1"/>
    <n v="4.6900000000000004"/>
    <n v="24"/>
    <s v="8/16/2020"/>
    <x v="1"/>
    <n v="2171"/>
    <x v="0"/>
    <n v="4555.3500000000004"/>
    <n v="1398.14"/>
    <n v="69.91"/>
    <s v="12/29/2023"/>
    <s v="12/18/2023"/>
    <n v="8728"/>
    <n v="2171"/>
    <s v="10/31/2023"/>
    <s v="Complaint"/>
    <s v="Pending"/>
    <s v="2/10/2023"/>
    <n v="1"/>
    <x v="2"/>
    <x v="4"/>
  </r>
  <r>
    <n v="2172"/>
    <s v="Stephanie"/>
    <s v="Garcia"/>
    <n v="50"/>
    <x v="2"/>
    <s v="Address_2172"/>
    <x v="30"/>
    <n v="19458797025"/>
    <s v="stephanie.garcia@kag.com"/>
    <x v="1"/>
    <n v="4182.17"/>
    <s v="3/6/2017"/>
    <s v="3/18/2023"/>
    <n v="2172"/>
    <n v="45057"/>
    <x v="2"/>
    <n v="4040.02"/>
    <n v="142.15"/>
    <x v="35"/>
    <n v="2172"/>
    <n v="16356.33"/>
    <x v="2"/>
    <n v="4.72"/>
    <n v="48"/>
    <s v="5/24/2020"/>
    <x v="0"/>
    <n v="2172"/>
    <x v="0"/>
    <n v="7120.76"/>
    <n v="4943.54"/>
    <n v="247.18"/>
    <s v="5/31/2023"/>
    <s v="5/19/2023"/>
    <n v="7012"/>
    <n v="2172"/>
    <s v="9/13/2023"/>
    <s v="Praise"/>
    <s v="Resolved"/>
    <s v="4/3/2023"/>
    <n v="1"/>
    <x v="10"/>
    <x v="1"/>
  </r>
  <r>
    <n v="2173"/>
    <s v="Susan"/>
    <s v="Lewis"/>
    <n v="57"/>
    <x v="0"/>
    <s v="Address_2173"/>
    <x v="26"/>
    <n v="19458797026"/>
    <s v="susan.lewis@kag.com"/>
    <x v="0"/>
    <n v="3667.14"/>
    <s v="3/23/2022"/>
    <s v="2/17/2023"/>
    <n v="2173"/>
    <n v="45128"/>
    <x v="2"/>
    <n v="1612.22"/>
    <n v="5279.36"/>
    <x v="7"/>
    <n v="2173"/>
    <n v="48258.11"/>
    <x v="2"/>
    <n v="9.84"/>
    <n v="48"/>
    <s v="12/19/2020"/>
    <x v="2"/>
    <n v="2173"/>
    <x v="2"/>
    <n v="3746.49"/>
    <n v="494.87"/>
    <n v="24.74"/>
    <s v="11/7/2023"/>
    <s v="4/14/2023"/>
    <n v="9996"/>
    <n v="2173"/>
    <s v="12/9/2023"/>
    <s v="Praise"/>
    <s v="Resolved"/>
    <s v="1/19/2023"/>
    <n v="1"/>
    <x v="2"/>
    <x v="1"/>
  </r>
  <r>
    <n v="2174"/>
    <s v="Mary"/>
    <s v="Harris"/>
    <n v="63"/>
    <x v="2"/>
    <s v="Address_2174"/>
    <x v="25"/>
    <n v="19458797027"/>
    <s v="mary.harris@kag.com"/>
    <x v="1"/>
    <n v="203.4"/>
    <s v="7/3/2013"/>
    <s v="3/31/2023"/>
    <n v="2174"/>
    <n v="45217"/>
    <x v="2"/>
    <n v="1438.01"/>
    <n v="-1234.6099999999999"/>
    <x v="3"/>
    <n v="2174"/>
    <n v="22319.47"/>
    <x v="0"/>
    <n v="4.07"/>
    <n v="12"/>
    <s v="1/22/2022"/>
    <x v="2"/>
    <n v="2174"/>
    <x v="1"/>
    <n v="2748.97"/>
    <n v="12.26"/>
    <n v="0.61"/>
    <s v="12/26/2023"/>
    <s v="6/21/2023"/>
    <n v="2216"/>
    <n v="2174"/>
    <s v="2/4/2023"/>
    <s v="Suggestion"/>
    <s v="Pending"/>
    <s v="3/18/2023"/>
    <n v="1"/>
    <x v="8"/>
    <x v="3"/>
  </r>
  <r>
    <n v="2175"/>
    <s v="David"/>
    <s v="Taylor"/>
    <n v="22"/>
    <x v="2"/>
    <s v="Address_2175"/>
    <x v="14"/>
    <n v="19458797028"/>
    <s v="david.taylor@kag.com"/>
    <x v="1"/>
    <n v="3052.36"/>
    <s v="2/23/2003"/>
    <s v="1/11/2023"/>
    <n v="2175"/>
    <n v="45202"/>
    <x v="1"/>
    <n v="2061.2199999999998"/>
    <n v="991.14"/>
    <x v="32"/>
    <n v="2175"/>
    <n v="41899.11"/>
    <x v="2"/>
    <n v="2.1800000000000002"/>
    <n v="12"/>
    <s v="6/21/2022"/>
    <x v="0"/>
    <n v="2175"/>
    <x v="2"/>
    <n v="9156.1299999999992"/>
    <n v="74.44"/>
    <n v="3.72"/>
    <s v="10/15/2023"/>
    <s v="8/9/2023"/>
    <n v="9140"/>
    <n v="2175"/>
    <s v="11/22/2023"/>
    <s v="Complaint"/>
    <s v="Resolved"/>
    <s v="8/30/2023"/>
    <n v="1"/>
    <x v="8"/>
    <x v="2"/>
  </r>
  <r>
    <n v="2176"/>
    <s v="Paul"/>
    <s v="Rivera"/>
    <n v="62"/>
    <x v="1"/>
    <s v="Address_2176"/>
    <x v="29"/>
    <n v="19458797029"/>
    <s v="paul.rivera@kag.com"/>
    <x v="1"/>
    <n v="8229.75"/>
    <s v="1/3/2007"/>
    <s v="2/25/2023"/>
    <n v="2176"/>
    <n v="45287"/>
    <x v="0"/>
    <n v="2757.37"/>
    <n v="5472.38"/>
    <x v="48"/>
    <n v="2176"/>
    <n v="26969.23"/>
    <x v="2"/>
    <n v="8.89"/>
    <n v="48"/>
    <s v="12/24/2022"/>
    <x v="1"/>
    <n v="2176"/>
    <x v="0"/>
    <n v="7323.68"/>
    <n v="515.79"/>
    <n v="25.79"/>
    <s v="11/15/2023"/>
    <s v="6/11/2023"/>
    <n v="4346"/>
    <n v="2176"/>
    <s v="1/28/2023"/>
    <s v="Praise"/>
    <s v="Resolved"/>
    <s v="1/22/2023"/>
    <n v="1"/>
    <x v="0"/>
    <x v="3"/>
  </r>
  <r>
    <n v="2177"/>
    <s v="Sarah"/>
    <s v="White"/>
    <n v="64"/>
    <x v="2"/>
    <s v="Address_2177"/>
    <x v="2"/>
    <n v="19458797030"/>
    <s v="sarah.white@kag.com"/>
    <x v="1"/>
    <n v="3469.64"/>
    <s v="12/3/2002"/>
    <s v="10/6/2023"/>
    <n v="2177"/>
    <n v="45258"/>
    <x v="0"/>
    <n v="2767.14"/>
    <n v="702.5"/>
    <x v="37"/>
    <n v="2177"/>
    <n v="11057.8"/>
    <x v="1"/>
    <n v="9.25"/>
    <n v="36"/>
    <s v="8/19/2020"/>
    <x v="2"/>
    <n v="2177"/>
    <x v="1"/>
    <n v="9327.4500000000007"/>
    <n v="4242.51"/>
    <n v="212.13"/>
    <s v="6/11/2023"/>
    <s v="7/26/2023"/>
    <n v="1842"/>
    <n v="2177"/>
    <s v="10/1/2023"/>
    <s v="Complaint"/>
    <s v="Pending"/>
    <s v="3/1/2023"/>
    <n v="1"/>
    <x v="4"/>
    <x v="3"/>
  </r>
  <r>
    <n v="2178"/>
    <s v="Sandra"/>
    <s v="Hernandez"/>
    <n v="58"/>
    <x v="2"/>
    <s v="Address_2178"/>
    <x v="8"/>
    <n v="19458797031"/>
    <s v="sandra.hernandez@kag.com"/>
    <x v="1"/>
    <n v="9640.57"/>
    <s v="1/3/2005"/>
    <s v="2/2/2023"/>
    <n v="2178"/>
    <n v="44974"/>
    <x v="0"/>
    <n v="2436.91"/>
    <n v="7203.66"/>
    <x v="36"/>
    <n v="2178"/>
    <n v="44119.67"/>
    <x v="0"/>
    <n v="3.04"/>
    <n v="48"/>
    <s v="2/28/2021"/>
    <x v="1"/>
    <n v="2178"/>
    <x v="0"/>
    <n v="8030.04"/>
    <n v="815.9"/>
    <n v="40.799999999999997"/>
    <s v="10/26/2023"/>
    <s v="8/3/2023"/>
    <n v="1637"/>
    <n v="2178"/>
    <s v="2/7/2023"/>
    <s v="Praise"/>
    <s v="Resolved"/>
    <s v="2/11/2023"/>
    <n v="1"/>
    <x v="9"/>
    <x v="1"/>
  </r>
  <r>
    <n v="2179"/>
    <s v="Mark"/>
    <s v="Sanchez"/>
    <n v="25"/>
    <x v="2"/>
    <s v="Address_2179"/>
    <x v="32"/>
    <n v="19458797032"/>
    <s v="mark.sanchez@kag.com"/>
    <x v="1"/>
    <n v="3960.59"/>
    <s v="9/23/2011"/>
    <s v="6/29/2023"/>
    <n v="2179"/>
    <n v="44969"/>
    <x v="1"/>
    <n v="4103.49"/>
    <n v="8064.08"/>
    <x v="94"/>
    <n v="2179"/>
    <n v="4526.3500000000004"/>
    <x v="0"/>
    <n v="8.94"/>
    <n v="60"/>
    <s v="6/2/2022"/>
    <x v="2"/>
    <n v="2179"/>
    <x v="1"/>
    <n v="4131.07"/>
    <n v="2865.35"/>
    <n v="143.27000000000001"/>
    <s v="11/3/2023"/>
    <s v="2/3/2023"/>
    <n v="5224"/>
    <n v="2179"/>
    <s v="8/31/2023"/>
    <s v="Suggestion"/>
    <s v="Resolved"/>
    <s v="7/1/2023"/>
    <n v="1"/>
    <x v="9"/>
    <x v="2"/>
  </r>
  <r>
    <n v="2180"/>
    <s v="James"/>
    <s v="King"/>
    <n v="68"/>
    <x v="0"/>
    <s v="Address_2180"/>
    <x v="14"/>
    <n v="19458797033"/>
    <s v="james.king@kag.com"/>
    <x v="0"/>
    <n v="4694.88"/>
    <s v="7/11/2002"/>
    <s v="4/26/2023"/>
    <n v="2180"/>
    <n v="45007"/>
    <x v="2"/>
    <n v="773.07"/>
    <n v="5467.95"/>
    <x v="87"/>
    <n v="2180"/>
    <n v="34454.97"/>
    <x v="0"/>
    <n v="5.45"/>
    <n v="48"/>
    <s v="6/30/2022"/>
    <x v="2"/>
    <n v="2180"/>
    <x v="1"/>
    <n v="1229.1099999999999"/>
    <n v="3181.79"/>
    <n v="159.09"/>
    <s v="6/15/2023"/>
    <s v="1/28/2023"/>
    <n v="9205"/>
    <n v="2180"/>
    <s v="6/29/2023"/>
    <s v="Praise"/>
    <s v="Resolved"/>
    <s v="2/19/2023"/>
    <n v="1"/>
    <x v="11"/>
    <x v="3"/>
  </r>
  <r>
    <n v="2181"/>
    <s v="Andrew"/>
    <s v="Ramirez"/>
    <n v="34"/>
    <x v="1"/>
    <s v="Address_2181"/>
    <x v="20"/>
    <n v="19458797034"/>
    <s v="andrew.ramirez@kag.com"/>
    <x v="0"/>
    <n v="8038.9"/>
    <s v="6/21/2018"/>
    <s v="1/28/2023"/>
    <n v="2181"/>
    <n v="44994"/>
    <x v="2"/>
    <n v="434.96"/>
    <n v="7603.94"/>
    <x v="42"/>
    <n v="2181"/>
    <n v="41707.160000000003"/>
    <x v="0"/>
    <n v="1.39"/>
    <n v="36"/>
    <s v="8/29/2020"/>
    <x v="1"/>
    <n v="2181"/>
    <x v="2"/>
    <n v="5203.6099999999997"/>
    <n v="3834.83"/>
    <n v="191.74"/>
    <s v="1/16/2023"/>
    <s v="7/7/2023"/>
    <n v="7158"/>
    <n v="2181"/>
    <s v="3/29/2023"/>
    <s v="Complaint"/>
    <s v="Resolved"/>
    <s v="1/18/2023"/>
    <n v="1"/>
    <x v="11"/>
    <x v="4"/>
  </r>
  <r>
    <n v="2182"/>
    <s v="Jennifer"/>
    <s v="Williams"/>
    <n v="68"/>
    <x v="0"/>
    <s v="Address_2182"/>
    <x v="18"/>
    <n v="19458797035"/>
    <s v="jennifer.williams@kag.com"/>
    <x v="0"/>
    <n v="9831.94"/>
    <s v="3/30/2004"/>
    <s v="4/25/2023"/>
    <n v="2182"/>
    <n v="45160"/>
    <x v="2"/>
    <n v="851.12"/>
    <n v="10683.06"/>
    <x v="72"/>
    <n v="2182"/>
    <n v="41769.25"/>
    <x v="1"/>
    <n v="5.94"/>
    <n v="24"/>
    <s v="8/31/2020"/>
    <x v="0"/>
    <n v="2182"/>
    <x v="1"/>
    <n v="4304.92"/>
    <n v="652.89"/>
    <n v="32.64"/>
    <s v="5/20/2023"/>
    <s v="9/4/2023"/>
    <n v="6861"/>
    <n v="2182"/>
    <s v="3/18/2023"/>
    <s v="Praise"/>
    <s v="Resolved"/>
    <s v="1/8/2023"/>
    <n v="1"/>
    <x v="5"/>
    <x v="3"/>
  </r>
  <r>
    <n v="2183"/>
    <s v="Paul"/>
    <s v="Hernandez"/>
    <n v="35"/>
    <x v="1"/>
    <s v="Address_2183"/>
    <x v="24"/>
    <n v="19458797036"/>
    <s v="paul.hernandez@kag.com"/>
    <x v="0"/>
    <n v="3778.81"/>
    <s v="3/1/2008"/>
    <s v="8/8/2023"/>
    <n v="2183"/>
    <n v="45167"/>
    <x v="0"/>
    <n v="3522.98"/>
    <n v="7301.79"/>
    <x v="50"/>
    <n v="2183"/>
    <n v="33109.660000000003"/>
    <x v="2"/>
    <n v="8.64"/>
    <n v="36"/>
    <s v="12/12/2021"/>
    <x v="1"/>
    <n v="2183"/>
    <x v="2"/>
    <n v="5545.62"/>
    <n v="643.94000000000005"/>
    <n v="32.200000000000003"/>
    <s v="11/11/2023"/>
    <s v="2/23/2023"/>
    <n v="2595"/>
    <n v="2183"/>
    <s v="11/19/2023"/>
    <s v="Praise"/>
    <s v="Pending"/>
    <s v="5/5/2023"/>
    <n v="1"/>
    <x v="5"/>
    <x v="4"/>
  </r>
  <r>
    <n v="2184"/>
    <s v="Robert"/>
    <s v="Nguyen"/>
    <n v="67"/>
    <x v="1"/>
    <s v="Address_2184"/>
    <x v="23"/>
    <n v="19458797037"/>
    <s v="robert.nguyen@kag.com"/>
    <x v="1"/>
    <n v="1287.3699999999999"/>
    <s v="8/6/2005"/>
    <s v="8/14/2023"/>
    <n v="2184"/>
    <n v="45125"/>
    <x v="1"/>
    <n v="734.77"/>
    <n v="2022.14"/>
    <x v="41"/>
    <n v="2184"/>
    <n v="13298.87"/>
    <x v="2"/>
    <n v="4.57"/>
    <n v="48"/>
    <s v="6/8/2022"/>
    <x v="1"/>
    <n v="2184"/>
    <x v="0"/>
    <n v="1110.68"/>
    <n v="1553"/>
    <n v="77.650000000000006"/>
    <s v="5/3/2023"/>
    <s v="1/27/2023"/>
    <n v="6344"/>
    <n v="2184"/>
    <s v="10/30/2023"/>
    <s v="Suggestion"/>
    <s v="Resolved"/>
    <s v="9/20/2023"/>
    <n v="1"/>
    <x v="2"/>
    <x v="3"/>
  </r>
  <r>
    <n v="2185"/>
    <s v="Steven"/>
    <s v="Wilson"/>
    <n v="44"/>
    <x v="2"/>
    <s v="Address_2185"/>
    <x v="12"/>
    <n v="19458797038"/>
    <s v="steven.wilson@kag.com"/>
    <x v="0"/>
    <n v="5278.27"/>
    <s v="12/1/2015"/>
    <s v="8/31/2023"/>
    <n v="2185"/>
    <n v="45109"/>
    <x v="2"/>
    <n v="1620.9"/>
    <n v="6899.17"/>
    <x v="97"/>
    <n v="2185"/>
    <n v="27051.67"/>
    <x v="1"/>
    <n v="5.96"/>
    <n v="48"/>
    <s v="3/5/2022"/>
    <x v="2"/>
    <n v="2185"/>
    <x v="2"/>
    <n v="5800.93"/>
    <n v="515.48"/>
    <n v="25.77"/>
    <s v="10/28/2023"/>
    <s v="6/23/2023"/>
    <n v="5650"/>
    <n v="2185"/>
    <s v="10/19/2023"/>
    <s v="Praise"/>
    <s v="Resolved"/>
    <s v="2/6/2023"/>
    <n v="1"/>
    <x v="2"/>
    <x v="0"/>
  </r>
  <r>
    <n v="2186"/>
    <s v="Ronald"/>
    <s v="Sanchez"/>
    <n v="48"/>
    <x v="1"/>
    <s v="Address_2186"/>
    <x v="18"/>
    <n v="19458797039"/>
    <s v="ronald.sanchez@kag.com"/>
    <x v="0"/>
    <n v="5958.43"/>
    <s v="6/7/2019"/>
    <s v="6/28/2023"/>
    <n v="2186"/>
    <n v="45136"/>
    <x v="2"/>
    <n v="4399.6099999999997"/>
    <n v="1558.82"/>
    <x v="41"/>
    <n v="2186"/>
    <n v="31847.279999999999"/>
    <x v="1"/>
    <n v="2.27"/>
    <n v="24"/>
    <s v="11/7/2022"/>
    <x v="0"/>
    <n v="2186"/>
    <x v="0"/>
    <n v="4717.24"/>
    <n v="1386.34"/>
    <n v="69.319999999999993"/>
    <s v="7/29/2023"/>
    <s v="5/16/2023"/>
    <n v="2845"/>
    <n v="2186"/>
    <s v="5/21/2023"/>
    <s v="Suggestion"/>
    <s v="Pending"/>
    <s v="12/27/2023"/>
    <n v="1"/>
    <x v="2"/>
    <x v="1"/>
  </r>
  <r>
    <n v="2187"/>
    <s v="Susan"/>
    <s v="Mitchell"/>
    <n v="21"/>
    <x v="1"/>
    <s v="Address_2187"/>
    <x v="32"/>
    <n v="19458797040"/>
    <s v="susan.mitchell@kag.com"/>
    <x v="0"/>
    <n v="9598.6200000000008"/>
    <s v="5/16/2004"/>
    <s v="11/4/2023"/>
    <n v="2187"/>
    <n v="45080"/>
    <x v="0"/>
    <n v="709.74"/>
    <n v="10308.36"/>
    <x v="93"/>
    <n v="2187"/>
    <n v="44595.02"/>
    <x v="1"/>
    <n v="8.58"/>
    <n v="60"/>
    <s v="11/14/2020"/>
    <x v="1"/>
    <n v="2187"/>
    <x v="1"/>
    <n v="7122.84"/>
    <n v="2971.75"/>
    <n v="148.59"/>
    <s v="11/3/2023"/>
    <s v="1/29/2023"/>
    <n v="8640"/>
    <n v="2187"/>
    <s v="2/20/2023"/>
    <s v="Complaint"/>
    <s v="Resolved"/>
    <s v="4/10/2023"/>
    <n v="1"/>
    <x v="7"/>
    <x v="2"/>
  </r>
  <r>
    <n v="2188"/>
    <s v="Barbara"/>
    <s v="Lee"/>
    <n v="19"/>
    <x v="2"/>
    <s v="Address_2188"/>
    <x v="26"/>
    <n v="19458797041"/>
    <s v="barbara.lee@kag.com"/>
    <x v="1"/>
    <n v="4197.83"/>
    <s v="8/19/2015"/>
    <s v="7/19/2023"/>
    <n v="2188"/>
    <n v="45085"/>
    <x v="2"/>
    <n v="2645.59"/>
    <n v="1552.24"/>
    <x v="57"/>
    <n v="2188"/>
    <n v="8823.73"/>
    <x v="2"/>
    <n v="1.96"/>
    <n v="12"/>
    <s v="3/20/2020"/>
    <x v="0"/>
    <n v="2188"/>
    <x v="1"/>
    <n v="3422.24"/>
    <n v="2143.73"/>
    <n v="107.19"/>
    <s v="2/8/2023"/>
    <s v="10/2/2023"/>
    <n v="9818"/>
    <n v="2188"/>
    <s v="5/23/2023"/>
    <s v="Suggestion"/>
    <s v="Resolved"/>
    <s v="7/21/2023"/>
    <n v="1"/>
    <x v="7"/>
    <x v="2"/>
  </r>
  <r>
    <n v="2189"/>
    <s v="Carol"/>
    <s v="Hill"/>
    <n v="22"/>
    <x v="2"/>
    <s v="Address_2189"/>
    <x v="7"/>
    <n v="19458797042"/>
    <s v="carol.hill@kag.com"/>
    <x v="1"/>
    <n v="999.02"/>
    <s v="5/10/2006"/>
    <s v="9/22/2023"/>
    <n v="2189"/>
    <n v="45108"/>
    <x v="0"/>
    <n v="2535.14"/>
    <n v="-1536.12"/>
    <x v="83"/>
    <n v="2189"/>
    <n v="23781.05"/>
    <x v="2"/>
    <n v="1.85"/>
    <n v="36"/>
    <s v="6/1/2022"/>
    <x v="0"/>
    <n v="2189"/>
    <x v="1"/>
    <n v="8370.27"/>
    <n v="1484.94"/>
    <n v="74.25"/>
    <s v="5/25/2023"/>
    <s v="2/1/2023"/>
    <n v="2213"/>
    <n v="2189"/>
    <s v="6/9/2023"/>
    <s v="Praise"/>
    <s v="Pending"/>
    <s v="10/23/2023"/>
    <n v="1"/>
    <x v="2"/>
    <x v="2"/>
  </r>
  <r>
    <n v="2190"/>
    <s v="Sarah"/>
    <s v="Robinson"/>
    <n v="34"/>
    <x v="1"/>
    <s v="Address_2190"/>
    <x v="33"/>
    <n v="19458797043"/>
    <s v="sarah.robinson@kag.com"/>
    <x v="1"/>
    <n v="6544.25"/>
    <s v="4/20/2013"/>
    <s v="10/1/2023"/>
    <n v="2190"/>
    <n v="45110"/>
    <x v="2"/>
    <n v="179.89"/>
    <n v="6724.14"/>
    <x v="86"/>
    <n v="2190"/>
    <n v="17323.66"/>
    <x v="1"/>
    <n v="9.4"/>
    <n v="36"/>
    <s v="7/10/2022"/>
    <x v="0"/>
    <n v="2190"/>
    <x v="2"/>
    <n v="9368.51"/>
    <n v="1679.87"/>
    <n v="83.99"/>
    <s v="8/31/2023"/>
    <s v="11/19/2023"/>
    <n v="2930"/>
    <n v="2190"/>
    <s v="2/20/2023"/>
    <s v="Praise"/>
    <s v="Resolved"/>
    <s v="2/4/2023"/>
    <n v="1"/>
    <x v="2"/>
    <x v="4"/>
  </r>
  <r>
    <n v="2191"/>
    <s v="Stephanie"/>
    <s v="Davis"/>
    <n v="56"/>
    <x v="0"/>
    <s v="Address_2191"/>
    <x v="35"/>
    <n v="19458797044"/>
    <s v="stephanie.davis@kag.com"/>
    <x v="0"/>
    <n v="309.01"/>
    <s v="8/10/2003"/>
    <s v="7/13/2023"/>
    <n v="2191"/>
    <n v="44982"/>
    <x v="0"/>
    <n v="585.91999999999996"/>
    <n v="-276.91000000000003"/>
    <x v="15"/>
    <n v="2191"/>
    <n v="21957.91"/>
    <x v="0"/>
    <n v="8.86"/>
    <n v="48"/>
    <s v="2/7/2022"/>
    <x v="1"/>
    <n v="2191"/>
    <x v="0"/>
    <n v="2490.21"/>
    <n v="1168.6600000000001"/>
    <n v="58.43"/>
    <s v="7/8/2023"/>
    <s v="11/10/2023"/>
    <n v="9335"/>
    <n v="2191"/>
    <s v="7/29/2023"/>
    <s v="Suggestion"/>
    <s v="Resolved"/>
    <s v="5/13/2023"/>
    <n v="1"/>
    <x v="9"/>
    <x v="1"/>
  </r>
  <r>
    <n v="2192"/>
    <s v="Nancy"/>
    <s v="Martin"/>
    <n v="49"/>
    <x v="1"/>
    <s v="Address_2192"/>
    <x v="1"/>
    <n v="19458797045"/>
    <s v="nancy.martin@kag.com"/>
    <x v="0"/>
    <n v="4311.6400000000003"/>
    <s v="9/25/2009"/>
    <s v="3/23/2023"/>
    <n v="2192"/>
    <n v="45053"/>
    <x v="0"/>
    <n v="4752.46"/>
    <n v="9064.1"/>
    <x v="38"/>
    <n v="2192"/>
    <n v="9969.42"/>
    <x v="1"/>
    <n v="6.17"/>
    <n v="36"/>
    <s v="8/11/2020"/>
    <x v="2"/>
    <n v="2192"/>
    <x v="0"/>
    <n v="6818.45"/>
    <n v="2239.23"/>
    <n v="111.96"/>
    <s v="10/12/2023"/>
    <s v="2/19/2023"/>
    <n v="2339"/>
    <n v="2192"/>
    <s v="1/10/2023"/>
    <s v="Complaint"/>
    <s v="Resolved"/>
    <s v="12/12/2023"/>
    <n v="1"/>
    <x v="10"/>
    <x v="1"/>
  </r>
  <r>
    <n v="2193"/>
    <s v="Kevin"/>
    <s v="Mitchell"/>
    <n v="46"/>
    <x v="0"/>
    <s v="Address_2193"/>
    <x v="27"/>
    <n v="19458797046"/>
    <s v="kevin.mitchell@kag.com"/>
    <x v="1"/>
    <n v="4155.5"/>
    <s v="10/7/2011"/>
    <s v="6/17/2023"/>
    <n v="2193"/>
    <n v="44979"/>
    <x v="2"/>
    <n v="4805.5200000000004"/>
    <n v="-650.02"/>
    <x v="18"/>
    <n v="2193"/>
    <n v="11654.11"/>
    <x v="1"/>
    <n v="1.96"/>
    <n v="24"/>
    <s v="6/22/2021"/>
    <x v="0"/>
    <n v="2193"/>
    <x v="1"/>
    <n v="6702.2"/>
    <n v="2295.39"/>
    <n v="114.77"/>
    <s v="3/23/2023"/>
    <s v="1/7/2023"/>
    <n v="5378"/>
    <n v="2193"/>
    <s v="5/11/2023"/>
    <s v="Complaint"/>
    <s v="Resolved"/>
    <s v="11/23/2023"/>
    <n v="1"/>
    <x v="9"/>
    <x v="1"/>
  </r>
  <r>
    <n v="2194"/>
    <s v="Kimberly"/>
    <s v="Young"/>
    <n v="33"/>
    <x v="0"/>
    <s v="Address_2194"/>
    <x v="39"/>
    <n v="19458797047"/>
    <s v="kimberly.young@kag.com"/>
    <x v="1"/>
    <n v="2622.71"/>
    <s v="4/6/2004"/>
    <s v="3/7/2023"/>
    <n v="2194"/>
    <n v="45126"/>
    <x v="0"/>
    <n v="4374.55"/>
    <n v="6997.26"/>
    <x v="31"/>
    <n v="2194"/>
    <n v="38722.6"/>
    <x v="0"/>
    <n v="5.91"/>
    <n v="60"/>
    <s v="11/14/2021"/>
    <x v="2"/>
    <n v="2194"/>
    <x v="0"/>
    <n v="4061.59"/>
    <n v="4480.21"/>
    <n v="224.01"/>
    <s v="5/16/2023"/>
    <s v="12/12/2023"/>
    <n v="1648"/>
    <n v="2194"/>
    <s v="6/6/2023"/>
    <s v="Praise"/>
    <s v="Pending"/>
    <s v="5/15/2023"/>
    <n v="1"/>
    <x v="2"/>
    <x v="4"/>
  </r>
  <r>
    <n v="2195"/>
    <s v="Matthew"/>
    <s v="Perez"/>
    <n v="18"/>
    <x v="1"/>
    <s v="Address_2195"/>
    <x v="16"/>
    <n v="19458797048"/>
    <s v="matthew.perez@kag.com"/>
    <x v="0"/>
    <n v="9646.66"/>
    <s v="4/5/2017"/>
    <s v="1/22/2023"/>
    <n v="2195"/>
    <n v="44960"/>
    <x v="2"/>
    <n v="2164.98"/>
    <n v="7481.68"/>
    <x v="46"/>
    <n v="2195"/>
    <n v="24440.44"/>
    <x v="0"/>
    <n v="9.2799999999999994"/>
    <n v="48"/>
    <s v="10/18/2022"/>
    <x v="2"/>
    <n v="2195"/>
    <x v="1"/>
    <n v="2023.54"/>
    <n v="3340.04"/>
    <n v="167"/>
    <s v="4/24/2023"/>
    <s v="9/1/2023"/>
    <n v="2710"/>
    <n v="2195"/>
    <s v="5/23/2023"/>
    <s v="Suggestion"/>
    <s v="Resolved"/>
    <s v="5/20/2023"/>
    <n v="1"/>
    <x v="9"/>
    <x v="2"/>
  </r>
  <r>
    <n v="2196"/>
    <s v="Stephanie"/>
    <s v="Miller"/>
    <n v="29"/>
    <x v="0"/>
    <s v="Address_2196"/>
    <x v="32"/>
    <n v="19458797049"/>
    <s v="stephanie.miller@kag.com"/>
    <x v="0"/>
    <n v="4093.74"/>
    <s v="12/5/2002"/>
    <s v="12/2/2023"/>
    <n v="2196"/>
    <n v="44972"/>
    <x v="2"/>
    <n v="2968.78"/>
    <n v="1124.96"/>
    <x v="61"/>
    <n v="2196"/>
    <n v="26193.21"/>
    <x v="0"/>
    <n v="6.51"/>
    <n v="12"/>
    <s v="3/23/2020"/>
    <x v="1"/>
    <n v="2196"/>
    <x v="2"/>
    <n v="7018.55"/>
    <n v="3152.89"/>
    <n v="157.63999999999999"/>
    <s v="12/19/2023"/>
    <s v="8/7/2023"/>
    <n v="8455"/>
    <n v="2196"/>
    <s v="9/22/2023"/>
    <s v="Praise"/>
    <s v="Resolved"/>
    <s v="12/25/2023"/>
    <n v="1"/>
    <x v="9"/>
    <x v="4"/>
  </r>
  <r>
    <n v="2197"/>
    <s v="Mark"/>
    <s v="Rodriguez"/>
    <n v="36"/>
    <x v="1"/>
    <s v="Address_2197"/>
    <x v="2"/>
    <n v="19458797050"/>
    <s v="mark.rodriguez@kag.com"/>
    <x v="1"/>
    <n v="8957.6"/>
    <s v="5/12/2001"/>
    <s v="4/11/2023"/>
    <n v="2197"/>
    <n v="45134"/>
    <x v="1"/>
    <n v="4122.5200000000004"/>
    <n v="4835.08"/>
    <x v="5"/>
    <n v="2197"/>
    <n v="44976.43"/>
    <x v="0"/>
    <n v="2.78"/>
    <n v="24"/>
    <s v="11/22/2022"/>
    <x v="1"/>
    <n v="2197"/>
    <x v="1"/>
    <n v="5099.63"/>
    <n v="1309.27"/>
    <n v="65.459999999999994"/>
    <s v="11/11/2023"/>
    <s v="5/27/2023"/>
    <n v="3469"/>
    <n v="2197"/>
    <s v="10/14/2023"/>
    <s v="Praise"/>
    <s v="Pending"/>
    <s v="12/31/2023"/>
    <n v="1"/>
    <x v="2"/>
    <x v="0"/>
  </r>
  <r>
    <n v="2198"/>
    <s v="Joshua"/>
    <s v="Hall"/>
    <n v="26"/>
    <x v="0"/>
    <s v="Address_2198"/>
    <x v="33"/>
    <n v="19458797051"/>
    <s v="joshua.hall@kag.com"/>
    <x v="1"/>
    <n v="5199.59"/>
    <s v="4/14/2000"/>
    <s v="12/18/2023"/>
    <n v="2198"/>
    <n v="45266"/>
    <x v="2"/>
    <n v="3383.96"/>
    <n v="8583.5499999999993"/>
    <x v="67"/>
    <n v="2198"/>
    <n v="12759"/>
    <x v="1"/>
    <n v="9.15"/>
    <n v="12"/>
    <s v="11/24/2021"/>
    <x v="1"/>
    <n v="2198"/>
    <x v="1"/>
    <n v="2721.22"/>
    <n v="1705.09"/>
    <n v="85.25"/>
    <s v="3/25/2023"/>
    <s v="7/15/2023"/>
    <n v="8421"/>
    <n v="2198"/>
    <s v="4/6/2023"/>
    <s v="Praise"/>
    <s v="Resolved"/>
    <s v="5/2/2023"/>
    <n v="1"/>
    <x v="0"/>
    <x v="4"/>
  </r>
  <r>
    <n v="2199"/>
    <s v="Donald"/>
    <s v="Smith"/>
    <n v="65"/>
    <x v="0"/>
    <s v="Address_2199"/>
    <x v="10"/>
    <n v="19458797052"/>
    <s v="donald.smith@kag.com"/>
    <x v="0"/>
    <n v="8223.31"/>
    <s v="4/11/2010"/>
    <s v="11/26/2023"/>
    <n v="2199"/>
    <n v="45256"/>
    <x v="2"/>
    <n v="4476.71"/>
    <n v="12700.02"/>
    <x v="12"/>
    <n v="2199"/>
    <n v="17134.310000000001"/>
    <x v="1"/>
    <n v="8.7899999999999991"/>
    <n v="36"/>
    <s v="6/1/2020"/>
    <x v="1"/>
    <n v="2199"/>
    <x v="0"/>
    <n v="1515.24"/>
    <n v="4361.7700000000004"/>
    <n v="218.09"/>
    <s v="12/24/2023"/>
    <s v="4/18/2023"/>
    <n v="2681"/>
    <n v="2199"/>
    <s v="11/21/2023"/>
    <s v="Suggestion"/>
    <s v="Resolved"/>
    <s v="6/17/2023"/>
    <n v="1"/>
    <x v="4"/>
    <x v="3"/>
  </r>
  <r>
    <n v="2200"/>
    <s v="Timothy"/>
    <s v="Lewis"/>
    <n v="24"/>
    <x v="1"/>
    <s v="Address_2200"/>
    <x v="17"/>
    <n v="19458797053"/>
    <s v="timothy.lewis@kag.com"/>
    <x v="1"/>
    <n v="4568.8100000000004"/>
    <s v="10/21/2013"/>
    <s v="12/27/2023"/>
    <n v="2200"/>
    <n v="44976"/>
    <x v="1"/>
    <n v="1585.55"/>
    <n v="6154.36"/>
    <x v="40"/>
    <n v="2200"/>
    <n v="16122.2"/>
    <x v="2"/>
    <n v="5.92"/>
    <n v="36"/>
    <s v="1/6/2020"/>
    <x v="2"/>
    <n v="2200"/>
    <x v="2"/>
    <n v="9514.4599999999991"/>
    <n v="2830.52"/>
    <n v="141.53"/>
    <s v="4/2/2023"/>
    <s v="1/27/2023"/>
    <n v="9355"/>
    <n v="2200"/>
    <s v="12/7/2023"/>
    <s v="Praise"/>
    <s v="Resolved"/>
    <s v="3/4/2023"/>
    <n v="1"/>
    <x v="9"/>
    <x v="2"/>
  </r>
  <r>
    <n v="2201"/>
    <s v="Kevin"/>
    <s v="Davis"/>
    <n v="47"/>
    <x v="2"/>
    <s v="Address_2201"/>
    <x v="31"/>
    <n v="19458797054"/>
    <s v="kevin.davis@kag.com"/>
    <x v="1"/>
    <n v="9916.2199999999993"/>
    <s v="1/18/2011"/>
    <s v="6/25/2023"/>
    <n v="2201"/>
    <n v="45123"/>
    <x v="1"/>
    <n v="3124.51"/>
    <n v="13040.73"/>
    <x v="78"/>
    <n v="2201"/>
    <n v="33302.67"/>
    <x v="2"/>
    <n v="8.67"/>
    <n v="60"/>
    <s v="2/5/2022"/>
    <x v="2"/>
    <n v="2201"/>
    <x v="2"/>
    <n v="4679.25"/>
    <n v="900.89"/>
    <n v="45.04"/>
    <s v="7/21/2023"/>
    <s v="2/6/2023"/>
    <n v="8843"/>
    <n v="2201"/>
    <s v="5/11/2023"/>
    <s v="Complaint"/>
    <s v="Resolved"/>
    <s v="12/30/2023"/>
    <n v="1"/>
    <x v="2"/>
    <x v="1"/>
  </r>
  <r>
    <n v="2202"/>
    <s v="Stephanie"/>
    <s v="Brown"/>
    <n v="32"/>
    <x v="2"/>
    <s v="Address_2202"/>
    <x v="34"/>
    <n v="19458797055"/>
    <s v="stephanie.brown@kag.com"/>
    <x v="1"/>
    <n v="6436.29"/>
    <s v="4/1/2014"/>
    <s v="9/29/2023"/>
    <n v="2202"/>
    <n v="44937"/>
    <x v="0"/>
    <n v="2839.52"/>
    <n v="9275.81"/>
    <x v="66"/>
    <n v="2202"/>
    <n v="28560.09"/>
    <x v="1"/>
    <n v="1.51"/>
    <n v="12"/>
    <s v="9/8/2020"/>
    <x v="1"/>
    <n v="2202"/>
    <x v="2"/>
    <n v="7738.57"/>
    <n v="3631.96"/>
    <n v="181.6"/>
    <s v="12/28/2023"/>
    <s v="3/19/2023"/>
    <n v="7245"/>
    <n v="2202"/>
    <s v="4/22/2023"/>
    <s v="Complaint"/>
    <s v="Resolved"/>
    <s v="8/5/2023"/>
    <n v="1"/>
    <x v="3"/>
    <x v="4"/>
  </r>
  <r>
    <n v="2203"/>
    <s v="Daniel"/>
    <s v="Wright"/>
    <n v="61"/>
    <x v="1"/>
    <s v="Address_2203"/>
    <x v="20"/>
    <n v="19458797056"/>
    <s v="daniel.wright@kag.com"/>
    <x v="1"/>
    <n v="1643.88"/>
    <s v="1/21/2005"/>
    <s v="2/18/2023"/>
    <n v="2203"/>
    <n v="45157"/>
    <x v="1"/>
    <n v="4923.13"/>
    <n v="6567.01"/>
    <x v="37"/>
    <n v="2203"/>
    <n v="24105.69"/>
    <x v="2"/>
    <n v="5.15"/>
    <n v="24"/>
    <s v="4/2/2020"/>
    <x v="2"/>
    <n v="2203"/>
    <x v="1"/>
    <n v="2228.86"/>
    <n v="321.14999999999998"/>
    <n v="16.059999999999999"/>
    <s v="4/27/2023"/>
    <s v="1/8/2023"/>
    <n v="715"/>
    <n v="2203"/>
    <s v="12/13/2023"/>
    <s v="Complaint"/>
    <s v="Resolved"/>
    <s v="10/25/2023"/>
    <n v="1"/>
    <x v="5"/>
    <x v="3"/>
  </r>
  <r>
    <n v="2204"/>
    <s v="Amanda"/>
    <s v="Williams"/>
    <n v="21"/>
    <x v="1"/>
    <s v="Address_2204"/>
    <x v="32"/>
    <n v="19458797057"/>
    <s v="amanda.williams@kag.com"/>
    <x v="1"/>
    <n v="163.66999999999999"/>
    <s v="1/16/2007"/>
    <s v="12/20/2023"/>
    <n v="2204"/>
    <n v="45012"/>
    <x v="1"/>
    <n v="4391.6000000000004"/>
    <n v="-4227.93"/>
    <x v="90"/>
    <n v="2204"/>
    <n v="33731.230000000003"/>
    <x v="2"/>
    <n v="2.6"/>
    <n v="12"/>
    <s v="2/29/2020"/>
    <x v="1"/>
    <n v="2204"/>
    <x v="0"/>
    <n v="6617.69"/>
    <n v="4467.49"/>
    <n v="223.37"/>
    <s v="8/10/2023"/>
    <s v="9/14/2023"/>
    <n v="1958"/>
    <n v="2204"/>
    <s v="11/27/2023"/>
    <s v="Suggestion"/>
    <s v="Pending"/>
    <s v="8/27/2023"/>
    <n v="1"/>
    <x v="11"/>
    <x v="2"/>
  </r>
  <r>
    <n v="2205"/>
    <s v="Donna"/>
    <s v="Hall"/>
    <n v="23"/>
    <x v="2"/>
    <s v="Address_2205"/>
    <x v="7"/>
    <n v="19458797058"/>
    <s v="donna.hall@kag.com"/>
    <x v="0"/>
    <n v="9296.11"/>
    <s v="1/26/2019"/>
    <s v="4/11/2023"/>
    <n v="2205"/>
    <n v="45257"/>
    <x v="0"/>
    <n v="834.3"/>
    <n v="10130.41"/>
    <x v="25"/>
    <n v="2205"/>
    <n v="24712.01"/>
    <x v="2"/>
    <n v="8.5399999999999991"/>
    <n v="12"/>
    <s v="4/4/2021"/>
    <x v="2"/>
    <n v="2205"/>
    <x v="2"/>
    <n v="1225.3"/>
    <n v="2730.63"/>
    <n v="136.53"/>
    <s v="5/8/2023"/>
    <s v="11/24/2023"/>
    <n v="124"/>
    <n v="2205"/>
    <s v="11/24/2023"/>
    <s v="Complaint"/>
    <s v="Pending"/>
    <s v="12/28/2023"/>
    <n v="1"/>
    <x v="4"/>
    <x v="2"/>
  </r>
  <r>
    <n v="2206"/>
    <s v="Sarah"/>
    <s v="Flores"/>
    <n v="55"/>
    <x v="2"/>
    <s v="Address_2206"/>
    <x v="25"/>
    <n v="19458797059"/>
    <s v="sarah.flores@kag.com"/>
    <x v="0"/>
    <n v="6899.33"/>
    <s v="9/10/2002"/>
    <s v="3/4/2023"/>
    <n v="2206"/>
    <n v="45072"/>
    <x v="1"/>
    <n v="303.88"/>
    <n v="7203.21"/>
    <x v="9"/>
    <n v="2206"/>
    <n v="40981.910000000003"/>
    <x v="0"/>
    <n v="9.74"/>
    <n v="12"/>
    <s v="8/12/2022"/>
    <x v="2"/>
    <n v="2206"/>
    <x v="1"/>
    <n v="4801.18"/>
    <n v="4902.37"/>
    <n v="245.12"/>
    <s v="12/26/2023"/>
    <s v="11/21/2023"/>
    <n v="3987"/>
    <n v="2206"/>
    <s v="11/5/2023"/>
    <s v="Suggestion"/>
    <s v="Pending"/>
    <s v="5/14/2023"/>
    <n v="1"/>
    <x v="10"/>
    <x v="1"/>
  </r>
  <r>
    <n v="2207"/>
    <s v="Daniel"/>
    <s v="Miller"/>
    <n v="64"/>
    <x v="0"/>
    <s v="Address_2207"/>
    <x v="0"/>
    <n v="19458797060"/>
    <s v="daniel.miller@kag.com"/>
    <x v="1"/>
    <n v="1152.28"/>
    <s v="8/13/2017"/>
    <s v="11/8/2023"/>
    <n v="2207"/>
    <n v="45085"/>
    <x v="2"/>
    <n v="2237.5500000000002"/>
    <n v="3389.83"/>
    <x v="36"/>
    <n v="2207"/>
    <n v="21101.91"/>
    <x v="0"/>
    <n v="9.3800000000000008"/>
    <n v="12"/>
    <s v="10/20/2020"/>
    <x v="1"/>
    <n v="2207"/>
    <x v="1"/>
    <n v="3209.28"/>
    <n v="1382.04"/>
    <n v="69.099999999999994"/>
    <s v="8/11/2023"/>
    <s v="8/2/2023"/>
    <n v="3247"/>
    <n v="2207"/>
    <s v="3/20/2023"/>
    <s v="Complaint"/>
    <s v="Resolved"/>
    <s v="9/14/2023"/>
    <n v="1"/>
    <x v="7"/>
    <x v="3"/>
  </r>
  <r>
    <n v="2208"/>
    <s v="Brian"/>
    <s v="Clark"/>
    <n v="52"/>
    <x v="0"/>
    <s v="Address_2208"/>
    <x v="17"/>
    <n v="19458797061"/>
    <s v="brian.clark@kag.com"/>
    <x v="0"/>
    <n v="7460.52"/>
    <s v="9/30/2017"/>
    <s v="12/20/2023"/>
    <n v="2208"/>
    <n v="45244"/>
    <x v="1"/>
    <n v="2732.12"/>
    <n v="10192.64"/>
    <x v="75"/>
    <n v="2208"/>
    <n v="44639.77"/>
    <x v="0"/>
    <n v="5.53"/>
    <n v="36"/>
    <s v="12/5/2021"/>
    <x v="1"/>
    <n v="2208"/>
    <x v="0"/>
    <n v="4018.44"/>
    <n v="551.97"/>
    <n v="27.6"/>
    <s v="8/9/2023"/>
    <s v="9/17/2023"/>
    <n v="3618"/>
    <n v="2208"/>
    <s v="1/13/2023"/>
    <s v="Complaint"/>
    <s v="Resolved"/>
    <s v="2/25/2023"/>
    <n v="1"/>
    <x v="4"/>
    <x v="1"/>
  </r>
  <r>
    <n v="2209"/>
    <s v="Jessica"/>
    <s v="Smith"/>
    <n v="19"/>
    <x v="0"/>
    <s v="Address_2209"/>
    <x v="19"/>
    <n v="19458797062"/>
    <s v="jessica.smith@kag.com"/>
    <x v="0"/>
    <n v="2348.77"/>
    <s v="9/3/2012"/>
    <s v="12/30/2023"/>
    <n v="2209"/>
    <n v="44949"/>
    <x v="0"/>
    <n v="3951.43"/>
    <n v="-1602.66"/>
    <x v="16"/>
    <n v="2209"/>
    <n v="6861.87"/>
    <x v="1"/>
    <n v="5.6"/>
    <n v="60"/>
    <s v="4/22/2022"/>
    <x v="2"/>
    <n v="2209"/>
    <x v="1"/>
    <n v="6617.52"/>
    <n v="2449.5"/>
    <n v="122.48"/>
    <s v="11/14/2023"/>
    <s v="12/28/2023"/>
    <n v="3354"/>
    <n v="2209"/>
    <s v="1/8/2023"/>
    <s v="Complaint"/>
    <s v="Pending"/>
    <s v="10/22/2023"/>
    <n v="1"/>
    <x v="3"/>
    <x v="2"/>
  </r>
  <r>
    <n v="2210"/>
    <s v="Stephanie"/>
    <s v="Clark"/>
    <n v="22"/>
    <x v="2"/>
    <s v="Address_2210"/>
    <x v="24"/>
    <n v="19458797063"/>
    <s v="stephanie.clark@kag.com"/>
    <x v="1"/>
    <n v="8111.38"/>
    <s v="9/21/2012"/>
    <s v="11/29/2023"/>
    <n v="2210"/>
    <n v="45286"/>
    <x v="2"/>
    <n v="807.04"/>
    <n v="8918.42"/>
    <x v="44"/>
    <n v="2210"/>
    <n v="5603.46"/>
    <x v="0"/>
    <n v="9.17"/>
    <n v="24"/>
    <s v="10/18/2022"/>
    <x v="2"/>
    <n v="2210"/>
    <x v="1"/>
    <n v="4193.46"/>
    <n v="2738.27"/>
    <n v="136.91"/>
    <s v="7/19/2023"/>
    <s v="7/30/2023"/>
    <n v="993"/>
    <n v="2210"/>
    <s v="4/9/2023"/>
    <s v="Praise"/>
    <s v="Resolved"/>
    <s v="9/11/2023"/>
    <n v="1"/>
    <x v="0"/>
    <x v="2"/>
  </r>
  <r>
    <n v="2211"/>
    <s v="Carol"/>
    <s v="Thomas"/>
    <n v="25"/>
    <x v="1"/>
    <s v="Address_2211"/>
    <x v="25"/>
    <n v="19458797064"/>
    <s v="carol.thomas@kag.com"/>
    <x v="1"/>
    <n v="6138.23"/>
    <s v="8/23/2020"/>
    <s v="2/6/2023"/>
    <n v="2211"/>
    <n v="45107"/>
    <x v="0"/>
    <n v="4600.4399999999996"/>
    <n v="10738.67"/>
    <x v="97"/>
    <n v="2211"/>
    <n v="33129.370000000003"/>
    <x v="2"/>
    <n v="7.5"/>
    <n v="48"/>
    <s v="4/1/2021"/>
    <x v="1"/>
    <n v="2211"/>
    <x v="0"/>
    <n v="3224.86"/>
    <n v="3765.4"/>
    <n v="188.27"/>
    <s v="10/12/2023"/>
    <s v="1/23/2023"/>
    <n v="4963"/>
    <n v="2211"/>
    <s v="4/20/2023"/>
    <s v="Suggestion"/>
    <s v="Resolved"/>
    <s v="7/18/2023"/>
    <n v="-1"/>
    <x v="7"/>
    <x v="2"/>
  </r>
  <r>
    <n v="2212"/>
    <s v="Linda"/>
    <s v="Nguyen"/>
    <n v="68"/>
    <x v="0"/>
    <s v="Address_2212"/>
    <x v="18"/>
    <n v="19458797065"/>
    <s v="linda.nguyen@kag.com"/>
    <x v="0"/>
    <n v="1324.23"/>
    <s v="5/6/2000"/>
    <s v="7/26/2023"/>
    <n v="2212"/>
    <n v="44988"/>
    <x v="1"/>
    <n v="2862.22"/>
    <n v="4186.45"/>
    <x v="92"/>
    <n v="2212"/>
    <n v="20095.59"/>
    <x v="1"/>
    <n v="1.67"/>
    <n v="36"/>
    <s v="10/17/2021"/>
    <x v="2"/>
    <n v="2212"/>
    <x v="1"/>
    <n v="7431.92"/>
    <n v="3004.91"/>
    <n v="150.25"/>
    <s v="6/8/2023"/>
    <s v="9/12/2023"/>
    <n v="8577"/>
    <n v="2212"/>
    <s v="6/17/2023"/>
    <s v="Praise"/>
    <s v="Pending"/>
    <s v="3/3/2023"/>
    <n v="1"/>
    <x v="11"/>
    <x v="3"/>
  </r>
  <r>
    <n v="2213"/>
    <s v="Stephanie"/>
    <s v="Miller"/>
    <n v="47"/>
    <x v="1"/>
    <s v="Address_2213"/>
    <x v="2"/>
    <n v="19458797066"/>
    <s v="stephanie.miller@kag.com"/>
    <x v="0"/>
    <n v="802.4"/>
    <s v="10/23/2004"/>
    <s v="8/10/2023"/>
    <n v="2213"/>
    <n v="45000"/>
    <x v="2"/>
    <n v="4215.3100000000004"/>
    <n v="-3412.91"/>
    <x v="85"/>
    <n v="2213"/>
    <n v="23330"/>
    <x v="1"/>
    <n v="2.16"/>
    <n v="36"/>
    <s v="11/25/2021"/>
    <x v="0"/>
    <n v="2213"/>
    <x v="1"/>
    <n v="5877.85"/>
    <n v="2010.61"/>
    <n v="100.53"/>
    <s v="11/15/2023"/>
    <s v="1/18/2023"/>
    <n v="6701"/>
    <n v="2213"/>
    <s v="7/15/2023"/>
    <s v="Praise"/>
    <s v="Pending"/>
    <s v="8/18/2023"/>
    <n v="1"/>
    <x v="11"/>
    <x v="1"/>
  </r>
  <r>
    <n v="2214"/>
    <s v="Charles"/>
    <s v="Baker"/>
    <n v="65"/>
    <x v="2"/>
    <s v="Address_2214"/>
    <x v="24"/>
    <n v="19458797067"/>
    <s v="charles.baker@kag.com"/>
    <x v="0"/>
    <n v="4714.57"/>
    <s v="3/26/2020"/>
    <s v="8/11/2023"/>
    <n v="2214"/>
    <n v="44943"/>
    <x v="1"/>
    <n v="4184.0200000000004"/>
    <n v="530.54999999999995"/>
    <x v="47"/>
    <n v="2214"/>
    <n v="35104.910000000003"/>
    <x v="2"/>
    <n v="9.57"/>
    <n v="24"/>
    <s v="7/15/2021"/>
    <x v="0"/>
    <n v="2214"/>
    <x v="1"/>
    <n v="6645.72"/>
    <n v="931.11"/>
    <n v="46.56"/>
    <s v="9/13/2023"/>
    <s v="7/6/2023"/>
    <n v="9962"/>
    <n v="2214"/>
    <s v="9/4/2023"/>
    <s v="Suggestion"/>
    <s v="Pending"/>
    <s v="5/22/2023"/>
    <n v="1"/>
    <x v="3"/>
    <x v="3"/>
  </r>
  <r>
    <n v="2215"/>
    <s v="James"/>
    <s v="Thompson"/>
    <n v="36"/>
    <x v="0"/>
    <s v="Address_2215"/>
    <x v="13"/>
    <n v="19458797068"/>
    <s v="james.thompson@kag.com"/>
    <x v="1"/>
    <n v="9375.25"/>
    <s v="3/19/2006"/>
    <s v="12/15/2023"/>
    <n v="2215"/>
    <n v="45223"/>
    <x v="0"/>
    <n v="4759.8"/>
    <n v="4615.45"/>
    <x v="16"/>
    <n v="2215"/>
    <n v="11512.43"/>
    <x v="2"/>
    <n v="4.29"/>
    <n v="24"/>
    <s v="3/10/2022"/>
    <x v="0"/>
    <n v="2215"/>
    <x v="2"/>
    <n v="4441.4799999999996"/>
    <n v="4440.37"/>
    <n v="222.02"/>
    <s v="10/5/2023"/>
    <s v="7/26/2023"/>
    <n v="3598"/>
    <n v="2215"/>
    <s v="3/5/2023"/>
    <s v="Praise"/>
    <s v="Resolved"/>
    <s v="9/30/2023"/>
    <n v="1"/>
    <x v="8"/>
    <x v="0"/>
  </r>
  <r>
    <n v="2216"/>
    <s v="Linda"/>
    <s v="Green"/>
    <n v="47"/>
    <x v="2"/>
    <s v="Address_2216"/>
    <x v="27"/>
    <n v="19458797069"/>
    <s v="linda.green@kag.com"/>
    <x v="1"/>
    <n v="5689.86"/>
    <s v="6/2/2004"/>
    <s v="12/20/2023"/>
    <n v="2216"/>
    <n v="45181"/>
    <x v="0"/>
    <n v="3297.09"/>
    <n v="8986.9500000000007"/>
    <x v="53"/>
    <n v="2216"/>
    <n v="3152.47"/>
    <x v="0"/>
    <n v="2.69"/>
    <n v="60"/>
    <s v="9/24/2021"/>
    <x v="1"/>
    <n v="2216"/>
    <x v="2"/>
    <n v="3300.15"/>
    <n v="1563.28"/>
    <n v="78.16"/>
    <s v="6/29/2023"/>
    <s v="5/8/2023"/>
    <n v="9108"/>
    <n v="2216"/>
    <s v="10/17/2023"/>
    <s v="Praise"/>
    <s v="Resolved"/>
    <s v="12/25/2023"/>
    <n v="1"/>
    <x v="6"/>
    <x v="1"/>
  </r>
  <r>
    <n v="2217"/>
    <s v="Mark"/>
    <s v="Hernandez"/>
    <n v="48"/>
    <x v="1"/>
    <s v="Address_2217"/>
    <x v="39"/>
    <n v="19458797070"/>
    <s v="mark.hernandez@kag.com"/>
    <x v="0"/>
    <n v="7615.18"/>
    <s v="4/8/2000"/>
    <s v="2/1/2023"/>
    <n v="2217"/>
    <n v="45291"/>
    <x v="1"/>
    <n v="3921.29"/>
    <n v="3693.89"/>
    <x v="92"/>
    <n v="2217"/>
    <n v="22505.57"/>
    <x v="2"/>
    <n v="7.62"/>
    <n v="48"/>
    <s v="5/20/2020"/>
    <x v="1"/>
    <n v="2217"/>
    <x v="1"/>
    <n v="3246.9"/>
    <n v="1067.2"/>
    <n v="53.36"/>
    <s v="12/3/2023"/>
    <s v="5/1/2023"/>
    <n v="1762"/>
    <n v="2217"/>
    <s v="11/17/2023"/>
    <s v="Complaint"/>
    <s v="Resolved"/>
    <s v="2/20/2023"/>
    <n v="1"/>
    <x v="0"/>
    <x v="1"/>
  </r>
  <r>
    <n v="2218"/>
    <s v="Emily"/>
    <s v="Adams"/>
    <n v="33"/>
    <x v="0"/>
    <s v="Address_2218"/>
    <x v="8"/>
    <n v="19458797071"/>
    <s v="emily.adams@kag.com"/>
    <x v="1"/>
    <n v="4747.79"/>
    <s v="2/15/2004"/>
    <s v="12/30/2023"/>
    <n v="2218"/>
    <n v="45190"/>
    <x v="0"/>
    <n v="4104.43"/>
    <n v="643.36"/>
    <x v="10"/>
    <n v="2218"/>
    <n v="44841.54"/>
    <x v="0"/>
    <n v="8.92"/>
    <n v="36"/>
    <s v="3/27/2020"/>
    <x v="0"/>
    <n v="2218"/>
    <x v="1"/>
    <n v="9930.58"/>
    <n v="1321.24"/>
    <n v="66.06"/>
    <s v="5/15/2023"/>
    <s v="10/29/2023"/>
    <n v="6412"/>
    <n v="2218"/>
    <s v="1/26/2023"/>
    <s v="Suggestion"/>
    <s v="Pending"/>
    <s v="5/14/2023"/>
    <n v="1"/>
    <x v="6"/>
    <x v="4"/>
  </r>
  <r>
    <n v="2219"/>
    <s v="Donna"/>
    <s v="Allen"/>
    <n v="55"/>
    <x v="1"/>
    <s v="Address_2219"/>
    <x v="10"/>
    <n v="19458797072"/>
    <s v="donna.allen@kag.com"/>
    <x v="0"/>
    <n v="3902.4"/>
    <s v="7/7/2009"/>
    <s v="5/31/2023"/>
    <n v="2219"/>
    <n v="45231"/>
    <x v="1"/>
    <n v="2345.91"/>
    <n v="1556.49"/>
    <x v="73"/>
    <n v="2219"/>
    <n v="23086.16"/>
    <x v="1"/>
    <n v="2.86"/>
    <n v="60"/>
    <s v="9/24/2020"/>
    <x v="2"/>
    <n v="2219"/>
    <x v="1"/>
    <n v="6994.01"/>
    <n v="2731.06"/>
    <n v="136.55000000000001"/>
    <s v="4/7/2023"/>
    <s v="6/1/2023"/>
    <n v="5310"/>
    <n v="2219"/>
    <s v="4/6/2023"/>
    <s v="Complaint"/>
    <s v="Pending"/>
    <s v="9/28/2023"/>
    <n v="1"/>
    <x v="4"/>
    <x v="1"/>
  </r>
  <r>
    <n v="2220"/>
    <s v="Robert"/>
    <s v="Roberts"/>
    <n v="39"/>
    <x v="1"/>
    <s v="Address_2220"/>
    <x v="34"/>
    <n v="19458797073"/>
    <s v="robert.roberts@kag.com"/>
    <x v="1"/>
    <n v="8239.85"/>
    <s v="12/1/2008"/>
    <s v="3/15/2023"/>
    <n v="2220"/>
    <n v="45111"/>
    <x v="0"/>
    <n v="2167.08"/>
    <n v="6072.77"/>
    <x v="15"/>
    <n v="2220"/>
    <n v="29026.25"/>
    <x v="0"/>
    <n v="3.26"/>
    <n v="36"/>
    <s v="9/24/2022"/>
    <x v="2"/>
    <n v="2220"/>
    <x v="0"/>
    <n v="1899.56"/>
    <n v="68.510000000000005"/>
    <n v="3.43"/>
    <s v="8/23/2023"/>
    <s v="1/13/2023"/>
    <n v="2328"/>
    <n v="2220"/>
    <s v="10/11/2023"/>
    <s v="Suggestion"/>
    <s v="Pending"/>
    <s v="4/18/2023"/>
    <n v="1"/>
    <x v="2"/>
    <x v="0"/>
  </r>
  <r>
    <n v="2221"/>
    <s v="Timothy"/>
    <s v="Scott"/>
    <n v="50"/>
    <x v="0"/>
    <s v="Address_2221"/>
    <x v="36"/>
    <n v="19458797074"/>
    <s v="timothy.scott@kag.com"/>
    <x v="1"/>
    <n v="4687.53"/>
    <s v="1/10/2001"/>
    <s v="3/13/2023"/>
    <n v="2221"/>
    <n v="45107"/>
    <x v="0"/>
    <n v="4733.6099999999997"/>
    <n v="9421.14"/>
    <x v="26"/>
    <n v="2221"/>
    <n v="11210.04"/>
    <x v="1"/>
    <n v="9.1"/>
    <n v="60"/>
    <s v="10/6/2020"/>
    <x v="1"/>
    <n v="2221"/>
    <x v="2"/>
    <n v="6789.46"/>
    <n v="3877.67"/>
    <n v="193.88"/>
    <s v="1/10/2023"/>
    <s v="2/8/2023"/>
    <n v="9449"/>
    <n v="2221"/>
    <s v="7/26/2023"/>
    <s v="Praise"/>
    <s v="Pending"/>
    <s v="4/22/2023"/>
    <n v="1"/>
    <x v="7"/>
    <x v="1"/>
  </r>
  <r>
    <n v="2222"/>
    <s v="Lisa"/>
    <s v="Torres"/>
    <n v="67"/>
    <x v="0"/>
    <s v="Address_2222"/>
    <x v="7"/>
    <n v="19458797075"/>
    <s v="lisa.torres@kag.com"/>
    <x v="1"/>
    <n v="1501.27"/>
    <s v="7/6/2009"/>
    <s v="10/4/2023"/>
    <n v="2222"/>
    <n v="45144"/>
    <x v="0"/>
    <n v="344.19"/>
    <n v="1157.08"/>
    <x v="54"/>
    <n v="2222"/>
    <n v="23739.62"/>
    <x v="1"/>
    <n v="1.1200000000000001"/>
    <n v="60"/>
    <s v="7/27/2020"/>
    <x v="1"/>
    <n v="2222"/>
    <x v="1"/>
    <n v="1929.2"/>
    <n v="3961.02"/>
    <n v="198.05"/>
    <s v="12/5/2023"/>
    <s v="12/16/2023"/>
    <n v="6293"/>
    <n v="2222"/>
    <s v="12/9/2023"/>
    <s v="Suggestion"/>
    <s v="Resolved"/>
    <s v="3/5/2023"/>
    <n v="1"/>
    <x v="5"/>
    <x v="3"/>
  </r>
  <r>
    <n v="2223"/>
    <s v="Timothy"/>
    <s v="Green"/>
    <n v="39"/>
    <x v="2"/>
    <s v="Address_2223"/>
    <x v="30"/>
    <n v="19458797076"/>
    <s v="timothy.green@kag.com"/>
    <x v="0"/>
    <n v="2817.75"/>
    <s v="8/23/2000"/>
    <s v="7/22/2023"/>
    <n v="2223"/>
    <n v="45032"/>
    <x v="0"/>
    <n v="4765.1899999999996"/>
    <n v="-1947.44"/>
    <x v="77"/>
    <n v="2223"/>
    <n v="24552.07"/>
    <x v="0"/>
    <n v="9.17"/>
    <n v="48"/>
    <s v="6/10/2021"/>
    <x v="1"/>
    <n v="2223"/>
    <x v="0"/>
    <n v="3696.26"/>
    <n v="4378.42"/>
    <n v="218.92"/>
    <s v="6/27/2023"/>
    <s v="7/20/2023"/>
    <n v="2780"/>
    <n v="2223"/>
    <s v="5/23/2023"/>
    <s v="Suggestion"/>
    <s v="Pending"/>
    <s v="10/14/2023"/>
    <n v="1"/>
    <x v="1"/>
    <x v="0"/>
  </r>
  <r>
    <n v="2224"/>
    <s v="Kimberly"/>
    <s v="Taylor"/>
    <n v="25"/>
    <x v="0"/>
    <s v="Address_2224"/>
    <x v="34"/>
    <n v="19458797077"/>
    <s v="kimberly.taylor@kag.com"/>
    <x v="1"/>
    <n v="5657.7"/>
    <s v="1/5/2013"/>
    <s v="4/13/2023"/>
    <n v="2224"/>
    <n v="44981"/>
    <x v="2"/>
    <n v="2896.63"/>
    <n v="8554.33"/>
    <x v="96"/>
    <n v="2224"/>
    <n v="12521.92"/>
    <x v="1"/>
    <n v="1.35"/>
    <n v="12"/>
    <s v="9/22/2022"/>
    <x v="0"/>
    <n v="2224"/>
    <x v="0"/>
    <n v="8609.5400000000009"/>
    <n v="4085.28"/>
    <n v="204.26"/>
    <s v="7/19/2023"/>
    <s v="5/10/2023"/>
    <n v="1167"/>
    <n v="2224"/>
    <s v="12/9/2023"/>
    <s v="Praise"/>
    <s v="Pending"/>
    <s v="10/22/2023"/>
    <n v="1"/>
    <x v="9"/>
    <x v="2"/>
  </r>
  <r>
    <n v="2225"/>
    <s v="James"/>
    <s v="Wright"/>
    <n v="54"/>
    <x v="0"/>
    <s v="Address_2225"/>
    <x v="8"/>
    <n v="19458797078"/>
    <s v="james.wright@kag.com"/>
    <x v="1"/>
    <n v="4085.51"/>
    <s v="5/26/2011"/>
    <s v="6/24/2023"/>
    <n v="2225"/>
    <n v="45063"/>
    <x v="2"/>
    <n v="1480.46"/>
    <n v="5565.97"/>
    <x v="59"/>
    <n v="2225"/>
    <n v="9026.0400000000009"/>
    <x v="2"/>
    <n v="1.86"/>
    <n v="36"/>
    <s v="6/26/2020"/>
    <x v="0"/>
    <n v="2225"/>
    <x v="1"/>
    <n v="9229.2199999999993"/>
    <n v="440.68"/>
    <n v="22.03"/>
    <s v="11/24/2023"/>
    <s v="3/15/2023"/>
    <n v="3254"/>
    <n v="2225"/>
    <s v="9/24/2023"/>
    <s v="Praise"/>
    <s v="Resolved"/>
    <s v="8/16/2023"/>
    <n v="1"/>
    <x v="10"/>
    <x v="1"/>
  </r>
  <r>
    <n v="2226"/>
    <s v="Sandra"/>
    <s v="Mitchell"/>
    <n v="29"/>
    <x v="0"/>
    <s v="Address_2226"/>
    <x v="15"/>
    <n v="19458797079"/>
    <s v="sandra.mitchell@kag.com"/>
    <x v="1"/>
    <n v="3727.29"/>
    <s v="6/21/2019"/>
    <s v="7/30/2023"/>
    <n v="2226"/>
    <n v="45214"/>
    <x v="1"/>
    <n v="2790.44"/>
    <n v="936.85"/>
    <x v="75"/>
    <n v="2226"/>
    <n v="18162.63"/>
    <x v="1"/>
    <n v="8.76"/>
    <n v="60"/>
    <s v="8/22/2021"/>
    <x v="0"/>
    <n v="2226"/>
    <x v="2"/>
    <n v="8740.17"/>
    <n v="2648.75"/>
    <n v="132.44"/>
    <s v="9/23/2023"/>
    <s v="9/24/2023"/>
    <n v="2261"/>
    <n v="2226"/>
    <s v="4/10/2023"/>
    <s v="Complaint"/>
    <s v="Resolved"/>
    <s v="9/18/2023"/>
    <n v="1"/>
    <x v="8"/>
    <x v="4"/>
  </r>
  <r>
    <n v="2227"/>
    <s v="Kevin"/>
    <s v="Jones"/>
    <n v="67"/>
    <x v="0"/>
    <s v="Address_2227"/>
    <x v="30"/>
    <n v="19458797080"/>
    <s v="kevin.jones@kag.com"/>
    <x v="1"/>
    <n v="6720.77"/>
    <s v="5/2/2022"/>
    <s v="9/10/2023"/>
    <n v="2227"/>
    <n v="45269"/>
    <x v="1"/>
    <n v="3192.58"/>
    <n v="9913.35"/>
    <x v="20"/>
    <n v="2227"/>
    <n v="2904.41"/>
    <x v="0"/>
    <n v="3.24"/>
    <n v="60"/>
    <s v="12/17/2020"/>
    <x v="1"/>
    <n v="2227"/>
    <x v="0"/>
    <n v="5989.35"/>
    <n v="839.93"/>
    <n v="42"/>
    <s v="4/13/2023"/>
    <s v="11/30/2023"/>
    <n v="8061"/>
    <n v="2227"/>
    <s v="11/1/2023"/>
    <s v="Complaint"/>
    <s v="Pending"/>
    <s v="1/29/2023"/>
    <n v="1"/>
    <x v="0"/>
    <x v="3"/>
  </r>
  <r>
    <n v="2228"/>
    <s v="Elizabeth"/>
    <s v="Mitchell"/>
    <n v="22"/>
    <x v="0"/>
    <s v="Address_2228"/>
    <x v="2"/>
    <n v="19458797081"/>
    <s v="elizabeth.mitchell@kag.com"/>
    <x v="1"/>
    <n v="6399.57"/>
    <s v="1/29/2021"/>
    <s v="12/20/2023"/>
    <n v="2228"/>
    <n v="45278"/>
    <x v="1"/>
    <n v="562.82000000000005"/>
    <n v="5836.75"/>
    <x v="92"/>
    <n v="2228"/>
    <n v="9156.14"/>
    <x v="1"/>
    <n v="3.02"/>
    <n v="24"/>
    <s v="5/23/2021"/>
    <x v="0"/>
    <n v="2228"/>
    <x v="1"/>
    <n v="5078.0200000000004"/>
    <n v="521.65"/>
    <n v="26.08"/>
    <s v="7/6/2023"/>
    <s v="7/18/2023"/>
    <n v="5349"/>
    <n v="2228"/>
    <s v="4/20/2023"/>
    <s v="Praise"/>
    <s v="Resolved"/>
    <s v="2/9/2023"/>
    <n v="1"/>
    <x v="0"/>
    <x v="2"/>
  </r>
  <r>
    <n v="2229"/>
    <s v="Ashley"/>
    <s v="Young"/>
    <n v="42"/>
    <x v="2"/>
    <s v="Address_2229"/>
    <x v="26"/>
    <n v="19458797082"/>
    <s v="ashley.young@kag.com"/>
    <x v="0"/>
    <n v="3208.86"/>
    <s v="6/2/2018"/>
    <s v="11/14/2023"/>
    <n v="2229"/>
    <n v="44983"/>
    <x v="1"/>
    <n v="3352.92"/>
    <n v="6561.78"/>
    <x v="53"/>
    <n v="2229"/>
    <n v="36836.32"/>
    <x v="0"/>
    <n v="8.6"/>
    <n v="12"/>
    <s v="1/6/2021"/>
    <x v="2"/>
    <n v="2229"/>
    <x v="1"/>
    <n v="3211.32"/>
    <n v="18.440000000000001"/>
    <n v="0.92"/>
    <s v="2/20/2023"/>
    <s v="2/24/2023"/>
    <n v="2769"/>
    <n v="2229"/>
    <s v="1/21/2023"/>
    <s v="Complaint"/>
    <s v="Pending"/>
    <s v="6/8/2023"/>
    <n v="-1"/>
    <x v="9"/>
    <x v="0"/>
  </r>
  <r>
    <n v="2230"/>
    <s v="Stephanie"/>
    <s v="Williams"/>
    <n v="46"/>
    <x v="1"/>
    <s v="Address_2230"/>
    <x v="17"/>
    <n v="19458797083"/>
    <s v="stephanie.williams@kag.com"/>
    <x v="1"/>
    <n v="3658.32"/>
    <s v="2/22/2000"/>
    <s v="10/21/2023"/>
    <n v="2230"/>
    <n v="45026"/>
    <x v="0"/>
    <n v="4513.87"/>
    <n v="8172.19"/>
    <x v="42"/>
    <n v="2230"/>
    <n v="32807.56"/>
    <x v="0"/>
    <n v="5.88"/>
    <n v="24"/>
    <s v="11/15/2021"/>
    <x v="0"/>
    <n v="2230"/>
    <x v="2"/>
    <n v="8183.22"/>
    <n v="152.88"/>
    <n v="7.64"/>
    <s v="4/15/2023"/>
    <s v="9/4/2023"/>
    <n v="4636"/>
    <n v="2230"/>
    <s v="10/14/2023"/>
    <s v="Suggestion"/>
    <s v="Pending"/>
    <s v="8/13/2023"/>
    <n v="1"/>
    <x v="1"/>
    <x v="1"/>
  </r>
  <r>
    <n v="2231"/>
    <s v="Karen"/>
    <s v="Campbell"/>
    <n v="30"/>
    <x v="2"/>
    <s v="Address_2231"/>
    <x v="27"/>
    <n v="19458797084"/>
    <s v="karen.campbell@kag.com"/>
    <x v="1"/>
    <n v="7545.46"/>
    <s v="9/30/2014"/>
    <s v="12/20/2023"/>
    <n v="2231"/>
    <n v="44931"/>
    <x v="0"/>
    <n v="4856.76"/>
    <n v="12402.22"/>
    <x v="10"/>
    <n v="2231"/>
    <n v="16326.26"/>
    <x v="0"/>
    <n v="4.16"/>
    <n v="12"/>
    <s v="8/18/2022"/>
    <x v="1"/>
    <n v="2231"/>
    <x v="2"/>
    <n v="6605.21"/>
    <n v="1760.92"/>
    <n v="88.05"/>
    <s v="12/19/2023"/>
    <s v="1/8/2023"/>
    <n v="8076"/>
    <n v="2231"/>
    <s v="12/6/2023"/>
    <s v="Complaint"/>
    <s v="Resolved"/>
    <s v="6/9/2023"/>
    <n v="1"/>
    <x v="3"/>
    <x v="4"/>
  </r>
  <r>
    <n v="2232"/>
    <s v="Thomas"/>
    <s v="Wright"/>
    <n v="43"/>
    <x v="1"/>
    <s v="Address_2232"/>
    <x v="13"/>
    <n v="19458797085"/>
    <s v="thomas.wright@kag.com"/>
    <x v="0"/>
    <n v="9220.75"/>
    <s v="6/30/2008"/>
    <s v="6/3/2023"/>
    <n v="2232"/>
    <n v="45038"/>
    <x v="0"/>
    <n v="3002.95"/>
    <n v="12223.7"/>
    <x v="66"/>
    <n v="2232"/>
    <n v="28006.94"/>
    <x v="1"/>
    <n v="7.43"/>
    <n v="48"/>
    <s v="11/9/2022"/>
    <x v="0"/>
    <n v="2232"/>
    <x v="1"/>
    <n v="5765.55"/>
    <n v="91.29"/>
    <n v="4.5599999999999996"/>
    <s v="10/2/2023"/>
    <s v="4/15/2023"/>
    <n v="503"/>
    <n v="2232"/>
    <s v="10/11/2023"/>
    <s v="Praise"/>
    <s v="Pending"/>
    <s v="11/16/2023"/>
    <n v="-1"/>
    <x v="1"/>
    <x v="0"/>
  </r>
  <r>
    <n v="2233"/>
    <s v="Sandra"/>
    <s v="Wilson"/>
    <n v="39"/>
    <x v="0"/>
    <s v="Address_2233"/>
    <x v="36"/>
    <n v="19458797086"/>
    <s v="sandra.wilson@kag.com"/>
    <x v="1"/>
    <n v="3309.73"/>
    <s v="7/9/2000"/>
    <s v="10/23/2023"/>
    <n v="2233"/>
    <n v="45021"/>
    <x v="1"/>
    <n v="1641.95"/>
    <n v="4951.68"/>
    <x v="3"/>
    <n v="2233"/>
    <n v="41639.86"/>
    <x v="2"/>
    <n v="8.2899999999999991"/>
    <n v="48"/>
    <s v="1/29/2022"/>
    <x v="0"/>
    <n v="2233"/>
    <x v="0"/>
    <n v="3330.9"/>
    <n v="2141.8200000000002"/>
    <n v="107.09"/>
    <s v="8/17/2023"/>
    <s v="8/5/2023"/>
    <n v="4351"/>
    <n v="2233"/>
    <s v="8/2/2023"/>
    <s v="Praise"/>
    <s v="Resolved"/>
    <s v="8/13/2023"/>
    <n v="1"/>
    <x v="1"/>
    <x v="0"/>
  </r>
  <r>
    <n v="2234"/>
    <s v="Linda"/>
    <s v="Mitchell"/>
    <n v="46"/>
    <x v="2"/>
    <s v="Address_2234"/>
    <x v="25"/>
    <n v="19458797087"/>
    <s v="linda.mitchell@kag.com"/>
    <x v="1"/>
    <n v="2989.59"/>
    <s v="2/19/2020"/>
    <s v="5/24/2023"/>
    <n v="2234"/>
    <n v="45245"/>
    <x v="2"/>
    <n v="2821.73"/>
    <n v="167.86"/>
    <x v="25"/>
    <n v="2234"/>
    <n v="42118.09"/>
    <x v="1"/>
    <n v="8.76"/>
    <n v="24"/>
    <s v="4/9/2020"/>
    <x v="2"/>
    <n v="2234"/>
    <x v="2"/>
    <n v="3792.72"/>
    <n v="662.9"/>
    <n v="33.15"/>
    <s v="4/15/2023"/>
    <s v="9/13/2023"/>
    <n v="6764"/>
    <n v="2234"/>
    <s v="1/21/2023"/>
    <s v="Complaint"/>
    <s v="Resolved"/>
    <s v="10/22/2023"/>
    <n v="1"/>
    <x v="4"/>
    <x v="1"/>
  </r>
  <r>
    <n v="2235"/>
    <s v="Timothy"/>
    <s v="Walker"/>
    <n v="29"/>
    <x v="1"/>
    <s v="Address_2235"/>
    <x v="13"/>
    <n v="19458797088"/>
    <s v="timothy.walker@kag.com"/>
    <x v="1"/>
    <n v="2726.27"/>
    <s v="7/4/2009"/>
    <s v="1/19/2023"/>
    <n v="2235"/>
    <n v="45149"/>
    <x v="1"/>
    <n v="24.21"/>
    <n v="2750.48"/>
    <x v="71"/>
    <n v="2235"/>
    <n v="33064.47"/>
    <x v="0"/>
    <n v="2.0699999999999998"/>
    <n v="24"/>
    <s v="12/29/2020"/>
    <x v="0"/>
    <n v="2235"/>
    <x v="1"/>
    <n v="3206.69"/>
    <n v="4121.3599999999997"/>
    <n v="206.07"/>
    <s v="11/2/2023"/>
    <s v="1/25/2023"/>
    <n v="6376"/>
    <n v="2235"/>
    <s v="5/5/2023"/>
    <s v="Praise"/>
    <s v="Resolved"/>
    <s v="8/7/2023"/>
    <n v="1"/>
    <x v="5"/>
    <x v="4"/>
  </r>
  <r>
    <n v="2236"/>
    <s v="Michelle"/>
    <s v="Walker"/>
    <n v="65"/>
    <x v="1"/>
    <s v="Address_2236"/>
    <x v="39"/>
    <n v="19458797089"/>
    <s v="michelle.walker@kag.com"/>
    <x v="1"/>
    <n v="1500.92"/>
    <s v="6/9/2014"/>
    <s v="1/29/2023"/>
    <n v="2236"/>
    <n v="45112"/>
    <x v="2"/>
    <n v="4597"/>
    <n v="6097.92"/>
    <x v="23"/>
    <n v="2236"/>
    <n v="7078.62"/>
    <x v="0"/>
    <n v="6.24"/>
    <n v="12"/>
    <s v="2/6/2021"/>
    <x v="0"/>
    <n v="2236"/>
    <x v="2"/>
    <n v="6740.5"/>
    <n v="1910.3"/>
    <n v="95.52"/>
    <s v="2/26/2023"/>
    <s v="1/4/2023"/>
    <n v="1278"/>
    <n v="2236"/>
    <s v="4/13/2023"/>
    <s v="Suggestion"/>
    <s v="Resolved"/>
    <s v="1/1/2023"/>
    <n v="1"/>
    <x v="2"/>
    <x v="3"/>
  </r>
  <r>
    <n v="2237"/>
    <s v="Ronald"/>
    <s v="Taylor"/>
    <n v="63"/>
    <x v="0"/>
    <s v="Address_2237"/>
    <x v="24"/>
    <n v="19458797090"/>
    <s v="ronald.taylor@kag.com"/>
    <x v="0"/>
    <n v="3834.02"/>
    <s v="9/29/2005"/>
    <s v="12/31/2023"/>
    <n v="2237"/>
    <n v="45063"/>
    <x v="2"/>
    <n v="3925.35"/>
    <n v="7759.37"/>
    <x v="0"/>
    <n v="2237"/>
    <n v="8982.11"/>
    <x v="1"/>
    <n v="7.1"/>
    <n v="12"/>
    <s v="9/14/2020"/>
    <x v="1"/>
    <n v="2237"/>
    <x v="0"/>
    <n v="6503.04"/>
    <n v="3197.77"/>
    <n v="159.88999999999999"/>
    <s v="1/16/2023"/>
    <s v="3/8/2023"/>
    <n v="964"/>
    <n v="2237"/>
    <s v="10/21/2023"/>
    <s v="Complaint"/>
    <s v="Resolved"/>
    <s v="6/27/2023"/>
    <n v="1"/>
    <x v="10"/>
    <x v="3"/>
  </r>
  <r>
    <n v="2238"/>
    <s v="Barbara"/>
    <s v="White"/>
    <n v="60"/>
    <x v="0"/>
    <s v="Address_2238"/>
    <x v="33"/>
    <n v="19458797091"/>
    <s v="barbara.white@kag.com"/>
    <x v="1"/>
    <n v="5208.46"/>
    <s v="1/29/2007"/>
    <s v="7/8/2023"/>
    <n v="2238"/>
    <n v="45151"/>
    <x v="0"/>
    <n v="840.53"/>
    <n v="6048.99"/>
    <x v="54"/>
    <n v="2238"/>
    <n v="15291.99"/>
    <x v="0"/>
    <n v="2.0499999999999998"/>
    <n v="24"/>
    <s v="3/11/2022"/>
    <x v="2"/>
    <n v="2238"/>
    <x v="2"/>
    <n v="2542.35"/>
    <n v="2362.8200000000002"/>
    <n v="118.14"/>
    <s v="4/6/2023"/>
    <s v="1/7/2023"/>
    <n v="392"/>
    <n v="2238"/>
    <s v="11/7/2023"/>
    <s v="Suggestion"/>
    <s v="Pending"/>
    <s v="1/20/2023"/>
    <n v="1"/>
    <x v="5"/>
    <x v="1"/>
  </r>
  <r>
    <n v="2239"/>
    <s v="Anthony"/>
    <s v="Thompson"/>
    <n v="45"/>
    <x v="1"/>
    <s v="Address_2239"/>
    <x v="20"/>
    <n v="19458797092"/>
    <s v="anthony.thompson@kag.com"/>
    <x v="1"/>
    <n v="5420.59"/>
    <s v="3/26/2001"/>
    <s v="6/13/2023"/>
    <n v="2239"/>
    <n v="45177"/>
    <x v="0"/>
    <n v="3050.74"/>
    <n v="8471.33"/>
    <x v="65"/>
    <n v="2239"/>
    <n v="33865.019999999997"/>
    <x v="0"/>
    <n v="6.49"/>
    <n v="24"/>
    <s v="5/11/2022"/>
    <x v="2"/>
    <n v="2239"/>
    <x v="0"/>
    <n v="3987.49"/>
    <n v="2287.36"/>
    <n v="114.37"/>
    <s v="7/13/2023"/>
    <s v="12/29/2023"/>
    <n v="637"/>
    <n v="2239"/>
    <s v="5/26/2023"/>
    <s v="Praise"/>
    <s v="Pending"/>
    <s v="10/25/2023"/>
    <n v="1"/>
    <x v="6"/>
    <x v="0"/>
  </r>
  <r>
    <n v="2240"/>
    <s v="Linda"/>
    <s v="Moore"/>
    <n v="26"/>
    <x v="2"/>
    <s v="Address_2240"/>
    <x v="14"/>
    <n v="19458797093"/>
    <s v="linda.moore@kag.com"/>
    <x v="1"/>
    <n v="6941.2"/>
    <s v="2/16/2012"/>
    <s v="12/7/2023"/>
    <n v="2240"/>
    <n v="45281"/>
    <x v="1"/>
    <n v="112.8"/>
    <n v="7054"/>
    <x v="88"/>
    <n v="2240"/>
    <n v="13642.19"/>
    <x v="0"/>
    <n v="1.29"/>
    <n v="60"/>
    <s v="6/11/2022"/>
    <x v="0"/>
    <n v="2240"/>
    <x v="0"/>
    <n v="1153.1600000000001"/>
    <n v="2369.3000000000002"/>
    <n v="118.47"/>
    <s v="1/14/2023"/>
    <s v="10/27/2023"/>
    <n v="1459"/>
    <n v="2240"/>
    <s v="3/5/2023"/>
    <s v="Complaint"/>
    <s v="Pending"/>
    <s v="2/24/2023"/>
    <n v="1"/>
    <x v="0"/>
    <x v="4"/>
  </r>
  <r>
    <n v="2241"/>
    <s v="Matthew"/>
    <s v="Roberts"/>
    <n v="27"/>
    <x v="1"/>
    <s v="Address_2241"/>
    <x v="12"/>
    <n v="19458797094"/>
    <s v="matthew.roberts@kag.com"/>
    <x v="1"/>
    <n v="620.26"/>
    <s v="4/26/2001"/>
    <s v="9/23/2023"/>
    <n v="2241"/>
    <n v="44952"/>
    <x v="1"/>
    <n v="1088.05"/>
    <n v="1708.31"/>
    <x v="7"/>
    <n v="2241"/>
    <n v="23757.19"/>
    <x v="1"/>
    <n v="4.07"/>
    <n v="36"/>
    <s v="2/17/2021"/>
    <x v="2"/>
    <n v="2241"/>
    <x v="1"/>
    <n v="2599.4699999999998"/>
    <n v="1396.54"/>
    <n v="69.83"/>
    <s v="9/1/2023"/>
    <s v="10/5/2023"/>
    <n v="8110"/>
    <n v="2241"/>
    <s v="6/19/2023"/>
    <s v="Complaint"/>
    <s v="Resolved"/>
    <s v="4/25/2023"/>
    <n v="1"/>
    <x v="3"/>
    <x v="4"/>
  </r>
  <r>
    <n v="2242"/>
    <s v="Melissa"/>
    <s v="Wilson"/>
    <n v="65"/>
    <x v="2"/>
    <s v="Address_2242"/>
    <x v="25"/>
    <n v="19458797095"/>
    <s v="melissa.wilson@kag.com"/>
    <x v="0"/>
    <n v="5657.95"/>
    <s v="8/4/2006"/>
    <s v="6/24/2023"/>
    <n v="2242"/>
    <n v="45117"/>
    <x v="2"/>
    <n v="858.36"/>
    <n v="6516.31"/>
    <x v="46"/>
    <n v="2242"/>
    <n v="41450.76"/>
    <x v="1"/>
    <n v="2.5499999999999998"/>
    <n v="24"/>
    <s v="1/5/2020"/>
    <x v="1"/>
    <n v="2242"/>
    <x v="1"/>
    <n v="5757.66"/>
    <n v="618.45000000000005"/>
    <n v="30.92"/>
    <s v="2/7/2023"/>
    <s v="11/10/2023"/>
    <n v="5058"/>
    <n v="2242"/>
    <s v="2/7/2023"/>
    <s v="Complaint"/>
    <s v="Pending"/>
    <s v="9/28/2023"/>
    <n v="1"/>
    <x v="2"/>
    <x v="3"/>
  </r>
  <r>
    <n v="2243"/>
    <s v="Patricia"/>
    <s v="Roberts"/>
    <n v="68"/>
    <x v="2"/>
    <s v="Address_2243"/>
    <x v="3"/>
    <n v="19458797096"/>
    <s v="patricia.roberts@kag.com"/>
    <x v="1"/>
    <n v="2624.39"/>
    <s v="9/22/2012"/>
    <s v="6/21/2023"/>
    <n v="2243"/>
    <n v="45120"/>
    <x v="2"/>
    <n v="789.19"/>
    <n v="1835.2"/>
    <x v="58"/>
    <n v="2243"/>
    <n v="44696.91"/>
    <x v="2"/>
    <n v="6.05"/>
    <n v="12"/>
    <s v="11/9/2020"/>
    <x v="2"/>
    <n v="2243"/>
    <x v="0"/>
    <n v="4397.72"/>
    <n v="4421.2299999999996"/>
    <n v="221.06"/>
    <s v="3/9/2023"/>
    <s v="7/29/2023"/>
    <n v="7627"/>
    <n v="2243"/>
    <s v="4/30/2023"/>
    <s v="Praise"/>
    <s v="Pending"/>
    <s v="9/16/2023"/>
    <n v="1"/>
    <x v="2"/>
    <x v="3"/>
  </r>
  <r>
    <n v="2244"/>
    <s v="Steven"/>
    <s v="Anderson"/>
    <n v="59"/>
    <x v="1"/>
    <s v="Address_2244"/>
    <x v="19"/>
    <n v="19458797097"/>
    <s v="steven.anderson@kag.com"/>
    <x v="1"/>
    <n v="2467.3200000000002"/>
    <s v="3/16/2000"/>
    <s v="4/26/2023"/>
    <n v="2244"/>
    <n v="45216"/>
    <x v="0"/>
    <n v="2764.99"/>
    <n v="-297.67"/>
    <x v="54"/>
    <n v="2244"/>
    <n v="42088.72"/>
    <x v="2"/>
    <n v="2.72"/>
    <n v="60"/>
    <s v="10/14/2021"/>
    <x v="0"/>
    <n v="2244"/>
    <x v="1"/>
    <n v="6285.21"/>
    <n v="3770.72"/>
    <n v="188.54"/>
    <s v="5/4/2023"/>
    <s v="1/17/2023"/>
    <n v="4711"/>
    <n v="2244"/>
    <s v="5/1/2023"/>
    <s v="Suggestion"/>
    <s v="Resolved"/>
    <s v="9/17/2023"/>
    <n v="1"/>
    <x v="8"/>
    <x v="1"/>
  </r>
  <r>
    <n v="2245"/>
    <s v="James"/>
    <s v="Anderson"/>
    <n v="43"/>
    <x v="2"/>
    <s v="Address_2245"/>
    <x v="8"/>
    <n v="19458797098"/>
    <s v="james.anderson@kag.com"/>
    <x v="0"/>
    <n v="7918.29"/>
    <s v="12/31/2003"/>
    <s v="12/30/2023"/>
    <n v="2245"/>
    <n v="45263"/>
    <x v="2"/>
    <n v="4822.49"/>
    <n v="3095.8"/>
    <x v="66"/>
    <n v="2245"/>
    <n v="6705.5"/>
    <x v="1"/>
    <n v="8.1"/>
    <n v="48"/>
    <s v="4/12/2020"/>
    <x v="0"/>
    <n v="2245"/>
    <x v="0"/>
    <n v="4790.58"/>
    <n v="1253.8699999999999"/>
    <n v="62.69"/>
    <s v="8/28/2023"/>
    <s v="5/16/2023"/>
    <n v="5545"/>
    <n v="2245"/>
    <s v="6/16/2023"/>
    <s v="Suggestion"/>
    <s v="Resolved"/>
    <s v="4/17/2023"/>
    <n v="1"/>
    <x v="0"/>
    <x v="0"/>
  </r>
  <r>
    <n v="2246"/>
    <s v="Christopher"/>
    <s v="Garcia"/>
    <n v="53"/>
    <x v="1"/>
    <s v="Address_2246"/>
    <x v="13"/>
    <n v="19458797099"/>
    <s v="christopher.garcia@kag.com"/>
    <x v="1"/>
    <n v="1619.42"/>
    <s v="7/20/2021"/>
    <s v="9/8/2023"/>
    <n v="2246"/>
    <n v="44932"/>
    <x v="2"/>
    <n v="660.38"/>
    <n v="959.04"/>
    <x v="11"/>
    <n v="2246"/>
    <n v="45626.95"/>
    <x v="0"/>
    <n v="2.09"/>
    <n v="48"/>
    <s v="6/22/2022"/>
    <x v="0"/>
    <n v="2246"/>
    <x v="1"/>
    <n v="1842.52"/>
    <n v="83.35"/>
    <n v="4.17"/>
    <s v="4/8/2023"/>
    <s v="12/1/2023"/>
    <n v="2704"/>
    <n v="2246"/>
    <s v="8/28/2023"/>
    <s v="Complaint"/>
    <s v="Pending"/>
    <s v="8/30/2023"/>
    <n v="1"/>
    <x v="3"/>
    <x v="1"/>
  </r>
  <r>
    <n v="2247"/>
    <s v="Donald"/>
    <s v="Clark"/>
    <n v="57"/>
    <x v="1"/>
    <s v="Address_2247"/>
    <x v="7"/>
    <n v="19458797100"/>
    <s v="donald.clark@kag.com"/>
    <x v="0"/>
    <n v="3358.09"/>
    <s v="7/15/2020"/>
    <s v="1/7/2023"/>
    <n v="2247"/>
    <n v="45244"/>
    <x v="1"/>
    <n v="4365.3500000000004"/>
    <n v="7723.44"/>
    <x v="4"/>
    <n v="2247"/>
    <n v="34522.800000000003"/>
    <x v="0"/>
    <n v="7.82"/>
    <n v="48"/>
    <s v="3/28/2021"/>
    <x v="1"/>
    <n v="2247"/>
    <x v="0"/>
    <n v="6999.42"/>
    <n v="2643.87"/>
    <n v="132.19"/>
    <s v="7/9/2023"/>
    <s v="2/11/2023"/>
    <n v="5194"/>
    <n v="2247"/>
    <s v="3/5/2023"/>
    <s v="Complaint"/>
    <s v="Pending"/>
    <s v="9/6/2023"/>
    <n v="1"/>
    <x v="4"/>
    <x v="1"/>
  </r>
  <r>
    <n v="2248"/>
    <s v="Jessica"/>
    <s v="Anderson"/>
    <n v="28"/>
    <x v="0"/>
    <s v="Address_2248"/>
    <x v="0"/>
    <n v="19458797101"/>
    <s v="jessica.anderson@kag.com"/>
    <x v="1"/>
    <n v="6412.62"/>
    <s v="6/21/2005"/>
    <s v="7/16/2023"/>
    <n v="2248"/>
    <n v="45277"/>
    <x v="1"/>
    <n v="420.46"/>
    <n v="5992.16"/>
    <x v="47"/>
    <n v="2248"/>
    <n v="31320.54"/>
    <x v="0"/>
    <n v="1.89"/>
    <n v="60"/>
    <s v="1/3/2020"/>
    <x v="1"/>
    <n v="2248"/>
    <x v="0"/>
    <n v="9503.2999999999993"/>
    <n v="447.96"/>
    <n v="22.4"/>
    <s v="7/13/2023"/>
    <s v="9/3/2023"/>
    <n v="808"/>
    <n v="2248"/>
    <s v="1/4/2023"/>
    <s v="Suggestion"/>
    <s v="Pending"/>
    <s v="5/26/2023"/>
    <n v="1"/>
    <x v="0"/>
    <x v="4"/>
  </r>
  <r>
    <n v="2249"/>
    <s v="Susan"/>
    <s v="Roberts"/>
    <n v="23"/>
    <x v="1"/>
    <s v="Address_2249"/>
    <x v="24"/>
    <n v="19458797102"/>
    <s v="susan.roberts@kag.com"/>
    <x v="0"/>
    <n v="6464.45"/>
    <s v="2/3/2007"/>
    <s v="10/2/2023"/>
    <n v="2249"/>
    <n v="45146"/>
    <x v="2"/>
    <n v="423.38"/>
    <n v="6041.07"/>
    <x v="35"/>
    <n v="2249"/>
    <n v="13129.71"/>
    <x v="1"/>
    <n v="4.9800000000000004"/>
    <n v="24"/>
    <s v="5/6/2020"/>
    <x v="2"/>
    <n v="2249"/>
    <x v="1"/>
    <n v="3460.86"/>
    <n v="3555.31"/>
    <n v="177.77"/>
    <s v="11/19/2023"/>
    <s v="2/9/2023"/>
    <n v="5667"/>
    <n v="2249"/>
    <s v="7/19/2023"/>
    <s v="Suggestion"/>
    <s v="Pending"/>
    <s v="5/21/2023"/>
    <n v="1"/>
    <x v="5"/>
    <x v="2"/>
  </r>
  <r>
    <n v="2250"/>
    <s v="Deborah"/>
    <s v="Scott"/>
    <n v="21"/>
    <x v="1"/>
    <s v="Address_2250"/>
    <x v="3"/>
    <n v="19458797103"/>
    <s v="deborah.scott@kag.com"/>
    <x v="0"/>
    <n v="576.07000000000005"/>
    <s v="10/11/2013"/>
    <s v="2/2/2023"/>
    <n v="2250"/>
    <n v="45139"/>
    <x v="2"/>
    <n v="3144.11"/>
    <n v="3720.18"/>
    <x v="89"/>
    <n v="2250"/>
    <n v="46483.17"/>
    <x v="1"/>
    <n v="7.29"/>
    <n v="36"/>
    <s v="12/10/2022"/>
    <x v="0"/>
    <n v="2250"/>
    <x v="1"/>
    <n v="2868.3"/>
    <n v="1531.4"/>
    <n v="76.569999999999993"/>
    <s v="10/16/2023"/>
    <s v="7/19/2023"/>
    <n v="9584"/>
    <n v="2250"/>
    <s v="6/30/2023"/>
    <s v="Complaint"/>
    <s v="Pending"/>
    <s v="10/2/2023"/>
    <n v="1"/>
    <x v="5"/>
    <x v="2"/>
  </r>
  <r>
    <n v="2251"/>
    <s v="Robert"/>
    <s v="Davis"/>
    <n v="44"/>
    <x v="0"/>
    <s v="Address_2251"/>
    <x v="39"/>
    <n v="19458797104"/>
    <s v="robert.davis@kag.com"/>
    <x v="0"/>
    <n v="818.33"/>
    <s v="12/21/2022"/>
    <s v="6/1/2023"/>
    <n v="2251"/>
    <n v="45001"/>
    <x v="2"/>
    <n v="2876.78"/>
    <n v="-2058.4499999999998"/>
    <x v="79"/>
    <n v="2251"/>
    <n v="1850.69"/>
    <x v="1"/>
    <n v="2.4500000000000002"/>
    <n v="48"/>
    <s v="7/22/2021"/>
    <x v="1"/>
    <n v="2251"/>
    <x v="1"/>
    <n v="8542.5499999999993"/>
    <n v="2939.27"/>
    <n v="146.96"/>
    <s v="2/26/2023"/>
    <s v="8/8/2023"/>
    <n v="9644"/>
    <n v="2251"/>
    <s v="11/23/2023"/>
    <s v="Praise"/>
    <s v="Resolved"/>
    <s v="6/28/2023"/>
    <n v="1"/>
    <x v="11"/>
    <x v="0"/>
  </r>
  <r>
    <n v="2252"/>
    <s v="Kenneth"/>
    <s v="Anderson"/>
    <n v="41"/>
    <x v="0"/>
    <s v="Address_2252"/>
    <x v="32"/>
    <n v="19458797105"/>
    <s v="kenneth.anderson@kag.com"/>
    <x v="0"/>
    <n v="6588.1"/>
    <s v="1/2/2003"/>
    <s v="1/23/2023"/>
    <n v="2252"/>
    <n v="45236"/>
    <x v="1"/>
    <n v="1727.7"/>
    <n v="8315.7999999999993"/>
    <x v="93"/>
    <n v="2252"/>
    <n v="5027.1099999999997"/>
    <x v="0"/>
    <n v="7.77"/>
    <n v="24"/>
    <s v="12/1/2022"/>
    <x v="1"/>
    <n v="2252"/>
    <x v="2"/>
    <n v="3438.97"/>
    <n v="2198.1"/>
    <n v="109.9"/>
    <s v="3/21/2023"/>
    <s v="5/29/2023"/>
    <n v="786"/>
    <n v="2252"/>
    <s v="3/10/2023"/>
    <s v="Complaint"/>
    <s v="Resolved"/>
    <s v="3/25/2023"/>
    <n v="1"/>
    <x v="4"/>
    <x v="0"/>
  </r>
  <r>
    <n v="2253"/>
    <s v="Sandra"/>
    <s v="Williams"/>
    <n v="22"/>
    <x v="2"/>
    <s v="Address_2253"/>
    <x v="0"/>
    <n v="19458797106"/>
    <s v="sandra.williams@kag.com"/>
    <x v="1"/>
    <n v="9536.2000000000007"/>
    <s v="7/26/2009"/>
    <s v="9/12/2023"/>
    <n v="2253"/>
    <n v="45090"/>
    <x v="1"/>
    <n v="2671.61"/>
    <n v="6864.59"/>
    <x v="62"/>
    <n v="2253"/>
    <n v="8530.0499999999993"/>
    <x v="0"/>
    <n v="9.58"/>
    <n v="48"/>
    <s v="1/29/2020"/>
    <x v="2"/>
    <n v="2253"/>
    <x v="1"/>
    <n v="4401.25"/>
    <n v="446.61"/>
    <n v="22.33"/>
    <s v="1/9/2023"/>
    <s v="4/17/2023"/>
    <n v="600"/>
    <n v="2253"/>
    <s v="3/13/2023"/>
    <s v="Complaint"/>
    <s v="Pending"/>
    <s v="12/25/2023"/>
    <n v="1"/>
    <x v="7"/>
    <x v="2"/>
  </r>
  <r>
    <n v="2254"/>
    <s v="Betty"/>
    <s v="Campbell"/>
    <n v="67"/>
    <x v="2"/>
    <s v="Address_2254"/>
    <x v="31"/>
    <n v="19458797107"/>
    <s v="betty.campbell@kag.com"/>
    <x v="1"/>
    <n v="9985.18"/>
    <s v="11/9/2010"/>
    <s v="3/27/2023"/>
    <n v="2254"/>
    <n v="45157"/>
    <x v="0"/>
    <n v="3777.03"/>
    <n v="6208.15"/>
    <x v="31"/>
    <n v="2254"/>
    <n v="35013.08"/>
    <x v="0"/>
    <n v="4.3600000000000003"/>
    <n v="48"/>
    <s v="3/26/2020"/>
    <x v="0"/>
    <n v="2254"/>
    <x v="0"/>
    <n v="2999.69"/>
    <n v="4891.25"/>
    <n v="244.56"/>
    <s v="8/20/2023"/>
    <s v="11/20/2023"/>
    <n v="5970"/>
    <n v="2254"/>
    <s v="3/19/2023"/>
    <s v="Suggestion"/>
    <s v="Resolved"/>
    <s v="7/5/2023"/>
    <n v="1"/>
    <x v="5"/>
    <x v="3"/>
  </r>
  <r>
    <n v="2255"/>
    <s v="Mary"/>
    <s v="Gonzalez"/>
    <n v="20"/>
    <x v="0"/>
    <s v="Address_2255"/>
    <x v="14"/>
    <n v="19458797108"/>
    <s v="mary.gonzalez@kag.com"/>
    <x v="0"/>
    <n v="9872.39"/>
    <s v="11/11/2005"/>
    <s v="12/22/2023"/>
    <n v="2255"/>
    <n v="45166"/>
    <x v="0"/>
    <n v="3868.74"/>
    <n v="6003.65"/>
    <x v="74"/>
    <n v="2255"/>
    <n v="31520.01"/>
    <x v="1"/>
    <n v="1"/>
    <n v="48"/>
    <s v="12/26/2020"/>
    <x v="2"/>
    <n v="2255"/>
    <x v="1"/>
    <n v="6657.54"/>
    <n v="6.23"/>
    <n v="0.31"/>
    <s v="1/10/2023"/>
    <s v="6/12/2023"/>
    <n v="2346"/>
    <n v="2255"/>
    <s v="7/3/2023"/>
    <s v="Praise"/>
    <s v="Resolved"/>
    <s v="3/14/2023"/>
    <n v="1"/>
    <x v="5"/>
    <x v="2"/>
  </r>
  <r>
    <n v="2256"/>
    <s v="Stephanie"/>
    <s v="Green"/>
    <n v="24"/>
    <x v="0"/>
    <s v="Address_2256"/>
    <x v="19"/>
    <n v="19458797109"/>
    <s v="stephanie.green@kag.com"/>
    <x v="0"/>
    <n v="3580.64"/>
    <s v="3/22/2019"/>
    <s v="6/30/2023"/>
    <n v="2256"/>
    <n v="45017"/>
    <x v="0"/>
    <n v="69.8"/>
    <n v="3510.84"/>
    <x v="32"/>
    <n v="2256"/>
    <n v="47289.21"/>
    <x v="0"/>
    <n v="5.29"/>
    <n v="12"/>
    <s v="9/29/2022"/>
    <x v="0"/>
    <n v="2256"/>
    <x v="0"/>
    <n v="5050.59"/>
    <n v="4664.5"/>
    <n v="233.23"/>
    <s v="10/7/2023"/>
    <s v="9/18/2023"/>
    <n v="3237"/>
    <n v="2256"/>
    <s v="5/10/2023"/>
    <s v="Complaint"/>
    <s v="Pending"/>
    <s v="4/24/2023"/>
    <n v="1"/>
    <x v="1"/>
    <x v="2"/>
  </r>
  <r>
    <n v="2257"/>
    <s v="Jennifer"/>
    <s v="King"/>
    <n v="41"/>
    <x v="0"/>
    <s v="Address_2257"/>
    <x v="26"/>
    <n v="19458797110"/>
    <s v="jennifer.king@kag.com"/>
    <x v="0"/>
    <n v="2493.92"/>
    <s v="10/21/2017"/>
    <s v="5/29/2023"/>
    <n v="2257"/>
    <n v="45266"/>
    <x v="0"/>
    <n v="399.64"/>
    <n v="2094.2800000000002"/>
    <x v="61"/>
    <n v="2257"/>
    <n v="18100.099999999999"/>
    <x v="1"/>
    <n v="9.1199999999999992"/>
    <n v="60"/>
    <s v="11/25/2021"/>
    <x v="0"/>
    <n v="2257"/>
    <x v="1"/>
    <n v="4329.09"/>
    <n v="3491.16"/>
    <n v="174.56"/>
    <s v="11/7/2023"/>
    <s v="3/25/2023"/>
    <n v="9800"/>
    <n v="2257"/>
    <s v="5/31/2023"/>
    <s v="Praise"/>
    <s v="Resolved"/>
    <s v="11/19/2023"/>
    <n v="1"/>
    <x v="0"/>
    <x v="0"/>
  </r>
  <r>
    <n v="2258"/>
    <s v="David"/>
    <s v="White"/>
    <n v="39"/>
    <x v="1"/>
    <s v="Address_2258"/>
    <x v="38"/>
    <n v="19458797111"/>
    <s v="david.white@kag.com"/>
    <x v="1"/>
    <n v="1076.6300000000001"/>
    <s v="2/1/2020"/>
    <s v="12/4/2023"/>
    <n v="2258"/>
    <n v="45039"/>
    <x v="1"/>
    <n v="27.12"/>
    <n v="1103.75"/>
    <x v="39"/>
    <n v="2258"/>
    <n v="18033.22"/>
    <x v="1"/>
    <n v="6.99"/>
    <n v="60"/>
    <s v="7/16/2020"/>
    <x v="2"/>
    <n v="2258"/>
    <x v="0"/>
    <n v="3346.75"/>
    <n v="2740.83"/>
    <n v="137.04"/>
    <s v="11/18/2023"/>
    <s v="1/9/2023"/>
    <n v="1095"/>
    <n v="2258"/>
    <s v="4/28/2023"/>
    <s v="Complaint"/>
    <s v="Resolved"/>
    <s v="5/12/2023"/>
    <n v="1"/>
    <x v="1"/>
    <x v="0"/>
  </r>
  <r>
    <n v="2259"/>
    <s v="Steven"/>
    <s v="Flores"/>
    <n v="29"/>
    <x v="1"/>
    <s v="Address_2259"/>
    <x v="33"/>
    <n v="19458797112"/>
    <s v="steven.flores@kag.com"/>
    <x v="0"/>
    <n v="3325.69"/>
    <s v="8/4/2007"/>
    <s v="4/12/2023"/>
    <n v="2259"/>
    <n v="45266"/>
    <x v="0"/>
    <n v="88.05"/>
    <n v="3237.64"/>
    <x v="28"/>
    <n v="2259"/>
    <n v="33807.17"/>
    <x v="0"/>
    <n v="7.33"/>
    <n v="12"/>
    <s v="12/31/2021"/>
    <x v="1"/>
    <n v="2259"/>
    <x v="0"/>
    <n v="9591.59"/>
    <n v="4142.07"/>
    <n v="207.1"/>
    <s v="12/23/2023"/>
    <s v="1/10/2023"/>
    <n v="8039"/>
    <n v="2259"/>
    <s v="4/24/2023"/>
    <s v="Suggestion"/>
    <s v="Resolved"/>
    <s v="8/30/2023"/>
    <n v="1"/>
    <x v="0"/>
    <x v="4"/>
  </r>
  <r>
    <n v="2260"/>
    <s v="Kenneth"/>
    <s v="Young"/>
    <n v="52"/>
    <x v="1"/>
    <s v="Address_2260"/>
    <x v="39"/>
    <n v="19458797113"/>
    <s v="kenneth.young@kag.com"/>
    <x v="1"/>
    <n v="2840.85"/>
    <s v="11/13/2000"/>
    <s v="4/1/2023"/>
    <n v="2260"/>
    <n v="45056"/>
    <x v="1"/>
    <n v="4199.8"/>
    <n v="-1358.95"/>
    <x v="93"/>
    <n v="2260"/>
    <n v="9533.7000000000007"/>
    <x v="2"/>
    <n v="8.1300000000000008"/>
    <n v="48"/>
    <s v="3/8/2021"/>
    <x v="0"/>
    <n v="2260"/>
    <x v="2"/>
    <n v="1768.88"/>
    <n v="142.97"/>
    <n v="7.15"/>
    <s v="8/3/2023"/>
    <s v="1/30/2023"/>
    <n v="6132"/>
    <n v="2260"/>
    <s v="5/26/2023"/>
    <s v="Praise"/>
    <s v="Pending"/>
    <s v="11/29/2023"/>
    <n v="1"/>
    <x v="10"/>
    <x v="1"/>
  </r>
  <r>
    <n v="2261"/>
    <s v="Matthew"/>
    <s v="Young"/>
    <n v="34"/>
    <x v="0"/>
    <s v="Address_2261"/>
    <x v="26"/>
    <n v="19458797114"/>
    <s v="matthew.young@kag.com"/>
    <x v="1"/>
    <n v="5810.28"/>
    <s v="9/28/2000"/>
    <s v="2/6/2023"/>
    <n v="2261"/>
    <n v="45027"/>
    <x v="1"/>
    <n v="426.93"/>
    <n v="6237.21"/>
    <x v="86"/>
    <n v="2261"/>
    <n v="23738.09"/>
    <x v="1"/>
    <n v="9.17"/>
    <n v="60"/>
    <s v="11/29/2020"/>
    <x v="0"/>
    <n v="2261"/>
    <x v="2"/>
    <n v="3469.43"/>
    <n v="685.61"/>
    <n v="34.28"/>
    <s v="12/16/2023"/>
    <s v="3/3/2023"/>
    <n v="9275"/>
    <n v="2261"/>
    <s v="12/4/2023"/>
    <s v="Suggestion"/>
    <s v="Pending"/>
    <s v="9/23/2023"/>
    <n v="1"/>
    <x v="1"/>
    <x v="4"/>
  </r>
  <r>
    <n v="2262"/>
    <s v="Deborah"/>
    <s v="Robinson"/>
    <n v="20"/>
    <x v="2"/>
    <s v="Address_2262"/>
    <x v="20"/>
    <n v="19458797115"/>
    <s v="deborah.robinson@kag.com"/>
    <x v="0"/>
    <n v="3750.98"/>
    <s v="9/29/2003"/>
    <s v="2/18/2023"/>
    <n v="2262"/>
    <n v="44953"/>
    <x v="0"/>
    <n v="3557.92"/>
    <n v="193.06"/>
    <x v="50"/>
    <n v="2262"/>
    <n v="1756.23"/>
    <x v="1"/>
    <n v="2.12"/>
    <n v="60"/>
    <s v="3/24/2020"/>
    <x v="1"/>
    <n v="2262"/>
    <x v="0"/>
    <n v="4112.67"/>
    <n v="2997.59"/>
    <n v="149.88"/>
    <s v="7/20/2023"/>
    <s v="9/15/2023"/>
    <n v="1920"/>
    <n v="2262"/>
    <s v="12/10/2023"/>
    <s v="Complaint"/>
    <s v="Resolved"/>
    <s v="8/6/2023"/>
    <n v="1"/>
    <x v="3"/>
    <x v="2"/>
  </r>
  <r>
    <n v="2263"/>
    <s v="Richard"/>
    <s v="Carter"/>
    <n v="28"/>
    <x v="2"/>
    <s v="Address_2263"/>
    <x v="38"/>
    <n v="19458797116"/>
    <s v="richard.carter@kag.com"/>
    <x v="0"/>
    <n v="2392.15"/>
    <s v="3/23/2019"/>
    <s v="2/8/2023"/>
    <n v="2263"/>
    <n v="44944"/>
    <x v="1"/>
    <n v="4900.3599999999997"/>
    <n v="-2508.21"/>
    <x v="20"/>
    <n v="2263"/>
    <n v="30009.94"/>
    <x v="0"/>
    <n v="6.31"/>
    <n v="60"/>
    <s v="6/3/2020"/>
    <x v="1"/>
    <n v="2263"/>
    <x v="0"/>
    <n v="8358.83"/>
    <n v="2662.8"/>
    <n v="133.13999999999999"/>
    <s v="5/29/2023"/>
    <s v="1/1/2023"/>
    <n v="8451"/>
    <n v="2263"/>
    <s v="2/16/2023"/>
    <s v="Suggestion"/>
    <s v="Pending"/>
    <s v="7/21/2023"/>
    <n v="1"/>
    <x v="3"/>
    <x v="4"/>
  </r>
  <r>
    <n v="2264"/>
    <s v="David"/>
    <s v="Gonzalez"/>
    <n v="23"/>
    <x v="1"/>
    <s v="Address_2264"/>
    <x v="9"/>
    <n v="19458797117"/>
    <s v="david.gonzalez@kag.com"/>
    <x v="1"/>
    <n v="6164.19"/>
    <s v="11/7/2019"/>
    <s v="1/30/2023"/>
    <n v="2264"/>
    <n v="45131"/>
    <x v="2"/>
    <n v="4106.34"/>
    <n v="2057.85"/>
    <x v="53"/>
    <n v="2264"/>
    <n v="39415.53"/>
    <x v="2"/>
    <n v="9.01"/>
    <n v="48"/>
    <s v="1/21/2021"/>
    <x v="2"/>
    <n v="2264"/>
    <x v="0"/>
    <n v="9565.58"/>
    <n v="2747.96"/>
    <n v="137.4"/>
    <s v="12/9/2023"/>
    <s v="7/24/2023"/>
    <n v="849"/>
    <n v="2264"/>
    <s v="11/12/2023"/>
    <s v="Complaint"/>
    <s v="Resolved"/>
    <s v="10/29/2023"/>
    <n v="1"/>
    <x v="2"/>
    <x v="2"/>
  </r>
  <r>
    <n v="2265"/>
    <s v="Richard"/>
    <s v="Smith"/>
    <n v="60"/>
    <x v="1"/>
    <s v="Address_2265"/>
    <x v="2"/>
    <n v="19458797118"/>
    <s v="richard.smith@kag.com"/>
    <x v="0"/>
    <n v="3298.37"/>
    <s v="1/24/2009"/>
    <s v="2/12/2023"/>
    <n v="2265"/>
    <n v="45136"/>
    <x v="0"/>
    <n v="341.32"/>
    <n v="3639.69"/>
    <x v="48"/>
    <n v="2265"/>
    <n v="10983.96"/>
    <x v="2"/>
    <n v="7.98"/>
    <n v="48"/>
    <s v="3/21/2020"/>
    <x v="1"/>
    <n v="2265"/>
    <x v="1"/>
    <n v="1069.4000000000001"/>
    <n v="4268.54"/>
    <n v="213.43"/>
    <s v="1/23/2023"/>
    <s v="6/20/2023"/>
    <n v="8525"/>
    <n v="2265"/>
    <s v="10/27/2023"/>
    <s v="Complaint"/>
    <s v="Resolved"/>
    <s v="7/18/2023"/>
    <n v="1"/>
    <x v="2"/>
    <x v="1"/>
  </r>
  <r>
    <n v="2266"/>
    <s v="Donald"/>
    <s v="King"/>
    <n v="53"/>
    <x v="0"/>
    <s v="Address_2266"/>
    <x v="38"/>
    <n v="19458797119"/>
    <s v="donald.king@kag.com"/>
    <x v="0"/>
    <n v="3601.04"/>
    <s v="12/28/2002"/>
    <s v="7/25/2023"/>
    <n v="2266"/>
    <n v="44937"/>
    <x v="0"/>
    <n v="4470.46"/>
    <n v="-869.42"/>
    <x v="11"/>
    <n v="2266"/>
    <n v="16051.36"/>
    <x v="0"/>
    <n v="3.24"/>
    <n v="60"/>
    <s v="7/14/2020"/>
    <x v="1"/>
    <n v="2266"/>
    <x v="1"/>
    <n v="9638.81"/>
    <n v="3330.93"/>
    <n v="166.55"/>
    <s v="1/2/2023"/>
    <s v="4/27/2023"/>
    <n v="1146"/>
    <n v="2266"/>
    <s v="8/22/2023"/>
    <s v="Praise"/>
    <s v="Resolved"/>
    <s v="1/26/2023"/>
    <n v="1"/>
    <x v="3"/>
    <x v="1"/>
  </r>
  <r>
    <n v="2267"/>
    <s v="Kenneth"/>
    <s v="Anderson"/>
    <n v="34"/>
    <x v="0"/>
    <s v="Address_2267"/>
    <x v="34"/>
    <n v="19458797120"/>
    <s v="kenneth.anderson@kag.com"/>
    <x v="1"/>
    <n v="6024.56"/>
    <s v="5/12/2010"/>
    <s v="8/14/2023"/>
    <n v="2267"/>
    <n v="44930"/>
    <x v="2"/>
    <n v="4791.26"/>
    <n v="10815.82"/>
    <x v="34"/>
    <n v="2267"/>
    <n v="7460.13"/>
    <x v="2"/>
    <n v="8.8699999999999992"/>
    <n v="36"/>
    <s v="3/20/2022"/>
    <x v="2"/>
    <n v="2267"/>
    <x v="1"/>
    <n v="9658"/>
    <n v="1769.34"/>
    <n v="88.47"/>
    <s v="10/31/2023"/>
    <s v="6/10/2023"/>
    <n v="815"/>
    <n v="2267"/>
    <s v="10/2/2023"/>
    <s v="Suggestion"/>
    <s v="Pending"/>
    <s v="8/2/2023"/>
    <n v="1"/>
    <x v="3"/>
    <x v="4"/>
  </r>
  <r>
    <n v="2268"/>
    <s v="William"/>
    <s v="Baker"/>
    <n v="39"/>
    <x v="2"/>
    <s v="Address_2268"/>
    <x v="31"/>
    <n v="19458797121"/>
    <s v="william.baker@kag.com"/>
    <x v="0"/>
    <n v="1270.3599999999999"/>
    <s v="2/7/2018"/>
    <s v="2/1/2023"/>
    <n v="2268"/>
    <n v="45029"/>
    <x v="0"/>
    <n v="3534.8"/>
    <n v="4805.16"/>
    <x v="36"/>
    <n v="2268"/>
    <n v="31168.05"/>
    <x v="0"/>
    <n v="3.65"/>
    <n v="24"/>
    <s v="6/15/2022"/>
    <x v="2"/>
    <n v="2268"/>
    <x v="0"/>
    <n v="9202.1200000000008"/>
    <n v="3037.38"/>
    <n v="151.87"/>
    <s v="12/6/2023"/>
    <s v="9/18/2023"/>
    <n v="1537"/>
    <n v="2268"/>
    <s v="3/13/2023"/>
    <s v="Suggestion"/>
    <s v="Pending"/>
    <s v="2/11/2023"/>
    <n v="1"/>
    <x v="1"/>
    <x v="0"/>
  </r>
  <r>
    <n v="2269"/>
    <s v="Patricia"/>
    <s v="Wilson"/>
    <n v="18"/>
    <x v="2"/>
    <s v="Address_2269"/>
    <x v="19"/>
    <n v="19458797122"/>
    <s v="patricia.wilson@kag.com"/>
    <x v="0"/>
    <n v="7765.07"/>
    <s v="10/28/2007"/>
    <s v="5/6/2023"/>
    <n v="2269"/>
    <n v="45131"/>
    <x v="1"/>
    <n v="3085.39"/>
    <n v="10850.46"/>
    <x v="8"/>
    <n v="2269"/>
    <n v="28637.01"/>
    <x v="0"/>
    <n v="4.7"/>
    <n v="24"/>
    <s v="10/1/2021"/>
    <x v="2"/>
    <n v="2269"/>
    <x v="0"/>
    <n v="9276.91"/>
    <n v="3482.6"/>
    <n v="174.13"/>
    <s v="5/21/2023"/>
    <s v="5/2/2023"/>
    <n v="4527"/>
    <n v="2269"/>
    <s v="10/30/2023"/>
    <s v="Complaint"/>
    <s v="Resolved"/>
    <s v="2/19/2023"/>
    <n v="1"/>
    <x v="2"/>
    <x v="2"/>
  </r>
  <r>
    <n v="2270"/>
    <s v="Kimberly"/>
    <s v="Lewis"/>
    <n v="61"/>
    <x v="0"/>
    <s v="Address_2270"/>
    <x v="7"/>
    <n v="19458797123"/>
    <s v="kimberly.lewis@kag.com"/>
    <x v="1"/>
    <n v="9657.7999999999993"/>
    <s v="4/28/2005"/>
    <s v="4/5/2023"/>
    <n v="2270"/>
    <n v="45009"/>
    <x v="1"/>
    <n v="3012.96"/>
    <n v="12670.76"/>
    <x v="5"/>
    <n v="2270"/>
    <n v="41493.410000000003"/>
    <x v="2"/>
    <n v="2.67"/>
    <n v="48"/>
    <s v="8/20/2020"/>
    <x v="0"/>
    <n v="2270"/>
    <x v="1"/>
    <n v="8223.41"/>
    <n v="965.94"/>
    <n v="48.3"/>
    <s v="1/29/2023"/>
    <s v="5/4/2023"/>
    <n v="4302"/>
    <n v="2270"/>
    <s v="8/10/2023"/>
    <s v="Complaint"/>
    <s v="Pending"/>
    <s v="4/7/2023"/>
    <n v="1"/>
    <x v="11"/>
    <x v="3"/>
  </r>
  <r>
    <n v="2271"/>
    <s v="Donna"/>
    <s v="King"/>
    <n v="20"/>
    <x v="2"/>
    <s v="Address_2271"/>
    <x v="30"/>
    <n v="19458797124"/>
    <s v="donna.king@kag.com"/>
    <x v="0"/>
    <n v="4959.18"/>
    <s v="11/11/2007"/>
    <s v="1/2/2023"/>
    <n v="2271"/>
    <n v="44969"/>
    <x v="1"/>
    <n v="4103.0600000000004"/>
    <n v="856.12"/>
    <x v="60"/>
    <n v="2271"/>
    <n v="48546.84"/>
    <x v="1"/>
    <n v="8.9700000000000006"/>
    <n v="36"/>
    <s v="3/7/2020"/>
    <x v="0"/>
    <n v="2271"/>
    <x v="2"/>
    <n v="3701.45"/>
    <n v="132.30000000000001"/>
    <n v="6.62"/>
    <s v="1/31/2023"/>
    <s v="1/2/2023"/>
    <n v="354"/>
    <n v="2271"/>
    <s v="4/7/2023"/>
    <s v="Praise"/>
    <s v="Resolved"/>
    <s v="7/17/2023"/>
    <n v="1"/>
    <x v="9"/>
    <x v="2"/>
  </r>
  <r>
    <n v="2272"/>
    <s v="Melissa"/>
    <s v="Moore"/>
    <n v="33"/>
    <x v="2"/>
    <s v="Address_2272"/>
    <x v="30"/>
    <n v="19458797125"/>
    <s v="melissa.moore@kag.com"/>
    <x v="0"/>
    <n v="5642.6"/>
    <s v="1/30/2018"/>
    <s v="10/30/2023"/>
    <n v="2272"/>
    <n v="45178"/>
    <x v="0"/>
    <n v="2771.73"/>
    <n v="8414.33"/>
    <x v="71"/>
    <n v="2272"/>
    <n v="49198.54"/>
    <x v="2"/>
    <n v="1.84"/>
    <n v="36"/>
    <s v="12/10/2020"/>
    <x v="0"/>
    <n v="2272"/>
    <x v="2"/>
    <n v="8211.9599999999991"/>
    <n v="2519.02"/>
    <n v="125.95"/>
    <s v="3/11/2023"/>
    <s v="8/18/2023"/>
    <n v="8060"/>
    <n v="2272"/>
    <s v="5/21/2023"/>
    <s v="Complaint"/>
    <s v="Pending"/>
    <s v="9/24/2023"/>
    <n v="1"/>
    <x v="6"/>
    <x v="4"/>
  </r>
  <r>
    <n v="2273"/>
    <s v="Patricia"/>
    <s v="Miller"/>
    <n v="52"/>
    <x v="1"/>
    <s v="Address_2273"/>
    <x v="4"/>
    <n v="19458797126"/>
    <s v="patricia.miller@kag.com"/>
    <x v="1"/>
    <n v="3907.97"/>
    <s v="11/30/2020"/>
    <s v="4/9/2023"/>
    <n v="2273"/>
    <n v="44965"/>
    <x v="2"/>
    <n v="1675.56"/>
    <n v="2232.41"/>
    <x v="37"/>
    <n v="2273"/>
    <n v="6251.22"/>
    <x v="1"/>
    <n v="9.9499999999999993"/>
    <n v="36"/>
    <s v="12/18/2022"/>
    <x v="1"/>
    <n v="2273"/>
    <x v="2"/>
    <n v="5401.84"/>
    <n v="3375.19"/>
    <n v="168.76"/>
    <s v="1/9/2023"/>
    <s v="7/28/2023"/>
    <n v="7559"/>
    <n v="2273"/>
    <s v="12/26/2023"/>
    <s v="Suggestion"/>
    <s v="Resolved"/>
    <s v="2/11/2023"/>
    <n v="1"/>
    <x v="9"/>
    <x v="1"/>
  </r>
  <r>
    <n v="2274"/>
    <s v="Donna"/>
    <s v="Lewis"/>
    <n v="31"/>
    <x v="0"/>
    <s v="Address_2274"/>
    <x v="35"/>
    <n v="19458797127"/>
    <s v="donna.lewis@kag.com"/>
    <x v="0"/>
    <n v="9571.51"/>
    <s v="11/8/2005"/>
    <s v="1/23/2023"/>
    <n v="2274"/>
    <n v="45241"/>
    <x v="2"/>
    <n v="4852.47"/>
    <n v="14423.98"/>
    <x v="30"/>
    <n v="2274"/>
    <n v="28103.69"/>
    <x v="1"/>
    <n v="3.96"/>
    <n v="12"/>
    <s v="1/19/2021"/>
    <x v="1"/>
    <n v="2274"/>
    <x v="2"/>
    <n v="5864.62"/>
    <n v="4343.5200000000004"/>
    <n v="217.18"/>
    <s v="5/13/2023"/>
    <s v="12/19/2023"/>
    <n v="7384"/>
    <n v="2274"/>
    <s v="3/5/2023"/>
    <s v="Suggestion"/>
    <s v="Resolved"/>
    <s v="5/31/2023"/>
    <n v="1"/>
    <x v="4"/>
    <x v="4"/>
  </r>
  <r>
    <n v="2275"/>
    <s v="Christopher"/>
    <s v="Walker"/>
    <n v="66"/>
    <x v="0"/>
    <s v="Address_2275"/>
    <x v="9"/>
    <n v="19458797128"/>
    <s v="christopher.walker@kag.com"/>
    <x v="1"/>
    <n v="1416.15"/>
    <s v="12/29/2018"/>
    <s v="12/7/2023"/>
    <n v="2275"/>
    <n v="45079"/>
    <x v="0"/>
    <n v="251.81"/>
    <n v="1667.96"/>
    <x v="13"/>
    <n v="2275"/>
    <n v="39693.08"/>
    <x v="1"/>
    <n v="7.4"/>
    <n v="12"/>
    <s v="9/26/2020"/>
    <x v="2"/>
    <n v="2275"/>
    <x v="2"/>
    <n v="1206.3800000000001"/>
    <n v="2910.37"/>
    <n v="145.52000000000001"/>
    <s v="3/18/2023"/>
    <s v="1/9/2023"/>
    <n v="1350"/>
    <n v="2275"/>
    <s v="4/13/2023"/>
    <s v="Complaint"/>
    <s v="Resolved"/>
    <s v="11/9/2023"/>
    <n v="1"/>
    <x v="7"/>
    <x v="3"/>
  </r>
  <r>
    <n v="2276"/>
    <s v="Jennifer"/>
    <s v="Harris"/>
    <n v="68"/>
    <x v="0"/>
    <s v="Address_2276"/>
    <x v="27"/>
    <n v="19458797129"/>
    <s v="jennifer.harris@kag.com"/>
    <x v="0"/>
    <n v="8153.87"/>
    <s v="9/28/2016"/>
    <s v="8/6/2023"/>
    <n v="2276"/>
    <n v="45261"/>
    <x v="1"/>
    <n v="3330.09"/>
    <n v="4823.78"/>
    <x v="46"/>
    <n v="2276"/>
    <n v="33290.17"/>
    <x v="2"/>
    <n v="2.16"/>
    <n v="60"/>
    <s v="10/17/2022"/>
    <x v="2"/>
    <n v="2276"/>
    <x v="2"/>
    <n v="5276.4"/>
    <n v="2935.76"/>
    <n v="146.79"/>
    <s v="9/2/2023"/>
    <s v="12/17/2023"/>
    <n v="2128"/>
    <n v="2276"/>
    <s v="11/4/2023"/>
    <s v="Praise"/>
    <s v="Resolved"/>
    <s v="2/14/2023"/>
    <n v="1"/>
    <x v="0"/>
    <x v="3"/>
  </r>
  <r>
    <n v="2277"/>
    <s v="Kimberly"/>
    <s v="Nguyen"/>
    <n v="24"/>
    <x v="1"/>
    <s v="Address_2277"/>
    <x v="26"/>
    <n v="19458797130"/>
    <s v="kimberly.nguyen@kag.com"/>
    <x v="1"/>
    <n v="6539.22"/>
    <s v="2/26/2009"/>
    <s v="8/10/2023"/>
    <n v="2277"/>
    <n v="45169"/>
    <x v="1"/>
    <n v="2932.28"/>
    <n v="9471.5"/>
    <x v="57"/>
    <n v="2277"/>
    <n v="44952.35"/>
    <x v="1"/>
    <n v="5.39"/>
    <n v="36"/>
    <s v="7/5/2021"/>
    <x v="0"/>
    <n v="2277"/>
    <x v="2"/>
    <n v="3437.86"/>
    <n v="2532.48"/>
    <n v="126.62"/>
    <s v="7/28/2023"/>
    <s v="11/23/2023"/>
    <n v="735"/>
    <n v="2277"/>
    <s v="9/14/2023"/>
    <s v="Suggestion"/>
    <s v="Pending"/>
    <s v="9/2/2023"/>
    <n v="1"/>
    <x v="5"/>
    <x v="2"/>
  </r>
  <r>
    <n v="2278"/>
    <s v="Karen"/>
    <s v="Wilson"/>
    <n v="43"/>
    <x v="0"/>
    <s v="Address_2278"/>
    <x v="24"/>
    <n v="19458797131"/>
    <s v="karen.wilson@kag.com"/>
    <x v="1"/>
    <n v="7935.81"/>
    <s v="1/30/2021"/>
    <s v="10/24/2023"/>
    <n v="2278"/>
    <n v="45010"/>
    <x v="0"/>
    <n v="3199.36"/>
    <n v="4736.45"/>
    <x v="37"/>
    <n v="2278"/>
    <n v="22644.240000000002"/>
    <x v="0"/>
    <n v="1.36"/>
    <n v="24"/>
    <s v="9/28/2022"/>
    <x v="0"/>
    <n v="2278"/>
    <x v="2"/>
    <n v="4036.72"/>
    <n v="4623.22"/>
    <n v="231.16"/>
    <s v="6/1/2023"/>
    <s v="9/29/2023"/>
    <n v="1883"/>
    <n v="2278"/>
    <s v="1/24/2023"/>
    <s v="Praise"/>
    <s v="Resolved"/>
    <s v="11/9/2023"/>
    <n v="1"/>
    <x v="11"/>
    <x v="0"/>
  </r>
  <r>
    <n v="2279"/>
    <s v="Richard"/>
    <s v="Davis"/>
    <n v="60"/>
    <x v="2"/>
    <s v="Address_2279"/>
    <x v="34"/>
    <n v="19458797132"/>
    <s v="richard.davis@kag.com"/>
    <x v="0"/>
    <n v="9509.5499999999993"/>
    <s v="7/28/2019"/>
    <s v="10/25/2023"/>
    <n v="2279"/>
    <n v="45263"/>
    <x v="0"/>
    <n v="3214.61"/>
    <n v="12724.16"/>
    <x v="1"/>
    <n v="2279"/>
    <n v="21927.759999999998"/>
    <x v="0"/>
    <n v="8.91"/>
    <n v="12"/>
    <s v="4/16/2022"/>
    <x v="1"/>
    <n v="2279"/>
    <x v="1"/>
    <n v="5279.11"/>
    <n v="4296.29"/>
    <n v="214.81"/>
    <s v="2/26/2023"/>
    <s v="6/7/2023"/>
    <n v="8563"/>
    <n v="2279"/>
    <s v="2/24/2023"/>
    <s v="Complaint"/>
    <s v="Pending"/>
    <s v="10/24/2023"/>
    <n v="1"/>
    <x v="0"/>
    <x v="1"/>
  </r>
  <r>
    <n v="2280"/>
    <s v="Kenneth"/>
    <s v="Clark"/>
    <n v="65"/>
    <x v="1"/>
    <s v="Address_2280"/>
    <x v="37"/>
    <n v="19458797133"/>
    <s v="kenneth.clark@kag.com"/>
    <x v="1"/>
    <n v="5011.91"/>
    <s v="1/11/2021"/>
    <s v="3/13/2023"/>
    <n v="2280"/>
    <n v="44981"/>
    <x v="1"/>
    <n v="626.41"/>
    <n v="4385.5"/>
    <x v="36"/>
    <n v="2280"/>
    <n v="2279.5100000000002"/>
    <x v="1"/>
    <n v="5.0199999999999996"/>
    <n v="48"/>
    <s v="2/12/2021"/>
    <x v="0"/>
    <n v="2280"/>
    <x v="0"/>
    <n v="7191.1"/>
    <n v="2540.6999999999998"/>
    <n v="127.04"/>
    <s v="3/21/2023"/>
    <s v="9/21/2023"/>
    <n v="9735"/>
    <n v="2280"/>
    <s v="9/30/2023"/>
    <s v="Suggestion"/>
    <s v="Resolved"/>
    <s v="9/8/2023"/>
    <n v="1"/>
    <x v="9"/>
    <x v="3"/>
  </r>
  <r>
    <n v="2281"/>
    <s v="Daniel"/>
    <s v="Johnson"/>
    <n v="48"/>
    <x v="1"/>
    <s v="Address_2281"/>
    <x v="36"/>
    <n v="19458797134"/>
    <s v="daniel.johnson@kag.com"/>
    <x v="0"/>
    <n v="2954.47"/>
    <s v="10/30/2012"/>
    <s v="6/16/2023"/>
    <n v="2281"/>
    <n v="45247"/>
    <x v="0"/>
    <n v="676.22"/>
    <n v="2278.25"/>
    <x v="64"/>
    <n v="2281"/>
    <n v="1766.84"/>
    <x v="2"/>
    <n v="7.68"/>
    <n v="48"/>
    <s v="12/4/2021"/>
    <x v="2"/>
    <n v="2281"/>
    <x v="1"/>
    <n v="1682.65"/>
    <n v="3383.57"/>
    <n v="169.18"/>
    <s v="5/3/2023"/>
    <s v="12/10/2023"/>
    <n v="3131"/>
    <n v="2281"/>
    <s v="8/27/2023"/>
    <s v="Suggestion"/>
    <s v="Pending"/>
    <s v="10/10/2023"/>
    <n v="1"/>
    <x v="4"/>
    <x v="1"/>
  </r>
  <r>
    <n v="2282"/>
    <s v="Christopher"/>
    <s v="Taylor"/>
    <n v="41"/>
    <x v="0"/>
    <s v="Address_2282"/>
    <x v="38"/>
    <n v="19458797135"/>
    <s v="christopher.taylor@kag.com"/>
    <x v="1"/>
    <n v="7817.17"/>
    <s v="5/5/2018"/>
    <s v="8/13/2023"/>
    <n v="2282"/>
    <n v="45019"/>
    <x v="2"/>
    <n v="346.19"/>
    <n v="8163.36"/>
    <x v="19"/>
    <n v="2282"/>
    <n v="34939.65"/>
    <x v="1"/>
    <n v="9.0500000000000007"/>
    <n v="36"/>
    <s v="11/11/2020"/>
    <x v="0"/>
    <n v="2282"/>
    <x v="0"/>
    <n v="6440.71"/>
    <n v="3261.84"/>
    <n v="163.09"/>
    <s v="11/1/2023"/>
    <s v="9/28/2023"/>
    <n v="5397"/>
    <n v="2282"/>
    <s v="9/1/2023"/>
    <s v="Suggestion"/>
    <s v="Pending"/>
    <s v="8/5/2023"/>
    <n v="-1"/>
    <x v="1"/>
    <x v="0"/>
  </r>
  <r>
    <n v="2283"/>
    <s v="Brian"/>
    <s v="Torres"/>
    <n v="36"/>
    <x v="2"/>
    <s v="Address_2283"/>
    <x v="4"/>
    <n v="19458797136"/>
    <s v="brian.torres@kag.com"/>
    <x v="0"/>
    <n v="8461.25"/>
    <s v="3/15/2007"/>
    <s v="5/18/2023"/>
    <n v="2283"/>
    <n v="45034"/>
    <x v="2"/>
    <n v="4692.53"/>
    <n v="3768.72"/>
    <x v="75"/>
    <n v="2283"/>
    <n v="24101.84"/>
    <x v="0"/>
    <n v="1.62"/>
    <n v="60"/>
    <s v="9/17/2020"/>
    <x v="2"/>
    <n v="2283"/>
    <x v="0"/>
    <n v="3703.34"/>
    <n v="1239.24"/>
    <n v="61.96"/>
    <s v="9/6/2023"/>
    <s v="1/13/2023"/>
    <n v="4261"/>
    <n v="2283"/>
    <s v="3/14/2023"/>
    <s v="Suggestion"/>
    <s v="Resolved"/>
    <s v="12/26/2023"/>
    <n v="1"/>
    <x v="1"/>
    <x v="0"/>
  </r>
  <r>
    <n v="2284"/>
    <s v="William"/>
    <s v="Wilson"/>
    <n v="54"/>
    <x v="0"/>
    <s v="Address_2284"/>
    <x v="21"/>
    <n v="19458797137"/>
    <s v="william.wilson@kag.com"/>
    <x v="1"/>
    <n v="6893.93"/>
    <s v="9/1/2021"/>
    <s v="7/29/2023"/>
    <n v="2284"/>
    <n v="45265"/>
    <x v="0"/>
    <n v="3053.42"/>
    <n v="9947.35"/>
    <x v="8"/>
    <n v="2284"/>
    <n v="33351.31"/>
    <x v="0"/>
    <n v="5.6"/>
    <n v="36"/>
    <s v="11/3/2021"/>
    <x v="0"/>
    <n v="2284"/>
    <x v="0"/>
    <n v="8444.18"/>
    <n v="1187.3699999999999"/>
    <n v="59.37"/>
    <s v="11/11/2023"/>
    <s v="9/28/2023"/>
    <n v="7371"/>
    <n v="2284"/>
    <s v="12/29/2023"/>
    <s v="Suggestion"/>
    <s v="Pending"/>
    <s v="5/26/2023"/>
    <n v="1"/>
    <x v="0"/>
    <x v="1"/>
  </r>
  <r>
    <n v="2285"/>
    <s v="James"/>
    <s v="Harris"/>
    <n v="18"/>
    <x v="2"/>
    <s v="Address_2285"/>
    <x v="13"/>
    <n v="19458797138"/>
    <s v="james.harris@kag.com"/>
    <x v="1"/>
    <n v="8505.1200000000008"/>
    <s v="8/11/2000"/>
    <s v="4/22/2023"/>
    <n v="2285"/>
    <n v="45276"/>
    <x v="1"/>
    <n v="394.78"/>
    <n v="8899.9"/>
    <x v="22"/>
    <n v="2285"/>
    <n v="12672.89"/>
    <x v="1"/>
    <n v="2.71"/>
    <n v="48"/>
    <s v="9/28/2020"/>
    <x v="2"/>
    <n v="2285"/>
    <x v="2"/>
    <n v="9046.5"/>
    <n v="4995.3999999999996"/>
    <n v="249.77"/>
    <s v="8/24/2023"/>
    <s v="4/27/2023"/>
    <n v="3676"/>
    <n v="2285"/>
    <s v="10/8/2023"/>
    <s v="Complaint"/>
    <s v="Resolved"/>
    <s v="11/3/2023"/>
    <n v="1"/>
    <x v="0"/>
    <x v="2"/>
  </r>
  <r>
    <n v="2286"/>
    <s v="Nancy"/>
    <s v="Robinson"/>
    <n v="42"/>
    <x v="0"/>
    <s v="Address_2286"/>
    <x v="13"/>
    <n v="19458797139"/>
    <s v="nancy.robinson@kag.com"/>
    <x v="0"/>
    <n v="7330.24"/>
    <s v="3/1/2004"/>
    <s v="8/16/2023"/>
    <n v="2286"/>
    <n v="45146"/>
    <x v="2"/>
    <n v="2173.9499999999998"/>
    <n v="5156.29"/>
    <x v="33"/>
    <n v="2286"/>
    <n v="43291.519999999997"/>
    <x v="2"/>
    <n v="1.62"/>
    <n v="48"/>
    <s v="2/11/2022"/>
    <x v="2"/>
    <n v="2286"/>
    <x v="0"/>
    <n v="1896.78"/>
    <n v="4113.46"/>
    <n v="205.67"/>
    <s v="1/14/2023"/>
    <s v="10/26/2023"/>
    <n v="5341"/>
    <n v="2286"/>
    <s v="7/28/2023"/>
    <s v="Complaint"/>
    <s v="Resolved"/>
    <s v="11/21/2023"/>
    <n v="1"/>
    <x v="5"/>
    <x v="0"/>
  </r>
  <r>
    <n v="2287"/>
    <s v="John"/>
    <s v="Lewis"/>
    <n v="27"/>
    <x v="2"/>
    <s v="Address_2287"/>
    <x v="13"/>
    <n v="19458797140"/>
    <s v="john.lewis@kag.com"/>
    <x v="0"/>
    <n v="9578.98"/>
    <s v="7/12/2004"/>
    <s v="8/21/2023"/>
    <n v="2287"/>
    <n v="44963"/>
    <x v="0"/>
    <n v="1803.02"/>
    <n v="7775.96"/>
    <x v="86"/>
    <n v="2287"/>
    <n v="45240.36"/>
    <x v="0"/>
    <n v="6.6"/>
    <n v="60"/>
    <s v="8/19/2020"/>
    <x v="2"/>
    <n v="2287"/>
    <x v="1"/>
    <n v="8872.81"/>
    <n v="3730.98"/>
    <n v="186.55"/>
    <s v="12/15/2023"/>
    <s v="7/21/2023"/>
    <n v="479"/>
    <n v="2287"/>
    <s v="8/30/2023"/>
    <s v="Suggestion"/>
    <s v="Pending"/>
    <s v="11/16/2023"/>
    <n v="1"/>
    <x v="9"/>
    <x v="4"/>
  </r>
  <r>
    <n v="2288"/>
    <s v="Matthew"/>
    <s v="Martin"/>
    <n v="35"/>
    <x v="2"/>
    <s v="Address_2288"/>
    <x v="21"/>
    <n v="19458797141"/>
    <s v="matthew.martin@kag.com"/>
    <x v="1"/>
    <n v="5749.74"/>
    <s v="7/23/2016"/>
    <s v="2/19/2023"/>
    <n v="2288"/>
    <n v="45160"/>
    <x v="1"/>
    <n v="749.54"/>
    <n v="6499.28"/>
    <x v="80"/>
    <n v="2288"/>
    <n v="33452.54"/>
    <x v="2"/>
    <n v="2.0299999999999998"/>
    <n v="12"/>
    <s v="4/29/2020"/>
    <x v="1"/>
    <n v="2288"/>
    <x v="0"/>
    <n v="5870.74"/>
    <n v="4623.13"/>
    <n v="231.16"/>
    <s v="3/3/2023"/>
    <s v="9/16/2023"/>
    <n v="7943"/>
    <n v="2288"/>
    <s v="5/11/2023"/>
    <s v="Praise"/>
    <s v="Pending"/>
    <s v="8/3/2023"/>
    <n v="1"/>
    <x v="5"/>
    <x v="4"/>
  </r>
  <r>
    <n v="2289"/>
    <s v="Charles"/>
    <s v="Lee"/>
    <n v="59"/>
    <x v="2"/>
    <s v="Address_2289"/>
    <x v="26"/>
    <n v="19458797142"/>
    <s v="charles.lee@kag.com"/>
    <x v="1"/>
    <n v="3866.69"/>
    <s v="1/31/2014"/>
    <s v="11/27/2023"/>
    <n v="2289"/>
    <n v="45048"/>
    <x v="0"/>
    <n v="4111.87"/>
    <n v="7978.56"/>
    <x v="91"/>
    <n v="2289"/>
    <n v="14612.27"/>
    <x v="0"/>
    <n v="5.43"/>
    <n v="60"/>
    <s v="5/29/2022"/>
    <x v="1"/>
    <n v="2289"/>
    <x v="1"/>
    <n v="2474.65"/>
    <n v="3645.14"/>
    <n v="182.26"/>
    <s v="2/12/2023"/>
    <s v="6/10/2023"/>
    <n v="1520"/>
    <n v="2289"/>
    <s v="6/5/2023"/>
    <s v="Complaint"/>
    <s v="Resolved"/>
    <s v="8/27/2023"/>
    <n v="-1"/>
    <x v="10"/>
    <x v="1"/>
  </r>
  <r>
    <n v="2290"/>
    <s v="Joseph"/>
    <s v="Perez"/>
    <n v="18"/>
    <x v="1"/>
    <s v="Address_2290"/>
    <x v="5"/>
    <n v="19458797143"/>
    <s v="joseph.perez@kag.com"/>
    <x v="1"/>
    <n v="6837.15"/>
    <s v="1/24/2013"/>
    <s v="8/24/2023"/>
    <n v="2290"/>
    <n v="45001"/>
    <x v="0"/>
    <n v="3880.27"/>
    <n v="2956.88"/>
    <x v="17"/>
    <n v="2290"/>
    <n v="11591.64"/>
    <x v="0"/>
    <n v="2.77"/>
    <n v="24"/>
    <s v="11/7/2022"/>
    <x v="1"/>
    <n v="2290"/>
    <x v="1"/>
    <n v="1085.23"/>
    <n v="4017.28"/>
    <n v="200.86"/>
    <s v="5/22/2023"/>
    <s v="8/7/2023"/>
    <n v="7641"/>
    <n v="2290"/>
    <s v="5/3/2023"/>
    <s v="Praise"/>
    <s v="Pending"/>
    <s v="7/31/2023"/>
    <n v="-1"/>
    <x v="11"/>
    <x v="2"/>
  </r>
  <r>
    <n v="2291"/>
    <s v="James"/>
    <s v="Wright"/>
    <n v="46"/>
    <x v="0"/>
    <s v="Address_2291"/>
    <x v="1"/>
    <n v="19458797144"/>
    <s v="james.wright@kag.com"/>
    <x v="1"/>
    <n v="784.23"/>
    <s v="4/8/2017"/>
    <s v="9/14/2023"/>
    <n v="2291"/>
    <n v="45134"/>
    <x v="0"/>
    <n v="2325.73"/>
    <n v="-1541.5"/>
    <x v="32"/>
    <n v="2291"/>
    <n v="31649.49"/>
    <x v="1"/>
    <n v="2.78"/>
    <n v="48"/>
    <s v="7/8/2021"/>
    <x v="2"/>
    <n v="2291"/>
    <x v="1"/>
    <n v="6440.7"/>
    <n v="1441.25"/>
    <n v="72.06"/>
    <s v="11/3/2023"/>
    <s v="9/28/2023"/>
    <n v="6320"/>
    <n v="2291"/>
    <s v="9/11/2023"/>
    <s v="Complaint"/>
    <s v="Pending"/>
    <s v="11/15/2023"/>
    <n v="1"/>
    <x v="2"/>
    <x v="1"/>
  </r>
  <r>
    <n v="2292"/>
    <s v="Barbara"/>
    <s v="Torres"/>
    <n v="30"/>
    <x v="0"/>
    <s v="Address_2292"/>
    <x v="23"/>
    <n v="19458797145"/>
    <s v="barbara.torres@kag.com"/>
    <x v="1"/>
    <n v="5034.07"/>
    <s v="1/6/2002"/>
    <s v="7/19/2023"/>
    <n v="2292"/>
    <n v="45264"/>
    <x v="0"/>
    <n v="2617.11"/>
    <n v="2416.96"/>
    <x v="88"/>
    <n v="2292"/>
    <n v="47098.12"/>
    <x v="0"/>
    <n v="5.71"/>
    <n v="24"/>
    <s v="1/12/2022"/>
    <x v="0"/>
    <n v="2292"/>
    <x v="2"/>
    <n v="5788.51"/>
    <n v="2539.4699999999998"/>
    <n v="126.97"/>
    <s v="9/9/2023"/>
    <s v="5/16/2023"/>
    <n v="693"/>
    <n v="2292"/>
    <s v="7/11/2023"/>
    <s v="Suggestion"/>
    <s v="Pending"/>
    <s v="7/13/2023"/>
    <n v="1"/>
    <x v="0"/>
    <x v="4"/>
  </r>
  <r>
    <n v="2293"/>
    <s v="John"/>
    <s v="Thomas"/>
    <n v="21"/>
    <x v="0"/>
    <s v="Address_2293"/>
    <x v="27"/>
    <n v="19458797146"/>
    <s v="john.thomas@kag.com"/>
    <x v="1"/>
    <n v="7756.67"/>
    <s v="10/29/2022"/>
    <s v="7/16/2023"/>
    <n v="2293"/>
    <n v="45236"/>
    <x v="0"/>
    <n v="2187.79"/>
    <n v="9944.4599999999991"/>
    <x v="69"/>
    <n v="2293"/>
    <n v="29327.51"/>
    <x v="1"/>
    <n v="6"/>
    <n v="48"/>
    <s v="3/28/2022"/>
    <x v="1"/>
    <n v="2293"/>
    <x v="2"/>
    <n v="7441.04"/>
    <n v="2136.84"/>
    <n v="106.84"/>
    <s v="7/12/2023"/>
    <s v="5/15/2023"/>
    <n v="8212"/>
    <n v="2293"/>
    <s v="10/23/2023"/>
    <s v="Praise"/>
    <s v="Pending"/>
    <s v="11/27/2023"/>
    <n v="1"/>
    <x v="4"/>
    <x v="2"/>
  </r>
  <r>
    <n v="2294"/>
    <s v="Joseph"/>
    <s v="Roberts"/>
    <n v="29"/>
    <x v="1"/>
    <s v="Address_2294"/>
    <x v="29"/>
    <n v="19458797147"/>
    <s v="joseph.roberts@kag.com"/>
    <x v="1"/>
    <n v="1772.74"/>
    <s v="2/8/2019"/>
    <s v="1/1/2023"/>
    <n v="2294"/>
    <n v="44999"/>
    <x v="1"/>
    <n v="2759.59"/>
    <n v="4532.33"/>
    <x v="63"/>
    <n v="2294"/>
    <n v="42125.94"/>
    <x v="0"/>
    <n v="1.03"/>
    <n v="48"/>
    <s v="6/16/2020"/>
    <x v="0"/>
    <n v="2294"/>
    <x v="2"/>
    <n v="5561.03"/>
    <n v="1629.71"/>
    <n v="81.489999999999995"/>
    <s v="1/27/2023"/>
    <s v="1/30/2023"/>
    <n v="483"/>
    <n v="2294"/>
    <s v="8/11/2023"/>
    <s v="Praise"/>
    <s v="Pending"/>
    <s v="9/20/2023"/>
    <n v="1"/>
    <x v="11"/>
    <x v="4"/>
  </r>
  <r>
    <n v="2295"/>
    <s v="Charles"/>
    <s v="Carter"/>
    <n v="65"/>
    <x v="2"/>
    <s v="Address_2295"/>
    <x v="17"/>
    <n v="19458797148"/>
    <s v="charles.carter@kag.com"/>
    <x v="1"/>
    <n v="4064.03"/>
    <s v="10/30/2002"/>
    <s v="10/10/2023"/>
    <n v="2295"/>
    <n v="45017"/>
    <x v="2"/>
    <n v="3665.49"/>
    <n v="398.54"/>
    <x v="69"/>
    <n v="2295"/>
    <n v="28704.87"/>
    <x v="0"/>
    <n v="5.51"/>
    <n v="36"/>
    <s v="4/5/2021"/>
    <x v="1"/>
    <n v="2295"/>
    <x v="1"/>
    <n v="1200.19"/>
    <n v="3709.38"/>
    <n v="185.47"/>
    <s v="5/14/2023"/>
    <s v="10/2/2023"/>
    <n v="7692"/>
    <n v="2295"/>
    <s v="11/17/2023"/>
    <s v="Praise"/>
    <s v="Resolved"/>
    <s v="12/22/2023"/>
    <n v="1"/>
    <x v="1"/>
    <x v="3"/>
  </r>
  <r>
    <n v="2296"/>
    <s v="Christopher"/>
    <s v="Nelson"/>
    <n v="36"/>
    <x v="1"/>
    <s v="Address_2296"/>
    <x v="39"/>
    <n v="19458797149"/>
    <s v="christopher.nelson@kag.com"/>
    <x v="0"/>
    <n v="3567.84"/>
    <s v="3/30/2018"/>
    <s v="12/31/2023"/>
    <n v="2296"/>
    <n v="45234"/>
    <x v="1"/>
    <n v="4381.09"/>
    <n v="7948.93"/>
    <x v="16"/>
    <n v="2296"/>
    <n v="34055.46"/>
    <x v="2"/>
    <n v="7.03"/>
    <n v="48"/>
    <s v="2/22/2021"/>
    <x v="0"/>
    <n v="2296"/>
    <x v="1"/>
    <n v="4893.76"/>
    <n v="2288.9499999999998"/>
    <n v="114.45"/>
    <s v="8/5/2023"/>
    <s v="1/14/2023"/>
    <n v="5381"/>
    <n v="2296"/>
    <s v="9/12/2023"/>
    <s v="Suggestion"/>
    <s v="Pending"/>
    <s v="2/19/2023"/>
    <n v="1"/>
    <x v="4"/>
    <x v="0"/>
  </r>
  <r>
    <n v="2297"/>
    <s v="Mark"/>
    <s v="Taylor"/>
    <n v="43"/>
    <x v="1"/>
    <s v="Address_2297"/>
    <x v="16"/>
    <n v="19458797150"/>
    <s v="mark.taylor@kag.com"/>
    <x v="0"/>
    <n v="3416.19"/>
    <s v="3/31/2006"/>
    <s v="7/8/2023"/>
    <n v="2297"/>
    <n v="45220"/>
    <x v="2"/>
    <n v="2965.68"/>
    <n v="450.51"/>
    <x v="91"/>
    <n v="2297"/>
    <n v="28821.06"/>
    <x v="1"/>
    <n v="7.11"/>
    <n v="48"/>
    <s v="1/28/2020"/>
    <x v="0"/>
    <n v="2297"/>
    <x v="1"/>
    <n v="8570.09"/>
    <n v="4575.75"/>
    <n v="228.79"/>
    <s v="5/12/2023"/>
    <s v="10/13/2023"/>
    <n v="4817"/>
    <n v="2297"/>
    <s v="3/23/2023"/>
    <s v="Suggestion"/>
    <s v="Pending"/>
    <s v="6/4/2023"/>
    <n v="1"/>
    <x v="8"/>
    <x v="0"/>
  </r>
  <r>
    <n v="2298"/>
    <s v="Matthew"/>
    <s v="Thomas"/>
    <n v="61"/>
    <x v="2"/>
    <s v="Address_2298"/>
    <x v="24"/>
    <n v="19458797151"/>
    <s v="matthew.thomas@kag.com"/>
    <x v="0"/>
    <n v="6541.2"/>
    <s v="2/13/2020"/>
    <s v="5/5/2023"/>
    <n v="2298"/>
    <n v="45226"/>
    <x v="0"/>
    <n v="637.73"/>
    <n v="5903.47"/>
    <x v="69"/>
    <n v="2298"/>
    <n v="29192.82"/>
    <x v="2"/>
    <n v="8.65"/>
    <n v="48"/>
    <s v="4/8/2020"/>
    <x v="2"/>
    <n v="2298"/>
    <x v="1"/>
    <n v="4443.5600000000004"/>
    <n v="1997.57"/>
    <n v="99.88"/>
    <s v="1/20/2023"/>
    <s v="12/2/2023"/>
    <n v="8863"/>
    <n v="2298"/>
    <s v="8/5/2023"/>
    <s v="Complaint"/>
    <s v="Pending"/>
    <s v="3/4/2023"/>
    <n v="-1"/>
    <x v="8"/>
    <x v="3"/>
  </r>
  <r>
    <n v="2299"/>
    <s v="Steven"/>
    <s v="Johnson"/>
    <n v="55"/>
    <x v="0"/>
    <s v="Address_2299"/>
    <x v="16"/>
    <n v="19458797152"/>
    <s v="steven.johnson@kag.com"/>
    <x v="0"/>
    <n v="5025.21"/>
    <s v="7/8/2016"/>
    <s v="6/25/2023"/>
    <n v="2299"/>
    <n v="45269"/>
    <x v="0"/>
    <n v="3862.56"/>
    <n v="8887.77"/>
    <x v="11"/>
    <n v="2299"/>
    <n v="37223.25"/>
    <x v="1"/>
    <n v="9.06"/>
    <n v="48"/>
    <s v="6/10/2021"/>
    <x v="1"/>
    <n v="2299"/>
    <x v="1"/>
    <n v="3359.83"/>
    <n v="2192.34"/>
    <n v="109.62"/>
    <s v="4/9/2023"/>
    <s v="11/6/2023"/>
    <n v="7805"/>
    <n v="2299"/>
    <s v="7/5/2023"/>
    <s v="Suggestion"/>
    <s v="Resolved"/>
    <s v="10/27/2023"/>
    <n v="1"/>
    <x v="0"/>
    <x v="1"/>
  </r>
  <r>
    <n v="2300"/>
    <s v="Ronald"/>
    <s v="Brown"/>
    <n v="33"/>
    <x v="1"/>
    <s v="Address_2300"/>
    <x v="19"/>
    <n v="19458797153"/>
    <s v="ronald.brown@kag.com"/>
    <x v="1"/>
    <n v="7993.42"/>
    <s v="8/24/2012"/>
    <s v="10/6/2023"/>
    <n v="2300"/>
    <n v="45161"/>
    <x v="1"/>
    <n v="1867.67"/>
    <n v="9861.09"/>
    <x v="2"/>
    <n v="2300"/>
    <n v="20415.98"/>
    <x v="2"/>
    <n v="6.61"/>
    <n v="36"/>
    <s v="5/15/2020"/>
    <x v="2"/>
    <n v="2300"/>
    <x v="1"/>
    <n v="3620.38"/>
    <n v="4452.29"/>
    <n v="222.61"/>
    <s v="11/26/2023"/>
    <s v="1/19/2023"/>
    <n v="3557"/>
    <n v="2300"/>
    <s v="12/12/2023"/>
    <s v="Complaint"/>
    <s v="Pending"/>
    <s v="7/24/2023"/>
    <n v="1"/>
    <x v="5"/>
    <x v="4"/>
  </r>
  <r>
    <n v="2301"/>
    <s v="Emily"/>
    <s v="Lee"/>
    <n v="61"/>
    <x v="2"/>
    <s v="Address_2301"/>
    <x v="10"/>
    <n v="19458797154"/>
    <s v="emily.lee@kag.com"/>
    <x v="1"/>
    <n v="672.71"/>
    <s v="7/10/2013"/>
    <s v="12/31/2023"/>
    <n v="2301"/>
    <n v="45244"/>
    <x v="1"/>
    <n v="3153.09"/>
    <n v="3825.8"/>
    <x v="66"/>
    <n v="2301"/>
    <n v="45295.89"/>
    <x v="0"/>
    <n v="5.34"/>
    <n v="36"/>
    <s v="11/4/2022"/>
    <x v="2"/>
    <n v="2301"/>
    <x v="1"/>
    <n v="1947.59"/>
    <n v="147.79"/>
    <n v="7.39"/>
    <s v="7/18/2023"/>
    <s v="4/30/2023"/>
    <n v="6653"/>
    <n v="2301"/>
    <s v="11/21/2023"/>
    <s v="Praise"/>
    <s v="Resolved"/>
    <s v="5/20/2023"/>
    <n v="1"/>
    <x v="4"/>
    <x v="3"/>
  </r>
  <r>
    <n v="2302"/>
    <s v="Ronald"/>
    <s v="Hill"/>
    <n v="42"/>
    <x v="2"/>
    <s v="Address_2302"/>
    <x v="18"/>
    <n v="19458797155"/>
    <s v="ronald.hill@kag.com"/>
    <x v="0"/>
    <n v="4593.7"/>
    <s v="9/26/2017"/>
    <s v="5/19/2023"/>
    <n v="2302"/>
    <n v="45140"/>
    <x v="2"/>
    <n v="1000.96"/>
    <n v="5594.66"/>
    <x v="71"/>
    <n v="2302"/>
    <n v="43311.15"/>
    <x v="1"/>
    <n v="2.84"/>
    <n v="24"/>
    <s v="7/11/2020"/>
    <x v="0"/>
    <n v="2302"/>
    <x v="2"/>
    <n v="4452.79"/>
    <n v="2586.4899999999998"/>
    <n v="129.32"/>
    <s v="11/27/2023"/>
    <s v="5/28/2023"/>
    <n v="382"/>
    <n v="2302"/>
    <s v="5/14/2023"/>
    <s v="Complaint"/>
    <s v="Resolved"/>
    <s v="3/25/2023"/>
    <n v="1"/>
    <x v="5"/>
    <x v="0"/>
  </r>
  <r>
    <n v="2303"/>
    <s v="Andrew"/>
    <s v="King"/>
    <n v="27"/>
    <x v="0"/>
    <s v="Address_2303"/>
    <x v="0"/>
    <n v="19458797156"/>
    <s v="andrew.king@kag.com"/>
    <x v="1"/>
    <n v="238.59"/>
    <s v="5/28/2001"/>
    <s v="12/22/2023"/>
    <n v="2303"/>
    <n v="44994"/>
    <x v="0"/>
    <n v="825.41"/>
    <n v="-586.82000000000005"/>
    <x v="65"/>
    <n v="2303"/>
    <n v="36540.400000000001"/>
    <x v="1"/>
    <n v="2.14"/>
    <n v="24"/>
    <s v="10/17/2020"/>
    <x v="0"/>
    <n v="2303"/>
    <x v="0"/>
    <n v="8007.55"/>
    <n v="1245.6199999999999"/>
    <n v="62.28"/>
    <s v="10/16/2023"/>
    <s v="11/8/2023"/>
    <n v="5234"/>
    <n v="2303"/>
    <s v="11/16/2023"/>
    <s v="Complaint"/>
    <s v="Resolved"/>
    <s v="8/30/2023"/>
    <n v="-1"/>
    <x v="11"/>
    <x v="4"/>
  </r>
  <r>
    <n v="2304"/>
    <s v="Amanda"/>
    <s v="Robinson"/>
    <n v="54"/>
    <x v="2"/>
    <s v="Address_2304"/>
    <x v="18"/>
    <n v="19458797157"/>
    <s v="amanda.robinson@kag.com"/>
    <x v="1"/>
    <n v="2286.5100000000002"/>
    <s v="7/2/2022"/>
    <s v="4/12/2023"/>
    <n v="2304"/>
    <n v="45150"/>
    <x v="1"/>
    <n v="272.83999999999997"/>
    <n v="2559.35"/>
    <x v="72"/>
    <n v="2304"/>
    <n v="37427.879999999997"/>
    <x v="1"/>
    <n v="6.48"/>
    <n v="24"/>
    <s v="2/27/2020"/>
    <x v="0"/>
    <n v="2304"/>
    <x v="1"/>
    <n v="1540.98"/>
    <n v="2146.65"/>
    <n v="107.33"/>
    <s v="4/23/2023"/>
    <s v="5/20/2023"/>
    <n v="7028"/>
    <n v="2304"/>
    <s v="8/2/2023"/>
    <s v="Praise"/>
    <s v="Resolved"/>
    <s v="4/24/2023"/>
    <n v="1"/>
    <x v="5"/>
    <x v="1"/>
  </r>
  <r>
    <n v="2305"/>
    <s v="Donna"/>
    <s v="Garcia"/>
    <n v="45"/>
    <x v="2"/>
    <s v="Address_2305"/>
    <x v="32"/>
    <n v="19458797158"/>
    <s v="donna.garcia@kag.com"/>
    <x v="0"/>
    <n v="7776.22"/>
    <s v="10/26/2001"/>
    <s v="10/14/2023"/>
    <n v="2305"/>
    <n v="45142"/>
    <x v="0"/>
    <n v="1579.13"/>
    <n v="9355.35"/>
    <x v="91"/>
    <n v="2305"/>
    <n v="21248.799999999999"/>
    <x v="0"/>
    <n v="9.52"/>
    <n v="60"/>
    <s v="8/10/2021"/>
    <x v="2"/>
    <n v="2305"/>
    <x v="2"/>
    <n v="9250.5499999999993"/>
    <n v="3341.74"/>
    <n v="167.09"/>
    <s v="3/3/2023"/>
    <s v="2/15/2023"/>
    <n v="5226"/>
    <n v="2305"/>
    <s v="8/24/2023"/>
    <s v="Suggestion"/>
    <s v="Pending"/>
    <s v="9/13/2023"/>
    <n v="1"/>
    <x v="5"/>
    <x v="0"/>
  </r>
  <r>
    <n v="2306"/>
    <s v="Sandra"/>
    <s v="Taylor"/>
    <n v="45"/>
    <x v="2"/>
    <s v="Address_2306"/>
    <x v="25"/>
    <n v="19458797159"/>
    <s v="sandra.taylor@kag.com"/>
    <x v="0"/>
    <n v="1149.9000000000001"/>
    <s v="12/27/2005"/>
    <s v="11/7/2023"/>
    <n v="2306"/>
    <n v="45092"/>
    <x v="0"/>
    <n v="2989.75"/>
    <n v="-1839.85"/>
    <x v="74"/>
    <n v="2306"/>
    <n v="41793.800000000003"/>
    <x v="0"/>
    <n v="3.5"/>
    <n v="36"/>
    <s v="12/16/2020"/>
    <x v="1"/>
    <n v="2306"/>
    <x v="2"/>
    <n v="5058.28"/>
    <n v="3097.76"/>
    <n v="154.88999999999999"/>
    <s v="11/26/2023"/>
    <s v="2/26/2023"/>
    <n v="3383"/>
    <n v="2306"/>
    <s v="8/11/2023"/>
    <s v="Praise"/>
    <s v="Resolved"/>
    <s v="6/15/2023"/>
    <n v="1"/>
    <x v="7"/>
    <x v="0"/>
  </r>
  <r>
    <n v="2307"/>
    <s v="William"/>
    <s v="Hill"/>
    <n v="42"/>
    <x v="0"/>
    <s v="Address_2307"/>
    <x v="12"/>
    <n v="19458797160"/>
    <s v="william.hill@kag.com"/>
    <x v="0"/>
    <n v="1145.23"/>
    <s v="12/12/2015"/>
    <s v="11/14/2023"/>
    <n v="2307"/>
    <n v="44987"/>
    <x v="0"/>
    <n v="1600.69"/>
    <n v="2745.92"/>
    <x v="76"/>
    <n v="2307"/>
    <n v="46697.87"/>
    <x v="1"/>
    <n v="1.9"/>
    <n v="36"/>
    <s v="12/22/2022"/>
    <x v="2"/>
    <n v="2307"/>
    <x v="1"/>
    <n v="6913.84"/>
    <n v="1703.81"/>
    <n v="85.19"/>
    <s v="4/5/2023"/>
    <s v="12/14/2023"/>
    <n v="528"/>
    <n v="2307"/>
    <s v="9/24/2023"/>
    <s v="Complaint"/>
    <s v="Resolved"/>
    <s v="12/3/2023"/>
    <n v="1"/>
    <x v="11"/>
    <x v="0"/>
  </r>
  <r>
    <n v="2308"/>
    <s v="Andrew"/>
    <s v="Harris"/>
    <n v="42"/>
    <x v="0"/>
    <s v="Address_2308"/>
    <x v="0"/>
    <n v="19458797161"/>
    <s v="andrew.harris@kag.com"/>
    <x v="1"/>
    <n v="4074.24"/>
    <s v="1/29/2017"/>
    <s v="5/27/2023"/>
    <n v="2308"/>
    <n v="45210"/>
    <x v="2"/>
    <n v="1211.99"/>
    <n v="5286.23"/>
    <x v="44"/>
    <n v="2308"/>
    <n v="39962.28"/>
    <x v="2"/>
    <n v="4.8099999999999996"/>
    <n v="12"/>
    <s v="6/10/2020"/>
    <x v="1"/>
    <n v="2308"/>
    <x v="2"/>
    <n v="4358.96"/>
    <n v="1591.68"/>
    <n v="79.58"/>
    <s v="7/30/2023"/>
    <s v="1/19/2023"/>
    <n v="7695"/>
    <n v="2308"/>
    <s v="1/20/2023"/>
    <s v="Suggestion"/>
    <s v="Resolved"/>
    <s v="6/12/2023"/>
    <n v="1"/>
    <x v="8"/>
    <x v="0"/>
  </r>
  <r>
    <n v="2309"/>
    <s v="Linda"/>
    <s v="Jones"/>
    <n v="68"/>
    <x v="2"/>
    <s v="Address_2309"/>
    <x v="3"/>
    <n v="19458797162"/>
    <s v="linda.jones@kag.com"/>
    <x v="1"/>
    <n v="7791.72"/>
    <s v="4/12/2017"/>
    <s v="12/18/2023"/>
    <n v="2309"/>
    <n v="44996"/>
    <x v="0"/>
    <n v="4974.38"/>
    <n v="12766.1"/>
    <x v="32"/>
    <n v="2309"/>
    <n v="7518.12"/>
    <x v="2"/>
    <n v="1"/>
    <n v="12"/>
    <s v="10/1/2022"/>
    <x v="2"/>
    <n v="2309"/>
    <x v="1"/>
    <n v="3400.82"/>
    <n v="1833.1"/>
    <n v="91.66"/>
    <s v="3/5/2023"/>
    <s v="9/8/2023"/>
    <n v="208"/>
    <n v="2309"/>
    <s v="8/5/2023"/>
    <s v="Complaint"/>
    <s v="Resolved"/>
    <s v="9/5/2023"/>
    <n v="1"/>
    <x v="11"/>
    <x v="3"/>
  </r>
  <r>
    <n v="2310"/>
    <s v="Melissa"/>
    <s v="Jones"/>
    <n v="29"/>
    <x v="2"/>
    <s v="Address_2310"/>
    <x v="13"/>
    <n v="19458797163"/>
    <s v="melissa.jones@kag.com"/>
    <x v="0"/>
    <n v="6416.43"/>
    <s v="3/20/2004"/>
    <s v="10/23/2023"/>
    <n v="2310"/>
    <n v="45279"/>
    <x v="2"/>
    <n v="4994.22"/>
    <n v="11410.65"/>
    <x v="96"/>
    <n v="2310"/>
    <n v="39544.47"/>
    <x v="0"/>
    <n v="5.98"/>
    <n v="12"/>
    <s v="1/16/2021"/>
    <x v="2"/>
    <n v="2310"/>
    <x v="0"/>
    <n v="1849.47"/>
    <n v="3696.49"/>
    <n v="184.82"/>
    <s v="4/23/2023"/>
    <s v="5/21/2023"/>
    <n v="9429"/>
    <n v="2310"/>
    <s v="4/19/2023"/>
    <s v="Suggestion"/>
    <s v="Resolved"/>
    <s v="9/6/2023"/>
    <n v="1"/>
    <x v="0"/>
    <x v="4"/>
  </r>
  <r>
    <n v="2311"/>
    <s v="Susan"/>
    <s v="Martin"/>
    <n v="25"/>
    <x v="0"/>
    <s v="Address_2311"/>
    <x v="19"/>
    <n v="19458797164"/>
    <s v="susan.martin@kag.com"/>
    <x v="0"/>
    <n v="7839.38"/>
    <s v="3/16/2007"/>
    <s v="12/24/2023"/>
    <n v="2311"/>
    <n v="44957"/>
    <x v="1"/>
    <n v="3028.69"/>
    <n v="4810.6899999999996"/>
    <x v="58"/>
    <n v="2311"/>
    <n v="23764"/>
    <x v="0"/>
    <n v="1.45"/>
    <n v="24"/>
    <s v="4/26/2021"/>
    <x v="2"/>
    <n v="2311"/>
    <x v="2"/>
    <n v="5243.88"/>
    <n v="2232.27"/>
    <n v="111.61"/>
    <s v="9/21/2023"/>
    <s v="10/19/2023"/>
    <n v="9755"/>
    <n v="2311"/>
    <s v="5/25/2023"/>
    <s v="Suggestion"/>
    <s v="Pending"/>
    <s v="6/13/2023"/>
    <n v="1"/>
    <x v="3"/>
    <x v="2"/>
  </r>
  <r>
    <n v="2312"/>
    <s v="Elizabeth"/>
    <s v="Thomas"/>
    <n v="53"/>
    <x v="0"/>
    <s v="Address_2312"/>
    <x v="11"/>
    <n v="19458797165"/>
    <s v="elizabeth.thomas@kag.com"/>
    <x v="0"/>
    <n v="590.53"/>
    <s v="8/6/2019"/>
    <s v="9/30/2023"/>
    <n v="2312"/>
    <n v="45111"/>
    <x v="1"/>
    <n v="1624.72"/>
    <n v="-1034.19"/>
    <x v="18"/>
    <n v="2312"/>
    <n v="30826.28"/>
    <x v="2"/>
    <n v="9.3800000000000008"/>
    <n v="48"/>
    <s v="6/4/2022"/>
    <x v="2"/>
    <n v="2312"/>
    <x v="2"/>
    <n v="4769.8900000000003"/>
    <n v="728.76"/>
    <n v="36.44"/>
    <s v="2/21/2023"/>
    <s v="1/24/2023"/>
    <n v="5037"/>
    <n v="2312"/>
    <s v="6/17/2023"/>
    <s v="Complaint"/>
    <s v="Pending"/>
    <s v="2/16/2023"/>
    <n v="1"/>
    <x v="2"/>
    <x v="1"/>
  </r>
  <r>
    <n v="2313"/>
    <s v="Mary"/>
    <s v="Green"/>
    <n v="56"/>
    <x v="0"/>
    <s v="Address_2313"/>
    <x v="15"/>
    <n v="19458797166"/>
    <s v="mary.green@kag.com"/>
    <x v="0"/>
    <n v="5680.88"/>
    <s v="6/16/2005"/>
    <s v="12/21/2023"/>
    <n v="2313"/>
    <n v="45053"/>
    <x v="0"/>
    <n v="4309.53"/>
    <n v="1371.35"/>
    <x v="13"/>
    <n v="2313"/>
    <n v="49566.84"/>
    <x v="2"/>
    <n v="8.83"/>
    <n v="60"/>
    <s v="6/24/2022"/>
    <x v="1"/>
    <n v="2313"/>
    <x v="0"/>
    <n v="6150.89"/>
    <n v="4589.87"/>
    <n v="229.49"/>
    <s v="6/26/2023"/>
    <s v="12/13/2023"/>
    <n v="8124"/>
    <n v="2313"/>
    <s v="1/24/2023"/>
    <s v="Suggestion"/>
    <s v="Pending"/>
    <s v="4/27/2023"/>
    <n v="1"/>
    <x v="10"/>
    <x v="1"/>
  </r>
  <r>
    <n v="2314"/>
    <s v="Melissa"/>
    <s v="Torres"/>
    <n v="41"/>
    <x v="1"/>
    <s v="Address_2314"/>
    <x v="19"/>
    <n v="19458797167"/>
    <s v="melissa.torres@kag.com"/>
    <x v="1"/>
    <n v="4587.6000000000004"/>
    <s v="12/4/2001"/>
    <s v="1/12/2023"/>
    <n v="2314"/>
    <n v="45064"/>
    <x v="0"/>
    <n v="3686.58"/>
    <n v="901.02"/>
    <x v="69"/>
    <n v="2314"/>
    <n v="18608.39"/>
    <x v="0"/>
    <n v="2.0299999999999998"/>
    <n v="36"/>
    <s v="1/6/2022"/>
    <x v="0"/>
    <n v="2314"/>
    <x v="0"/>
    <n v="4616.87"/>
    <n v="1713.95"/>
    <n v="85.7"/>
    <s v="8/27/2023"/>
    <s v="8/29/2023"/>
    <n v="6286"/>
    <n v="2314"/>
    <s v="9/20/2023"/>
    <s v="Complaint"/>
    <s v="Resolved"/>
    <s v="3/22/2023"/>
    <n v="1"/>
    <x v="10"/>
    <x v="0"/>
  </r>
  <r>
    <n v="2315"/>
    <s v="David"/>
    <s v="Flores"/>
    <n v="40"/>
    <x v="0"/>
    <s v="Address_2315"/>
    <x v="7"/>
    <n v="19458797168"/>
    <s v="david.flores@kag.com"/>
    <x v="0"/>
    <n v="8970.61"/>
    <s v="3/5/2018"/>
    <s v="5/23/2023"/>
    <n v="2315"/>
    <n v="45066"/>
    <x v="2"/>
    <n v="3083.53"/>
    <n v="12054.14"/>
    <x v="32"/>
    <n v="2315"/>
    <n v="18077.89"/>
    <x v="2"/>
    <n v="2.3199999999999998"/>
    <n v="24"/>
    <s v="3/28/2022"/>
    <x v="2"/>
    <n v="2315"/>
    <x v="0"/>
    <n v="5029.22"/>
    <n v="2283.88"/>
    <n v="114.19"/>
    <s v="11/19/2023"/>
    <s v="4/16/2023"/>
    <n v="9592"/>
    <n v="2315"/>
    <s v="12/13/2023"/>
    <s v="Complaint"/>
    <s v="Resolved"/>
    <s v="4/10/2023"/>
    <n v="1"/>
    <x v="10"/>
    <x v="0"/>
  </r>
  <r>
    <n v="2316"/>
    <s v="Michael"/>
    <s v="Rodriguez"/>
    <n v="54"/>
    <x v="2"/>
    <s v="Address_2316"/>
    <x v="25"/>
    <n v="19458797169"/>
    <s v="michael.rodriguez@kag.com"/>
    <x v="1"/>
    <n v="7399.66"/>
    <s v="12/20/2000"/>
    <s v="6/16/2023"/>
    <n v="2316"/>
    <n v="45189"/>
    <x v="0"/>
    <n v="4542.1899999999996"/>
    <n v="2857.47"/>
    <x v="43"/>
    <n v="2316"/>
    <n v="13893.52"/>
    <x v="2"/>
    <n v="9.58"/>
    <n v="60"/>
    <s v="6/11/2022"/>
    <x v="0"/>
    <n v="2316"/>
    <x v="2"/>
    <n v="8093.87"/>
    <n v="2539.4899999999998"/>
    <n v="126.97"/>
    <s v="4/24/2023"/>
    <s v="5/31/2023"/>
    <n v="7061"/>
    <n v="2316"/>
    <s v="4/15/2023"/>
    <s v="Praise"/>
    <s v="Resolved"/>
    <s v="9/20/2023"/>
    <n v="1"/>
    <x v="6"/>
    <x v="1"/>
  </r>
  <r>
    <n v="2317"/>
    <s v="Charles"/>
    <s v="Jones"/>
    <n v="28"/>
    <x v="0"/>
    <s v="Address_2317"/>
    <x v="7"/>
    <n v="19458797170"/>
    <s v="charles.jones@kag.com"/>
    <x v="0"/>
    <n v="4300.9799999999996"/>
    <s v="6/30/2001"/>
    <s v="9/26/2023"/>
    <n v="2317"/>
    <n v="45014"/>
    <x v="0"/>
    <n v="2232.11"/>
    <n v="6533.09"/>
    <x v="17"/>
    <n v="2317"/>
    <n v="7229.03"/>
    <x v="2"/>
    <n v="8.32"/>
    <n v="36"/>
    <s v="8/29/2022"/>
    <x v="1"/>
    <n v="2317"/>
    <x v="0"/>
    <n v="2141.9499999999998"/>
    <n v="3578.49"/>
    <n v="178.92"/>
    <s v="8/13/2023"/>
    <s v="7/8/2023"/>
    <n v="2964"/>
    <n v="2317"/>
    <s v="12/31/2023"/>
    <s v="Praise"/>
    <s v="Resolved"/>
    <s v="11/4/2023"/>
    <n v="1"/>
    <x v="11"/>
    <x v="4"/>
  </r>
  <r>
    <n v="2318"/>
    <s v="Sandra"/>
    <s v="Adams"/>
    <n v="34"/>
    <x v="2"/>
    <s v="Address_2318"/>
    <x v="6"/>
    <n v="19458797171"/>
    <s v="sandra.adams@kag.com"/>
    <x v="1"/>
    <n v="5583.11"/>
    <s v="1/23/2014"/>
    <s v="4/4/2023"/>
    <n v="2318"/>
    <n v="45082"/>
    <x v="0"/>
    <n v="1284.73"/>
    <n v="6867.84"/>
    <x v="17"/>
    <n v="2318"/>
    <n v="9240.51"/>
    <x v="0"/>
    <n v="9.48"/>
    <n v="60"/>
    <s v="1/29/2021"/>
    <x v="0"/>
    <n v="2318"/>
    <x v="1"/>
    <n v="4669.63"/>
    <n v="1427.51"/>
    <n v="71.38"/>
    <s v="8/1/2023"/>
    <s v="4/15/2023"/>
    <n v="5923"/>
    <n v="2318"/>
    <s v="2/12/2023"/>
    <s v="Suggestion"/>
    <s v="Pending"/>
    <s v="3/20/2023"/>
    <n v="1"/>
    <x v="7"/>
    <x v="4"/>
  </r>
  <r>
    <n v="2319"/>
    <s v="Linda"/>
    <s v="Johnson"/>
    <n v="45"/>
    <x v="2"/>
    <s v="Address_2319"/>
    <x v="29"/>
    <n v="19458797172"/>
    <s v="linda.johnson@kag.com"/>
    <x v="1"/>
    <n v="4305.8500000000004"/>
    <s v="4/19/2000"/>
    <s v="4/16/2023"/>
    <n v="2319"/>
    <n v="45257"/>
    <x v="2"/>
    <n v="4835.55"/>
    <n v="9141.4"/>
    <x v="1"/>
    <n v="2319"/>
    <n v="26199.18"/>
    <x v="2"/>
    <n v="4.01"/>
    <n v="60"/>
    <s v="7/12/2022"/>
    <x v="0"/>
    <n v="2319"/>
    <x v="1"/>
    <n v="2256.08"/>
    <n v="3854.9"/>
    <n v="192.74"/>
    <s v="4/7/2023"/>
    <s v="2/8/2023"/>
    <n v="69"/>
    <n v="2319"/>
    <s v="10/23/2023"/>
    <s v="Praise"/>
    <s v="Resolved"/>
    <s v="6/3/2023"/>
    <n v="1"/>
    <x v="4"/>
    <x v="0"/>
  </r>
  <r>
    <n v="2320"/>
    <s v="Deborah"/>
    <s v="Rodriguez"/>
    <n v="20"/>
    <x v="2"/>
    <s v="Address_2320"/>
    <x v="25"/>
    <n v="19458797173"/>
    <s v="deborah.rodriguez@kag.com"/>
    <x v="0"/>
    <n v="4467.3500000000004"/>
    <s v="2/7/2004"/>
    <s v="10/2/2023"/>
    <n v="2320"/>
    <n v="45202"/>
    <x v="2"/>
    <n v="4302.62"/>
    <n v="164.73"/>
    <x v="69"/>
    <n v="2320"/>
    <n v="45580.19"/>
    <x v="1"/>
    <n v="2"/>
    <n v="36"/>
    <s v="4/11/2020"/>
    <x v="2"/>
    <n v="2320"/>
    <x v="2"/>
    <n v="9435.83"/>
    <n v="14.52"/>
    <n v="0.73"/>
    <s v="7/14/2023"/>
    <s v="12/26/2023"/>
    <n v="5746"/>
    <n v="2320"/>
    <s v="5/30/2023"/>
    <s v="Complaint"/>
    <s v="Pending"/>
    <s v="3/23/2023"/>
    <n v="1"/>
    <x v="8"/>
    <x v="2"/>
  </r>
  <r>
    <n v="2321"/>
    <s v="Mary"/>
    <s v="Nelson"/>
    <n v="19"/>
    <x v="0"/>
    <s v="Address_2321"/>
    <x v="32"/>
    <n v="19458797174"/>
    <s v="mary.nelson@kag.com"/>
    <x v="1"/>
    <n v="6377.42"/>
    <s v="1/19/2010"/>
    <s v="7/20/2023"/>
    <n v="2321"/>
    <n v="45046"/>
    <x v="0"/>
    <n v="4561.21"/>
    <n v="10938.63"/>
    <x v="42"/>
    <n v="2321"/>
    <n v="40685.06"/>
    <x v="0"/>
    <n v="6.54"/>
    <n v="60"/>
    <s v="10/22/2022"/>
    <x v="2"/>
    <n v="2321"/>
    <x v="1"/>
    <n v="8460.02"/>
    <n v="3705.85"/>
    <n v="185.29"/>
    <s v="10/11/2023"/>
    <s v="2/6/2023"/>
    <n v="6528"/>
    <n v="2321"/>
    <s v="9/10/2023"/>
    <s v="Suggestion"/>
    <s v="Pending"/>
    <s v="4/11/2023"/>
    <n v="1"/>
    <x v="1"/>
    <x v="2"/>
  </r>
  <r>
    <n v="2322"/>
    <s v="Jennifer"/>
    <s v="Scott"/>
    <n v="68"/>
    <x v="0"/>
    <s v="Address_2322"/>
    <x v="18"/>
    <n v="19458797175"/>
    <s v="jennifer.scott@kag.com"/>
    <x v="0"/>
    <n v="2243.69"/>
    <s v="11/14/2018"/>
    <s v="11/9/2023"/>
    <n v="2322"/>
    <n v="45247"/>
    <x v="0"/>
    <n v="4591.8500000000004"/>
    <n v="-2348.16"/>
    <x v="22"/>
    <n v="2322"/>
    <n v="9942.11"/>
    <x v="1"/>
    <n v="9.6999999999999993"/>
    <n v="12"/>
    <s v="5/21/2020"/>
    <x v="2"/>
    <n v="2322"/>
    <x v="0"/>
    <n v="8622.75"/>
    <n v="839.53"/>
    <n v="41.98"/>
    <s v="3/26/2023"/>
    <s v="1/20/2023"/>
    <n v="7440"/>
    <n v="2322"/>
    <s v="1/18/2023"/>
    <s v="Praise"/>
    <s v="Resolved"/>
    <s v="2/12/2023"/>
    <n v="1"/>
    <x v="4"/>
    <x v="3"/>
  </r>
  <r>
    <n v="2323"/>
    <s v="Betty"/>
    <s v="Perez"/>
    <n v="46"/>
    <x v="0"/>
    <s v="Address_2323"/>
    <x v="24"/>
    <n v="19458797176"/>
    <s v="betty.perez@kag.com"/>
    <x v="0"/>
    <n v="3398.52"/>
    <s v="10/9/2021"/>
    <s v="4/2/2023"/>
    <n v="2323"/>
    <n v="45090"/>
    <x v="1"/>
    <n v="1919.24"/>
    <n v="5317.76"/>
    <x v="57"/>
    <n v="2323"/>
    <n v="28522.82"/>
    <x v="1"/>
    <n v="2.17"/>
    <n v="12"/>
    <s v="3/18/2020"/>
    <x v="0"/>
    <n v="2323"/>
    <x v="1"/>
    <n v="2234.04"/>
    <n v="927.59"/>
    <n v="46.38"/>
    <s v="2/9/2023"/>
    <s v="1/26/2023"/>
    <n v="1045"/>
    <n v="2323"/>
    <s v="12/25/2023"/>
    <s v="Suggestion"/>
    <s v="Pending"/>
    <s v="5/20/2023"/>
    <n v="1"/>
    <x v="7"/>
    <x v="1"/>
  </r>
  <r>
    <n v="2324"/>
    <s v="Mark"/>
    <s v="Perez"/>
    <n v="51"/>
    <x v="0"/>
    <s v="Address_2324"/>
    <x v="6"/>
    <n v="19458797177"/>
    <s v="mark.perez@kag.com"/>
    <x v="0"/>
    <n v="2863.67"/>
    <s v="4/10/2001"/>
    <s v="8/24/2023"/>
    <n v="2324"/>
    <n v="45252"/>
    <x v="2"/>
    <n v="4305.43"/>
    <n v="-1441.76"/>
    <x v="76"/>
    <n v="2324"/>
    <n v="42499.31"/>
    <x v="2"/>
    <n v="8.3699999999999992"/>
    <n v="60"/>
    <s v="4/29/2022"/>
    <x v="0"/>
    <n v="2324"/>
    <x v="0"/>
    <n v="8877.9699999999993"/>
    <n v="2707.53"/>
    <n v="135.38"/>
    <s v="4/21/2023"/>
    <s v="12/1/2023"/>
    <n v="6614"/>
    <n v="2324"/>
    <s v="5/21/2023"/>
    <s v="Praise"/>
    <s v="Resolved"/>
    <s v="2/14/2023"/>
    <n v="1"/>
    <x v="4"/>
    <x v="1"/>
  </r>
  <r>
    <n v="2325"/>
    <s v="Sandra"/>
    <s v="Perez"/>
    <n v="31"/>
    <x v="0"/>
    <s v="Address_2325"/>
    <x v="17"/>
    <n v="19458797178"/>
    <s v="sandra.perez@kag.com"/>
    <x v="1"/>
    <n v="8027.94"/>
    <s v="6/25/2000"/>
    <s v="3/1/2023"/>
    <n v="2325"/>
    <n v="45064"/>
    <x v="1"/>
    <n v="4447.5"/>
    <n v="3580.44"/>
    <x v="8"/>
    <n v="2325"/>
    <n v="27435.16"/>
    <x v="1"/>
    <n v="4.24"/>
    <n v="24"/>
    <s v="2/7/2020"/>
    <x v="2"/>
    <n v="2325"/>
    <x v="2"/>
    <n v="2288.73"/>
    <n v="1537.18"/>
    <n v="76.86"/>
    <s v="10/15/2023"/>
    <s v="9/11/2023"/>
    <n v="4946"/>
    <n v="2325"/>
    <s v="3/19/2023"/>
    <s v="Suggestion"/>
    <s v="Resolved"/>
    <s v="6/1/2023"/>
    <n v="1"/>
    <x v="10"/>
    <x v="4"/>
  </r>
  <r>
    <n v="2326"/>
    <s v="Matthew"/>
    <s v="King"/>
    <n v="50"/>
    <x v="1"/>
    <s v="Address_2326"/>
    <x v="14"/>
    <n v="19458797179"/>
    <s v="matthew.king@kag.com"/>
    <x v="0"/>
    <n v="9425.24"/>
    <s v="1/18/2016"/>
    <s v="8/23/2023"/>
    <n v="2326"/>
    <n v="45157"/>
    <x v="0"/>
    <n v="2742.46"/>
    <n v="6682.78"/>
    <x v="54"/>
    <n v="2326"/>
    <n v="45660.17"/>
    <x v="0"/>
    <n v="2.04"/>
    <n v="48"/>
    <s v="6/9/2020"/>
    <x v="0"/>
    <n v="2326"/>
    <x v="0"/>
    <n v="5193.84"/>
    <n v="694.41"/>
    <n v="34.72"/>
    <s v="10/28/2023"/>
    <s v="4/30/2023"/>
    <n v="6749"/>
    <n v="2326"/>
    <s v="6/15/2023"/>
    <s v="Praise"/>
    <s v="Pending"/>
    <s v="9/29/2023"/>
    <n v="1"/>
    <x v="5"/>
    <x v="1"/>
  </r>
  <r>
    <n v="2327"/>
    <s v="Barbara"/>
    <s v="Lewis"/>
    <n v="65"/>
    <x v="0"/>
    <s v="Address_2327"/>
    <x v="34"/>
    <n v="19458797180"/>
    <s v="barbara.lewis@kag.com"/>
    <x v="1"/>
    <n v="4201.58"/>
    <s v="9/26/2014"/>
    <s v="7/3/2023"/>
    <n v="2327"/>
    <n v="45226"/>
    <x v="0"/>
    <n v="3130.04"/>
    <n v="1071.54"/>
    <x v="43"/>
    <n v="2327"/>
    <n v="45486.36"/>
    <x v="0"/>
    <n v="5.13"/>
    <n v="36"/>
    <s v="5/17/2022"/>
    <x v="1"/>
    <n v="2327"/>
    <x v="1"/>
    <n v="1900.5"/>
    <n v="908.09"/>
    <n v="45.4"/>
    <s v="7/12/2023"/>
    <s v="7/23/2023"/>
    <n v="7591"/>
    <n v="2327"/>
    <s v="2/9/2023"/>
    <s v="Praise"/>
    <s v="Resolved"/>
    <s v="1/24/2023"/>
    <n v="1"/>
    <x v="8"/>
    <x v="3"/>
  </r>
  <r>
    <n v="2328"/>
    <s v="Robert"/>
    <s v="Nguyen"/>
    <n v="64"/>
    <x v="1"/>
    <s v="Address_2328"/>
    <x v="6"/>
    <n v="19458797181"/>
    <s v="robert.nguyen@kag.com"/>
    <x v="0"/>
    <n v="863.3"/>
    <s v="1/6/2008"/>
    <s v="12/26/2023"/>
    <n v="2328"/>
    <n v="45128"/>
    <x v="0"/>
    <n v="2891.71"/>
    <n v="3755.01"/>
    <x v="88"/>
    <n v="2328"/>
    <n v="18063.96"/>
    <x v="0"/>
    <n v="5.4"/>
    <n v="24"/>
    <s v="5/14/2021"/>
    <x v="2"/>
    <n v="2328"/>
    <x v="0"/>
    <n v="9371.0400000000009"/>
    <n v="4542.9399999999996"/>
    <n v="227.15"/>
    <s v="6/7/2023"/>
    <s v="12/3/2023"/>
    <n v="4973"/>
    <n v="2328"/>
    <s v="2/12/2023"/>
    <s v="Suggestion"/>
    <s v="Resolved"/>
    <s v="7/4/2023"/>
    <n v="-1"/>
    <x v="2"/>
    <x v="3"/>
  </r>
  <r>
    <n v="2329"/>
    <s v="Kimberly"/>
    <s v="Rivera"/>
    <n v="35"/>
    <x v="2"/>
    <s v="Address_2329"/>
    <x v="19"/>
    <n v="19458797182"/>
    <s v="kimberly.rivera@kag.com"/>
    <x v="1"/>
    <n v="1026.1500000000001"/>
    <s v="11/4/2013"/>
    <s v="8/21/2023"/>
    <n v="2329"/>
    <n v="45016"/>
    <x v="0"/>
    <n v="89.98"/>
    <n v="936.17"/>
    <x v="37"/>
    <n v="2329"/>
    <n v="43822.55"/>
    <x v="0"/>
    <n v="1.08"/>
    <n v="48"/>
    <s v="2/23/2020"/>
    <x v="0"/>
    <n v="2329"/>
    <x v="2"/>
    <n v="9853.83"/>
    <n v="3538.32"/>
    <n v="176.92"/>
    <s v="7/27/2023"/>
    <s v="11/21/2023"/>
    <n v="8138"/>
    <n v="2329"/>
    <s v="1/7/2023"/>
    <s v="Praise"/>
    <s v="Resolved"/>
    <s v="6/2/2023"/>
    <n v="-1"/>
    <x v="11"/>
    <x v="4"/>
  </r>
  <r>
    <n v="2330"/>
    <s v="Deborah"/>
    <s v="Allen"/>
    <n v="46"/>
    <x v="2"/>
    <s v="Address_2330"/>
    <x v="8"/>
    <n v="19458797183"/>
    <s v="deborah.allen@kag.com"/>
    <x v="0"/>
    <n v="4055.93"/>
    <s v="1/22/2004"/>
    <s v="5/7/2023"/>
    <n v="2330"/>
    <n v="45159"/>
    <x v="2"/>
    <n v="2682.31"/>
    <n v="1373.62"/>
    <x v="89"/>
    <n v="2330"/>
    <n v="29670.67"/>
    <x v="2"/>
    <n v="5.27"/>
    <n v="36"/>
    <s v="9/1/2020"/>
    <x v="1"/>
    <n v="2330"/>
    <x v="0"/>
    <n v="4809.45"/>
    <n v="774.19"/>
    <n v="38.71"/>
    <s v="7/24/2023"/>
    <s v="8/5/2023"/>
    <n v="976"/>
    <n v="2330"/>
    <s v="9/17/2023"/>
    <s v="Complaint"/>
    <s v="Pending"/>
    <s v="12/14/2023"/>
    <n v="1"/>
    <x v="5"/>
    <x v="1"/>
  </r>
  <r>
    <n v="2331"/>
    <s v="Paul"/>
    <s v="Moore"/>
    <n v="19"/>
    <x v="2"/>
    <s v="Address_2331"/>
    <x v="32"/>
    <n v="19458797184"/>
    <s v="paul.moore@kag.com"/>
    <x v="0"/>
    <n v="4010.35"/>
    <s v="7/19/2017"/>
    <s v="4/11/2023"/>
    <n v="2331"/>
    <n v="45000"/>
    <x v="0"/>
    <n v="198.81"/>
    <n v="3811.54"/>
    <x v="95"/>
    <n v="2331"/>
    <n v="24512.47"/>
    <x v="0"/>
    <n v="6.83"/>
    <n v="48"/>
    <s v="5/20/2021"/>
    <x v="1"/>
    <n v="2331"/>
    <x v="1"/>
    <n v="9543.85"/>
    <n v="4026.53"/>
    <n v="201.33"/>
    <s v="11/16/2023"/>
    <s v="2/24/2023"/>
    <n v="958"/>
    <n v="2331"/>
    <s v="2/3/2023"/>
    <s v="Praise"/>
    <s v="Pending"/>
    <s v="1/19/2023"/>
    <n v="1"/>
    <x v="11"/>
    <x v="2"/>
  </r>
  <r>
    <n v="2332"/>
    <s v="Joseph"/>
    <s v="Miller"/>
    <n v="28"/>
    <x v="2"/>
    <s v="Address_2332"/>
    <x v="12"/>
    <n v="19458797185"/>
    <s v="joseph.miller@kag.com"/>
    <x v="1"/>
    <n v="1546.95"/>
    <s v="10/20/2019"/>
    <s v="5/15/2023"/>
    <n v="2332"/>
    <n v="45215"/>
    <x v="1"/>
    <n v="2260.86"/>
    <n v="3807.81"/>
    <x v="17"/>
    <n v="2332"/>
    <n v="38939"/>
    <x v="1"/>
    <n v="7.88"/>
    <n v="36"/>
    <s v="9/9/2022"/>
    <x v="1"/>
    <n v="2332"/>
    <x v="2"/>
    <n v="1835.52"/>
    <n v="4784.92"/>
    <n v="239.25"/>
    <s v="11/9/2023"/>
    <s v="2/27/2023"/>
    <n v="2751"/>
    <n v="2332"/>
    <s v="11/24/2023"/>
    <s v="Suggestion"/>
    <s v="Pending"/>
    <s v="2/8/2023"/>
    <n v="1"/>
    <x v="8"/>
    <x v="4"/>
  </r>
  <r>
    <n v="2333"/>
    <s v="Amanda"/>
    <s v="Smith"/>
    <n v="48"/>
    <x v="1"/>
    <s v="Address_2333"/>
    <x v="2"/>
    <n v="19458797186"/>
    <s v="amanda.smith@kag.com"/>
    <x v="1"/>
    <n v="8090.52"/>
    <s v="3/2/2001"/>
    <s v="8/21/2023"/>
    <n v="2333"/>
    <n v="45091"/>
    <x v="1"/>
    <n v="237.97"/>
    <n v="8328.49"/>
    <x v="27"/>
    <n v="2333"/>
    <n v="39691.22"/>
    <x v="2"/>
    <n v="1.89"/>
    <n v="12"/>
    <s v="11/2/2020"/>
    <x v="1"/>
    <n v="2333"/>
    <x v="1"/>
    <n v="9195.8799999999992"/>
    <n v="511.18"/>
    <n v="25.56"/>
    <s v="5/7/2023"/>
    <s v="8/21/2023"/>
    <n v="284"/>
    <n v="2333"/>
    <s v="12/29/2023"/>
    <s v="Suggestion"/>
    <s v="Pending"/>
    <s v="5/14/2023"/>
    <n v="1"/>
    <x v="7"/>
    <x v="1"/>
  </r>
  <r>
    <n v="2334"/>
    <s v="Margaret"/>
    <s v="Allen"/>
    <n v="66"/>
    <x v="1"/>
    <s v="Address_2334"/>
    <x v="15"/>
    <n v="19458797187"/>
    <s v="margaret.allen@kag.com"/>
    <x v="1"/>
    <n v="5051.33"/>
    <s v="3/7/2004"/>
    <s v="3/9/2023"/>
    <n v="2334"/>
    <n v="45067"/>
    <x v="1"/>
    <n v="2282.23"/>
    <n v="2769.1"/>
    <x v="71"/>
    <n v="2334"/>
    <n v="34095.699999999997"/>
    <x v="0"/>
    <n v="8.89"/>
    <n v="24"/>
    <s v="1/13/2020"/>
    <x v="1"/>
    <n v="2334"/>
    <x v="1"/>
    <n v="4099.28"/>
    <n v="3549.61"/>
    <n v="177.48"/>
    <s v="2/6/2023"/>
    <s v="9/25/2023"/>
    <n v="9682"/>
    <n v="2334"/>
    <s v="1/5/2023"/>
    <s v="Complaint"/>
    <s v="Pending"/>
    <s v="1/18/2023"/>
    <n v="1"/>
    <x v="10"/>
    <x v="3"/>
  </r>
  <r>
    <n v="2335"/>
    <s v="Joseph"/>
    <s v="Smith"/>
    <n v="30"/>
    <x v="2"/>
    <s v="Address_2335"/>
    <x v="0"/>
    <n v="19458797188"/>
    <s v="joseph.smith@kag.com"/>
    <x v="0"/>
    <n v="1179.69"/>
    <s v="5/17/2014"/>
    <s v="3/28/2023"/>
    <n v="2335"/>
    <n v="45284"/>
    <x v="2"/>
    <n v="1530.7"/>
    <n v="-351.01"/>
    <x v="5"/>
    <n v="2335"/>
    <n v="40733.79"/>
    <x v="1"/>
    <n v="2.5099999999999998"/>
    <n v="48"/>
    <s v="2/5/2022"/>
    <x v="2"/>
    <n v="2335"/>
    <x v="1"/>
    <n v="7009.69"/>
    <n v="1348.28"/>
    <n v="67.41"/>
    <s v="5/10/2023"/>
    <s v="2/4/2023"/>
    <n v="430"/>
    <n v="2335"/>
    <s v="1/20/2023"/>
    <s v="Praise"/>
    <s v="Resolved"/>
    <s v="11/17/2023"/>
    <n v="1"/>
    <x v="0"/>
    <x v="4"/>
  </r>
  <r>
    <n v="2336"/>
    <s v="Kevin"/>
    <s v="White"/>
    <n v="61"/>
    <x v="0"/>
    <s v="Address_2336"/>
    <x v="36"/>
    <n v="19458797189"/>
    <s v="kevin.white@kag.com"/>
    <x v="1"/>
    <n v="1077.33"/>
    <s v="4/18/2016"/>
    <s v="8/24/2023"/>
    <n v="2336"/>
    <n v="45276"/>
    <x v="1"/>
    <n v="3871.89"/>
    <n v="4949.22"/>
    <x v="17"/>
    <n v="2336"/>
    <n v="47619.77"/>
    <x v="1"/>
    <n v="6.92"/>
    <n v="12"/>
    <s v="3/20/2021"/>
    <x v="1"/>
    <n v="2336"/>
    <x v="0"/>
    <n v="4219.8599999999997"/>
    <n v="2684.66"/>
    <n v="134.22999999999999"/>
    <s v="2/1/2023"/>
    <s v="12/9/2023"/>
    <n v="4523"/>
    <n v="2336"/>
    <s v="6/11/2023"/>
    <s v="Praise"/>
    <s v="Pending"/>
    <s v="7/7/2023"/>
    <n v="1"/>
    <x v="0"/>
    <x v="3"/>
  </r>
  <r>
    <n v="2337"/>
    <s v="Deborah"/>
    <s v="Brown"/>
    <n v="43"/>
    <x v="2"/>
    <s v="Address_2337"/>
    <x v="0"/>
    <n v="19458797190"/>
    <s v="deborah.brown@kag.com"/>
    <x v="1"/>
    <n v="4515.05"/>
    <s v="8/26/2007"/>
    <s v="4/18/2023"/>
    <n v="2337"/>
    <n v="45014"/>
    <x v="2"/>
    <n v="2400.71"/>
    <n v="6915.76"/>
    <x v="29"/>
    <n v="2337"/>
    <n v="43781.29"/>
    <x v="0"/>
    <n v="5.97"/>
    <n v="24"/>
    <s v="5/14/2022"/>
    <x v="0"/>
    <n v="2337"/>
    <x v="1"/>
    <n v="6390.24"/>
    <n v="1145.04"/>
    <n v="57.25"/>
    <s v="10/25/2023"/>
    <s v="9/13/2023"/>
    <n v="8635"/>
    <n v="2337"/>
    <s v="10/3/2023"/>
    <s v="Suggestion"/>
    <s v="Resolved"/>
    <s v="7/22/2023"/>
    <n v="1"/>
    <x v="11"/>
    <x v="0"/>
  </r>
  <r>
    <n v="2338"/>
    <s v="Daniel"/>
    <s v="Brown"/>
    <n v="51"/>
    <x v="2"/>
    <s v="Address_2338"/>
    <x v="31"/>
    <n v="19458797191"/>
    <s v="daniel.brown@kag.com"/>
    <x v="1"/>
    <n v="1256.68"/>
    <s v="3/27/2000"/>
    <s v="5/17/2023"/>
    <n v="2338"/>
    <n v="45280"/>
    <x v="2"/>
    <n v="2565.35"/>
    <n v="-1308.67"/>
    <x v="61"/>
    <n v="2338"/>
    <n v="4638.41"/>
    <x v="0"/>
    <n v="8.92"/>
    <n v="60"/>
    <s v="11/10/2022"/>
    <x v="0"/>
    <n v="2338"/>
    <x v="2"/>
    <n v="3063.31"/>
    <n v="713.37"/>
    <n v="35.67"/>
    <s v="8/28/2023"/>
    <s v="11/15/2023"/>
    <n v="9428"/>
    <n v="2338"/>
    <s v="3/11/2023"/>
    <s v="Praise"/>
    <s v="Pending"/>
    <s v="7/20/2023"/>
    <n v="1"/>
    <x v="0"/>
    <x v="1"/>
  </r>
  <r>
    <n v="2339"/>
    <s v="Jennifer"/>
    <s v="Moore"/>
    <n v="67"/>
    <x v="1"/>
    <s v="Address_2339"/>
    <x v="25"/>
    <n v="19458797192"/>
    <s v="jennifer.moore@kag.com"/>
    <x v="1"/>
    <n v="5655.84"/>
    <s v="10/7/2009"/>
    <s v="9/22/2023"/>
    <n v="2339"/>
    <n v="45219"/>
    <x v="0"/>
    <n v="4519.3900000000003"/>
    <n v="10175.23"/>
    <x v="16"/>
    <n v="2339"/>
    <n v="42651.42"/>
    <x v="1"/>
    <n v="1.35"/>
    <n v="24"/>
    <s v="1/17/2021"/>
    <x v="1"/>
    <n v="2339"/>
    <x v="2"/>
    <n v="6625.26"/>
    <n v="2757.19"/>
    <n v="137.86000000000001"/>
    <s v="4/19/2023"/>
    <s v="1/15/2023"/>
    <n v="5646"/>
    <n v="2339"/>
    <s v="2/26/2023"/>
    <s v="Suggestion"/>
    <s v="Pending"/>
    <s v="7/13/2023"/>
    <n v="1"/>
    <x v="8"/>
    <x v="3"/>
  </r>
  <r>
    <n v="2340"/>
    <s v="Melissa"/>
    <s v="Clark"/>
    <n v="27"/>
    <x v="2"/>
    <s v="Address_2340"/>
    <x v="3"/>
    <n v="19458797193"/>
    <s v="melissa.clark@kag.com"/>
    <x v="0"/>
    <n v="3911.65"/>
    <s v="5/4/2016"/>
    <s v="11/29/2023"/>
    <n v="2340"/>
    <n v="44945"/>
    <x v="2"/>
    <n v="2416.67"/>
    <n v="6328.32"/>
    <x v="65"/>
    <n v="2340"/>
    <n v="39294.86"/>
    <x v="1"/>
    <n v="2.72"/>
    <n v="24"/>
    <s v="12/20/2022"/>
    <x v="1"/>
    <n v="2340"/>
    <x v="1"/>
    <n v="5581.53"/>
    <n v="4157.96"/>
    <n v="207.9"/>
    <s v="12/5/2023"/>
    <s v="2/16/2023"/>
    <n v="1214"/>
    <n v="2340"/>
    <s v="2/28/2023"/>
    <s v="Complaint"/>
    <s v="Resolved"/>
    <s v="4/26/2023"/>
    <n v="1"/>
    <x v="3"/>
    <x v="4"/>
  </r>
  <r>
    <n v="2341"/>
    <s v="Stephanie"/>
    <s v="Nelson"/>
    <n v="29"/>
    <x v="1"/>
    <s v="Address_2341"/>
    <x v="29"/>
    <n v="19458797194"/>
    <s v="stephanie.nelson@kag.com"/>
    <x v="1"/>
    <n v="9204.7800000000007"/>
    <s v="3/24/2018"/>
    <s v="3/4/2023"/>
    <n v="2341"/>
    <n v="45248"/>
    <x v="2"/>
    <n v="790.29"/>
    <n v="8414.49"/>
    <x v="0"/>
    <n v="2341"/>
    <n v="46410.33"/>
    <x v="0"/>
    <n v="2.1"/>
    <n v="12"/>
    <s v="6/19/2021"/>
    <x v="2"/>
    <n v="2341"/>
    <x v="0"/>
    <n v="4260.7"/>
    <n v="4828.33"/>
    <n v="241.42"/>
    <s v="5/25/2023"/>
    <s v="3/23/2023"/>
    <n v="477"/>
    <n v="2341"/>
    <s v="9/27/2023"/>
    <s v="Praise"/>
    <s v="Resolved"/>
    <s v="4/11/2023"/>
    <n v="1"/>
    <x v="4"/>
    <x v="4"/>
  </r>
  <r>
    <n v="2342"/>
    <s v="Amanda"/>
    <s v="Young"/>
    <n v="66"/>
    <x v="1"/>
    <s v="Address_2342"/>
    <x v="1"/>
    <n v="19458797195"/>
    <s v="amanda.young@kag.com"/>
    <x v="1"/>
    <n v="4247.21"/>
    <s v="4/4/2017"/>
    <s v="8/18/2023"/>
    <n v="2342"/>
    <n v="44956"/>
    <x v="2"/>
    <n v="571.76"/>
    <n v="3675.45"/>
    <x v="76"/>
    <n v="2342"/>
    <n v="37238.879999999997"/>
    <x v="1"/>
    <n v="3.95"/>
    <n v="12"/>
    <s v="8/4/2020"/>
    <x v="1"/>
    <n v="2342"/>
    <x v="0"/>
    <n v="4952.72"/>
    <n v="4045.99"/>
    <n v="202.3"/>
    <s v="7/30/2023"/>
    <s v="10/8/2023"/>
    <n v="9664"/>
    <n v="2342"/>
    <s v="8/28/2023"/>
    <s v="Praise"/>
    <s v="Resolved"/>
    <s v="7/19/2023"/>
    <n v="1"/>
    <x v="3"/>
    <x v="3"/>
  </r>
  <r>
    <n v="2343"/>
    <s v="Kevin"/>
    <s v="Allen"/>
    <n v="39"/>
    <x v="2"/>
    <s v="Address_2343"/>
    <x v="34"/>
    <n v="19458797196"/>
    <s v="kevin.allen@kag.com"/>
    <x v="0"/>
    <n v="6182.86"/>
    <s v="9/30/2021"/>
    <s v="8/26/2023"/>
    <n v="2343"/>
    <n v="45140"/>
    <x v="0"/>
    <n v="1536.05"/>
    <n v="7718.91"/>
    <x v="61"/>
    <n v="2343"/>
    <n v="44014.82"/>
    <x v="0"/>
    <n v="4.05"/>
    <n v="48"/>
    <s v="11/24/2022"/>
    <x v="0"/>
    <n v="2343"/>
    <x v="2"/>
    <n v="5493.56"/>
    <n v="1301.26"/>
    <n v="65.06"/>
    <s v="2/10/2023"/>
    <s v="11/2/2023"/>
    <n v="7888"/>
    <n v="2343"/>
    <s v="4/12/2023"/>
    <s v="Complaint"/>
    <s v="Pending"/>
    <s v="7/17/2023"/>
    <n v="-1"/>
    <x v="5"/>
    <x v="0"/>
  </r>
  <r>
    <n v="2344"/>
    <s v="Brian"/>
    <s v="Ramirez"/>
    <n v="63"/>
    <x v="0"/>
    <s v="Address_2344"/>
    <x v="4"/>
    <n v="19458797197"/>
    <s v="brian.ramirez@kag.com"/>
    <x v="0"/>
    <n v="8132.41"/>
    <s v="9/15/2012"/>
    <s v="12/15/2023"/>
    <n v="2344"/>
    <n v="45178"/>
    <x v="0"/>
    <n v="1334.23"/>
    <n v="6798.18"/>
    <x v="97"/>
    <n v="2344"/>
    <n v="1500.72"/>
    <x v="2"/>
    <n v="1.8"/>
    <n v="48"/>
    <s v="10/5/2020"/>
    <x v="2"/>
    <n v="2344"/>
    <x v="0"/>
    <n v="4743.82"/>
    <n v="3187.72"/>
    <n v="159.38999999999999"/>
    <s v="11/3/2023"/>
    <s v="8/20/2023"/>
    <n v="1565"/>
    <n v="2344"/>
    <s v="5/4/2023"/>
    <s v="Complaint"/>
    <s v="Resolved"/>
    <s v="10/11/2023"/>
    <n v="1"/>
    <x v="6"/>
    <x v="3"/>
  </r>
  <r>
    <n v="2345"/>
    <s v="Charles"/>
    <s v="Adams"/>
    <n v="48"/>
    <x v="1"/>
    <s v="Address_2345"/>
    <x v="13"/>
    <n v="19458797198"/>
    <s v="charles.adams@kag.com"/>
    <x v="0"/>
    <n v="3098.47"/>
    <s v="10/29/2015"/>
    <s v="9/4/2023"/>
    <n v="2345"/>
    <n v="45094"/>
    <x v="0"/>
    <n v="4094.29"/>
    <n v="-995.82"/>
    <x v="35"/>
    <n v="2345"/>
    <n v="48912.46"/>
    <x v="2"/>
    <n v="5.63"/>
    <n v="60"/>
    <s v="12/14/2022"/>
    <x v="0"/>
    <n v="2345"/>
    <x v="2"/>
    <n v="1627.95"/>
    <n v="683.76"/>
    <n v="34.19"/>
    <s v="7/9/2023"/>
    <s v="5/13/2023"/>
    <n v="4244"/>
    <n v="2345"/>
    <s v="8/6/2023"/>
    <s v="Complaint"/>
    <s v="Pending"/>
    <s v="10/8/2023"/>
    <n v="1"/>
    <x v="7"/>
    <x v="1"/>
  </r>
  <r>
    <n v="2346"/>
    <s v="Daniel"/>
    <s v="Green"/>
    <n v="36"/>
    <x v="1"/>
    <s v="Address_2346"/>
    <x v="0"/>
    <n v="19458797199"/>
    <s v="daniel.green@kag.com"/>
    <x v="1"/>
    <n v="5167.7"/>
    <s v="6/11/2015"/>
    <s v="6/8/2023"/>
    <n v="2346"/>
    <n v="45069"/>
    <x v="1"/>
    <n v="3796.83"/>
    <n v="8964.5300000000007"/>
    <x v="36"/>
    <n v="2346"/>
    <n v="10354.41"/>
    <x v="0"/>
    <n v="2.0499999999999998"/>
    <n v="12"/>
    <s v="4/11/2020"/>
    <x v="1"/>
    <n v="2346"/>
    <x v="1"/>
    <n v="8087.08"/>
    <n v="2063.11"/>
    <n v="103.16"/>
    <s v="2/2/2023"/>
    <s v="5/8/2023"/>
    <n v="4699"/>
    <n v="2346"/>
    <s v="12/7/2023"/>
    <s v="Praise"/>
    <s v="Pending"/>
    <s v="5/1/2023"/>
    <n v="1"/>
    <x v="10"/>
    <x v="0"/>
  </r>
  <r>
    <n v="2347"/>
    <s v="Kevin"/>
    <s v="Scott"/>
    <n v="62"/>
    <x v="1"/>
    <s v="Address_2347"/>
    <x v="26"/>
    <n v="19458797200"/>
    <s v="kevin.scott@kag.com"/>
    <x v="1"/>
    <n v="1297.31"/>
    <s v="12/5/2016"/>
    <s v="2/7/2023"/>
    <n v="2347"/>
    <n v="45124"/>
    <x v="1"/>
    <n v="302.52999999999997"/>
    <n v="1599.84"/>
    <x v="95"/>
    <n v="2347"/>
    <n v="43347.25"/>
    <x v="0"/>
    <n v="1.67"/>
    <n v="12"/>
    <s v="5/31/2020"/>
    <x v="1"/>
    <n v="2347"/>
    <x v="1"/>
    <n v="6978.85"/>
    <n v="743.9"/>
    <n v="37.200000000000003"/>
    <s v="1/1/2023"/>
    <s v="7/26/2023"/>
    <n v="659"/>
    <n v="2347"/>
    <s v="1/29/2023"/>
    <s v="Complaint"/>
    <s v="Pending"/>
    <s v="12/8/2023"/>
    <n v="1"/>
    <x v="2"/>
    <x v="3"/>
  </r>
  <r>
    <n v="2348"/>
    <s v="Jessica"/>
    <s v="Garcia"/>
    <n v="41"/>
    <x v="2"/>
    <s v="Address_2348"/>
    <x v="16"/>
    <n v="19458797201"/>
    <s v="jessica.garcia@kag.com"/>
    <x v="1"/>
    <n v="4384.42"/>
    <s v="9/20/2021"/>
    <s v="9/1/2023"/>
    <n v="2348"/>
    <n v="45282"/>
    <x v="2"/>
    <n v="1012.99"/>
    <n v="5397.41"/>
    <x v="61"/>
    <n v="2348"/>
    <n v="46550.92"/>
    <x v="0"/>
    <n v="1.3"/>
    <n v="24"/>
    <s v="11/12/2020"/>
    <x v="0"/>
    <n v="2348"/>
    <x v="0"/>
    <n v="7130.33"/>
    <n v="3856.47"/>
    <n v="192.82"/>
    <s v="7/9/2023"/>
    <s v="5/5/2023"/>
    <n v="1367"/>
    <n v="2348"/>
    <s v="6/28/2023"/>
    <s v="Praise"/>
    <s v="Resolved"/>
    <s v="10/1/2023"/>
    <n v="1"/>
    <x v="0"/>
    <x v="0"/>
  </r>
  <r>
    <n v="2349"/>
    <s v="Timothy"/>
    <s v="Thomas"/>
    <n v="42"/>
    <x v="2"/>
    <s v="Address_2349"/>
    <x v="37"/>
    <n v="19458797202"/>
    <s v="timothy.thomas@kag.com"/>
    <x v="1"/>
    <n v="3820.63"/>
    <s v="5/5/2001"/>
    <s v="1/7/2023"/>
    <n v="2349"/>
    <n v="45290"/>
    <x v="1"/>
    <n v="2249.64"/>
    <n v="1570.99"/>
    <x v="59"/>
    <n v="2349"/>
    <n v="1108.95"/>
    <x v="1"/>
    <n v="9.36"/>
    <n v="24"/>
    <s v="9/25/2021"/>
    <x v="2"/>
    <n v="2349"/>
    <x v="2"/>
    <n v="1463.26"/>
    <n v="748.35"/>
    <n v="37.42"/>
    <s v="6/8/2023"/>
    <s v="4/19/2023"/>
    <n v="2314"/>
    <n v="2349"/>
    <s v="4/11/2023"/>
    <s v="Suggestion"/>
    <s v="Pending"/>
    <s v="1/15/2023"/>
    <n v="1"/>
    <x v="0"/>
    <x v="0"/>
  </r>
  <r>
    <n v="2350"/>
    <s v="Joseph"/>
    <s v="King"/>
    <n v="52"/>
    <x v="1"/>
    <s v="Address_2350"/>
    <x v="12"/>
    <n v="19458797203"/>
    <s v="joseph.king@kag.com"/>
    <x v="1"/>
    <n v="4339.07"/>
    <s v="12/3/2010"/>
    <s v="12/26/2023"/>
    <n v="2350"/>
    <n v="45262"/>
    <x v="0"/>
    <n v="445.12"/>
    <n v="3893.95"/>
    <x v="96"/>
    <n v="2350"/>
    <n v="45770.23"/>
    <x v="1"/>
    <n v="4.57"/>
    <n v="60"/>
    <s v="12/29/2021"/>
    <x v="2"/>
    <n v="2350"/>
    <x v="2"/>
    <n v="7955.32"/>
    <n v="3709.35"/>
    <n v="185.47"/>
    <s v="6/4/2023"/>
    <s v="8/29/2023"/>
    <n v="5529"/>
    <n v="2350"/>
    <s v="4/4/2023"/>
    <s v="Complaint"/>
    <s v="Pending"/>
    <s v="12/27/2023"/>
    <n v="1"/>
    <x v="0"/>
    <x v="1"/>
  </r>
  <r>
    <n v="2351"/>
    <s v="Matthew"/>
    <s v="Thompson"/>
    <n v="25"/>
    <x v="0"/>
    <s v="Address_2351"/>
    <x v="6"/>
    <n v="19458797204"/>
    <s v="matthew.thompson@kag.com"/>
    <x v="0"/>
    <n v="1163.3599999999999"/>
    <s v="6/30/2009"/>
    <s v="3/18/2023"/>
    <n v="2351"/>
    <n v="45011"/>
    <x v="1"/>
    <n v="839.43"/>
    <n v="2002.79"/>
    <x v="29"/>
    <n v="2351"/>
    <n v="41631.379999999997"/>
    <x v="2"/>
    <n v="3.55"/>
    <n v="24"/>
    <s v="10/28/2022"/>
    <x v="2"/>
    <n v="2351"/>
    <x v="2"/>
    <n v="7983.33"/>
    <n v="508.42"/>
    <n v="25.42"/>
    <s v="2/11/2023"/>
    <s v="2/20/2023"/>
    <n v="6992"/>
    <n v="2351"/>
    <s v="6/11/2023"/>
    <s v="Complaint"/>
    <s v="Pending"/>
    <s v="4/25/2023"/>
    <n v="1"/>
    <x v="11"/>
    <x v="2"/>
  </r>
  <r>
    <n v="2352"/>
    <s v="Margaret"/>
    <s v="Roberts"/>
    <n v="22"/>
    <x v="2"/>
    <s v="Address_2352"/>
    <x v="9"/>
    <n v="19458797205"/>
    <s v="margaret.roberts@kag.com"/>
    <x v="1"/>
    <n v="4044.17"/>
    <s v="11/14/2002"/>
    <s v="9/14/2023"/>
    <n v="2352"/>
    <n v="45280"/>
    <x v="0"/>
    <n v="4543.1400000000003"/>
    <n v="8587.31"/>
    <x v="96"/>
    <n v="2352"/>
    <n v="46198.22"/>
    <x v="0"/>
    <n v="5.34"/>
    <n v="24"/>
    <s v="6/10/2022"/>
    <x v="2"/>
    <n v="2352"/>
    <x v="2"/>
    <n v="8151.53"/>
    <n v="2721.2"/>
    <n v="136.06"/>
    <s v="2/25/2023"/>
    <s v="3/28/2023"/>
    <n v="4391"/>
    <n v="2352"/>
    <s v="12/12/2023"/>
    <s v="Suggestion"/>
    <s v="Resolved"/>
    <s v="9/7/2023"/>
    <n v="1"/>
    <x v="0"/>
    <x v="2"/>
  </r>
  <r>
    <n v="2353"/>
    <s v="William"/>
    <s v="Adams"/>
    <n v="39"/>
    <x v="0"/>
    <s v="Address_2353"/>
    <x v="4"/>
    <n v="19458797206"/>
    <s v="william.adams@kag.com"/>
    <x v="1"/>
    <n v="8715.64"/>
    <s v="7/17/2000"/>
    <s v="2/6/2023"/>
    <n v="2353"/>
    <n v="45030"/>
    <x v="1"/>
    <n v="2710.57"/>
    <n v="6005.07"/>
    <x v="8"/>
    <n v="2353"/>
    <n v="9667.23"/>
    <x v="0"/>
    <n v="2.42"/>
    <n v="48"/>
    <s v="10/19/2022"/>
    <x v="2"/>
    <n v="2353"/>
    <x v="0"/>
    <n v="6531.82"/>
    <n v="1034.26"/>
    <n v="51.71"/>
    <s v="7/7/2023"/>
    <s v="5/11/2023"/>
    <n v="921"/>
    <n v="2353"/>
    <s v="3/23/2023"/>
    <s v="Complaint"/>
    <s v="Pending"/>
    <s v="8/7/2023"/>
    <n v="1"/>
    <x v="1"/>
    <x v="0"/>
  </r>
  <r>
    <n v="2354"/>
    <s v="Joseph"/>
    <s v="White"/>
    <n v="45"/>
    <x v="0"/>
    <s v="Address_2354"/>
    <x v="0"/>
    <n v="19458797207"/>
    <s v="joseph.white@kag.com"/>
    <x v="1"/>
    <n v="9376.85"/>
    <s v="4/4/2001"/>
    <s v="12/16/2023"/>
    <n v="2354"/>
    <n v="45044"/>
    <x v="0"/>
    <n v="3985.26"/>
    <n v="5391.59"/>
    <x v="82"/>
    <n v="2354"/>
    <n v="39094.61"/>
    <x v="0"/>
    <n v="4.66"/>
    <n v="60"/>
    <s v="9/3/2021"/>
    <x v="2"/>
    <n v="2354"/>
    <x v="2"/>
    <n v="5630.36"/>
    <n v="745.37"/>
    <n v="37.270000000000003"/>
    <s v="6/3/2023"/>
    <s v="4/23/2023"/>
    <n v="556"/>
    <n v="2354"/>
    <s v="3/14/2023"/>
    <s v="Suggestion"/>
    <s v="Resolved"/>
    <s v="2/4/2023"/>
    <n v="1"/>
    <x v="1"/>
    <x v="0"/>
  </r>
  <r>
    <n v="2355"/>
    <s v="Patricia"/>
    <s v="Carter"/>
    <n v="29"/>
    <x v="2"/>
    <s v="Address_2355"/>
    <x v="33"/>
    <n v="19458797208"/>
    <s v="patricia.carter@kag.com"/>
    <x v="1"/>
    <n v="2493.1"/>
    <s v="2/17/2007"/>
    <s v="3/7/2023"/>
    <n v="2355"/>
    <n v="44964"/>
    <x v="1"/>
    <n v="1659.44"/>
    <n v="4152.54"/>
    <x v="57"/>
    <n v="2355"/>
    <n v="24886.81"/>
    <x v="1"/>
    <n v="2.71"/>
    <n v="48"/>
    <s v="12/2/2021"/>
    <x v="1"/>
    <n v="2355"/>
    <x v="2"/>
    <n v="8854.52"/>
    <n v="2188.29"/>
    <n v="109.41"/>
    <s v="5/30/2023"/>
    <s v="5/26/2023"/>
    <n v="8528"/>
    <n v="2355"/>
    <s v="5/1/2023"/>
    <s v="Praise"/>
    <s v="Resolved"/>
    <s v="12/12/2023"/>
    <n v="1"/>
    <x v="9"/>
    <x v="4"/>
  </r>
  <r>
    <n v="2356"/>
    <s v="Charles"/>
    <s v="Gonzalez"/>
    <n v="50"/>
    <x v="1"/>
    <s v="Address_2356"/>
    <x v="9"/>
    <n v="19458797209"/>
    <s v="charles.gonzalez@kag.com"/>
    <x v="1"/>
    <n v="3074.96"/>
    <s v="12/24/2018"/>
    <s v="4/10/2023"/>
    <n v="2356"/>
    <n v="45062"/>
    <x v="2"/>
    <n v="1880.2"/>
    <n v="4955.16"/>
    <x v="31"/>
    <n v="2356"/>
    <n v="13626.76"/>
    <x v="0"/>
    <n v="3.74"/>
    <n v="60"/>
    <s v="8/13/2020"/>
    <x v="2"/>
    <n v="2356"/>
    <x v="2"/>
    <n v="6242.09"/>
    <n v="4818.08"/>
    <n v="240.9"/>
    <s v="4/6/2023"/>
    <s v="1/8/2023"/>
    <n v="3538"/>
    <n v="2356"/>
    <s v="5/27/2023"/>
    <s v="Complaint"/>
    <s v="Pending"/>
    <s v="8/4/2023"/>
    <n v="1"/>
    <x v="10"/>
    <x v="1"/>
  </r>
  <r>
    <n v="2357"/>
    <s v="Richard"/>
    <s v="Moore"/>
    <n v="33"/>
    <x v="0"/>
    <s v="Address_2357"/>
    <x v="22"/>
    <n v="19458797210"/>
    <s v="richard.moore@kag.com"/>
    <x v="1"/>
    <n v="194.61"/>
    <s v="6/7/2020"/>
    <s v="11/28/2023"/>
    <n v="2357"/>
    <n v="45002"/>
    <x v="1"/>
    <n v="4293.18"/>
    <n v="-4098.57"/>
    <x v="9"/>
    <n v="2357"/>
    <n v="38052.400000000001"/>
    <x v="1"/>
    <n v="9.32"/>
    <n v="48"/>
    <s v="11/5/2022"/>
    <x v="0"/>
    <n v="2357"/>
    <x v="2"/>
    <n v="1835.35"/>
    <n v="435.78"/>
    <n v="21.79"/>
    <s v="9/9/2023"/>
    <s v="5/2/2023"/>
    <n v="3753"/>
    <n v="2357"/>
    <s v="5/14/2023"/>
    <s v="Suggestion"/>
    <s v="Pending"/>
    <s v="4/20/2023"/>
    <n v="1"/>
    <x v="11"/>
    <x v="4"/>
  </r>
  <r>
    <n v="2358"/>
    <s v="Lisa"/>
    <s v="Gonzalez"/>
    <n v="43"/>
    <x v="1"/>
    <s v="Address_2358"/>
    <x v="32"/>
    <n v="19458797211"/>
    <s v="lisa.gonzalez@kag.com"/>
    <x v="0"/>
    <n v="1244.25"/>
    <s v="12/14/2014"/>
    <s v="9/18/2023"/>
    <n v="2358"/>
    <n v="45221"/>
    <x v="1"/>
    <n v="3289.33"/>
    <n v="-2045.08"/>
    <x v="2"/>
    <n v="2358"/>
    <n v="24189.41"/>
    <x v="2"/>
    <n v="2.34"/>
    <n v="48"/>
    <s v="10/5/2022"/>
    <x v="1"/>
    <n v="2358"/>
    <x v="1"/>
    <n v="4136.3599999999997"/>
    <n v="2220.06"/>
    <n v="111"/>
    <s v="5/19/2023"/>
    <s v="8/13/2023"/>
    <n v="4506"/>
    <n v="2358"/>
    <s v="4/1/2023"/>
    <s v="Suggestion"/>
    <s v="Pending"/>
    <s v="10/20/2023"/>
    <n v="-1"/>
    <x v="8"/>
    <x v="0"/>
  </r>
  <r>
    <n v="2359"/>
    <s v="Christopher"/>
    <s v="Carter"/>
    <n v="29"/>
    <x v="0"/>
    <s v="Address_2359"/>
    <x v="8"/>
    <n v="19458797212"/>
    <s v="christopher.carter@kag.com"/>
    <x v="0"/>
    <n v="3516.68"/>
    <s v="10/12/2012"/>
    <s v="11/8/2023"/>
    <n v="2359"/>
    <n v="45242"/>
    <x v="2"/>
    <n v="3395.12"/>
    <n v="6911.8"/>
    <x v="92"/>
    <n v="2359"/>
    <n v="45094.35"/>
    <x v="0"/>
    <n v="5.26"/>
    <n v="60"/>
    <s v="10/4/2021"/>
    <x v="0"/>
    <n v="2359"/>
    <x v="1"/>
    <n v="7418.42"/>
    <n v="462.97"/>
    <n v="23.15"/>
    <s v="2/28/2023"/>
    <s v="6/21/2023"/>
    <n v="3149"/>
    <n v="2359"/>
    <s v="2/9/2023"/>
    <s v="Complaint"/>
    <s v="Resolved"/>
    <s v="10/6/2023"/>
    <n v="1"/>
    <x v="4"/>
    <x v="4"/>
  </r>
  <r>
    <n v="2360"/>
    <s v="Kimberly"/>
    <s v="Torres"/>
    <n v="40"/>
    <x v="1"/>
    <s v="Address_2360"/>
    <x v="18"/>
    <n v="19458797213"/>
    <s v="kimberly.torres@kag.com"/>
    <x v="0"/>
    <n v="6882.58"/>
    <s v="7/17/2003"/>
    <s v="2/11/2023"/>
    <n v="2360"/>
    <n v="45035"/>
    <x v="2"/>
    <n v="3198.31"/>
    <n v="3684.27"/>
    <x v="87"/>
    <n v="2360"/>
    <n v="35825.839999999997"/>
    <x v="0"/>
    <n v="6.95"/>
    <n v="24"/>
    <s v="3/24/2021"/>
    <x v="2"/>
    <n v="2360"/>
    <x v="2"/>
    <n v="4699.71"/>
    <n v="1218.21"/>
    <n v="60.91"/>
    <s v="10/19/2023"/>
    <s v="2/19/2023"/>
    <n v="9606"/>
    <n v="2360"/>
    <s v="10/5/2023"/>
    <s v="Complaint"/>
    <s v="Pending"/>
    <s v="11/5/2023"/>
    <n v="-1"/>
    <x v="1"/>
    <x v="0"/>
  </r>
  <r>
    <n v="2361"/>
    <s v="Susan"/>
    <s v="Nelson"/>
    <n v="66"/>
    <x v="2"/>
    <s v="Address_2361"/>
    <x v="21"/>
    <n v="19458797214"/>
    <s v="susan.nelson@kag.com"/>
    <x v="0"/>
    <n v="2992.82"/>
    <s v="4/13/2003"/>
    <s v="2/18/2023"/>
    <n v="2361"/>
    <n v="44982"/>
    <x v="0"/>
    <n v="2710.26"/>
    <n v="5703.08"/>
    <x v="31"/>
    <n v="2361"/>
    <n v="7818.12"/>
    <x v="1"/>
    <n v="9.26"/>
    <n v="36"/>
    <s v="11/22/2020"/>
    <x v="2"/>
    <n v="2361"/>
    <x v="1"/>
    <n v="8202.4"/>
    <n v="1360.72"/>
    <n v="68.040000000000006"/>
    <s v="3/23/2023"/>
    <s v="2/18/2023"/>
    <n v="9856"/>
    <n v="2361"/>
    <s v="9/20/2023"/>
    <s v="Suggestion"/>
    <s v="Pending"/>
    <s v="6/17/2023"/>
    <n v="1"/>
    <x v="9"/>
    <x v="3"/>
  </r>
  <r>
    <n v="2362"/>
    <s v="Patricia"/>
    <s v="Hill"/>
    <n v="43"/>
    <x v="0"/>
    <s v="Address_2362"/>
    <x v="5"/>
    <n v="19458797215"/>
    <s v="patricia.hill@kag.com"/>
    <x v="0"/>
    <n v="846.43"/>
    <s v="9/16/2013"/>
    <s v="10/29/2023"/>
    <n v="2362"/>
    <n v="44944"/>
    <x v="2"/>
    <n v="4955.74"/>
    <n v="-4109.3100000000004"/>
    <x v="76"/>
    <n v="2362"/>
    <n v="13287.41"/>
    <x v="0"/>
    <n v="9.31"/>
    <n v="12"/>
    <s v="3/2/2022"/>
    <x v="1"/>
    <n v="2362"/>
    <x v="0"/>
    <n v="5205.25"/>
    <n v="2534.73"/>
    <n v="126.74"/>
    <s v="3/15/2023"/>
    <s v="3/7/2023"/>
    <n v="596"/>
    <n v="2362"/>
    <s v="1/5/2023"/>
    <s v="Suggestion"/>
    <s v="Pending"/>
    <s v="5/2/2023"/>
    <n v="1"/>
    <x v="3"/>
    <x v="0"/>
  </r>
  <r>
    <n v="2363"/>
    <s v="Deborah"/>
    <s v="Adams"/>
    <n v="58"/>
    <x v="0"/>
    <s v="Address_2363"/>
    <x v="27"/>
    <n v="19458797216"/>
    <s v="deborah.adams@kag.com"/>
    <x v="0"/>
    <n v="7335.59"/>
    <s v="7/5/2013"/>
    <s v="3/12/2023"/>
    <n v="2363"/>
    <n v="45030"/>
    <x v="1"/>
    <n v="4472.1000000000004"/>
    <n v="2863.49"/>
    <x v="39"/>
    <n v="2363"/>
    <n v="13962.14"/>
    <x v="1"/>
    <n v="3.23"/>
    <n v="60"/>
    <s v="9/24/2021"/>
    <x v="2"/>
    <n v="2363"/>
    <x v="2"/>
    <n v="4467.63"/>
    <n v="3911.47"/>
    <n v="195.57"/>
    <s v="2/23/2023"/>
    <s v="6/17/2023"/>
    <n v="8055"/>
    <n v="2363"/>
    <s v="7/19/2023"/>
    <s v="Suggestion"/>
    <s v="Resolved"/>
    <s v="8/28/2023"/>
    <n v="1"/>
    <x v="1"/>
    <x v="1"/>
  </r>
  <r>
    <n v="2364"/>
    <s v="Melissa"/>
    <s v="Taylor"/>
    <n v="30"/>
    <x v="0"/>
    <s v="Address_2364"/>
    <x v="39"/>
    <n v="19458797217"/>
    <s v="melissa.taylor@kag.com"/>
    <x v="1"/>
    <n v="4720.9799999999996"/>
    <s v="12/21/2018"/>
    <s v="9/3/2023"/>
    <n v="2364"/>
    <n v="45075"/>
    <x v="0"/>
    <n v="3557.41"/>
    <n v="8278.39"/>
    <x v="18"/>
    <n v="2364"/>
    <n v="17858.45"/>
    <x v="0"/>
    <n v="9.49"/>
    <n v="36"/>
    <s v="2/21/2021"/>
    <x v="1"/>
    <n v="2364"/>
    <x v="0"/>
    <n v="4144.21"/>
    <n v="1672.75"/>
    <n v="83.64"/>
    <s v="5/30/2023"/>
    <s v="5/24/2023"/>
    <n v="8756"/>
    <n v="2364"/>
    <s v="7/17/2023"/>
    <s v="Suggestion"/>
    <s v="Pending"/>
    <s v="2/11/2023"/>
    <n v="1"/>
    <x v="10"/>
    <x v="4"/>
  </r>
  <r>
    <n v="2365"/>
    <s v="Anthony"/>
    <s v="Anderson"/>
    <n v="40"/>
    <x v="1"/>
    <s v="Address_2365"/>
    <x v="36"/>
    <n v="19458797218"/>
    <s v="anthony.anderson@kag.com"/>
    <x v="1"/>
    <n v="5240.05"/>
    <s v="3/27/2006"/>
    <s v="1/2/2023"/>
    <n v="2365"/>
    <n v="45145"/>
    <x v="1"/>
    <n v="3394.01"/>
    <n v="1846.04"/>
    <x v="76"/>
    <n v="2365"/>
    <n v="33656.07"/>
    <x v="2"/>
    <n v="3.98"/>
    <n v="48"/>
    <s v="6/22/2020"/>
    <x v="1"/>
    <n v="2365"/>
    <x v="0"/>
    <n v="3834.61"/>
    <n v="3901.13"/>
    <n v="195.06"/>
    <s v="1/23/2023"/>
    <s v="8/20/2023"/>
    <n v="8744"/>
    <n v="2365"/>
    <s v="4/23/2023"/>
    <s v="Praise"/>
    <s v="Pending"/>
    <s v="9/7/2023"/>
    <n v="1"/>
    <x v="5"/>
    <x v="0"/>
  </r>
  <r>
    <n v="2366"/>
    <s v="Mark"/>
    <s v="Moore"/>
    <n v="48"/>
    <x v="0"/>
    <s v="Address_2366"/>
    <x v="27"/>
    <n v="19458797219"/>
    <s v="mark.moore@kag.com"/>
    <x v="0"/>
    <n v="3327.65"/>
    <s v="3/5/2017"/>
    <s v="11/19/2023"/>
    <n v="2366"/>
    <n v="44932"/>
    <x v="0"/>
    <n v="430.48"/>
    <n v="3758.13"/>
    <x v="74"/>
    <n v="2366"/>
    <n v="44822.3"/>
    <x v="0"/>
    <n v="9.0500000000000007"/>
    <n v="24"/>
    <s v="8/25/2022"/>
    <x v="2"/>
    <n v="2366"/>
    <x v="1"/>
    <n v="5314.01"/>
    <n v="80.86"/>
    <n v="4.04"/>
    <s v="4/24/2023"/>
    <s v="4/10/2023"/>
    <n v="2854"/>
    <n v="2366"/>
    <s v="10/16/2023"/>
    <s v="Suggestion"/>
    <s v="Resolved"/>
    <s v="7/3/2023"/>
    <n v="1"/>
    <x v="3"/>
    <x v="1"/>
  </r>
  <r>
    <n v="2367"/>
    <s v="Timothy"/>
    <s v="Thompson"/>
    <n v="53"/>
    <x v="0"/>
    <s v="Address_2367"/>
    <x v="21"/>
    <n v="19458797220"/>
    <s v="timothy.thompson@kag.com"/>
    <x v="0"/>
    <n v="6169.14"/>
    <s v="11/18/2022"/>
    <s v="3/3/2023"/>
    <n v="2367"/>
    <n v="45085"/>
    <x v="0"/>
    <n v="2431.0700000000002"/>
    <n v="8600.2099999999991"/>
    <x v="21"/>
    <n v="2367"/>
    <n v="30091.31"/>
    <x v="1"/>
    <n v="1.84"/>
    <n v="48"/>
    <s v="4/25/2020"/>
    <x v="1"/>
    <n v="2367"/>
    <x v="1"/>
    <n v="6393.03"/>
    <n v="277.75"/>
    <n v="13.89"/>
    <s v="9/24/2023"/>
    <s v="1/12/2023"/>
    <n v="3831"/>
    <n v="2367"/>
    <s v="7/3/2023"/>
    <s v="Suggestion"/>
    <s v="Pending"/>
    <s v="8/29/2023"/>
    <n v="1"/>
    <x v="7"/>
    <x v="1"/>
  </r>
  <r>
    <n v="2368"/>
    <s v="Betty"/>
    <s v="Robinson"/>
    <n v="44"/>
    <x v="1"/>
    <s v="Address_2368"/>
    <x v="5"/>
    <n v="19458797221"/>
    <s v="betty.robinson@kag.com"/>
    <x v="1"/>
    <n v="8918.7199999999993"/>
    <s v="4/21/2020"/>
    <s v="12/2/2023"/>
    <n v="2368"/>
    <n v="45024"/>
    <x v="2"/>
    <n v="2485.0700000000002"/>
    <n v="6433.65"/>
    <x v="15"/>
    <n v="2368"/>
    <n v="37838.28"/>
    <x v="0"/>
    <n v="2.79"/>
    <n v="60"/>
    <s v="7/22/2022"/>
    <x v="1"/>
    <n v="2368"/>
    <x v="1"/>
    <n v="9323.16"/>
    <n v="847.41"/>
    <n v="42.37"/>
    <s v="10/26/2023"/>
    <s v="9/13/2023"/>
    <n v="964"/>
    <n v="2368"/>
    <s v="7/8/2023"/>
    <s v="Complaint"/>
    <s v="Pending"/>
    <s v="12/19/2023"/>
    <n v="1"/>
    <x v="1"/>
    <x v="0"/>
  </r>
  <r>
    <n v="2369"/>
    <s v="Andrew"/>
    <s v="King"/>
    <n v="53"/>
    <x v="1"/>
    <s v="Address_2369"/>
    <x v="21"/>
    <n v="19458797222"/>
    <s v="andrew.king@kag.com"/>
    <x v="1"/>
    <n v="5582.21"/>
    <s v="8/18/2004"/>
    <s v="1/27/2023"/>
    <n v="2369"/>
    <n v="45253"/>
    <x v="1"/>
    <n v="269.18"/>
    <n v="5851.39"/>
    <x v="14"/>
    <n v="2369"/>
    <n v="16519.91"/>
    <x v="1"/>
    <n v="1.71"/>
    <n v="36"/>
    <s v="6/4/2020"/>
    <x v="0"/>
    <n v="2369"/>
    <x v="2"/>
    <n v="7585.99"/>
    <n v="2238.91"/>
    <n v="111.95"/>
    <s v="9/8/2023"/>
    <s v="9/9/2023"/>
    <n v="2367"/>
    <n v="2369"/>
    <s v="9/14/2023"/>
    <s v="Suggestion"/>
    <s v="Resolved"/>
    <s v="9/5/2023"/>
    <n v="1"/>
    <x v="4"/>
    <x v="1"/>
  </r>
  <r>
    <n v="2370"/>
    <s v="Linda"/>
    <s v="Brown"/>
    <n v="64"/>
    <x v="2"/>
    <s v="Address_2370"/>
    <x v="20"/>
    <n v="19458797223"/>
    <s v="linda.brown@kag.com"/>
    <x v="0"/>
    <n v="5916.41"/>
    <s v="10/6/2014"/>
    <s v="12/8/2023"/>
    <n v="2370"/>
    <n v="45177"/>
    <x v="0"/>
    <n v="3780.45"/>
    <n v="2135.96"/>
    <x v="4"/>
    <n v="2370"/>
    <n v="26600.78"/>
    <x v="0"/>
    <n v="3.69"/>
    <n v="48"/>
    <s v="10/19/2020"/>
    <x v="0"/>
    <n v="2370"/>
    <x v="0"/>
    <n v="2903.04"/>
    <n v="1839.18"/>
    <n v="91.96"/>
    <s v="6/18/2023"/>
    <s v="12/23/2023"/>
    <n v="1563"/>
    <n v="2370"/>
    <s v="6/1/2023"/>
    <s v="Suggestion"/>
    <s v="Resolved"/>
    <s v="6/7/2023"/>
    <n v="1"/>
    <x v="6"/>
    <x v="3"/>
  </r>
  <r>
    <n v="2371"/>
    <s v="Jessica"/>
    <s v="Williams"/>
    <n v="59"/>
    <x v="1"/>
    <s v="Address_2371"/>
    <x v="28"/>
    <n v="19458797224"/>
    <s v="jessica.williams@kag.com"/>
    <x v="0"/>
    <n v="3798.27"/>
    <s v="8/12/2006"/>
    <s v="3/8/2023"/>
    <n v="2371"/>
    <n v="44987"/>
    <x v="0"/>
    <n v="19.809999999999999"/>
    <n v="3818.08"/>
    <x v="85"/>
    <n v="2371"/>
    <n v="25702.19"/>
    <x v="1"/>
    <n v="8.86"/>
    <n v="24"/>
    <s v="4/8/2022"/>
    <x v="2"/>
    <n v="2371"/>
    <x v="0"/>
    <n v="5084.8"/>
    <n v="3619.09"/>
    <n v="180.95"/>
    <s v="3/16/2023"/>
    <s v="6/24/2023"/>
    <n v="1509"/>
    <n v="2371"/>
    <s v="10/7/2023"/>
    <s v="Suggestion"/>
    <s v="Resolved"/>
    <s v="3/26/2023"/>
    <n v="1"/>
    <x v="11"/>
    <x v="1"/>
  </r>
  <r>
    <n v="2372"/>
    <s v="Carol"/>
    <s v="Miller"/>
    <n v="40"/>
    <x v="0"/>
    <s v="Address_2372"/>
    <x v="28"/>
    <n v="19458797225"/>
    <s v="carol.miller@kag.com"/>
    <x v="0"/>
    <n v="918.04"/>
    <s v="9/25/2018"/>
    <s v="5/25/2023"/>
    <n v="2372"/>
    <n v="44994"/>
    <x v="0"/>
    <n v="2131.79"/>
    <n v="3049.83"/>
    <x v="7"/>
    <n v="2372"/>
    <n v="35351.93"/>
    <x v="0"/>
    <n v="2.4300000000000002"/>
    <n v="60"/>
    <s v="12/16/2021"/>
    <x v="0"/>
    <n v="2372"/>
    <x v="1"/>
    <n v="3759.36"/>
    <n v="4964.1400000000003"/>
    <n v="248.21"/>
    <s v="1/22/2023"/>
    <s v="1/9/2023"/>
    <n v="3957"/>
    <n v="2372"/>
    <s v="6/23/2023"/>
    <s v="Praise"/>
    <s v="Pending"/>
    <s v="2/17/2023"/>
    <n v="1"/>
    <x v="11"/>
    <x v="0"/>
  </r>
  <r>
    <n v="2373"/>
    <s v="Margaret"/>
    <s v="Moore"/>
    <n v="55"/>
    <x v="0"/>
    <s v="Address_2373"/>
    <x v="12"/>
    <n v="19458797226"/>
    <s v="margaret.moore@kag.com"/>
    <x v="1"/>
    <n v="4342.5600000000004"/>
    <s v="4/24/2006"/>
    <s v="8/2/2023"/>
    <n v="2373"/>
    <n v="45179"/>
    <x v="0"/>
    <n v="4517.22"/>
    <n v="8859.7800000000007"/>
    <x v="53"/>
    <n v="2373"/>
    <n v="26379.99"/>
    <x v="2"/>
    <n v="3.02"/>
    <n v="60"/>
    <s v="12/22/2021"/>
    <x v="2"/>
    <n v="2373"/>
    <x v="1"/>
    <n v="3185.52"/>
    <n v="3990.71"/>
    <n v="199.54"/>
    <s v="5/31/2023"/>
    <s v="10/6/2023"/>
    <n v="752"/>
    <n v="2373"/>
    <s v="6/5/2023"/>
    <s v="Praise"/>
    <s v="Resolved"/>
    <s v="10/28/2023"/>
    <n v="1"/>
    <x v="6"/>
    <x v="1"/>
  </r>
  <r>
    <n v="2374"/>
    <s v="Ashley"/>
    <s v="Adams"/>
    <n v="20"/>
    <x v="2"/>
    <s v="Address_2374"/>
    <x v="20"/>
    <n v="19458797227"/>
    <s v="ashley.adams@kag.com"/>
    <x v="0"/>
    <n v="9253.93"/>
    <s v="12/30/2021"/>
    <s v="11/23/2023"/>
    <n v="2374"/>
    <n v="45243"/>
    <x v="2"/>
    <n v="1708.39"/>
    <n v="7545.54"/>
    <x v="33"/>
    <n v="2374"/>
    <n v="17378.43"/>
    <x v="0"/>
    <n v="2.95"/>
    <n v="48"/>
    <s v="6/9/2020"/>
    <x v="2"/>
    <n v="2374"/>
    <x v="2"/>
    <n v="6924.25"/>
    <n v="4088.07"/>
    <n v="204.4"/>
    <s v="3/30/2023"/>
    <s v="3/4/2023"/>
    <n v="418"/>
    <n v="2374"/>
    <s v="7/19/2023"/>
    <s v="Complaint"/>
    <s v="Resolved"/>
    <s v="3/22/2023"/>
    <n v="1"/>
    <x v="4"/>
    <x v="2"/>
  </r>
  <r>
    <n v="2375"/>
    <s v="Karen"/>
    <s v="Miller"/>
    <n v="47"/>
    <x v="2"/>
    <s v="Address_2375"/>
    <x v="34"/>
    <n v="19458797228"/>
    <s v="karen.miller@kag.com"/>
    <x v="0"/>
    <n v="6834.13"/>
    <s v="5/21/2017"/>
    <s v="2/26/2023"/>
    <n v="2375"/>
    <n v="45038"/>
    <x v="2"/>
    <n v="2917.41"/>
    <n v="9751.5400000000009"/>
    <x v="89"/>
    <n v="2375"/>
    <n v="12951.46"/>
    <x v="1"/>
    <n v="3.47"/>
    <n v="24"/>
    <s v="12/22/2020"/>
    <x v="1"/>
    <n v="2375"/>
    <x v="2"/>
    <n v="2014.12"/>
    <n v="4938.96"/>
    <n v="246.95"/>
    <s v="2/19/2023"/>
    <s v="6/30/2023"/>
    <n v="1484"/>
    <n v="2375"/>
    <s v="1/13/2023"/>
    <s v="Complaint"/>
    <s v="Pending"/>
    <s v="4/24/2023"/>
    <n v="1"/>
    <x v="1"/>
    <x v="1"/>
  </r>
  <r>
    <n v="2376"/>
    <s v="Mary"/>
    <s v="Flores"/>
    <n v="49"/>
    <x v="0"/>
    <s v="Address_2376"/>
    <x v="10"/>
    <n v="19458797229"/>
    <s v="mary.flores@kag.com"/>
    <x v="0"/>
    <n v="4953.18"/>
    <s v="2/5/2003"/>
    <s v="10/13/2023"/>
    <n v="2376"/>
    <n v="44943"/>
    <x v="1"/>
    <n v="1546.69"/>
    <n v="3406.49"/>
    <x v="16"/>
    <n v="2376"/>
    <n v="13480.59"/>
    <x v="2"/>
    <n v="1.17"/>
    <n v="60"/>
    <s v="10/21/2020"/>
    <x v="1"/>
    <n v="2376"/>
    <x v="1"/>
    <n v="1233.8499999999999"/>
    <n v="2313.7600000000002"/>
    <n v="115.69"/>
    <s v="10/25/2023"/>
    <s v="2/24/2023"/>
    <n v="6298"/>
    <n v="2376"/>
    <s v="12/13/2023"/>
    <s v="Praise"/>
    <s v="Pending"/>
    <s v="9/10/2023"/>
    <n v="1"/>
    <x v="3"/>
    <x v="1"/>
  </r>
  <r>
    <n v="2377"/>
    <s v="Ronald"/>
    <s v="Garcia"/>
    <n v="32"/>
    <x v="1"/>
    <s v="Address_2377"/>
    <x v="6"/>
    <n v="19458797230"/>
    <s v="ronald.garcia@kag.com"/>
    <x v="0"/>
    <n v="6246.74"/>
    <s v="10/30/2010"/>
    <s v="7/30/2023"/>
    <n v="2377"/>
    <n v="45083"/>
    <x v="0"/>
    <n v="903.12"/>
    <n v="7149.86"/>
    <x v="9"/>
    <n v="2377"/>
    <n v="49063.34"/>
    <x v="2"/>
    <n v="4.8099999999999996"/>
    <n v="60"/>
    <s v="1/30/2021"/>
    <x v="2"/>
    <n v="2377"/>
    <x v="1"/>
    <n v="4722.1499999999996"/>
    <n v="4832.8"/>
    <n v="241.64"/>
    <s v="9/5/2023"/>
    <s v="9/12/2023"/>
    <n v="8832"/>
    <n v="2377"/>
    <s v="4/2/2023"/>
    <s v="Complaint"/>
    <s v="Resolved"/>
    <s v="6/20/2023"/>
    <n v="1"/>
    <x v="7"/>
    <x v="4"/>
  </r>
  <r>
    <n v="2378"/>
    <s v="Richard"/>
    <s v="Perez"/>
    <n v="55"/>
    <x v="0"/>
    <s v="Address_2378"/>
    <x v="13"/>
    <n v="19458797231"/>
    <s v="richard.perez@kag.com"/>
    <x v="1"/>
    <n v="5629.51"/>
    <s v="7/2/2004"/>
    <s v="7/12/2023"/>
    <n v="2378"/>
    <n v="44993"/>
    <x v="1"/>
    <n v="3652.79"/>
    <n v="9282.2999999999993"/>
    <x v="92"/>
    <n v="2378"/>
    <n v="18516.349999999999"/>
    <x v="1"/>
    <n v="9.7899999999999991"/>
    <n v="48"/>
    <s v="4/29/2021"/>
    <x v="0"/>
    <n v="2378"/>
    <x v="1"/>
    <n v="2236.37"/>
    <n v="2920.4"/>
    <n v="146.02000000000001"/>
    <s v="4/25/2023"/>
    <s v="4/20/2023"/>
    <n v="2742"/>
    <n v="2378"/>
    <s v="1/28/2023"/>
    <s v="Complaint"/>
    <s v="Resolved"/>
    <s v="7/9/2023"/>
    <n v="1"/>
    <x v="11"/>
    <x v="1"/>
  </r>
  <r>
    <n v="2379"/>
    <s v="Patricia"/>
    <s v="Smith"/>
    <n v="28"/>
    <x v="2"/>
    <s v="Address_2379"/>
    <x v="23"/>
    <n v="19458797232"/>
    <s v="patricia.smith@kag.com"/>
    <x v="0"/>
    <n v="9132.7900000000009"/>
    <s v="4/13/2006"/>
    <s v="4/24/2023"/>
    <n v="2379"/>
    <n v="45241"/>
    <x v="1"/>
    <n v="1030.81"/>
    <n v="10163.6"/>
    <x v="39"/>
    <n v="2379"/>
    <n v="40523.599999999999"/>
    <x v="1"/>
    <n v="5.03"/>
    <n v="36"/>
    <s v="7/24/2020"/>
    <x v="2"/>
    <n v="2379"/>
    <x v="0"/>
    <n v="5598.19"/>
    <n v="3383.8"/>
    <n v="169.19"/>
    <s v="5/4/2023"/>
    <s v="12/5/2023"/>
    <n v="9136"/>
    <n v="2379"/>
    <s v="1/11/2023"/>
    <s v="Praise"/>
    <s v="Pending"/>
    <s v="9/25/2023"/>
    <n v="1"/>
    <x v="4"/>
    <x v="4"/>
  </r>
  <r>
    <n v="2380"/>
    <s v="Sandra"/>
    <s v="Brown"/>
    <n v="19"/>
    <x v="0"/>
    <s v="Address_2380"/>
    <x v="32"/>
    <n v="19458797233"/>
    <s v="sandra.brown@kag.com"/>
    <x v="1"/>
    <n v="2316.09"/>
    <s v="5/29/2014"/>
    <s v="5/2/2023"/>
    <n v="2380"/>
    <n v="44929"/>
    <x v="2"/>
    <n v="370.25"/>
    <n v="1945.84"/>
    <x v="9"/>
    <n v="2380"/>
    <n v="4496.95"/>
    <x v="0"/>
    <n v="8.32"/>
    <n v="12"/>
    <s v="7/4/2022"/>
    <x v="2"/>
    <n v="2380"/>
    <x v="2"/>
    <n v="5950.46"/>
    <n v="148.44"/>
    <n v="7.42"/>
    <s v="4/4/2023"/>
    <s v="12/7/2023"/>
    <n v="8200"/>
    <n v="2380"/>
    <s v="10/14/2023"/>
    <s v="Praise"/>
    <s v="Pending"/>
    <s v="4/3/2023"/>
    <n v="1"/>
    <x v="3"/>
    <x v="2"/>
  </r>
  <r>
    <n v="2381"/>
    <s v="Matthew"/>
    <s v="Rivera"/>
    <n v="43"/>
    <x v="0"/>
    <s v="Address_2381"/>
    <x v="8"/>
    <n v="19458797234"/>
    <s v="matthew.rivera@kag.com"/>
    <x v="1"/>
    <n v="8897.99"/>
    <s v="10/22/2008"/>
    <s v="12/26/2023"/>
    <n v="2381"/>
    <n v="45029"/>
    <x v="0"/>
    <n v="2181.3000000000002"/>
    <n v="11079.29"/>
    <x v="2"/>
    <n v="2381"/>
    <n v="5393.01"/>
    <x v="2"/>
    <n v="6.14"/>
    <n v="24"/>
    <s v="10/18/2022"/>
    <x v="1"/>
    <n v="2381"/>
    <x v="0"/>
    <n v="2491.87"/>
    <n v="2341.4"/>
    <n v="117.07"/>
    <s v="6/1/2023"/>
    <s v="5/17/2023"/>
    <n v="5366"/>
    <n v="2381"/>
    <s v="2/11/2023"/>
    <s v="Suggestion"/>
    <s v="Pending"/>
    <s v="9/20/2023"/>
    <n v="1"/>
    <x v="1"/>
    <x v="0"/>
  </r>
  <r>
    <n v="2382"/>
    <s v="Ashley"/>
    <s v="Carter"/>
    <n v="51"/>
    <x v="0"/>
    <s v="Address_2382"/>
    <x v="34"/>
    <n v="19458797235"/>
    <s v="ashley.carter@kag.com"/>
    <x v="0"/>
    <n v="6915.86"/>
    <s v="3/24/2014"/>
    <s v="4/13/2023"/>
    <n v="2382"/>
    <n v="45081"/>
    <x v="2"/>
    <n v="3547.29"/>
    <n v="3368.57"/>
    <x v="27"/>
    <n v="2382"/>
    <n v="34621.410000000003"/>
    <x v="1"/>
    <n v="1.1299999999999999"/>
    <n v="60"/>
    <s v="12/26/2020"/>
    <x v="1"/>
    <n v="2382"/>
    <x v="1"/>
    <n v="7270.05"/>
    <n v="4874.42"/>
    <n v="243.72"/>
    <s v="9/14/2023"/>
    <s v="4/16/2023"/>
    <n v="4459"/>
    <n v="2382"/>
    <s v="11/25/2023"/>
    <s v="Complaint"/>
    <s v="Resolved"/>
    <s v="3/31/2023"/>
    <n v="1"/>
    <x v="7"/>
    <x v="1"/>
  </r>
  <r>
    <n v="2383"/>
    <s v="William"/>
    <s v="Roberts"/>
    <n v="18"/>
    <x v="2"/>
    <s v="Address_2383"/>
    <x v="31"/>
    <n v="19458797236"/>
    <s v="william.roberts@kag.com"/>
    <x v="0"/>
    <n v="1364.69"/>
    <s v="9/16/2005"/>
    <s v="6/4/2023"/>
    <n v="2383"/>
    <n v="44927"/>
    <x v="0"/>
    <n v="2904.23"/>
    <n v="4268.92"/>
    <x v="91"/>
    <n v="2383"/>
    <n v="23403.25"/>
    <x v="0"/>
    <n v="6.27"/>
    <n v="60"/>
    <s v="2/23/2022"/>
    <x v="1"/>
    <n v="2383"/>
    <x v="2"/>
    <n v="2026.09"/>
    <n v="4659.87"/>
    <n v="232.99"/>
    <s v="8/12/2023"/>
    <s v="6/8/2023"/>
    <n v="197"/>
    <n v="2383"/>
    <s v="7/10/2023"/>
    <s v="Suggestion"/>
    <s v="Resolved"/>
    <s v="6/20/2023"/>
    <n v="1"/>
    <x v="3"/>
    <x v="2"/>
  </r>
  <r>
    <n v="2384"/>
    <s v="John"/>
    <s v="Nelson"/>
    <n v="28"/>
    <x v="2"/>
    <s v="Address_2384"/>
    <x v="29"/>
    <n v="19458797237"/>
    <s v="john.nelson@kag.com"/>
    <x v="1"/>
    <n v="3781.86"/>
    <s v="8/17/2018"/>
    <s v="3/15/2023"/>
    <n v="2384"/>
    <n v="45261"/>
    <x v="0"/>
    <n v="1229.58"/>
    <n v="5011.4399999999996"/>
    <x v="64"/>
    <n v="2384"/>
    <n v="44144.17"/>
    <x v="0"/>
    <n v="9.52"/>
    <n v="60"/>
    <s v="3/4/2020"/>
    <x v="0"/>
    <n v="2384"/>
    <x v="1"/>
    <n v="6557.09"/>
    <n v="1933.15"/>
    <n v="96.66"/>
    <s v="1/20/2023"/>
    <s v="9/18/2023"/>
    <n v="362"/>
    <n v="2384"/>
    <s v="12/16/2023"/>
    <s v="Praise"/>
    <s v="Pending"/>
    <s v="5/17/2023"/>
    <n v="1"/>
    <x v="0"/>
    <x v="4"/>
  </r>
  <r>
    <n v="2385"/>
    <s v="Donald"/>
    <s v="Lewis"/>
    <n v="22"/>
    <x v="2"/>
    <s v="Address_2385"/>
    <x v="16"/>
    <n v="19458797238"/>
    <s v="donald.lewis@kag.com"/>
    <x v="1"/>
    <n v="4419.3599999999997"/>
    <s v="7/18/2011"/>
    <s v="12/20/2023"/>
    <n v="2385"/>
    <n v="45260"/>
    <x v="1"/>
    <n v="4090.59"/>
    <n v="328.77"/>
    <x v="26"/>
    <n v="2385"/>
    <n v="43248.79"/>
    <x v="1"/>
    <n v="5.98"/>
    <n v="36"/>
    <s v="4/29/2021"/>
    <x v="2"/>
    <n v="2385"/>
    <x v="0"/>
    <n v="6808.57"/>
    <n v="2857.23"/>
    <n v="142.86000000000001"/>
    <s v="4/14/2023"/>
    <s v="4/4/2023"/>
    <n v="6113"/>
    <n v="2385"/>
    <s v="3/1/2023"/>
    <s v="Suggestion"/>
    <s v="Pending"/>
    <s v="7/17/2023"/>
    <n v="1"/>
    <x v="4"/>
    <x v="2"/>
  </r>
  <r>
    <n v="2386"/>
    <s v="Amanda"/>
    <s v="Lee"/>
    <n v="43"/>
    <x v="1"/>
    <s v="Address_2386"/>
    <x v="12"/>
    <n v="19458797239"/>
    <s v="amanda.lee@kag.com"/>
    <x v="1"/>
    <n v="921.04"/>
    <s v="12/2/2000"/>
    <s v="6/24/2023"/>
    <n v="2386"/>
    <n v="44930"/>
    <x v="1"/>
    <n v="494.49"/>
    <n v="426.55"/>
    <x v="92"/>
    <n v="2386"/>
    <n v="38027.199999999997"/>
    <x v="2"/>
    <n v="5.75"/>
    <n v="12"/>
    <s v="11/16/2020"/>
    <x v="0"/>
    <n v="2386"/>
    <x v="2"/>
    <n v="8284.68"/>
    <n v="4242.93"/>
    <n v="212.15"/>
    <s v="4/11/2023"/>
    <s v="4/29/2023"/>
    <n v="3835"/>
    <n v="2386"/>
    <s v="11/18/2023"/>
    <s v="Praise"/>
    <s v="Resolved"/>
    <s v="7/30/2023"/>
    <n v="1"/>
    <x v="3"/>
    <x v="0"/>
  </r>
  <r>
    <n v="2387"/>
    <s v="Elizabeth"/>
    <s v="Sanchez"/>
    <n v="23"/>
    <x v="2"/>
    <s v="Address_2387"/>
    <x v="2"/>
    <n v="19458797240"/>
    <s v="elizabeth.sanchez@kag.com"/>
    <x v="1"/>
    <n v="5586.57"/>
    <s v="6/13/2003"/>
    <s v="1/14/2023"/>
    <n v="2387"/>
    <n v="45129"/>
    <x v="2"/>
    <n v="3354.88"/>
    <n v="2231.69"/>
    <x v="66"/>
    <n v="2387"/>
    <n v="40950.49"/>
    <x v="1"/>
    <n v="7.03"/>
    <n v="48"/>
    <s v="1/3/2020"/>
    <x v="1"/>
    <n v="2387"/>
    <x v="2"/>
    <n v="8981.74"/>
    <n v="1569.84"/>
    <n v="78.489999999999995"/>
    <s v="2/2/2023"/>
    <s v="12/13/2023"/>
    <n v="2671"/>
    <n v="2387"/>
    <s v="4/20/2023"/>
    <s v="Suggestion"/>
    <s v="Pending"/>
    <s v="7/8/2023"/>
    <n v="1"/>
    <x v="2"/>
    <x v="2"/>
  </r>
  <r>
    <n v="2388"/>
    <s v="Joshua"/>
    <s v="Wilson"/>
    <n v="52"/>
    <x v="1"/>
    <s v="Address_2388"/>
    <x v="4"/>
    <n v="19458797241"/>
    <s v="joshua.wilson@kag.com"/>
    <x v="1"/>
    <n v="2667.7"/>
    <s v="8/28/2019"/>
    <s v="6/16/2023"/>
    <n v="2388"/>
    <n v="44959"/>
    <x v="2"/>
    <n v="3037.32"/>
    <n v="5705.02"/>
    <x v="0"/>
    <n v="2388"/>
    <n v="43654.7"/>
    <x v="0"/>
    <n v="8.84"/>
    <n v="24"/>
    <s v="8/23/2022"/>
    <x v="0"/>
    <n v="2388"/>
    <x v="1"/>
    <n v="7032.11"/>
    <n v="1088.77"/>
    <n v="54.44"/>
    <s v="6/19/2023"/>
    <s v="3/26/2023"/>
    <n v="8859"/>
    <n v="2388"/>
    <s v="3/21/2023"/>
    <s v="Complaint"/>
    <s v="Resolved"/>
    <s v="8/29/2023"/>
    <n v="1"/>
    <x v="9"/>
    <x v="1"/>
  </r>
  <r>
    <n v="2389"/>
    <s v="Richard"/>
    <s v="Rodriguez"/>
    <n v="69"/>
    <x v="1"/>
    <s v="Address_2389"/>
    <x v="11"/>
    <n v="19458797242"/>
    <s v="richard.rodriguez@kag.com"/>
    <x v="0"/>
    <n v="4635.46"/>
    <s v="6/10/2009"/>
    <s v="2/24/2023"/>
    <n v="2389"/>
    <n v="44937"/>
    <x v="0"/>
    <n v="4495.62"/>
    <n v="9131.08"/>
    <x v="69"/>
    <n v="2389"/>
    <n v="39395.199999999997"/>
    <x v="1"/>
    <n v="6.08"/>
    <n v="36"/>
    <s v="4/17/2021"/>
    <x v="0"/>
    <n v="2389"/>
    <x v="1"/>
    <n v="6586.66"/>
    <n v="740.9"/>
    <n v="37.04"/>
    <s v="8/5/2023"/>
    <s v="8/9/2023"/>
    <n v="3781"/>
    <n v="2389"/>
    <s v="6/5/2023"/>
    <s v="Suggestion"/>
    <s v="Pending"/>
    <s v="7/15/2023"/>
    <n v="1"/>
    <x v="3"/>
    <x v="3"/>
  </r>
  <r>
    <n v="2390"/>
    <s v="Donald"/>
    <s v="Campbell"/>
    <n v="22"/>
    <x v="2"/>
    <s v="Address_2390"/>
    <x v="35"/>
    <n v="19458797243"/>
    <s v="donald.campbell@kag.com"/>
    <x v="0"/>
    <n v="4443.8"/>
    <s v="8/13/2006"/>
    <s v="1/26/2023"/>
    <n v="2390"/>
    <n v="45130"/>
    <x v="1"/>
    <n v="2639.36"/>
    <n v="7083.16"/>
    <x v="58"/>
    <n v="2390"/>
    <n v="26817.72"/>
    <x v="0"/>
    <n v="4.66"/>
    <n v="60"/>
    <s v="3/13/2022"/>
    <x v="1"/>
    <n v="2390"/>
    <x v="0"/>
    <n v="7095.98"/>
    <n v="632.66"/>
    <n v="31.63"/>
    <s v="6/27/2023"/>
    <s v="6/29/2023"/>
    <n v="1855"/>
    <n v="2390"/>
    <s v="11/4/2023"/>
    <s v="Praise"/>
    <s v="Resolved"/>
    <s v="12/18/2023"/>
    <n v="1"/>
    <x v="2"/>
    <x v="2"/>
  </r>
  <r>
    <n v="2391"/>
    <s v="John"/>
    <s v="Lopez"/>
    <n v="69"/>
    <x v="1"/>
    <s v="Address_2391"/>
    <x v="10"/>
    <n v="19458797244"/>
    <s v="john.lopez@kag.com"/>
    <x v="0"/>
    <n v="5264.57"/>
    <s v="3/28/2016"/>
    <s v="2/13/2023"/>
    <n v="2391"/>
    <n v="45133"/>
    <x v="1"/>
    <n v="4096.7299999999996"/>
    <n v="1167.8399999999999"/>
    <x v="39"/>
    <n v="2391"/>
    <n v="13972.58"/>
    <x v="1"/>
    <n v="1.33"/>
    <n v="12"/>
    <s v="2/25/2022"/>
    <x v="2"/>
    <n v="2391"/>
    <x v="0"/>
    <n v="5746.71"/>
    <n v="4458.34"/>
    <n v="222.92"/>
    <s v="5/8/2023"/>
    <s v="12/21/2023"/>
    <n v="3207"/>
    <n v="2391"/>
    <s v="9/4/2023"/>
    <s v="Suggestion"/>
    <s v="Resolved"/>
    <s v="1/15/2023"/>
    <n v="1"/>
    <x v="2"/>
    <x v="3"/>
  </r>
  <r>
    <n v="2392"/>
    <s v="Ronald"/>
    <s v="Adams"/>
    <n v="26"/>
    <x v="1"/>
    <s v="Address_2392"/>
    <x v="34"/>
    <n v="19458797245"/>
    <s v="ronald.adams@kag.com"/>
    <x v="1"/>
    <n v="8477.4500000000007"/>
    <s v="7/29/2022"/>
    <s v="3/10/2023"/>
    <n v="2392"/>
    <n v="45111"/>
    <x v="0"/>
    <n v="1084.32"/>
    <n v="9561.77"/>
    <x v="22"/>
    <n v="2392"/>
    <n v="39581.730000000003"/>
    <x v="1"/>
    <n v="2"/>
    <n v="12"/>
    <s v="6/11/2020"/>
    <x v="0"/>
    <n v="2392"/>
    <x v="0"/>
    <n v="6551.98"/>
    <n v="2897.66"/>
    <n v="144.88"/>
    <s v="7/11/2023"/>
    <s v="6/10/2023"/>
    <n v="2190"/>
    <n v="2392"/>
    <s v="12/7/2023"/>
    <s v="Praise"/>
    <s v="Resolved"/>
    <s v="3/7/2023"/>
    <n v="1"/>
    <x v="2"/>
    <x v="4"/>
  </r>
  <r>
    <n v="2393"/>
    <s v="Carol"/>
    <s v="Garcia"/>
    <n v="45"/>
    <x v="0"/>
    <s v="Address_2393"/>
    <x v="15"/>
    <n v="19458797246"/>
    <s v="carol.garcia@kag.com"/>
    <x v="1"/>
    <n v="7829.54"/>
    <s v="12/25/2011"/>
    <s v="2/7/2023"/>
    <n v="2393"/>
    <n v="45080"/>
    <x v="2"/>
    <n v="2731.12"/>
    <n v="5098.42"/>
    <x v="25"/>
    <n v="2393"/>
    <n v="16567.71"/>
    <x v="2"/>
    <n v="6.84"/>
    <n v="12"/>
    <s v="4/29/2021"/>
    <x v="0"/>
    <n v="2393"/>
    <x v="2"/>
    <n v="9153.67"/>
    <n v="2680.56"/>
    <n v="134.03"/>
    <s v="6/10/2023"/>
    <s v="7/28/2023"/>
    <n v="3512"/>
    <n v="2393"/>
    <s v="7/11/2023"/>
    <s v="Complaint"/>
    <s v="Pending"/>
    <s v="10/25/2023"/>
    <n v="1"/>
    <x v="7"/>
    <x v="0"/>
  </r>
  <r>
    <n v="2394"/>
    <s v="Carol"/>
    <s v="Martin"/>
    <n v="36"/>
    <x v="1"/>
    <s v="Address_2394"/>
    <x v="24"/>
    <n v="19458797247"/>
    <s v="carol.martin@kag.com"/>
    <x v="1"/>
    <n v="8742.7099999999991"/>
    <s v="8/13/2019"/>
    <s v="12/2/2023"/>
    <n v="2394"/>
    <n v="45270"/>
    <x v="0"/>
    <n v="2667.82"/>
    <n v="11410.53"/>
    <x v="38"/>
    <n v="2394"/>
    <n v="12996.08"/>
    <x v="2"/>
    <n v="6.57"/>
    <n v="48"/>
    <s v="9/23/2020"/>
    <x v="2"/>
    <n v="2394"/>
    <x v="1"/>
    <n v="7249.2"/>
    <n v="864.26"/>
    <n v="43.21"/>
    <s v="4/20/2023"/>
    <s v="4/9/2023"/>
    <n v="2099"/>
    <n v="2394"/>
    <s v="6/18/2023"/>
    <s v="Praise"/>
    <s v="Resolved"/>
    <s v="11/30/2023"/>
    <n v="1"/>
    <x v="0"/>
    <x v="0"/>
  </r>
  <r>
    <n v="2395"/>
    <s v="Margaret"/>
    <s v="White"/>
    <n v="22"/>
    <x v="1"/>
    <s v="Address_2395"/>
    <x v="31"/>
    <n v="19458797248"/>
    <s v="margaret.white@kag.com"/>
    <x v="1"/>
    <n v="5766.24"/>
    <s v="12/11/2004"/>
    <s v="1/12/2023"/>
    <n v="2395"/>
    <n v="45108"/>
    <x v="1"/>
    <n v="1483.71"/>
    <n v="4282.53"/>
    <x v="71"/>
    <n v="2395"/>
    <n v="9411.7099999999991"/>
    <x v="0"/>
    <n v="3.15"/>
    <n v="24"/>
    <s v="10/27/2021"/>
    <x v="0"/>
    <n v="2395"/>
    <x v="2"/>
    <n v="3710.8"/>
    <n v="1985.63"/>
    <n v="99.28"/>
    <s v="2/2/2023"/>
    <s v="6/18/2023"/>
    <n v="6071"/>
    <n v="2395"/>
    <s v="1/8/2023"/>
    <s v="Praise"/>
    <s v="Pending"/>
    <s v="11/2/2023"/>
    <n v="1"/>
    <x v="2"/>
    <x v="2"/>
  </r>
  <r>
    <n v="2396"/>
    <s v="Sarah"/>
    <s v="Clark"/>
    <n v="40"/>
    <x v="2"/>
    <s v="Address_2396"/>
    <x v="39"/>
    <n v="19458797249"/>
    <s v="sarah.clark@kag.com"/>
    <x v="0"/>
    <n v="6196.47"/>
    <s v="8/9/2001"/>
    <s v="4/15/2023"/>
    <n v="2396"/>
    <n v="45081"/>
    <x v="2"/>
    <n v="35.380000000000003"/>
    <n v="6161.09"/>
    <x v="5"/>
    <n v="2396"/>
    <n v="31732.240000000002"/>
    <x v="2"/>
    <n v="7.47"/>
    <n v="60"/>
    <s v="5/26/2020"/>
    <x v="0"/>
    <n v="2396"/>
    <x v="2"/>
    <n v="7434.94"/>
    <n v="4952.2700000000004"/>
    <n v="247.61"/>
    <s v="2/26/2023"/>
    <s v="1/17/2023"/>
    <n v="3104"/>
    <n v="2396"/>
    <s v="2/15/2023"/>
    <s v="Praise"/>
    <s v="Pending"/>
    <s v="1/19/2023"/>
    <n v="1"/>
    <x v="7"/>
    <x v="0"/>
  </r>
  <r>
    <n v="2397"/>
    <s v="Patricia"/>
    <s v="Nguyen"/>
    <n v="61"/>
    <x v="0"/>
    <s v="Address_2397"/>
    <x v="28"/>
    <n v="19458797250"/>
    <s v="patricia.nguyen@kag.com"/>
    <x v="0"/>
    <n v="4361.82"/>
    <s v="3/10/2012"/>
    <s v="9/1/2023"/>
    <n v="2397"/>
    <n v="45154"/>
    <x v="0"/>
    <n v="3723.81"/>
    <n v="8085.63"/>
    <x v="96"/>
    <n v="2397"/>
    <n v="12881.47"/>
    <x v="1"/>
    <n v="3.52"/>
    <n v="36"/>
    <s v="11/6/2021"/>
    <x v="2"/>
    <n v="2397"/>
    <x v="2"/>
    <n v="1815.43"/>
    <n v="2411.1999999999998"/>
    <n v="120.56"/>
    <s v="9/16/2023"/>
    <s v="2/21/2023"/>
    <n v="9074"/>
    <n v="2397"/>
    <s v="6/27/2023"/>
    <s v="Complaint"/>
    <s v="Resolved"/>
    <s v="11/27/2023"/>
    <n v="1"/>
    <x v="5"/>
    <x v="3"/>
  </r>
  <r>
    <n v="2398"/>
    <s v="John"/>
    <s v="Davis"/>
    <n v="61"/>
    <x v="1"/>
    <s v="Address_2398"/>
    <x v="8"/>
    <n v="19458797251"/>
    <s v="john.davis@kag.com"/>
    <x v="1"/>
    <n v="7200.47"/>
    <s v="5/1/2001"/>
    <s v="12/30/2023"/>
    <n v="2398"/>
    <n v="45028"/>
    <x v="1"/>
    <n v="1989.4"/>
    <n v="5211.07"/>
    <x v="6"/>
    <n v="2398"/>
    <n v="19366.55"/>
    <x v="2"/>
    <n v="3.74"/>
    <n v="36"/>
    <s v="5/23/2022"/>
    <x v="2"/>
    <n v="2398"/>
    <x v="2"/>
    <n v="5077.6899999999996"/>
    <n v="271.10000000000002"/>
    <n v="13.56"/>
    <s v="2/9/2023"/>
    <s v="1/11/2023"/>
    <n v="7832"/>
    <n v="2398"/>
    <s v="10/21/2023"/>
    <s v="Praise"/>
    <s v="Pending"/>
    <s v="4/25/2023"/>
    <n v="-1"/>
    <x v="1"/>
    <x v="3"/>
  </r>
  <r>
    <n v="2399"/>
    <s v="James"/>
    <s v="Smith"/>
    <n v="33"/>
    <x v="1"/>
    <s v="Address_2399"/>
    <x v="39"/>
    <n v="19458797252"/>
    <s v="james.smith@kag.com"/>
    <x v="1"/>
    <n v="2128.46"/>
    <s v="9/6/2020"/>
    <s v="9/30/2023"/>
    <n v="2399"/>
    <n v="45108"/>
    <x v="2"/>
    <n v="1507.47"/>
    <n v="3635.93"/>
    <x v="86"/>
    <n v="2399"/>
    <n v="35744.089999999997"/>
    <x v="1"/>
    <n v="1.55"/>
    <n v="36"/>
    <s v="9/30/2020"/>
    <x v="0"/>
    <n v="2399"/>
    <x v="0"/>
    <n v="4537.43"/>
    <n v="1990.65"/>
    <n v="99.53"/>
    <s v="5/29/2023"/>
    <s v="2/17/2023"/>
    <n v="2755"/>
    <n v="2399"/>
    <s v="7/28/2023"/>
    <s v="Complaint"/>
    <s v="Resolved"/>
    <s v="5/29/2023"/>
    <n v="1"/>
    <x v="2"/>
    <x v="4"/>
  </r>
  <r>
    <n v="2400"/>
    <s v="Amanda"/>
    <s v="Carter"/>
    <n v="24"/>
    <x v="1"/>
    <s v="Address_2400"/>
    <x v="17"/>
    <n v="19458797253"/>
    <s v="amanda.carter@kag.com"/>
    <x v="0"/>
    <n v="4804.32"/>
    <s v="9/4/2004"/>
    <s v="10/8/2023"/>
    <n v="2400"/>
    <n v="45184"/>
    <x v="0"/>
    <n v="978.51"/>
    <n v="3825.81"/>
    <x v="17"/>
    <n v="2400"/>
    <n v="39897.629999999997"/>
    <x v="1"/>
    <n v="5.95"/>
    <n v="36"/>
    <s v="3/12/2020"/>
    <x v="2"/>
    <n v="2400"/>
    <x v="0"/>
    <n v="4009.17"/>
    <n v="270.52"/>
    <n v="13.53"/>
    <s v="3/7/2023"/>
    <s v="1/31/2023"/>
    <n v="5022"/>
    <n v="2400"/>
    <s v="5/4/2023"/>
    <s v="Praise"/>
    <s v="Resolved"/>
    <s v="11/8/2023"/>
    <n v="1"/>
    <x v="6"/>
    <x v="2"/>
  </r>
  <r>
    <n v="2401"/>
    <s v="Brian"/>
    <s v="Carter"/>
    <n v="31"/>
    <x v="2"/>
    <s v="Address_2401"/>
    <x v="18"/>
    <n v="19458797254"/>
    <s v="brian.carter@kag.com"/>
    <x v="0"/>
    <n v="7170.31"/>
    <s v="12/20/2010"/>
    <s v="7/11/2023"/>
    <n v="2401"/>
    <n v="45191"/>
    <x v="2"/>
    <n v="4260.07"/>
    <n v="2910.24"/>
    <x v="51"/>
    <n v="2401"/>
    <n v="16423.47"/>
    <x v="0"/>
    <n v="3.59"/>
    <n v="60"/>
    <s v="6/12/2020"/>
    <x v="2"/>
    <n v="2401"/>
    <x v="1"/>
    <n v="6609.67"/>
    <n v="3255.7"/>
    <n v="162.78"/>
    <s v="6/27/2023"/>
    <s v="4/30/2023"/>
    <n v="153"/>
    <n v="2401"/>
    <s v="7/17/2023"/>
    <s v="Praise"/>
    <s v="Resolved"/>
    <s v="7/3/2023"/>
    <n v="1"/>
    <x v="6"/>
    <x v="4"/>
  </r>
  <r>
    <n v="2402"/>
    <s v="Carol"/>
    <s v="White"/>
    <n v="39"/>
    <x v="2"/>
    <s v="Address_2402"/>
    <x v="2"/>
    <n v="19458797255"/>
    <s v="carol.white@kag.com"/>
    <x v="0"/>
    <n v="7801"/>
    <s v="9/1/2012"/>
    <s v="3/29/2023"/>
    <n v="2402"/>
    <n v="44998"/>
    <x v="0"/>
    <n v="1676.04"/>
    <n v="9477.0400000000009"/>
    <x v="80"/>
    <n v="2402"/>
    <n v="42297.2"/>
    <x v="2"/>
    <n v="8.3699999999999992"/>
    <n v="24"/>
    <s v="9/28/2021"/>
    <x v="0"/>
    <n v="2402"/>
    <x v="1"/>
    <n v="2522.2800000000002"/>
    <n v="2096.67"/>
    <n v="104.83"/>
    <s v="3/17/2023"/>
    <s v="9/6/2023"/>
    <n v="6434"/>
    <n v="2402"/>
    <s v="3/24/2023"/>
    <s v="Complaint"/>
    <s v="Resolved"/>
    <s v="7/30/2023"/>
    <n v="1"/>
    <x v="11"/>
    <x v="0"/>
  </r>
  <r>
    <n v="2403"/>
    <s v="Timothy"/>
    <s v="Campbell"/>
    <n v="26"/>
    <x v="0"/>
    <s v="Address_2403"/>
    <x v="10"/>
    <n v="19458797256"/>
    <s v="timothy.campbell@kag.com"/>
    <x v="1"/>
    <n v="2554.6999999999998"/>
    <s v="11/22/2018"/>
    <s v="5/19/2023"/>
    <n v="2403"/>
    <n v="45286"/>
    <x v="1"/>
    <n v="1027.72"/>
    <n v="3582.42"/>
    <x v="82"/>
    <n v="2403"/>
    <n v="3839.88"/>
    <x v="0"/>
    <n v="8.2100000000000009"/>
    <n v="60"/>
    <s v="12/26/2020"/>
    <x v="1"/>
    <n v="2403"/>
    <x v="1"/>
    <n v="9477.92"/>
    <n v="760.92"/>
    <n v="38.049999999999997"/>
    <s v="5/26/2023"/>
    <s v="4/30/2023"/>
    <n v="1414"/>
    <n v="2403"/>
    <s v="1/31/2023"/>
    <s v="Suggestion"/>
    <s v="Pending"/>
    <s v="11/2/2023"/>
    <n v="1"/>
    <x v="0"/>
    <x v="4"/>
  </r>
  <r>
    <n v="2404"/>
    <s v="Richard"/>
    <s v="Miller"/>
    <n v="64"/>
    <x v="1"/>
    <s v="Address_2404"/>
    <x v="19"/>
    <n v="19458797257"/>
    <s v="richard.miller@kag.com"/>
    <x v="0"/>
    <n v="1897.33"/>
    <s v="4/18/2008"/>
    <s v="5/26/2023"/>
    <n v="2404"/>
    <n v="45246"/>
    <x v="0"/>
    <n v="2622.05"/>
    <n v="-724.72"/>
    <x v="23"/>
    <n v="2404"/>
    <n v="49307.77"/>
    <x v="1"/>
    <n v="2.16"/>
    <n v="36"/>
    <s v="12/5/2020"/>
    <x v="0"/>
    <n v="2404"/>
    <x v="0"/>
    <n v="3317.39"/>
    <n v="4235.3500000000004"/>
    <n v="211.77"/>
    <s v="4/9/2023"/>
    <s v="2/14/2023"/>
    <n v="9985"/>
    <n v="2404"/>
    <s v="11/1/2023"/>
    <s v="Complaint"/>
    <s v="Resolved"/>
    <s v="4/3/2023"/>
    <n v="1"/>
    <x v="4"/>
    <x v="3"/>
  </r>
  <r>
    <n v="2405"/>
    <s v="Lisa"/>
    <s v="Jackson"/>
    <n v="40"/>
    <x v="0"/>
    <s v="Address_2405"/>
    <x v="14"/>
    <n v="19458797258"/>
    <s v="lisa.jackson@kag.com"/>
    <x v="1"/>
    <n v="2956.49"/>
    <s v="10/12/2011"/>
    <s v="6/13/2023"/>
    <n v="2405"/>
    <n v="45167"/>
    <x v="0"/>
    <n v="3911.43"/>
    <n v="6867.92"/>
    <x v="54"/>
    <n v="2405"/>
    <n v="21426.95"/>
    <x v="1"/>
    <n v="2.44"/>
    <n v="24"/>
    <s v="11/27/2022"/>
    <x v="0"/>
    <n v="2405"/>
    <x v="2"/>
    <n v="7242.35"/>
    <n v="2948.78"/>
    <n v="147.44"/>
    <s v="11/9/2023"/>
    <s v="9/13/2023"/>
    <n v="7990"/>
    <n v="2405"/>
    <s v="9/17/2023"/>
    <s v="Suggestion"/>
    <s v="Pending"/>
    <s v="10/21/2023"/>
    <n v="1"/>
    <x v="5"/>
    <x v="0"/>
  </r>
  <r>
    <n v="2406"/>
    <s v="Charles"/>
    <s v="Perez"/>
    <n v="60"/>
    <x v="2"/>
    <s v="Address_2406"/>
    <x v="11"/>
    <n v="19458797259"/>
    <s v="charles.perez@kag.com"/>
    <x v="0"/>
    <n v="9209.5400000000009"/>
    <s v="12/29/2011"/>
    <s v="9/16/2023"/>
    <n v="2406"/>
    <n v="45041"/>
    <x v="1"/>
    <n v="3016.3"/>
    <n v="6193.24"/>
    <x v="90"/>
    <n v="2406"/>
    <n v="16919.38"/>
    <x v="0"/>
    <n v="3.89"/>
    <n v="48"/>
    <s v="7/28/2020"/>
    <x v="2"/>
    <n v="2406"/>
    <x v="2"/>
    <n v="4939.18"/>
    <n v="2425.98"/>
    <n v="121.3"/>
    <s v="3/27/2023"/>
    <s v="11/16/2023"/>
    <n v="3766"/>
    <n v="2406"/>
    <s v="1/25/2023"/>
    <s v="Praise"/>
    <s v="Resolved"/>
    <s v="1/8/2023"/>
    <n v="1"/>
    <x v="1"/>
    <x v="1"/>
  </r>
  <r>
    <n v="2407"/>
    <s v="Lisa"/>
    <s v="Wright"/>
    <n v="21"/>
    <x v="1"/>
    <s v="Address_2407"/>
    <x v="8"/>
    <n v="19458797260"/>
    <s v="lisa.wright@kag.com"/>
    <x v="0"/>
    <n v="1378.29"/>
    <s v="7/26/2002"/>
    <s v="12/5/2023"/>
    <n v="2407"/>
    <n v="44991"/>
    <x v="2"/>
    <n v="4801.3599999999997"/>
    <n v="6179.65"/>
    <x v="55"/>
    <n v="2407"/>
    <n v="46260.11"/>
    <x v="0"/>
    <n v="6.23"/>
    <n v="24"/>
    <s v="10/21/2020"/>
    <x v="1"/>
    <n v="2407"/>
    <x v="2"/>
    <n v="2841.68"/>
    <n v="3960.1"/>
    <n v="198"/>
    <s v="12/16/2023"/>
    <s v="1/7/2023"/>
    <n v="5605"/>
    <n v="2407"/>
    <s v="6/13/2023"/>
    <s v="Complaint"/>
    <s v="Resolved"/>
    <s v="10/23/2023"/>
    <n v="1"/>
    <x v="11"/>
    <x v="2"/>
  </r>
  <r>
    <n v="2408"/>
    <s v="Betty"/>
    <s v="Robinson"/>
    <n v="60"/>
    <x v="1"/>
    <s v="Address_2408"/>
    <x v="6"/>
    <n v="19458797261"/>
    <s v="betty.robinson@kag.com"/>
    <x v="0"/>
    <n v="9535.64"/>
    <s v="1/30/2017"/>
    <s v="11/22/2023"/>
    <n v="2408"/>
    <n v="45203"/>
    <x v="2"/>
    <n v="4784.28"/>
    <n v="4751.3599999999997"/>
    <x v="78"/>
    <n v="2408"/>
    <n v="7487.06"/>
    <x v="0"/>
    <n v="4.08"/>
    <n v="48"/>
    <s v="10/2/2022"/>
    <x v="1"/>
    <n v="2408"/>
    <x v="1"/>
    <n v="4814.95"/>
    <n v="2869.99"/>
    <n v="143.5"/>
    <s v="3/20/2023"/>
    <s v="11/4/2023"/>
    <n v="3344"/>
    <n v="2408"/>
    <s v="5/8/2023"/>
    <s v="Praise"/>
    <s v="Pending"/>
    <s v="2/1/2023"/>
    <n v="-1"/>
    <x v="8"/>
    <x v="1"/>
  </r>
  <r>
    <n v="2409"/>
    <s v="David"/>
    <s v="Lewis"/>
    <n v="43"/>
    <x v="0"/>
    <s v="Address_2409"/>
    <x v="25"/>
    <n v="19458797262"/>
    <s v="david.lewis@kag.com"/>
    <x v="1"/>
    <n v="9948.64"/>
    <s v="7/24/2005"/>
    <s v="3/28/2023"/>
    <n v="2409"/>
    <n v="45069"/>
    <x v="1"/>
    <n v="4512.84"/>
    <n v="14461.48"/>
    <x v="54"/>
    <n v="2409"/>
    <n v="18532.14"/>
    <x v="1"/>
    <n v="4.1500000000000004"/>
    <n v="60"/>
    <s v="10/25/2020"/>
    <x v="1"/>
    <n v="2409"/>
    <x v="1"/>
    <n v="4261.7700000000004"/>
    <n v="326.29000000000002"/>
    <n v="16.309999999999999"/>
    <s v="6/9/2023"/>
    <s v="4/3/2023"/>
    <n v="1006"/>
    <n v="2409"/>
    <s v="2/10/2023"/>
    <s v="Suggestion"/>
    <s v="Resolved"/>
    <s v="4/28/2023"/>
    <n v="1"/>
    <x v="10"/>
    <x v="0"/>
  </r>
  <r>
    <n v="2410"/>
    <s v="Sandra"/>
    <s v="Perez"/>
    <n v="58"/>
    <x v="1"/>
    <s v="Address_2410"/>
    <x v="24"/>
    <n v="19458797263"/>
    <s v="sandra.perez@kag.com"/>
    <x v="1"/>
    <n v="7856.1"/>
    <s v="11/11/2007"/>
    <s v="11/23/2023"/>
    <n v="2410"/>
    <n v="45143"/>
    <x v="1"/>
    <n v="2830.12"/>
    <n v="5025.9799999999996"/>
    <x v="55"/>
    <n v="2410"/>
    <n v="18586.150000000001"/>
    <x v="2"/>
    <n v="2.2599999999999998"/>
    <n v="48"/>
    <s v="3/22/2020"/>
    <x v="2"/>
    <n v="2410"/>
    <x v="2"/>
    <n v="8022.86"/>
    <n v="1289.3900000000001"/>
    <n v="64.47"/>
    <s v="2/17/2023"/>
    <s v="4/16/2023"/>
    <n v="9971"/>
    <n v="2410"/>
    <s v="8/20/2023"/>
    <s v="Praise"/>
    <s v="Resolved"/>
    <s v="4/22/2023"/>
    <n v="1"/>
    <x v="5"/>
    <x v="1"/>
  </r>
  <r>
    <n v="2411"/>
    <s v="David"/>
    <s v="Hernandez"/>
    <n v="23"/>
    <x v="2"/>
    <s v="Address_2411"/>
    <x v="0"/>
    <n v="19458797264"/>
    <s v="david.hernandez@kag.com"/>
    <x v="0"/>
    <n v="7628.18"/>
    <s v="2/25/2016"/>
    <s v="12/30/2023"/>
    <n v="2411"/>
    <n v="45093"/>
    <x v="2"/>
    <n v="3843.67"/>
    <n v="11471.85"/>
    <x v="94"/>
    <n v="2411"/>
    <n v="21793.72"/>
    <x v="1"/>
    <n v="4.0199999999999996"/>
    <n v="48"/>
    <s v="11/5/2021"/>
    <x v="2"/>
    <n v="2411"/>
    <x v="2"/>
    <n v="6927.3"/>
    <n v="2867.66"/>
    <n v="143.38"/>
    <s v="4/18/2023"/>
    <s v="3/3/2023"/>
    <n v="7400"/>
    <n v="2411"/>
    <s v="5/14/2023"/>
    <s v="Complaint"/>
    <s v="Resolved"/>
    <s v="2/24/2023"/>
    <n v="1"/>
    <x v="7"/>
    <x v="2"/>
  </r>
  <r>
    <n v="2412"/>
    <s v="Joseph"/>
    <s v="Martin"/>
    <n v="48"/>
    <x v="0"/>
    <s v="Address_2412"/>
    <x v="2"/>
    <n v="19458797265"/>
    <s v="joseph.martin@kag.com"/>
    <x v="1"/>
    <n v="9537.5400000000009"/>
    <s v="12/15/2009"/>
    <s v="8/27/2023"/>
    <n v="2412"/>
    <n v="44942"/>
    <x v="1"/>
    <n v="1449.63"/>
    <n v="8087.91"/>
    <x v="77"/>
    <n v="2412"/>
    <n v="42568.61"/>
    <x v="1"/>
    <n v="5.23"/>
    <n v="24"/>
    <s v="3/16/2022"/>
    <x v="1"/>
    <n v="2412"/>
    <x v="1"/>
    <n v="8498.41"/>
    <n v="527.52"/>
    <n v="26.38"/>
    <s v="12/27/2023"/>
    <s v="4/12/2023"/>
    <n v="1334"/>
    <n v="2412"/>
    <s v="1/12/2023"/>
    <s v="Praise"/>
    <s v="Resolved"/>
    <s v="10/27/2023"/>
    <n v="1"/>
    <x v="3"/>
    <x v="1"/>
  </r>
  <r>
    <n v="2413"/>
    <s v="Elizabeth"/>
    <s v="Lewis"/>
    <n v="34"/>
    <x v="0"/>
    <s v="Address_2413"/>
    <x v="32"/>
    <n v="19458797266"/>
    <s v="elizabeth.lewis@kag.com"/>
    <x v="0"/>
    <n v="2976.3"/>
    <s v="9/8/2015"/>
    <s v="9/22/2023"/>
    <n v="2413"/>
    <n v="44961"/>
    <x v="2"/>
    <n v="2881.05"/>
    <n v="95.25"/>
    <x v="82"/>
    <n v="2413"/>
    <n v="42619.69"/>
    <x v="1"/>
    <n v="9.86"/>
    <n v="60"/>
    <s v="3/31/2020"/>
    <x v="1"/>
    <n v="2413"/>
    <x v="0"/>
    <n v="1374.54"/>
    <n v="1250.31"/>
    <n v="62.52"/>
    <s v="6/6/2023"/>
    <s v="10/3/2023"/>
    <n v="9172"/>
    <n v="2413"/>
    <s v="5/11/2023"/>
    <s v="Suggestion"/>
    <s v="Resolved"/>
    <s v="2/3/2023"/>
    <n v="1"/>
    <x v="9"/>
    <x v="4"/>
  </r>
  <r>
    <n v="2414"/>
    <s v="Nancy"/>
    <s v="Green"/>
    <n v="26"/>
    <x v="1"/>
    <s v="Address_2414"/>
    <x v="7"/>
    <n v="19458797267"/>
    <s v="nancy.green@kag.com"/>
    <x v="1"/>
    <n v="1376.92"/>
    <s v="6/22/2013"/>
    <s v="7/13/2023"/>
    <n v="2414"/>
    <n v="45205"/>
    <x v="1"/>
    <n v="341.81"/>
    <n v="1718.73"/>
    <x v="58"/>
    <n v="2414"/>
    <n v="29990.23"/>
    <x v="1"/>
    <n v="8.5399999999999991"/>
    <n v="24"/>
    <s v="3/12/2020"/>
    <x v="2"/>
    <n v="2414"/>
    <x v="1"/>
    <n v="8494.93"/>
    <n v="3032.19"/>
    <n v="151.61000000000001"/>
    <s v="10/16/2023"/>
    <s v="3/1/2023"/>
    <n v="3107"/>
    <n v="2414"/>
    <s v="12/9/2023"/>
    <s v="Complaint"/>
    <s v="Pending"/>
    <s v="10/3/2023"/>
    <n v="1"/>
    <x v="8"/>
    <x v="4"/>
  </r>
  <r>
    <n v="2415"/>
    <s v="Carol"/>
    <s v="Adams"/>
    <n v="44"/>
    <x v="2"/>
    <s v="Address_2415"/>
    <x v="2"/>
    <n v="19458797268"/>
    <s v="carol.adams@kag.com"/>
    <x v="0"/>
    <n v="8248.69"/>
    <s v="7/30/2010"/>
    <s v="5/8/2023"/>
    <n v="2415"/>
    <n v="45066"/>
    <x v="1"/>
    <n v="1324.53"/>
    <n v="9573.2199999999993"/>
    <x v="69"/>
    <n v="2415"/>
    <n v="49596.18"/>
    <x v="2"/>
    <n v="8.14"/>
    <n v="12"/>
    <s v="2/22/2021"/>
    <x v="2"/>
    <n v="2415"/>
    <x v="1"/>
    <n v="4705.3999999999996"/>
    <n v="4627.99"/>
    <n v="231.4"/>
    <s v="6/5/2023"/>
    <s v="8/23/2023"/>
    <n v="6356"/>
    <n v="2415"/>
    <s v="6/20/2023"/>
    <s v="Suggestion"/>
    <s v="Resolved"/>
    <s v="2/19/2023"/>
    <n v="1"/>
    <x v="10"/>
    <x v="0"/>
  </r>
  <r>
    <n v="2416"/>
    <s v="Linda"/>
    <s v="King"/>
    <n v="23"/>
    <x v="1"/>
    <s v="Address_2416"/>
    <x v="20"/>
    <n v="19458797269"/>
    <s v="linda.king@kag.com"/>
    <x v="1"/>
    <n v="1792.21"/>
    <s v="8/5/2022"/>
    <s v="5/2/2023"/>
    <n v="2416"/>
    <n v="45166"/>
    <x v="1"/>
    <n v="1633.45"/>
    <n v="158.76"/>
    <x v="67"/>
    <n v="2416"/>
    <n v="42363.88"/>
    <x v="1"/>
    <n v="6.04"/>
    <n v="48"/>
    <s v="10/29/2022"/>
    <x v="0"/>
    <n v="2416"/>
    <x v="2"/>
    <n v="3326.85"/>
    <n v="3661.4"/>
    <n v="183.07"/>
    <s v="7/13/2023"/>
    <s v="10/26/2023"/>
    <n v="4284"/>
    <n v="2416"/>
    <s v="12/12/2023"/>
    <s v="Complaint"/>
    <s v="Resolved"/>
    <s v="2/25/2023"/>
    <n v="1"/>
    <x v="5"/>
    <x v="2"/>
  </r>
  <r>
    <n v="2417"/>
    <s v="Nancy"/>
    <s v="Smith"/>
    <n v="23"/>
    <x v="0"/>
    <s v="Address_2417"/>
    <x v="34"/>
    <n v="19458797270"/>
    <s v="nancy.smith@kag.com"/>
    <x v="1"/>
    <n v="549.55999999999995"/>
    <s v="5/15/2014"/>
    <s v="9/1/2023"/>
    <n v="2417"/>
    <n v="45234"/>
    <x v="1"/>
    <n v="1812.6"/>
    <n v="2362.16"/>
    <x v="78"/>
    <n v="2417"/>
    <n v="34372.39"/>
    <x v="0"/>
    <n v="4.24"/>
    <n v="24"/>
    <s v="11/14/2021"/>
    <x v="0"/>
    <n v="2417"/>
    <x v="2"/>
    <n v="2835.2"/>
    <n v="2537.83"/>
    <n v="126.89"/>
    <s v="2/10/2023"/>
    <s v="8/30/2023"/>
    <n v="8933"/>
    <n v="2417"/>
    <s v="11/30/2023"/>
    <s v="Praise"/>
    <s v="Pending"/>
    <s v="10/6/2023"/>
    <n v="1"/>
    <x v="4"/>
    <x v="2"/>
  </r>
  <r>
    <n v="2418"/>
    <s v="Jessica"/>
    <s v="Walker"/>
    <n v="21"/>
    <x v="0"/>
    <s v="Address_2418"/>
    <x v="20"/>
    <n v="19458797271"/>
    <s v="jessica.walker@kag.com"/>
    <x v="0"/>
    <n v="2044.97"/>
    <s v="7/10/2005"/>
    <s v="2/16/2023"/>
    <n v="2418"/>
    <n v="45201"/>
    <x v="1"/>
    <n v="813.47"/>
    <n v="2858.44"/>
    <x v="66"/>
    <n v="2418"/>
    <n v="10773.46"/>
    <x v="2"/>
    <n v="8.7100000000000009"/>
    <n v="60"/>
    <s v="1/8/2020"/>
    <x v="2"/>
    <n v="2418"/>
    <x v="2"/>
    <n v="4119.75"/>
    <n v="1059.56"/>
    <n v="52.98"/>
    <s v="4/19/2023"/>
    <s v="2/22/2023"/>
    <n v="3833"/>
    <n v="2418"/>
    <s v="6/1/2023"/>
    <s v="Suggestion"/>
    <s v="Resolved"/>
    <s v="7/10/2023"/>
    <n v="1"/>
    <x v="8"/>
    <x v="2"/>
  </r>
  <r>
    <n v="2419"/>
    <s v="Ronald"/>
    <s v="Robinson"/>
    <n v="69"/>
    <x v="2"/>
    <s v="Address_2419"/>
    <x v="8"/>
    <n v="19458797272"/>
    <s v="ronald.robinson@kag.com"/>
    <x v="0"/>
    <n v="4435.28"/>
    <s v="6/8/2010"/>
    <s v="11/16/2023"/>
    <n v="2419"/>
    <n v="45280"/>
    <x v="1"/>
    <n v="425.49"/>
    <n v="4860.7700000000004"/>
    <x v="93"/>
    <n v="2419"/>
    <n v="27936.81"/>
    <x v="0"/>
    <n v="4.13"/>
    <n v="24"/>
    <s v="1/25/2020"/>
    <x v="1"/>
    <n v="2419"/>
    <x v="1"/>
    <n v="4115.9799999999996"/>
    <n v="962.97"/>
    <n v="48.15"/>
    <s v="5/4/2023"/>
    <s v="4/7/2023"/>
    <n v="3142"/>
    <n v="2419"/>
    <s v="11/20/2023"/>
    <s v="Suggestion"/>
    <s v="Pending"/>
    <s v="7/5/2023"/>
    <n v="1"/>
    <x v="0"/>
    <x v="3"/>
  </r>
  <r>
    <n v="2420"/>
    <s v="Sandra"/>
    <s v="Mitchell"/>
    <n v="60"/>
    <x v="0"/>
    <s v="Address_2420"/>
    <x v="8"/>
    <n v="19458797273"/>
    <s v="sandra.mitchell@kag.com"/>
    <x v="1"/>
    <n v="5001.51"/>
    <s v="3/10/2000"/>
    <s v="12/31/2023"/>
    <n v="2420"/>
    <n v="45041"/>
    <x v="2"/>
    <n v="2896.07"/>
    <n v="7897.58"/>
    <x v="14"/>
    <n v="2420"/>
    <n v="11481.43"/>
    <x v="0"/>
    <n v="6.34"/>
    <n v="12"/>
    <s v="4/18/2022"/>
    <x v="2"/>
    <n v="2420"/>
    <x v="2"/>
    <n v="2282.7600000000002"/>
    <n v="3880.63"/>
    <n v="194.03"/>
    <s v="1/14/2023"/>
    <s v="11/19/2023"/>
    <n v="1420"/>
    <n v="2420"/>
    <s v="9/4/2023"/>
    <s v="Suggestion"/>
    <s v="Pending"/>
    <s v="9/12/2023"/>
    <n v="1"/>
    <x v="1"/>
    <x v="1"/>
  </r>
  <r>
    <n v="2421"/>
    <s v="Anthony"/>
    <s v="Moore"/>
    <n v="20"/>
    <x v="2"/>
    <s v="Address_2421"/>
    <x v="2"/>
    <n v="19458797274"/>
    <s v="anthony.moore@kag.com"/>
    <x v="0"/>
    <n v="718.77"/>
    <s v="2/1/2013"/>
    <s v="4/22/2023"/>
    <n v="2421"/>
    <n v="45013"/>
    <x v="1"/>
    <n v="2461.6999999999998"/>
    <n v="-1742.93"/>
    <x v="96"/>
    <n v="2421"/>
    <n v="15781.16"/>
    <x v="1"/>
    <n v="3.31"/>
    <n v="48"/>
    <s v="8/15/2022"/>
    <x v="1"/>
    <n v="2421"/>
    <x v="1"/>
    <n v="6394.88"/>
    <n v="4632.66"/>
    <n v="231.63"/>
    <s v="4/25/2023"/>
    <s v="8/21/2023"/>
    <n v="4996"/>
    <n v="2421"/>
    <s v="6/10/2023"/>
    <s v="Complaint"/>
    <s v="Pending"/>
    <s v="3/21/2023"/>
    <n v="1"/>
    <x v="11"/>
    <x v="2"/>
  </r>
  <r>
    <n v="2422"/>
    <s v="Paul"/>
    <s v="Taylor"/>
    <n v="41"/>
    <x v="1"/>
    <s v="Address_2422"/>
    <x v="13"/>
    <n v="19458797275"/>
    <s v="paul.taylor@kag.com"/>
    <x v="0"/>
    <n v="4489.6000000000004"/>
    <s v="11/23/2017"/>
    <s v="10/30/2023"/>
    <n v="2422"/>
    <n v="45065"/>
    <x v="0"/>
    <n v="2926.82"/>
    <n v="1562.78"/>
    <x v="50"/>
    <n v="2422"/>
    <n v="34607.33"/>
    <x v="2"/>
    <n v="7.99"/>
    <n v="12"/>
    <s v="5/29/2022"/>
    <x v="2"/>
    <n v="2422"/>
    <x v="0"/>
    <n v="1743.59"/>
    <n v="602.47"/>
    <n v="30.12"/>
    <s v="2/25/2023"/>
    <s v="8/23/2023"/>
    <n v="2216"/>
    <n v="2422"/>
    <s v="10/29/2023"/>
    <s v="Praise"/>
    <s v="Resolved"/>
    <s v="3/18/2023"/>
    <n v="1"/>
    <x v="10"/>
    <x v="0"/>
  </r>
  <r>
    <n v="2423"/>
    <s v="Patricia"/>
    <s v="Nguyen"/>
    <n v="35"/>
    <x v="2"/>
    <s v="Address_2423"/>
    <x v="31"/>
    <n v="19458797276"/>
    <s v="patricia.nguyen@kag.com"/>
    <x v="0"/>
    <n v="6082.65"/>
    <s v="11/15/2020"/>
    <s v="3/16/2023"/>
    <n v="2423"/>
    <n v="44969"/>
    <x v="2"/>
    <n v="655.23"/>
    <n v="5427.42"/>
    <x v="49"/>
    <n v="2423"/>
    <n v="10036.57"/>
    <x v="1"/>
    <n v="5.63"/>
    <n v="12"/>
    <s v="5/7/2021"/>
    <x v="0"/>
    <n v="2423"/>
    <x v="1"/>
    <n v="5501.53"/>
    <n v="3376.47"/>
    <n v="168.82"/>
    <s v="1/11/2023"/>
    <s v="11/11/2023"/>
    <n v="6043"/>
    <n v="2423"/>
    <s v="5/16/2023"/>
    <s v="Suggestion"/>
    <s v="Resolved"/>
    <s v="8/1/2023"/>
    <n v="1"/>
    <x v="9"/>
    <x v="4"/>
  </r>
  <r>
    <n v="2424"/>
    <s v="Stephanie"/>
    <s v="Wilson"/>
    <n v="49"/>
    <x v="1"/>
    <s v="Address_2424"/>
    <x v="35"/>
    <n v="19458797277"/>
    <s v="stephanie.wilson@kag.com"/>
    <x v="0"/>
    <n v="9324.8799999999992"/>
    <s v="6/7/2014"/>
    <s v="10/25/2023"/>
    <n v="2424"/>
    <n v="45280"/>
    <x v="0"/>
    <n v="4738.9799999999996"/>
    <n v="14063.86"/>
    <x v="73"/>
    <n v="2424"/>
    <n v="5451.21"/>
    <x v="2"/>
    <n v="9.06"/>
    <n v="48"/>
    <s v="6/11/2022"/>
    <x v="0"/>
    <n v="2424"/>
    <x v="2"/>
    <n v="4524.97"/>
    <n v="3639.32"/>
    <n v="181.97"/>
    <s v="11/22/2023"/>
    <s v="8/23/2023"/>
    <n v="608"/>
    <n v="2424"/>
    <s v="10/4/2023"/>
    <s v="Praise"/>
    <s v="Pending"/>
    <s v="9/20/2023"/>
    <n v="1"/>
    <x v="0"/>
    <x v="1"/>
  </r>
  <r>
    <n v="2425"/>
    <s v="Nancy"/>
    <s v="Thompson"/>
    <n v="65"/>
    <x v="1"/>
    <s v="Address_2425"/>
    <x v="14"/>
    <n v="19458797278"/>
    <s v="nancy.thompson@kag.com"/>
    <x v="1"/>
    <n v="2350.46"/>
    <s v="6/8/2003"/>
    <s v="11/1/2023"/>
    <n v="2425"/>
    <n v="44995"/>
    <x v="1"/>
    <n v="2072.64"/>
    <n v="4423.1000000000004"/>
    <x v="93"/>
    <n v="2425"/>
    <n v="27045.73"/>
    <x v="2"/>
    <n v="6.12"/>
    <n v="12"/>
    <s v="7/2/2020"/>
    <x v="0"/>
    <n v="2425"/>
    <x v="2"/>
    <n v="8336.76"/>
    <n v="2551.33"/>
    <n v="127.57"/>
    <s v="5/2/2023"/>
    <s v="6/11/2023"/>
    <n v="5034"/>
    <n v="2425"/>
    <s v="9/11/2023"/>
    <s v="Complaint"/>
    <s v="Pending"/>
    <s v="3/30/2023"/>
    <n v="1"/>
    <x v="11"/>
    <x v="3"/>
  </r>
  <r>
    <n v="2426"/>
    <s v="Christopher"/>
    <s v="Harris"/>
    <n v="38"/>
    <x v="0"/>
    <s v="Address_2426"/>
    <x v="1"/>
    <n v="19458797279"/>
    <s v="christopher.harris@kag.com"/>
    <x v="0"/>
    <n v="2188.61"/>
    <s v="11/18/2006"/>
    <s v="1/30/2023"/>
    <n v="2426"/>
    <n v="45091"/>
    <x v="2"/>
    <n v="2252.87"/>
    <n v="-64.260000000000005"/>
    <x v="97"/>
    <n v="2426"/>
    <n v="1046.6199999999999"/>
    <x v="0"/>
    <n v="2.48"/>
    <n v="48"/>
    <s v="1/21/2022"/>
    <x v="2"/>
    <n v="2426"/>
    <x v="0"/>
    <n v="2982.17"/>
    <n v="1655.84"/>
    <n v="82.79"/>
    <s v="12/26/2023"/>
    <s v="9/10/2023"/>
    <n v="9987"/>
    <n v="2426"/>
    <s v="7/9/2023"/>
    <s v="Suggestion"/>
    <s v="Pending"/>
    <s v="3/21/2023"/>
    <n v="1"/>
    <x v="7"/>
    <x v="0"/>
  </r>
  <r>
    <n v="2427"/>
    <s v="Margaret"/>
    <s v="Anderson"/>
    <n v="65"/>
    <x v="1"/>
    <s v="Address_2427"/>
    <x v="22"/>
    <n v="19458797280"/>
    <s v="margaret.anderson@kag.com"/>
    <x v="1"/>
    <n v="3955.31"/>
    <s v="5/24/2012"/>
    <s v="1/8/2023"/>
    <n v="2427"/>
    <n v="45079"/>
    <x v="0"/>
    <n v="2739.36"/>
    <n v="6694.67"/>
    <x v="57"/>
    <n v="2427"/>
    <n v="30836.85"/>
    <x v="2"/>
    <n v="9.94"/>
    <n v="48"/>
    <s v="11/11/2021"/>
    <x v="2"/>
    <n v="2427"/>
    <x v="2"/>
    <n v="6040.57"/>
    <n v="3541.94"/>
    <n v="177.1"/>
    <s v="11/10/2023"/>
    <s v="12/22/2023"/>
    <n v="2871"/>
    <n v="2427"/>
    <s v="11/18/2023"/>
    <s v="Suggestion"/>
    <s v="Pending"/>
    <s v="8/17/2023"/>
    <n v="1"/>
    <x v="7"/>
    <x v="3"/>
  </r>
  <r>
    <n v="2428"/>
    <s v="Joshua"/>
    <s v="Rivera"/>
    <n v="46"/>
    <x v="0"/>
    <s v="Address_2428"/>
    <x v="1"/>
    <n v="19458797281"/>
    <s v="joshua.rivera@kag.com"/>
    <x v="1"/>
    <n v="9838.18"/>
    <s v="10/9/2013"/>
    <s v="12/7/2023"/>
    <n v="2428"/>
    <n v="45078"/>
    <x v="1"/>
    <n v="3453.73"/>
    <n v="6384.45"/>
    <x v="76"/>
    <n v="2428"/>
    <n v="45165.74"/>
    <x v="0"/>
    <n v="5.52"/>
    <n v="36"/>
    <s v="1/20/2022"/>
    <x v="1"/>
    <n v="2428"/>
    <x v="2"/>
    <n v="2063.2600000000002"/>
    <n v="2286.9299999999998"/>
    <n v="114.35"/>
    <s v="9/5/2023"/>
    <s v="3/8/2023"/>
    <n v="548"/>
    <n v="2428"/>
    <s v="11/24/2023"/>
    <s v="Complaint"/>
    <s v="Resolved"/>
    <s v="12/7/2023"/>
    <n v="1"/>
    <x v="7"/>
    <x v="1"/>
  </r>
  <r>
    <n v="2429"/>
    <s v="Elizabeth"/>
    <s v="Perez"/>
    <n v="49"/>
    <x v="2"/>
    <s v="Address_2429"/>
    <x v="24"/>
    <n v="19458797282"/>
    <s v="elizabeth.perez@kag.com"/>
    <x v="1"/>
    <n v="3428.63"/>
    <s v="12/18/2011"/>
    <s v="1/8/2023"/>
    <n v="2429"/>
    <n v="45032"/>
    <x v="2"/>
    <n v="1930.44"/>
    <n v="1498.19"/>
    <x v="61"/>
    <n v="2429"/>
    <n v="10321.89"/>
    <x v="1"/>
    <n v="3.26"/>
    <n v="60"/>
    <s v="3/20/2021"/>
    <x v="2"/>
    <n v="2429"/>
    <x v="0"/>
    <n v="7452.15"/>
    <n v="2292.35"/>
    <n v="114.62"/>
    <s v="5/7/2023"/>
    <s v="10/19/2023"/>
    <n v="5475"/>
    <n v="2429"/>
    <s v="12/18/2023"/>
    <s v="Suggestion"/>
    <s v="Pending"/>
    <s v="8/29/2023"/>
    <n v="1"/>
    <x v="1"/>
    <x v="1"/>
  </r>
  <r>
    <n v="2430"/>
    <s v="Matthew"/>
    <s v="Williams"/>
    <n v="42"/>
    <x v="2"/>
    <s v="Address_2430"/>
    <x v="11"/>
    <n v="19458797283"/>
    <s v="matthew.williams@kag.com"/>
    <x v="1"/>
    <n v="534.29"/>
    <s v="9/11/2008"/>
    <s v="8/27/2023"/>
    <n v="2430"/>
    <n v="45216"/>
    <x v="1"/>
    <n v="724.32"/>
    <n v="-190.03"/>
    <x v="10"/>
    <n v="2430"/>
    <n v="19755.689999999999"/>
    <x v="0"/>
    <n v="3.96"/>
    <n v="24"/>
    <s v="2/18/2020"/>
    <x v="2"/>
    <n v="2430"/>
    <x v="0"/>
    <n v="3924.66"/>
    <n v="508.88"/>
    <n v="25.44"/>
    <s v="7/24/2023"/>
    <s v="12/29/2023"/>
    <n v="3751"/>
    <n v="2430"/>
    <s v="7/14/2023"/>
    <s v="Complaint"/>
    <s v="Pending"/>
    <s v="1/29/2023"/>
    <n v="1"/>
    <x v="8"/>
    <x v="0"/>
  </r>
  <r>
    <n v="2431"/>
    <s v="Karen"/>
    <s v="Jackson"/>
    <n v="29"/>
    <x v="1"/>
    <s v="Address_2431"/>
    <x v="19"/>
    <n v="19458797284"/>
    <s v="karen.jackson@kag.com"/>
    <x v="0"/>
    <n v="2729.59"/>
    <s v="12/20/2014"/>
    <s v="7/10/2023"/>
    <n v="2431"/>
    <n v="45264"/>
    <x v="0"/>
    <n v="3917.77"/>
    <n v="-1188.18"/>
    <x v="3"/>
    <n v="2431"/>
    <n v="45901.96"/>
    <x v="0"/>
    <n v="2.09"/>
    <n v="24"/>
    <s v="4/18/2021"/>
    <x v="0"/>
    <n v="2431"/>
    <x v="1"/>
    <n v="9631.43"/>
    <n v="3148.84"/>
    <n v="157.44"/>
    <s v="2/8/2023"/>
    <s v="8/18/2023"/>
    <n v="4581"/>
    <n v="2431"/>
    <s v="12/30/2023"/>
    <s v="Complaint"/>
    <s v="Pending"/>
    <s v="11/1/2023"/>
    <n v="1"/>
    <x v="0"/>
    <x v="4"/>
  </r>
  <r>
    <n v="2432"/>
    <s v="Christopher"/>
    <s v="Baker"/>
    <n v="63"/>
    <x v="2"/>
    <s v="Address_2432"/>
    <x v="9"/>
    <n v="19458797285"/>
    <s v="christopher.baker@kag.com"/>
    <x v="1"/>
    <n v="5627.19"/>
    <s v="4/30/2020"/>
    <s v="5/8/2023"/>
    <n v="2432"/>
    <n v="45285"/>
    <x v="2"/>
    <n v="1310.18"/>
    <n v="6937.37"/>
    <x v="70"/>
    <n v="2432"/>
    <n v="35489.69"/>
    <x v="2"/>
    <n v="1.67"/>
    <n v="60"/>
    <s v="10/24/2020"/>
    <x v="1"/>
    <n v="2432"/>
    <x v="2"/>
    <n v="9162.33"/>
    <n v="455.82"/>
    <n v="22.79"/>
    <s v="11/11/2023"/>
    <s v="8/26/2023"/>
    <n v="6439"/>
    <n v="2432"/>
    <s v="12/20/2023"/>
    <s v="Complaint"/>
    <s v="Pending"/>
    <s v="6/13/2023"/>
    <n v="1"/>
    <x v="0"/>
    <x v="3"/>
  </r>
  <r>
    <n v="2433"/>
    <s v="Margaret"/>
    <s v="King"/>
    <n v="26"/>
    <x v="1"/>
    <s v="Address_2433"/>
    <x v="33"/>
    <n v="19458797286"/>
    <s v="margaret.king@kag.com"/>
    <x v="0"/>
    <n v="4184.18"/>
    <s v="12/29/2014"/>
    <s v="1/11/2023"/>
    <n v="2433"/>
    <n v="45005"/>
    <x v="2"/>
    <n v="2219.9"/>
    <n v="1964.28"/>
    <x v="32"/>
    <n v="2433"/>
    <n v="7630.37"/>
    <x v="2"/>
    <n v="5.0599999999999996"/>
    <n v="12"/>
    <s v="9/24/2021"/>
    <x v="0"/>
    <n v="2433"/>
    <x v="2"/>
    <n v="5307.94"/>
    <n v="1395.61"/>
    <n v="69.78"/>
    <s v="8/20/2023"/>
    <s v="4/19/2023"/>
    <n v="226"/>
    <n v="2433"/>
    <s v="11/29/2023"/>
    <s v="Complaint"/>
    <s v="Pending"/>
    <s v="1/30/2023"/>
    <n v="1"/>
    <x v="11"/>
    <x v="4"/>
  </r>
  <r>
    <n v="2434"/>
    <s v="Elizabeth"/>
    <s v="Wright"/>
    <n v="24"/>
    <x v="2"/>
    <s v="Address_2434"/>
    <x v="7"/>
    <n v="19458797287"/>
    <s v="elizabeth.wright@kag.com"/>
    <x v="0"/>
    <n v="7764.81"/>
    <s v="8/20/2000"/>
    <s v="9/13/2023"/>
    <n v="2434"/>
    <n v="45037"/>
    <x v="2"/>
    <n v="3165.32"/>
    <n v="10930.13"/>
    <x v="4"/>
    <n v="2434"/>
    <n v="19717.73"/>
    <x v="0"/>
    <n v="9.57"/>
    <n v="60"/>
    <s v="3/3/2020"/>
    <x v="2"/>
    <n v="2434"/>
    <x v="0"/>
    <n v="8103.77"/>
    <n v="900.41"/>
    <n v="45.02"/>
    <s v="1/18/2023"/>
    <s v="9/12/2023"/>
    <n v="9631"/>
    <n v="2434"/>
    <s v="1/13/2023"/>
    <s v="Suggestion"/>
    <s v="Resolved"/>
    <s v="8/26/2023"/>
    <n v="1"/>
    <x v="1"/>
    <x v="2"/>
  </r>
  <r>
    <n v="2435"/>
    <s v="Steven"/>
    <s v="Roberts"/>
    <n v="31"/>
    <x v="1"/>
    <s v="Address_2435"/>
    <x v="18"/>
    <n v="19458797288"/>
    <s v="steven.roberts@kag.com"/>
    <x v="1"/>
    <n v="6111.99"/>
    <s v="4/2/2003"/>
    <s v="8/21/2023"/>
    <n v="2435"/>
    <n v="45194"/>
    <x v="2"/>
    <n v="4827.18"/>
    <n v="1284.81"/>
    <x v="45"/>
    <n v="2435"/>
    <n v="38043.760000000002"/>
    <x v="1"/>
    <n v="2.11"/>
    <n v="48"/>
    <s v="6/4/2020"/>
    <x v="0"/>
    <n v="2435"/>
    <x v="2"/>
    <n v="1668.01"/>
    <n v="4725.62"/>
    <n v="236.28"/>
    <s v="6/29/2023"/>
    <s v="6/11/2023"/>
    <n v="1145"/>
    <n v="2435"/>
    <s v="8/4/2023"/>
    <s v="Suggestion"/>
    <s v="Pending"/>
    <s v="8/1/2023"/>
    <n v="1"/>
    <x v="6"/>
    <x v="4"/>
  </r>
  <r>
    <n v="2436"/>
    <s v="Stephanie"/>
    <s v="Smith"/>
    <n v="37"/>
    <x v="1"/>
    <s v="Address_2436"/>
    <x v="23"/>
    <n v="19458797289"/>
    <s v="stephanie.smith@kag.com"/>
    <x v="0"/>
    <n v="5638.63"/>
    <s v="11/6/2014"/>
    <s v="7/5/2023"/>
    <n v="2436"/>
    <n v="45074"/>
    <x v="2"/>
    <n v="177.59"/>
    <n v="5816.22"/>
    <x v="70"/>
    <n v="2436"/>
    <n v="33574.11"/>
    <x v="0"/>
    <n v="9.1199999999999992"/>
    <n v="48"/>
    <s v="5/27/2021"/>
    <x v="0"/>
    <n v="2436"/>
    <x v="2"/>
    <n v="8040.85"/>
    <n v="401.1"/>
    <n v="20.059999999999999"/>
    <s v="12/30/2023"/>
    <s v="10/30/2023"/>
    <n v="6106"/>
    <n v="2436"/>
    <s v="1/29/2023"/>
    <s v="Complaint"/>
    <s v="Pending"/>
    <s v="6/11/2023"/>
    <n v="1"/>
    <x v="10"/>
    <x v="0"/>
  </r>
  <r>
    <n v="2437"/>
    <s v="Robert"/>
    <s v="Lee"/>
    <n v="37"/>
    <x v="2"/>
    <s v="Address_2437"/>
    <x v="38"/>
    <n v="19458797290"/>
    <s v="robert.lee@kag.com"/>
    <x v="1"/>
    <n v="3297.64"/>
    <s v="8/20/2013"/>
    <s v="5/1/2023"/>
    <n v="2437"/>
    <n v="45261"/>
    <x v="0"/>
    <n v="2599.15"/>
    <n v="5896.79"/>
    <x v="38"/>
    <n v="2437"/>
    <n v="8627.27"/>
    <x v="1"/>
    <n v="8.17"/>
    <n v="24"/>
    <s v="7/31/2021"/>
    <x v="1"/>
    <n v="2437"/>
    <x v="2"/>
    <n v="5028.43"/>
    <n v="2312.4899999999998"/>
    <n v="115.62"/>
    <s v="8/2/2023"/>
    <s v="5/11/2023"/>
    <n v="2400"/>
    <n v="2437"/>
    <s v="12/14/2023"/>
    <s v="Suggestion"/>
    <s v="Resolved"/>
    <s v="6/30/2023"/>
    <n v="1"/>
    <x v="0"/>
    <x v="0"/>
  </r>
  <r>
    <n v="2438"/>
    <s v="Timothy"/>
    <s v="Lewis"/>
    <n v="27"/>
    <x v="2"/>
    <s v="Address_2438"/>
    <x v="27"/>
    <n v="19458797291"/>
    <s v="timothy.lewis@kag.com"/>
    <x v="0"/>
    <n v="5563.28"/>
    <s v="3/1/2019"/>
    <s v="6/16/2023"/>
    <n v="2438"/>
    <n v="45262"/>
    <x v="2"/>
    <n v="4681.26"/>
    <n v="882.02"/>
    <x v="94"/>
    <n v="2438"/>
    <n v="4061.62"/>
    <x v="1"/>
    <n v="8.26"/>
    <n v="36"/>
    <s v="11/12/2021"/>
    <x v="2"/>
    <n v="2438"/>
    <x v="2"/>
    <n v="1851.64"/>
    <n v="3064.61"/>
    <n v="153.22999999999999"/>
    <s v="1/4/2023"/>
    <s v="6/13/2023"/>
    <n v="9187"/>
    <n v="2438"/>
    <s v="9/14/2023"/>
    <s v="Suggestion"/>
    <s v="Resolved"/>
    <s v="6/26/2023"/>
    <n v="1"/>
    <x v="0"/>
    <x v="4"/>
  </r>
  <r>
    <n v="2439"/>
    <s v="Ronald"/>
    <s v="Garcia"/>
    <n v="28"/>
    <x v="2"/>
    <s v="Address_2439"/>
    <x v="26"/>
    <n v="19458797292"/>
    <s v="ronald.garcia@kag.com"/>
    <x v="0"/>
    <n v="6194.35"/>
    <s v="5/30/2013"/>
    <s v="5/24/2023"/>
    <n v="2439"/>
    <n v="45243"/>
    <x v="2"/>
    <n v="1283.18"/>
    <n v="7477.53"/>
    <x v="11"/>
    <n v="2439"/>
    <n v="34401.58"/>
    <x v="2"/>
    <n v="7.39"/>
    <n v="12"/>
    <s v="8/3/2022"/>
    <x v="1"/>
    <n v="2439"/>
    <x v="1"/>
    <n v="3505.1"/>
    <n v="2330.21"/>
    <n v="116.51"/>
    <s v="10/17/2023"/>
    <s v="11/4/2023"/>
    <n v="7255"/>
    <n v="2439"/>
    <s v="7/10/2023"/>
    <s v="Praise"/>
    <s v="Resolved"/>
    <s v="1/28/2023"/>
    <n v="-1"/>
    <x v="4"/>
    <x v="4"/>
  </r>
  <r>
    <n v="2440"/>
    <s v="Andrew"/>
    <s v="Torres"/>
    <n v="56"/>
    <x v="2"/>
    <s v="Address_2440"/>
    <x v="23"/>
    <n v="19458797293"/>
    <s v="andrew.torres@kag.com"/>
    <x v="0"/>
    <n v="1874.13"/>
    <s v="2/26/2013"/>
    <s v="11/23/2023"/>
    <n v="2440"/>
    <n v="44997"/>
    <x v="1"/>
    <n v="570.37"/>
    <n v="2444.5"/>
    <x v="96"/>
    <n v="2440"/>
    <n v="30842.12"/>
    <x v="1"/>
    <n v="6.33"/>
    <n v="60"/>
    <s v="6/6/2021"/>
    <x v="0"/>
    <n v="2440"/>
    <x v="0"/>
    <n v="3694.22"/>
    <n v="3309.14"/>
    <n v="165.46"/>
    <s v="3/18/2023"/>
    <s v="12/5/2023"/>
    <n v="4649"/>
    <n v="2440"/>
    <s v="6/25/2023"/>
    <s v="Suggestion"/>
    <s v="Resolved"/>
    <s v="9/12/2023"/>
    <n v="1"/>
    <x v="11"/>
    <x v="1"/>
  </r>
  <r>
    <n v="2441"/>
    <s v="Amanda"/>
    <s v="Smith"/>
    <n v="36"/>
    <x v="1"/>
    <s v="Address_2441"/>
    <x v="14"/>
    <n v="19458797294"/>
    <s v="amanda.smith@kag.com"/>
    <x v="1"/>
    <n v="7385.09"/>
    <s v="4/28/2002"/>
    <s v="12/18/2023"/>
    <n v="2441"/>
    <n v="45167"/>
    <x v="2"/>
    <n v="2988.23"/>
    <n v="10373.32"/>
    <x v="26"/>
    <n v="2441"/>
    <n v="3907.79"/>
    <x v="0"/>
    <n v="2.09"/>
    <n v="48"/>
    <s v="5/30/2021"/>
    <x v="1"/>
    <n v="2441"/>
    <x v="2"/>
    <n v="7450.53"/>
    <n v="157.65"/>
    <n v="7.88"/>
    <s v="1/2/2023"/>
    <s v="7/27/2023"/>
    <n v="8976"/>
    <n v="2441"/>
    <s v="6/27/2023"/>
    <s v="Complaint"/>
    <s v="Pending"/>
    <s v="12/6/2023"/>
    <n v="-1"/>
    <x v="5"/>
    <x v="0"/>
  </r>
  <r>
    <n v="2442"/>
    <s v="Kimberly"/>
    <s v="Smith"/>
    <n v="36"/>
    <x v="1"/>
    <s v="Address_2442"/>
    <x v="15"/>
    <n v="19458797295"/>
    <s v="kimberly.smith@kag.com"/>
    <x v="1"/>
    <n v="3990.04"/>
    <s v="7/8/2004"/>
    <s v="4/11/2023"/>
    <n v="2442"/>
    <n v="45154"/>
    <x v="0"/>
    <n v="769.44"/>
    <n v="4759.4799999999996"/>
    <x v="15"/>
    <n v="2442"/>
    <n v="48765.78"/>
    <x v="2"/>
    <n v="6.18"/>
    <n v="48"/>
    <s v="11/26/2022"/>
    <x v="1"/>
    <n v="2442"/>
    <x v="2"/>
    <n v="8078.67"/>
    <n v="4636.8"/>
    <n v="231.84"/>
    <s v="9/15/2023"/>
    <s v="7/21/2023"/>
    <n v="6197"/>
    <n v="2442"/>
    <s v="9/15/2023"/>
    <s v="Complaint"/>
    <s v="Resolved"/>
    <s v="9/16/2023"/>
    <n v="1"/>
    <x v="5"/>
    <x v="0"/>
  </r>
  <r>
    <n v="2443"/>
    <s v="Steven"/>
    <s v="Clark"/>
    <n v="60"/>
    <x v="2"/>
    <s v="Address_2443"/>
    <x v="28"/>
    <n v="19458797296"/>
    <s v="steven.clark@kag.com"/>
    <x v="1"/>
    <n v="7448.53"/>
    <s v="3/11/2022"/>
    <s v="1/22/2023"/>
    <n v="2443"/>
    <n v="45076"/>
    <x v="0"/>
    <n v="4395.57"/>
    <n v="3052.96"/>
    <x v="95"/>
    <n v="2443"/>
    <n v="13369.49"/>
    <x v="2"/>
    <n v="4.17"/>
    <n v="36"/>
    <s v="9/21/2020"/>
    <x v="2"/>
    <n v="2443"/>
    <x v="2"/>
    <n v="5799.95"/>
    <n v="1773.84"/>
    <n v="88.69"/>
    <s v="8/28/2023"/>
    <s v="6/10/2023"/>
    <n v="3953"/>
    <n v="2443"/>
    <s v="6/21/2023"/>
    <s v="Complaint"/>
    <s v="Pending"/>
    <s v="11/30/2023"/>
    <n v="1"/>
    <x v="10"/>
    <x v="1"/>
  </r>
  <r>
    <n v="2444"/>
    <s v="Charles"/>
    <s v="Lee"/>
    <n v="23"/>
    <x v="2"/>
    <s v="Address_2444"/>
    <x v="34"/>
    <n v="19458797297"/>
    <s v="charles.lee@kag.com"/>
    <x v="0"/>
    <n v="1859.33"/>
    <s v="4/12/2022"/>
    <s v="7/18/2023"/>
    <n v="2444"/>
    <n v="44999"/>
    <x v="0"/>
    <n v="3618.63"/>
    <n v="-1759.3"/>
    <x v="40"/>
    <n v="2444"/>
    <n v="19915.150000000001"/>
    <x v="2"/>
    <n v="1.95"/>
    <n v="48"/>
    <s v="9/14/2021"/>
    <x v="1"/>
    <n v="2444"/>
    <x v="0"/>
    <n v="3976.86"/>
    <n v="2164.2199999999998"/>
    <n v="108.21"/>
    <s v="1/18/2023"/>
    <s v="5/9/2023"/>
    <n v="7393"/>
    <n v="2444"/>
    <s v="7/21/2023"/>
    <s v="Complaint"/>
    <s v="Pending"/>
    <s v="8/28/2023"/>
    <n v="1"/>
    <x v="11"/>
    <x v="2"/>
  </r>
  <r>
    <n v="2445"/>
    <s v="Thomas"/>
    <s v="Thomas"/>
    <n v="25"/>
    <x v="0"/>
    <s v="Address_2445"/>
    <x v="26"/>
    <n v="19458797298"/>
    <s v="thomas.thomas@kag.com"/>
    <x v="1"/>
    <n v="6599.56"/>
    <s v="3/22/2016"/>
    <s v="9/26/2023"/>
    <n v="2445"/>
    <n v="44943"/>
    <x v="1"/>
    <n v="613.91"/>
    <n v="5985.65"/>
    <x v="1"/>
    <n v="2445"/>
    <n v="9702.2800000000007"/>
    <x v="1"/>
    <n v="8.23"/>
    <n v="60"/>
    <s v="6/1/2021"/>
    <x v="0"/>
    <n v="2445"/>
    <x v="0"/>
    <n v="4667.05"/>
    <n v="2689.16"/>
    <n v="134.46"/>
    <s v="12/11/2023"/>
    <s v="11/24/2023"/>
    <n v="1937"/>
    <n v="2445"/>
    <s v="10/20/2023"/>
    <s v="Complaint"/>
    <s v="Pending"/>
    <s v="10/3/2023"/>
    <n v="1"/>
    <x v="3"/>
    <x v="2"/>
  </r>
  <r>
    <n v="2446"/>
    <s v="Lisa"/>
    <s v="Baker"/>
    <n v="18"/>
    <x v="1"/>
    <s v="Address_2446"/>
    <x v="12"/>
    <n v="19458797299"/>
    <s v="lisa.baker@kag.com"/>
    <x v="0"/>
    <n v="366.14"/>
    <s v="11/22/2001"/>
    <s v="3/23/2023"/>
    <n v="2446"/>
    <n v="45023"/>
    <x v="2"/>
    <n v="2891.47"/>
    <n v="-2525.33"/>
    <x v="67"/>
    <n v="2446"/>
    <n v="41597.589999999997"/>
    <x v="0"/>
    <n v="5.92"/>
    <n v="24"/>
    <s v="1/18/2022"/>
    <x v="1"/>
    <n v="2446"/>
    <x v="2"/>
    <n v="6624.61"/>
    <n v="3221.55"/>
    <n v="161.08000000000001"/>
    <s v="5/6/2023"/>
    <s v="10/27/2023"/>
    <n v="3540"/>
    <n v="2446"/>
    <s v="2/12/2023"/>
    <s v="Praise"/>
    <s v="Resolved"/>
    <s v="9/21/2023"/>
    <n v="1"/>
    <x v="1"/>
    <x v="2"/>
  </r>
  <r>
    <n v="2447"/>
    <s v="Deborah"/>
    <s v="Flores"/>
    <n v="40"/>
    <x v="1"/>
    <s v="Address_2447"/>
    <x v="10"/>
    <n v="19458797300"/>
    <s v="deborah.flores@kag.com"/>
    <x v="0"/>
    <n v="1673.76"/>
    <s v="1/8/2000"/>
    <s v="6/19/2023"/>
    <n v="2447"/>
    <n v="45184"/>
    <x v="0"/>
    <n v="145.30000000000001"/>
    <n v="1528.46"/>
    <x v="12"/>
    <n v="2447"/>
    <n v="48165.84"/>
    <x v="0"/>
    <n v="7.7"/>
    <n v="24"/>
    <s v="1/28/2022"/>
    <x v="0"/>
    <n v="2447"/>
    <x v="1"/>
    <n v="6683.47"/>
    <n v="627.80999999999995"/>
    <n v="31.39"/>
    <s v="1/25/2023"/>
    <s v="6/14/2023"/>
    <n v="5602"/>
    <n v="2447"/>
    <s v="3/24/2023"/>
    <s v="Suggestion"/>
    <s v="Pending"/>
    <s v="1/18/2023"/>
    <n v="1"/>
    <x v="6"/>
    <x v="0"/>
  </r>
  <r>
    <n v="2448"/>
    <s v="Paul"/>
    <s v="Sanchez"/>
    <n v="57"/>
    <x v="2"/>
    <s v="Address_2448"/>
    <x v="27"/>
    <n v="19458797301"/>
    <s v="paul.sanchez@kag.com"/>
    <x v="0"/>
    <n v="8922.1"/>
    <s v="9/13/2005"/>
    <s v="1/13/2023"/>
    <n v="2448"/>
    <n v="45189"/>
    <x v="2"/>
    <n v="4227.3999999999996"/>
    <n v="13149.5"/>
    <x v="69"/>
    <n v="2448"/>
    <n v="11451.98"/>
    <x v="2"/>
    <n v="5.32"/>
    <n v="12"/>
    <s v="2/24/2022"/>
    <x v="1"/>
    <n v="2448"/>
    <x v="1"/>
    <n v="2629.84"/>
    <n v="1835.06"/>
    <n v="91.75"/>
    <s v="8/22/2023"/>
    <s v="4/29/2023"/>
    <n v="7286"/>
    <n v="2448"/>
    <s v="6/4/2023"/>
    <s v="Suggestion"/>
    <s v="Resolved"/>
    <s v="2/18/2023"/>
    <n v="1"/>
    <x v="6"/>
    <x v="1"/>
  </r>
  <r>
    <n v="2449"/>
    <s v="Joseph"/>
    <s v="Thomas"/>
    <n v="54"/>
    <x v="0"/>
    <s v="Address_2449"/>
    <x v="36"/>
    <n v="19458797302"/>
    <s v="joseph.thomas@kag.com"/>
    <x v="0"/>
    <n v="4668.57"/>
    <s v="5/29/2013"/>
    <s v="7/16/2023"/>
    <n v="2449"/>
    <n v="45149"/>
    <x v="0"/>
    <n v="1035.1300000000001"/>
    <n v="3633.44"/>
    <x v="79"/>
    <n v="2449"/>
    <n v="14875.29"/>
    <x v="1"/>
    <n v="5.97"/>
    <n v="60"/>
    <s v="11/3/2022"/>
    <x v="1"/>
    <n v="2449"/>
    <x v="1"/>
    <n v="5505.22"/>
    <n v="2980.78"/>
    <n v="149.04"/>
    <s v="7/14/2023"/>
    <s v="5/19/2023"/>
    <n v="5714"/>
    <n v="2449"/>
    <s v="6/25/2023"/>
    <s v="Suggestion"/>
    <s v="Pending"/>
    <s v="5/25/2023"/>
    <n v="1"/>
    <x v="5"/>
    <x v="1"/>
  </r>
  <r>
    <n v="2450"/>
    <s v="Andrew"/>
    <s v="Ramirez"/>
    <n v="27"/>
    <x v="2"/>
    <s v="Address_2450"/>
    <x v="34"/>
    <n v="19458797303"/>
    <s v="andrew.ramirez@kag.com"/>
    <x v="1"/>
    <n v="5127.84"/>
    <s v="8/30/2004"/>
    <s v="4/5/2023"/>
    <n v="2450"/>
    <n v="44940"/>
    <x v="0"/>
    <n v="3661.76"/>
    <n v="8789.6"/>
    <x v="78"/>
    <n v="2450"/>
    <n v="35619.279999999999"/>
    <x v="0"/>
    <n v="7.41"/>
    <n v="48"/>
    <s v="3/12/2020"/>
    <x v="1"/>
    <n v="2450"/>
    <x v="1"/>
    <n v="6106.21"/>
    <n v="2639.59"/>
    <n v="131.97999999999999"/>
    <s v="7/6/2023"/>
    <s v="11/3/2023"/>
    <n v="563"/>
    <n v="2450"/>
    <s v="6/24/2023"/>
    <s v="Suggestion"/>
    <s v="Resolved"/>
    <s v="11/16/2023"/>
    <n v="1"/>
    <x v="3"/>
    <x v="4"/>
  </r>
  <r>
    <n v="2451"/>
    <s v="Betty"/>
    <s v="Smith"/>
    <n v="19"/>
    <x v="1"/>
    <s v="Address_2451"/>
    <x v="5"/>
    <n v="19458797304"/>
    <s v="betty.smith@kag.com"/>
    <x v="1"/>
    <n v="9085.02"/>
    <s v="4/24/2014"/>
    <s v="9/24/2023"/>
    <n v="2451"/>
    <n v="45186"/>
    <x v="0"/>
    <n v="540.54999999999995"/>
    <n v="8544.4699999999993"/>
    <x v="61"/>
    <n v="2451"/>
    <n v="26866.57"/>
    <x v="1"/>
    <n v="3.22"/>
    <n v="48"/>
    <s v="11/21/2020"/>
    <x v="2"/>
    <n v="2451"/>
    <x v="0"/>
    <n v="7746.12"/>
    <n v="258.25"/>
    <n v="12.91"/>
    <s v="1/28/2023"/>
    <s v="9/24/2023"/>
    <n v="7739"/>
    <n v="2451"/>
    <s v="8/22/2023"/>
    <s v="Praise"/>
    <s v="Pending"/>
    <s v="4/26/2023"/>
    <n v="1"/>
    <x v="6"/>
    <x v="2"/>
  </r>
  <r>
    <n v="2452"/>
    <s v="John"/>
    <s v="Scott"/>
    <n v="53"/>
    <x v="1"/>
    <s v="Address_2452"/>
    <x v="0"/>
    <n v="19458797305"/>
    <s v="john.scott@kag.com"/>
    <x v="0"/>
    <n v="4900.84"/>
    <s v="10/23/2022"/>
    <s v="11/15/2023"/>
    <n v="2452"/>
    <n v="45099"/>
    <x v="1"/>
    <n v="2367.4"/>
    <n v="7268.24"/>
    <x v="91"/>
    <n v="2452"/>
    <n v="6148.31"/>
    <x v="2"/>
    <n v="8.6199999999999992"/>
    <n v="60"/>
    <s v="4/12/2021"/>
    <x v="1"/>
    <n v="2452"/>
    <x v="0"/>
    <n v="5204.0600000000004"/>
    <n v="3750.36"/>
    <n v="187.52"/>
    <s v="3/16/2023"/>
    <s v="1/23/2023"/>
    <n v="3198"/>
    <n v="2452"/>
    <s v="3/26/2023"/>
    <s v="Complaint"/>
    <s v="Pending"/>
    <s v="1/4/2023"/>
    <n v="1"/>
    <x v="7"/>
    <x v="1"/>
  </r>
  <r>
    <n v="2453"/>
    <s v="Emily"/>
    <s v="Martinez"/>
    <n v="19"/>
    <x v="0"/>
    <s v="Address_2453"/>
    <x v="23"/>
    <n v="19458797306"/>
    <s v="emily.martinez@kag.com"/>
    <x v="0"/>
    <n v="6580.43"/>
    <s v="5/25/2009"/>
    <s v="12/24/2023"/>
    <n v="2453"/>
    <n v="45117"/>
    <x v="2"/>
    <n v="4646.8599999999997"/>
    <n v="1933.57"/>
    <x v="83"/>
    <n v="2453"/>
    <n v="46502.35"/>
    <x v="0"/>
    <n v="4.79"/>
    <n v="24"/>
    <s v="4/28/2022"/>
    <x v="0"/>
    <n v="2453"/>
    <x v="2"/>
    <n v="9429.7999999999993"/>
    <n v="1934.89"/>
    <n v="96.74"/>
    <s v="12/26/2023"/>
    <s v="2/21/2023"/>
    <n v="2626"/>
    <n v="2453"/>
    <s v="7/19/2023"/>
    <s v="Suggestion"/>
    <s v="Resolved"/>
    <s v="5/31/2023"/>
    <n v="1"/>
    <x v="2"/>
    <x v="2"/>
  </r>
  <r>
    <n v="2454"/>
    <s v="William"/>
    <s v="Nelson"/>
    <n v="32"/>
    <x v="2"/>
    <s v="Address_2454"/>
    <x v="18"/>
    <n v="19458797307"/>
    <s v="william.nelson@kag.com"/>
    <x v="0"/>
    <n v="2297.36"/>
    <s v="10/20/2001"/>
    <s v="2/20/2023"/>
    <n v="2454"/>
    <n v="45192"/>
    <x v="2"/>
    <n v="381.64"/>
    <n v="2679"/>
    <x v="0"/>
    <n v="2454"/>
    <n v="30946.400000000001"/>
    <x v="0"/>
    <n v="7.38"/>
    <n v="48"/>
    <s v="2/22/2020"/>
    <x v="0"/>
    <n v="2454"/>
    <x v="0"/>
    <n v="6990.46"/>
    <n v="97.25"/>
    <n v="4.8600000000000003"/>
    <s v="5/4/2023"/>
    <s v="4/19/2023"/>
    <n v="2983"/>
    <n v="2454"/>
    <s v="11/26/2023"/>
    <s v="Complaint"/>
    <s v="Pending"/>
    <s v="11/2/2023"/>
    <n v="1"/>
    <x v="6"/>
    <x v="4"/>
  </r>
  <r>
    <n v="2455"/>
    <s v="Elizabeth"/>
    <s v="Taylor"/>
    <n v="37"/>
    <x v="0"/>
    <s v="Address_2455"/>
    <x v="1"/>
    <n v="19458797308"/>
    <s v="elizabeth.taylor@kag.com"/>
    <x v="1"/>
    <n v="907.57"/>
    <s v="10/5/2012"/>
    <s v="7/7/2023"/>
    <n v="2455"/>
    <n v="44971"/>
    <x v="2"/>
    <n v="1483.9"/>
    <n v="-576.33000000000004"/>
    <x v="90"/>
    <n v="2455"/>
    <n v="15761.62"/>
    <x v="1"/>
    <n v="3.93"/>
    <n v="48"/>
    <s v="10/5/2022"/>
    <x v="2"/>
    <n v="2455"/>
    <x v="1"/>
    <n v="7499.28"/>
    <n v="3983.14"/>
    <n v="199.16"/>
    <s v="9/22/2023"/>
    <s v="7/8/2023"/>
    <n v="5017"/>
    <n v="2455"/>
    <s v="5/14/2023"/>
    <s v="Suggestion"/>
    <s v="Resolved"/>
    <s v="7/23/2023"/>
    <n v="1"/>
    <x v="9"/>
    <x v="0"/>
  </r>
  <r>
    <n v="2456"/>
    <s v="David"/>
    <s v="Thompson"/>
    <n v="59"/>
    <x v="2"/>
    <s v="Address_2456"/>
    <x v="9"/>
    <n v="19458797309"/>
    <s v="david.thompson@kag.com"/>
    <x v="0"/>
    <n v="3598.18"/>
    <s v="5/30/2009"/>
    <s v="10/30/2023"/>
    <n v="2456"/>
    <n v="45142"/>
    <x v="2"/>
    <n v="3915.3"/>
    <n v="-317.12"/>
    <x v="57"/>
    <n v="2456"/>
    <n v="25000.35"/>
    <x v="1"/>
    <n v="7.32"/>
    <n v="60"/>
    <s v="2/18/2020"/>
    <x v="1"/>
    <n v="2456"/>
    <x v="2"/>
    <n v="6277.74"/>
    <n v="28.78"/>
    <n v="1.44"/>
    <s v="7/25/2023"/>
    <s v="4/10/2023"/>
    <n v="189"/>
    <n v="2456"/>
    <s v="1/27/2023"/>
    <s v="Praise"/>
    <s v="Resolved"/>
    <s v="9/14/2023"/>
    <n v="1"/>
    <x v="5"/>
    <x v="1"/>
  </r>
  <r>
    <n v="2457"/>
    <s v="Susan"/>
    <s v="Miller"/>
    <n v="38"/>
    <x v="0"/>
    <s v="Address_2457"/>
    <x v="1"/>
    <n v="19458797310"/>
    <s v="susan.miller@kag.com"/>
    <x v="1"/>
    <n v="8006.93"/>
    <s v="7/11/2007"/>
    <s v="1/4/2023"/>
    <n v="2457"/>
    <n v="45226"/>
    <x v="0"/>
    <n v="2322.1799999999998"/>
    <n v="5684.75"/>
    <x v="52"/>
    <n v="2457"/>
    <n v="25512.1"/>
    <x v="2"/>
    <n v="1.39"/>
    <n v="12"/>
    <s v="6/30/2022"/>
    <x v="0"/>
    <n v="2457"/>
    <x v="0"/>
    <n v="8609.0499999999993"/>
    <n v="1010.69"/>
    <n v="50.53"/>
    <s v="9/10/2023"/>
    <s v="2/1/2023"/>
    <n v="5415"/>
    <n v="2457"/>
    <s v="6/25/2023"/>
    <s v="Praise"/>
    <s v="Pending"/>
    <s v="2/4/2023"/>
    <n v="1"/>
    <x v="8"/>
    <x v="0"/>
  </r>
  <r>
    <n v="2458"/>
    <s v="Richard"/>
    <s v="Baker"/>
    <n v="47"/>
    <x v="2"/>
    <s v="Address_2458"/>
    <x v="36"/>
    <n v="19458797311"/>
    <s v="richard.baker@kag.com"/>
    <x v="1"/>
    <n v="4523.6899999999996"/>
    <s v="7/28/2020"/>
    <s v="9/20/2023"/>
    <n v="2458"/>
    <n v="45109"/>
    <x v="2"/>
    <n v="3255.01"/>
    <n v="1268.68"/>
    <x v="15"/>
    <n v="2458"/>
    <n v="26745.47"/>
    <x v="2"/>
    <n v="9.36"/>
    <n v="60"/>
    <s v="9/26/2021"/>
    <x v="1"/>
    <n v="2458"/>
    <x v="2"/>
    <n v="4236.21"/>
    <n v="3622.7"/>
    <n v="181.14"/>
    <s v="2/2/2023"/>
    <s v="8/27/2023"/>
    <n v="8538"/>
    <n v="2458"/>
    <s v="5/18/2023"/>
    <s v="Suggestion"/>
    <s v="Pending"/>
    <s v="8/10/2023"/>
    <n v="1"/>
    <x v="2"/>
    <x v="1"/>
  </r>
  <r>
    <n v="2459"/>
    <s v="Matthew"/>
    <s v="Miller"/>
    <n v="41"/>
    <x v="2"/>
    <s v="Address_2459"/>
    <x v="20"/>
    <n v="19458797312"/>
    <s v="matthew.miller@kag.com"/>
    <x v="1"/>
    <n v="1764.69"/>
    <s v="11/14/2017"/>
    <s v="12/9/2023"/>
    <n v="2459"/>
    <n v="45072"/>
    <x v="1"/>
    <n v="4061.92"/>
    <n v="-2297.23"/>
    <x v="10"/>
    <n v="2459"/>
    <n v="25367.98"/>
    <x v="0"/>
    <n v="8.08"/>
    <n v="48"/>
    <s v="10/1/2022"/>
    <x v="2"/>
    <n v="2459"/>
    <x v="0"/>
    <n v="1288.32"/>
    <n v="2965.52"/>
    <n v="148.28"/>
    <s v="1/21/2023"/>
    <s v="11/25/2023"/>
    <n v="4166"/>
    <n v="2459"/>
    <s v="12/19/2023"/>
    <s v="Complaint"/>
    <s v="Resolved"/>
    <s v="5/29/2023"/>
    <n v="1"/>
    <x v="10"/>
    <x v="0"/>
  </r>
  <r>
    <n v="2460"/>
    <s v="Mary"/>
    <s v="Baker"/>
    <n v="19"/>
    <x v="2"/>
    <s v="Address_2460"/>
    <x v="19"/>
    <n v="19458797313"/>
    <s v="mary.baker@kag.com"/>
    <x v="0"/>
    <n v="5496.47"/>
    <s v="5/1/2002"/>
    <s v="1/31/2023"/>
    <n v="2460"/>
    <n v="44937"/>
    <x v="1"/>
    <n v="3922.41"/>
    <n v="9418.8799999999992"/>
    <x v="55"/>
    <n v="2460"/>
    <n v="28527.87"/>
    <x v="0"/>
    <n v="6.98"/>
    <n v="60"/>
    <s v="12/7/2022"/>
    <x v="1"/>
    <n v="2460"/>
    <x v="2"/>
    <n v="2030.73"/>
    <n v="2790.14"/>
    <n v="139.51"/>
    <s v="4/29/2023"/>
    <s v="11/4/2023"/>
    <n v="6996"/>
    <n v="2460"/>
    <s v="11/22/2023"/>
    <s v="Suggestion"/>
    <s v="Resolved"/>
    <s v="4/24/2023"/>
    <n v="1"/>
    <x v="3"/>
    <x v="2"/>
  </r>
  <r>
    <n v="2461"/>
    <s v="Andrew"/>
    <s v="Anderson"/>
    <n v="55"/>
    <x v="1"/>
    <s v="Address_2461"/>
    <x v="2"/>
    <n v="19458797314"/>
    <s v="andrew.anderson@kag.com"/>
    <x v="1"/>
    <n v="2712.02"/>
    <s v="6/1/2007"/>
    <s v="4/28/2023"/>
    <n v="2461"/>
    <n v="45168"/>
    <x v="1"/>
    <n v="1982.91"/>
    <n v="729.11"/>
    <x v="20"/>
    <n v="2461"/>
    <n v="20274.28"/>
    <x v="2"/>
    <n v="3.91"/>
    <n v="60"/>
    <s v="3/4/2021"/>
    <x v="1"/>
    <n v="2461"/>
    <x v="1"/>
    <n v="4855.3999999999996"/>
    <n v="2533.8000000000002"/>
    <n v="126.69"/>
    <s v="2/12/2023"/>
    <s v="4/10/2023"/>
    <n v="5362"/>
    <n v="2461"/>
    <s v="2/13/2023"/>
    <s v="Suggestion"/>
    <s v="Resolved"/>
    <s v="10/18/2023"/>
    <n v="1"/>
    <x v="5"/>
    <x v="1"/>
  </r>
  <r>
    <n v="2462"/>
    <s v="John"/>
    <s v="King"/>
    <n v="39"/>
    <x v="2"/>
    <s v="Address_2462"/>
    <x v="34"/>
    <n v="19458797315"/>
    <s v="john.king@kag.com"/>
    <x v="1"/>
    <n v="9472.01"/>
    <s v="8/4/2010"/>
    <s v="7/28/2023"/>
    <n v="2462"/>
    <n v="45108"/>
    <x v="2"/>
    <n v="2158.81"/>
    <n v="7313.2"/>
    <x v="36"/>
    <n v="2462"/>
    <n v="8161.97"/>
    <x v="0"/>
    <n v="8.58"/>
    <n v="12"/>
    <s v="2/13/2021"/>
    <x v="0"/>
    <n v="2462"/>
    <x v="1"/>
    <n v="4531.22"/>
    <n v="4790.7700000000004"/>
    <n v="239.54"/>
    <s v="5/26/2023"/>
    <s v="8/9/2023"/>
    <n v="5604"/>
    <n v="2462"/>
    <s v="9/30/2023"/>
    <s v="Praise"/>
    <s v="Resolved"/>
    <s v="8/3/2023"/>
    <n v="1"/>
    <x v="2"/>
    <x v="0"/>
  </r>
  <r>
    <n v="2463"/>
    <s v="Charles"/>
    <s v="Rivera"/>
    <n v="46"/>
    <x v="1"/>
    <s v="Address_2463"/>
    <x v="32"/>
    <n v="19458797316"/>
    <s v="charles.rivera@kag.com"/>
    <x v="1"/>
    <n v="5816.39"/>
    <s v="7/23/2020"/>
    <s v="7/21/2023"/>
    <n v="2463"/>
    <n v="45055"/>
    <x v="1"/>
    <n v="2859.89"/>
    <n v="8676.2800000000007"/>
    <x v="83"/>
    <n v="2463"/>
    <n v="33564.57"/>
    <x v="0"/>
    <n v="7.91"/>
    <n v="24"/>
    <s v="6/6/2021"/>
    <x v="2"/>
    <n v="2463"/>
    <x v="1"/>
    <n v="5023.62"/>
    <n v="298.14999999999998"/>
    <n v="14.91"/>
    <s v="5/3/2023"/>
    <s v="4/12/2023"/>
    <n v="5009"/>
    <n v="2463"/>
    <s v="11/6/2023"/>
    <s v="Complaint"/>
    <s v="Pending"/>
    <s v="1/23/2023"/>
    <n v="1"/>
    <x v="10"/>
    <x v="1"/>
  </r>
  <r>
    <n v="2464"/>
    <s v="Karen"/>
    <s v="Hall"/>
    <n v="31"/>
    <x v="0"/>
    <s v="Address_2464"/>
    <x v="32"/>
    <n v="19458797317"/>
    <s v="karen.hall@kag.com"/>
    <x v="1"/>
    <n v="9831.33"/>
    <s v="11/21/2004"/>
    <s v="3/27/2023"/>
    <n v="2464"/>
    <n v="44979"/>
    <x v="0"/>
    <n v="622.57000000000005"/>
    <n v="9208.76"/>
    <x v="70"/>
    <n v="2464"/>
    <n v="39831.839999999997"/>
    <x v="1"/>
    <n v="5.08"/>
    <n v="60"/>
    <s v="7/20/2021"/>
    <x v="2"/>
    <n v="2464"/>
    <x v="0"/>
    <n v="5850.47"/>
    <n v="2311.02"/>
    <n v="115.55"/>
    <s v="3/10/2023"/>
    <s v="5/19/2023"/>
    <n v="2603"/>
    <n v="2464"/>
    <s v="11/10/2023"/>
    <s v="Praise"/>
    <s v="Pending"/>
    <s v="7/6/2023"/>
    <n v="1"/>
    <x v="9"/>
    <x v="4"/>
  </r>
  <r>
    <n v="2465"/>
    <s v="Michael"/>
    <s v="Brown"/>
    <n v="22"/>
    <x v="2"/>
    <s v="Address_2465"/>
    <x v="29"/>
    <n v="19458797318"/>
    <s v="michael.brown@kag.com"/>
    <x v="1"/>
    <n v="526.41999999999996"/>
    <s v="12/13/2007"/>
    <s v="1/30/2023"/>
    <n v="2465"/>
    <n v="45278"/>
    <x v="1"/>
    <n v="4348.92"/>
    <n v="4875.34"/>
    <x v="60"/>
    <n v="2465"/>
    <n v="42209.89"/>
    <x v="0"/>
    <n v="2.78"/>
    <n v="60"/>
    <s v="1/31/2021"/>
    <x v="2"/>
    <n v="2465"/>
    <x v="2"/>
    <n v="4670.59"/>
    <n v="4843.54"/>
    <n v="242.18"/>
    <s v="2/10/2023"/>
    <s v="2/5/2023"/>
    <n v="8265"/>
    <n v="2465"/>
    <s v="9/27/2023"/>
    <s v="Suggestion"/>
    <s v="Resolved"/>
    <s v="11/17/2023"/>
    <n v="1"/>
    <x v="0"/>
    <x v="2"/>
  </r>
  <r>
    <n v="2466"/>
    <s v="Carol"/>
    <s v="Wilson"/>
    <n v="41"/>
    <x v="1"/>
    <s v="Address_2466"/>
    <x v="6"/>
    <n v="19458797319"/>
    <s v="carol.wilson@kag.com"/>
    <x v="0"/>
    <n v="214.44"/>
    <s v="4/6/2010"/>
    <s v="6/6/2023"/>
    <n v="2466"/>
    <n v="45134"/>
    <x v="2"/>
    <n v="476.49"/>
    <n v="690.93"/>
    <x v="17"/>
    <n v="2466"/>
    <n v="2075.65"/>
    <x v="1"/>
    <n v="2.58"/>
    <n v="12"/>
    <s v="10/28/2021"/>
    <x v="1"/>
    <n v="2466"/>
    <x v="1"/>
    <n v="1416.22"/>
    <n v="1312.35"/>
    <n v="65.62"/>
    <s v="10/27/2023"/>
    <s v="11/5/2023"/>
    <n v="5598"/>
    <n v="2466"/>
    <s v="1/29/2023"/>
    <s v="Praise"/>
    <s v="Pending"/>
    <s v="6/8/2023"/>
    <n v="1"/>
    <x v="2"/>
    <x v="0"/>
  </r>
  <r>
    <n v="2467"/>
    <s v="Joshua"/>
    <s v="Wilson"/>
    <n v="43"/>
    <x v="0"/>
    <s v="Address_2467"/>
    <x v="29"/>
    <n v="19458797320"/>
    <s v="joshua.wilson@kag.com"/>
    <x v="0"/>
    <n v="4823.25"/>
    <s v="3/13/2018"/>
    <s v="7/28/2023"/>
    <n v="2467"/>
    <n v="45132"/>
    <x v="0"/>
    <n v="932.22"/>
    <n v="5755.47"/>
    <x v="80"/>
    <n v="2467"/>
    <n v="20826.64"/>
    <x v="2"/>
    <n v="5.39"/>
    <n v="48"/>
    <s v="8/15/2022"/>
    <x v="2"/>
    <n v="2467"/>
    <x v="1"/>
    <n v="8197.4500000000007"/>
    <n v="164.5"/>
    <n v="8.2200000000000006"/>
    <s v="12/20/2023"/>
    <s v="1/4/2023"/>
    <n v="5728"/>
    <n v="2467"/>
    <s v="4/11/2023"/>
    <s v="Complaint"/>
    <s v="Resolved"/>
    <s v="1/27/2023"/>
    <n v="1"/>
    <x v="2"/>
    <x v="0"/>
  </r>
  <r>
    <n v="2468"/>
    <s v="Kenneth"/>
    <s v="Thomas"/>
    <n v="19"/>
    <x v="2"/>
    <s v="Address_2468"/>
    <x v="22"/>
    <n v="19458797321"/>
    <s v="kenneth.thomas@kag.com"/>
    <x v="1"/>
    <n v="8633.7900000000009"/>
    <s v="5/15/2018"/>
    <s v="2/12/2023"/>
    <n v="2468"/>
    <n v="44959"/>
    <x v="1"/>
    <n v="4724.55"/>
    <n v="3909.24"/>
    <x v="58"/>
    <n v="2468"/>
    <n v="48943.47"/>
    <x v="2"/>
    <n v="8.0500000000000007"/>
    <n v="36"/>
    <s v="6/7/2021"/>
    <x v="0"/>
    <n v="2468"/>
    <x v="2"/>
    <n v="9412.48"/>
    <n v="2377.2800000000002"/>
    <n v="118.86"/>
    <s v="2/6/2023"/>
    <s v="6/11/2023"/>
    <n v="6091"/>
    <n v="2468"/>
    <s v="12/18/2023"/>
    <s v="Suggestion"/>
    <s v="Resolved"/>
    <s v="3/25/2023"/>
    <n v="1"/>
    <x v="9"/>
    <x v="2"/>
  </r>
  <r>
    <n v="2469"/>
    <s v="Ronald"/>
    <s v="Miller"/>
    <n v="63"/>
    <x v="0"/>
    <s v="Address_2469"/>
    <x v="16"/>
    <n v="19458797322"/>
    <s v="ronald.miller@kag.com"/>
    <x v="0"/>
    <n v="5291.63"/>
    <s v="8/31/2003"/>
    <s v="3/26/2023"/>
    <n v="2469"/>
    <n v="45009"/>
    <x v="2"/>
    <n v="1416.38"/>
    <n v="6708.01"/>
    <x v="73"/>
    <n v="2469"/>
    <n v="4065.59"/>
    <x v="2"/>
    <n v="7.43"/>
    <n v="36"/>
    <s v="10/3/2022"/>
    <x v="0"/>
    <n v="2469"/>
    <x v="1"/>
    <n v="6211.25"/>
    <n v="3854.82"/>
    <n v="192.74"/>
    <s v="2/28/2023"/>
    <s v="6/20/2023"/>
    <n v="2461"/>
    <n v="2469"/>
    <s v="5/12/2023"/>
    <s v="Suggestion"/>
    <s v="Resolved"/>
    <s v="8/12/2023"/>
    <n v="1"/>
    <x v="11"/>
    <x v="3"/>
  </r>
  <r>
    <n v="2470"/>
    <s v="William"/>
    <s v="Young"/>
    <n v="62"/>
    <x v="1"/>
    <s v="Address_2470"/>
    <x v="7"/>
    <n v="19458797323"/>
    <s v="william.young@kag.com"/>
    <x v="1"/>
    <n v="8774.25"/>
    <s v="7/28/2018"/>
    <s v="6/25/2023"/>
    <n v="2470"/>
    <n v="44951"/>
    <x v="2"/>
    <n v="1228.6300000000001"/>
    <n v="7545.62"/>
    <x v="45"/>
    <n v="2470"/>
    <n v="39492.15"/>
    <x v="1"/>
    <n v="5.44"/>
    <n v="48"/>
    <s v="2/10/2022"/>
    <x v="1"/>
    <n v="2470"/>
    <x v="2"/>
    <n v="5211.7299999999996"/>
    <n v="1005.48"/>
    <n v="50.27"/>
    <s v="10/24/2023"/>
    <s v="11/5/2023"/>
    <n v="9825"/>
    <n v="2470"/>
    <s v="3/19/2023"/>
    <s v="Suggestion"/>
    <s v="Resolved"/>
    <s v="12/31/2023"/>
    <n v="1"/>
    <x v="3"/>
    <x v="3"/>
  </r>
  <r>
    <n v="2471"/>
    <s v="Joshua"/>
    <s v="Jackson"/>
    <n v="51"/>
    <x v="1"/>
    <s v="Address_2471"/>
    <x v="34"/>
    <n v="19458797324"/>
    <s v="joshua.jackson@kag.com"/>
    <x v="0"/>
    <n v="1392.6"/>
    <s v="7/12/2014"/>
    <s v="8/19/2023"/>
    <n v="2471"/>
    <n v="45000"/>
    <x v="2"/>
    <n v="2132.48"/>
    <n v="3525.08"/>
    <x v="96"/>
    <n v="2471"/>
    <n v="7179.53"/>
    <x v="2"/>
    <n v="2.84"/>
    <n v="48"/>
    <s v="7/12/2021"/>
    <x v="2"/>
    <n v="2471"/>
    <x v="0"/>
    <n v="2026.24"/>
    <n v="1241.3900000000001"/>
    <n v="62.07"/>
    <s v="6/3/2023"/>
    <s v="11/10/2023"/>
    <n v="9288"/>
    <n v="2471"/>
    <s v="7/2/2023"/>
    <s v="Complaint"/>
    <s v="Resolved"/>
    <s v="1/22/2023"/>
    <n v="1"/>
    <x v="11"/>
    <x v="1"/>
  </r>
  <r>
    <n v="2472"/>
    <s v="Nancy"/>
    <s v="Johnson"/>
    <n v="40"/>
    <x v="2"/>
    <s v="Address_2472"/>
    <x v="4"/>
    <n v="19458797325"/>
    <s v="nancy.johnson@kag.com"/>
    <x v="0"/>
    <n v="7023.34"/>
    <s v="5/24/2010"/>
    <s v="12/26/2023"/>
    <n v="2472"/>
    <n v="45058"/>
    <x v="0"/>
    <n v="3624.19"/>
    <n v="10647.53"/>
    <x v="88"/>
    <n v="2472"/>
    <n v="41407.32"/>
    <x v="1"/>
    <n v="3.15"/>
    <n v="48"/>
    <s v="4/25/2022"/>
    <x v="2"/>
    <n v="2472"/>
    <x v="1"/>
    <n v="9308.9"/>
    <n v="805.82"/>
    <n v="40.29"/>
    <s v="10/16/2023"/>
    <s v="6/30/2023"/>
    <n v="215"/>
    <n v="2472"/>
    <s v="12/21/2023"/>
    <s v="Suggestion"/>
    <s v="Resolved"/>
    <s v="9/18/2023"/>
    <n v="1"/>
    <x v="10"/>
    <x v="0"/>
  </r>
  <r>
    <n v="2473"/>
    <s v="Melissa"/>
    <s v="Martinez"/>
    <n v="58"/>
    <x v="1"/>
    <s v="Address_2473"/>
    <x v="39"/>
    <n v="19458797326"/>
    <s v="melissa.martinez@kag.com"/>
    <x v="1"/>
    <n v="6632.79"/>
    <s v="11/10/2007"/>
    <s v="5/30/2023"/>
    <n v="2473"/>
    <n v="45078"/>
    <x v="2"/>
    <n v="1837.45"/>
    <n v="4795.34"/>
    <x v="47"/>
    <n v="2473"/>
    <n v="33938.839999999997"/>
    <x v="0"/>
    <n v="1.52"/>
    <n v="24"/>
    <s v="2/10/2020"/>
    <x v="0"/>
    <n v="2473"/>
    <x v="2"/>
    <n v="4254.99"/>
    <n v="1796.19"/>
    <n v="89.81"/>
    <s v="4/12/2023"/>
    <s v="3/26/2023"/>
    <n v="6084"/>
    <n v="2473"/>
    <s v="9/1/2023"/>
    <s v="Complaint"/>
    <s v="Pending"/>
    <s v="12/19/2023"/>
    <n v="1"/>
    <x v="7"/>
    <x v="1"/>
  </r>
  <r>
    <n v="2474"/>
    <s v="Christopher"/>
    <s v="Roberts"/>
    <n v="52"/>
    <x v="1"/>
    <s v="Address_2474"/>
    <x v="11"/>
    <n v="19458797327"/>
    <s v="christopher.roberts@kag.com"/>
    <x v="1"/>
    <n v="5495.14"/>
    <s v="11/22/2001"/>
    <s v="11/15/2023"/>
    <n v="2474"/>
    <n v="45116"/>
    <x v="1"/>
    <n v="4374.88"/>
    <n v="9870.02"/>
    <x v="64"/>
    <n v="2474"/>
    <n v="36526.620000000003"/>
    <x v="1"/>
    <n v="2.59"/>
    <n v="24"/>
    <s v="8/8/2020"/>
    <x v="0"/>
    <n v="2474"/>
    <x v="2"/>
    <n v="7978.63"/>
    <n v="4423.24"/>
    <n v="221.16"/>
    <s v="7/4/2023"/>
    <s v="7/9/2023"/>
    <n v="6971"/>
    <n v="2474"/>
    <s v="9/5/2023"/>
    <s v="Complaint"/>
    <s v="Resolved"/>
    <s v="12/23/2023"/>
    <n v="1"/>
    <x v="2"/>
    <x v="1"/>
  </r>
  <r>
    <n v="2475"/>
    <s v="Patricia"/>
    <s v="Taylor"/>
    <n v="32"/>
    <x v="0"/>
    <s v="Address_2475"/>
    <x v="12"/>
    <n v="19458797328"/>
    <s v="patricia.taylor@kag.com"/>
    <x v="0"/>
    <n v="4110.54"/>
    <s v="8/14/2010"/>
    <s v="9/17/2023"/>
    <n v="2475"/>
    <n v="45266"/>
    <x v="1"/>
    <n v="755.31"/>
    <n v="3355.23"/>
    <x v="58"/>
    <n v="2475"/>
    <n v="48888.74"/>
    <x v="0"/>
    <n v="1.1100000000000001"/>
    <n v="12"/>
    <s v="8/16/2021"/>
    <x v="1"/>
    <n v="2475"/>
    <x v="2"/>
    <n v="2740.39"/>
    <n v="1015.28"/>
    <n v="50.76"/>
    <s v="9/26/2023"/>
    <s v="12/12/2023"/>
    <n v="1734"/>
    <n v="2475"/>
    <s v="11/10/2023"/>
    <s v="Complaint"/>
    <s v="Pending"/>
    <s v="3/22/2023"/>
    <n v="1"/>
    <x v="0"/>
    <x v="4"/>
  </r>
  <r>
    <n v="2476"/>
    <s v="Sandra"/>
    <s v="Torres"/>
    <n v="20"/>
    <x v="2"/>
    <s v="Address_2476"/>
    <x v="7"/>
    <n v="19458797329"/>
    <s v="sandra.torres@kag.com"/>
    <x v="0"/>
    <n v="6505.98"/>
    <s v="9/21/2010"/>
    <s v="12/12/2023"/>
    <n v="2476"/>
    <n v="45144"/>
    <x v="1"/>
    <n v="598.54"/>
    <n v="5907.44"/>
    <x v="50"/>
    <n v="2476"/>
    <n v="47034.71"/>
    <x v="2"/>
    <n v="7.07"/>
    <n v="48"/>
    <s v="7/22/2021"/>
    <x v="1"/>
    <n v="2476"/>
    <x v="1"/>
    <n v="9180.7000000000007"/>
    <n v="1312.28"/>
    <n v="65.61"/>
    <s v="2/10/2023"/>
    <s v="11/16/2023"/>
    <n v="4460"/>
    <n v="2476"/>
    <s v="8/11/2023"/>
    <s v="Suggestion"/>
    <s v="Pending"/>
    <s v="6/28/2023"/>
    <n v="1"/>
    <x v="5"/>
    <x v="2"/>
  </r>
  <r>
    <n v="2477"/>
    <s v="Donna"/>
    <s v="Lopez"/>
    <n v="29"/>
    <x v="2"/>
    <s v="Address_2477"/>
    <x v="2"/>
    <n v="19458797330"/>
    <s v="donna.lopez@kag.com"/>
    <x v="0"/>
    <n v="5545.91"/>
    <s v="10/20/2001"/>
    <s v="1/3/2023"/>
    <n v="2477"/>
    <n v="45244"/>
    <x v="2"/>
    <n v="396.23"/>
    <n v="5942.14"/>
    <x v="83"/>
    <n v="2477"/>
    <n v="15914.2"/>
    <x v="0"/>
    <n v="6.29"/>
    <n v="60"/>
    <s v="7/6/2021"/>
    <x v="0"/>
    <n v="2477"/>
    <x v="0"/>
    <n v="7408.05"/>
    <n v="4424.0200000000004"/>
    <n v="221.2"/>
    <s v="4/17/2023"/>
    <s v="7/4/2023"/>
    <n v="4236"/>
    <n v="2477"/>
    <s v="3/2/2023"/>
    <s v="Praise"/>
    <s v="Pending"/>
    <s v="4/9/2023"/>
    <n v="1"/>
    <x v="4"/>
    <x v="4"/>
  </r>
  <r>
    <n v="2478"/>
    <s v="Carol"/>
    <s v="Garcia"/>
    <n v="55"/>
    <x v="2"/>
    <s v="Address_2478"/>
    <x v="19"/>
    <n v="19458797331"/>
    <s v="carol.garcia@kag.com"/>
    <x v="1"/>
    <n v="2798.99"/>
    <s v="12/6/2022"/>
    <s v="12/3/2023"/>
    <n v="2478"/>
    <n v="45151"/>
    <x v="2"/>
    <n v="1498.81"/>
    <n v="4297.8"/>
    <x v="17"/>
    <n v="2478"/>
    <n v="19385.61"/>
    <x v="0"/>
    <n v="9.89"/>
    <n v="48"/>
    <s v="3/6/2021"/>
    <x v="2"/>
    <n v="2478"/>
    <x v="2"/>
    <n v="3820.31"/>
    <n v="4644.47"/>
    <n v="232.22"/>
    <s v="1/23/2023"/>
    <s v="3/6/2023"/>
    <n v="3395"/>
    <n v="2478"/>
    <s v="5/5/2023"/>
    <s v="Praise"/>
    <s v="Pending"/>
    <s v="3/16/2023"/>
    <n v="1"/>
    <x v="5"/>
    <x v="1"/>
  </r>
  <r>
    <n v="2479"/>
    <s v="Emily"/>
    <s v="Perez"/>
    <n v="68"/>
    <x v="0"/>
    <s v="Address_2479"/>
    <x v="13"/>
    <n v="19458797332"/>
    <s v="emily.perez@kag.com"/>
    <x v="1"/>
    <n v="1135.69"/>
    <s v="11/2/2014"/>
    <s v="8/23/2023"/>
    <n v="2479"/>
    <n v="45244"/>
    <x v="1"/>
    <n v="1005.79"/>
    <n v="2141.48"/>
    <x v="55"/>
    <n v="2479"/>
    <n v="20951.900000000001"/>
    <x v="2"/>
    <n v="7.86"/>
    <n v="48"/>
    <s v="8/18/2020"/>
    <x v="2"/>
    <n v="2479"/>
    <x v="0"/>
    <n v="7826.43"/>
    <n v="267.18"/>
    <n v="13.36"/>
    <s v="5/9/2023"/>
    <s v="3/3/2023"/>
    <n v="2202"/>
    <n v="2479"/>
    <s v="4/14/2023"/>
    <s v="Suggestion"/>
    <s v="Pending"/>
    <s v="4/10/2023"/>
    <n v="1"/>
    <x v="4"/>
    <x v="3"/>
  </r>
  <r>
    <n v="2480"/>
    <s v="Joshua"/>
    <s v="Young"/>
    <n v="34"/>
    <x v="1"/>
    <s v="Address_2480"/>
    <x v="27"/>
    <n v="19458797333"/>
    <s v="joshua.young@kag.com"/>
    <x v="0"/>
    <n v="3927.82"/>
    <s v="3/30/2016"/>
    <s v="12/5/2023"/>
    <n v="2480"/>
    <n v="45002"/>
    <x v="0"/>
    <n v="2312.04"/>
    <n v="1615.78"/>
    <x v="33"/>
    <n v="2480"/>
    <n v="9848.17"/>
    <x v="0"/>
    <n v="3.22"/>
    <n v="60"/>
    <s v="7/8/2020"/>
    <x v="1"/>
    <n v="2480"/>
    <x v="0"/>
    <n v="3738.56"/>
    <n v="2703.97"/>
    <n v="135.19999999999999"/>
    <s v="2/23/2023"/>
    <s v="1/14/2023"/>
    <n v="6043"/>
    <n v="2480"/>
    <s v="11/28/2023"/>
    <s v="Complaint"/>
    <s v="Resolved"/>
    <s v="2/17/2023"/>
    <n v="-1"/>
    <x v="11"/>
    <x v="4"/>
  </r>
  <r>
    <n v="2481"/>
    <s v="Brian"/>
    <s v="Green"/>
    <n v="55"/>
    <x v="2"/>
    <s v="Address_2481"/>
    <x v="5"/>
    <n v="19458797334"/>
    <s v="brian.green@kag.com"/>
    <x v="1"/>
    <n v="5173.12"/>
    <s v="8/30/2004"/>
    <s v="3/23/2023"/>
    <n v="2481"/>
    <n v="45092"/>
    <x v="0"/>
    <n v="4978.54"/>
    <n v="194.58"/>
    <x v="45"/>
    <n v="2481"/>
    <n v="19675.61"/>
    <x v="0"/>
    <n v="7.37"/>
    <n v="12"/>
    <s v="7/20/2022"/>
    <x v="0"/>
    <n v="2481"/>
    <x v="1"/>
    <n v="2932.61"/>
    <n v="1482.34"/>
    <n v="74.12"/>
    <s v="8/14/2023"/>
    <s v="12/7/2023"/>
    <n v="5681"/>
    <n v="2481"/>
    <s v="6/26/2023"/>
    <s v="Suggestion"/>
    <s v="Pending"/>
    <s v="11/19/2023"/>
    <n v="1"/>
    <x v="7"/>
    <x v="1"/>
  </r>
  <r>
    <n v="2482"/>
    <s v="Melissa"/>
    <s v="Martin"/>
    <n v="44"/>
    <x v="2"/>
    <s v="Address_2482"/>
    <x v="22"/>
    <n v="19458797335"/>
    <s v="melissa.martin@kag.com"/>
    <x v="0"/>
    <n v="5134.3"/>
    <s v="2/18/2012"/>
    <s v="9/9/2023"/>
    <n v="2482"/>
    <n v="45071"/>
    <x v="0"/>
    <n v="4344.0200000000004"/>
    <n v="790.28"/>
    <x v="84"/>
    <n v="2482"/>
    <n v="48972.22"/>
    <x v="1"/>
    <n v="1.1100000000000001"/>
    <n v="48"/>
    <s v="6/6/2020"/>
    <x v="0"/>
    <n v="2482"/>
    <x v="0"/>
    <n v="8269.19"/>
    <n v="844.52"/>
    <n v="42.23"/>
    <s v="4/14/2023"/>
    <s v="4/18/2023"/>
    <n v="8343"/>
    <n v="2482"/>
    <s v="10/9/2023"/>
    <s v="Praise"/>
    <s v="Pending"/>
    <s v="12/25/2023"/>
    <n v="1"/>
    <x v="10"/>
    <x v="0"/>
  </r>
  <r>
    <n v="2483"/>
    <s v="Margaret"/>
    <s v="Smith"/>
    <n v="36"/>
    <x v="0"/>
    <s v="Address_2483"/>
    <x v="33"/>
    <n v="19458797336"/>
    <s v="margaret.smith@kag.com"/>
    <x v="1"/>
    <n v="4313.2700000000004"/>
    <s v="3/23/2015"/>
    <s v="11/3/2023"/>
    <n v="2483"/>
    <n v="44936"/>
    <x v="0"/>
    <n v="4475.87"/>
    <n v="-162.6"/>
    <x v="92"/>
    <n v="2483"/>
    <n v="24988.59"/>
    <x v="0"/>
    <n v="9.8800000000000008"/>
    <n v="60"/>
    <s v="1/18/2020"/>
    <x v="0"/>
    <n v="2483"/>
    <x v="2"/>
    <n v="9369.51"/>
    <n v="2590.77"/>
    <n v="129.54"/>
    <s v="9/4/2023"/>
    <s v="9/16/2023"/>
    <n v="5000"/>
    <n v="2483"/>
    <s v="10/8/2023"/>
    <s v="Complaint"/>
    <s v="Pending"/>
    <s v="8/24/2023"/>
    <n v="1"/>
    <x v="3"/>
    <x v="0"/>
  </r>
  <r>
    <n v="2484"/>
    <s v="Michelle"/>
    <s v="Campbell"/>
    <n v="66"/>
    <x v="0"/>
    <s v="Address_2484"/>
    <x v="35"/>
    <n v="19458797337"/>
    <s v="michelle.campbell@kag.com"/>
    <x v="1"/>
    <n v="3340.82"/>
    <s v="2/6/2001"/>
    <s v="6/3/2023"/>
    <n v="2484"/>
    <n v="45097"/>
    <x v="2"/>
    <n v="4155.3900000000003"/>
    <n v="7496.21"/>
    <x v="87"/>
    <n v="2484"/>
    <n v="47677.440000000002"/>
    <x v="2"/>
    <n v="6.53"/>
    <n v="36"/>
    <s v="7/13/2022"/>
    <x v="2"/>
    <n v="2484"/>
    <x v="0"/>
    <n v="1466.88"/>
    <n v="3894.71"/>
    <n v="194.74"/>
    <s v="12/25/2023"/>
    <s v="9/18/2023"/>
    <n v="4826"/>
    <n v="2484"/>
    <s v="12/17/2023"/>
    <s v="Suggestion"/>
    <s v="Resolved"/>
    <s v="2/28/2023"/>
    <n v="1"/>
    <x v="7"/>
    <x v="3"/>
  </r>
  <r>
    <n v="2485"/>
    <s v="Paul"/>
    <s v="Garcia"/>
    <n v="65"/>
    <x v="2"/>
    <s v="Address_2485"/>
    <x v="26"/>
    <n v="19458797338"/>
    <s v="paul.garcia@kag.com"/>
    <x v="1"/>
    <n v="3569.89"/>
    <s v="5/9/2022"/>
    <s v="10/18/2023"/>
    <n v="2485"/>
    <n v="45215"/>
    <x v="0"/>
    <n v="1365.83"/>
    <n v="4935.72"/>
    <x v="38"/>
    <n v="2485"/>
    <n v="4501.4399999999996"/>
    <x v="1"/>
    <n v="2.08"/>
    <n v="36"/>
    <s v="1/2/2022"/>
    <x v="2"/>
    <n v="2485"/>
    <x v="0"/>
    <n v="1783.31"/>
    <n v="858.02"/>
    <n v="42.9"/>
    <s v="8/9/2023"/>
    <s v="6/27/2023"/>
    <n v="711"/>
    <n v="2485"/>
    <s v="5/19/2023"/>
    <s v="Complaint"/>
    <s v="Resolved"/>
    <s v="9/20/2023"/>
    <n v="-1"/>
    <x v="8"/>
    <x v="3"/>
  </r>
  <r>
    <n v="2486"/>
    <s v="Steven"/>
    <s v="Jackson"/>
    <n v="38"/>
    <x v="2"/>
    <s v="Address_2486"/>
    <x v="5"/>
    <n v="19458797339"/>
    <s v="steven.jackson@kag.com"/>
    <x v="0"/>
    <n v="2731.87"/>
    <s v="11/5/2021"/>
    <s v="12/2/2023"/>
    <n v="2486"/>
    <n v="44963"/>
    <x v="1"/>
    <n v="1139.3599999999999"/>
    <n v="1592.51"/>
    <x v="17"/>
    <n v="2486"/>
    <n v="2924.99"/>
    <x v="0"/>
    <n v="5.49"/>
    <n v="60"/>
    <s v="11/6/2020"/>
    <x v="1"/>
    <n v="2486"/>
    <x v="1"/>
    <n v="8975.98"/>
    <n v="1614.88"/>
    <n v="80.739999999999995"/>
    <s v="3/25/2023"/>
    <s v="11/15/2023"/>
    <n v="8382"/>
    <n v="2486"/>
    <s v="9/1/2023"/>
    <s v="Praise"/>
    <s v="Resolved"/>
    <s v="11/3/2023"/>
    <n v="1"/>
    <x v="9"/>
    <x v="0"/>
  </r>
  <r>
    <n v="2487"/>
    <s v="Margaret"/>
    <s v="Moore"/>
    <n v="57"/>
    <x v="0"/>
    <s v="Address_2487"/>
    <x v="28"/>
    <n v="19458797340"/>
    <s v="margaret.moore@kag.com"/>
    <x v="0"/>
    <n v="5841.09"/>
    <s v="8/28/2001"/>
    <s v="9/28/2023"/>
    <n v="2487"/>
    <n v="45046"/>
    <x v="2"/>
    <n v="3663.23"/>
    <n v="9504.32"/>
    <x v="4"/>
    <n v="2487"/>
    <n v="29191.18"/>
    <x v="2"/>
    <n v="9.4700000000000006"/>
    <n v="48"/>
    <s v="4/2/2020"/>
    <x v="0"/>
    <n v="2487"/>
    <x v="0"/>
    <n v="9525.18"/>
    <n v="2844.23"/>
    <n v="142.21"/>
    <s v="9/30/2023"/>
    <s v="4/9/2023"/>
    <n v="5035"/>
    <n v="2487"/>
    <s v="3/14/2023"/>
    <s v="Complaint"/>
    <s v="Resolved"/>
    <s v="9/1/2023"/>
    <n v="1"/>
    <x v="1"/>
    <x v="1"/>
  </r>
  <r>
    <n v="2488"/>
    <s v="Michael"/>
    <s v="Garcia"/>
    <n v="41"/>
    <x v="0"/>
    <s v="Address_2488"/>
    <x v="39"/>
    <n v="19458797341"/>
    <s v="michael.garcia@kag.com"/>
    <x v="0"/>
    <n v="8513.89"/>
    <s v="11/5/2021"/>
    <s v="6/23/2023"/>
    <n v="2488"/>
    <n v="45100"/>
    <x v="2"/>
    <n v="2998.84"/>
    <n v="5515.05"/>
    <x v="50"/>
    <n v="2488"/>
    <n v="37076.44"/>
    <x v="1"/>
    <n v="8.65"/>
    <n v="24"/>
    <s v="11/30/2021"/>
    <x v="2"/>
    <n v="2488"/>
    <x v="2"/>
    <n v="7356.48"/>
    <n v="4460.66"/>
    <n v="223.03"/>
    <s v="10/24/2023"/>
    <s v="8/26/2023"/>
    <n v="5088"/>
    <n v="2488"/>
    <s v="7/19/2023"/>
    <s v="Suggestion"/>
    <s v="Pending"/>
    <s v="10/30/2023"/>
    <n v="1"/>
    <x v="7"/>
    <x v="0"/>
  </r>
  <r>
    <n v="2489"/>
    <s v="David"/>
    <s v="Hall"/>
    <n v="41"/>
    <x v="0"/>
    <s v="Address_2489"/>
    <x v="10"/>
    <n v="19458797342"/>
    <s v="david.hall@kag.com"/>
    <x v="1"/>
    <n v="8808.93"/>
    <s v="12/24/2010"/>
    <s v="1/24/2023"/>
    <n v="2489"/>
    <n v="45291"/>
    <x v="1"/>
    <n v="1038.56"/>
    <n v="7770.37"/>
    <x v="64"/>
    <n v="2489"/>
    <n v="11655.49"/>
    <x v="1"/>
    <n v="3.69"/>
    <n v="24"/>
    <s v="4/17/2020"/>
    <x v="2"/>
    <n v="2489"/>
    <x v="2"/>
    <n v="4874.8100000000004"/>
    <n v="4454.09"/>
    <n v="222.7"/>
    <s v="11/21/2023"/>
    <s v="5/10/2023"/>
    <n v="2123"/>
    <n v="2489"/>
    <s v="12/3/2023"/>
    <s v="Praise"/>
    <s v="Resolved"/>
    <s v="4/12/2023"/>
    <n v="1"/>
    <x v="0"/>
    <x v="0"/>
  </r>
  <r>
    <n v="2490"/>
    <s v="Linda"/>
    <s v="Allen"/>
    <n v="36"/>
    <x v="0"/>
    <s v="Address_2490"/>
    <x v="8"/>
    <n v="19458797343"/>
    <s v="linda.allen@kag.com"/>
    <x v="1"/>
    <n v="9937.8799999999992"/>
    <s v="9/14/2001"/>
    <s v="1/2/2023"/>
    <n v="2490"/>
    <n v="44964"/>
    <x v="1"/>
    <n v="4837.0200000000004"/>
    <n v="14774.9"/>
    <x v="22"/>
    <n v="2490"/>
    <n v="25664.57"/>
    <x v="0"/>
    <n v="4.57"/>
    <n v="48"/>
    <s v="9/20/2021"/>
    <x v="1"/>
    <n v="2490"/>
    <x v="2"/>
    <n v="5656.1"/>
    <n v="3297.25"/>
    <n v="164.86"/>
    <s v="10/25/2023"/>
    <s v="3/16/2023"/>
    <n v="1841"/>
    <n v="2490"/>
    <s v="7/30/2023"/>
    <s v="Suggestion"/>
    <s v="Resolved"/>
    <s v="6/19/2023"/>
    <n v="1"/>
    <x v="9"/>
    <x v="0"/>
  </r>
  <r>
    <n v="2491"/>
    <s v="Steven"/>
    <s v="Thompson"/>
    <n v="48"/>
    <x v="1"/>
    <s v="Address_2491"/>
    <x v="21"/>
    <n v="19458797344"/>
    <s v="steven.thompson@kag.com"/>
    <x v="0"/>
    <n v="979.3"/>
    <s v="1/7/2005"/>
    <s v="7/6/2023"/>
    <n v="2491"/>
    <n v="44947"/>
    <x v="0"/>
    <n v="2126.8200000000002"/>
    <n v="-1147.52"/>
    <x v="11"/>
    <n v="2491"/>
    <n v="43774.080000000002"/>
    <x v="1"/>
    <n v="8.68"/>
    <n v="60"/>
    <s v="12/9/2020"/>
    <x v="0"/>
    <n v="2491"/>
    <x v="1"/>
    <n v="4338.92"/>
    <n v="3681.49"/>
    <n v="184.07"/>
    <s v="10/1/2023"/>
    <s v="3/12/2023"/>
    <n v="9736"/>
    <n v="2491"/>
    <s v="12/22/2023"/>
    <s v="Suggestion"/>
    <s v="Pending"/>
    <s v="12/5/2023"/>
    <n v="1"/>
    <x v="3"/>
    <x v="1"/>
  </r>
  <r>
    <n v="2492"/>
    <s v="Jennifer"/>
    <s v="Thompson"/>
    <n v="57"/>
    <x v="1"/>
    <s v="Address_2492"/>
    <x v="30"/>
    <n v="19458797345"/>
    <s v="jennifer.thompson@kag.com"/>
    <x v="0"/>
    <n v="2221.16"/>
    <s v="1/2/2016"/>
    <s v="6/13/2023"/>
    <n v="2492"/>
    <n v="45087"/>
    <x v="2"/>
    <n v="4073.98"/>
    <n v="-1852.82"/>
    <x v="72"/>
    <n v="2492"/>
    <n v="38324.5"/>
    <x v="1"/>
    <n v="9.1"/>
    <n v="12"/>
    <s v="5/31/2021"/>
    <x v="1"/>
    <n v="2492"/>
    <x v="1"/>
    <n v="9494.6299999999992"/>
    <n v="546.34"/>
    <n v="27.32"/>
    <s v="9/8/2023"/>
    <s v="5/12/2023"/>
    <n v="5608"/>
    <n v="2492"/>
    <s v="9/28/2023"/>
    <s v="Suggestion"/>
    <s v="Resolved"/>
    <s v="11/26/2023"/>
    <n v="1"/>
    <x v="7"/>
    <x v="1"/>
  </r>
  <r>
    <n v="2493"/>
    <s v="Kenneth"/>
    <s v="Sanchez"/>
    <n v="37"/>
    <x v="2"/>
    <s v="Address_2493"/>
    <x v="4"/>
    <n v="19458797346"/>
    <s v="kenneth.sanchez@kag.com"/>
    <x v="1"/>
    <n v="7329.05"/>
    <s v="8/18/2015"/>
    <s v="2/14/2023"/>
    <n v="2493"/>
    <n v="45144"/>
    <x v="0"/>
    <n v="378.29"/>
    <n v="6950.76"/>
    <x v="67"/>
    <n v="2493"/>
    <n v="12358.88"/>
    <x v="2"/>
    <n v="9.23"/>
    <n v="24"/>
    <s v="9/27/2022"/>
    <x v="2"/>
    <n v="2493"/>
    <x v="2"/>
    <n v="7133.46"/>
    <n v="3387.65"/>
    <n v="169.38"/>
    <s v="1/21/2023"/>
    <s v="11/12/2023"/>
    <n v="776"/>
    <n v="2493"/>
    <s v="2/23/2023"/>
    <s v="Complaint"/>
    <s v="Pending"/>
    <s v="4/15/2023"/>
    <n v="1"/>
    <x v="5"/>
    <x v="0"/>
  </r>
  <r>
    <n v="2494"/>
    <s v="Joshua"/>
    <s v="Gonzalez"/>
    <n v="32"/>
    <x v="1"/>
    <s v="Address_2494"/>
    <x v="3"/>
    <n v="19458797347"/>
    <s v="joshua.gonzalez@kag.com"/>
    <x v="1"/>
    <n v="6487.88"/>
    <s v="5/7/2018"/>
    <s v="12/17/2023"/>
    <n v="2494"/>
    <n v="45170"/>
    <x v="0"/>
    <n v="185.48"/>
    <n v="6302.4"/>
    <x v="92"/>
    <n v="2494"/>
    <n v="17389.099999999999"/>
    <x v="2"/>
    <n v="9.5299999999999994"/>
    <n v="36"/>
    <s v="12/8/2020"/>
    <x v="2"/>
    <n v="2494"/>
    <x v="0"/>
    <n v="9532.01"/>
    <n v="1676.46"/>
    <n v="83.82"/>
    <s v="8/14/2023"/>
    <s v="10/21/2023"/>
    <n v="6651"/>
    <n v="2494"/>
    <s v="11/2/2023"/>
    <s v="Praise"/>
    <s v="Resolved"/>
    <s v="6/5/2023"/>
    <n v="1"/>
    <x v="6"/>
    <x v="4"/>
  </r>
  <r>
    <n v="2495"/>
    <s v="Patricia"/>
    <s v="Miller"/>
    <n v="57"/>
    <x v="0"/>
    <s v="Address_2495"/>
    <x v="11"/>
    <n v="19458797348"/>
    <s v="patricia.miller@kag.com"/>
    <x v="1"/>
    <n v="1425.27"/>
    <s v="11/21/2018"/>
    <s v="4/4/2023"/>
    <n v="2495"/>
    <n v="44969"/>
    <x v="2"/>
    <n v="2284.4699999999998"/>
    <n v="3709.74"/>
    <x v="66"/>
    <n v="2495"/>
    <n v="15983.77"/>
    <x v="1"/>
    <n v="5.5"/>
    <n v="12"/>
    <s v="10/20/2022"/>
    <x v="1"/>
    <n v="2495"/>
    <x v="1"/>
    <n v="9135.98"/>
    <n v="3566.98"/>
    <n v="178.35"/>
    <s v="2/26/2023"/>
    <s v="8/20/2023"/>
    <n v="2610"/>
    <n v="2495"/>
    <s v="8/31/2023"/>
    <s v="Suggestion"/>
    <s v="Resolved"/>
    <s v="10/29/2023"/>
    <n v="-1"/>
    <x v="9"/>
    <x v="1"/>
  </r>
  <r>
    <n v="2496"/>
    <s v="Richard"/>
    <s v="Anderson"/>
    <n v="52"/>
    <x v="2"/>
    <s v="Address_2496"/>
    <x v="30"/>
    <n v="19458797349"/>
    <s v="richard.anderson@kag.com"/>
    <x v="1"/>
    <n v="6347.08"/>
    <s v="8/29/2006"/>
    <s v="7/23/2023"/>
    <n v="2496"/>
    <n v="45044"/>
    <x v="1"/>
    <n v="605.76"/>
    <n v="5741.32"/>
    <x v="26"/>
    <n v="2496"/>
    <n v="36255.839999999997"/>
    <x v="1"/>
    <n v="8.75"/>
    <n v="36"/>
    <s v="10/13/2021"/>
    <x v="1"/>
    <n v="2496"/>
    <x v="0"/>
    <n v="7168.53"/>
    <n v="640.08000000000004"/>
    <n v="32"/>
    <s v="10/18/2023"/>
    <s v="8/8/2023"/>
    <n v="966"/>
    <n v="2496"/>
    <s v="1/1/2023"/>
    <s v="Suggestion"/>
    <s v="Pending"/>
    <s v="8/8/2023"/>
    <n v="1"/>
    <x v="1"/>
    <x v="1"/>
  </r>
  <r>
    <n v="2497"/>
    <s v="Ronald"/>
    <s v="Baker"/>
    <n v="65"/>
    <x v="0"/>
    <s v="Address_2497"/>
    <x v="39"/>
    <n v="19458797350"/>
    <s v="ronald.baker@kag.com"/>
    <x v="1"/>
    <n v="4123.97"/>
    <s v="10/17/2013"/>
    <s v="5/3/2023"/>
    <n v="2497"/>
    <n v="45020"/>
    <x v="2"/>
    <n v="4896.53"/>
    <n v="-772.56"/>
    <x v="31"/>
    <n v="2497"/>
    <n v="48440.88"/>
    <x v="1"/>
    <n v="4.12"/>
    <n v="48"/>
    <s v="8/1/2021"/>
    <x v="1"/>
    <n v="2497"/>
    <x v="0"/>
    <n v="3105.57"/>
    <n v="2915.83"/>
    <n v="145.79"/>
    <s v="3/17/2023"/>
    <s v="11/9/2023"/>
    <n v="8997"/>
    <n v="2497"/>
    <s v="3/8/2023"/>
    <s v="Complaint"/>
    <s v="Pending"/>
    <s v="12/5/2023"/>
    <n v="1"/>
    <x v="1"/>
    <x v="3"/>
  </r>
  <r>
    <n v="2498"/>
    <s v="Mary"/>
    <s v="Clark"/>
    <n v="52"/>
    <x v="1"/>
    <s v="Address_2498"/>
    <x v="2"/>
    <n v="19458797351"/>
    <s v="mary.clark@kag.com"/>
    <x v="1"/>
    <n v="9572.91"/>
    <s v="10/24/2017"/>
    <s v="2/6/2023"/>
    <n v="2498"/>
    <n v="45250"/>
    <x v="1"/>
    <n v="4061.98"/>
    <n v="5510.93"/>
    <x v="92"/>
    <n v="2498"/>
    <n v="14723.84"/>
    <x v="1"/>
    <n v="8.5399999999999991"/>
    <n v="12"/>
    <s v="12/28/2021"/>
    <x v="0"/>
    <n v="2498"/>
    <x v="1"/>
    <n v="5043.76"/>
    <n v="1795.4"/>
    <n v="89.77"/>
    <s v="11/13/2023"/>
    <s v="11/4/2023"/>
    <n v="60"/>
    <n v="2498"/>
    <s v="2/24/2023"/>
    <s v="Complaint"/>
    <s v="Resolved"/>
    <s v="5/23/2023"/>
    <n v="1"/>
    <x v="4"/>
    <x v="1"/>
  </r>
  <r>
    <n v="2499"/>
    <s v="Robert"/>
    <s v="Sanchez"/>
    <n v="50"/>
    <x v="0"/>
    <s v="Address_2499"/>
    <x v="29"/>
    <n v="19458797352"/>
    <s v="robert.sanchez@kag.com"/>
    <x v="0"/>
    <n v="8566.9"/>
    <s v="4/3/2015"/>
    <s v="4/28/2023"/>
    <n v="2499"/>
    <n v="45124"/>
    <x v="1"/>
    <n v="2275.83"/>
    <n v="6291.07"/>
    <x v="24"/>
    <n v="2499"/>
    <n v="29826.73"/>
    <x v="1"/>
    <n v="4.13"/>
    <n v="48"/>
    <s v="10/23/2020"/>
    <x v="1"/>
    <n v="2499"/>
    <x v="0"/>
    <n v="7064.93"/>
    <n v="2138.19"/>
    <n v="106.91"/>
    <s v="12/19/2023"/>
    <s v="12/21/2023"/>
    <n v="8833"/>
    <n v="2499"/>
    <s v="5/8/2023"/>
    <s v="Complaint"/>
    <s v="Resolved"/>
    <s v="10/31/2023"/>
    <n v="1"/>
    <x v="2"/>
    <x v="1"/>
  </r>
  <r>
    <n v="2500"/>
    <s v="Amanda"/>
    <s v="Allen"/>
    <n v="57"/>
    <x v="2"/>
    <s v="Address_2500"/>
    <x v="16"/>
    <n v="19458797353"/>
    <s v="amanda.allen@kag.com"/>
    <x v="1"/>
    <n v="825.1"/>
    <s v="5/23/2006"/>
    <s v="12/7/2023"/>
    <n v="2500"/>
    <n v="45177"/>
    <x v="0"/>
    <n v="4897.78"/>
    <n v="-4072.68"/>
    <x v="36"/>
    <n v="2500"/>
    <n v="49439.37"/>
    <x v="2"/>
    <n v="6.47"/>
    <n v="24"/>
    <s v="5/9/2020"/>
    <x v="1"/>
    <n v="2500"/>
    <x v="0"/>
    <n v="5220.42"/>
    <n v="543.53"/>
    <n v="27.18"/>
    <s v="4/10/2023"/>
    <s v="3/15/2023"/>
    <n v="8889"/>
    <n v="2500"/>
    <s v="12/15/2023"/>
    <s v="Suggestion"/>
    <s v="Resolved"/>
    <s v="3/2/2023"/>
    <n v="1"/>
    <x v="6"/>
    <x v="1"/>
  </r>
  <r>
    <n v="2501"/>
    <s v="Anthony"/>
    <s v="Anderson"/>
    <n v="58"/>
    <x v="1"/>
    <s v="Address_2501"/>
    <x v="4"/>
    <n v="19458797354"/>
    <s v="anthony.anderson@kag.com"/>
    <x v="0"/>
    <n v="990.9"/>
    <s v="5/17/2009"/>
    <s v="5/20/2023"/>
    <n v="2501"/>
    <n v="45118"/>
    <x v="0"/>
    <n v="1198.99"/>
    <n v="2189.89"/>
    <x v="47"/>
    <n v="2501"/>
    <n v="8721.39"/>
    <x v="2"/>
    <n v="5.22"/>
    <n v="48"/>
    <s v="8/27/2021"/>
    <x v="1"/>
    <n v="2501"/>
    <x v="2"/>
    <n v="4982.68"/>
    <n v="3449.6"/>
    <n v="172.48"/>
    <s v="5/11/2023"/>
    <s v="8/26/2023"/>
    <n v="6729"/>
    <n v="2501"/>
    <s v="12/20/2023"/>
    <s v="Suggestion"/>
    <s v="Resolved"/>
    <s v="6/27/2023"/>
    <n v="1"/>
    <x v="2"/>
    <x v="1"/>
  </r>
  <r>
    <n v="2502"/>
    <s v="Emily"/>
    <s v="Scott"/>
    <n v="61"/>
    <x v="2"/>
    <s v="Address_2502"/>
    <x v="36"/>
    <n v="19458797355"/>
    <s v="emily.scott@kag.com"/>
    <x v="1"/>
    <n v="4228.8599999999997"/>
    <s v="7/4/2016"/>
    <s v="5/2/2023"/>
    <n v="2502"/>
    <n v="45246"/>
    <x v="0"/>
    <n v="3398.09"/>
    <n v="830.77"/>
    <x v="73"/>
    <n v="2502"/>
    <n v="33295.03"/>
    <x v="1"/>
    <n v="9.0399999999999991"/>
    <n v="24"/>
    <s v="8/11/2022"/>
    <x v="2"/>
    <n v="2502"/>
    <x v="0"/>
    <n v="4807.71"/>
    <n v="3727.21"/>
    <n v="186.36"/>
    <s v="4/29/2023"/>
    <s v="7/9/2023"/>
    <n v="8486"/>
    <n v="2502"/>
    <s v="2/13/2023"/>
    <s v="Praise"/>
    <s v="Resolved"/>
    <s v="6/23/2023"/>
    <n v="1"/>
    <x v="4"/>
    <x v="3"/>
  </r>
  <r>
    <n v="2503"/>
    <s v="Charles"/>
    <s v="Hall"/>
    <n v="35"/>
    <x v="1"/>
    <s v="Address_2503"/>
    <x v="30"/>
    <n v="19458797356"/>
    <s v="charles.hall@kag.com"/>
    <x v="1"/>
    <n v="182.87"/>
    <s v="6/5/2002"/>
    <s v="8/20/2023"/>
    <n v="2503"/>
    <n v="45051"/>
    <x v="2"/>
    <n v="97.47"/>
    <n v="280.33999999999997"/>
    <x v="67"/>
    <n v="2503"/>
    <n v="17267.419999999998"/>
    <x v="0"/>
    <n v="1.6"/>
    <n v="24"/>
    <s v="2/6/2020"/>
    <x v="2"/>
    <n v="2503"/>
    <x v="0"/>
    <n v="2608.2399999999998"/>
    <n v="671.84"/>
    <n v="33.590000000000003"/>
    <s v="9/14/2023"/>
    <s v="12/21/2023"/>
    <n v="3979"/>
    <n v="2503"/>
    <s v="12/21/2023"/>
    <s v="Suggestion"/>
    <s v="Pending"/>
    <s v="2/22/2023"/>
    <n v="-1"/>
    <x v="10"/>
    <x v="4"/>
  </r>
  <r>
    <n v="2504"/>
    <s v="Linda"/>
    <s v="Clark"/>
    <n v="34"/>
    <x v="0"/>
    <s v="Address_2504"/>
    <x v="8"/>
    <n v="19458797357"/>
    <s v="linda.clark@kag.com"/>
    <x v="0"/>
    <n v="1034.43"/>
    <s v="12/3/2022"/>
    <s v="8/17/2023"/>
    <n v="2504"/>
    <n v="44963"/>
    <x v="2"/>
    <n v="1867.6"/>
    <n v="2902.03"/>
    <x v="18"/>
    <n v="2504"/>
    <n v="49591.76"/>
    <x v="0"/>
    <n v="9.5399999999999991"/>
    <n v="60"/>
    <s v="4/7/2022"/>
    <x v="1"/>
    <n v="2504"/>
    <x v="1"/>
    <n v="4469.3500000000004"/>
    <n v="2518.15"/>
    <n v="125.91"/>
    <s v="7/3/2023"/>
    <s v="4/3/2023"/>
    <n v="1578"/>
    <n v="2504"/>
    <s v="3/9/2023"/>
    <s v="Complaint"/>
    <s v="Pending"/>
    <s v="10/10/2023"/>
    <n v="1"/>
    <x v="9"/>
    <x v="4"/>
  </r>
  <r>
    <n v="2505"/>
    <s v="Donna"/>
    <s v="Jones"/>
    <n v="25"/>
    <x v="2"/>
    <s v="Address_2505"/>
    <x v="33"/>
    <n v="19458797358"/>
    <s v="donna.jones@kag.com"/>
    <x v="1"/>
    <n v="9332.7000000000007"/>
    <s v="9/2/2008"/>
    <s v="8/16/2023"/>
    <n v="2505"/>
    <n v="45005"/>
    <x v="1"/>
    <n v="405.83"/>
    <n v="8926.8700000000008"/>
    <x v="25"/>
    <n v="2505"/>
    <n v="6329.8"/>
    <x v="0"/>
    <n v="5.16"/>
    <n v="48"/>
    <s v="2/10/2020"/>
    <x v="2"/>
    <n v="2505"/>
    <x v="1"/>
    <n v="9890.4599999999991"/>
    <n v="3935.29"/>
    <n v="196.76"/>
    <s v="6/14/2023"/>
    <s v="3/18/2023"/>
    <n v="5606"/>
    <n v="2505"/>
    <s v="9/27/2023"/>
    <s v="Suggestion"/>
    <s v="Resolved"/>
    <s v="11/17/2023"/>
    <n v="1"/>
    <x v="11"/>
    <x v="2"/>
  </r>
  <r>
    <n v="2506"/>
    <s v="Linda"/>
    <s v="Johnson"/>
    <n v="37"/>
    <x v="1"/>
    <s v="Address_2506"/>
    <x v="36"/>
    <n v="19458797359"/>
    <s v="linda.johnson@kag.com"/>
    <x v="0"/>
    <n v="7945.08"/>
    <s v="2/21/2004"/>
    <s v="11/24/2023"/>
    <n v="2506"/>
    <n v="45030"/>
    <x v="1"/>
    <n v="1843.2"/>
    <n v="9788.2800000000007"/>
    <x v="65"/>
    <n v="2506"/>
    <n v="23111.57"/>
    <x v="2"/>
    <n v="5.33"/>
    <n v="12"/>
    <s v="3/31/2021"/>
    <x v="1"/>
    <n v="2506"/>
    <x v="0"/>
    <n v="3308.58"/>
    <n v="1116.26"/>
    <n v="55.81"/>
    <s v="8/24/2023"/>
    <s v="11/12/2023"/>
    <n v="374"/>
    <n v="2506"/>
    <s v="5/19/2023"/>
    <s v="Praise"/>
    <s v="Resolved"/>
    <s v="7/1/2023"/>
    <n v="-1"/>
    <x v="1"/>
    <x v="0"/>
  </r>
  <r>
    <n v="2507"/>
    <s v="Stephanie"/>
    <s v="Allen"/>
    <n v="28"/>
    <x v="1"/>
    <s v="Address_2507"/>
    <x v="15"/>
    <n v="19458797360"/>
    <s v="stephanie.allen@kag.com"/>
    <x v="0"/>
    <n v="6759.82"/>
    <s v="9/8/2021"/>
    <s v="8/7/2023"/>
    <n v="2507"/>
    <n v="45077"/>
    <x v="2"/>
    <n v="1909.19"/>
    <n v="8669.01"/>
    <x v="42"/>
    <n v="2507"/>
    <n v="13493.69"/>
    <x v="1"/>
    <n v="8.4499999999999993"/>
    <n v="12"/>
    <s v="11/25/2022"/>
    <x v="1"/>
    <n v="2507"/>
    <x v="0"/>
    <n v="3794.45"/>
    <n v="459.37"/>
    <n v="22.97"/>
    <s v="9/21/2023"/>
    <s v="1/19/2023"/>
    <n v="8166"/>
    <n v="2507"/>
    <s v="8/20/2023"/>
    <s v="Complaint"/>
    <s v="Resolved"/>
    <s v="8/17/2023"/>
    <n v="1"/>
    <x v="10"/>
    <x v="4"/>
  </r>
  <r>
    <n v="2508"/>
    <s v="Michael"/>
    <s v="Thomas"/>
    <n v="47"/>
    <x v="1"/>
    <s v="Address_2508"/>
    <x v="10"/>
    <n v="19458797361"/>
    <s v="michael.thomas@kag.com"/>
    <x v="0"/>
    <n v="8319.35"/>
    <s v="1/11/2012"/>
    <s v="6/4/2023"/>
    <n v="2508"/>
    <n v="45160"/>
    <x v="2"/>
    <n v="1882.1"/>
    <n v="10201.450000000001"/>
    <x v="43"/>
    <n v="2508"/>
    <n v="2552.4299999999998"/>
    <x v="0"/>
    <n v="7"/>
    <n v="60"/>
    <s v="6/5/2022"/>
    <x v="1"/>
    <n v="2508"/>
    <x v="1"/>
    <n v="9670.06"/>
    <n v="4557.2"/>
    <n v="227.86"/>
    <s v="6/16/2023"/>
    <s v="2/20/2023"/>
    <n v="1059"/>
    <n v="2508"/>
    <s v="8/11/2023"/>
    <s v="Praise"/>
    <s v="Pending"/>
    <s v="1/28/2023"/>
    <n v="1"/>
    <x v="5"/>
    <x v="1"/>
  </r>
  <r>
    <n v="2509"/>
    <s v="Amanda"/>
    <s v="Thompson"/>
    <n v="44"/>
    <x v="1"/>
    <s v="Address_2509"/>
    <x v="20"/>
    <n v="19458797362"/>
    <s v="amanda.thompson@kag.com"/>
    <x v="1"/>
    <n v="2575.54"/>
    <s v="9/21/2018"/>
    <s v="12/22/2023"/>
    <n v="2509"/>
    <n v="44999"/>
    <x v="1"/>
    <n v="2078.0100000000002"/>
    <n v="4653.55"/>
    <x v="13"/>
    <n v="2509"/>
    <n v="48216.26"/>
    <x v="0"/>
    <n v="9.58"/>
    <n v="48"/>
    <s v="8/25/2021"/>
    <x v="2"/>
    <n v="2509"/>
    <x v="0"/>
    <n v="5608.54"/>
    <n v="3815.31"/>
    <n v="190.77"/>
    <s v="1/10/2023"/>
    <s v="7/21/2023"/>
    <n v="3138"/>
    <n v="2509"/>
    <s v="4/25/2023"/>
    <s v="Praise"/>
    <s v="Pending"/>
    <s v="1/13/2023"/>
    <n v="1"/>
    <x v="11"/>
    <x v="0"/>
  </r>
  <r>
    <n v="2510"/>
    <s v="Michael"/>
    <s v="Nguyen"/>
    <n v="56"/>
    <x v="0"/>
    <s v="Address_2510"/>
    <x v="16"/>
    <n v="19458797363"/>
    <s v="michael.nguyen@kag.com"/>
    <x v="0"/>
    <n v="7283.11"/>
    <s v="4/4/2003"/>
    <s v="1/7/2023"/>
    <n v="2510"/>
    <n v="44960"/>
    <x v="1"/>
    <n v="3088.1"/>
    <n v="4195.01"/>
    <x v="45"/>
    <n v="2510"/>
    <n v="28840.42"/>
    <x v="0"/>
    <n v="5.92"/>
    <n v="60"/>
    <s v="2/25/2022"/>
    <x v="0"/>
    <n v="2510"/>
    <x v="2"/>
    <n v="7945.74"/>
    <n v="1519.58"/>
    <n v="75.98"/>
    <s v="6/3/2023"/>
    <s v="10/10/2023"/>
    <n v="9346"/>
    <n v="2510"/>
    <s v="6/21/2023"/>
    <s v="Complaint"/>
    <s v="Resolved"/>
    <s v="9/11/2023"/>
    <n v="1"/>
    <x v="9"/>
    <x v="1"/>
  </r>
  <r>
    <n v="2511"/>
    <s v="Lisa"/>
    <s v="Thomas"/>
    <n v="31"/>
    <x v="0"/>
    <s v="Address_2511"/>
    <x v="30"/>
    <n v="19458797364"/>
    <s v="lisa.thomas@kag.com"/>
    <x v="0"/>
    <n v="6194.11"/>
    <s v="11/20/2010"/>
    <s v="1/3/2023"/>
    <n v="2511"/>
    <n v="45289"/>
    <x v="2"/>
    <n v="955.24"/>
    <n v="5238.87"/>
    <x v="60"/>
    <n v="2511"/>
    <n v="35338.57"/>
    <x v="1"/>
    <n v="6.03"/>
    <n v="24"/>
    <s v="1/24/2022"/>
    <x v="0"/>
    <n v="2511"/>
    <x v="0"/>
    <n v="3216.8"/>
    <n v="3666.45"/>
    <n v="183.32"/>
    <s v="9/1/2023"/>
    <s v="3/16/2023"/>
    <n v="9615"/>
    <n v="2511"/>
    <s v="10/25/2023"/>
    <s v="Suggestion"/>
    <s v="Pending"/>
    <s v="7/7/2023"/>
    <n v="1"/>
    <x v="0"/>
    <x v="4"/>
  </r>
  <r>
    <n v="2512"/>
    <s v="Jennifer"/>
    <s v="Wilson"/>
    <n v="59"/>
    <x v="1"/>
    <s v="Address_2512"/>
    <x v="34"/>
    <n v="19458797365"/>
    <s v="jennifer.wilson@kag.com"/>
    <x v="1"/>
    <n v="8501.61"/>
    <s v="9/13/2013"/>
    <s v="1/4/2023"/>
    <n v="2512"/>
    <n v="45088"/>
    <x v="0"/>
    <n v="1179.6400000000001"/>
    <n v="7321.97"/>
    <x v="52"/>
    <n v="2512"/>
    <n v="31393.47"/>
    <x v="1"/>
    <n v="9.75"/>
    <n v="48"/>
    <s v="11/5/2020"/>
    <x v="2"/>
    <n v="2512"/>
    <x v="0"/>
    <n v="4624"/>
    <n v="144.13999999999999"/>
    <n v="7.21"/>
    <s v="10/24/2023"/>
    <s v="5/23/2023"/>
    <n v="3798"/>
    <n v="2512"/>
    <s v="4/9/2023"/>
    <s v="Suggestion"/>
    <s v="Pending"/>
    <s v="2/28/2023"/>
    <n v="-1"/>
    <x v="7"/>
    <x v="1"/>
  </r>
  <r>
    <n v="2513"/>
    <s v="Mary"/>
    <s v="Lewis"/>
    <n v="32"/>
    <x v="0"/>
    <s v="Address_2513"/>
    <x v="1"/>
    <n v="19458797366"/>
    <s v="mary.lewis@kag.com"/>
    <x v="0"/>
    <n v="2898.61"/>
    <s v="12/14/2014"/>
    <s v="8/4/2023"/>
    <n v="2513"/>
    <n v="45134"/>
    <x v="2"/>
    <n v="3230.7"/>
    <n v="6129.31"/>
    <x v="10"/>
    <n v="2513"/>
    <n v="8275.2099999999991"/>
    <x v="2"/>
    <n v="9.34"/>
    <n v="12"/>
    <s v="11/28/2020"/>
    <x v="0"/>
    <n v="2513"/>
    <x v="0"/>
    <n v="6600.59"/>
    <n v="4039.57"/>
    <n v="201.98"/>
    <s v="3/16/2023"/>
    <s v="1/4/2023"/>
    <n v="5855"/>
    <n v="2513"/>
    <s v="1/2/2023"/>
    <s v="Suggestion"/>
    <s v="Pending"/>
    <s v="12/1/2023"/>
    <n v="1"/>
    <x v="2"/>
    <x v="4"/>
  </r>
  <r>
    <n v="2514"/>
    <s v="Daniel"/>
    <s v="Sanchez"/>
    <n v="29"/>
    <x v="0"/>
    <s v="Address_2514"/>
    <x v="11"/>
    <n v="19458797367"/>
    <s v="daniel.sanchez@kag.com"/>
    <x v="0"/>
    <n v="7660.79"/>
    <s v="3/2/2011"/>
    <s v="9/21/2023"/>
    <n v="2514"/>
    <n v="45186"/>
    <x v="0"/>
    <n v="2336.52"/>
    <n v="5324.27"/>
    <x v="59"/>
    <n v="2514"/>
    <n v="9357.4599999999991"/>
    <x v="1"/>
    <n v="2.88"/>
    <n v="24"/>
    <s v="7/13/2022"/>
    <x v="0"/>
    <n v="2514"/>
    <x v="0"/>
    <n v="3254.71"/>
    <n v="1944.37"/>
    <n v="97.22"/>
    <s v="4/15/2023"/>
    <s v="1/19/2023"/>
    <n v="737"/>
    <n v="2514"/>
    <s v="9/30/2023"/>
    <s v="Suggestion"/>
    <s v="Resolved"/>
    <s v="11/15/2023"/>
    <n v="1"/>
    <x v="6"/>
    <x v="4"/>
  </r>
  <r>
    <n v="2515"/>
    <s v="Amanda"/>
    <s v="Wright"/>
    <n v="37"/>
    <x v="1"/>
    <s v="Address_2515"/>
    <x v="21"/>
    <n v="19458797368"/>
    <s v="amanda.wright@kag.com"/>
    <x v="1"/>
    <n v="8541.25"/>
    <s v="9/7/2014"/>
    <s v="2/14/2023"/>
    <n v="2515"/>
    <n v="45263"/>
    <x v="0"/>
    <n v="817.98"/>
    <n v="7723.27"/>
    <x v="34"/>
    <n v="2515"/>
    <n v="31695.83"/>
    <x v="2"/>
    <n v="3.76"/>
    <n v="60"/>
    <s v="4/14/2022"/>
    <x v="0"/>
    <n v="2515"/>
    <x v="1"/>
    <n v="4462.97"/>
    <n v="1324.09"/>
    <n v="66.2"/>
    <s v="6/11/2023"/>
    <s v="9/11/2023"/>
    <n v="1768"/>
    <n v="2515"/>
    <s v="2/9/2023"/>
    <s v="Praise"/>
    <s v="Pending"/>
    <s v="8/20/2023"/>
    <n v="1"/>
    <x v="0"/>
    <x v="0"/>
  </r>
  <r>
    <n v="2516"/>
    <s v="Mary"/>
    <s v="Anderson"/>
    <n v="34"/>
    <x v="0"/>
    <s v="Address_2516"/>
    <x v="29"/>
    <n v="19458797369"/>
    <s v="mary.anderson@kag.com"/>
    <x v="0"/>
    <n v="5535.17"/>
    <s v="9/22/2016"/>
    <s v="7/24/2023"/>
    <n v="2516"/>
    <n v="45130"/>
    <x v="2"/>
    <n v="3938.35"/>
    <n v="9473.52"/>
    <x v="94"/>
    <n v="2516"/>
    <n v="39210.67"/>
    <x v="0"/>
    <n v="6.63"/>
    <n v="60"/>
    <s v="9/20/2020"/>
    <x v="1"/>
    <n v="2516"/>
    <x v="0"/>
    <n v="5283.79"/>
    <n v="1051.45"/>
    <n v="52.57"/>
    <s v="12/12/2023"/>
    <s v="11/16/2023"/>
    <n v="4322"/>
    <n v="2516"/>
    <s v="9/12/2023"/>
    <s v="Suggestion"/>
    <s v="Pending"/>
    <s v="10/27/2023"/>
    <n v="1"/>
    <x v="2"/>
    <x v="4"/>
  </r>
  <r>
    <n v="2517"/>
    <s v="Donna"/>
    <s v="Williams"/>
    <n v="57"/>
    <x v="2"/>
    <s v="Address_2517"/>
    <x v="28"/>
    <n v="19458797370"/>
    <s v="donna.williams@kag.com"/>
    <x v="1"/>
    <n v="4196.47"/>
    <s v="5/19/2003"/>
    <s v="7/20/2023"/>
    <n v="2517"/>
    <n v="45123"/>
    <x v="1"/>
    <n v="4655.1000000000004"/>
    <n v="-458.63"/>
    <x v="6"/>
    <n v="2517"/>
    <n v="30942.44"/>
    <x v="2"/>
    <n v="9.4499999999999993"/>
    <n v="60"/>
    <s v="7/7/2020"/>
    <x v="1"/>
    <n v="2517"/>
    <x v="2"/>
    <n v="8573.2800000000007"/>
    <n v="2063.7199999999998"/>
    <n v="103.19"/>
    <s v="5/26/2023"/>
    <s v="6/6/2023"/>
    <n v="1051"/>
    <n v="2517"/>
    <s v="4/10/2023"/>
    <s v="Suggestion"/>
    <s v="Resolved"/>
    <s v="4/25/2023"/>
    <n v="-1"/>
    <x v="2"/>
    <x v="1"/>
  </r>
  <r>
    <n v="2518"/>
    <s v="Thomas"/>
    <s v="Thompson"/>
    <n v="43"/>
    <x v="2"/>
    <s v="Address_2518"/>
    <x v="3"/>
    <n v="19458797371"/>
    <s v="thomas.thompson@kag.com"/>
    <x v="0"/>
    <n v="9491.66"/>
    <s v="1/10/2000"/>
    <s v="9/7/2023"/>
    <n v="2518"/>
    <n v="45156"/>
    <x v="0"/>
    <n v="2332.02"/>
    <n v="7159.64"/>
    <x v="53"/>
    <n v="2518"/>
    <n v="28948.32"/>
    <x v="2"/>
    <n v="6.07"/>
    <n v="48"/>
    <s v="11/26/2021"/>
    <x v="0"/>
    <n v="2518"/>
    <x v="0"/>
    <n v="7234.06"/>
    <n v="3261.06"/>
    <n v="163.05000000000001"/>
    <s v="8/26/2023"/>
    <s v="9/17/2023"/>
    <n v="863"/>
    <n v="2518"/>
    <s v="7/1/2023"/>
    <s v="Complaint"/>
    <s v="Pending"/>
    <s v="9/25/2023"/>
    <n v="1"/>
    <x v="5"/>
    <x v="0"/>
  </r>
  <r>
    <n v="2519"/>
    <s v="Andrew"/>
    <s v="Lewis"/>
    <n v="31"/>
    <x v="0"/>
    <s v="Address_2519"/>
    <x v="38"/>
    <n v="19458797372"/>
    <s v="andrew.lewis@kag.com"/>
    <x v="1"/>
    <n v="1772.8"/>
    <s v="10/27/2013"/>
    <s v="7/31/2023"/>
    <n v="2519"/>
    <n v="45026"/>
    <x v="2"/>
    <n v="3074.01"/>
    <n v="-1301.21"/>
    <x v="53"/>
    <n v="2519"/>
    <n v="37552.15"/>
    <x v="1"/>
    <n v="7.6"/>
    <n v="60"/>
    <s v="5/1/2020"/>
    <x v="1"/>
    <n v="2519"/>
    <x v="2"/>
    <n v="9247.44"/>
    <n v="3971.96"/>
    <n v="198.6"/>
    <s v="10/17/2023"/>
    <s v="10/11/2023"/>
    <n v="1704"/>
    <n v="2519"/>
    <s v="11/13/2023"/>
    <s v="Suggestion"/>
    <s v="Resolved"/>
    <s v="2/14/2023"/>
    <n v="1"/>
    <x v="1"/>
    <x v="4"/>
  </r>
  <r>
    <n v="2520"/>
    <s v="Kimberly"/>
    <s v="King"/>
    <n v="42"/>
    <x v="1"/>
    <s v="Address_2520"/>
    <x v="28"/>
    <n v="19458797373"/>
    <s v="kimberly.king@kag.com"/>
    <x v="0"/>
    <n v="459.1"/>
    <s v="10/11/2009"/>
    <s v="5/13/2023"/>
    <n v="2520"/>
    <n v="45020"/>
    <x v="0"/>
    <n v="4078.57"/>
    <n v="-3619.47"/>
    <x v="77"/>
    <n v="2520"/>
    <n v="12936.81"/>
    <x v="0"/>
    <n v="1.85"/>
    <n v="24"/>
    <s v="8/31/2022"/>
    <x v="2"/>
    <n v="2520"/>
    <x v="1"/>
    <n v="9702.56"/>
    <n v="96.51"/>
    <n v="4.83"/>
    <s v="3/5/2023"/>
    <s v="9/18/2023"/>
    <n v="750"/>
    <n v="2520"/>
    <s v="11/29/2023"/>
    <s v="Suggestion"/>
    <s v="Pending"/>
    <s v="12/27/2023"/>
    <n v="1"/>
    <x v="1"/>
    <x v="0"/>
  </r>
  <r>
    <n v="2521"/>
    <s v="Daniel"/>
    <s v="Allen"/>
    <n v="43"/>
    <x v="2"/>
    <s v="Address_2521"/>
    <x v="1"/>
    <n v="19458797374"/>
    <s v="daniel.allen@kag.com"/>
    <x v="0"/>
    <n v="1873.49"/>
    <s v="12/13/2019"/>
    <s v="6/23/2023"/>
    <n v="2521"/>
    <n v="44989"/>
    <x v="0"/>
    <n v="4819.12"/>
    <n v="6692.61"/>
    <x v="12"/>
    <n v="2521"/>
    <n v="36850.660000000003"/>
    <x v="2"/>
    <n v="5.7"/>
    <n v="48"/>
    <s v="10/8/2021"/>
    <x v="1"/>
    <n v="2521"/>
    <x v="2"/>
    <n v="5255.14"/>
    <n v="4703.08"/>
    <n v="235.15"/>
    <s v="5/13/2023"/>
    <s v="6/9/2023"/>
    <n v="635"/>
    <n v="2521"/>
    <s v="10/10/2023"/>
    <s v="Praise"/>
    <s v="Pending"/>
    <s v="10/15/2023"/>
    <n v="1"/>
    <x v="11"/>
    <x v="0"/>
  </r>
  <r>
    <n v="2522"/>
    <s v="Ashley"/>
    <s v="Green"/>
    <n v="64"/>
    <x v="0"/>
    <s v="Address_2522"/>
    <x v="20"/>
    <n v="19458797375"/>
    <s v="ashley.green@kag.com"/>
    <x v="1"/>
    <n v="6866.19"/>
    <s v="2/19/2010"/>
    <s v="3/10/2023"/>
    <n v="2522"/>
    <n v="45260"/>
    <x v="1"/>
    <n v="4846.05"/>
    <n v="2020.14"/>
    <x v="0"/>
    <n v="2522"/>
    <n v="21149.8"/>
    <x v="0"/>
    <n v="2.33"/>
    <n v="48"/>
    <s v="9/16/2021"/>
    <x v="1"/>
    <n v="2522"/>
    <x v="1"/>
    <n v="4780.1499999999996"/>
    <n v="4185.34"/>
    <n v="209.27"/>
    <s v="8/25/2023"/>
    <s v="2/7/2023"/>
    <n v="7571"/>
    <n v="2522"/>
    <s v="1/23/2023"/>
    <s v="Complaint"/>
    <s v="Pending"/>
    <s v="11/5/2023"/>
    <n v="1"/>
    <x v="4"/>
    <x v="3"/>
  </r>
  <r>
    <n v="2523"/>
    <s v="Linda"/>
    <s v="Green"/>
    <n v="42"/>
    <x v="0"/>
    <s v="Address_2523"/>
    <x v="17"/>
    <n v="19458797376"/>
    <s v="linda.green@kag.com"/>
    <x v="0"/>
    <n v="7910.56"/>
    <s v="9/13/2016"/>
    <s v="10/18/2023"/>
    <n v="2523"/>
    <n v="45120"/>
    <x v="0"/>
    <n v="4614.96"/>
    <n v="12525.52"/>
    <x v="57"/>
    <n v="2523"/>
    <n v="34028.449999999997"/>
    <x v="0"/>
    <n v="3.35"/>
    <n v="24"/>
    <s v="7/10/2021"/>
    <x v="1"/>
    <n v="2523"/>
    <x v="1"/>
    <n v="6044.87"/>
    <n v="4796.6400000000003"/>
    <n v="239.83"/>
    <s v="10/7/2023"/>
    <s v="12/27/2023"/>
    <n v="102"/>
    <n v="2523"/>
    <s v="2/21/2023"/>
    <s v="Complaint"/>
    <s v="Pending"/>
    <s v="7/29/2023"/>
    <n v="1"/>
    <x v="2"/>
    <x v="0"/>
  </r>
  <r>
    <n v="2524"/>
    <s v="Lisa"/>
    <s v="Thompson"/>
    <n v="42"/>
    <x v="1"/>
    <s v="Address_2524"/>
    <x v="11"/>
    <n v="19458797377"/>
    <s v="lisa.thompson@kag.com"/>
    <x v="0"/>
    <n v="7196.59"/>
    <s v="4/5/2021"/>
    <s v="5/23/2023"/>
    <n v="2524"/>
    <n v="45210"/>
    <x v="2"/>
    <n v="4081.9"/>
    <n v="3114.69"/>
    <x v="48"/>
    <n v="2524"/>
    <n v="14461.12"/>
    <x v="1"/>
    <n v="2.5"/>
    <n v="12"/>
    <s v="10/13/2021"/>
    <x v="1"/>
    <n v="2524"/>
    <x v="1"/>
    <n v="9080.81"/>
    <n v="1285.18"/>
    <n v="64.260000000000005"/>
    <s v="3/24/2023"/>
    <s v="12/10/2023"/>
    <n v="1951"/>
    <n v="2524"/>
    <s v="1/5/2023"/>
    <s v="Praise"/>
    <s v="Resolved"/>
    <s v="3/5/2023"/>
    <n v="1"/>
    <x v="8"/>
    <x v="0"/>
  </r>
  <r>
    <n v="2525"/>
    <s v="Amanda"/>
    <s v="Miller"/>
    <n v="44"/>
    <x v="1"/>
    <s v="Address_2525"/>
    <x v="10"/>
    <n v="19458797378"/>
    <s v="amanda.miller@kag.com"/>
    <x v="0"/>
    <n v="4256.68"/>
    <s v="2/16/2002"/>
    <s v="1/17/2023"/>
    <n v="2525"/>
    <n v="45203"/>
    <x v="0"/>
    <n v="2134.63"/>
    <n v="6391.31"/>
    <x v="41"/>
    <n v="2525"/>
    <n v="7735.78"/>
    <x v="0"/>
    <n v="2.4900000000000002"/>
    <n v="48"/>
    <s v="1/4/2022"/>
    <x v="1"/>
    <n v="2525"/>
    <x v="2"/>
    <n v="1177.76"/>
    <n v="799.67"/>
    <n v="39.979999999999997"/>
    <s v="7/16/2023"/>
    <s v="1/13/2023"/>
    <n v="9167"/>
    <n v="2525"/>
    <s v="10/26/2023"/>
    <s v="Praise"/>
    <s v="Pending"/>
    <s v="9/2/2023"/>
    <n v="1"/>
    <x v="8"/>
    <x v="0"/>
  </r>
  <r>
    <n v="2526"/>
    <s v="Margaret"/>
    <s v="Williams"/>
    <n v="60"/>
    <x v="0"/>
    <s v="Address_2526"/>
    <x v="11"/>
    <n v="19458797379"/>
    <s v="margaret.williams@kag.com"/>
    <x v="1"/>
    <n v="9678.98"/>
    <s v="1/30/2015"/>
    <s v="11/28/2023"/>
    <n v="2526"/>
    <n v="45133"/>
    <x v="2"/>
    <n v="3351.52"/>
    <n v="6327.46"/>
    <x v="20"/>
    <n v="2526"/>
    <n v="2428.79"/>
    <x v="2"/>
    <n v="9.93"/>
    <n v="24"/>
    <s v="8/26/2022"/>
    <x v="1"/>
    <n v="2526"/>
    <x v="2"/>
    <n v="3087.78"/>
    <n v="4373.8599999999997"/>
    <n v="218.69"/>
    <s v="9/5/2023"/>
    <s v="4/27/2023"/>
    <n v="4642"/>
    <n v="2526"/>
    <s v="12/29/2023"/>
    <s v="Praise"/>
    <s v="Resolved"/>
    <s v="1/31/2023"/>
    <n v="1"/>
    <x v="2"/>
    <x v="1"/>
  </r>
  <r>
    <n v="2527"/>
    <s v="Robert"/>
    <s v="Young"/>
    <n v="29"/>
    <x v="1"/>
    <s v="Address_2527"/>
    <x v="33"/>
    <n v="19458797380"/>
    <s v="robert.young@kag.com"/>
    <x v="1"/>
    <n v="4498.59"/>
    <s v="4/2/2012"/>
    <s v="9/5/2023"/>
    <n v="2527"/>
    <n v="45290"/>
    <x v="0"/>
    <n v="3819.47"/>
    <n v="679.12"/>
    <x v="15"/>
    <n v="2527"/>
    <n v="40370.239999999998"/>
    <x v="0"/>
    <n v="3.68"/>
    <n v="48"/>
    <s v="6/25/2022"/>
    <x v="0"/>
    <n v="2527"/>
    <x v="2"/>
    <n v="8538.41"/>
    <n v="92.68"/>
    <n v="4.63"/>
    <s v="8/10/2023"/>
    <s v="1/27/2023"/>
    <n v="27"/>
    <n v="2527"/>
    <s v="10/31/2023"/>
    <s v="Praise"/>
    <s v="Resolved"/>
    <s v="5/14/2023"/>
    <n v="1"/>
    <x v="0"/>
    <x v="4"/>
  </r>
  <r>
    <n v="2528"/>
    <s v="Richard"/>
    <s v="Walker"/>
    <n v="37"/>
    <x v="2"/>
    <s v="Address_2528"/>
    <x v="8"/>
    <n v="19458797381"/>
    <s v="richard.walker@kag.com"/>
    <x v="1"/>
    <n v="9814.92"/>
    <s v="7/7/2006"/>
    <s v="8/16/2023"/>
    <n v="2528"/>
    <n v="45013"/>
    <x v="1"/>
    <n v="468.59"/>
    <n v="9346.33"/>
    <x v="41"/>
    <n v="2528"/>
    <n v="10651.49"/>
    <x v="0"/>
    <n v="6.09"/>
    <n v="12"/>
    <s v="7/7/2021"/>
    <x v="0"/>
    <n v="2528"/>
    <x v="1"/>
    <n v="5698.53"/>
    <n v="2077.59"/>
    <n v="103.88"/>
    <s v="5/26/2023"/>
    <s v="12/28/2023"/>
    <n v="7309"/>
    <n v="2528"/>
    <s v="11/20/2023"/>
    <s v="Suggestion"/>
    <s v="Resolved"/>
    <s v="5/11/2023"/>
    <n v="1"/>
    <x v="11"/>
    <x v="0"/>
  </r>
  <r>
    <n v="2529"/>
    <s v="Mark"/>
    <s v="Moore"/>
    <n v="33"/>
    <x v="2"/>
    <s v="Address_2529"/>
    <x v="27"/>
    <n v="19458797382"/>
    <s v="mark.moore@kag.com"/>
    <x v="0"/>
    <n v="9189.35"/>
    <s v="12/19/2009"/>
    <s v="6/20/2023"/>
    <n v="2529"/>
    <n v="45064"/>
    <x v="1"/>
    <n v="590.66"/>
    <n v="9780.01"/>
    <x v="80"/>
    <n v="2529"/>
    <n v="18809.75"/>
    <x v="0"/>
    <n v="1.18"/>
    <n v="12"/>
    <s v="1/2/2020"/>
    <x v="1"/>
    <n v="2529"/>
    <x v="0"/>
    <n v="8499.69"/>
    <n v="2148.77"/>
    <n v="107.44"/>
    <s v="4/28/2023"/>
    <s v="5/26/2023"/>
    <n v="3578"/>
    <n v="2529"/>
    <s v="5/7/2023"/>
    <s v="Praise"/>
    <s v="Pending"/>
    <s v="3/2/2023"/>
    <n v="1"/>
    <x v="10"/>
    <x v="4"/>
  </r>
  <r>
    <n v="2530"/>
    <s v="Donald"/>
    <s v="Nelson"/>
    <n v="42"/>
    <x v="0"/>
    <s v="Address_2530"/>
    <x v="19"/>
    <n v="19458797383"/>
    <s v="donald.nelson@kag.com"/>
    <x v="1"/>
    <n v="4130.7299999999996"/>
    <s v="11/17/2022"/>
    <s v="12/1/2023"/>
    <n v="2530"/>
    <n v="44952"/>
    <x v="0"/>
    <n v="3529.94"/>
    <n v="600.79"/>
    <x v="93"/>
    <n v="2530"/>
    <n v="38673.89"/>
    <x v="1"/>
    <n v="8.26"/>
    <n v="36"/>
    <s v="12/20/2020"/>
    <x v="1"/>
    <n v="2530"/>
    <x v="2"/>
    <n v="6864.19"/>
    <n v="1130.93"/>
    <n v="56.55"/>
    <s v="10/2/2023"/>
    <s v="12/16/2023"/>
    <n v="1879"/>
    <n v="2530"/>
    <s v="9/29/2023"/>
    <s v="Complaint"/>
    <s v="Pending"/>
    <s v="11/22/2023"/>
    <n v="1"/>
    <x v="3"/>
    <x v="0"/>
  </r>
  <r>
    <n v="2531"/>
    <s v="Timothy"/>
    <s v="Miller"/>
    <n v="44"/>
    <x v="0"/>
    <s v="Address_2531"/>
    <x v="38"/>
    <n v="19458797384"/>
    <s v="timothy.miller@kag.com"/>
    <x v="0"/>
    <n v="1693.99"/>
    <s v="12/7/2007"/>
    <s v="7/25/2023"/>
    <n v="2531"/>
    <n v="45216"/>
    <x v="1"/>
    <n v="3337.9"/>
    <n v="5031.8900000000003"/>
    <x v="71"/>
    <n v="2531"/>
    <n v="23058.91"/>
    <x v="1"/>
    <n v="7.12"/>
    <n v="48"/>
    <s v="10/14/2020"/>
    <x v="1"/>
    <n v="2531"/>
    <x v="2"/>
    <n v="8317.2999999999993"/>
    <n v="1158.52"/>
    <n v="57.93"/>
    <s v="5/17/2023"/>
    <s v="8/26/2023"/>
    <n v="1904"/>
    <n v="2531"/>
    <s v="10/23/2023"/>
    <s v="Complaint"/>
    <s v="Pending"/>
    <s v="9/25/2023"/>
    <n v="1"/>
    <x v="8"/>
    <x v="0"/>
  </r>
  <r>
    <n v="2532"/>
    <s v="Jessica"/>
    <s v="Green"/>
    <n v="69"/>
    <x v="1"/>
    <s v="Address_2532"/>
    <x v="34"/>
    <n v="19458797385"/>
    <s v="jessica.green@kag.com"/>
    <x v="1"/>
    <n v="989.39"/>
    <s v="12/11/2008"/>
    <s v="4/1/2023"/>
    <n v="2532"/>
    <n v="45184"/>
    <x v="0"/>
    <n v="4021.25"/>
    <n v="-3031.86"/>
    <x v="0"/>
    <n v="2532"/>
    <n v="11659.9"/>
    <x v="0"/>
    <n v="3.06"/>
    <n v="48"/>
    <s v="9/1/2022"/>
    <x v="2"/>
    <n v="2532"/>
    <x v="2"/>
    <n v="4765.6000000000004"/>
    <n v="3336.12"/>
    <n v="166.81"/>
    <s v="6/16/2023"/>
    <s v="10/25/2023"/>
    <n v="8910"/>
    <n v="2532"/>
    <s v="8/31/2023"/>
    <s v="Suggestion"/>
    <s v="Pending"/>
    <s v="5/15/2023"/>
    <n v="1"/>
    <x v="6"/>
    <x v="3"/>
  </r>
  <r>
    <n v="2533"/>
    <s v="Carol"/>
    <s v="Smith"/>
    <n v="35"/>
    <x v="2"/>
    <s v="Address_2533"/>
    <x v="36"/>
    <n v="19458797386"/>
    <s v="carol.smith@kag.com"/>
    <x v="1"/>
    <n v="5361.6"/>
    <s v="9/19/2016"/>
    <s v="4/24/2023"/>
    <n v="2533"/>
    <n v="45098"/>
    <x v="0"/>
    <n v="931.05"/>
    <n v="6292.65"/>
    <x v="3"/>
    <n v="2533"/>
    <n v="10543.36"/>
    <x v="0"/>
    <n v="1.32"/>
    <n v="24"/>
    <s v="12/14/2021"/>
    <x v="1"/>
    <n v="2533"/>
    <x v="0"/>
    <n v="1089.74"/>
    <n v="1597.02"/>
    <n v="79.849999999999994"/>
    <s v="2/28/2023"/>
    <s v="8/13/2023"/>
    <n v="6167"/>
    <n v="2533"/>
    <s v="8/30/2023"/>
    <s v="Praise"/>
    <s v="Pending"/>
    <s v="5/12/2023"/>
    <n v="1"/>
    <x v="7"/>
    <x v="4"/>
  </r>
  <r>
    <n v="2534"/>
    <s v="Ashley"/>
    <s v="Wilson"/>
    <n v="27"/>
    <x v="1"/>
    <s v="Address_2534"/>
    <x v="6"/>
    <n v="19458797387"/>
    <s v="ashley.wilson@kag.com"/>
    <x v="1"/>
    <n v="7655.76"/>
    <s v="11/13/2011"/>
    <s v="1/22/2023"/>
    <n v="2534"/>
    <n v="45165"/>
    <x v="1"/>
    <n v="4684.03"/>
    <n v="12339.79"/>
    <x v="62"/>
    <n v="2534"/>
    <n v="20988.83"/>
    <x v="0"/>
    <n v="3.47"/>
    <n v="24"/>
    <s v="1/12/2020"/>
    <x v="2"/>
    <n v="2534"/>
    <x v="1"/>
    <n v="7065.93"/>
    <n v="518.04999999999995"/>
    <n v="25.9"/>
    <s v="3/27/2023"/>
    <s v="2/18/2023"/>
    <n v="7734"/>
    <n v="2534"/>
    <s v="3/6/2023"/>
    <s v="Praise"/>
    <s v="Pending"/>
    <s v="12/18/2023"/>
    <n v="1"/>
    <x v="5"/>
    <x v="4"/>
  </r>
  <r>
    <n v="2535"/>
    <s v="Jessica"/>
    <s v="Young"/>
    <n v="68"/>
    <x v="0"/>
    <s v="Address_2535"/>
    <x v="38"/>
    <n v="19458797388"/>
    <s v="jessica.young@kag.com"/>
    <x v="1"/>
    <n v="1842.87"/>
    <s v="3/13/2011"/>
    <s v="5/17/2023"/>
    <n v="2535"/>
    <n v="44969"/>
    <x v="1"/>
    <n v="1199.4000000000001"/>
    <n v="643.47"/>
    <x v="63"/>
    <n v="2535"/>
    <n v="28693.64"/>
    <x v="0"/>
    <n v="6.66"/>
    <n v="36"/>
    <s v="11/2/2022"/>
    <x v="1"/>
    <n v="2535"/>
    <x v="0"/>
    <n v="5473.35"/>
    <n v="1689.55"/>
    <n v="84.48"/>
    <s v="12/4/2023"/>
    <s v="11/14/2023"/>
    <n v="1855"/>
    <n v="2535"/>
    <s v="10/14/2023"/>
    <s v="Suggestion"/>
    <s v="Pending"/>
    <s v="5/20/2023"/>
    <n v="1"/>
    <x v="9"/>
    <x v="3"/>
  </r>
  <r>
    <n v="2536"/>
    <s v="Barbara"/>
    <s v="Garcia"/>
    <n v="67"/>
    <x v="0"/>
    <s v="Address_2536"/>
    <x v="26"/>
    <n v="19458797389"/>
    <s v="barbara.garcia@kag.com"/>
    <x v="0"/>
    <n v="3250.29"/>
    <s v="10/18/2005"/>
    <s v="10/30/2023"/>
    <n v="2536"/>
    <n v="45234"/>
    <x v="0"/>
    <n v="684.15"/>
    <n v="2566.14"/>
    <x v="90"/>
    <n v="2536"/>
    <n v="20225.23"/>
    <x v="2"/>
    <n v="1.1399999999999999"/>
    <n v="24"/>
    <s v="1/1/2021"/>
    <x v="1"/>
    <n v="2536"/>
    <x v="0"/>
    <n v="9850.2000000000007"/>
    <n v="2501.1999999999998"/>
    <n v="125.06"/>
    <s v="4/5/2023"/>
    <s v="7/9/2023"/>
    <n v="6768"/>
    <n v="2536"/>
    <s v="12/3/2023"/>
    <s v="Suggestion"/>
    <s v="Resolved"/>
    <s v="4/28/2023"/>
    <n v="1"/>
    <x v="4"/>
    <x v="3"/>
  </r>
  <r>
    <n v="2537"/>
    <s v="Thomas"/>
    <s v="Hill"/>
    <n v="47"/>
    <x v="0"/>
    <s v="Address_2537"/>
    <x v="34"/>
    <n v="19458797390"/>
    <s v="thomas.hill@kag.com"/>
    <x v="1"/>
    <n v="6342.26"/>
    <s v="4/7/2011"/>
    <s v="8/1/2023"/>
    <n v="2537"/>
    <n v="45036"/>
    <x v="2"/>
    <n v="1628.43"/>
    <n v="7970.69"/>
    <x v="63"/>
    <n v="2537"/>
    <n v="45323.91"/>
    <x v="0"/>
    <n v="1.68"/>
    <n v="12"/>
    <s v="8/24/2022"/>
    <x v="0"/>
    <n v="2537"/>
    <x v="0"/>
    <n v="2082.1799999999998"/>
    <n v="205.17"/>
    <n v="10.26"/>
    <s v="6/19/2023"/>
    <s v="8/1/2023"/>
    <n v="9443"/>
    <n v="2537"/>
    <s v="3/3/2023"/>
    <s v="Suggestion"/>
    <s v="Resolved"/>
    <s v="11/23/2023"/>
    <n v="1"/>
    <x v="1"/>
    <x v="1"/>
  </r>
  <r>
    <n v="2538"/>
    <s v="Jessica"/>
    <s v="Martinez"/>
    <n v="18"/>
    <x v="0"/>
    <s v="Address_2538"/>
    <x v="17"/>
    <n v="19458797391"/>
    <s v="jessica.martinez@kag.com"/>
    <x v="0"/>
    <n v="4662.6000000000004"/>
    <s v="4/4/2006"/>
    <s v="1/3/2023"/>
    <n v="2538"/>
    <n v="45073"/>
    <x v="2"/>
    <n v="4044.73"/>
    <n v="617.87"/>
    <x v="0"/>
    <n v="2538"/>
    <n v="1187.8699999999999"/>
    <x v="0"/>
    <n v="4.68"/>
    <n v="60"/>
    <s v="4/8/2021"/>
    <x v="2"/>
    <n v="2538"/>
    <x v="1"/>
    <n v="6575.76"/>
    <n v="4953.7299999999996"/>
    <n v="247.69"/>
    <s v="8/30/2023"/>
    <s v="4/19/2023"/>
    <n v="6862"/>
    <n v="2538"/>
    <s v="12/14/2023"/>
    <s v="Praise"/>
    <s v="Resolved"/>
    <s v="10/26/2023"/>
    <n v="1"/>
    <x v="10"/>
    <x v="2"/>
  </r>
  <r>
    <n v="2539"/>
    <s v="Barbara"/>
    <s v="Miller"/>
    <n v="21"/>
    <x v="0"/>
    <s v="Address_2539"/>
    <x v="8"/>
    <n v="19458797392"/>
    <s v="barbara.miller@kag.com"/>
    <x v="1"/>
    <n v="6078.29"/>
    <s v="9/15/2013"/>
    <s v="10/14/2023"/>
    <n v="2539"/>
    <n v="45049"/>
    <x v="1"/>
    <n v="150.91"/>
    <n v="6229.2"/>
    <x v="48"/>
    <n v="2539"/>
    <n v="20698.57"/>
    <x v="2"/>
    <n v="2.58"/>
    <n v="48"/>
    <s v="10/27/2020"/>
    <x v="1"/>
    <n v="2539"/>
    <x v="2"/>
    <n v="3711.05"/>
    <n v="3539.11"/>
    <n v="176.96"/>
    <s v="8/22/2023"/>
    <s v="12/31/2023"/>
    <n v="8969"/>
    <n v="2539"/>
    <s v="10/1/2023"/>
    <s v="Praise"/>
    <s v="Pending"/>
    <s v="10/13/2023"/>
    <n v="1"/>
    <x v="10"/>
    <x v="2"/>
  </r>
  <r>
    <n v="2540"/>
    <s v="Linda"/>
    <s v="Sanchez"/>
    <n v="40"/>
    <x v="0"/>
    <s v="Address_2540"/>
    <x v="10"/>
    <n v="19458797393"/>
    <s v="linda.sanchez@kag.com"/>
    <x v="0"/>
    <n v="6796.04"/>
    <s v="6/6/2009"/>
    <s v="1/13/2023"/>
    <n v="2540"/>
    <n v="45231"/>
    <x v="1"/>
    <n v="1141.8900000000001"/>
    <n v="7937.93"/>
    <x v="35"/>
    <n v="2540"/>
    <n v="37398.910000000003"/>
    <x v="0"/>
    <n v="6.69"/>
    <n v="36"/>
    <s v="4/25/2021"/>
    <x v="1"/>
    <n v="2540"/>
    <x v="2"/>
    <n v="5521.18"/>
    <n v="566.79"/>
    <n v="28.34"/>
    <s v="10/24/2023"/>
    <s v="10/1/2023"/>
    <n v="7895"/>
    <n v="2540"/>
    <s v="10/28/2023"/>
    <s v="Complaint"/>
    <s v="Resolved"/>
    <s v="4/15/2023"/>
    <n v="1"/>
    <x v="4"/>
    <x v="0"/>
  </r>
  <r>
    <n v="2541"/>
    <s v="Sarah"/>
    <s v="King"/>
    <n v="24"/>
    <x v="1"/>
    <s v="Address_2541"/>
    <x v="7"/>
    <n v="19458797394"/>
    <s v="sarah.king@kag.com"/>
    <x v="0"/>
    <n v="3868.88"/>
    <s v="10/5/2020"/>
    <s v="1/2/2023"/>
    <n v="2541"/>
    <n v="45165"/>
    <x v="2"/>
    <n v="4778.45"/>
    <n v="8647.33"/>
    <x v="60"/>
    <n v="2541"/>
    <n v="44653.66"/>
    <x v="1"/>
    <n v="2.57"/>
    <n v="48"/>
    <s v="4/14/2020"/>
    <x v="0"/>
    <n v="2541"/>
    <x v="2"/>
    <n v="1660.06"/>
    <n v="216.41"/>
    <n v="10.82"/>
    <s v="8/14/2023"/>
    <s v="6/9/2023"/>
    <n v="1013"/>
    <n v="2541"/>
    <s v="1/9/2023"/>
    <s v="Suggestion"/>
    <s v="Pending"/>
    <s v="2/20/2023"/>
    <n v="1"/>
    <x v="5"/>
    <x v="2"/>
  </r>
  <r>
    <n v="2542"/>
    <s v="Michael"/>
    <s v="Robinson"/>
    <n v="47"/>
    <x v="1"/>
    <s v="Address_2542"/>
    <x v="5"/>
    <n v="19458797395"/>
    <s v="michael.robinson@kag.com"/>
    <x v="1"/>
    <n v="7881.07"/>
    <s v="10/18/2005"/>
    <s v="9/20/2023"/>
    <n v="2542"/>
    <n v="45117"/>
    <x v="2"/>
    <n v="94.88"/>
    <n v="7786.19"/>
    <x v="7"/>
    <n v="2542"/>
    <n v="18561.689999999999"/>
    <x v="2"/>
    <n v="9.94"/>
    <n v="36"/>
    <s v="10/14/2020"/>
    <x v="0"/>
    <n v="2542"/>
    <x v="1"/>
    <n v="8749.0300000000007"/>
    <n v="4955.83"/>
    <n v="247.79"/>
    <s v="1/8/2023"/>
    <s v="3/1/2023"/>
    <n v="5318"/>
    <n v="2542"/>
    <s v="8/27/2023"/>
    <s v="Suggestion"/>
    <s v="Resolved"/>
    <s v="4/7/2023"/>
    <n v="1"/>
    <x v="2"/>
    <x v="1"/>
  </r>
  <r>
    <n v="2543"/>
    <s v="Jessica"/>
    <s v="Scott"/>
    <n v="43"/>
    <x v="1"/>
    <s v="Address_2543"/>
    <x v="18"/>
    <n v="19458797396"/>
    <s v="jessica.scott@kag.com"/>
    <x v="0"/>
    <n v="7058.36"/>
    <s v="7/16/2000"/>
    <s v="10/12/2023"/>
    <n v="2543"/>
    <n v="45042"/>
    <x v="0"/>
    <n v="1398.51"/>
    <n v="5659.85"/>
    <x v="29"/>
    <n v="2543"/>
    <n v="34005.870000000003"/>
    <x v="1"/>
    <n v="4.92"/>
    <n v="60"/>
    <s v="1/30/2020"/>
    <x v="1"/>
    <n v="2543"/>
    <x v="0"/>
    <n v="9023.34"/>
    <n v="3129.41"/>
    <n v="156.47"/>
    <s v="9/2/2023"/>
    <s v="3/21/2023"/>
    <n v="156"/>
    <n v="2543"/>
    <s v="4/2/2023"/>
    <s v="Suggestion"/>
    <s v="Pending"/>
    <s v="10/12/2023"/>
    <n v="1"/>
    <x v="1"/>
    <x v="0"/>
  </r>
  <r>
    <n v="2544"/>
    <s v="Ashley"/>
    <s v="Lee"/>
    <n v="18"/>
    <x v="2"/>
    <s v="Address_2544"/>
    <x v="16"/>
    <n v="19458797397"/>
    <s v="ashley.lee@kag.com"/>
    <x v="0"/>
    <n v="6906.78"/>
    <s v="2/15/2009"/>
    <s v="5/12/2023"/>
    <n v="2544"/>
    <n v="45083"/>
    <x v="1"/>
    <n v="1635.6"/>
    <n v="8542.3799999999992"/>
    <x v="71"/>
    <n v="2544"/>
    <n v="29437.09"/>
    <x v="1"/>
    <n v="2.33"/>
    <n v="36"/>
    <s v="11/26/2022"/>
    <x v="2"/>
    <n v="2544"/>
    <x v="1"/>
    <n v="5424.52"/>
    <n v="2999.44"/>
    <n v="149.97"/>
    <s v="9/29/2023"/>
    <s v="7/20/2023"/>
    <n v="1977"/>
    <n v="2544"/>
    <s v="1/1/2023"/>
    <s v="Suggestion"/>
    <s v="Pending"/>
    <s v="2/14/2023"/>
    <n v="1"/>
    <x v="7"/>
    <x v="2"/>
  </r>
  <r>
    <n v="2545"/>
    <s v="Brian"/>
    <s v="Taylor"/>
    <n v="46"/>
    <x v="1"/>
    <s v="Address_2545"/>
    <x v="11"/>
    <n v="19458797398"/>
    <s v="brian.taylor@kag.com"/>
    <x v="1"/>
    <n v="1579.89"/>
    <s v="7/12/2000"/>
    <s v="12/10/2023"/>
    <n v="2545"/>
    <n v="45258"/>
    <x v="0"/>
    <n v="4620.32"/>
    <n v="6200.21"/>
    <x v="45"/>
    <n v="2545"/>
    <n v="10875.09"/>
    <x v="0"/>
    <n v="1.66"/>
    <n v="36"/>
    <s v="9/13/2021"/>
    <x v="0"/>
    <n v="2545"/>
    <x v="1"/>
    <n v="1751.75"/>
    <n v="1109.3"/>
    <n v="55.46"/>
    <s v="7/20/2023"/>
    <s v="4/15/2023"/>
    <n v="7547"/>
    <n v="2545"/>
    <s v="9/17/2023"/>
    <s v="Praise"/>
    <s v="Resolved"/>
    <s v="9/3/2023"/>
    <n v="1"/>
    <x v="4"/>
    <x v="1"/>
  </r>
  <r>
    <n v="2546"/>
    <s v="Daniel"/>
    <s v="Allen"/>
    <n v="42"/>
    <x v="0"/>
    <s v="Address_2546"/>
    <x v="23"/>
    <n v="19458797399"/>
    <s v="daniel.allen@kag.com"/>
    <x v="1"/>
    <n v="4794.93"/>
    <s v="12/1/2020"/>
    <s v="8/22/2023"/>
    <n v="2546"/>
    <n v="45133"/>
    <x v="0"/>
    <n v="4257.53"/>
    <n v="9052.4599999999991"/>
    <x v="22"/>
    <n v="2546"/>
    <n v="34366.269999999997"/>
    <x v="1"/>
    <n v="4.79"/>
    <n v="60"/>
    <s v="9/3/2020"/>
    <x v="1"/>
    <n v="2546"/>
    <x v="0"/>
    <n v="6230.29"/>
    <n v="4373.6099999999997"/>
    <n v="218.68"/>
    <s v="12/23/2023"/>
    <s v="1/28/2023"/>
    <n v="5460"/>
    <n v="2546"/>
    <s v="12/8/2023"/>
    <s v="Complaint"/>
    <s v="Resolved"/>
    <s v="3/8/2023"/>
    <n v="1"/>
    <x v="2"/>
    <x v="0"/>
  </r>
  <r>
    <n v="2547"/>
    <s v="Betty"/>
    <s v="Martinez"/>
    <n v="57"/>
    <x v="1"/>
    <s v="Address_2547"/>
    <x v="12"/>
    <n v="19458797400"/>
    <s v="betty.martinez@kag.com"/>
    <x v="1"/>
    <n v="5814.01"/>
    <s v="5/11/2000"/>
    <s v="8/31/2023"/>
    <n v="2547"/>
    <n v="44979"/>
    <x v="2"/>
    <n v="2305.84"/>
    <n v="8119.85"/>
    <x v="48"/>
    <n v="2547"/>
    <n v="13228.67"/>
    <x v="2"/>
    <n v="8.2799999999999994"/>
    <n v="24"/>
    <s v="8/2/2021"/>
    <x v="1"/>
    <n v="2547"/>
    <x v="1"/>
    <n v="3580.12"/>
    <n v="350.8"/>
    <n v="17.54"/>
    <s v="12/31/2023"/>
    <s v="6/4/2023"/>
    <n v="1883"/>
    <n v="2547"/>
    <s v="1/6/2023"/>
    <s v="Complaint"/>
    <s v="Resolved"/>
    <s v="12/28/2023"/>
    <n v="1"/>
    <x v="9"/>
    <x v="1"/>
  </r>
  <r>
    <n v="2548"/>
    <s v="Michelle"/>
    <s v="Campbell"/>
    <n v="43"/>
    <x v="1"/>
    <s v="Address_2548"/>
    <x v="28"/>
    <n v="19458797401"/>
    <s v="michelle.campbell@kag.com"/>
    <x v="0"/>
    <n v="2341.2199999999998"/>
    <s v="11/5/2017"/>
    <s v="6/22/2023"/>
    <n v="2548"/>
    <n v="45024"/>
    <x v="0"/>
    <n v="1594.61"/>
    <n v="746.61"/>
    <x v="19"/>
    <n v="2548"/>
    <n v="39411.480000000003"/>
    <x v="1"/>
    <n v="4.95"/>
    <n v="12"/>
    <s v="10/17/2022"/>
    <x v="2"/>
    <n v="2548"/>
    <x v="0"/>
    <n v="1224.79"/>
    <n v="3830.2"/>
    <n v="191.51"/>
    <s v="1/28/2023"/>
    <s v="1/11/2023"/>
    <n v="8958"/>
    <n v="2548"/>
    <s v="1/3/2023"/>
    <s v="Praise"/>
    <s v="Resolved"/>
    <s v="10/6/2023"/>
    <n v="1"/>
    <x v="1"/>
    <x v="0"/>
  </r>
  <r>
    <n v="2549"/>
    <s v="Robert"/>
    <s v="Adams"/>
    <n v="34"/>
    <x v="2"/>
    <s v="Address_2549"/>
    <x v="8"/>
    <n v="19458797402"/>
    <s v="robert.adams@kag.com"/>
    <x v="1"/>
    <n v="7609.81"/>
    <s v="2/5/2002"/>
    <s v="9/21/2023"/>
    <n v="2549"/>
    <n v="44954"/>
    <x v="1"/>
    <n v="4722.6899999999996"/>
    <n v="12332.5"/>
    <x v="27"/>
    <n v="2549"/>
    <n v="43429.16"/>
    <x v="2"/>
    <n v="2.27"/>
    <n v="36"/>
    <s v="9/19/2020"/>
    <x v="0"/>
    <n v="2549"/>
    <x v="1"/>
    <n v="8467.33"/>
    <n v="667.07"/>
    <n v="33.35"/>
    <s v="8/30/2023"/>
    <s v="10/15/2023"/>
    <n v="8296"/>
    <n v="2549"/>
    <s v="6/4/2023"/>
    <s v="Praise"/>
    <s v="Resolved"/>
    <s v="7/8/2023"/>
    <n v="1"/>
    <x v="3"/>
    <x v="4"/>
  </r>
  <r>
    <n v="2550"/>
    <s v="Sarah"/>
    <s v="Lopez"/>
    <n v="48"/>
    <x v="0"/>
    <s v="Address_2550"/>
    <x v="2"/>
    <n v="19458797403"/>
    <s v="sarah.lopez@kag.com"/>
    <x v="1"/>
    <n v="1298.7"/>
    <s v="8/15/2006"/>
    <s v="2/11/2023"/>
    <n v="2550"/>
    <n v="45139"/>
    <x v="1"/>
    <n v="949.62"/>
    <n v="2248.3200000000002"/>
    <x v="83"/>
    <n v="2550"/>
    <n v="24442.69"/>
    <x v="1"/>
    <n v="5.4"/>
    <n v="12"/>
    <s v="9/15/2021"/>
    <x v="2"/>
    <n v="2550"/>
    <x v="1"/>
    <n v="2161.36"/>
    <n v="4014.6"/>
    <n v="200.73"/>
    <s v="4/23/2023"/>
    <s v="7/19/2023"/>
    <n v="5028"/>
    <n v="2550"/>
    <s v="12/25/2023"/>
    <s v="Suggestion"/>
    <s v="Resolved"/>
    <s v="8/25/2023"/>
    <n v="1"/>
    <x v="5"/>
    <x v="1"/>
  </r>
  <r>
    <n v="2551"/>
    <s v="Michelle"/>
    <s v="Thomas"/>
    <n v="25"/>
    <x v="2"/>
    <s v="Address_2551"/>
    <x v="17"/>
    <n v="19458797404"/>
    <s v="michelle.thomas@kag.com"/>
    <x v="0"/>
    <n v="1583.59"/>
    <s v="3/22/2015"/>
    <s v="5/25/2023"/>
    <n v="2551"/>
    <n v="45071"/>
    <x v="1"/>
    <n v="2389.34"/>
    <n v="-805.75"/>
    <x v="13"/>
    <n v="2551"/>
    <n v="3652.1"/>
    <x v="2"/>
    <n v="4.04"/>
    <n v="36"/>
    <s v="3/22/2020"/>
    <x v="1"/>
    <n v="2551"/>
    <x v="1"/>
    <n v="9326.25"/>
    <n v="1072.98"/>
    <n v="53.65"/>
    <s v="7/31/2023"/>
    <s v="1/6/2023"/>
    <n v="2322"/>
    <n v="2551"/>
    <s v="7/17/2023"/>
    <s v="Suggestion"/>
    <s v="Resolved"/>
    <s v="3/17/2023"/>
    <n v="1"/>
    <x v="10"/>
    <x v="2"/>
  </r>
  <r>
    <n v="2552"/>
    <s v="Amanda"/>
    <s v="Green"/>
    <n v="22"/>
    <x v="2"/>
    <s v="Address_2552"/>
    <x v="27"/>
    <n v="19458797405"/>
    <s v="amanda.green@kag.com"/>
    <x v="1"/>
    <n v="4191.8599999999997"/>
    <s v="5/24/2016"/>
    <s v="12/6/2023"/>
    <n v="2552"/>
    <n v="45171"/>
    <x v="0"/>
    <n v="2098.0100000000002"/>
    <n v="6289.87"/>
    <x v="80"/>
    <n v="2552"/>
    <n v="37130.28"/>
    <x v="0"/>
    <n v="5.52"/>
    <n v="60"/>
    <s v="3/21/2022"/>
    <x v="0"/>
    <n v="2552"/>
    <x v="0"/>
    <n v="6967.92"/>
    <n v="4873.3999999999996"/>
    <n v="243.67"/>
    <s v="8/26/2023"/>
    <s v="12/28/2023"/>
    <n v="500"/>
    <n v="2552"/>
    <s v="7/28/2023"/>
    <s v="Suggestion"/>
    <s v="Pending"/>
    <s v="1/18/2023"/>
    <n v="1"/>
    <x v="6"/>
    <x v="2"/>
  </r>
  <r>
    <n v="2553"/>
    <s v="James"/>
    <s v="Young"/>
    <n v="18"/>
    <x v="2"/>
    <s v="Address_2553"/>
    <x v="8"/>
    <n v="19458797406"/>
    <s v="james.young@kag.com"/>
    <x v="1"/>
    <n v="1439.91"/>
    <s v="1/5/2020"/>
    <s v="11/21/2023"/>
    <n v="2553"/>
    <n v="45174"/>
    <x v="0"/>
    <n v="4676.67"/>
    <n v="6116.58"/>
    <x v="19"/>
    <n v="2553"/>
    <n v="23893.54"/>
    <x v="0"/>
    <n v="4.5199999999999996"/>
    <n v="12"/>
    <s v="6/13/2020"/>
    <x v="1"/>
    <n v="2553"/>
    <x v="1"/>
    <n v="2287.6"/>
    <n v="1015.09"/>
    <n v="50.75"/>
    <s v="9/20/2023"/>
    <s v="1/3/2023"/>
    <n v="760"/>
    <n v="2553"/>
    <s v="6/12/2023"/>
    <s v="Praise"/>
    <s v="Pending"/>
    <s v="2/14/2023"/>
    <n v="1"/>
    <x v="6"/>
    <x v="2"/>
  </r>
  <r>
    <n v="2554"/>
    <s v="Ashley"/>
    <s v="Anderson"/>
    <n v="32"/>
    <x v="1"/>
    <s v="Address_2554"/>
    <x v="0"/>
    <n v="19458797407"/>
    <s v="ashley.anderson@kag.com"/>
    <x v="0"/>
    <n v="215.28"/>
    <s v="4/30/2021"/>
    <s v="12/21/2023"/>
    <n v="2554"/>
    <n v="45264"/>
    <x v="1"/>
    <n v="3781.49"/>
    <n v="-3566.21"/>
    <x v="35"/>
    <n v="2554"/>
    <n v="5631.44"/>
    <x v="1"/>
    <n v="6.83"/>
    <n v="48"/>
    <s v="2/15/2020"/>
    <x v="1"/>
    <n v="2554"/>
    <x v="2"/>
    <n v="3396.31"/>
    <n v="3003.55"/>
    <n v="150.18"/>
    <s v="12/30/2023"/>
    <s v="4/29/2023"/>
    <n v="1245"/>
    <n v="2554"/>
    <s v="3/26/2023"/>
    <s v="Praise"/>
    <s v="Pending"/>
    <s v="10/9/2023"/>
    <n v="1"/>
    <x v="0"/>
    <x v="4"/>
  </r>
  <r>
    <n v="2555"/>
    <s v="Charles"/>
    <s v="Clark"/>
    <n v="53"/>
    <x v="0"/>
    <s v="Address_2555"/>
    <x v="3"/>
    <n v="19458797408"/>
    <s v="charles.clark@kag.com"/>
    <x v="1"/>
    <n v="4172.88"/>
    <s v="3/20/2015"/>
    <s v="10/24/2023"/>
    <n v="2555"/>
    <n v="44950"/>
    <x v="2"/>
    <n v="2322.25"/>
    <n v="6495.13"/>
    <x v="12"/>
    <n v="2555"/>
    <n v="17225.71"/>
    <x v="1"/>
    <n v="8.23"/>
    <n v="12"/>
    <s v="8/3/2021"/>
    <x v="1"/>
    <n v="2555"/>
    <x v="2"/>
    <n v="9789.58"/>
    <n v="4339.09"/>
    <n v="216.95"/>
    <s v="8/15/2023"/>
    <s v="12/25/2023"/>
    <n v="4637"/>
    <n v="2555"/>
    <s v="10/1/2023"/>
    <s v="Praise"/>
    <s v="Pending"/>
    <s v="8/13/2023"/>
    <n v="1"/>
    <x v="3"/>
    <x v="1"/>
  </r>
  <r>
    <n v="2556"/>
    <s v="Sarah"/>
    <s v="Ramirez"/>
    <n v="24"/>
    <x v="0"/>
    <s v="Address_2556"/>
    <x v="16"/>
    <n v="19458797409"/>
    <s v="sarah.ramirez@kag.com"/>
    <x v="0"/>
    <n v="6520.67"/>
    <s v="4/17/2015"/>
    <s v="2/23/2023"/>
    <n v="2556"/>
    <n v="45179"/>
    <x v="2"/>
    <n v="3039.19"/>
    <n v="3481.48"/>
    <x v="81"/>
    <n v="2556"/>
    <n v="15241.42"/>
    <x v="0"/>
    <n v="8.98"/>
    <n v="60"/>
    <s v="7/19/2022"/>
    <x v="2"/>
    <n v="2556"/>
    <x v="0"/>
    <n v="6836.93"/>
    <n v="2165.4499999999998"/>
    <n v="108.27"/>
    <s v="6/23/2023"/>
    <s v="6/21/2023"/>
    <n v="3230"/>
    <n v="2556"/>
    <s v="10/16/2023"/>
    <s v="Complaint"/>
    <s v="Resolved"/>
    <s v="9/30/2023"/>
    <n v="1"/>
    <x v="6"/>
    <x v="2"/>
  </r>
  <r>
    <n v="2557"/>
    <s v="Jennifer"/>
    <s v="Taylor"/>
    <n v="63"/>
    <x v="2"/>
    <s v="Address_2557"/>
    <x v="7"/>
    <n v="19458797410"/>
    <s v="jennifer.taylor@kag.com"/>
    <x v="1"/>
    <n v="5001.87"/>
    <s v="6/7/2019"/>
    <s v="6/9/2023"/>
    <n v="2557"/>
    <n v="45270"/>
    <x v="1"/>
    <n v="4538.53"/>
    <n v="9540.4"/>
    <x v="92"/>
    <n v="2557"/>
    <n v="36591.61"/>
    <x v="0"/>
    <n v="7.67"/>
    <n v="24"/>
    <s v="2/2/2021"/>
    <x v="0"/>
    <n v="2557"/>
    <x v="0"/>
    <n v="5338.62"/>
    <n v="2358.11"/>
    <n v="117.91"/>
    <s v="1/17/2023"/>
    <s v="9/20/2023"/>
    <n v="6050"/>
    <n v="2557"/>
    <s v="11/26/2023"/>
    <s v="Suggestion"/>
    <s v="Pending"/>
    <s v="10/2/2023"/>
    <n v="1"/>
    <x v="0"/>
    <x v="3"/>
  </r>
  <r>
    <n v="2558"/>
    <s v="Lisa"/>
    <s v="Rivera"/>
    <n v="61"/>
    <x v="0"/>
    <s v="Address_2558"/>
    <x v="23"/>
    <n v="19458797411"/>
    <s v="lisa.rivera@kag.com"/>
    <x v="0"/>
    <n v="616.58000000000004"/>
    <s v="1/8/2022"/>
    <s v="8/11/2023"/>
    <n v="2558"/>
    <n v="45258"/>
    <x v="0"/>
    <n v="4157.83"/>
    <n v="-3541.25"/>
    <x v="58"/>
    <n v="2558"/>
    <n v="21779.27"/>
    <x v="2"/>
    <n v="4.2"/>
    <n v="24"/>
    <s v="9/4/2020"/>
    <x v="0"/>
    <n v="2558"/>
    <x v="1"/>
    <n v="9586.6299999999992"/>
    <n v="4732.7299999999996"/>
    <n v="236.64"/>
    <s v="2/21/2023"/>
    <s v="1/3/2023"/>
    <n v="2953"/>
    <n v="2558"/>
    <s v="11/28/2023"/>
    <s v="Complaint"/>
    <s v="Pending"/>
    <s v="4/15/2023"/>
    <n v="1"/>
    <x v="4"/>
    <x v="3"/>
  </r>
  <r>
    <n v="2559"/>
    <s v="Karen"/>
    <s v="Roberts"/>
    <n v="44"/>
    <x v="0"/>
    <s v="Address_2559"/>
    <x v="39"/>
    <n v="19458797412"/>
    <s v="karen.roberts@kag.com"/>
    <x v="0"/>
    <n v="2401.41"/>
    <s v="6/23/2019"/>
    <s v="8/11/2023"/>
    <n v="2559"/>
    <n v="44962"/>
    <x v="0"/>
    <n v="3081.11"/>
    <n v="-679.7"/>
    <x v="97"/>
    <n v="2559"/>
    <n v="29765.34"/>
    <x v="0"/>
    <n v="5.04"/>
    <n v="12"/>
    <s v="4/27/2022"/>
    <x v="2"/>
    <n v="2559"/>
    <x v="2"/>
    <n v="1273.82"/>
    <n v="361.2"/>
    <n v="18.059999999999999"/>
    <s v="9/5/2023"/>
    <s v="11/24/2023"/>
    <n v="8310"/>
    <n v="2559"/>
    <s v="6/25/2023"/>
    <s v="Suggestion"/>
    <s v="Pending"/>
    <s v="5/3/2023"/>
    <n v="1"/>
    <x v="9"/>
    <x v="0"/>
  </r>
  <r>
    <n v="2560"/>
    <s v="Linda"/>
    <s v="Johnson"/>
    <n v="52"/>
    <x v="2"/>
    <s v="Address_2560"/>
    <x v="9"/>
    <n v="19458797413"/>
    <s v="linda.johnson@kag.com"/>
    <x v="1"/>
    <n v="5291.05"/>
    <s v="10/4/2012"/>
    <s v="2/12/2023"/>
    <n v="2560"/>
    <n v="45123"/>
    <x v="0"/>
    <n v="4577.4399999999996"/>
    <n v="713.61"/>
    <x v="39"/>
    <n v="2560"/>
    <n v="25553.83"/>
    <x v="0"/>
    <n v="6.78"/>
    <n v="60"/>
    <s v="2/22/2020"/>
    <x v="1"/>
    <n v="2560"/>
    <x v="2"/>
    <n v="4451.42"/>
    <n v="2561.0300000000002"/>
    <n v="128.05000000000001"/>
    <s v="8/9/2023"/>
    <s v="4/1/2023"/>
    <n v="6713"/>
    <n v="2560"/>
    <s v="6/9/2023"/>
    <s v="Praise"/>
    <s v="Resolved"/>
    <s v="8/29/2023"/>
    <n v="1"/>
    <x v="2"/>
    <x v="1"/>
  </r>
  <r>
    <n v="2561"/>
    <s v="Joshua"/>
    <s v="Scott"/>
    <n v="44"/>
    <x v="1"/>
    <s v="Address_2561"/>
    <x v="17"/>
    <n v="19458797414"/>
    <s v="joshua.scott@kag.com"/>
    <x v="1"/>
    <n v="7407.12"/>
    <s v="11/21/2015"/>
    <s v="3/10/2023"/>
    <n v="2561"/>
    <n v="45110"/>
    <x v="0"/>
    <n v="1907.63"/>
    <n v="5499.49"/>
    <x v="50"/>
    <n v="2561"/>
    <n v="36488.589999999997"/>
    <x v="2"/>
    <n v="2.98"/>
    <n v="24"/>
    <s v="10/21/2020"/>
    <x v="0"/>
    <n v="2561"/>
    <x v="2"/>
    <n v="8364.2000000000007"/>
    <n v="2004.05"/>
    <n v="100.2"/>
    <s v="8/27/2023"/>
    <s v="2/17/2023"/>
    <n v="647"/>
    <n v="2561"/>
    <s v="9/4/2023"/>
    <s v="Complaint"/>
    <s v="Pending"/>
    <s v="9/30/2023"/>
    <n v="1"/>
    <x v="2"/>
    <x v="0"/>
  </r>
  <r>
    <n v="2562"/>
    <s v="Emily"/>
    <s v="Roberts"/>
    <n v="37"/>
    <x v="2"/>
    <s v="Address_2562"/>
    <x v="12"/>
    <n v="19458797415"/>
    <s v="emily.roberts@kag.com"/>
    <x v="0"/>
    <n v="7959.78"/>
    <s v="8/29/2020"/>
    <s v="4/10/2023"/>
    <n v="2562"/>
    <n v="44993"/>
    <x v="1"/>
    <n v="3668.57"/>
    <n v="11628.35"/>
    <x v="92"/>
    <n v="2562"/>
    <n v="36184.49"/>
    <x v="0"/>
    <n v="7.32"/>
    <n v="24"/>
    <s v="8/21/2020"/>
    <x v="2"/>
    <n v="2562"/>
    <x v="1"/>
    <n v="9596.16"/>
    <n v="2479.39"/>
    <n v="123.97"/>
    <s v="12/9/2023"/>
    <s v="6/15/2023"/>
    <n v="5039"/>
    <n v="2562"/>
    <s v="6/26/2023"/>
    <s v="Complaint"/>
    <s v="Pending"/>
    <s v="8/20/2023"/>
    <n v="1"/>
    <x v="11"/>
    <x v="0"/>
  </r>
  <r>
    <n v="2563"/>
    <s v="Steven"/>
    <s v="Miller"/>
    <n v="35"/>
    <x v="2"/>
    <s v="Address_2563"/>
    <x v="7"/>
    <n v="19458797416"/>
    <s v="steven.miller@kag.com"/>
    <x v="0"/>
    <n v="5241.75"/>
    <s v="6/12/2012"/>
    <s v="7/23/2023"/>
    <n v="2563"/>
    <n v="44959"/>
    <x v="0"/>
    <n v="90.41"/>
    <n v="5151.34"/>
    <x v="41"/>
    <n v="2563"/>
    <n v="22990.7"/>
    <x v="2"/>
    <n v="6.85"/>
    <n v="24"/>
    <s v="6/11/2021"/>
    <x v="2"/>
    <n v="2563"/>
    <x v="2"/>
    <n v="8056.88"/>
    <n v="1470.63"/>
    <n v="73.53"/>
    <s v="8/14/2023"/>
    <s v="9/14/2023"/>
    <n v="8163"/>
    <n v="2563"/>
    <s v="8/3/2023"/>
    <s v="Praise"/>
    <s v="Pending"/>
    <s v="6/18/2023"/>
    <n v="1"/>
    <x v="9"/>
    <x v="4"/>
  </r>
  <r>
    <n v="2564"/>
    <s v="Jessica"/>
    <s v="Gonzalez"/>
    <n v="57"/>
    <x v="1"/>
    <s v="Address_2564"/>
    <x v="9"/>
    <n v="19458797417"/>
    <s v="jessica.gonzalez@kag.com"/>
    <x v="0"/>
    <n v="6496.66"/>
    <s v="5/1/2001"/>
    <s v="7/27/2023"/>
    <n v="2564"/>
    <n v="45093"/>
    <x v="1"/>
    <n v="2919.04"/>
    <n v="9415.7000000000007"/>
    <x v="86"/>
    <n v="2564"/>
    <n v="7616.63"/>
    <x v="0"/>
    <n v="6.91"/>
    <n v="12"/>
    <s v="1/5/2021"/>
    <x v="1"/>
    <n v="2564"/>
    <x v="2"/>
    <n v="6735.46"/>
    <n v="357.9"/>
    <n v="17.899999999999999"/>
    <s v="12/17/2023"/>
    <s v="10/16/2023"/>
    <n v="14"/>
    <n v="2564"/>
    <s v="6/26/2023"/>
    <s v="Praise"/>
    <s v="Pending"/>
    <s v="5/15/2023"/>
    <n v="1"/>
    <x v="7"/>
    <x v="1"/>
  </r>
  <r>
    <n v="2565"/>
    <s v="Barbara"/>
    <s v="Anderson"/>
    <n v="19"/>
    <x v="1"/>
    <s v="Address_2565"/>
    <x v="36"/>
    <n v="19458797418"/>
    <s v="barbara.anderson@kag.com"/>
    <x v="1"/>
    <n v="9043.83"/>
    <s v="5/14/2022"/>
    <s v="9/29/2023"/>
    <n v="2565"/>
    <n v="45266"/>
    <x v="1"/>
    <n v="693.52"/>
    <n v="8350.31"/>
    <x v="62"/>
    <n v="2565"/>
    <n v="20985.94"/>
    <x v="2"/>
    <n v="4"/>
    <n v="24"/>
    <s v="10/4/2021"/>
    <x v="0"/>
    <n v="2565"/>
    <x v="2"/>
    <n v="2157.35"/>
    <n v="1251.8499999999999"/>
    <n v="62.59"/>
    <s v="1/14/2023"/>
    <s v="12/18/2023"/>
    <n v="4921"/>
    <n v="2565"/>
    <s v="8/27/2023"/>
    <s v="Suggestion"/>
    <s v="Pending"/>
    <s v="7/13/2023"/>
    <n v="1"/>
    <x v="0"/>
    <x v="2"/>
  </r>
  <r>
    <n v="2566"/>
    <s v="Donna"/>
    <s v="Harris"/>
    <n v="47"/>
    <x v="1"/>
    <s v="Address_2566"/>
    <x v="6"/>
    <n v="19458797419"/>
    <s v="donna.harris@kag.com"/>
    <x v="0"/>
    <n v="745.47"/>
    <s v="3/11/2006"/>
    <s v="6/10/2023"/>
    <n v="2566"/>
    <n v="45112"/>
    <x v="0"/>
    <n v="2626.26"/>
    <n v="-1880.79"/>
    <x v="17"/>
    <n v="2566"/>
    <n v="8846.6299999999992"/>
    <x v="0"/>
    <n v="6.41"/>
    <n v="60"/>
    <s v="2/1/2020"/>
    <x v="0"/>
    <n v="2566"/>
    <x v="2"/>
    <n v="5831.28"/>
    <n v="105.93"/>
    <n v="5.3"/>
    <s v="7/4/2023"/>
    <s v="12/27/2023"/>
    <n v="9934"/>
    <n v="2566"/>
    <s v="6/4/2023"/>
    <s v="Suggestion"/>
    <s v="Resolved"/>
    <s v="5/7/2023"/>
    <n v="1"/>
    <x v="2"/>
    <x v="1"/>
  </r>
  <r>
    <n v="2567"/>
    <s v="Kimberly"/>
    <s v="Thompson"/>
    <n v="55"/>
    <x v="1"/>
    <s v="Address_2567"/>
    <x v="34"/>
    <n v="19458797420"/>
    <s v="kimberly.thompson@kag.com"/>
    <x v="0"/>
    <n v="1081.81"/>
    <s v="11/22/2016"/>
    <s v="6/3/2023"/>
    <n v="2567"/>
    <n v="44938"/>
    <x v="2"/>
    <n v="1240.0899999999999"/>
    <n v="-158.28"/>
    <x v="72"/>
    <n v="2567"/>
    <n v="47998.74"/>
    <x v="0"/>
    <n v="2.78"/>
    <n v="60"/>
    <s v="1/28/2021"/>
    <x v="2"/>
    <n v="2567"/>
    <x v="1"/>
    <n v="6171.92"/>
    <n v="616.69000000000005"/>
    <n v="30.83"/>
    <s v="7/21/2023"/>
    <s v="10/24/2023"/>
    <n v="2823"/>
    <n v="2567"/>
    <s v="9/29/2023"/>
    <s v="Praise"/>
    <s v="Resolved"/>
    <s v="11/5/2023"/>
    <n v="1"/>
    <x v="3"/>
    <x v="1"/>
  </r>
  <r>
    <n v="2568"/>
    <s v="Susan"/>
    <s v="Perez"/>
    <n v="47"/>
    <x v="2"/>
    <s v="Address_2568"/>
    <x v="38"/>
    <n v="19458797421"/>
    <s v="susan.perez@kag.com"/>
    <x v="1"/>
    <n v="4632.8100000000004"/>
    <s v="1/24/2019"/>
    <s v="10/6/2023"/>
    <n v="2568"/>
    <n v="45171"/>
    <x v="0"/>
    <n v="1909.61"/>
    <n v="6542.42"/>
    <x v="69"/>
    <n v="2568"/>
    <n v="47557.06"/>
    <x v="1"/>
    <n v="2.71"/>
    <n v="48"/>
    <s v="10/2/2021"/>
    <x v="0"/>
    <n v="2568"/>
    <x v="1"/>
    <n v="8454.51"/>
    <n v="1222.98"/>
    <n v="61.15"/>
    <s v="9/9/2023"/>
    <s v="9/5/2023"/>
    <n v="1147"/>
    <n v="2568"/>
    <s v="2/6/2023"/>
    <s v="Suggestion"/>
    <s v="Resolved"/>
    <s v="6/13/2023"/>
    <n v="1"/>
    <x v="6"/>
    <x v="1"/>
  </r>
  <r>
    <n v="2569"/>
    <s v="Margaret"/>
    <s v="Sanchez"/>
    <n v="24"/>
    <x v="1"/>
    <s v="Address_2569"/>
    <x v="29"/>
    <n v="19458797422"/>
    <s v="margaret.sanchez@kag.com"/>
    <x v="1"/>
    <n v="6136.37"/>
    <s v="5/27/2011"/>
    <s v="3/30/2023"/>
    <n v="2569"/>
    <n v="45010"/>
    <x v="2"/>
    <n v="3962.9"/>
    <n v="2173.4699999999998"/>
    <x v="84"/>
    <n v="2569"/>
    <n v="23377.599999999999"/>
    <x v="2"/>
    <n v="7.92"/>
    <n v="24"/>
    <s v="2/5/2022"/>
    <x v="2"/>
    <n v="2569"/>
    <x v="0"/>
    <n v="7021.56"/>
    <n v="1477.15"/>
    <n v="73.86"/>
    <s v="7/1/2023"/>
    <s v="9/5/2023"/>
    <n v="5611"/>
    <n v="2569"/>
    <s v="10/1/2023"/>
    <s v="Complaint"/>
    <s v="Resolved"/>
    <s v="8/31/2023"/>
    <n v="1"/>
    <x v="11"/>
    <x v="2"/>
  </r>
  <r>
    <n v="2570"/>
    <s v="Steven"/>
    <s v="Allen"/>
    <n v="56"/>
    <x v="0"/>
    <s v="Address_2570"/>
    <x v="36"/>
    <n v="19458797423"/>
    <s v="steven.allen@kag.com"/>
    <x v="0"/>
    <n v="145.88"/>
    <s v="2/19/2006"/>
    <s v="7/1/2023"/>
    <n v="2570"/>
    <n v="45263"/>
    <x v="2"/>
    <n v="302.44"/>
    <n v="-156.56"/>
    <x v="12"/>
    <n v="2570"/>
    <n v="2353.77"/>
    <x v="0"/>
    <n v="4.42"/>
    <n v="48"/>
    <s v="2/5/2021"/>
    <x v="1"/>
    <n v="2570"/>
    <x v="1"/>
    <n v="8609.16"/>
    <n v="1880.11"/>
    <n v="94.01"/>
    <s v="4/8/2023"/>
    <s v="6/14/2023"/>
    <n v="7567"/>
    <n v="2570"/>
    <s v="6/30/2023"/>
    <s v="Praise"/>
    <s v="Pending"/>
    <s v="7/1/2023"/>
    <n v="1"/>
    <x v="0"/>
    <x v="1"/>
  </r>
  <r>
    <n v="2571"/>
    <s v="Daniel"/>
    <s v="Hernandez"/>
    <n v="30"/>
    <x v="2"/>
    <s v="Address_2571"/>
    <x v="28"/>
    <n v="19458797424"/>
    <s v="daniel.hernandez@kag.com"/>
    <x v="0"/>
    <n v="4580.2299999999996"/>
    <s v="7/10/2001"/>
    <s v="12/6/2023"/>
    <n v="2571"/>
    <n v="44969"/>
    <x v="1"/>
    <n v="2691.63"/>
    <n v="1888.6"/>
    <x v="61"/>
    <n v="2571"/>
    <n v="19357.54"/>
    <x v="1"/>
    <n v="5.9"/>
    <n v="48"/>
    <s v="4/22/2021"/>
    <x v="1"/>
    <n v="2571"/>
    <x v="1"/>
    <n v="6226.13"/>
    <n v="4498.28"/>
    <n v="224.91"/>
    <s v="6/30/2023"/>
    <s v="3/26/2023"/>
    <n v="1634"/>
    <n v="2571"/>
    <s v="1/6/2023"/>
    <s v="Praise"/>
    <s v="Resolved"/>
    <s v="2/9/2023"/>
    <n v="1"/>
    <x v="9"/>
    <x v="4"/>
  </r>
  <r>
    <n v="2572"/>
    <s v="Stephanie"/>
    <s v="Martinez"/>
    <n v="50"/>
    <x v="2"/>
    <s v="Address_2572"/>
    <x v="13"/>
    <n v="19458797425"/>
    <s v="stephanie.martinez@kag.com"/>
    <x v="0"/>
    <n v="1810.33"/>
    <s v="7/13/2004"/>
    <s v="2/16/2023"/>
    <n v="2572"/>
    <n v="45033"/>
    <x v="2"/>
    <n v="732.92"/>
    <n v="1077.4100000000001"/>
    <x v="38"/>
    <n v="2572"/>
    <n v="44859.61"/>
    <x v="1"/>
    <n v="3.63"/>
    <n v="24"/>
    <s v="5/13/2021"/>
    <x v="0"/>
    <n v="2572"/>
    <x v="2"/>
    <n v="2219.6"/>
    <n v="2827.57"/>
    <n v="141.38"/>
    <s v="5/24/2023"/>
    <s v="4/2/2023"/>
    <n v="3330"/>
    <n v="2572"/>
    <s v="8/31/2023"/>
    <s v="Praise"/>
    <s v="Pending"/>
    <s v="4/20/2023"/>
    <n v="1"/>
    <x v="1"/>
    <x v="1"/>
  </r>
  <r>
    <n v="2573"/>
    <s v="Brian"/>
    <s v="Harris"/>
    <n v="57"/>
    <x v="1"/>
    <s v="Address_2573"/>
    <x v="19"/>
    <n v="19458797426"/>
    <s v="brian.harris@kag.com"/>
    <x v="1"/>
    <n v="6486.54"/>
    <s v="8/24/2002"/>
    <s v="9/1/2023"/>
    <n v="2573"/>
    <n v="44939"/>
    <x v="2"/>
    <n v="2870.47"/>
    <n v="9357.01"/>
    <x v="62"/>
    <n v="2573"/>
    <n v="15113.04"/>
    <x v="2"/>
    <n v="3.12"/>
    <n v="48"/>
    <s v="11/17/2022"/>
    <x v="1"/>
    <n v="2573"/>
    <x v="0"/>
    <n v="7743.32"/>
    <n v="4471.68"/>
    <n v="223.58"/>
    <s v="11/5/2023"/>
    <s v="12/22/2023"/>
    <n v="184"/>
    <n v="2573"/>
    <s v="4/23/2023"/>
    <s v="Praise"/>
    <s v="Pending"/>
    <s v="10/6/2023"/>
    <n v="1"/>
    <x v="3"/>
    <x v="1"/>
  </r>
  <r>
    <n v="2574"/>
    <s v="Mary"/>
    <s v="Torres"/>
    <n v="47"/>
    <x v="1"/>
    <s v="Address_2574"/>
    <x v="10"/>
    <n v="19458797427"/>
    <s v="mary.torres@kag.com"/>
    <x v="1"/>
    <n v="2750.58"/>
    <s v="12/19/2015"/>
    <s v="9/6/2023"/>
    <n v="2574"/>
    <n v="45265"/>
    <x v="1"/>
    <n v="3171.63"/>
    <n v="-421.05"/>
    <x v="74"/>
    <n v="2574"/>
    <n v="31477.01"/>
    <x v="1"/>
    <n v="8.02"/>
    <n v="24"/>
    <s v="11/13/2021"/>
    <x v="0"/>
    <n v="2574"/>
    <x v="1"/>
    <n v="6725.57"/>
    <n v="319.52"/>
    <n v="15.98"/>
    <s v="9/7/2023"/>
    <s v="8/20/2023"/>
    <n v="2850"/>
    <n v="2574"/>
    <s v="4/21/2023"/>
    <s v="Praise"/>
    <s v="Pending"/>
    <s v="1/6/2023"/>
    <n v="1"/>
    <x v="0"/>
    <x v="1"/>
  </r>
  <r>
    <n v="2575"/>
    <s v="Kenneth"/>
    <s v="Mitchell"/>
    <n v="47"/>
    <x v="0"/>
    <s v="Address_2575"/>
    <x v="13"/>
    <n v="19458797428"/>
    <s v="kenneth.mitchell@kag.com"/>
    <x v="0"/>
    <n v="9029.19"/>
    <s v="11/6/2001"/>
    <s v="8/29/2023"/>
    <n v="2575"/>
    <n v="45016"/>
    <x v="0"/>
    <n v="918.61"/>
    <n v="9947.7999999999993"/>
    <x v="63"/>
    <n v="2575"/>
    <n v="10012.92"/>
    <x v="0"/>
    <n v="8.15"/>
    <n v="36"/>
    <s v="6/17/2021"/>
    <x v="2"/>
    <n v="2575"/>
    <x v="0"/>
    <n v="4133.5200000000004"/>
    <n v="1663.7"/>
    <n v="83.18"/>
    <s v="4/20/2023"/>
    <s v="12/21/2023"/>
    <n v="2921"/>
    <n v="2575"/>
    <s v="5/26/2023"/>
    <s v="Suggestion"/>
    <s v="Pending"/>
    <s v="9/11/2023"/>
    <n v="1"/>
    <x v="11"/>
    <x v="1"/>
  </r>
  <r>
    <n v="2576"/>
    <s v="Charles"/>
    <s v="Nelson"/>
    <n v="40"/>
    <x v="1"/>
    <s v="Address_2576"/>
    <x v="11"/>
    <n v="19458797429"/>
    <s v="charles.nelson@kag.com"/>
    <x v="1"/>
    <n v="732.09"/>
    <s v="12/27/2008"/>
    <s v="4/28/2023"/>
    <n v="2576"/>
    <n v="45042"/>
    <x v="2"/>
    <n v="39.770000000000003"/>
    <n v="771.86"/>
    <x v="39"/>
    <n v="2576"/>
    <n v="41433.050000000003"/>
    <x v="1"/>
    <n v="8.5299999999999994"/>
    <n v="60"/>
    <s v="3/23/2021"/>
    <x v="0"/>
    <n v="2576"/>
    <x v="1"/>
    <n v="8376.16"/>
    <n v="1930.95"/>
    <n v="96.55"/>
    <s v="7/19/2023"/>
    <s v="12/20/2023"/>
    <n v="367"/>
    <n v="2576"/>
    <s v="11/19/2023"/>
    <s v="Suggestion"/>
    <s v="Resolved"/>
    <s v="6/12/2023"/>
    <n v="1"/>
    <x v="1"/>
    <x v="0"/>
  </r>
  <r>
    <n v="2577"/>
    <s v="Mary"/>
    <s v="Nguyen"/>
    <n v="62"/>
    <x v="2"/>
    <s v="Address_2577"/>
    <x v="0"/>
    <n v="19458797430"/>
    <s v="mary.nguyen@kag.com"/>
    <x v="1"/>
    <n v="8111.14"/>
    <s v="7/10/2016"/>
    <s v="6/13/2023"/>
    <n v="2577"/>
    <n v="45032"/>
    <x v="0"/>
    <n v="436.41"/>
    <n v="8547.5499999999993"/>
    <x v="53"/>
    <n v="2577"/>
    <n v="44702.97"/>
    <x v="2"/>
    <n v="8.69"/>
    <n v="36"/>
    <s v="3/14/2020"/>
    <x v="1"/>
    <n v="2577"/>
    <x v="1"/>
    <n v="8948.9699999999993"/>
    <n v="300.62"/>
    <n v="15.03"/>
    <s v="9/28/2023"/>
    <s v="2/25/2023"/>
    <n v="3863"/>
    <n v="2577"/>
    <s v="10/2/2023"/>
    <s v="Praise"/>
    <s v="Pending"/>
    <s v="2/2/2023"/>
    <n v="1"/>
    <x v="1"/>
    <x v="3"/>
  </r>
  <r>
    <n v="2578"/>
    <s v="Anthony"/>
    <s v="Green"/>
    <n v="41"/>
    <x v="1"/>
    <s v="Address_2578"/>
    <x v="29"/>
    <n v="19458797431"/>
    <s v="anthony.green@kag.com"/>
    <x v="1"/>
    <n v="3984.04"/>
    <s v="6/29/2000"/>
    <s v="10/18/2023"/>
    <n v="2578"/>
    <n v="45099"/>
    <x v="1"/>
    <n v="3451.17"/>
    <n v="532.87"/>
    <x v="39"/>
    <n v="2578"/>
    <n v="31140.87"/>
    <x v="2"/>
    <n v="4.7"/>
    <n v="12"/>
    <s v="6/1/2020"/>
    <x v="1"/>
    <n v="2578"/>
    <x v="1"/>
    <n v="7605.08"/>
    <n v="4614.3900000000003"/>
    <n v="230.72"/>
    <s v="9/24/2023"/>
    <s v="11/25/2023"/>
    <n v="8891"/>
    <n v="2578"/>
    <s v="6/10/2023"/>
    <s v="Complaint"/>
    <s v="Pending"/>
    <s v="5/30/2023"/>
    <n v="1"/>
    <x v="7"/>
    <x v="0"/>
  </r>
  <r>
    <n v="2579"/>
    <s v="David"/>
    <s v="Hall"/>
    <n v="37"/>
    <x v="0"/>
    <s v="Address_2579"/>
    <x v="16"/>
    <n v="19458797432"/>
    <s v="david.hall@kag.com"/>
    <x v="1"/>
    <n v="8585.89"/>
    <s v="12/26/2000"/>
    <s v="6/20/2023"/>
    <n v="2579"/>
    <n v="45271"/>
    <x v="2"/>
    <n v="1906.69"/>
    <n v="10492.58"/>
    <x v="53"/>
    <n v="2579"/>
    <n v="31564.36"/>
    <x v="0"/>
    <n v="8.2799999999999994"/>
    <n v="12"/>
    <s v="6/25/2022"/>
    <x v="0"/>
    <n v="2579"/>
    <x v="2"/>
    <n v="5356.1"/>
    <n v="1438.54"/>
    <n v="71.930000000000007"/>
    <s v="4/1/2023"/>
    <s v="4/28/2023"/>
    <n v="530"/>
    <n v="2579"/>
    <s v="11/6/2023"/>
    <s v="Suggestion"/>
    <s v="Pending"/>
    <s v="4/19/2023"/>
    <n v="1"/>
    <x v="0"/>
    <x v="0"/>
  </r>
  <r>
    <n v="2580"/>
    <s v="James"/>
    <s v="White"/>
    <n v="45"/>
    <x v="2"/>
    <s v="Address_2580"/>
    <x v="24"/>
    <n v="19458797433"/>
    <s v="james.white@kag.com"/>
    <x v="1"/>
    <n v="8169.71"/>
    <s v="10/7/2006"/>
    <s v="1/5/2023"/>
    <n v="2580"/>
    <n v="44949"/>
    <x v="1"/>
    <n v="1870.75"/>
    <n v="10040.459999999999"/>
    <x v="24"/>
    <n v="2580"/>
    <n v="19549.439999999999"/>
    <x v="0"/>
    <n v="4.1100000000000003"/>
    <n v="48"/>
    <s v="6/10/2022"/>
    <x v="1"/>
    <n v="2580"/>
    <x v="1"/>
    <n v="3783.72"/>
    <n v="3908.35"/>
    <n v="195.42"/>
    <s v="11/9/2023"/>
    <s v="6/30/2023"/>
    <n v="5386"/>
    <n v="2580"/>
    <s v="1/3/2023"/>
    <s v="Praise"/>
    <s v="Resolved"/>
    <s v="5/12/2023"/>
    <n v="1"/>
    <x v="3"/>
    <x v="0"/>
  </r>
  <r>
    <n v="2581"/>
    <s v="William"/>
    <s v="Flores"/>
    <n v="36"/>
    <x v="2"/>
    <s v="Address_2581"/>
    <x v="16"/>
    <n v="19458797434"/>
    <s v="william.flores@kag.com"/>
    <x v="1"/>
    <n v="2469"/>
    <s v="4/22/2017"/>
    <s v="9/17/2023"/>
    <n v="2581"/>
    <n v="45217"/>
    <x v="1"/>
    <n v="3462.53"/>
    <n v="-993.53"/>
    <x v="88"/>
    <n v="2581"/>
    <n v="35647.480000000003"/>
    <x v="0"/>
    <n v="1.47"/>
    <n v="36"/>
    <s v="12/27/2021"/>
    <x v="0"/>
    <n v="2581"/>
    <x v="2"/>
    <n v="3057.19"/>
    <n v="2337.75"/>
    <n v="116.89"/>
    <s v="12/11/2023"/>
    <s v="9/2/2023"/>
    <n v="6999"/>
    <n v="2581"/>
    <s v="10/20/2023"/>
    <s v="Suggestion"/>
    <s v="Resolved"/>
    <s v="8/7/2023"/>
    <n v="1"/>
    <x v="8"/>
    <x v="0"/>
  </r>
  <r>
    <n v="2582"/>
    <s v="Michael"/>
    <s v="Rivera"/>
    <n v="66"/>
    <x v="1"/>
    <s v="Address_2582"/>
    <x v="7"/>
    <n v="19458797435"/>
    <s v="michael.rivera@kag.com"/>
    <x v="0"/>
    <n v="600.62"/>
    <s v="6/16/2019"/>
    <s v="2/27/2023"/>
    <n v="2582"/>
    <n v="45167"/>
    <x v="1"/>
    <n v="2490.69"/>
    <n v="3091.31"/>
    <x v="63"/>
    <n v="2582"/>
    <n v="24444.62"/>
    <x v="1"/>
    <n v="7.2"/>
    <n v="36"/>
    <s v="2/9/2021"/>
    <x v="0"/>
    <n v="2582"/>
    <x v="1"/>
    <n v="8475.32"/>
    <n v="2245.7399999999998"/>
    <n v="112.29"/>
    <s v="3/7/2023"/>
    <s v="6/6/2023"/>
    <n v="8463"/>
    <n v="2582"/>
    <s v="6/29/2023"/>
    <s v="Suggestion"/>
    <s v="Resolved"/>
    <s v="10/19/2023"/>
    <n v="1"/>
    <x v="5"/>
    <x v="3"/>
  </r>
  <r>
    <n v="2583"/>
    <s v="Daniel"/>
    <s v="Allen"/>
    <n v="30"/>
    <x v="0"/>
    <s v="Address_2583"/>
    <x v="28"/>
    <n v="19458797436"/>
    <s v="daniel.allen@kag.com"/>
    <x v="0"/>
    <n v="6985.66"/>
    <s v="8/29/2011"/>
    <s v="7/19/2023"/>
    <n v="2583"/>
    <n v="45022"/>
    <x v="2"/>
    <n v="3189.06"/>
    <n v="3796.6"/>
    <x v="18"/>
    <n v="2583"/>
    <n v="37528.86"/>
    <x v="0"/>
    <n v="2.79"/>
    <n v="24"/>
    <s v="5/31/2021"/>
    <x v="2"/>
    <n v="2583"/>
    <x v="0"/>
    <n v="6857.06"/>
    <n v="4239.8599999999997"/>
    <n v="211.99"/>
    <s v="9/26/2023"/>
    <s v="9/4/2023"/>
    <n v="9759"/>
    <n v="2583"/>
    <s v="4/17/2023"/>
    <s v="Praise"/>
    <s v="Pending"/>
    <s v="2/6/2023"/>
    <n v="1"/>
    <x v="1"/>
    <x v="4"/>
  </r>
  <r>
    <n v="2584"/>
    <s v="Sandra"/>
    <s v="Taylor"/>
    <n v="33"/>
    <x v="0"/>
    <s v="Address_2584"/>
    <x v="33"/>
    <n v="19458797437"/>
    <s v="sandra.taylor@kag.com"/>
    <x v="1"/>
    <n v="2123.5100000000002"/>
    <s v="1/29/2005"/>
    <s v="12/29/2023"/>
    <n v="2584"/>
    <n v="45236"/>
    <x v="1"/>
    <n v="4597.45"/>
    <n v="6720.96"/>
    <x v="16"/>
    <n v="2584"/>
    <n v="48457.08"/>
    <x v="0"/>
    <n v="5.0599999999999996"/>
    <n v="48"/>
    <s v="10/19/2022"/>
    <x v="1"/>
    <n v="2584"/>
    <x v="2"/>
    <n v="6766.63"/>
    <n v="1672.43"/>
    <n v="83.62"/>
    <s v="6/28/2023"/>
    <s v="6/25/2023"/>
    <n v="2617"/>
    <n v="2584"/>
    <s v="7/29/2023"/>
    <s v="Praise"/>
    <s v="Resolved"/>
    <s v="3/25/2023"/>
    <n v="1"/>
    <x v="4"/>
    <x v="4"/>
  </r>
  <r>
    <n v="2585"/>
    <s v="Patricia"/>
    <s v="White"/>
    <n v="32"/>
    <x v="1"/>
    <s v="Address_2585"/>
    <x v="14"/>
    <n v="19458797438"/>
    <s v="patricia.white@kag.com"/>
    <x v="0"/>
    <n v="9312.02"/>
    <s v="5/7/2001"/>
    <s v="5/18/2023"/>
    <n v="2585"/>
    <n v="45051"/>
    <x v="0"/>
    <n v="2539.25"/>
    <n v="11851.27"/>
    <x v="96"/>
    <n v="2585"/>
    <n v="41296.42"/>
    <x v="0"/>
    <n v="2.4700000000000002"/>
    <n v="60"/>
    <s v="10/23/2021"/>
    <x v="1"/>
    <n v="2585"/>
    <x v="1"/>
    <n v="2804.05"/>
    <n v="204.97"/>
    <n v="10.25"/>
    <s v="8/1/2023"/>
    <s v="11/30/2023"/>
    <n v="2648"/>
    <n v="2585"/>
    <s v="10/24/2023"/>
    <s v="Suggestion"/>
    <s v="Resolved"/>
    <s v="2/27/2023"/>
    <n v="1"/>
    <x v="10"/>
    <x v="4"/>
  </r>
  <r>
    <n v="2586"/>
    <s v="Karen"/>
    <s v="Torres"/>
    <n v="28"/>
    <x v="2"/>
    <s v="Address_2586"/>
    <x v="35"/>
    <n v="19458797439"/>
    <s v="karen.torres@kag.com"/>
    <x v="0"/>
    <n v="765.58"/>
    <s v="1/3/2005"/>
    <s v="11/14/2023"/>
    <n v="2586"/>
    <n v="45160"/>
    <x v="1"/>
    <n v="3193.8"/>
    <n v="-2428.2199999999998"/>
    <x v="65"/>
    <n v="2586"/>
    <n v="26349.23"/>
    <x v="2"/>
    <n v="4.5199999999999996"/>
    <n v="36"/>
    <s v="9/3/2022"/>
    <x v="1"/>
    <n v="2586"/>
    <x v="1"/>
    <n v="6000.59"/>
    <n v="2584.0500000000002"/>
    <n v="129.19999999999999"/>
    <s v="12/4/2023"/>
    <s v="11/22/2023"/>
    <n v="6194"/>
    <n v="2586"/>
    <s v="1/28/2023"/>
    <s v="Suggestion"/>
    <s v="Resolved"/>
    <s v="10/15/2023"/>
    <n v="1"/>
    <x v="5"/>
    <x v="4"/>
  </r>
  <r>
    <n v="2587"/>
    <s v="Jennifer"/>
    <s v="Johnson"/>
    <n v="29"/>
    <x v="2"/>
    <s v="Address_2587"/>
    <x v="34"/>
    <n v="19458797440"/>
    <s v="jennifer.johnson@kag.com"/>
    <x v="0"/>
    <n v="3307.4"/>
    <s v="3/23/2019"/>
    <s v="8/25/2023"/>
    <n v="2587"/>
    <n v="45103"/>
    <x v="2"/>
    <n v="3202.17"/>
    <n v="6509.57"/>
    <x v="77"/>
    <n v="2587"/>
    <n v="48965.54"/>
    <x v="0"/>
    <n v="8.9600000000000009"/>
    <n v="36"/>
    <s v="7/2/2022"/>
    <x v="0"/>
    <n v="2587"/>
    <x v="1"/>
    <n v="9887.5499999999993"/>
    <n v="1190.98"/>
    <n v="59.55"/>
    <s v="7/9/2023"/>
    <s v="12/8/2023"/>
    <n v="9575"/>
    <n v="2587"/>
    <s v="4/13/2023"/>
    <s v="Praise"/>
    <s v="Pending"/>
    <s v="9/10/2023"/>
    <n v="1"/>
    <x v="7"/>
    <x v="4"/>
  </r>
  <r>
    <n v="2588"/>
    <s v="Andrew"/>
    <s v="Young"/>
    <n v="39"/>
    <x v="2"/>
    <s v="Address_2588"/>
    <x v="31"/>
    <n v="19458797441"/>
    <s v="andrew.young@kag.com"/>
    <x v="1"/>
    <n v="225.23"/>
    <s v="4/15/2001"/>
    <s v="5/28/2023"/>
    <n v="2588"/>
    <n v="44996"/>
    <x v="2"/>
    <n v="2678.15"/>
    <n v="2903.38"/>
    <x v="60"/>
    <n v="2588"/>
    <n v="30747.03"/>
    <x v="1"/>
    <n v="6.52"/>
    <n v="24"/>
    <s v="11/30/2020"/>
    <x v="2"/>
    <n v="2588"/>
    <x v="0"/>
    <n v="5020.13"/>
    <n v="1723.27"/>
    <n v="86.16"/>
    <s v="1/8/2023"/>
    <s v="9/29/2023"/>
    <n v="1721"/>
    <n v="2588"/>
    <s v="2/5/2023"/>
    <s v="Praise"/>
    <s v="Resolved"/>
    <s v="4/9/2023"/>
    <n v="1"/>
    <x v="11"/>
    <x v="0"/>
  </r>
  <r>
    <n v="2589"/>
    <s v="Lisa"/>
    <s v="White"/>
    <n v="42"/>
    <x v="1"/>
    <s v="Address_2589"/>
    <x v="17"/>
    <n v="19458797442"/>
    <s v="lisa.white@kag.com"/>
    <x v="1"/>
    <n v="3238.49"/>
    <s v="10/12/2003"/>
    <s v="10/15/2023"/>
    <n v="2589"/>
    <n v="45132"/>
    <x v="2"/>
    <n v="3325.52"/>
    <n v="6564.01"/>
    <x v="56"/>
    <n v="2589"/>
    <n v="4178.75"/>
    <x v="2"/>
    <n v="2.33"/>
    <n v="24"/>
    <s v="12/15/2020"/>
    <x v="0"/>
    <n v="2589"/>
    <x v="1"/>
    <n v="5965.14"/>
    <n v="1792.84"/>
    <n v="89.64"/>
    <s v="5/28/2023"/>
    <s v="10/24/2023"/>
    <n v="8518"/>
    <n v="2589"/>
    <s v="11/20/2023"/>
    <s v="Complaint"/>
    <s v="Resolved"/>
    <s v="8/13/2023"/>
    <n v="1"/>
    <x v="2"/>
    <x v="0"/>
  </r>
  <r>
    <n v="2590"/>
    <s v="Kevin"/>
    <s v="Rodriguez"/>
    <n v="20"/>
    <x v="2"/>
    <s v="Address_2590"/>
    <x v="19"/>
    <n v="19458797443"/>
    <s v="kevin.rodriguez@kag.com"/>
    <x v="0"/>
    <n v="5458.46"/>
    <s v="4/17/2013"/>
    <s v="10/31/2023"/>
    <n v="2590"/>
    <n v="45159"/>
    <x v="0"/>
    <n v="4173.38"/>
    <n v="1285.08"/>
    <x v="13"/>
    <n v="2590"/>
    <n v="36788.01"/>
    <x v="0"/>
    <n v="7.53"/>
    <n v="60"/>
    <s v="8/18/2020"/>
    <x v="1"/>
    <n v="2590"/>
    <x v="0"/>
    <n v="8883.83"/>
    <n v="4447.8500000000004"/>
    <n v="222.39"/>
    <s v="4/29/2023"/>
    <s v="4/29/2023"/>
    <n v="1659"/>
    <n v="2590"/>
    <s v="3/26/2023"/>
    <s v="Complaint"/>
    <s v="Resolved"/>
    <s v="7/7/2023"/>
    <n v="1"/>
    <x v="5"/>
    <x v="2"/>
  </r>
  <r>
    <n v="2591"/>
    <s v="Joseph"/>
    <s v="Brown"/>
    <n v="41"/>
    <x v="2"/>
    <s v="Address_2591"/>
    <x v="33"/>
    <n v="19458797444"/>
    <s v="joseph.brown@kag.com"/>
    <x v="0"/>
    <n v="6583.14"/>
    <s v="3/17/2007"/>
    <s v="8/7/2023"/>
    <n v="2591"/>
    <n v="45046"/>
    <x v="2"/>
    <n v="4041.08"/>
    <n v="2542.06"/>
    <x v="17"/>
    <n v="2591"/>
    <n v="41183.040000000001"/>
    <x v="0"/>
    <n v="8.6300000000000008"/>
    <n v="48"/>
    <s v="2/5/2020"/>
    <x v="0"/>
    <n v="2591"/>
    <x v="1"/>
    <n v="8863.81"/>
    <n v="4343.74"/>
    <n v="217.19"/>
    <s v="5/8/2023"/>
    <s v="3/1/2023"/>
    <n v="1287"/>
    <n v="2591"/>
    <s v="1/27/2023"/>
    <s v="Praise"/>
    <s v="Pending"/>
    <s v="4/8/2023"/>
    <n v="1"/>
    <x v="1"/>
    <x v="0"/>
  </r>
  <r>
    <n v="2592"/>
    <s v="Lisa"/>
    <s v="Taylor"/>
    <n v="42"/>
    <x v="1"/>
    <s v="Address_2592"/>
    <x v="21"/>
    <n v="19458797445"/>
    <s v="lisa.taylor@kag.com"/>
    <x v="0"/>
    <n v="7291.69"/>
    <s v="2/12/2009"/>
    <s v="6/26/2023"/>
    <n v="2592"/>
    <n v="45219"/>
    <x v="0"/>
    <n v="295.77999999999997"/>
    <n v="6995.91"/>
    <x v="13"/>
    <n v="2592"/>
    <n v="7607.13"/>
    <x v="2"/>
    <n v="2.5"/>
    <n v="24"/>
    <s v="10/13/2022"/>
    <x v="1"/>
    <n v="2592"/>
    <x v="0"/>
    <n v="1594.48"/>
    <n v="4669.97"/>
    <n v="233.5"/>
    <s v="4/11/2023"/>
    <s v="10/13/2023"/>
    <n v="427"/>
    <n v="2592"/>
    <s v="1/15/2023"/>
    <s v="Suggestion"/>
    <s v="Pending"/>
    <s v="10/5/2023"/>
    <n v="1"/>
    <x v="8"/>
    <x v="0"/>
  </r>
  <r>
    <n v="2593"/>
    <s v="Paul"/>
    <s v="Taylor"/>
    <n v="26"/>
    <x v="2"/>
    <s v="Address_2593"/>
    <x v="38"/>
    <n v="19458797446"/>
    <s v="paul.taylor@kag.com"/>
    <x v="0"/>
    <n v="8351.16"/>
    <s v="10/31/2018"/>
    <s v="10/9/2023"/>
    <n v="2593"/>
    <n v="45045"/>
    <x v="1"/>
    <n v="4759.42"/>
    <n v="13110.58"/>
    <x v="42"/>
    <n v="2593"/>
    <n v="34285.21"/>
    <x v="2"/>
    <n v="7.7"/>
    <n v="12"/>
    <s v="2/24/2021"/>
    <x v="0"/>
    <n v="2593"/>
    <x v="2"/>
    <n v="9125.6299999999992"/>
    <n v="2879.26"/>
    <n v="143.96"/>
    <s v="8/12/2023"/>
    <s v="6/25/2023"/>
    <n v="9330"/>
    <n v="2593"/>
    <s v="6/29/2023"/>
    <s v="Complaint"/>
    <s v="Pending"/>
    <s v="4/28/2023"/>
    <n v="1"/>
    <x v="1"/>
    <x v="4"/>
  </r>
  <r>
    <n v="2594"/>
    <s v="Carol"/>
    <s v="Roberts"/>
    <n v="45"/>
    <x v="1"/>
    <s v="Address_2594"/>
    <x v="18"/>
    <n v="19458797447"/>
    <s v="carol.roberts@kag.com"/>
    <x v="0"/>
    <n v="1196.76"/>
    <s v="1/6/2009"/>
    <s v="6/12/2023"/>
    <n v="2594"/>
    <n v="44948"/>
    <x v="0"/>
    <n v="4237.53"/>
    <n v="-3040.77"/>
    <x v="85"/>
    <n v="2594"/>
    <n v="46124.92"/>
    <x v="2"/>
    <n v="5.94"/>
    <n v="36"/>
    <s v="3/18/2020"/>
    <x v="0"/>
    <n v="2594"/>
    <x v="0"/>
    <n v="6904.89"/>
    <n v="2970.78"/>
    <n v="148.54"/>
    <s v="7/20/2023"/>
    <s v="1/7/2023"/>
    <n v="1823"/>
    <n v="2594"/>
    <s v="3/22/2023"/>
    <s v="Suggestion"/>
    <s v="Pending"/>
    <s v="5/16/2023"/>
    <n v="1"/>
    <x v="3"/>
    <x v="0"/>
  </r>
  <r>
    <n v="2595"/>
    <s v="Barbara"/>
    <s v="Mitchell"/>
    <n v="63"/>
    <x v="0"/>
    <s v="Address_2595"/>
    <x v="8"/>
    <n v="19458797448"/>
    <s v="barbara.mitchell@kag.com"/>
    <x v="0"/>
    <n v="7642.54"/>
    <s v="11/5/2002"/>
    <s v="10/11/2023"/>
    <n v="2595"/>
    <n v="45175"/>
    <x v="1"/>
    <n v="4853.3100000000004"/>
    <n v="2789.23"/>
    <x v="88"/>
    <n v="2595"/>
    <n v="13319.87"/>
    <x v="1"/>
    <n v="6.44"/>
    <n v="12"/>
    <s v="11/22/2020"/>
    <x v="1"/>
    <n v="2595"/>
    <x v="1"/>
    <n v="4082.04"/>
    <n v="2455.15"/>
    <n v="122.76"/>
    <s v="10/13/2023"/>
    <s v="11/6/2023"/>
    <n v="3459"/>
    <n v="2595"/>
    <s v="9/17/2023"/>
    <s v="Praise"/>
    <s v="Resolved"/>
    <s v="9/22/2023"/>
    <n v="1"/>
    <x v="6"/>
    <x v="3"/>
  </r>
  <r>
    <n v="2596"/>
    <s v="Timothy"/>
    <s v="Robinson"/>
    <n v="47"/>
    <x v="0"/>
    <s v="Address_2596"/>
    <x v="25"/>
    <n v="19458797449"/>
    <s v="timothy.robinson@kag.com"/>
    <x v="1"/>
    <n v="2855.85"/>
    <s v="8/4/2010"/>
    <s v="11/17/2023"/>
    <n v="2596"/>
    <n v="45138"/>
    <x v="1"/>
    <n v="978.46"/>
    <n v="3834.31"/>
    <x v="3"/>
    <n v="2596"/>
    <n v="29665.42"/>
    <x v="0"/>
    <n v="9.4499999999999993"/>
    <n v="12"/>
    <s v="2/27/2020"/>
    <x v="0"/>
    <n v="2596"/>
    <x v="2"/>
    <n v="7901.64"/>
    <n v="3672.7"/>
    <n v="183.64"/>
    <s v="11/3/2023"/>
    <s v="7/24/2023"/>
    <n v="7372"/>
    <n v="2596"/>
    <s v="7/7/2023"/>
    <s v="Complaint"/>
    <s v="Resolved"/>
    <s v="3/8/2023"/>
    <n v="1"/>
    <x v="2"/>
    <x v="1"/>
  </r>
  <r>
    <n v="2597"/>
    <s v="Ronald"/>
    <s v="Flores"/>
    <n v="24"/>
    <x v="1"/>
    <s v="Address_2597"/>
    <x v="7"/>
    <n v="19458797450"/>
    <s v="ronald.flores@kag.com"/>
    <x v="0"/>
    <n v="1468.64"/>
    <s v="7/28/2007"/>
    <s v="7/5/2023"/>
    <n v="2597"/>
    <n v="45111"/>
    <x v="1"/>
    <n v="2686.68"/>
    <n v="4155.32"/>
    <x v="57"/>
    <n v="2597"/>
    <n v="14454.83"/>
    <x v="0"/>
    <n v="1.33"/>
    <n v="36"/>
    <s v="7/22/2021"/>
    <x v="1"/>
    <n v="2597"/>
    <x v="1"/>
    <n v="5394.74"/>
    <n v="4613.0200000000004"/>
    <n v="230.65"/>
    <s v="5/28/2023"/>
    <s v="3/20/2023"/>
    <n v="5553"/>
    <n v="2597"/>
    <s v="2/11/2023"/>
    <s v="Praise"/>
    <s v="Resolved"/>
    <s v="10/26/2023"/>
    <n v="1"/>
    <x v="2"/>
    <x v="2"/>
  </r>
  <r>
    <n v="2598"/>
    <s v="Carol"/>
    <s v="Hernandez"/>
    <n v="28"/>
    <x v="1"/>
    <s v="Address_2598"/>
    <x v="2"/>
    <n v="19458797451"/>
    <s v="carol.hernandez@kag.com"/>
    <x v="1"/>
    <n v="2729.99"/>
    <s v="9/3/2001"/>
    <s v="1/6/2023"/>
    <n v="2598"/>
    <n v="45253"/>
    <x v="2"/>
    <n v="2205.0700000000002"/>
    <n v="524.91999999999996"/>
    <x v="73"/>
    <n v="2598"/>
    <n v="38945.96"/>
    <x v="0"/>
    <n v="6.75"/>
    <n v="36"/>
    <s v="6/25/2020"/>
    <x v="0"/>
    <n v="2598"/>
    <x v="0"/>
    <n v="5933.19"/>
    <n v="127.28"/>
    <n v="6.36"/>
    <s v="10/21/2023"/>
    <s v="3/9/2023"/>
    <n v="3333"/>
    <n v="2598"/>
    <s v="6/30/2023"/>
    <s v="Complaint"/>
    <s v="Resolved"/>
    <s v="8/6/2023"/>
    <n v="1"/>
    <x v="4"/>
    <x v="4"/>
  </r>
  <r>
    <n v="2599"/>
    <s v="Donna"/>
    <s v="Lee"/>
    <n v="27"/>
    <x v="1"/>
    <s v="Address_2599"/>
    <x v="7"/>
    <n v="19458797452"/>
    <s v="donna.lee@kag.com"/>
    <x v="0"/>
    <n v="8594.1299999999992"/>
    <s v="6/12/2019"/>
    <s v="2/19/2023"/>
    <n v="2599"/>
    <n v="45114"/>
    <x v="0"/>
    <n v="1891.02"/>
    <n v="6703.11"/>
    <x v="11"/>
    <n v="2599"/>
    <n v="29452.34"/>
    <x v="2"/>
    <n v="1.73"/>
    <n v="24"/>
    <s v="11/27/2020"/>
    <x v="0"/>
    <n v="2599"/>
    <x v="2"/>
    <n v="6739.77"/>
    <n v="1365.49"/>
    <n v="68.27"/>
    <s v="9/8/2023"/>
    <s v="3/5/2023"/>
    <n v="6302"/>
    <n v="2599"/>
    <s v="8/3/2023"/>
    <s v="Complaint"/>
    <s v="Resolved"/>
    <s v="1/13/2023"/>
    <n v="1"/>
    <x v="2"/>
    <x v="4"/>
  </r>
  <r>
    <n v="2600"/>
    <s v="Karen"/>
    <s v="Lee"/>
    <n v="20"/>
    <x v="2"/>
    <s v="Address_2600"/>
    <x v="24"/>
    <n v="19458797453"/>
    <s v="karen.lee@kag.com"/>
    <x v="0"/>
    <n v="6311.18"/>
    <s v="5/7/2018"/>
    <s v="11/1/2023"/>
    <n v="2600"/>
    <n v="45109"/>
    <x v="2"/>
    <n v="2038.51"/>
    <n v="8349.69"/>
    <x v="64"/>
    <n v="2600"/>
    <n v="21975.74"/>
    <x v="0"/>
    <n v="8.11"/>
    <n v="48"/>
    <s v="6/27/2020"/>
    <x v="1"/>
    <n v="2600"/>
    <x v="1"/>
    <n v="8257.99"/>
    <n v="257.69"/>
    <n v="12.88"/>
    <s v="8/3/2023"/>
    <s v="6/12/2023"/>
    <n v="6059"/>
    <n v="2600"/>
    <s v="4/23/2023"/>
    <s v="Praise"/>
    <s v="Resolved"/>
    <s v="4/28/2023"/>
    <n v="1"/>
    <x v="2"/>
    <x v="2"/>
  </r>
  <r>
    <n v="2601"/>
    <s v="Brian"/>
    <s v="Moore"/>
    <n v="36"/>
    <x v="2"/>
    <s v="Address_2601"/>
    <x v="9"/>
    <n v="19458797454"/>
    <s v="brian.moore@kag.com"/>
    <x v="0"/>
    <n v="6014.08"/>
    <s v="2/23/2011"/>
    <s v="2/15/2023"/>
    <n v="2601"/>
    <n v="44967"/>
    <x v="2"/>
    <n v="4519.07"/>
    <n v="1495.01"/>
    <x v="15"/>
    <n v="2601"/>
    <n v="2420.41"/>
    <x v="0"/>
    <n v="9.07"/>
    <n v="36"/>
    <s v="2/27/2020"/>
    <x v="1"/>
    <n v="2601"/>
    <x v="0"/>
    <n v="5245.49"/>
    <n v="1702.05"/>
    <n v="85.1"/>
    <s v="1/8/2023"/>
    <s v="7/4/2023"/>
    <n v="619"/>
    <n v="2601"/>
    <s v="4/11/2023"/>
    <s v="Suggestion"/>
    <s v="Pending"/>
    <s v="4/4/2023"/>
    <n v="1"/>
    <x v="9"/>
    <x v="0"/>
  </r>
  <r>
    <n v="2602"/>
    <s v="Andrew"/>
    <s v="Lewis"/>
    <n v="19"/>
    <x v="1"/>
    <s v="Address_2602"/>
    <x v="34"/>
    <n v="19458797455"/>
    <s v="andrew.lewis@kag.com"/>
    <x v="1"/>
    <n v="5887.91"/>
    <s v="9/15/2022"/>
    <s v="8/5/2023"/>
    <n v="2602"/>
    <n v="44954"/>
    <x v="0"/>
    <n v="3495.25"/>
    <n v="2392.66"/>
    <x v="44"/>
    <n v="2602"/>
    <n v="47295.15"/>
    <x v="2"/>
    <n v="1.78"/>
    <n v="48"/>
    <s v="1/15/2021"/>
    <x v="1"/>
    <n v="2602"/>
    <x v="0"/>
    <n v="3335.62"/>
    <n v="4240.37"/>
    <n v="212.02"/>
    <s v="4/30/2023"/>
    <s v="11/21/2023"/>
    <n v="4474"/>
    <n v="2602"/>
    <s v="7/22/2023"/>
    <s v="Suggestion"/>
    <s v="Pending"/>
    <s v="10/22/2023"/>
    <n v="1"/>
    <x v="3"/>
    <x v="2"/>
  </r>
  <r>
    <n v="2603"/>
    <s v="Ashley"/>
    <s v="White"/>
    <n v="34"/>
    <x v="1"/>
    <s v="Address_2603"/>
    <x v="24"/>
    <n v="19458797456"/>
    <s v="ashley.white@kag.com"/>
    <x v="1"/>
    <n v="4145.41"/>
    <s v="7/11/2008"/>
    <s v="7/28/2023"/>
    <n v="2603"/>
    <n v="45213"/>
    <x v="1"/>
    <n v="1630.5"/>
    <n v="5775.91"/>
    <x v="2"/>
    <n v="2603"/>
    <n v="25389.22"/>
    <x v="0"/>
    <n v="1.23"/>
    <n v="36"/>
    <s v="3/20/2022"/>
    <x v="1"/>
    <n v="2603"/>
    <x v="0"/>
    <n v="6511.41"/>
    <n v="2413.81"/>
    <n v="120.69"/>
    <s v="5/14/2023"/>
    <s v="11/29/2023"/>
    <n v="8896"/>
    <n v="2603"/>
    <s v="5/4/2023"/>
    <s v="Complaint"/>
    <s v="Resolved"/>
    <s v="10/11/2023"/>
    <n v="1"/>
    <x v="8"/>
    <x v="4"/>
  </r>
  <r>
    <n v="2604"/>
    <s v="Nancy"/>
    <s v="Martinez"/>
    <n v="46"/>
    <x v="2"/>
    <s v="Address_2604"/>
    <x v="31"/>
    <n v="19458797457"/>
    <s v="nancy.martinez@kag.com"/>
    <x v="0"/>
    <n v="4228.3500000000004"/>
    <s v="5/9/2004"/>
    <s v="12/12/2023"/>
    <n v="2604"/>
    <n v="44947"/>
    <x v="0"/>
    <n v="1900.6"/>
    <n v="6128.95"/>
    <x v="44"/>
    <n v="2604"/>
    <n v="40401.370000000003"/>
    <x v="1"/>
    <n v="9.6"/>
    <n v="12"/>
    <s v="1/25/2022"/>
    <x v="1"/>
    <n v="2604"/>
    <x v="2"/>
    <n v="9744.23"/>
    <n v="4452.79"/>
    <n v="222.64"/>
    <s v="6/21/2023"/>
    <s v="12/19/2023"/>
    <n v="2177"/>
    <n v="2604"/>
    <s v="9/12/2023"/>
    <s v="Praise"/>
    <s v="Pending"/>
    <s v="3/28/2023"/>
    <n v="1"/>
    <x v="3"/>
    <x v="1"/>
  </r>
  <r>
    <n v="2605"/>
    <s v="Carol"/>
    <s v="Hall"/>
    <n v="19"/>
    <x v="2"/>
    <s v="Address_2605"/>
    <x v="15"/>
    <n v="19458797458"/>
    <s v="carol.hall@kag.com"/>
    <x v="1"/>
    <n v="1568.41"/>
    <s v="10/7/2020"/>
    <s v="4/6/2023"/>
    <n v="2605"/>
    <n v="45000"/>
    <x v="2"/>
    <n v="2347.92"/>
    <n v="3916.33"/>
    <x v="14"/>
    <n v="2605"/>
    <n v="20202.849999999999"/>
    <x v="0"/>
    <n v="9.34"/>
    <n v="12"/>
    <s v="8/8/2020"/>
    <x v="0"/>
    <n v="2605"/>
    <x v="1"/>
    <n v="1876.95"/>
    <n v="4300.37"/>
    <n v="215.02"/>
    <s v="5/9/2023"/>
    <s v="12/6/2023"/>
    <n v="8772"/>
    <n v="2605"/>
    <s v="11/20/2023"/>
    <s v="Praise"/>
    <s v="Pending"/>
    <s v="12/31/2023"/>
    <n v="-1"/>
    <x v="11"/>
    <x v="2"/>
  </r>
  <r>
    <n v="2606"/>
    <s v="Ashley"/>
    <s v="Taylor"/>
    <n v="33"/>
    <x v="1"/>
    <s v="Address_2606"/>
    <x v="19"/>
    <n v="19458797459"/>
    <s v="ashley.taylor@kag.com"/>
    <x v="1"/>
    <n v="3392.87"/>
    <s v="6/26/2006"/>
    <s v="1/25/2023"/>
    <n v="2606"/>
    <n v="45233"/>
    <x v="0"/>
    <n v="1840.98"/>
    <n v="5233.8500000000004"/>
    <x v="56"/>
    <n v="2606"/>
    <n v="42606.080000000002"/>
    <x v="1"/>
    <n v="9.31"/>
    <n v="60"/>
    <s v="6/20/2020"/>
    <x v="0"/>
    <n v="2606"/>
    <x v="1"/>
    <n v="1059.82"/>
    <n v="708.1"/>
    <n v="35.4"/>
    <s v="2/14/2023"/>
    <s v="8/27/2023"/>
    <n v="3619"/>
    <n v="2606"/>
    <s v="11/18/2023"/>
    <s v="Praise"/>
    <s v="Pending"/>
    <s v="12/29/2023"/>
    <n v="-1"/>
    <x v="4"/>
    <x v="4"/>
  </r>
  <r>
    <n v="2607"/>
    <s v="Susan"/>
    <s v="Moore"/>
    <n v="66"/>
    <x v="2"/>
    <s v="Address_2607"/>
    <x v="12"/>
    <n v="19458797460"/>
    <s v="susan.moore@kag.com"/>
    <x v="1"/>
    <n v="5169.12"/>
    <s v="5/5/2012"/>
    <s v="12/18/2023"/>
    <n v="2607"/>
    <n v="44962"/>
    <x v="1"/>
    <n v="1058.27"/>
    <n v="6227.39"/>
    <x v="94"/>
    <n v="2607"/>
    <n v="8841.91"/>
    <x v="2"/>
    <n v="9.4600000000000009"/>
    <n v="24"/>
    <s v="9/19/2020"/>
    <x v="2"/>
    <n v="2607"/>
    <x v="1"/>
    <n v="4494.3900000000003"/>
    <n v="1418.12"/>
    <n v="70.91"/>
    <s v="3/19/2023"/>
    <s v="11/24/2023"/>
    <n v="4107"/>
    <n v="2607"/>
    <s v="10/12/2023"/>
    <s v="Complaint"/>
    <s v="Resolved"/>
    <s v="6/12/2023"/>
    <n v="1"/>
    <x v="9"/>
    <x v="3"/>
  </r>
  <r>
    <n v="2608"/>
    <s v="Jennifer"/>
    <s v="Adams"/>
    <n v="27"/>
    <x v="2"/>
    <s v="Address_2608"/>
    <x v="4"/>
    <n v="19458797461"/>
    <s v="jennifer.adams@kag.com"/>
    <x v="0"/>
    <n v="6099.58"/>
    <s v="1/24/2005"/>
    <s v="5/5/2023"/>
    <n v="2608"/>
    <n v="44945"/>
    <x v="2"/>
    <n v="2182.38"/>
    <n v="3917.2"/>
    <x v="53"/>
    <n v="2608"/>
    <n v="12343.2"/>
    <x v="0"/>
    <n v="5.5"/>
    <n v="24"/>
    <s v="9/17/2020"/>
    <x v="2"/>
    <n v="2608"/>
    <x v="2"/>
    <n v="5896.5"/>
    <n v="2776.77"/>
    <n v="138.84"/>
    <s v="10/26/2023"/>
    <s v="7/9/2023"/>
    <n v="6229"/>
    <n v="2608"/>
    <s v="2/19/2023"/>
    <s v="Praise"/>
    <s v="Resolved"/>
    <s v="7/3/2023"/>
    <n v="-1"/>
    <x v="3"/>
    <x v="4"/>
  </r>
  <r>
    <n v="2609"/>
    <s v="Michael"/>
    <s v="Mitchell"/>
    <n v="21"/>
    <x v="0"/>
    <s v="Address_2609"/>
    <x v="31"/>
    <n v="19458797462"/>
    <s v="michael.mitchell@kag.com"/>
    <x v="0"/>
    <n v="809.22"/>
    <s v="11/15/2018"/>
    <s v="12/27/2023"/>
    <n v="2609"/>
    <n v="45188"/>
    <x v="0"/>
    <n v="406.84"/>
    <n v="402.38"/>
    <x v="23"/>
    <n v="2609"/>
    <n v="17336.18"/>
    <x v="1"/>
    <n v="9.7899999999999991"/>
    <n v="36"/>
    <s v="1/9/2022"/>
    <x v="2"/>
    <n v="2609"/>
    <x v="1"/>
    <n v="5598.72"/>
    <n v="1830.43"/>
    <n v="91.52"/>
    <s v="1/25/2023"/>
    <s v="9/30/2023"/>
    <n v="1004"/>
    <n v="2609"/>
    <s v="8/6/2023"/>
    <s v="Complaint"/>
    <s v="Pending"/>
    <s v="12/21/2023"/>
    <n v="1"/>
    <x v="6"/>
    <x v="2"/>
  </r>
  <r>
    <n v="2610"/>
    <s v="Jessica"/>
    <s v="Martin"/>
    <n v="60"/>
    <x v="1"/>
    <s v="Address_2610"/>
    <x v="27"/>
    <n v="19458797463"/>
    <s v="jessica.martin@kag.com"/>
    <x v="0"/>
    <n v="3404.72"/>
    <s v="3/20/2001"/>
    <s v="3/4/2023"/>
    <n v="2610"/>
    <n v="45102"/>
    <x v="1"/>
    <n v="4273.5600000000004"/>
    <n v="-868.84"/>
    <x v="23"/>
    <n v="2610"/>
    <n v="5341.17"/>
    <x v="0"/>
    <n v="9.0299999999999994"/>
    <n v="36"/>
    <s v="4/25/2021"/>
    <x v="1"/>
    <n v="2610"/>
    <x v="1"/>
    <n v="3835.74"/>
    <n v="3096.25"/>
    <n v="154.81"/>
    <s v="12/12/2023"/>
    <s v="7/16/2023"/>
    <n v="1383"/>
    <n v="2610"/>
    <s v="10/29/2023"/>
    <s v="Suggestion"/>
    <s v="Resolved"/>
    <s v="1/25/2023"/>
    <n v="1"/>
    <x v="7"/>
    <x v="1"/>
  </r>
  <r>
    <n v="2611"/>
    <s v="John"/>
    <s v="Torres"/>
    <n v="43"/>
    <x v="1"/>
    <s v="Address_2611"/>
    <x v="26"/>
    <n v="19458797464"/>
    <s v="john.torres@kag.com"/>
    <x v="1"/>
    <n v="3460.27"/>
    <s v="1/28/2005"/>
    <s v="12/5/2023"/>
    <n v="2611"/>
    <n v="44941"/>
    <x v="2"/>
    <n v="4126.1000000000004"/>
    <n v="7586.37"/>
    <x v="17"/>
    <n v="2611"/>
    <n v="22748.21"/>
    <x v="2"/>
    <n v="1.88"/>
    <n v="24"/>
    <s v="9/22/2021"/>
    <x v="1"/>
    <n v="2611"/>
    <x v="1"/>
    <n v="9400.2099999999991"/>
    <n v="2983.36"/>
    <n v="149.16999999999999"/>
    <s v="9/25/2023"/>
    <s v="7/11/2023"/>
    <n v="6872"/>
    <n v="2611"/>
    <s v="3/4/2023"/>
    <s v="Suggestion"/>
    <s v="Resolved"/>
    <s v="11/16/2023"/>
    <n v="1"/>
    <x v="3"/>
    <x v="0"/>
  </r>
  <r>
    <n v="2612"/>
    <s v="Susan"/>
    <s v="Hall"/>
    <n v="66"/>
    <x v="2"/>
    <s v="Address_2612"/>
    <x v="3"/>
    <n v="19458797465"/>
    <s v="susan.hall@kag.com"/>
    <x v="1"/>
    <n v="5199.1899999999996"/>
    <s v="8/16/2004"/>
    <s v="11/18/2023"/>
    <n v="2612"/>
    <n v="45036"/>
    <x v="2"/>
    <n v="4460.6899999999996"/>
    <n v="9659.8799999999992"/>
    <x v="39"/>
    <n v="2612"/>
    <n v="24810.3"/>
    <x v="2"/>
    <n v="8.31"/>
    <n v="60"/>
    <s v="11/28/2020"/>
    <x v="0"/>
    <n v="2612"/>
    <x v="0"/>
    <n v="3195.14"/>
    <n v="159.47"/>
    <n v="7.97"/>
    <s v="7/29/2023"/>
    <s v="9/3/2023"/>
    <n v="7611"/>
    <n v="2612"/>
    <s v="1/5/2023"/>
    <s v="Complaint"/>
    <s v="Pending"/>
    <s v="4/3/2023"/>
    <n v="1"/>
    <x v="1"/>
    <x v="3"/>
  </r>
  <r>
    <n v="2613"/>
    <s v="David"/>
    <s v="Moore"/>
    <n v="41"/>
    <x v="0"/>
    <s v="Address_2613"/>
    <x v="38"/>
    <n v="19458797466"/>
    <s v="david.moore@kag.com"/>
    <x v="0"/>
    <n v="7129.34"/>
    <s v="12/17/2001"/>
    <s v="6/12/2023"/>
    <n v="2613"/>
    <n v="45035"/>
    <x v="1"/>
    <n v="2235.09"/>
    <n v="4894.25"/>
    <x v="45"/>
    <n v="2613"/>
    <n v="6625.2"/>
    <x v="0"/>
    <n v="7.41"/>
    <n v="36"/>
    <s v="11/2/2021"/>
    <x v="0"/>
    <n v="2613"/>
    <x v="1"/>
    <n v="2101.59"/>
    <n v="1990.21"/>
    <n v="99.51"/>
    <s v="10/21/2023"/>
    <s v="7/6/2023"/>
    <n v="2077"/>
    <n v="2613"/>
    <s v="10/8/2023"/>
    <s v="Praise"/>
    <s v="Pending"/>
    <s v="7/29/2023"/>
    <n v="1"/>
    <x v="1"/>
    <x v="0"/>
  </r>
  <r>
    <n v="2614"/>
    <s v="Joseph"/>
    <s v="Taylor"/>
    <n v="29"/>
    <x v="1"/>
    <s v="Address_2614"/>
    <x v="4"/>
    <n v="19458797467"/>
    <s v="joseph.taylor@kag.com"/>
    <x v="0"/>
    <n v="6388.8"/>
    <s v="10/1/2014"/>
    <s v="12/2/2023"/>
    <n v="2614"/>
    <n v="45050"/>
    <x v="0"/>
    <n v="3259.63"/>
    <n v="3129.17"/>
    <x v="80"/>
    <n v="2614"/>
    <n v="21927.84"/>
    <x v="2"/>
    <n v="2.21"/>
    <n v="48"/>
    <s v="8/19/2022"/>
    <x v="0"/>
    <n v="2614"/>
    <x v="0"/>
    <n v="3013.57"/>
    <n v="2245.23"/>
    <n v="112.26"/>
    <s v="4/17/2023"/>
    <s v="7/19/2023"/>
    <n v="1480"/>
    <n v="2614"/>
    <s v="2/16/2023"/>
    <s v="Praise"/>
    <s v="Pending"/>
    <s v="4/29/2023"/>
    <n v="1"/>
    <x v="10"/>
    <x v="4"/>
  </r>
  <r>
    <n v="2615"/>
    <s v="Charles"/>
    <s v="Rodriguez"/>
    <n v="38"/>
    <x v="1"/>
    <s v="Address_2615"/>
    <x v="36"/>
    <n v="19458797468"/>
    <s v="charles.rodriguez@kag.com"/>
    <x v="1"/>
    <n v="5751.76"/>
    <s v="1/31/2021"/>
    <s v="10/16/2023"/>
    <n v="2615"/>
    <n v="45231"/>
    <x v="1"/>
    <n v="4051.87"/>
    <n v="9803.6299999999992"/>
    <x v="36"/>
    <n v="2615"/>
    <n v="10667.51"/>
    <x v="1"/>
    <n v="7.64"/>
    <n v="36"/>
    <s v="6/7/2022"/>
    <x v="1"/>
    <n v="2615"/>
    <x v="0"/>
    <n v="1875.07"/>
    <n v="4449.1899999999996"/>
    <n v="222.46"/>
    <s v="11/8/2023"/>
    <s v="9/14/2023"/>
    <n v="7088"/>
    <n v="2615"/>
    <s v="7/2/2023"/>
    <s v="Praise"/>
    <s v="Pending"/>
    <s v="6/22/2023"/>
    <n v="1"/>
    <x v="4"/>
    <x v="0"/>
  </r>
  <r>
    <n v="2616"/>
    <s v="Andrew"/>
    <s v="Wilson"/>
    <n v="59"/>
    <x v="2"/>
    <s v="Address_2616"/>
    <x v="0"/>
    <n v="19458797469"/>
    <s v="andrew.wilson@kag.com"/>
    <x v="0"/>
    <n v="2985.04"/>
    <s v="1/25/2012"/>
    <s v="8/31/2023"/>
    <n v="2616"/>
    <n v="44944"/>
    <x v="2"/>
    <n v="1581.14"/>
    <n v="4566.18"/>
    <x v="27"/>
    <n v="2616"/>
    <n v="43885.38"/>
    <x v="2"/>
    <n v="5.36"/>
    <n v="48"/>
    <s v="7/22/2022"/>
    <x v="2"/>
    <n v="2616"/>
    <x v="0"/>
    <n v="8612.77"/>
    <n v="3557.12"/>
    <n v="177.86"/>
    <s v="9/15/2023"/>
    <s v="3/31/2023"/>
    <n v="4398"/>
    <n v="2616"/>
    <s v="11/12/2023"/>
    <s v="Suggestion"/>
    <s v="Resolved"/>
    <s v="2/3/2023"/>
    <n v="1"/>
    <x v="3"/>
    <x v="1"/>
  </r>
  <r>
    <n v="2617"/>
    <s v="Mary"/>
    <s v="Carter"/>
    <n v="33"/>
    <x v="1"/>
    <s v="Address_2617"/>
    <x v="31"/>
    <n v="19458797470"/>
    <s v="mary.carter@kag.com"/>
    <x v="0"/>
    <n v="8406.66"/>
    <s v="3/25/2011"/>
    <s v="11/2/2023"/>
    <n v="2617"/>
    <n v="45010"/>
    <x v="1"/>
    <n v="3170.59"/>
    <n v="5236.07"/>
    <x v="31"/>
    <n v="2617"/>
    <n v="25955.38"/>
    <x v="2"/>
    <n v="8.68"/>
    <n v="48"/>
    <s v="3/22/2021"/>
    <x v="1"/>
    <n v="2617"/>
    <x v="0"/>
    <n v="4613.96"/>
    <n v="1162.96"/>
    <n v="58.15"/>
    <s v="1/12/2023"/>
    <s v="9/20/2023"/>
    <n v="3769"/>
    <n v="2617"/>
    <s v="9/4/2023"/>
    <s v="Praise"/>
    <s v="Pending"/>
    <s v="2/13/2023"/>
    <n v="1"/>
    <x v="11"/>
    <x v="4"/>
  </r>
  <r>
    <n v="2618"/>
    <s v="Anthony"/>
    <s v="Lewis"/>
    <n v="53"/>
    <x v="2"/>
    <s v="Address_2618"/>
    <x v="13"/>
    <n v="19458797471"/>
    <s v="anthony.lewis@kag.com"/>
    <x v="0"/>
    <n v="7874.4"/>
    <s v="2/8/2007"/>
    <s v="6/1/2023"/>
    <n v="2618"/>
    <n v="45119"/>
    <x v="2"/>
    <n v="2196.7800000000002"/>
    <n v="10071.18"/>
    <x v="6"/>
    <n v="2618"/>
    <n v="47646.34"/>
    <x v="1"/>
    <n v="8.3699999999999992"/>
    <n v="12"/>
    <s v="7/11/2021"/>
    <x v="2"/>
    <n v="2618"/>
    <x v="1"/>
    <n v="8475.83"/>
    <n v="2925.81"/>
    <n v="146.29"/>
    <s v="7/12/2023"/>
    <s v="9/25/2023"/>
    <n v="6740"/>
    <n v="2618"/>
    <s v="5/23/2023"/>
    <s v="Complaint"/>
    <s v="Resolved"/>
    <s v="11/27/2023"/>
    <n v="1"/>
    <x v="2"/>
    <x v="1"/>
  </r>
  <r>
    <n v="2619"/>
    <s v="Mary"/>
    <s v="Walker"/>
    <n v="52"/>
    <x v="0"/>
    <s v="Address_2619"/>
    <x v="2"/>
    <n v="19458797472"/>
    <s v="mary.walker@kag.com"/>
    <x v="0"/>
    <n v="1917.77"/>
    <s v="12/6/2015"/>
    <s v="4/5/2023"/>
    <n v="2619"/>
    <n v="45114"/>
    <x v="1"/>
    <n v="1874.82"/>
    <n v="42.95"/>
    <x v="3"/>
    <n v="2619"/>
    <n v="17730.14"/>
    <x v="0"/>
    <n v="9.48"/>
    <n v="12"/>
    <s v="3/29/2021"/>
    <x v="0"/>
    <n v="2619"/>
    <x v="1"/>
    <n v="6741.66"/>
    <n v="2079.98"/>
    <n v="104"/>
    <s v="12/5/2023"/>
    <s v="6/2/2023"/>
    <n v="5849"/>
    <n v="2619"/>
    <s v="11/17/2023"/>
    <s v="Praise"/>
    <s v="Resolved"/>
    <s v="2/22/2023"/>
    <n v="-1"/>
    <x v="2"/>
    <x v="1"/>
  </r>
  <r>
    <n v="2620"/>
    <s v="Andrew"/>
    <s v="Brown"/>
    <n v="26"/>
    <x v="0"/>
    <s v="Address_2620"/>
    <x v="19"/>
    <n v="19458797473"/>
    <s v="andrew.brown@kag.com"/>
    <x v="1"/>
    <n v="6585.8"/>
    <s v="3/3/2007"/>
    <s v="12/3/2023"/>
    <n v="2620"/>
    <n v="45090"/>
    <x v="0"/>
    <n v="4298.7700000000004"/>
    <n v="10884.57"/>
    <x v="5"/>
    <n v="2620"/>
    <n v="17728.36"/>
    <x v="2"/>
    <n v="1.68"/>
    <n v="60"/>
    <s v="1/3/2022"/>
    <x v="0"/>
    <n v="2620"/>
    <x v="0"/>
    <n v="5270.9"/>
    <n v="4499.6899999999996"/>
    <n v="224.98"/>
    <s v="8/29/2023"/>
    <s v="1/25/2023"/>
    <n v="7907"/>
    <n v="2620"/>
    <s v="8/1/2023"/>
    <s v="Complaint"/>
    <s v="Resolved"/>
    <s v="4/8/2023"/>
    <n v="1"/>
    <x v="7"/>
    <x v="4"/>
  </r>
  <r>
    <n v="2621"/>
    <s v="Karen"/>
    <s v="Moore"/>
    <n v="23"/>
    <x v="1"/>
    <s v="Address_2621"/>
    <x v="39"/>
    <n v="19458797474"/>
    <s v="karen.moore@kag.com"/>
    <x v="0"/>
    <n v="9075.8799999999992"/>
    <s v="9/21/2009"/>
    <s v="4/7/2023"/>
    <n v="2621"/>
    <n v="45136"/>
    <x v="1"/>
    <n v="3124.15"/>
    <n v="5951.73"/>
    <x v="34"/>
    <n v="2621"/>
    <n v="17596.88"/>
    <x v="0"/>
    <n v="7.39"/>
    <n v="12"/>
    <s v="11/10/2020"/>
    <x v="2"/>
    <n v="2621"/>
    <x v="1"/>
    <n v="1920.9"/>
    <n v="177.27"/>
    <n v="8.86"/>
    <s v="9/7/2023"/>
    <s v="3/20/2023"/>
    <n v="1817"/>
    <n v="2621"/>
    <s v="11/20/2023"/>
    <s v="Praise"/>
    <s v="Resolved"/>
    <s v="9/20/2023"/>
    <n v="1"/>
    <x v="2"/>
    <x v="2"/>
  </r>
  <r>
    <n v="2622"/>
    <s v="Susan"/>
    <s v="Martin"/>
    <n v="61"/>
    <x v="2"/>
    <s v="Address_2622"/>
    <x v="10"/>
    <n v="19458797475"/>
    <s v="susan.martin@kag.com"/>
    <x v="0"/>
    <n v="4412.45"/>
    <s v="11/13/2021"/>
    <s v="10/20/2023"/>
    <n v="2622"/>
    <n v="44946"/>
    <x v="2"/>
    <n v="3120.74"/>
    <n v="7533.19"/>
    <x v="53"/>
    <n v="2622"/>
    <n v="14145.94"/>
    <x v="1"/>
    <n v="4.3899999999999997"/>
    <n v="48"/>
    <s v="1/26/2022"/>
    <x v="1"/>
    <n v="2622"/>
    <x v="0"/>
    <n v="1334.26"/>
    <n v="4982.84"/>
    <n v="249.14"/>
    <s v="4/17/2023"/>
    <s v="8/16/2023"/>
    <n v="5209"/>
    <n v="2622"/>
    <s v="3/23/2023"/>
    <s v="Suggestion"/>
    <s v="Resolved"/>
    <s v="9/28/2023"/>
    <n v="1"/>
    <x v="3"/>
    <x v="3"/>
  </r>
  <r>
    <n v="2623"/>
    <s v="Sarah"/>
    <s v="Campbell"/>
    <n v="18"/>
    <x v="0"/>
    <s v="Address_2623"/>
    <x v="6"/>
    <n v="19458797476"/>
    <s v="sarah.campbell@kag.com"/>
    <x v="1"/>
    <n v="9255.2199999999993"/>
    <s v="4/29/2000"/>
    <s v="12/22/2023"/>
    <n v="2623"/>
    <n v="45177"/>
    <x v="0"/>
    <n v="792.75"/>
    <n v="8462.4699999999993"/>
    <x v="30"/>
    <n v="2623"/>
    <n v="39427.589999999997"/>
    <x v="0"/>
    <n v="7.98"/>
    <n v="60"/>
    <s v="12/9/2022"/>
    <x v="0"/>
    <n v="2623"/>
    <x v="2"/>
    <n v="6016.22"/>
    <n v="672.54"/>
    <n v="33.630000000000003"/>
    <s v="11/9/2023"/>
    <s v="8/20/2023"/>
    <n v="8785"/>
    <n v="2623"/>
    <s v="2/9/2023"/>
    <s v="Complaint"/>
    <s v="Resolved"/>
    <s v="2/12/2023"/>
    <n v="1"/>
    <x v="6"/>
    <x v="2"/>
  </r>
  <r>
    <n v="2624"/>
    <s v="Karen"/>
    <s v="Nelson"/>
    <n v="31"/>
    <x v="1"/>
    <s v="Address_2624"/>
    <x v="28"/>
    <n v="19458797477"/>
    <s v="karen.nelson@kag.com"/>
    <x v="1"/>
    <n v="317.44"/>
    <s v="11/7/2013"/>
    <s v="3/4/2023"/>
    <n v="2624"/>
    <n v="45039"/>
    <x v="2"/>
    <n v="1741.12"/>
    <n v="2058.56"/>
    <x v="71"/>
    <n v="2624"/>
    <n v="14854.3"/>
    <x v="2"/>
    <n v="6.42"/>
    <n v="12"/>
    <s v="4/27/2022"/>
    <x v="2"/>
    <n v="2624"/>
    <x v="1"/>
    <n v="2800.32"/>
    <n v="3155.53"/>
    <n v="157.78"/>
    <s v="6/16/2023"/>
    <s v="10/5/2023"/>
    <n v="7487"/>
    <n v="2624"/>
    <s v="7/12/2023"/>
    <s v="Suggestion"/>
    <s v="Pending"/>
    <s v="2/7/2023"/>
    <n v="1"/>
    <x v="1"/>
    <x v="4"/>
  </r>
  <r>
    <n v="2625"/>
    <s v="Elizabeth"/>
    <s v="Baker"/>
    <n v="41"/>
    <x v="1"/>
    <s v="Address_2625"/>
    <x v="35"/>
    <n v="19458797478"/>
    <s v="elizabeth.baker@kag.com"/>
    <x v="0"/>
    <n v="5210.78"/>
    <s v="5/24/2002"/>
    <s v="9/5/2023"/>
    <n v="2625"/>
    <n v="45243"/>
    <x v="0"/>
    <n v="4207.88"/>
    <n v="9418.66"/>
    <x v="26"/>
    <n v="2625"/>
    <n v="15112.65"/>
    <x v="2"/>
    <n v="5.46"/>
    <n v="12"/>
    <s v="11/22/2021"/>
    <x v="1"/>
    <n v="2625"/>
    <x v="0"/>
    <n v="4987.3599999999997"/>
    <n v="1485.29"/>
    <n v="74.260000000000005"/>
    <s v="7/16/2023"/>
    <s v="9/24/2023"/>
    <n v="8912"/>
    <n v="2625"/>
    <s v="7/19/2023"/>
    <s v="Praise"/>
    <s v="Pending"/>
    <s v="3/19/2023"/>
    <n v="1"/>
    <x v="4"/>
    <x v="0"/>
  </r>
  <r>
    <n v="2626"/>
    <s v="Matthew"/>
    <s v="Rodriguez"/>
    <n v="27"/>
    <x v="1"/>
    <s v="Address_2626"/>
    <x v="31"/>
    <n v="19458797479"/>
    <s v="matthew.rodriguez@kag.com"/>
    <x v="0"/>
    <n v="2637.07"/>
    <s v="3/13/2008"/>
    <s v="11/15/2023"/>
    <n v="2626"/>
    <n v="45283"/>
    <x v="2"/>
    <n v="1075.33"/>
    <n v="1561.74"/>
    <x v="23"/>
    <n v="2626"/>
    <n v="3297.92"/>
    <x v="2"/>
    <n v="1.04"/>
    <n v="48"/>
    <s v="5/17/2021"/>
    <x v="2"/>
    <n v="2626"/>
    <x v="2"/>
    <n v="9517.85"/>
    <n v="2545.29"/>
    <n v="127.26"/>
    <s v="4/26/2023"/>
    <s v="1/26/2023"/>
    <n v="2585"/>
    <n v="2626"/>
    <s v="9/6/2023"/>
    <s v="Complaint"/>
    <s v="Pending"/>
    <s v="7/21/2023"/>
    <n v="1"/>
    <x v="0"/>
    <x v="4"/>
  </r>
  <r>
    <n v="2627"/>
    <s v="Mary"/>
    <s v="Gonzalez"/>
    <n v="35"/>
    <x v="2"/>
    <s v="Address_2627"/>
    <x v="18"/>
    <n v="19458797480"/>
    <s v="mary.gonzalez@kag.com"/>
    <x v="1"/>
    <n v="2695.36"/>
    <s v="5/20/2016"/>
    <s v="10/2/2023"/>
    <n v="2627"/>
    <n v="45241"/>
    <x v="2"/>
    <n v="4852.6099999999997"/>
    <n v="7547.97"/>
    <x v="74"/>
    <n v="2627"/>
    <n v="48302.71"/>
    <x v="1"/>
    <n v="6.46"/>
    <n v="36"/>
    <s v="4/11/2022"/>
    <x v="0"/>
    <n v="2627"/>
    <x v="1"/>
    <n v="2203.11"/>
    <n v="1518.67"/>
    <n v="75.930000000000007"/>
    <s v="11/21/2023"/>
    <s v="5/5/2023"/>
    <n v="9138"/>
    <n v="2627"/>
    <s v="11/14/2023"/>
    <s v="Suggestion"/>
    <s v="Resolved"/>
    <s v="6/5/2023"/>
    <n v="1"/>
    <x v="4"/>
    <x v="4"/>
  </r>
  <r>
    <n v="2628"/>
    <s v="Matthew"/>
    <s v="Anderson"/>
    <n v="62"/>
    <x v="2"/>
    <s v="Address_2628"/>
    <x v="31"/>
    <n v="19458797481"/>
    <s v="matthew.anderson@kag.com"/>
    <x v="0"/>
    <n v="8787.7199999999993"/>
    <s v="12/30/2009"/>
    <s v="2/8/2023"/>
    <n v="2628"/>
    <n v="45076"/>
    <x v="2"/>
    <n v="4161.0600000000004"/>
    <n v="12948.78"/>
    <x v="43"/>
    <n v="2628"/>
    <n v="44428.4"/>
    <x v="2"/>
    <n v="4.78"/>
    <n v="60"/>
    <s v="10/9/2021"/>
    <x v="1"/>
    <n v="2628"/>
    <x v="1"/>
    <n v="7359.01"/>
    <n v="2178.3000000000002"/>
    <n v="108.92"/>
    <s v="12/7/2023"/>
    <s v="4/26/2023"/>
    <n v="484"/>
    <n v="2628"/>
    <s v="11/27/2023"/>
    <s v="Suggestion"/>
    <s v="Resolved"/>
    <s v="4/5/2023"/>
    <n v="1"/>
    <x v="10"/>
    <x v="3"/>
  </r>
  <r>
    <n v="2629"/>
    <s v="Steven"/>
    <s v="Clark"/>
    <n v="26"/>
    <x v="0"/>
    <s v="Address_2629"/>
    <x v="16"/>
    <n v="19458797482"/>
    <s v="steven.clark@kag.com"/>
    <x v="1"/>
    <n v="3183.84"/>
    <s v="11/3/2015"/>
    <s v="4/14/2023"/>
    <n v="2629"/>
    <n v="45250"/>
    <x v="0"/>
    <n v="1345.4"/>
    <n v="1838.44"/>
    <x v="36"/>
    <n v="2629"/>
    <n v="15332.97"/>
    <x v="0"/>
    <n v="3.99"/>
    <n v="12"/>
    <s v="5/7/2022"/>
    <x v="0"/>
    <n v="2629"/>
    <x v="2"/>
    <n v="2908.85"/>
    <n v="1157.19"/>
    <n v="57.86"/>
    <s v="9/2/2023"/>
    <s v="4/30/2023"/>
    <n v="3573"/>
    <n v="2629"/>
    <s v="5/18/2023"/>
    <s v="Praise"/>
    <s v="Pending"/>
    <s v="10/7/2023"/>
    <n v="1"/>
    <x v="4"/>
    <x v="4"/>
  </r>
  <r>
    <n v="2630"/>
    <s v="Margaret"/>
    <s v="Anderson"/>
    <n v="44"/>
    <x v="2"/>
    <s v="Address_2630"/>
    <x v="20"/>
    <n v="19458797483"/>
    <s v="margaret.anderson@kag.com"/>
    <x v="0"/>
    <n v="330.98"/>
    <s v="8/13/2003"/>
    <s v="3/24/2023"/>
    <n v="2630"/>
    <n v="45186"/>
    <x v="2"/>
    <n v="550.01"/>
    <n v="880.99"/>
    <x v="40"/>
    <n v="2630"/>
    <n v="26517.68"/>
    <x v="2"/>
    <n v="9.9"/>
    <n v="48"/>
    <s v="5/16/2020"/>
    <x v="1"/>
    <n v="2630"/>
    <x v="1"/>
    <n v="3168.18"/>
    <n v="413.19"/>
    <n v="20.66"/>
    <s v="7/13/2023"/>
    <s v="12/11/2023"/>
    <n v="8802"/>
    <n v="2630"/>
    <s v="1/1/2023"/>
    <s v="Suggestion"/>
    <s v="Pending"/>
    <s v="11/4/2023"/>
    <n v="-1"/>
    <x v="6"/>
    <x v="0"/>
  </r>
  <r>
    <n v="2631"/>
    <s v="Donald"/>
    <s v="Ramirez"/>
    <n v="36"/>
    <x v="2"/>
    <s v="Address_2631"/>
    <x v="12"/>
    <n v="19458797484"/>
    <s v="donald.ramirez@kag.com"/>
    <x v="0"/>
    <n v="5442.92"/>
    <s v="1/3/2011"/>
    <s v="7/19/2023"/>
    <n v="2631"/>
    <n v="45009"/>
    <x v="1"/>
    <n v="856.08"/>
    <n v="6299"/>
    <x v="34"/>
    <n v="2631"/>
    <n v="24654.51"/>
    <x v="1"/>
    <n v="7.3"/>
    <n v="12"/>
    <s v="9/24/2020"/>
    <x v="0"/>
    <n v="2631"/>
    <x v="2"/>
    <n v="6747.88"/>
    <n v="3114.69"/>
    <n v="155.72999999999999"/>
    <s v="6/16/2023"/>
    <s v="11/15/2023"/>
    <n v="7985"/>
    <n v="2631"/>
    <s v="2/19/2023"/>
    <s v="Praise"/>
    <s v="Resolved"/>
    <s v="1/1/2023"/>
    <n v="1"/>
    <x v="11"/>
    <x v="0"/>
  </r>
  <r>
    <n v="2632"/>
    <s v="Susan"/>
    <s v="Torres"/>
    <n v="53"/>
    <x v="1"/>
    <s v="Address_2632"/>
    <x v="38"/>
    <n v="19458797485"/>
    <s v="susan.torres@kag.com"/>
    <x v="0"/>
    <n v="9711.5400000000009"/>
    <s v="4/29/2007"/>
    <s v="4/15/2023"/>
    <n v="2632"/>
    <n v="45240"/>
    <x v="2"/>
    <n v="1218.5899999999999"/>
    <n v="8492.9500000000007"/>
    <x v="50"/>
    <n v="2632"/>
    <n v="5297.45"/>
    <x v="0"/>
    <n v="5.86"/>
    <n v="36"/>
    <s v="4/1/2020"/>
    <x v="1"/>
    <n v="2632"/>
    <x v="1"/>
    <n v="2177.9"/>
    <n v="4378.78"/>
    <n v="218.94"/>
    <s v="7/3/2023"/>
    <s v="12/6/2023"/>
    <n v="4820"/>
    <n v="2632"/>
    <s v="6/8/2023"/>
    <s v="Suggestion"/>
    <s v="Pending"/>
    <s v="1/8/2023"/>
    <n v="1"/>
    <x v="4"/>
    <x v="1"/>
  </r>
  <r>
    <n v="2633"/>
    <s v="James"/>
    <s v="Jackson"/>
    <n v="20"/>
    <x v="1"/>
    <s v="Address_2633"/>
    <x v="26"/>
    <n v="19458797486"/>
    <s v="james.jackson@kag.com"/>
    <x v="0"/>
    <n v="883.05"/>
    <s v="4/15/2007"/>
    <s v="6/28/2023"/>
    <n v="2633"/>
    <n v="44984"/>
    <x v="2"/>
    <n v="1196.3599999999999"/>
    <n v="-313.31"/>
    <x v="4"/>
    <n v="2633"/>
    <n v="27028.66"/>
    <x v="0"/>
    <n v="8.82"/>
    <n v="24"/>
    <s v="8/24/2020"/>
    <x v="2"/>
    <n v="2633"/>
    <x v="2"/>
    <n v="4489.0600000000004"/>
    <n v="2805.86"/>
    <n v="140.29"/>
    <s v="6/20/2023"/>
    <s v="5/23/2023"/>
    <n v="1018"/>
    <n v="2633"/>
    <s v="4/12/2023"/>
    <s v="Praise"/>
    <s v="Resolved"/>
    <s v="1/30/2023"/>
    <n v="1"/>
    <x v="9"/>
    <x v="2"/>
  </r>
  <r>
    <n v="2634"/>
    <s v="Melissa"/>
    <s v="Sanchez"/>
    <n v="55"/>
    <x v="0"/>
    <s v="Address_2634"/>
    <x v="13"/>
    <n v="19458797487"/>
    <s v="melissa.sanchez@kag.com"/>
    <x v="0"/>
    <n v="2934.37"/>
    <s v="3/19/2015"/>
    <s v="3/1/2023"/>
    <n v="2634"/>
    <n v="44980"/>
    <x v="0"/>
    <n v="91.23"/>
    <n v="3025.6"/>
    <x v="45"/>
    <n v="2634"/>
    <n v="6553"/>
    <x v="1"/>
    <n v="3.04"/>
    <n v="60"/>
    <s v="9/2/2022"/>
    <x v="0"/>
    <n v="2634"/>
    <x v="1"/>
    <n v="4421.88"/>
    <n v="2323.46"/>
    <n v="116.17"/>
    <s v="1/31/2023"/>
    <s v="7/25/2023"/>
    <n v="5180"/>
    <n v="2634"/>
    <s v="11/14/2023"/>
    <s v="Praise"/>
    <s v="Resolved"/>
    <s v="8/12/2023"/>
    <n v="1"/>
    <x v="9"/>
    <x v="1"/>
  </r>
  <r>
    <n v="2635"/>
    <s v="Jessica"/>
    <s v="Sanchez"/>
    <n v="26"/>
    <x v="1"/>
    <s v="Address_2635"/>
    <x v="1"/>
    <n v="19458797488"/>
    <s v="jessica.sanchez@kag.com"/>
    <x v="0"/>
    <n v="4748.08"/>
    <s v="11/30/2020"/>
    <s v="9/13/2023"/>
    <n v="2635"/>
    <n v="44954"/>
    <x v="2"/>
    <n v="3579.36"/>
    <n v="8327.44"/>
    <x v="51"/>
    <n v="2635"/>
    <n v="22270.39"/>
    <x v="0"/>
    <n v="6.58"/>
    <n v="60"/>
    <s v="1/8/2021"/>
    <x v="0"/>
    <n v="2635"/>
    <x v="0"/>
    <n v="5097.8599999999997"/>
    <n v="136.54"/>
    <n v="6.83"/>
    <s v="9/15/2023"/>
    <s v="3/30/2023"/>
    <n v="256"/>
    <n v="2635"/>
    <s v="6/4/2023"/>
    <s v="Suggestion"/>
    <s v="Pending"/>
    <s v="10/21/2023"/>
    <n v="1"/>
    <x v="3"/>
    <x v="4"/>
  </r>
  <r>
    <n v="2636"/>
    <s v="Melissa"/>
    <s v="Harris"/>
    <n v="27"/>
    <x v="1"/>
    <s v="Address_2636"/>
    <x v="11"/>
    <n v="19458797489"/>
    <s v="melissa.harris@kag.com"/>
    <x v="1"/>
    <n v="8321.75"/>
    <s v="10/1/2000"/>
    <s v="12/4/2023"/>
    <n v="2636"/>
    <n v="45287"/>
    <x v="2"/>
    <n v="4885.5600000000004"/>
    <n v="13207.31"/>
    <x v="60"/>
    <n v="2636"/>
    <n v="5302.41"/>
    <x v="2"/>
    <n v="8.75"/>
    <n v="48"/>
    <s v="10/1/2020"/>
    <x v="0"/>
    <n v="2636"/>
    <x v="1"/>
    <n v="3866.51"/>
    <n v="2457.21"/>
    <n v="122.86"/>
    <s v="2/25/2023"/>
    <s v="12/19/2023"/>
    <n v="5860"/>
    <n v="2636"/>
    <s v="2/13/2023"/>
    <s v="Suggestion"/>
    <s v="Resolved"/>
    <s v="8/16/2023"/>
    <n v="1"/>
    <x v="0"/>
    <x v="4"/>
  </r>
  <r>
    <n v="2637"/>
    <s v="Michael"/>
    <s v="Sanchez"/>
    <n v="26"/>
    <x v="1"/>
    <s v="Address_2637"/>
    <x v="35"/>
    <n v="19458797490"/>
    <s v="michael.sanchez@kag.com"/>
    <x v="1"/>
    <n v="2762.06"/>
    <s v="8/2/2008"/>
    <s v="7/25/2023"/>
    <n v="2637"/>
    <n v="45131"/>
    <x v="2"/>
    <n v="1439.31"/>
    <n v="4201.37"/>
    <x v="63"/>
    <n v="2637"/>
    <n v="29856.89"/>
    <x v="0"/>
    <n v="2.11"/>
    <n v="48"/>
    <s v="8/21/2021"/>
    <x v="0"/>
    <n v="2637"/>
    <x v="2"/>
    <n v="3460.32"/>
    <n v="3681.33"/>
    <n v="184.07"/>
    <s v="2/17/2023"/>
    <s v="5/7/2023"/>
    <n v="8148"/>
    <n v="2637"/>
    <s v="5/16/2023"/>
    <s v="Suggestion"/>
    <s v="Pending"/>
    <s v="7/19/2023"/>
    <n v="-1"/>
    <x v="2"/>
    <x v="4"/>
  </r>
  <r>
    <n v="2638"/>
    <s v="Andrew"/>
    <s v="Sanchez"/>
    <n v="34"/>
    <x v="2"/>
    <s v="Address_2638"/>
    <x v="3"/>
    <n v="19458797491"/>
    <s v="andrew.sanchez@kag.com"/>
    <x v="0"/>
    <n v="3502.48"/>
    <s v="3/9/2000"/>
    <s v="7/29/2023"/>
    <n v="2638"/>
    <n v="44983"/>
    <x v="2"/>
    <n v="91.23"/>
    <n v="3593.71"/>
    <x v="1"/>
    <n v="2638"/>
    <n v="3401.44"/>
    <x v="1"/>
    <n v="3.12"/>
    <n v="12"/>
    <s v="6/3/2021"/>
    <x v="2"/>
    <n v="2638"/>
    <x v="2"/>
    <n v="8037.53"/>
    <n v="790.59"/>
    <n v="39.53"/>
    <s v="9/20/2023"/>
    <s v="3/22/2023"/>
    <n v="6254"/>
    <n v="2638"/>
    <s v="9/27/2023"/>
    <s v="Complaint"/>
    <s v="Pending"/>
    <s v="12/12/2023"/>
    <n v="1"/>
    <x v="9"/>
    <x v="4"/>
  </r>
  <r>
    <n v="2639"/>
    <s v="Kenneth"/>
    <s v="Rivera"/>
    <n v="59"/>
    <x v="1"/>
    <s v="Address_2639"/>
    <x v="14"/>
    <n v="19458797492"/>
    <s v="kenneth.rivera@kag.com"/>
    <x v="1"/>
    <n v="3906.5"/>
    <s v="8/6/2007"/>
    <s v="8/17/2023"/>
    <n v="2639"/>
    <n v="44990"/>
    <x v="2"/>
    <n v="4592.37"/>
    <n v="8498.8700000000008"/>
    <x v="63"/>
    <n v="2639"/>
    <n v="31793"/>
    <x v="0"/>
    <n v="1.74"/>
    <n v="60"/>
    <s v="11/7/2022"/>
    <x v="2"/>
    <n v="2639"/>
    <x v="0"/>
    <n v="1717.79"/>
    <n v="3822.2"/>
    <n v="191.11"/>
    <s v="2/9/2023"/>
    <s v="8/28/2023"/>
    <n v="4931"/>
    <n v="2639"/>
    <s v="12/1/2023"/>
    <s v="Praise"/>
    <s v="Resolved"/>
    <s v="3/30/2023"/>
    <n v="1"/>
    <x v="11"/>
    <x v="1"/>
  </r>
  <r>
    <n v="2640"/>
    <s v="Jennifer"/>
    <s v="Ramirez"/>
    <n v="55"/>
    <x v="0"/>
    <s v="Address_2640"/>
    <x v="0"/>
    <n v="19458797493"/>
    <s v="jennifer.ramirez@kag.com"/>
    <x v="1"/>
    <n v="3858.38"/>
    <s v="1/22/2012"/>
    <s v="12/14/2023"/>
    <n v="2640"/>
    <n v="45018"/>
    <x v="1"/>
    <n v="1038.94"/>
    <n v="4897.32"/>
    <x v="52"/>
    <n v="2640"/>
    <n v="35653.699999999997"/>
    <x v="0"/>
    <n v="9.93"/>
    <n v="12"/>
    <s v="6/21/2021"/>
    <x v="1"/>
    <n v="2640"/>
    <x v="2"/>
    <n v="8648.3799999999992"/>
    <n v="2418.86"/>
    <n v="120.94"/>
    <s v="1/31/2023"/>
    <s v="6/10/2023"/>
    <n v="9826"/>
    <n v="2640"/>
    <s v="3/13/2023"/>
    <s v="Complaint"/>
    <s v="Pending"/>
    <s v="12/31/2023"/>
    <n v="1"/>
    <x v="1"/>
    <x v="1"/>
  </r>
  <r>
    <n v="2641"/>
    <s v="Matthew"/>
    <s v="Carter"/>
    <n v="65"/>
    <x v="0"/>
    <s v="Address_2641"/>
    <x v="17"/>
    <n v="19458797494"/>
    <s v="matthew.carter@kag.com"/>
    <x v="1"/>
    <n v="2083.42"/>
    <s v="1/3/2006"/>
    <s v="5/2/2023"/>
    <n v="2641"/>
    <n v="45212"/>
    <x v="1"/>
    <n v="45.7"/>
    <n v="2037.72"/>
    <x v="26"/>
    <n v="2641"/>
    <n v="28972.3"/>
    <x v="1"/>
    <n v="6.23"/>
    <n v="24"/>
    <s v="12/2/2022"/>
    <x v="1"/>
    <n v="2641"/>
    <x v="0"/>
    <n v="8545.4500000000007"/>
    <n v="3814.37"/>
    <n v="190.72"/>
    <s v="5/2/2023"/>
    <s v="5/29/2023"/>
    <n v="3537"/>
    <n v="2641"/>
    <s v="12/29/2023"/>
    <s v="Praise"/>
    <s v="Pending"/>
    <s v="10/23/2023"/>
    <n v="1"/>
    <x v="8"/>
    <x v="3"/>
  </r>
  <r>
    <n v="2642"/>
    <s v="Richard"/>
    <s v="Moore"/>
    <n v="66"/>
    <x v="1"/>
    <s v="Address_2642"/>
    <x v="34"/>
    <n v="19458797495"/>
    <s v="richard.moore@kag.com"/>
    <x v="0"/>
    <n v="9165.09"/>
    <s v="9/11/2011"/>
    <s v="5/4/2023"/>
    <n v="2642"/>
    <n v="45268"/>
    <x v="0"/>
    <n v="1128.3699999999999"/>
    <n v="10293.459999999999"/>
    <x v="23"/>
    <n v="2642"/>
    <n v="24005.01"/>
    <x v="0"/>
    <n v="5.41"/>
    <n v="60"/>
    <s v="2/13/2021"/>
    <x v="2"/>
    <n v="2642"/>
    <x v="2"/>
    <n v="9393.57"/>
    <n v="743.5"/>
    <n v="37.18"/>
    <s v="3/12/2023"/>
    <s v="12/17/2023"/>
    <n v="1180"/>
    <n v="2642"/>
    <s v="2/16/2023"/>
    <s v="Suggestion"/>
    <s v="Pending"/>
    <s v="7/9/2023"/>
    <n v="1"/>
    <x v="0"/>
    <x v="3"/>
  </r>
  <r>
    <n v="2643"/>
    <s v="Kimberly"/>
    <s v="Young"/>
    <n v="60"/>
    <x v="1"/>
    <s v="Address_2643"/>
    <x v="3"/>
    <n v="19458797496"/>
    <s v="kimberly.young@kag.com"/>
    <x v="1"/>
    <n v="7949.81"/>
    <s v="4/30/2009"/>
    <s v="12/19/2023"/>
    <n v="2643"/>
    <n v="44949"/>
    <x v="0"/>
    <n v="529.04"/>
    <n v="8478.85"/>
    <x v="28"/>
    <n v="2643"/>
    <n v="3978.84"/>
    <x v="1"/>
    <n v="4.05"/>
    <n v="24"/>
    <s v="11/3/2022"/>
    <x v="1"/>
    <n v="2643"/>
    <x v="1"/>
    <n v="3157.6"/>
    <n v="1008.75"/>
    <n v="50.44"/>
    <s v="2/28/2023"/>
    <s v="1/11/2023"/>
    <n v="2033"/>
    <n v="2643"/>
    <s v="7/12/2023"/>
    <s v="Praise"/>
    <s v="Pending"/>
    <s v="10/4/2023"/>
    <n v="1"/>
    <x v="3"/>
    <x v="1"/>
  </r>
  <r>
    <n v="2644"/>
    <s v="Linda"/>
    <s v="Williams"/>
    <n v="37"/>
    <x v="0"/>
    <s v="Address_2644"/>
    <x v="4"/>
    <n v="19458797497"/>
    <s v="linda.williams@kag.com"/>
    <x v="1"/>
    <n v="9758.86"/>
    <s v="10/9/2018"/>
    <s v="5/15/2023"/>
    <n v="2644"/>
    <n v="44944"/>
    <x v="1"/>
    <n v="3632.97"/>
    <n v="6125.89"/>
    <x v="30"/>
    <n v="2644"/>
    <n v="1556.31"/>
    <x v="2"/>
    <n v="5.05"/>
    <n v="12"/>
    <s v="7/16/2020"/>
    <x v="0"/>
    <n v="2644"/>
    <x v="1"/>
    <n v="9247.4500000000007"/>
    <n v="2230.9499999999998"/>
    <n v="111.55"/>
    <s v="6/9/2023"/>
    <s v="6/10/2023"/>
    <n v="7297"/>
    <n v="2644"/>
    <s v="10/19/2023"/>
    <s v="Suggestion"/>
    <s v="Resolved"/>
    <s v="9/18/2023"/>
    <n v="1"/>
    <x v="3"/>
    <x v="0"/>
  </r>
  <r>
    <n v="2645"/>
    <s v="Charles"/>
    <s v="Johnson"/>
    <n v="24"/>
    <x v="2"/>
    <s v="Address_2645"/>
    <x v="22"/>
    <n v="19458797498"/>
    <s v="charles.johnson@kag.com"/>
    <x v="1"/>
    <n v="3772.84"/>
    <s v="10/7/2015"/>
    <s v="7/7/2023"/>
    <n v="2645"/>
    <n v="45180"/>
    <x v="0"/>
    <n v="18.190000000000001"/>
    <n v="3754.65"/>
    <x v="94"/>
    <n v="2645"/>
    <n v="17779.14"/>
    <x v="1"/>
    <n v="7.98"/>
    <n v="36"/>
    <s v="7/2/2020"/>
    <x v="1"/>
    <n v="2645"/>
    <x v="2"/>
    <n v="5053.88"/>
    <n v="2383.48"/>
    <n v="119.17"/>
    <s v="1/29/2023"/>
    <s v="9/6/2023"/>
    <n v="5831"/>
    <n v="2645"/>
    <s v="9/20/2023"/>
    <s v="Complaint"/>
    <s v="Pending"/>
    <s v="3/6/2023"/>
    <n v="1"/>
    <x v="6"/>
    <x v="2"/>
  </r>
  <r>
    <n v="2646"/>
    <s v="Kimberly"/>
    <s v="Allen"/>
    <n v="21"/>
    <x v="1"/>
    <s v="Address_2646"/>
    <x v="23"/>
    <n v="19458797499"/>
    <s v="kimberly.allen@kag.com"/>
    <x v="0"/>
    <n v="548.41999999999996"/>
    <s v="3/30/2003"/>
    <s v="5/13/2023"/>
    <n v="2646"/>
    <n v="45007"/>
    <x v="1"/>
    <n v="2212.34"/>
    <n v="2760.76"/>
    <x v="54"/>
    <n v="2646"/>
    <n v="38791.370000000003"/>
    <x v="0"/>
    <n v="9.25"/>
    <n v="24"/>
    <s v="2/27/2022"/>
    <x v="1"/>
    <n v="2646"/>
    <x v="0"/>
    <n v="7153.82"/>
    <n v="4970.8100000000004"/>
    <n v="248.54"/>
    <s v="7/9/2023"/>
    <s v="3/18/2023"/>
    <n v="6123"/>
    <n v="2646"/>
    <s v="5/14/2023"/>
    <s v="Complaint"/>
    <s v="Resolved"/>
    <s v="11/11/2023"/>
    <n v="1"/>
    <x v="11"/>
    <x v="2"/>
  </r>
  <r>
    <n v="2647"/>
    <s v="Patricia"/>
    <s v="Adams"/>
    <n v="27"/>
    <x v="0"/>
    <s v="Address_2647"/>
    <x v="34"/>
    <n v="19458797500"/>
    <s v="patricia.adams@kag.com"/>
    <x v="0"/>
    <n v="1243.46"/>
    <s v="8/17/2000"/>
    <s v="4/1/2023"/>
    <n v="2647"/>
    <n v="45108"/>
    <x v="1"/>
    <n v="2464.84"/>
    <n v="-1221.3800000000001"/>
    <x v="25"/>
    <n v="2647"/>
    <n v="32716.62"/>
    <x v="0"/>
    <n v="1.94"/>
    <n v="36"/>
    <s v="10/27/2022"/>
    <x v="1"/>
    <n v="2647"/>
    <x v="2"/>
    <n v="8666.02"/>
    <n v="4930.7700000000004"/>
    <n v="246.54"/>
    <s v="10/6/2023"/>
    <s v="8/10/2023"/>
    <n v="201"/>
    <n v="2647"/>
    <s v="8/10/2023"/>
    <s v="Complaint"/>
    <s v="Pending"/>
    <s v="8/25/2023"/>
    <n v="1"/>
    <x v="2"/>
    <x v="4"/>
  </r>
  <r>
    <n v="2648"/>
    <s v="Matthew"/>
    <s v="Jackson"/>
    <n v="38"/>
    <x v="2"/>
    <s v="Address_2648"/>
    <x v="16"/>
    <n v="19458797501"/>
    <s v="matthew.jackson@kag.com"/>
    <x v="1"/>
    <n v="3639.09"/>
    <s v="6/8/2019"/>
    <s v="4/12/2023"/>
    <n v="2648"/>
    <n v="45277"/>
    <x v="0"/>
    <n v="3923.17"/>
    <n v="-284.08"/>
    <x v="4"/>
    <n v="2648"/>
    <n v="7138.77"/>
    <x v="2"/>
    <n v="3.7"/>
    <n v="60"/>
    <s v="5/2/2021"/>
    <x v="2"/>
    <n v="2648"/>
    <x v="1"/>
    <n v="1563.66"/>
    <n v="2284.5300000000002"/>
    <n v="114.23"/>
    <s v="4/12/2023"/>
    <s v="12/27/2023"/>
    <n v="8736"/>
    <n v="2648"/>
    <s v="11/8/2023"/>
    <s v="Complaint"/>
    <s v="Pending"/>
    <s v="9/16/2023"/>
    <n v="1"/>
    <x v="0"/>
    <x v="0"/>
  </r>
  <r>
    <n v="2649"/>
    <s v="Joseph"/>
    <s v="Taylor"/>
    <n v="31"/>
    <x v="0"/>
    <s v="Address_2649"/>
    <x v="19"/>
    <n v="19458797502"/>
    <s v="joseph.taylor@kag.com"/>
    <x v="0"/>
    <n v="9119.5300000000007"/>
    <s v="9/8/2015"/>
    <s v="6/10/2023"/>
    <n v="2649"/>
    <n v="45062"/>
    <x v="0"/>
    <n v="2616.6"/>
    <n v="11736.13"/>
    <x v="96"/>
    <n v="2649"/>
    <n v="34709.019999999997"/>
    <x v="0"/>
    <n v="2.7"/>
    <n v="36"/>
    <s v="2/27/2021"/>
    <x v="1"/>
    <n v="2649"/>
    <x v="2"/>
    <n v="1312.48"/>
    <n v="1199.01"/>
    <n v="59.95"/>
    <s v="7/19/2023"/>
    <s v="1/23/2023"/>
    <n v="8752"/>
    <n v="2649"/>
    <s v="8/19/2023"/>
    <s v="Complaint"/>
    <s v="Pending"/>
    <s v="9/1/2023"/>
    <n v="1"/>
    <x v="10"/>
    <x v="4"/>
  </r>
  <r>
    <n v="2650"/>
    <s v="Patricia"/>
    <s v="Baker"/>
    <n v="42"/>
    <x v="2"/>
    <s v="Address_2650"/>
    <x v="29"/>
    <n v="19458797503"/>
    <s v="patricia.baker@kag.com"/>
    <x v="0"/>
    <n v="9812.74"/>
    <s v="11/28/2010"/>
    <s v="12/23/2023"/>
    <n v="2650"/>
    <n v="45033"/>
    <x v="2"/>
    <n v="632.44000000000005"/>
    <n v="9180.2999999999993"/>
    <x v="39"/>
    <n v="2650"/>
    <n v="29170.86"/>
    <x v="0"/>
    <n v="4.92"/>
    <n v="36"/>
    <s v="2/8/2022"/>
    <x v="0"/>
    <n v="2650"/>
    <x v="1"/>
    <n v="2816.28"/>
    <n v="3463.18"/>
    <n v="173.16"/>
    <s v="7/28/2023"/>
    <s v="9/23/2023"/>
    <n v="9197"/>
    <n v="2650"/>
    <s v="8/2/2023"/>
    <s v="Praise"/>
    <s v="Pending"/>
    <s v="8/3/2023"/>
    <n v="1"/>
    <x v="1"/>
    <x v="0"/>
  </r>
  <r>
    <n v="2651"/>
    <s v="Brian"/>
    <s v="Allen"/>
    <n v="34"/>
    <x v="0"/>
    <s v="Address_2651"/>
    <x v="22"/>
    <n v="19458797504"/>
    <s v="brian.allen@kag.com"/>
    <x v="0"/>
    <n v="8237.77"/>
    <s v="5/16/2010"/>
    <s v="5/5/2023"/>
    <n v="2651"/>
    <n v="45060"/>
    <x v="1"/>
    <n v="2138.14"/>
    <n v="6099.63"/>
    <x v="97"/>
    <n v="2651"/>
    <n v="9169.44"/>
    <x v="0"/>
    <n v="5.77"/>
    <n v="12"/>
    <s v="5/20/2020"/>
    <x v="0"/>
    <n v="2651"/>
    <x v="1"/>
    <n v="6046.64"/>
    <n v="967.99"/>
    <n v="48.4"/>
    <s v="4/15/2023"/>
    <s v="9/19/2023"/>
    <n v="3635"/>
    <n v="2651"/>
    <s v="9/28/2023"/>
    <s v="Praise"/>
    <s v="Pending"/>
    <s v="4/24/2023"/>
    <n v="1"/>
    <x v="10"/>
    <x v="4"/>
  </r>
  <r>
    <n v="2652"/>
    <s v="Barbara"/>
    <s v="Lopez"/>
    <n v="45"/>
    <x v="0"/>
    <s v="Address_2652"/>
    <x v="8"/>
    <n v="19458797505"/>
    <s v="barbara.lopez@kag.com"/>
    <x v="0"/>
    <n v="2460.41"/>
    <s v="4/1/2016"/>
    <s v="10/20/2023"/>
    <n v="2652"/>
    <n v="45126"/>
    <x v="1"/>
    <n v="4673.6099999999997"/>
    <n v="7134.02"/>
    <x v="53"/>
    <n v="2652"/>
    <n v="38009.78"/>
    <x v="0"/>
    <n v="7.49"/>
    <n v="12"/>
    <s v="1/22/2021"/>
    <x v="1"/>
    <n v="2652"/>
    <x v="1"/>
    <n v="8002.92"/>
    <n v="1381.48"/>
    <n v="69.069999999999993"/>
    <s v="8/19/2023"/>
    <s v="8/14/2023"/>
    <n v="5245"/>
    <n v="2652"/>
    <s v="7/12/2023"/>
    <s v="Complaint"/>
    <s v="Resolved"/>
    <s v="8/28/2023"/>
    <n v="1"/>
    <x v="2"/>
    <x v="0"/>
  </r>
  <r>
    <n v="2653"/>
    <s v="Emily"/>
    <s v="Carter"/>
    <n v="31"/>
    <x v="2"/>
    <s v="Address_2653"/>
    <x v="38"/>
    <n v="19458797506"/>
    <s v="emily.carter@kag.com"/>
    <x v="1"/>
    <n v="6631.02"/>
    <s v="5/8/2005"/>
    <s v="5/23/2023"/>
    <n v="2653"/>
    <n v="45180"/>
    <x v="1"/>
    <n v="1191.6500000000001"/>
    <n v="7822.67"/>
    <x v="85"/>
    <n v="2653"/>
    <n v="41684.92"/>
    <x v="1"/>
    <n v="8.8800000000000008"/>
    <n v="12"/>
    <s v="1/10/2021"/>
    <x v="0"/>
    <n v="2653"/>
    <x v="2"/>
    <n v="7979.22"/>
    <n v="2694.49"/>
    <n v="134.72"/>
    <s v="8/8/2023"/>
    <s v="2/7/2023"/>
    <n v="9782"/>
    <n v="2653"/>
    <s v="5/21/2023"/>
    <s v="Praise"/>
    <s v="Resolved"/>
    <s v="12/26/2023"/>
    <n v="1"/>
    <x v="6"/>
    <x v="4"/>
  </r>
  <r>
    <n v="2654"/>
    <s v="Emily"/>
    <s v="Williams"/>
    <n v="69"/>
    <x v="1"/>
    <s v="Address_2654"/>
    <x v="5"/>
    <n v="19458797507"/>
    <s v="emily.williams@kag.com"/>
    <x v="0"/>
    <n v="6006.41"/>
    <s v="11/22/2002"/>
    <s v="9/30/2023"/>
    <n v="2654"/>
    <n v="45222"/>
    <x v="0"/>
    <n v="1504.35"/>
    <n v="7510.76"/>
    <x v="76"/>
    <n v="2654"/>
    <n v="12395.31"/>
    <x v="0"/>
    <n v="5.88"/>
    <n v="12"/>
    <s v="8/2/2021"/>
    <x v="1"/>
    <n v="2654"/>
    <x v="2"/>
    <n v="9037.57"/>
    <n v="4727.4399999999996"/>
    <n v="236.37"/>
    <s v="3/25/2023"/>
    <s v="4/4/2023"/>
    <n v="6357"/>
    <n v="2654"/>
    <s v="9/5/2023"/>
    <s v="Praise"/>
    <s v="Resolved"/>
    <s v="3/3/2023"/>
    <n v="1"/>
    <x v="8"/>
    <x v="3"/>
  </r>
  <r>
    <n v="2655"/>
    <s v="Betty"/>
    <s v="Nelson"/>
    <n v="30"/>
    <x v="0"/>
    <s v="Address_2655"/>
    <x v="0"/>
    <n v="19458797508"/>
    <s v="betty.nelson@kag.com"/>
    <x v="1"/>
    <n v="8250.2000000000007"/>
    <s v="3/25/2007"/>
    <s v="2/6/2023"/>
    <n v="2655"/>
    <n v="45105"/>
    <x v="1"/>
    <n v="4367.5600000000004"/>
    <n v="12617.76"/>
    <x v="37"/>
    <n v="2655"/>
    <n v="32158.43"/>
    <x v="1"/>
    <n v="5.4"/>
    <n v="60"/>
    <s v="3/27/2020"/>
    <x v="1"/>
    <n v="2655"/>
    <x v="1"/>
    <n v="6007.2"/>
    <n v="144.97"/>
    <n v="7.25"/>
    <s v="7/29/2023"/>
    <s v="12/19/2023"/>
    <n v="8900"/>
    <n v="2655"/>
    <s v="2/18/2023"/>
    <s v="Complaint"/>
    <s v="Resolved"/>
    <s v="12/16/2023"/>
    <n v="1"/>
    <x v="7"/>
    <x v="4"/>
  </r>
  <r>
    <n v="2656"/>
    <s v="Richard"/>
    <s v="Carter"/>
    <n v="51"/>
    <x v="1"/>
    <s v="Address_2656"/>
    <x v="7"/>
    <n v="19458797509"/>
    <s v="richard.carter@kag.com"/>
    <x v="1"/>
    <n v="5146.5200000000004"/>
    <s v="12/24/2007"/>
    <s v="9/16/2023"/>
    <n v="2656"/>
    <n v="44973"/>
    <x v="1"/>
    <n v="3931.96"/>
    <n v="9078.48"/>
    <x v="15"/>
    <n v="2656"/>
    <n v="19528.490000000002"/>
    <x v="0"/>
    <n v="6.18"/>
    <n v="12"/>
    <s v="7/3/2020"/>
    <x v="0"/>
    <n v="2656"/>
    <x v="1"/>
    <n v="6042.02"/>
    <n v="3372.05"/>
    <n v="168.6"/>
    <s v="5/23/2023"/>
    <s v="4/30/2023"/>
    <n v="8317"/>
    <n v="2656"/>
    <s v="5/9/2023"/>
    <s v="Praise"/>
    <s v="Resolved"/>
    <s v="5/14/2023"/>
    <n v="-1"/>
    <x v="9"/>
    <x v="1"/>
  </r>
  <r>
    <n v="2657"/>
    <s v="Donald"/>
    <s v="Sanchez"/>
    <n v="58"/>
    <x v="0"/>
    <s v="Address_2657"/>
    <x v="38"/>
    <n v="19458797510"/>
    <s v="donald.sanchez@kag.com"/>
    <x v="0"/>
    <n v="3249.49"/>
    <s v="9/1/2009"/>
    <s v="6/3/2023"/>
    <n v="2657"/>
    <n v="45149"/>
    <x v="0"/>
    <n v="1484.63"/>
    <n v="1764.86"/>
    <x v="19"/>
    <n v="2657"/>
    <n v="3864.59"/>
    <x v="0"/>
    <n v="9"/>
    <n v="60"/>
    <s v="7/11/2022"/>
    <x v="2"/>
    <n v="2657"/>
    <x v="2"/>
    <n v="1705.64"/>
    <n v="4326.0200000000004"/>
    <n v="216.3"/>
    <s v="10/22/2023"/>
    <s v="9/13/2023"/>
    <n v="8623"/>
    <n v="2657"/>
    <s v="3/5/2023"/>
    <s v="Suggestion"/>
    <s v="Pending"/>
    <s v="2/2/2023"/>
    <n v="1"/>
    <x v="5"/>
    <x v="1"/>
  </r>
  <r>
    <n v="2658"/>
    <s v="Susan"/>
    <s v="Wright"/>
    <n v="20"/>
    <x v="2"/>
    <s v="Address_2658"/>
    <x v="7"/>
    <n v="19458797511"/>
    <s v="susan.wright@kag.com"/>
    <x v="0"/>
    <n v="290.85000000000002"/>
    <s v="5/28/2001"/>
    <s v="4/14/2023"/>
    <n v="2658"/>
    <n v="45041"/>
    <x v="1"/>
    <n v="3544.78"/>
    <n v="3835.63"/>
    <x v="7"/>
    <n v="2658"/>
    <n v="43206.31"/>
    <x v="0"/>
    <n v="6.84"/>
    <n v="60"/>
    <s v="12/4/2021"/>
    <x v="0"/>
    <n v="2658"/>
    <x v="2"/>
    <n v="7887.48"/>
    <n v="3668.6"/>
    <n v="183.43"/>
    <s v="2/9/2023"/>
    <s v="5/8/2023"/>
    <n v="2476"/>
    <n v="2658"/>
    <s v="8/11/2023"/>
    <s v="Complaint"/>
    <s v="Resolved"/>
    <s v="8/12/2023"/>
    <n v="1"/>
    <x v="1"/>
    <x v="2"/>
  </r>
  <r>
    <n v="2659"/>
    <s v="Sarah"/>
    <s v="Davis"/>
    <n v="21"/>
    <x v="1"/>
    <s v="Address_2659"/>
    <x v="31"/>
    <n v="19458797512"/>
    <s v="sarah.davis@kag.com"/>
    <x v="0"/>
    <n v="7970.76"/>
    <s v="2/14/2012"/>
    <s v="5/1/2023"/>
    <n v="2659"/>
    <n v="45252"/>
    <x v="1"/>
    <n v="434.73"/>
    <n v="8405.49"/>
    <x v="33"/>
    <n v="2659"/>
    <n v="41216.480000000003"/>
    <x v="2"/>
    <n v="8.09"/>
    <n v="36"/>
    <s v="7/19/2020"/>
    <x v="1"/>
    <n v="2659"/>
    <x v="0"/>
    <n v="5325.22"/>
    <n v="2409.75"/>
    <n v="120.49"/>
    <s v="6/14/2023"/>
    <s v="7/18/2023"/>
    <n v="667"/>
    <n v="2659"/>
    <s v="3/26/2023"/>
    <s v="Complaint"/>
    <s v="Resolved"/>
    <s v="11/15/2023"/>
    <n v="1"/>
    <x v="4"/>
    <x v="2"/>
  </r>
  <r>
    <n v="2660"/>
    <s v="Karen"/>
    <s v="Scott"/>
    <n v="61"/>
    <x v="2"/>
    <s v="Address_2660"/>
    <x v="38"/>
    <n v="19458797513"/>
    <s v="karen.scott@kag.com"/>
    <x v="1"/>
    <n v="5349.46"/>
    <s v="6/16/2001"/>
    <s v="10/28/2023"/>
    <n v="2660"/>
    <n v="45122"/>
    <x v="2"/>
    <n v="2719.54"/>
    <n v="2629.92"/>
    <x v="34"/>
    <n v="2660"/>
    <n v="16579.18"/>
    <x v="1"/>
    <n v="7.48"/>
    <n v="60"/>
    <s v="11/17/2021"/>
    <x v="1"/>
    <n v="2660"/>
    <x v="2"/>
    <n v="2878.33"/>
    <n v="4287"/>
    <n v="214.35"/>
    <s v="9/30/2023"/>
    <s v="12/28/2023"/>
    <n v="7484"/>
    <n v="2660"/>
    <s v="5/17/2023"/>
    <s v="Praise"/>
    <s v="Pending"/>
    <s v="10/17/2023"/>
    <n v="1"/>
    <x v="2"/>
    <x v="3"/>
  </r>
  <r>
    <n v="2661"/>
    <s v="Mark"/>
    <s v="Miller"/>
    <n v="32"/>
    <x v="2"/>
    <s v="Address_2661"/>
    <x v="11"/>
    <n v="19458797514"/>
    <s v="mark.miller@kag.com"/>
    <x v="0"/>
    <n v="5388.46"/>
    <s v="10/1/2010"/>
    <s v="5/14/2023"/>
    <n v="2661"/>
    <n v="45175"/>
    <x v="2"/>
    <n v="4356.17"/>
    <n v="1032.29"/>
    <x v="36"/>
    <n v="2661"/>
    <n v="27043.75"/>
    <x v="2"/>
    <n v="9.31"/>
    <n v="12"/>
    <s v="10/2/2020"/>
    <x v="0"/>
    <n v="2661"/>
    <x v="0"/>
    <n v="2125.8000000000002"/>
    <n v="3911.53"/>
    <n v="195.58"/>
    <s v="8/16/2023"/>
    <s v="11/26/2023"/>
    <n v="4909"/>
    <n v="2661"/>
    <s v="11/12/2023"/>
    <s v="Praise"/>
    <s v="Pending"/>
    <s v="7/5/2023"/>
    <n v="1"/>
    <x v="6"/>
    <x v="4"/>
  </r>
  <r>
    <n v="2662"/>
    <s v="Jennifer"/>
    <s v="Rivera"/>
    <n v="37"/>
    <x v="1"/>
    <s v="Address_2662"/>
    <x v="8"/>
    <n v="19458797515"/>
    <s v="jennifer.rivera@kag.com"/>
    <x v="0"/>
    <n v="9574.92"/>
    <s v="12/21/2007"/>
    <s v="4/9/2023"/>
    <n v="2662"/>
    <n v="45152"/>
    <x v="2"/>
    <n v="4214.16"/>
    <n v="5360.76"/>
    <x v="48"/>
    <n v="2662"/>
    <n v="26106.11"/>
    <x v="0"/>
    <n v="8.35"/>
    <n v="48"/>
    <s v="7/6/2021"/>
    <x v="0"/>
    <n v="2662"/>
    <x v="0"/>
    <n v="9002.6299999999992"/>
    <n v="3668.54"/>
    <n v="183.43"/>
    <s v="12/29/2023"/>
    <s v="1/7/2023"/>
    <n v="3879"/>
    <n v="2662"/>
    <s v="7/3/2023"/>
    <s v="Complaint"/>
    <s v="Resolved"/>
    <s v="5/14/2023"/>
    <n v="1"/>
    <x v="5"/>
    <x v="0"/>
  </r>
  <r>
    <n v="2663"/>
    <s v="Emily"/>
    <s v="Rivera"/>
    <n v="25"/>
    <x v="1"/>
    <s v="Address_2663"/>
    <x v="38"/>
    <n v="19458797516"/>
    <s v="emily.rivera@kag.com"/>
    <x v="0"/>
    <n v="4913.6499999999996"/>
    <s v="12/12/2008"/>
    <s v="8/4/2023"/>
    <n v="2663"/>
    <n v="45209"/>
    <x v="1"/>
    <n v="1022.2"/>
    <n v="3891.45"/>
    <x v="22"/>
    <n v="2663"/>
    <n v="9695.5"/>
    <x v="2"/>
    <n v="4.07"/>
    <n v="36"/>
    <s v="9/8/2021"/>
    <x v="2"/>
    <n v="2663"/>
    <x v="2"/>
    <n v="6187.67"/>
    <n v="530.63"/>
    <n v="26.53"/>
    <s v="3/13/2023"/>
    <s v="5/14/2023"/>
    <n v="722"/>
    <n v="2663"/>
    <s v="3/19/2023"/>
    <s v="Praise"/>
    <s v="Resolved"/>
    <s v="3/13/2023"/>
    <n v="1"/>
    <x v="8"/>
    <x v="2"/>
  </r>
  <r>
    <n v="2664"/>
    <s v="Mark"/>
    <s v="Scott"/>
    <n v="67"/>
    <x v="1"/>
    <s v="Address_2664"/>
    <x v="35"/>
    <n v="19458797517"/>
    <s v="mark.scott@kag.com"/>
    <x v="1"/>
    <n v="3226.43"/>
    <s v="7/1/2003"/>
    <s v="8/31/2023"/>
    <n v="2664"/>
    <n v="44980"/>
    <x v="2"/>
    <n v="2670.5"/>
    <n v="5896.93"/>
    <x v="57"/>
    <n v="2664"/>
    <n v="8138.02"/>
    <x v="2"/>
    <n v="8.69"/>
    <n v="60"/>
    <s v="8/14/2022"/>
    <x v="1"/>
    <n v="2664"/>
    <x v="1"/>
    <n v="6563.79"/>
    <n v="3523.44"/>
    <n v="176.17"/>
    <s v="8/5/2023"/>
    <s v="9/17/2023"/>
    <n v="5886"/>
    <n v="2664"/>
    <s v="3/30/2023"/>
    <s v="Suggestion"/>
    <s v="Resolved"/>
    <s v="8/13/2023"/>
    <n v="1"/>
    <x v="9"/>
    <x v="3"/>
  </r>
  <r>
    <n v="2665"/>
    <s v="Kevin"/>
    <s v="Thomas"/>
    <n v="22"/>
    <x v="2"/>
    <s v="Address_2665"/>
    <x v="28"/>
    <n v="19458797518"/>
    <s v="kevin.thomas@kag.com"/>
    <x v="0"/>
    <n v="3464.4"/>
    <s v="5/16/2002"/>
    <s v="8/19/2023"/>
    <n v="2665"/>
    <n v="45068"/>
    <x v="0"/>
    <n v="1998.32"/>
    <n v="5462.72"/>
    <x v="85"/>
    <n v="2665"/>
    <n v="42369.13"/>
    <x v="2"/>
    <n v="5.21"/>
    <n v="36"/>
    <s v="3/5/2020"/>
    <x v="0"/>
    <n v="2665"/>
    <x v="2"/>
    <n v="3166.85"/>
    <n v="777.95"/>
    <n v="38.9"/>
    <s v="6/27/2023"/>
    <s v="6/8/2023"/>
    <n v="9944"/>
    <n v="2665"/>
    <s v="12/14/2023"/>
    <s v="Suggestion"/>
    <s v="Resolved"/>
    <s v="9/25/2023"/>
    <n v="1"/>
    <x v="10"/>
    <x v="2"/>
  </r>
  <r>
    <n v="2666"/>
    <s v="Mary"/>
    <s v="White"/>
    <n v="19"/>
    <x v="2"/>
    <s v="Address_2666"/>
    <x v="5"/>
    <n v="19458797519"/>
    <s v="mary.white@kag.com"/>
    <x v="1"/>
    <n v="216.29"/>
    <s v="9/16/2021"/>
    <s v="8/14/2023"/>
    <n v="2666"/>
    <n v="45159"/>
    <x v="2"/>
    <n v="2808.67"/>
    <n v="-2592.38"/>
    <x v="12"/>
    <n v="2666"/>
    <n v="43500.55"/>
    <x v="1"/>
    <n v="8.6300000000000008"/>
    <n v="60"/>
    <s v="10/22/2020"/>
    <x v="0"/>
    <n v="2666"/>
    <x v="0"/>
    <n v="5952.81"/>
    <n v="4490.25"/>
    <n v="224.51"/>
    <s v="6/10/2023"/>
    <s v="8/6/2023"/>
    <n v="1425"/>
    <n v="2666"/>
    <s v="10/26/2023"/>
    <s v="Praise"/>
    <s v="Pending"/>
    <s v="10/19/2023"/>
    <n v="1"/>
    <x v="5"/>
    <x v="2"/>
  </r>
  <r>
    <n v="2667"/>
    <s v="Daniel"/>
    <s v="Smith"/>
    <n v="45"/>
    <x v="2"/>
    <s v="Address_2667"/>
    <x v="7"/>
    <n v="19458797520"/>
    <s v="daniel.smith@kag.com"/>
    <x v="0"/>
    <n v="1311.28"/>
    <s v="8/24/2015"/>
    <s v="1/13/2023"/>
    <n v="2667"/>
    <n v="45076"/>
    <x v="0"/>
    <n v="384.61"/>
    <n v="1695.89"/>
    <x v="26"/>
    <n v="2667"/>
    <n v="36533.81"/>
    <x v="0"/>
    <n v="9.15"/>
    <n v="60"/>
    <s v="12/23/2021"/>
    <x v="2"/>
    <n v="2667"/>
    <x v="0"/>
    <n v="2431.29"/>
    <n v="3240.68"/>
    <n v="162.03"/>
    <s v="9/8/2023"/>
    <s v="7/20/2023"/>
    <n v="1134"/>
    <n v="2667"/>
    <s v="6/30/2023"/>
    <s v="Complaint"/>
    <s v="Pending"/>
    <s v="9/18/2023"/>
    <n v="1"/>
    <x v="10"/>
    <x v="0"/>
  </r>
  <r>
    <n v="2668"/>
    <s v="Christopher"/>
    <s v="Carter"/>
    <n v="39"/>
    <x v="1"/>
    <s v="Address_2668"/>
    <x v="6"/>
    <n v="19458797521"/>
    <s v="christopher.carter@kag.com"/>
    <x v="0"/>
    <n v="533.71"/>
    <s v="11/25/2017"/>
    <s v="11/9/2023"/>
    <n v="2668"/>
    <n v="45123"/>
    <x v="0"/>
    <n v="4906.96"/>
    <n v="5440.67"/>
    <x v="15"/>
    <n v="2668"/>
    <n v="4565.51"/>
    <x v="0"/>
    <n v="7.17"/>
    <n v="36"/>
    <s v="6/16/2020"/>
    <x v="0"/>
    <n v="2668"/>
    <x v="0"/>
    <n v="4769.84"/>
    <n v="4389.24"/>
    <n v="219.46"/>
    <s v="10/12/2023"/>
    <s v="11/17/2023"/>
    <n v="223"/>
    <n v="2668"/>
    <s v="9/22/2023"/>
    <s v="Suggestion"/>
    <s v="Pending"/>
    <s v="8/8/2023"/>
    <n v="1"/>
    <x v="2"/>
    <x v="0"/>
  </r>
  <r>
    <n v="2669"/>
    <s v="Donald"/>
    <s v="Harris"/>
    <n v="26"/>
    <x v="0"/>
    <s v="Address_2669"/>
    <x v="19"/>
    <n v="19458797522"/>
    <s v="donald.harris@kag.com"/>
    <x v="0"/>
    <n v="2508.2800000000002"/>
    <s v="11/18/2015"/>
    <s v="8/23/2023"/>
    <n v="2669"/>
    <n v="44982"/>
    <x v="0"/>
    <n v="2821.94"/>
    <n v="-313.66000000000003"/>
    <x v="72"/>
    <n v="2669"/>
    <n v="45547.97"/>
    <x v="1"/>
    <n v="7.47"/>
    <n v="36"/>
    <s v="4/1/2022"/>
    <x v="2"/>
    <n v="2669"/>
    <x v="1"/>
    <n v="3214.8"/>
    <n v="855.2"/>
    <n v="42.76"/>
    <s v="10/3/2023"/>
    <s v="8/18/2023"/>
    <n v="7888"/>
    <n v="2669"/>
    <s v="11/16/2023"/>
    <s v="Praise"/>
    <s v="Pending"/>
    <s v="12/16/2023"/>
    <n v="1"/>
    <x v="9"/>
    <x v="4"/>
  </r>
  <r>
    <n v="2670"/>
    <s v="Robert"/>
    <s v="Martinez"/>
    <n v="45"/>
    <x v="1"/>
    <s v="Address_2670"/>
    <x v="35"/>
    <n v="19458797523"/>
    <s v="robert.martinez@kag.com"/>
    <x v="0"/>
    <n v="740.06"/>
    <s v="1/30/2014"/>
    <s v="11/25/2023"/>
    <n v="2670"/>
    <n v="45290"/>
    <x v="1"/>
    <n v="605.26"/>
    <n v="1345.32"/>
    <x v="41"/>
    <n v="2670"/>
    <n v="49056.88"/>
    <x v="1"/>
    <n v="2.27"/>
    <n v="24"/>
    <s v="3/24/2021"/>
    <x v="0"/>
    <n v="2670"/>
    <x v="2"/>
    <n v="2499"/>
    <n v="2893.02"/>
    <n v="144.65"/>
    <s v="5/24/2023"/>
    <s v="3/18/2023"/>
    <n v="5172"/>
    <n v="2670"/>
    <s v="12/18/2023"/>
    <s v="Complaint"/>
    <s v="Pending"/>
    <s v="5/4/2023"/>
    <n v="1"/>
    <x v="0"/>
    <x v="0"/>
  </r>
  <r>
    <n v="2671"/>
    <s v="Christopher"/>
    <s v="Thomas"/>
    <n v="63"/>
    <x v="0"/>
    <s v="Address_2671"/>
    <x v="4"/>
    <n v="19458797524"/>
    <s v="christopher.thomas@kag.com"/>
    <x v="1"/>
    <n v="3378.05"/>
    <s v="11/26/2005"/>
    <s v="3/24/2023"/>
    <n v="2671"/>
    <n v="45136"/>
    <x v="0"/>
    <n v="3214.92"/>
    <n v="163.13"/>
    <x v="64"/>
    <n v="2671"/>
    <n v="39005.08"/>
    <x v="0"/>
    <n v="3.91"/>
    <n v="24"/>
    <s v="12/15/2022"/>
    <x v="2"/>
    <n v="2671"/>
    <x v="2"/>
    <n v="8195.2000000000007"/>
    <n v="70.040000000000006"/>
    <n v="3.5"/>
    <s v="8/25/2023"/>
    <s v="2/28/2023"/>
    <n v="8632"/>
    <n v="2671"/>
    <s v="9/27/2023"/>
    <s v="Complaint"/>
    <s v="Resolved"/>
    <s v="11/18/2023"/>
    <n v="1"/>
    <x v="2"/>
    <x v="3"/>
  </r>
  <r>
    <n v="2672"/>
    <s v="Kimberly"/>
    <s v="Thomas"/>
    <n v="18"/>
    <x v="2"/>
    <s v="Address_2672"/>
    <x v="4"/>
    <n v="19458797525"/>
    <s v="kimberly.thomas@kag.com"/>
    <x v="1"/>
    <n v="1348.68"/>
    <s v="1/1/2019"/>
    <s v="8/31/2023"/>
    <n v="2672"/>
    <n v="45242"/>
    <x v="1"/>
    <n v="48.49"/>
    <n v="1300.19"/>
    <x v="4"/>
    <n v="2672"/>
    <n v="18317.22"/>
    <x v="0"/>
    <n v="6.02"/>
    <n v="12"/>
    <s v="12/14/2020"/>
    <x v="1"/>
    <n v="2672"/>
    <x v="1"/>
    <n v="6955.21"/>
    <n v="464.19"/>
    <n v="23.21"/>
    <s v="9/16/2023"/>
    <s v="4/4/2023"/>
    <n v="6369"/>
    <n v="2672"/>
    <s v="6/16/2023"/>
    <s v="Praise"/>
    <s v="Pending"/>
    <s v="6/10/2023"/>
    <n v="1"/>
    <x v="4"/>
    <x v="2"/>
  </r>
  <r>
    <n v="2673"/>
    <s v="Elizabeth"/>
    <s v="Davis"/>
    <n v="69"/>
    <x v="0"/>
    <s v="Address_2673"/>
    <x v="15"/>
    <n v="19458797526"/>
    <s v="elizabeth.davis@kag.com"/>
    <x v="1"/>
    <n v="9187.4"/>
    <s v="8/11/2005"/>
    <s v="8/12/2023"/>
    <n v="2673"/>
    <n v="44977"/>
    <x v="0"/>
    <n v="42.27"/>
    <n v="9145.1299999999992"/>
    <x v="6"/>
    <n v="2673"/>
    <n v="20882.96"/>
    <x v="2"/>
    <n v="1.03"/>
    <n v="60"/>
    <s v="8/2/2020"/>
    <x v="1"/>
    <n v="2673"/>
    <x v="1"/>
    <n v="8196.2099999999991"/>
    <n v="1736.78"/>
    <n v="86.84"/>
    <s v="1/25/2023"/>
    <s v="3/26/2023"/>
    <n v="5153"/>
    <n v="2673"/>
    <s v="4/14/2023"/>
    <s v="Praise"/>
    <s v="Resolved"/>
    <s v="7/14/2023"/>
    <n v="1"/>
    <x v="9"/>
    <x v="3"/>
  </r>
  <r>
    <n v="2674"/>
    <s v="Matthew"/>
    <s v="Lewis"/>
    <n v="53"/>
    <x v="1"/>
    <s v="Address_2674"/>
    <x v="1"/>
    <n v="19458797527"/>
    <s v="matthew.lewis@kag.com"/>
    <x v="1"/>
    <n v="9390"/>
    <s v="9/14/2007"/>
    <s v="12/7/2023"/>
    <n v="2674"/>
    <n v="45054"/>
    <x v="1"/>
    <n v="903.94"/>
    <n v="8486.06"/>
    <x v="39"/>
    <n v="2674"/>
    <n v="43612.2"/>
    <x v="1"/>
    <n v="8.6300000000000008"/>
    <n v="36"/>
    <s v="11/17/2021"/>
    <x v="2"/>
    <n v="2674"/>
    <x v="1"/>
    <n v="8523.17"/>
    <n v="1414.98"/>
    <n v="70.75"/>
    <s v="5/10/2023"/>
    <s v="3/9/2023"/>
    <n v="1982"/>
    <n v="2674"/>
    <s v="3/15/2023"/>
    <s v="Suggestion"/>
    <s v="Pending"/>
    <s v="4/6/2023"/>
    <n v="1"/>
    <x v="10"/>
    <x v="1"/>
  </r>
  <r>
    <n v="2675"/>
    <s v="Mary"/>
    <s v="Hill"/>
    <n v="66"/>
    <x v="1"/>
    <s v="Address_2675"/>
    <x v="8"/>
    <n v="19458797528"/>
    <s v="mary.hill@kag.com"/>
    <x v="0"/>
    <n v="6074.22"/>
    <s v="2/8/2003"/>
    <s v="8/12/2023"/>
    <n v="2675"/>
    <n v="45183"/>
    <x v="0"/>
    <n v="1361.93"/>
    <n v="7436.15"/>
    <x v="8"/>
    <n v="2675"/>
    <n v="14729.12"/>
    <x v="0"/>
    <n v="4.33"/>
    <n v="48"/>
    <s v="12/12/2020"/>
    <x v="1"/>
    <n v="2675"/>
    <x v="1"/>
    <n v="4507.8500000000004"/>
    <n v="4002.92"/>
    <n v="200.15"/>
    <s v="9/16/2023"/>
    <s v="3/1/2023"/>
    <n v="6748"/>
    <n v="2675"/>
    <s v="5/9/2023"/>
    <s v="Complaint"/>
    <s v="Pending"/>
    <s v="4/30/2023"/>
    <n v="1"/>
    <x v="6"/>
    <x v="3"/>
  </r>
  <r>
    <n v="2676"/>
    <s v="William"/>
    <s v="Ramirez"/>
    <n v="59"/>
    <x v="1"/>
    <s v="Address_2676"/>
    <x v="23"/>
    <n v="19458797529"/>
    <s v="william.ramirez@kag.com"/>
    <x v="1"/>
    <n v="8074.33"/>
    <s v="3/24/2021"/>
    <s v="7/4/2023"/>
    <n v="2676"/>
    <n v="44938"/>
    <x v="0"/>
    <n v="1323.17"/>
    <n v="9397.5"/>
    <x v="62"/>
    <n v="2676"/>
    <n v="7951.02"/>
    <x v="0"/>
    <n v="7.51"/>
    <n v="36"/>
    <s v="9/6/2021"/>
    <x v="1"/>
    <n v="2676"/>
    <x v="2"/>
    <n v="7805.77"/>
    <n v="2718.77"/>
    <n v="135.94"/>
    <s v="12/30/2023"/>
    <s v="8/25/2023"/>
    <n v="2863"/>
    <n v="2676"/>
    <s v="8/25/2023"/>
    <s v="Complaint"/>
    <s v="Pending"/>
    <s v="1/10/2023"/>
    <n v="1"/>
    <x v="3"/>
    <x v="1"/>
  </r>
  <r>
    <n v="2677"/>
    <s v="Stephanie"/>
    <s v="Garcia"/>
    <n v="19"/>
    <x v="0"/>
    <s v="Address_2677"/>
    <x v="35"/>
    <n v="19458797530"/>
    <s v="stephanie.garcia@kag.com"/>
    <x v="0"/>
    <n v="6804.39"/>
    <s v="1/10/2017"/>
    <s v="6/23/2023"/>
    <n v="2677"/>
    <n v="44950"/>
    <x v="1"/>
    <n v="2221.4299999999998"/>
    <n v="9025.82"/>
    <x v="49"/>
    <n v="2677"/>
    <n v="41317.410000000003"/>
    <x v="2"/>
    <n v="7.92"/>
    <n v="24"/>
    <s v="12/31/2021"/>
    <x v="0"/>
    <n v="2677"/>
    <x v="1"/>
    <n v="7605.5"/>
    <n v="4524.26"/>
    <n v="226.21"/>
    <s v="11/22/2023"/>
    <s v="11/30/2023"/>
    <n v="7192"/>
    <n v="2677"/>
    <s v="12/6/2023"/>
    <s v="Complaint"/>
    <s v="Resolved"/>
    <s v="5/23/2023"/>
    <n v="1"/>
    <x v="3"/>
    <x v="2"/>
  </r>
  <r>
    <n v="2678"/>
    <s v="Donald"/>
    <s v="Thomas"/>
    <n v="55"/>
    <x v="1"/>
    <s v="Address_2678"/>
    <x v="37"/>
    <n v="19458797531"/>
    <s v="donald.thomas@kag.com"/>
    <x v="1"/>
    <n v="8129.98"/>
    <s v="5/30/2005"/>
    <s v="9/25/2023"/>
    <n v="2678"/>
    <n v="45052"/>
    <x v="2"/>
    <n v="2570.84"/>
    <n v="10700.82"/>
    <x v="31"/>
    <n v="2678"/>
    <n v="10473.290000000001"/>
    <x v="0"/>
    <n v="5.93"/>
    <n v="36"/>
    <s v="5/4/2022"/>
    <x v="1"/>
    <n v="2678"/>
    <x v="2"/>
    <n v="3220.01"/>
    <n v="4762.04"/>
    <n v="238.1"/>
    <s v="12/2/2023"/>
    <s v="7/20/2023"/>
    <n v="9801"/>
    <n v="2678"/>
    <s v="5/26/2023"/>
    <s v="Complaint"/>
    <s v="Resolved"/>
    <s v="4/25/2023"/>
    <n v="1"/>
    <x v="10"/>
    <x v="1"/>
  </r>
  <r>
    <n v="2679"/>
    <s v="Joseph"/>
    <s v="Martin"/>
    <n v="43"/>
    <x v="0"/>
    <s v="Address_2679"/>
    <x v="21"/>
    <n v="19458797532"/>
    <s v="joseph.martin@kag.com"/>
    <x v="1"/>
    <n v="6434.09"/>
    <s v="4/1/2008"/>
    <s v="4/7/2023"/>
    <n v="2679"/>
    <n v="45257"/>
    <x v="0"/>
    <n v="2116.54"/>
    <n v="4317.55"/>
    <x v="53"/>
    <n v="2679"/>
    <n v="45457.69"/>
    <x v="1"/>
    <n v="8.11"/>
    <n v="48"/>
    <s v="8/19/2021"/>
    <x v="2"/>
    <n v="2679"/>
    <x v="1"/>
    <n v="7202.3"/>
    <n v="4355.0600000000004"/>
    <n v="217.75"/>
    <s v="7/10/2023"/>
    <s v="4/6/2023"/>
    <n v="3950"/>
    <n v="2679"/>
    <s v="2/10/2023"/>
    <s v="Suggestion"/>
    <s v="Resolved"/>
    <s v="12/14/2023"/>
    <n v="1"/>
    <x v="4"/>
    <x v="0"/>
  </r>
  <r>
    <n v="2680"/>
    <s v="David"/>
    <s v="Thomas"/>
    <n v="48"/>
    <x v="2"/>
    <s v="Address_2680"/>
    <x v="31"/>
    <n v="19458797533"/>
    <s v="david.thomas@kag.com"/>
    <x v="0"/>
    <n v="4358.92"/>
    <s v="8/23/2013"/>
    <s v="11/17/2023"/>
    <n v="2680"/>
    <n v="45097"/>
    <x v="0"/>
    <n v="1875.7"/>
    <n v="6234.62"/>
    <x v="84"/>
    <n v="2680"/>
    <n v="30188.42"/>
    <x v="1"/>
    <n v="7.14"/>
    <n v="36"/>
    <s v="11/22/2020"/>
    <x v="2"/>
    <n v="2680"/>
    <x v="1"/>
    <n v="9353.11"/>
    <n v="1422.51"/>
    <n v="71.13"/>
    <s v="12/18/2023"/>
    <s v="1/28/2023"/>
    <n v="7505"/>
    <n v="2680"/>
    <s v="11/13/2023"/>
    <s v="Suggestion"/>
    <s v="Pending"/>
    <s v="10/5/2023"/>
    <n v="1"/>
    <x v="7"/>
    <x v="1"/>
  </r>
  <r>
    <n v="2681"/>
    <s v="Daniel"/>
    <s v="Miller"/>
    <n v="68"/>
    <x v="0"/>
    <s v="Address_2681"/>
    <x v="2"/>
    <n v="19458797534"/>
    <s v="daniel.miller@kag.com"/>
    <x v="0"/>
    <n v="8750.17"/>
    <s v="10/12/2017"/>
    <s v="11/1/2023"/>
    <n v="2681"/>
    <n v="45031"/>
    <x v="2"/>
    <n v="3354"/>
    <n v="5396.17"/>
    <x v="77"/>
    <n v="2681"/>
    <n v="28213.119999999999"/>
    <x v="1"/>
    <n v="4.24"/>
    <n v="36"/>
    <s v="10/16/2022"/>
    <x v="1"/>
    <n v="2681"/>
    <x v="1"/>
    <n v="7172.29"/>
    <n v="3057.49"/>
    <n v="152.87"/>
    <s v="11/11/2023"/>
    <s v="12/2/2023"/>
    <n v="1861"/>
    <n v="2681"/>
    <s v="10/18/2023"/>
    <s v="Suggestion"/>
    <s v="Resolved"/>
    <s v="8/6/2023"/>
    <n v="1"/>
    <x v="1"/>
    <x v="3"/>
  </r>
  <r>
    <n v="2682"/>
    <s v="Christopher"/>
    <s v="Green"/>
    <n v="58"/>
    <x v="2"/>
    <s v="Address_2682"/>
    <x v="27"/>
    <n v="19458797535"/>
    <s v="christopher.green@kag.com"/>
    <x v="0"/>
    <n v="4436.8599999999997"/>
    <s v="3/17/2016"/>
    <s v="5/7/2023"/>
    <n v="2682"/>
    <n v="45147"/>
    <x v="0"/>
    <n v="1249.2"/>
    <n v="5686.06"/>
    <x v="73"/>
    <n v="2682"/>
    <n v="39011.72"/>
    <x v="2"/>
    <n v="8.35"/>
    <n v="48"/>
    <s v="2/1/2020"/>
    <x v="2"/>
    <n v="2682"/>
    <x v="2"/>
    <n v="3946.12"/>
    <n v="3809"/>
    <n v="190.45"/>
    <s v="2/28/2023"/>
    <s v="7/23/2023"/>
    <n v="7332"/>
    <n v="2682"/>
    <s v="3/13/2023"/>
    <s v="Suggestion"/>
    <s v="Resolved"/>
    <s v="1/24/2023"/>
    <n v="1"/>
    <x v="5"/>
    <x v="1"/>
  </r>
  <r>
    <n v="2683"/>
    <s v="David"/>
    <s v="Wilson"/>
    <n v="68"/>
    <x v="0"/>
    <s v="Address_2683"/>
    <x v="4"/>
    <n v="19458797536"/>
    <s v="david.wilson@kag.com"/>
    <x v="1"/>
    <n v="4022.5"/>
    <s v="6/27/2006"/>
    <s v="8/3/2023"/>
    <n v="2683"/>
    <n v="44983"/>
    <x v="1"/>
    <n v="3142.75"/>
    <n v="879.75"/>
    <x v="57"/>
    <n v="2683"/>
    <n v="1806.8"/>
    <x v="2"/>
    <n v="6.72"/>
    <n v="24"/>
    <s v="7/9/2021"/>
    <x v="0"/>
    <n v="2683"/>
    <x v="0"/>
    <n v="7317.54"/>
    <n v="2656.26"/>
    <n v="132.81"/>
    <s v="10/13/2023"/>
    <s v="10/15/2023"/>
    <n v="4982"/>
    <n v="2683"/>
    <s v="10/17/2023"/>
    <s v="Complaint"/>
    <s v="Pending"/>
    <s v="3/3/2023"/>
    <n v="1"/>
    <x v="9"/>
    <x v="3"/>
  </r>
  <r>
    <n v="2684"/>
    <s v="Andrew"/>
    <s v="Nelson"/>
    <n v="36"/>
    <x v="2"/>
    <s v="Address_2684"/>
    <x v="6"/>
    <n v="19458797537"/>
    <s v="andrew.nelson@kag.com"/>
    <x v="1"/>
    <n v="6281.39"/>
    <s v="7/25/2000"/>
    <s v="1/28/2023"/>
    <n v="2684"/>
    <n v="45075"/>
    <x v="1"/>
    <n v="4783.7700000000004"/>
    <n v="11065.16"/>
    <x v="93"/>
    <n v="2684"/>
    <n v="35963.410000000003"/>
    <x v="1"/>
    <n v="2.44"/>
    <n v="36"/>
    <s v="3/4/2020"/>
    <x v="0"/>
    <n v="2684"/>
    <x v="1"/>
    <n v="6231.21"/>
    <n v="1668.18"/>
    <n v="83.41"/>
    <s v="4/6/2023"/>
    <s v="6/29/2023"/>
    <n v="126"/>
    <n v="2684"/>
    <s v="12/20/2023"/>
    <s v="Suggestion"/>
    <s v="Pending"/>
    <s v="8/31/2023"/>
    <n v="1"/>
    <x v="10"/>
    <x v="0"/>
  </r>
  <r>
    <n v="2685"/>
    <s v="Charles"/>
    <s v="Sanchez"/>
    <n v="48"/>
    <x v="1"/>
    <s v="Address_2685"/>
    <x v="3"/>
    <n v="19458797538"/>
    <s v="charles.sanchez@kag.com"/>
    <x v="0"/>
    <n v="9385.52"/>
    <s v="5/23/2011"/>
    <s v="2/19/2023"/>
    <n v="2685"/>
    <n v="44966"/>
    <x v="0"/>
    <n v="2364.15"/>
    <n v="11749.67"/>
    <x v="33"/>
    <n v="2685"/>
    <n v="30326.2"/>
    <x v="0"/>
    <n v="7.96"/>
    <n v="24"/>
    <s v="12/10/2021"/>
    <x v="2"/>
    <n v="2685"/>
    <x v="2"/>
    <n v="8251.43"/>
    <n v="911.99"/>
    <n v="45.6"/>
    <s v="6/9/2023"/>
    <s v="4/28/2023"/>
    <n v="2759"/>
    <n v="2685"/>
    <s v="10/16/2023"/>
    <s v="Praise"/>
    <s v="Resolved"/>
    <s v="3/25/2023"/>
    <n v="1"/>
    <x v="9"/>
    <x v="1"/>
  </r>
  <r>
    <n v="2686"/>
    <s v="David"/>
    <s v="Sanchez"/>
    <n v="26"/>
    <x v="0"/>
    <s v="Address_2686"/>
    <x v="1"/>
    <n v="19458797539"/>
    <s v="david.sanchez@kag.com"/>
    <x v="1"/>
    <n v="4477.8100000000004"/>
    <s v="12/16/2017"/>
    <s v="9/25/2023"/>
    <n v="2686"/>
    <n v="44959"/>
    <x v="0"/>
    <n v="2560.88"/>
    <n v="1916.93"/>
    <x v="41"/>
    <n v="2686"/>
    <n v="26665.25"/>
    <x v="0"/>
    <n v="7.09"/>
    <n v="48"/>
    <s v="8/16/2021"/>
    <x v="1"/>
    <n v="2686"/>
    <x v="2"/>
    <n v="3445.87"/>
    <n v="4817.57"/>
    <n v="240.88"/>
    <s v="8/6/2023"/>
    <s v="9/30/2023"/>
    <n v="8931"/>
    <n v="2686"/>
    <s v="10/5/2023"/>
    <s v="Suggestion"/>
    <s v="Pending"/>
    <s v="2/16/2023"/>
    <n v="1"/>
    <x v="9"/>
    <x v="4"/>
  </r>
  <r>
    <n v="2687"/>
    <s v="Betty"/>
    <s v="Wilson"/>
    <n v="20"/>
    <x v="2"/>
    <s v="Address_2687"/>
    <x v="39"/>
    <n v="19458797540"/>
    <s v="betty.wilson@kag.com"/>
    <x v="0"/>
    <n v="5791.95"/>
    <s v="10/19/2002"/>
    <s v="3/24/2023"/>
    <n v="2687"/>
    <n v="45087"/>
    <x v="1"/>
    <n v="3644.11"/>
    <n v="2147.84"/>
    <x v="10"/>
    <n v="2687"/>
    <n v="11648.98"/>
    <x v="0"/>
    <n v="3.56"/>
    <n v="36"/>
    <s v="1/24/2021"/>
    <x v="0"/>
    <n v="2687"/>
    <x v="0"/>
    <n v="2460.12"/>
    <n v="1031.1199999999999"/>
    <n v="51.56"/>
    <s v="12/27/2023"/>
    <s v="1/10/2023"/>
    <n v="1415"/>
    <n v="2687"/>
    <s v="6/1/2023"/>
    <s v="Complaint"/>
    <s v="Pending"/>
    <s v="3/15/2023"/>
    <n v="1"/>
    <x v="7"/>
    <x v="2"/>
  </r>
  <r>
    <n v="2688"/>
    <s v="Melissa"/>
    <s v="Miller"/>
    <n v="55"/>
    <x v="1"/>
    <s v="Address_2688"/>
    <x v="27"/>
    <n v="19458797541"/>
    <s v="melissa.miller@kag.com"/>
    <x v="0"/>
    <n v="4974.09"/>
    <s v="4/5/2021"/>
    <s v="9/1/2023"/>
    <n v="2688"/>
    <n v="45034"/>
    <x v="2"/>
    <n v="2541.9"/>
    <n v="7515.99"/>
    <x v="69"/>
    <n v="2688"/>
    <n v="41642.29"/>
    <x v="1"/>
    <n v="8.58"/>
    <n v="36"/>
    <s v="2/14/2022"/>
    <x v="0"/>
    <n v="2688"/>
    <x v="0"/>
    <n v="4892.63"/>
    <n v="4057.95"/>
    <n v="202.9"/>
    <s v="8/17/2023"/>
    <s v="6/20/2023"/>
    <n v="9608"/>
    <n v="2688"/>
    <s v="11/2/2023"/>
    <s v="Praise"/>
    <s v="Pending"/>
    <s v="6/25/2023"/>
    <n v="1"/>
    <x v="1"/>
    <x v="1"/>
  </r>
  <r>
    <n v="2689"/>
    <s v="John"/>
    <s v="Allen"/>
    <n v="23"/>
    <x v="1"/>
    <s v="Address_2689"/>
    <x v="32"/>
    <n v="19458797542"/>
    <s v="john.allen@kag.com"/>
    <x v="0"/>
    <n v="9106.36"/>
    <s v="11/29/2006"/>
    <s v="8/13/2023"/>
    <n v="2689"/>
    <n v="44991"/>
    <x v="0"/>
    <n v="728.1"/>
    <n v="8378.26"/>
    <x v="31"/>
    <n v="2689"/>
    <n v="13281.87"/>
    <x v="1"/>
    <n v="4.37"/>
    <n v="60"/>
    <s v="10/6/2022"/>
    <x v="1"/>
    <n v="2689"/>
    <x v="1"/>
    <n v="6636.74"/>
    <n v="665.86"/>
    <n v="33.29"/>
    <s v="11/29/2023"/>
    <s v="2/25/2023"/>
    <n v="4505"/>
    <n v="2689"/>
    <s v="8/30/2023"/>
    <s v="Complaint"/>
    <s v="Resolved"/>
    <s v="8/3/2023"/>
    <n v="1"/>
    <x v="11"/>
    <x v="2"/>
  </r>
  <r>
    <n v="2690"/>
    <s v="Jessica"/>
    <s v="Sanchez"/>
    <n v="66"/>
    <x v="2"/>
    <s v="Address_2690"/>
    <x v="21"/>
    <n v="19458797543"/>
    <s v="jessica.sanchez@kag.com"/>
    <x v="1"/>
    <n v="6799.78"/>
    <s v="5/24/2012"/>
    <s v="1/18/2023"/>
    <n v="2690"/>
    <n v="45002"/>
    <x v="1"/>
    <n v="3057.41"/>
    <n v="3742.37"/>
    <x v="19"/>
    <n v="2690"/>
    <n v="24998.87"/>
    <x v="1"/>
    <n v="5.97"/>
    <n v="12"/>
    <s v="6/4/2022"/>
    <x v="1"/>
    <n v="2690"/>
    <x v="0"/>
    <n v="1871.12"/>
    <n v="4940.8500000000004"/>
    <n v="247.04"/>
    <s v="1/9/2023"/>
    <s v="3/10/2023"/>
    <n v="9774"/>
    <n v="2690"/>
    <s v="11/14/2023"/>
    <s v="Suggestion"/>
    <s v="Pending"/>
    <s v="9/3/2023"/>
    <n v="1"/>
    <x v="11"/>
    <x v="3"/>
  </r>
  <r>
    <n v="2691"/>
    <s v="Jessica"/>
    <s v="Hall"/>
    <n v="62"/>
    <x v="2"/>
    <s v="Address_2691"/>
    <x v="6"/>
    <n v="19458797544"/>
    <s v="jessica.hall@kag.com"/>
    <x v="0"/>
    <n v="4253.93"/>
    <s v="1/6/2012"/>
    <s v="8/14/2023"/>
    <n v="2691"/>
    <n v="44972"/>
    <x v="2"/>
    <n v="2548.7800000000002"/>
    <n v="1705.15"/>
    <x v="20"/>
    <n v="2691"/>
    <n v="8745.94"/>
    <x v="2"/>
    <n v="4.09"/>
    <n v="48"/>
    <s v="7/31/2021"/>
    <x v="0"/>
    <n v="2691"/>
    <x v="0"/>
    <n v="3369.07"/>
    <n v="1687.18"/>
    <n v="84.36"/>
    <s v="11/9/2023"/>
    <s v="6/2/2023"/>
    <n v="4893"/>
    <n v="2691"/>
    <s v="4/27/2023"/>
    <s v="Praise"/>
    <s v="Resolved"/>
    <s v="3/3/2023"/>
    <n v="1"/>
    <x v="9"/>
    <x v="3"/>
  </r>
  <r>
    <n v="2692"/>
    <s v="Steven"/>
    <s v="Martin"/>
    <n v="62"/>
    <x v="0"/>
    <s v="Address_2692"/>
    <x v="29"/>
    <n v="19458797545"/>
    <s v="steven.martin@kag.com"/>
    <x v="0"/>
    <n v="6108.34"/>
    <s v="6/20/2017"/>
    <s v="12/29/2023"/>
    <n v="2692"/>
    <n v="45290"/>
    <x v="0"/>
    <n v="4757.87"/>
    <n v="1350.47"/>
    <x v="54"/>
    <n v="2692"/>
    <n v="48711.8"/>
    <x v="2"/>
    <n v="7.52"/>
    <n v="24"/>
    <s v="10/22/2020"/>
    <x v="1"/>
    <n v="2692"/>
    <x v="1"/>
    <n v="2503.2800000000002"/>
    <n v="3892.84"/>
    <n v="194.64"/>
    <s v="11/21/2023"/>
    <s v="3/4/2023"/>
    <n v="627"/>
    <n v="2692"/>
    <s v="8/31/2023"/>
    <s v="Complaint"/>
    <s v="Resolved"/>
    <s v="11/3/2023"/>
    <n v="1"/>
    <x v="0"/>
    <x v="3"/>
  </r>
  <r>
    <n v="2693"/>
    <s v="Patricia"/>
    <s v="Williams"/>
    <n v="24"/>
    <x v="2"/>
    <s v="Address_2693"/>
    <x v="18"/>
    <n v="19458797546"/>
    <s v="patricia.williams@kag.com"/>
    <x v="0"/>
    <n v="1644.99"/>
    <s v="8/2/2018"/>
    <s v="4/21/2023"/>
    <n v="2693"/>
    <n v="45161"/>
    <x v="0"/>
    <n v="474.09"/>
    <n v="2119.08"/>
    <x v="58"/>
    <n v="2693"/>
    <n v="10532.11"/>
    <x v="1"/>
    <n v="6.23"/>
    <n v="48"/>
    <s v="5/27/2022"/>
    <x v="2"/>
    <n v="2693"/>
    <x v="2"/>
    <n v="7932.3"/>
    <n v="762.5"/>
    <n v="38.119999999999997"/>
    <s v="7/11/2023"/>
    <s v="6/4/2023"/>
    <n v="8703"/>
    <n v="2693"/>
    <s v="4/20/2023"/>
    <s v="Suggestion"/>
    <s v="Pending"/>
    <s v="11/11/2023"/>
    <n v="1"/>
    <x v="5"/>
    <x v="2"/>
  </r>
  <r>
    <n v="2694"/>
    <s v="Patricia"/>
    <s v="Brown"/>
    <n v="58"/>
    <x v="2"/>
    <s v="Address_2694"/>
    <x v="24"/>
    <n v="19458797547"/>
    <s v="patricia.brown@kag.com"/>
    <x v="1"/>
    <n v="3485.24"/>
    <s v="1/15/2005"/>
    <s v="11/20/2023"/>
    <n v="2694"/>
    <n v="45040"/>
    <x v="2"/>
    <n v="2686.98"/>
    <n v="6172.22"/>
    <x v="26"/>
    <n v="2694"/>
    <n v="40357.699999999997"/>
    <x v="1"/>
    <n v="5.23"/>
    <n v="60"/>
    <s v="9/6/2022"/>
    <x v="0"/>
    <n v="2694"/>
    <x v="2"/>
    <n v="7340.18"/>
    <n v="3584.89"/>
    <n v="179.24"/>
    <s v="2/18/2023"/>
    <s v="10/26/2023"/>
    <n v="6535"/>
    <n v="2694"/>
    <s v="3/3/2023"/>
    <s v="Praise"/>
    <s v="Pending"/>
    <s v="1/31/2023"/>
    <n v="1"/>
    <x v="1"/>
    <x v="1"/>
  </r>
  <r>
    <n v="2695"/>
    <s v="Joshua"/>
    <s v="Sanchez"/>
    <n v="42"/>
    <x v="1"/>
    <s v="Address_2695"/>
    <x v="5"/>
    <n v="19458797548"/>
    <s v="joshua.sanchez@kag.com"/>
    <x v="1"/>
    <n v="7388.19"/>
    <s v="1/2/2016"/>
    <s v="3/17/2023"/>
    <n v="2695"/>
    <n v="45234"/>
    <x v="0"/>
    <n v="3088.49"/>
    <n v="4299.7"/>
    <x v="83"/>
    <n v="2695"/>
    <n v="13890.88"/>
    <x v="0"/>
    <n v="1.18"/>
    <n v="48"/>
    <s v="9/27/2021"/>
    <x v="1"/>
    <n v="2695"/>
    <x v="0"/>
    <n v="6628.74"/>
    <n v="3451.75"/>
    <n v="172.59"/>
    <s v="12/13/2023"/>
    <s v="1/8/2023"/>
    <n v="3639"/>
    <n v="2695"/>
    <s v="1/14/2023"/>
    <s v="Suggestion"/>
    <s v="Resolved"/>
    <s v="6/27/2023"/>
    <n v="1"/>
    <x v="4"/>
    <x v="0"/>
  </r>
  <r>
    <n v="2696"/>
    <s v="Michelle"/>
    <s v="Hernandez"/>
    <n v="42"/>
    <x v="2"/>
    <s v="Address_2696"/>
    <x v="14"/>
    <n v="19458797549"/>
    <s v="michelle.hernandez@kag.com"/>
    <x v="0"/>
    <n v="5667.7"/>
    <s v="1/1/2022"/>
    <s v="1/23/2023"/>
    <n v="2696"/>
    <n v="45050"/>
    <x v="0"/>
    <n v="3103.27"/>
    <n v="8770.9699999999993"/>
    <x v="76"/>
    <n v="2696"/>
    <n v="13546.12"/>
    <x v="2"/>
    <n v="6.46"/>
    <n v="12"/>
    <s v="6/6/2022"/>
    <x v="1"/>
    <n v="2696"/>
    <x v="0"/>
    <n v="5167.57"/>
    <n v="1898.51"/>
    <n v="94.93"/>
    <s v="6/18/2023"/>
    <s v="12/8/2023"/>
    <n v="761"/>
    <n v="2696"/>
    <s v="10/12/2023"/>
    <s v="Praise"/>
    <s v="Resolved"/>
    <s v="2/2/2023"/>
    <n v="1"/>
    <x v="10"/>
    <x v="0"/>
  </r>
  <r>
    <n v="2697"/>
    <s v="Thomas"/>
    <s v="Johnson"/>
    <n v="67"/>
    <x v="2"/>
    <s v="Address_2697"/>
    <x v="4"/>
    <n v="19458797550"/>
    <s v="thomas.johnson@kag.com"/>
    <x v="1"/>
    <n v="3211.3"/>
    <s v="12/22/2017"/>
    <s v="6/5/2023"/>
    <n v="2697"/>
    <n v="45212"/>
    <x v="1"/>
    <n v="307.91000000000003"/>
    <n v="2903.39"/>
    <x v="23"/>
    <n v="2697"/>
    <n v="21663.81"/>
    <x v="0"/>
    <n v="6.6"/>
    <n v="48"/>
    <s v="8/24/2021"/>
    <x v="0"/>
    <n v="2697"/>
    <x v="0"/>
    <n v="5027.17"/>
    <n v="201.52"/>
    <n v="10.08"/>
    <s v="10/29/2023"/>
    <s v="3/13/2023"/>
    <n v="8433"/>
    <n v="2697"/>
    <s v="8/30/2023"/>
    <s v="Suggestion"/>
    <s v="Resolved"/>
    <s v="5/10/2023"/>
    <n v="1"/>
    <x v="8"/>
    <x v="3"/>
  </r>
  <r>
    <n v="2698"/>
    <s v="Paul"/>
    <s v="Wilson"/>
    <n v="18"/>
    <x v="2"/>
    <s v="Address_2698"/>
    <x v="38"/>
    <n v="19458797551"/>
    <s v="paul.wilson@kag.com"/>
    <x v="1"/>
    <n v="3686.75"/>
    <s v="5/22/2012"/>
    <s v="7/22/2023"/>
    <n v="2698"/>
    <n v="45069"/>
    <x v="2"/>
    <n v="1645.88"/>
    <n v="5332.63"/>
    <x v="72"/>
    <n v="2698"/>
    <n v="42446.53"/>
    <x v="1"/>
    <n v="2.63"/>
    <n v="24"/>
    <s v="7/8/2020"/>
    <x v="1"/>
    <n v="2698"/>
    <x v="1"/>
    <n v="5656.52"/>
    <n v="2060.23"/>
    <n v="103.01"/>
    <s v="7/15/2023"/>
    <s v="5/15/2023"/>
    <n v="7697"/>
    <n v="2698"/>
    <s v="10/26/2023"/>
    <s v="Praise"/>
    <s v="Pending"/>
    <s v="3/3/2023"/>
    <n v="1"/>
    <x v="10"/>
    <x v="2"/>
  </r>
  <r>
    <n v="2699"/>
    <s v="Joshua"/>
    <s v="Baker"/>
    <n v="39"/>
    <x v="1"/>
    <s v="Address_2699"/>
    <x v="21"/>
    <n v="19458797552"/>
    <s v="joshua.baker@kag.com"/>
    <x v="1"/>
    <n v="8116.85"/>
    <s v="3/7/2012"/>
    <s v="8/8/2023"/>
    <n v="2699"/>
    <n v="45063"/>
    <x v="0"/>
    <n v="1320.09"/>
    <n v="6796.76"/>
    <x v="65"/>
    <n v="2699"/>
    <n v="34690.31"/>
    <x v="1"/>
    <n v="3.99"/>
    <n v="24"/>
    <s v="4/2/2021"/>
    <x v="1"/>
    <n v="2699"/>
    <x v="2"/>
    <n v="8366.74"/>
    <n v="2798.66"/>
    <n v="139.93"/>
    <s v="6/26/2023"/>
    <s v="8/11/2023"/>
    <n v="9483"/>
    <n v="2699"/>
    <s v="3/4/2023"/>
    <s v="Suggestion"/>
    <s v="Pending"/>
    <s v="4/8/2023"/>
    <n v="1"/>
    <x v="10"/>
    <x v="0"/>
  </r>
  <r>
    <n v="2700"/>
    <s v="Mark"/>
    <s v="Robinson"/>
    <n v="37"/>
    <x v="1"/>
    <s v="Address_2700"/>
    <x v="32"/>
    <n v="19458797553"/>
    <s v="mark.robinson@kag.com"/>
    <x v="1"/>
    <n v="5454.74"/>
    <s v="1/6/2012"/>
    <s v="2/9/2023"/>
    <n v="2700"/>
    <n v="45173"/>
    <x v="1"/>
    <n v="3403.13"/>
    <n v="8857.8700000000008"/>
    <x v="96"/>
    <n v="2700"/>
    <n v="43710.11"/>
    <x v="2"/>
    <n v="8.91"/>
    <n v="12"/>
    <s v="4/1/2021"/>
    <x v="1"/>
    <n v="2700"/>
    <x v="2"/>
    <n v="6365.66"/>
    <n v="276.01"/>
    <n v="13.8"/>
    <s v="1/17/2023"/>
    <s v="11/17/2023"/>
    <n v="9664"/>
    <n v="2700"/>
    <s v="3/29/2023"/>
    <s v="Suggestion"/>
    <s v="Resolved"/>
    <s v="8/14/2023"/>
    <n v="1"/>
    <x v="6"/>
    <x v="0"/>
  </r>
  <r>
    <n v="2701"/>
    <s v="Margaret"/>
    <s v="Carter"/>
    <n v="30"/>
    <x v="1"/>
    <s v="Address_2701"/>
    <x v="1"/>
    <n v="19458797554"/>
    <s v="margaret.carter@kag.com"/>
    <x v="1"/>
    <n v="2463.6799999999998"/>
    <s v="10/13/2007"/>
    <s v="4/8/2023"/>
    <n v="2701"/>
    <n v="45214"/>
    <x v="0"/>
    <n v="3679.71"/>
    <n v="-1216.03"/>
    <x v="35"/>
    <n v="2701"/>
    <n v="3313.4"/>
    <x v="2"/>
    <n v="5.94"/>
    <n v="60"/>
    <s v="10/21/2022"/>
    <x v="0"/>
    <n v="2701"/>
    <x v="2"/>
    <n v="7718.14"/>
    <n v="1345.47"/>
    <n v="67.27"/>
    <s v="4/30/2023"/>
    <s v="8/30/2023"/>
    <n v="9531"/>
    <n v="2701"/>
    <s v="2/23/2023"/>
    <s v="Suggestion"/>
    <s v="Resolved"/>
    <s v="11/25/2023"/>
    <n v="-1"/>
    <x v="8"/>
    <x v="4"/>
  </r>
  <r>
    <n v="2702"/>
    <s v="Donna"/>
    <s v="Lopez"/>
    <n v="57"/>
    <x v="1"/>
    <s v="Address_2702"/>
    <x v="21"/>
    <n v="19458797555"/>
    <s v="donna.lopez@kag.com"/>
    <x v="1"/>
    <n v="3038.45"/>
    <s v="2/23/2015"/>
    <s v="10/31/2023"/>
    <n v="2702"/>
    <n v="44998"/>
    <x v="1"/>
    <n v="1054.25"/>
    <n v="1984.2"/>
    <x v="75"/>
    <n v="2702"/>
    <n v="47828.94"/>
    <x v="0"/>
    <n v="4.92"/>
    <n v="36"/>
    <s v="4/6/2020"/>
    <x v="2"/>
    <n v="2702"/>
    <x v="1"/>
    <n v="3350.77"/>
    <n v="4895.63"/>
    <n v="244.78"/>
    <s v="9/15/2023"/>
    <s v="4/11/2023"/>
    <n v="7516"/>
    <n v="2702"/>
    <s v="6/24/2023"/>
    <s v="Complaint"/>
    <s v="Resolved"/>
    <s v="3/30/2023"/>
    <n v="1"/>
    <x v="11"/>
    <x v="1"/>
  </r>
  <r>
    <n v="2703"/>
    <s v="Joshua"/>
    <s v="Sanchez"/>
    <n v="38"/>
    <x v="0"/>
    <s v="Address_2703"/>
    <x v="22"/>
    <n v="19458797556"/>
    <s v="joshua.sanchez@kag.com"/>
    <x v="1"/>
    <n v="4732.05"/>
    <s v="4/3/2012"/>
    <s v="6/11/2023"/>
    <n v="2703"/>
    <n v="45209"/>
    <x v="0"/>
    <n v="4132.1400000000003"/>
    <n v="599.91"/>
    <x v="95"/>
    <n v="2703"/>
    <n v="4779.71"/>
    <x v="0"/>
    <n v="9.42"/>
    <n v="36"/>
    <s v="2/12/2020"/>
    <x v="1"/>
    <n v="2703"/>
    <x v="0"/>
    <n v="5299.91"/>
    <n v="4599.5"/>
    <n v="229.98"/>
    <s v="3/7/2023"/>
    <s v="8/24/2023"/>
    <n v="8592"/>
    <n v="2703"/>
    <s v="11/24/2023"/>
    <s v="Complaint"/>
    <s v="Pending"/>
    <s v="8/19/2023"/>
    <n v="1"/>
    <x v="8"/>
    <x v="0"/>
  </r>
  <r>
    <n v="2704"/>
    <s v="Stephanie"/>
    <s v="Baker"/>
    <n v="40"/>
    <x v="1"/>
    <s v="Address_2704"/>
    <x v="35"/>
    <n v="19458797557"/>
    <s v="stephanie.baker@kag.com"/>
    <x v="0"/>
    <n v="7652.09"/>
    <s v="7/25/2014"/>
    <s v="8/1/2023"/>
    <n v="2704"/>
    <n v="44968"/>
    <x v="0"/>
    <n v="2430.3200000000002"/>
    <n v="5221.7700000000004"/>
    <x v="55"/>
    <n v="2704"/>
    <n v="36332.199999999997"/>
    <x v="2"/>
    <n v="8.31"/>
    <n v="12"/>
    <s v="5/30/2022"/>
    <x v="0"/>
    <n v="2704"/>
    <x v="2"/>
    <n v="6673.55"/>
    <n v="4088.38"/>
    <n v="204.42"/>
    <s v="3/25/2023"/>
    <s v="8/26/2023"/>
    <n v="6725"/>
    <n v="2704"/>
    <s v="5/13/2023"/>
    <s v="Suggestion"/>
    <s v="Pending"/>
    <s v="9/27/2023"/>
    <n v="1"/>
    <x v="9"/>
    <x v="0"/>
  </r>
  <r>
    <n v="2705"/>
    <s v="Paul"/>
    <s v="Allen"/>
    <n v="58"/>
    <x v="1"/>
    <s v="Address_2705"/>
    <x v="34"/>
    <n v="19458797558"/>
    <s v="paul.allen@kag.com"/>
    <x v="1"/>
    <n v="9974.66"/>
    <s v="8/12/2000"/>
    <s v="4/2/2023"/>
    <n v="2705"/>
    <n v="45190"/>
    <x v="0"/>
    <n v="1322.17"/>
    <n v="11296.83"/>
    <x v="48"/>
    <n v="2705"/>
    <n v="11151.48"/>
    <x v="1"/>
    <n v="1.88"/>
    <n v="12"/>
    <s v="11/2/2022"/>
    <x v="0"/>
    <n v="2705"/>
    <x v="0"/>
    <n v="3836.32"/>
    <n v="750.71"/>
    <n v="37.54"/>
    <s v="5/18/2023"/>
    <s v="11/12/2023"/>
    <n v="4216"/>
    <n v="2705"/>
    <s v="10/8/2023"/>
    <s v="Suggestion"/>
    <s v="Resolved"/>
    <s v="7/5/2023"/>
    <n v="1"/>
    <x v="6"/>
    <x v="1"/>
  </r>
  <r>
    <n v="2706"/>
    <s v="Andrew"/>
    <s v="Gonzalez"/>
    <n v="50"/>
    <x v="0"/>
    <s v="Address_2706"/>
    <x v="18"/>
    <n v="19458797559"/>
    <s v="andrew.gonzalez@kag.com"/>
    <x v="0"/>
    <n v="1939.03"/>
    <s v="1/18/2013"/>
    <s v="7/9/2023"/>
    <n v="2706"/>
    <n v="45147"/>
    <x v="0"/>
    <n v="1505.77"/>
    <n v="433.26"/>
    <x v="18"/>
    <n v="2706"/>
    <n v="42201.4"/>
    <x v="2"/>
    <n v="8.73"/>
    <n v="24"/>
    <s v="9/20/2022"/>
    <x v="2"/>
    <n v="2706"/>
    <x v="1"/>
    <n v="5675.16"/>
    <n v="2028.79"/>
    <n v="101.44"/>
    <s v="3/17/2023"/>
    <s v="5/11/2023"/>
    <n v="7061"/>
    <n v="2706"/>
    <s v="2/6/2023"/>
    <s v="Praise"/>
    <s v="Resolved"/>
    <s v="10/8/2023"/>
    <n v="1"/>
    <x v="5"/>
    <x v="1"/>
  </r>
  <r>
    <n v="2707"/>
    <s v="John"/>
    <s v="Wilson"/>
    <n v="26"/>
    <x v="0"/>
    <s v="Address_2707"/>
    <x v="15"/>
    <n v="19458797560"/>
    <s v="john.wilson@kag.com"/>
    <x v="0"/>
    <n v="7573.8"/>
    <s v="10/27/2014"/>
    <s v="6/11/2023"/>
    <n v="2707"/>
    <n v="45193"/>
    <x v="0"/>
    <n v="1325.05"/>
    <n v="6248.75"/>
    <x v="50"/>
    <n v="2707"/>
    <n v="43255.72"/>
    <x v="0"/>
    <n v="2.35"/>
    <n v="12"/>
    <s v="5/9/2021"/>
    <x v="1"/>
    <n v="2707"/>
    <x v="0"/>
    <n v="8560.94"/>
    <n v="1037.02"/>
    <n v="51.85"/>
    <s v="12/19/2023"/>
    <s v="12/14/2023"/>
    <n v="3758"/>
    <n v="2707"/>
    <s v="4/25/2023"/>
    <s v="Praise"/>
    <s v="Pending"/>
    <s v="8/19/2023"/>
    <n v="1"/>
    <x v="6"/>
    <x v="4"/>
  </r>
  <r>
    <n v="2708"/>
    <s v="Anthony"/>
    <s v="White"/>
    <n v="46"/>
    <x v="0"/>
    <s v="Address_2708"/>
    <x v="13"/>
    <n v="19458797561"/>
    <s v="anthony.white@kag.com"/>
    <x v="1"/>
    <n v="6210.47"/>
    <s v="4/9/2007"/>
    <s v="2/26/2023"/>
    <n v="2708"/>
    <n v="45169"/>
    <x v="2"/>
    <n v="3026.16"/>
    <n v="3184.31"/>
    <x v="50"/>
    <n v="2708"/>
    <n v="28011.24"/>
    <x v="2"/>
    <n v="2.57"/>
    <n v="24"/>
    <s v="8/27/2020"/>
    <x v="0"/>
    <n v="2708"/>
    <x v="1"/>
    <n v="1696.16"/>
    <n v="1077.05"/>
    <n v="53.85"/>
    <s v="11/24/2023"/>
    <s v="11/26/2023"/>
    <n v="1812"/>
    <n v="2708"/>
    <s v="4/11/2023"/>
    <s v="Complaint"/>
    <s v="Pending"/>
    <s v="6/9/2023"/>
    <n v="1"/>
    <x v="5"/>
    <x v="1"/>
  </r>
  <r>
    <n v="2709"/>
    <s v="Betty"/>
    <s v="King"/>
    <n v="69"/>
    <x v="2"/>
    <s v="Address_2709"/>
    <x v="33"/>
    <n v="19458797562"/>
    <s v="betty.king@kag.com"/>
    <x v="0"/>
    <n v="5358.81"/>
    <s v="10/15/2014"/>
    <s v="8/21/2023"/>
    <n v="2709"/>
    <n v="44970"/>
    <x v="2"/>
    <n v="2640.06"/>
    <n v="2718.75"/>
    <x v="40"/>
    <n v="2709"/>
    <n v="20740.669999999998"/>
    <x v="0"/>
    <n v="1.68"/>
    <n v="48"/>
    <s v="4/21/2021"/>
    <x v="1"/>
    <n v="2709"/>
    <x v="0"/>
    <n v="8280.84"/>
    <n v="4401.7299999999996"/>
    <n v="220.09"/>
    <s v="5/16/2023"/>
    <s v="8/14/2023"/>
    <n v="6148"/>
    <n v="2709"/>
    <s v="10/15/2023"/>
    <s v="Praise"/>
    <s v="Pending"/>
    <s v="4/15/2023"/>
    <n v="1"/>
    <x v="9"/>
    <x v="3"/>
  </r>
  <r>
    <n v="2710"/>
    <s v="Lisa"/>
    <s v="Baker"/>
    <n v="49"/>
    <x v="1"/>
    <s v="Address_2710"/>
    <x v="6"/>
    <n v="19458797563"/>
    <s v="lisa.baker@kag.com"/>
    <x v="0"/>
    <n v="9667.92"/>
    <s v="2/25/2008"/>
    <s v="1/29/2023"/>
    <n v="2710"/>
    <n v="45215"/>
    <x v="2"/>
    <n v="4694.26"/>
    <n v="14362.18"/>
    <x v="50"/>
    <n v="2710"/>
    <n v="39875.19"/>
    <x v="0"/>
    <n v="5.33"/>
    <n v="24"/>
    <s v="4/20/2020"/>
    <x v="1"/>
    <n v="2710"/>
    <x v="1"/>
    <n v="6428.35"/>
    <n v="2061.5100000000002"/>
    <n v="103.08"/>
    <s v="10/24/2023"/>
    <s v="12/8/2023"/>
    <n v="2974"/>
    <n v="2710"/>
    <s v="3/6/2023"/>
    <s v="Complaint"/>
    <s v="Pending"/>
    <s v="2/22/2023"/>
    <n v="1"/>
    <x v="8"/>
    <x v="1"/>
  </r>
  <r>
    <n v="2711"/>
    <s v="Susan"/>
    <s v="Sanchez"/>
    <n v="28"/>
    <x v="2"/>
    <s v="Address_2711"/>
    <x v="24"/>
    <n v="19458797564"/>
    <s v="susan.sanchez@kag.com"/>
    <x v="0"/>
    <n v="3295.26"/>
    <s v="3/11/2002"/>
    <s v="12/12/2023"/>
    <n v="2711"/>
    <n v="44993"/>
    <x v="1"/>
    <n v="1375.71"/>
    <n v="4670.97"/>
    <x v="78"/>
    <n v="2711"/>
    <n v="43827.54"/>
    <x v="0"/>
    <n v="6.8"/>
    <n v="24"/>
    <s v="3/13/2022"/>
    <x v="0"/>
    <n v="2711"/>
    <x v="0"/>
    <n v="4701.42"/>
    <n v="4244.91"/>
    <n v="212.25"/>
    <s v="8/7/2023"/>
    <s v="4/28/2023"/>
    <n v="3869"/>
    <n v="2711"/>
    <s v="10/28/2023"/>
    <s v="Suggestion"/>
    <s v="Resolved"/>
    <s v="9/2/2023"/>
    <n v="1"/>
    <x v="11"/>
    <x v="4"/>
  </r>
  <r>
    <n v="2712"/>
    <s v="John"/>
    <s v="Lee"/>
    <n v="69"/>
    <x v="0"/>
    <s v="Address_2712"/>
    <x v="33"/>
    <n v="19458797565"/>
    <s v="john.lee@kag.com"/>
    <x v="0"/>
    <n v="1852.08"/>
    <s v="11/17/2006"/>
    <s v="7/24/2023"/>
    <n v="2712"/>
    <n v="45237"/>
    <x v="2"/>
    <n v="1602.69"/>
    <n v="3454.77"/>
    <x v="14"/>
    <n v="2712"/>
    <n v="37174.720000000001"/>
    <x v="1"/>
    <n v="7.78"/>
    <n v="48"/>
    <s v="7/3/2021"/>
    <x v="2"/>
    <n v="2712"/>
    <x v="2"/>
    <n v="6051.23"/>
    <n v="1833.04"/>
    <n v="91.65"/>
    <s v="12/6/2023"/>
    <s v="4/7/2023"/>
    <n v="9333"/>
    <n v="2712"/>
    <s v="7/13/2023"/>
    <s v="Suggestion"/>
    <s v="Resolved"/>
    <s v="4/20/2023"/>
    <n v="1"/>
    <x v="4"/>
    <x v="3"/>
  </r>
  <r>
    <n v="2713"/>
    <s v="Paul"/>
    <s v="Ramirez"/>
    <n v="53"/>
    <x v="0"/>
    <s v="Address_2713"/>
    <x v="21"/>
    <n v="19458797566"/>
    <s v="paul.ramirez@kag.com"/>
    <x v="1"/>
    <n v="8788.2099999999991"/>
    <s v="9/19/2002"/>
    <s v="5/4/2023"/>
    <n v="2713"/>
    <n v="45195"/>
    <x v="0"/>
    <n v="42.32"/>
    <n v="8830.5300000000007"/>
    <x v="8"/>
    <n v="2713"/>
    <n v="45438.92"/>
    <x v="0"/>
    <n v="1.24"/>
    <n v="24"/>
    <s v="8/4/2020"/>
    <x v="0"/>
    <n v="2713"/>
    <x v="2"/>
    <n v="6453.47"/>
    <n v="270.79000000000002"/>
    <n v="13.54"/>
    <s v="12/19/2023"/>
    <s v="7/6/2023"/>
    <n v="972"/>
    <n v="2713"/>
    <s v="10/27/2023"/>
    <s v="Suggestion"/>
    <s v="Pending"/>
    <s v="5/18/2023"/>
    <n v="1"/>
    <x v="6"/>
    <x v="1"/>
  </r>
  <r>
    <n v="2714"/>
    <s v="Lisa"/>
    <s v="Mitchell"/>
    <n v="46"/>
    <x v="0"/>
    <s v="Address_2714"/>
    <x v="39"/>
    <n v="19458797567"/>
    <s v="lisa.mitchell@kag.com"/>
    <x v="1"/>
    <n v="780.02"/>
    <s v="2/16/2017"/>
    <s v="12/20/2023"/>
    <n v="2714"/>
    <n v="44962"/>
    <x v="0"/>
    <n v="1498.71"/>
    <n v="2278.73"/>
    <x v="64"/>
    <n v="2714"/>
    <n v="31700.05"/>
    <x v="1"/>
    <n v="2.6"/>
    <n v="36"/>
    <s v="4/13/2020"/>
    <x v="1"/>
    <n v="2714"/>
    <x v="1"/>
    <n v="8026.61"/>
    <n v="672.05"/>
    <n v="33.6"/>
    <s v="2/7/2023"/>
    <s v="6/12/2023"/>
    <n v="7980"/>
    <n v="2714"/>
    <s v="3/12/2023"/>
    <s v="Complaint"/>
    <s v="Resolved"/>
    <s v="9/9/2023"/>
    <n v="1"/>
    <x v="9"/>
    <x v="1"/>
  </r>
  <r>
    <n v="2715"/>
    <s v="Robert"/>
    <s v="Scott"/>
    <n v="65"/>
    <x v="0"/>
    <s v="Address_2715"/>
    <x v="18"/>
    <n v="19458797568"/>
    <s v="robert.scott@kag.com"/>
    <x v="0"/>
    <n v="8189.48"/>
    <s v="6/28/2020"/>
    <s v="1/8/2023"/>
    <n v="2715"/>
    <n v="45013"/>
    <x v="2"/>
    <n v="1261.8900000000001"/>
    <n v="9451.3700000000008"/>
    <x v="72"/>
    <n v="2715"/>
    <n v="33853.120000000003"/>
    <x v="1"/>
    <n v="6.59"/>
    <n v="24"/>
    <s v="6/10/2021"/>
    <x v="2"/>
    <n v="2715"/>
    <x v="0"/>
    <n v="8219.1200000000008"/>
    <n v="224.71"/>
    <n v="11.24"/>
    <s v="12/12/2023"/>
    <s v="4/30/2023"/>
    <n v="1504"/>
    <n v="2715"/>
    <s v="7/17/2023"/>
    <s v="Complaint"/>
    <s v="Pending"/>
    <s v="8/29/2023"/>
    <n v="1"/>
    <x v="11"/>
    <x v="3"/>
  </r>
  <r>
    <n v="2716"/>
    <s v="Mary"/>
    <s v="Flores"/>
    <n v="48"/>
    <x v="2"/>
    <s v="Address_2716"/>
    <x v="39"/>
    <n v="19458797569"/>
    <s v="mary.flores@kag.com"/>
    <x v="0"/>
    <n v="5933.44"/>
    <s v="7/18/2005"/>
    <s v="12/15/2023"/>
    <n v="2716"/>
    <n v="44952"/>
    <x v="1"/>
    <n v="2015.96"/>
    <n v="3917.48"/>
    <x v="91"/>
    <n v="2716"/>
    <n v="29021.24"/>
    <x v="2"/>
    <n v="5.73"/>
    <n v="12"/>
    <s v="11/3/2022"/>
    <x v="0"/>
    <n v="2716"/>
    <x v="1"/>
    <n v="7660.13"/>
    <n v="1394.07"/>
    <n v="69.7"/>
    <s v="9/2/2023"/>
    <s v="5/3/2023"/>
    <n v="9640"/>
    <n v="2716"/>
    <s v="11/15/2023"/>
    <s v="Praise"/>
    <s v="Resolved"/>
    <s v="1/21/2023"/>
    <n v="-1"/>
    <x v="3"/>
    <x v="1"/>
  </r>
  <r>
    <n v="2717"/>
    <s v="Anthony"/>
    <s v="Johnson"/>
    <n v="31"/>
    <x v="0"/>
    <s v="Address_2717"/>
    <x v="5"/>
    <n v="19458797570"/>
    <s v="anthony.johnson@kag.com"/>
    <x v="0"/>
    <n v="1723.64"/>
    <s v="11/9/2004"/>
    <s v="4/17/2023"/>
    <n v="2717"/>
    <n v="45220"/>
    <x v="0"/>
    <n v="2483.25"/>
    <n v="4206.8900000000003"/>
    <x v="56"/>
    <n v="2717"/>
    <n v="24919.95"/>
    <x v="1"/>
    <n v="1.46"/>
    <n v="24"/>
    <s v="6/5/2022"/>
    <x v="1"/>
    <n v="2717"/>
    <x v="2"/>
    <n v="1154"/>
    <n v="2592.62"/>
    <n v="129.63"/>
    <s v="3/9/2023"/>
    <s v="6/9/2023"/>
    <n v="821"/>
    <n v="2717"/>
    <s v="12/25/2023"/>
    <s v="Praise"/>
    <s v="Resolved"/>
    <s v="7/27/2023"/>
    <n v="1"/>
    <x v="8"/>
    <x v="4"/>
  </r>
  <r>
    <n v="2718"/>
    <s v="Charles"/>
    <s v="Adams"/>
    <n v="69"/>
    <x v="1"/>
    <s v="Address_2718"/>
    <x v="23"/>
    <n v="19458797571"/>
    <s v="charles.adams@kag.com"/>
    <x v="1"/>
    <n v="2350.89"/>
    <s v="1/29/2013"/>
    <s v="12/26/2023"/>
    <n v="2718"/>
    <n v="45026"/>
    <x v="1"/>
    <n v="3354.55"/>
    <n v="5705.44"/>
    <x v="75"/>
    <n v="2718"/>
    <n v="33088.17"/>
    <x v="1"/>
    <n v="9.42"/>
    <n v="48"/>
    <s v="6/19/2022"/>
    <x v="1"/>
    <n v="2718"/>
    <x v="0"/>
    <n v="6013.97"/>
    <n v="1100.08"/>
    <n v="55"/>
    <s v="10/16/2023"/>
    <s v="7/4/2023"/>
    <n v="6519"/>
    <n v="2718"/>
    <s v="1/25/2023"/>
    <s v="Complaint"/>
    <s v="Pending"/>
    <s v="9/21/2023"/>
    <n v="1"/>
    <x v="1"/>
    <x v="3"/>
  </r>
  <r>
    <n v="2719"/>
    <s v="Donna"/>
    <s v="Rodriguez"/>
    <n v="67"/>
    <x v="1"/>
    <s v="Address_2719"/>
    <x v="25"/>
    <n v="19458797572"/>
    <s v="donna.rodriguez@kag.com"/>
    <x v="0"/>
    <n v="1642.82"/>
    <s v="11/30/2008"/>
    <s v="4/2/2023"/>
    <n v="2719"/>
    <n v="45077"/>
    <x v="0"/>
    <n v="967.52"/>
    <n v="2610.34"/>
    <x v="82"/>
    <n v="2719"/>
    <n v="28496.61"/>
    <x v="2"/>
    <n v="7.83"/>
    <n v="12"/>
    <s v="2/15/2020"/>
    <x v="0"/>
    <n v="2719"/>
    <x v="1"/>
    <n v="4882.6000000000004"/>
    <n v="2890.53"/>
    <n v="144.53"/>
    <s v="5/31/2023"/>
    <s v="1/23/2023"/>
    <n v="1326"/>
    <n v="2719"/>
    <s v="5/17/2023"/>
    <s v="Praise"/>
    <s v="Pending"/>
    <s v="12/19/2023"/>
    <n v="-1"/>
    <x v="10"/>
    <x v="3"/>
  </r>
  <r>
    <n v="2720"/>
    <s v="Joseph"/>
    <s v="Thompson"/>
    <n v="42"/>
    <x v="1"/>
    <s v="Address_2720"/>
    <x v="10"/>
    <n v="19458797573"/>
    <s v="joseph.thompson@kag.com"/>
    <x v="1"/>
    <n v="7211.55"/>
    <s v="12/22/2005"/>
    <s v="6/7/2023"/>
    <n v="2720"/>
    <n v="45062"/>
    <x v="1"/>
    <n v="2786.53"/>
    <n v="9998.08"/>
    <x v="32"/>
    <n v="2720"/>
    <n v="36830.76"/>
    <x v="2"/>
    <n v="4.2300000000000004"/>
    <n v="48"/>
    <s v="4/5/2021"/>
    <x v="2"/>
    <n v="2720"/>
    <x v="2"/>
    <n v="6186.7"/>
    <n v="1471.6"/>
    <n v="73.58"/>
    <s v="7/5/2023"/>
    <s v="1/24/2023"/>
    <n v="9106"/>
    <n v="2720"/>
    <s v="9/7/2023"/>
    <s v="Praise"/>
    <s v="Pending"/>
    <s v="8/4/2023"/>
    <n v="1"/>
    <x v="10"/>
    <x v="0"/>
  </r>
  <r>
    <n v="2721"/>
    <s v="Charles"/>
    <s v="Anderson"/>
    <n v="43"/>
    <x v="2"/>
    <s v="Address_2721"/>
    <x v="20"/>
    <n v="19458797574"/>
    <s v="charles.anderson@kag.com"/>
    <x v="1"/>
    <n v="1558.38"/>
    <s v="5/15/2011"/>
    <s v="12/9/2023"/>
    <n v="2721"/>
    <n v="45196"/>
    <x v="1"/>
    <n v="3645.93"/>
    <n v="-2087.5500000000002"/>
    <x v="35"/>
    <n v="2721"/>
    <n v="46777.48"/>
    <x v="0"/>
    <n v="5.83"/>
    <n v="48"/>
    <s v="11/5/2022"/>
    <x v="0"/>
    <n v="2721"/>
    <x v="2"/>
    <n v="6449.25"/>
    <n v="2432.92"/>
    <n v="121.65"/>
    <s v="12/4/2023"/>
    <s v="3/2/2023"/>
    <n v="2920"/>
    <n v="2721"/>
    <s v="6/29/2023"/>
    <s v="Praise"/>
    <s v="Resolved"/>
    <s v="11/3/2023"/>
    <n v="1"/>
    <x v="6"/>
    <x v="0"/>
  </r>
  <r>
    <n v="2722"/>
    <s v="Elizabeth"/>
    <s v="Gonzalez"/>
    <n v="39"/>
    <x v="0"/>
    <s v="Address_2722"/>
    <x v="9"/>
    <n v="19458797575"/>
    <s v="elizabeth.gonzalez@kag.com"/>
    <x v="0"/>
    <n v="6845.57"/>
    <s v="9/11/2013"/>
    <s v="12/15/2023"/>
    <n v="2722"/>
    <n v="45206"/>
    <x v="1"/>
    <n v="1213.5"/>
    <n v="5632.07"/>
    <x v="33"/>
    <n v="2722"/>
    <n v="19279.310000000001"/>
    <x v="1"/>
    <n v="4.37"/>
    <n v="36"/>
    <s v="11/11/2022"/>
    <x v="1"/>
    <n v="2722"/>
    <x v="2"/>
    <n v="6545.05"/>
    <n v="1567.97"/>
    <n v="78.400000000000006"/>
    <s v="12/8/2023"/>
    <s v="3/28/2023"/>
    <n v="6600"/>
    <n v="2722"/>
    <s v="6/22/2023"/>
    <s v="Praise"/>
    <s v="Resolved"/>
    <s v="12/1/2023"/>
    <n v="1"/>
    <x v="8"/>
    <x v="0"/>
  </r>
  <r>
    <n v="2723"/>
    <s v="Daniel"/>
    <s v="Thompson"/>
    <n v="26"/>
    <x v="2"/>
    <s v="Address_2723"/>
    <x v="38"/>
    <n v="19458797576"/>
    <s v="daniel.thompson@kag.com"/>
    <x v="0"/>
    <n v="1368.69"/>
    <s v="7/23/2016"/>
    <s v="3/25/2023"/>
    <n v="2723"/>
    <n v="45027"/>
    <x v="0"/>
    <n v="1762.55"/>
    <n v="3131.24"/>
    <x v="15"/>
    <n v="2723"/>
    <n v="21147.25"/>
    <x v="0"/>
    <n v="5.0999999999999996"/>
    <n v="60"/>
    <s v="8/2/2020"/>
    <x v="1"/>
    <n v="2723"/>
    <x v="1"/>
    <n v="4149.8100000000004"/>
    <n v="2993.96"/>
    <n v="149.69999999999999"/>
    <s v="4/24/2023"/>
    <s v="5/9/2023"/>
    <n v="2351"/>
    <n v="2723"/>
    <s v="5/29/2023"/>
    <s v="Suggestion"/>
    <s v="Pending"/>
    <s v="12/11/2023"/>
    <n v="1"/>
    <x v="1"/>
    <x v="4"/>
  </r>
  <r>
    <n v="2724"/>
    <s v="Joshua"/>
    <s v="Taylor"/>
    <n v="50"/>
    <x v="1"/>
    <s v="Address_2724"/>
    <x v="25"/>
    <n v="19458797577"/>
    <s v="joshua.taylor@kag.com"/>
    <x v="1"/>
    <n v="8042.44"/>
    <s v="11/24/2001"/>
    <s v="12/3/2023"/>
    <n v="2724"/>
    <n v="45079"/>
    <x v="0"/>
    <n v="1033.54"/>
    <n v="7008.9"/>
    <x v="14"/>
    <n v="2724"/>
    <n v="1736.65"/>
    <x v="1"/>
    <n v="6.37"/>
    <n v="36"/>
    <s v="3/10/2022"/>
    <x v="0"/>
    <n v="2724"/>
    <x v="0"/>
    <n v="5022.6000000000004"/>
    <n v="3179.41"/>
    <n v="158.97"/>
    <s v="9/2/2023"/>
    <s v="9/4/2023"/>
    <n v="8510"/>
    <n v="2724"/>
    <s v="12/15/2023"/>
    <s v="Complaint"/>
    <s v="Resolved"/>
    <s v="8/7/2023"/>
    <n v="1"/>
    <x v="7"/>
    <x v="1"/>
  </r>
  <r>
    <n v="2725"/>
    <s v="Robert"/>
    <s v="Mitchell"/>
    <n v="40"/>
    <x v="0"/>
    <s v="Address_2725"/>
    <x v="3"/>
    <n v="19458797578"/>
    <s v="robert.mitchell@kag.com"/>
    <x v="0"/>
    <n v="9202.9599999999991"/>
    <s v="9/27/2021"/>
    <s v="2/8/2023"/>
    <n v="2725"/>
    <n v="45044"/>
    <x v="2"/>
    <n v="564.04999999999995"/>
    <n v="8638.91"/>
    <x v="32"/>
    <n v="2725"/>
    <n v="26824.69"/>
    <x v="1"/>
    <n v="4.59"/>
    <n v="48"/>
    <s v="4/4/2021"/>
    <x v="0"/>
    <n v="2725"/>
    <x v="1"/>
    <n v="1143.76"/>
    <n v="4297.4799999999996"/>
    <n v="214.87"/>
    <s v="4/23/2023"/>
    <s v="12/11/2023"/>
    <n v="5007"/>
    <n v="2725"/>
    <s v="1/26/2023"/>
    <s v="Complaint"/>
    <s v="Pending"/>
    <s v="6/2/2023"/>
    <n v="1"/>
    <x v="1"/>
    <x v="0"/>
  </r>
  <r>
    <n v="2726"/>
    <s v="James"/>
    <s v="Johnson"/>
    <n v="52"/>
    <x v="2"/>
    <s v="Address_2726"/>
    <x v="5"/>
    <n v="19458797579"/>
    <s v="james.johnson@kag.com"/>
    <x v="0"/>
    <n v="5637.19"/>
    <s v="8/30/2019"/>
    <s v="2/2/2023"/>
    <n v="2726"/>
    <n v="45165"/>
    <x v="1"/>
    <n v="3783.46"/>
    <n v="1853.73"/>
    <x v="62"/>
    <n v="2726"/>
    <n v="7438.65"/>
    <x v="0"/>
    <n v="6.59"/>
    <n v="48"/>
    <s v="6/17/2020"/>
    <x v="2"/>
    <n v="2726"/>
    <x v="0"/>
    <n v="9419"/>
    <n v="4125.84"/>
    <n v="206.29"/>
    <s v="11/16/2023"/>
    <s v="9/11/2023"/>
    <n v="7723"/>
    <n v="2726"/>
    <s v="12/28/2023"/>
    <s v="Complaint"/>
    <s v="Pending"/>
    <s v="7/3/2023"/>
    <n v="1"/>
    <x v="5"/>
    <x v="1"/>
  </r>
  <r>
    <n v="2727"/>
    <s v="Richard"/>
    <s v="Martin"/>
    <n v="37"/>
    <x v="0"/>
    <s v="Address_2727"/>
    <x v="33"/>
    <n v="19458797580"/>
    <s v="richard.martin@kag.com"/>
    <x v="0"/>
    <n v="9665.2199999999993"/>
    <s v="1/25/2008"/>
    <s v="11/30/2023"/>
    <n v="2727"/>
    <n v="44943"/>
    <x v="1"/>
    <n v="1207.92"/>
    <n v="8457.2999999999993"/>
    <x v="13"/>
    <n v="2727"/>
    <n v="36084.03"/>
    <x v="1"/>
    <n v="5.19"/>
    <n v="48"/>
    <s v="6/17/2021"/>
    <x v="1"/>
    <n v="2727"/>
    <x v="1"/>
    <n v="9891.84"/>
    <n v="2751.65"/>
    <n v="137.58000000000001"/>
    <s v="2/9/2023"/>
    <s v="3/18/2023"/>
    <n v="2010"/>
    <n v="2727"/>
    <s v="9/8/2023"/>
    <s v="Suggestion"/>
    <s v="Pending"/>
    <s v="9/12/2023"/>
    <n v="1"/>
    <x v="3"/>
    <x v="0"/>
  </r>
  <r>
    <n v="2728"/>
    <s v="Charles"/>
    <s v="Martin"/>
    <n v="50"/>
    <x v="0"/>
    <s v="Address_2728"/>
    <x v="37"/>
    <n v="19458797581"/>
    <s v="charles.martin@kag.com"/>
    <x v="1"/>
    <n v="3964.76"/>
    <s v="10/20/2002"/>
    <s v="10/14/2023"/>
    <n v="2728"/>
    <n v="45058"/>
    <x v="0"/>
    <n v="1844.17"/>
    <n v="5808.93"/>
    <x v="41"/>
    <n v="2728"/>
    <n v="39199.760000000002"/>
    <x v="1"/>
    <n v="6.92"/>
    <n v="48"/>
    <s v="3/31/2022"/>
    <x v="1"/>
    <n v="2728"/>
    <x v="1"/>
    <n v="4608.5200000000004"/>
    <n v="1988.85"/>
    <n v="99.44"/>
    <s v="8/11/2023"/>
    <s v="9/2/2023"/>
    <n v="8678"/>
    <n v="2728"/>
    <s v="10/24/2023"/>
    <s v="Suggestion"/>
    <s v="Pending"/>
    <s v="10/1/2023"/>
    <n v="1"/>
    <x v="10"/>
    <x v="1"/>
  </r>
  <r>
    <n v="2729"/>
    <s v="Sandra"/>
    <s v="Rivera"/>
    <n v="52"/>
    <x v="2"/>
    <s v="Address_2729"/>
    <x v="32"/>
    <n v="19458797582"/>
    <s v="sandra.rivera@kag.com"/>
    <x v="0"/>
    <n v="2521.56"/>
    <s v="7/2/2022"/>
    <s v="7/27/2023"/>
    <n v="2729"/>
    <n v="45177"/>
    <x v="1"/>
    <n v="1245.96"/>
    <n v="1275.5999999999999"/>
    <x v="58"/>
    <n v="2729"/>
    <n v="36414.29"/>
    <x v="2"/>
    <n v="3.36"/>
    <n v="48"/>
    <s v="7/7/2022"/>
    <x v="0"/>
    <n v="2729"/>
    <x v="1"/>
    <n v="4776.5200000000004"/>
    <n v="1055.23"/>
    <n v="52.76"/>
    <s v="6/22/2023"/>
    <s v="10/12/2023"/>
    <n v="8561"/>
    <n v="2729"/>
    <s v="11/23/2023"/>
    <s v="Complaint"/>
    <s v="Resolved"/>
    <s v="12/22/2023"/>
    <n v="1"/>
    <x v="6"/>
    <x v="1"/>
  </r>
  <r>
    <n v="2730"/>
    <s v="Stephanie"/>
    <s v="Williams"/>
    <n v="63"/>
    <x v="1"/>
    <s v="Address_2730"/>
    <x v="11"/>
    <n v="19458797583"/>
    <s v="stephanie.williams@kag.com"/>
    <x v="1"/>
    <n v="1855.24"/>
    <s v="2/10/2002"/>
    <s v="10/4/2023"/>
    <n v="2730"/>
    <n v="45011"/>
    <x v="1"/>
    <n v="228.69"/>
    <n v="2083.9299999999998"/>
    <x v="14"/>
    <n v="2730"/>
    <n v="27785.57"/>
    <x v="1"/>
    <n v="2.54"/>
    <n v="36"/>
    <s v="3/29/2020"/>
    <x v="1"/>
    <n v="2730"/>
    <x v="0"/>
    <n v="5135.7299999999996"/>
    <n v="3088.68"/>
    <n v="154.43"/>
    <s v="12/27/2023"/>
    <s v="8/1/2023"/>
    <n v="500"/>
    <n v="2730"/>
    <s v="10/7/2023"/>
    <s v="Praise"/>
    <s v="Pending"/>
    <s v="12/14/2023"/>
    <n v="1"/>
    <x v="11"/>
    <x v="3"/>
  </r>
  <r>
    <n v="2731"/>
    <s v="Brian"/>
    <s v="Lopez"/>
    <n v="47"/>
    <x v="2"/>
    <s v="Address_2731"/>
    <x v="10"/>
    <n v="19458797584"/>
    <s v="brian.lopez@kag.com"/>
    <x v="0"/>
    <n v="4841.74"/>
    <s v="1/25/2015"/>
    <s v="6/27/2023"/>
    <n v="2731"/>
    <n v="45138"/>
    <x v="0"/>
    <n v="3647.66"/>
    <n v="8489.4"/>
    <x v="46"/>
    <n v="2731"/>
    <n v="27176.65"/>
    <x v="0"/>
    <n v="1.1200000000000001"/>
    <n v="60"/>
    <s v="1/26/2022"/>
    <x v="1"/>
    <n v="2731"/>
    <x v="1"/>
    <n v="3641.02"/>
    <n v="2728.62"/>
    <n v="136.43"/>
    <s v="7/27/2023"/>
    <s v="5/23/2023"/>
    <n v="3653"/>
    <n v="2731"/>
    <s v="9/18/2023"/>
    <s v="Suggestion"/>
    <s v="Pending"/>
    <s v="5/22/2023"/>
    <n v="1"/>
    <x v="2"/>
    <x v="1"/>
  </r>
  <r>
    <n v="2732"/>
    <s v="Charles"/>
    <s v="Flores"/>
    <n v="63"/>
    <x v="2"/>
    <s v="Address_2732"/>
    <x v="22"/>
    <n v="19458797585"/>
    <s v="charles.flores@kag.com"/>
    <x v="1"/>
    <n v="1394.39"/>
    <s v="4/5/2022"/>
    <s v="7/7/2023"/>
    <n v="2732"/>
    <n v="45291"/>
    <x v="0"/>
    <n v="3220.22"/>
    <n v="-1825.83"/>
    <x v="83"/>
    <n v="2732"/>
    <n v="32681.14"/>
    <x v="1"/>
    <n v="6.42"/>
    <n v="48"/>
    <s v="8/26/2020"/>
    <x v="0"/>
    <n v="2732"/>
    <x v="0"/>
    <n v="4919.62"/>
    <n v="187.83"/>
    <n v="9.39"/>
    <s v="6/21/2023"/>
    <s v="8/1/2023"/>
    <n v="6322"/>
    <n v="2732"/>
    <s v="8/11/2023"/>
    <s v="Praise"/>
    <s v="Resolved"/>
    <s v="6/29/2023"/>
    <n v="1"/>
    <x v="0"/>
    <x v="3"/>
  </r>
  <r>
    <n v="2733"/>
    <s v="Karen"/>
    <s v="Johnson"/>
    <n v="47"/>
    <x v="1"/>
    <s v="Address_2733"/>
    <x v="0"/>
    <n v="19458797586"/>
    <s v="karen.johnson@kag.com"/>
    <x v="1"/>
    <n v="8770.33"/>
    <s v="9/11/2017"/>
    <s v="8/3/2023"/>
    <n v="2733"/>
    <n v="45031"/>
    <x v="0"/>
    <n v="2385.87"/>
    <n v="6384.46"/>
    <x v="49"/>
    <n v="2733"/>
    <n v="28180.34"/>
    <x v="2"/>
    <n v="9.83"/>
    <n v="60"/>
    <s v="7/27/2022"/>
    <x v="0"/>
    <n v="2733"/>
    <x v="0"/>
    <n v="4227.8500000000004"/>
    <n v="186.88"/>
    <n v="9.34"/>
    <s v="7/11/2023"/>
    <s v="2/20/2023"/>
    <n v="2024"/>
    <n v="2733"/>
    <s v="3/23/2023"/>
    <s v="Praise"/>
    <s v="Resolved"/>
    <s v="10/11/2023"/>
    <n v="1"/>
    <x v="1"/>
    <x v="1"/>
  </r>
  <r>
    <n v="2734"/>
    <s v="Paul"/>
    <s v="Scott"/>
    <n v="39"/>
    <x v="2"/>
    <s v="Address_2734"/>
    <x v="39"/>
    <n v="19458797587"/>
    <s v="paul.scott@kag.com"/>
    <x v="0"/>
    <n v="7869.18"/>
    <s v="10/24/2011"/>
    <s v="12/12/2023"/>
    <n v="2734"/>
    <n v="45263"/>
    <x v="0"/>
    <n v="3374.94"/>
    <n v="11244.12"/>
    <x v="60"/>
    <n v="2734"/>
    <n v="37764.25"/>
    <x v="2"/>
    <n v="4.78"/>
    <n v="12"/>
    <s v="2/14/2020"/>
    <x v="1"/>
    <n v="2734"/>
    <x v="2"/>
    <n v="1176.05"/>
    <n v="750.38"/>
    <n v="37.520000000000003"/>
    <s v="2/22/2023"/>
    <s v="4/8/2023"/>
    <n v="2773"/>
    <n v="2734"/>
    <s v="6/23/2023"/>
    <s v="Praise"/>
    <s v="Pending"/>
    <s v="7/26/2023"/>
    <n v="1"/>
    <x v="0"/>
    <x v="0"/>
  </r>
  <r>
    <n v="2735"/>
    <s v="Brian"/>
    <s v="Wilson"/>
    <n v="62"/>
    <x v="0"/>
    <s v="Address_2735"/>
    <x v="28"/>
    <n v="19458797588"/>
    <s v="brian.wilson@kag.com"/>
    <x v="1"/>
    <n v="5664.97"/>
    <s v="5/31/2010"/>
    <s v="7/20/2023"/>
    <n v="2735"/>
    <n v="45025"/>
    <x v="0"/>
    <n v="4234.03"/>
    <n v="9899"/>
    <x v="88"/>
    <n v="2735"/>
    <n v="44831.86"/>
    <x v="2"/>
    <n v="2.91"/>
    <n v="24"/>
    <s v="2/3/2022"/>
    <x v="2"/>
    <n v="2735"/>
    <x v="0"/>
    <n v="2139.85"/>
    <n v="3586.48"/>
    <n v="179.32"/>
    <s v="5/25/2023"/>
    <s v="12/29/2023"/>
    <n v="3594"/>
    <n v="2735"/>
    <s v="6/24/2023"/>
    <s v="Complaint"/>
    <s v="Resolved"/>
    <s v="9/10/2023"/>
    <n v="1"/>
    <x v="1"/>
    <x v="3"/>
  </r>
  <r>
    <n v="2736"/>
    <s v="Emily"/>
    <s v="Thomas"/>
    <n v="18"/>
    <x v="1"/>
    <s v="Address_2736"/>
    <x v="7"/>
    <n v="19458797589"/>
    <s v="emily.thomas@kag.com"/>
    <x v="0"/>
    <n v="7242.48"/>
    <s v="2/20/2005"/>
    <s v="11/10/2023"/>
    <n v="2736"/>
    <n v="44967"/>
    <x v="0"/>
    <n v="3096.13"/>
    <n v="10338.61"/>
    <x v="95"/>
    <n v="2736"/>
    <n v="27270.35"/>
    <x v="0"/>
    <n v="1.1200000000000001"/>
    <n v="48"/>
    <s v="4/3/2020"/>
    <x v="0"/>
    <n v="2736"/>
    <x v="2"/>
    <n v="1708"/>
    <n v="4296.2299999999996"/>
    <n v="214.81"/>
    <s v="8/25/2023"/>
    <s v="12/28/2023"/>
    <n v="4463"/>
    <n v="2736"/>
    <s v="3/22/2023"/>
    <s v="Complaint"/>
    <s v="Resolved"/>
    <s v="6/7/2023"/>
    <n v="1"/>
    <x v="9"/>
    <x v="2"/>
  </r>
  <r>
    <n v="2737"/>
    <s v="Margaret"/>
    <s v="Jackson"/>
    <n v="32"/>
    <x v="2"/>
    <s v="Address_2737"/>
    <x v="38"/>
    <n v="19458797590"/>
    <s v="margaret.jackson@kag.com"/>
    <x v="0"/>
    <n v="594.9"/>
    <s v="4/8/2003"/>
    <s v="6/21/2023"/>
    <n v="2737"/>
    <n v="44986"/>
    <x v="1"/>
    <n v="4534.8599999999997"/>
    <n v="5129.76"/>
    <x v="22"/>
    <n v="2737"/>
    <n v="6406.74"/>
    <x v="2"/>
    <n v="5.62"/>
    <n v="48"/>
    <s v="1/3/2022"/>
    <x v="0"/>
    <n v="2737"/>
    <x v="2"/>
    <n v="3149.14"/>
    <n v="127.73"/>
    <n v="6.39"/>
    <s v="3/10/2023"/>
    <s v="8/30/2023"/>
    <n v="7811"/>
    <n v="2737"/>
    <s v="1/19/2023"/>
    <s v="Praise"/>
    <s v="Resolved"/>
    <s v="9/18/2023"/>
    <n v="1"/>
    <x v="11"/>
    <x v="4"/>
  </r>
  <r>
    <n v="2738"/>
    <s v="Thomas"/>
    <s v="King"/>
    <n v="42"/>
    <x v="0"/>
    <s v="Address_2738"/>
    <x v="33"/>
    <n v="19458797591"/>
    <s v="thomas.king@kag.com"/>
    <x v="0"/>
    <n v="2114.83"/>
    <s v="6/3/2004"/>
    <s v="7/26/2023"/>
    <n v="2738"/>
    <n v="45013"/>
    <x v="0"/>
    <n v="1015.46"/>
    <n v="1099.3699999999999"/>
    <x v="81"/>
    <n v="2738"/>
    <n v="7420.61"/>
    <x v="1"/>
    <n v="9.93"/>
    <n v="48"/>
    <s v="7/13/2020"/>
    <x v="2"/>
    <n v="2738"/>
    <x v="2"/>
    <n v="1898"/>
    <n v="4091.01"/>
    <n v="204.55"/>
    <s v="3/16/2023"/>
    <s v="6/20/2023"/>
    <n v="1001"/>
    <n v="2738"/>
    <s v="10/26/2023"/>
    <s v="Suggestion"/>
    <s v="Resolved"/>
    <s v="7/15/2023"/>
    <n v="1"/>
    <x v="11"/>
    <x v="0"/>
  </r>
  <r>
    <n v="2739"/>
    <s v="Andrew"/>
    <s v="Baker"/>
    <n v="37"/>
    <x v="1"/>
    <s v="Address_2739"/>
    <x v="1"/>
    <n v="19458797592"/>
    <s v="andrew.baker@kag.com"/>
    <x v="0"/>
    <n v="6250"/>
    <s v="10/2/2006"/>
    <s v="10/15/2023"/>
    <n v="2739"/>
    <n v="44969"/>
    <x v="2"/>
    <n v="4417.95"/>
    <n v="10667.95"/>
    <x v="21"/>
    <n v="2739"/>
    <n v="19420"/>
    <x v="1"/>
    <n v="9.85"/>
    <n v="24"/>
    <s v="1/29/2022"/>
    <x v="1"/>
    <n v="2739"/>
    <x v="1"/>
    <n v="3071.78"/>
    <n v="2326.88"/>
    <n v="116.34"/>
    <s v="12/9/2023"/>
    <s v="5/15/2023"/>
    <n v="1204"/>
    <n v="2739"/>
    <s v="1/25/2023"/>
    <s v="Complaint"/>
    <s v="Resolved"/>
    <s v="3/12/2023"/>
    <n v="1"/>
    <x v="9"/>
    <x v="0"/>
  </r>
  <r>
    <n v="2740"/>
    <s v="Ronald"/>
    <s v="Rivera"/>
    <n v="24"/>
    <x v="2"/>
    <s v="Address_2740"/>
    <x v="21"/>
    <n v="19458797593"/>
    <s v="ronald.rivera@kag.com"/>
    <x v="0"/>
    <n v="4826.95"/>
    <s v="9/22/2008"/>
    <s v="2/28/2023"/>
    <n v="2740"/>
    <n v="45234"/>
    <x v="1"/>
    <n v="2712.26"/>
    <n v="7539.21"/>
    <x v="63"/>
    <n v="2740"/>
    <n v="25318.34"/>
    <x v="1"/>
    <n v="1.91"/>
    <n v="60"/>
    <s v="5/26/2021"/>
    <x v="1"/>
    <n v="2740"/>
    <x v="0"/>
    <n v="1036.49"/>
    <n v="2006.1"/>
    <n v="100.3"/>
    <s v="9/30/2023"/>
    <s v="8/10/2023"/>
    <n v="75"/>
    <n v="2740"/>
    <s v="4/19/2023"/>
    <s v="Complaint"/>
    <s v="Pending"/>
    <s v="6/16/2023"/>
    <n v="1"/>
    <x v="4"/>
    <x v="2"/>
  </r>
  <r>
    <n v="2741"/>
    <s v="William"/>
    <s v="Garcia"/>
    <n v="33"/>
    <x v="1"/>
    <s v="Address_2741"/>
    <x v="27"/>
    <n v="19458797594"/>
    <s v="william.garcia@kag.com"/>
    <x v="0"/>
    <n v="6085.77"/>
    <s v="6/24/2018"/>
    <s v="12/25/2023"/>
    <n v="2741"/>
    <n v="44947"/>
    <x v="2"/>
    <n v="4209.71"/>
    <n v="1876.06"/>
    <x v="90"/>
    <n v="2741"/>
    <n v="12027.47"/>
    <x v="1"/>
    <n v="8.35"/>
    <n v="36"/>
    <s v="3/14/2021"/>
    <x v="2"/>
    <n v="2741"/>
    <x v="2"/>
    <n v="9899.02"/>
    <n v="2723.38"/>
    <n v="136.16999999999999"/>
    <s v="4/9/2023"/>
    <s v="9/9/2023"/>
    <n v="8318"/>
    <n v="2741"/>
    <s v="1/4/2023"/>
    <s v="Complaint"/>
    <s v="Pending"/>
    <s v="6/12/2023"/>
    <n v="1"/>
    <x v="3"/>
    <x v="4"/>
  </r>
  <r>
    <n v="2742"/>
    <s v="Charles"/>
    <s v="Gonzalez"/>
    <n v="69"/>
    <x v="0"/>
    <s v="Address_2742"/>
    <x v="14"/>
    <n v="19458797595"/>
    <s v="charles.gonzalez@kag.com"/>
    <x v="1"/>
    <n v="980.79"/>
    <s v="6/21/2005"/>
    <s v="8/24/2023"/>
    <n v="2742"/>
    <n v="45078"/>
    <x v="0"/>
    <n v="3721.61"/>
    <n v="-2740.82"/>
    <x v="39"/>
    <n v="2742"/>
    <n v="23184.76"/>
    <x v="0"/>
    <n v="2.56"/>
    <n v="48"/>
    <s v="11/1/2021"/>
    <x v="2"/>
    <n v="2742"/>
    <x v="0"/>
    <n v="1983.17"/>
    <n v="4684.9399999999996"/>
    <n v="234.25"/>
    <s v="12/2/2023"/>
    <s v="1/18/2023"/>
    <n v="3292"/>
    <n v="2742"/>
    <s v="2/2/2023"/>
    <s v="Complaint"/>
    <s v="Resolved"/>
    <s v="4/2/2023"/>
    <n v="1"/>
    <x v="7"/>
    <x v="3"/>
  </r>
  <r>
    <n v="2743"/>
    <s v="Sandra"/>
    <s v="Scott"/>
    <n v="40"/>
    <x v="0"/>
    <s v="Address_2743"/>
    <x v="30"/>
    <n v="19458797596"/>
    <s v="sandra.scott@kag.com"/>
    <x v="1"/>
    <n v="6558.98"/>
    <s v="10/20/2014"/>
    <s v="3/22/2023"/>
    <n v="2743"/>
    <n v="45048"/>
    <x v="0"/>
    <n v="297.62"/>
    <n v="6856.6"/>
    <x v="29"/>
    <n v="2743"/>
    <n v="7650.96"/>
    <x v="0"/>
    <n v="8.2799999999999994"/>
    <n v="24"/>
    <s v="6/9/2021"/>
    <x v="2"/>
    <n v="2743"/>
    <x v="1"/>
    <n v="8560.7099999999991"/>
    <n v="2844.44"/>
    <n v="142.22"/>
    <s v="10/17/2023"/>
    <s v="12/21/2023"/>
    <n v="7362"/>
    <n v="2743"/>
    <s v="6/11/2023"/>
    <s v="Suggestion"/>
    <s v="Resolved"/>
    <s v="10/20/2023"/>
    <n v="1"/>
    <x v="10"/>
    <x v="0"/>
  </r>
  <r>
    <n v="2744"/>
    <s v="Patricia"/>
    <s v="Perez"/>
    <n v="38"/>
    <x v="1"/>
    <s v="Address_2744"/>
    <x v="7"/>
    <n v="19458797597"/>
    <s v="patricia.perez@kag.com"/>
    <x v="0"/>
    <n v="8055.8"/>
    <s v="4/14/2021"/>
    <s v="6/26/2023"/>
    <n v="2744"/>
    <n v="45098"/>
    <x v="1"/>
    <n v="4190.6000000000004"/>
    <n v="3865.2"/>
    <x v="25"/>
    <n v="2744"/>
    <n v="12800.67"/>
    <x v="1"/>
    <n v="8.68"/>
    <n v="12"/>
    <s v="2/2/2021"/>
    <x v="0"/>
    <n v="2744"/>
    <x v="2"/>
    <n v="1918.7"/>
    <n v="522.9"/>
    <n v="26.14"/>
    <s v="2/20/2023"/>
    <s v="4/5/2023"/>
    <n v="918"/>
    <n v="2744"/>
    <s v="10/14/2023"/>
    <s v="Suggestion"/>
    <s v="Pending"/>
    <s v="11/20/2023"/>
    <n v="1"/>
    <x v="7"/>
    <x v="0"/>
  </r>
  <r>
    <n v="2745"/>
    <s v="Kimberly"/>
    <s v="Moore"/>
    <n v="18"/>
    <x v="0"/>
    <s v="Address_2745"/>
    <x v="20"/>
    <n v="19458797598"/>
    <s v="kimberly.moore@kag.com"/>
    <x v="1"/>
    <n v="5508.12"/>
    <s v="11/13/2006"/>
    <s v="11/13/2023"/>
    <n v="2745"/>
    <n v="45137"/>
    <x v="0"/>
    <n v="1693.07"/>
    <n v="7201.19"/>
    <x v="60"/>
    <n v="2745"/>
    <n v="36963.99"/>
    <x v="1"/>
    <n v="1.07"/>
    <n v="24"/>
    <s v="11/20/2021"/>
    <x v="0"/>
    <n v="2745"/>
    <x v="2"/>
    <n v="3802"/>
    <n v="2358.87"/>
    <n v="117.94"/>
    <s v="4/17/2023"/>
    <s v="1/1/2023"/>
    <n v="9180"/>
    <n v="2745"/>
    <s v="12/13/2023"/>
    <s v="Complaint"/>
    <s v="Pending"/>
    <s v="11/10/2023"/>
    <n v="1"/>
    <x v="2"/>
    <x v="2"/>
  </r>
  <r>
    <n v="2746"/>
    <s v="Deborah"/>
    <s v="Lopez"/>
    <n v="64"/>
    <x v="0"/>
    <s v="Address_2746"/>
    <x v="39"/>
    <n v="19458797599"/>
    <s v="deborah.lopez@kag.com"/>
    <x v="0"/>
    <n v="3638.33"/>
    <s v="9/29/2002"/>
    <s v="2/9/2023"/>
    <n v="2746"/>
    <n v="45059"/>
    <x v="1"/>
    <n v="2121.44"/>
    <n v="1516.89"/>
    <x v="86"/>
    <n v="2746"/>
    <n v="49292.95"/>
    <x v="2"/>
    <n v="3.14"/>
    <n v="48"/>
    <s v="6/19/2021"/>
    <x v="0"/>
    <n v="2746"/>
    <x v="2"/>
    <n v="9473.99"/>
    <n v="4889.2299999999996"/>
    <n v="244.46"/>
    <s v="9/12/2023"/>
    <s v="9/11/2023"/>
    <n v="8684"/>
    <n v="2746"/>
    <s v="12/17/2023"/>
    <s v="Suggestion"/>
    <s v="Resolved"/>
    <s v="4/24/2023"/>
    <n v="1"/>
    <x v="10"/>
    <x v="3"/>
  </r>
  <r>
    <n v="2747"/>
    <s v="Karen"/>
    <s v="Robinson"/>
    <n v="37"/>
    <x v="1"/>
    <s v="Address_2747"/>
    <x v="12"/>
    <n v="19458797600"/>
    <s v="karen.robinson@kag.com"/>
    <x v="0"/>
    <n v="1829.01"/>
    <s v="5/28/2000"/>
    <s v="3/23/2023"/>
    <n v="2747"/>
    <n v="45226"/>
    <x v="1"/>
    <n v="65.260000000000005"/>
    <n v="1894.27"/>
    <x v="16"/>
    <n v="2747"/>
    <n v="10123.950000000001"/>
    <x v="0"/>
    <n v="1.51"/>
    <n v="60"/>
    <s v="11/29/2022"/>
    <x v="2"/>
    <n v="2747"/>
    <x v="2"/>
    <n v="3797.15"/>
    <n v="816.59"/>
    <n v="40.83"/>
    <s v="8/3/2023"/>
    <s v="2/17/2023"/>
    <n v="3537"/>
    <n v="2747"/>
    <s v="10/30/2023"/>
    <s v="Complaint"/>
    <s v="Pending"/>
    <s v="9/24/2023"/>
    <n v="-1"/>
    <x v="8"/>
    <x v="0"/>
  </r>
  <r>
    <n v="2748"/>
    <s v="Michelle"/>
    <s v="Flores"/>
    <n v="64"/>
    <x v="1"/>
    <s v="Address_2748"/>
    <x v="10"/>
    <n v="19458797601"/>
    <s v="michelle.flores@kag.com"/>
    <x v="1"/>
    <n v="2727.01"/>
    <s v="3/16/2005"/>
    <s v="6/11/2023"/>
    <n v="2748"/>
    <n v="45145"/>
    <x v="0"/>
    <n v="3796.02"/>
    <n v="6523.03"/>
    <x v="78"/>
    <n v="2748"/>
    <n v="17615.73"/>
    <x v="1"/>
    <n v="5.49"/>
    <n v="60"/>
    <s v="8/2/2022"/>
    <x v="2"/>
    <n v="2748"/>
    <x v="2"/>
    <n v="6891.73"/>
    <n v="2310.9"/>
    <n v="115.55"/>
    <s v="10/23/2023"/>
    <s v="2/27/2023"/>
    <n v="725"/>
    <n v="2748"/>
    <s v="12/11/2023"/>
    <s v="Complaint"/>
    <s v="Resolved"/>
    <s v="9/17/2023"/>
    <n v="1"/>
    <x v="5"/>
    <x v="3"/>
  </r>
  <r>
    <n v="2749"/>
    <s v="Andrew"/>
    <s v="Miller"/>
    <n v="36"/>
    <x v="2"/>
    <s v="Address_2749"/>
    <x v="32"/>
    <n v="19458797602"/>
    <s v="andrew.miller@kag.com"/>
    <x v="1"/>
    <n v="5273.08"/>
    <s v="1/11/2016"/>
    <s v="4/23/2023"/>
    <n v="2749"/>
    <n v="45260"/>
    <x v="1"/>
    <n v="2340.12"/>
    <n v="7613.2"/>
    <x v="48"/>
    <n v="2749"/>
    <n v="18183.650000000001"/>
    <x v="2"/>
    <n v="1.24"/>
    <n v="12"/>
    <s v="1/6/2022"/>
    <x v="1"/>
    <n v="2749"/>
    <x v="1"/>
    <n v="3864.51"/>
    <n v="3485.35"/>
    <n v="174.27"/>
    <s v="7/30/2023"/>
    <s v="10/22/2023"/>
    <n v="9042"/>
    <n v="2749"/>
    <s v="12/11/2023"/>
    <s v="Praise"/>
    <s v="Resolved"/>
    <s v="11/20/2023"/>
    <n v="1"/>
    <x v="4"/>
    <x v="0"/>
  </r>
  <r>
    <n v="2750"/>
    <s v="Kenneth"/>
    <s v="Young"/>
    <n v="23"/>
    <x v="2"/>
    <s v="Address_2750"/>
    <x v="9"/>
    <n v="19458797603"/>
    <s v="kenneth.young@kag.com"/>
    <x v="0"/>
    <n v="2629.63"/>
    <s v="10/6/2004"/>
    <s v="3/30/2023"/>
    <n v="2750"/>
    <n v="44991"/>
    <x v="1"/>
    <n v="4698.7"/>
    <n v="7328.33"/>
    <x v="83"/>
    <n v="2750"/>
    <n v="11942.98"/>
    <x v="0"/>
    <n v="6.63"/>
    <n v="48"/>
    <s v="11/22/2020"/>
    <x v="2"/>
    <n v="2750"/>
    <x v="2"/>
    <n v="9486"/>
    <n v="1824.88"/>
    <n v="91.24"/>
    <s v="10/17/2023"/>
    <s v="5/19/2023"/>
    <n v="7593"/>
    <n v="2750"/>
    <s v="11/7/2023"/>
    <s v="Suggestion"/>
    <s v="Resolved"/>
    <s v="3/31/2023"/>
    <n v="1"/>
    <x v="11"/>
    <x v="2"/>
  </r>
  <r>
    <n v="2751"/>
    <s v="Mark"/>
    <s v="Mitchell"/>
    <n v="55"/>
    <x v="1"/>
    <s v="Address_2751"/>
    <x v="7"/>
    <n v="19458797604"/>
    <s v="mark.mitchell@kag.com"/>
    <x v="0"/>
    <n v="7801.66"/>
    <s v="8/28/2011"/>
    <s v="1/12/2023"/>
    <n v="2751"/>
    <n v="45085"/>
    <x v="1"/>
    <n v="1412.18"/>
    <n v="6389.48"/>
    <x v="16"/>
    <n v="2751"/>
    <n v="10998.79"/>
    <x v="1"/>
    <n v="6.02"/>
    <n v="12"/>
    <s v="1/9/2022"/>
    <x v="1"/>
    <n v="2751"/>
    <x v="2"/>
    <n v="1094.28"/>
    <n v="3845.33"/>
    <n v="192.27"/>
    <s v="8/24/2023"/>
    <s v="11/21/2023"/>
    <n v="4528"/>
    <n v="2751"/>
    <s v="4/17/2023"/>
    <s v="Praise"/>
    <s v="Pending"/>
    <s v="3/14/2023"/>
    <n v="1"/>
    <x v="7"/>
    <x v="1"/>
  </r>
  <r>
    <n v="2752"/>
    <s v="Mark"/>
    <s v="Jackson"/>
    <n v="49"/>
    <x v="0"/>
    <s v="Address_2752"/>
    <x v="17"/>
    <n v="19458797605"/>
    <s v="mark.jackson@kag.com"/>
    <x v="0"/>
    <n v="1404.24"/>
    <s v="8/20/2016"/>
    <s v="12/29/2023"/>
    <n v="2752"/>
    <n v="45227"/>
    <x v="0"/>
    <n v="2485.4"/>
    <n v="-1081.1600000000001"/>
    <x v="19"/>
    <n v="2752"/>
    <n v="7453.02"/>
    <x v="2"/>
    <n v="4.41"/>
    <n v="12"/>
    <s v="1/27/2021"/>
    <x v="0"/>
    <n v="2752"/>
    <x v="2"/>
    <n v="3260.21"/>
    <n v="1060.82"/>
    <n v="53.04"/>
    <s v="4/30/2023"/>
    <s v="7/2/2023"/>
    <n v="361"/>
    <n v="2752"/>
    <s v="5/19/2023"/>
    <s v="Praise"/>
    <s v="Resolved"/>
    <s v="3/18/2023"/>
    <n v="1"/>
    <x v="8"/>
    <x v="1"/>
  </r>
  <r>
    <n v="2753"/>
    <s v="Donna"/>
    <s v="Garcia"/>
    <n v="18"/>
    <x v="0"/>
    <s v="Address_2753"/>
    <x v="22"/>
    <n v="19458797606"/>
    <s v="donna.garcia@kag.com"/>
    <x v="0"/>
    <n v="5212.6000000000004"/>
    <s v="4/11/2008"/>
    <s v="9/22/2023"/>
    <n v="2753"/>
    <n v="45040"/>
    <x v="1"/>
    <n v="2061.56"/>
    <n v="7274.16"/>
    <x v="46"/>
    <n v="2753"/>
    <n v="45468.22"/>
    <x v="0"/>
    <n v="5.16"/>
    <n v="48"/>
    <s v="4/26/2021"/>
    <x v="1"/>
    <n v="2753"/>
    <x v="2"/>
    <n v="4718.58"/>
    <n v="467.76"/>
    <n v="23.39"/>
    <s v="2/9/2023"/>
    <s v="10/18/2023"/>
    <n v="1294"/>
    <n v="2753"/>
    <s v="11/20/2023"/>
    <s v="Suggestion"/>
    <s v="Pending"/>
    <s v="6/29/2023"/>
    <n v="1"/>
    <x v="1"/>
    <x v="2"/>
  </r>
  <r>
    <n v="2754"/>
    <s v="Carol"/>
    <s v="Martin"/>
    <n v="47"/>
    <x v="1"/>
    <s v="Address_2754"/>
    <x v="26"/>
    <n v="19458797607"/>
    <s v="carol.martin@kag.com"/>
    <x v="1"/>
    <n v="5010.07"/>
    <s v="4/9/2015"/>
    <s v="8/20/2023"/>
    <n v="2754"/>
    <n v="45000"/>
    <x v="2"/>
    <n v="3962.63"/>
    <n v="1047.44"/>
    <x v="33"/>
    <n v="2754"/>
    <n v="32819.25"/>
    <x v="0"/>
    <n v="9.91"/>
    <n v="60"/>
    <s v="10/20/2021"/>
    <x v="2"/>
    <n v="2754"/>
    <x v="1"/>
    <n v="8420.2199999999993"/>
    <n v="1645.38"/>
    <n v="82.27"/>
    <s v="5/26/2023"/>
    <s v="1/27/2023"/>
    <n v="4857"/>
    <n v="2754"/>
    <s v="9/8/2023"/>
    <s v="Complaint"/>
    <s v="Pending"/>
    <s v="3/20/2023"/>
    <n v="1"/>
    <x v="11"/>
    <x v="1"/>
  </r>
  <r>
    <n v="2755"/>
    <s v="Charles"/>
    <s v="Clark"/>
    <n v="33"/>
    <x v="1"/>
    <s v="Address_2755"/>
    <x v="21"/>
    <n v="19458797608"/>
    <s v="charles.clark@kag.com"/>
    <x v="1"/>
    <n v="1475.03"/>
    <s v="12/7/2015"/>
    <s v="3/30/2023"/>
    <n v="2755"/>
    <n v="45237"/>
    <x v="1"/>
    <n v="2682.86"/>
    <n v="4157.8900000000003"/>
    <x v="39"/>
    <n v="2755"/>
    <n v="15232.93"/>
    <x v="0"/>
    <n v="2.5099999999999998"/>
    <n v="60"/>
    <s v="8/11/2020"/>
    <x v="0"/>
    <n v="2755"/>
    <x v="0"/>
    <n v="6157.17"/>
    <n v="4343.04"/>
    <n v="217.15"/>
    <s v="8/24/2023"/>
    <s v="11/18/2023"/>
    <n v="958"/>
    <n v="2755"/>
    <s v="5/11/2023"/>
    <s v="Complaint"/>
    <s v="Pending"/>
    <s v="12/29/2023"/>
    <n v="1"/>
    <x v="4"/>
    <x v="4"/>
  </r>
  <r>
    <n v="2756"/>
    <s v="Carol"/>
    <s v="Nelson"/>
    <n v="44"/>
    <x v="1"/>
    <s v="Address_2756"/>
    <x v="32"/>
    <n v="19458797609"/>
    <s v="carol.nelson@kag.com"/>
    <x v="0"/>
    <n v="9950.3799999999992"/>
    <s v="10/27/2020"/>
    <s v="8/4/2023"/>
    <n v="2756"/>
    <n v="44986"/>
    <x v="1"/>
    <n v="2304.79"/>
    <n v="7645.59"/>
    <x v="24"/>
    <n v="2756"/>
    <n v="13646.63"/>
    <x v="1"/>
    <n v="7.58"/>
    <n v="60"/>
    <s v="5/31/2022"/>
    <x v="1"/>
    <n v="2756"/>
    <x v="1"/>
    <n v="9053.2199999999993"/>
    <n v="3571.11"/>
    <n v="178.56"/>
    <s v="7/19/2023"/>
    <s v="4/23/2023"/>
    <n v="6760"/>
    <n v="2756"/>
    <s v="1/3/2023"/>
    <s v="Suggestion"/>
    <s v="Resolved"/>
    <s v="6/4/2023"/>
    <n v="1"/>
    <x v="11"/>
    <x v="0"/>
  </r>
  <r>
    <n v="2757"/>
    <s v="Richard"/>
    <s v="Torres"/>
    <n v="35"/>
    <x v="0"/>
    <s v="Address_2757"/>
    <x v="25"/>
    <n v="19458797610"/>
    <s v="richard.torres@kag.com"/>
    <x v="1"/>
    <n v="8249.0400000000009"/>
    <s v="1/21/2022"/>
    <s v="2/18/2023"/>
    <n v="2757"/>
    <n v="45180"/>
    <x v="0"/>
    <n v="4734.63"/>
    <n v="12983.67"/>
    <x v="33"/>
    <n v="2757"/>
    <n v="29896.43"/>
    <x v="0"/>
    <n v="6.81"/>
    <n v="60"/>
    <s v="6/16/2021"/>
    <x v="1"/>
    <n v="2757"/>
    <x v="1"/>
    <n v="8953.5400000000009"/>
    <n v="4915.1899999999996"/>
    <n v="245.76"/>
    <s v="10/7/2023"/>
    <s v="8/10/2023"/>
    <n v="615"/>
    <n v="2757"/>
    <s v="4/7/2023"/>
    <s v="Praise"/>
    <s v="Resolved"/>
    <s v="9/22/2023"/>
    <n v="1"/>
    <x v="6"/>
    <x v="4"/>
  </r>
  <r>
    <n v="2758"/>
    <s v="Ronald"/>
    <s v="Mitchell"/>
    <n v="30"/>
    <x v="2"/>
    <s v="Address_2758"/>
    <x v="28"/>
    <n v="19458797611"/>
    <s v="ronald.mitchell@kag.com"/>
    <x v="1"/>
    <n v="3926.67"/>
    <s v="12/1/2001"/>
    <s v="9/27/2023"/>
    <n v="2758"/>
    <n v="45169"/>
    <x v="1"/>
    <n v="1895.94"/>
    <n v="5822.61"/>
    <x v="96"/>
    <n v="2758"/>
    <n v="35163.9"/>
    <x v="1"/>
    <n v="6.97"/>
    <n v="60"/>
    <s v="3/1/2020"/>
    <x v="1"/>
    <n v="2758"/>
    <x v="1"/>
    <n v="9597.86"/>
    <n v="1649.02"/>
    <n v="82.45"/>
    <s v="4/21/2023"/>
    <s v="11/6/2023"/>
    <n v="554"/>
    <n v="2758"/>
    <s v="1/5/2023"/>
    <s v="Complaint"/>
    <s v="Pending"/>
    <s v="1/18/2023"/>
    <n v="1"/>
    <x v="5"/>
    <x v="4"/>
  </r>
  <r>
    <n v="2759"/>
    <s v="Kenneth"/>
    <s v="Miller"/>
    <n v="61"/>
    <x v="2"/>
    <s v="Address_2759"/>
    <x v="38"/>
    <n v="19458797612"/>
    <s v="kenneth.miller@kag.com"/>
    <x v="1"/>
    <n v="6880.57"/>
    <s v="11/17/2018"/>
    <s v="10/31/2023"/>
    <n v="2759"/>
    <n v="45041"/>
    <x v="0"/>
    <n v="2455.19"/>
    <n v="4425.38"/>
    <x v="86"/>
    <n v="2759"/>
    <n v="13397.42"/>
    <x v="1"/>
    <n v="4.1100000000000003"/>
    <n v="12"/>
    <s v="10/16/2020"/>
    <x v="1"/>
    <n v="2759"/>
    <x v="2"/>
    <n v="2644.35"/>
    <n v="2512.1799999999998"/>
    <n v="125.61"/>
    <s v="8/22/2023"/>
    <s v="9/24/2023"/>
    <n v="467"/>
    <n v="2759"/>
    <s v="10/6/2023"/>
    <s v="Praise"/>
    <s v="Resolved"/>
    <s v="8/12/2023"/>
    <n v="1"/>
    <x v="1"/>
    <x v="3"/>
  </r>
  <r>
    <n v="2760"/>
    <s v="Thomas"/>
    <s v="Jones"/>
    <n v="67"/>
    <x v="0"/>
    <s v="Address_2760"/>
    <x v="15"/>
    <n v="19458797613"/>
    <s v="thomas.jones@kag.com"/>
    <x v="1"/>
    <n v="7194.15"/>
    <s v="7/22/2021"/>
    <s v="11/9/2023"/>
    <n v="2760"/>
    <n v="45221"/>
    <x v="1"/>
    <n v="2775.16"/>
    <n v="9969.31"/>
    <x v="45"/>
    <n v="2760"/>
    <n v="18010.98"/>
    <x v="0"/>
    <n v="2.95"/>
    <n v="36"/>
    <s v="2/20/2021"/>
    <x v="0"/>
    <n v="2760"/>
    <x v="0"/>
    <n v="4800.7299999999996"/>
    <n v="2116.88"/>
    <n v="105.84"/>
    <s v="8/18/2023"/>
    <s v="8/29/2023"/>
    <n v="2675"/>
    <n v="2760"/>
    <s v="11/19/2023"/>
    <s v="Praise"/>
    <s v="Resolved"/>
    <s v="6/15/2023"/>
    <n v="1"/>
    <x v="8"/>
    <x v="3"/>
  </r>
  <r>
    <n v="2761"/>
    <s v="David"/>
    <s v="Hernandez"/>
    <n v="45"/>
    <x v="2"/>
    <s v="Address_2761"/>
    <x v="39"/>
    <n v="19458797614"/>
    <s v="david.hernandez@kag.com"/>
    <x v="0"/>
    <n v="6546.37"/>
    <s v="7/25/2014"/>
    <s v="12/15/2023"/>
    <n v="2761"/>
    <n v="45030"/>
    <x v="2"/>
    <n v="278.79000000000002"/>
    <n v="6267.58"/>
    <x v="77"/>
    <n v="2761"/>
    <n v="15240"/>
    <x v="1"/>
    <n v="6.86"/>
    <n v="48"/>
    <s v="4/7/2021"/>
    <x v="0"/>
    <n v="2761"/>
    <x v="2"/>
    <n v="4846.91"/>
    <n v="2436.4899999999998"/>
    <n v="121.82"/>
    <s v="6/8/2023"/>
    <s v="12/8/2023"/>
    <n v="8174"/>
    <n v="2761"/>
    <s v="1/13/2023"/>
    <s v="Praise"/>
    <s v="Resolved"/>
    <s v="10/21/2023"/>
    <n v="1"/>
    <x v="1"/>
    <x v="0"/>
  </r>
  <r>
    <n v="2762"/>
    <s v="Kenneth"/>
    <s v="Anderson"/>
    <n v="27"/>
    <x v="1"/>
    <s v="Address_2762"/>
    <x v="34"/>
    <n v="19458797615"/>
    <s v="kenneth.anderson@kag.com"/>
    <x v="0"/>
    <n v="4381.59"/>
    <s v="8/19/2014"/>
    <s v="3/1/2023"/>
    <n v="2762"/>
    <n v="44974"/>
    <x v="0"/>
    <n v="2637.3"/>
    <n v="7018.89"/>
    <x v="91"/>
    <n v="2762"/>
    <n v="5297.71"/>
    <x v="1"/>
    <n v="9.2100000000000009"/>
    <n v="36"/>
    <s v="4/29/2022"/>
    <x v="2"/>
    <n v="2762"/>
    <x v="2"/>
    <n v="2107.4299999999998"/>
    <n v="708.36"/>
    <n v="35.42"/>
    <s v="7/28/2023"/>
    <s v="5/7/2023"/>
    <n v="6753"/>
    <n v="2762"/>
    <s v="10/15/2023"/>
    <s v="Suggestion"/>
    <s v="Resolved"/>
    <s v="6/18/2023"/>
    <n v="1"/>
    <x v="9"/>
    <x v="4"/>
  </r>
  <r>
    <n v="2763"/>
    <s v="James"/>
    <s v="Williams"/>
    <n v="31"/>
    <x v="1"/>
    <s v="Address_2763"/>
    <x v="36"/>
    <n v="19458797616"/>
    <s v="james.williams@kag.com"/>
    <x v="0"/>
    <n v="8862.6"/>
    <s v="8/3/2001"/>
    <s v="12/3/2023"/>
    <n v="2763"/>
    <n v="45006"/>
    <x v="2"/>
    <n v="1685.64"/>
    <n v="7176.96"/>
    <x v="44"/>
    <n v="2763"/>
    <n v="19939.89"/>
    <x v="2"/>
    <n v="9.7799999999999994"/>
    <n v="12"/>
    <s v="11/22/2020"/>
    <x v="0"/>
    <n v="2763"/>
    <x v="1"/>
    <n v="9505.98"/>
    <n v="985.78"/>
    <n v="49.29"/>
    <s v="3/29/2023"/>
    <s v="3/24/2023"/>
    <n v="5355"/>
    <n v="2763"/>
    <s v="3/10/2023"/>
    <s v="Praise"/>
    <s v="Pending"/>
    <s v="1/10/2023"/>
    <n v="1"/>
    <x v="11"/>
    <x v="4"/>
  </r>
  <r>
    <n v="2764"/>
    <s v="Mary"/>
    <s v="Jones"/>
    <n v="69"/>
    <x v="0"/>
    <s v="Address_2764"/>
    <x v="30"/>
    <n v="19458797617"/>
    <s v="mary.jones@kag.com"/>
    <x v="1"/>
    <n v="7738.36"/>
    <s v="2/24/2016"/>
    <s v="9/3/2023"/>
    <n v="2764"/>
    <n v="44953"/>
    <x v="1"/>
    <n v="3254.73"/>
    <n v="4483.63"/>
    <x v="8"/>
    <n v="2764"/>
    <n v="27146.95"/>
    <x v="0"/>
    <n v="5.33"/>
    <n v="48"/>
    <s v="4/6/2021"/>
    <x v="2"/>
    <n v="2764"/>
    <x v="2"/>
    <n v="4264.62"/>
    <n v="2502.94"/>
    <n v="125.15"/>
    <s v="4/12/2023"/>
    <s v="3/24/2023"/>
    <n v="1727"/>
    <n v="2764"/>
    <s v="2/7/2023"/>
    <s v="Complaint"/>
    <s v="Pending"/>
    <s v="5/15/2023"/>
    <n v="1"/>
    <x v="3"/>
    <x v="3"/>
  </r>
  <r>
    <n v="2765"/>
    <s v="Deborah"/>
    <s v="Thompson"/>
    <n v="46"/>
    <x v="0"/>
    <s v="Address_2765"/>
    <x v="13"/>
    <n v="19458797618"/>
    <s v="deborah.thompson@kag.com"/>
    <x v="1"/>
    <n v="5466"/>
    <s v="6/23/2003"/>
    <s v="10/26/2023"/>
    <n v="2765"/>
    <n v="45198"/>
    <x v="2"/>
    <n v="3221.69"/>
    <n v="8687.69"/>
    <x v="37"/>
    <n v="2765"/>
    <n v="33112.949999999997"/>
    <x v="2"/>
    <n v="4.83"/>
    <n v="12"/>
    <s v="12/12/2022"/>
    <x v="2"/>
    <n v="2765"/>
    <x v="1"/>
    <n v="6753.36"/>
    <n v="4840.93"/>
    <n v="242.05"/>
    <s v="8/18/2023"/>
    <s v="5/14/2023"/>
    <n v="8458"/>
    <n v="2765"/>
    <s v="2/17/2023"/>
    <s v="Complaint"/>
    <s v="Resolved"/>
    <s v="3/20/2023"/>
    <n v="1"/>
    <x v="6"/>
    <x v="1"/>
  </r>
  <r>
    <n v="2766"/>
    <s v="Mark"/>
    <s v="Torres"/>
    <n v="28"/>
    <x v="1"/>
    <s v="Address_2766"/>
    <x v="35"/>
    <n v="19458797619"/>
    <s v="mark.torres@kag.com"/>
    <x v="0"/>
    <n v="125.37"/>
    <s v="6/14/2015"/>
    <s v="8/2/2023"/>
    <n v="2766"/>
    <n v="45159"/>
    <x v="1"/>
    <n v="3559.38"/>
    <n v="3684.75"/>
    <x v="14"/>
    <n v="2766"/>
    <n v="21420.1"/>
    <x v="2"/>
    <n v="4.1399999999999997"/>
    <n v="48"/>
    <s v="3/13/2021"/>
    <x v="0"/>
    <n v="2766"/>
    <x v="0"/>
    <n v="6437.55"/>
    <n v="4723.33"/>
    <n v="236.17"/>
    <s v="1/27/2023"/>
    <s v="4/15/2023"/>
    <n v="6547"/>
    <n v="2766"/>
    <s v="9/1/2023"/>
    <s v="Praise"/>
    <s v="Resolved"/>
    <s v="5/19/2023"/>
    <n v="1"/>
    <x v="5"/>
    <x v="4"/>
  </r>
  <r>
    <n v="2767"/>
    <s v="Steven"/>
    <s v="Rodriguez"/>
    <n v="67"/>
    <x v="1"/>
    <s v="Address_2767"/>
    <x v="36"/>
    <n v="19458797620"/>
    <s v="steven.rodriguez@kag.com"/>
    <x v="0"/>
    <n v="2311.4"/>
    <s v="7/9/2018"/>
    <s v="3/23/2023"/>
    <n v="2767"/>
    <n v="45180"/>
    <x v="1"/>
    <n v="2001.76"/>
    <n v="4313.16"/>
    <x v="69"/>
    <n v="2767"/>
    <n v="49185.14"/>
    <x v="0"/>
    <n v="8.2899999999999991"/>
    <n v="24"/>
    <s v="8/18/2021"/>
    <x v="2"/>
    <n v="2767"/>
    <x v="0"/>
    <n v="3132.69"/>
    <n v="469.97"/>
    <n v="23.5"/>
    <s v="3/31/2023"/>
    <s v="2/27/2023"/>
    <n v="6176"/>
    <n v="2767"/>
    <s v="4/6/2023"/>
    <s v="Suggestion"/>
    <s v="Pending"/>
    <s v="7/11/2023"/>
    <n v="1"/>
    <x v="6"/>
    <x v="3"/>
  </r>
  <r>
    <n v="2768"/>
    <s v="Elizabeth"/>
    <s v="Anderson"/>
    <n v="44"/>
    <x v="0"/>
    <s v="Address_2768"/>
    <x v="6"/>
    <n v="19458797621"/>
    <s v="elizabeth.anderson@kag.com"/>
    <x v="0"/>
    <n v="5137.37"/>
    <s v="11/14/2019"/>
    <s v="12/13/2023"/>
    <n v="2768"/>
    <n v="45291"/>
    <x v="1"/>
    <n v="532.89"/>
    <n v="5670.26"/>
    <x v="33"/>
    <n v="2768"/>
    <n v="31666.05"/>
    <x v="1"/>
    <n v="3.3"/>
    <n v="12"/>
    <s v="7/13/2022"/>
    <x v="0"/>
    <n v="2768"/>
    <x v="0"/>
    <n v="6150.24"/>
    <n v="2913.49"/>
    <n v="145.66999999999999"/>
    <s v="10/24/2023"/>
    <s v="4/3/2023"/>
    <n v="3589"/>
    <n v="2768"/>
    <s v="8/12/2023"/>
    <s v="Praise"/>
    <s v="Pending"/>
    <s v="2/12/2023"/>
    <n v="1"/>
    <x v="0"/>
    <x v="0"/>
  </r>
  <r>
    <n v="2769"/>
    <s v="Stephanie"/>
    <s v="Williams"/>
    <n v="61"/>
    <x v="0"/>
    <s v="Address_2769"/>
    <x v="14"/>
    <n v="19458797622"/>
    <s v="stephanie.williams@kag.com"/>
    <x v="0"/>
    <n v="8999.4"/>
    <s v="12/2/2013"/>
    <s v="3/5/2023"/>
    <n v="2769"/>
    <n v="45273"/>
    <x v="1"/>
    <n v="2201.37"/>
    <n v="6798.03"/>
    <x v="69"/>
    <n v="2769"/>
    <n v="44442.64"/>
    <x v="2"/>
    <n v="5.62"/>
    <n v="12"/>
    <s v="8/22/2020"/>
    <x v="1"/>
    <n v="2769"/>
    <x v="0"/>
    <n v="3306.96"/>
    <n v="3101.38"/>
    <n v="155.07"/>
    <s v="10/26/2023"/>
    <s v="5/7/2023"/>
    <n v="6766"/>
    <n v="2769"/>
    <s v="7/10/2023"/>
    <s v="Praise"/>
    <s v="Pending"/>
    <s v="12/5/2023"/>
    <n v="1"/>
    <x v="0"/>
    <x v="3"/>
  </r>
  <r>
    <n v="2770"/>
    <s v="Michelle"/>
    <s v="Lewis"/>
    <n v="34"/>
    <x v="1"/>
    <s v="Address_2770"/>
    <x v="13"/>
    <n v="19458797623"/>
    <s v="michelle.lewis@kag.com"/>
    <x v="1"/>
    <n v="6323.35"/>
    <s v="1/25/2004"/>
    <s v="9/15/2023"/>
    <n v="2770"/>
    <n v="45063"/>
    <x v="1"/>
    <n v="2765.41"/>
    <n v="9088.76"/>
    <x v="96"/>
    <n v="2770"/>
    <n v="45883.4"/>
    <x v="1"/>
    <n v="4.1100000000000003"/>
    <n v="24"/>
    <s v="2/15/2020"/>
    <x v="2"/>
    <n v="2770"/>
    <x v="0"/>
    <n v="3572.69"/>
    <n v="3179.66"/>
    <n v="158.97999999999999"/>
    <s v="5/31/2023"/>
    <s v="10/15/2023"/>
    <n v="4719"/>
    <n v="2770"/>
    <s v="1/23/2023"/>
    <s v="Praise"/>
    <s v="Pending"/>
    <s v="6/9/2023"/>
    <n v="1"/>
    <x v="10"/>
    <x v="4"/>
  </r>
  <r>
    <n v="2771"/>
    <s v="Charles"/>
    <s v="Garcia"/>
    <n v="20"/>
    <x v="1"/>
    <s v="Address_2771"/>
    <x v="19"/>
    <n v="19458797624"/>
    <s v="charles.garcia@kag.com"/>
    <x v="0"/>
    <n v="4236.84"/>
    <s v="3/16/2009"/>
    <s v="9/14/2023"/>
    <n v="2771"/>
    <n v="45079"/>
    <x v="1"/>
    <n v="134"/>
    <n v="4102.84"/>
    <x v="11"/>
    <n v="2771"/>
    <n v="41248.57"/>
    <x v="1"/>
    <n v="8.8800000000000008"/>
    <n v="60"/>
    <s v="8/24/2021"/>
    <x v="0"/>
    <n v="2771"/>
    <x v="1"/>
    <n v="5954.48"/>
    <n v="3210.26"/>
    <n v="160.51"/>
    <s v="9/8/2023"/>
    <s v="2/6/2023"/>
    <n v="8031"/>
    <n v="2771"/>
    <s v="1/12/2023"/>
    <s v="Complaint"/>
    <s v="Resolved"/>
    <s v="3/13/2023"/>
    <n v="-1"/>
    <x v="7"/>
    <x v="2"/>
  </r>
  <r>
    <n v="2772"/>
    <s v="Betty"/>
    <s v="Taylor"/>
    <n v="48"/>
    <x v="2"/>
    <s v="Address_2772"/>
    <x v="33"/>
    <n v="19458797625"/>
    <s v="betty.taylor@kag.com"/>
    <x v="0"/>
    <n v="574.33000000000004"/>
    <s v="7/19/2003"/>
    <s v="4/28/2023"/>
    <n v="2772"/>
    <n v="45270"/>
    <x v="0"/>
    <n v="2741.34"/>
    <n v="-2167.0100000000002"/>
    <x v="57"/>
    <n v="2772"/>
    <n v="14229.29"/>
    <x v="2"/>
    <n v="3.54"/>
    <n v="24"/>
    <s v="12/9/2021"/>
    <x v="1"/>
    <n v="2772"/>
    <x v="0"/>
    <n v="5111.45"/>
    <n v="307.32"/>
    <n v="15.37"/>
    <s v="1/19/2023"/>
    <s v="5/15/2023"/>
    <n v="6771"/>
    <n v="2772"/>
    <s v="5/4/2023"/>
    <s v="Suggestion"/>
    <s v="Resolved"/>
    <s v="2/20/2023"/>
    <n v="1"/>
    <x v="0"/>
    <x v="1"/>
  </r>
  <r>
    <n v="2773"/>
    <s v="William"/>
    <s v="Sanchez"/>
    <n v="38"/>
    <x v="2"/>
    <s v="Address_2773"/>
    <x v="0"/>
    <n v="19458797626"/>
    <s v="william.sanchez@kag.com"/>
    <x v="0"/>
    <n v="6013.07"/>
    <s v="12/31/2005"/>
    <s v="11/16/2023"/>
    <n v="2773"/>
    <n v="44984"/>
    <x v="1"/>
    <n v="2002.39"/>
    <n v="4010.68"/>
    <x v="96"/>
    <n v="2773"/>
    <n v="22132.58"/>
    <x v="1"/>
    <n v="7.18"/>
    <n v="24"/>
    <s v="8/28/2021"/>
    <x v="2"/>
    <n v="2773"/>
    <x v="2"/>
    <n v="4809.53"/>
    <n v="2536.42"/>
    <n v="126.82"/>
    <s v="8/1/2023"/>
    <s v="6/6/2023"/>
    <n v="6232"/>
    <n v="2773"/>
    <s v="1/21/2023"/>
    <s v="Praise"/>
    <s v="Pending"/>
    <s v="5/10/2023"/>
    <n v="1"/>
    <x v="9"/>
    <x v="0"/>
  </r>
  <r>
    <n v="2774"/>
    <s v="Kimberly"/>
    <s v="Lee"/>
    <n v="50"/>
    <x v="1"/>
    <s v="Address_2774"/>
    <x v="31"/>
    <n v="19458797627"/>
    <s v="kimberly.lee@kag.com"/>
    <x v="1"/>
    <n v="3572.45"/>
    <s v="11/1/2019"/>
    <s v="11/24/2023"/>
    <n v="2774"/>
    <n v="45146"/>
    <x v="1"/>
    <n v="2397.5"/>
    <n v="5969.95"/>
    <x v="22"/>
    <n v="2774"/>
    <n v="1018.87"/>
    <x v="0"/>
    <n v="6.3"/>
    <n v="36"/>
    <s v="6/10/2020"/>
    <x v="1"/>
    <n v="2774"/>
    <x v="0"/>
    <n v="4539.9799999999996"/>
    <n v="11.29"/>
    <n v="0.56000000000000005"/>
    <s v="4/2/2023"/>
    <s v="2/9/2023"/>
    <n v="4816"/>
    <n v="2774"/>
    <s v="2/5/2023"/>
    <s v="Suggestion"/>
    <s v="Resolved"/>
    <s v="6/23/2023"/>
    <n v="1"/>
    <x v="5"/>
    <x v="1"/>
  </r>
  <r>
    <n v="2775"/>
    <s v="Linda"/>
    <s v="Davis"/>
    <n v="18"/>
    <x v="0"/>
    <s v="Address_2775"/>
    <x v="15"/>
    <n v="19458797628"/>
    <s v="linda.davis@kag.com"/>
    <x v="1"/>
    <n v="5420.03"/>
    <s v="1/24/2017"/>
    <s v="12/7/2023"/>
    <n v="2775"/>
    <n v="44944"/>
    <x v="1"/>
    <n v="1523.65"/>
    <n v="3896.38"/>
    <x v="31"/>
    <n v="2775"/>
    <n v="23118.94"/>
    <x v="2"/>
    <n v="3.96"/>
    <n v="36"/>
    <s v="5/5/2021"/>
    <x v="1"/>
    <n v="2775"/>
    <x v="1"/>
    <n v="7792.16"/>
    <n v="4590.2700000000004"/>
    <n v="229.51"/>
    <s v="7/10/2023"/>
    <s v="9/3/2023"/>
    <n v="8344"/>
    <n v="2775"/>
    <s v="10/10/2023"/>
    <s v="Suggestion"/>
    <s v="Pending"/>
    <s v="9/12/2023"/>
    <n v="1"/>
    <x v="3"/>
    <x v="2"/>
  </r>
  <r>
    <n v="2776"/>
    <s v="Lisa"/>
    <s v="Lee"/>
    <n v="23"/>
    <x v="2"/>
    <s v="Address_2776"/>
    <x v="11"/>
    <n v="19458797629"/>
    <s v="lisa.lee@kag.com"/>
    <x v="0"/>
    <n v="7687.77"/>
    <s v="2/2/2022"/>
    <s v="1/24/2023"/>
    <n v="2776"/>
    <n v="45016"/>
    <x v="2"/>
    <n v="2465.7800000000002"/>
    <n v="5221.99"/>
    <x v="63"/>
    <n v="2776"/>
    <n v="15393.88"/>
    <x v="1"/>
    <n v="3.29"/>
    <n v="60"/>
    <s v="1/30/2020"/>
    <x v="1"/>
    <n v="2776"/>
    <x v="0"/>
    <n v="3528.17"/>
    <n v="84.52"/>
    <n v="4.2300000000000004"/>
    <s v="4/20/2023"/>
    <s v="11/5/2023"/>
    <n v="1522"/>
    <n v="2776"/>
    <s v="10/31/2023"/>
    <s v="Praise"/>
    <s v="Resolved"/>
    <s v="7/23/2023"/>
    <n v="1"/>
    <x v="11"/>
    <x v="2"/>
  </r>
  <r>
    <n v="2777"/>
    <s v="Linda"/>
    <s v="Hernandez"/>
    <n v="68"/>
    <x v="2"/>
    <s v="Address_2777"/>
    <x v="14"/>
    <n v="19458797630"/>
    <s v="linda.hernandez@kag.com"/>
    <x v="1"/>
    <n v="8057.03"/>
    <s v="5/3/2008"/>
    <s v="8/24/2023"/>
    <n v="2777"/>
    <n v="45256"/>
    <x v="2"/>
    <n v="4410.38"/>
    <n v="12467.41"/>
    <x v="35"/>
    <n v="2777"/>
    <n v="6482.91"/>
    <x v="2"/>
    <n v="8.23"/>
    <n v="36"/>
    <s v="9/9/2022"/>
    <x v="0"/>
    <n v="2777"/>
    <x v="0"/>
    <n v="3813.92"/>
    <n v="3886.68"/>
    <n v="194.33"/>
    <s v="8/19/2023"/>
    <s v="6/4/2023"/>
    <n v="4088"/>
    <n v="2777"/>
    <s v="5/7/2023"/>
    <s v="Praise"/>
    <s v="Pending"/>
    <s v="11/14/2023"/>
    <n v="-1"/>
    <x v="4"/>
    <x v="3"/>
  </r>
  <r>
    <n v="2778"/>
    <s v="Ronald"/>
    <s v="Nguyen"/>
    <n v="21"/>
    <x v="1"/>
    <s v="Address_2778"/>
    <x v="14"/>
    <n v="19458797631"/>
    <s v="ronald.nguyen@kag.com"/>
    <x v="1"/>
    <n v="8656.35"/>
    <s v="12/9/2008"/>
    <s v="11/11/2023"/>
    <n v="2778"/>
    <n v="45103"/>
    <x v="0"/>
    <n v="3941.37"/>
    <n v="4714.9799999999996"/>
    <x v="81"/>
    <n v="2778"/>
    <n v="42090.8"/>
    <x v="2"/>
    <n v="5.59"/>
    <n v="60"/>
    <s v="4/7/2022"/>
    <x v="1"/>
    <n v="2778"/>
    <x v="2"/>
    <n v="6213.94"/>
    <n v="1200.77"/>
    <n v="60.04"/>
    <s v="10/30/2023"/>
    <s v="2/12/2023"/>
    <n v="6506"/>
    <n v="2778"/>
    <s v="7/31/2023"/>
    <s v="Complaint"/>
    <s v="Resolved"/>
    <s v="9/23/2023"/>
    <n v="1"/>
    <x v="7"/>
    <x v="2"/>
  </r>
  <r>
    <n v="2779"/>
    <s v="Joseph"/>
    <s v="Davis"/>
    <n v="39"/>
    <x v="0"/>
    <s v="Address_2779"/>
    <x v="20"/>
    <n v="19458797632"/>
    <s v="joseph.davis@kag.com"/>
    <x v="0"/>
    <n v="6396.86"/>
    <s v="8/12/2015"/>
    <s v="4/12/2023"/>
    <n v="2779"/>
    <n v="44970"/>
    <x v="2"/>
    <n v="3084.06"/>
    <n v="3312.8"/>
    <x v="98"/>
    <n v="2779"/>
    <n v="33998.9"/>
    <x v="0"/>
    <n v="6.5"/>
    <n v="24"/>
    <s v="3/28/2020"/>
    <x v="1"/>
    <n v="2779"/>
    <x v="1"/>
    <n v="9678.7900000000009"/>
    <n v="2931.95"/>
    <n v="146.6"/>
    <s v="6/2/2023"/>
    <s v="4/19/2023"/>
    <n v="9044"/>
    <n v="2779"/>
    <s v="4/30/2023"/>
    <s v="Praise"/>
    <s v="Pending"/>
    <s v="1/12/2023"/>
    <n v="1"/>
    <x v="9"/>
    <x v="0"/>
  </r>
  <r>
    <n v="2780"/>
    <s v="Thomas"/>
    <s v="Adams"/>
    <n v="30"/>
    <x v="0"/>
    <s v="Address_2780"/>
    <x v="35"/>
    <n v="19458797633"/>
    <s v="thomas.adams@kag.com"/>
    <x v="0"/>
    <n v="9065.6200000000008"/>
    <s v="3/14/2016"/>
    <s v="11/8/2023"/>
    <n v="2780"/>
    <n v="45129"/>
    <x v="0"/>
    <n v="3136.62"/>
    <n v="12202.24"/>
    <x v="10"/>
    <n v="2780"/>
    <n v="49956.07"/>
    <x v="1"/>
    <n v="9.66"/>
    <n v="36"/>
    <s v="3/22/2022"/>
    <x v="1"/>
    <n v="2780"/>
    <x v="0"/>
    <n v="3619.77"/>
    <n v="2257.5"/>
    <n v="112.88"/>
    <s v="8/3/2023"/>
    <s v="5/28/2023"/>
    <n v="6542"/>
    <n v="2780"/>
    <s v="4/15/2023"/>
    <s v="Complaint"/>
    <s v="Pending"/>
    <s v="5/4/2023"/>
    <n v="1"/>
    <x v="2"/>
    <x v="4"/>
  </r>
  <r>
    <n v="2781"/>
    <s v="Daniel"/>
    <s v="White"/>
    <n v="61"/>
    <x v="1"/>
    <s v="Address_2781"/>
    <x v="39"/>
    <n v="19458797634"/>
    <s v="daniel.white@kag.com"/>
    <x v="1"/>
    <n v="6937.22"/>
    <s v="2/11/2017"/>
    <s v="1/5/2023"/>
    <n v="2781"/>
    <n v="45036"/>
    <x v="1"/>
    <n v="4478"/>
    <n v="11415.22"/>
    <x v="90"/>
    <n v="2781"/>
    <n v="25421.03"/>
    <x v="0"/>
    <n v="4.58"/>
    <n v="60"/>
    <s v="12/11/2022"/>
    <x v="1"/>
    <n v="2781"/>
    <x v="1"/>
    <n v="4744.38"/>
    <n v="2719.12"/>
    <n v="135.96"/>
    <s v="1/13/2023"/>
    <s v="10/9/2023"/>
    <n v="8014"/>
    <n v="2781"/>
    <s v="4/25/2023"/>
    <s v="Praise"/>
    <s v="Resolved"/>
    <s v="6/27/2023"/>
    <n v="1"/>
    <x v="1"/>
    <x v="3"/>
  </r>
  <r>
    <n v="2782"/>
    <s v="Nancy"/>
    <s v="Wright"/>
    <n v="47"/>
    <x v="0"/>
    <s v="Address_2782"/>
    <x v="8"/>
    <n v="19458797635"/>
    <s v="nancy.wright@kag.com"/>
    <x v="0"/>
    <n v="7860.75"/>
    <s v="6/25/2018"/>
    <s v="4/19/2023"/>
    <n v="2782"/>
    <n v="45119"/>
    <x v="1"/>
    <n v="2403.6799999999998"/>
    <n v="5457.07"/>
    <x v="35"/>
    <n v="2782"/>
    <n v="17204.599999999999"/>
    <x v="2"/>
    <n v="8.33"/>
    <n v="60"/>
    <s v="6/3/2021"/>
    <x v="1"/>
    <n v="2782"/>
    <x v="2"/>
    <n v="2155.04"/>
    <n v="3006"/>
    <n v="150.30000000000001"/>
    <s v="9/7/2023"/>
    <s v="3/13/2023"/>
    <n v="3856"/>
    <n v="2782"/>
    <s v="5/22/2023"/>
    <s v="Suggestion"/>
    <s v="Resolved"/>
    <s v="10/19/2023"/>
    <n v="1"/>
    <x v="2"/>
    <x v="1"/>
  </r>
  <r>
    <n v="2783"/>
    <s v="Brian"/>
    <s v="Wilson"/>
    <n v="57"/>
    <x v="1"/>
    <s v="Address_2783"/>
    <x v="25"/>
    <n v="19458797636"/>
    <s v="brian.wilson@kag.com"/>
    <x v="1"/>
    <n v="6886.27"/>
    <s v="5/25/2001"/>
    <s v="7/2/2023"/>
    <n v="2783"/>
    <n v="45263"/>
    <x v="0"/>
    <n v="2701.34"/>
    <n v="4184.93"/>
    <x v="22"/>
    <n v="2783"/>
    <n v="13926.76"/>
    <x v="1"/>
    <n v="6.75"/>
    <n v="36"/>
    <s v="1/31/2021"/>
    <x v="2"/>
    <n v="2783"/>
    <x v="1"/>
    <n v="6767.32"/>
    <n v="4916.18"/>
    <n v="245.81"/>
    <s v="7/6/2023"/>
    <s v="12/31/2023"/>
    <n v="5925"/>
    <n v="2783"/>
    <s v="4/27/2023"/>
    <s v="Complaint"/>
    <s v="Pending"/>
    <s v="2/14/2023"/>
    <n v="1"/>
    <x v="0"/>
    <x v="1"/>
  </r>
  <r>
    <n v="2784"/>
    <s v="Christopher"/>
    <s v="Wilson"/>
    <n v="69"/>
    <x v="0"/>
    <s v="Address_2784"/>
    <x v="37"/>
    <n v="19458797637"/>
    <s v="christopher.wilson@kag.com"/>
    <x v="1"/>
    <n v="8731.4500000000007"/>
    <s v="6/26/2006"/>
    <s v="4/29/2023"/>
    <n v="2784"/>
    <n v="45054"/>
    <x v="0"/>
    <n v="4302.29"/>
    <n v="13033.74"/>
    <x v="12"/>
    <n v="2784"/>
    <n v="22332.69"/>
    <x v="2"/>
    <n v="6.34"/>
    <n v="48"/>
    <s v="7/26/2022"/>
    <x v="1"/>
    <n v="2784"/>
    <x v="2"/>
    <n v="3260.99"/>
    <n v="3907.58"/>
    <n v="195.38"/>
    <s v="5/8/2023"/>
    <s v="9/4/2023"/>
    <n v="9613"/>
    <n v="2784"/>
    <s v="7/3/2023"/>
    <s v="Suggestion"/>
    <s v="Pending"/>
    <s v="6/23/2023"/>
    <n v="1"/>
    <x v="10"/>
    <x v="3"/>
  </r>
  <r>
    <n v="2785"/>
    <s v="Robert"/>
    <s v="Martinez"/>
    <n v="43"/>
    <x v="1"/>
    <s v="Address_2785"/>
    <x v="26"/>
    <n v="19458797638"/>
    <s v="robert.martinez@kag.com"/>
    <x v="1"/>
    <n v="2306.61"/>
    <s v="2/8/2004"/>
    <s v="10/19/2023"/>
    <n v="2785"/>
    <n v="44936"/>
    <x v="0"/>
    <n v="3776.04"/>
    <n v="-1469.43"/>
    <x v="9"/>
    <n v="2785"/>
    <n v="16183.74"/>
    <x v="1"/>
    <n v="1.49"/>
    <n v="36"/>
    <s v="2/26/2022"/>
    <x v="2"/>
    <n v="2785"/>
    <x v="0"/>
    <n v="5734.19"/>
    <n v="4007.86"/>
    <n v="200.39"/>
    <s v="2/7/2023"/>
    <s v="6/15/2023"/>
    <n v="7849"/>
    <n v="2785"/>
    <s v="6/26/2023"/>
    <s v="Complaint"/>
    <s v="Resolved"/>
    <s v="3/22/2023"/>
    <n v="1"/>
    <x v="3"/>
    <x v="0"/>
  </r>
  <r>
    <n v="2786"/>
    <s v="Emily"/>
    <s v="Lopez"/>
    <n v="56"/>
    <x v="0"/>
    <s v="Address_2786"/>
    <x v="32"/>
    <n v="19458797639"/>
    <s v="emily.lopez@kag.com"/>
    <x v="1"/>
    <n v="7622.88"/>
    <s v="8/8/2017"/>
    <s v="11/24/2023"/>
    <n v="2786"/>
    <n v="45245"/>
    <x v="1"/>
    <n v="2170.98"/>
    <n v="9793.86"/>
    <x v="12"/>
    <n v="2786"/>
    <n v="49547.17"/>
    <x v="0"/>
    <n v="9.2100000000000009"/>
    <n v="60"/>
    <s v="4/19/2022"/>
    <x v="2"/>
    <n v="2786"/>
    <x v="0"/>
    <n v="4780.55"/>
    <n v="4484.03"/>
    <n v="224.2"/>
    <s v="5/23/2023"/>
    <s v="9/4/2023"/>
    <n v="1138"/>
    <n v="2786"/>
    <s v="7/24/2023"/>
    <s v="Complaint"/>
    <s v="Pending"/>
    <s v="6/13/2023"/>
    <n v="1"/>
    <x v="4"/>
    <x v="1"/>
  </r>
  <r>
    <n v="2787"/>
    <s v="Amanda"/>
    <s v="Nguyen"/>
    <n v="56"/>
    <x v="1"/>
    <s v="Address_2787"/>
    <x v="2"/>
    <n v="19458797640"/>
    <s v="amanda.nguyen@kag.com"/>
    <x v="0"/>
    <n v="1259.8499999999999"/>
    <s v="1/19/2019"/>
    <s v="12/16/2023"/>
    <n v="2787"/>
    <n v="45020"/>
    <x v="2"/>
    <n v="1533.26"/>
    <n v="-273.41000000000003"/>
    <x v="91"/>
    <n v="2787"/>
    <n v="9956.9"/>
    <x v="2"/>
    <n v="3.06"/>
    <n v="48"/>
    <s v="9/22/2022"/>
    <x v="2"/>
    <n v="2787"/>
    <x v="2"/>
    <n v="7982.96"/>
    <n v="4554.33"/>
    <n v="227.72"/>
    <s v="12/2/2023"/>
    <s v="5/4/2023"/>
    <n v="6420"/>
    <n v="2787"/>
    <s v="9/28/2023"/>
    <s v="Praise"/>
    <s v="Resolved"/>
    <s v="6/19/2023"/>
    <n v="1"/>
    <x v="1"/>
    <x v="1"/>
  </r>
  <r>
    <n v="2788"/>
    <s v="James"/>
    <s v="Baker"/>
    <n v="24"/>
    <x v="1"/>
    <s v="Address_2788"/>
    <x v="32"/>
    <n v="19458797641"/>
    <s v="james.baker@kag.com"/>
    <x v="0"/>
    <n v="1010.74"/>
    <s v="8/1/2020"/>
    <s v="7/2/2023"/>
    <n v="2788"/>
    <n v="45228"/>
    <x v="1"/>
    <n v="2593.92"/>
    <n v="3604.66"/>
    <x v="52"/>
    <n v="2788"/>
    <n v="1937.36"/>
    <x v="1"/>
    <n v="5.26"/>
    <n v="36"/>
    <s v="8/21/2021"/>
    <x v="1"/>
    <n v="2788"/>
    <x v="1"/>
    <n v="8496.0300000000007"/>
    <n v="4266.05"/>
    <n v="213.3"/>
    <s v="10/26/2023"/>
    <s v="11/10/2023"/>
    <n v="6982"/>
    <n v="2788"/>
    <s v="5/18/2023"/>
    <s v="Suggestion"/>
    <s v="Pending"/>
    <s v="12/18/2023"/>
    <n v="-1"/>
    <x v="8"/>
    <x v="2"/>
  </r>
  <r>
    <n v="2789"/>
    <s v="Daniel"/>
    <s v="Rivera"/>
    <n v="31"/>
    <x v="0"/>
    <s v="Address_2789"/>
    <x v="10"/>
    <n v="19458797642"/>
    <s v="daniel.rivera@kag.com"/>
    <x v="0"/>
    <n v="4967.0600000000004"/>
    <s v="5/5/2002"/>
    <s v="5/18/2023"/>
    <n v="2789"/>
    <n v="45151"/>
    <x v="0"/>
    <n v="611.85"/>
    <n v="5578.91"/>
    <x v="85"/>
    <n v="2789"/>
    <n v="7369.98"/>
    <x v="0"/>
    <n v="7.77"/>
    <n v="24"/>
    <s v="3/27/2022"/>
    <x v="1"/>
    <n v="2789"/>
    <x v="1"/>
    <n v="7636.83"/>
    <n v="3747.67"/>
    <n v="187.38"/>
    <s v="9/11/2023"/>
    <s v="6/7/2023"/>
    <n v="209"/>
    <n v="2789"/>
    <s v="1/15/2023"/>
    <s v="Praise"/>
    <s v="Resolved"/>
    <s v="3/29/2023"/>
    <n v="1"/>
    <x v="5"/>
    <x v="4"/>
  </r>
  <r>
    <n v="2790"/>
    <s v="Paul"/>
    <s v="King"/>
    <n v="43"/>
    <x v="1"/>
    <s v="Address_2790"/>
    <x v="11"/>
    <n v="19458797643"/>
    <s v="paul.king@kag.com"/>
    <x v="0"/>
    <n v="3072.35"/>
    <s v="5/4/2005"/>
    <s v="3/26/2023"/>
    <n v="2790"/>
    <n v="45184"/>
    <x v="1"/>
    <n v="3405.39"/>
    <n v="-333.04"/>
    <x v="27"/>
    <n v="2790"/>
    <n v="44685.08"/>
    <x v="0"/>
    <n v="5.7"/>
    <n v="12"/>
    <s v="7/12/2020"/>
    <x v="1"/>
    <n v="2790"/>
    <x v="0"/>
    <n v="5053.13"/>
    <n v="3.65"/>
    <n v="0.18"/>
    <s v="10/28/2023"/>
    <s v="2/1/2023"/>
    <n v="1233"/>
    <n v="2790"/>
    <s v="9/19/2023"/>
    <s v="Suggestion"/>
    <s v="Pending"/>
    <s v="12/7/2023"/>
    <n v="1"/>
    <x v="6"/>
    <x v="0"/>
  </r>
  <r>
    <n v="2791"/>
    <s v="Linda"/>
    <s v="Green"/>
    <n v="35"/>
    <x v="2"/>
    <s v="Address_2791"/>
    <x v="25"/>
    <n v="19458797644"/>
    <s v="linda.green@kag.com"/>
    <x v="1"/>
    <n v="5677.25"/>
    <s v="1/10/2011"/>
    <s v="6/23/2023"/>
    <n v="2791"/>
    <n v="45150"/>
    <x v="1"/>
    <n v="2327.59"/>
    <n v="8004.84"/>
    <x v="74"/>
    <n v="2791"/>
    <n v="35002.04"/>
    <x v="2"/>
    <n v="1.04"/>
    <n v="36"/>
    <s v="4/17/2021"/>
    <x v="2"/>
    <n v="2791"/>
    <x v="0"/>
    <n v="4734.82"/>
    <n v="3008.05"/>
    <n v="150.4"/>
    <s v="4/25/2023"/>
    <s v="7/3/2023"/>
    <n v="7040"/>
    <n v="2791"/>
    <s v="1/19/2023"/>
    <s v="Complaint"/>
    <s v="Resolved"/>
    <s v="12/18/2023"/>
    <n v="1"/>
    <x v="5"/>
    <x v="4"/>
  </r>
  <r>
    <n v="2792"/>
    <s v="Richard"/>
    <s v="Martinez"/>
    <n v="68"/>
    <x v="0"/>
    <s v="Address_2792"/>
    <x v="21"/>
    <n v="19458797645"/>
    <s v="richard.martinez@kag.com"/>
    <x v="1"/>
    <n v="6809.57"/>
    <s v="1/29/2009"/>
    <s v="2/21/2023"/>
    <n v="2792"/>
    <n v="45185"/>
    <x v="1"/>
    <n v="2978.99"/>
    <n v="9788.56"/>
    <x v="43"/>
    <n v="2792"/>
    <n v="39414.639999999999"/>
    <x v="0"/>
    <n v="9.5399999999999991"/>
    <n v="36"/>
    <s v="6/27/2020"/>
    <x v="1"/>
    <n v="2792"/>
    <x v="1"/>
    <n v="4711.2299999999996"/>
    <n v="330.74"/>
    <n v="16.54"/>
    <s v="2/1/2023"/>
    <s v="5/18/2023"/>
    <n v="7638"/>
    <n v="2792"/>
    <s v="11/28/2023"/>
    <s v="Suggestion"/>
    <s v="Resolved"/>
    <s v="2/23/2023"/>
    <n v="1"/>
    <x v="6"/>
    <x v="3"/>
  </r>
  <r>
    <n v="2793"/>
    <s v="Linda"/>
    <s v="Taylor"/>
    <n v="41"/>
    <x v="1"/>
    <s v="Address_2793"/>
    <x v="22"/>
    <n v="19458797646"/>
    <s v="linda.taylor@kag.com"/>
    <x v="1"/>
    <n v="2342.9699999999998"/>
    <s v="12/27/2000"/>
    <s v="8/14/2023"/>
    <n v="2793"/>
    <n v="44962"/>
    <x v="2"/>
    <n v="4232.53"/>
    <n v="-1889.56"/>
    <x v="65"/>
    <n v="2793"/>
    <n v="16703.11"/>
    <x v="1"/>
    <n v="1.18"/>
    <n v="12"/>
    <s v="7/19/2021"/>
    <x v="0"/>
    <n v="2793"/>
    <x v="0"/>
    <n v="5514.7"/>
    <n v="61.67"/>
    <n v="3.08"/>
    <s v="10/20/2023"/>
    <s v="12/21/2023"/>
    <n v="4415"/>
    <n v="2793"/>
    <s v="9/25/2023"/>
    <s v="Suggestion"/>
    <s v="Resolved"/>
    <s v="1/15/2023"/>
    <n v="1"/>
    <x v="9"/>
    <x v="0"/>
  </r>
  <r>
    <n v="2794"/>
    <s v="Daniel"/>
    <s v="Taylor"/>
    <n v="69"/>
    <x v="0"/>
    <s v="Address_2794"/>
    <x v="7"/>
    <n v="19458797647"/>
    <s v="daniel.taylor@kag.com"/>
    <x v="1"/>
    <n v="7029.27"/>
    <s v="12/8/2014"/>
    <s v="8/14/2023"/>
    <n v="2794"/>
    <n v="45187"/>
    <x v="2"/>
    <n v="1788.04"/>
    <n v="5241.2299999999996"/>
    <x v="55"/>
    <n v="2794"/>
    <n v="31512.47"/>
    <x v="2"/>
    <n v="1.81"/>
    <n v="48"/>
    <s v="10/16/2022"/>
    <x v="0"/>
    <n v="2794"/>
    <x v="1"/>
    <n v="6570.47"/>
    <n v="101.14"/>
    <n v="5.0599999999999996"/>
    <s v="3/14/2023"/>
    <s v="2/19/2023"/>
    <n v="3859"/>
    <n v="2794"/>
    <s v="3/29/2023"/>
    <s v="Suggestion"/>
    <s v="Resolved"/>
    <s v="6/8/2023"/>
    <n v="-1"/>
    <x v="6"/>
    <x v="3"/>
  </r>
  <r>
    <n v="2795"/>
    <s v="Kevin"/>
    <s v="Williams"/>
    <n v="68"/>
    <x v="0"/>
    <s v="Address_2795"/>
    <x v="38"/>
    <n v="19458797648"/>
    <s v="kevin.williams@kag.com"/>
    <x v="0"/>
    <n v="9955.0499999999993"/>
    <s v="10/12/2012"/>
    <s v="5/12/2023"/>
    <n v="2795"/>
    <n v="45202"/>
    <x v="1"/>
    <n v="2490.87"/>
    <n v="12445.92"/>
    <x v="42"/>
    <n v="2795"/>
    <n v="35687.03"/>
    <x v="2"/>
    <n v="3.02"/>
    <n v="12"/>
    <s v="9/30/2022"/>
    <x v="2"/>
    <n v="2795"/>
    <x v="0"/>
    <n v="3917.19"/>
    <n v="4671.3599999999997"/>
    <n v="233.57"/>
    <s v="10/16/2023"/>
    <s v="8/9/2023"/>
    <n v="7739"/>
    <n v="2795"/>
    <s v="6/12/2023"/>
    <s v="Suggestion"/>
    <s v="Resolved"/>
    <s v="1/19/2023"/>
    <n v="1"/>
    <x v="8"/>
    <x v="3"/>
  </r>
  <r>
    <n v="2796"/>
    <s v="James"/>
    <s v="Walker"/>
    <n v="42"/>
    <x v="1"/>
    <s v="Address_2796"/>
    <x v="5"/>
    <n v="19458797649"/>
    <s v="james.walker@kag.com"/>
    <x v="1"/>
    <n v="7623.55"/>
    <s v="2/15/2009"/>
    <s v="7/3/2023"/>
    <n v="2796"/>
    <n v="45185"/>
    <x v="1"/>
    <n v="2782.9"/>
    <n v="10406.450000000001"/>
    <x v="44"/>
    <n v="2796"/>
    <n v="16994.39"/>
    <x v="1"/>
    <n v="6.39"/>
    <n v="48"/>
    <s v="12/28/2021"/>
    <x v="0"/>
    <n v="2796"/>
    <x v="2"/>
    <n v="7588.32"/>
    <n v="1434.01"/>
    <n v="71.7"/>
    <s v="2/23/2023"/>
    <s v="10/20/2023"/>
    <n v="8574"/>
    <n v="2796"/>
    <s v="7/9/2023"/>
    <s v="Suggestion"/>
    <s v="Resolved"/>
    <s v="7/21/2023"/>
    <n v="1"/>
    <x v="6"/>
    <x v="0"/>
  </r>
  <r>
    <n v="2797"/>
    <s v="Brian"/>
    <s v="Smith"/>
    <n v="67"/>
    <x v="2"/>
    <s v="Address_2797"/>
    <x v="5"/>
    <n v="19458797650"/>
    <s v="brian.smith@kag.com"/>
    <x v="1"/>
    <n v="1820.49"/>
    <s v="1/14/2012"/>
    <s v="9/24/2023"/>
    <n v="2797"/>
    <n v="45185"/>
    <x v="0"/>
    <n v="1408.07"/>
    <n v="412.42"/>
    <x v="25"/>
    <n v="2797"/>
    <n v="36501.86"/>
    <x v="0"/>
    <n v="9.74"/>
    <n v="60"/>
    <s v="11/15/2022"/>
    <x v="0"/>
    <n v="2797"/>
    <x v="1"/>
    <n v="9156.8799999999992"/>
    <n v="2846.75"/>
    <n v="142.34"/>
    <s v="10/7/2023"/>
    <s v="2/16/2023"/>
    <n v="6571"/>
    <n v="2797"/>
    <s v="6/19/2023"/>
    <s v="Suggestion"/>
    <s v="Resolved"/>
    <s v="3/14/2023"/>
    <n v="1"/>
    <x v="6"/>
    <x v="3"/>
  </r>
  <r>
    <n v="2798"/>
    <s v="Nancy"/>
    <s v="Lopez"/>
    <n v="49"/>
    <x v="0"/>
    <s v="Address_2798"/>
    <x v="27"/>
    <n v="19458797651"/>
    <s v="nancy.lopez@kag.com"/>
    <x v="0"/>
    <n v="6373.58"/>
    <s v="11/16/2013"/>
    <s v="4/15/2023"/>
    <n v="2798"/>
    <n v="45282"/>
    <x v="1"/>
    <n v="1381.43"/>
    <n v="7755.01"/>
    <x v="88"/>
    <n v="2798"/>
    <n v="31853.279999999999"/>
    <x v="1"/>
    <n v="9.3000000000000007"/>
    <n v="48"/>
    <s v="4/25/2022"/>
    <x v="1"/>
    <n v="2798"/>
    <x v="2"/>
    <n v="1608.95"/>
    <n v="952.21"/>
    <n v="47.61"/>
    <s v="1/1/2023"/>
    <s v="6/13/2023"/>
    <n v="8853"/>
    <n v="2798"/>
    <s v="8/29/2023"/>
    <s v="Praise"/>
    <s v="Pending"/>
    <s v="4/26/2023"/>
    <n v="1"/>
    <x v="0"/>
    <x v="1"/>
  </r>
  <r>
    <n v="2799"/>
    <s v="Andrew"/>
    <s v="Hill"/>
    <n v="23"/>
    <x v="2"/>
    <s v="Address_2799"/>
    <x v="32"/>
    <n v="19458797652"/>
    <s v="andrew.hill@kag.com"/>
    <x v="0"/>
    <n v="193.9"/>
    <s v="2/9/2007"/>
    <s v="6/27/2023"/>
    <n v="2799"/>
    <n v="45252"/>
    <x v="2"/>
    <n v="2635.85"/>
    <n v="2829.75"/>
    <x v="4"/>
    <n v="2799"/>
    <n v="15515.52"/>
    <x v="1"/>
    <n v="6.86"/>
    <n v="24"/>
    <s v="4/19/2021"/>
    <x v="0"/>
    <n v="2799"/>
    <x v="1"/>
    <n v="1194.75"/>
    <n v="3785.36"/>
    <n v="189.27"/>
    <s v="3/4/2023"/>
    <s v="8/30/2023"/>
    <n v="2089"/>
    <n v="2799"/>
    <s v="7/13/2023"/>
    <s v="Praise"/>
    <s v="Resolved"/>
    <s v="3/3/2023"/>
    <n v="1"/>
    <x v="4"/>
    <x v="2"/>
  </r>
  <r>
    <n v="2800"/>
    <s v="Nancy"/>
    <s v="Brown"/>
    <n v="33"/>
    <x v="2"/>
    <s v="Address_2800"/>
    <x v="1"/>
    <n v="19458797653"/>
    <s v="nancy.brown@kag.com"/>
    <x v="1"/>
    <n v="4750.21"/>
    <s v="12/8/2013"/>
    <s v="7/8/2023"/>
    <n v="2800"/>
    <n v="45154"/>
    <x v="2"/>
    <n v="1293.24"/>
    <n v="6043.45"/>
    <x v="28"/>
    <n v="2800"/>
    <n v="3589.94"/>
    <x v="2"/>
    <n v="7.68"/>
    <n v="12"/>
    <s v="2/28/2022"/>
    <x v="2"/>
    <n v="2800"/>
    <x v="2"/>
    <n v="7079.96"/>
    <n v="4038.93"/>
    <n v="201.95"/>
    <s v="10/15/2023"/>
    <s v="7/17/2023"/>
    <n v="3014"/>
    <n v="2800"/>
    <s v="9/20/2023"/>
    <s v="Complaint"/>
    <s v="Pending"/>
    <s v="8/13/2023"/>
    <n v="1"/>
    <x v="5"/>
    <x v="4"/>
  </r>
  <r>
    <n v="2801"/>
    <s v="Thomas"/>
    <s v="Adams"/>
    <n v="20"/>
    <x v="1"/>
    <s v="Address_2801"/>
    <x v="39"/>
    <n v="19458797654"/>
    <s v="thomas.adams@kag.com"/>
    <x v="1"/>
    <n v="5379.73"/>
    <s v="4/6/2020"/>
    <s v="5/31/2023"/>
    <n v="2801"/>
    <n v="45014"/>
    <x v="1"/>
    <n v="4307.3999999999996"/>
    <n v="9687.1299999999992"/>
    <x v="30"/>
    <n v="2801"/>
    <n v="12655.38"/>
    <x v="2"/>
    <n v="7.41"/>
    <n v="24"/>
    <s v="6/25/2020"/>
    <x v="1"/>
    <n v="2801"/>
    <x v="2"/>
    <n v="6812.99"/>
    <n v="1769.31"/>
    <n v="88.47"/>
    <s v="6/28/2023"/>
    <s v="9/3/2023"/>
    <n v="434"/>
    <n v="2801"/>
    <s v="8/8/2023"/>
    <s v="Complaint"/>
    <s v="Resolved"/>
    <s v="10/31/2023"/>
    <n v="1"/>
    <x v="11"/>
    <x v="2"/>
  </r>
  <r>
    <n v="2802"/>
    <s v="Robert"/>
    <s v="Gonzalez"/>
    <n v="38"/>
    <x v="1"/>
    <s v="Address_2802"/>
    <x v="25"/>
    <n v="19458797655"/>
    <s v="robert.gonzalez@kag.com"/>
    <x v="0"/>
    <n v="9726.5400000000009"/>
    <s v="11/22/2012"/>
    <s v="4/23/2023"/>
    <n v="2802"/>
    <n v="45229"/>
    <x v="2"/>
    <n v="4974.43"/>
    <n v="14700.97"/>
    <x v="36"/>
    <n v="2802"/>
    <n v="31357.27"/>
    <x v="1"/>
    <n v="7.18"/>
    <n v="24"/>
    <s v="9/12/2021"/>
    <x v="0"/>
    <n v="2802"/>
    <x v="0"/>
    <n v="5125.3900000000003"/>
    <n v="56.35"/>
    <n v="2.82"/>
    <s v="5/18/2023"/>
    <s v="7/31/2023"/>
    <n v="9236"/>
    <n v="2802"/>
    <s v="9/26/2023"/>
    <s v="Complaint"/>
    <s v="Resolved"/>
    <s v="6/27/2023"/>
    <n v="1"/>
    <x v="8"/>
    <x v="0"/>
  </r>
  <r>
    <n v="2803"/>
    <s v="Sarah"/>
    <s v="King"/>
    <n v="49"/>
    <x v="0"/>
    <s v="Address_2803"/>
    <x v="35"/>
    <n v="19458797656"/>
    <s v="sarah.king@kag.com"/>
    <x v="0"/>
    <n v="7398.33"/>
    <s v="2/18/2011"/>
    <s v="10/13/2023"/>
    <n v="2803"/>
    <n v="45028"/>
    <x v="2"/>
    <n v="1062.1500000000001"/>
    <n v="8460.48"/>
    <x v="17"/>
    <n v="2803"/>
    <n v="30352.5"/>
    <x v="0"/>
    <n v="8.31"/>
    <n v="12"/>
    <s v="3/5/2021"/>
    <x v="1"/>
    <n v="2803"/>
    <x v="1"/>
    <n v="8454.1200000000008"/>
    <n v="3179.34"/>
    <n v="158.97"/>
    <s v="1/21/2023"/>
    <s v="8/26/2023"/>
    <n v="1195"/>
    <n v="2803"/>
    <s v="7/27/2023"/>
    <s v="Praise"/>
    <s v="Resolved"/>
    <s v="12/17/2023"/>
    <n v="1"/>
    <x v="1"/>
    <x v="1"/>
  </r>
  <r>
    <n v="2804"/>
    <s v="Charles"/>
    <s v="Adams"/>
    <n v="19"/>
    <x v="1"/>
    <s v="Address_2804"/>
    <x v="37"/>
    <n v="19458797657"/>
    <s v="charles.adams@kag.com"/>
    <x v="0"/>
    <n v="7089.01"/>
    <s v="12/6/2010"/>
    <s v="5/3/2023"/>
    <n v="2804"/>
    <n v="45219"/>
    <x v="2"/>
    <n v="2880.54"/>
    <n v="4208.47"/>
    <x v="60"/>
    <n v="2804"/>
    <n v="25874.81"/>
    <x v="2"/>
    <n v="4.0599999999999996"/>
    <n v="48"/>
    <s v="9/22/2022"/>
    <x v="0"/>
    <n v="2804"/>
    <x v="0"/>
    <n v="7744.84"/>
    <n v="4373"/>
    <n v="218.65"/>
    <s v="1/15/2023"/>
    <s v="10/10/2023"/>
    <n v="2632"/>
    <n v="2804"/>
    <s v="10/18/2023"/>
    <s v="Suggestion"/>
    <s v="Resolved"/>
    <s v="6/1/2023"/>
    <n v="1"/>
    <x v="8"/>
    <x v="2"/>
  </r>
  <r>
    <n v="2805"/>
    <s v="Michelle"/>
    <s v="Lee"/>
    <n v="64"/>
    <x v="0"/>
    <s v="Address_2805"/>
    <x v="21"/>
    <n v="19458797658"/>
    <s v="michelle.lee@kag.com"/>
    <x v="1"/>
    <n v="5370.81"/>
    <s v="2/12/2019"/>
    <s v="3/29/2023"/>
    <n v="2805"/>
    <n v="44934"/>
    <x v="1"/>
    <n v="735.44"/>
    <n v="4635.37"/>
    <x v="26"/>
    <n v="2805"/>
    <n v="13322.28"/>
    <x v="1"/>
    <n v="2.99"/>
    <n v="24"/>
    <s v="5/24/2020"/>
    <x v="1"/>
    <n v="2805"/>
    <x v="1"/>
    <n v="9699.98"/>
    <n v="637.82000000000005"/>
    <n v="31.89"/>
    <s v="12/2/2023"/>
    <s v="6/15/2023"/>
    <n v="5941"/>
    <n v="2805"/>
    <s v="8/29/2023"/>
    <s v="Suggestion"/>
    <s v="Pending"/>
    <s v="11/18/2023"/>
    <n v="1"/>
    <x v="3"/>
    <x v="3"/>
  </r>
  <r>
    <n v="2806"/>
    <s v="Donald"/>
    <s v="Perez"/>
    <n v="37"/>
    <x v="0"/>
    <s v="Address_2806"/>
    <x v="19"/>
    <n v="19458797659"/>
    <s v="donald.perez@kag.com"/>
    <x v="1"/>
    <n v="5180.4399999999996"/>
    <s v="1/11/2022"/>
    <s v="1/25/2023"/>
    <n v="2806"/>
    <n v="45028"/>
    <x v="0"/>
    <n v="936"/>
    <n v="4244.4399999999996"/>
    <x v="11"/>
    <n v="2806"/>
    <n v="22782.3"/>
    <x v="2"/>
    <n v="4.13"/>
    <n v="24"/>
    <s v="5/25/2022"/>
    <x v="0"/>
    <n v="2806"/>
    <x v="2"/>
    <n v="8522.65"/>
    <n v="3508.61"/>
    <n v="175.43"/>
    <s v="2/21/2023"/>
    <s v="3/1/2023"/>
    <n v="889"/>
    <n v="2806"/>
    <s v="3/19/2023"/>
    <s v="Praise"/>
    <s v="Resolved"/>
    <s v="9/19/2023"/>
    <n v="1"/>
    <x v="1"/>
    <x v="0"/>
  </r>
  <r>
    <n v="2807"/>
    <s v="Melissa"/>
    <s v="Brown"/>
    <n v="28"/>
    <x v="2"/>
    <s v="Address_2807"/>
    <x v="8"/>
    <n v="19458797660"/>
    <s v="melissa.brown@kag.com"/>
    <x v="1"/>
    <n v="9921.6200000000008"/>
    <s v="10/17/2007"/>
    <s v="1/30/2023"/>
    <n v="2807"/>
    <n v="45039"/>
    <x v="2"/>
    <n v="3832.19"/>
    <n v="13753.81"/>
    <x v="52"/>
    <n v="2807"/>
    <n v="8058.14"/>
    <x v="0"/>
    <n v="1.44"/>
    <n v="48"/>
    <s v="8/28/2021"/>
    <x v="1"/>
    <n v="2807"/>
    <x v="1"/>
    <n v="1736.88"/>
    <n v="1333.07"/>
    <n v="66.650000000000006"/>
    <s v="9/22/2023"/>
    <s v="3/12/2023"/>
    <n v="5562"/>
    <n v="2807"/>
    <s v="4/24/2023"/>
    <s v="Praise"/>
    <s v="Resolved"/>
    <s v="10/16/2023"/>
    <n v="1"/>
    <x v="1"/>
    <x v="4"/>
  </r>
  <r>
    <n v="2808"/>
    <s v="Margaret"/>
    <s v="Moore"/>
    <n v="68"/>
    <x v="1"/>
    <s v="Address_2808"/>
    <x v="18"/>
    <n v="19458797661"/>
    <s v="margaret.moore@kag.com"/>
    <x v="0"/>
    <n v="310.55"/>
    <s v="8/22/2004"/>
    <s v="6/16/2023"/>
    <n v="2808"/>
    <n v="45134"/>
    <x v="0"/>
    <n v="1006.4"/>
    <n v="-695.85"/>
    <x v="87"/>
    <n v="2808"/>
    <n v="33456.76"/>
    <x v="2"/>
    <n v="9.6999999999999993"/>
    <n v="24"/>
    <s v="4/13/2021"/>
    <x v="2"/>
    <n v="2808"/>
    <x v="0"/>
    <n v="4744.21"/>
    <n v="2178.0300000000002"/>
    <n v="108.9"/>
    <s v="1/4/2023"/>
    <s v="12/9/2023"/>
    <n v="5997"/>
    <n v="2808"/>
    <s v="5/22/2023"/>
    <s v="Complaint"/>
    <s v="Pending"/>
    <s v="9/7/2023"/>
    <n v="1"/>
    <x v="2"/>
    <x v="3"/>
  </r>
  <r>
    <n v="2809"/>
    <s v="William"/>
    <s v="Jones"/>
    <n v="35"/>
    <x v="1"/>
    <s v="Address_2809"/>
    <x v="25"/>
    <n v="19458797662"/>
    <s v="william.jones@kag.com"/>
    <x v="0"/>
    <n v="3101.74"/>
    <s v="3/14/2020"/>
    <s v="3/15/2023"/>
    <n v="2809"/>
    <n v="45289"/>
    <x v="1"/>
    <n v="3747.52"/>
    <n v="-645.78"/>
    <x v="50"/>
    <n v="2809"/>
    <n v="43588.84"/>
    <x v="0"/>
    <n v="7.66"/>
    <n v="36"/>
    <s v="7/7/2020"/>
    <x v="0"/>
    <n v="2809"/>
    <x v="0"/>
    <n v="4208.32"/>
    <n v="1668.71"/>
    <n v="83.44"/>
    <s v="7/30/2023"/>
    <s v="6/18/2023"/>
    <n v="3243"/>
    <n v="2809"/>
    <s v="9/14/2023"/>
    <s v="Complaint"/>
    <s v="Pending"/>
    <s v="7/3/2023"/>
    <n v="1"/>
    <x v="0"/>
    <x v="4"/>
  </r>
  <r>
    <n v="2810"/>
    <s v="Joseph"/>
    <s v="Jackson"/>
    <n v="28"/>
    <x v="0"/>
    <s v="Address_2810"/>
    <x v="32"/>
    <n v="19458797663"/>
    <s v="joseph.jackson@kag.com"/>
    <x v="0"/>
    <n v="1424.46"/>
    <s v="5/13/2001"/>
    <s v="3/14/2023"/>
    <n v="2810"/>
    <n v="44971"/>
    <x v="0"/>
    <n v="2026.1"/>
    <n v="3450.56"/>
    <x v="42"/>
    <n v="2810"/>
    <n v="23720.61"/>
    <x v="0"/>
    <n v="2.92"/>
    <n v="12"/>
    <s v="12/20/2022"/>
    <x v="2"/>
    <n v="2810"/>
    <x v="1"/>
    <n v="8515.2099999999991"/>
    <n v="4532.66"/>
    <n v="226.63"/>
    <s v="1/28/2023"/>
    <s v="3/21/2023"/>
    <n v="1006"/>
    <n v="2810"/>
    <s v="1/10/2023"/>
    <s v="Suggestion"/>
    <s v="Pending"/>
    <s v="2/20/2023"/>
    <n v="1"/>
    <x v="9"/>
    <x v="4"/>
  </r>
  <r>
    <n v="2811"/>
    <s v="Christopher"/>
    <s v="Johnson"/>
    <n v="52"/>
    <x v="2"/>
    <s v="Address_2811"/>
    <x v="1"/>
    <n v="19458797664"/>
    <s v="christopher.johnson@kag.com"/>
    <x v="1"/>
    <n v="3218.22"/>
    <s v="8/7/2004"/>
    <s v="4/22/2023"/>
    <n v="2811"/>
    <n v="44936"/>
    <x v="0"/>
    <n v="2402.5"/>
    <n v="815.72"/>
    <x v="64"/>
    <n v="2811"/>
    <n v="11436.88"/>
    <x v="1"/>
    <n v="3.3"/>
    <n v="48"/>
    <s v="2/17/2020"/>
    <x v="0"/>
    <n v="2811"/>
    <x v="2"/>
    <n v="3120.87"/>
    <n v="1499.66"/>
    <n v="74.98"/>
    <s v="8/6/2023"/>
    <s v="11/17/2023"/>
    <n v="4366"/>
    <n v="2811"/>
    <s v="6/17/2023"/>
    <s v="Praise"/>
    <s v="Resolved"/>
    <s v="11/19/2023"/>
    <n v="-1"/>
    <x v="3"/>
    <x v="1"/>
  </r>
  <r>
    <n v="2812"/>
    <s v="John"/>
    <s v="Lopez"/>
    <n v="53"/>
    <x v="1"/>
    <s v="Address_2812"/>
    <x v="24"/>
    <n v="19458797665"/>
    <s v="john.lopez@kag.com"/>
    <x v="1"/>
    <n v="4689.84"/>
    <s v="2/17/2020"/>
    <s v="7/30/2023"/>
    <n v="2812"/>
    <n v="45268"/>
    <x v="0"/>
    <n v="1304.46"/>
    <n v="3385.38"/>
    <x v="49"/>
    <n v="2812"/>
    <n v="41566.43"/>
    <x v="1"/>
    <n v="9.93"/>
    <n v="36"/>
    <s v="1/26/2022"/>
    <x v="2"/>
    <n v="2812"/>
    <x v="0"/>
    <n v="1989.74"/>
    <n v="4798.1400000000003"/>
    <n v="239.91"/>
    <s v="4/30/2023"/>
    <s v="6/21/2023"/>
    <n v="1025"/>
    <n v="2812"/>
    <s v="3/19/2023"/>
    <s v="Suggestion"/>
    <s v="Resolved"/>
    <s v="6/10/2023"/>
    <n v="1"/>
    <x v="0"/>
    <x v="1"/>
  </r>
  <r>
    <n v="2813"/>
    <s v="Betty"/>
    <s v="Taylor"/>
    <n v="55"/>
    <x v="2"/>
    <s v="Address_2813"/>
    <x v="1"/>
    <n v="19458797666"/>
    <s v="betty.taylor@kag.com"/>
    <x v="0"/>
    <n v="3485.13"/>
    <s v="9/5/2000"/>
    <s v="6/29/2023"/>
    <n v="2813"/>
    <n v="45158"/>
    <x v="1"/>
    <n v="2749.42"/>
    <n v="735.71"/>
    <x v="66"/>
    <n v="2813"/>
    <n v="16340.89"/>
    <x v="0"/>
    <n v="7.91"/>
    <n v="36"/>
    <s v="3/24/2022"/>
    <x v="1"/>
    <n v="2813"/>
    <x v="1"/>
    <n v="1702.5"/>
    <n v="576.08000000000004"/>
    <n v="28.8"/>
    <s v="9/10/2023"/>
    <s v="1/19/2023"/>
    <n v="4707"/>
    <n v="2813"/>
    <s v="10/21/2023"/>
    <s v="Suggestion"/>
    <s v="Pending"/>
    <s v="1/4/2023"/>
    <n v="1"/>
    <x v="5"/>
    <x v="1"/>
  </r>
  <r>
    <n v="2814"/>
    <s v="Kevin"/>
    <s v="Martinez"/>
    <n v="29"/>
    <x v="2"/>
    <s v="Address_2814"/>
    <x v="32"/>
    <n v="19458797667"/>
    <s v="kevin.martinez@kag.com"/>
    <x v="0"/>
    <n v="9630.7800000000007"/>
    <s v="10/20/2001"/>
    <s v="1/5/2023"/>
    <n v="2814"/>
    <n v="45159"/>
    <x v="1"/>
    <n v="1664.46"/>
    <n v="7966.32"/>
    <x v="41"/>
    <n v="2814"/>
    <n v="30104.41"/>
    <x v="2"/>
    <n v="4.83"/>
    <n v="48"/>
    <s v="4/8/2022"/>
    <x v="0"/>
    <n v="2814"/>
    <x v="2"/>
    <n v="6057.72"/>
    <n v="4615.4799999999996"/>
    <n v="230.77"/>
    <s v="6/25/2023"/>
    <s v="6/8/2023"/>
    <n v="6935"/>
    <n v="2814"/>
    <s v="12/19/2023"/>
    <s v="Praise"/>
    <s v="Resolved"/>
    <s v="6/15/2023"/>
    <n v="1"/>
    <x v="5"/>
    <x v="4"/>
  </r>
  <r>
    <n v="2815"/>
    <s v="Robert"/>
    <s v="King"/>
    <n v="48"/>
    <x v="0"/>
    <s v="Address_2815"/>
    <x v="13"/>
    <n v="19458797668"/>
    <s v="robert.king@kag.com"/>
    <x v="0"/>
    <n v="6837.82"/>
    <s v="1/22/2013"/>
    <s v="11/28/2023"/>
    <n v="2815"/>
    <n v="45269"/>
    <x v="1"/>
    <n v="881.09"/>
    <n v="7718.91"/>
    <x v="93"/>
    <n v="2815"/>
    <n v="4695.6499999999996"/>
    <x v="1"/>
    <n v="2.86"/>
    <n v="60"/>
    <s v="2/16/2021"/>
    <x v="1"/>
    <n v="2815"/>
    <x v="0"/>
    <n v="3753.36"/>
    <n v="3304.33"/>
    <n v="165.22"/>
    <s v="12/31/2023"/>
    <s v="3/19/2023"/>
    <n v="1290"/>
    <n v="2815"/>
    <s v="9/21/2023"/>
    <s v="Praise"/>
    <s v="Pending"/>
    <s v="9/20/2023"/>
    <n v="1"/>
    <x v="0"/>
    <x v="1"/>
  </r>
  <r>
    <n v="2816"/>
    <s v="Robert"/>
    <s v="Garcia"/>
    <n v="53"/>
    <x v="1"/>
    <s v="Address_2816"/>
    <x v="5"/>
    <n v="19458797669"/>
    <s v="robert.garcia@kag.com"/>
    <x v="1"/>
    <n v="7307.64"/>
    <s v="11/19/2001"/>
    <s v="7/21/2023"/>
    <n v="2816"/>
    <n v="45095"/>
    <x v="1"/>
    <n v="703.97"/>
    <n v="8011.61"/>
    <x v="98"/>
    <n v="2816"/>
    <n v="36178.93"/>
    <x v="0"/>
    <n v="1.36"/>
    <n v="24"/>
    <s v="3/3/2020"/>
    <x v="0"/>
    <n v="2816"/>
    <x v="0"/>
    <n v="2703.9"/>
    <n v="1331.17"/>
    <n v="66.56"/>
    <s v="8/24/2023"/>
    <s v="4/10/2023"/>
    <n v="3776"/>
    <n v="2816"/>
    <s v="11/13/2023"/>
    <s v="Suggestion"/>
    <s v="Resolved"/>
    <s v="2/10/2023"/>
    <n v="1"/>
    <x v="7"/>
    <x v="1"/>
  </r>
  <r>
    <n v="2817"/>
    <s v="Ashley"/>
    <s v="Davis"/>
    <n v="47"/>
    <x v="1"/>
    <s v="Address_2817"/>
    <x v="3"/>
    <n v="19458797670"/>
    <s v="ashley.davis@kag.com"/>
    <x v="1"/>
    <n v="7448.69"/>
    <s v="5/4/2022"/>
    <s v="9/13/2023"/>
    <n v="2817"/>
    <n v="45194"/>
    <x v="2"/>
    <n v="4998.29"/>
    <n v="12446.98"/>
    <x v="43"/>
    <n v="2817"/>
    <n v="23572.91"/>
    <x v="2"/>
    <n v="7.02"/>
    <n v="24"/>
    <s v="5/16/2022"/>
    <x v="0"/>
    <n v="2817"/>
    <x v="2"/>
    <n v="9185.42"/>
    <n v="129.56"/>
    <n v="6.48"/>
    <s v="9/10/2023"/>
    <s v="6/6/2023"/>
    <n v="9798"/>
    <n v="2817"/>
    <s v="5/11/2023"/>
    <s v="Praise"/>
    <s v="Pending"/>
    <s v="3/13/2023"/>
    <n v="1"/>
    <x v="6"/>
    <x v="1"/>
  </r>
  <r>
    <n v="2818"/>
    <s v="Emily"/>
    <s v="Hernandez"/>
    <n v="61"/>
    <x v="1"/>
    <s v="Address_2818"/>
    <x v="36"/>
    <n v="19458797671"/>
    <s v="emily.hernandez@kag.com"/>
    <x v="0"/>
    <n v="9002.35"/>
    <s v="8/26/2004"/>
    <s v="5/22/2023"/>
    <n v="2818"/>
    <n v="45163"/>
    <x v="1"/>
    <n v="1734.71"/>
    <n v="7267.64"/>
    <x v="59"/>
    <n v="2818"/>
    <n v="21744.080000000002"/>
    <x v="2"/>
    <n v="8.02"/>
    <n v="60"/>
    <s v="1/3/2022"/>
    <x v="2"/>
    <n v="2818"/>
    <x v="1"/>
    <n v="1135.1199999999999"/>
    <n v="752.47"/>
    <n v="37.619999999999997"/>
    <s v="4/20/2023"/>
    <s v="12/29/2023"/>
    <n v="2157"/>
    <n v="2818"/>
    <s v="5/17/2023"/>
    <s v="Complaint"/>
    <s v="Pending"/>
    <s v="5/19/2023"/>
    <n v="-1"/>
    <x v="5"/>
    <x v="3"/>
  </r>
  <r>
    <n v="2819"/>
    <s v="Linda"/>
    <s v="Lopez"/>
    <n v="21"/>
    <x v="2"/>
    <s v="Address_2819"/>
    <x v="36"/>
    <n v="19458797672"/>
    <s v="linda.lopez@kag.com"/>
    <x v="0"/>
    <n v="7703.39"/>
    <s v="8/11/2000"/>
    <s v="1/20/2023"/>
    <n v="2819"/>
    <n v="45190"/>
    <x v="0"/>
    <n v="4026.57"/>
    <n v="3676.82"/>
    <x v="1"/>
    <n v="2819"/>
    <n v="46806.99"/>
    <x v="1"/>
    <n v="1.97"/>
    <n v="60"/>
    <s v="2/21/2021"/>
    <x v="0"/>
    <n v="2819"/>
    <x v="2"/>
    <n v="4970.8900000000003"/>
    <n v="4652.1000000000004"/>
    <n v="232.6"/>
    <s v="1/27/2023"/>
    <s v="1/30/2023"/>
    <n v="6907"/>
    <n v="2819"/>
    <s v="9/26/2023"/>
    <s v="Complaint"/>
    <s v="Resolved"/>
    <s v="4/29/2023"/>
    <n v="1"/>
    <x v="6"/>
    <x v="2"/>
  </r>
  <r>
    <n v="2820"/>
    <s v="Elizabeth"/>
    <s v="Rodriguez"/>
    <n v="19"/>
    <x v="1"/>
    <s v="Address_2820"/>
    <x v="15"/>
    <n v="19458797673"/>
    <s v="elizabeth.rodriguez@kag.com"/>
    <x v="1"/>
    <n v="260.43"/>
    <s v="10/25/2004"/>
    <s v="4/10/2023"/>
    <n v="2820"/>
    <n v="45227"/>
    <x v="0"/>
    <n v="1713.51"/>
    <n v="1973.94"/>
    <x v="67"/>
    <n v="2820"/>
    <n v="25082.99"/>
    <x v="2"/>
    <n v="1.02"/>
    <n v="60"/>
    <s v="12/5/2020"/>
    <x v="2"/>
    <n v="2820"/>
    <x v="2"/>
    <n v="5370.29"/>
    <n v="2494.21"/>
    <n v="124.71"/>
    <s v="4/13/2023"/>
    <s v="2/3/2023"/>
    <n v="3463"/>
    <n v="2820"/>
    <s v="1/6/2023"/>
    <s v="Praise"/>
    <s v="Resolved"/>
    <s v="1/5/2023"/>
    <n v="1"/>
    <x v="8"/>
    <x v="2"/>
  </r>
  <r>
    <n v="2821"/>
    <s v="Donna"/>
    <s v="Johnson"/>
    <n v="61"/>
    <x v="0"/>
    <s v="Address_2821"/>
    <x v="38"/>
    <n v="19458797674"/>
    <s v="donna.johnson@kag.com"/>
    <x v="0"/>
    <n v="2687.82"/>
    <s v="6/12/2010"/>
    <s v="10/8/2023"/>
    <n v="2821"/>
    <n v="45014"/>
    <x v="1"/>
    <n v="3118.57"/>
    <n v="-430.75"/>
    <x v="78"/>
    <n v="2821"/>
    <n v="1820.78"/>
    <x v="1"/>
    <n v="4.22"/>
    <n v="24"/>
    <s v="11/25/2020"/>
    <x v="0"/>
    <n v="2821"/>
    <x v="2"/>
    <n v="5851.08"/>
    <n v="2885.83"/>
    <n v="144.29"/>
    <s v="1/20/2023"/>
    <s v="7/3/2023"/>
    <n v="1814"/>
    <n v="2821"/>
    <s v="5/2/2023"/>
    <s v="Praise"/>
    <s v="Pending"/>
    <s v="3/17/2023"/>
    <n v="1"/>
    <x v="11"/>
    <x v="3"/>
  </r>
  <r>
    <n v="2822"/>
    <s v="Timothy"/>
    <s v="Davis"/>
    <n v="30"/>
    <x v="2"/>
    <s v="Address_2822"/>
    <x v="24"/>
    <n v="19458797675"/>
    <s v="timothy.davis@kag.com"/>
    <x v="0"/>
    <n v="9892.1299999999992"/>
    <s v="2/23/2000"/>
    <s v="6/18/2023"/>
    <n v="2822"/>
    <n v="45080"/>
    <x v="2"/>
    <n v="4207.3999999999996"/>
    <n v="14099.53"/>
    <x v="56"/>
    <n v="2822"/>
    <n v="48031.22"/>
    <x v="2"/>
    <n v="7.01"/>
    <n v="12"/>
    <s v="10/6/2020"/>
    <x v="0"/>
    <n v="2822"/>
    <x v="1"/>
    <n v="7846.9"/>
    <n v="4145.62"/>
    <n v="207.28"/>
    <s v="6/8/2023"/>
    <s v="11/7/2023"/>
    <n v="369"/>
    <n v="2822"/>
    <s v="2/5/2023"/>
    <s v="Complaint"/>
    <s v="Resolved"/>
    <s v="6/8/2023"/>
    <n v="1"/>
    <x v="7"/>
    <x v="4"/>
  </r>
  <r>
    <n v="2823"/>
    <s v="Emily"/>
    <s v="Hernandez"/>
    <n v="43"/>
    <x v="1"/>
    <s v="Address_2823"/>
    <x v="1"/>
    <n v="19458797676"/>
    <s v="emily.hernandez@kag.com"/>
    <x v="0"/>
    <n v="6556.03"/>
    <s v="7/25/2015"/>
    <s v="11/21/2023"/>
    <n v="2823"/>
    <n v="45268"/>
    <x v="2"/>
    <n v="3483.21"/>
    <n v="10039.24"/>
    <x v="65"/>
    <n v="2823"/>
    <n v="1598.43"/>
    <x v="2"/>
    <n v="9.31"/>
    <n v="24"/>
    <s v="4/29/2022"/>
    <x v="0"/>
    <n v="2823"/>
    <x v="1"/>
    <n v="1057.45"/>
    <n v="3120.41"/>
    <n v="156.02000000000001"/>
    <s v="8/5/2023"/>
    <s v="12/20/2023"/>
    <n v="7860"/>
    <n v="2823"/>
    <s v="9/8/2023"/>
    <s v="Complaint"/>
    <s v="Resolved"/>
    <s v="12/6/2023"/>
    <n v="1"/>
    <x v="0"/>
    <x v="0"/>
  </r>
  <r>
    <n v="2824"/>
    <s v="Deborah"/>
    <s v="Scott"/>
    <n v="46"/>
    <x v="2"/>
    <s v="Address_2824"/>
    <x v="32"/>
    <n v="19458797677"/>
    <s v="deborah.scott@kag.com"/>
    <x v="1"/>
    <n v="774.37"/>
    <s v="11/30/2001"/>
    <s v="8/21/2023"/>
    <n v="2824"/>
    <n v="45033"/>
    <x v="1"/>
    <n v="354.69"/>
    <n v="1129.06"/>
    <x v="64"/>
    <n v="2824"/>
    <n v="27257.599999999999"/>
    <x v="0"/>
    <n v="8.92"/>
    <n v="12"/>
    <s v="1/21/2021"/>
    <x v="2"/>
    <n v="2824"/>
    <x v="1"/>
    <n v="3130.25"/>
    <n v="1003.75"/>
    <n v="50.19"/>
    <s v="12/20/2023"/>
    <s v="11/23/2023"/>
    <n v="7229"/>
    <n v="2824"/>
    <s v="8/18/2023"/>
    <s v="Praise"/>
    <s v="Pending"/>
    <s v="5/23/2023"/>
    <n v="1"/>
    <x v="1"/>
    <x v="1"/>
  </r>
  <r>
    <n v="2825"/>
    <s v="Betty"/>
    <s v="Martinez"/>
    <n v="65"/>
    <x v="2"/>
    <s v="Address_2825"/>
    <x v="35"/>
    <n v="19458797678"/>
    <s v="betty.martinez@kag.com"/>
    <x v="1"/>
    <n v="4719.72"/>
    <s v="2/20/2018"/>
    <s v="4/1/2023"/>
    <n v="2825"/>
    <n v="45143"/>
    <x v="2"/>
    <n v="971.95"/>
    <n v="3747.77"/>
    <x v="43"/>
    <n v="2825"/>
    <n v="32046.25"/>
    <x v="2"/>
    <n v="7.2"/>
    <n v="24"/>
    <s v="11/17/2022"/>
    <x v="2"/>
    <n v="2825"/>
    <x v="2"/>
    <n v="8032.98"/>
    <n v="2865.12"/>
    <n v="143.26"/>
    <s v="11/6/2023"/>
    <s v="12/27/2023"/>
    <n v="6962"/>
    <n v="2825"/>
    <s v="7/16/2023"/>
    <s v="Complaint"/>
    <s v="Pending"/>
    <s v="11/17/2023"/>
    <n v="1"/>
    <x v="5"/>
    <x v="3"/>
  </r>
  <r>
    <n v="2826"/>
    <s v="Thomas"/>
    <s v="Lee"/>
    <n v="53"/>
    <x v="2"/>
    <s v="Address_2826"/>
    <x v="9"/>
    <n v="19458797679"/>
    <s v="thomas.lee@kag.com"/>
    <x v="1"/>
    <n v="9810.26"/>
    <s v="8/8/2001"/>
    <s v="9/15/2023"/>
    <n v="2826"/>
    <n v="45085"/>
    <x v="0"/>
    <n v="4369.18"/>
    <n v="14179.44"/>
    <x v="87"/>
    <n v="2826"/>
    <n v="44829.72"/>
    <x v="2"/>
    <n v="8.33"/>
    <n v="12"/>
    <s v="8/3/2022"/>
    <x v="2"/>
    <n v="2826"/>
    <x v="0"/>
    <n v="4053.41"/>
    <n v="3277.18"/>
    <n v="163.86"/>
    <s v="12/29/2023"/>
    <s v="8/22/2023"/>
    <n v="3254"/>
    <n v="2826"/>
    <s v="5/14/2023"/>
    <s v="Suggestion"/>
    <s v="Resolved"/>
    <s v="10/17/2023"/>
    <n v="1"/>
    <x v="7"/>
    <x v="1"/>
  </r>
  <r>
    <n v="2827"/>
    <s v="Donald"/>
    <s v="Martin"/>
    <n v="45"/>
    <x v="0"/>
    <s v="Address_2827"/>
    <x v="9"/>
    <n v="19458797680"/>
    <s v="donald.martin@kag.com"/>
    <x v="1"/>
    <n v="9929.1"/>
    <s v="3/25/2009"/>
    <s v="1/28/2023"/>
    <n v="2827"/>
    <n v="45238"/>
    <x v="2"/>
    <n v="2361.4"/>
    <n v="12290.5"/>
    <x v="27"/>
    <n v="2827"/>
    <n v="34281.410000000003"/>
    <x v="2"/>
    <n v="4.2"/>
    <n v="12"/>
    <s v="1/6/2022"/>
    <x v="1"/>
    <n v="2827"/>
    <x v="0"/>
    <n v="6182.96"/>
    <n v="1187.48"/>
    <n v="59.37"/>
    <s v="5/7/2023"/>
    <s v="4/6/2023"/>
    <n v="4324"/>
    <n v="2827"/>
    <s v="9/28/2023"/>
    <s v="Praise"/>
    <s v="Resolved"/>
    <s v="3/28/2023"/>
    <n v="1"/>
    <x v="4"/>
    <x v="0"/>
  </r>
  <r>
    <n v="2828"/>
    <s v="Linda"/>
    <s v="Mitchell"/>
    <n v="25"/>
    <x v="1"/>
    <s v="Address_2828"/>
    <x v="13"/>
    <n v="19458797681"/>
    <s v="linda.mitchell@kag.com"/>
    <x v="1"/>
    <n v="4381.22"/>
    <s v="1/2/2012"/>
    <s v="2/13/2023"/>
    <n v="2828"/>
    <n v="45280"/>
    <x v="2"/>
    <n v="2996.36"/>
    <n v="1384.86"/>
    <x v="65"/>
    <n v="2828"/>
    <n v="40745.51"/>
    <x v="1"/>
    <n v="3.21"/>
    <n v="36"/>
    <s v="8/2/2022"/>
    <x v="0"/>
    <n v="2828"/>
    <x v="1"/>
    <n v="3541.66"/>
    <n v="4658.2"/>
    <n v="232.91"/>
    <s v="2/18/2023"/>
    <s v="7/13/2023"/>
    <n v="5741"/>
    <n v="2828"/>
    <s v="10/14/2023"/>
    <s v="Complaint"/>
    <s v="Pending"/>
    <s v="3/31/2023"/>
    <n v="1"/>
    <x v="0"/>
    <x v="2"/>
  </r>
  <r>
    <n v="2829"/>
    <s v="Michelle"/>
    <s v="Davis"/>
    <n v="22"/>
    <x v="1"/>
    <s v="Address_2829"/>
    <x v="12"/>
    <n v="19458797682"/>
    <s v="michelle.davis@kag.com"/>
    <x v="1"/>
    <n v="8941.2199999999993"/>
    <s v="12/22/2003"/>
    <s v="5/21/2023"/>
    <n v="2829"/>
    <n v="44963"/>
    <x v="1"/>
    <n v="132.02000000000001"/>
    <n v="9073.24"/>
    <x v="95"/>
    <n v="2829"/>
    <n v="38726.21"/>
    <x v="0"/>
    <n v="2.12"/>
    <n v="24"/>
    <s v="2/9/2022"/>
    <x v="1"/>
    <n v="2829"/>
    <x v="0"/>
    <n v="1754.89"/>
    <n v="884.52"/>
    <n v="44.23"/>
    <s v="4/9/2023"/>
    <s v="4/13/2023"/>
    <n v="7300"/>
    <n v="2829"/>
    <s v="6/13/2023"/>
    <s v="Praise"/>
    <s v="Resolved"/>
    <s v="3/23/2023"/>
    <n v="1"/>
    <x v="9"/>
    <x v="2"/>
  </r>
  <r>
    <n v="2830"/>
    <s v="Matthew"/>
    <s v="Scott"/>
    <n v="49"/>
    <x v="2"/>
    <s v="Address_2830"/>
    <x v="14"/>
    <n v="19458797683"/>
    <s v="matthew.scott@kag.com"/>
    <x v="1"/>
    <n v="5960.72"/>
    <s v="11/6/2000"/>
    <s v="3/26/2023"/>
    <n v="2830"/>
    <n v="44998"/>
    <x v="0"/>
    <n v="2441.71"/>
    <n v="8402.43"/>
    <x v="24"/>
    <n v="2830"/>
    <n v="11463.21"/>
    <x v="0"/>
    <n v="2.63"/>
    <n v="12"/>
    <s v="11/3/2021"/>
    <x v="2"/>
    <n v="2830"/>
    <x v="0"/>
    <n v="3268.57"/>
    <n v="3560.09"/>
    <n v="178"/>
    <s v="4/29/2023"/>
    <s v="5/1/2023"/>
    <n v="8055"/>
    <n v="2830"/>
    <s v="8/13/2023"/>
    <s v="Praise"/>
    <s v="Resolved"/>
    <s v="7/6/2023"/>
    <n v="1"/>
    <x v="11"/>
    <x v="1"/>
  </r>
  <r>
    <n v="2831"/>
    <s v="David"/>
    <s v="Lewis"/>
    <n v="47"/>
    <x v="1"/>
    <s v="Address_2831"/>
    <x v="17"/>
    <n v="19458797684"/>
    <s v="david.lewis@kag.com"/>
    <x v="0"/>
    <n v="5143.3500000000004"/>
    <s v="11/10/2006"/>
    <s v="10/26/2023"/>
    <n v="2831"/>
    <n v="45047"/>
    <x v="2"/>
    <n v="2159.9699999999998"/>
    <n v="2983.38"/>
    <x v="89"/>
    <n v="2831"/>
    <n v="35322.94"/>
    <x v="2"/>
    <n v="9.67"/>
    <n v="36"/>
    <s v="12/28/2021"/>
    <x v="1"/>
    <n v="2831"/>
    <x v="1"/>
    <n v="8418.68"/>
    <n v="4531.7299999999996"/>
    <n v="226.59"/>
    <s v="4/13/2023"/>
    <s v="7/4/2023"/>
    <n v="133"/>
    <n v="2831"/>
    <s v="5/15/2023"/>
    <s v="Complaint"/>
    <s v="Resolved"/>
    <s v="10/22/2023"/>
    <n v="1"/>
    <x v="10"/>
    <x v="1"/>
  </r>
  <r>
    <n v="2832"/>
    <s v="Mary"/>
    <s v="Adams"/>
    <n v="31"/>
    <x v="2"/>
    <s v="Address_2832"/>
    <x v="16"/>
    <n v="19458797685"/>
    <s v="mary.adams@kag.com"/>
    <x v="0"/>
    <n v="4178.2299999999996"/>
    <s v="1/27/2003"/>
    <s v="11/7/2023"/>
    <n v="2832"/>
    <n v="45098"/>
    <x v="2"/>
    <n v="3434.12"/>
    <n v="7612.35"/>
    <x v="59"/>
    <n v="2832"/>
    <n v="32241.53"/>
    <x v="0"/>
    <n v="9.3699999999999992"/>
    <n v="24"/>
    <s v="9/13/2020"/>
    <x v="0"/>
    <n v="2832"/>
    <x v="1"/>
    <n v="4065.04"/>
    <n v="1650.61"/>
    <n v="82.53"/>
    <s v="10/31/2023"/>
    <s v="6/15/2023"/>
    <n v="9325"/>
    <n v="2832"/>
    <s v="3/5/2023"/>
    <s v="Complaint"/>
    <s v="Pending"/>
    <s v="3/28/2023"/>
    <n v="1"/>
    <x v="7"/>
    <x v="4"/>
  </r>
  <r>
    <n v="2833"/>
    <s v="Joseph"/>
    <s v="Lopez"/>
    <n v="64"/>
    <x v="2"/>
    <s v="Address_2833"/>
    <x v="17"/>
    <n v="19458797686"/>
    <s v="joseph.lopez@kag.com"/>
    <x v="1"/>
    <n v="8932.09"/>
    <s v="12/7/2000"/>
    <s v="11/16/2023"/>
    <n v="2833"/>
    <n v="45153"/>
    <x v="0"/>
    <n v="1379.49"/>
    <n v="10311.58"/>
    <x v="72"/>
    <n v="2833"/>
    <n v="12954.57"/>
    <x v="2"/>
    <n v="1.42"/>
    <n v="12"/>
    <s v="1/15/2021"/>
    <x v="2"/>
    <n v="2833"/>
    <x v="2"/>
    <n v="5940.54"/>
    <n v="4256.83"/>
    <n v="212.84"/>
    <s v="4/2/2023"/>
    <s v="12/12/2023"/>
    <n v="5974"/>
    <n v="2833"/>
    <s v="5/27/2023"/>
    <s v="Suggestion"/>
    <s v="Resolved"/>
    <s v="3/11/2023"/>
    <n v="1"/>
    <x v="5"/>
    <x v="3"/>
  </r>
  <r>
    <n v="2834"/>
    <s v="Stephanie"/>
    <s v="Wilson"/>
    <n v="60"/>
    <x v="2"/>
    <s v="Address_2834"/>
    <x v="0"/>
    <n v="19458797687"/>
    <s v="stephanie.wilson@kag.com"/>
    <x v="0"/>
    <n v="6249.15"/>
    <s v="11/6/2014"/>
    <s v="9/25/2023"/>
    <n v="2834"/>
    <n v="45143"/>
    <x v="2"/>
    <n v="3722.02"/>
    <n v="9971.17"/>
    <x v="9"/>
    <n v="2834"/>
    <n v="7288.22"/>
    <x v="1"/>
    <n v="5.23"/>
    <n v="36"/>
    <s v="5/4/2021"/>
    <x v="0"/>
    <n v="2834"/>
    <x v="2"/>
    <n v="1117.7"/>
    <n v="2952.73"/>
    <n v="147.63999999999999"/>
    <s v="3/31/2023"/>
    <s v="1/16/2023"/>
    <n v="4366"/>
    <n v="2834"/>
    <s v="2/24/2023"/>
    <s v="Complaint"/>
    <s v="Resolved"/>
    <s v="2/13/2023"/>
    <n v="1"/>
    <x v="5"/>
    <x v="1"/>
  </r>
  <r>
    <n v="2835"/>
    <s v="Michael"/>
    <s v="Mitchell"/>
    <n v="27"/>
    <x v="0"/>
    <s v="Address_2835"/>
    <x v="37"/>
    <n v="19458797688"/>
    <s v="michael.mitchell@kag.com"/>
    <x v="1"/>
    <n v="3404.6"/>
    <s v="11/16/2018"/>
    <s v="10/24/2023"/>
    <n v="2835"/>
    <n v="45021"/>
    <x v="0"/>
    <n v="3357.77"/>
    <n v="6762.37"/>
    <x v="63"/>
    <n v="2835"/>
    <n v="37830.33"/>
    <x v="2"/>
    <n v="4.3600000000000003"/>
    <n v="60"/>
    <s v="8/31/2022"/>
    <x v="2"/>
    <n v="2835"/>
    <x v="1"/>
    <n v="5698.69"/>
    <n v="1522.16"/>
    <n v="76.11"/>
    <s v="5/29/2023"/>
    <s v="2/9/2023"/>
    <n v="2158"/>
    <n v="2835"/>
    <s v="4/8/2023"/>
    <s v="Praise"/>
    <s v="Pending"/>
    <s v="10/1/2023"/>
    <n v="-1"/>
    <x v="1"/>
    <x v="4"/>
  </r>
  <r>
    <n v="2836"/>
    <s v="Ronald"/>
    <s v="Roberts"/>
    <n v="27"/>
    <x v="1"/>
    <s v="Address_2836"/>
    <x v="1"/>
    <n v="19458797689"/>
    <s v="ronald.roberts@kag.com"/>
    <x v="1"/>
    <n v="4970.13"/>
    <s v="2/25/2019"/>
    <s v="2/13/2023"/>
    <n v="2836"/>
    <n v="45103"/>
    <x v="2"/>
    <n v="2553.46"/>
    <n v="7523.59"/>
    <x v="45"/>
    <n v="2836"/>
    <n v="48585.19"/>
    <x v="2"/>
    <n v="6.87"/>
    <n v="12"/>
    <s v="10/10/2021"/>
    <x v="1"/>
    <n v="2836"/>
    <x v="0"/>
    <n v="7521.12"/>
    <n v="3657.87"/>
    <n v="182.89"/>
    <s v="5/15/2023"/>
    <s v="7/13/2023"/>
    <n v="9953"/>
    <n v="2836"/>
    <s v="11/9/2023"/>
    <s v="Praise"/>
    <s v="Resolved"/>
    <s v="7/31/2023"/>
    <n v="1"/>
    <x v="7"/>
    <x v="4"/>
  </r>
  <r>
    <n v="2837"/>
    <s v="Margaret"/>
    <s v="Lee"/>
    <n v="23"/>
    <x v="2"/>
    <s v="Address_2837"/>
    <x v="25"/>
    <n v="19458797690"/>
    <s v="margaret.lee@kag.com"/>
    <x v="1"/>
    <n v="4496.38"/>
    <s v="9/6/2004"/>
    <s v="1/11/2023"/>
    <n v="2837"/>
    <n v="45013"/>
    <x v="1"/>
    <n v="1884.5"/>
    <n v="2611.88"/>
    <x v="88"/>
    <n v="2837"/>
    <n v="37183.85"/>
    <x v="2"/>
    <n v="3.96"/>
    <n v="36"/>
    <s v="12/16/2021"/>
    <x v="2"/>
    <n v="2837"/>
    <x v="0"/>
    <n v="6236.96"/>
    <n v="2065.0300000000002"/>
    <n v="103.25"/>
    <s v="10/15/2023"/>
    <s v="4/11/2023"/>
    <n v="5436"/>
    <n v="2837"/>
    <s v="2/20/2023"/>
    <s v="Praise"/>
    <s v="Pending"/>
    <s v="10/27/2023"/>
    <n v="1"/>
    <x v="11"/>
    <x v="2"/>
  </r>
  <r>
    <n v="2838"/>
    <s v="Patricia"/>
    <s v="Perez"/>
    <n v="33"/>
    <x v="1"/>
    <s v="Address_2838"/>
    <x v="9"/>
    <n v="19458797691"/>
    <s v="patricia.perez@kag.com"/>
    <x v="0"/>
    <n v="4566.43"/>
    <s v="5/1/2004"/>
    <s v="10/2/2023"/>
    <n v="2838"/>
    <n v="45028"/>
    <x v="2"/>
    <n v="1516.94"/>
    <n v="6083.37"/>
    <x v="37"/>
    <n v="2838"/>
    <n v="37723.040000000001"/>
    <x v="2"/>
    <n v="3.53"/>
    <n v="12"/>
    <s v="2/18/2021"/>
    <x v="2"/>
    <n v="2838"/>
    <x v="0"/>
    <n v="1204.49"/>
    <n v="1009.63"/>
    <n v="50.48"/>
    <s v="3/11/2023"/>
    <s v="2/8/2023"/>
    <n v="9652"/>
    <n v="2838"/>
    <s v="6/13/2023"/>
    <s v="Praise"/>
    <s v="Resolved"/>
    <s v="8/20/2023"/>
    <n v="1"/>
    <x v="1"/>
    <x v="4"/>
  </r>
  <r>
    <n v="2839"/>
    <s v="Susan"/>
    <s v="Lee"/>
    <n v="43"/>
    <x v="0"/>
    <s v="Address_2839"/>
    <x v="24"/>
    <n v="19458797692"/>
    <s v="susan.lee@kag.com"/>
    <x v="1"/>
    <n v="3184.94"/>
    <s v="11/21/2016"/>
    <s v="11/12/2023"/>
    <n v="2839"/>
    <n v="45250"/>
    <x v="2"/>
    <n v="2680.15"/>
    <n v="504.79"/>
    <x v="7"/>
    <n v="2839"/>
    <n v="9168.52"/>
    <x v="1"/>
    <n v="8.2799999999999994"/>
    <n v="24"/>
    <s v="2/12/2022"/>
    <x v="2"/>
    <n v="2839"/>
    <x v="1"/>
    <n v="1190.46"/>
    <n v="4585"/>
    <n v="229.25"/>
    <s v="11/1/2023"/>
    <s v="9/21/2023"/>
    <n v="2228"/>
    <n v="2839"/>
    <s v="10/20/2023"/>
    <s v="Praise"/>
    <s v="Pending"/>
    <s v="5/25/2023"/>
    <n v="1"/>
    <x v="4"/>
    <x v="0"/>
  </r>
  <r>
    <n v="2840"/>
    <s v="Kenneth"/>
    <s v="Baker"/>
    <n v="38"/>
    <x v="0"/>
    <s v="Address_2840"/>
    <x v="39"/>
    <n v="19458797693"/>
    <s v="kenneth.baker@kag.com"/>
    <x v="0"/>
    <n v="6366.28"/>
    <s v="7/29/2018"/>
    <s v="7/19/2023"/>
    <n v="2840"/>
    <n v="45282"/>
    <x v="2"/>
    <n v="2888.35"/>
    <n v="9254.6299999999992"/>
    <x v="83"/>
    <n v="2840"/>
    <n v="13105.71"/>
    <x v="0"/>
    <n v="9.52"/>
    <n v="36"/>
    <s v="5/20/2022"/>
    <x v="2"/>
    <n v="2840"/>
    <x v="2"/>
    <n v="8984.23"/>
    <n v="2521.9499999999998"/>
    <n v="126.1"/>
    <s v="7/4/2023"/>
    <s v="11/8/2023"/>
    <n v="5432"/>
    <n v="2840"/>
    <s v="2/5/2023"/>
    <s v="Complaint"/>
    <s v="Resolved"/>
    <s v="11/7/2023"/>
    <n v="1"/>
    <x v="0"/>
    <x v="0"/>
  </r>
  <r>
    <n v="2841"/>
    <s v="Kenneth"/>
    <s v="Roberts"/>
    <n v="53"/>
    <x v="2"/>
    <s v="Address_2841"/>
    <x v="21"/>
    <n v="19458797694"/>
    <s v="kenneth.roberts@kag.com"/>
    <x v="1"/>
    <n v="617.15"/>
    <s v="3/14/2003"/>
    <s v="7/18/2023"/>
    <n v="2841"/>
    <n v="45053"/>
    <x v="0"/>
    <n v="2246.1799999999998"/>
    <n v="-1629.03"/>
    <x v="5"/>
    <n v="2841"/>
    <n v="29702.37"/>
    <x v="2"/>
    <n v="2.83"/>
    <n v="24"/>
    <s v="4/25/2020"/>
    <x v="0"/>
    <n v="2841"/>
    <x v="0"/>
    <n v="2930.17"/>
    <n v="3966.04"/>
    <n v="198.3"/>
    <s v="10/5/2023"/>
    <s v="5/8/2023"/>
    <n v="5698"/>
    <n v="2841"/>
    <s v="1/5/2023"/>
    <s v="Complaint"/>
    <s v="Resolved"/>
    <s v="2/5/2023"/>
    <n v="1"/>
    <x v="10"/>
    <x v="1"/>
  </r>
  <r>
    <n v="2842"/>
    <s v="Matthew"/>
    <s v="Robinson"/>
    <n v="58"/>
    <x v="0"/>
    <s v="Address_2842"/>
    <x v="19"/>
    <n v="19458797695"/>
    <s v="matthew.robinson@kag.com"/>
    <x v="0"/>
    <n v="8873.02"/>
    <s v="10/28/2022"/>
    <s v="5/1/2023"/>
    <n v="2842"/>
    <n v="44996"/>
    <x v="0"/>
    <n v="1609.67"/>
    <n v="10482.69"/>
    <x v="70"/>
    <n v="2842"/>
    <n v="2540.11"/>
    <x v="0"/>
    <n v="3.12"/>
    <n v="36"/>
    <s v="5/24/2022"/>
    <x v="1"/>
    <n v="2842"/>
    <x v="2"/>
    <n v="7146.57"/>
    <n v="4731.8"/>
    <n v="236.59"/>
    <s v="5/11/2023"/>
    <s v="3/16/2023"/>
    <n v="349"/>
    <n v="2842"/>
    <s v="12/12/2023"/>
    <s v="Praise"/>
    <s v="Pending"/>
    <s v="6/26/2023"/>
    <n v="1"/>
    <x v="11"/>
    <x v="1"/>
  </r>
  <r>
    <n v="2843"/>
    <s v="Stephanie"/>
    <s v="Hill"/>
    <n v="59"/>
    <x v="0"/>
    <s v="Address_2843"/>
    <x v="10"/>
    <n v="19458797696"/>
    <s v="stephanie.hill@kag.com"/>
    <x v="1"/>
    <n v="4212.43"/>
    <s v="4/11/2017"/>
    <s v="1/14/2023"/>
    <n v="2843"/>
    <n v="45149"/>
    <x v="1"/>
    <n v="4400.7"/>
    <n v="-188.27"/>
    <x v="98"/>
    <n v="2843"/>
    <n v="33728.22"/>
    <x v="2"/>
    <n v="4.7699999999999996"/>
    <n v="12"/>
    <s v="11/15/2021"/>
    <x v="0"/>
    <n v="2843"/>
    <x v="2"/>
    <n v="1283.0999999999999"/>
    <n v="3670.4"/>
    <n v="183.52"/>
    <s v="5/30/2023"/>
    <s v="7/19/2023"/>
    <n v="2317"/>
    <n v="2843"/>
    <s v="11/5/2023"/>
    <s v="Suggestion"/>
    <s v="Pending"/>
    <s v="2/25/2023"/>
    <n v="1"/>
    <x v="5"/>
    <x v="1"/>
  </r>
  <r>
    <n v="2844"/>
    <s v="Elizabeth"/>
    <s v="Martin"/>
    <n v="47"/>
    <x v="0"/>
    <s v="Address_2844"/>
    <x v="3"/>
    <n v="19458797697"/>
    <s v="elizabeth.martin@kag.com"/>
    <x v="0"/>
    <n v="8028.54"/>
    <s v="12/2/2002"/>
    <s v="3/5/2023"/>
    <n v="2844"/>
    <n v="45186"/>
    <x v="1"/>
    <n v="1557.96"/>
    <n v="6470.58"/>
    <x v="92"/>
    <n v="2844"/>
    <n v="8095.75"/>
    <x v="0"/>
    <n v="7.36"/>
    <n v="24"/>
    <s v="4/9/2020"/>
    <x v="1"/>
    <n v="2844"/>
    <x v="0"/>
    <n v="3743.56"/>
    <n v="2348.87"/>
    <n v="117.44"/>
    <s v="3/21/2023"/>
    <s v="10/9/2023"/>
    <n v="2580"/>
    <n v="2844"/>
    <s v="12/11/2023"/>
    <s v="Praise"/>
    <s v="Resolved"/>
    <s v="11/12/2023"/>
    <n v="1"/>
    <x v="6"/>
    <x v="1"/>
  </r>
  <r>
    <n v="2845"/>
    <s v="Charles"/>
    <s v="White"/>
    <n v="22"/>
    <x v="0"/>
    <s v="Address_2845"/>
    <x v="0"/>
    <n v="19458797698"/>
    <s v="charles.white@kag.com"/>
    <x v="1"/>
    <n v="7321.97"/>
    <s v="8/29/2002"/>
    <s v="8/8/2023"/>
    <n v="2845"/>
    <n v="45203"/>
    <x v="1"/>
    <n v="3364.11"/>
    <n v="10686.08"/>
    <x v="48"/>
    <n v="2845"/>
    <n v="21256.42"/>
    <x v="1"/>
    <n v="2.5"/>
    <n v="48"/>
    <s v="5/6/2022"/>
    <x v="1"/>
    <n v="2845"/>
    <x v="2"/>
    <n v="3924.34"/>
    <n v="4286.37"/>
    <n v="214.32"/>
    <s v="10/22/2023"/>
    <s v="12/5/2023"/>
    <n v="449"/>
    <n v="2845"/>
    <s v="10/28/2023"/>
    <s v="Praise"/>
    <s v="Resolved"/>
    <s v="1/3/2023"/>
    <n v="1"/>
    <x v="8"/>
    <x v="2"/>
  </r>
  <r>
    <n v="2846"/>
    <s v="Margaret"/>
    <s v="Thompson"/>
    <n v="27"/>
    <x v="0"/>
    <s v="Address_2846"/>
    <x v="26"/>
    <n v="19458797699"/>
    <s v="margaret.thompson@kag.com"/>
    <x v="0"/>
    <n v="4771.33"/>
    <s v="8/31/2019"/>
    <s v="6/1/2023"/>
    <n v="2846"/>
    <n v="45224"/>
    <x v="1"/>
    <n v="4525.08"/>
    <n v="246.25"/>
    <x v="20"/>
    <n v="2846"/>
    <n v="16689.22"/>
    <x v="0"/>
    <n v="5.21"/>
    <n v="48"/>
    <s v="6/28/2020"/>
    <x v="0"/>
    <n v="2846"/>
    <x v="2"/>
    <n v="8670.49"/>
    <n v="2943.15"/>
    <n v="147.16"/>
    <s v="5/28/2023"/>
    <s v="8/8/2023"/>
    <n v="5680"/>
    <n v="2846"/>
    <s v="8/29/2023"/>
    <s v="Suggestion"/>
    <s v="Pending"/>
    <s v="10/29/2023"/>
    <n v="1"/>
    <x v="8"/>
    <x v="4"/>
  </r>
  <r>
    <n v="2847"/>
    <s v="Barbara"/>
    <s v="Miller"/>
    <n v="65"/>
    <x v="0"/>
    <s v="Address_2847"/>
    <x v="24"/>
    <n v="19458797700"/>
    <s v="barbara.miller@kag.com"/>
    <x v="0"/>
    <n v="2067.23"/>
    <s v="5/16/2011"/>
    <s v="9/3/2023"/>
    <n v="2847"/>
    <n v="45010"/>
    <x v="1"/>
    <n v="3237.78"/>
    <n v="5305.01"/>
    <x v="77"/>
    <n v="2847"/>
    <n v="6216.32"/>
    <x v="0"/>
    <n v="8.57"/>
    <n v="48"/>
    <s v="4/28/2020"/>
    <x v="0"/>
    <n v="2847"/>
    <x v="2"/>
    <n v="8240.4699999999993"/>
    <n v="502.59"/>
    <n v="25.13"/>
    <s v="5/21/2023"/>
    <s v="9/17/2023"/>
    <n v="3347"/>
    <n v="2847"/>
    <s v="8/5/2023"/>
    <s v="Suggestion"/>
    <s v="Pending"/>
    <s v="11/12/2023"/>
    <n v="1"/>
    <x v="11"/>
    <x v="3"/>
  </r>
  <r>
    <n v="2848"/>
    <s v="Anthony"/>
    <s v="Rodriguez"/>
    <n v="48"/>
    <x v="1"/>
    <s v="Address_2848"/>
    <x v="1"/>
    <n v="19458797701"/>
    <s v="anthony.rodriguez@kag.com"/>
    <x v="0"/>
    <n v="5665.9"/>
    <s v="10/16/2022"/>
    <s v="4/5/2023"/>
    <n v="2848"/>
    <n v="45060"/>
    <x v="0"/>
    <n v="1835.96"/>
    <n v="3829.94"/>
    <x v="82"/>
    <n v="2848"/>
    <n v="29359.8"/>
    <x v="1"/>
    <n v="3.11"/>
    <n v="48"/>
    <s v="9/8/2022"/>
    <x v="0"/>
    <n v="2848"/>
    <x v="2"/>
    <n v="8487.83"/>
    <n v="3058.61"/>
    <n v="152.93"/>
    <s v="2/8/2023"/>
    <s v="7/22/2023"/>
    <n v="4987"/>
    <n v="2848"/>
    <s v="10/21/2023"/>
    <s v="Praise"/>
    <s v="Pending"/>
    <s v="10/16/2023"/>
    <n v="1"/>
    <x v="10"/>
    <x v="1"/>
  </r>
  <r>
    <n v="2849"/>
    <s v="Michelle"/>
    <s v="Smith"/>
    <n v="28"/>
    <x v="0"/>
    <s v="Address_2849"/>
    <x v="25"/>
    <n v="19458797702"/>
    <s v="michelle.smith@kag.com"/>
    <x v="1"/>
    <n v="9485.92"/>
    <s v="6/20/2003"/>
    <s v="9/25/2023"/>
    <n v="2849"/>
    <n v="45181"/>
    <x v="1"/>
    <n v="1493.07"/>
    <n v="7992.85"/>
    <x v="76"/>
    <n v="2849"/>
    <n v="18701.05"/>
    <x v="0"/>
    <n v="1.43"/>
    <n v="36"/>
    <s v="3/25/2020"/>
    <x v="1"/>
    <n v="2849"/>
    <x v="1"/>
    <n v="9476.08"/>
    <n v="26.94"/>
    <n v="1.35"/>
    <s v="2/20/2023"/>
    <s v="12/20/2023"/>
    <n v="3217"/>
    <n v="2849"/>
    <s v="1/7/2023"/>
    <s v="Suggestion"/>
    <s v="Pending"/>
    <s v="12/28/2023"/>
    <n v="1"/>
    <x v="6"/>
    <x v="4"/>
  </r>
  <r>
    <n v="2850"/>
    <s v="Mary"/>
    <s v="Sanchez"/>
    <n v="55"/>
    <x v="1"/>
    <s v="Address_2850"/>
    <x v="9"/>
    <n v="19458797703"/>
    <s v="mary.sanchez@kag.com"/>
    <x v="0"/>
    <n v="1939.15"/>
    <s v="7/28/2000"/>
    <s v="7/12/2023"/>
    <n v="2850"/>
    <n v="44937"/>
    <x v="2"/>
    <n v="4268.47"/>
    <n v="-2329.3200000000002"/>
    <x v="27"/>
    <n v="2850"/>
    <n v="3155.26"/>
    <x v="2"/>
    <n v="9.16"/>
    <n v="24"/>
    <s v="1/20/2022"/>
    <x v="1"/>
    <n v="2850"/>
    <x v="2"/>
    <n v="4349.05"/>
    <n v="4878.7299999999996"/>
    <n v="243.94"/>
    <s v="7/11/2023"/>
    <s v="7/22/2023"/>
    <n v="8552"/>
    <n v="2850"/>
    <s v="1/8/2023"/>
    <s v="Complaint"/>
    <s v="Resolved"/>
    <s v="12/3/2023"/>
    <n v="1"/>
    <x v="3"/>
    <x v="1"/>
  </r>
  <r>
    <n v="2851"/>
    <s v="Richard"/>
    <s v="Nguyen"/>
    <n v="24"/>
    <x v="2"/>
    <s v="Address_2851"/>
    <x v="22"/>
    <n v="19458797704"/>
    <s v="richard.nguyen@kag.com"/>
    <x v="1"/>
    <n v="2634.52"/>
    <s v="11/16/2011"/>
    <s v="2/27/2023"/>
    <n v="2851"/>
    <n v="45136"/>
    <x v="1"/>
    <n v="2454.88"/>
    <n v="5089.3999999999996"/>
    <x v="55"/>
    <n v="2851"/>
    <n v="22776.58"/>
    <x v="2"/>
    <n v="8.09"/>
    <n v="36"/>
    <s v="5/2/2021"/>
    <x v="0"/>
    <n v="2851"/>
    <x v="0"/>
    <n v="2960.65"/>
    <n v="2604.0300000000002"/>
    <n v="130.19999999999999"/>
    <s v="10/28/2023"/>
    <s v="5/15/2023"/>
    <n v="4659"/>
    <n v="2851"/>
    <s v="10/13/2023"/>
    <s v="Praise"/>
    <s v="Pending"/>
    <s v="1/26/2023"/>
    <n v="1"/>
    <x v="2"/>
    <x v="2"/>
  </r>
  <r>
    <n v="2852"/>
    <s v="Emily"/>
    <s v="Nguyen"/>
    <n v="29"/>
    <x v="0"/>
    <s v="Address_2852"/>
    <x v="17"/>
    <n v="19458797705"/>
    <s v="emily.nguyen@kag.com"/>
    <x v="1"/>
    <n v="9930.75"/>
    <s v="11/13/2017"/>
    <s v="4/4/2023"/>
    <n v="2852"/>
    <n v="44999"/>
    <x v="1"/>
    <n v="2970.91"/>
    <n v="6959.84"/>
    <x v="49"/>
    <n v="2852"/>
    <n v="29922.68"/>
    <x v="1"/>
    <n v="7.29"/>
    <n v="24"/>
    <s v="8/11/2021"/>
    <x v="2"/>
    <n v="2852"/>
    <x v="2"/>
    <n v="7633.32"/>
    <n v="461.09"/>
    <n v="23.05"/>
    <s v="8/30/2023"/>
    <s v="3/5/2023"/>
    <n v="7762"/>
    <n v="2852"/>
    <s v="7/31/2023"/>
    <s v="Praise"/>
    <s v="Pending"/>
    <s v="5/21/2023"/>
    <n v="1"/>
    <x v="11"/>
    <x v="4"/>
  </r>
  <r>
    <n v="2853"/>
    <s v="Donald"/>
    <s v="Baker"/>
    <n v="62"/>
    <x v="0"/>
    <s v="Address_2853"/>
    <x v="9"/>
    <n v="19458797706"/>
    <s v="donald.baker@kag.com"/>
    <x v="0"/>
    <n v="8936.4500000000007"/>
    <s v="5/29/2017"/>
    <s v="10/25/2023"/>
    <n v="2853"/>
    <n v="45066"/>
    <x v="1"/>
    <n v="2985.54"/>
    <n v="11921.99"/>
    <x v="92"/>
    <n v="2853"/>
    <n v="7390.3"/>
    <x v="1"/>
    <n v="1.79"/>
    <n v="48"/>
    <s v="5/27/2020"/>
    <x v="2"/>
    <n v="2853"/>
    <x v="1"/>
    <n v="1749.2"/>
    <n v="1497.71"/>
    <n v="74.89"/>
    <s v="1/7/2023"/>
    <s v="12/23/2023"/>
    <n v="6477"/>
    <n v="2853"/>
    <s v="9/8/2023"/>
    <s v="Suggestion"/>
    <s v="Resolved"/>
    <s v="8/3/2023"/>
    <n v="1"/>
    <x v="10"/>
    <x v="3"/>
  </r>
  <r>
    <n v="2854"/>
    <s v="Jessica"/>
    <s v="Perez"/>
    <n v="66"/>
    <x v="1"/>
    <s v="Address_2854"/>
    <x v="13"/>
    <n v="19458797707"/>
    <s v="jessica.perez@kag.com"/>
    <x v="0"/>
    <n v="5540.54"/>
    <s v="11/14/2019"/>
    <s v="1/1/2023"/>
    <n v="2854"/>
    <n v="45213"/>
    <x v="1"/>
    <n v="2673.67"/>
    <n v="8214.2099999999991"/>
    <x v="61"/>
    <n v="2854"/>
    <n v="29664.7"/>
    <x v="1"/>
    <n v="9.09"/>
    <n v="60"/>
    <s v="3/14/2020"/>
    <x v="2"/>
    <n v="2854"/>
    <x v="0"/>
    <n v="9797.92"/>
    <n v="3293.88"/>
    <n v="164.69"/>
    <s v="11/21/2023"/>
    <s v="7/30/2023"/>
    <n v="9733"/>
    <n v="2854"/>
    <s v="4/15/2023"/>
    <s v="Complaint"/>
    <s v="Resolved"/>
    <s v="10/13/2023"/>
    <n v="1"/>
    <x v="8"/>
    <x v="3"/>
  </r>
  <r>
    <n v="2855"/>
    <s v="Emily"/>
    <s v="Baker"/>
    <n v="58"/>
    <x v="0"/>
    <s v="Address_2855"/>
    <x v="36"/>
    <n v="19458797708"/>
    <s v="emily.baker@kag.com"/>
    <x v="0"/>
    <n v="6977.94"/>
    <s v="8/21/2009"/>
    <s v="12/28/2023"/>
    <n v="2855"/>
    <n v="45085"/>
    <x v="0"/>
    <n v="4657.32"/>
    <n v="2320.62"/>
    <x v="25"/>
    <n v="2855"/>
    <n v="15799.18"/>
    <x v="2"/>
    <n v="3.75"/>
    <n v="12"/>
    <s v="12/28/2021"/>
    <x v="1"/>
    <n v="2855"/>
    <x v="2"/>
    <n v="7705.82"/>
    <n v="1443.96"/>
    <n v="72.2"/>
    <s v="8/21/2023"/>
    <s v="4/28/2023"/>
    <n v="5794"/>
    <n v="2855"/>
    <s v="8/30/2023"/>
    <s v="Suggestion"/>
    <s v="Pending"/>
    <s v="7/15/2023"/>
    <n v="1"/>
    <x v="7"/>
    <x v="1"/>
  </r>
  <r>
    <n v="2856"/>
    <s v="Emily"/>
    <s v="Martinez"/>
    <n v="25"/>
    <x v="1"/>
    <s v="Address_2856"/>
    <x v="28"/>
    <n v="19458797709"/>
    <s v="emily.martinez@kag.com"/>
    <x v="0"/>
    <n v="4486.32"/>
    <s v="1/19/2020"/>
    <s v="11/24/2023"/>
    <n v="2856"/>
    <n v="45097"/>
    <x v="1"/>
    <n v="4655.8599999999997"/>
    <n v="-169.54"/>
    <x v="17"/>
    <n v="2856"/>
    <n v="13722.76"/>
    <x v="0"/>
    <n v="2.9"/>
    <n v="48"/>
    <s v="10/12/2021"/>
    <x v="1"/>
    <n v="2856"/>
    <x v="1"/>
    <n v="3565.75"/>
    <n v="2104.79"/>
    <n v="105.24"/>
    <s v="7/4/2023"/>
    <s v="12/29/2023"/>
    <n v="1937"/>
    <n v="2856"/>
    <s v="7/24/2023"/>
    <s v="Complaint"/>
    <s v="Pending"/>
    <s v="7/19/2023"/>
    <n v="1"/>
    <x v="7"/>
    <x v="2"/>
  </r>
  <r>
    <n v="2857"/>
    <s v="Kimberly"/>
    <s v="Garcia"/>
    <n v="45"/>
    <x v="1"/>
    <s v="Address_2857"/>
    <x v="38"/>
    <n v="19458797710"/>
    <s v="kimberly.garcia@kag.com"/>
    <x v="1"/>
    <n v="4100.5200000000004"/>
    <s v="6/11/2009"/>
    <s v="7/25/2023"/>
    <n v="2857"/>
    <n v="45112"/>
    <x v="0"/>
    <n v="211.7"/>
    <n v="3888.82"/>
    <x v="11"/>
    <n v="2857"/>
    <n v="39978.68"/>
    <x v="1"/>
    <n v="5.39"/>
    <n v="48"/>
    <s v="10/5/2022"/>
    <x v="2"/>
    <n v="2857"/>
    <x v="1"/>
    <n v="8119.37"/>
    <n v="1494.27"/>
    <n v="74.709999999999994"/>
    <s v="11/1/2023"/>
    <s v="2/1/2023"/>
    <n v="8355"/>
    <n v="2857"/>
    <s v="7/27/2023"/>
    <s v="Complaint"/>
    <s v="Pending"/>
    <s v="8/11/2023"/>
    <n v="1"/>
    <x v="2"/>
    <x v="0"/>
  </r>
  <r>
    <n v="2858"/>
    <s v="William"/>
    <s v="Taylor"/>
    <n v="33"/>
    <x v="0"/>
    <s v="Address_2858"/>
    <x v="9"/>
    <n v="19458797711"/>
    <s v="william.taylor@kag.com"/>
    <x v="0"/>
    <n v="4487.5600000000004"/>
    <s v="11/1/2005"/>
    <s v="7/12/2023"/>
    <n v="2858"/>
    <n v="44976"/>
    <x v="1"/>
    <n v="2533.27"/>
    <n v="1954.29"/>
    <x v="34"/>
    <n v="2858"/>
    <n v="23919.34"/>
    <x v="2"/>
    <n v="9.31"/>
    <n v="60"/>
    <s v="9/24/2022"/>
    <x v="2"/>
    <n v="2858"/>
    <x v="1"/>
    <n v="9203.31"/>
    <n v="3144.92"/>
    <n v="157.25"/>
    <s v="4/22/2023"/>
    <s v="8/25/2023"/>
    <n v="6549"/>
    <n v="2858"/>
    <s v="3/22/2023"/>
    <s v="Praise"/>
    <s v="Pending"/>
    <s v="7/7/2023"/>
    <n v="1"/>
    <x v="9"/>
    <x v="4"/>
  </r>
  <r>
    <n v="2859"/>
    <s v="Elizabeth"/>
    <s v="Roberts"/>
    <n v="20"/>
    <x v="2"/>
    <s v="Address_2859"/>
    <x v="23"/>
    <n v="19458797712"/>
    <s v="elizabeth.roberts@kag.com"/>
    <x v="0"/>
    <n v="4202.72"/>
    <s v="10/10/2016"/>
    <s v="8/12/2023"/>
    <n v="2859"/>
    <n v="45173"/>
    <x v="0"/>
    <n v="2832.18"/>
    <n v="7034.9"/>
    <x v="32"/>
    <n v="2859"/>
    <n v="19518.23"/>
    <x v="0"/>
    <n v="9.9499999999999993"/>
    <n v="36"/>
    <s v="8/6/2020"/>
    <x v="0"/>
    <n v="2859"/>
    <x v="1"/>
    <n v="2371.0500000000002"/>
    <n v="1420.47"/>
    <n v="71.02"/>
    <s v="6/22/2023"/>
    <s v="10/18/2023"/>
    <n v="5483"/>
    <n v="2859"/>
    <s v="4/30/2023"/>
    <s v="Complaint"/>
    <s v="Pending"/>
    <s v="1/8/2023"/>
    <n v="1"/>
    <x v="6"/>
    <x v="2"/>
  </r>
  <r>
    <n v="2860"/>
    <s v="Joseph"/>
    <s v="Nguyen"/>
    <n v="54"/>
    <x v="2"/>
    <s v="Address_2860"/>
    <x v="16"/>
    <n v="19458797713"/>
    <s v="joseph.nguyen@kag.com"/>
    <x v="1"/>
    <n v="6787.99"/>
    <s v="8/22/2004"/>
    <s v="2/7/2023"/>
    <n v="2860"/>
    <n v="45280"/>
    <x v="1"/>
    <n v="4628.54"/>
    <n v="11416.53"/>
    <x v="54"/>
    <n v="2860"/>
    <n v="40838.1"/>
    <x v="2"/>
    <n v="6.53"/>
    <n v="36"/>
    <s v="12/27/2021"/>
    <x v="0"/>
    <n v="2860"/>
    <x v="0"/>
    <n v="6946.32"/>
    <n v="4065.24"/>
    <n v="203.26"/>
    <s v="6/21/2023"/>
    <s v="10/10/2023"/>
    <n v="6723"/>
    <n v="2860"/>
    <s v="3/18/2023"/>
    <s v="Praise"/>
    <s v="Resolved"/>
    <s v="3/9/2023"/>
    <n v="1"/>
    <x v="0"/>
    <x v="1"/>
  </r>
  <r>
    <n v="2861"/>
    <s v="Thomas"/>
    <s v="White"/>
    <n v="49"/>
    <x v="2"/>
    <s v="Address_2861"/>
    <x v="13"/>
    <n v="19458797714"/>
    <s v="thomas.white@kag.com"/>
    <x v="0"/>
    <n v="3371.52"/>
    <s v="2/18/2004"/>
    <s v="11/28/2023"/>
    <n v="2861"/>
    <n v="45134"/>
    <x v="2"/>
    <n v="357.59"/>
    <n v="3729.11"/>
    <x v="7"/>
    <n v="2861"/>
    <n v="45606.87"/>
    <x v="0"/>
    <n v="9.6"/>
    <n v="24"/>
    <s v="9/3/2020"/>
    <x v="2"/>
    <n v="2861"/>
    <x v="0"/>
    <n v="2288.6999999999998"/>
    <n v="3623.03"/>
    <n v="181.15"/>
    <s v="7/29/2023"/>
    <s v="8/4/2023"/>
    <n v="4407"/>
    <n v="2861"/>
    <s v="4/10/2023"/>
    <s v="Complaint"/>
    <s v="Resolved"/>
    <s v="3/30/2023"/>
    <n v="1"/>
    <x v="2"/>
    <x v="1"/>
  </r>
  <r>
    <n v="2862"/>
    <s v="Michelle"/>
    <s v="Martinez"/>
    <n v="38"/>
    <x v="1"/>
    <s v="Address_2862"/>
    <x v="14"/>
    <n v="19458797715"/>
    <s v="michelle.martinez@kag.com"/>
    <x v="1"/>
    <n v="1790.69"/>
    <s v="1/16/2017"/>
    <s v="11/4/2023"/>
    <n v="2862"/>
    <n v="44967"/>
    <x v="0"/>
    <n v="3947.48"/>
    <n v="-2156.79"/>
    <x v="71"/>
    <n v="2862"/>
    <n v="16439.099999999999"/>
    <x v="1"/>
    <n v="5.08"/>
    <n v="12"/>
    <s v="12/8/2022"/>
    <x v="2"/>
    <n v="2862"/>
    <x v="1"/>
    <n v="6115.27"/>
    <n v="1626.32"/>
    <n v="81.319999999999993"/>
    <s v="4/26/2023"/>
    <s v="2/18/2023"/>
    <n v="1311"/>
    <n v="2862"/>
    <s v="12/6/2023"/>
    <s v="Complaint"/>
    <s v="Resolved"/>
    <s v="3/20/2023"/>
    <n v="1"/>
    <x v="9"/>
    <x v="0"/>
  </r>
  <r>
    <n v="2863"/>
    <s v="Karen"/>
    <s v="Davis"/>
    <n v="62"/>
    <x v="1"/>
    <s v="Address_2863"/>
    <x v="14"/>
    <n v="19458797716"/>
    <s v="karen.davis@kag.com"/>
    <x v="0"/>
    <n v="7095.02"/>
    <s v="1/5/2019"/>
    <s v="4/21/2023"/>
    <n v="2863"/>
    <n v="45038"/>
    <x v="0"/>
    <n v="3215.67"/>
    <n v="3879.35"/>
    <x v="62"/>
    <n v="2863"/>
    <n v="3469.51"/>
    <x v="1"/>
    <n v="1.27"/>
    <n v="24"/>
    <s v="6/17/2022"/>
    <x v="2"/>
    <n v="2863"/>
    <x v="0"/>
    <n v="2642.36"/>
    <n v="3122.25"/>
    <n v="156.11000000000001"/>
    <s v="4/11/2023"/>
    <s v="2/27/2023"/>
    <n v="5068"/>
    <n v="2863"/>
    <s v="11/28/2023"/>
    <s v="Suggestion"/>
    <s v="Pending"/>
    <s v="10/17/2023"/>
    <n v="1"/>
    <x v="1"/>
    <x v="3"/>
  </r>
  <r>
    <n v="2864"/>
    <s v="David"/>
    <s v="Lee"/>
    <n v="35"/>
    <x v="0"/>
    <s v="Address_2864"/>
    <x v="26"/>
    <n v="19458797717"/>
    <s v="david.lee@kag.com"/>
    <x v="0"/>
    <n v="409.85"/>
    <s v="4/4/2017"/>
    <s v="9/9/2023"/>
    <n v="2864"/>
    <n v="45130"/>
    <x v="1"/>
    <n v="3665.17"/>
    <n v="4075.02"/>
    <x v="18"/>
    <n v="2864"/>
    <n v="27495.16"/>
    <x v="2"/>
    <n v="3.48"/>
    <n v="48"/>
    <s v="9/11/2022"/>
    <x v="1"/>
    <n v="2864"/>
    <x v="0"/>
    <n v="5593.33"/>
    <n v="2426.12"/>
    <n v="121.31"/>
    <s v="5/15/2023"/>
    <s v="8/18/2023"/>
    <n v="9175"/>
    <n v="2864"/>
    <s v="10/20/2023"/>
    <s v="Suggestion"/>
    <s v="Pending"/>
    <s v="6/17/2023"/>
    <n v="-1"/>
    <x v="2"/>
    <x v="4"/>
  </r>
  <r>
    <n v="2865"/>
    <s v="Matthew"/>
    <s v="Garcia"/>
    <n v="65"/>
    <x v="1"/>
    <s v="Address_2865"/>
    <x v="32"/>
    <n v="19458797718"/>
    <s v="matthew.garcia@kag.com"/>
    <x v="0"/>
    <n v="7215.66"/>
    <s v="5/11/2018"/>
    <s v="12/2/2023"/>
    <n v="2865"/>
    <n v="45131"/>
    <x v="0"/>
    <n v="1465.61"/>
    <n v="5750.05"/>
    <x v="42"/>
    <n v="2865"/>
    <n v="36042.53"/>
    <x v="0"/>
    <n v="3.72"/>
    <n v="36"/>
    <s v="5/18/2020"/>
    <x v="1"/>
    <n v="2865"/>
    <x v="1"/>
    <n v="5487.82"/>
    <n v="270.27"/>
    <n v="13.51"/>
    <s v="1/21/2023"/>
    <s v="7/9/2023"/>
    <n v="4239"/>
    <n v="2865"/>
    <s v="3/26/2023"/>
    <s v="Suggestion"/>
    <s v="Resolved"/>
    <s v="6/27/2023"/>
    <n v="1"/>
    <x v="2"/>
    <x v="3"/>
  </r>
  <r>
    <n v="2866"/>
    <s v="Michelle"/>
    <s v="Lee"/>
    <n v="63"/>
    <x v="2"/>
    <s v="Address_2866"/>
    <x v="10"/>
    <n v="19458797719"/>
    <s v="michelle.lee@kag.com"/>
    <x v="0"/>
    <n v="2706.11"/>
    <s v="9/14/2011"/>
    <s v="3/25/2023"/>
    <n v="2866"/>
    <n v="45098"/>
    <x v="0"/>
    <n v="3735.6"/>
    <n v="6441.71"/>
    <x v="60"/>
    <n v="2866"/>
    <n v="29801.75"/>
    <x v="2"/>
    <n v="8.0399999999999991"/>
    <n v="48"/>
    <s v="8/9/2021"/>
    <x v="2"/>
    <n v="2866"/>
    <x v="0"/>
    <n v="3686.95"/>
    <n v="2074.79"/>
    <n v="103.74"/>
    <s v="2/16/2023"/>
    <s v="8/22/2023"/>
    <n v="2368"/>
    <n v="2866"/>
    <s v="1/21/2023"/>
    <s v="Complaint"/>
    <s v="Resolved"/>
    <s v="2/19/2023"/>
    <n v="1"/>
    <x v="7"/>
    <x v="3"/>
  </r>
  <r>
    <n v="2867"/>
    <s v="Susan"/>
    <s v="Hill"/>
    <n v="28"/>
    <x v="0"/>
    <s v="Address_2867"/>
    <x v="12"/>
    <n v="19458797720"/>
    <s v="susan.hill@kag.com"/>
    <x v="1"/>
    <n v="1983.5"/>
    <s v="5/13/2003"/>
    <s v="12/30/2023"/>
    <n v="2867"/>
    <n v="45053"/>
    <x v="0"/>
    <n v="1420.53"/>
    <n v="562.97"/>
    <x v="75"/>
    <n v="2867"/>
    <n v="34714.730000000003"/>
    <x v="0"/>
    <n v="2.12"/>
    <n v="48"/>
    <s v="8/8/2022"/>
    <x v="1"/>
    <n v="2867"/>
    <x v="1"/>
    <n v="1487.87"/>
    <n v="657.38"/>
    <n v="32.869999999999997"/>
    <s v="10/29/2023"/>
    <s v="11/23/2023"/>
    <n v="5465"/>
    <n v="2867"/>
    <s v="5/4/2023"/>
    <s v="Complaint"/>
    <s v="Resolved"/>
    <s v="7/29/2023"/>
    <n v="1"/>
    <x v="10"/>
    <x v="4"/>
  </r>
  <r>
    <n v="2868"/>
    <s v="Matthew"/>
    <s v="White"/>
    <n v="67"/>
    <x v="2"/>
    <s v="Address_2868"/>
    <x v="17"/>
    <n v="19458797721"/>
    <s v="matthew.white@kag.com"/>
    <x v="0"/>
    <n v="3851.67"/>
    <s v="7/13/2011"/>
    <s v="6/9/2023"/>
    <n v="2868"/>
    <n v="44992"/>
    <x v="2"/>
    <n v="3381.58"/>
    <n v="7233.25"/>
    <x v="19"/>
    <n v="2868"/>
    <n v="32689.49"/>
    <x v="2"/>
    <n v="2.57"/>
    <n v="36"/>
    <s v="2/6/2020"/>
    <x v="1"/>
    <n v="2868"/>
    <x v="0"/>
    <n v="8094.4"/>
    <n v="594.52"/>
    <n v="29.73"/>
    <s v="3/3/2023"/>
    <s v="9/27/2023"/>
    <n v="1423"/>
    <n v="2868"/>
    <s v="8/15/2023"/>
    <s v="Suggestion"/>
    <s v="Resolved"/>
    <s v="4/21/2023"/>
    <n v="1"/>
    <x v="11"/>
    <x v="3"/>
  </r>
  <r>
    <n v="2869"/>
    <s v="Stephanie"/>
    <s v="Allen"/>
    <n v="25"/>
    <x v="0"/>
    <s v="Address_2869"/>
    <x v="1"/>
    <n v="19458797722"/>
    <s v="stephanie.allen@kag.com"/>
    <x v="1"/>
    <n v="1263.25"/>
    <s v="5/11/2009"/>
    <s v="6/4/2023"/>
    <n v="2869"/>
    <n v="45197"/>
    <x v="1"/>
    <n v="3937.24"/>
    <n v="-2673.99"/>
    <x v="19"/>
    <n v="2869"/>
    <n v="47843.75"/>
    <x v="0"/>
    <n v="6.53"/>
    <n v="48"/>
    <s v="10/29/2021"/>
    <x v="1"/>
    <n v="2869"/>
    <x v="2"/>
    <n v="5277.55"/>
    <n v="798.89"/>
    <n v="39.94"/>
    <s v="8/30/2023"/>
    <s v="10/1/2023"/>
    <n v="8178"/>
    <n v="2869"/>
    <s v="11/22/2023"/>
    <s v="Complaint"/>
    <s v="Resolved"/>
    <s v="9/2/2023"/>
    <n v="1"/>
    <x v="6"/>
    <x v="2"/>
  </r>
  <r>
    <n v="2870"/>
    <s v="Lisa"/>
    <s v="Moore"/>
    <n v="29"/>
    <x v="2"/>
    <s v="Address_2870"/>
    <x v="13"/>
    <n v="19458797723"/>
    <s v="lisa.moore@kag.com"/>
    <x v="1"/>
    <n v="3906.45"/>
    <s v="9/14/2006"/>
    <s v="4/8/2023"/>
    <n v="2870"/>
    <n v="44960"/>
    <x v="2"/>
    <n v="3918.7"/>
    <n v="-12.25"/>
    <x v="17"/>
    <n v="2870"/>
    <n v="43429.98"/>
    <x v="1"/>
    <n v="2.1800000000000002"/>
    <n v="48"/>
    <s v="6/15/2021"/>
    <x v="2"/>
    <n v="2870"/>
    <x v="2"/>
    <n v="7109.75"/>
    <n v="2142.67"/>
    <n v="107.13"/>
    <s v="4/22/2023"/>
    <s v="12/22/2023"/>
    <n v="42"/>
    <n v="2870"/>
    <s v="4/23/2023"/>
    <s v="Complaint"/>
    <s v="Resolved"/>
    <s v="5/23/2023"/>
    <n v="1"/>
    <x v="9"/>
    <x v="4"/>
  </r>
  <r>
    <n v="2871"/>
    <s v="Ashley"/>
    <s v="Ramirez"/>
    <n v="68"/>
    <x v="0"/>
    <s v="Address_2871"/>
    <x v="20"/>
    <n v="19458797724"/>
    <s v="ashley.ramirez@kag.com"/>
    <x v="0"/>
    <n v="1112.99"/>
    <s v="1/12/2012"/>
    <s v="7/8/2023"/>
    <n v="2871"/>
    <n v="45124"/>
    <x v="2"/>
    <n v="2726.42"/>
    <n v="3839.41"/>
    <x v="8"/>
    <n v="2871"/>
    <n v="7460.33"/>
    <x v="2"/>
    <n v="5.46"/>
    <n v="12"/>
    <s v="9/18/2021"/>
    <x v="0"/>
    <n v="2871"/>
    <x v="2"/>
    <n v="8858.93"/>
    <n v="4585.88"/>
    <n v="229.29"/>
    <s v="4/26/2023"/>
    <s v="9/30/2023"/>
    <n v="9435"/>
    <n v="2871"/>
    <s v="6/6/2023"/>
    <s v="Complaint"/>
    <s v="Pending"/>
    <s v="1/4/2023"/>
    <n v="1"/>
    <x v="2"/>
    <x v="3"/>
  </r>
  <r>
    <n v="2872"/>
    <s v="Sarah"/>
    <s v="Young"/>
    <n v="69"/>
    <x v="2"/>
    <s v="Address_2872"/>
    <x v="29"/>
    <n v="19458797725"/>
    <s v="sarah.young@kag.com"/>
    <x v="0"/>
    <n v="4886.54"/>
    <s v="1/16/2013"/>
    <s v="3/27/2023"/>
    <n v="2872"/>
    <n v="44970"/>
    <x v="1"/>
    <n v="2073.6999999999998"/>
    <n v="2812.84"/>
    <x v="20"/>
    <n v="2872"/>
    <n v="23177.59"/>
    <x v="0"/>
    <n v="1.32"/>
    <n v="24"/>
    <s v="11/11/2022"/>
    <x v="1"/>
    <n v="2872"/>
    <x v="0"/>
    <n v="3299.68"/>
    <n v="3857.91"/>
    <n v="192.9"/>
    <s v="1/16/2023"/>
    <s v="3/19/2023"/>
    <n v="403"/>
    <n v="2872"/>
    <s v="5/29/2023"/>
    <s v="Suggestion"/>
    <s v="Pending"/>
    <s v="7/17/2023"/>
    <n v="1"/>
    <x v="9"/>
    <x v="3"/>
  </r>
  <r>
    <n v="2873"/>
    <s v="Charles"/>
    <s v="Lopez"/>
    <n v="19"/>
    <x v="1"/>
    <s v="Address_2873"/>
    <x v="24"/>
    <n v="19458797726"/>
    <s v="charles.lopez@kag.com"/>
    <x v="0"/>
    <n v="1844.08"/>
    <s v="8/19/2010"/>
    <s v="3/3/2023"/>
    <n v="2873"/>
    <n v="45179"/>
    <x v="2"/>
    <n v="1225.33"/>
    <n v="618.75"/>
    <x v="92"/>
    <n v="2873"/>
    <n v="23283.66"/>
    <x v="2"/>
    <n v="7.02"/>
    <n v="12"/>
    <s v="7/23/2021"/>
    <x v="2"/>
    <n v="2873"/>
    <x v="2"/>
    <n v="6207.76"/>
    <n v="4266.29"/>
    <n v="213.31"/>
    <s v="7/5/2023"/>
    <s v="6/15/2023"/>
    <n v="8978"/>
    <n v="2873"/>
    <s v="7/23/2023"/>
    <s v="Praise"/>
    <s v="Resolved"/>
    <s v="10/11/2023"/>
    <n v="1"/>
    <x v="6"/>
    <x v="2"/>
  </r>
  <r>
    <n v="2874"/>
    <s v="Amanda"/>
    <s v="Mitchell"/>
    <n v="58"/>
    <x v="2"/>
    <s v="Address_2874"/>
    <x v="34"/>
    <n v="19458797727"/>
    <s v="amanda.mitchell@kag.com"/>
    <x v="0"/>
    <n v="1386.97"/>
    <s v="12/17/2016"/>
    <s v="9/16/2023"/>
    <n v="2874"/>
    <n v="45087"/>
    <x v="2"/>
    <n v="177.14"/>
    <n v="1209.83"/>
    <x v="11"/>
    <n v="2874"/>
    <n v="23360.35"/>
    <x v="2"/>
    <n v="9.18"/>
    <n v="60"/>
    <s v="9/15/2021"/>
    <x v="0"/>
    <n v="2874"/>
    <x v="0"/>
    <n v="8377.6299999999992"/>
    <n v="3679.08"/>
    <n v="183.95"/>
    <s v="10/29/2023"/>
    <s v="2/20/2023"/>
    <n v="8583"/>
    <n v="2874"/>
    <s v="2/16/2023"/>
    <s v="Praise"/>
    <s v="Pending"/>
    <s v="2/10/2023"/>
    <n v="1"/>
    <x v="7"/>
    <x v="1"/>
  </r>
  <r>
    <n v="2875"/>
    <s v="Emily"/>
    <s v="Adams"/>
    <n v="39"/>
    <x v="0"/>
    <s v="Address_2875"/>
    <x v="31"/>
    <n v="19458797728"/>
    <s v="emily.adams@kag.com"/>
    <x v="0"/>
    <n v="5833.19"/>
    <s v="10/4/2002"/>
    <s v="3/22/2023"/>
    <n v="2875"/>
    <n v="45261"/>
    <x v="0"/>
    <n v="253.99"/>
    <n v="6087.18"/>
    <x v="56"/>
    <n v="2875"/>
    <n v="46604.49"/>
    <x v="0"/>
    <n v="8.8699999999999992"/>
    <n v="12"/>
    <s v="12/15/2021"/>
    <x v="2"/>
    <n v="2875"/>
    <x v="2"/>
    <n v="9396.14"/>
    <n v="4848.18"/>
    <n v="242.41"/>
    <s v="4/14/2023"/>
    <s v="9/13/2023"/>
    <n v="2384"/>
    <n v="2875"/>
    <s v="9/13/2023"/>
    <s v="Complaint"/>
    <s v="Resolved"/>
    <s v="7/25/2023"/>
    <n v="1"/>
    <x v="0"/>
    <x v="0"/>
  </r>
  <r>
    <n v="2876"/>
    <s v="Melissa"/>
    <s v="Clark"/>
    <n v="26"/>
    <x v="2"/>
    <s v="Address_2876"/>
    <x v="37"/>
    <n v="19458797729"/>
    <s v="melissa.clark@kag.com"/>
    <x v="1"/>
    <n v="6289.93"/>
    <s v="4/25/2014"/>
    <s v="12/13/2023"/>
    <n v="2876"/>
    <n v="45281"/>
    <x v="0"/>
    <n v="2098.39"/>
    <n v="8388.32"/>
    <x v="5"/>
    <n v="2876"/>
    <n v="17032.45"/>
    <x v="0"/>
    <n v="1.66"/>
    <n v="24"/>
    <s v="2/3/2020"/>
    <x v="2"/>
    <n v="2876"/>
    <x v="2"/>
    <n v="1616.39"/>
    <n v="3703.67"/>
    <n v="185.18"/>
    <s v="4/6/2023"/>
    <s v="9/26/2023"/>
    <n v="1234"/>
    <n v="2876"/>
    <s v="5/4/2023"/>
    <s v="Complaint"/>
    <s v="Resolved"/>
    <s v="1/5/2023"/>
    <n v="1"/>
    <x v="0"/>
    <x v="4"/>
  </r>
  <r>
    <n v="2877"/>
    <s v="Ronald"/>
    <s v="Martinez"/>
    <n v="31"/>
    <x v="1"/>
    <s v="Address_2877"/>
    <x v="18"/>
    <n v="19458797730"/>
    <s v="ronald.martinez@kag.com"/>
    <x v="1"/>
    <n v="154.62"/>
    <s v="3/3/2022"/>
    <s v="12/25/2023"/>
    <n v="2877"/>
    <n v="45274"/>
    <x v="1"/>
    <n v="483.73"/>
    <n v="-329.11"/>
    <x v="88"/>
    <n v="2877"/>
    <n v="31099.38"/>
    <x v="2"/>
    <n v="6.32"/>
    <n v="12"/>
    <s v="12/6/2022"/>
    <x v="1"/>
    <n v="2877"/>
    <x v="1"/>
    <n v="2344.61"/>
    <n v="3954.46"/>
    <n v="197.72"/>
    <s v="4/10/2023"/>
    <s v="9/21/2023"/>
    <n v="1517"/>
    <n v="2877"/>
    <s v="7/9/2023"/>
    <s v="Suggestion"/>
    <s v="Pending"/>
    <s v="5/23/2023"/>
    <n v="1"/>
    <x v="0"/>
    <x v="4"/>
  </r>
  <r>
    <n v="2878"/>
    <s v="Charles"/>
    <s v="Rivera"/>
    <n v="32"/>
    <x v="0"/>
    <s v="Address_2878"/>
    <x v="17"/>
    <n v="19458797731"/>
    <s v="charles.rivera@kag.com"/>
    <x v="0"/>
    <n v="3938.01"/>
    <s v="2/22/2011"/>
    <s v="4/5/2023"/>
    <n v="2878"/>
    <n v="45288"/>
    <x v="1"/>
    <n v="568.70000000000005"/>
    <n v="3369.31"/>
    <x v="41"/>
    <n v="2878"/>
    <n v="44919.360000000001"/>
    <x v="2"/>
    <n v="1.93"/>
    <n v="60"/>
    <s v="6/17/2022"/>
    <x v="2"/>
    <n v="2878"/>
    <x v="2"/>
    <n v="2096.8200000000002"/>
    <n v="4066.02"/>
    <n v="203.3"/>
    <s v="3/26/2023"/>
    <s v="9/20/2023"/>
    <n v="3760"/>
    <n v="2878"/>
    <s v="5/19/2023"/>
    <s v="Complaint"/>
    <s v="Pending"/>
    <s v="5/4/2023"/>
    <n v="1"/>
    <x v="0"/>
    <x v="4"/>
  </r>
  <r>
    <n v="2879"/>
    <s v="Andrew"/>
    <s v="Adams"/>
    <n v="28"/>
    <x v="1"/>
    <s v="Address_2879"/>
    <x v="23"/>
    <n v="19458797732"/>
    <s v="andrew.adams@kag.com"/>
    <x v="0"/>
    <n v="871.77"/>
    <s v="8/29/2010"/>
    <s v="10/14/2023"/>
    <n v="2879"/>
    <n v="45044"/>
    <x v="2"/>
    <n v="981.56"/>
    <n v="-109.79"/>
    <x v="4"/>
    <n v="2879"/>
    <n v="3476.39"/>
    <x v="0"/>
    <n v="1.48"/>
    <n v="48"/>
    <s v="7/14/2022"/>
    <x v="1"/>
    <n v="2879"/>
    <x v="0"/>
    <n v="1962.04"/>
    <n v="3442.54"/>
    <n v="172.13"/>
    <s v="12/16/2023"/>
    <s v="3/1/2023"/>
    <n v="2194"/>
    <n v="2879"/>
    <s v="1/13/2023"/>
    <s v="Complaint"/>
    <s v="Resolved"/>
    <s v="2/2/2023"/>
    <n v="1"/>
    <x v="1"/>
    <x v="4"/>
  </r>
  <r>
    <n v="2880"/>
    <s v="Emily"/>
    <s v="Young"/>
    <n v="30"/>
    <x v="2"/>
    <s v="Address_2880"/>
    <x v="0"/>
    <n v="19458797733"/>
    <s v="emily.young@kag.com"/>
    <x v="1"/>
    <n v="7412.58"/>
    <s v="12/5/2018"/>
    <s v="8/9/2023"/>
    <n v="2880"/>
    <n v="45222"/>
    <x v="1"/>
    <n v="2411.7199999999998"/>
    <n v="5000.8599999999997"/>
    <x v="28"/>
    <n v="2880"/>
    <n v="44049.14"/>
    <x v="1"/>
    <n v="6.49"/>
    <n v="48"/>
    <s v="3/1/2022"/>
    <x v="0"/>
    <n v="2880"/>
    <x v="2"/>
    <n v="9294.81"/>
    <n v="1020.3"/>
    <n v="51.02"/>
    <s v="1/1/2023"/>
    <s v="10/23/2023"/>
    <n v="3617"/>
    <n v="2880"/>
    <s v="9/26/2023"/>
    <s v="Praise"/>
    <s v="Resolved"/>
    <s v="3/10/2023"/>
    <n v="1"/>
    <x v="8"/>
    <x v="4"/>
  </r>
  <r>
    <n v="2881"/>
    <s v="Ashley"/>
    <s v="Adams"/>
    <n v="45"/>
    <x v="0"/>
    <s v="Address_2881"/>
    <x v="0"/>
    <n v="19458797734"/>
    <s v="ashley.adams@kag.com"/>
    <x v="1"/>
    <n v="6847.08"/>
    <s v="10/25/2003"/>
    <s v="7/11/2023"/>
    <n v="2881"/>
    <n v="45188"/>
    <x v="1"/>
    <n v="2962.84"/>
    <n v="3884.24"/>
    <x v="94"/>
    <n v="2881"/>
    <n v="38482.99"/>
    <x v="2"/>
    <n v="6.15"/>
    <n v="12"/>
    <s v="1/10/2022"/>
    <x v="0"/>
    <n v="2881"/>
    <x v="0"/>
    <n v="6759.8"/>
    <n v="4855.13"/>
    <n v="242.76"/>
    <s v="8/25/2023"/>
    <s v="8/26/2023"/>
    <n v="9569"/>
    <n v="2881"/>
    <s v="2/11/2023"/>
    <s v="Suggestion"/>
    <s v="Pending"/>
    <s v="2/7/2023"/>
    <n v="1"/>
    <x v="6"/>
    <x v="0"/>
  </r>
  <r>
    <n v="2882"/>
    <s v="Joshua"/>
    <s v="Sanchez"/>
    <n v="42"/>
    <x v="2"/>
    <s v="Address_2882"/>
    <x v="34"/>
    <n v="19458797735"/>
    <s v="joshua.sanchez@kag.com"/>
    <x v="0"/>
    <n v="592.32000000000005"/>
    <s v="7/5/2009"/>
    <s v="6/19/2023"/>
    <n v="2882"/>
    <n v="45001"/>
    <x v="0"/>
    <n v="3474.39"/>
    <n v="-2882.07"/>
    <x v="18"/>
    <n v="2882"/>
    <n v="11185.75"/>
    <x v="2"/>
    <n v="1.84"/>
    <n v="60"/>
    <s v="8/20/2022"/>
    <x v="1"/>
    <n v="2882"/>
    <x v="1"/>
    <n v="8884.83"/>
    <n v="2404.12"/>
    <n v="120.21"/>
    <s v="11/10/2023"/>
    <s v="1/2/2023"/>
    <n v="9104"/>
    <n v="2882"/>
    <s v="5/22/2023"/>
    <s v="Complaint"/>
    <s v="Resolved"/>
    <s v="5/24/2023"/>
    <n v="1"/>
    <x v="11"/>
    <x v="0"/>
  </r>
  <r>
    <n v="2883"/>
    <s v="Ronald"/>
    <s v="Harris"/>
    <n v="54"/>
    <x v="0"/>
    <s v="Address_2883"/>
    <x v="34"/>
    <n v="19458797736"/>
    <s v="ronald.harris@kag.com"/>
    <x v="1"/>
    <n v="9418.3799999999992"/>
    <s v="3/6/2002"/>
    <s v="2/27/2023"/>
    <n v="2883"/>
    <n v="44940"/>
    <x v="2"/>
    <n v="2436.2399999999998"/>
    <n v="11854.62"/>
    <x v="6"/>
    <n v="2883"/>
    <n v="16950.05"/>
    <x v="0"/>
    <n v="4.24"/>
    <n v="24"/>
    <s v="1/25/2020"/>
    <x v="0"/>
    <n v="2883"/>
    <x v="0"/>
    <n v="4872.99"/>
    <n v="4146.7700000000004"/>
    <n v="207.34"/>
    <s v="2/15/2023"/>
    <s v="12/31/2023"/>
    <n v="1146"/>
    <n v="2883"/>
    <s v="7/2/2023"/>
    <s v="Suggestion"/>
    <s v="Resolved"/>
    <s v="11/17/2023"/>
    <n v="1"/>
    <x v="3"/>
    <x v="1"/>
  </r>
  <r>
    <n v="2884"/>
    <s v="Barbara"/>
    <s v="Hernandez"/>
    <n v="23"/>
    <x v="1"/>
    <s v="Address_2884"/>
    <x v="15"/>
    <n v="19458797737"/>
    <s v="barbara.hernandez@kag.com"/>
    <x v="0"/>
    <n v="9603.61"/>
    <s v="4/18/2003"/>
    <s v="2/12/2023"/>
    <n v="2884"/>
    <n v="44931"/>
    <x v="0"/>
    <n v="3327.04"/>
    <n v="12930.65"/>
    <x v="68"/>
    <n v="2884"/>
    <n v="16218.75"/>
    <x v="2"/>
    <n v="3.85"/>
    <n v="60"/>
    <s v="2/8/2022"/>
    <x v="1"/>
    <n v="2884"/>
    <x v="1"/>
    <n v="9031.4599999999991"/>
    <n v="3994.34"/>
    <n v="199.72"/>
    <s v="6/8/2023"/>
    <s v="10/4/2023"/>
    <n v="6896"/>
    <n v="2884"/>
    <s v="7/26/2023"/>
    <s v="Complaint"/>
    <s v="Pending"/>
    <s v="3/12/2023"/>
    <n v="1"/>
    <x v="3"/>
    <x v="2"/>
  </r>
  <r>
    <n v="2885"/>
    <s v="Kenneth"/>
    <s v="Thompson"/>
    <n v="54"/>
    <x v="1"/>
    <s v="Address_2885"/>
    <x v="36"/>
    <n v="19458797738"/>
    <s v="kenneth.thompson@kag.com"/>
    <x v="1"/>
    <n v="3413.25"/>
    <s v="2/25/2009"/>
    <s v="6/9/2023"/>
    <n v="2885"/>
    <n v="45227"/>
    <x v="0"/>
    <n v="4311.92"/>
    <n v="-898.67"/>
    <x v="22"/>
    <n v="2885"/>
    <n v="11844.02"/>
    <x v="1"/>
    <n v="4.08"/>
    <n v="12"/>
    <s v="7/4/2020"/>
    <x v="1"/>
    <n v="2885"/>
    <x v="1"/>
    <n v="6727.84"/>
    <n v="2137.69"/>
    <n v="106.88"/>
    <s v="3/27/2023"/>
    <s v="9/13/2023"/>
    <n v="764"/>
    <n v="2885"/>
    <s v="2/9/2023"/>
    <s v="Praise"/>
    <s v="Pending"/>
    <s v="7/15/2023"/>
    <n v="1"/>
    <x v="8"/>
    <x v="1"/>
  </r>
  <r>
    <n v="2886"/>
    <s v="Timothy"/>
    <s v="King"/>
    <n v="50"/>
    <x v="1"/>
    <s v="Address_2886"/>
    <x v="28"/>
    <n v="19458797739"/>
    <s v="timothy.king@kag.com"/>
    <x v="0"/>
    <n v="1393.06"/>
    <s v="10/3/2013"/>
    <s v="6/7/2023"/>
    <n v="2886"/>
    <n v="45113"/>
    <x v="0"/>
    <n v="1877.07"/>
    <n v="-484.01"/>
    <x v="97"/>
    <n v="2886"/>
    <n v="32287.55"/>
    <x v="2"/>
    <n v="4"/>
    <n v="36"/>
    <s v="8/1/2020"/>
    <x v="0"/>
    <n v="2886"/>
    <x v="1"/>
    <n v="8178.29"/>
    <n v="4198.0200000000004"/>
    <n v="209.9"/>
    <s v="11/19/2023"/>
    <s v="5/19/2023"/>
    <n v="6119"/>
    <n v="2886"/>
    <s v="5/30/2023"/>
    <s v="Praise"/>
    <s v="Resolved"/>
    <s v="6/25/2023"/>
    <n v="1"/>
    <x v="2"/>
    <x v="1"/>
  </r>
  <r>
    <n v="2887"/>
    <s v="Karen"/>
    <s v="Flores"/>
    <n v="42"/>
    <x v="2"/>
    <s v="Address_2887"/>
    <x v="10"/>
    <n v="19458797740"/>
    <s v="karen.flores@kag.com"/>
    <x v="0"/>
    <n v="1232"/>
    <s v="2/18/2016"/>
    <s v="8/23/2023"/>
    <n v="2887"/>
    <n v="45127"/>
    <x v="2"/>
    <n v="3444.31"/>
    <n v="4676.3100000000004"/>
    <x v="27"/>
    <n v="2887"/>
    <n v="49158.59"/>
    <x v="2"/>
    <n v="8.42"/>
    <n v="36"/>
    <s v="12/13/2022"/>
    <x v="0"/>
    <n v="2887"/>
    <x v="1"/>
    <n v="6201.83"/>
    <n v="1241.6400000000001"/>
    <n v="62.08"/>
    <s v="3/20/2023"/>
    <s v="4/6/2023"/>
    <n v="5823"/>
    <n v="2887"/>
    <s v="4/20/2023"/>
    <s v="Praise"/>
    <s v="Resolved"/>
    <s v="4/4/2023"/>
    <n v="1"/>
    <x v="2"/>
    <x v="0"/>
  </r>
  <r>
    <n v="2888"/>
    <s v="Charles"/>
    <s v="Thompson"/>
    <n v="67"/>
    <x v="0"/>
    <s v="Address_2888"/>
    <x v="25"/>
    <n v="19458797741"/>
    <s v="charles.thompson@kag.com"/>
    <x v="0"/>
    <n v="8423.1299999999992"/>
    <s v="3/26/2009"/>
    <s v="12/5/2023"/>
    <n v="2888"/>
    <n v="45225"/>
    <x v="2"/>
    <n v="3295.94"/>
    <n v="11719.07"/>
    <x v="21"/>
    <n v="2888"/>
    <n v="9163.98"/>
    <x v="2"/>
    <n v="4.18"/>
    <n v="60"/>
    <s v="10/17/2021"/>
    <x v="2"/>
    <n v="2888"/>
    <x v="2"/>
    <n v="3688.67"/>
    <n v="1772.49"/>
    <n v="88.62"/>
    <s v="8/20/2023"/>
    <s v="6/9/2023"/>
    <n v="2646"/>
    <n v="2888"/>
    <s v="9/5/2023"/>
    <s v="Complaint"/>
    <s v="Pending"/>
    <s v="7/24/2023"/>
    <n v="1"/>
    <x v="8"/>
    <x v="3"/>
  </r>
  <r>
    <n v="2889"/>
    <s v="Richard"/>
    <s v="Lewis"/>
    <n v="40"/>
    <x v="1"/>
    <s v="Address_2889"/>
    <x v="10"/>
    <n v="19458797742"/>
    <s v="richard.lewis@kag.com"/>
    <x v="1"/>
    <n v="4645.71"/>
    <s v="2/24/2001"/>
    <s v="10/28/2023"/>
    <n v="2889"/>
    <n v="45177"/>
    <x v="2"/>
    <n v="3186.11"/>
    <n v="7831.82"/>
    <x v="87"/>
    <n v="2889"/>
    <n v="12377.25"/>
    <x v="1"/>
    <n v="3.97"/>
    <n v="12"/>
    <s v="7/8/2021"/>
    <x v="1"/>
    <n v="2889"/>
    <x v="0"/>
    <n v="6084.42"/>
    <n v="1145.1099999999999"/>
    <n v="57.26"/>
    <s v="4/11/2023"/>
    <s v="6/24/2023"/>
    <n v="8008"/>
    <n v="2889"/>
    <s v="9/29/2023"/>
    <s v="Suggestion"/>
    <s v="Pending"/>
    <s v="12/13/2023"/>
    <n v="1"/>
    <x v="6"/>
    <x v="0"/>
  </r>
  <r>
    <n v="2890"/>
    <s v="Charles"/>
    <s v="Walker"/>
    <n v="25"/>
    <x v="2"/>
    <s v="Address_2890"/>
    <x v="3"/>
    <n v="19458797743"/>
    <s v="charles.walker@kag.com"/>
    <x v="1"/>
    <n v="194.13"/>
    <s v="3/7/2006"/>
    <s v="5/24/2023"/>
    <n v="2890"/>
    <n v="45081"/>
    <x v="0"/>
    <n v="2921.64"/>
    <n v="3115.77"/>
    <x v="52"/>
    <n v="2890"/>
    <n v="15228.33"/>
    <x v="1"/>
    <n v="1.27"/>
    <n v="60"/>
    <s v="11/14/2021"/>
    <x v="0"/>
    <n v="2890"/>
    <x v="2"/>
    <n v="7540.44"/>
    <n v="286.49"/>
    <n v="14.32"/>
    <s v="9/6/2023"/>
    <s v="2/24/2023"/>
    <n v="8685"/>
    <n v="2890"/>
    <s v="11/25/2023"/>
    <s v="Complaint"/>
    <s v="Resolved"/>
    <s v="11/5/2023"/>
    <n v="1"/>
    <x v="7"/>
    <x v="2"/>
  </r>
  <r>
    <n v="2891"/>
    <s v="Linda"/>
    <s v="Miller"/>
    <n v="34"/>
    <x v="2"/>
    <s v="Address_2891"/>
    <x v="10"/>
    <n v="19458797744"/>
    <s v="linda.miller@kag.com"/>
    <x v="1"/>
    <n v="9260.99"/>
    <s v="8/23/2016"/>
    <s v="1/10/2023"/>
    <n v="2891"/>
    <n v="45123"/>
    <x v="1"/>
    <n v="3633.53"/>
    <n v="12894.52"/>
    <x v="30"/>
    <n v="2891"/>
    <n v="46940.98"/>
    <x v="1"/>
    <n v="8.11"/>
    <n v="12"/>
    <s v="1/16/2020"/>
    <x v="0"/>
    <n v="2891"/>
    <x v="1"/>
    <n v="7015.12"/>
    <n v="1174.08"/>
    <n v="58.7"/>
    <s v="7/29/2023"/>
    <s v="4/9/2023"/>
    <n v="6310"/>
    <n v="2891"/>
    <s v="7/20/2023"/>
    <s v="Praise"/>
    <s v="Resolved"/>
    <s v="6/23/2023"/>
    <n v="1"/>
    <x v="2"/>
    <x v="4"/>
  </r>
  <r>
    <n v="2892"/>
    <s v="Melissa"/>
    <s v="Flores"/>
    <n v="48"/>
    <x v="0"/>
    <s v="Address_2892"/>
    <x v="6"/>
    <n v="19458797745"/>
    <s v="melissa.flores@kag.com"/>
    <x v="1"/>
    <n v="5968.1"/>
    <s v="3/2/2000"/>
    <s v="11/26/2023"/>
    <n v="2892"/>
    <n v="44995"/>
    <x v="2"/>
    <n v="4094.53"/>
    <n v="1873.57"/>
    <x v="98"/>
    <n v="2892"/>
    <n v="31665.26"/>
    <x v="0"/>
    <n v="6.94"/>
    <n v="24"/>
    <s v="12/19/2021"/>
    <x v="0"/>
    <n v="2892"/>
    <x v="2"/>
    <n v="5192.43"/>
    <n v="3243.05"/>
    <n v="162.15"/>
    <s v="11/6/2023"/>
    <s v="9/1/2023"/>
    <n v="2449"/>
    <n v="2892"/>
    <s v="1/19/2023"/>
    <s v="Complaint"/>
    <s v="Resolved"/>
    <s v="3/17/2023"/>
    <n v="1"/>
    <x v="11"/>
    <x v="1"/>
  </r>
  <r>
    <n v="2893"/>
    <s v="Michelle"/>
    <s v="Allen"/>
    <n v="43"/>
    <x v="1"/>
    <s v="Address_2893"/>
    <x v="19"/>
    <n v="19458797746"/>
    <s v="michelle.allen@kag.com"/>
    <x v="0"/>
    <n v="6934.93"/>
    <s v="3/24/2011"/>
    <s v="12/14/2023"/>
    <n v="2893"/>
    <n v="44974"/>
    <x v="1"/>
    <n v="1966.73"/>
    <n v="4968.2"/>
    <x v="24"/>
    <n v="2893"/>
    <n v="11420.75"/>
    <x v="0"/>
    <n v="4.07"/>
    <n v="36"/>
    <s v="6/2/2021"/>
    <x v="2"/>
    <n v="2893"/>
    <x v="1"/>
    <n v="1191.4000000000001"/>
    <n v="3807.92"/>
    <n v="190.4"/>
    <s v="7/9/2023"/>
    <s v="11/7/2023"/>
    <n v="4828"/>
    <n v="2893"/>
    <s v="7/23/2023"/>
    <s v="Suggestion"/>
    <s v="Pending"/>
    <s v="9/17/2023"/>
    <n v="1"/>
    <x v="9"/>
    <x v="0"/>
  </r>
  <r>
    <n v="2894"/>
    <s v="Melissa"/>
    <s v="Lee"/>
    <n v="28"/>
    <x v="2"/>
    <s v="Address_2894"/>
    <x v="11"/>
    <n v="19458797747"/>
    <s v="melissa.lee@kag.com"/>
    <x v="0"/>
    <n v="8253.18"/>
    <s v="7/27/2012"/>
    <s v="9/25/2023"/>
    <n v="2894"/>
    <n v="45175"/>
    <x v="0"/>
    <n v="3277.27"/>
    <n v="4975.91"/>
    <x v="86"/>
    <n v="2894"/>
    <n v="40395.46"/>
    <x v="1"/>
    <n v="5.07"/>
    <n v="48"/>
    <s v="5/14/2020"/>
    <x v="0"/>
    <n v="2894"/>
    <x v="1"/>
    <n v="6213.25"/>
    <n v="1757.07"/>
    <n v="87.85"/>
    <s v="11/29/2023"/>
    <s v="6/13/2023"/>
    <n v="4368"/>
    <n v="2894"/>
    <s v="5/18/2023"/>
    <s v="Suggestion"/>
    <s v="Resolved"/>
    <s v="9/24/2023"/>
    <n v="1"/>
    <x v="6"/>
    <x v="4"/>
  </r>
  <r>
    <n v="2895"/>
    <s v="John"/>
    <s v="Johnson"/>
    <n v="47"/>
    <x v="1"/>
    <s v="Address_2895"/>
    <x v="1"/>
    <n v="19458797748"/>
    <s v="john.johnson@kag.com"/>
    <x v="1"/>
    <n v="8203.93"/>
    <s v="9/13/2008"/>
    <s v="6/5/2023"/>
    <n v="2895"/>
    <n v="45158"/>
    <x v="2"/>
    <n v="1250.07"/>
    <n v="9454"/>
    <x v="1"/>
    <n v="2895"/>
    <n v="46220.76"/>
    <x v="0"/>
    <n v="8.15"/>
    <n v="36"/>
    <s v="3/1/2020"/>
    <x v="0"/>
    <n v="2895"/>
    <x v="0"/>
    <n v="9330.5400000000009"/>
    <n v="3687.21"/>
    <n v="184.36"/>
    <s v="3/26/2023"/>
    <s v="1/11/2023"/>
    <n v="6821"/>
    <n v="2895"/>
    <s v="9/26/2023"/>
    <s v="Praise"/>
    <s v="Pending"/>
    <s v="8/21/2023"/>
    <n v="1"/>
    <x v="5"/>
    <x v="1"/>
  </r>
  <r>
    <n v="2896"/>
    <s v="Daniel"/>
    <s v="Moore"/>
    <n v="28"/>
    <x v="0"/>
    <s v="Address_2896"/>
    <x v="37"/>
    <n v="19458797749"/>
    <s v="daniel.moore@kag.com"/>
    <x v="1"/>
    <n v="850.47"/>
    <s v="3/26/2004"/>
    <s v="1/18/2023"/>
    <n v="2896"/>
    <n v="45037"/>
    <x v="1"/>
    <n v="3782.47"/>
    <n v="4632.9399999999996"/>
    <x v="39"/>
    <n v="2896"/>
    <n v="20768.669999999998"/>
    <x v="0"/>
    <n v="4.0999999999999996"/>
    <n v="48"/>
    <s v="12/2/2021"/>
    <x v="1"/>
    <n v="2896"/>
    <x v="2"/>
    <n v="9329.4"/>
    <n v="35.26"/>
    <n v="1.76"/>
    <s v="8/25/2023"/>
    <s v="10/13/2023"/>
    <n v="253"/>
    <n v="2896"/>
    <s v="5/12/2023"/>
    <s v="Suggestion"/>
    <s v="Pending"/>
    <s v="5/25/2023"/>
    <n v="1"/>
    <x v="1"/>
    <x v="4"/>
  </r>
  <r>
    <n v="2897"/>
    <s v="Amanda"/>
    <s v="Campbell"/>
    <n v="20"/>
    <x v="1"/>
    <s v="Address_2897"/>
    <x v="10"/>
    <n v="19458797750"/>
    <s v="amanda.campbell@kag.com"/>
    <x v="0"/>
    <n v="5782.52"/>
    <s v="5/9/2016"/>
    <s v="10/11/2023"/>
    <n v="2897"/>
    <n v="45255"/>
    <x v="2"/>
    <n v="4403.16"/>
    <n v="10185.68"/>
    <x v="43"/>
    <n v="2897"/>
    <n v="9468.0300000000007"/>
    <x v="2"/>
    <n v="5.26"/>
    <n v="12"/>
    <s v="11/13/2020"/>
    <x v="0"/>
    <n v="2897"/>
    <x v="1"/>
    <n v="8744.4"/>
    <n v="3795.53"/>
    <n v="189.78"/>
    <s v="12/29/2023"/>
    <s v="1/8/2023"/>
    <n v="4566"/>
    <n v="2897"/>
    <s v="5/9/2023"/>
    <s v="Complaint"/>
    <s v="Pending"/>
    <s v="5/23/2023"/>
    <n v="1"/>
    <x v="4"/>
    <x v="2"/>
  </r>
  <r>
    <n v="2898"/>
    <s v="Emily"/>
    <s v="Allen"/>
    <n v="57"/>
    <x v="1"/>
    <s v="Address_2898"/>
    <x v="36"/>
    <n v="19458797751"/>
    <s v="emily.allen@kag.com"/>
    <x v="0"/>
    <n v="6992.82"/>
    <s v="9/6/2020"/>
    <s v="8/19/2023"/>
    <n v="2898"/>
    <n v="45207"/>
    <x v="0"/>
    <n v="3809.75"/>
    <n v="3183.07"/>
    <x v="68"/>
    <n v="2898"/>
    <n v="16185.91"/>
    <x v="0"/>
    <n v="1.18"/>
    <n v="48"/>
    <s v="9/25/2020"/>
    <x v="2"/>
    <n v="2898"/>
    <x v="0"/>
    <n v="6574.34"/>
    <n v="4198.75"/>
    <n v="209.94"/>
    <s v="8/10/2023"/>
    <s v="1/7/2023"/>
    <n v="1415"/>
    <n v="2898"/>
    <s v="12/1/2023"/>
    <s v="Praise"/>
    <s v="Resolved"/>
    <s v="11/23/2023"/>
    <n v="1"/>
    <x v="8"/>
    <x v="1"/>
  </r>
  <r>
    <n v="2899"/>
    <s v="William"/>
    <s v="Torres"/>
    <n v="57"/>
    <x v="2"/>
    <s v="Address_2899"/>
    <x v="31"/>
    <n v="19458797752"/>
    <s v="william.torres@kag.com"/>
    <x v="1"/>
    <n v="947.64"/>
    <s v="12/1/2022"/>
    <s v="9/27/2023"/>
    <n v="2899"/>
    <n v="45062"/>
    <x v="2"/>
    <n v="2460.54"/>
    <n v="3408.18"/>
    <x v="86"/>
    <n v="2899"/>
    <n v="11638.62"/>
    <x v="0"/>
    <n v="9.26"/>
    <n v="24"/>
    <s v="11/10/2020"/>
    <x v="1"/>
    <n v="2899"/>
    <x v="0"/>
    <n v="5584.51"/>
    <n v="4960.0600000000004"/>
    <n v="248"/>
    <s v="10/10/2023"/>
    <s v="7/22/2023"/>
    <n v="695"/>
    <n v="2899"/>
    <s v="3/7/2023"/>
    <s v="Complaint"/>
    <s v="Resolved"/>
    <s v="7/21/2023"/>
    <n v="1"/>
    <x v="10"/>
    <x v="1"/>
  </r>
  <r>
    <n v="2900"/>
    <s v="Lisa"/>
    <s v="King"/>
    <n v="38"/>
    <x v="2"/>
    <s v="Address_2900"/>
    <x v="1"/>
    <n v="19458797753"/>
    <s v="lisa.king@kag.com"/>
    <x v="1"/>
    <n v="2301.77"/>
    <s v="5/11/2015"/>
    <s v="9/21/2023"/>
    <n v="2900"/>
    <n v="45004"/>
    <x v="0"/>
    <n v="675.85"/>
    <n v="1625.92"/>
    <x v="77"/>
    <n v="2900"/>
    <n v="10869.92"/>
    <x v="2"/>
    <n v="4.34"/>
    <n v="12"/>
    <s v="7/29/2020"/>
    <x v="0"/>
    <n v="2900"/>
    <x v="1"/>
    <n v="1207.21"/>
    <n v="4472.34"/>
    <n v="223.62"/>
    <s v="11/22/2023"/>
    <s v="7/30/2023"/>
    <n v="1595"/>
    <n v="2900"/>
    <s v="11/14/2023"/>
    <s v="Complaint"/>
    <s v="Pending"/>
    <s v="7/2/2023"/>
    <n v="1"/>
    <x v="11"/>
    <x v="0"/>
  </r>
  <r>
    <n v="2901"/>
    <s v="Lisa"/>
    <s v="Martin"/>
    <n v="52"/>
    <x v="0"/>
    <s v="Address_2901"/>
    <x v="26"/>
    <n v="19458797754"/>
    <s v="lisa.martin@kag.com"/>
    <x v="1"/>
    <n v="4018.56"/>
    <s v="10/21/2019"/>
    <s v="12/22/2023"/>
    <n v="2901"/>
    <n v="45157"/>
    <x v="0"/>
    <n v="4366.78"/>
    <n v="-348.22"/>
    <x v="55"/>
    <n v="2901"/>
    <n v="9368.65"/>
    <x v="2"/>
    <n v="3.67"/>
    <n v="36"/>
    <s v="11/6/2022"/>
    <x v="1"/>
    <n v="2901"/>
    <x v="0"/>
    <n v="4153.01"/>
    <n v="3456.23"/>
    <n v="172.81"/>
    <s v="1/30/2023"/>
    <s v="6/15/2023"/>
    <n v="6539"/>
    <n v="2901"/>
    <s v="11/8/2023"/>
    <s v="Suggestion"/>
    <s v="Resolved"/>
    <s v="1/31/2023"/>
    <n v="1"/>
    <x v="5"/>
    <x v="1"/>
  </r>
  <r>
    <n v="2902"/>
    <s v="Kevin"/>
    <s v="Wright"/>
    <n v="45"/>
    <x v="0"/>
    <s v="Address_2902"/>
    <x v="5"/>
    <n v="19458797755"/>
    <s v="kevin.wright@kag.com"/>
    <x v="0"/>
    <n v="8876.6"/>
    <s v="11/11/2003"/>
    <s v="9/16/2023"/>
    <n v="2902"/>
    <n v="45181"/>
    <x v="1"/>
    <n v="4074.96"/>
    <n v="4801.6400000000003"/>
    <x v="2"/>
    <n v="2902"/>
    <n v="43926.34"/>
    <x v="0"/>
    <n v="6.48"/>
    <n v="36"/>
    <s v="7/1/2022"/>
    <x v="2"/>
    <n v="2902"/>
    <x v="0"/>
    <n v="8682.75"/>
    <n v="1734.9"/>
    <n v="86.74"/>
    <s v="2/1/2023"/>
    <s v="1/8/2023"/>
    <n v="80"/>
    <n v="2902"/>
    <s v="11/2/2023"/>
    <s v="Complaint"/>
    <s v="Pending"/>
    <s v="3/9/2023"/>
    <n v="1"/>
    <x v="6"/>
    <x v="0"/>
  </r>
  <r>
    <n v="2903"/>
    <s v="Matthew"/>
    <s v="Roberts"/>
    <n v="39"/>
    <x v="0"/>
    <s v="Address_2903"/>
    <x v="38"/>
    <n v="19458797756"/>
    <s v="matthew.roberts@kag.com"/>
    <x v="0"/>
    <n v="8521.27"/>
    <s v="4/15/2013"/>
    <s v="7/21/2023"/>
    <n v="2903"/>
    <n v="45086"/>
    <x v="0"/>
    <n v="3493.04"/>
    <n v="5028.2299999999996"/>
    <x v="85"/>
    <n v="2903"/>
    <n v="5208.51"/>
    <x v="2"/>
    <n v="5.74"/>
    <n v="60"/>
    <s v="9/11/2020"/>
    <x v="2"/>
    <n v="2903"/>
    <x v="2"/>
    <n v="2426.66"/>
    <n v="1422.26"/>
    <n v="71.11"/>
    <s v="11/24/2023"/>
    <s v="1/5/2023"/>
    <n v="1516"/>
    <n v="2903"/>
    <s v="6/22/2023"/>
    <s v="Complaint"/>
    <s v="Resolved"/>
    <s v="10/25/2023"/>
    <n v="1"/>
    <x v="7"/>
    <x v="0"/>
  </r>
  <r>
    <n v="2904"/>
    <s v="Lisa"/>
    <s v="Moore"/>
    <n v="59"/>
    <x v="2"/>
    <s v="Address_2904"/>
    <x v="37"/>
    <n v="19458797757"/>
    <s v="lisa.moore@kag.com"/>
    <x v="0"/>
    <n v="7842.82"/>
    <s v="8/29/2017"/>
    <s v="5/17/2023"/>
    <n v="2904"/>
    <n v="44987"/>
    <x v="0"/>
    <n v="4258.91"/>
    <n v="12101.73"/>
    <x v="33"/>
    <n v="2904"/>
    <n v="21254.13"/>
    <x v="1"/>
    <n v="4.6100000000000003"/>
    <n v="48"/>
    <s v="1/30/2022"/>
    <x v="2"/>
    <n v="2904"/>
    <x v="0"/>
    <n v="8264.7000000000007"/>
    <n v="584.63"/>
    <n v="29.23"/>
    <s v="2/17/2023"/>
    <s v="3/18/2023"/>
    <n v="5134"/>
    <n v="2904"/>
    <s v="7/8/2023"/>
    <s v="Praise"/>
    <s v="Resolved"/>
    <s v="10/15/2023"/>
    <n v="1"/>
    <x v="11"/>
    <x v="1"/>
  </r>
  <r>
    <n v="2905"/>
    <s v="Betty"/>
    <s v="Rivera"/>
    <n v="68"/>
    <x v="0"/>
    <s v="Address_2905"/>
    <x v="0"/>
    <n v="19458797758"/>
    <s v="betty.rivera@kag.com"/>
    <x v="0"/>
    <n v="9903.74"/>
    <s v="7/29/2000"/>
    <s v="2/16/2023"/>
    <n v="2905"/>
    <n v="45013"/>
    <x v="2"/>
    <n v="2669.8"/>
    <n v="7233.94"/>
    <x v="15"/>
    <n v="2905"/>
    <n v="1722.02"/>
    <x v="2"/>
    <n v="9.3000000000000007"/>
    <n v="12"/>
    <s v="3/16/2021"/>
    <x v="0"/>
    <n v="2905"/>
    <x v="2"/>
    <n v="3441.45"/>
    <n v="1434.42"/>
    <n v="71.72"/>
    <s v="8/20/2023"/>
    <s v="1/18/2023"/>
    <n v="1667"/>
    <n v="2905"/>
    <s v="8/3/2023"/>
    <s v="Praise"/>
    <s v="Resolved"/>
    <s v="1/2/2023"/>
    <n v="1"/>
    <x v="11"/>
    <x v="3"/>
  </r>
  <r>
    <n v="2906"/>
    <s v="Mark"/>
    <s v="White"/>
    <n v="63"/>
    <x v="0"/>
    <s v="Address_2906"/>
    <x v="29"/>
    <n v="19458797759"/>
    <s v="mark.white@kag.com"/>
    <x v="1"/>
    <n v="2502.3000000000002"/>
    <s v="12/25/2003"/>
    <s v="3/4/2023"/>
    <n v="2906"/>
    <n v="44927"/>
    <x v="0"/>
    <n v="4954"/>
    <n v="7456.3"/>
    <x v="96"/>
    <n v="2906"/>
    <n v="15376.37"/>
    <x v="0"/>
    <n v="4.2699999999999996"/>
    <n v="48"/>
    <s v="10/18/2022"/>
    <x v="0"/>
    <n v="2906"/>
    <x v="2"/>
    <n v="5925.1"/>
    <n v="1526.03"/>
    <n v="76.3"/>
    <s v="12/27/2023"/>
    <s v="11/21/2023"/>
    <n v="1040"/>
    <n v="2906"/>
    <s v="2/18/2023"/>
    <s v="Complaint"/>
    <s v="Resolved"/>
    <s v="8/13/2023"/>
    <n v="-1"/>
    <x v="3"/>
    <x v="3"/>
  </r>
  <r>
    <n v="2907"/>
    <s v="Richard"/>
    <s v="Davis"/>
    <n v="35"/>
    <x v="2"/>
    <s v="Address_2907"/>
    <x v="21"/>
    <n v="19458797760"/>
    <s v="richard.davis@kag.com"/>
    <x v="0"/>
    <n v="4731.37"/>
    <s v="10/9/2013"/>
    <s v="3/18/2023"/>
    <n v="2907"/>
    <n v="45037"/>
    <x v="0"/>
    <n v="4186.99"/>
    <n v="544.38"/>
    <x v="68"/>
    <n v="2907"/>
    <n v="35639.82"/>
    <x v="0"/>
    <n v="9.99"/>
    <n v="24"/>
    <s v="2/19/2022"/>
    <x v="2"/>
    <n v="2907"/>
    <x v="1"/>
    <n v="3630.32"/>
    <n v="3568.61"/>
    <n v="178.43"/>
    <s v="1/14/2023"/>
    <s v="2/13/2023"/>
    <n v="6099"/>
    <n v="2907"/>
    <s v="2/16/2023"/>
    <s v="Complaint"/>
    <s v="Pending"/>
    <s v="8/26/2023"/>
    <n v="1"/>
    <x v="1"/>
    <x v="4"/>
  </r>
  <r>
    <n v="2908"/>
    <s v="Karen"/>
    <s v="Robinson"/>
    <n v="40"/>
    <x v="0"/>
    <s v="Address_2908"/>
    <x v="4"/>
    <n v="19458797761"/>
    <s v="karen.robinson@kag.com"/>
    <x v="1"/>
    <n v="4522.5600000000004"/>
    <s v="5/7/2011"/>
    <s v="12/8/2023"/>
    <n v="2908"/>
    <n v="45085"/>
    <x v="0"/>
    <n v="826.35"/>
    <n v="5348.91"/>
    <x v="20"/>
    <n v="2908"/>
    <n v="10938.95"/>
    <x v="1"/>
    <n v="8.1"/>
    <n v="24"/>
    <s v="7/15/2020"/>
    <x v="2"/>
    <n v="2908"/>
    <x v="1"/>
    <n v="3463.58"/>
    <n v="3631.96"/>
    <n v="181.6"/>
    <s v="2/13/2023"/>
    <s v="2/14/2023"/>
    <n v="34"/>
    <n v="2908"/>
    <s v="10/24/2023"/>
    <s v="Complaint"/>
    <s v="Resolved"/>
    <s v="6/22/2023"/>
    <n v="1"/>
    <x v="7"/>
    <x v="0"/>
  </r>
  <r>
    <n v="2909"/>
    <s v="Mary"/>
    <s v="Baker"/>
    <n v="43"/>
    <x v="2"/>
    <s v="Address_2909"/>
    <x v="21"/>
    <n v="19458797762"/>
    <s v="mary.baker@kag.com"/>
    <x v="0"/>
    <n v="6821.48"/>
    <s v="3/16/2001"/>
    <s v="5/1/2023"/>
    <n v="2909"/>
    <n v="45160"/>
    <x v="0"/>
    <n v="2016.75"/>
    <n v="4804.7299999999996"/>
    <x v="61"/>
    <n v="2909"/>
    <n v="49937.75"/>
    <x v="0"/>
    <n v="9.1300000000000008"/>
    <n v="60"/>
    <s v="8/13/2020"/>
    <x v="0"/>
    <n v="2909"/>
    <x v="0"/>
    <n v="8852.26"/>
    <n v="2605.1999999999998"/>
    <n v="130.26"/>
    <s v="9/3/2023"/>
    <s v="4/11/2023"/>
    <n v="7394"/>
    <n v="2909"/>
    <s v="1/17/2023"/>
    <s v="Praise"/>
    <s v="Resolved"/>
    <s v="9/20/2023"/>
    <n v="1"/>
    <x v="5"/>
    <x v="0"/>
  </r>
  <r>
    <n v="2910"/>
    <s v="Mark"/>
    <s v="Martinez"/>
    <n v="52"/>
    <x v="0"/>
    <s v="Address_2910"/>
    <x v="32"/>
    <n v="19458797763"/>
    <s v="mark.martinez@kag.com"/>
    <x v="1"/>
    <n v="8516.52"/>
    <s v="10/3/2016"/>
    <s v="1/13/2023"/>
    <n v="2910"/>
    <n v="44996"/>
    <x v="1"/>
    <n v="858.97"/>
    <n v="7657.55"/>
    <x v="38"/>
    <n v="2910"/>
    <n v="3366.66"/>
    <x v="2"/>
    <n v="3.54"/>
    <n v="12"/>
    <s v="11/8/2022"/>
    <x v="0"/>
    <n v="2910"/>
    <x v="0"/>
    <n v="7220.66"/>
    <n v="3860.94"/>
    <n v="193.05"/>
    <s v="7/16/2023"/>
    <s v="2/24/2023"/>
    <n v="8410"/>
    <n v="2910"/>
    <s v="3/18/2023"/>
    <s v="Complaint"/>
    <s v="Resolved"/>
    <s v="5/26/2023"/>
    <n v="1"/>
    <x v="11"/>
    <x v="1"/>
  </r>
  <r>
    <n v="2911"/>
    <s v="Charles"/>
    <s v="Thompson"/>
    <n v="46"/>
    <x v="2"/>
    <s v="Address_2911"/>
    <x v="37"/>
    <n v="19458797764"/>
    <s v="charles.thompson@kag.com"/>
    <x v="1"/>
    <n v="4967.66"/>
    <s v="10/22/2017"/>
    <s v="6/28/2023"/>
    <n v="2911"/>
    <n v="45290"/>
    <x v="2"/>
    <n v="1129.06"/>
    <n v="3838.6"/>
    <x v="77"/>
    <n v="2911"/>
    <n v="7687.7"/>
    <x v="1"/>
    <n v="1.63"/>
    <n v="12"/>
    <s v="4/29/2020"/>
    <x v="2"/>
    <n v="2911"/>
    <x v="2"/>
    <n v="2938.18"/>
    <n v="1710.75"/>
    <n v="85.54"/>
    <s v="10/29/2023"/>
    <s v="6/25/2023"/>
    <n v="3517"/>
    <n v="2911"/>
    <s v="11/15/2023"/>
    <s v="Suggestion"/>
    <s v="Resolved"/>
    <s v="4/12/2023"/>
    <n v="1"/>
    <x v="0"/>
    <x v="1"/>
  </r>
  <r>
    <n v="2912"/>
    <s v="Joseph"/>
    <s v="Carter"/>
    <n v="69"/>
    <x v="1"/>
    <s v="Address_2912"/>
    <x v="13"/>
    <n v="19458797765"/>
    <s v="joseph.carter@kag.com"/>
    <x v="0"/>
    <n v="4966.16"/>
    <s v="10/29/2001"/>
    <s v="11/12/2023"/>
    <n v="2912"/>
    <n v="45007"/>
    <x v="2"/>
    <n v="2509.85"/>
    <n v="2456.31"/>
    <x v="21"/>
    <n v="2912"/>
    <n v="39557.17"/>
    <x v="0"/>
    <n v="4.7699999999999996"/>
    <n v="48"/>
    <s v="7/19/2021"/>
    <x v="2"/>
    <n v="2912"/>
    <x v="1"/>
    <n v="5300.32"/>
    <n v="2353.71"/>
    <n v="117.69"/>
    <s v="7/31/2023"/>
    <s v="6/16/2023"/>
    <n v="2029"/>
    <n v="2912"/>
    <s v="3/20/2023"/>
    <s v="Praise"/>
    <s v="Resolved"/>
    <s v="6/14/2023"/>
    <n v="1"/>
    <x v="11"/>
    <x v="3"/>
  </r>
  <r>
    <n v="2913"/>
    <s v="Anthony"/>
    <s v="Hernandez"/>
    <n v="63"/>
    <x v="2"/>
    <s v="Address_2913"/>
    <x v="24"/>
    <n v="19458797766"/>
    <s v="anthony.hernandez@kag.com"/>
    <x v="1"/>
    <n v="6122.35"/>
    <s v="11/11/2016"/>
    <s v="11/27/2023"/>
    <n v="2913"/>
    <n v="45128"/>
    <x v="0"/>
    <n v="1813.38"/>
    <n v="4308.97"/>
    <x v="77"/>
    <n v="2913"/>
    <n v="48823.92"/>
    <x v="2"/>
    <n v="3.82"/>
    <n v="60"/>
    <s v="3/28/2021"/>
    <x v="1"/>
    <n v="2913"/>
    <x v="2"/>
    <n v="5613.24"/>
    <n v="241.62"/>
    <n v="12.08"/>
    <s v="7/16/2023"/>
    <s v="8/9/2023"/>
    <n v="4861"/>
    <n v="2913"/>
    <s v="6/30/2023"/>
    <s v="Praise"/>
    <s v="Resolved"/>
    <s v="1/12/2023"/>
    <n v="1"/>
    <x v="2"/>
    <x v="3"/>
  </r>
  <r>
    <n v="2914"/>
    <s v="Stephanie"/>
    <s v="Johnson"/>
    <n v="28"/>
    <x v="2"/>
    <s v="Address_2914"/>
    <x v="11"/>
    <n v="19458797767"/>
    <s v="stephanie.johnson@kag.com"/>
    <x v="1"/>
    <n v="7450.5"/>
    <s v="12/25/2011"/>
    <s v="6/6/2023"/>
    <n v="2914"/>
    <n v="45019"/>
    <x v="1"/>
    <n v="4549.6000000000004"/>
    <n v="2900.9"/>
    <x v="39"/>
    <n v="2914"/>
    <n v="47746.64"/>
    <x v="2"/>
    <n v="1.55"/>
    <n v="36"/>
    <s v="3/20/2021"/>
    <x v="1"/>
    <n v="2914"/>
    <x v="1"/>
    <n v="7565.92"/>
    <n v="2682.98"/>
    <n v="134.15"/>
    <s v="7/9/2023"/>
    <s v="12/16/2023"/>
    <n v="8206"/>
    <n v="2914"/>
    <s v="6/9/2023"/>
    <s v="Praise"/>
    <s v="Resolved"/>
    <s v="9/20/2023"/>
    <n v="1"/>
    <x v="1"/>
    <x v="4"/>
  </r>
  <r>
    <n v="2915"/>
    <s v="Donald"/>
    <s v="Sanchez"/>
    <n v="59"/>
    <x v="2"/>
    <s v="Address_2915"/>
    <x v="1"/>
    <n v="19458797768"/>
    <s v="donald.sanchez@kag.com"/>
    <x v="0"/>
    <n v="2092.88"/>
    <s v="12/1/2009"/>
    <s v="1/16/2023"/>
    <n v="2915"/>
    <n v="45288"/>
    <x v="1"/>
    <n v="10.58"/>
    <n v="2082.3000000000002"/>
    <x v="47"/>
    <n v="2915"/>
    <n v="40113.589999999997"/>
    <x v="0"/>
    <n v="1.64"/>
    <n v="12"/>
    <s v="9/16/2022"/>
    <x v="0"/>
    <n v="2915"/>
    <x v="1"/>
    <n v="7121.34"/>
    <n v="1938.24"/>
    <n v="96.91"/>
    <s v="8/30/2023"/>
    <s v="3/3/2023"/>
    <n v="9023"/>
    <n v="2915"/>
    <s v="4/27/2023"/>
    <s v="Suggestion"/>
    <s v="Pending"/>
    <s v="5/20/2023"/>
    <n v="1"/>
    <x v="0"/>
    <x v="1"/>
  </r>
  <r>
    <n v="2916"/>
    <s v="Joseph"/>
    <s v="Scott"/>
    <n v="63"/>
    <x v="0"/>
    <s v="Address_2916"/>
    <x v="28"/>
    <n v="19458797769"/>
    <s v="joseph.scott@kag.com"/>
    <x v="1"/>
    <n v="9622.41"/>
    <s v="8/11/2011"/>
    <s v="9/3/2023"/>
    <n v="2916"/>
    <n v="44998"/>
    <x v="0"/>
    <n v="61.67"/>
    <n v="9560.74"/>
    <x v="32"/>
    <n v="2916"/>
    <n v="48676.34"/>
    <x v="0"/>
    <n v="2.57"/>
    <n v="12"/>
    <s v="8/2/2022"/>
    <x v="2"/>
    <n v="2916"/>
    <x v="2"/>
    <n v="7064.29"/>
    <n v="332.58"/>
    <n v="16.63"/>
    <s v="7/20/2023"/>
    <s v="6/2/2023"/>
    <n v="9752"/>
    <n v="2916"/>
    <s v="9/20/2023"/>
    <s v="Complaint"/>
    <s v="Pending"/>
    <s v="3/19/2023"/>
    <n v="1"/>
    <x v="11"/>
    <x v="3"/>
  </r>
  <r>
    <n v="2917"/>
    <s v="Daniel"/>
    <s v="Allen"/>
    <n v="18"/>
    <x v="2"/>
    <s v="Address_2917"/>
    <x v="25"/>
    <n v="19458797770"/>
    <s v="daniel.allen@kag.com"/>
    <x v="0"/>
    <n v="1011.33"/>
    <s v="11/15/2006"/>
    <s v="7/11/2023"/>
    <n v="2917"/>
    <n v="44983"/>
    <x v="0"/>
    <n v="4602.63"/>
    <n v="5613.96"/>
    <x v="97"/>
    <n v="2917"/>
    <n v="42198.93"/>
    <x v="0"/>
    <n v="4.4000000000000004"/>
    <n v="12"/>
    <s v="8/12/2022"/>
    <x v="0"/>
    <n v="2917"/>
    <x v="1"/>
    <n v="4425.96"/>
    <n v="464.36"/>
    <n v="23.22"/>
    <s v="1/29/2023"/>
    <s v="12/6/2023"/>
    <n v="1564"/>
    <n v="2917"/>
    <s v="6/25/2023"/>
    <s v="Complaint"/>
    <s v="Resolved"/>
    <s v="1/24/2023"/>
    <n v="1"/>
    <x v="9"/>
    <x v="2"/>
  </r>
  <r>
    <n v="2918"/>
    <s v="Nancy"/>
    <s v="Campbell"/>
    <n v="33"/>
    <x v="2"/>
    <s v="Address_2918"/>
    <x v="21"/>
    <n v="19458797771"/>
    <s v="nancy.campbell@kag.com"/>
    <x v="0"/>
    <n v="328.69"/>
    <s v="1/16/2022"/>
    <s v="12/7/2023"/>
    <n v="2918"/>
    <n v="44937"/>
    <x v="2"/>
    <n v="1202.7"/>
    <n v="1531.39"/>
    <x v="24"/>
    <n v="2918"/>
    <n v="3843.22"/>
    <x v="0"/>
    <n v="9.42"/>
    <n v="60"/>
    <s v="11/12/2022"/>
    <x v="1"/>
    <n v="2918"/>
    <x v="1"/>
    <n v="3082"/>
    <n v="3287.19"/>
    <n v="164.36"/>
    <s v="12/30/2023"/>
    <s v="3/3/2023"/>
    <n v="3301"/>
    <n v="2918"/>
    <s v="8/25/2023"/>
    <s v="Suggestion"/>
    <s v="Pending"/>
    <s v="4/7/2023"/>
    <n v="1"/>
    <x v="3"/>
    <x v="4"/>
  </r>
  <r>
    <n v="2919"/>
    <s v="Amanda"/>
    <s v="Gonzalez"/>
    <n v="42"/>
    <x v="0"/>
    <s v="Address_2919"/>
    <x v="29"/>
    <n v="19458797772"/>
    <s v="amanda.gonzalez@kag.com"/>
    <x v="0"/>
    <n v="3652.03"/>
    <s v="10/25/2003"/>
    <s v="2/24/2023"/>
    <n v="2919"/>
    <n v="45072"/>
    <x v="2"/>
    <n v="22.33"/>
    <n v="3629.7"/>
    <x v="88"/>
    <n v="2919"/>
    <n v="42436.07"/>
    <x v="2"/>
    <n v="6.92"/>
    <n v="24"/>
    <s v="5/1/2020"/>
    <x v="0"/>
    <n v="2919"/>
    <x v="0"/>
    <n v="5524.1"/>
    <n v="3717.06"/>
    <n v="185.85"/>
    <s v="3/15/2023"/>
    <s v="9/4/2023"/>
    <n v="8146"/>
    <n v="2919"/>
    <s v="3/20/2023"/>
    <s v="Suggestion"/>
    <s v="Pending"/>
    <s v="2/21/2023"/>
    <n v="1"/>
    <x v="10"/>
    <x v="0"/>
  </r>
  <r>
    <n v="2920"/>
    <s v="Richard"/>
    <s v="Flores"/>
    <n v="55"/>
    <x v="1"/>
    <s v="Address_2920"/>
    <x v="22"/>
    <n v="19458797773"/>
    <s v="richard.flores@kag.com"/>
    <x v="1"/>
    <n v="7044.21"/>
    <s v="6/18/2020"/>
    <s v="11/30/2023"/>
    <n v="2920"/>
    <n v="45074"/>
    <x v="2"/>
    <n v="2193.71"/>
    <n v="4850.5"/>
    <x v="84"/>
    <n v="2920"/>
    <n v="24705.22"/>
    <x v="0"/>
    <n v="4.59"/>
    <n v="36"/>
    <s v="1/26/2022"/>
    <x v="0"/>
    <n v="2920"/>
    <x v="0"/>
    <n v="7794.99"/>
    <n v="491.89"/>
    <n v="24.59"/>
    <s v="3/26/2023"/>
    <s v="10/29/2023"/>
    <n v="6479"/>
    <n v="2920"/>
    <s v="7/29/2023"/>
    <s v="Praise"/>
    <s v="Resolved"/>
    <s v="9/6/2023"/>
    <n v="1"/>
    <x v="10"/>
    <x v="1"/>
  </r>
  <r>
    <n v="2921"/>
    <s v="Lisa"/>
    <s v="Harris"/>
    <n v="35"/>
    <x v="2"/>
    <s v="Address_2921"/>
    <x v="20"/>
    <n v="19458797774"/>
    <s v="lisa.harris@kag.com"/>
    <x v="1"/>
    <n v="9782.94"/>
    <s v="9/21/2020"/>
    <s v="11/7/2023"/>
    <n v="2921"/>
    <n v="45134"/>
    <x v="2"/>
    <n v="986.29"/>
    <n v="10769.23"/>
    <x v="96"/>
    <n v="2921"/>
    <n v="23380.91"/>
    <x v="2"/>
    <n v="8.19"/>
    <n v="24"/>
    <s v="6/15/2022"/>
    <x v="0"/>
    <n v="2921"/>
    <x v="0"/>
    <n v="9081.75"/>
    <n v="3874.38"/>
    <n v="193.72"/>
    <s v="11/11/2023"/>
    <s v="12/11/2023"/>
    <n v="6900"/>
    <n v="2921"/>
    <s v="6/23/2023"/>
    <s v="Suggestion"/>
    <s v="Pending"/>
    <s v="11/26/2023"/>
    <n v="1"/>
    <x v="2"/>
    <x v="4"/>
  </r>
  <r>
    <n v="2922"/>
    <s v="Kevin"/>
    <s v="Brown"/>
    <n v="33"/>
    <x v="0"/>
    <s v="Address_2922"/>
    <x v="9"/>
    <n v="19458797775"/>
    <s v="kevin.brown@kag.com"/>
    <x v="0"/>
    <n v="9334.33"/>
    <s v="3/4/2018"/>
    <s v="7/7/2023"/>
    <n v="2922"/>
    <n v="45017"/>
    <x v="0"/>
    <n v="276.12"/>
    <n v="9058.2099999999991"/>
    <x v="94"/>
    <n v="2922"/>
    <n v="1123.8399999999999"/>
    <x v="2"/>
    <n v="6.12"/>
    <n v="48"/>
    <s v="4/16/2020"/>
    <x v="0"/>
    <n v="2922"/>
    <x v="1"/>
    <n v="7601.99"/>
    <n v="4317.8100000000004"/>
    <n v="215.89"/>
    <s v="1/19/2023"/>
    <s v="4/17/2023"/>
    <n v="7567"/>
    <n v="2922"/>
    <s v="7/7/2023"/>
    <s v="Suggestion"/>
    <s v="Resolved"/>
    <s v="10/11/2023"/>
    <n v="1"/>
    <x v="1"/>
    <x v="4"/>
  </r>
  <r>
    <n v="2923"/>
    <s v="Paul"/>
    <s v="Adams"/>
    <n v="36"/>
    <x v="1"/>
    <s v="Address_2923"/>
    <x v="12"/>
    <n v="19458797776"/>
    <s v="paul.adams@kag.com"/>
    <x v="0"/>
    <n v="6916.03"/>
    <s v="4/4/2004"/>
    <s v="6/18/2023"/>
    <n v="2923"/>
    <n v="45013"/>
    <x v="0"/>
    <n v="2657.04"/>
    <n v="4258.99"/>
    <x v="36"/>
    <n v="2923"/>
    <n v="31392.6"/>
    <x v="2"/>
    <n v="4.76"/>
    <n v="12"/>
    <s v="8/3/2021"/>
    <x v="2"/>
    <n v="2923"/>
    <x v="2"/>
    <n v="4556.32"/>
    <n v="2830.66"/>
    <n v="141.53"/>
    <s v="7/31/2023"/>
    <s v="8/13/2023"/>
    <n v="1669"/>
    <n v="2923"/>
    <s v="3/22/2023"/>
    <s v="Suggestion"/>
    <s v="Pending"/>
    <s v="3/6/2023"/>
    <n v="1"/>
    <x v="11"/>
    <x v="0"/>
  </r>
  <r>
    <n v="2924"/>
    <s v="Steven"/>
    <s v="Jackson"/>
    <n v="33"/>
    <x v="2"/>
    <s v="Address_2924"/>
    <x v="23"/>
    <n v="19458797777"/>
    <s v="steven.jackson@kag.com"/>
    <x v="1"/>
    <n v="4421.8"/>
    <s v="5/7/2009"/>
    <s v="7/27/2023"/>
    <n v="2924"/>
    <n v="45035"/>
    <x v="2"/>
    <n v="709.49"/>
    <n v="5131.29"/>
    <x v="84"/>
    <n v="2924"/>
    <n v="33908.82"/>
    <x v="0"/>
    <n v="2.2999999999999998"/>
    <n v="48"/>
    <s v="10/30/2020"/>
    <x v="2"/>
    <n v="2924"/>
    <x v="2"/>
    <n v="9614.98"/>
    <n v="2443.64"/>
    <n v="122.18"/>
    <s v="7/13/2023"/>
    <s v="9/22/2023"/>
    <n v="3721"/>
    <n v="2924"/>
    <s v="10/30/2023"/>
    <s v="Suggestion"/>
    <s v="Resolved"/>
    <s v="10/21/2023"/>
    <n v="1"/>
    <x v="1"/>
    <x v="4"/>
  </r>
  <r>
    <n v="2925"/>
    <s v="Michael"/>
    <s v="Moore"/>
    <n v="22"/>
    <x v="1"/>
    <s v="Address_2925"/>
    <x v="31"/>
    <n v="19458797778"/>
    <s v="michael.moore@kag.com"/>
    <x v="0"/>
    <n v="5998.44"/>
    <s v="3/8/2017"/>
    <s v="1/9/2023"/>
    <n v="2925"/>
    <n v="45209"/>
    <x v="2"/>
    <n v="4186.0200000000004"/>
    <n v="10184.459999999999"/>
    <x v="22"/>
    <n v="2925"/>
    <n v="39745.06"/>
    <x v="2"/>
    <n v="9.34"/>
    <n v="48"/>
    <s v="8/25/2020"/>
    <x v="0"/>
    <n v="2925"/>
    <x v="2"/>
    <n v="8799.25"/>
    <n v="2300.3200000000002"/>
    <n v="115.02"/>
    <s v="6/13/2023"/>
    <s v="7/17/2023"/>
    <n v="6434"/>
    <n v="2925"/>
    <s v="12/3/2023"/>
    <s v="Praise"/>
    <s v="Pending"/>
    <s v="10/23/2023"/>
    <n v="1"/>
    <x v="8"/>
    <x v="2"/>
  </r>
  <r>
    <n v="2926"/>
    <s v="Christopher"/>
    <s v="Torres"/>
    <n v="44"/>
    <x v="2"/>
    <s v="Address_2926"/>
    <x v="23"/>
    <n v="19458797779"/>
    <s v="christopher.torres@kag.com"/>
    <x v="0"/>
    <n v="9689.7099999999991"/>
    <s v="1/9/2021"/>
    <s v="1/6/2023"/>
    <n v="2926"/>
    <n v="45131"/>
    <x v="0"/>
    <n v="1517.79"/>
    <n v="8171.92"/>
    <x v="71"/>
    <n v="2926"/>
    <n v="16971.7"/>
    <x v="1"/>
    <n v="6.61"/>
    <n v="12"/>
    <s v="7/27/2022"/>
    <x v="1"/>
    <n v="2926"/>
    <x v="2"/>
    <n v="9143.81"/>
    <n v="1483.29"/>
    <n v="74.16"/>
    <s v="10/4/2023"/>
    <s v="7/4/2023"/>
    <n v="7577"/>
    <n v="2926"/>
    <s v="3/2/2023"/>
    <s v="Suggestion"/>
    <s v="Pending"/>
    <s v="4/12/2023"/>
    <n v="1"/>
    <x v="2"/>
    <x v="0"/>
  </r>
  <r>
    <n v="2927"/>
    <s v="Daniel"/>
    <s v="Robinson"/>
    <n v="61"/>
    <x v="2"/>
    <s v="Address_2927"/>
    <x v="1"/>
    <n v="19458797780"/>
    <s v="daniel.robinson@kag.com"/>
    <x v="0"/>
    <n v="2728.46"/>
    <s v="4/12/2009"/>
    <s v="4/12/2023"/>
    <n v="2927"/>
    <n v="45023"/>
    <x v="2"/>
    <n v="1116.07"/>
    <n v="1612.39"/>
    <x v="8"/>
    <n v="2927"/>
    <n v="7278.55"/>
    <x v="0"/>
    <n v="4.95"/>
    <n v="60"/>
    <s v="9/26/2020"/>
    <x v="2"/>
    <n v="2927"/>
    <x v="0"/>
    <n v="3552.38"/>
    <n v="4485.6499999999996"/>
    <n v="224.28"/>
    <s v="8/18/2023"/>
    <s v="9/26/2023"/>
    <n v="9879"/>
    <n v="2927"/>
    <s v="2/14/2023"/>
    <s v="Complaint"/>
    <s v="Resolved"/>
    <s v="5/11/2023"/>
    <n v="1"/>
    <x v="1"/>
    <x v="3"/>
  </r>
  <r>
    <n v="2928"/>
    <s v="Mark"/>
    <s v="Jackson"/>
    <n v="23"/>
    <x v="1"/>
    <s v="Address_2928"/>
    <x v="18"/>
    <n v="19458797781"/>
    <s v="mark.jackson@kag.com"/>
    <x v="1"/>
    <n v="4834.9799999999996"/>
    <s v="3/9/2005"/>
    <s v="5/26/2023"/>
    <n v="2928"/>
    <n v="45191"/>
    <x v="0"/>
    <n v="3701.39"/>
    <n v="8536.3700000000008"/>
    <x v="41"/>
    <n v="2928"/>
    <n v="22552.67"/>
    <x v="1"/>
    <n v="4.9400000000000004"/>
    <n v="48"/>
    <s v="7/2/2020"/>
    <x v="0"/>
    <n v="2928"/>
    <x v="1"/>
    <n v="9846.31"/>
    <n v="4343.75"/>
    <n v="217.19"/>
    <s v="1/17/2023"/>
    <s v="1/16/2023"/>
    <n v="2939"/>
    <n v="2928"/>
    <s v="9/12/2023"/>
    <s v="Praise"/>
    <s v="Pending"/>
    <s v="4/3/2023"/>
    <n v="1"/>
    <x v="6"/>
    <x v="2"/>
  </r>
  <r>
    <n v="2929"/>
    <s v="Ashley"/>
    <s v="Thompson"/>
    <n v="51"/>
    <x v="1"/>
    <s v="Address_2929"/>
    <x v="39"/>
    <n v="19458797782"/>
    <s v="ashley.thompson@kag.com"/>
    <x v="1"/>
    <n v="6959.73"/>
    <s v="6/11/2018"/>
    <s v="10/7/2023"/>
    <n v="2929"/>
    <n v="45195"/>
    <x v="2"/>
    <n v="4244.76"/>
    <n v="2714.97"/>
    <x v="3"/>
    <n v="2929"/>
    <n v="18752.11"/>
    <x v="0"/>
    <n v="7.89"/>
    <n v="60"/>
    <s v="3/17/2020"/>
    <x v="2"/>
    <n v="2929"/>
    <x v="0"/>
    <n v="3427.35"/>
    <n v="2557.71"/>
    <n v="127.89"/>
    <s v="9/10/2023"/>
    <s v="11/16/2023"/>
    <n v="4790"/>
    <n v="2929"/>
    <s v="3/4/2023"/>
    <s v="Complaint"/>
    <s v="Pending"/>
    <s v="6/27/2023"/>
    <n v="1"/>
    <x v="6"/>
    <x v="1"/>
  </r>
  <r>
    <n v="2930"/>
    <s v="Joshua"/>
    <s v="Thomas"/>
    <n v="33"/>
    <x v="1"/>
    <s v="Address_2930"/>
    <x v="9"/>
    <n v="19458797783"/>
    <s v="joshua.thomas@kag.com"/>
    <x v="1"/>
    <n v="201.96"/>
    <s v="8/27/2018"/>
    <s v="2/20/2023"/>
    <n v="2930"/>
    <n v="45190"/>
    <x v="0"/>
    <n v="474.57"/>
    <n v="676.53"/>
    <x v="65"/>
    <n v="2930"/>
    <n v="37903.53"/>
    <x v="0"/>
    <n v="2.62"/>
    <n v="24"/>
    <s v="1/5/2022"/>
    <x v="0"/>
    <n v="2930"/>
    <x v="2"/>
    <n v="2470.8200000000002"/>
    <n v="1212.17"/>
    <n v="60.61"/>
    <s v="3/28/2023"/>
    <s v="11/14/2023"/>
    <n v="2610"/>
    <n v="2930"/>
    <s v="7/4/2023"/>
    <s v="Praise"/>
    <s v="Pending"/>
    <s v="3/11/2023"/>
    <n v="1"/>
    <x v="6"/>
    <x v="4"/>
  </r>
  <r>
    <n v="2931"/>
    <s v="Amanda"/>
    <s v="Smith"/>
    <n v="40"/>
    <x v="2"/>
    <s v="Address_2931"/>
    <x v="31"/>
    <n v="19458797784"/>
    <s v="amanda.smith@kag.com"/>
    <x v="0"/>
    <n v="3874.49"/>
    <s v="6/7/2017"/>
    <s v="9/30/2023"/>
    <n v="2931"/>
    <n v="45040"/>
    <x v="1"/>
    <n v="766.34"/>
    <n v="3108.15"/>
    <x v="8"/>
    <n v="2931"/>
    <n v="12242.5"/>
    <x v="1"/>
    <n v="4.76"/>
    <n v="36"/>
    <s v="6/26/2020"/>
    <x v="2"/>
    <n v="2931"/>
    <x v="2"/>
    <n v="2909.17"/>
    <n v="4551.29"/>
    <n v="227.56"/>
    <s v="11/15/2023"/>
    <s v="9/24/2023"/>
    <n v="6281"/>
    <n v="2931"/>
    <s v="5/22/2023"/>
    <s v="Complaint"/>
    <s v="Pending"/>
    <s v="3/3/2023"/>
    <n v="1"/>
    <x v="1"/>
    <x v="0"/>
  </r>
  <r>
    <n v="2932"/>
    <s v="Timothy"/>
    <s v="Lopez"/>
    <n v="60"/>
    <x v="2"/>
    <s v="Address_2932"/>
    <x v="33"/>
    <n v="19458797785"/>
    <s v="timothy.lopez@kag.com"/>
    <x v="0"/>
    <n v="5722.33"/>
    <s v="8/29/2002"/>
    <s v="8/16/2023"/>
    <n v="2932"/>
    <n v="45238"/>
    <x v="0"/>
    <n v="2378.0100000000002"/>
    <n v="3344.32"/>
    <x v="59"/>
    <n v="2932"/>
    <n v="7770.38"/>
    <x v="0"/>
    <n v="1.57"/>
    <n v="36"/>
    <s v="7/8/2020"/>
    <x v="2"/>
    <n v="2932"/>
    <x v="2"/>
    <n v="6841.78"/>
    <n v="3656.84"/>
    <n v="182.84"/>
    <s v="6/7/2023"/>
    <s v="1/13/2023"/>
    <n v="9647"/>
    <n v="2932"/>
    <s v="12/25/2023"/>
    <s v="Complaint"/>
    <s v="Resolved"/>
    <s v="9/17/2023"/>
    <n v="1"/>
    <x v="4"/>
    <x v="1"/>
  </r>
  <r>
    <n v="2933"/>
    <s v="Matthew"/>
    <s v="White"/>
    <n v="61"/>
    <x v="0"/>
    <s v="Address_2933"/>
    <x v="13"/>
    <n v="19458797786"/>
    <s v="matthew.white@kag.com"/>
    <x v="0"/>
    <n v="9019.09"/>
    <s v="4/13/2020"/>
    <s v="10/4/2023"/>
    <n v="2933"/>
    <n v="45145"/>
    <x v="1"/>
    <n v="2955.2"/>
    <n v="11974.29"/>
    <x v="38"/>
    <n v="2933"/>
    <n v="22569.09"/>
    <x v="0"/>
    <n v="1.72"/>
    <n v="36"/>
    <s v="8/4/2022"/>
    <x v="0"/>
    <n v="2933"/>
    <x v="0"/>
    <n v="4605.95"/>
    <n v="4114.16"/>
    <n v="205.71"/>
    <s v="7/31/2023"/>
    <s v="4/29/2023"/>
    <n v="9514"/>
    <n v="2933"/>
    <s v="8/24/2023"/>
    <s v="Praise"/>
    <s v="Resolved"/>
    <s v="4/16/2023"/>
    <n v="-1"/>
    <x v="5"/>
    <x v="3"/>
  </r>
  <r>
    <n v="2934"/>
    <s v="Paul"/>
    <s v="King"/>
    <n v="49"/>
    <x v="0"/>
    <s v="Address_2934"/>
    <x v="36"/>
    <n v="19458797787"/>
    <s v="paul.king@kag.com"/>
    <x v="0"/>
    <n v="9920.7800000000007"/>
    <s v="9/30/2022"/>
    <s v="3/24/2023"/>
    <n v="2934"/>
    <n v="45159"/>
    <x v="1"/>
    <n v="425.49"/>
    <n v="10346.27"/>
    <x v="3"/>
    <n v="2934"/>
    <n v="31771.49"/>
    <x v="2"/>
    <n v="5.74"/>
    <n v="36"/>
    <s v="6/4/2022"/>
    <x v="2"/>
    <n v="2934"/>
    <x v="1"/>
    <n v="2445.19"/>
    <n v="4138.58"/>
    <n v="206.93"/>
    <s v="5/5/2023"/>
    <s v="11/1/2023"/>
    <n v="2275"/>
    <n v="2934"/>
    <s v="3/20/2023"/>
    <s v="Praise"/>
    <s v="Resolved"/>
    <s v="3/20/2023"/>
    <n v="1"/>
    <x v="5"/>
    <x v="1"/>
  </r>
  <r>
    <n v="2935"/>
    <s v="Timothy"/>
    <s v="Davis"/>
    <n v="60"/>
    <x v="0"/>
    <s v="Address_2935"/>
    <x v="31"/>
    <n v="19458797788"/>
    <s v="timothy.davis@kag.com"/>
    <x v="1"/>
    <n v="5607.61"/>
    <s v="7/14/2010"/>
    <s v="11/14/2023"/>
    <n v="2935"/>
    <n v="45023"/>
    <x v="2"/>
    <n v="1881.31"/>
    <n v="3726.3"/>
    <x v="43"/>
    <n v="2935"/>
    <n v="14768.88"/>
    <x v="0"/>
    <n v="4.43"/>
    <n v="60"/>
    <s v="4/14/2020"/>
    <x v="2"/>
    <n v="2935"/>
    <x v="2"/>
    <n v="7729.48"/>
    <n v="944.49"/>
    <n v="47.22"/>
    <s v="11/26/2023"/>
    <s v="6/9/2023"/>
    <n v="7078"/>
    <n v="2935"/>
    <s v="7/9/2023"/>
    <s v="Suggestion"/>
    <s v="Pending"/>
    <s v="4/20/2023"/>
    <n v="1"/>
    <x v="1"/>
    <x v="1"/>
  </r>
  <r>
    <n v="2936"/>
    <s v="Linda"/>
    <s v="Moore"/>
    <n v="40"/>
    <x v="2"/>
    <s v="Address_2936"/>
    <x v="6"/>
    <n v="19458797789"/>
    <s v="linda.moore@kag.com"/>
    <x v="1"/>
    <n v="9451.34"/>
    <s v="3/12/2001"/>
    <s v="12/13/2023"/>
    <n v="2936"/>
    <n v="44933"/>
    <x v="1"/>
    <n v="4489.03"/>
    <n v="4962.3100000000004"/>
    <x v="62"/>
    <n v="2936"/>
    <n v="6607.22"/>
    <x v="1"/>
    <n v="7.48"/>
    <n v="24"/>
    <s v="9/3/2022"/>
    <x v="0"/>
    <n v="2936"/>
    <x v="1"/>
    <n v="2258.4699999999998"/>
    <n v="270.27"/>
    <n v="13.51"/>
    <s v="6/13/2023"/>
    <s v="7/7/2023"/>
    <n v="2568"/>
    <n v="2936"/>
    <s v="3/27/2023"/>
    <s v="Complaint"/>
    <s v="Resolved"/>
    <s v="7/3/2023"/>
    <n v="1"/>
    <x v="3"/>
    <x v="0"/>
  </r>
  <r>
    <n v="2937"/>
    <s v="Carol"/>
    <s v="Mitchell"/>
    <n v="37"/>
    <x v="1"/>
    <s v="Address_2937"/>
    <x v="24"/>
    <n v="19458797790"/>
    <s v="carol.mitchell@kag.com"/>
    <x v="0"/>
    <n v="1082.73"/>
    <s v="12/31/2008"/>
    <s v="4/27/2023"/>
    <n v="2937"/>
    <n v="45003"/>
    <x v="2"/>
    <n v="4381.6499999999996"/>
    <n v="5464.38"/>
    <x v="9"/>
    <n v="2937"/>
    <n v="22516.7"/>
    <x v="1"/>
    <n v="9.8800000000000008"/>
    <n v="60"/>
    <s v="2/17/2021"/>
    <x v="0"/>
    <n v="2937"/>
    <x v="1"/>
    <n v="1652.45"/>
    <n v="2526.16"/>
    <n v="126.31"/>
    <s v="3/21/2023"/>
    <s v="1/20/2023"/>
    <n v="2841"/>
    <n v="2937"/>
    <s v="4/27/2023"/>
    <s v="Complaint"/>
    <s v="Resolved"/>
    <s v="9/11/2023"/>
    <n v="1"/>
    <x v="11"/>
    <x v="0"/>
  </r>
  <r>
    <n v="2938"/>
    <s v="Jessica"/>
    <s v="Jones"/>
    <n v="36"/>
    <x v="0"/>
    <s v="Address_2938"/>
    <x v="31"/>
    <n v="19458797791"/>
    <s v="jessica.jones@kag.com"/>
    <x v="1"/>
    <n v="7042.58"/>
    <s v="5/3/2004"/>
    <s v="3/16/2023"/>
    <n v="2938"/>
    <n v="45054"/>
    <x v="1"/>
    <n v="1563.01"/>
    <n v="8605.59"/>
    <x v="80"/>
    <n v="2938"/>
    <n v="48131.99"/>
    <x v="0"/>
    <n v="8.73"/>
    <n v="48"/>
    <s v="3/4/2022"/>
    <x v="0"/>
    <n v="2938"/>
    <x v="0"/>
    <n v="8715.9699999999993"/>
    <n v="2330.41"/>
    <n v="116.52"/>
    <s v="8/31/2023"/>
    <s v="10/12/2023"/>
    <n v="5212"/>
    <n v="2938"/>
    <s v="7/11/2023"/>
    <s v="Praise"/>
    <s v="Resolved"/>
    <s v="1/27/2023"/>
    <n v="1"/>
    <x v="10"/>
    <x v="0"/>
  </r>
  <r>
    <n v="2939"/>
    <s v="Linda"/>
    <s v="Sanchez"/>
    <n v="46"/>
    <x v="2"/>
    <s v="Address_2939"/>
    <x v="18"/>
    <n v="19458797792"/>
    <s v="linda.sanchez@kag.com"/>
    <x v="0"/>
    <n v="4065.49"/>
    <s v="8/5/2019"/>
    <s v="11/6/2023"/>
    <n v="2939"/>
    <n v="45110"/>
    <x v="1"/>
    <n v="1144.8800000000001"/>
    <n v="2920.61"/>
    <x v="75"/>
    <n v="2939"/>
    <n v="48398.41"/>
    <x v="2"/>
    <n v="4.9800000000000004"/>
    <n v="12"/>
    <s v="9/13/2021"/>
    <x v="0"/>
    <n v="2939"/>
    <x v="0"/>
    <n v="5875.68"/>
    <n v="1606.99"/>
    <n v="80.349999999999994"/>
    <s v="11/11/2023"/>
    <s v="6/2/2023"/>
    <n v="2581"/>
    <n v="2939"/>
    <s v="3/4/2023"/>
    <s v="Complaint"/>
    <s v="Resolved"/>
    <s v="7/23/2023"/>
    <n v="1"/>
    <x v="2"/>
    <x v="1"/>
  </r>
  <r>
    <n v="2940"/>
    <s v="James"/>
    <s v="Robinson"/>
    <n v="25"/>
    <x v="1"/>
    <s v="Address_2940"/>
    <x v="12"/>
    <n v="19458797793"/>
    <s v="james.robinson@kag.com"/>
    <x v="0"/>
    <n v="7534.64"/>
    <s v="10/22/2011"/>
    <s v="6/20/2023"/>
    <n v="2940"/>
    <n v="45030"/>
    <x v="2"/>
    <n v="2918"/>
    <n v="4616.6400000000003"/>
    <x v="19"/>
    <n v="2940"/>
    <n v="35725.599999999999"/>
    <x v="1"/>
    <n v="4.4000000000000004"/>
    <n v="48"/>
    <s v="10/12/2021"/>
    <x v="1"/>
    <n v="2940"/>
    <x v="1"/>
    <n v="6741.58"/>
    <n v="3616.86"/>
    <n v="180.84"/>
    <s v="6/24/2023"/>
    <s v="4/28/2023"/>
    <n v="3051"/>
    <n v="2940"/>
    <s v="1/30/2023"/>
    <s v="Complaint"/>
    <s v="Resolved"/>
    <s v="1/26/2023"/>
    <n v="1"/>
    <x v="1"/>
    <x v="2"/>
  </r>
  <r>
    <n v="2941"/>
    <s v="Amanda"/>
    <s v="Gonzalez"/>
    <n v="46"/>
    <x v="0"/>
    <s v="Address_2941"/>
    <x v="9"/>
    <n v="19458797794"/>
    <s v="amanda.gonzalez@kag.com"/>
    <x v="1"/>
    <n v="8690.4599999999991"/>
    <s v="5/14/2004"/>
    <s v="8/2/2023"/>
    <n v="2941"/>
    <n v="45010"/>
    <x v="0"/>
    <n v="489.66"/>
    <n v="8200.7999999999993"/>
    <x v="76"/>
    <n v="2941"/>
    <n v="39080.519999999997"/>
    <x v="0"/>
    <n v="6.27"/>
    <n v="60"/>
    <s v="6/17/2022"/>
    <x v="2"/>
    <n v="2941"/>
    <x v="1"/>
    <n v="9989.7199999999993"/>
    <n v="3033.63"/>
    <n v="151.68"/>
    <s v="5/9/2023"/>
    <s v="8/30/2023"/>
    <n v="5803"/>
    <n v="2941"/>
    <s v="8/9/2023"/>
    <s v="Praise"/>
    <s v="Resolved"/>
    <s v="4/30/2023"/>
    <n v="1"/>
    <x v="11"/>
    <x v="1"/>
  </r>
  <r>
    <n v="2942"/>
    <s v="Robert"/>
    <s v="Jackson"/>
    <n v="35"/>
    <x v="1"/>
    <s v="Address_2942"/>
    <x v="0"/>
    <n v="19458797795"/>
    <s v="robert.jackson@kag.com"/>
    <x v="1"/>
    <n v="631.87"/>
    <s v="9/25/2008"/>
    <s v="7/30/2023"/>
    <n v="2942"/>
    <n v="45219"/>
    <x v="2"/>
    <n v="1174.52"/>
    <n v="-542.65"/>
    <x v="80"/>
    <n v="2942"/>
    <n v="10972"/>
    <x v="0"/>
    <n v="1.82"/>
    <n v="48"/>
    <s v="11/24/2021"/>
    <x v="0"/>
    <n v="2942"/>
    <x v="0"/>
    <n v="9604.18"/>
    <n v="1926.21"/>
    <n v="96.31"/>
    <s v="3/24/2023"/>
    <s v="6/5/2023"/>
    <n v="5678"/>
    <n v="2942"/>
    <s v="8/27/2023"/>
    <s v="Suggestion"/>
    <s v="Resolved"/>
    <s v="10/10/2023"/>
    <n v="1"/>
    <x v="8"/>
    <x v="4"/>
  </r>
  <r>
    <n v="2943"/>
    <s v="Michael"/>
    <s v="Lewis"/>
    <n v="22"/>
    <x v="1"/>
    <s v="Address_2943"/>
    <x v="2"/>
    <n v="19458797796"/>
    <s v="michael.lewis@kag.com"/>
    <x v="0"/>
    <n v="9361.19"/>
    <s v="10/19/2020"/>
    <s v="5/31/2023"/>
    <n v="2943"/>
    <n v="44990"/>
    <x v="1"/>
    <n v="842.12"/>
    <n v="8519.07"/>
    <x v="90"/>
    <n v="2943"/>
    <n v="19358.04"/>
    <x v="1"/>
    <n v="9.89"/>
    <n v="48"/>
    <s v="12/14/2022"/>
    <x v="0"/>
    <n v="2943"/>
    <x v="1"/>
    <n v="4735.59"/>
    <n v="2440.96"/>
    <n v="122.05"/>
    <s v="7/25/2023"/>
    <s v="5/31/2023"/>
    <n v="3472"/>
    <n v="2943"/>
    <s v="1/28/2023"/>
    <s v="Suggestion"/>
    <s v="Resolved"/>
    <s v="6/25/2023"/>
    <n v="1"/>
    <x v="11"/>
    <x v="2"/>
  </r>
  <r>
    <n v="2944"/>
    <s v="James"/>
    <s v="Williams"/>
    <n v="29"/>
    <x v="0"/>
    <s v="Address_2944"/>
    <x v="8"/>
    <n v="19458797797"/>
    <s v="james.williams@kag.com"/>
    <x v="0"/>
    <n v="774.75"/>
    <s v="9/4/2003"/>
    <s v="8/28/2023"/>
    <n v="2944"/>
    <n v="45159"/>
    <x v="2"/>
    <n v="1046.6300000000001"/>
    <n v="-271.88"/>
    <x v="71"/>
    <n v="2944"/>
    <n v="30632.95"/>
    <x v="2"/>
    <n v="9.83"/>
    <n v="48"/>
    <s v="4/11/2022"/>
    <x v="1"/>
    <n v="2944"/>
    <x v="1"/>
    <n v="5441.41"/>
    <n v="2696.75"/>
    <n v="134.84"/>
    <s v="11/25/2023"/>
    <s v="6/21/2023"/>
    <n v="3618"/>
    <n v="2944"/>
    <s v="9/15/2023"/>
    <s v="Praise"/>
    <s v="Pending"/>
    <s v="12/2/2023"/>
    <n v="1"/>
    <x v="5"/>
    <x v="4"/>
  </r>
  <r>
    <n v="2945"/>
    <s v="Patricia"/>
    <s v="Sanchez"/>
    <n v="27"/>
    <x v="0"/>
    <s v="Address_2945"/>
    <x v="39"/>
    <n v="19458797798"/>
    <s v="patricia.sanchez@kag.com"/>
    <x v="1"/>
    <n v="7558.64"/>
    <s v="11/24/2014"/>
    <s v="5/1/2023"/>
    <n v="2945"/>
    <n v="44943"/>
    <x v="2"/>
    <n v="1081.92"/>
    <n v="6476.72"/>
    <x v="47"/>
    <n v="2945"/>
    <n v="37770.410000000003"/>
    <x v="2"/>
    <n v="9.31"/>
    <n v="24"/>
    <s v="5/5/2022"/>
    <x v="2"/>
    <n v="2945"/>
    <x v="1"/>
    <n v="1538.91"/>
    <n v="4703.82"/>
    <n v="235.19"/>
    <s v="12/1/2023"/>
    <s v="12/16/2023"/>
    <n v="2500"/>
    <n v="2945"/>
    <s v="9/2/2023"/>
    <s v="Complaint"/>
    <s v="Resolved"/>
    <s v="8/17/2023"/>
    <n v="1"/>
    <x v="3"/>
    <x v="4"/>
  </r>
  <r>
    <n v="2946"/>
    <s v="Michelle"/>
    <s v="Flores"/>
    <n v="64"/>
    <x v="2"/>
    <s v="Address_2946"/>
    <x v="4"/>
    <n v="19458797799"/>
    <s v="michelle.flores@kag.com"/>
    <x v="1"/>
    <n v="783.79"/>
    <s v="2/9/2020"/>
    <s v="11/5/2023"/>
    <n v="2946"/>
    <n v="45019"/>
    <x v="1"/>
    <n v="3141.15"/>
    <n v="-2357.36"/>
    <x v="25"/>
    <n v="2946"/>
    <n v="9164.6200000000008"/>
    <x v="1"/>
    <n v="6.96"/>
    <n v="24"/>
    <s v="8/7/2021"/>
    <x v="1"/>
    <n v="2946"/>
    <x v="2"/>
    <n v="5395.28"/>
    <n v="2589.04"/>
    <n v="129.44999999999999"/>
    <s v="1/13/2023"/>
    <s v="12/13/2023"/>
    <n v="61"/>
    <n v="2946"/>
    <s v="2/20/2023"/>
    <s v="Complaint"/>
    <s v="Pending"/>
    <s v="7/25/2023"/>
    <n v="1"/>
    <x v="1"/>
    <x v="3"/>
  </r>
  <r>
    <n v="2947"/>
    <s v="Andrew"/>
    <s v="Lopez"/>
    <n v="54"/>
    <x v="1"/>
    <s v="Address_2947"/>
    <x v="6"/>
    <n v="19458797800"/>
    <s v="andrew.lopez@kag.com"/>
    <x v="1"/>
    <n v="8630.65"/>
    <s v="7/30/2020"/>
    <s v="8/3/2023"/>
    <n v="2947"/>
    <n v="45203"/>
    <x v="1"/>
    <n v="2445.6799999999998"/>
    <n v="11076.33"/>
    <x v="40"/>
    <n v="2947"/>
    <n v="23423.79"/>
    <x v="1"/>
    <n v="5.53"/>
    <n v="12"/>
    <s v="7/12/2021"/>
    <x v="0"/>
    <n v="2947"/>
    <x v="2"/>
    <n v="3522.27"/>
    <n v="3272.53"/>
    <n v="163.63"/>
    <s v="1/9/2023"/>
    <s v="8/4/2023"/>
    <n v="9516"/>
    <n v="2947"/>
    <s v="3/14/2023"/>
    <s v="Suggestion"/>
    <s v="Pending"/>
    <s v="10/15/2023"/>
    <n v="1"/>
    <x v="8"/>
    <x v="1"/>
  </r>
  <r>
    <n v="2948"/>
    <s v="Emily"/>
    <s v="Johnson"/>
    <n v="34"/>
    <x v="0"/>
    <s v="Address_2948"/>
    <x v="16"/>
    <n v="19458797801"/>
    <s v="emily.johnson@kag.com"/>
    <x v="0"/>
    <n v="2129.3200000000002"/>
    <s v="3/7/2016"/>
    <s v="10/23/2023"/>
    <n v="2948"/>
    <n v="45004"/>
    <x v="1"/>
    <n v="4312.84"/>
    <n v="6442.16"/>
    <x v="46"/>
    <n v="2948"/>
    <n v="8974.9599999999991"/>
    <x v="1"/>
    <n v="7.36"/>
    <n v="36"/>
    <s v="3/26/2020"/>
    <x v="2"/>
    <n v="2948"/>
    <x v="0"/>
    <n v="7812.13"/>
    <n v="4550.13"/>
    <n v="227.51"/>
    <s v="7/29/2023"/>
    <s v="10/12/2023"/>
    <n v="1296"/>
    <n v="2948"/>
    <s v="6/12/2023"/>
    <s v="Suggestion"/>
    <s v="Resolved"/>
    <s v="4/18/2023"/>
    <n v="1"/>
    <x v="11"/>
    <x v="4"/>
  </r>
  <r>
    <n v="2949"/>
    <s v="Carol"/>
    <s v="Hernandez"/>
    <n v="49"/>
    <x v="0"/>
    <s v="Address_2949"/>
    <x v="11"/>
    <n v="19458797802"/>
    <s v="carol.hernandez@kag.com"/>
    <x v="1"/>
    <n v="4397.3"/>
    <s v="2/9/2016"/>
    <s v="9/22/2023"/>
    <n v="2949"/>
    <n v="45287"/>
    <x v="2"/>
    <n v="3680.73"/>
    <n v="716.57"/>
    <x v="85"/>
    <n v="2949"/>
    <n v="32034.57"/>
    <x v="1"/>
    <n v="3.83"/>
    <n v="60"/>
    <s v="12/3/2022"/>
    <x v="2"/>
    <n v="2949"/>
    <x v="2"/>
    <n v="4261.22"/>
    <n v="3583.82"/>
    <n v="179.19"/>
    <s v="11/27/2023"/>
    <s v="3/21/2023"/>
    <n v="3540"/>
    <n v="2949"/>
    <s v="7/27/2023"/>
    <s v="Suggestion"/>
    <s v="Pending"/>
    <s v="1/20/2023"/>
    <n v="1"/>
    <x v="0"/>
    <x v="1"/>
  </r>
  <r>
    <n v="2950"/>
    <s v="Kimberly"/>
    <s v="Baker"/>
    <n v="21"/>
    <x v="1"/>
    <s v="Address_2950"/>
    <x v="23"/>
    <n v="19458797803"/>
    <s v="kimberly.baker@kag.com"/>
    <x v="1"/>
    <n v="9332.9500000000007"/>
    <s v="8/17/2008"/>
    <s v="6/1/2023"/>
    <n v="2950"/>
    <n v="45037"/>
    <x v="2"/>
    <n v="2499.2800000000002"/>
    <n v="6833.67"/>
    <x v="35"/>
    <n v="2950"/>
    <n v="38835.949999999997"/>
    <x v="2"/>
    <n v="8.67"/>
    <n v="60"/>
    <s v="10/8/2021"/>
    <x v="2"/>
    <n v="2950"/>
    <x v="0"/>
    <n v="1123.07"/>
    <n v="2721.98"/>
    <n v="136.1"/>
    <s v="5/2/2023"/>
    <s v="7/15/2023"/>
    <n v="6591"/>
    <n v="2950"/>
    <s v="4/2/2023"/>
    <s v="Suggestion"/>
    <s v="Resolved"/>
    <s v="5/21/2023"/>
    <n v="1"/>
    <x v="1"/>
    <x v="2"/>
  </r>
  <r>
    <n v="2951"/>
    <s v="Kevin"/>
    <s v="Ramirez"/>
    <n v="48"/>
    <x v="1"/>
    <s v="Address_2951"/>
    <x v="39"/>
    <n v="19458797804"/>
    <s v="kevin.ramirez@kag.com"/>
    <x v="1"/>
    <n v="7941.47"/>
    <s v="5/2/2011"/>
    <s v="11/28/2023"/>
    <n v="2951"/>
    <n v="45268"/>
    <x v="2"/>
    <n v="1544.03"/>
    <n v="9485.5"/>
    <x v="97"/>
    <n v="2951"/>
    <n v="41832.120000000003"/>
    <x v="1"/>
    <n v="2.21"/>
    <n v="24"/>
    <s v="2/2/2022"/>
    <x v="2"/>
    <n v="2951"/>
    <x v="0"/>
    <n v="7401.78"/>
    <n v="2008.22"/>
    <n v="100.41"/>
    <s v="6/14/2023"/>
    <s v="8/31/2023"/>
    <n v="4160"/>
    <n v="2951"/>
    <s v="4/19/2023"/>
    <s v="Complaint"/>
    <s v="Pending"/>
    <s v="12/23/2023"/>
    <n v="1"/>
    <x v="0"/>
    <x v="1"/>
  </r>
  <r>
    <n v="2952"/>
    <s v="Matthew"/>
    <s v="Moore"/>
    <n v="43"/>
    <x v="1"/>
    <s v="Address_2952"/>
    <x v="7"/>
    <n v="19458797805"/>
    <s v="matthew.moore@kag.com"/>
    <x v="0"/>
    <n v="7879.17"/>
    <s v="4/30/2019"/>
    <s v="3/17/2023"/>
    <n v="2952"/>
    <n v="45234"/>
    <x v="0"/>
    <n v="4161.49"/>
    <n v="3717.68"/>
    <x v="87"/>
    <n v="2952"/>
    <n v="36885.89"/>
    <x v="2"/>
    <n v="8.23"/>
    <n v="24"/>
    <s v="2/4/2022"/>
    <x v="0"/>
    <n v="2952"/>
    <x v="1"/>
    <n v="2846.83"/>
    <n v="561.16999999999996"/>
    <n v="28.06"/>
    <s v="5/27/2023"/>
    <s v="12/9/2023"/>
    <n v="9704"/>
    <n v="2952"/>
    <s v="5/27/2023"/>
    <s v="Complaint"/>
    <s v="Pending"/>
    <s v="12/23/2023"/>
    <n v="1"/>
    <x v="4"/>
    <x v="0"/>
  </r>
  <r>
    <n v="2953"/>
    <s v="Elizabeth"/>
    <s v="Gonzalez"/>
    <n v="29"/>
    <x v="0"/>
    <s v="Address_2953"/>
    <x v="32"/>
    <n v="19458797806"/>
    <s v="elizabeth.gonzalez@kag.com"/>
    <x v="1"/>
    <n v="7656.97"/>
    <s v="2/14/2022"/>
    <s v="8/12/2023"/>
    <n v="2953"/>
    <n v="45003"/>
    <x v="2"/>
    <n v="406.89"/>
    <n v="8063.86"/>
    <x v="58"/>
    <n v="2953"/>
    <n v="8798.11"/>
    <x v="2"/>
    <n v="8.81"/>
    <n v="12"/>
    <s v="2/6/2020"/>
    <x v="1"/>
    <n v="2953"/>
    <x v="0"/>
    <n v="3473.74"/>
    <n v="3930.01"/>
    <n v="196.5"/>
    <s v="3/11/2023"/>
    <s v="12/22/2023"/>
    <n v="2703"/>
    <n v="2953"/>
    <s v="7/21/2023"/>
    <s v="Complaint"/>
    <s v="Pending"/>
    <s v="10/18/2023"/>
    <n v="1"/>
    <x v="11"/>
    <x v="4"/>
  </r>
  <r>
    <n v="2954"/>
    <s v="Charles"/>
    <s v="Torres"/>
    <n v="35"/>
    <x v="0"/>
    <s v="Address_2954"/>
    <x v="10"/>
    <n v="19458797807"/>
    <s v="charles.torres@kag.com"/>
    <x v="1"/>
    <n v="5737.41"/>
    <s v="12/16/2022"/>
    <s v="5/10/2023"/>
    <n v="2954"/>
    <n v="45160"/>
    <x v="0"/>
    <n v="3408.19"/>
    <n v="2329.2199999999998"/>
    <x v="52"/>
    <n v="2954"/>
    <n v="41592.18"/>
    <x v="2"/>
    <n v="2.5299999999999998"/>
    <n v="60"/>
    <s v="4/9/2020"/>
    <x v="2"/>
    <n v="2954"/>
    <x v="2"/>
    <n v="1703.3"/>
    <n v="3935.94"/>
    <n v="196.8"/>
    <s v="4/9/2023"/>
    <s v="8/27/2023"/>
    <n v="2047"/>
    <n v="2954"/>
    <s v="5/4/2023"/>
    <s v="Praise"/>
    <s v="Resolved"/>
    <s v="2/8/2023"/>
    <n v="1"/>
    <x v="5"/>
    <x v="4"/>
  </r>
  <r>
    <n v="2955"/>
    <s v="Melissa"/>
    <s v="Perez"/>
    <n v="25"/>
    <x v="2"/>
    <s v="Address_2955"/>
    <x v="5"/>
    <n v="19458797808"/>
    <s v="melissa.perez@kag.com"/>
    <x v="1"/>
    <n v="9519.16"/>
    <s v="11/1/2002"/>
    <s v="9/8/2023"/>
    <n v="2955"/>
    <n v="45021"/>
    <x v="1"/>
    <n v="573.89"/>
    <n v="10093.049999999999"/>
    <x v="21"/>
    <n v="2955"/>
    <n v="17386.28"/>
    <x v="0"/>
    <n v="5.31"/>
    <n v="60"/>
    <s v="8/3/2021"/>
    <x v="1"/>
    <n v="2955"/>
    <x v="2"/>
    <n v="8019.96"/>
    <n v="4859.67"/>
    <n v="242.98"/>
    <s v="1/16/2023"/>
    <s v="1/20/2023"/>
    <n v="8682"/>
    <n v="2955"/>
    <s v="11/26/2023"/>
    <s v="Praise"/>
    <s v="Resolved"/>
    <s v="6/28/2023"/>
    <n v="1"/>
    <x v="1"/>
    <x v="2"/>
  </r>
  <r>
    <n v="2956"/>
    <s v="Joshua"/>
    <s v="Lopez"/>
    <n v="49"/>
    <x v="1"/>
    <s v="Address_2956"/>
    <x v="26"/>
    <n v="19458797809"/>
    <s v="joshua.lopez@kag.com"/>
    <x v="1"/>
    <n v="8333.19"/>
    <s v="6/7/2019"/>
    <s v="11/22/2023"/>
    <n v="2956"/>
    <n v="45194"/>
    <x v="0"/>
    <n v="2668.65"/>
    <n v="11001.84"/>
    <x v="34"/>
    <n v="2956"/>
    <n v="41952.55"/>
    <x v="0"/>
    <n v="9.02"/>
    <n v="12"/>
    <s v="3/1/2022"/>
    <x v="1"/>
    <n v="2956"/>
    <x v="0"/>
    <n v="3210.04"/>
    <n v="2556.87"/>
    <n v="127.84"/>
    <s v="2/11/2023"/>
    <s v="8/3/2023"/>
    <n v="1691"/>
    <n v="2956"/>
    <s v="9/18/2023"/>
    <s v="Complaint"/>
    <s v="Resolved"/>
    <s v="7/6/2023"/>
    <n v="1"/>
    <x v="6"/>
    <x v="1"/>
  </r>
  <r>
    <n v="2957"/>
    <s v="Anthony"/>
    <s v="Johnson"/>
    <n v="37"/>
    <x v="0"/>
    <s v="Address_2957"/>
    <x v="18"/>
    <n v="19458797810"/>
    <s v="anthony.johnson@kag.com"/>
    <x v="0"/>
    <n v="4458.8500000000004"/>
    <s v="9/8/2020"/>
    <s v="9/17/2023"/>
    <n v="2957"/>
    <n v="45278"/>
    <x v="2"/>
    <n v="4509.0600000000004"/>
    <n v="8967.91"/>
    <x v="15"/>
    <n v="2957"/>
    <n v="13294.13"/>
    <x v="0"/>
    <n v="9.6300000000000008"/>
    <n v="12"/>
    <s v="10/24/2020"/>
    <x v="1"/>
    <n v="2957"/>
    <x v="2"/>
    <n v="7865.29"/>
    <n v="3509.41"/>
    <n v="175.47"/>
    <s v="6/12/2023"/>
    <s v="9/9/2023"/>
    <n v="3546"/>
    <n v="2957"/>
    <s v="4/5/2023"/>
    <s v="Suggestion"/>
    <s v="Pending"/>
    <s v="5/13/2023"/>
    <n v="1"/>
    <x v="0"/>
    <x v="0"/>
  </r>
  <r>
    <n v="2958"/>
    <s v="Anthony"/>
    <s v="Torres"/>
    <n v="66"/>
    <x v="0"/>
    <s v="Address_2958"/>
    <x v="26"/>
    <n v="19458797811"/>
    <s v="anthony.torres@kag.com"/>
    <x v="1"/>
    <n v="7451.3"/>
    <s v="12/11/2021"/>
    <s v="11/13/2023"/>
    <n v="2958"/>
    <n v="44972"/>
    <x v="1"/>
    <n v="1197.96"/>
    <n v="6253.34"/>
    <x v="4"/>
    <n v="2958"/>
    <n v="24309.46"/>
    <x v="1"/>
    <n v="8.3000000000000007"/>
    <n v="48"/>
    <s v="9/27/2020"/>
    <x v="2"/>
    <n v="2958"/>
    <x v="1"/>
    <n v="1219.5899999999999"/>
    <n v="4889.58"/>
    <n v="244.48"/>
    <s v="11/18/2023"/>
    <s v="9/22/2023"/>
    <n v="3012"/>
    <n v="2958"/>
    <s v="12/16/2023"/>
    <s v="Suggestion"/>
    <s v="Resolved"/>
    <s v="9/22/2023"/>
    <n v="1"/>
    <x v="9"/>
    <x v="3"/>
  </r>
  <r>
    <n v="2959"/>
    <s v="Mary"/>
    <s v="Miller"/>
    <n v="57"/>
    <x v="1"/>
    <s v="Address_2959"/>
    <x v="30"/>
    <n v="19458797812"/>
    <s v="mary.miller@kag.com"/>
    <x v="0"/>
    <n v="9981.26"/>
    <s v="2/23/2003"/>
    <s v="7/24/2023"/>
    <n v="2959"/>
    <n v="45252"/>
    <x v="0"/>
    <n v="401.87"/>
    <n v="9579.39"/>
    <x v="24"/>
    <n v="2959"/>
    <n v="29252.01"/>
    <x v="0"/>
    <n v="9.4700000000000006"/>
    <n v="12"/>
    <s v="4/23/2020"/>
    <x v="0"/>
    <n v="2959"/>
    <x v="1"/>
    <n v="6802.62"/>
    <n v="3061.15"/>
    <n v="153.06"/>
    <s v="6/10/2023"/>
    <s v="1/12/2023"/>
    <n v="9631"/>
    <n v="2959"/>
    <s v="8/16/2023"/>
    <s v="Complaint"/>
    <s v="Pending"/>
    <s v="1/6/2023"/>
    <n v="1"/>
    <x v="4"/>
    <x v="1"/>
  </r>
  <r>
    <n v="2960"/>
    <s v="Kenneth"/>
    <s v="Sanchez"/>
    <n v="30"/>
    <x v="0"/>
    <s v="Address_2960"/>
    <x v="4"/>
    <n v="19458797813"/>
    <s v="kenneth.sanchez@kag.com"/>
    <x v="1"/>
    <n v="8722.9"/>
    <s v="10/27/2019"/>
    <s v="5/6/2023"/>
    <n v="2960"/>
    <n v="45141"/>
    <x v="1"/>
    <n v="1704.1"/>
    <n v="7018.8"/>
    <x v="88"/>
    <n v="2960"/>
    <n v="2701.36"/>
    <x v="0"/>
    <n v="9.43"/>
    <n v="48"/>
    <s v="1/18/2020"/>
    <x v="2"/>
    <n v="2960"/>
    <x v="1"/>
    <n v="2084.35"/>
    <n v="4122.8"/>
    <n v="206.14"/>
    <s v="10/31/2023"/>
    <s v="10/16/2023"/>
    <n v="696"/>
    <n v="2960"/>
    <s v="8/8/2023"/>
    <s v="Suggestion"/>
    <s v="Resolved"/>
    <s v="10/24/2023"/>
    <n v="1"/>
    <x v="5"/>
    <x v="4"/>
  </r>
  <r>
    <n v="2961"/>
    <s v="Deborah"/>
    <s v="Sanchez"/>
    <n v="40"/>
    <x v="1"/>
    <s v="Address_2961"/>
    <x v="8"/>
    <n v="19458797814"/>
    <s v="deborah.sanchez@kag.com"/>
    <x v="1"/>
    <n v="112.11"/>
    <s v="1/15/2012"/>
    <s v="7/11/2023"/>
    <n v="2961"/>
    <n v="45253"/>
    <x v="1"/>
    <n v="2396.5"/>
    <n v="-2284.39"/>
    <x v="22"/>
    <n v="2961"/>
    <n v="45281.03"/>
    <x v="1"/>
    <n v="9.82"/>
    <n v="60"/>
    <s v="6/16/2020"/>
    <x v="1"/>
    <n v="2961"/>
    <x v="0"/>
    <n v="4797.54"/>
    <n v="2053.62"/>
    <n v="102.68"/>
    <s v="10/13/2023"/>
    <s v="9/16/2023"/>
    <n v="8075"/>
    <n v="2961"/>
    <s v="10/7/2023"/>
    <s v="Complaint"/>
    <s v="Resolved"/>
    <s v="4/21/2023"/>
    <n v="1"/>
    <x v="4"/>
    <x v="0"/>
  </r>
  <r>
    <n v="2962"/>
    <s v="Richard"/>
    <s v="White"/>
    <n v="20"/>
    <x v="0"/>
    <s v="Address_2962"/>
    <x v="24"/>
    <n v="19458797815"/>
    <s v="richard.white@kag.com"/>
    <x v="1"/>
    <n v="7405.07"/>
    <s v="1/3/2010"/>
    <s v="2/5/2023"/>
    <n v="2962"/>
    <n v="45202"/>
    <x v="0"/>
    <n v="3626.8"/>
    <n v="11031.87"/>
    <x v="24"/>
    <n v="2962"/>
    <n v="26065.62"/>
    <x v="0"/>
    <n v="4.72"/>
    <n v="48"/>
    <s v="1/18/2020"/>
    <x v="1"/>
    <n v="2962"/>
    <x v="2"/>
    <n v="3787.87"/>
    <n v="932.05"/>
    <n v="46.6"/>
    <s v="12/8/2023"/>
    <s v="7/28/2023"/>
    <n v="4378"/>
    <n v="2962"/>
    <s v="1/16/2023"/>
    <s v="Suggestion"/>
    <s v="Pending"/>
    <s v="12/16/2023"/>
    <n v="1"/>
    <x v="8"/>
    <x v="2"/>
  </r>
  <r>
    <n v="2963"/>
    <s v="David"/>
    <s v="Lopez"/>
    <n v="52"/>
    <x v="1"/>
    <s v="Address_2963"/>
    <x v="30"/>
    <n v="19458797816"/>
    <s v="david.lopez@kag.com"/>
    <x v="1"/>
    <n v="8989.0300000000007"/>
    <s v="7/18/2011"/>
    <s v="2/10/2023"/>
    <n v="2963"/>
    <n v="44994"/>
    <x v="1"/>
    <n v="158.37"/>
    <n v="9147.4"/>
    <x v="20"/>
    <n v="2963"/>
    <n v="10410.049999999999"/>
    <x v="2"/>
    <n v="3.58"/>
    <n v="36"/>
    <s v="7/25/2020"/>
    <x v="1"/>
    <n v="2963"/>
    <x v="0"/>
    <n v="8023.41"/>
    <n v="4214.9799999999996"/>
    <n v="210.75"/>
    <s v="10/19/2023"/>
    <s v="11/18/2023"/>
    <n v="7215"/>
    <n v="2963"/>
    <s v="10/15/2023"/>
    <s v="Suggestion"/>
    <s v="Pending"/>
    <s v="12/15/2023"/>
    <n v="1"/>
    <x v="11"/>
    <x v="1"/>
  </r>
  <r>
    <n v="2964"/>
    <s v="Margaret"/>
    <s v="Thomas"/>
    <n v="56"/>
    <x v="1"/>
    <s v="Address_2964"/>
    <x v="22"/>
    <n v="19458797817"/>
    <s v="margaret.thomas@kag.com"/>
    <x v="1"/>
    <n v="3344.75"/>
    <s v="2/24/2002"/>
    <s v="12/25/2023"/>
    <n v="2964"/>
    <n v="45267"/>
    <x v="1"/>
    <n v="663.11"/>
    <n v="2681.64"/>
    <x v="46"/>
    <n v="2964"/>
    <n v="8879.7800000000007"/>
    <x v="2"/>
    <n v="6.7"/>
    <n v="24"/>
    <s v="9/10/2020"/>
    <x v="1"/>
    <n v="2964"/>
    <x v="2"/>
    <n v="8138.1"/>
    <n v="2151.9699999999998"/>
    <n v="107.6"/>
    <s v="3/18/2023"/>
    <s v="4/6/2023"/>
    <n v="2578"/>
    <n v="2964"/>
    <s v="6/22/2023"/>
    <s v="Suggestion"/>
    <s v="Pending"/>
    <s v="5/31/2023"/>
    <n v="1"/>
    <x v="0"/>
    <x v="1"/>
  </r>
  <r>
    <n v="2965"/>
    <s v="Lisa"/>
    <s v="Thompson"/>
    <n v="67"/>
    <x v="0"/>
    <s v="Address_2965"/>
    <x v="30"/>
    <n v="19458797818"/>
    <s v="lisa.thompson@kag.com"/>
    <x v="1"/>
    <n v="9777.17"/>
    <s v="11/2/2014"/>
    <s v="6/15/2023"/>
    <n v="2965"/>
    <n v="45226"/>
    <x v="2"/>
    <n v="2059.56"/>
    <n v="11836.73"/>
    <x v="67"/>
    <n v="2965"/>
    <n v="34640.86"/>
    <x v="1"/>
    <n v="2.7"/>
    <n v="48"/>
    <s v="9/14/2021"/>
    <x v="0"/>
    <n v="2965"/>
    <x v="0"/>
    <n v="8666.92"/>
    <n v="3719.35"/>
    <n v="185.97"/>
    <s v="8/31/2023"/>
    <s v="6/24/2023"/>
    <n v="4013"/>
    <n v="2965"/>
    <s v="9/20/2023"/>
    <s v="Complaint"/>
    <s v="Pending"/>
    <s v="9/1/2023"/>
    <n v="1"/>
    <x v="8"/>
    <x v="3"/>
  </r>
  <r>
    <n v="2966"/>
    <s v="Carol"/>
    <s v="Flores"/>
    <n v="38"/>
    <x v="1"/>
    <s v="Address_2966"/>
    <x v="3"/>
    <n v="19458797819"/>
    <s v="carol.flores@kag.com"/>
    <x v="0"/>
    <n v="4072.86"/>
    <s v="2/15/2007"/>
    <s v="12/4/2023"/>
    <n v="2966"/>
    <n v="45212"/>
    <x v="1"/>
    <n v="484.16"/>
    <n v="3588.7"/>
    <x v="75"/>
    <n v="2966"/>
    <n v="5004.92"/>
    <x v="1"/>
    <n v="6.01"/>
    <n v="36"/>
    <s v="4/4/2021"/>
    <x v="2"/>
    <n v="2966"/>
    <x v="2"/>
    <n v="1141.31"/>
    <n v="2629.65"/>
    <n v="131.47999999999999"/>
    <s v="11/22/2023"/>
    <s v="1/3/2023"/>
    <n v="9044"/>
    <n v="2966"/>
    <s v="8/25/2023"/>
    <s v="Suggestion"/>
    <s v="Pending"/>
    <s v="10/5/2023"/>
    <n v="1"/>
    <x v="8"/>
    <x v="0"/>
  </r>
  <r>
    <n v="2967"/>
    <s v="Sandra"/>
    <s v="Rodriguez"/>
    <n v="24"/>
    <x v="2"/>
    <s v="Address_2967"/>
    <x v="37"/>
    <n v="19458797820"/>
    <s v="sandra.rodriguez@kag.com"/>
    <x v="0"/>
    <n v="4269.6499999999996"/>
    <s v="2/12/2018"/>
    <s v="5/23/2023"/>
    <n v="2967"/>
    <n v="45213"/>
    <x v="0"/>
    <n v="4779.8900000000003"/>
    <n v="9049.5400000000009"/>
    <x v="24"/>
    <n v="2967"/>
    <n v="22551.26"/>
    <x v="2"/>
    <n v="6.21"/>
    <n v="12"/>
    <s v="12/5/2021"/>
    <x v="1"/>
    <n v="2967"/>
    <x v="0"/>
    <n v="8647.68"/>
    <n v="2285.35"/>
    <n v="114.27"/>
    <s v="12/2/2023"/>
    <s v="7/16/2023"/>
    <n v="6231"/>
    <n v="2967"/>
    <s v="9/2/2023"/>
    <s v="Suggestion"/>
    <s v="Pending"/>
    <s v="3/26/2023"/>
    <n v="-1"/>
    <x v="8"/>
    <x v="2"/>
  </r>
  <r>
    <n v="2968"/>
    <s v="Barbara"/>
    <s v="Young"/>
    <n v="43"/>
    <x v="2"/>
    <s v="Address_2968"/>
    <x v="3"/>
    <n v="19458797821"/>
    <s v="barbara.young@kag.com"/>
    <x v="0"/>
    <n v="1692.63"/>
    <s v="10/19/2011"/>
    <s v="10/31/2023"/>
    <n v="2968"/>
    <n v="45053"/>
    <x v="0"/>
    <n v="2559.83"/>
    <n v="-867.2"/>
    <x v="63"/>
    <n v="2968"/>
    <n v="27473.55"/>
    <x v="1"/>
    <n v="8.26"/>
    <n v="12"/>
    <s v="9/21/2022"/>
    <x v="0"/>
    <n v="2968"/>
    <x v="1"/>
    <n v="3176.01"/>
    <n v="257.58999999999997"/>
    <n v="12.88"/>
    <s v="12/22/2023"/>
    <s v="3/28/2023"/>
    <n v="4651"/>
    <n v="2968"/>
    <s v="1/21/2023"/>
    <s v="Complaint"/>
    <s v="Resolved"/>
    <s v="7/17/2023"/>
    <n v="1"/>
    <x v="10"/>
    <x v="0"/>
  </r>
  <r>
    <n v="2969"/>
    <s v="Thomas"/>
    <s v="Anderson"/>
    <n v="40"/>
    <x v="1"/>
    <s v="Address_2969"/>
    <x v="27"/>
    <n v="19458797822"/>
    <s v="thomas.anderson@kag.com"/>
    <x v="0"/>
    <n v="1056.29"/>
    <s v="9/20/2003"/>
    <s v="12/19/2023"/>
    <n v="2969"/>
    <n v="45159"/>
    <x v="2"/>
    <n v="1890.9"/>
    <n v="-834.61"/>
    <x v="53"/>
    <n v="2969"/>
    <n v="12423.42"/>
    <x v="1"/>
    <n v="4.26"/>
    <n v="12"/>
    <s v="6/9/2022"/>
    <x v="0"/>
    <n v="2969"/>
    <x v="0"/>
    <n v="8515.75"/>
    <n v="3845.03"/>
    <n v="192.25"/>
    <s v="10/8/2023"/>
    <s v="6/24/2023"/>
    <n v="3203"/>
    <n v="2969"/>
    <s v="6/30/2023"/>
    <s v="Suggestion"/>
    <s v="Resolved"/>
    <s v="9/12/2023"/>
    <n v="1"/>
    <x v="5"/>
    <x v="0"/>
  </r>
  <r>
    <n v="2970"/>
    <s v="Susan"/>
    <s v="Torres"/>
    <n v="49"/>
    <x v="2"/>
    <s v="Address_2970"/>
    <x v="33"/>
    <n v="19458797823"/>
    <s v="susan.torres@kag.com"/>
    <x v="0"/>
    <n v="5412.3"/>
    <s v="7/31/2000"/>
    <s v="8/22/2023"/>
    <n v="2970"/>
    <n v="45108"/>
    <x v="2"/>
    <n v="4898.84"/>
    <n v="10311.14"/>
    <x v="64"/>
    <n v="2970"/>
    <n v="7330.79"/>
    <x v="1"/>
    <n v="6.42"/>
    <n v="12"/>
    <s v="6/27/2021"/>
    <x v="2"/>
    <n v="2970"/>
    <x v="2"/>
    <n v="8527.0499999999993"/>
    <n v="1606.28"/>
    <n v="80.31"/>
    <s v="5/27/2023"/>
    <s v="4/29/2023"/>
    <n v="8833"/>
    <n v="2970"/>
    <s v="7/25/2023"/>
    <s v="Complaint"/>
    <s v="Pending"/>
    <s v="8/2/2023"/>
    <n v="-1"/>
    <x v="2"/>
    <x v="1"/>
  </r>
  <r>
    <n v="2971"/>
    <s v="Susan"/>
    <s v="Gonzalez"/>
    <n v="19"/>
    <x v="0"/>
    <s v="Address_2971"/>
    <x v="7"/>
    <n v="19458797824"/>
    <s v="susan.gonzalez@kag.com"/>
    <x v="1"/>
    <n v="6067.48"/>
    <s v="3/13/2021"/>
    <s v="8/16/2023"/>
    <n v="2971"/>
    <n v="44940"/>
    <x v="0"/>
    <n v="3234.01"/>
    <n v="9301.49"/>
    <x v="26"/>
    <n v="2971"/>
    <n v="25044.62"/>
    <x v="1"/>
    <n v="9.1300000000000008"/>
    <n v="36"/>
    <s v="12/22/2022"/>
    <x v="1"/>
    <n v="2971"/>
    <x v="2"/>
    <n v="3007.96"/>
    <n v="1954.64"/>
    <n v="97.73"/>
    <s v="9/9/2023"/>
    <s v="2/26/2023"/>
    <n v="9432"/>
    <n v="2971"/>
    <s v="10/22/2023"/>
    <s v="Complaint"/>
    <s v="Pending"/>
    <s v="9/4/2023"/>
    <n v="1"/>
    <x v="3"/>
    <x v="2"/>
  </r>
  <r>
    <n v="2972"/>
    <s v="Kimberly"/>
    <s v="Jones"/>
    <n v="56"/>
    <x v="0"/>
    <s v="Address_2972"/>
    <x v="7"/>
    <n v="19458797825"/>
    <s v="kimberly.jones@kag.com"/>
    <x v="1"/>
    <n v="3732.28"/>
    <s v="7/29/2012"/>
    <s v="7/10/2023"/>
    <n v="2972"/>
    <n v="45028"/>
    <x v="0"/>
    <n v="2583.96"/>
    <n v="1148.32"/>
    <x v="13"/>
    <n v="2972"/>
    <n v="17676.060000000001"/>
    <x v="2"/>
    <n v="4.8"/>
    <n v="24"/>
    <s v="1/28/2021"/>
    <x v="0"/>
    <n v="2972"/>
    <x v="0"/>
    <n v="3213.76"/>
    <n v="1747.73"/>
    <n v="87.39"/>
    <s v="2/21/2023"/>
    <s v="5/17/2023"/>
    <n v="17"/>
    <n v="2972"/>
    <s v="1/9/2023"/>
    <s v="Suggestion"/>
    <s v="Resolved"/>
    <s v="11/15/2023"/>
    <n v="1"/>
    <x v="1"/>
    <x v="1"/>
  </r>
  <r>
    <n v="2973"/>
    <s v="Sarah"/>
    <s v="Hernandez"/>
    <n v="19"/>
    <x v="1"/>
    <s v="Address_2973"/>
    <x v="32"/>
    <n v="19458797826"/>
    <s v="sarah.hernandez@kag.com"/>
    <x v="1"/>
    <n v="6105.43"/>
    <s v="7/4/2022"/>
    <s v="1/25/2023"/>
    <n v="2973"/>
    <n v="45077"/>
    <x v="2"/>
    <n v="1213.26"/>
    <n v="7318.69"/>
    <x v="81"/>
    <n v="2973"/>
    <n v="7871.84"/>
    <x v="1"/>
    <n v="6.15"/>
    <n v="48"/>
    <s v="12/27/2021"/>
    <x v="2"/>
    <n v="2973"/>
    <x v="0"/>
    <n v="2458.31"/>
    <n v="3470.78"/>
    <n v="173.54"/>
    <s v="8/10/2023"/>
    <s v="2/23/2023"/>
    <n v="4706"/>
    <n v="2973"/>
    <s v="6/24/2023"/>
    <s v="Complaint"/>
    <s v="Resolved"/>
    <s v="2/15/2023"/>
    <n v="1"/>
    <x v="10"/>
    <x v="2"/>
  </r>
  <r>
    <n v="2974"/>
    <s v="William"/>
    <s v="Martinez"/>
    <n v="56"/>
    <x v="0"/>
    <s v="Address_2974"/>
    <x v="16"/>
    <n v="19458797827"/>
    <s v="william.martinez@kag.com"/>
    <x v="1"/>
    <n v="4007.24"/>
    <s v="1/23/2008"/>
    <s v="9/17/2023"/>
    <n v="2974"/>
    <n v="45251"/>
    <x v="0"/>
    <n v="1272.8599999999999"/>
    <n v="5280.1"/>
    <x v="66"/>
    <n v="2974"/>
    <n v="11308.31"/>
    <x v="0"/>
    <n v="8.09"/>
    <n v="24"/>
    <s v="3/31/2020"/>
    <x v="2"/>
    <n v="2974"/>
    <x v="2"/>
    <n v="2607.9499999999998"/>
    <n v="3566.19"/>
    <n v="178.31"/>
    <s v="12/31/2023"/>
    <s v="8/1/2023"/>
    <n v="9090"/>
    <n v="2974"/>
    <s v="6/8/2023"/>
    <s v="Praise"/>
    <s v="Pending"/>
    <s v="2/8/2023"/>
    <n v="1"/>
    <x v="4"/>
    <x v="1"/>
  </r>
  <r>
    <n v="2975"/>
    <s v="Jessica"/>
    <s v="Gonzalez"/>
    <n v="63"/>
    <x v="0"/>
    <s v="Address_2975"/>
    <x v="2"/>
    <n v="19458797828"/>
    <s v="jessica.gonzalez@kag.com"/>
    <x v="0"/>
    <n v="8695.0300000000007"/>
    <s v="1/10/2021"/>
    <s v="1/18/2023"/>
    <n v="2975"/>
    <n v="45106"/>
    <x v="1"/>
    <n v="1817.71"/>
    <n v="6877.32"/>
    <x v="77"/>
    <n v="2975"/>
    <n v="24076.04"/>
    <x v="1"/>
    <n v="3.25"/>
    <n v="48"/>
    <s v="2/7/2022"/>
    <x v="0"/>
    <n v="2975"/>
    <x v="1"/>
    <n v="9593.7099999999991"/>
    <n v="4076.66"/>
    <n v="203.83"/>
    <s v="7/1/2023"/>
    <s v="7/25/2023"/>
    <n v="8669"/>
    <n v="2975"/>
    <s v="4/9/2023"/>
    <s v="Suggestion"/>
    <s v="Pending"/>
    <s v="5/26/2023"/>
    <n v="1"/>
    <x v="7"/>
    <x v="3"/>
  </r>
  <r>
    <n v="2976"/>
    <s v="Donald"/>
    <s v="Green"/>
    <n v="32"/>
    <x v="2"/>
    <s v="Address_2976"/>
    <x v="12"/>
    <n v="19458797829"/>
    <s v="donald.green@kag.com"/>
    <x v="0"/>
    <n v="9542.85"/>
    <s v="1/7/2017"/>
    <s v="4/30/2023"/>
    <n v="2976"/>
    <n v="45104"/>
    <x v="2"/>
    <n v="3756.12"/>
    <n v="5786.73"/>
    <x v="73"/>
    <n v="2976"/>
    <n v="7519.47"/>
    <x v="1"/>
    <n v="1.93"/>
    <n v="24"/>
    <s v="8/31/2021"/>
    <x v="0"/>
    <n v="2976"/>
    <x v="0"/>
    <n v="4462.84"/>
    <n v="3383.1"/>
    <n v="169.16"/>
    <s v="1/18/2023"/>
    <s v="4/13/2023"/>
    <n v="816"/>
    <n v="2976"/>
    <s v="2/12/2023"/>
    <s v="Praise"/>
    <s v="Resolved"/>
    <s v="8/10/2023"/>
    <n v="-1"/>
    <x v="7"/>
    <x v="4"/>
  </r>
  <r>
    <n v="2977"/>
    <s v="Jennifer"/>
    <s v="Rivera"/>
    <n v="33"/>
    <x v="0"/>
    <s v="Address_2977"/>
    <x v="10"/>
    <n v="19458797830"/>
    <s v="jennifer.rivera@kag.com"/>
    <x v="1"/>
    <n v="5976.05"/>
    <s v="3/3/2006"/>
    <s v="12/19/2023"/>
    <n v="2977"/>
    <n v="45139"/>
    <x v="2"/>
    <n v="4081.86"/>
    <n v="1894.19"/>
    <x v="31"/>
    <n v="2977"/>
    <n v="46869.85"/>
    <x v="2"/>
    <n v="7.14"/>
    <n v="36"/>
    <s v="9/6/2021"/>
    <x v="1"/>
    <n v="2977"/>
    <x v="2"/>
    <n v="1358.2"/>
    <n v="4537.74"/>
    <n v="226.89"/>
    <s v="5/2/2023"/>
    <s v="1/21/2023"/>
    <n v="983"/>
    <n v="2977"/>
    <s v="11/21/2023"/>
    <s v="Suggestion"/>
    <s v="Resolved"/>
    <s v="6/10/2023"/>
    <n v="1"/>
    <x v="5"/>
    <x v="4"/>
  </r>
  <r>
    <n v="2978"/>
    <s v="Christopher"/>
    <s v="Roberts"/>
    <n v="43"/>
    <x v="0"/>
    <s v="Address_2978"/>
    <x v="34"/>
    <n v="19458797831"/>
    <s v="christopher.roberts@kag.com"/>
    <x v="1"/>
    <n v="8438.52"/>
    <s v="3/28/2010"/>
    <s v="3/25/2023"/>
    <n v="2978"/>
    <n v="44959"/>
    <x v="2"/>
    <n v="968.45"/>
    <n v="7470.07"/>
    <x v="78"/>
    <n v="2978"/>
    <n v="38997.339999999997"/>
    <x v="0"/>
    <n v="4.33"/>
    <n v="36"/>
    <s v="6/14/2021"/>
    <x v="2"/>
    <n v="2978"/>
    <x v="0"/>
    <n v="3964.1"/>
    <n v="1206.67"/>
    <n v="60.33"/>
    <s v="3/29/2023"/>
    <s v="12/14/2023"/>
    <n v="1027"/>
    <n v="2978"/>
    <s v="11/19/2023"/>
    <s v="Suggestion"/>
    <s v="Resolved"/>
    <s v="11/22/2023"/>
    <n v="1"/>
    <x v="9"/>
    <x v="0"/>
  </r>
  <r>
    <n v="2979"/>
    <s v="Paul"/>
    <s v="Anderson"/>
    <n v="25"/>
    <x v="2"/>
    <s v="Address_2979"/>
    <x v="3"/>
    <n v="19458797832"/>
    <s v="paul.anderson@kag.com"/>
    <x v="0"/>
    <n v="8552.0400000000009"/>
    <s v="12/17/2016"/>
    <s v="8/1/2023"/>
    <n v="2979"/>
    <n v="44935"/>
    <x v="2"/>
    <n v="4088.88"/>
    <n v="4463.16"/>
    <x v="3"/>
    <n v="2979"/>
    <n v="16952.330000000002"/>
    <x v="1"/>
    <n v="4.43"/>
    <n v="12"/>
    <s v="6/4/2022"/>
    <x v="2"/>
    <n v="2979"/>
    <x v="1"/>
    <n v="1437.98"/>
    <n v="2475.27"/>
    <n v="123.76"/>
    <s v="7/9/2023"/>
    <s v="10/18/2023"/>
    <n v="9672"/>
    <n v="2979"/>
    <s v="7/2/2023"/>
    <s v="Suggestion"/>
    <s v="Pending"/>
    <s v="6/14/2023"/>
    <n v="1"/>
    <x v="3"/>
    <x v="2"/>
  </r>
  <r>
    <n v="2980"/>
    <s v="Patricia"/>
    <s v="Adams"/>
    <n v="33"/>
    <x v="1"/>
    <s v="Address_2980"/>
    <x v="11"/>
    <n v="19458797833"/>
    <s v="patricia.adams@kag.com"/>
    <x v="0"/>
    <n v="7166.25"/>
    <s v="11/14/2016"/>
    <s v="11/25/2023"/>
    <n v="2980"/>
    <n v="45277"/>
    <x v="1"/>
    <n v="1661.38"/>
    <n v="5504.87"/>
    <x v="72"/>
    <n v="2980"/>
    <n v="13659.43"/>
    <x v="1"/>
    <n v="9.3699999999999992"/>
    <n v="60"/>
    <s v="10/31/2022"/>
    <x v="1"/>
    <n v="2980"/>
    <x v="2"/>
    <n v="9833.69"/>
    <n v="4844.96"/>
    <n v="242.25"/>
    <s v="11/19/2023"/>
    <s v="6/16/2023"/>
    <n v="8693"/>
    <n v="2980"/>
    <s v="9/9/2023"/>
    <s v="Complaint"/>
    <s v="Resolved"/>
    <s v="11/20/2023"/>
    <n v="-1"/>
    <x v="0"/>
    <x v="4"/>
  </r>
  <r>
    <n v="2981"/>
    <s v="Timothy"/>
    <s v="Miller"/>
    <n v="38"/>
    <x v="1"/>
    <s v="Address_2981"/>
    <x v="4"/>
    <n v="19458797834"/>
    <s v="timothy.miller@kag.com"/>
    <x v="1"/>
    <n v="2000.82"/>
    <s v="7/26/2021"/>
    <s v="3/6/2023"/>
    <n v="2981"/>
    <n v="45190"/>
    <x v="2"/>
    <n v="1009.47"/>
    <n v="991.35"/>
    <x v="47"/>
    <n v="2981"/>
    <n v="43840.480000000003"/>
    <x v="2"/>
    <n v="4.67"/>
    <n v="36"/>
    <s v="4/15/2022"/>
    <x v="1"/>
    <n v="2981"/>
    <x v="2"/>
    <n v="6985.55"/>
    <n v="1246.77"/>
    <n v="62.34"/>
    <s v="3/15/2023"/>
    <s v="6/17/2023"/>
    <n v="2577"/>
    <n v="2981"/>
    <s v="7/14/2023"/>
    <s v="Complaint"/>
    <s v="Pending"/>
    <s v="6/14/2023"/>
    <n v="1"/>
    <x v="6"/>
    <x v="0"/>
  </r>
  <r>
    <n v="2982"/>
    <s v="Patricia"/>
    <s v="Flores"/>
    <n v="56"/>
    <x v="2"/>
    <s v="Address_2982"/>
    <x v="16"/>
    <n v="19458797835"/>
    <s v="patricia.flores@kag.com"/>
    <x v="0"/>
    <n v="1633.89"/>
    <s v="4/2/2018"/>
    <s v="1/27/2023"/>
    <n v="2982"/>
    <n v="45129"/>
    <x v="2"/>
    <n v="981.97"/>
    <n v="651.91999999999996"/>
    <x v="69"/>
    <n v="2982"/>
    <n v="21919.47"/>
    <x v="1"/>
    <n v="9.58"/>
    <n v="36"/>
    <s v="1/15/2021"/>
    <x v="2"/>
    <n v="2982"/>
    <x v="2"/>
    <n v="5611.08"/>
    <n v="3627.34"/>
    <n v="181.37"/>
    <s v="7/18/2023"/>
    <s v="6/24/2023"/>
    <n v="3678"/>
    <n v="2982"/>
    <s v="5/1/2023"/>
    <s v="Suggestion"/>
    <s v="Resolved"/>
    <s v="4/23/2023"/>
    <n v="1"/>
    <x v="2"/>
    <x v="1"/>
  </r>
  <r>
    <n v="2983"/>
    <s v="Sarah"/>
    <s v="Ramirez"/>
    <n v="28"/>
    <x v="2"/>
    <s v="Address_2983"/>
    <x v="14"/>
    <n v="19458797836"/>
    <s v="sarah.ramirez@kag.com"/>
    <x v="1"/>
    <n v="9202.89"/>
    <s v="5/30/2022"/>
    <s v="7/26/2023"/>
    <n v="2983"/>
    <n v="45189"/>
    <x v="0"/>
    <n v="2322.52"/>
    <n v="6880.37"/>
    <x v="6"/>
    <n v="2983"/>
    <n v="43273.17"/>
    <x v="1"/>
    <n v="1.96"/>
    <n v="12"/>
    <s v="4/14/2022"/>
    <x v="2"/>
    <n v="2983"/>
    <x v="0"/>
    <n v="2013.06"/>
    <n v="1570.28"/>
    <n v="78.510000000000005"/>
    <s v="10/7/2023"/>
    <s v="10/6/2023"/>
    <n v="5788"/>
    <n v="2983"/>
    <s v="10/17/2023"/>
    <s v="Praise"/>
    <s v="Pending"/>
    <s v="4/7/2023"/>
    <n v="1"/>
    <x v="6"/>
    <x v="4"/>
  </r>
  <r>
    <n v="2984"/>
    <s v="Elizabeth"/>
    <s v="Young"/>
    <n v="41"/>
    <x v="0"/>
    <s v="Address_2984"/>
    <x v="8"/>
    <n v="19458797837"/>
    <s v="elizabeth.young@kag.com"/>
    <x v="1"/>
    <n v="2724.11"/>
    <s v="5/27/2007"/>
    <s v="3/29/2023"/>
    <n v="2984"/>
    <n v="45075"/>
    <x v="2"/>
    <n v="3837.98"/>
    <n v="-1113.8699999999999"/>
    <x v="65"/>
    <n v="2984"/>
    <n v="37380.36"/>
    <x v="1"/>
    <n v="4.09"/>
    <n v="60"/>
    <s v="7/21/2020"/>
    <x v="1"/>
    <n v="2984"/>
    <x v="2"/>
    <n v="3397.35"/>
    <n v="2282.33"/>
    <n v="114.12"/>
    <s v="5/31/2023"/>
    <s v="12/22/2023"/>
    <n v="9302"/>
    <n v="2984"/>
    <s v="10/26/2023"/>
    <s v="Praise"/>
    <s v="Resolved"/>
    <s v="12/24/2023"/>
    <n v="1"/>
    <x v="10"/>
    <x v="0"/>
  </r>
  <r>
    <n v="2985"/>
    <s v="Nancy"/>
    <s v="Wright"/>
    <n v="53"/>
    <x v="0"/>
    <s v="Address_2985"/>
    <x v="19"/>
    <n v="19458797838"/>
    <s v="nancy.wright@kag.com"/>
    <x v="0"/>
    <n v="2538.6799999999998"/>
    <s v="9/10/2021"/>
    <s v="8/24/2023"/>
    <n v="2985"/>
    <n v="45018"/>
    <x v="0"/>
    <n v="2857.87"/>
    <n v="5396.55"/>
    <x v="44"/>
    <n v="2985"/>
    <n v="5513.78"/>
    <x v="2"/>
    <n v="7.24"/>
    <n v="36"/>
    <s v="6/23/2022"/>
    <x v="0"/>
    <n v="2985"/>
    <x v="2"/>
    <n v="7936.78"/>
    <n v="2689.76"/>
    <n v="134.49"/>
    <s v="6/1/2023"/>
    <s v="6/13/2023"/>
    <n v="8897"/>
    <n v="2985"/>
    <s v="2/11/2023"/>
    <s v="Complaint"/>
    <s v="Pending"/>
    <s v="9/12/2023"/>
    <n v="1"/>
    <x v="1"/>
    <x v="1"/>
  </r>
  <r>
    <n v="2986"/>
    <s v="Andrew"/>
    <s v="Anderson"/>
    <n v="35"/>
    <x v="1"/>
    <s v="Address_2986"/>
    <x v="8"/>
    <n v="19458797839"/>
    <s v="andrew.anderson@kag.com"/>
    <x v="0"/>
    <n v="1744.67"/>
    <s v="3/25/2000"/>
    <s v="2/19/2023"/>
    <n v="2986"/>
    <n v="44979"/>
    <x v="0"/>
    <n v="2328.59"/>
    <n v="4073.26"/>
    <x v="71"/>
    <n v="2986"/>
    <n v="40866.589999999997"/>
    <x v="1"/>
    <n v="2.13"/>
    <n v="36"/>
    <s v="10/21/2020"/>
    <x v="2"/>
    <n v="2986"/>
    <x v="2"/>
    <n v="9117.3799999999992"/>
    <n v="3997.66"/>
    <n v="199.88"/>
    <s v="1/31/2023"/>
    <s v="11/27/2023"/>
    <n v="2130"/>
    <n v="2986"/>
    <s v="4/24/2023"/>
    <s v="Complaint"/>
    <s v="Resolved"/>
    <s v="6/11/2023"/>
    <n v="1"/>
    <x v="9"/>
    <x v="4"/>
  </r>
  <r>
    <n v="2987"/>
    <s v="Sandra"/>
    <s v="Mitchell"/>
    <n v="40"/>
    <x v="1"/>
    <s v="Address_2987"/>
    <x v="19"/>
    <n v="19458797840"/>
    <s v="sandra.mitchell@kag.com"/>
    <x v="1"/>
    <n v="5321.8"/>
    <s v="6/29/2015"/>
    <s v="7/2/2023"/>
    <n v="2987"/>
    <n v="44941"/>
    <x v="0"/>
    <n v="99.9"/>
    <n v="5421.7"/>
    <x v="48"/>
    <n v="2987"/>
    <n v="27454.17"/>
    <x v="0"/>
    <n v="4.4800000000000004"/>
    <n v="24"/>
    <s v="2/21/2022"/>
    <x v="0"/>
    <n v="2987"/>
    <x v="2"/>
    <n v="8384.18"/>
    <n v="3098.98"/>
    <n v="154.94999999999999"/>
    <s v="2/25/2023"/>
    <s v="9/14/2023"/>
    <n v="5755"/>
    <n v="2987"/>
    <s v="2/11/2023"/>
    <s v="Complaint"/>
    <s v="Resolved"/>
    <s v="3/15/2023"/>
    <n v="1"/>
    <x v="3"/>
    <x v="0"/>
  </r>
  <r>
    <n v="2988"/>
    <s v="Paul"/>
    <s v="Scott"/>
    <n v="30"/>
    <x v="2"/>
    <s v="Address_2988"/>
    <x v="28"/>
    <n v="19458797841"/>
    <s v="paul.scott@kag.com"/>
    <x v="0"/>
    <n v="6802.28"/>
    <s v="10/14/2021"/>
    <s v="12/31/2023"/>
    <n v="2988"/>
    <n v="44978"/>
    <x v="1"/>
    <n v="2822.17"/>
    <n v="3980.11"/>
    <x v="84"/>
    <n v="2988"/>
    <n v="34202.410000000003"/>
    <x v="1"/>
    <n v="8.67"/>
    <n v="48"/>
    <s v="9/8/2021"/>
    <x v="2"/>
    <n v="2988"/>
    <x v="2"/>
    <n v="7017.78"/>
    <n v="5.05"/>
    <n v="0.25"/>
    <s v="5/26/2023"/>
    <s v="9/26/2023"/>
    <n v="6548"/>
    <n v="2988"/>
    <s v="12/28/2023"/>
    <s v="Praise"/>
    <s v="Pending"/>
    <s v="11/15/2023"/>
    <n v="1"/>
    <x v="9"/>
    <x v="4"/>
  </r>
  <r>
    <n v="2989"/>
    <s v="Donna"/>
    <s v="Lee"/>
    <n v="66"/>
    <x v="0"/>
    <s v="Address_2989"/>
    <x v="11"/>
    <n v="19458797842"/>
    <s v="donna.lee@kag.com"/>
    <x v="0"/>
    <n v="6794"/>
    <s v="4/28/2013"/>
    <s v="8/21/2023"/>
    <n v="2989"/>
    <n v="45126"/>
    <x v="2"/>
    <n v="3376.78"/>
    <n v="10170.780000000001"/>
    <x v="25"/>
    <n v="2989"/>
    <n v="11731.22"/>
    <x v="2"/>
    <n v="7.86"/>
    <n v="48"/>
    <s v="5/27/2021"/>
    <x v="2"/>
    <n v="2989"/>
    <x v="0"/>
    <n v="5885.29"/>
    <n v="1682.64"/>
    <n v="84.13"/>
    <s v="11/25/2023"/>
    <s v="4/10/2023"/>
    <n v="5214"/>
    <n v="2989"/>
    <s v="8/23/2023"/>
    <s v="Praise"/>
    <s v="Resolved"/>
    <s v="3/19/2023"/>
    <n v="1"/>
    <x v="2"/>
    <x v="3"/>
  </r>
  <r>
    <n v="2990"/>
    <s v="Charles"/>
    <s v="Garcia"/>
    <n v="61"/>
    <x v="2"/>
    <s v="Address_2990"/>
    <x v="11"/>
    <n v="19458797843"/>
    <s v="charles.garcia@kag.com"/>
    <x v="1"/>
    <n v="2684.42"/>
    <s v="7/11/2008"/>
    <s v="7/5/2023"/>
    <n v="2990"/>
    <n v="44963"/>
    <x v="2"/>
    <n v="499.38"/>
    <n v="2185.04"/>
    <x v="55"/>
    <n v="2990"/>
    <n v="1013.26"/>
    <x v="0"/>
    <n v="3.54"/>
    <n v="24"/>
    <s v="1/31/2022"/>
    <x v="0"/>
    <n v="2990"/>
    <x v="1"/>
    <n v="5182"/>
    <n v="1729.32"/>
    <n v="86.47"/>
    <s v="2/5/2023"/>
    <s v="1/23/2023"/>
    <n v="686"/>
    <n v="2990"/>
    <s v="12/31/2023"/>
    <s v="Suggestion"/>
    <s v="Resolved"/>
    <s v="11/30/2023"/>
    <n v="1"/>
    <x v="9"/>
    <x v="3"/>
  </r>
  <r>
    <n v="2991"/>
    <s v="Michelle"/>
    <s v="Smith"/>
    <n v="67"/>
    <x v="1"/>
    <s v="Address_2991"/>
    <x v="17"/>
    <n v="19458797844"/>
    <s v="michelle.smith@kag.com"/>
    <x v="1"/>
    <n v="1038.3800000000001"/>
    <s v="7/26/2021"/>
    <s v="3/30/2023"/>
    <n v="2991"/>
    <n v="45273"/>
    <x v="0"/>
    <n v="4781.32"/>
    <n v="-3742.94"/>
    <x v="15"/>
    <n v="2991"/>
    <n v="17350.72"/>
    <x v="2"/>
    <n v="4.21"/>
    <n v="48"/>
    <s v="11/12/2022"/>
    <x v="1"/>
    <n v="2991"/>
    <x v="1"/>
    <n v="2416.29"/>
    <n v="2451.2800000000002"/>
    <n v="122.56"/>
    <s v="5/30/2023"/>
    <s v="3/17/2023"/>
    <n v="9673"/>
    <n v="2991"/>
    <s v="1/22/2023"/>
    <s v="Praise"/>
    <s v="Resolved"/>
    <s v="9/9/2023"/>
    <n v="1"/>
    <x v="0"/>
    <x v="3"/>
  </r>
  <r>
    <n v="2992"/>
    <s v="Joshua"/>
    <s v="Brown"/>
    <n v="59"/>
    <x v="1"/>
    <s v="Address_2992"/>
    <x v="17"/>
    <n v="19458797845"/>
    <s v="joshua.brown@kag.com"/>
    <x v="1"/>
    <n v="3171.07"/>
    <s v="1/20/2010"/>
    <s v="3/27/2023"/>
    <n v="2992"/>
    <n v="45005"/>
    <x v="2"/>
    <n v="466.79"/>
    <n v="3637.86"/>
    <x v="7"/>
    <n v="2992"/>
    <n v="10340.74"/>
    <x v="1"/>
    <n v="5.55"/>
    <n v="12"/>
    <s v="6/4/2021"/>
    <x v="1"/>
    <n v="2992"/>
    <x v="1"/>
    <n v="2064.3000000000002"/>
    <n v="4535.08"/>
    <n v="226.75"/>
    <s v="3/20/2023"/>
    <s v="8/31/2023"/>
    <n v="2392"/>
    <n v="2992"/>
    <s v="11/7/2023"/>
    <s v="Complaint"/>
    <s v="Pending"/>
    <s v="7/18/2023"/>
    <n v="1"/>
    <x v="11"/>
    <x v="1"/>
  </r>
  <r>
    <n v="2993"/>
    <s v="Charles"/>
    <s v="Hernandez"/>
    <n v="56"/>
    <x v="2"/>
    <s v="Address_2993"/>
    <x v="3"/>
    <n v="19458797846"/>
    <s v="charles.hernandez@kag.com"/>
    <x v="0"/>
    <n v="5084"/>
    <s v="3/21/2016"/>
    <s v="4/14/2023"/>
    <n v="2993"/>
    <n v="45243"/>
    <x v="0"/>
    <n v="3456.48"/>
    <n v="1627.52"/>
    <x v="58"/>
    <n v="2993"/>
    <n v="22325.61"/>
    <x v="1"/>
    <n v="7.58"/>
    <n v="60"/>
    <s v="7/19/2021"/>
    <x v="2"/>
    <n v="2993"/>
    <x v="2"/>
    <n v="8267.49"/>
    <n v="4565.53"/>
    <n v="228.28"/>
    <s v="3/28/2023"/>
    <s v="1/6/2023"/>
    <n v="2448"/>
    <n v="2993"/>
    <s v="1/23/2023"/>
    <s v="Suggestion"/>
    <s v="Pending"/>
    <s v="7/27/2023"/>
    <n v="1"/>
    <x v="4"/>
    <x v="1"/>
  </r>
  <r>
    <n v="2994"/>
    <s v="Elizabeth"/>
    <s v="Baker"/>
    <n v="61"/>
    <x v="0"/>
    <s v="Address_2994"/>
    <x v="29"/>
    <n v="19458797847"/>
    <s v="elizabeth.baker@kag.com"/>
    <x v="1"/>
    <n v="6163.16"/>
    <s v="10/5/2003"/>
    <s v="4/20/2023"/>
    <n v="2994"/>
    <n v="45076"/>
    <x v="2"/>
    <n v="2627.53"/>
    <n v="3535.63"/>
    <x v="20"/>
    <n v="2994"/>
    <n v="5453.99"/>
    <x v="2"/>
    <n v="2.37"/>
    <n v="36"/>
    <s v="1/21/2021"/>
    <x v="0"/>
    <n v="2994"/>
    <x v="0"/>
    <n v="8105.66"/>
    <n v="2299.2199999999998"/>
    <n v="114.96"/>
    <s v="8/13/2023"/>
    <s v="5/22/2023"/>
    <n v="5306"/>
    <n v="2994"/>
    <s v="7/17/2023"/>
    <s v="Praise"/>
    <s v="Resolved"/>
    <s v="5/1/2023"/>
    <n v="1"/>
    <x v="10"/>
    <x v="3"/>
  </r>
  <r>
    <n v="2995"/>
    <s v="Donna"/>
    <s v="Sanchez"/>
    <n v="61"/>
    <x v="0"/>
    <s v="Address_2995"/>
    <x v="19"/>
    <n v="19458797848"/>
    <s v="donna.sanchez@kag.com"/>
    <x v="1"/>
    <n v="2778.94"/>
    <s v="9/20/2013"/>
    <s v="4/30/2023"/>
    <n v="2995"/>
    <n v="44962"/>
    <x v="0"/>
    <n v="4422.1000000000004"/>
    <n v="-1643.16"/>
    <x v="8"/>
    <n v="2995"/>
    <n v="44857.27"/>
    <x v="1"/>
    <n v="5.75"/>
    <n v="48"/>
    <s v="10/20/2022"/>
    <x v="0"/>
    <n v="2995"/>
    <x v="1"/>
    <n v="1160.6099999999999"/>
    <n v="3628.28"/>
    <n v="181.41"/>
    <s v="7/26/2023"/>
    <s v="3/27/2023"/>
    <n v="7690"/>
    <n v="2995"/>
    <s v="7/4/2023"/>
    <s v="Complaint"/>
    <s v="Pending"/>
    <s v="7/16/2023"/>
    <n v="1"/>
    <x v="9"/>
    <x v="3"/>
  </r>
  <r>
    <n v="2996"/>
    <s v="Melissa"/>
    <s v="Torres"/>
    <n v="62"/>
    <x v="2"/>
    <s v="Address_2996"/>
    <x v="30"/>
    <n v="19458797849"/>
    <s v="melissa.torres@kag.com"/>
    <x v="1"/>
    <n v="1913.27"/>
    <s v="4/18/2016"/>
    <s v="3/29/2023"/>
    <n v="2996"/>
    <n v="45020"/>
    <x v="0"/>
    <n v="2076.33"/>
    <n v="-163.06"/>
    <x v="92"/>
    <n v="2996"/>
    <n v="6817.47"/>
    <x v="0"/>
    <n v="1.66"/>
    <n v="36"/>
    <s v="9/13/2020"/>
    <x v="0"/>
    <n v="2996"/>
    <x v="0"/>
    <n v="5681.2"/>
    <n v="1768.64"/>
    <n v="88.43"/>
    <s v="11/8/2023"/>
    <s v="3/1/2023"/>
    <n v="1284"/>
    <n v="2996"/>
    <s v="9/20/2023"/>
    <s v="Praise"/>
    <s v="Resolved"/>
    <s v="1/28/2023"/>
    <n v="1"/>
    <x v="1"/>
    <x v="3"/>
  </r>
  <r>
    <n v="2997"/>
    <s v="Patricia"/>
    <s v="Thompson"/>
    <n v="18"/>
    <x v="1"/>
    <s v="Address_2997"/>
    <x v="21"/>
    <n v="19458797850"/>
    <s v="patricia.thompson@kag.com"/>
    <x v="0"/>
    <n v="8431.6"/>
    <s v="1/26/2020"/>
    <s v="2/25/2023"/>
    <n v="2997"/>
    <n v="45279"/>
    <x v="0"/>
    <n v="2547.63"/>
    <n v="5883.97"/>
    <x v="13"/>
    <n v="2997"/>
    <n v="38445.06"/>
    <x v="2"/>
    <n v="4.58"/>
    <n v="24"/>
    <s v="8/12/2020"/>
    <x v="2"/>
    <n v="2997"/>
    <x v="2"/>
    <n v="2364"/>
    <n v="1437.49"/>
    <n v="71.87"/>
    <s v="8/23/2023"/>
    <s v="2/23/2023"/>
    <n v="8111"/>
    <n v="2997"/>
    <s v="5/12/2023"/>
    <s v="Suggestion"/>
    <s v="Pending"/>
    <s v="10/23/2023"/>
    <n v="1"/>
    <x v="0"/>
    <x v="2"/>
  </r>
  <r>
    <n v="2998"/>
    <s v="Brian"/>
    <s v="Lewis"/>
    <n v="24"/>
    <x v="2"/>
    <s v="Address_2998"/>
    <x v="12"/>
    <n v="19458797851"/>
    <s v="brian.lewis@kag.com"/>
    <x v="0"/>
    <n v="8593.4699999999993"/>
    <s v="4/6/2007"/>
    <s v="6/4/2023"/>
    <n v="2998"/>
    <n v="45117"/>
    <x v="1"/>
    <n v="2769.09"/>
    <n v="11362.56"/>
    <x v="62"/>
    <n v="2998"/>
    <n v="47026.9"/>
    <x v="1"/>
    <n v="2.72"/>
    <n v="24"/>
    <s v="8/9/2021"/>
    <x v="2"/>
    <n v="2998"/>
    <x v="2"/>
    <n v="7902.04"/>
    <n v="2313.16"/>
    <n v="115.66"/>
    <s v="8/13/2023"/>
    <s v="2/6/2023"/>
    <n v="2264"/>
    <n v="2998"/>
    <s v="11/9/2023"/>
    <s v="Praise"/>
    <s v="Pending"/>
    <s v="7/5/2023"/>
    <n v="1"/>
    <x v="2"/>
    <x v="2"/>
  </r>
  <r>
    <n v="2999"/>
    <s v="Sarah"/>
    <s v="Lee"/>
    <n v="65"/>
    <x v="2"/>
    <s v="Address_2999"/>
    <x v="7"/>
    <n v="19458797852"/>
    <s v="sarah.lee@kag.com"/>
    <x v="1"/>
    <n v="2871.57"/>
    <s v="9/21/2005"/>
    <s v="3/31/2023"/>
    <n v="2999"/>
    <n v="45092"/>
    <x v="0"/>
    <n v="4375.49"/>
    <n v="7247.06"/>
    <x v="1"/>
    <n v="2999"/>
    <n v="8263.19"/>
    <x v="0"/>
    <n v="3.78"/>
    <n v="48"/>
    <s v="7/26/2020"/>
    <x v="0"/>
    <n v="2999"/>
    <x v="0"/>
    <n v="2652.98"/>
    <n v="4231.66"/>
    <n v="211.58"/>
    <s v="2/27/2023"/>
    <s v="3/11/2023"/>
    <n v="5787"/>
    <n v="2999"/>
    <s v="9/15/2023"/>
    <s v="Praise"/>
    <s v="Resolved"/>
    <s v="5/15/2023"/>
    <n v="1"/>
    <x v="7"/>
    <x v="3"/>
  </r>
  <r>
    <n v="3000"/>
    <s v="Thomas"/>
    <s v="Mitchell"/>
    <n v="65"/>
    <x v="0"/>
    <s v="Address_3000"/>
    <x v="34"/>
    <n v="19458797853"/>
    <s v="thomas.mitchell@kag.com"/>
    <x v="0"/>
    <n v="5645.12"/>
    <s v="10/23/2000"/>
    <s v="10/21/2023"/>
    <n v="3000"/>
    <n v="44966"/>
    <x v="1"/>
    <n v="4000.24"/>
    <n v="9645.36"/>
    <x v="43"/>
    <n v="3000"/>
    <n v="17977.36"/>
    <x v="1"/>
    <n v="3.98"/>
    <n v="24"/>
    <s v="11/5/2022"/>
    <x v="0"/>
    <n v="3000"/>
    <x v="2"/>
    <n v="5613.42"/>
    <n v="2605.4699999999998"/>
    <n v="130.27000000000001"/>
    <s v="7/25/2023"/>
    <s v="6/29/2023"/>
    <n v="8312"/>
    <n v="3000"/>
    <s v="8/16/2023"/>
    <s v="Complaint"/>
    <s v="Pending"/>
    <s v="2/17/2023"/>
    <n v="1"/>
    <x v="9"/>
    <x v="3"/>
  </r>
  <r>
    <n v="3001"/>
    <s v="John"/>
    <s v="Hall"/>
    <n v="38"/>
    <x v="1"/>
    <s v="Address_3001"/>
    <x v="9"/>
    <n v="19458797854"/>
    <s v="john.hall@kag.com"/>
    <x v="0"/>
    <n v="4454.28"/>
    <s v="2/4/2003"/>
    <s v="12/27/2023"/>
    <n v="3001"/>
    <n v="44990"/>
    <x v="1"/>
    <n v="1407.75"/>
    <n v="5862.03"/>
    <x v="68"/>
    <n v="3001"/>
    <n v="36822.06"/>
    <x v="1"/>
    <n v="7.93"/>
    <n v="48"/>
    <s v="5/22/2022"/>
    <x v="0"/>
    <n v="3001"/>
    <x v="1"/>
    <n v="7058.32"/>
    <n v="2361.88"/>
    <n v="118.09"/>
    <s v="5/23/2023"/>
    <s v="6/17/2023"/>
    <n v="4184"/>
    <n v="3001"/>
    <s v="2/1/2023"/>
    <s v="Complaint"/>
    <s v="Resolved"/>
    <s v="6/29/2023"/>
    <n v="1"/>
    <x v="11"/>
    <x v="0"/>
  </r>
  <r>
    <n v="3002"/>
    <s v="Patricia"/>
    <s v="Hall"/>
    <n v="33"/>
    <x v="1"/>
    <s v="Address_3002"/>
    <x v="2"/>
    <n v="19458797855"/>
    <s v="patricia.hall@kag.com"/>
    <x v="1"/>
    <n v="1505.48"/>
    <s v="3/3/2008"/>
    <s v="7/15/2023"/>
    <n v="3002"/>
    <n v="45110"/>
    <x v="0"/>
    <n v="4776.7299999999996"/>
    <n v="6282.21"/>
    <x v="2"/>
    <n v="3002"/>
    <n v="36008.639999999999"/>
    <x v="2"/>
    <n v="3.39"/>
    <n v="12"/>
    <s v="12/21/2021"/>
    <x v="0"/>
    <n v="3002"/>
    <x v="0"/>
    <n v="4513.87"/>
    <n v="788.39"/>
    <n v="39.42"/>
    <s v="2/18/2023"/>
    <s v="10/22/2023"/>
    <n v="1531"/>
    <n v="3002"/>
    <s v="2/14/2023"/>
    <s v="Praise"/>
    <s v="Resolved"/>
    <s v="11/11/2023"/>
    <n v="1"/>
    <x v="2"/>
    <x v="4"/>
  </r>
  <r>
    <n v="3003"/>
    <s v="Mark"/>
    <s v="Carter"/>
    <n v="65"/>
    <x v="0"/>
    <s v="Address_3003"/>
    <x v="34"/>
    <n v="19458797856"/>
    <s v="mark.carter@kag.com"/>
    <x v="0"/>
    <n v="9411.7999999999993"/>
    <s v="10/19/2020"/>
    <s v="1/23/2023"/>
    <n v="3003"/>
    <n v="45196"/>
    <x v="1"/>
    <n v="3767.82"/>
    <n v="13179.62"/>
    <x v="81"/>
    <n v="3003"/>
    <n v="2832.36"/>
    <x v="0"/>
    <n v="6.97"/>
    <n v="48"/>
    <s v="6/24/2020"/>
    <x v="2"/>
    <n v="3003"/>
    <x v="1"/>
    <n v="7041.23"/>
    <n v="3713.65"/>
    <n v="185.68"/>
    <s v="3/7/2023"/>
    <s v="2/3/2023"/>
    <n v="2481"/>
    <n v="3003"/>
    <s v="6/12/2023"/>
    <s v="Suggestion"/>
    <s v="Resolved"/>
    <s v="9/27/2023"/>
    <n v="1"/>
    <x v="6"/>
    <x v="3"/>
  </r>
  <r>
    <n v="3004"/>
    <s v="Susan"/>
    <s v="Clark"/>
    <n v="31"/>
    <x v="1"/>
    <s v="Address_3004"/>
    <x v="16"/>
    <n v="19458797857"/>
    <s v="susan.clark@kag.com"/>
    <x v="0"/>
    <n v="196.85"/>
    <s v="11/27/2010"/>
    <s v="3/24/2023"/>
    <n v="3004"/>
    <n v="45056"/>
    <x v="2"/>
    <n v="70.099999999999994"/>
    <n v="266.95"/>
    <x v="91"/>
    <n v="3004"/>
    <n v="4464.01"/>
    <x v="0"/>
    <n v="5.8"/>
    <n v="24"/>
    <s v="3/7/2021"/>
    <x v="1"/>
    <n v="3004"/>
    <x v="1"/>
    <n v="9226.74"/>
    <n v="1811.03"/>
    <n v="90.55"/>
    <s v="12/4/2023"/>
    <s v="3/26/2023"/>
    <n v="4640"/>
    <n v="3004"/>
    <s v="1/5/2023"/>
    <s v="Praise"/>
    <s v="Pending"/>
    <s v="12/3/2023"/>
    <n v="1"/>
    <x v="10"/>
    <x v="4"/>
  </r>
  <r>
    <n v="3005"/>
    <s v="Michael"/>
    <s v="Hill"/>
    <n v="60"/>
    <x v="1"/>
    <s v="Address_3005"/>
    <x v="5"/>
    <n v="19458797858"/>
    <s v="michael.hill@kag.com"/>
    <x v="1"/>
    <n v="1957.01"/>
    <s v="11/7/2017"/>
    <s v="7/3/2023"/>
    <n v="3005"/>
    <n v="45165"/>
    <x v="1"/>
    <n v="926.89"/>
    <n v="2883.9"/>
    <x v="64"/>
    <n v="3005"/>
    <n v="6886.84"/>
    <x v="0"/>
    <n v="8.24"/>
    <n v="12"/>
    <s v="9/24/2020"/>
    <x v="1"/>
    <n v="3005"/>
    <x v="2"/>
    <n v="7477.86"/>
    <n v="3776.64"/>
    <n v="188.83"/>
    <s v="5/30/2023"/>
    <s v="10/12/2023"/>
    <n v="5147"/>
    <n v="3005"/>
    <s v="8/8/2023"/>
    <s v="Suggestion"/>
    <s v="Pending"/>
    <s v="7/6/2023"/>
    <n v="1"/>
    <x v="5"/>
    <x v="1"/>
  </r>
  <r>
    <n v="3006"/>
    <s v="Nancy"/>
    <s v="Flores"/>
    <n v="68"/>
    <x v="0"/>
    <s v="Address_3006"/>
    <x v="22"/>
    <n v="19458797859"/>
    <s v="nancy.flores@kag.com"/>
    <x v="0"/>
    <n v="3521.09"/>
    <s v="2/13/2012"/>
    <s v="7/26/2023"/>
    <n v="3006"/>
    <n v="45201"/>
    <x v="1"/>
    <n v="4280.47"/>
    <n v="7801.56"/>
    <x v="77"/>
    <n v="3006"/>
    <n v="28833.07"/>
    <x v="1"/>
    <n v="3.89"/>
    <n v="12"/>
    <s v="2/22/2021"/>
    <x v="1"/>
    <n v="3006"/>
    <x v="1"/>
    <n v="3904.16"/>
    <n v="4852.51"/>
    <n v="242.63"/>
    <s v="7/18/2023"/>
    <s v="6/11/2023"/>
    <n v="250"/>
    <n v="3006"/>
    <s v="11/27/2023"/>
    <s v="Praise"/>
    <s v="Pending"/>
    <s v="6/23/2023"/>
    <n v="1"/>
    <x v="8"/>
    <x v="3"/>
  </r>
  <r>
    <n v="3007"/>
    <s v="Paul"/>
    <s v="Gonzalez"/>
    <n v="60"/>
    <x v="1"/>
    <s v="Address_3007"/>
    <x v="25"/>
    <n v="19458797860"/>
    <s v="paul.gonzalez@kag.com"/>
    <x v="0"/>
    <n v="8578.9699999999993"/>
    <s v="11/10/2011"/>
    <s v="8/11/2023"/>
    <n v="3007"/>
    <n v="45004"/>
    <x v="1"/>
    <n v="3232.86"/>
    <n v="5346.11"/>
    <x v="35"/>
    <n v="3007"/>
    <n v="3697.11"/>
    <x v="1"/>
    <n v="9.9499999999999993"/>
    <n v="48"/>
    <s v="10/18/2021"/>
    <x v="1"/>
    <n v="3007"/>
    <x v="1"/>
    <n v="4169.1000000000004"/>
    <n v="454.27"/>
    <n v="22.71"/>
    <s v="5/9/2023"/>
    <s v="8/6/2023"/>
    <n v="7068"/>
    <n v="3007"/>
    <s v="10/19/2023"/>
    <s v="Praise"/>
    <s v="Pending"/>
    <s v="6/28/2023"/>
    <n v="1"/>
    <x v="11"/>
    <x v="1"/>
  </r>
  <r>
    <n v="3008"/>
    <s v="Jessica"/>
    <s v="Thompson"/>
    <n v="19"/>
    <x v="1"/>
    <s v="Address_3008"/>
    <x v="8"/>
    <n v="19458797861"/>
    <s v="jessica.thompson@kag.com"/>
    <x v="0"/>
    <n v="7907.67"/>
    <s v="5/28/2021"/>
    <s v="3/29/2023"/>
    <n v="3008"/>
    <n v="45253"/>
    <x v="1"/>
    <n v="1298.06"/>
    <n v="6609.61"/>
    <x v="64"/>
    <n v="3008"/>
    <n v="29832.09"/>
    <x v="2"/>
    <n v="3.66"/>
    <n v="36"/>
    <s v="2/5/2022"/>
    <x v="1"/>
    <n v="3008"/>
    <x v="2"/>
    <n v="4011.22"/>
    <n v="4311.03"/>
    <n v="215.55"/>
    <s v="5/10/2023"/>
    <s v="2/10/2023"/>
    <n v="6440"/>
    <n v="3008"/>
    <s v="12/25/2023"/>
    <s v="Complaint"/>
    <s v="Pending"/>
    <s v="12/27/2023"/>
    <n v="1"/>
    <x v="4"/>
    <x v="2"/>
  </r>
  <r>
    <n v="3009"/>
    <s v="Patricia"/>
    <s v="Thomas"/>
    <n v="48"/>
    <x v="2"/>
    <s v="Address_3009"/>
    <x v="15"/>
    <n v="19458797862"/>
    <s v="patricia.thomas@kag.com"/>
    <x v="0"/>
    <n v="5840.85"/>
    <s v="3/4/2013"/>
    <s v="2/22/2023"/>
    <n v="3009"/>
    <n v="45051"/>
    <x v="0"/>
    <n v="865.4"/>
    <n v="6706.25"/>
    <x v="65"/>
    <n v="3009"/>
    <n v="17780.64"/>
    <x v="2"/>
    <n v="6.22"/>
    <n v="36"/>
    <s v="5/26/2021"/>
    <x v="1"/>
    <n v="3009"/>
    <x v="0"/>
    <n v="5321.72"/>
    <n v="835.04"/>
    <n v="41.75"/>
    <s v="3/28/2023"/>
    <s v="1/27/2023"/>
    <n v="4996"/>
    <n v="3009"/>
    <s v="3/7/2023"/>
    <s v="Suggestion"/>
    <s v="Pending"/>
    <s v="1/2/2023"/>
    <n v="1"/>
    <x v="10"/>
    <x v="1"/>
  </r>
  <r>
    <n v="3010"/>
    <s v="Nancy"/>
    <s v="Robinson"/>
    <n v="56"/>
    <x v="1"/>
    <s v="Address_3010"/>
    <x v="30"/>
    <n v="19458797863"/>
    <s v="nancy.robinson@kag.com"/>
    <x v="0"/>
    <n v="6980.71"/>
    <s v="3/4/2014"/>
    <s v="7/21/2023"/>
    <n v="3010"/>
    <n v="44935"/>
    <x v="2"/>
    <n v="742.29"/>
    <n v="6238.42"/>
    <x v="91"/>
    <n v="3010"/>
    <n v="33801.11"/>
    <x v="1"/>
    <n v="6.69"/>
    <n v="24"/>
    <s v="10/3/2022"/>
    <x v="0"/>
    <n v="3010"/>
    <x v="2"/>
    <n v="1812.47"/>
    <n v="4344.54"/>
    <n v="217.23"/>
    <s v="8/9/2023"/>
    <s v="8/18/2023"/>
    <n v="9958"/>
    <n v="3010"/>
    <s v="3/27/2023"/>
    <s v="Complaint"/>
    <s v="Pending"/>
    <s v="6/12/2023"/>
    <n v="-1"/>
    <x v="3"/>
    <x v="1"/>
  </r>
  <r>
    <n v="3011"/>
    <s v="Kimberly"/>
    <s v="Brown"/>
    <n v="26"/>
    <x v="2"/>
    <s v="Address_3011"/>
    <x v="2"/>
    <n v="19458797864"/>
    <s v="kimberly.brown@kag.com"/>
    <x v="1"/>
    <n v="3475.02"/>
    <s v="10/20/2006"/>
    <s v="7/19/2023"/>
    <n v="3011"/>
    <n v="45215"/>
    <x v="2"/>
    <n v="1597.35"/>
    <n v="1877.67"/>
    <x v="68"/>
    <n v="3011"/>
    <n v="39320.07"/>
    <x v="1"/>
    <n v="5.84"/>
    <n v="48"/>
    <s v="6/5/2020"/>
    <x v="0"/>
    <n v="3011"/>
    <x v="1"/>
    <n v="1183.01"/>
    <n v="3636.31"/>
    <n v="181.82"/>
    <s v="8/28/2023"/>
    <s v="7/24/2023"/>
    <n v="2236"/>
    <n v="3011"/>
    <s v="12/16/2023"/>
    <s v="Complaint"/>
    <s v="Resolved"/>
    <s v="12/15/2023"/>
    <n v="1"/>
    <x v="8"/>
    <x v="4"/>
  </r>
  <r>
    <n v="3012"/>
    <s v="Ashley"/>
    <s v="Flores"/>
    <n v="58"/>
    <x v="2"/>
    <s v="Address_3012"/>
    <x v="34"/>
    <n v="19458797865"/>
    <s v="ashley.flores@kag.com"/>
    <x v="1"/>
    <n v="9411.36"/>
    <s v="10/22/2016"/>
    <s v="7/14/2023"/>
    <n v="3012"/>
    <n v="45053"/>
    <x v="1"/>
    <n v="4493.66"/>
    <n v="4917.7"/>
    <x v="11"/>
    <n v="3012"/>
    <n v="39778.57"/>
    <x v="0"/>
    <n v="8.73"/>
    <n v="36"/>
    <s v="7/13/2020"/>
    <x v="1"/>
    <n v="3012"/>
    <x v="2"/>
    <n v="3790.3"/>
    <n v="2109.4899999999998"/>
    <n v="105.47"/>
    <s v="8/14/2023"/>
    <s v="3/2/2023"/>
    <n v="5289"/>
    <n v="3012"/>
    <s v="7/5/2023"/>
    <s v="Complaint"/>
    <s v="Resolved"/>
    <s v="12/13/2023"/>
    <n v="1"/>
    <x v="10"/>
    <x v="1"/>
  </r>
  <r>
    <n v="3013"/>
    <s v="Karen"/>
    <s v="Thomas"/>
    <n v="31"/>
    <x v="2"/>
    <s v="Address_3013"/>
    <x v="17"/>
    <n v="19458797866"/>
    <s v="karen.thomas@kag.com"/>
    <x v="0"/>
    <n v="365.19"/>
    <s v="2/22/2017"/>
    <s v="1/4/2023"/>
    <n v="3013"/>
    <n v="45142"/>
    <x v="2"/>
    <n v="1766.71"/>
    <n v="2131.9"/>
    <x v="4"/>
    <n v="3013"/>
    <n v="2844.11"/>
    <x v="1"/>
    <n v="2.02"/>
    <n v="48"/>
    <s v="1/8/2022"/>
    <x v="1"/>
    <n v="3013"/>
    <x v="0"/>
    <n v="8354.09"/>
    <n v="2280.48"/>
    <n v="114.02"/>
    <s v="4/19/2023"/>
    <s v="3/29/2023"/>
    <n v="2700"/>
    <n v="3013"/>
    <s v="1/5/2023"/>
    <s v="Suggestion"/>
    <s v="Resolved"/>
    <s v="2/7/2023"/>
    <n v="1"/>
    <x v="5"/>
    <x v="4"/>
  </r>
  <r>
    <n v="3014"/>
    <s v="Christopher"/>
    <s v="Walker"/>
    <n v="27"/>
    <x v="0"/>
    <s v="Address_3014"/>
    <x v="0"/>
    <n v="19458797867"/>
    <s v="christopher.walker@kag.com"/>
    <x v="1"/>
    <n v="1099.19"/>
    <s v="7/24/2001"/>
    <s v="12/27/2023"/>
    <n v="3014"/>
    <n v="45042"/>
    <x v="0"/>
    <n v="3306.9"/>
    <n v="4406.09"/>
    <x v="40"/>
    <n v="3014"/>
    <n v="47412.57"/>
    <x v="0"/>
    <n v="6.38"/>
    <n v="36"/>
    <s v="7/4/2020"/>
    <x v="2"/>
    <n v="3014"/>
    <x v="1"/>
    <n v="8816.5"/>
    <n v="1455.03"/>
    <n v="72.75"/>
    <s v="1/28/2023"/>
    <s v="1/18/2023"/>
    <n v="3706"/>
    <n v="3014"/>
    <s v="4/3/2023"/>
    <s v="Suggestion"/>
    <s v="Resolved"/>
    <s v="6/3/2023"/>
    <n v="1"/>
    <x v="1"/>
    <x v="4"/>
  </r>
  <r>
    <n v="3015"/>
    <s v="Donald"/>
    <s v="Adams"/>
    <n v="65"/>
    <x v="0"/>
    <s v="Address_3015"/>
    <x v="28"/>
    <n v="19458797868"/>
    <s v="donald.adams@kag.com"/>
    <x v="1"/>
    <n v="9262.98"/>
    <s v="8/7/2003"/>
    <s v="1/21/2023"/>
    <n v="3015"/>
    <n v="45243"/>
    <x v="1"/>
    <n v="566.71"/>
    <n v="8696.27"/>
    <x v="85"/>
    <n v="3015"/>
    <n v="29745.67"/>
    <x v="2"/>
    <n v="5.56"/>
    <n v="12"/>
    <s v="10/12/2022"/>
    <x v="2"/>
    <n v="3015"/>
    <x v="2"/>
    <n v="7732.55"/>
    <n v="3495.8"/>
    <n v="174.79"/>
    <s v="1/19/2023"/>
    <s v="3/17/2023"/>
    <n v="8093"/>
    <n v="3015"/>
    <s v="11/22/2023"/>
    <s v="Suggestion"/>
    <s v="Resolved"/>
    <s v="7/18/2023"/>
    <n v="1"/>
    <x v="4"/>
    <x v="3"/>
  </r>
  <r>
    <n v="3016"/>
    <s v="Christopher"/>
    <s v="Harris"/>
    <n v="41"/>
    <x v="1"/>
    <s v="Address_3016"/>
    <x v="22"/>
    <n v="19458797869"/>
    <s v="christopher.harris@kag.com"/>
    <x v="1"/>
    <n v="9456.01"/>
    <s v="10/28/2021"/>
    <s v="11/6/2023"/>
    <n v="3016"/>
    <n v="45032"/>
    <x v="1"/>
    <n v="2661.68"/>
    <n v="6794.33"/>
    <x v="89"/>
    <n v="3016"/>
    <n v="44889.26"/>
    <x v="1"/>
    <n v="4.75"/>
    <n v="48"/>
    <s v="10/11/2022"/>
    <x v="2"/>
    <n v="3016"/>
    <x v="2"/>
    <n v="2659.76"/>
    <n v="4484.3999999999996"/>
    <n v="224.22"/>
    <s v="9/7/2023"/>
    <s v="3/6/2023"/>
    <n v="3809"/>
    <n v="3016"/>
    <s v="4/28/2023"/>
    <s v="Suggestion"/>
    <s v="Resolved"/>
    <s v="10/3/2023"/>
    <n v="1"/>
    <x v="1"/>
    <x v="0"/>
  </r>
  <r>
    <n v="3017"/>
    <s v="Ronald"/>
    <s v="Baker"/>
    <n v="67"/>
    <x v="2"/>
    <s v="Address_3017"/>
    <x v="27"/>
    <n v="19458797870"/>
    <s v="ronald.baker@kag.com"/>
    <x v="1"/>
    <n v="4956.6499999999996"/>
    <s v="12/5/2014"/>
    <s v="9/1/2023"/>
    <n v="3017"/>
    <n v="45139"/>
    <x v="1"/>
    <n v="1720.94"/>
    <n v="3235.71"/>
    <x v="61"/>
    <n v="3017"/>
    <n v="31142.11"/>
    <x v="1"/>
    <n v="4.12"/>
    <n v="36"/>
    <s v="5/16/2022"/>
    <x v="1"/>
    <n v="3017"/>
    <x v="2"/>
    <n v="5443.54"/>
    <n v="2914.17"/>
    <n v="145.71"/>
    <s v="10/30/2023"/>
    <s v="4/12/2023"/>
    <n v="9541"/>
    <n v="3017"/>
    <s v="11/13/2023"/>
    <s v="Suggestion"/>
    <s v="Resolved"/>
    <s v="4/11/2023"/>
    <n v="1"/>
    <x v="5"/>
    <x v="3"/>
  </r>
  <r>
    <n v="3018"/>
    <s v="Melissa"/>
    <s v="Lopez"/>
    <n v="50"/>
    <x v="1"/>
    <s v="Address_3018"/>
    <x v="12"/>
    <n v="19458797871"/>
    <s v="melissa.lopez@kag.com"/>
    <x v="0"/>
    <n v="5806.96"/>
    <s v="7/31/2012"/>
    <s v="5/6/2023"/>
    <n v="3018"/>
    <n v="44970"/>
    <x v="2"/>
    <n v="811"/>
    <n v="4995.96"/>
    <x v="43"/>
    <n v="3018"/>
    <n v="24721.73"/>
    <x v="0"/>
    <n v="2.38"/>
    <n v="60"/>
    <s v="8/29/2021"/>
    <x v="2"/>
    <n v="3018"/>
    <x v="2"/>
    <n v="5567.68"/>
    <n v="1469.32"/>
    <n v="73.47"/>
    <s v="2/15/2023"/>
    <s v="3/19/2023"/>
    <n v="6308"/>
    <n v="3018"/>
    <s v="4/18/2023"/>
    <s v="Suggestion"/>
    <s v="Resolved"/>
    <s v="8/23/2023"/>
    <n v="1"/>
    <x v="9"/>
    <x v="1"/>
  </r>
  <r>
    <n v="3019"/>
    <s v="Christopher"/>
    <s v="Sanchez"/>
    <n v="51"/>
    <x v="1"/>
    <s v="Address_3019"/>
    <x v="36"/>
    <n v="19458797872"/>
    <s v="christopher.sanchez@kag.com"/>
    <x v="0"/>
    <n v="9035.1200000000008"/>
    <s v="7/13/2012"/>
    <s v="12/31/2023"/>
    <n v="3019"/>
    <n v="44991"/>
    <x v="1"/>
    <n v="3990.92"/>
    <n v="13026.04"/>
    <x v="67"/>
    <n v="3019"/>
    <n v="36756.699999999997"/>
    <x v="2"/>
    <n v="6.85"/>
    <n v="24"/>
    <s v="11/28/2020"/>
    <x v="2"/>
    <n v="3019"/>
    <x v="2"/>
    <n v="2725.08"/>
    <n v="3585.93"/>
    <n v="179.3"/>
    <s v="4/29/2023"/>
    <s v="7/1/2023"/>
    <n v="4959"/>
    <n v="3019"/>
    <s v="9/14/2023"/>
    <s v="Praise"/>
    <s v="Pending"/>
    <s v="6/11/2023"/>
    <n v="1"/>
    <x v="11"/>
    <x v="1"/>
  </r>
  <r>
    <n v="3020"/>
    <s v="Lisa"/>
    <s v="Torres"/>
    <n v="37"/>
    <x v="1"/>
    <s v="Address_3020"/>
    <x v="16"/>
    <n v="19458797873"/>
    <s v="lisa.torres@kag.com"/>
    <x v="0"/>
    <n v="8549"/>
    <s v="4/20/2015"/>
    <s v="7/20/2023"/>
    <n v="3020"/>
    <n v="45011"/>
    <x v="1"/>
    <n v="4079.54"/>
    <n v="4469.46"/>
    <x v="86"/>
    <n v="3020"/>
    <n v="11751.64"/>
    <x v="1"/>
    <n v="2.06"/>
    <n v="24"/>
    <s v="8/11/2020"/>
    <x v="1"/>
    <n v="3020"/>
    <x v="0"/>
    <n v="4299.33"/>
    <n v="1268.9100000000001"/>
    <n v="63.45"/>
    <s v="1/4/2023"/>
    <s v="7/20/2023"/>
    <n v="6060"/>
    <n v="3020"/>
    <s v="11/7/2023"/>
    <s v="Suggestion"/>
    <s v="Pending"/>
    <s v="4/24/2023"/>
    <n v="1"/>
    <x v="11"/>
    <x v="0"/>
  </r>
  <r>
    <n v="3021"/>
    <s v="Nancy"/>
    <s v="Mitchell"/>
    <n v="45"/>
    <x v="1"/>
    <s v="Address_3021"/>
    <x v="23"/>
    <n v="19458797874"/>
    <s v="nancy.mitchell@kag.com"/>
    <x v="1"/>
    <n v="8633.32"/>
    <s v="11/21/2000"/>
    <s v="2/21/2023"/>
    <n v="3021"/>
    <n v="44983"/>
    <x v="2"/>
    <n v="1538.29"/>
    <n v="10171.61"/>
    <x v="7"/>
    <n v="3021"/>
    <n v="6058.08"/>
    <x v="0"/>
    <n v="8.4600000000000009"/>
    <n v="48"/>
    <s v="12/22/2022"/>
    <x v="1"/>
    <n v="3021"/>
    <x v="2"/>
    <n v="3650"/>
    <n v="1328.81"/>
    <n v="66.44"/>
    <s v="9/28/2023"/>
    <s v="8/23/2023"/>
    <n v="7868"/>
    <n v="3021"/>
    <s v="10/25/2023"/>
    <s v="Praise"/>
    <s v="Pending"/>
    <s v="6/22/2023"/>
    <n v="1"/>
    <x v="9"/>
    <x v="0"/>
  </r>
  <r>
    <n v="3022"/>
    <s v="Brian"/>
    <s v="Allen"/>
    <n v="21"/>
    <x v="1"/>
    <s v="Address_3022"/>
    <x v="36"/>
    <n v="19458797875"/>
    <s v="brian.allen@kag.com"/>
    <x v="0"/>
    <n v="3780.68"/>
    <s v="10/18/2019"/>
    <s v="8/31/2023"/>
    <n v="3022"/>
    <n v="45158"/>
    <x v="0"/>
    <n v="3272.29"/>
    <n v="508.39"/>
    <x v="27"/>
    <n v="3022"/>
    <n v="5434.41"/>
    <x v="1"/>
    <n v="5.03"/>
    <n v="60"/>
    <s v="8/23/2020"/>
    <x v="1"/>
    <n v="3022"/>
    <x v="2"/>
    <n v="3277.49"/>
    <n v="3189.42"/>
    <n v="159.47"/>
    <s v="11/4/2023"/>
    <s v="9/29/2023"/>
    <n v="6673"/>
    <n v="3022"/>
    <s v="11/20/2023"/>
    <s v="Praise"/>
    <s v="Pending"/>
    <s v="5/1/2023"/>
    <n v="1"/>
    <x v="5"/>
    <x v="2"/>
  </r>
  <r>
    <n v="3023"/>
    <s v="Barbara"/>
    <s v="Ramirez"/>
    <n v="51"/>
    <x v="2"/>
    <s v="Address_3023"/>
    <x v="14"/>
    <n v="19458797876"/>
    <s v="barbara.ramirez@kag.com"/>
    <x v="1"/>
    <n v="8322.42"/>
    <s v="2/12/2020"/>
    <s v="7/30/2023"/>
    <n v="3023"/>
    <n v="45206"/>
    <x v="2"/>
    <n v="1976.42"/>
    <n v="10298.84"/>
    <x v="75"/>
    <n v="3023"/>
    <n v="42607.67"/>
    <x v="2"/>
    <n v="6.45"/>
    <n v="12"/>
    <s v="6/24/2022"/>
    <x v="0"/>
    <n v="3023"/>
    <x v="2"/>
    <n v="4655.91"/>
    <n v="474.26"/>
    <n v="23.71"/>
    <s v="8/9/2023"/>
    <s v="11/11/2023"/>
    <n v="5166"/>
    <n v="3023"/>
    <s v="10/4/2023"/>
    <s v="Praise"/>
    <s v="Resolved"/>
    <s v="6/29/2023"/>
    <n v="1"/>
    <x v="8"/>
    <x v="1"/>
  </r>
  <r>
    <n v="3024"/>
    <s v="Ashley"/>
    <s v="Rodriguez"/>
    <n v="21"/>
    <x v="2"/>
    <s v="Address_3024"/>
    <x v="29"/>
    <n v="19458797877"/>
    <s v="ashley.rodriguez@kag.com"/>
    <x v="0"/>
    <n v="786.17"/>
    <s v="4/13/2016"/>
    <s v="5/25/2023"/>
    <n v="3024"/>
    <n v="45028"/>
    <x v="0"/>
    <n v="231.94"/>
    <n v="1018.11"/>
    <x v="23"/>
    <n v="3024"/>
    <n v="45709.79"/>
    <x v="0"/>
    <n v="1.7"/>
    <n v="24"/>
    <s v="6/14/2022"/>
    <x v="1"/>
    <n v="3024"/>
    <x v="0"/>
    <n v="3863.54"/>
    <n v="1979.78"/>
    <n v="98.99"/>
    <s v="11/19/2023"/>
    <s v="6/15/2023"/>
    <n v="2529"/>
    <n v="3024"/>
    <s v="7/20/2023"/>
    <s v="Praise"/>
    <s v="Pending"/>
    <s v="1/17/2023"/>
    <n v="1"/>
    <x v="1"/>
    <x v="2"/>
  </r>
  <r>
    <n v="3025"/>
    <s v="Donna"/>
    <s v="Lopez"/>
    <n v="23"/>
    <x v="2"/>
    <s v="Address_3025"/>
    <x v="23"/>
    <n v="19458797878"/>
    <s v="donna.lopez@kag.com"/>
    <x v="0"/>
    <n v="4920.95"/>
    <s v="11/9/2008"/>
    <s v="2/13/2023"/>
    <n v="3025"/>
    <n v="45098"/>
    <x v="0"/>
    <n v="2144.61"/>
    <n v="7065.56"/>
    <x v="53"/>
    <n v="3025"/>
    <n v="40906.29"/>
    <x v="0"/>
    <n v="1.84"/>
    <n v="48"/>
    <s v="12/31/2020"/>
    <x v="2"/>
    <n v="3025"/>
    <x v="1"/>
    <n v="9356.4599999999991"/>
    <n v="1841.65"/>
    <n v="92.08"/>
    <s v="3/9/2023"/>
    <s v="11/28/2023"/>
    <n v="210"/>
    <n v="3025"/>
    <s v="4/12/2023"/>
    <s v="Suggestion"/>
    <s v="Resolved"/>
    <s v="1/16/2023"/>
    <n v="1"/>
    <x v="7"/>
    <x v="2"/>
  </r>
  <r>
    <n v="3026"/>
    <s v="Donald"/>
    <s v="Jones"/>
    <n v="39"/>
    <x v="2"/>
    <s v="Address_3026"/>
    <x v="20"/>
    <n v="19458797879"/>
    <s v="donald.jones@kag.com"/>
    <x v="1"/>
    <n v="2450.33"/>
    <s v="2/25/2011"/>
    <s v="4/17/2023"/>
    <n v="3026"/>
    <n v="45031"/>
    <x v="0"/>
    <n v="2883.55"/>
    <n v="5333.88"/>
    <x v="11"/>
    <n v="3026"/>
    <n v="45317.25"/>
    <x v="0"/>
    <n v="3.12"/>
    <n v="24"/>
    <s v="12/1/2020"/>
    <x v="1"/>
    <n v="3026"/>
    <x v="0"/>
    <n v="6668.52"/>
    <n v="264.57"/>
    <n v="13.23"/>
    <s v="3/10/2023"/>
    <s v="5/14/2023"/>
    <n v="4271"/>
    <n v="3026"/>
    <s v="4/8/2023"/>
    <s v="Praise"/>
    <s v="Resolved"/>
    <s v="8/28/2023"/>
    <n v="-1"/>
    <x v="1"/>
    <x v="0"/>
  </r>
  <r>
    <n v="3027"/>
    <s v="Margaret"/>
    <s v="Ramirez"/>
    <n v="21"/>
    <x v="0"/>
    <s v="Address_3027"/>
    <x v="37"/>
    <n v="19458797880"/>
    <s v="margaret.ramirez@kag.com"/>
    <x v="0"/>
    <n v="454.4"/>
    <s v="12/25/2022"/>
    <s v="6/1/2023"/>
    <n v="3027"/>
    <n v="44932"/>
    <x v="1"/>
    <n v="1502.19"/>
    <n v="1956.59"/>
    <x v="83"/>
    <n v="3027"/>
    <n v="49254.01"/>
    <x v="2"/>
    <n v="8.02"/>
    <n v="48"/>
    <s v="8/30/2020"/>
    <x v="0"/>
    <n v="3027"/>
    <x v="1"/>
    <n v="6230.05"/>
    <n v="4590.13"/>
    <n v="229.51"/>
    <s v="8/17/2023"/>
    <s v="5/19/2023"/>
    <n v="5947"/>
    <n v="3027"/>
    <s v="11/16/2023"/>
    <s v="Suggestion"/>
    <s v="Resolved"/>
    <s v="10/30/2023"/>
    <n v="1"/>
    <x v="3"/>
    <x v="2"/>
  </r>
  <r>
    <n v="3028"/>
    <s v="Christopher"/>
    <s v="Wright"/>
    <n v="67"/>
    <x v="2"/>
    <s v="Address_3028"/>
    <x v="29"/>
    <n v="19458797881"/>
    <s v="christopher.wright@kag.com"/>
    <x v="1"/>
    <n v="6210.39"/>
    <s v="2/6/2013"/>
    <s v="4/23/2023"/>
    <n v="3028"/>
    <n v="44960"/>
    <x v="0"/>
    <n v="4744.99"/>
    <n v="1465.4"/>
    <x v="55"/>
    <n v="3028"/>
    <n v="26776.89"/>
    <x v="0"/>
    <n v="5.37"/>
    <n v="60"/>
    <s v="3/12/2021"/>
    <x v="0"/>
    <n v="3028"/>
    <x v="1"/>
    <n v="4760.4399999999996"/>
    <n v="4688.4799999999996"/>
    <n v="234.42"/>
    <s v="7/24/2023"/>
    <s v="3/26/2023"/>
    <n v="1033"/>
    <n v="3028"/>
    <s v="11/5/2023"/>
    <s v="Complaint"/>
    <s v="Pending"/>
    <s v="1/2/2023"/>
    <n v="1"/>
    <x v="9"/>
    <x v="3"/>
  </r>
  <r>
    <n v="3029"/>
    <s v="Deborah"/>
    <s v="Jones"/>
    <n v="22"/>
    <x v="2"/>
    <s v="Address_3029"/>
    <x v="27"/>
    <n v="19458797882"/>
    <s v="deborah.jones@kag.com"/>
    <x v="0"/>
    <n v="854.18"/>
    <s v="5/11/2013"/>
    <s v="8/11/2023"/>
    <n v="3029"/>
    <n v="44953"/>
    <x v="1"/>
    <n v="2794.64"/>
    <n v="-1940.46"/>
    <x v="96"/>
    <n v="3029"/>
    <n v="8540.15"/>
    <x v="2"/>
    <n v="3.8"/>
    <n v="36"/>
    <s v="7/14/2021"/>
    <x v="2"/>
    <n v="3029"/>
    <x v="0"/>
    <n v="5093.0200000000004"/>
    <n v="1986.54"/>
    <n v="99.33"/>
    <s v="3/17/2023"/>
    <s v="1/19/2023"/>
    <n v="7745"/>
    <n v="3029"/>
    <s v="1/12/2023"/>
    <s v="Suggestion"/>
    <s v="Resolved"/>
    <s v="5/1/2023"/>
    <n v="1"/>
    <x v="3"/>
    <x v="2"/>
  </r>
  <r>
    <n v="3030"/>
    <s v="Brian"/>
    <s v="King"/>
    <n v="28"/>
    <x v="2"/>
    <s v="Address_3030"/>
    <x v="4"/>
    <n v="19458797883"/>
    <s v="brian.king@kag.com"/>
    <x v="1"/>
    <n v="1289.58"/>
    <s v="5/6/2004"/>
    <s v="6/4/2023"/>
    <n v="3030"/>
    <n v="44944"/>
    <x v="2"/>
    <n v="1863.63"/>
    <n v="-574.04999999999995"/>
    <x v="92"/>
    <n v="3030"/>
    <n v="30788.400000000001"/>
    <x v="1"/>
    <n v="8.65"/>
    <n v="36"/>
    <s v="3/20/2020"/>
    <x v="0"/>
    <n v="3030"/>
    <x v="2"/>
    <n v="5055.79"/>
    <n v="1847.17"/>
    <n v="92.36"/>
    <s v="7/2/2023"/>
    <s v="6/12/2023"/>
    <n v="4600"/>
    <n v="3030"/>
    <s v="10/27/2023"/>
    <s v="Suggestion"/>
    <s v="Pending"/>
    <s v="1/24/2023"/>
    <n v="1"/>
    <x v="3"/>
    <x v="4"/>
  </r>
  <r>
    <n v="3031"/>
    <s v="Margaret"/>
    <s v="Rivera"/>
    <n v="62"/>
    <x v="0"/>
    <s v="Address_3031"/>
    <x v="32"/>
    <n v="19458797884"/>
    <s v="margaret.rivera@kag.com"/>
    <x v="1"/>
    <n v="909.28"/>
    <s v="3/28/2001"/>
    <s v="6/23/2023"/>
    <n v="3031"/>
    <n v="44931"/>
    <x v="0"/>
    <n v="3677.75"/>
    <n v="-2768.47"/>
    <x v="91"/>
    <n v="3031"/>
    <n v="18340.77"/>
    <x v="1"/>
    <n v="2.73"/>
    <n v="36"/>
    <s v="2/26/2020"/>
    <x v="2"/>
    <n v="3031"/>
    <x v="0"/>
    <n v="1157.68"/>
    <n v="608.03"/>
    <n v="30.4"/>
    <s v="11/15/2023"/>
    <s v="1/6/2023"/>
    <n v="6068"/>
    <n v="3031"/>
    <s v="5/23/2023"/>
    <s v="Praise"/>
    <s v="Pending"/>
    <s v="12/13/2023"/>
    <n v="1"/>
    <x v="3"/>
    <x v="3"/>
  </r>
  <r>
    <n v="3032"/>
    <s v="Ashley"/>
    <s v="King"/>
    <n v="52"/>
    <x v="1"/>
    <s v="Address_3032"/>
    <x v="27"/>
    <n v="19458797885"/>
    <s v="ashley.king@kag.com"/>
    <x v="1"/>
    <n v="9752.9699999999993"/>
    <s v="6/1/2008"/>
    <s v="12/13/2023"/>
    <n v="3032"/>
    <n v="45044"/>
    <x v="1"/>
    <n v="1711.19"/>
    <n v="8041.78"/>
    <x v="25"/>
    <n v="3032"/>
    <n v="17975.98"/>
    <x v="0"/>
    <n v="3.34"/>
    <n v="36"/>
    <s v="9/16/2022"/>
    <x v="0"/>
    <n v="3032"/>
    <x v="2"/>
    <n v="9621.65"/>
    <n v="2812.67"/>
    <n v="140.63"/>
    <s v="4/6/2023"/>
    <s v="3/27/2023"/>
    <n v="1984"/>
    <n v="3032"/>
    <s v="4/1/2023"/>
    <s v="Praise"/>
    <s v="Pending"/>
    <s v="8/5/2023"/>
    <n v="1"/>
    <x v="1"/>
    <x v="1"/>
  </r>
  <r>
    <n v="3033"/>
    <s v="Ronald"/>
    <s v="Gonzalez"/>
    <n v="36"/>
    <x v="0"/>
    <s v="Address_3033"/>
    <x v="30"/>
    <n v="19458797886"/>
    <s v="ronald.gonzalez@kag.com"/>
    <x v="0"/>
    <n v="488.46"/>
    <s v="1/17/2003"/>
    <s v="12/13/2023"/>
    <n v="3033"/>
    <n v="45022"/>
    <x v="1"/>
    <n v="133.28"/>
    <n v="355.18"/>
    <x v="36"/>
    <n v="3033"/>
    <n v="36662.6"/>
    <x v="1"/>
    <n v="7.99"/>
    <n v="12"/>
    <s v="8/23/2021"/>
    <x v="0"/>
    <n v="3033"/>
    <x v="1"/>
    <n v="7444.61"/>
    <n v="1738.22"/>
    <n v="86.91"/>
    <s v="2/1/2023"/>
    <s v="11/16/2023"/>
    <n v="8512"/>
    <n v="3033"/>
    <s v="9/18/2023"/>
    <s v="Suggestion"/>
    <s v="Pending"/>
    <s v="3/9/2023"/>
    <n v="-1"/>
    <x v="1"/>
    <x v="0"/>
  </r>
  <r>
    <n v="3034"/>
    <s v="Steven"/>
    <s v="Hill"/>
    <n v="69"/>
    <x v="2"/>
    <s v="Address_3034"/>
    <x v="31"/>
    <n v="19458797887"/>
    <s v="steven.hill@kag.com"/>
    <x v="0"/>
    <n v="2770.59"/>
    <s v="12/10/2002"/>
    <s v="6/12/2023"/>
    <n v="3034"/>
    <n v="45139"/>
    <x v="0"/>
    <n v="51.22"/>
    <n v="2821.81"/>
    <x v="46"/>
    <n v="3034"/>
    <n v="5441.88"/>
    <x v="1"/>
    <n v="1.24"/>
    <n v="48"/>
    <s v="11/18/2021"/>
    <x v="1"/>
    <n v="3034"/>
    <x v="1"/>
    <n v="5925.78"/>
    <n v="4214.3"/>
    <n v="210.72"/>
    <s v="3/7/2023"/>
    <s v="3/29/2023"/>
    <n v="7814"/>
    <n v="3034"/>
    <s v="12/23/2023"/>
    <s v="Praise"/>
    <s v="Resolved"/>
    <s v="1/10/2023"/>
    <n v="1"/>
    <x v="5"/>
    <x v="3"/>
  </r>
  <r>
    <n v="3035"/>
    <s v="Karen"/>
    <s v="Adams"/>
    <n v="28"/>
    <x v="2"/>
    <s v="Address_3035"/>
    <x v="25"/>
    <n v="19458797888"/>
    <s v="karen.adams@kag.com"/>
    <x v="1"/>
    <n v="6554.78"/>
    <s v="8/25/2009"/>
    <s v="7/4/2023"/>
    <n v="3035"/>
    <n v="45181"/>
    <x v="0"/>
    <n v="1516.83"/>
    <n v="5037.95"/>
    <x v="10"/>
    <n v="3035"/>
    <n v="2839.04"/>
    <x v="1"/>
    <n v="2.98"/>
    <n v="12"/>
    <s v="6/4/2022"/>
    <x v="0"/>
    <n v="3035"/>
    <x v="1"/>
    <n v="3128.56"/>
    <n v="3665.54"/>
    <n v="183.28"/>
    <s v="12/2/2023"/>
    <s v="5/2/2023"/>
    <n v="6582"/>
    <n v="3035"/>
    <s v="10/5/2023"/>
    <s v="Suggestion"/>
    <s v="Pending"/>
    <s v="10/5/2023"/>
    <n v="1"/>
    <x v="6"/>
    <x v="4"/>
  </r>
  <r>
    <n v="3036"/>
    <s v="Ronald"/>
    <s v="Hall"/>
    <n v="28"/>
    <x v="0"/>
    <s v="Address_3036"/>
    <x v="13"/>
    <n v="19458797889"/>
    <s v="ronald.hall@kag.com"/>
    <x v="1"/>
    <n v="8251.49"/>
    <s v="1/19/2013"/>
    <s v="10/12/2023"/>
    <n v="3036"/>
    <n v="44970"/>
    <x v="0"/>
    <n v="788.36"/>
    <n v="9039.85"/>
    <x v="30"/>
    <n v="3036"/>
    <n v="35068.449999999997"/>
    <x v="0"/>
    <n v="5.69"/>
    <n v="36"/>
    <s v="2/1/2022"/>
    <x v="0"/>
    <n v="3036"/>
    <x v="2"/>
    <n v="1038.97"/>
    <n v="616.03"/>
    <n v="30.8"/>
    <s v="1/25/2023"/>
    <s v="8/3/2023"/>
    <n v="9278"/>
    <n v="3036"/>
    <s v="10/28/2023"/>
    <s v="Praise"/>
    <s v="Resolved"/>
    <s v="12/4/2023"/>
    <n v="1"/>
    <x v="9"/>
    <x v="4"/>
  </r>
  <r>
    <n v="3037"/>
    <s v="Betty"/>
    <s v="Mitchell"/>
    <n v="44"/>
    <x v="1"/>
    <s v="Address_3037"/>
    <x v="9"/>
    <n v="19458797890"/>
    <s v="betty.mitchell@kag.com"/>
    <x v="1"/>
    <n v="6121.21"/>
    <s v="1/31/2009"/>
    <s v="11/9/2023"/>
    <n v="3037"/>
    <n v="45280"/>
    <x v="1"/>
    <n v="1768.79"/>
    <n v="4352.42"/>
    <x v="90"/>
    <n v="3037"/>
    <n v="13775.76"/>
    <x v="0"/>
    <n v="9.24"/>
    <n v="36"/>
    <s v="9/17/2021"/>
    <x v="1"/>
    <n v="3037"/>
    <x v="1"/>
    <n v="3505.14"/>
    <n v="1072.8399999999999"/>
    <n v="53.64"/>
    <s v="7/14/2023"/>
    <s v="10/11/2023"/>
    <n v="6334"/>
    <n v="3037"/>
    <s v="8/8/2023"/>
    <s v="Praise"/>
    <s v="Resolved"/>
    <s v="12/28/2023"/>
    <n v="1"/>
    <x v="0"/>
    <x v="0"/>
  </r>
  <r>
    <n v="3038"/>
    <s v="Timothy"/>
    <s v="Wilson"/>
    <n v="19"/>
    <x v="0"/>
    <s v="Address_3038"/>
    <x v="36"/>
    <n v="19458797891"/>
    <s v="timothy.wilson@kag.com"/>
    <x v="0"/>
    <n v="9767.3700000000008"/>
    <s v="1/12/2008"/>
    <s v="7/17/2023"/>
    <n v="3038"/>
    <n v="45019"/>
    <x v="1"/>
    <n v="3850.61"/>
    <n v="5916.76"/>
    <x v="52"/>
    <n v="3038"/>
    <n v="19889.560000000001"/>
    <x v="2"/>
    <n v="3.39"/>
    <n v="60"/>
    <s v="9/6/2021"/>
    <x v="1"/>
    <n v="3038"/>
    <x v="1"/>
    <n v="8040.27"/>
    <n v="590.54"/>
    <n v="29.53"/>
    <s v="3/11/2023"/>
    <s v="7/30/2023"/>
    <n v="2120"/>
    <n v="3038"/>
    <s v="8/26/2023"/>
    <s v="Praise"/>
    <s v="Pending"/>
    <s v="11/6/2023"/>
    <n v="1"/>
    <x v="1"/>
    <x v="2"/>
  </r>
  <r>
    <n v="3039"/>
    <s v="William"/>
    <s v="Hernandez"/>
    <n v="64"/>
    <x v="0"/>
    <s v="Address_3039"/>
    <x v="24"/>
    <n v="19458797892"/>
    <s v="william.hernandez@kag.com"/>
    <x v="1"/>
    <n v="3443.31"/>
    <s v="6/29/2021"/>
    <s v="2/24/2023"/>
    <n v="3039"/>
    <n v="45173"/>
    <x v="0"/>
    <n v="1552.16"/>
    <n v="4995.47"/>
    <x v="80"/>
    <n v="3039"/>
    <n v="16074.02"/>
    <x v="1"/>
    <n v="2.92"/>
    <n v="24"/>
    <s v="2/18/2022"/>
    <x v="0"/>
    <n v="3039"/>
    <x v="1"/>
    <n v="9741.14"/>
    <n v="678.42"/>
    <n v="33.92"/>
    <s v="2/15/2023"/>
    <s v="10/28/2023"/>
    <n v="6081"/>
    <n v="3039"/>
    <s v="9/13/2023"/>
    <s v="Suggestion"/>
    <s v="Pending"/>
    <s v="10/12/2023"/>
    <n v="1"/>
    <x v="6"/>
    <x v="3"/>
  </r>
  <r>
    <n v="3040"/>
    <s v="Brian"/>
    <s v="Adams"/>
    <n v="25"/>
    <x v="2"/>
    <s v="Address_3040"/>
    <x v="6"/>
    <n v="19458797893"/>
    <s v="brian.adams@kag.com"/>
    <x v="0"/>
    <n v="4772.8500000000004"/>
    <s v="5/22/2010"/>
    <s v="3/12/2023"/>
    <n v="3040"/>
    <n v="45187"/>
    <x v="2"/>
    <n v="2802.64"/>
    <n v="1970.21"/>
    <x v="72"/>
    <n v="3040"/>
    <n v="31127.22"/>
    <x v="2"/>
    <n v="9.77"/>
    <n v="36"/>
    <s v="5/22/2020"/>
    <x v="1"/>
    <n v="3040"/>
    <x v="1"/>
    <n v="7839.13"/>
    <n v="334.54"/>
    <n v="16.73"/>
    <s v="12/11/2023"/>
    <s v="8/1/2023"/>
    <n v="7043"/>
    <n v="3040"/>
    <s v="9/28/2023"/>
    <s v="Praise"/>
    <s v="Pending"/>
    <s v="10/3/2023"/>
    <n v="1"/>
    <x v="6"/>
    <x v="2"/>
  </r>
  <r>
    <n v="3041"/>
    <s v="Steven"/>
    <s v="Nguyen"/>
    <n v="51"/>
    <x v="0"/>
    <s v="Address_3041"/>
    <x v="34"/>
    <n v="19458797894"/>
    <s v="steven.nguyen@kag.com"/>
    <x v="0"/>
    <n v="8230.8799999999992"/>
    <s v="9/9/2006"/>
    <s v="7/17/2023"/>
    <n v="3041"/>
    <n v="45243"/>
    <x v="1"/>
    <n v="4599.03"/>
    <n v="12829.91"/>
    <x v="13"/>
    <n v="3041"/>
    <n v="8571.26"/>
    <x v="2"/>
    <n v="5.72"/>
    <n v="12"/>
    <s v="8/13/2021"/>
    <x v="0"/>
    <n v="3041"/>
    <x v="2"/>
    <n v="4884.3999999999996"/>
    <n v="1830.44"/>
    <n v="91.52"/>
    <s v="4/2/2023"/>
    <s v="1/25/2023"/>
    <n v="5181"/>
    <n v="3041"/>
    <s v="3/20/2023"/>
    <s v="Complaint"/>
    <s v="Resolved"/>
    <s v="12/19/2023"/>
    <n v="-1"/>
    <x v="4"/>
    <x v="1"/>
  </r>
  <r>
    <n v="3042"/>
    <s v="Thomas"/>
    <s v="Brown"/>
    <n v="57"/>
    <x v="0"/>
    <s v="Address_3042"/>
    <x v="11"/>
    <n v="19458797895"/>
    <s v="thomas.brown@kag.com"/>
    <x v="0"/>
    <n v="6848.8"/>
    <s v="8/25/2011"/>
    <s v="2/22/2023"/>
    <n v="3042"/>
    <n v="45177"/>
    <x v="1"/>
    <n v="3494.48"/>
    <n v="3354.32"/>
    <x v="50"/>
    <n v="3042"/>
    <n v="36308.81"/>
    <x v="1"/>
    <n v="1.56"/>
    <n v="12"/>
    <s v="10/1/2020"/>
    <x v="0"/>
    <n v="3042"/>
    <x v="1"/>
    <n v="8627.99"/>
    <n v="3029.33"/>
    <n v="151.47"/>
    <s v="9/17/2023"/>
    <s v="9/18/2023"/>
    <n v="4134"/>
    <n v="3042"/>
    <s v="2/27/2023"/>
    <s v="Complaint"/>
    <s v="Pending"/>
    <s v="6/20/2023"/>
    <n v="1"/>
    <x v="6"/>
    <x v="1"/>
  </r>
  <r>
    <n v="3043"/>
    <s v="Jennifer"/>
    <s v="Allen"/>
    <n v="37"/>
    <x v="0"/>
    <s v="Address_3043"/>
    <x v="10"/>
    <n v="19458797896"/>
    <s v="jennifer.allen@kag.com"/>
    <x v="1"/>
    <n v="2219.2600000000002"/>
    <s v="11/17/2006"/>
    <s v="1/14/2023"/>
    <n v="3043"/>
    <n v="45168"/>
    <x v="2"/>
    <n v="2813.17"/>
    <n v="5032.43"/>
    <x v="63"/>
    <n v="3043"/>
    <n v="46321.42"/>
    <x v="2"/>
    <n v="3.49"/>
    <n v="12"/>
    <s v="3/12/2021"/>
    <x v="0"/>
    <n v="3043"/>
    <x v="2"/>
    <n v="9963.4"/>
    <n v="4815.5"/>
    <n v="240.78"/>
    <s v="8/10/2023"/>
    <s v="2/9/2023"/>
    <n v="4832"/>
    <n v="3043"/>
    <s v="4/19/2023"/>
    <s v="Suggestion"/>
    <s v="Pending"/>
    <s v="7/9/2023"/>
    <n v="1"/>
    <x v="5"/>
    <x v="0"/>
  </r>
  <r>
    <n v="3044"/>
    <s v="Patricia"/>
    <s v="Miller"/>
    <n v="40"/>
    <x v="0"/>
    <s v="Address_3044"/>
    <x v="13"/>
    <n v="19458797897"/>
    <s v="patricia.miller@kag.com"/>
    <x v="0"/>
    <n v="5036.8100000000004"/>
    <s v="5/20/2018"/>
    <s v="1/21/2023"/>
    <n v="3044"/>
    <n v="45274"/>
    <x v="2"/>
    <n v="4336.6099999999997"/>
    <n v="700.2"/>
    <x v="49"/>
    <n v="3044"/>
    <n v="41969.33"/>
    <x v="0"/>
    <n v="5.8"/>
    <n v="60"/>
    <s v="10/30/2021"/>
    <x v="1"/>
    <n v="3044"/>
    <x v="2"/>
    <n v="3772.18"/>
    <n v="2121.6"/>
    <n v="106.08"/>
    <s v="6/24/2023"/>
    <s v="7/9/2023"/>
    <n v="9150"/>
    <n v="3044"/>
    <s v="4/9/2023"/>
    <s v="Suggestion"/>
    <s v="Pending"/>
    <s v="5/8/2023"/>
    <n v="1"/>
    <x v="0"/>
    <x v="0"/>
  </r>
  <r>
    <n v="3045"/>
    <s v="Sarah"/>
    <s v="Green"/>
    <n v="32"/>
    <x v="0"/>
    <s v="Address_3045"/>
    <x v="32"/>
    <n v="19458797898"/>
    <s v="sarah.green@kag.com"/>
    <x v="1"/>
    <n v="9762"/>
    <s v="9/28/2012"/>
    <s v="12/26/2023"/>
    <n v="3045"/>
    <n v="45060"/>
    <x v="2"/>
    <n v="1659.91"/>
    <n v="8102.09"/>
    <x v="80"/>
    <n v="3045"/>
    <n v="45444.81"/>
    <x v="1"/>
    <n v="1.65"/>
    <n v="12"/>
    <s v="12/2/2021"/>
    <x v="1"/>
    <n v="3045"/>
    <x v="2"/>
    <n v="4687.8100000000004"/>
    <n v="4759.26"/>
    <n v="237.96"/>
    <s v="7/19/2023"/>
    <s v="6/28/2023"/>
    <n v="4816"/>
    <n v="3045"/>
    <s v="5/25/2023"/>
    <s v="Suggestion"/>
    <s v="Resolved"/>
    <s v="3/22/2023"/>
    <n v="1"/>
    <x v="10"/>
    <x v="4"/>
  </r>
  <r>
    <n v="3046"/>
    <s v="Deborah"/>
    <s v="Davis"/>
    <n v="65"/>
    <x v="0"/>
    <s v="Address_3046"/>
    <x v="1"/>
    <n v="19458797899"/>
    <s v="deborah.davis@kag.com"/>
    <x v="1"/>
    <n v="8643.93"/>
    <s v="3/11/2005"/>
    <s v="1/14/2023"/>
    <n v="3046"/>
    <n v="45001"/>
    <x v="1"/>
    <n v="997.25"/>
    <n v="7646.68"/>
    <x v="14"/>
    <n v="3046"/>
    <n v="46916.47"/>
    <x v="1"/>
    <n v="7.23"/>
    <n v="48"/>
    <s v="9/21/2021"/>
    <x v="0"/>
    <n v="3046"/>
    <x v="0"/>
    <n v="4885.4799999999996"/>
    <n v="475.16"/>
    <n v="23.76"/>
    <s v="12/30/2023"/>
    <s v="12/9/2023"/>
    <n v="8520"/>
    <n v="3046"/>
    <s v="2/25/2023"/>
    <s v="Complaint"/>
    <s v="Pending"/>
    <s v="6/14/2023"/>
    <n v="1"/>
    <x v="11"/>
    <x v="3"/>
  </r>
  <r>
    <n v="3047"/>
    <s v="Timothy"/>
    <s v="Torres"/>
    <n v="30"/>
    <x v="2"/>
    <s v="Address_3047"/>
    <x v="23"/>
    <n v="19458797900"/>
    <s v="timothy.torres@kag.com"/>
    <x v="0"/>
    <n v="1998.85"/>
    <s v="7/5/2019"/>
    <s v="11/5/2023"/>
    <n v="3047"/>
    <n v="45221"/>
    <x v="2"/>
    <n v="3738.38"/>
    <n v="5737.23"/>
    <x v="50"/>
    <n v="3047"/>
    <n v="19244.37"/>
    <x v="1"/>
    <n v="5.7"/>
    <n v="48"/>
    <s v="1/6/2022"/>
    <x v="1"/>
    <n v="3047"/>
    <x v="0"/>
    <n v="4451.84"/>
    <n v="816.22"/>
    <n v="40.81"/>
    <s v="7/10/2023"/>
    <s v="9/16/2023"/>
    <n v="5540"/>
    <n v="3047"/>
    <s v="6/7/2023"/>
    <s v="Suggestion"/>
    <s v="Resolved"/>
    <s v="8/23/2023"/>
    <n v="1"/>
    <x v="8"/>
    <x v="4"/>
  </r>
  <r>
    <n v="3048"/>
    <s v="Anthony"/>
    <s v="Martinez"/>
    <n v="48"/>
    <x v="2"/>
    <s v="Address_3048"/>
    <x v="19"/>
    <n v="19458797901"/>
    <s v="anthony.martinez@kag.com"/>
    <x v="0"/>
    <n v="1879.88"/>
    <s v="4/22/2018"/>
    <s v="4/25/2023"/>
    <n v="3048"/>
    <n v="45166"/>
    <x v="2"/>
    <n v="303.38"/>
    <n v="1576.5"/>
    <x v="20"/>
    <n v="3048"/>
    <n v="39991.269999999997"/>
    <x v="0"/>
    <n v="7.39"/>
    <n v="60"/>
    <s v="6/12/2022"/>
    <x v="2"/>
    <n v="3048"/>
    <x v="1"/>
    <n v="6793.88"/>
    <n v="2009.82"/>
    <n v="100.49"/>
    <s v="10/29/2023"/>
    <s v="4/14/2023"/>
    <n v="1162"/>
    <n v="3048"/>
    <s v="5/1/2023"/>
    <s v="Suggestion"/>
    <s v="Resolved"/>
    <s v="3/30/2023"/>
    <n v="1"/>
    <x v="5"/>
    <x v="1"/>
  </r>
  <r>
    <n v="3049"/>
    <s v="Joseph"/>
    <s v="Nelson"/>
    <n v="66"/>
    <x v="2"/>
    <s v="Address_3049"/>
    <x v="39"/>
    <n v="19458797902"/>
    <s v="joseph.nelson@kag.com"/>
    <x v="1"/>
    <n v="8301.11"/>
    <s v="4/13/2006"/>
    <s v="12/18/2023"/>
    <n v="3049"/>
    <n v="45062"/>
    <x v="1"/>
    <n v="2126.67"/>
    <n v="10427.780000000001"/>
    <x v="57"/>
    <n v="3049"/>
    <n v="25246.46"/>
    <x v="2"/>
    <n v="4.08"/>
    <n v="48"/>
    <s v="4/19/2020"/>
    <x v="1"/>
    <n v="3049"/>
    <x v="1"/>
    <n v="8846.4"/>
    <n v="1968.24"/>
    <n v="98.41"/>
    <s v="11/2/2023"/>
    <s v="7/23/2023"/>
    <n v="8137"/>
    <n v="3049"/>
    <s v="6/19/2023"/>
    <s v="Complaint"/>
    <s v="Resolved"/>
    <s v="3/10/2023"/>
    <n v="1"/>
    <x v="10"/>
    <x v="3"/>
  </r>
  <r>
    <n v="3050"/>
    <s v="Jennifer"/>
    <s v="Anderson"/>
    <n v="63"/>
    <x v="2"/>
    <s v="Address_3050"/>
    <x v="16"/>
    <n v="19458797903"/>
    <s v="jennifer.anderson@kag.com"/>
    <x v="0"/>
    <n v="2069.06"/>
    <s v="4/7/2020"/>
    <s v="8/6/2023"/>
    <n v="3050"/>
    <n v="45153"/>
    <x v="1"/>
    <n v="1442.51"/>
    <n v="3511.57"/>
    <x v="48"/>
    <n v="3050"/>
    <n v="14218.89"/>
    <x v="0"/>
    <n v="4.78"/>
    <n v="60"/>
    <s v="4/30/2022"/>
    <x v="1"/>
    <n v="3050"/>
    <x v="0"/>
    <n v="8793.7199999999993"/>
    <n v="86.39"/>
    <n v="4.32"/>
    <s v="2/26/2023"/>
    <s v="6/13/2023"/>
    <n v="9326"/>
    <n v="3050"/>
    <s v="9/8/2023"/>
    <s v="Praise"/>
    <s v="Pending"/>
    <s v="12/28/2023"/>
    <n v="1"/>
    <x v="5"/>
    <x v="3"/>
  </r>
  <r>
    <n v="3051"/>
    <s v="Timothy"/>
    <s v="Nguyen"/>
    <n v="31"/>
    <x v="0"/>
    <s v="Address_3051"/>
    <x v="15"/>
    <n v="19458797904"/>
    <s v="timothy.nguyen@kag.com"/>
    <x v="0"/>
    <n v="4582.6099999999997"/>
    <s v="9/17/2003"/>
    <s v="7/14/2023"/>
    <n v="3051"/>
    <n v="45010"/>
    <x v="1"/>
    <n v="4856.91"/>
    <n v="-274.3"/>
    <x v="24"/>
    <n v="3051"/>
    <n v="37597.22"/>
    <x v="2"/>
    <n v="9.35"/>
    <n v="60"/>
    <s v="3/18/2022"/>
    <x v="1"/>
    <n v="3051"/>
    <x v="2"/>
    <n v="1929.59"/>
    <n v="296.14"/>
    <n v="14.81"/>
    <s v="6/22/2023"/>
    <s v="1/19/2023"/>
    <n v="4162"/>
    <n v="3051"/>
    <s v="2/1/2023"/>
    <s v="Suggestion"/>
    <s v="Pending"/>
    <s v="3/17/2023"/>
    <n v="1"/>
    <x v="11"/>
    <x v="4"/>
  </r>
  <r>
    <n v="3052"/>
    <s v="Susan"/>
    <s v="Anderson"/>
    <n v="18"/>
    <x v="0"/>
    <s v="Address_3052"/>
    <x v="11"/>
    <n v="19458797905"/>
    <s v="susan.anderson@kag.com"/>
    <x v="0"/>
    <n v="1889.51"/>
    <s v="4/9/2003"/>
    <s v="7/26/2023"/>
    <n v="3052"/>
    <n v="45172"/>
    <x v="2"/>
    <n v="1891.71"/>
    <n v="3781.22"/>
    <x v="57"/>
    <n v="3052"/>
    <n v="12962.3"/>
    <x v="0"/>
    <n v="2.9"/>
    <n v="60"/>
    <s v="10/18/2020"/>
    <x v="2"/>
    <n v="3052"/>
    <x v="2"/>
    <n v="1264.32"/>
    <n v="1628.61"/>
    <n v="81.430000000000007"/>
    <s v="8/29/2023"/>
    <s v="4/3/2023"/>
    <n v="8650"/>
    <n v="3052"/>
    <s v="5/4/2023"/>
    <s v="Complaint"/>
    <s v="Pending"/>
    <s v="1/17/2023"/>
    <n v="-1"/>
    <x v="6"/>
    <x v="2"/>
  </r>
  <r>
    <n v="3053"/>
    <s v="William"/>
    <s v="Jones"/>
    <n v="44"/>
    <x v="0"/>
    <s v="Address_3053"/>
    <x v="31"/>
    <n v="19458797906"/>
    <s v="william.jones@kag.com"/>
    <x v="0"/>
    <n v="245.16"/>
    <s v="2/7/2004"/>
    <s v="12/7/2023"/>
    <n v="3053"/>
    <n v="45169"/>
    <x v="0"/>
    <n v="3320.51"/>
    <n v="3565.67"/>
    <x v="97"/>
    <n v="3053"/>
    <n v="6371.41"/>
    <x v="0"/>
    <n v="1.36"/>
    <n v="48"/>
    <s v="9/20/2022"/>
    <x v="0"/>
    <n v="3053"/>
    <x v="1"/>
    <n v="4921.8"/>
    <n v="1567.46"/>
    <n v="78.37"/>
    <s v="12/19/2023"/>
    <s v="3/19/2023"/>
    <n v="7634"/>
    <n v="3053"/>
    <s v="3/15/2023"/>
    <s v="Suggestion"/>
    <s v="Pending"/>
    <s v="5/5/2023"/>
    <n v="1"/>
    <x v="5"/>
    <x v="0"/>
  </r>
  <r>
    <n v="3054"/>
    <s v="Joshua"/>
    <s v="Lewis"/>
    <n v="50"/>
    <x v="0"/>
    <s v="Address_3054"/>
    <x v="10"/>
    <n v="19458797907"/>
    <s v="joshua.lewis@kag.com"/>
    <x v="1"/>
    <n v="8766.5"/>
    <s v="11/29/2007"/>
    <s v="12/16/2023"/>
    <n v="3054"/>
    <n v="45012"/>
    <x v="0"/>
    <n v="1349.74"/>
    <n v="7416.76"/>
    <x v="74"/>
    <n v="3054"/>
    <n v="35526.36"/>
    <x v="1"/>
    <n v="9.84"/>
    <n v="36"/>
    <s v="3/30/2021"/>
    <x v="0"/>
    <n v="3054"/>
    <x v="2"/>
    <n v="2290.86"/>
    <n v="1429.7"/>
    <n v="71.48"/>
    <s v="9/29/2023"/>
    <s v="12/11/2023"/>
    <n v="2087"/>
    <n v="3054"/>
    <s v="4/30/2023"/>
    <s v="Praise"/>
    <s v="Pending"/>
    <s v="6/30/2023"/>
    <n v="1"/>
    <x v="11"/>
    <x v="1"/>
  </r>
  <r>
    <n v="3055"/>
    <s v="David"/>
    <s v="Jackson"/>
    <n v="52"/>
    <x v="2"/>
    <s v="Address_3055"/>
    <x v="21"/>
    <n v="19458797908"/>
    <s v="david.jackson@kag.com"/>
    <x v="0"/>
    <n v="7812.14"/>
    <s v="5/30/2001"/>
    <s v="4/21/2023"/>
    <n v="3055"/>
    <n v="45038"/>
    <x v="1"/>
    <n v="4916.03"/>
    <n v="12728.17"/>
    <x v="23"/>
    <n v="3055"/>
    <n v="15090.2"/>
    <x v="0"/>
    <n v="1.07"/>
    <n v="48"/>
    <s v="12/19/2020"/>
    <x v="2"/>
    <n v="3055"/>
    <x v="2"/>
    <n v="1628.88"/>
    <n v="2615.83"/>
    <n v="130.79"/>
    <s v="2/8/2023"/>
    <s v="12/23/2023"/>
    <n v="8565"/>
    <n v="3055"/>
    <s v="12/25/2023"/>
    <s v="Praise"/>
    <s v="Pending"/>
    <s v="4/2/2023"/>
    <n v="-1"/>
    <x v="1"/>
    <x v="1"/>
  </r>
  <r>
    <n v="3056"/>
    <s v="Sandra"/>
    <s v="Martinez"/>
    <n v="32"/>
    <x v="2"/>
    <s v="Address_3056"/>
    <x v="1"/>
    <n v="19458797909"/>
    <s v="sandra.martinez@kag.com"/>
    <x v="0"/>
    <n v="4758.83"/>
    <s v="7/18/2012"/>
    <s v="6/16/2023"/>
    <n v="3056"/>
    <n v="44995"/>
    <x v="2"/>
    <n v="910.15"/>
    <n v="3848.68"/>
    <x v="57"/>
    <n v="3056"/>
    <n v="15990.02"/>
    <x v="0"/>
    <n v="8.99"/>
    <n v="60"/>
    <s v="11/28/2021"/>
    <x v="1"/>
    <n v="3056"/>
    <x v="1"/>
    <n v="1969.16"/>
    <n v="993.36"/>
    <n v="49.67"/>
    <s v="5/16/2023"/>
    <s v="5/15/2023"/>
    <n v="9504"/>
    <n v="3056"/>
    <s v="7/8/2023"/>
    <s v="Praise"/>
    <s v="Resolved"/>
    <s v="3/24/2023"/>
    <n v="1"/>
    <x v="11"/>
    <x v="4"/>
  </r>
  <r>
    <n v="3057"/>
    <s v="Jessica"/>
    <s v="Lopez"/>
    <n v="22"/>
    <x v="0"/>
    <s v="Address_3057"/>
    <x v="7"/>
    <n v="19458797910"/>
    <s v="jessica.lopez@kag.com"/>
    <x v="0"/>
    <n v="1679.83"/>
    <s v="8/12/2018"/>
    <s v="4/11/2023"/>
    <n v="3057"/>
    <n v="45288"/>
    <x v="2"/>
    <n v="4534.45"/>
    <n v="6214.28"/>
    <x v="96"/>
    <n v="3057"/>
    <n v="44175.02"/>
    <x v="2"/>
    <n v="8.43"/>
    <n v="24"/>
    <s v="10/21/2020"/>
    <x v="1"/>
    <n v="3057"/>
    <x v="1"/>
    <n v="6713.68"/>
    <n v="2530.79"/>
    <n v="126.54"/>
    <s v="2/15/2023"/>
    <s v="7/16/2023"/>
    <n v="365"/>
    <n v="3057"/>
    <s v="9/20/2023"/>
    <s v="Praise"/>
    <s v="Pending"/>
    <s v="1/17/2023"/>
    <n v="-1"/>
    <x v="0"/>
    <x v="2"/>
  </r>
  <r>
    <n v="3058"/>
    <s v="Robert"/>
    <s v="Brown"/>
    <n v="54"/>
    <x v="0"/>
    <s v="Address_3058"/>
    <x v="5"/>
    <n v="19458797911"/>
    <s v="robert.brown@kag.com"/>
    <x v="0"/>
    <n v="8083.54"/>
    <s v="3/15/2015"/>
    <s v="6/18/2023"/>
    <n v="3058"/>
    <n v="45212"/>
    <x v="2"/>
    <n v="2232.4"/>
    <n v="5851.14"/>
    <x v="74"/>
    <n v="3058"/>
    <n v="7641.42"/>
    <x v="2"/>
    <n v="5.39"/>
    <n v="48"/>
    <s v="9/13/2021"/>
    <x v="1"/>
    <n v="3058"/>
    <x v="1"/>
    <n v="4153.63"/>
    <n v="253.72"/>
    <n v="12.69"/>
    <s v="11/16/2023"/>
    <s v="5/29/2023"/>
    <n v="6220"/>
    <n v="3058"/>
    <s v="11/8/2023"/>
    <s v="Suggestion"/>
    <s v="Resolved"/>
    <s v="9/27/2023"/>
    <n v="1"/>
    <x v="8"/>
    <x v="1"/>
  </r>
  <r>
    <n v="3059"/>
    <s v="Elizabeth"/>
    <s v="Walker"/>
    <n v="21"/>
    <x v="0"/>
    <s v="Address_3059"/>
    <x v="27"/>
    <n v="19458797912"/>
    <s v="elizabeth.walker@kag.com"/>
    <x v="0"/>
    <n v="3657.74"/>
    <s v="7/29/2004"/>
    <s v="6/5/2023"/>
    <n v="3059"/>
    <n v="45077"/>
    <x v="1"/>
    <n v="2142.1"/>
    <n v="1515.64"/>
    <x v="86"/>
    <n v="3059"/>
    <n v="38477.449999999997"/>
    <x v="0"/>
    <n v="7.35"/>
    <n v="24"/>
    <s v="12/7/2020"/>
    <x v="2"/>
    <n v="3059"/>
    <x v="1"/>
    <n v="6682.95"/>
    <n v="2489.4699999999998"/>
    <n v="124.47"/>
    <s v="11/4/2023"/>
    <s v="8/4/2023"/>
    <n v="5195"/>
    <n v="3059"/>
    <s v="7/12/2023"/>
    <s v="Complaint"/>
    <s v="Pending"/>
    <s v="2/4/2023"/>
    <n v="1"/>
    <x v="10"/>
    <x v="2"/>
  </r>
  <r>
    <n v="3060"/>
    <s v="Stephanie"/>
    <s v="Moore"/>
    <n v="63"/>
    <x v="0"/>
    <s v="Address_3060"/>
    <x v="26"/>
    <n v="19458797913"/>
    <s v="stephanie.moore@kag.com"/>
    <x v="0"/>
    <n v="6653.3"/>
    <s v="8/3/2007"/>
    <s v="9/15/2023"/>
    <n v="3060"/>
    <n v="45102"/>
    <x v="0"/>
    <n v="3509.47"/>
    <n v="10162.77"/>
    <x v="62"/>
    <n v="3060"/>
    <n v="19924.41"/>
    <x v="1"/>
    <n v="1.95"/>
    <n v="48"/>
    <s v="2/28/2021"/>
    <x v="1"/>
    <n v="3060"/>
    <x v="1"/>
    <n v="1416.66"/>
    <n v="3740.54"/>
    <n v="187.03"/>
    <s v="9/8/2023"/>
    <s v="2/17/2023"/>
    <n v="6134"/>
    <n v="3060"/>
    <s v="12/31/2023"/>
    <s v="Complaint"/>
    <s v="Resolved"/>
    <s v="3/14/2023"/>
    <n v="1"/>
    <x v="7"/>
    <x v="3"/>
  </r>
  <r>
    <n v="3061"/>
    <s v="Michael"/>
    <s v="Thomas"/>
    <n v="37"/>
    <x v="1"/>
    <s v="Address_3061"/>
    <x v="36"/>
    <n v="19458797914"/>
    <s v="michael.thomas@kag.com"/>
    <x v="0"/>
    <n v="3235.27"/>
    <s v="10/13/2014"/>
    <s v="10/5/2023"/>
    <n v="3061"/>
    <n v="45124"/>
    <x v="2"/>
    <n v="475.65"/>
    <n v="2759.62"/>
    <x v="7"/>
    <n v="3061"/>
    <n v="44757.51"/>
    <x v="1"/>
    <n v="7.87"/>
    <n v="60"/>
    <s v="1/13/2022"/>
    <x v="2"/>
    <n v="3061"/>
    <x v="0"/>
    <n v="9395.68"/>
    <n v="4613.75"/>
    <n v="230.69"/>
    <s v="7/29/2023"/>
    <s v="11/10/2023"/>
    <n v="3260"/>
    <n v="3061"/>
    <s v="8/22/2023"/>
    <s v="Praise"/>
    <s v="Pending"/>
    <s v="8/22/2023"/>
    <n v="1"/>
    <x v="2"/>
    <x v="0"/>
  </r>
  <r>
    <n v="3062"/>
    <s v="Richard"/>
    <s v="Flores"/>
    <n v="56"/>
    <x v="1"/>
    <s v="Address_3062"/>
    <x v="0"/>
    <n v="19458797915"/>
    <s v="richard.flores@kag.com"/>
    <x v="0"/>
    <n v="4379.6400000000003"/>
    <s v="4/20/2013"/>
    <s v="8/24/2023"/>
    <n v="3062"/>
    <n v="44968"/>
    <x v="0"/>
    <n v="2737.99"/>
    <n v="1641.65"/>
    <x v="16"/>
    <n v="3062"/>
    <n v="22576.87"/>
    <x v="2"/>
    <n v="8.0500000000000007"/>
    <n v="48"/>
    <s v="3/12/2021"/>
    <x v="1"/>
    <n v="3062"/>
    <x v="1"/>
    <n v="9702.68"/>
    <n v="4476.17"/>
    <n v="223.81"/>
    <s v="1/29/2023"/>
    <s v="5/12/2023"/>
    <n v="8546"/>
    <n v="3062"/>
    <s v="5/3/2023"/>
    <s v="Praise"/>
    <s v="Resolved"/>
    <s v="6/10/2023"/>
    <n v="1"/>
    <x v="9"/>
    <x v="1"/>
  </r>
  <r>
    <n v="3063"/>
    <s v="Kevin"/>
    <s v="Scott"/>
    <n v="39"/>
    <x v="1"/>
    <s v="Address_3063"/>
    <x v="4"/>
    <n v="19458797916"/>
    <s v="kevin.scott@kag.com"/>
    <x v="0"/>
    <n v="5401.17"/>
    <s v="4/30/2008"/>
    <s v="5/8/2023"/>
    <n v="3063"/>
    <n v="44955"/>
    <x v="0"/>
    <n v="1107.6500000000001"/>
    <n v="4293.5200000000004"/>
    <x v="53"/>
    <n v="3063"/>
    <n v="21042.12"/>
    <x v="2"/>
    <n v="1.46"/>
    <n v="12"/>
    <s v="6/25/2021"/>
    <x v="0"/>
    <n v="3063"/>
    <x v="1"/>
    <n v="9409.2099999999991"/>
    <n v="3235.17"/>
    <n v="161.76"/>
    <s v="2/20/2023"/>
    <s v="8/27/2023"/>
    <n v="1598"/>
    <n v="3063"/>
    <s v="3/14/2023"/>
    <s v="Praise"/>
    <s v="Resolved"/>
    <s v="8/15/2023"/>
    <n v="1"/>
    <x v="3"/>
    <x v="0"/>
  </r>
  <r>
    <n v="3064"/>
    <s v="Ronald"/>
    <s v="Harris"/>
    <n v="41"/>
    <x v="1"/>
    <s v="Address_3064"/>
    <x v="12"/>
    <n v="19458797917"/>
    <s v="ronald.harris@kag.com"/>
    <x v="1"/>
    <n v="7643.96"/>
    <s v="11/24/2001"/>
    <s v="12/18/2023"/>
    <n v="3064"/>
    <n v="45011"/>
    <x v="2"/>
    <n v="794.04"/>
    <n v="6849.92"/>
    <x v="63"/>
    <n v="3064"/>
    <n v="22063.439999999999"/>
    <x v="1"/>
    <n v="5.48"/>
    <n v="12"/>
    <s v="11/6/2020"/>
    <x v="1"/>
    <n v="3064"/>
    <x v="1"/>
    <n v="3134.34"/>
    <n v="4911.95"/>
    <n v="245.6"/>
    <s v="1/14/2023"/>
    <s v="11/27/2023"/>
    <n v="3331"/>
    <n v="3064"/>
    <s v="12/1/2023"/>
    <s v="Complaint"/>
    <s v="Pending"/>
    <s v="1/7/2023"/>
    <n v="1"/>
    <x v="11"/>
    <x v="0"/>
  </r>
  <r>
    <n v="3065"/>
    <s v="Ashley"/>
    <s v="Thompson"/>
    <n v="64"/>
    <x v="0"/>
    <s v="Address_3065"/>
    <x v="15"/>
    <n v="19458797918"/>
    <s v="ashley.thompson@kag.com"/>
    <x v="1"/>
    <n v="8337.48"/>
    <s v="5/23/2017"/>
    <s v="5/3/2023"/>
    <n v="3065"/>
    <n v="45253"/>
    <x v="1"/>
    <n v="4388.6000000000004"/>
    <n v="3948.88"/>
    <x v="42"/>
    <n v="3065"/>
    <n v="42046.83"/>
    <x v="2"/>
    <n v="9.5299999999999994"/>
    <n v="60"/>
    <s v="4/8/2022"/>
    <x v="2"/>
    <n v="3065"/>
    <x v="1"/>
    <n v="8740.7099999999991"/>
    <n v="1832.43"/>
    <n v="91.62"/>
    <s v="8/29/2023"/>
    <s v="9/25/2023"/>
    <n v="7280"/>
    <n v="3065"/>
    <s v="11/26/2023"/>
    <s v="Suggestion"/>
    <s v="Pending"/>
    <s v="1/25/2023"/>
    <n v="1"/>
    <x v="4"/>
    <x v="3"/>
  </r>
  <r>
    <n v="3066"/>
    <s v="Brian"/>
    <s v="Lopez"/>
    <n v="28"/>
    <x v="0"/>
    <s v="Address_3066"/>
    <x v="15"/>
    <n v="19458797919"/>
    <s v="brian.lopez@kag.com"/>
    <x v="0"/>
    <n v="4491.1099999999997"/>
    <s v="10/14/2018"/>
    <s v="7/8/2023"/>
    <n v="3066"/>
    <n v="45155"/>
    <x v="0"/>
    <n v="4986.46"/>
    <n v="-495.35"/>
    <x v="41"/>
    <n v="3066"/>
    <n v="1515"/>
    <x v="2"/>
    <n v="9.56"/>
    <n v="36"/>
    <s v="4/1/2021"/>
    <x v="0"/>
    <n v="3066"/>
    <x v="2"/>
    <n v="4494"/>
    <n v="3465.71"/>
    <n v="173.29"/>
    <s v="1/11/2023"/>
    <s v="12/10/2023"/>
    <n v="9264"/>
    <n v="3066"/>
    <s v="5/23/2023"/>
    <s v="Praise"/>
    <s v="Resolved"/>
    <s v="3/12/2023"/>
    <n v="1"/>
    <x v="5"/>
    <x v="4"/>
  </r>
  <r>
    <n v="3067"/>
    <s v="Jennifer"/>
    <s v="King"/>
    <n v="63"/>
    <x v="0"/>
    <s v="Address_3067"/>
    <x v="18"/>
    <n v="19458797920"/>
    <s v="jennifer.king@kag.com"/>
    <x v="0"/>
    <n v="2407.1"/>
    <s v="12/19/2020"/>
    <s v="12/2/2023"/>
    <n v="3067"/>
    <n v="45099"/>
    <x v="0"/>
    <n v="4856.2700000000004"/>
    <n v="-2449.17"/>
    <x v="24"/>
    <n v="3067"/>
    <n v="35538.29"/>
    <x v="2"/>
    <n v="9.86"/>
    <n v="24"/>
    <s v="3/14/2022"/>
    <x v="0"/>
    <n v="3067"/>
    <x v="0"/>
    <n v="7283.67"/>
    <n v="4946.09"/>
    <n v="247.3"/>
    <s v="7/3/2023"/>
    <s v="6/16/2023"/>
    <n v="4999"/>
    <n v="3067"/>
    <s v="1/13/2023"/>
    <s v="Suggestion"/>
    <s v="Resolved"/>
    <s v="2/17/2023"/>
    <n v="1"/>
    <x v="7"/>
    <x v="3"/>
  </r>
  <r>
    <n v="3068"/>
    <s v="Thomas"/>
    <s v="Scott"/>
    <n v="23"/>
    <x v="1"/>
    <s v="Address_3068"/>
    <x v="18"/>
    <n v="19458797921"/>
    <s v="thomas.scott@kag.com"/>
    <x v="1"/>
    <n v="1621.13"/>
    <s v="11/21/2021"/>
    <s v="10/19/2023"/>
    <n v="3068"/>
    <n v="44967"/>
    <x v="0"/>
    <n v="4107.59"/>
    <n v="5728.72"/>
    <x v="18"/>
    <n v="3068"/>
    <n v="11056.78"/>
    <x v="1"/>
    <n v="6.91"/>
    <n v="48"/>
    <s v="1/31/2021"/>
    <x v="0"/>
    <n v="3068"/>
    <x v="2"/>
    <n v="2699.37"/>
    <n v="3473.79"/>
    <n v="173.69"/>
    <s v="2/19/2023"/>
    <s v="6/20/2023"/>
    <n v="8347"/>
    <n v="3068"/>
    <s v="5/28/2023"/>
    <s v="Complaint"/>
    <s v="Pending"/>
    <s v="10/7/2023"/>
    <n v="1"/>
    <x v="9"/>
    <x v="2"/>
  </r>
  <r>
    <n v="3069"/>
    <s v="Brian"/>
    <s v="Torres"/>
    <n v="44"/>
    <x v="1"/>
    <s v="Address_3069"/>
    <x v="36"/>
    <n v="19458797922"/>
    <s v="brian.torres@kag.com"/>
    <x v="1"/>
    <n v="3473.4"/>
    <s v="11/11/2022"/>
    <s v="12/3/2023"/>
    <n v="3069"/>
    <n v="45127"/>
    <x v="0"/>
    <n v="4600.6499999999996"/>
    <n v="8074.05"/>
    <x v="48"/>
    <n v="3069"/>
    <n v="44224.15"/>
    <x v="1"/>
    <n v="2.27"/>
    <n v="60"/>
    <s v="8/24/2021"/>
    <x v="2"/>
    <n v="3069"/>
    <x v="0"/>
    <n v="4791.97"/>
    <n v="1295.47"/>
    <n v="64.77"/>
    <s v="10/28/2023"/>
    <s v="1/2/2023"/>
    <n v="795"/>
    <n v="3069"/>
    <s v="7/12/2023"/>
    <s v="Praise"/>
    <s v="Resolved"/>
    <s v="12/22/2023"/>
    <n v="1"/>
    <x v="2"/>
    <x v="0"/>
  </r>
  <r>
    <n v="3070"/>
    <s v="Christopher"/>
    <s v="Williams"/>
    <n v="27"/>
    <x v="0"/>
    <s v="Address_3070"/>
    <x v="11"/>
    <n v="19458797923"/>
    <s v="christopher.williams@kag.com"/>
    <x v="0"/>
    <n v="8037.66"/>
    <s v="8/16/2019"/>
    <s v="11/1/2023"/>
    <n v="3070"/>
    <n v="45245"/>
    <x v="0"/>
    <n v="4621.82"/>
    <n v="3415.84"/>
    <x v="19"/>
    <n v="3070"/>
    <n v="19420.41"/>
    <x v="0"/>
    <n v="4.72"/>
    <n v="24"/>
    <s v="10/18/2020"/>
    <x v="1"/>
    <n v="3070"/>
    <x v="1"/>
    <n v="9051.4599999999991"/>
    <n v="4063.54"/>
    <n v="203.18"/>
    <s v="7/20/2023"/>
    <s v="1/22/2023"/>
    <n v="564"/>
    <n v="3070"/>
    <s v="12/12/2023"/>
    <s v="Suggestion"/>
    <s v="Pending"/>
    <s v="9/6/2023"/>
    <n v="1"/>
    <x v="4"/>
    <x v="4"/>
  </r>
  <r>
    <n v="3071"/>
    <s v="Carol"/>
    <s v="Rodriguez"/>
    <n v="56"/>
    <x v="1"/>
    <s v="Address_3071"/>
    <x v="20"/>
    <n v="19458797924"/>
    <s v="carol.rodriguez@kag.com"/>
    <x v="1"/>
    <n v="2812.42"/>
    <s v="12/19/2016"/>
    <s v="9/16/2023"/>
    <n v="3071"/>
    <n v="45026"/>
    <x v="2"/>
    <n v="890.04"/>
    <n v="1922.38"/>
    <x v="35"/>
    <n v="3071"/>
    <n v="17608.82"/>
    <x v="2"/>
    <n v="7.54"/>
    <n v="48"/>
    <s v="8/14/2021"/>
    <x v="1"/>
    <n v="3071"/>
    <x v="2"/>
    <n v="5118.3900000000003"/>
    <n v="1751.5"/>
    <n v="87.58"/>
    <s v="8/19/2023"/>
    <s v="10/6/2023"/>
    <n v="1213"/>
    <n v="3071"/>
    <s v="2/14/2023"/>
    <s v="Complaint"/>
    <s v="Pending"/>
    <s v="5/18/2023"/>
    <n v="1"/>
    <x v="1"/>
    <x v="1"/>
  </r>
  <r>
    <n v="3072"/>
    <s v="Andrew"/>
    <s v="Moore"/>
    <n v="27"/>
    <x v="2"/>
    <s v="Address_3072"/>
    <x v="17"/>
    <n v="19458797925"/>
    <s v="andrew.moore@kag.com"/>
    <x v="1"/>
    <n v="570.45000000000005"/>
    <s v="4/15/2012"/>
    <s v="10/6/2023"/>
    <n v="3072"/>
    <n v="45277"/>
    <x v="1"/>
    <n v="437.64"/>
    <n v="132.81"/>
    <x v="71"/>
    <n v="3072"/>
    <n v="35918.589999999997"/>
    <x v="0"/>
    <n v="3.55"/>
    <n v="48"/>
    <s v="2/21/2022"/>
    <x v="2"/>
    <n v="3072"/>
    <x v="0"/>
    <n v="9374.3799999999992"/>
    <n v="1410.14"/>
    <n v="70.510000000000005"/>
    <s v="3/6/2023"/>
    <s v="6/18/2023"/>
    <n v="2141"/>
    <n v="3072"/>
    <s v="7/10/2023"/>
    <s v="Complaint"/>
    <s v="Pending"/>
    <s v="7/8/2023"/>
    <n v="1"/>
    <x v="0"/>
    <x v="4"/>
  </r>
  <r>
    <n v="3073"/>
    <s v="Melissa"/>
    <s v="Nelson"/>
    <n v="63"/>
    <x v="1"/>
    <s v="Address_3073"/>
    <x v="17"/>
    <n v="19458797926"/>
    <s v="melissa.nelson@kag.com"/>
    <x v="1"/>
    <n v="5686.33"/>
    <s v="4/3/2010"/>
    <s v="12/23/2023"/>
    <n v="3073"/>
    <n v="45146"/>
    <x v="0"/>
    <n v="642.66"/>
    <n v="6328.99"/>
    <x v="31"/>
    <n v="3073"/>
    <n v="36400"/>
    <x v="0"/>
    <n v="8.2899999999999991"/>
    <n v="36"/>
    <s v="2/24/2020"/>
    <x v="1"/>
    <n v="3073"/>
    <x v="2"/>
    <n v="4214.38"/>
    <n v="4137.1400000000003"/>
    <n v="206.86"/>
    <s v="2/3/2023"/>
    <s v="3/2/2023"/>
    <n v="6358"/>
    <n v="3073"/>
    <s v="11/8/2023"/>
    <s v="Complaint"/>
    <s v="Resolved"/>
    <s v="11/24/2023"/>
    <n v="1"/>
    <x v="5"/>
    <x v="3"/>
  </r>
  <r>
    <n v="3074"/>
    <s v="Sandra"/>
    <s v="Wright"/>
    <n v="43"/>
    <x v="1"/>
    <s v="Address_3074"/>
    <x v="38"/>
    <n v="19458797927"/>
    <s v="sandra.wright@kag.com"/>
    <x v="1"/>
    <n v="432.77"/>
    <s v="12/23/2015"/>
    <s v="8/19/2023"/>
    <n v="3074"/>
    <n v="45073"/>
    <x v="1"/>
    <n v="821.4"/>
    <n v="1254.17"/>
    <x v="21"/>
    <n v="3074"/>
    <n v="32051.84"/>
    <x v="0"/>
    <n v="8.75"/>
    <n v="24"/>
    <s v="5/3/2022"/>
    <x v="2"/>
    <n v="3074"/>
    <x v="0"/>
    <n v="6353.6"/>
    <n v="2005.53"/>
    <n v="100.28"/>
    <s v="1/30/2023"/>
    <s v="8/9/2023"/>
    <n v="3581"/>
    <n v="3074"/>
    <s v="8/30/2023"/>
    <s v="Complaint"/>
    <s v="Resolved"/>
    <s v="2/21/2023"/>
    <n v="1"/>
    <x v="10"/>
    <x v="0"/>
  </r>
  <r>
    <n v="3075"/>
    <s v="Robert"/>
    <s v="King"/>
    <n v="54"/>
    <x v="1"/>
    <s v="Address_3075"/>
    <x v="8"/>
    <n v="19458797928"/>
    <s v="robert.king@kag.com"/>
    <x v="1"/>
    <n v="8860.76"/>
    <s v="4/1/2013"/>
    <s v="6/5/2023"/>
    <n v="3075"/>
    <n v="44991"/>
    <x v="1"/>
    <n v="4114.01"/>
    <n v="4746.75"/>
    <x v="88"/>
    <n v="3075"/>
    <n v="17160.599999999999"/>
    <x v="2"/>
    <n v="7.87"/>
    <n v="48"/>
    <s v="8/13/2021"/>
    <x v="1"/>
    <n v="3075"/>
    <x v="0"/>
    <n v="4977.0600000000004"/>
    <n v="3227.78"/>
    <n v="161.38999999999999"/>
    <s v="10/4/2023"/>
    <s v="6/1/2023"/>
    <n v="9653"/>
    <n v="3075"/>
    <s v="7/28/2023"/>
    <s v="Complaint"/>
    <s v="Resolved"/>
    <s v="2/3/2023"/>
    <n v="1"/>
    <x v="11"/>
    <x v="1"/>
  </r>
  <r>
    <n v="3076"/>
    <s v="Mark"/>
    <s v="Green"/>
    <n v="50"/>
    <x v="1"/>
    <s v="Address_3076"/>
    <x v="22"/>
    <n v="19458797929"/>
    <s v="mark.green@kag.com"/>
    <x v="1"/>
    <n v="6812.8"/>
    <s v="12/8/2014"/>
    <s v="4/19/2023"/>
    <n v="3076"/>
    <n v="45019"/>
    <x v="2"/>
    <n v="4706.96"/>
    <n v="11519.76"/>
    <x v="52"/>
    <n v="3076"/>
    <n v="30907.3"/>
    <x v="1"/>
    <n v="4.08"/>
    <n v="36"/>
    <s v="9/16/2020"/>
    <x v="0"/>
    <n v="3076"/>
    <x v="0"/>
    <n v="2164.64"/>
    <n v="4339.47"/>
    <n v="216.97"/>
    <s v="7/22/2023"/>
    <s v="5/31/2023"/>
    <n v="8089"/>
    <n v="3076"/>
    <s v="7/4/2023"/>
    <s v="Suggestion"/>
    <s v="Pending"/>
    <s v="7/17/2023"/>
    <n v="1"/>
    <x v="1"/>
    <x v="1"/>
  </r>
  <r>
    <n v="3077"/>
    <s v="Paul"/>
    <s v="Wilson"/>
    <n v="68"/>
    <x v="0"/>
    <s v="Address_3077"/>
    <x v="2"/>
    <n v="19458797930"/>
    <s v="paul.wilson@kag.com"/>
    <x v="1"/>
    <n v="2642.77"/>
    <s v="1/7/2020"/>
    <s v="12/27/2023"/>
    <n v="3077"/>
    <n v="45128"/>
    <x v="1"/>
    <n v="1765.68"/>
    <n v="877.09"/>
    <x v="0"/>
    <n v="3077"/>
    <n v="3659.03"/>
    <x v="2"/>
    <n v="7.67"/>
    <n v="12"/>
    <s v="6/30/2022"/>
    <x v="0"/>
    <n v="3077"/>
    <x v="2"/>
    <n v="5314.88"/>
    <n v="763.41"/>
    <n v="38.17"/>
    <s v="1/3/2023"/>
    <s v="6/13/2023"/>
    <n v="5292"/>
    <n v="3077"/>
    <s v="12/9/2023"/>
    <s v="Praise"/>
    <s v="Pending"/>
    <s v="10/15/2023"/>
    <n v="1"/>
    <x v="2"/>
    <x v="3"/>
  </r>
  <r>
    <n v="3078"/>
    <s v="Sarah"/>
    <s v="Brown"/>
    <n v="25"/>
    <x v="2"/>
    <s v="Address_3078"/>
    <x v="20"/>
    <n v="19458797931"/>
    <s v="sarah.brown@kag.com"/>
    <x v="1"/>
    <n v="4744.01"/>
    <s v="2/11/2019"/>
    <s v="11/24/2023"/>
    <n v="3078"/>
    <n v="45218"/>
    <x v="1"/>
    <n v="181.47"/>
    <n v="4562.54"/>
    <x v="28"/>
    <n v="3078"/>
    <n v="47803.81"/>
    <x v="1"/>
    <n v="1.65"/>
    <n v="36"/>
    <s v="1/14/2022"/>
    <x v="2"/>
    <n v="3078"/>
    <x v="2"/>
    <n v="4240.6000000000004"/>
    <n v="3074.72"/>
    <n v="153.74"/>
    <s v="8/20/2023"/>
    <s v="11/1/2023"/>
    <n v="2057"/>
    <n v="3078"/>
    <s v="4/12/2023"/>
    <s v="Suggestion"/>
    <s v="Resolved"/>
    <s v="8/2/2023"/>
    <n v="1"/>
    <x v="8"/>
    <x v="2"/>
  </r>
  <r>
    <n v="3079"/>
    <s v="Ronald"/>
    <s v="Lewis"/>
    <n v="68"/>
    <x v="0"/>
    <s v="Address_3079"/>
    <x v="38"/>
    <n v="19458797932"/>
    <s v="ronald.lewis@kag.com"/>
    <x v="0"/>
    <n v="7418.25"/>
    <s v="1/28/2008"/>
    <s v="2/2/2023"/>
    <n v="3079"/>
    <n v="45136"/>
    <x v="1"/>
    <n v="1544.33"/>
    <n v="5873.92"/>
    <x v="95"/>
    <n v="3079"/>
    <n v="23182.880000000001"/>
    <x v="2"/>
    <n v="4.0199999999999996"/>
    <n v="24"/>
    <s v="9/26/2021"/>
    <x v="2"/>
    <n v="3079"/>
    <x v="2"/>
    <n v="2769.3"/>
    <n v="898.88"/>
    <n v="44.94"/>
    <s v="8/23/2023"/>
    <s v="10/28/2023"/>
    <n v="7658"/>
    <n v="3079"/>
    <s v="8/5/2023"/>
    <s v="Suggestion"/>
    <s v="Pending"/>
    <s v="6/9/2023"/>
    <n v="1"/>
    <x v="2"/>
    <x v="3"/>
  </r>
  <r>
    <n v="3080"/>
    <s v="Charles"/>
    <s v="Green"/>
    <n v="66"/>
    <x v="1"/>
    <s v="Address_3080"/>
    <x v="35"/>
    <n v="19458797933"/>
    <s v="charles.green@kag.com"/>
    <x v="1"/>
    <n v="9165.27"/>
    <s v="9/15/2015"/>
    <s v="5/6/2023"/>
    <n v="3080"/>
    <n v="45146"/>
    <x v="1"/>
    <n v="3533.63"/>
    <n v="5631.64"/>
    <x v="38"/>
    <n v="3080"/>
    <n v="15919.41"/>
    <x v="1"/>
    <n v="7.89"/>
    <n v="36"/>
    <s v="6/6/2021"/>
    <x v="2"/>
    <n v="3080"/>
    <x v="2"/>
    <n v="4812.84"/>
    <n v="3019.14"/>
    <n v="150.96"/>
    <s v="2/1/2023"/>
    <s v="1/1/2023"/>
    <n v="5639"/>
    <n v="3080"/>
    <s v="6/28/2023"/>
    <s v="Suggestion"/>
    <s v="Resolved"/>
    <s v="7/29/2023"/>
    <n v="-1"/>
    <x v="5"/>
    <x v="3"/>
  </r>
  <r>
    <n v="3081"/>
    <s v="Elizabeth"/>
    <s v="Hall"/>
    <n v="68"/>
    <x v="1"/>
    <s v="Address_3081"/>
    <x v="35"/>
    <n v="19458797934"/>
    <s v="elizabeth.hall@kag.com"/>
    <x v="0"/>
    <n v="8757.09"/>
    <s v="10/14/2022"/>
    <s v="3/9/2023"/>
    <n v="3081"/>
    <n v="45226"/>
    <x v="0"/>
    <n v="4715.1000000000004"/>
    <n v="13472.19"/>
    <x v="6"/>
    <n v="3081"/>
    <n v="43178.17"/>
    <x v="0"/>
    <n v="8.15"/>
    <n v="12"/>
    <s v="9/18/2022"/>
    <x v="0"/>
    <n v="3081"/>
    <x v="1"/>
    <n v="3550.28"/>
    <n v="2453.3200000000002"/>
    <n v="122.67"/>
    <s v="9/13/2023"/>
    <s v="1/3/2023"/>
    <n v="5391"/>
    <n v="3081"/>
    <s v="2/10/2023"/>
    <s v="Suggestion"/>
    <s v="Resolved"/>
    <s v="2/23/2023"/>
    <n v="1"/>
    <x v="8"/>
    <x v="3"/>
  </r>
  <r>
    <n v="3082"/>
    <s v="Robert"/>
    <s v="Roberts"/>
    <n v="45"/>
    <x v="1"/>
    <s v="Address_3082"/>
    <x v="23"/>
    <n v="19458797935"/>
    <s v="robert.roberts@kag.com"/>
    <x v="1"/>
    <n v="788.36"/>
    <s v="10/10/2014"/>
    <s v="9/2/2023"/>
    <n v="3082"/>
    <n v="45189"/>
    <x v="2"/>
    <n v="2253.9699999999998"/>
    <n v="3042.33"/>
    <x v="64"/>
    <n v="3082"/>
    <n v="16884.43"/>
    <x v="2"/>
    <n v="3.87"/>
    <n v="12"/>
    <s v="11/11/2022"/>
    <x v="1"/>
    <n v="3082"/>
    <x v="1"/>
    <n v="3317.62"/>
    <n v="4365.8500000000004"/>
    <n v="218.29"/>
    <s v="7/4/2023"/>
    <s v="11/2/2023"/>
    <n v="4870"/>
    <n v="3082"/>
    <s v="11/30/2023"/>
    <s v="Complaint"/>
    <s v="Pending"/>
    <s v="1/8/2023"/>
    <n v="1"/>
    <x v="6"/>
    <x v="0"/>
  </r>
  <r>
    <n v="3083"/>
    <s v="Margaret"/>
    <s v="Anderson"/>
    <n v="65"/>
    <x v="1"/>
    <s v="Address_3083"/>
    <x v="14"/>
    <n v="19458797936"/>
    <s v="margaret.anderson@kag.com"/>
    <x v="0"/>
    <n v="903.3"/>
    <s v="11/15/2003"/>
    <s v="11/23/2023"/>
    <n v="3083"/>
    <n v="44964"/>
    <x v="2"/>
    <n v="1686.98"/>
    <n v="2590.2800000000002"/>
    <x v="30"/>
    <n v="3083"/>
    <n v="49861.5"/>
    <x v="1"/>
    <n v="9.64"/>
    <n v="24"/>
    <s v="7/11/2020"/>
    <x v="2"/>
    <n v="3083"/>
    <x v="1"/>
    <n v="8729.61"/>
    <n v="4504.2"/>
    <n v="225.21"/>
    <s v="7/15/2023"/>
    <s v="6/26/2023"/>
    <n v="6012"/>
    <n v="3083"/>
    <s v="10/14/2023"/>
    <s v="Suggestion"/>
    <s v="Pending"/>
    <s v="12/6/2023"/>
    <n v="1"/>
    <x v="9"/>
    <x v="3"/>
  </r>
  <r>
    <n v="3084"/>
    <s v="Jennifer"/>
    <s v="Ramirez"/>
    <n v="53"/>
    <x v="1"/>
    <s v="Address_3084"/>
    <x v="28"/>
    <n v="19458797937"/>
    <s v="jennifer.ramirez@kag.com"/>
    <x v="0"/>
    <n v="6017.46"/>
    <s v="2/27/2022"/>
    <s v="9/24/2023"/>
    <n v="3084"/>
    <n v="45031"/>
    <x v="2"/>
    <n v="3269.58"/>
    <n v="9287.0400000000009"/>
    <x v="4"/>
    <n v="3084"/>
    <n v="34839.379999999997"/>
    <x v="0"/>
    <n v="3.46"/>
    <n v="60"/>
    <s v="12/13/2022"/>
    <x v="2"/>
    <n v="3084"/>
    <x v="2"/>
    <n v="7901.6"/>
    <n v="3852.27"/>
    <n v="192.61"/>
    <s v="11/9/2023"/>
    <s v="5/27/2023"/>
    <n v="9917"/>
    <n v="3084"/>
    <s v="11/16/2023"/>
    <s v="Praise"/>
    <s v="Pending"/>
    <s v="7/25/2023"/>
    <n v="1"/>
    <x v="1"/>
    <x v="1"/>
  </r>
  <r>
    <n v="3085"/>
    <s v="Sandra"/>
    <s v="Adams"/>
    <n v="57"/>
    <x v="2"/>
    <s v="Address_3085"/>
    <x v="18"/>
    <n v="19458797938"/>
    <s v="sandra.adams@kag.com"/>
    <x v="0"/>
    <n v="5015.3100000000004"/>
    <s v="8/14/2016"/>
    <s v="5/16/2023"/>
    <n v="3085"/>
    <n v="45177"/>
    <x v="1"/>
    <n v="1063.52"/>
    <n v="6078.83"/>
    <x v="98"/>
    <n v="3085"/>
    <n v="32829.32"/>
    <x v="0"/>
    <n v="6.94"/>
    <n v="36"/>
    <s v="5/7/2022"/>
    <x v="0"/>
    <n v="3085"/>
    <x v="1"/>
    <n v="7091.96"/>
    <n v="3143.34"/>
    <n v="157.16999999999999"/>
    <s v="2/19/2023"/>
    <s v="11/20/2023"/>
    <n v="8918"/>
    <n v="3085"/>
    <s v="5/26/2023"/>
    <s v="Praise"/>
    <s v="Resolved"/>
    <s v="10/4/2023"/>
    <n v="1"/>
    <x v="6"/>
    <x v="1"/>
  </r>
  <r>
    <n v="3086"/>
    <s v="Patricia"/>
    <s v="Thomas"/>
    <n v="42"/>
    <x v="0"/>
    <s v="Address_3086"/>
    <x v="30"/>
    <n v="19458797939"/>
    <s v="patricia.thomas@kag.com"/>
    <x v="0"/>
    <n v="3000.08"/>
    <s v="10/3/2010"/>
    <s v="10/3/2023"/>
    <n v="3086"/>
    <n v="45180"/>
    <x v="1"/>
    <n v="3831.41"/>
    <n v="-831.33"/>
    <x v="95"/>
    <n v="3086"/>
    <n v="8440.9699999999993"/>
    <x v="0"/>
    <n v="8.91"/>
    <n v="24"/>
    <s v="5/29/2021"/>
    <x v="0"/>
    <n v="3086"/>
    <x v="1"/>
    <n v="4281.74"/>
    <n v="1414.94"/>
    <n v="70.75"/>
    <s v="5/23/2023"/>
    <s v="3/27/2023"/>
    <n v="9263"/>
    <n v="3086"/>
    <s v="12/4/2023"/>
    <s v="Suggestion"/>
    <s v="Resolved"/>
    <s v="7/19/2023"/>
    <n v="1"/>
    <x v="6"/>
    <x v="0"/>
  </r>
  <r>
    <n v="3087"/>
    <s v="Joshua"/>
    <s v="Lopez"/>
    <n v="53"/>
    <x v="1"/>
    <s v="Address_3087"/>
    <x v="12"/>
    <n v="19458797940"/>
    <s v="joshua.lopez@kag.com"/>
    <x v="1"/>
    <n v="9764.11"/>
    <s v="1/1/2017"/>
    <s v="3/3/2023"/>
    <n v="3087"/>
    <n v="45204"/>
    <x v="0"/>
    <n v="2076.0300000000002"/>
    <n v="7688.08"/>
    <x v="50"/>
    <n v="3087"/>
    <n v="30883.27"/>
    <x v="0"/>
    <n v="5.96"/>
    <n v="48"/>
    <s v="6/7/2021"/>
    <x v="2"/>
    <n v="3087"/>
    <x v="1"/>
    <n v="3080.77"/>
    <n v="2439.17"/>
    <n v="121.96"/>
    <s v="11/15/2023"/>
    <s v="12/23/2023"/>
    <n v="7570"/>
    <n v="3087"/>
    <s v="9/24/2023"/>
    <s v="Suggestion"/>
    <s v="Resolved"/>
    <s v="8/31/2023"/>
    <n v="1"/>
    <x v="8"/>
    <x v="1"/>
  </r>
  <r>
    <n v="3088"/>
    <s v="Joshua"/>
    <s v="Jones"/>
    <n v="30"/>
    <x v="2"/>
    <s v="Address_3088"/>
    <x v="6"/>
    <n v="19458797941"/>
    <s v="joshua.jones@kag.com"/>
    <x v="0"/>
    <n v="7488.04"/>
    <s v="1/22/2016"/>
    <s v="6/20/2023"/>
    <n v="3088"/>
    <n v="45163"/>
    <x v="1"/>
    <n v="4886.58"/>
    <n v="12374.62"/>
    <x v="42"/>
    <n v="3088"/>
    <n v="8601.1200000000008"/>
    <x v="1"/>
    <n v="4.71"/>
    <n v="36"/>
    <s v="12/6/2021"/>
    <x v="0"/>
    <n v="3088"/>
    <x v="2"/>
    <n v="6681.44"/>
    <n v="772.91"/>
    <n v="38.65"/>
    <s v="10/3/2023"/>
    <s v="7/3/2023"/>
    <n v="4843"/>
    <n v="3088"/>
    <s v="8/31/2023"/>
    <s v="Suggestion"/>
    <s v="Resolved"/>
    <s v="3/18/2023"/>
    <n v="1"/>
    <x v="5"/>
    <x v="4"/>
  </r>
  <r>
    <n v="3089"/>
    <s v="Stephanie"/>
    <s v="King"/>
    <n v="24"/>
    <x v="0"/>
    <s v="Address_3089"/>
    <x v="10"/>
    <n v="19458797942"/>
    <s v="stephanie.king@kag.com"/>
    <x v="1"/>
    <n v="6904.44"/>
    <s v="2/24/2011"/>
    <s v="4/13/2023"/>
    <n v="3089"/>
    <n v="45129"/>
    <x v="1"/>
    <n v="4671.25"/>
    <n v="2233.19"/>
    <x v="95"/>
    <n v="3089"/>
    <n v="39396.6"/>
    <x v="1"/>
    <n v="2.9"/>
    <n v="12"/>
    <s v="1/8/2020"/>
    <x v="0"/>
    <n v="3089"/>
    <x v="1"/>
    <n v="3509.64"/>
    <n v="39.85"/>
    <n v="1.99"/>
    <s v="12/27/2023"/>
    <s v="12/16/2023"/>
    <n v="2348"/>
    <n v="3089"/>
    <s v="4/18/2023"/>
    <s v="Suggestion"/>
    <s v="Resolved"/>
    <s v="10/9/2023"/>
    <n v="1"/>
    <x v="2"/>
    <x v="2"/>
  </r>
  <r>
    <n v="3090"/>
    <s v="Andrew"/>
    <s v="Adams"/>
    <n v="18"/>
    <x v="0"/>
    <s v="Address_3090"/>
    <x v="11"/>
    <n v="19458797943"/>
    <s v="andrew.adams@kag.com"/>
    <x v="0"/>
    <n v="1895.16"/>
    <s v="9/15/2005"/>
    <s v="4/2/2023"/>
    <n v="3090"/>
    <n v="44980"/>
    <x v="2"/>
    <n v="3330.19"/>
    <n v="5225.3500000000004"/>
    <x v="78"/>
    <n v="3090"/>
    <n v="7781.72"/>
    <x v="0"/>
    <n v="2.77"/>
    <n v="36"/>
    <s v="6/18/2022"/>
    <x v="1"/>
    <n v="3090"/>
    <x v="1"/>
    <n v="7748.9"/>
    <n v="2835.27"/>
    <n v="141.76"/>
    <s v="6/18/2023"/>
    <s v="7/5/2023"/>
    <n v="9284"/>
    <n v="3090"/>
    <s v="4/21/2023"/>
    <s v="Praise"/>
    <s v="Pending"/>
    <s v="12/22/2023"/>
    <n v="1"/>
    <x v="9"/>
    <x v="2"/>
  </r>
  <r>
    <n v="3091"/>
    <s v="James"/>
    <s v="Smith"/>
    <n v="26"/>
    <x v="0"/>
    <s v="Address_3091"/>
    <x v="17"/>
    <n v="19458797944"/>
    <s v="james.smith@kag.com"/>
    <x v="1"/>
    <n v="2910.92"/>
    <s v="8/27/2013"/>
    <s v="3/16/2023"/>
    <n v="3091"/>
    <n v="45137"/>
    <x v="1"/>
    <n v="3243.43"/>
    <n v="-332.51"/>
    <x v="71"/>
    <n v="3091"/>
    <n v="18582.8"/>
    <x v="0"/>
    <n v="2.4300000000000002"/>
    <n v="24"/>
    <s v="10/26/2020"/>
    <x v="1"/>
    <n v="3091"/>
    <x v="1"/>
    <n v="5337.45"/>
    <n v="1310.78"/>
    <n v="65.540000000000006"/>
    <s v="2/16/2023"/>
    <s v="9/27/2023"/>
    <n v="9840"/>
    <n v="3091"/>
    <s v="6/24/2023"/>
    <s v="Complaint"/>
    <s v="Resolved"/>
    <s v="3/27/2023"/>
    <n v="1"/>
    <x v="2"/>
    <x v="4"/>
  </r>
  <r>
    <n v="3092"/>
    <s v="Nancy"/>
    <s v="Hill"/>
    <n v="45"/>
    <x v="1"/>
    <s v="Address_3092"/>
    <x v="5"/>
    <n v="19458797945"/>
    <s v="nancy.hill@kag.com"/>
    <x v="0"/>
    <n v="6089.68"/>
    <s v="10/2/2008"/>
    <s v="4/24/2023"/>
    <n v="3092"/>
    <n v="44932"/>
    <x v="2"/>
    <n v="624.52"/>
    <n v="6714.2"/>
    <x v="90"/>
    <n v="3092"/>
    <n v="24359.91"/>
    <x v="0"/>
    <n v="4.99"/>
    <n v="60"/>
    <s v="12/5/2021"/>
    <x v="2"/>
    <n v="3092"/>
    <x v="0"/>
    <n v="9192.98"/>
    <n v="1397.12"/>
    <n v="69.86"/>
    <s v="1/6/2023"/>
    <s v="3/26/2023"/>
    <n v="3904"/>
    <n v="3092"/>
    <s v="7/17/2023"/>
    <s v="Complaint"/>
    <s v="Pending"/>
    <s v="7/29/2023"/>
    <n v="1"/>
    <x v="3"/>
    <x v="0"/>
  </r>
  <r>
    <n v="3093"/>
    <s v="Margaret"/>
    <s v="Young"/>
    <n v="53"/>
    <x v="1"/>
    <s v="Address_3093"/>
    <x v="31"/>
    <n v="19458797946"/>
    <s v="margaret.young@kag.com"/>
    <x v="1"/>
    <n v="7976.4"/>
    <s v="12/25/2020"/>
    <s v="5/1/2023"/>
    <n v="3093"/>
    <n v="45127"/>
    <x v="2"/>
    <n v="1411.92"/>
    <n v="9388.32"/>
    <x v="46"/>
    <n v="3093"/>
    <n v="40454.480000000003"/>
    <x v="0"/>
    <n v="5.93"/>
    <n v="60"/>
    <s v="6/20/2022"/>
    <x v="0"/>
    <n v="3093"/>
    <x v="2"/>
    <n v="9074.93"/>
    <n v="891.51"/>
    <n v="44.58"/>
    <s v="3/7/2023"/>
    <s v="1/1/2023"/>
    <n v="7849"/>
    <n v="3093"/>
    <s v="3/10/2023"/>
    <s v="Suggestion"/>
    <s v="Resolved"/>
    <s v="10/26/2023"/>
    <n v="-1"/>
    <x v="2"/>
    <x v="1"/>
  </r>
  <r>
    <n v="3094"/>
    <s v="Jennifer"/>
    <s v="Sanchez"/>
    <n v="63"/>
    <x v="2"/>
    <s v="Address_3094"/>
    <x v="0"/>
    <n v="19458797947"/>
    <s v="jennifer.sanchez@kag.com"/>
    <x v="1"/>
    <n v="9317.5"/>
    <s v="11/15/2020"/>
    <s v="8/2/2023"/>
    <n v="3094"/>
    <n v="45290"/>
    <x v="2"/>
    <n v="4311.03"/>
    <n v="13628.53"/>
    <x v="59"/>
    <n v="3094"/>
    <n v="32005.25"/>
    <x v="0"/>
    <n v="8.5500000000000007"/>
    <n v="48"/>
    <s v="8/15/2022"/>
    <x v="1"/>
    <n v="3094"/>
    <x v="0"/>
    <n v="4989.4399999999996"/>
    <n v="387.59"/>
    <n v="19.38"/>
    <s v="4/4/2023"/>
    <s v="12/5/2023"/>
    <n v="8837"/>
    <n v="3094"/>
    <s v="5/3/2023"/>
    <s v="Praise"/>
    <s v="Resolved"/>
    <s v="8/31/2023"/>
    <n v="1"/>
    <x v="0"/>
    <x v="3"/>
  </r>
  <r>
    <n v="3095"/>
    <s v="Kenneth"/>
    <s v="Taylor"/>
    <n v="47"/>
    <x v="2"/>
    <s v="Address_3095"/>
    <x v="37"/>
    <n v="19458797948"/>
    <s v="kenneth.taylor@kag.com"/>
    <x v="0"/>
    <n v="7007.5"/>
    <s v="10/26/2002"/>
    <s v="7/17/2023"/>
    <n v="3095"/>
    <n v="45211"/>
    <x v="1"/>
    <n v="1821.29"/>
    <n v="5186.21"/>
    <x v="93"/>
    <n v="3095"/>
    <n v="37650.400000000001"/>
    <x v="2"/>
    <n v="2.96"/>
    <n v="24"/>
    <s v="10/22/2020"/>
    <x v="1"/>
    <n v="3095"/>
    <x v="0"/>
    <n v="9588.14"/>
    <n v="1243.8"/>
    <n v="62.19"/>
    <s v="1/19/2023"/>
    <s v="8/10/2023"/>
    <n v="6067"/>
    <n v="3095"/>
    <s v="5/9/2023"/>
    <s v="Complaint"/>
    <s v="Pending"/>
    <s v="9/24/2023"/>
    <n v="1"/>
    <x v="8"/>
    <x v="1"/>
  </r>
  <r>
    <n v="3096"/>
    <s v="Melissa"/>
    <s v="Mitchell"/>
    <n v="26"/>
    <x v="0"/>
    <s v="Address_3096"/>
    <x v="36"/>
    <n v="19458797949"/>
    <s v="melissa.mitchell@kag.com"/>
    <x v="1"/>
    <n v="4244.51"/>
    <s v="4/28/2002"/>
    <s v="9/20/2023"/>
    <n v="3096"/>
    <n v="44969"/>
    <x v="1"/>
    <n v="2126.39"/>
    <n v="2118.12"/>
    <x v="50"/>
    <n v="3096"/>
    <n v="12954.73"/>
    <x v="1"/>
    <n v="7.8"/>
    <n v="36"/>
    <s v="12/7/2020"/>
    <x v="2"/>
    <n v="3096"/>
    <x v="2"/>
    <n v="6946.81"/>
    <n v="1172.82"/>
    <n v="58.64"/>
    <s v="10/13/2023"/>
    <s v="5/15/2023"/>
    <n v="7281"/>
    <n v="3096"/>
    <s v="1/14/2023"/>
    <s v="Praise"/>
    <s v="Pending"/>
    <s v="12/1/2023"/>
    <n v="1"/>
    <x v="9"/>
    <x v="4"/>
  </r>
  <r>
    <n v="3097"/>
    <s v="Amanda"/>
    <s v="Clark"/>
    <n v="47"/>
    <x v="1"/>
    <s v="Address_3097"/>
    <x v="35"/>
    <n v="19458797950"/>
    <s v="amanda.clark@kag.com"/>
    <x v="1"/>
    <n v="6941.67"/>
    <s v="3/16/2008"/>
    <s v="5/18/2023"/>
    <n v="3097"/>
    <n v="45121"/>
    <x v="0"/>
    <n v="4200.72"/>
    <n v="2740.95"/>
    <x v="57"/>
    <n v="3097"/>
    <n v="12625.91"/>
    <x v="1"/>
    <n v="7.25"/>
    <n v="12"/>
    <s v="6/30/2021"/>
    <x v="0"/>
    <n v="3097"/>
    <x v="0"/>
    <n v="6445.71"/>
    <n v="2063.42"/>
    <n v="103.17"/>
    <s v="4/23/2023"/>
    <s v="7/14/2023"/>
    <n v="1525"/>
    <n v="3097"/>
    <s v="9/11/2023"/>
    <s v="Suggestion"/>
    <s v="Resolved"/>
    <s v="7/7/2023"/>
    <n v="1"/>
    <x v="2"/>
    <x v="1"/>
  </r>
  <r>
    <n v="3098"/>
    <s v="Donald"/>
    <s v="White"/>
    <n v="52"/>
    <x v="0"/>
    <s v="Address_3098"/>
    <x v="3"/>
    <n v="19458797951"/>
    <s v="donald.white@kag.com"/>
    <x v="0"/>
    <n v="784.84"/>
    <s v="1/6/2015"/>
    <s v="6/17/2023"/>
    <n v="3098"/>
    <n v="45174"/>
    <x v="2"/>
    <n v="2140.36"/>
    <n v="-1355.52"/>
    <x v="29"/>
    <n v="3098"/>
    <n v="19650.38"/>
    <x v="2"/>
    <n v="6.71"/>
    <n v="36"/>
    <s v="3/28/2022"/>
    <x v="0"/>
    <n v="3098"/>
    <x v="0"/>
    <n v="1840.11"/>
    <n v="380.92"/>
    <n v="19.05"/>
    <s v="8/5/2023"/>
    <s v="3/13/2023"/>
    <n v="212"/>
    <n v="3098"/>
    <s v="9/8/2023"/>
    <s v="Suggestion"/>
    <s v="Resolved"/>
    <s v="8/31/2023"/>
    <n v="1"/>
    <x v="6"/>
    <x v="1"/>
  </r>
  <r>
    <n v="3099"/>
    <s v="Sarah"/>
    <s v="Wright"/>
    <n v="64"/>
    <x v="0"/>
    <s v="Address_3099"/>
    <x v="11"/>
    <n v="19458797952"/>
    <s v="sarah.wright@kag.com"/>
    <x v="1"/>
    <n v="6040.82"/>
    <s v="8/14/2018"/>
    <s v="1/4/2023"/>
    <n v="3099"/>
    <n v="45291"/>
    <x v="0"/>
    <n v="4251.5600000000004"/>
    <n v="1789.26"/>
    <x v="4"/>
    <n v="3099"/>
    <n v="1915.36"/>
    <x v="1"/>
    <n v="4.05"/>
    <n v="36"/>
    <s v="11/17/2020"/>
    <x v="2"/>
    <n v="3099"/>
    <x v="1"/>
    <n v="9842.18"/>
    <n v="2320.33"/>
    <n v="116.02"/>
    <s v="4/22/2023"/>
    <s v="3/1/2023"/>
    <n v="777"/>
    <n v="3099"/>
    <s v="7/25/2023"/>
    <s v="Complaint"/>
    <s v="Pending"/>
    <s v="5/29/2023"/>
    <n v="1"/>
    <x v="0"/>
    <x v="3"/>
  </r>
  <r>
    <n v="3100"/>
    <s v="Nancy"/>
    <s v="Rivera"/>
    <n v="44"/>
    <x v="2"/>
    <s v="Address_3100"/>
    <x v="23"/>
    <n v="19458797953"/>
    <s v="nancy.rivera@kag.com"/>
    <x v="0"/>
    <n v="8956.7900000000009"/>
    <s v="10/22/2002"/>
    <s v="7/20/2023"/>
    <n v="3100"/>
    <n v="45244"/>
    <x v="1"/>
    <n v="356.45"/>
    <n v="9313.24"/>
    <x v="58"/>
    <n v="3100"/>
    <n v="41704.5"/>
    <x v="0"/>
    <n v="3.86"/>
    <n v="12"/>
    <s v="9/29/2021"/>
    <x v="2"/>
    <n v="3100"/>
    <x v="1"/>
    <n v="1824.5"/>
    <n v="275.8"/>
    <n v="13.79"/>
    <s v="4/19/2023"/>
    <s v="6/28/2023"/>
    <n v="9061"/>
    <n v="3100"/>
    <s v="4/16/2023"/>
    <s v="Complaint"/>
    <s v="Resolved"/>
    <s v="6/8/2023"/>
    <n v="1"/>
    <x v="4"/>
    <x v="0"/>
  </r>
  <r>
    <n v="3101"/>
    <s v="Matthew"/>
    <s v="Adams"/>
    <n v="46"/>
    <x v="1"/>
    <s v="Address_3101"/>
    <x v="7"/>
    <n v="19458797954"/>
    <s v="matthew.adams@kag.com"/>
    <x v="0"/>
    <n v="6405.77"/>
    <s v="6/11/2017"/>
    <s v="4/12/2023"/>
    <n v="3101"/>
    <n v="45195"/>
    <x v="1"/>
    <n v="3458.47"/>
    <n v="2947.3"/>
    <x v="39"/>
    <n v="3101"/>
    <n v="19128.46"/>
    <x v="1"/>
    <n v="7.83"/>
    <n v="48"/>
    <s v="11/7/2022"/>
    <x v="1"/>
    <n v="3101"/>
    <x v="1"/>
    <n v="3425.45"/>
    <n v="978.95"/>
    <n v="48.95"/>
    <s v="10/17/2023"/>
    <s v="1/12/2023"/>
    <n v="9969"/>
    <n v="3101"/>
    <s v="7/17/2023"/>
    <s v="Suggestion"/>
    <s v="Resolved"/>
    <s v="1/4/2023"/>
    <n v="1"/>
    <x v="6"/>
    <x v="1"/>
  </r>
  <r>
    <n v="3102"/>
    <s v="Margaret"/>
    <s v="Hill"/>
    <n v="22"/>
    <x v="2"/>
    <s v="Address_3102"/>
    <x v="10"/>
    <n v="19458797955"/>
    <s v="margaret.hill@kag.com"/>
    <x v="1"/>
    <n v="174.65"/>
    <s v="5/7/2003"/>
    <s v="1/19/2023"/>
    <n v="3102"/>
    <n v="45118"/>
    <x v="1"/>
    <n v="324.42"/>
    <n v="499.07"/>
    <x v="80"/>
    <n v="3102"/>
    <n v="4310.13"/>
    <x v="0"/>
    <n v="3.47"/>
    <n v="60"/>
    <s v="8/26/2022"/>
    <x v="1"/>
    <n v="3102"/>
    <x v="2"/>
    <n v="2532.91"/>
    <n v="4216.33"/>
    <n v="210.82"/>
    <s v="10/12/2023"/>
    <s v="8/16/2023"/>
    <n v="7755"/>
    <n v="3102"/>
    <s v="1/19/2023"/>
    <s v="Complaint"/>
    <s v="Pending"/>
    <s v="3/6/2023"/>
    <n v="1"/>
    <x v="2"/>
    <x v="2"/>
  </r>
  <r>
    <n v="3103"/>
    <s v="Charles"/>
    <s v="Sanchez"/>
    <n v="18"/>
    <x v="1"/>
    <s v="Address_3103"/>
    <x v="0"/>
    <n v="19458797956"/>
    <s v="charles.sanchez@kag.com"/>
    <x v="0"/>
    <n v="6975.74"/>
    <s v="9/18/2021"/>
    <s v="1/22/2023"/>
    <n v="3103"/>
    <n v="44973"/>
    <x v="0"/>
    <n v="3952.16"/>
    <n v="3023.58"/>
    <x v="9"/>
    <n v="3103"/>
    <n v="43738.559999999998"/>
    <x v="1"/>
    <n v="3.97"/>
    <n v="60"/>
    <s v="8/4/2021"/>
    <x v="2"/>
    <n v="3103"/>
    <x v="0"/>
    <n v="1513.85"/>
    <n v="318.91000000000003"/>
    <n v="15.95"/>
    <s v="11/20/2023"/>
    <s v="7/27/2023"/>
    <n v="5904"/>
    <n v="3103"/>
    <s v="5/17/2023"/>
    <s v="Complaint"/>
    <s v="Pending"/>
    <s v="9/26/2023"/>
    <n v="1"/>
    <x v="9"/>
    <x v="2"/>
  </r>
  <r>
    <n v="3104"/>
    <s v="Ashley"/>
    <s v="Carter"/>
    <n v="60"/>
    <x v="0"/>
    <s v="Address_3104"/>
    <x v="22"/>
    <n v="19458797957"/>
    <s v="ashley.carter@kag.com"/>
    <x v="0"/>
    <n v="7291.8"/>
    <s v="8/11/2009"/>
    <s v="12/25/2023"/>
    <n v="3104"/>
    <n v="45114"/>
    <x v="1"/>
    <n v="2765.57"/>
    <n v="4526.2299999999996"/>
    <x v="22"/>
    <n v="3104"/>
    <n v="48423.49"/>
    <x v="2"/>
    <n v="9.69"/>
    <n v="36"/>
    <s v="2/3/2020"/>
    <x v="2"/>
    <n v="3104"/>
    <x v="2"/>
    <n v="9989.24"/>
    <n v="523.74"/>
    <n v="26.19"/>
    <s v="1/10/2023"/>
    <s v="9/17/2023"/>
    <n v="7864"/>
    <n v="3104"/>
    <s v="1/24/2023"/>
    <s v="Praise"/>
    <s v="Resolved"/>
    <s v="11/7/2023"/>
    <n v="1"/>
    <x v="2"/>
    <x v="1"/>
  </r>
  <r>
    <n v="3105"/>
    <s v="Nancy"/>
    <s v="Nguyen"/>
    <n v="68"/>
    <x v="0"/>
    <s v="Address_3105"/>
    <x v="39"/>
    <n v="19458797958"/>
    <s v="nancy.nguyen@kag.com"/>
    <x v="1"/>
    <n v="5458.17"/>
    <s v="9/3/2009"/>
    <s v="5/9/2023"/>
    <n v="3105"/>
    <n v="45197"/>
    <x v="1"/>
    <n v="2783.8"/>
    <n v="2674.37"/>
    <x v="43"/>
    <n v="3105"/>
    <n v="32682.639999999999"/>
    <x v="1"/>
    <n v="9.99"/>
    <n v="24"/>
    <s v="11/1/2022"/>
    <x v="2"/>
    <n v="3105"/>
    <x v="0"/>
    <n v="3870.83"/>
    <n v="2921.73"/>
    <n v="146.09"/>
    <s v="3/24/2023"/>
    <s v="7/12/2023"/>
    <n v="4642"/>
    <n v="3105"/>
    <s v="12/24/2023"/>
    <s v="Praise"/>
    <s v="Resolved"/>
    <s v="9/28/2023"/>
    <n v="1"/>
    <x v="6"/>
    <x v="3"/>
  </r>
  <r>
    <n v="3106"/>
    <s v="Amanda"/>
    <s v="Thompson"/>
    <n v="22"/>
    <x v="0"/>
    <s v="Address_3106"/>
    <x v="37"/>
    <n v="19458797959"/>
    <s v="amanda.thompson@kag.com"/>
    <x v="1"/>
    <n v="8179.27"/>
    <s v="7/13/2008"/>
    <s v="5/29/2023"/>
    <n v="3106"/>
    <n v="45187"/>
    <x v="1"/>
    <n v="1889.67"/>
    <n v="10068.94"/>
    <x v="17"/>
    <n v="3106"/>
    <n v="18472.830000000002"/>
    <x v="0"/>
    <n v="1.02"/>
    <n v="60"/>
    <s v="10/3/2020"/>
    <x v="0"/>
    <n v="3106"/>
    <x v="2"/>
    <n v="1414.93"/>
    <n v="1314.37"/>
    <n v="65.72"/>
    <s v="12/18/2023"/>
    <s v="4/7/2023"/>
    <n v="4447"/>
    <n v="3106"/>
    <s v="3/16/2023"/>
    <s v="Complaint"/>
    <s v="Resolved"/>
    <s v="10/24/2023"/>
    <n v="1"/>
    <x v="6"/>
    <x v="2"/>
  </r>
  <r>
    <n v="3107"/>
    <s v="Carol"/>
    <s v="Perez"/>
    <n v="46"/>
    <x v="1"/>
    <s v="Address_3107"/>
    <x v="16"/>
    <n v="19458797960"/>
    <s v="carol.perez@kag.com"/>
    <x v="1"/>
    <n v="2102.6799999999998"/>
    <s v="3/18/2015"/>
    <s v="8/26/2023"/>
    <n v="3107"/>
    <n v="44995"/>
    <x v="0"/>
    <n v="4517.6499999999996"/>
    <n v="-2414.9699999999998"/>
    <x v="86"/>
    <n v="3107"/>
    <n v="21274.09"/>
    <x v="2"/>
    <n v="7.18"/>
    <n v="48"/>
    <s v="2/29/2020"/>
    <x v="0"/>
    <n v="3107"/>
    <x v="0"/>
    <n v="2124.86"/>
    <n v="3866.99"/>
    <n v="193.35"/>
    <s v="2/27/2023"/>
    <s v="5/13/2023"/>
    <n v="7048"/>
    <n v="3107"/>
    <s v="6/7/2023"/>
    <s v="Suggestion"/>
    <s v="Resolved"/>
    <s v="8/16/2023"/>
    <n v="1"/>
    <x v="11"/>
    <x v="1"/>
  </r>
  <r>
    <n v="3108"/>
    <s v="Ashley"/>
    <s v="Brown"/>
    <n v="34"/>
    <x v="0"/>
    <s v="Address_3108"/>
    <x v="11"/>
    <n v="19458797961"/>
    <s v="ashley.brown@kag.com"/>
    <x v="0"/>
    <n v="4148.8900000000003"/>
    <s v="4/17/2004"/>
    <s v="1/7/2023"/>
    <n v="3108"/>
    <n v="45184"/>
    <x v="0"/>
    <n v="2550.38"/>
    <n v="1598.51"/>
    <x v="52"/>
    <n v="3108"/>
    <n v="13551.63"/>
    <x v="0"/>
    <n v="5.82"/>
    <n v="48"/>
    <s v="10/1/2021"/>
    <x v="1"/>
    <n v="3108"/>
    <x v="0"/>
    <n v="3127.86"/>
    <n v="2136.3000000000002"/>
    <n v="106.82"/>
    <s v="2/27/2023"/>
    <s v="1/28/2023"/>
    <n v="5103"/>
    <n v="3108"/>
    <s v="5/21/2023"/>
    <s v="Praise"/>
    <s v="Resolved"/>
    <s v="7/8/2023"/>
    <n v="1"/>
    <x v="6"/>
    <x v="4"/>
  </r>
  <r>
    <n v="3109"/>
    <s v="Lisa"/>
    <s v="Carter"/>
    <n v="68"/>
    <x v="1"/>
    <s v="Address_3109"/>
    <x v="2"/>
    <n v="19458797962"/>
    <s v="lisa.carter@kag.com"/>
    <x v="0"/>
    <n v="8095.1"/>
    <s v="2/11/2001"/>
    <s v="11/29/2023"/>
    <n v="3109"/>
    <n v="45040"/>
    <x v="1"/>
    <n v="1309.58"/>
    <n v="6785.52"/>
    <x v="13"/>
    <n v="3109"/>
    <n v="35852.49"/>
    <x v="1"/>
    <n v="5.14"/>
    <n v="12"/>
    <s v="2/8/2021"/>
    <x v="1"/>
    <n v="3109"/>
    <x v="0"/>
    <n v="1348.16"/>
    <n v="2863.87"/>
    <n v="143.19"/>
    <s v="5/22/2023"/>
    <s v="9/3/2023"/>
    <n v="7043"/>
    <n v="3109"/>
    <s v="12/16/2023"/>
    <s v="Suggestion"/>
    <s v="Pending"/>
    <s v="6/25/2023"/>
    <n v="-1"/>
    <x v="1"/>
    <x v="3"/>
  </r>
  <r>
    <n v="3110"/>
    <s v="Betty"/>
    <s v="Rodriguez"/>
    <n v="66"/>
    <x v="1"/>
    <s v="Address_3110"/>
    <x v="16"/>
    <n v="19458797963"/>
    <s v="betty.rodriguez@kag.com"/>
    <x v="1"/>
    <n v="6076.53"/>
    <s v="1/13/2003"/>
    <s v="1/23/2023"/>
    <n v="3110"/>
    <n v="45220"/>
    <x v="2"/>
    <n v="4122.41"/>
    <n v="10198.94"/>
    <x v="97"/>
    <n v="3110"/>
    <n v="18447.53"/>
    <x v="2"/>
    <n v="3.48"/>
    <n v="24"/>
    <s v="3/1/2020"/>
    <x v="2"/>
    <n v="3110"/>
    <x v="1"/>
    <n v="2320.4499999999998"/>
    <n v="552.87"/>
    <n v="27.64"/>
    <s v="8/17/2023"/>
    <s v="4/13/2023"/>
    <n v="2268"/>
    <n v="3110"/>
    <s v="5/11/2023"/>
    <s v="Complaint"/>
    <s v="Pending"/>
    <s v="4/19/2023"/>
    <n v="1"/>
    <x v="8"/>
    <x v="3"/>
  </r>
  <r>
    <n v="3111"/>
    <s v="John"/>
    <s v="Brown"/>
    <n v="54"/>
    <x v="2"/>
    <s v="Address_3111"/>
    <x v="18"/>
    <n v="19458797964"/>
    <s v="john.brown@kag.com"/>
    <x v="1"/>
    <n v="9944.2199999999993"/>
    <s v="12/13/2007"/>
    <s v="3/31/2023"/>
    <n v="3111"/>
    <n v="45168"/>
    <x v="0"/>
    <n v="4741.1899999999996"/>
    <n v="5203.03"/>
    <x v="90"/>
    <n v="3111"/>
    <n v="2591.71"/>
    <x v="0"/>
    <n v="5.56"/>
    <n v="60"/>
    <s v="10/25/2020"/>
    <x v="2"/>
    <n v="3111"/>
    <x v="1"/>
    <n v="1288.3900000000001"/>
    <n v="3487.05"/>
    <n v="174.35"/>
    <s v="3/17/2023"/>
    <s v="4/12/2023"/>
    <n v="4714"/>
    <n v="3111"/>
    <s v="4/11/2023"/>
    <s v="Praise"/>
    <s v="Resolved"/>
    <s v="6/15/2023"/>
    <n v="1"/>
    <x v="5"/>
    <x v="1"/>
  </r>
  <r>
    <n v="3112"/>
    <s v="Andrew"/>
    <s v="Miller"/>
    <n v="41"/>
    <x v="0"/>
    <s v="Address_3112"/>
    <x v="24"/>
    <n v="19458797965"/>
    <s v="andrew.miller@kag.com"/>
    <x v="1"/>
    <n v="785.72"/>
    <s v="11/24/2016"/>
    <s v="1/18/2023"/>
    <n v="3112"/>
    <n v="45020"/>
    <x v="0"/>
    <n v="1219.03"/>
    <n v="-433.31"/>
    <x v="45"/>
    <n v="3112"/>
    <n v="3261.95"/>
    <x v="1"/>
    <n v="5.1100000000000003"/>
    <n v="24"/>
    <s v="1/16/2020"/>
    <x v="2"/>
    <n v="3112"/>
    <x v="0"/>
    <n v="2499.96"/>
    <n v="4733.58"/>
    <n v="236.68"/>
    <s v="12/1/2023"/>
    <s v="1/11/2023"/>
    <n v="3472"/>
    <n v="3112"/>
    <s v="11/24/2023"/>
    <s v="Suggestion"/>
    <s v="Pending"/>
    <s v="7/14/2023"/>
    <n v="1"/>
    <x v="1"/>
    <x v="0"/>
  </r>
  <r>
    <n v="3113"/>
    <s v="Betty"/>
    <s v="Thompson"/>
    <n v="69"/>
    <x v="2"/>
    <s v="Address_3113"/>
    <x v="20"/>
    <n v="19458797966"/>
    <s v="betty.thompson@kag.com"/>
    <x v="1"/>
    <n v="2518.6799999999998"/>
    <s v="12/7/2002"/>
    <s v="3/12/2023"/>
    <n v="3113"/>
    <n v="45108"/>
    <x v="2"/>
    <n v="3030.27"/>
    <n v="5548.95"/>
    <x v="47"/>
    <n v="3113"/>
    <n v="31122.73"/>
    <x v="2"/>
    <n v="4.6100000000000003"/>
    <n v="60"/>
    <s v="1/11/2020"/>
    <x v="1"/>
    <n v="3113"/>
    <x v="0"/>
    <n v="5006.57"/>
    <n v="4803.2299999999996"/>
    <n v="240.16"/>
    <s v="1/22/2023"/>
    <s v="4/17/2023"/>
    <n v="1031"/>
    <n v="3113"/>
    <s v="5/3/2023"/>
    <s v="Suggestion"/>
    <s v="Resolved"/>
    <s v="3/18/2023"/>
    <n v="1"/>
    <x v="2"/>
    <x v="3"/>
  </r>
  <r>
    <n v="3114"/>
    <s v="Susan"/>
    <s v="Johnson"/>
    <n v="44"/>
    <x v="1"/>
    <s v="Address_3114"/>
    <x v="30"/>
    <n v="19458797967"/>
    <s v="susan.johnson@kag.com"/>
    <x v="1"/>
    <n v="2071.34"/>
    <s v="10/22/2008"/>
    <s v="3/7/2023"/>
    <n v="3114"/>
    <n v="45221"/>
    <x v="0"/>
    <n v="2946.97"/>
    <n v="-875.63"/>
    <x v="76"/>
    <n v="3114"/>
    <n v="15228.82"/>
    <x v="1"/>
    <n v="8.65"/>
    <n v="12"/>
    <s v="2/3/2021"/>
    <x v="1"/>
    <n v="3114"/>
    <x v="0"/>
    <n v="9782.2000000000007"/>
    <n v="3246.69"/>
    <n v="162.33000000000001"/>
    <s v="7/16/2023"/>
    <s v="1/14/2023"/>
    <n v="1420"/>
    <n v="3114"/>
    <s v="6/8/2023"/>
    <s v="Complaint"/>
    <s v="Pending"/>
    <s v="10/10/2023"/>
    <n v="1"/>
    <x v="8"/>
    <x v="0"/>
  </r>
  <r>
    <n v="3115"/>
    <s v="Elizabeth"/>
    <s v="Carter"/>
    <n v="26"/>
    <x v="0"/>
    <s v="Address_3115"/>
    <x v="0"/>
    <n v="19458797968"/>
    <s v="elizabeth.carter@kag.com"/>
    <x v="1"/>
    <n v="9766.2800000000007"/>
    <s v="8/9/2017"/>
    <s v="2/22/2023"/>
    <n v="3115"/>
    <n v="45179"/>
    <x v="2"/>
    <n v="3052"/>
    <n v="12818.28"/>
    <x v="39"/>
    <n v="3115"/>
    <n v="9260.99"/>
    <x v="2"/>
    <n v="3.44"/>
    <n v="24"/>
    <s v="6/9/2020"/>
    <x v="1"/>
    <n v="3115"/>
    <x v="1"/>
    <n v="7091.32"/>
    <n v="412.43"/>
    <n v="20.62"/>
    <s v="12/27/2023"/>
    <s v="3/28/2023"/>
    <n v="6584"/>
    <n v="3115"/>
    <s v="3/21/2023"/>
    <s v="Praise"/>
    <s v="Resolved"/>
    <s v="7/7/2023"/>
    <n v="1"/>
    <x v="6"/>
    <x v="4"/>
  </r>
  <r>
    <n v="3116"/>
    <s v="Jessica"/>
    <s v="White"/>
    <n v="55"/>
    <x v="0"/>
    <s v="Address_3116"/>
    <x v="36"/>
    <n v="19458797969"/>
    <s v="jessica.white@kag.com"/>
    <x v="1"/>
    <n v="8705.7000000000007"/>
    <s v="3/9/2009"/>
    <s v="7/11/2023"/>
    <n v="3116"/>
    <n v="44946"/>
    <x v="2"/>
    <n v="2825.53"/>
    <n v="11531.23"/>
    <x v="94"/>
    <n v="3116"/>
    <n v="28065.89"/>
    <x v="1"/>
    <n v="6.38"/>
    <n v="24"/>
    <s v="3/26/2020"/>
    <x v="2"/>
    <n v="3116"/>
    <x v="0"/>
    <n v="5833.86"/>
    <n v="4293.6099999999997"/>
    <n v="214.68"/>
    <s v="9/6/2023"/>
    <s v="6/6/2023"/>
    <n v="919"/>
    <n v="3116"/>
    <s v="9/27/2023"/>
    <s v="Suggestion"/>
    <s v="Resolved"/>
    <s v="1/19/2023"/>
    <n v="1"/>
    <x v="3"/>
    <x v="1"/>
  </r>
  <r>
    <n v="3117"/>
    <s v="Jessica"/>
    <s v="Flores"/>
    <n v="30"/>
    <x v="1"/>
    <s v="Address_3117"/>
    <x v="32"/>
    <n v="19458797970"/>
    <s v="jessica.flores@kag.com"/>
    <x v="1"/>
    <n v="1417.92"/>
    <s v="7/23/2019"/>
    <s v="5/22/2023"/>
    <n v="3117"/>
    <n v="45176"/>
    <x v="2"/>
    <n v="509.88"/>
    <n v="908.04"/>
    <x v="70"/>
    <n v="3117"/>
    <n v="14643.39"/>
    <x v="2"/>
    <n v="8.7799999999999994"/>
    <n v="60"/>
    <s v="6/9/2020"/>
    <x v="1"/>
    <n v="3117"/>
    <x v="2"/>
    <n v="9906.5499999999993"/>
    <n v="4966.7"/>
    <n v="248.34"/>
    <s v="11/28/2023"/>
    <s v="7/5/2023"/>
    <n v="9200"/>
    <n v="3117"/>
    <s v="1/16/2023"/>
    <s v="Suggestion"/>
    <s v="Resolved"/>
    <s v="7/11/2023"/>
    <n v="1"/>
    <x v="6"/>
    <x v="4"/>
  </r>
  <r>
    <n v="3118"/>
    <s v="Donald"/>
    <s v="Walker"/>
    <n v="43"/>
    <x v="0"/>
    <s v="Address_3118"/>
    <x v="20"/>
    <n v="19458797971"/>
    <s v="donald.walker@kag.com"/>
    <x v="1"/>
    <n v="3602.66"/>
    <s v="12/13/2009"/>
    <s v="1/25/2023"/>
    <n v="3118"/>
    <n v="45211"/>
    <x v="2"/>
    <n v="2068.31"/>
    <n v="5670.97"/>
    <x v="75"/>
    <n v="3118"/>
    <n v="4593.43"/>
    <x v="0"/>
    <n v="9.81"/>
    <n v="36"/>
    <s v="9/4/2021"/>
    <x v="1"/>
    <n v="3118"/>
    <x v="0"/>
    <n v="7330.99"/>
    <n v="673.06"/>
    <n v="33.65"/>
    <s v="2/24/2023"/>
    <s v="3/10/2023"/>
    <n v="2027"/>
    <n v="3118"/>
    <s v="3/26/2023"/>
    <s v="Suggestion"/>
    <s v="Pending"/>
    <s v="8/19/2023"/>
    <n v="1"/>
    <x v="8"/>
    <x v="0"/>
  </r>
  <r>
    <n v="3119"/>
    <s v="Carol"/>
    <s v="Campbell"/>
    <n v="28"/>
    <x v="1"/>
    <s v="Address_3119"/>
    <x v="18"/>
    <n v="19458797972"/>
    <s v="carol.campbell@kag.com"/>
    <x v="1"/>
    <n v="620.71"/>
    <s v="6/29/2015"/>
    <s v="9/7/2023"/>
    <n v="3119"/>
    <n v="44943"/>
    <x v="2"/>
    <n v="4928.72"/>
    <n v="5549.43"/>
    <x v="90"/>
    <n v="3119"/>
    <n v="10485.540000000001"/>
    <x v="1"/>
    <n v="6.42"/>
    <n v="60"/>
    <s v="5/18/2021"/>
    <x v="0"/>
    <n v="3119"/>
    <x v="1"/>
    <n v="4331.1499999999996"/>
    <n v="4145.3900000000003"/>
    <n v="207.27"/>
    <s v="10/1/2023"/>
    <s v="9/12/2023"/>
    <n v="550"/>
    <n v="3119"/>
    <s v="7/12/2023"/>
    <s v="Suggestion"/>
    <s v="Resolved"/>
    <s v="4/16/2023"/>
    <n v="1"/>
    <x v="3"/>
    <x v="4"/>
  </r>
  <r>
    <n v="3120"/>
    <s v="Matthew"/>
    <s v="Walker"/>
    <n v="41"/>
    <x v="0"/>
    <s v="Address_3120"/>
    <x v="13"/>
    <n v="19458797973"/>
    <s v="matthew.walker@kag.com"/>
    <x v="0"/>
    <n v="6362.42"/>
    <s v="1/11/2001"/>
    <s v="2/2/2023"/>
    <n v="3120"/>
    <n v="44977"/>
    <x v="0"/>
    <n v="450.14"/>
    <n v="5912.28"/>
    <x v="56"/>
    <n v="3120"/>
    <n v="39117.43"/>
    <x v="1"/>
    <n v="5.68"/>
    <n v="24"/>
    <s v="9/1/2021"/>
    <x v="0"/>
    <n v="3120"/>
    <x v="1"/>
    <n v="8136.6"/>
    <n v="777.81"/>
    <n v="38.89"/>
    <s v="4/13/2023"/>
    <s v="12/17/2023"/>
    <n v="4719"/>
    <n v="3120"/>
    <s v="6/8/2023"/>
    <s v="Complaint"/>
    <s v="Resolved"/>
    <s v="6/13/2023"/>
    <n v="1"/>
    <x v="9"/>
    <x v="0"/>
  </r>
  <r>
    <n v="3121"/>
    <s v="Richard"/>
    <s v="Campbell"/>
    <n v="50"/>
    <x v="0"/>
    <s v="Address_3121"/>
    <x v="20"/>
    <n v="19458797974"/>
    <s v="richard.campbell@kag.com"/>
    <x v="0"/>
    <n v="3378.83"/>
    <s v="6/13/2009"/>
    <s v="6/25/2023"/>
    <n v="3121"/>
    <n v="45062"/>
    <x v="1"/>
    <n v="3351.48"/>
    <n v="27.35"/>
    <x v="75"/>
    <n v="3121"/>
    <n v="42748.56"/>
    <x v="1"/>
    <n v="8.56"/>
    <n v="12"/>
    <s v="11/16/2020"/>
    <x v="2"/>
    <n v="3121"/>
    <x v="2"/>
    <n v="5337.81"/>
    <n v="2237.2800000000002"/>
    <n v="111.86"/>
    <s v="11/2/2023"/>
    <s v="1/23/2023"/>
    <n v="5929"/>
    <n v="3121"/>
    <s v="3/22/2023"/>
    <s v="Praise"/>
    <s v="Pending"/>
    <s v="2/20/2023"/>
    <n v="1"/>
    <x v="10"/>
    <x v="1"/>
  </r>
  <r>
    <n v="3122"/>
    <s v="Jennifer"/>
    <s v="Flores"/>
    <n v="66"/>
    <x v="1"/>
    <s v="Address_3122"/>
    <x v="8"/>
    <n v="19458797975"/>
    <s v="jennifer.flores@kag.com"/>
    <x v="0"/>
    <n v="2649.89"/>
    <s v="1/25/2005"/>
    <s v="2/8/2023"/>
    <n v="3122"/>
    <n v="45075"/>
    <x v="2"/>
    <n v="4472.55"/>
    <n v="-1822.66"/>
    <x v="95"/>
    <n v="3122"/>
    <n v="43735.23"/>
    <x v="2"/>
    <n v="2.7"/>
    <n v="12"/>
    <s v="9/3/2022"/>
    <x v="0"/>
    <n v="3122"/>
    <x v="2"/>
    <n v="1361.63"/>
    <n v="4623.78"/>
    <n v="231.19"/>
    <s v="6/6/2023"/>
    <s v="5/8/2023"/>
    <n v="2117"/>
    <n v="3122"/>
    <s v="8/15/2023"/>
    <s v="Complaint"/>
    <s v="Pending"/>
    <s v="4/2/2023"/>
    <n v="1"/>
    <x v="10"/>
    <x v="3"/>
  </r>
  <r>
    <n v="3123"/>
    <s v="Amanda"/>
    <s v="Mitchell"/>
    <n v="23"/>
    <x v="2"/>
    <s v="Address_3123"/>
    <x v="22"/>
    <n v="19458797976"/>
    <s v="amanda.mitchell@kag.com"/>
    <x v="1"/>
    <n v="5278.86"/>
    <s v="4/2/2013"/>
    <s v="7/31/2023"/>
    <n v="3123"/>
    <n v="45077"/>
    <x v="0"/>
    <n v="1011.28"/>
    <n v="4267.58"/>
    <x v="7"/>
    <n v="3123"/>
    <n v="27206.81"/>
    <x v="2"/>
    <n v="6.67"/>
    <n v="36"/>
    <s v="1/1/2022"/>
    <x v="1"/>
    <n v="3123"/>
    <x v="2"/>
    <n v="6722.71"/>
    <n v="4660.41"/>
    <n v="233.02"/>
    <s v="4/19/2023"/>
    <s v="3/6/2023"/>
    <n v="8761"/>
    <n v="3123"/>
    <s v="5/30/2023"/>
    <s v="Suggestion"/>
    <s v="Pending"/>
    <s v="1/17/2023"/>
    <n v="1"/>
    <x v="10"/>
    <x v="2"/>
  </r>
  <r>
    <n v="3124"/>
    <s v="David"/>
    <s v="Nelson"/>
    <n v="52"/>
    <x v="1"/>
    <s v="Address_3124"/>
    <x v="5"/>
    <n v="19458797977"/>
    <s v="david.nelson@kag.com"/>
    <x v="1"/>
    <n v="7975.96"/>
    <s v="5/15/2011"/>
    <s v="12/30/2023"/>
    <n v="3124"/>
    <n v="45041"/>
    <x v="1"/>
    <n v="4014.07"/>
    <n v="11990.03"/>
    <x v="61"/>
    <n v="3124"/>
    <n v="47596.61"/>
    <x v="1"/>
    <n v="1.58"/>
    <n v="36"/>
    <s v="4/9/2020"/>
    <x v="1"/>
    <n v="3124"/>
    <x v="1"/>
    <n v="7572.75"/>
    <n v="2763.12"/>
    <n v="138.16"/>
    <s v="10/4/2023"/>
    <s v="4/21/2023"/>
    <n v="6155"/>
    <n v="3124"/>
    <s v="11/4/2023"/>
    <s v="Complaint"/>
    <s v="Resolved"/>
    <s v="10/6/2023"/>
    <n v="1"/>
    <x v="1"/>
    <x v="1"/>
  </r>
  <r>
    <n v="3125"/>
    <s v="Brian"/>
    <s v="King"/>
    <n v="33"/>
    <x v="0"/>
    <s v="Address_3125"/>
    <x v="11"/>
    <n v="19458797978"/>
    <s v="brian.king@kag.com"/>
    <x v="0"/>
    <n v="4098.78"/>
    <s v="2/3/2013"/>
    <s v="5/13/2023"/>
    <n v="3125"/>
    <n v="45273"/>
    <x v="1"/>
    <n v="1216.46"/>
    <n v="5315.24"/>
    <x v="79"/>
    <n v="3125"/>
    <n v="8431.77"/>
    <x v="2"/>
    <n v="6.94"/>
    <n v="24"/>
    <s v="9/5/2022"/>
    <x v="0"/>
    <n v="3125"/>
    <x v="0"/>
    <n v="9810.32"/>
    <n v="4681.96"/>
    <n v="234.1"/>
    <s v="8/30/2023"/>
    <s v="9/9/2023"/>
    <n v="2591"/>
    <n v="3125"/>
    <s v="5/24/2023"/>
    <s v="Complaint"/>
    <s v="Resolved"/>
    <s v="4/29/2023"/>
    <n v="1"/>
    <x v="0"/>
    <x v="4"/>
  </r>
  <r>
    <n v="3126"/>
    <s v="Margaret"/>
    <s v="White"/>
    <n v="30"/>
    <x v="1"/>
    <s v="Address_3126"/>
    <x v="2"/>
    <n v="19458797979"/>
    <s v="margaret.white@kag.com"/>
    <x v="0"/>
    <n v="7598.74"/>
    <s v="7/11/2011"/>
    <s v="4/23/2023"/>
    <n v="3126"/>
    <n v="45188"/>
    <x v="0"/>
    <n v="161.59"/>
    <n v="7760.33"/>
    <x v="96"/>
    <n v="3126"/>
    <n v="34239.449999999997"/>
    <x v="0"/>
    <n v="8.16"/>
    <n v="36"/>
    <s v="11/7/2020"/>
    <x v="0"/>
    <n v="3126"/>
    <x v="0"/>
    <n v="1879.99"/>
    <n v="188.85"/>
    <n v="9.44"/>
    <s v="12/28/2023"/>
    <s v="11/30/2023"/>
    <n v="5296"/>
    <n v="3126"/>
    <s v="9/23/2023"/>
    <s v="Suggestion"/>
    <s v="Resolved"/>
    <s v="7/26/2023"/>
    <n v="1"/>
    <x v="6"/>
    <x v="4"/>
  </r>
  <r>
    <n v="3127"/>
    <s v="Kevin"/>
    <s v="Carter"/>
    <n v="61"/>
    <x v="1"/>
    <s v="Address_3127"/>
    <x v="20"/>
    <n v="19458797980"/>
    <s v="kevin.carter@kag.com"/>
    <x v="0"/>
    <n v="4516.71"/>
    <s v="1/6/2016"/>
    <s v="5/29/2023"/>
    <n v="3127"/>
    <n v="45106"/>
    <x v="1"/>
    <n v="2610.4499999999998"/>
    <n v="7127.16"/>
    <x v="19"/>
    <n v="3127"/>
    <n v="35508.82"/>
    <x v="1"/>
    <n v="1.57"/>
    <n v="12"/>
    <s v="4/24/2021"/>
    <x v="0"/>
    <n v="3127"/>
    <x v="2"/>
    <n v="3900.27"/>
    <n v="3430.86"/>
    <n v="171.54"/>
    <s v="10/22/2023"/>
    <s v="1/3/2023"/>
    <n v="7938"/>
    <n v="3127"/>
    <s v="4/20/2023"/>
    <s v="Complaint"/>
    <s v="Pending"/>
    <s v="12/4/2023"/>
    <n v="1"/>
    <x v="7"/>
    <x v="3"/>
  </r>
  <r>
    <n v="3128"/>
    <s v="Sarah"/>
    <s v="Sanchez"/>
    <n v="28"/>
    <x v="1"/>
    <s v="Address_3128"/>
    <x v="5"/>
    <n v="19458797981"/>
    <s v="sarah.sanchez@kag.com"/>
    <x v="1"/>
    <n v="2223.77"/>
    <s v="10/23/2019"/>
    <s v="11/11/2023"/>
    <n v="3128"/>
    <n v="45062"/>
    <x v="1"/>
    <n v="3557.26"/>
    <n v="5781.03"/>
    <x v="89"/>
    <n v="3128"/>
    <n v="3606.08"/>
    <x v="0"/>
    <n v="8.64"/>
    <n v="24"/>
    <s v="4/4/2021"/>
    <x v="1"/>
    <n v="3128"/>
    <x v="2"/>
    <n v="7499.19"/>
    <n v="2141.3000000000002"/>
    <n v="107.07"/>
    <s v="7/29/2023"/>
    <s v="6/25/2023"/>
    <n v="5641"/>
    <n v="3128"/>
    <s v="9/28/2023"/>
    <s v="Suggestion"/>
    <s v="Pending"/>
    <s v="10/31/2023"/>
    <n v="1"/>
    <x v="10"/>
    <x v="4"/>
  </r>
  <r>
    <n v="3129"/>
    <s v="Karen"/>
    <s v="Thomas"/>
    <n v="40"/>
    <x v="0"/>
    <s v="Address_3129"/>
    <x v="0"/>
    <n v="19458797982"/>
    <s v="karen.thomas@kag.com"/>
    <x v="1"/>
    <n v="4517.4399999999996"/>
    <s v="6/9/2006"/>
    <s v="3/18/2023"/>
    <n v="3129"/>
    <n v="45025"/>
    <x v="2"/>
    <n v="992.74"/>
    <n v="3524.7"/>
    <x v="17"/>
    <n v="3129"/>
    <n v="14839.93"/>
    <x v="1"/>
    <n v="2.11"/>
    <n v="36"/>
    <s v="9/3/2020"/>
    <x v="1"/>
    <n v="3129"/>
    <x v="1"/>
    <n v="6812.85"/>
    <n v="2769.15"/>
    <n v="138.46"/>
    <s v="6/28/2023"/>
    <s v="11/17/2023"/>
    <n v="3343"/>
    <n v="3129"/>
    <s v="4/20/2023"/>
    <s v="Suggestion"/>
    <s v="Resolved"/>
    <s v="9/2/2023"/>
    <n v="1"/>
    <x v="1"/>
    <x v="0"/>
  </r>
  <r>
    <n v="3130"/>
    <s v="Kevin"/>
    <s v="Campbell"/>
    <n v="19"/>
    <x v="2"/>
    <s v="Address_3130"/>
    <x v="36"/>
    <n v="19458797983"/>
    <s v="kevin.campbell@kag.com"/>
    <x v="0"/>
    <n v="5426.74"/>
    <s v="5/3/2008"/>
    <s v="1/14/2023"/>
    <n v="3130"/>
    <n v="45251"/>
    <x v="2"/>
    <n v="361.44"/>
    <n v="5065.3"/>
    <x v="45"/>
    <n v="3130"/>
    <n v="47503.360000000001"/>
    <x v="1"/>
    <n v="2.58"/>
    <n v="12"/>
    <s v="8/10/2020"/>
    <x v="2"/>
    <n v="3130"/>
    <x v="2"/>
    <n v="5645.73"/>
    <n v="967.68"/>
    <n v="48.38"/>
    <s v="12/19/2023"/>
    <s v="1/24/2023"/>
    <n v="4658"/>
    <n v="3130"/>
    <s v="4/29/2023"/>
    <s v="Suggestion"/>
    <s v="Pending"/>
    <s v="8/5/2023"/>
    <n v="1"/>
    <x v="4"/>
    <x v="2"/>
  </r>
  <r>
    <n v="3131"/>
    <s v="Charles"/>
    <s v="Gonzalez"/>
    <n v="47"/>
    <x v="2"/>
    <s v="Address_3131"/>
    <x v="29"/>
    <n v="19458797984"/>
    <s v="charles.gonzalez@kag.com"/>
    <x v="1"/>
    <n v="4669.6400000000003"/>
    <s v="9/21/2015"/>
    <s v="2/23/2023"/>
    <n v="3131"/>
    <n v="45215"/>
    <x v="0"/>
    <n v="2771.76"/>
    <n v="1897.88"/>
    <x v="95"/>
    <n v="3131"/>
    <n v="38192.42"/>
    <x v="1"/>
    <n v="8.5299999999999994"/>
    <n v="36"/>
    <s v="2/5/2020"/>
    <x v="0"/>
    <n v="3131"/>
    <x v="2"/>
    <n v="2701.69"/>
    <n v="1008.87"/>
    <n v="50.44"/>
    <s v="11/25/2023"/>
    <s v="5/3/2023"/>
    <n v="5134"/>
    <n v="3131"/>
    <s v="4/3/2023"/>
    <s v="Suggestion"/>
    <s v="Pending"/>
    <s v="2/8/2023"/>
    <n v="1"/>
    <x v="8"/>
    <x v="1"/>
  </r>
  <r>
    <n v="3132"/>
    <s v="Patricia"/>
    <s v="Anderson"/>
    <n v="36"/>
    <x v="0"/>
    <s v="Address_3132"/>
    <x v="12"/>
    <n v="19458797985"/>
    <s v="patricia.anderson@kag.com"/>
    <x v="0"/>
    <n v="2815.81"/>
    <s v="7/5/2004"/>
    <s v="9/10/2023"/>
    <n v="3132"/>
    <n v="45116"/>
    <x v="2"/>
    <n v="747.13"/>
    <n v="3562.94"/>
    <x v="82"/>
    <n v="3132"/>
    <n v="3680"/>
    <x v="0"/>
    <n v="2.12"/>
    <n v="12"/>
    <s v="9/18/2022"/>
    <x v="2"/>
    <n v="3132"/>
    <x v="1"/>
    <n v="2897.79"/>
    <n v="3646.94"/>
    <n v="182.35"/>
    <s v="10/8/2023"/>
    <s v="8/1/2023"/>
    <n v="3365"/>
    <n v="3132"/>
    <s v="6/18/2023"/>
    <s v="Suggestion"/>
    <s v="Resolved"/>
    <s v="3/7/2023"/>
    <n v="1"/>
    <x v="2"/>
    <x v="0"/>
  </r>
  <r>
    <n v="3133"/>
    <s v="Stephanie"/>
    <s v="Clark"/>
    <n v="57"/>
    <x v="2"/>
    <s v="Address_3133"/>
    <x v="14"/>
    <n v="19458797986"/>
    <s v="stephanie.clark@kag.com"/>
    <x v="0"/>
    <n v="1932.51"/>
    <s v="8/13/2007"/>
    <s v="6/22/2023"/>
    <n v="3133"/>
    <n v="45117"/>
    <x v="1"/>
    <n v="929.73"/>
    <n v="1002.78"/>
    <x v="96"/>
    <n v="3133"/>
    <n v="27498.9"/>
    <x v="2"/>
    <n v="7.06"/>
    <n v="24"/>
    <s v="6/27/2021"/>
    <x v="2"/>
    <n v="3133"/>
    <x v="0"/>
    <n v="9715.94"/>
    <n v="3840.26"/>
    <n v="192.01"/>
    <s v="12/2/2023"/>
    <s v="3/1/2023"/>
    <n v="7983"/>
    <n v="3133"/>
    <s v="10/17/2023"/>
    <s v="Praise"/>
    <s v="Pending"/>
    <s v="5/6/2023"/>
    <n v="1"/>
    <x v="2"/>
    <x v="1"/>
  </r>
  <r>
    <n v="3134"/>
    <s v="Steven"/>
    <s v="Brown"/>
    <n v="62"/>
    <x v="1"/>
    <s v="Address_3134"/>
    <x v="2"/>
    <n v="19458797987"/>
    <s v="steven.brown@kag.com"/>
    <x v="0"/>
    <n v="9474.83"/>
    <s v="1/21/2022"/>
    <s v="6/18/2023"/>
    <n v="3134"/>
    <n v="45142"/>
    <x v="1"/>
    <n v="3520.25"/>
    <n v="5954.58"/>
    <x v="64"/>
    <n v="3134"/>
    <n v="32782.49"/>
    <x v="0"/>
    <n v="3.65"/>
    <n v="12"/>
    <s v="9/2/2022"/>
    <x v="1"/>
    <n v="3134"/>
    <x v="0"/>
    <n v="1954.67"/>
    <n v="3201.83"/>
    <n v="160.09"/>
    <s v="4/23/2023"/>
    <s v="5/22/2023"/>
    <n v="4260"/>
    <n v="3134"/>
    <s v="12/20/2023"/>
    <s v="Praise"/>
    <s v="Resolved"/>
    <s v="1/26/2023"/>
    <n v="-1"/>
    <x v="5"/>
    <x v="3"/>
  </r>
  <r>
    <n v="3135"/>
    <s v="Anthony"/>
    <s v="Thomas"/>
    <n v="63"/>
    <x v="1"/>
    <s v="Address_3135"/>
    <x v="22"/>
    <n v="19458797988"/>
    <s v="anthony.thomas@kag.com"/>
    <x v="1"/>
    <n v="3045.11"/>
    <s v="1/2/2000"/>
    <s v="4/2/2023"/>
    <n v="3135"/>
    <n v="45086"/>
    <x v="2"/>
    <n v="3064.41"/>
    <n v="-19.3"/>
    <x v="64"/>
    <n v="3135"/>
    <n v="48681.09"/>
    <x v="0"/>
    <n v="3.24"/>
    <n v="48"/>
    <s v="5/27/2021"/>
    <x v="0"/>
    <n v="3135"/>
    <x v="0"/>
    <n v="7578.08"/>
    <n v="1728.3"/>
    <n v="86.42"/>
    <s v="12/12/2023"/>
    <s v="3/14/2023"/>
    <n v="3304"/>
    <n v="3135"/>
    <s v="5/12/2023"/>
    <s v="Suggestion"/>
    <s v="Resolved"/>
    <s v="6/12/2023"/>
    <n v="1"/>
    <x v="7"/>
    <x v="3"/>
  </r>
  <r>
    <n v="3136"/>
    <s v="John"/>
    <s v="Robinson"/>
    <n v="64"/>
    <x v="2"/>
    <s v="Address_3136"/>
    <x v="16"/>
    <n v="19458797989"/>
    <s v="john.robinson@kag.com"/>
    <x v="0"/>
    <n v="7083.16"/>
    <s v="12/10/2021"/>
    <s v="5/9/2023"/>
    <n v="3136"/>
    <n v="45237"/>
    <x v="0"/>
    <n v="4735.3999999999996"/>
    <n v="11818.56"/>
    <x v="6"/>
    <n v="3136"/>
    <n v="36105.269999999997"/>
    <x v="0"/>
    <n v="6.85"/>
    <n v="60"/>
    <s v="5/9/2021"/>
    <x v="2"/>
    <n v="3136"/>
    <x v="2"/>
    <n v="1017.59"/>
    <n v="3530.35"/>
    <n v="176.52"/>
    <s v="10/1/2023"/>
    <s v="9/11/2023"/>
    <n v="1824"/>
    <n v="3136"/>
    <s v="4/6/2023"/>
    <s v="Complaint"/>
    <s v="Resolved"/>
    <s v="8/25/2023"/>
    <n v="1"/>
    <x v="4"/>
    <x v="3"/>
  </r>
  <r>
    <n v="3137"/>
    <s v="Jennifer"/>
    <s v="Baker"/>
    <n v="66"/>
    <x v="2"/>
    <s v="Address_3137"/>
    <x v="10"/>
    <n v="19458797990"/>
    <s v="jennifer.baker@kag.com"/>
    <x v="1"/>
    <n v="3472.87"/>
    <s v="2/15/2014"/>
    <s v="5/10/2023"/>
    <n v="3137"/>
    <n v="45215"/>
    <x v="0"/>
    <n v="1623.84"/>
    <n v="5096.71"/>
    <x v="4"/>
    <n v="3137"/>
    <n v="32294.04"/>
    <x v="1"/>
    <n v="1.96"/>
    <n v="12"/>
    <s v="3/30/2022"/>
    <x v="2"/>
    <n v="3137"/>
    <x v="1"/>
    <n v="2113.89"/>
    <n v="2589.79"/>
    <n v="129.49"/>
    <s v="8/26/2023"/>
    <s v="1/8/2023"/>
    <n v="7776"/>
    <n v="3137"/>
    <s v="5/31/2023"/>
    <s v="Complaint"/>
    <s v="Resolved"/>
    <s v="11/24/2023"/>
    <n v="1"/>
    <x v="8"/>
    <x v="3"/>
  </r>
  <r>
    <n v="3138"/>
    <s v="Joseph"/>
    <s v="Robinson"/>
    <n v="32"/>
    <x v="2"/>
    <s v="Address_3138"/>
    <x v="10"/>
    <n v="19458797991"/>
    <s v="joseph.robinson@kag.com"/>
    <x v="0"/>
    <n v="9699.4699999999993"/>
    <s v="6/29/2021"/>
    <s v="3/13/2023"/>
    <n v="3138"/>
    <n v="45092"/>
    <x v="2"/>
    <n v="1079.81"/>
    <n v="8619.66"/>
    <x v="43"/>
    <n v="3138"/>
    <n v="45517.85"/>
    <x v="2"/>
    <n v="6.17"/>
    <n v="48"/>
    <s v="10/7/2022"/>
    <x v="0"/>
    <n v="3138"/>
    <x v="2"/>
    <n v="8687.82"/>
    <n v="3505.35"/>
    <n v="175.27"/>
    <s v="11/8/2023"/>
    <s v="7/7/2023"/>
    <n v="290"/>
    <n v="3138"/>
    <s v="10/27/2023"/>
    <s v="Praise"/>
    <s v="Resolved"/>
    <s v="5/30/2023"/>
    <n v="1"/>
    <x v="7"/>
    <x v="4"/>
  </r>
  <r>
    <n v="3139"/>
    <s v="Karen"/>
    <s v="Scott"/>
    <n v="59"/>
    <x v="1"/>
    <s v="Address_3139"/>
    <x v="16"/>
    <n v="19458797992"/>
    <s v="karen.scott@kag.com"/>
    <x v="0"/>
    <n v="9883.9599999999991"/>
    <s v="10/5/2005"/>
    <s v="9/12/2023"/>
    <n v="3139"/>
    <n v="45184"/>
    <x v="0"/>
    <n v="3282.14"/>
    <n v="13166.1"/>
    <x v="57"/>
    <n v="3139"/>
    <n v="33385.93"/>
    <x v="2"/>
    <n v="9.32"/>
    <n v="36"/>
    <s v="3/15/2020"/>
    <x v="2"/>
    <n v="3139"/>
    <x v="1"/>
    <n v="3787.52"/>
    <n v="1076.75"/>
    <n v="53.84"/>
    <s v="3/2/2023"/>
    <s v="1/26/2023"/>
    <n v="8849"/>
    <n v="3139"/>
    <s v="7/14/2023"/>
    <s v="Praise"/>
    <s v="Resolved"/>
    <s v="9/16/2023"/>
    <n v="1"/>
    <x v="6"/>
    <x v="1"/>
  </r>
  <r>
    <n v="3140"/>
    <s v="Emily"/>
    <s v="Williams"/>
    <n v="50"/>
    <x v="1"/>
    <s v="Address_3140"/>
    <x v="17"/>
    <n v="19458797993"/>
    <s v="emily.williams@kag.com"/>
    <x v="1"/>
    <n v="8268.4500000000007"/>
    <s v="11/7/2016"/>
    <s v="5/21/2023"/>
    <n v="3140"/>
    <n v="45162"/>
    <x v="0"/>
    <n v="4860.2700000000004"/>
    <n v="3408.18"/>
    <x v="69"/>
    <n v="3140"/>
    <n v="46673.98"/>
    <x v="2"/>
    <n v="8.66"/>
    <n v="60"/>
    <s v="11/15/2020"/>
    <x v="1"/>
    <n v="3140"/>
    <x v="1"/>
    <n v="9952.68"/>
    <n v="2459.4499999999998"/>
    <n v="122.97"/>
    <s v="8/22/2023"/>
    <s v="11/4/2023"/>
    <n v="5256"/>
    <n v="3140"/>
    <s v="11/18/2023"/>
    <s v="Suggestion"/>
    <s v="Pending"/>
    <s v="5/3/2023"/>
    <n v="1"/>
    <x v="5"/>
    <x v="1"/>
  </r>
  <r>
    <n v="3141"/>
    <s v="William"/>
    <s v="Perez"/>
    <n v="61"/>
    <x v="0"/>
    <s v="Address_3141"/>
    <x v="14"/>
    <n v="19458797994"/>
    <s v="william.perez@kag.com"/>
    <x v="1"/>
    <n v="5856.59"/>
    <s v="7/5/2020"/>
    <s v="11/3/2023"/>
    <n v="3141"/>
    <n v="45135"/>
    <x v="1"/>
    <n v="2771.86"/>
    <n v="8628.4500000000007"/>
    <x v="87"/>
    <n v="3141"/>
    <n v="25146.03"/>
    <x v="2"/>
    <n v="8.66"/>
    <n v="12"/>
    <s v="5/4/2020"/>
    <x v="0"/>
    <n v="3141"/>
    <x v="0"/>
    <n v="7581.95"/>
    <n v="628.98"/>
    <n v="31.45"/>
    <s v="10/5/2023"/>
    <s v="12/29/2023"/>
    <n v="7535"/>
    <n v="3141"/>
    <s v="3/14/2023"/>
    <s v="Suggestion"/>
    <s v="Pending"/>
    <s v="1/14/2023"/>
    <n v="1"/>
    <x v="2"/>
    <x v="3"/>
  </r>
  <r>
    <n v="3142"/>
    <s v="Sarah"/>
    <s v="Carter"/>
    <n v="58"/>
    <x v="0"/>
    <s v="Address_3142"/>
    <x v="38"/>
    <n v="19458797995"/>
    <s v="sarah.carter@kag.com"/>
    <x v="0"/>
    <n v="5466.47"/>
    <s v="2/7/2013"/>
    <s v="5/6/2023"/>
    <n v="3142"/>
    <n v="45155"/>
    <x v="2"/>
    <n v="1476.14"/>
    <n v="6942.61"/>
    <x v="25"/>
    <n v="3142"/>
    <n v="36209.69"/>
    <x v="0"/>
    <n v="3.73"/>
    <n v="12"/>
    <s v="4/27/2021"/>
    <x v="0"/>
    <n v="3142"/>
    <x v="0"/>
    <n v="4301.2700000000004"/>
    <n v="4811.75"/>
    <n v="240.59"/>
    <s v="2/22/2023"/>
    <s v="7/11/2023"/>
    <n v="3597"/>
    <n v="3142"/>
    <s v="9/29/2023"/>
    <s v="Suggestion"/>
    <s v="Resolved"/>
    <s v="3/22/2023"/>
    <n v="1"/>
    <x v="5"/>
    <x v="1"/>
  </r>
  <r>
    <n v="3143"/>
    <s v="Nancy"/>
    <s v="Perez"/>
    <n v="22"/>
    <x v="1"/>
    <s v="Address_3143"/>
    <x v="29"/>
    <n v="19458797996"/>
    <s v="nancy.perez@kag.com"/>
    <x v="1"/>
    <n v="3356.72"/>
    <s v="12/25/2004"/>
    <s v="9/8/2023"/>
    <n v="3143"/>
    <n v="44992"/>
    <x v="2"/>
    <n v="4553.24"/>
    <n v="-1196.52"/>
    <x v="21"/>
    <n v="3143"/>
    <n v="31955.98"/>
    <x v="2"/>
    <n v="7.31"/>
    <n v="24"/>
    <s v="12/11/2022"/>
    <x v="0"/>
    <n v="3143"/>
    <x v="1"/>
    <n v="4842.5"/>
    <n v="4968.18"/>
    <n v="248.41"/>
    <s v="10/9/2023"/>
    <s v="11/6/2023"/>
    <n v="6868"/>
    <n v="3143"/>
    <s v="4/28/2023"/>
    <s v="Suggestion"/>
    <s v="Pending"/>
    <s v="12/19/2023"/>
    <n v="1"/>
    <x v="11"/>
    <x v="2"/>
  </r>
  <r>
    <n v="3144"/>
    <s v="Joseph"/>
    <s v="Roberts"/>
    <n v="39"/>
    <x v="1"/>
    <s v="Address_3144"/>
    <x v="26"/>
    <n v="19458797997"/>
    <s v="joseph.roberts@kag.com"/>
    <x v="0"/>
    <n v="1308.08"/>
    <s v="7/14/2006"/>
    <s v="1/2/2023"/>
    <n v="3144"/>
    <n v="45148"/>
    <x v="1"/>
    <n v="3055.88"/>
    <n v="-1747.8"/>
    <x v="10"/>
    <n v="3144"/>
    <n v="28073.78"/>
    <x v="0"/>
    <n v="8.02"/>
    <n v="12"/>
    <s v="3/5/2021"/>
    <x v="0"/>
    <n v="3144"/>
    <x v="2"/>
    <n v="3169.21"/>
    <n v="2146.29"/>
    <n v="107.31"/>
    <s v="6/28/2023"/>
    <s v="10/20/2023"/>
    <n v="3228"/>
    <n v="3144"/>
    <s v="10/5/2023"/>
    <s v="Complaint"/>
    <s v="Pending"/>
    <s v="6/6/2023"/>
    <n v="-1"/>
    <x v="5"/>
    <x v="0"/>
  </r>
  <r>
    <n v="3145"/>
    <s v="Deborah"/>
    <s v="Roberts"/>
    <n v="44"/>
    <x v="0"/>
    <s v="Address_3145"/>
    <x v="9"/>
    <n v="19458797998"/>
    <s v="deborah.roberts@kag.com"/>
    <x v="0"/>
    <n v="882.71"/>
    <s v="6/4/2009"/>
    <s v="1/10/2023"/>
    <n v="3145"/>
    <n v="44941"/>
    <x v="1"/>
    <n v="1071.52"/>
    <n v="1954.23"/>
    <x v="73"/>
    <n v="3145"/>
    <n v="16880.63"/>
    <x v="0"/>
    <n v="9.11"/>
    <n v="60"/>
    <s v="7/23/2020"/>
    <x v="2"/>
    <n v="3145"/>
    <x v="1"/>
    <n v="8359.59"/>
    <n v="1981.42"/>
    <n v="99.07"/>
    <s v="10/12/2023"/>
    <s v="3/9/2023"/>
    <n v="5793"/>
    <n v="3145"/>
    <s v="8/9/2023"/>
    <s v="Praise"/>
    <s v="Pending"/>
    <s v="3/1/2023"/>
    <n v="1"/>
    <x v="3"/>
    <x v="0"/>
  </r>
  <r>
    <n v="3146"/>
    <s v="John"/>
    <s v="Carter"/>
    <n v="64"/>
    <x v="0"/>
    <s v="Address_3146"/>
    <x v="5"/>
    <n v="19458797999"/>
    <s v="john.carter@kag.com"/>
    <x v="1"/>
    <n v="4707.93"/>
    <s v="3/26/2022"/>
    <s v="10/13/2023"/>
    <n v="3146"/>
    <n v="45243"/>
    <x v="2"/>
    <n v="4748.58"/>
    <n v="-40.65"/>
    <x v="12"/>
    <n v="3146"/>
    <n v="45285.14"/>
    <x v="2"/>
    <n v="3.38"/>
    <n v="36"/>
    <s v="7/13/2020"/>
    <x v="1"/>
    <n v="3146"/>
    <x v="1"/>
    <n v="1066.4000000000001"/>
    <n v="2139.31"/>
    <n v="106.97"/>
    <s v="3/25/2023"/>
    <s v="10/15/2023"/>
    <n v="7993"/>
    <n v="3146"/>
    <s v="7/25/2023"/>
    <s v="Complaint"/>
    <s v="Pending"/>
    <s v="8/18/2023"/>
    <n v="1"/>
    <x v="4"/>
    <x v="3"/>
  </r>
  <r>
    <n v="3147"/>
    <s v="Charles"/>
    <s v="Lopez"/>
    <n v="52"/>
    <x v="1"/>
    <s v="Address_3147"/>
    <x v="16"/>
    <n v="19458798000"/>
    <s v="charles.lopez@kag.com"/>
    <x v="0"/>
    <n v="9790.01"/>
    <s v="11/22/2019"/>
    <s v="8/12/2023"/>
    <n v="3147"/>
    <n v="45085"/>
    <x v="2"/>
    <n v="1372.32"/>
    <n v="8417.69"/>
    <x v="41"/>
    <n v="3147"/>
    <n v="14232.19"/>
    <x v="2"/>
    <n v="7.85"/>
    <n v="24"/>
    <s v="10/2/2020"/>
    <x v="2"/>
    <n v="3147"/>
    <x v="0"/>
    <n v="3149.79"/>
    <n v="932.69"/>
    <n v="46.63"/>
    <s v="4/5/2023"/>
    <s v="9/3/2023"/>
    <n v="576"/>
    <n v="3147"/>
    <s v="6/18/2023"/>
    <s v="Suggestion"/>
    <s v="Pending"/>
    <s v="5/18/2023"/>
    <n v="1"/>
    <x v="7"/>
    <x v="1"/>
  </r>
  <r>
    <n v="3148"/>
    <s v="Carol"/>
    <s v="Lee"/>
    <n v="36"/>
    <x v="2"/>
    <s v="Address_3148"/>
    <x v="9"/>
    <n v="19458798001"/>
    <s v="carol.lee@kag.com"/>
    <x v="0"/>
    <n v="2544.09"/>
    <s v="1/10/2001"/>
    <s v="3/6/2023"/>
    <n v="3148"/>
    <n v="45171"/>
    <x v="1"/>
    <n v="4493.43"/>
    <n v="7037.52"/>
    <x v="62"/>
    <n v="3148"/>
    <n v="8810.08"/>
    <x v="0"/>
    <n v="3.09"/>
    <n v="60"/>
    <s v="12/27/2022"/>
    <x v="1"/>
    <n v="3148"/>
    <x v="0"/>
    <n v="8833.61"/>
    <n v="1040.4100000000001"/>
    <n v="52.02"/>
    <s v="12/28/2023"/>
    <s v="1/11/2023"/>
    <n v="2963"/>
    <n v="3148"/>
    <s v="8/10/2023"/>
    <s v="Complaint"/>
    <s v="Pending"/>
    <s v="9/10/2023"/>
    <n v="1"/>
    <x v="6"/>
    <x v="0"/>
  </r>
  <r>
    <n v="3149"/>
    <s v="Sandra"/>
    <s v="Brown"/>
    <n v="56"/>
    <x v="1"/>
    <s v="Address_3149"/>
    <x v="4"/>
    <n v="19458798002"/>
    <s v="sandra.brown@kag.com"/>
    <x v="0"/>
    <n v="4168.43"/>
    <s v="2/11/2014"/>
    <s v="4/19/2023"/>
    <n v="3149"/>
    <n v="45177"/>
    <x v="0"/>
    <n v="3076.79"/>
    <n v="1091.6400000000001"/>
    <x v="76"/>
    <n v="3149"/>
    <n v="35890.46"/>
    <x v="2"/>
    <n v="1.25"/>
    <n v="12"/>
    <s v="2/10/2020"/>
    <x v="1"/>
    <n v="3149"/>
    <x v="2"/>
    <n v="9765.2800000000007"/>
    <n v="4874.8599999999997"/>
    <n v="243.74"/>
    <s v="6/2/2023"/>
    <s v="1/8/2023"/>
    <n v="6343"/>
    <n v="3149"/>
    <s v="2/21/2023"/>
    <s v="Praise"/>
    <s v="Resolved"/>
    <s v="9/10/2023"/>
    <n v="1"/>
    <x v="6"/>
    <x v="1"/>
  </r>
  <r>
    <n v="3150"/>
    <s v="Amanda"/>
    <s v="Walker"/>
    <n v="24"/>
    <x v="2"/>
    <s v="Address_3150"/>
    <x v="18"/>
    <n v="19458798003"/>
    <s v="amanda.walker@kag.com"/>
    <x v="0"/>
    <n v="6450.05"/>
    <s v="3/3/2019"/>
    <s v="10/27/2023"/>
    <n v="3150"/>
    <n v="45092"/>
    <x v="1"/>
    <n v="2518.21"/>
    <n v="3931.84"/>
    <x v="39"/>
    <n v="3150"/>
    <n v="27781.09"/>
    <x v="1"/>
    <n v="5.34"/>
    <n v="60"/>
    <s v="2/4/2022"/>
    <x v="0"/>
    <n v="3150"/>
    <x v="0"/>
    <n v="4952.71"/>
    <n v="1695.33"/>
    <n v="84.77"/>
    <s v="1/22/2023"/>
    <s v="9/8/2023"/>
    <n v="5436"/>
    <n v="3150"/>
    <s v="12/20/2023"/>
    <s v="Suggestion"/>
    <s v="Pending"/>
    <s v="2/8/2023"/>
    <n v="1"/>
    <x v="7"/>
    <x v="2"/>
  </r>
  <r>
    <n v="3151"/>
    <s v="Susan"/>
    <s v="Baker"/>
    <n v="56"/>
    <x v="1"/>
    <s v="Address_3151"/>
    <x v="36"/>
    <n v="19458798004"/>
    <s v="susan.baker@kag.com"/>
    <x v="0"/>
    <n v="3575.53"/>
    <s v="7/1/2000"/>
    <s v="2/11/2023"/>
    <n v="3151"/>
    <n v="45083"/>
    <x v="0"/>
    <n v="1669.51"/>
    <n v="5245.04"/>
    <x v="15"/>
    <n v="3151"/>
    <n v="13880.17"/>
    <x v="2"/>
    <n v="7.89"/>
    <n v="60"/>
    <s v="3/27/2022"/>
    <x v="1"/>
    <n v="3151"/>
    <x v="1"/>
    <n v="8446.5300000000007"/>
    <n v="4351.53"/>
    <n v="217.58"/>
    <s v="3/18/2023"/>
    <s v="7/16/2023"/>
    <n v="2611"/>
    <n v="3151"/>
    <s v="1/21/2023"/>
    <s v="Praise"/>
    <s v="Resolved"/>
    <s v="8/22/2023"/>
    <n v="1"/>
    <x v="7"/>
    <x v="1"/>
  </r>
  <r>
    <n v="3152"/>
    <s v="Paul"/>
    <s v="Walker"/>
    <n v="51"/>
    <x v="0"/>
    <s v="Address_3152"/>
    <x v="1"/>
    <n v="19458798005"/>
    <s v="paul.walker@kag.com"/>
    <x v="0"/>
    <n v="135.93"/>
    <s v="4/1/2021"/>
    <s v="9/16/2023"/>
    <n v="3152"/>
    <n v="45132"/>
    <x v="2"/>
    <n v="603.07000000000005"/>
    <n v="-467.14"/>
    <x v="50"/>
    <n v="3152"/>
    <n v="43645.08"/>
    <x v="2"/>
    <n v="2.93"/>
    <n v="36"/>
    <s v="3/11/2020"/>
    <x v="0"/>
    <n v="3152"/>
    <x v="2"/>
    <n v="8339.98"/>
    <n v="38.26"/>
    <n v="1.91"/>
    <s v="3/17/2023"/>
    <s v="7/22/2023"/>
    <n v="8139"/>
    <n v="3152"/>
    <s v="7/17/2023"/>
    <s v="Suggestion"/>
    <s v="Resolved"/>
    <s v="8/16/2023"/>
    <n v="1"/>
    <x v="2"/>
    <x v="1"/>
  </r>
  <r>
    <n v="3153"/>
    <s v="Charles"/>
    <s v="Thompson"/>
    <n v="51"/>
    <x v="0"/>
    <s v="Address_3153"/>
    <x v="3"/>
    <n v="19458798006"/>
    <s v="charles.thompson@kag.com"/>
    <x v="0"/>
    <n v="4022.55"/>
    <s v="1/12/2009"/>
    <s v="4/21/2023"/>
    <n v="3153"/>
    <n v="45047"/>
    <x v="2"/>
    <n v="1231.6099999999999"/>
    <n v="2790.94"/>
    <x v="83"/>
    <n v="3153"/>
    <n v="15024.15"/>
    <x v="1"/>
    <n v="1.44"/>
    <n v="12"/>
    <s v="10/29/2020"/>
    <x v="2"/>
    <n v="3153"/>
    <x v="2"/>
    <n v="7951.57"/>
    <n v="2981.48"/>
    <n v="149.07"/>
    <s v="11/28/2023"/>
    <s v="10/13/2023"/>
    <n v="111"/>
    <n v="3153"/>
    <s v="1/16/2023"/>
    <s v="Suggestion"/>
    <s v="Pending"/>
    <s v="10/4/2023"/>
    <n v="1"/>
    <x v="10"/>
    <x v="1"/>
  </r>
  <r>
    <n v="3154"/>
    <s v="Karen"/>
    <s v="Martin"/>
    <n v="44"/>
    <x v="0"/>
    <s v="Address_3154"/>
    <x v="17"/>
    <n v="19458798007"/>
    <s v="karen.martin@kag.com"/>
    <x v="1"/>
    <n v="8065.95"/>
    <s v="11/16/2007"/>
    <s v="1/28/2023"/>
    <n v="3154"/>
    <n v="45097"/>
    <x v="2"/>
    <n v="1661.73"/>
    <n v="6404.22"/>
    <x v="48"/>
    <n v="3154"/>
    <n v="4125.32"/>
    <x v="2"/>
    <n v="4.3600000000000003"/>
    <n v="48"/>
    <s v="7/11/2021"/>
    <x v="0"/>
    <n v="3154"/>
    <x v="2"/>
    <n v="8577.57"/>
    <n v="1138.73"/>
    <n v="56.94"/>
    <s v="11/12/2023"/>
    <s v="7/24/2023"/>
    <n v="3504"/>
    <n v="3154"/>
    <s v="10/11/2023"/>
    <s v="Complaint"/>
    <s v="Pending"/>
    <s v="2/2/2023"/>
    <n v="1"/>
    <x v="7"/>
    <x v="0"/>
  </r>
  <r>
    <n v="3155"/>
    <s v="Robert"/>
    <s v="Anderson"/>
    <n v="61"/>
    <x v="1"/>
    <s v="Address_3155"/>
    <x v="8"/>
    <n v="19458798008"/>
    <s v="robert.anderson@kag.com"/>
    <x v="1"/>
    <n v="9445.2000000000007"/>
    <s v="10/4/2019"/>
    <s v="2/20/2023"/>
    <n v="3155"/>
    <n v="45048"/>
    <x v="2"/>
    <n v="1450.8"/>
    <n v="10896"/>
    <x v="18"/>
    <n v="3155"/>
    <n v="1752.97"/>
    <x v="2"/>
    <n v="2.83"/>
    <n v="24"/>
    <s v="2/10/2020"/>
    <x v="1"/>
    <n v="3155"/>
    <x v="2"/>
    <n v="9514.0499999999993"/>
    <n v="2850.2"/>
    <n v="142.51"/>
    <s v="1/24/2023"/>
    <s v="8/2/2023"/>
    <n v="7922"/>
    <n v="3155"/>
    <s v="9/22/2023"/>
    <s v="Suggestion"/>
    <s v="Pending"/>
    <s v="4/30/2023"/>
    <n v="1"/>
    <x v="10"/>
    <x v="3"/>
  </r>
  <r>
    <n v="3156"/>
    <s v="Michael"/>
    <s v="Thompson"/>
    <n v="22"/>
    <x v="1"/>
    <s v="Address_3156"/>
    <x v="7"/>
    <n v="19458798009"/>
    <s v="michael.thompson@kag.com"/>
    <x v="0"/>
    <n v="2823.4"/>
    <s v="10/30/2007"/>
    <s v="8/1/2023"/>
    <n v="3156"/>
    <n v="45205"/>
    <x v="2"/>
    <n v="375.9"/>
    <n v="3199.3"/>
    <x v="37"/>
    <n v="3156"/>
    <n v="46219.9"/>
    <x v="2"/>
    <n v="4.4400000000000004"/>
    <n v="36"/>
    <s v="5/6/2021"/>
    <x v="1"/>
    <n v="3156"/>
    <x v="0"/>
    <n v="1477"/>
    <n v="3350.01"/>
    <n v="167.5"/>
    <s v="12/26/2023"/>
    <s v="1/28/2023"/>
    <n v="4453"/>
    <n v="3156"/>
    <s v="9/2/2023"/>
    <s v="Praise"/>
    <s v="Resolved"/>
    <s v="6/26/2023"/>
    <n v="1"/>
    <x v="8"/>
    <x v="2"/>
  </r>
  <r>
    <n v="3157"/>
    <s v="Daniel"/>
    <s v="Ramirez"/>
    <n v="21"/>
    <x v="1"/>
    <s v="Address_3157"/>
    <x v="5"/>
    <n v="19458798010"/>
    <s v="daniel.ramirez@kag.com"/>
    <x v="0"/>
    <n v="9224.2900000000009"/>
    <s v="10/22/2013"/>
    <s v="5/5/2023"/>
    <n v="3157"/>
    <n v="44951"/>
    <x v="1"/>
    <n v="2903.11"/>
    <n v="6321.18"/>
    <x v="42"/>
    <n v="3157"/>
    <n v="20706.73"/>
    <x v="2"/>
    <n v="9.2899999999999991"/>
    <n v="24"/>
    <s v="7/23/2020"/>
    <x v="0"/>
    <n v="3157"/>
    <x v="0"/>
    <n v="4231.9399999999996"/>
    <n v="4065.79"/>
    <n v="203.29"/>
    <s v="5/12/2023"/>
    <s v="4/4/2023"/>
    <n v="6774"/>
    <n v="3157"/>
    <s v="6/7/2023"/>
    <s v="Praise"/>
    <s v="Pending"/>
    <s v="8/12/2023"/>
    <n v="1"/>
    <x v="3"/>
    <x v="2"/>
  </r>
  <r>
    <n v="3158"/>
    <s v="Sandra"/>
    <s v="Thomas"/>
    <n v="24"/>
    <x v="2"/>
    <s v="Address_3158"/>
    <x v="34"/>
    <n v="19458798011"/>
    <s v="sandra.thomas@kag.com"/>
    <x v="1"/>
    <n v="8684.77"/>
    <s v="12/27/2004"/>
    <s v="9/26/2023"/>
    <n v="3158"/>
    <n v="45082"/>
    <x v="2"/>
    <n v="2381.15"/>
    <n v="11065.92"/>
    <x v="77"/>
    <n v="3158"/>
    <n v="11460.96"/>
    <x v="2"/>
    <n v="7.7"/>
    <n v="12"/>
    <s v="11/16/2021"/>
    <x v="2"/>
    <n v="3158"/>
    <x v="2"/>
    <n v="7310.51"/>
    <n v="1226.31"/>
    <n v="61.32"/>
    <s v="1/21/2023"/>
    <s v="3/13/2023"/>
    <n v="6699"/>
    <n v="3158"/>
    <s v="7/20/2023"/>
    <s v="Complaint"/>
    <s v="Resolved"/>
    <s v="9/26/2023"/>
    <n v="1"/>
    <x v="7"/>
    <x v="2"/>
  </r>
  <r>
    <n v="3159"/>
    <s v="Paul"/>
    <s v="Torres"/>
    <n v="65"/>
    <x v="1"/>
    <s v="Address_3159"/>
    <x v="14"/>
    <n v="19458798012"/>
    <s v="paul.torres@kag.com"/>
    <x v="0"/>
    <n v="4126.57"/>
    <s v="3/11/2008"/>
    <s v="2/9/2023"/>
    <n v="3159"/>
    <n v="45025"/>
    <x v="2"/>
    <n v="541.25"/>
    <n v="4667.82"/>
    <x v="28"/>
    <n v="3159"/>
    <n v="28787.97"/>
    <x v="2"/>
    <n v="4.3600000000000003"/>
    <n v="24"/>
    <s v="1/30/2020"/>
    <x v="2"/>
    <n v="3159"/>
    <x v="0"/>
    <n v="2752.63"/>
    <n v="3194.24"/>
    <n v="159.71"/>
    <s v="7/3/2023"/>
    <s v="3/18/2023"/>
    <n v="8364"/>
    <n v="3159"/>
    <s v="10/11/2023"/>
    <s v="Complaint"/>
    <s v="Resolved"/>
    <s v="2/5/2023"/>
    <n v="1"/>
    <x v="1"/>
    <x v="3"/>
  </r>
  <r>
    <n v="3160"/>
    <s v="Nancy"/>
    <s v="Lee"/>
    <n v="20"/>
    <x v="2"/>
    <s v="Address_3160"/>
    <x v="19"/>
    <n v="19458798013"/>
    <s v="nancy.lee@kag.com"/>
    <x v="1"/>
    <n v="146.31"/>
    <s v="1/15/2012"/>
    <s v="6/3/2023"/>
    <n v="3160"/>
    <n v="45276"/>
    <x v="2"/>
    <n v="2324.63"/>
    <n v="2470.94"/>
    <x v="57"/>
    <n v="3160"/>
    <n v="24906.400000000001"/>
    <x v="1"/>
    <n v="3.93"/>
    <n v="60"/>
    <s v="4/12/2020"/>
    <x v="0"/>
    <n v="3160"/>
    <x v="0"/>
    <n v="5780.4"/>
    <n v="20.54"/>
    <n v="1.03"/>
    <s v="3/8/2023"/>
    <s v="11/17/2023"/>
    <n v="3053"/>
    <n v="3160"/>
    <s v="6/2/2023"/>
    <s v="Complaint"/>
    <s v="Resolved"/>
    <s v="9/26/2023"/>
    <n v="1"/>
    <x v="0"/>
    <x v="2"/>
  </r>
  <r>
    <n v="3161"/>
    <s v="Ronald"/>
    <s v="Anderson"/>
    <n v="38"/>
    <x v="2"/>
    <s v="Address_3161"/>
    <x v="22"/>
    <n v="19458798014"/>
    <s v="ronald.anderson@kag.com"/>
    <x v="1"/>
    <n v="8464.27"/>
    <s v="7/4/2018"/>
    <s v="12/26/2023"/>
    <n v="3161"/>
    <n v="45145"/>
    <x v="2"/>
    <n v="404.03"/>
    <n v="8060.24"/>
    <x v="81"/>
    <n v="3161"/>
    <n v="49992.29"/>
    <x v="2"/>
    <n v="9.2899999999999991"/>
    <n v="60"/>
    <s v="2/8/2022"/>
    <x v="2"/>
    <n v="3161"/>
    <x v="0"/>
    <n v="6610.65"/>
    <n v="4996.2700000000004"/>
    <n v="249.81"/>
    <s v="2/25/2023"/>
    <s v="3/24/2023"/>
    <n v="6216"/>
    <n v="3161"/>
    <s v="1/13/2023"/>
    <s v="Complaint"/>
    <s v="Pending"/>
    <s v="5/10/2023"/>
    <n v="1"/>
    <x v="5"/>
    <x v="0"/>
  </r>
  <r>
    <n v="3162"/>
    <s v="Christopher"/>
    <s v="Taylor"/>
    <n v="51"/>
    <x v="2"/>
    <s v="Address_3162"/>
    <x v="13"/>
    <n v="19458798015"/>
    <s v="christopher.taylor@kag.com"/>
    <x v="1"/>
    <n v="2939.05"/>
    <s v="12/24/2002"/>
    <s v="6/7/2023"/>
    <n v="3162"/>
    <n v="45126"/>
    <x v="0"/>
    <n v="4658.33"/>
    <n v="-1719.28"/>
    <x v="13"/>
    <n v="3162"/>
    <n v="44536.74"/>
    <x v="1"/>
    <n v="9"/>
    <n v="60"/>
    <s v="2/27/2020"/>
    <x v="2"/>
    <n v="3162"/>
    <x v="1"/>
    <n v="2507.62"/>
    <n v="2092.0300000000002"/>
    <n v="104.6"/>
    <s v="7/26/2023"/>
    <s v="2/9/2023"/>
    <n v="1474"/>
    <n v="3162"/>
    <s v="10/8/2023"/>
    <s v="Suggestion"/>
    <s v="Pending"/>
    <s v="5/10/2023"/>
    <n v="1"/>
    <x v="2"/>
    <x v="1"/>
  </r>
  <r>
    <n v="3163"/>
    <s v="Matthew"/>
    <s v="Roberts"/>
    <n v="66"/>
    <x v="0"/>
    <s v="Address_3163"/>
    <x v="35"/>
    <n v="19458798016"/>
    <s v="matthew.roberts@kag.com"/>
    <x v="0"/>
    <n v="7583.28"/>
    <s v="2/1/2004"/>
    <s v="10/21/2023"/>
    <n v="3163"/>
    <n v="45009"/>
    <x v="2"/>
    <n v="1302.8"/>
    <n v="6280.48"/>
    <x v="69"/>
    <n v="3163"/>
    <n v="14284.01"/>
    <x v="0"/>
    <n v="6.44"/>
    <n v="48"/>
    <s v="5/30/2021"/>
    <x v="2"/>
    <n v="3163"/>
    <x v="1"/>
    <n v="7160.8"/>
    <n v="992.34"/>
    <n v="49.62"/>
    <s v="9/26/2023"/>
    <s v="6/3/2023"/>
    <n v="9402"/>
    <n v="3163"/>
    <s v="5/18/2023"/>
    <s v="Suggestion"/>
    <s v="Resolved"/>
    <s v="4/3/2023"/>
    <n v="1"/>
    <x v="11"/>
    <x v="3"/>
  </r>
  <r>
    <n v="3164"/>
    <s v="Charles"/>
    <s v="Torres"/>
    <n v="26"/>
    <x v="2"/>
    <s v="Address_3164"/>
    <x v="14"/>
    <n v="19458798017"/>
    <s v="charles.torres@kag.com"/>
    <x v="0"/>
    <n v="5757.99"/>
    <s v="4/28/2015"/>
    <s v="12/27/2023"/>
    <n v="3164"/>
    <n v="45291"/>
    <x v="0"/>
    <n v="3626.87"/>
    <n v="2131.12"/>
    <x v="65"/>
    <n v="3164"/>
    <n v="35187.760000000002"/>
    <x v="0"/>
    <n v="4.22"/>
    <n v="60"/>
    <s v="3/31/2021"/>
    <x v="0"/>
    <n v="3164"/>
    <x v="2"/>
    <n v="1341.56"/>
    <n v="3222.6"/>
    <n v="161.13"/>
    <s v="6/16/2023"/>
    <s v="4/27/2023"/>
    <n v="6695"/>
    <n v="3164"/>
    <s v="9/4/2023"/>
    <s v="Suggestion"/>
    <s v="Pending"/>
    <s v="1/30/2023"/>
    <n v="1"/>
    <x v="0"/>
    <x v="4"/>
  </r>
  <r>
    <n v="3165"/>
    <s v="Barbara"/>
    <s v="Gonzalez"/>
    <n v="37"/>
    <x v="2"/>
    <s v="Address_3165"/>
    <x v="9"/>
    <n v="19458798018"/>
    <s v="barbara.gonzalez@kag.com"/>
    <x v="1"/>
    <n v="2294.48"/>
    <s v="9/15/2003"/>
    <s v="9/29/2023"/>
    <n v="3165"/>
    <n v="45290"/>
    <x v="0"/>
    <n v="1263.73"/>
    <n v="3558.21"/>
    <x v="25"/>
    <n v="3165"/>
    <n v="19971.560000000001"/>
    <x v="1"/>
    <n v="8.1300000000000008"/>
    <n v="60"/>
    <s v="2/6/2021"/>
    <x v="0"/>
    <n v="3165"/>
    <x v="0"/>
    <n v="1252.3699999999999"/>
    <n v="2670.48"/>
    <n v="133.52000000000001"/>
    <s v="2/9/2023"/>
    <s v="9/6/2023"/>
    <n v="6979"/>
    <n v="3165"/>
    <s v="4/20/2023"/>
    <s v="Praise"/>
    <s v="Resolved"/>
    <s v="2/3/2023"/>
    <n v="1"/>
    <x v="0"/>
    <x v="0"/>
  </r>
  <r>
    <n v="3166"/>
    <s v="Kenneth"/>
    <s v="Jackson"/>
    <n v="57"/>
    <x v="0"/>
    <s v="Address_3166"/>
    <x v="4"/>
    <n v="19458798019"/>
    <s v="kenneth.jackson@kag.com"/>
    <x v="1"/>
    <n v="6517.3"/>
    <s v="8/18/2005"/>
    <s v="4/20/2023"/>
    <n v="3166"/>
    <n v="45202"/>
    <x v="2"/>
    <n v="2377.8200000000002"/>
    <n v="8895.1200000000008"/>
    <x v="90"/>
    <n v="3166"/>
    <n v="18857.45"/>
    <x v="2"/>
    <n v="6.97"/>
    <n v="12"/>
    <s v="8/19/2021"/>
    <x v="1"/>
    <n v="3166"/>
    <x v="2"/>
    <n v="7674.89"/>
    <n v="15.9"/>
    <n v="0.8"/>
    <s v="3/17/2023"/>
    <s v="10/4/2023"/>
    <n v="411"/>
    <n v="3166"/>
    <s v="3/16/2023"/>
    <s v="Suggestion"/>
    <s v="Resolved"/>
    <s v="6/13/2023"/>
    <n v="1"/>
    <x v="8"/>
    <x v="1"/>
  </r>
  <r>
    <n v="3167"/>
    <s v="Steven"/>
    <s v="Robinson"/>
    <n v="29"/>
    <x v="2"/>
    <s v="Address_3167"/>
    <x v="5"/>
    <n v="19458798020"/>
    <s v="steven.robinson@kag.com"/>
    <x v="0"/>
    <n v="7671.92"/>
    <s v="11/28/2003"/>
    <s v="8/22/2023"/>
    <n v="3167"/>
    <n v="45148"/>
    <x v="0"/>
    <n v="4667"/>
    <n v="3004.92"/>
    <x v="0"/>
    <n v="3167"/>
    <n v="18988.259999999998"/>
    <x v="1"/>
    <n v="6.08"/>
    <n v="60"/>
    <s v="11/3/2022"/>
    <x v="1"/>
    <n v="3167"/>
    <x v="2"/>
    <n v="6867.86"/>
    <n v="2009.24"/>
    <n v="100.46"/>
    <s v="1/10/2023"/>
    <s v="12/19/2023"/>
    <n v="932"/>
    <n v="3167"/>
    <s v="4/17/2023"/>
    <s v="Suggestion"/>
    <s v="Pending"/>
    <s v="2/8/2023"/>
    <n v="1"/>
    <x v="5"/>
    <x v="4"/>
  </r>
  <r>
    <n v="3168"/>
    <s v="Stephanie"/>
    <s v="Hall"/>
    <n v="56"/>
    <x v="1"/>
    <s v="Address_3168"/>
    <x v="38"/>
    <n v="19458798021"/>
    <s v="stephanie.hall@kag.com"/>
    <x v="0"/>
    <n v="4797.01"/>
    <s v="10/4/2001"/>
    <s v="11/7/2023"/>
    <n v="3168"/>
    <n v="44955"/>
    <x v="2"/>
    <n v="4359.72"/>
    <n v="437.29"/>
    <x v="64"/>
    <n v="3168"/>
    <n v="32323.5"/>
    <x v="1"/>
    <n v="7.65"/>
    <n v="48"/>
    <s v="6/15/2022"/>
    <x v="1"/>
    <n v="3168"/>
    <x v="1"/>
    <n v="7883.5"/>
    <n v="4139.9799999999996"/>
    <n v="207"/>
    <s v="3/19/2023"/>
    <s v="3/4/2023"/>
    <n v="491"/>
    <n v="3168"/>
    <s v="2/11/2023"/>
    <s v="Praise"/>
    <s v="Resolved"/>
    <s v="2/25/2023"/>
    <n v="-1"/>
    <x v="3"/>
    <x v="1"/>
  </r>
  <r>
    <n v="3169"/>
    <s v="Patricia"/>
    <s v="Moore"/>
    <n v="63"/>
    <x v="1"/>
    <s v="Address_3169"/>
    <x v="18"/>
    <n v="19458798022"/>
    <s v="patricia.moore@kag.com"/>
    <x v="1"/>
    <n v="7504.31"/>
    <s v="6/24/2013"/>
    <s v="6/26/2023"/>
    <n v="3169"/>
    <n v="45062"/>
    <x v="0"/>
    <n v="3896.61"/>
    <n v="3607.7"/>
    <x v="37"/>
    <n v="3169"/>
    <n v="27361.21"/>
    <x v="1"/>
    <n v="2.21"/>
    <n v="48"/>
    <s v="7/29/2020"/>
    <x v="0"/>
    <n v="3169"/>
    <x v="0"/>
    <n v="1131.44"/>
    <n v="1295.98"/>
    <n v="64.8"/>
    <s v="8/30/2023"/>
    <s v="2/12/2023"/>
    <n v="5967"/>
    <n v="3169"/>
    <s v="7/23/2023"/>
    <s v="Complaint"/>
    <s v="Resolved"/>
    <s v="4/29/2023"/>
    <n v="1"/>
    <x v="10"/>
    <x v="3"/>
  </r>
  <r>
    <n v="3170"/>
    <s v="Carol"/>
    <s v="Wilson"/>
    <n v="45"/>
    <x v="0"/>
    <s v="Address_3170"/>
    <x v="6"/>
    <n v="19458798023"/>
    <s v="carol.wilson@kag.com"/>
    <x v="1"/>
    <n v="4109.22"/>
    <s v="7/31/2013"/>
    <s v="5/7/2023"/>
    <n v="3170"/>
    <n v="44988"/>
    <x v="1"/>
    <n v="3953.05"/>
    <n v="8062.27"/>
    <x v="8"/>
    <n v="3170"/>
    <n v="37997.449999999997"/>
    <x v="1"/>
    <n v="9.3699999999999992"/>
    <n v="36"/>
    <s v="5/4/2021"/>
    <x v="0"/>
    <n v="3170"/>
    <x v="0"/>
    <n v="1701.48"/>
    <n v="4800.3500000000004"/>
    <n v="240.02"/>
    <s v="2/12/2023"/>
    <s v="3/6/2023"/>
    <n v="2679"/>
    <n v="3170"/>
    <s v="8/3/2023"/>
    <s v="Complaint"/>
    <s v="Resolved"/>
    <s v="11/15/2023"/>
    <n v="1"/>
    <x v="11"/>
    <x v="0"/>
  </r>
  <r>
    <n v="3171"/>
    <s v="John"/>
    <s v="Scott"/>
    <n v="65"/>
    <x v="0"/>
    <s v="Address_3171"/>
    <x v="20"/>
    <n v="19458798024"/>
    <s v="john.scott@kag.com"/>
    <x v="1"/>
    <n v="9804.49"/>
    <s v="6/17/2020"/>
    <s v="3/21/2023"/>
    <n v="3171"/>
    <n v="45092"/>
    <x v="2"/>
    <n v="4119.08"/>
    <n v="13923.57"/>
    <x v="13"/>
    <n v="3171"/>
    <n v="8496.31"/>
    <x v="1"/>
    <n v="9.76"/>
    <n v="48"/>
    <s v="1/13/2021"/>
    <x v="0"/>
    <n v="3171"/>
    <x v="1"/>
    <n v="3762.88"/>
    <n v="4322.8500000000004"/>
    <n v="216.14"/>
    <s v="8/12/2023"/>
    <s v="5/6/2023"/>
    <n v="8470"/>
    <n v="3171"/>
    <s v="5/7/2023"/>
    <s v="Praise"/>
    <s v="Pending"/>
    <s v="2/21/2023"/>
    <n v="-1"/>
    <x v="7"/>
    <x v="3"/>
  </r>
  <r>
    <n v="3172"/>
    <s v="Lisa"/>
    <s v="Scott"/>
    <n v="50"/>
    <x v="2"/>
    <s v="Address_3172"/>
    <x v="20"/>
    <n v="19458798025"/>
    <s v="lisa.scott@kag.com"/>
    <x v="0"/>
    <n v="2474.1"/>
    <s v="7/2/2002"/>
    <s v="2/21/2023"/>
    <n v="3172"/>
    <n v="45057"/>
    <x v="2"/>
    <n v="3715.75"/>
    <n v="6189.85"/>
    <x v="1"/>
    <n v="3172"/>
    <n v="21845.93"/>
    <x v="2"/>
    <n v="4.1900000000000004"/>
    <n v="60"/>
    <s v="8/8/2021"/>
    <x v="0"/>
    <n v="3172"/>
    <x v="1"/>
    <n v="1931.25"/>
    <n v="1854.26"/>
    <n v="92.71"/>
    <s v="11/21/2023"/>
    <s v="10/24/2023"/>
    <n v="8135"/>
    <n v="3172"/>
    <s v="1/25/2023"/>
    <s v="Complaint"/>
    <s v="Resolved"/>
    <s v="6/5/2023"/>
    <n v="1"/>
    <x v="10"/>
    <x v="1"/>
  </r>
  <r>
    <n v="3173"/>
    <s v="Steven"/>
    <s v="Martin"/>
    <n v="27"/>
    <x v="2"/>
    <s v="Address_3173"/>
    <x v="31"/>
    <n v="19458798026"/>
    <s v="steven.martin@kag.com"/>
    <x v="0"/>
    <n v="7800.76"/>
    <s v="8/5/2010"/>
    <s v="11/1/2023"/>
    <n v="3173"/>
    <n v="45185"/>
    <x v="0"/>
    <n v="4485.3100000000004"/>
    <n v="12286.07"/>
    <x v="94"/>
    <n v="3173"/>
    <n v="43155.83"/>
    <x v="0"/>
    <n v="9.52"/>
    <n v="24"/>
    <s v="3/6/2020"/>
    <x v="0"/>
    <n v="3173"/>
    <x v="2"/>
    <n v="3984.47"/>
    <n v="2005.52"/>
    <n v="100.28"/>
    <s v="6/18/2023"/>
    <s v="5/28/2023"/>
    <n v="9618"/>
    <n v="3173"/>
    <s v="1/15/2023"/>
    <s v="Complaint"/>
    <s v="Pending"/>
    <s v="7/31/2023"/>
    <n v="1"/>
    <x v="6"/>
    <x v="4"/>
  </r>
  <r>
    <n v="3174"/>
    <s v="Thomas"/>
    <s v="Jackson"/>
    <n v="28"/>
    <x v="2"/>
    <s v="Address_3174"/>
    <x v="6"/>
    <n v="19458798027"/>
    <s v="thomas.jackson@kag.com"/>
    <x v="1"/>
    <n v="7521.06"/>
    <s v="1/31/2017"/>
    <s v="10/31/2023"/>
    <n v="3174"/>
    <n v="45237"/>
    <x v="1"/>
    <n v="1757.67"/>
    <n v="9278.73"/>
    <x v="91"/>
    <n v="3174"/>
    <n v="1155.06"/>
    <x v="1"/>
    <n v="8.16"/>
    <n v="36"/>
    <s v="7/30/2021"/>
    <x v="2"/>
    <n v="3174"/>
    <x v="0"/>
    <n v="6043.96"/>
    <n v="2262.15"/>
    <n v="113.11"/>
    <s v="2/25/2023"/>
    <s v="10/2/2023"/>
    <n v="4324"/>
    <n v="3174"/>
    <s v="8/17/2023"/>
    <s v="Praise"/>
    <s v="Resolved"/>
    <s v="5/20/2023"/>
    <n v="1"/>
    <x v="4"/>
    <x v="4"/>
  </r>
  <r>
    <n v="3175"/>
    <s v="Nancy"/>
    <s v="Hall"/>
    <n v="24"/>
    <x v="0"/>
    <s v="Address_3175"/>
    <x v="22"/>
    <n v="19458798028"/>
    <s v="nancy.hall@kag.com"/>
    <x v="0"/>
    <n v="5341.48"/>
    <s v="5/14/2006"/>
    <s v="11/26/2023"/>
    <n v="3175"/>
    <n v="45132"/>
    <x v="2"/>
    <n v="2635.38"/>
    <n v="2706.1"/>
    <x v="4"/>
    <n v="3175"/>
    <n v="31551.119999999999"/>
    <x v="2"/>
    <n v="9.4700000000000006"/>
    <n v="48"/>
    <s v="1/26/2021"/>
    <x v="1"/>
    <n v="3175"/>
    <x v="0"/>
    <n v="5972.06"/>
    <n v="3185.76"/>
    <n v="159.29"/>
    <s v="9/1/2023"/>
    <s v="9/6/2023"/>
    <n v="3019"/>
    <n v="3175"/>
    <s v="10/27/2023"/>
    <s v="Suggestion"/>
    <s v="Pending"/>
    <s v="9/29/2023"/>
    <n v="1"/>
    <x v="2"/>
    <x v="2"/>
  </r>
  <r>
    <n v="3176"/>
    <s v="Kimberly"/>
    <s v="Baker"/>
    <n v="35"/>
    <x v="2"/>
    <s v="Address_3176"/>
    <x v="9"/>
    <n v="19458798029"/>
    <s v="kimberly.baker@kag.com"/>
    <x v="0"/>
    <n v="3568.35"/>
    <s v="9/19/2002"/>
    <s v="3/23/2023"/>
    <n v="3176"/>
    <n v="45089"/>
    <x v="0"/>
    <n v="3235.61"/>
    <n v="6803.96"/>
    <x v="41"/>
    <n v="3176"/>
    <n v="39501.11"/>
    <x v="1"/>
    <n v="9.26"/>
    <n v="36"/>
    <s v="2/15/2022"/>
    <x v="0"/>
    <n v="3176"/>
    <x v="0"/>
    <n v="1823.11"/>
    <n v="1638.91"/>
    <n v="81.95"/>
    <s v="3/17/2023"/>
    <s v="5/29/2023"/>
    <n v="4174"/>
    <n v="3176"/>
    <s v="10/17/2023"/>
    <s v="Praise"/>
    <s v="Pending"/>
    <s v="2/15/2023"/>
    <n v="1"/>
    <x v="7"/>
    <x v="4"/>
  </r>
  <r>
    <n v="3177"/>
    <s v="Betty"/>
    <s v="Miller"/>
    <n v="36"/>
    <x v="1"/>
    <s v="Address_3177"/>
    <x v="5"/>
    <n v="19458798030"/>
    <s v="betty.miller@kag.com"/>
    <x v="1"/>
    <n v="4513.0200000000004"/>
    <s v="7/27/2012"/>
    <s v="10/21/2023"/>
    <n v="3177"/>
    <n v="45226"/>
    <x v="0"/>
    <n v="997"/>
    <n v="3516.02"/>
    <x v="94"/>
    <n v="3177"/>
    <n v="19808.87"/>
    <x v="1"/>
    <n v="2.81"/>
    <n v="12"/>
    <s v="11/28/2022"/>
    <x v="1"/>
    <n v="3177"/>
    <x v="0"/>
    <n v="1646.64"/>
    <n v="5.29"/>
    <n v="0.26"/>
    <s v="12/21/2023"/>
    <s v="6/12/2023"/>
    <n v="5306"/>
    <n v="3177"/>
    <s v="8/10/2023"/>
    <s v="Suggestion"/>
    <s v="Pending"/>
    <s v="4/30/2023"/>
    <n v="1"/>
    <x v="8"/>
    <x v="0"/>
  </r>
  <r>
    <n v="3178"/>
    <s v="Kevin"/>
    <s v="Baker"/>
    <n v="31"/>
    <x v="1"/>
    <s v="Address_3178"/>
    <x v="35"/>
    <n v="19458798031"/>
    <s v="kevin.baker@kag.com"/>
    <x v="0"/>
    <n v="6331.93"/>
    <s v="9/28/2009"/>
    <s v="9/30/2023"/>
    <n v="3178"/>
    <n v="45098"/>
    <x v="2"/>
    <n v="2521.2800000000002"/>
    <n v="3810.65"/>
    <x v="86"/>
    <n v="3178"/>
    <n v="44297.18"/>
    <x v="1"/>
    <n v="3.34"/>
    <n v="60"/>
    <s v="12/23/2022"/>
    <x v="0"/>
    <n v="3178"/>
    <x v="1"/>
    <n v="1399.53"/>
    <n v="2182.96"/>
    <n v="109.15"/>
    <s v="12/6/2023"/>
    <s v="7/31/2023"/>
    <n v="6598"/>
    <n v="3178"/>
    <s v="9/13/2023"/>
    <s v="Complaint"/>
    <s v="Resolved"/>
    <s v="7/13/2023"/>
    <n v="1"/>
    <x v="7"/>
    <x v="4"/>
  </r>
  <r>
    <n v="3179"/>
    <s v="Kenneth"/>
    <s v="Brown"/>
    <n v="34"/>
    <x v="2"/>
    <s v="Address_3179"/>
    <x v="7"/>
    <n v="19458798032"/>
    <s v="kenneth.brown@kag.com"/>
    <x v="0"/>
    <n v="5350.46"/>
    <s v="11/4/2016"/>
    <s v="2/10/2023"/>
    <n v="3179"/>
    <n v="45095"/>
    <x v="0"/>
    <n v="629.16"/>
    <n v="5979.62"/>
    <x v="37"/>
    <n v="3179"/>
    <n v="37048.89"/>
    <x v="0"/>
    <n v="3.35"/>
    <n v="60"/>
    <s v="1/15/2022"/>
    <x v="1"/>
    <n v="3179"/>
    <x v="0"/>
    <n v="8917.2099999999991"/>
    <n v="2473.87"/>
    <n v="123.69"/>
    <s v="6/24/2023"/>
    <s v="4/16/2023"/>
    <n v="7518"/>
    <n v="3179"/>
    <s v="11/13/2023"/>
    <s v="Complaint"/>
    <s v="Resolved"/>
    <s v="4/2/2023"/>
    <n v="-1"/>
    <x v="7"/>
    <x v="4"/>
  </r>
  <r>
    <n v="3180"/>
    <s v="Joshua"/>
    <s v="King"/>
    <n v="40"/>
    <x v="0"/>
    <s v="Address_3180"/>
    <x v="38"/>
    <n v="19458798033"/>
    <s v="joshua.king@kag.com"/>
    <x v="1"/>
    <n v="7639.25"/>
    <s v="8/19/2003"/>
    <s v="11/6/2023"/>
    <n v="3180"/>
    <n v="45081"/>
    <x v="2"/>
    <n v="3062.09"/>
    <n v="4577.16"/>
    <x v="73"/>
    <n v="3180"/>
    <n v="30696.36"/>
    <x v="2"/>
    <n v="1.85"/>
    <n v="36"/>
    <s v="7/28/2020"/>
    <x v="0"/>
    <n v="3180"/>
    <x v="2"/>
    <n v="7861.75"/>
    <n v="3546.69"/>
    <n v="177.33"/>
    <s v="2/9/2023"/>
    <s v="12/21/2023"/>
    <n v="9232"/>
    <n v="3180"/>
    <s v="1/19/2023"/>
    <s v="Praise"/>
    <s v="Resolved"/>
    <s v="1/16/2023"/>
    <n v="-1"/>
    <x v="7"/>
    <x v="0"/>
  </r>
  <r>
    <n v="3181"/>
    <s v="Lisa"/>
    <s v="Johnson"/>
    <n v="36"/>
    <x v="1"/>
    <s v="Address_3181"/>
    <x v="33"/>
    <n v="19458798034"/>
    <s v="lisa.johnson@kag.com"/>
    <x v="1"/>
    <n v="3670.75"/>
    <s v="6/5/2021"/>
    <s v="10/23/2023"/>
    <n v="3181"/>
    <n v="45018"/>
    <x v="1"/>
    <n v="497.13"/>
    <n v="4167.88"/>
    <x v="53"/>
    <n v="3181"/>
    <n v="10717.8"/>
    <x v="2"/>
    <n v="4.58"/>
    <n v="48"/>
    <s v="6/29/2022"/>
    <x v="0"/>
    <n v="3181"/>
    <x v="0"/>
    <n v="8412.9699999999993"/>
    <n v="90.78"/>
    <n v="4.54"/>
    <s v="7/3/2023"/>
    <s v="9/4/2023"/>
    <n v="4085"/>
    <n v="3181"/>
    <s v="3/2/2023"/>
    <s v="Suggestion"/>
    <s v="Pending"/>
    <s v="8/9/2023"/>
    <n v="1"/>
    <x v="1"/>
    <x v="0"/>
  </r>
  <r>
    <n v="3182"/>
    <s v="Ronald"/>
    <s v="Jones"/>
    <n v="62"/>
    <x v="0"/>
    <s v="Address_3182"/>
    <x v="23"/>
    <n v="19458798035"/>
    <s v="ronald.jones@kag.com"/>
    <x v="0"/>
    <n v="1161.73"/>
    <s v="12/26/2010"/>
    <s v="10/14/2023"/>
    <n v="3182"/>
    <n v="45082"/>
    <x v="1"/>
    <n v="2521.73"/>
    <n v="3683.46"/>
    <x v="49"/>
    <n v="3182"/>
    <n v="33835.089999999997"/>
    <x v="1"/>
    <n v="4.26"/>
    <n v="24"/>
    <s v="4/27/2022"/>
    <x v="1"/>
    <n v="3182"/>
    <x v="0"/>
    <n v="1168.69"/>
    <n v="3159.88"/>
    <n v="157.99"/>
    <s v="9/19/2023"/>
    <s v="8/2/2023"/>
    <n v="4374"/>
    <n v="3182"/>
    <s v="11/24/2023"/>
    <s v="Complaint"/>
    <s v="Pending"/>
    <s v="3/16/2023"/>
    <n v="1"/>
    <x v="7"/>
    <x v="3"/>
  </r>
  <r>
    <n v="3183"/>
    <s v="Thomas"/>
    <s v="Martinez"/>
    <n v="20"/>
    <x v="1"/>
    <s v="Address_3183"/>
    <x v="7"/>
    <n v="19458798036"/>
    <s v="thomas.martinez@kag.com"/>
    <x v="0"/>
    <n v="5105.3900000000003"/>
    <s v="4/26/2015"/>
    <s v="12/12/2023"/>
    <n v="3183"/>
    <n v="44931"/>
    <x v="1"/>
    <n v="2313.62"/>
    <n v="2791.77"/>
    <x v="21"/>
    <n v="3183"/>
    <n v="41854.58"/>
    <x v="2"/>
    <n v="4.0999999999999996"/>
    <n v="48"/>
    <s v="5/2/2022"/>
    <x v="2"/>
    <n v="3183"/>
    <x v="2"/>
    <n v="7462.43"/>
    <n v="381.09"/>
    <n v="19.05"/>
    <s v="3/17/2023"/>
    <s v="6/11/2023"/>
    <n v="6358"/>
    <n v="3183"/>
    <s v="1/10/2023"/>
    <s v="Praise"/>
    <s v="Pending"/>
    <s v="8/7/2023"/>
    <n v="1"/>
    <x v="3"/>
    <x v="2"/>
  </r>
  <r>
    <n v="3184"/>
    <s v="Kimberly"/>
    <s v="Young"/>
    <n v="51"/>
    <x v="2"/>
    <s v="Address_3184"/>
    <x v="3"/>
    <n v="19458798037"/>
    <s v="kimberly.young@kag.com"/>
    <x v="1"/>
    <n v="2664.22"/>
    <s v="6/13/2007"/>
    <s v="6/3/2023"/>
    <n v="3184"/>
    <n v="45097"/>
    <x v="1"/>
    <n v="567.84"/>
    <n v="3232.06"/>
    <x v="3"/>
    <n v="3184"/>
    <n v="36765.54"/>
    <x v="0"/>
    <n v="4.1399999999999997"/>
    <n v="36"/>
    <s v="8/26/2020"/>
    <x v="0"/>
    <n v="3184"/>
    <x v="0"/>
    <n v="6701.26"/>
    <n v="2626.85"/>
    <n v="131.34"/>
    <s v="9/1/2023"/>
    <s v="2/11/2023"/>
    <n v="9154"/>
    <n v="3184"/>
    <s v="9/21/2023"/>
    <s v="Praise"/>
    <s v="Pending"/>
    <s v="12/31/2023"/>
    <n v="1"/>
    <x v="7"/>
    <x v="1"/>
  </r>
  <r>
    <n v="3185"/>
    <s v="Jennifer"/>
    <s v="Adams"/>
    <n v="42"/>
    <x v="2"/>
    <s v="Address_3185"/>
    <x v="17"/>
    <n v="19458798038"/>
    <s v="jennifer.adams@kag.com"/>
    <x v="0"/>
    <n v="6204.72"/>
    <s v="11/25/2004"/>
    <s v="8/20/2023"/>
    <n v="3185"/>
    <n v="45117"/>
    <x v="0"/>
    <n v="2202.29"/>
    <n v="4002.43"/>
    <x v="32"/>
    <n v="3185"/>
    <n v="29167.99"/>
    <x v="1"/>
    <n v="1.56"/>
    <n v="48"/>
    <s v="7/9/2022"/>
    <x v="2"/>
    <n v="3185"/>
    <x v="1"/>
    <n v="1873.7"/>
    <n v="1005.52"/>
    <n v="50.28"/>
    <s v="3/13/2023"/>
    <s v="10/29/2023"/>
    <n v="8442"/>
    <n v="3185"/>
    <s v="8/23/2023"/>
    <s v="Suggestion"/>
    <s v="Pending"/>
    <s v="1/2/2023"/>
    <n v="1"/>
    <x v="2"/>
    <x v="0"/>
  </r>
  <r>
    <n v="3186"/>
    <s v="Melissa"/>
    <s v="Green"/>
    <n v="58"/>
    <x v="0"/>
    <s v="Address_3186"/>
    <x v="29"/>
    <n v="19458798039"/>
    <s v="melissa.green@kag.com"/>
    <x v="1"/>
    <n v="5251.2"/>
    <s v="2/13/2001"/>
    <s v="11/28/2023"/>
    <n v="3186"/>
    <n v="44965"/>
    <x v="0"/>
    <n v="3392.26"/>
    <n v="1858.94"/>
    <x v="56"/>
    <n v="3186"/>
    <n v="36014.269999999997"/>
    <x v="1"/>
    <n v="2.67"/>
    <n v="36"/>
    <s v="5/17/2021"/>
    <x v="2"/>
    <n v="3186"/>
    <x v="2"/>
    <n v="6239.01"/>
    <n v="4397.22"/>
    <n v="219.86"/>
    <s v="7/29/2023"/>
    <s v="8/26/2023"/>
    <n v="9508"/>
    <n v="3186"/>
    <s v="9/7/2023"/>
    <s v="Complaint"/>
    <s v="Resolved"/>
    <s v="4/19/2023"/>
    <n v="1"/>
    <x v="9"/>
    <x v="1"/>
  </r>
  <r>
    <n v="3187"/>
    <s v="Jennifer"/>
    <s v="Gonzalez"/>
    <n v="48"/>
    <x v="2"/>
    <s v="Address_3187"/>
    <x v="9"/>
    <n v="19458798040"/>
    <s v="jennifer.gonzalez@kag.com"/>
    <x v="1"/>
    <n v="7809.61"/>
    <s v="7/12/2004"/>
    <s v="5/26/2023"/>
    <n v="3187"/>
    <n v="44936"/>
    <x v="0"/>
    <n v="2977.62"/>
    <n v="10787.23"/>
    <x v="71"/>
    <n v="3187"/>
    <n v="48867.54"/>
    <x v="1"/>
    <n v="3.66"/>
    <n v="60"/>
    <s v="5/9/2021"/>
    <x v="1"/>
    <n v="3187"/>
    <x v="1"/>
    <n v="1575.09"/>
    <n v="2134.98"/>
    <n v="106.75"/>
    <s v="10/23/2023"/>
    <s v="12/6/2023"/>
    <n v="1567"/>
    <n v="3187"/>
    <s v="11/10/2023"/>
    <s v="Complaint"/>
    <s v="Resolved"/>
    <s v="6/16/2023"/>
    <n v="-1"/>
    <x v="3"/>
    <x v="1"/>
  </r>
  <r>
    <n v="3188"/>
    <s v="Kimberly"/>
    <s v="Hill"/>
    <n v="56"/>
    <x v="0"/>
    <s v="Address_3188"/>
    <x v="36"/>
    <n v="19458798041"/>
    <s v="kimberly.hill@kag.com"/>
    <x v="1"/>
    <n v="5794.75"/>
    <s v="12/5/2019"/>
    <s v="10/18/2023"/>
    <n v="3188"/>
    <n v="44989"/>
    <x v="2"/>
    <n v="2295.65"/>
    <n v="8090.4"/>
    <x v="95"/>
    <n v="3188"/>
    <n v="1529.41"/>
    <x v="1"/>
    <n v="9"/>
    <n v="60"/>
    <s v="6/30/2022"/>
    <x v="0"/>
    <n v="3188"/>
    <x v="0"/>
    <n v="5079.87"/>
    <n v="622.78"/>
    <n v="31.14"/>
    <s v="12/27/2023"/>
    <s v="10/9/2023"/>
    <n v="8563"/>
    <n v="3188"/>
    <s v="8/24/2023"/>
    <s v="Suggestion"/>
    <s v="Pending"/>
    <s v="5/22/2023"/>
    <n v="1"/>
    <x v="11"/>
    <x v="1"/>
  </r>
  <r>
    <n v="3189"/>
    <s v="James"/>
    <s v="Jones"/>
    <n v="31"/>
    <x v="0"/>
    <s v="Address_3189"/>
    <x v="19"/>
    <n v="19458798042"/>
    <s v="james.jones@kag.com"/>
    <x v="0"/>
    <n v="4364.5200000000004"/>
    <s v="2/28/2015"/>
    <s v="2/25/2023"/>
    <n v="3189"/>
    <n v="45191"/>
    <x v="1"/>
    <n v="1831.08"/>
    <n v="2533.44"/>
    <x v="8"/>
    <n v="3189"/>
    <n v="33532.5"/>
    <x v="1"/>
    <n v="9.34"/>
    <n v="60"/>
    <s v="8/7/2021"/>
    <x v="1"/>
    <n v="3189"/>
    <x v="0"/>
    <n v="7152.76"/>
    <n v="137.74"/>
    <n v="6.89"/>
    <s v="3/21/2023"/>
    <s v="8/18/2023"/>
    <n v="7669"/>
    <n v="3189"/>
    <s v="12/10/2023"/>
    <s v="Praise"/>
    <s v="Resolved"/>
    <s v="8/26/2023"/>
    <n v="1"/>
    <x v="6"/>
    <x v="4"/>
  </r>
  <r>
    <n v="3190"/>
    <s v="Elizabeth"/>
    <s v="Martinez"/>
    <n v="54"/>
    <x v="1"/>
    <s v="Address_3190"/>
    <x v="10"/>
    <n v="19458798043"/>
    <s v="elizabeth.martinez@kag.com"/>
    <x v="1"/>
    <n v="1286.57"/>
    <s v="12/10/2015"/>
    <s v="1/30/2023"/>
    <n v="3190"/>
    <n v="45010"/>
    <x v="2"/>
    <n v="296.37"/>
    <n v="990.2"/>
    <x v="95"/>
    <n v="3190"/>
    <n v="39856.639999999999"/>
    <x v="2"/>
    <n v="3.57"/>
    <n v="36"/>
    <s v="10/30/2020"/>
    <x v="0"/>
    <n v="3190"/>
    <x v="1"/>
    <n v="1552.54"/>
    <n v="4260.09"/>
    <n v="213"/>
    <s v="3/20/2023"/>
    <s v="6/18/2023"/>
    <n v="5049"/>
    <n v="3190"/>
    <s v="11/5/2023"/>
    <s v="Praise"/>
    <s v="Pending"/>
    <s v="12/11/2023"/>
    <n v="1"/>
    <x v="11"/>
    <x v="1"/>
  </r>
  <r>
    <n v="3191"/>
    <s v="Charles"/>
    <s v="Martinez"/>
    <n v="69"/>
    <x v="1"/>
    <s v="Address_3191"/>
    <x v="1"/>
    <n v="19458798044"/>
    <s v="charles.martinez@kag.com"/>
    <x v="0"/>
    <n v="1289.4000000000001"/>
    <s v="7/18/2016"/>
    <s v="3/16/2023"/>
    <n v="3191"/>
    <n v="44955"/>
    <x v="1"/>
    <n v="4779.93"/>
    <n v="-3490.53"/>
    <x v="67"/>
    <n v="3191"/>
    <n v="32305.68"/>
    <x v="0"/>
    <n v="7.25"/>
    <n v="60"/>
    <s v="12/17/2021"/>
    <x v="2"/>
    <n v="3191"/>
    <x v="0"/>
    <n v="5600.36"/>
    <n v="4688.0200000000004"/>
    <n v="234.4"/>
    <s v="9/21/2023"/>
    <s v="3/9/2023"/>
    <n v="9331"/>
    <n v="3191"/>
    <s v="4/9/2023"/>
    <s v="Complaint"/>
    <s v="Resolved"/>
    <s v="7/30/2023"/>
    <n v="1"/>
    <x v="3"/>
    <x v="3"/>
  </r>
  <r>
    <n v="3192"/>
    <s v="Robert"/>
    <s v="Nguyen"/>
    <n v="64"/>
    <x v="2"/>
    <s v="Address_3192"/>
    <x v="6"/>
    <n v="19458798045"/>
    <s v="robert.nguyen@kag.com"/>
    <x v="1"/>
    <n v="6439.48"/>
    <s v="1/2/2016"/>
    <s v="2/21/2023"/>
    <n v="3192"/>
    <n v="45139"/>
    <x v="2"/>
    <n v="2019.51"/>
    <n v="8458.99"/>
    <x v="93"/>
    <n v="3192"/>
    <n v="14381.51"/>
    <x v="1"/>
    <n v="8.66"/>
    <n v="12"/>
    <s v="7/25/2021"/>
    <x v="2"/>
    <n v="3192"/>
    <x v="2"/>
    <n v="7211.97"/>
    <n v="3631.42"/>
    <n v="181.57"/>
    <s v="3/20/2023"/>
    <s v="8/11/2023"/>
    <n v="1510"/>
    <n v="3192"/>
    <s v="9/2/2023"/>
    <s v="Suggestion"/>
    <s v="Pending"/>
    <s v="5/28/2023"/>
    <n v="1"/>
    <x v="5"/>
    <x v="3"/>
  </r>
  <r>
    <n v="3193"/>
    <s v="Mary"/>
    <s v="Clark"/>
    <n v="37"/>
    <x v="0"/>
    <s v="Address_3193"/>
    <x v="20"/>
    <n v="19458798046"/>
    <s v="mary.clark@kag.com"/>
    <x v="1"/>
    <n v="8819.4599999999991"/>
    <s v="3/25/2014"/>
    <s v="7/15/2023"/>
    <n v="3193"/>
    <n v="45281"/>
    <x v="0"/>
    <n v="2088.2199999999998"/>
    <n v="10907.68"/>
    <x v="31"/>
    <n v="3193"/>
    <n v="41315.11"/>
    <x v="0"/>
    <n v="5.56"/>
    <n v="24"/>
    <s v="3/2/2022"/>
    <x v="2"/>
    <n v="3193"/>
    <x v="1"/>
    <n v="1455.14"/>
    <n v="3320.42"/>
    <n v="166.02"/>
    <s v="3/3/2023"/>
    <s v="11/11/2023"/>
    <n v="2889"/>
    <n v="3193"/>
    <s v="8/14/2023"/>
    <s v="Complaint"/>
    <s v="Resolved"/>
    <s v="4/6/2023"/>
    <n v="1"/>
    <x v="0"/>
    <x v="0"/>
  </r>
  <r>
    <n v="3194"/>
    <s v="Lisa"/>
    <s v="Lee"/>
    <n v="49"/>
    <x v="1"/>
    <s v="Address_3194"/>
    <x v="8"/>
    <n v="19458798047"/>
    <s v="lisa.lee@kag.com"/>
    <x v="0"/>
    <n v="4206.3999999999996"/>
    <s v="10/29/2009"/>
    <s v="11/7/2023"/>
    <n v="3194"/>
    <n v="45147"/>
    <x v="0"/>
    <n v="650.42999999999995"/>
    <n v="3555.97"/>
    <x v="87"/>
    <n v="3194"/>
    <n v="45751.66"/>
    <x v="1"/>
    <n v="7.8"/>
    <n v="36"/>
    <s v="6/27/2020"/>
    <x v="0"/>
    <n v="3194"/>
    <x v="1"/>
    <n v="8832.1299999999992"/>
    <n v="1242.94"/>
    <n v="62.15"/>
    <s v="3/9/2023"/>
    <s v="10/21/2023"/>
    <n v="3150"/>
    <n v="3194"/>
    <s v="11/25/2023"/>
    <s v="Suggestion"/>
    <s v="Pending"/>
    <s v="3/27/2023"/>
    <n v="1"/>
    <x v="5"/>
    <x v="1"/>
  </r>
  <r>
    <n v="3195"/>
    <s v="Deborah"/>
    <s v="Davis"/>
    <n v="50"/>
    <x v="2"/>
    <s v="Address_3195"/>
    <x v="25"/>
    <n v="19458798048"/>
    <s v="deborah.davis@kag.com"/>
    <x v="1"/>
    <n v="5354.81"/>
    <s v="12/5/2002"/>
    <s v="8/16/2023"/>
    <n v="3195"/>
    <n v="45197"/>
    <x v="0"/>
    <n v="2668.01"/>
    <n v="8022.82"/>
    <x v="88"/>
    <n v="3195"/>
    <n v="34491.730000000003"/>
    <x v="2"/>
    <n v="9.7799999999999994"/>
    <n v="60"/>
    <s v="11/22/2022"/>
    <x v="0"/>
    <n v="3195"/>
    <x v="2"/>
    <n v="4190.09"/>
    <n v="3626.95"/>
    <n v="181.35"/>
    <s v="4/5/2023"/>
    <s v="4/4/2023"/>
    <n v="8884"/>
    <n v="3195"/>
    <s v="5/8/2023"/>
    <s v="Complaint"/>
    <s v="Resolved"/>
    <s v="5/22/2023"/>
    <n v="1"/>
    <x v="6"/>
    <x v="1"/>
  </r>
  <r>
    <n v="3196"/>
    <s v="Mary"/>
    <s v="Smith"/>
    <n v="69"/>
    <x v="2"/>
    <s v="Address_3196"/>
    <x v="15"/>
    <n v="19458798049"/>
    <s v="mary.smith@kag.com"/>
    <x v="1"/>
    <n v="5953"/>
    <s v="7/26/2016"/>
    <s v="5/18/2023"/>
    <n v="3196"/>
    <n v="45135"/>
    <x v="2"/>
    <n v="4896.3100000000004"/>
    <n v="1056.69"/>
    <x v="54"/>
    <n v="3196"/>
    <n v="26040.19"/>
    <x v="0"/>
    <n v="2.46"/>
    <n v="12"/>
    <s v="6/26/2022"/>
    <x v="2"/>
    <n v="3196"/>
    <x v="1"/>
    <n v="3829.7"/>
    <n v="767.51"/>
    <n v="38.380000000000003"/>
    <s v="5/7/2023"/>
    <s v="3/14/2023"/>
    <n v="8155"/>
    <n v="3196"/>
    <s v="9/19/2023"/>
    <s v="Praise"/>
    <s v="Resolved"/>
    <s v="12/3/2023"/>
    <n v="1"/>
    <x v="2"/>
    <x v="3"/>
  </r>
  <r>
    <n v="3197"/>
    <s v="Elizabeth"/>
    <s v="Ramirez"/>
    <n v="48"/>
    <x v="1"/>
    <s v="Address_3197"/>
    <x v="18"/>
    <n v="19458798050"/>
    <s v="elizabeth.ramirez@kag.com"/>
    <x v="0"/>
    <n v="4825.25"/>
    <s v="4/26/2007"/>
    <s v="7/1/2023"/>
    <n v="3197"/>
    <n v="45078"/>
    <x v="0"/>
    <n v="1272.5999999999999"/>
    <n v="6097.85"/>
    <x v="75"/>
    <n v="3197"/>
    <n v="18949.72"/>
    <x v="0"/>
    <n v="1.63"/>
    <n v="48"/>
    <s v="1/27/2022"/>
    <x v="2"/>
    <n v="3197"/>
    <x v="1"/>
    <n v="2093.27"/>
    <n v="4076.66"/>
    <n v="203.83"/>
    <s v="10/21/2023"/>
    <s v="10/8/2023"/>
    <n v="4769"/>
    <n v="3197"/>
    <s v="8/20/2023"/>
    <s v="Praise"/>
    <s v="Resolved"/>
    <s v="7/6/2023"/>
    <n v="1"/>
    <x v="7"/>
    <x v="1"/>
  </r>
  <r>
    <n v="3198"/>
    <s v="Kimberly"/>
    <s v="Carter"/>
    <n v="24"/>
    <x v="2"/>
    <s v="Address_3198"/>
    <x v="0"/>
    <n v="19458798051"/>
    <s v="kimberly.carter@kag.com"/>
    <x v="0"/>
    <n v="689.68"/>
    <s v="1/25/2021"/>
    <s v="10/17/2023"/>
    <n v="3198"/>
    <n v="44961"/>
    <x v="0"/>
    <n v="1573.55"/>
    <n v="2263.23"/>
    <x v="31"/>
    <n v="3198"/>
    <n v="17172.78"/>
    <x v="1"/>
    <n v="6.76"/>
    <n v="24"/>
    <s v="7/15/2022"/>
    <x v="2"/>
    <n v="3198"/>
    <x v="1"/>
    <n v="9868.0499999999993"/>
    <n v="2185.5500000000002"/>
    <n v="109.28"/>
    <s v="7/4/2023"/>
    <s v="7/3/2023"/>
    <n v="499"/>
    <n v="3198"/>
    <s v="10/10/2023"/>
    <s v="Praise"/>
    <s v="Pending"/>
    <s v="6/27/2023"/>
    <n v="1"/>
    <x v="9"/>
    <x v="2"/>
  </r>
  <r>
    <n v="3199"/>
    <s v="Jessica"/>
    <s v="Hill"/>
    <n v="22"/>
    <x v="1"/>
    <s v="Address_3199"/>
    <x v="18"/>
    <n v="19458798052"/>
    <s v="jessica.hill@kag.com"/>
    <x v="1"/>
    <n v="5932.48"/>
    <s v="7/4/2017"/>
    <s v="7/10/2023"/>
    <n v="3199"/>
    <n v="44987"/>
    <x v="1"/>
    <n v="1188.71"/>
    <n v="7121.19"/>
    <x v="50"/>
    <n v="3199"/>
    <n v="36438.15"/>
    <x v="1"/>
    <n v="5.58"/>
    <n v="24"/>
    <s v="3/15/2021"/>
    <x v="2"/>
    <n v="3199"/>
    <x v="0"/>
    <n v="6203.75"/>
    <n v="4373.46"/>
    <n v="218.67"/>
    <s v="11/15/2023"/>
    <s v="6/24/2023"/>
    <n v="3480"/>
    <n v="3199"/>
    <s v="8/28/2023"/>
    <s v="Complaint"/>
    <s v="Pending"/>
    <s v="4/18/2023"/>
    <n v="1"/>
    <x v="11"/>
    <x v="2"/>
  </r>
  <r>
    <n v="3200"/>
    <s v="Deborah"/>
    <s v="Wilson"/>
    <n v="21"/>
    <x v="0"/>
    <s v="Address_3200"/>
    <x v="11"/>
    <n v="19458798053"/>
    <s v="deborah.wilson@kag.com"/>
    <x v="1"/>
    <n v="1457.31"/>
    <s v="6/17/2012"/>
    <s v="6/8/2023"/>
    <n v="3200"/>
    <n v="45202"/>
    <x v="2"/>
    <n v="4334.26"/>
    <n v="-2876.95"/>
    <x v="76"/>
    <n v="3200"/>
    <n v="30749.05"/>
    <x v="0"/>
    <n v="3.67"/>
    <n v="60"/>
    <s v="12/23/2020"/>
    <x v="0"/>
    <n v="3200"/>
    <x v="0"/>
    <n v="6249.35"/>
    <n v="1715.26"/>
    <n v="85.76"/>
    <s v="6/2/2023"/>
    <s v="10/10/2023"/>
    <n v="5852"/>
    <n v="3200"/>
    <s v="2/24/2023"/>
    <s v="Praise"/>
    <s v="Resolved"/>
    <s v="8/14/2023"/>
    <n v="1"/>
    <x v="8"/>
    <x v="2"/>
  </r>
  <r>
    <n v="3201"/>
    <s v="Joshua"/>
    <s v="Lee"/>
    <n v="28"/>
    <x v="2"/>
    <s v="Address_3201"/>
    <x v="30"/>
    <n v="19458798054"/>
    <s v="joshua.lee@kag.com"/>
    <x v="0"/>
    <n v="5602.46"/>
    <s v="7/29/2002"/>
    <s v="7/11/2023"/>
    <n v="3201"/>
    <n v="45240"/>
    <x v="2"/>
    <n v="2381.3000000000002"/>
    <n v="3221.16"/>
    <x v="98"/>
    <n v="3201"/>
    <n v="8685.68"/>
    <x v="2"/>
    <n v="9.25"/>
    <n v="36"/>
    <s v="11/6/2021"/>
    <x v="0"/>
    <n v="3201"/>
    <x v="1"/>
    <n v="6489.14"/>
    <n v="56.76"/>
    <n v="2.84"/>
    <s v="7/7/2023"/>
    <s v="8/14/2023"/>
    <n v="6879"/>
    <n v="3201"/>
    <s v="2/11/2023"/>
    <s v="Praise"/>
    <s v="Pending"/>
    <s v="3/15/2023"/>
    <n v="1"/>
    <x v="4"/>
    <x v="4"/>
  </r>
  <r>
    <n v="3202"/>
    <s v="Lisa"/>
    <s v="Robinson"/>
    <n v="36"/>
    <x v="0"/>
    <s v="Address_3202"/>
    <x v="24"/>
    <n v="19458798055"/>
    <s v="lisa.robinson@kag.com"/>
    <x v="1"/>
    <n v="7776.24"/>
    <s v="9/13/2014"/>
    <s v="6/27/2023"/>
    <n v="3202"/>
    <n v="45026"/>
    <x v="0"/>
    <n v="4119.38"/>
    <n v="11895.62"/>
    <x v="74"/>
    <n v="3202"/>
    <n v="7913.74"/>
    <x v="1"/>
    <n v="8.61"/>
    <n v="36"/>
    <s v="6/5/2021"/>
    <x v="0"/>
    <n v="3202"/>
    <x v="0"/>
    <n v="4756.16"/>
    <n v="4060.17"/>
    <n v="203.01"/>
    <s v="7/12/2023"/>
    <s v="8/26/2023"/>
    <n v="2109"/>
    <n v="3202"/>
    <s v="5/2/2023"/>
    <s v="Suggestion"/>
    <s v="Pending"/>
    <s v="3/27/2023"/>
    <n v="1"/>
    <x v="1"/>
    <x v="0"/>
  </r>
  <r>
    <n v="3203"/>
    <s v="Barbara"/>
    <s v="Lee"/>
    <n v="55"/>
    <x v="1"/>
    <s v="Address_3203"/>
    <x v="26"/>
    <n v="19458798056"/>
    <s v="barbara.lee@kag.com"/>
    <x v="1"/>
    <n v="153.94"/>
    <s v="9/28/2016"/>
    <s v="12/29/2023"/>
    <n v="3203"/>
    <n v="45129"/>
    <x v="2"/>
    <n v="4251.93"/>
    <n v="-4097.99"/>
    <x v="98"/>
    <n v="3203"/>
    <n v="4483.8599999999997"/>
    <x v="1"/>
    <n v="3.38"/>
    <n v="12"/>
    <s v="8/20/2022"/>
    <x v="1"/>
    <n v="3203"/>
    <x v="2"/>
    <n v="4445.09"/>
    <n v="4407.4799999999996"/>
    <n v="220.37"/>
    <s v="12/13/2023"/>
    <s v="3/24/2023"/>
    <n v="4977"/>
    <n v="3203"/>
    <s v="10/7/2023"/>
    <s v="Complaint"/>
    <s v="Pending"/>
    <s v="5/25/2023"/>
    <n v="1"/>
    <x v="2"/>
    <x v="1"/>
  </r>
  <r>
    <n v="3204"/>
    <s v="Nancy"/>
    <s v="Carter"/>
    <n v="37"/>
    <x v="0"/>
    <s v="Address_3204"/>
    <x v="33"/>
    <n v="19458798057"/>
    <s v="nancy.carter@kag.com"/>
    <x v="1"/>
    <n v="4361.72"/>
    <s v="2/26/2021"/>
    <s v="2/6/2023"/>
    <n v="3204"/>
    <n v="45173"/>
    <x v="0"/>
    <n v="3747.96"/>
    <n v="8109.68"/>
    <x v="69"/>
    <n v="3204"/>
    <n v="34492.080000000002"/>
    <x v="1"/>
    <n v="7.97"/>
    <n v="36"/>
    <s v="12/25/2021"/>
    <x v="2"/>
    <n v="3204"/>
    <x v="1"/>
    <n v="5939.48"/>
    <n v="94.39"/>
    <n v="4.72"/>
    <s v="10/24/2023"/>
    <s v="11/6/2023"/>
    <n v="6141"/>
    <n v="3204"/>
    <s v="9/15/2023"/>
    <s v="Suggestion"/>
    <s v="Resolved"/>
    <s v="8/15/2023"/>
    <n v="1"/>
    <x v="6"/>
    <x v="0"/>
  </r>
  <r>
    <n v="3205"/>
    <s v="Timothy"/>
    <s v="Rodriguez"/>
    <n v="44"/>
    <x v="1"/>
    <s v="Address_3205"/>
    <x v="7"/>
    <n v="19458798058"/>
    <s v="timothy.rodriguez@kag.com"/>
    <x v="0"/>
    <n v="7482.33"/>
    <s v="5/2/2021"/>
    <s v="8/12/2023"/>
    <n v="3205"/>
    <n v="45148"/>
    <x v="2"/>
    <n v="1312.61"/>
    <n v="8794.94"/>
    <x v="39"/>
    <n v="3205"/>
    <n v="16403.849999999999"/>
    <x v="1"/>
    <n v="8.4600000000000009"/>
    <n v="60"/>
    <s v="11/8/2021"/>
    <x v="1"/>
    <n v="3205"/>
    <x v="2"/>
    <n v="2485.0100000000002"/>
    <n v="1282.75"/>
    <n v="64.14"/>
    <s v="2/13/2023"/>
    <s v="4/18/2023"/>
    <n v="2897"/>
    <n v="3205"/>
    <s v="8/3/2023"/>
    <s v="Complaint"/>
    <s v="Pending"/>
    <s v="7/4/2023"/>
    <n v="1"/>
    <x v="5"/>
    <x v="0"/>
  </r>
  <r>
    <n v="3206"/>
    <s v="Michelle"/>
    <s v="Taylor"/>
    <n v="46"/>
    <x v="2"/>
    <s v="Address_3206"/>
    <x v="35"/>
    <n v="19458798059"/>
    <s v="michelle.taylor@kag.com"/>
    <x v="0"/>
    <n v="5332.51"/>
    <s v="4/11/2007"/>
    <s v="6/9/2023"/>
    <n v="3206"/>
    <n v="45114"/>
    <x v="1"/>
    <n v="185.97"/>
    <n v="5518.48"/>
    <x v="72"/>
    <n v="3206"/>
    <n v="1991.88"/>
    <x v="0"/>
    <n v="3.93"/>
    <n v="24"/>
    <s v="10/2/2022"/>
    <x v="2"/>
    <n v="3206"/>
    <x v="1"/>
    <n v="6299.77"/>
    <n v="1587.48"/>
    <n v="79.37"/>
    <s v="2/19/2023"/>
    <s v="11/10/2023"/>
    <n v="8647"/>
    <n v="3206"/>
    <s v="12/5/2023"/>
    <s v="Praise"/>
    <s v="Resolved"/>
    <s v="9/6/2023"/>
    <n v="1"/>
    <x v="2"/>
    <x v="1"/>
  </r>
  <r>
    <n v="3207"/>
    <s v="Donna"/>
    <s v="Jones"/>
    <n v="35"/>
    <x v="2"/>
    <s v="Address_3207"/>
    <x v="5"/>
    <n v="19458798060"/>
    <s v="donna.jones@kag.com"/>
    <x v="0"/>
    <n v="2429.54"/>
    <s v="7/7/2019"/>
    <s v="7/28/2023"/>
    <n v="3207"/>
    <n v="45012"/>
    <x v="2"/>
    <n v="725.01"/>
    <n v="1704.53"/>
    <x v="75"/>
    <n v="3207"/>
    <n v="17546.939999999999"/>
    <x v="0"/>
    <n v="1.89"/>
    <n v="24"/>
    <s v="9/24/2022"/>
    <x v="1"/>
    <n v="3207"/>
    <x v="2"/>
    <n v="5480.33"/>
    <n v="2990.81"/>
    <n v="149.54"/>
    <s v="6/21/2023"/>
    <s v="12/14/2023"/>
    <n v="4030"/>
    <n v="3207"/>
    <s v="12/8/2023"/>
    <s v="Suggestion"/>
    <s v="Pending"/>
    <s v="6/11/2023"/>
    <n v="1"/>
    <x v="11"/>
    <x v="4"/>
  </r>
  <r>
    <n v="3208"/>
    <s v="Elizabeth"/>
    <s v="Walker"/>
    <n v="54"/>
    <x v="2"/>
    <s v="Address_3208"/>
    <x v="1"/>
    <n v="19458798061"/>
    <s v="elizabeth.walker@kag.com"/>
    <x v="0"/>
    <n v="7005.92"/>
    <s v="3/26/2016"/>
    <s v="10/18/2023"/>
    <n v="3208"/>
    <n v="45014"/>
    <x v="0"/>
    <n v="3487.78"/>
    <n v="3518.14"/>
    <x v="55"/>
    <n v="3208"/>
    <n v="41773.72"/>
    <x v="1"/>
    <n v="8.65"/>
    <n v="24"/>
    <s v="6/22/2020"/>
    <x v="0"/>
    <n v="3208"/>
    <x v="1"/>
    <n v="2332.87"/>
    <n v="1180.58"/>
    <n v="59.03"/>
    <s v="10/31/2023"/>
    <s v="5/30/2023"/>
    <n v="1427"/>
    <n v="3208"/>
    <s v="11/8/2023"/>
    <s v="Complaint"/>
    <s v="Resolved"/>
    <s v="8/2/2023"/>
    <n v="1"/>
    <x v="11"/>
    <x v="1"/>
  </r>
  <r>
    <n v="3209"/>
    <s v="Andrew"/>
    <s v="Flores"/>
    <n v="69"/>
    <x v="0"/>
    <s v="Address_3209"/>
    <x v="8"/>
    <n v="19458798062"/>
    <s v="andrew.flores@kag.com"/>
    <x v="1"/>
    <n v="7856.38"/>
    <s v="2/13/2018"/>
    <s v="9/6/2023"/>
    <n v="3209"/>
    <n v="45068"/>
    <x v="2"/>
    <n v="3705.35"/>
    <n v="11561.73"/>
    <x v="9"/>
    <n v="3209"/>
    <n v="13135.46"/>
    <x v="1"/>
    <n v="1.87"/>
    <n v="60"/>
    <s v="11/18/2022"/>
    <x v="2"/>
    <n v="3209"/>
    <x v="2"/>
    <n v="8015.29"/>
    <n v="4630.22"/>
    <n v="231.51"/>
    <s v="1/21/2023"/>
    <s v="12/29/2023"/>
    <n v="4701"/>
    <n v="3209"/>
    <s v="5/1/2023"/>
    <s v="Complaint"/>
    <s v="Pending"/>
    <s v="6/23/2023"/>
    <n v="1"/>
    <x v="10"/>
    <x v="3"/>
  </r>
  <r>
    <n v="3210"/>
    <s v="Ronald"/>
    <s v="Nguyen"/>
    <n v="64"/>
    <x v="0"/>
    <s v="Address_3210"/>
    <x v="0"/>
    <n v="19458798063"/>
    <s v="ronald.nguyen@kag.com"/>
    <x v="0"/>
    <n v="3689"/>
    <s v="1/22/2008"/>
    <s v="7/4/2023"/>
    <n v="3210"/>
    <n v="45090"/>
    <x v="2"/>
    <n v="3834.22"/>
    <n v="7523.22"/>
    <x v="61"/>
    <n v="3210"/>
    <n v="32043.919999999998"/>
    <x v="2"/>
    <n v="5.31"/>
    <n v="48"/>
    <s v="7/6/2020"/>
    <x v="2"/>
    <n v="3210"/>
    <x v="0"/>
    <n v="1679.32"/>
    <n v="4816.5600000000004"/>
    <n v="240.83"/>
    <s v="3/2/2023"/>
    <s v="11/21/2023"/>
    <n v="2863"/>
    <n v="3210"/>
    <s v="11/19/2023"/>
    <s v="Suggestion"/>
    <s v="Resolved"/>
    <s v="8/20/2023"/>
    <n v="1"/>
    <x v="7"/>
    <x v="3"/>
  </r>
  <r>
    <n v="3211"/>
    <s v="Emily"/>
    <s v="Nelson"/>
    <n v="42"/>
    <x v="0"/>
    <s v="Address_3211"/>
    <x v="31"/>
    <n v="19458798064"/>
    <s v="emily.nelson@kag.com"/>
    <x v="0"/>
    <n v="3044.27"/>
    <s v="11/1/2000"/>
    <s v="12/7/2023"/>
    <n v="3211"/>
    <n v="45067"/>
    <x v="1"/>
    <n v="1227.4100000000001"/>
    <n v="4271.68"/>
    <x v="0"/>
    <n v="3211"/>
    <n v="22543.89"/>
    <x v="1"/>
    <n v="2.75"/>
    <n v="60"/>
    <s v="5/12/2020"/>
    <x v="2"/>
    <n v="3211"/>
    <x v="1"/>
    <n v="3161.87"/>
    <n v="2926.85"/>
    <n v="146.34"/>
    <s v="1/7/2023"/>
    <s v="10/19/2023"/>
    <n v="3849"/>
    <n v="3211"/>
    <s v="7/3/2023"/>
    <s v="Suggestion"/>
    <s v="Resolved"/>
    <s v="4/9/2023"/>
    <n v="1"/>
    <x v="10"/>
    <x v="0"/>
  </r>
  <r>
    <n v="3212"/>
    <s v="John"/>
    <s v="Jackson"/>
    <n v="37"/>
    <x v="1"/>
    <s v="Address_3212"/>
    <x v="24"/>
    <n v="19458798065"/>
    <s v="john.jackson@kag.com"/>
    <x v="0"/>
    <n v="5496.87"/>
    <s v="1/20/2008"/>
    <s v="10/15/2023"/>
    <n v="3212"/>
    <n v="45183"/>
    <x v="2"/>
    <n v="773.65"/>
    <n v="4723.22"/>
    <x v="26"/>
    <n v="3212"/>
    <n v="27895.9"/>
    <x v="2"/>
    <n v="9.35"/>
    <n v="24"/>
    <s v="10/23/2022"/>
    <x v="0"/>
    <n v="3212"/>
    <x v="1"/>
    <n v="2520.5700000000002"/>
    <n v="4928.5600000000004"/>
    <n v="246.43"/>
    <s v="10/11/2023"/>
    <s v="9/30/2023"/>
    <n v="6455"/>
    <n v="3212"/>
    <s v="6/4/2023"/>
    <s v="Praise"/>
    <s v="Pending"/>
    <s v="2/13/2023"/>
    <n v="1"/>
    <x v="6"/>
    <x v="0"/>
  </r>
  <r>
    <n v="3213"/>
    <s v="Charles"/>
    <s v="Scott"/>
    <n v="23"/>
    <x v="2"/>
    <s v="Address_3213"/>
    <x v="16"/>
    <n v="19458798066"/>
    <s v="charles.scott@kag.com"/>
    <x v="0"/>
    <n v="3717.69"/>
    <s v="3/24/2001"/>
    <s v="8/14/2023"/>
    <n v="3213"/>
    <n v="45017"/>
    <x v="1"/>
    <n v="4616.08"/>
    <n v="-898.39"/>
    <x v="62"/>
    <n v="3213"/>
    <n v="30192.86"/>
    <x v="2"/>
    <n v="1.96"/>
    <n v="24"/>
    <s v="5/31/2022"/>
    <x v="0"/>
    <n v="3213"/>
    <x v="1"/>
    <n v="5119.9799999999996"/>
    <n v="853.33"/>
    <n v="42.67"/>
    <s v="6/6/2023"/>
    <s v="6/5/2023"/>
    <n v="1597"/>
    <n v="3213"/>
    <s v="9/9/2023"/>
    <s v="Praise"/>
    <s v="Resolved"/>
    <s v="7/11/2023"/>
    <n v="1"/>
    <x v="1"/>
    <x v="2"/>
  </r>
  <r>
    <n v="3214"/>
    <s v="Sarah"/>
    <s v="Roberts"/>
    <n v="53"/>
    <x v="0"/>
    <s v="Address_3214"/>
    <x v="36"/>
    <n v="19458798067"/>
    <s v="sarah.roberts@kag.com"/>
    <x v="1"/>
    <n v="8375.7800000000007"/>
    <s v="5/23/2020"/>
    <s v="8/14/2023"/>
    <n v="3214"/>
    <n v="45195"/>
    <x v="1"/>
    <n v="3324.42"/>
    <n v="11700.2"/>
    <x v="22"/>
    <n v="3214"/>
    <n v="23285.74"/>
    <x v="1"/>
    <n v="2.0499999999999998"/>
    <n v="36"/>
    <s v="8/17/2022"/>
    <x v="2"/>
    <n v="3214"/>
    <x v="0"/>
    <n v="7373.55"/>
    <n v="576.69000000000005"/>
    <n v="28.83"/>
    <s v="2/19/2023"/>
    <s v="10/27/2023"/>
    <n v="6099"/>
    <n v="3214"/>
    <s v="12/29/2023"/>
    <s v="Complaint"/>
    <s v="Pending"/>
    <s v="8/17/2023"/>
    <n v="1"/>
    <x v="6"/>
    <x v="1"/>
  </r>
  <r>
    <n v="3215"/>
    <s v="Sandra"/>
    <s v="Allen"/>
    <n v="66"/>
    <x v="1"/>
    <s v="Address_3215"/>
    <x v="30"/>
    <n v="19458798068"/>
    <s v="sandra.allen@kag.com"/>
    <x v="0"/>
    <n v="7812.6"/>
    <s v="8/26/2007"/>
    <s v="1/8/2023"/>
    <n v="3215"/>
    <n v="45089"/>
    <x v="1"/>
    <n v="3712.39"/>
    <n v="11524.99"/>
    <x v="56"/>
    <n v="3215"/>
    <n v="3834.94"/>
    <x v="1"/>
    <n v="7.32"/>
    <n v="24"/>
    <s v="11/29/2022"/>
    <x v="1"/>
    <n v="3215"/>
    <x v="2"/>
    <n v="3179.88"/>
    <n v="2028.77"/>
    <n v="101.44"/>
    <s v="5/19/2023"/>
    <s v="10/12/2023"/>
    <n v="8476"/>
    <n v="3215"/>
    <s v="2/11/2023"/>
    <s v="Praise"/>
    <s v="Resolved"/>
    <s v="6/3/2023"/>
    <n v="1"/>
    <x v="7"/>
    <x v="3"/>
  </r>
  <r>
    <n v="3216"/>
    <s v="Patricia"/>
    <s v="Gonzalez"/>
    <n v="32"/>
    <x v="0"/>
    <s v="Address_3216"/>
    <x v="13"/>
    <n v="19458798069"/>
    <s v="patricia.gonzalez@kag.com"/>
    <x v="0"/>
    <n v="3187.69"/>
    <s v="5/15/2003"/>
    <s v="1/23/2023"/>
    <n v="3216"/>
    <n v="44944"/>
    <x v="0"/>
    <n v="478.59"/>
    <n v="2709.1"/>
    <x v="23"/>
    <n v="3216"/>
    <n v="28817.08"/>
    <x v="1"/>
    <n v="2.85"/>
    <n v="12"/>
    <s v="1/25/2022"/>
    <x v="0"/>
    <n v="3216"/>
    <x v="1"/>
    <n v="2362"/>
    <n v="3978.43"/>
    <n v="198.92"/>
    <s v="5/11/2023"/>
    <s v="7/24/2023"/>
    <n v="8729"/>
    <n v="3216"/>
    <s v="6/26/2023"/>
    <s v="Suggestion"/>
    <s v="Pending"/>
    <s v="3/27/2023"/>
    <n v="1"/>
    <x v="3"/>
    <x v="4"/>
  </r>
  <r>
    <n v="3217"/>
    <s v="Melissa"/>
    <s v="Wilson"/>
    <n v="35"/>
    <x v="1"/>
    <s v="Address_3217"/>
    <x v="38"/>
    <n v="19458798070"/>
    <s v="melissa.wilson@kag.com"/>
    <x v="1"/>
    <n v="4624.09"/>
    <s v="1/20/2015"/>
    <s v="8/11/2023"/>
    <n v="3217"/>
    <n v="45088"/>
    <x v="1"/>
    <n v="2068.17"/>
    <n v="6692.26"/>
    <x v="38"/>
    <n v="3217"/>
    <n v="20478.72"/>
    <x v="2"/>
    <n v="2.19"/>
    <n v="60"/>
    <s v="1/8/2021"/>
    <x v="1"/>
    <n v="3217"/>
    <x v="2"/>
    <n v="6090.45"/>
    <n v="2946.13"/>
    <n v="147.31"/>
    <s v="9/23/2023"/>
    <s v="12/23/2023"/>
    <n v="9716"/>
    <n v="3217"/>
    <s v="12/26/2023"/>
    <s v="Praise"/>
    <s v="Pending"/>
    <s v="2/8/2023"/>
    <n v="1"/>
    <x v="7"/>
    <x v="4"/>
  </r>
  <r>
    <n v="3218"/>
    <s v="Lisa"/>
    <s v="Allen"/>
    <n v="55"/>
    <x v="2"/>
    <s v="Address_3218"/>
    <x v="0"/>
    <n v="19458798071"/>
    <s v="lisa.allen@kag.com"/>
    <x v="1"/>
    <n v="8905.93"/>
    <s v="4/26/2001"/>
    <s v="12/15/2023"/>
    <n v="3218"/>
    <n v="44978"/>
    <x v="2"/>
    <n v="325.91000000000003"/>
    <n v="8580.02"/>
    <x v="87"/>
    <n v="3218"/>
    <n v="10794.12"/>
    <x v="0"/>
    <n v="2.5099999999999998"/>
    <n v="36"/>
    <s v="1/27/2022"/>
    <x v="1"/>
    <n v="3218"/>
    <x v="1"/>
    <n v="6990.59"/>
    <n v="3149.65"/>
    <n v="157.47999999999999"/>
    <s v="8/25/2023"/>
    <s v="12/24/2023"/>
    <n v="7568"/>
    <n v="3218"/>
    <s v="8/4/2023"/>
    <s v="Complaint"/>
    <s v="Pending"/>
    <s v="10/9/2023"/>
    <n v="1"/>
    <x v="9"/>
    <x v="1"/>
  </r>
  <r>
    <n v="3219"/>
    <s v="Joseph"/>
    <s v="Lewis"/>
    <n v="42"/>
    <x v="0"/>
    <s v="Address_3219"/>
    <x v="38"/>
    <n v="19458798072"/>
    <s v="joseph.lewis@kag.com"/>
    <x v="0"/>
    <n v="1559.03"/>
    <s v="7/27/2017"/>
    <s v="6/15/2023"/>
    <n v="3219"/>
    <n v="45252"/>
    <x v="2"/>
    <n v="3292.18"/>
    <n v="-1733.15"/>
    <x v="58"/>
    <n v="3219"/>
    <n v="44928.9"/>
    <x v="2"/>
    <n v="6.36"/>
    <n v="36"/>
    <s v="4/24/2022"/>
    <x v="0"/>
    <n v="3219"/>
    <x v="2"/>
    <n v="9558.76"/>
    <n v="4793.8599999999997"/>
    <n v="239.69"/>
    <s v="3/27/2023"/>
    <s v="5/11/2023"/>
    <n v="2553"/>
    <n v="3219"/>
    <s v="4/5/2023"/>
    <s v="Praise"/>
    <s v="Resolved"/>
    <s v="9/6/2023"/>
    <n v="1"/>
    <x v="4"/>
    <x v="0"/>
  </r>
  <r>
    <n v="3220"/>
    <s v="Michelle"/>
    <s v="Nelson"/>
    <n v="37"/>
    <x v="2"/>
    <s v="Address_3220"/>
    <x v="14"/>
    <n v="19458798073"/>
    <s v="michelle.nelson@kag.com"/>
    <x v="0"/>
    <n v="7566.9"/>
    <s v="8/3/2017"/>
    <s v="10/2/2023"/>
    <n v="3220"/>
    <n v="44984"/>
    <x v="1"/>
    <n v="2451.9"/>
    <n v="5115"/>
    <x v="32"/>
    <n v="3220"/>
    <n v="37067.29"/>
    <x v="1"/>
    <n v="3"/>
    <n v="48"/>
    <s v="9/18/2020"/>
    <x v="0"/>
    <n v="3220"/>
    <x v="1"/>
    <n v="6471.77"/>
    <n v="2990.05"/>
    <n v="149.5"/>
    <s v="11/26/2023"/>
    <s v="4/21/2023"/>
    <n v="3373"/>
    <n v="3220"/>
    <s v="12/18/2023"/>
    <s v="Complaint"/>
    <s v="Resolved"/>
    <s v="4/28/2023"/>
    <n v="1"/>
    <x v="9"/>
    <x v="0"/>
  </r>
  <r>
    <n v="3221"/>
    <s v="Charles"/>
    <s v="Carter"/>
    <n v="39"/>
    <x v="0"/>
    <s v="Address_3221"/>
    <x v="2"/>
    <n v="19458798074"/>
    <s v="charles.carter@kag.com"/>
    <x v="0"/>
    <n v="3236.36"/>
    <s v="5/26/2008"/>
    <s v="10/28/2023"/>
    <n v="3221"/>
    <n v="45209"/>
    <x v="1"/>
    <n v="2262.8000000000002"/>
    <n v="973.56"/>
    <x v="78"/>
    <n v="3221"/>
    <n v="14919.34"/>
    <x v="2"/>
    <n v="4.4000000000000004"/>
    <n v="48"/>
    <s v="6/13/2022"/>
    <x v="0"/>
    <n v="3221"/>
    <x v="0"/>
    <n v="6111.5"/>
    <n v="2168.09"/>
    <n v="108.4"/>
    <s v="1/23/2023"/>
    <s v="8/17/2023"/>
    <n v="7853"/>
    <n v="3221"/>
    <s v="10/19/2023"/>
    <s v="Complaint"/>
    <s v="Resolved"/>
    <s v="6/27/2023"/>
    <n v="1"/>
    <x v="8"/>
    <x v="0"/>
  </r>
  <r>
    <n v="3222"/>
    <s v="Joseph"/>
    <s v="Scott"/>
    <n v="68"/>
    <x v="1"/>
    <s v="Address_3222"/>
    <x v="24"/>
    <n v="19458798075"/>
    <s v="joseph.scott@kag.com"/>
    <x v="1"/>
    <n v="1282.82"/>
    <s v="5/20/2009"/>
    <s v="2/5/2023"/>
    <n v="3222"/>
    <n v="45072"/>
    <x v="1"/>
    <n v="4515.51"/>
    <n v="-3232.69"/>
    <x v="78"/>
    <n v="3222"/>
    <n v="27408.9"/>
    <x v="0"/>
    <n v="8.65"/>
    <n v="24"/>
    <s v="7/12/2022"/>
    <x v="0"/>
    <n v="3222"/>
    <x v="0"/>
    <n v="5253.21"/>
    <n v="3924.11"/>
    <n v="196.21"/>
    <s v="2/14/2023"/>
    <s v="12/23/2023"/>
    <n v="5063"/>
    <n v="3222"/>
    <s v="4/21/2023"/>
    <s v="Suggestion"/>
    <s v="Pending"/>
    <s v="8/20/2023"/>
    <n v="1"/>
    <x v="10"/>
    <x v="3"/>
  </r>
  <r>
    <n v="3223"/>
    <s v="Lisa"/>
    <s v="Baker"/>
    <n v="29"/>
    <x v="2"/>
    <s v="Address_3223"/>
    <x v="3"/>
    <n v="19458798076"/>
    <s v="lisa.baker@kag.com"/>
    <x v="0"/>
    <n v="1258.0899999999999"/>
    <s v="11/1/2013"/>
    <s v="6/26/2023"/>
    <n v="3223"/>
    <n v="44983"/>
    <x v="0"/>
    <n v="3703.19"/>
    <n v="4961.28"/>
    <x v="97"/>
    <n v="3223"/>
    <n v="48192.55"/>
    <x v="0"/>
    <n v="2.58"/>
    <n v="12"/>
    <s v="8/29/2022"/>
    <x v="1"/>
    <n v="3223"/>
    <x v="2"/>
    <n v="3515.71"/>
    <n v="3824.52"/>
    <n v="191.23"/>
    <s v="7/14/2023"/>
    <s v="12/2/2023"/>
    <n v="7721"/>
    <n v="3223"/>
    <s v="6/25/2023"/>
    <s v="Complaint"/>
    <s v="Resolved"/>
    <s v="10/23/2023"/>
    <n v="1"/>
    <x v="9"/>
    <x v="4"/>
  </r>
  <r>
    <n v="3224"/>
    <s v="Betty"/>
    <s v="Martinez"/>
    <n v="58"/>
    <x v="0"/>
    <s v="Address_3224"/>
    <x v="6"/>
    <n v="19458798077"/>
    <s v="betty.martinez@kag.com"/>
    <x v="1"/>
    <n v="2835.24"/>
    <s v="4/7/2003"/>
    <s v="7/7/2023"/>
    <n v="3224"/>
    <n v="44935"/>
    <x v="1"/>
    <n v="4821.62"/>
    <n v="7656.86"/>
    <x v="82"/>
    <n v="3224"/>
    <n v="13027.62"/>
    <x v="2"/>
    <n v="8.44"/>
    <n v="12"/>
    <s v="2/22/2020"/>
    <x v="2"/>
    <n v="3224"/>
    <x v="2"/>
    <n v="9559.66"/>
    <n v="4734.91"/>
    <n v="236.75"/>
    <s v="7/13/2023"/>
    <s v="12/11/2023"/>
    <n v="1375"/>
    <n v="3224"/>
    <s v="9/6/2023"/>
    <s v="Suggestion"/>
    <s v="Pending"/>
    <s v="2/14/2023"/>
    <n v="1"/>
    <x v="3"/>
    <x v="1"/>
  </r>
  <r>
    <n v="3225"/>
    <s v="Susan"/>
    <s v="Walker"/>
    <n v="57"/>
    <x v="0"/>
    <s v="Address_3225"/>
    <x v="4"/>
    <n v="19458798078"/>
    <s v="susan.walker@kag.com"/>
    <x v="1"/>
    <n v="5525.99"/>
    <s v="12/26/2021"/>
    <s v="11/8/2023"/>
    <n v="3225"/>
    <n v="45118"/>
    <x v="1"/>
    <n v="240.88"/>
    <n v="5766.87"/>
    <x v="18"/>
    <n v="3225"/>
    <n v="47421.84"/>
    <x v="2"/>
    <n v="7.98"/>
    <n v="36"/>
    <s v="12/8/2021"/>
    <x v="2"/>
    <n v="3225"/>
    <x v="2"/>
    <n v="7397.22"/>
    <n v="3071.13"/>
    <n v="153.56"/>
    <s v="1/21/2023"/>
    <s v="3/23/2023"/>
    <n v="9646"/>
    <n v="3225"/>
    <s v="1/28/2023"/>
    <s v="Complaint"/>
    <s v="Resolved"/>
    <s v="10/23/2023"/>
    <n v="1"/>
    <x v="2"/>
    <x v="1"/>
  </r>
  <r>
    <n v="3226"/>
    <s v="Anthony"/>
    <s v="Garcia"/>
    <n v="64"/>
    <x v="2"/>
    <s v="Address_3226"/>
    <x v="5"/>
    <n v="19458798079"/>
    <s v="anthony.garcia@kag.com"/>
    <x v="1"/>
    <n v="9088.11"/>
    <s v="5/20/2020"/>
    <s v="11/16/2023"/>
    <n v="3226"/>
    <n v="45005"/>
    <x v="1"/>
    <n v="3082.23"/>
    <n v="12170.34"/>
    <x v="2"/>
    <n v="3226"/>
    <n v="34484.71"/>
    <x v="1"/>
    <n v="8.48"/>
    <n v="60"/>
    <s v="9/10/2022"/>
    <x v="2"/>
    <n v="3226"/>
    <x v="0"/>
    <n v="5263.14"/>
    <n v="74.06"/>
    <n v="3.7"/>
    <s v="11/24/2023"/>
    <s v="3/22/2023"/>
    <n v="6959"/>
    <n v="3226"/>
    <s v="4/6/2023"/>
    <s v="Complaint"/>
    <s v="Pending"/>
    <s v="1/30/2023"/>
    <n v="1"/>
    <x v="11"/>
    <x v="3"/>
  </r>
  <r>
    <n v="3227"/>
    <s v="Kenneth"/>
    <s v="Smith"/>
    <n v="50"/>
    <x v="1"/>
    <s v="Address_3227"/>
    <x v="17"/>
    <n v="19458798080"/>
    <s v="kenneth.smith@kag.com"/>
    <x v="1"/>
    <n v="3099.65"/>
    <s v="11/4/2011"/>
    <s v="11/14/2023"/>
    <n v="3227"/>
    <n v="45077"/>
    <x v="1"/>
    <n v="3154.78"/>
    <n v="6254.43"/>
    <x v="61"/>
    <n v="3227"/>
    <n v="27501"/>
    <x v="0"/>
    <n v="4.12"/>
    <n v="48"/>
    <s v="2/21/2022"/>
    <x v="1"/>
    <n v="3227"/>
    <x v="0"/>
    <n v="5789.51"/>
    <n v="1669.04"/>
    <n v="83.45"/>
    <s v="2/17/2023"/>
    <s v="1/11/2023"/>
    <n v="8991"/>
    <n v="3227"/>
    <s v="11/5/2023"/>
    <s v="Suggestion"/>
    <s v="Resolved"/>
    <s v="2/21/2023"/>
    <n v="1"/>
    <x v="10"/>
    <x v="1"/>
  </r>
  <r>
    <n v="3228"/>
    <s v="Michelle"/>
    <s v="Miller"/>
    <n v="46"/>
    <x v="2"/>
    <s v="Address_3228"/>
    <x v="22"/>
    <n v="19458798081"/>
    <s v="michelle.miller@kag.com"/>
    <x v="0"/>
    <n v="2072.36"/>
    <s v="2/26/2004"/>
    <s v="8/15/2023"/>
    <n v="3228"/>
    <n v="45241"/>
    <x v="1"/>
    <n v="142.44999999999999"/>
    <n v="2214.81"/>
    <x v="34"/>
    <n v="3228"/>
    <n v="49177.18"/>
    <x v="2"/>
    <n v="5.25"/>
    <n v="36"/>
    <s v="10/9/2022"/>
    <x v="0"/>
    <n v="3228"/>
    <x v="1"/>
    <n v="9622.64"/>
    <n v="2107.3000000000002"/>
    <n v="105.36"/>
    <s v="1/17/2023"/>
    <s v="5/11/2023"/>
    <n v="4021"/>
    <n v="3228"/>
    <s v="1/23/2023"/>
    <s v="Suggestion"/>
    <s v="Resolved"/>
    <s v="5/24/2023"/>
    <n v="1"/>
    <x v="4"/>
    <x v="1"/>
  </r>
  <r>
    <n v="3229"/>
    <s v="Betty"/>
    <s v="Clark"/>
    <n v="19"/>
    <x v="0"/>
    <s v="Address_3229"/>
    <x v="11"/>
    <n v="19458798082"/>
    <s v="betty.clark@kag.com"/>
    <x v="1"/>
    <n v="4838.68"/>
    <s v="7/17/2005"/>
    <s v="2/28/2023"/>
    <n v="3229"/>
    <n v="45121"/>
    <x v="2"/>
    <n v="3937.53"/>
    <n v="8776.2099999999991"/>
    <x v="28"/>
    <n v="3229"/>
    <n v="17351.73"/>
    <x v="2"/>
    <n v="7.36"/>
    <n v="48"/>
    <s v="12/31/2021"/>
    <x v="1"/>
    <n v="3229"/>
    <x v="0"/>
    <n v="5369.07"/>
    <n v="3628.83"/>
    <n v="181.44"/>
    <s v="9/30/2023"/>
    <s v="7/3/2023"/>
    <n v="5572"/>
    <n v="3229"/>
    <s v="4/15/2023"/>
    <s v="Praise"/>
    <s v="Resolved"/>
    <s v="4/16/2023"/>
    <n v="1"/>
    <x v="2"/>
    <x v="2"/>
  </r>
  <r>
    <n v="3230"/>
    <s v="Sandra"/>
    <s v="Lee"/>
    <n v="43"/>
    <x v="2"/>
    <s v="Address_3230"/>
    <x v="24"/>
    <n v="19458798083"/>
    <s v="sandra.lee@kag.com"/>
    <x v="0"/>
    <n v="1650.63"/>
    <s v="7/23/2003"/>
    <s v="9/14/2023"/>
    <n v="3230"/>
    <n v="45127"/>
    <x v="2"/>
    <n v="776.54"/>
    <n v="874.09"/>
    <x v="95"/>
    <n v="3230"/>
    <n v="14633.33"/>
    <x v="2"/>
    <n v="1.34"/>
    <n v="48"/>
    <s v="11/15/2021"/>
    <x v="2"/>
    <n v="3230"/>
    <x v="2"/>
    <n v="9940.4699999999993"/>
    <n v="2973.68"/>
    <n v="148.68"/>
    <s v="4/23/2023"/>
    <s v="1/31/2023"/>
    <n v="165"/>
    <n v="3230"/>
    <s v="8/15/2023"/>
    <s v="Complaint"/>
    <s v="Pending"/>
    <s v="2/25/2023"/>
    <n v="1"/>
    <x v="2"/>
    <x v="0"/>
  </r>
  <r>
    <n v="3231"/>
    <s v="Ronald"/>
    <s v="Ramirez"/>
    <n v="49"/>
    <x v="2"/>
    <s v="Address_3231"/>
    <x v="32"/>
    <n v="19458798084"/>
    <s v="ronald.ramirez@kag.com"/>
    <x v="1"/>
    <n v="2789.74"/>
    <s v="3/16/2011"/>
    <s v="4/7/2023"/>
    <n v="3231"/>
    <n v="45204"/>
    <x v="2"/>
    <n v="3509.35"/>
    <n v="-719.61"/>
    <x v="43"/>
    <n v="3231"/>
    <n v="17640.07"/>
    <x v="2"/>
    <n v="6.97"/>
    <n v="12"/>
    <s v="4/26/2022"/>
    <x v="2"/>
    <n v="3231"/>
    <x v="0"/>
    <n v="6141.47"/>
    <n v="3176.99"/>
    <n v="158.85"/>
    <s v="3/25/2023"/>
    <s v="12/18/2023"/>
    <n v="4442"/>
    <n v="3231"/>
    <s v="4/1/2023"/>
    <s v="Suggestion"/>
    <s v="Resolved"/>
    <s v="4/29/2023"/>
    <n v="1"/>
    <x v="8"/>
    <x v="1"/>
  </r>
  <r>
    <n v="3232"/>
    <s v="Mary"/>
    <s v="Thomas"/>
    <n v="20"/>
    <x v="1"/>
    <s v="Address_3232"/>
    <x v="17"/>
    <n v="19458798085"/>
    <s v="mary.thomas@kag.com"/>
    <x v="0"/>
    <n v="9867.65"/>
    <s v="4/3/2019"/>
    <s v="7/28/2023"/>
    <n v="3232"/>
    <n v="45010"/>
    <x v="0"/>
    <n v="198.74"/>
    <n v="9668.91"/>
    <x v="21"/>
    <n v="3232"/>
    <n v="37792.06"/>
    <x v="1"/>
    <n v="2.08"/>
    <n v="36"/>
    <s v="10/15/2022"/>
    <x v="0"/>
    <n v="3232"/>
    <x v="1"/>
    <n v="9253.4699999999993"/>
    <n v="1324.85"/>
    <n v="66.239999999999995"/>
    <s v="7/3/2023"/>
    <s v="12/10/2023"/>
    <n v="3973"/>
    <n v="3232"/>
    <s v="7/5/2023"/>
    <s v="Praise"/>
    <s v="Pending"/>
    <s v="12/16/2023"/>
    <n v="1"/>
    <x v="11"/>
    <x v="2"/>
  </r>
  <r>
    <n v="3233"/>
    <s v="Matthew"/>
    <s v="Rivera"/>
    <n v="47"/>
    <x v="1"/>
    <s v="Address_3233"/>
    <x v="33"/>
    <n v="19458798086"/>
    <s v="matthew.rivera@kag.com"/>
    <x v="0"/>
    <n v="5624.7"/>
    <s v="3/12/2010"/>
    <s v="9/6/2023"/>
    <n v="3233"/>
    <n v="45189"/>
    <x v="0"/>
    <n v="3072.3"/>
    <n v="8697"/>
    <x v="61"/>
    <n v="3233"/>
    <n v="17513.32"/>
    <x v="1"/>
    <n v="3.59"/>
    <n v="12"/>
    <s v="2/25/2020"/>
    <x v="1"/>
    <n v="3233"/>
    <x v="1"/>
    <n v="7514.63"/>
    <n v="4146.43"/>
    <n v="207.32"/>
    <s v="4/14/2023"/>
    <s v="10/30/2023"/>
    <n v="7156"/>
    <n v="3233"/>
    <s v="7/11/2023"/>
    <s v="Complaint"/>
    <s v="Pending"/>
    <s v="10/24/2023"/>
    <n v="1"/>
    <x v="6"/>
    <x v="1"/>
  </r>
  <r>
    <n v="3234"/>
    <s v="Michael"/>
    <s v="Thompson"/>
    <n v="36"/>
    <x v="2"/>
    <s v="Address_3234"/>
    <x v="36"/>
    <n v="19458798087"/>
    <s v="michael.thompson@kag.com"/>
    <x v="0"/>
    <n v="7860.71"/>
    <s v="12/21/2002"/>
    <s v="11/29/2023"/>
    <n v="3234"/>
    <n v="45071"/>
    <x v="2"/>
    <n v="2608.6999999999998"/>
    <n v="10469.41"/>
    <x v="47"/>
    <n v="3234"/>
    <n v="6035.36"/>
    <x v="2"/>
    <n v="8.2899999999999991"/>
    <n v="12"/>
    <s v="6/18/2021"/>
    <x v="2"/>
    <n v="3234"/>
    <x v="2"/>
    <n v="1979.22"/>
    <n v="1600.16"/>
    <n v="80.010000000000005"/>
    <s v="3/28/2023"/>
    <s v="12/11/2023"/>
    <n v="8328"/>
    <n v="3234"/>
    <s v="11/27/2023"/>
    <s v="Complaint"/>
    <s v="Resolved"/>
    <s v="10/18/2023"/>
    <n v="1"/>
    <x v="10"/>
    <x v="0"/>
  </r>
  <r>
    <n v="3235"/>
    <s v="Linda"/>
    <s v="Martin"/>
    <n v="27"/>
    <x v="1"/>
    <s v="Address_3235"/>
    <x v="28"/>
    <n v="19458798088"/>
    <s v="linda.martin@kag.com"/>
    <x v="1"/>
    <n v="2196.92"/>
    <s v="10/9/2008"/>
    <s v="9/18/2023"/>
    <n v="3235"/>
    <n v="45159"/>
    <x v="1"/>
    <n v="2421.5500000000002"/>
    <n v="-224.63"/>
    <x v="7"/>
    <n v="3235"/>
    <n v="32571.29"/>
    <x v="1"/>
    <n v="6.72"/>
    <n v="36"/>
    <s v="8/31/2021"/>
    <x v="0"/>
    <n v="3235"/>
    <x v="2"/>
    <n v="6537.98"/>
    <n v="3579.1"/>
    <n v="178.96"/>
    <s v="4/8/2023"/>
    <s v="7/22/2023"/>
    <n v="6209"/>
    <n v="3235"/>
    <s v="5/3/2023"/>
    <s v="Complaint"/>
    <s v="Pending"/>
    <s v="8/5/2023"/>
    <n v="1"/>
    <x v="5"/>
    <x v="4"/>
  </r>
  <r>
    <n v="3236"/>
    <s v="Amanda"/>
    <s v="Nguyen"/>
    <n v="42"/>
    <x v="1"/>
    <s v="Address_3236"/>
    <x v="2"/>
    <n v="19458798089"/>
    <s v="amanda.nguyen@kag.com"/>
    <x v="1"/>
    <n v="5248.68"/>
    <s v="10/30/2007"/>
    <s v="2/27/2023"/>
    <n v="3236"/>
    <n v="45077"/>
    <x v="1"/>
    <n v="1839.66"/>
    <n v="3409.02"/>
    <x v="61"/>
    <n v="3236"/>
    <n v="11926.2"/>
    <x v="2"/>
    <n v="6.6"/>
    <n v="60"/>
    <s v="10/3/2020"/>
    <x v="2"/>
    <n v="3236"/>
    <x v="0"/>
    <n v="9576.65"/>
    <n v="1311.19"/>
    <n v="65.56"/>
    <s v="12/15/2023"/>
    <s v="6/1/2023"/>
    <n v="2023"/>
    <n v="3236"/>
    <s v="11/30/2023"/>
    <s v="Praise"/>
    <s v="Pending"/>
    <s v="6/17/2023"/>
    <n v="1"/>
    <x v="10"/>
    <x v="0"/>
  </r>
  <r>
    <n v="3237"/>
    <s v="Steven"/>
    <s v="Harris"/>
    <n v="63"/>
    <x v="0"/>
    <s v="Address_3237"/>
    <x v="2"/>
    <n v="19458798090"/>
    <s v="steven.harris@kag.com"/>
    <x v="0"/>
    <n v="5154.24"/>
    <s v="10/22/2014"/>
    <s v="2/26/2023"/>
    <n v="3237"/>
    <n v="44963"/>
    <x v="0"/>
    <n v="2106.9899999999998"/>
    <n v="7261.23"/>
    <x v="86"/>
    <n v="3237"/>
    <n v="1203.99"/>
    <x v="2"/>
    <n v="3.04"/>
    <n v="48"/>
    <s v="3/10/2022"/>
    <x v="0"/>
    <n v="3237"/>
    <x v="2"/>
    <n v="4002.48"/>
    <n v="3163.21"/>
    <n v="158.16"/>
    <s v="11/6/2023"/>
    <s v="10/11/2023"/>
    <n v="3987"/>
    <n v="3237"/>
    <s v="4/1/2023"/>
    <s v="Complaint"/>
    <s v="Resolved"/>
    <s v="7/25/2023"/>
    <n v="1"/>
    <x v="9"/>
    <x v="3"/>
  </r>
  <r>
    <n v="3238"/>
    <s v="Carol"/>
    <s v="Ramirez"/>
    <n v="36"/>
    <x v="1"/>
    <s v="Address_3238"/>
    <x v="17"/>
    <n v="19458798091"/>
    <s v="carol.ramirez@kag.com"/>
    <x v="1"/>
    <n v="8145.41"/>
    <s v="12/18/2021"/>
    <s v="6/19/2023"/>
    <n v="3238"/>
    <n v="45250"/>
    <x v="0"/>
    <n v="2389.6999999999998"/>
    <n v="10535.11"/>
    <x v="77"/>
    <n v="3238"/>
    <n v="10758.71"/>
    <x v="0"/>
    <n v="7.01"/>
    <n v="12"/>
    <s v="8/23/2020"/>
    <x v="1"/>
    <n v="3238"/>
    <x v="0"/>
    <n v="4214.38"/>
    <n v="2541.58"/>
    <n v="127.08"/>
    <s v="6/29/2023"/>
    <s v="4/20/2023"/>
    <n v="7298"/>
    <n v="3238"/>
    <s v="5/28/2023"/>
    <s v="Suggestion"/>
    <s v="Resolved"/>
    <s v="1/11/2023"/>
    <n v="1"/>
    <x v="4"/>
    <x v="0"/>
  </r>
  <r>
    <n v="3239"/>
    <s v="Andrew"/>
    <s v="Jones"/>
    <n v="60"/>
    <x v="2"/>
    <s v="Address_3239"/>
    <x v="23"/>
    <n v="19458798092"/>
    <s v="andrew.jones@kag.com"/>
    <x v="0"/>
    <n v="313.56"/>
    <s v="12/28/2014"/>
    <s v="3/14/2023"/>
    <n v="3239"/>
    <n v="45127"/>
    <x v="1"/>
    <n v="1495.47"/>
    <n v="-1181.9100000000001"/>
    <x v="87"/>
    <n v="3239"/>
    <n v="41138.129999999997"/>
    <x v="0"/>
    <n v="2.19"/>
    <n v="60"/>
    <s v="4/10/2022"/>
    <x v="0"/>
    <n v="3239"/>
    <x v="2"/>
    <n v="2041.22"/>
    <n v="644.88"/>
    <n v="32.24"/>
    <s v="9/8/2023"/>
    <s v="11/8/2023"/>
    <n v="2017"/>
    <n v="3239"/>
    <s v="8/25/2023"/>
    <s v="Praise"/>
    <s v="Resolved"/>
    <s v="1/31/2023"/>
    <n v="1"/>
    <x v="2"/>
    <x v="1"/>
  </r>
  <r>
    <n v="3240"/>
    <s v="Jennifer"/>
    <s v="Lee"/>
    <n v="38"/>
    <x v="2"/>
    <s v="Address_3240"/>
    <x v="26"/>
    <n v="19458798093"/>
    <s v="jennifer.lee@kag.com"/>
    <x v="1"/>
    <n v="8618.75"/>
    <s v="1/22/2019"/>
    <s v="12/7/2023"/>
    <n v="3240"/>
    <n v="45288"/>
    <x v="0"/>
    <n v="4677.09"/>
    <n v="3941.66"/>
    <x v="52"/>
    <n v="3240"/>
    <n v="47072.160000000003"/>
    <x v="1"/>
    <n v="9.68"/>
    <n v="24"/>
    <s v="3/30/2022"/>
    <x v="2"/>
    <n v="3240"/>
    <x v="2"/>
    <n v="5603.34"/>
    <n v="1521.15"/>
    <n v="76.06"/>
    <s v="2/13/2023"/>
    <s v="10/14/2023"/>
    <n v="5692"/>
    <n v="3240"/>
    <s v="6/22/2023"/>
    <s v="Complaint"/>
    <s v="Pending"/>
    <s v="2/27/2023"/>
    <n v="-1"/>
    <x v="0"/>
    <x v="0"/>
  </r>
  <r>
    <n v="3241"/>
    <s v="Joshua"/>
    <s v="Moore"/>
    <n v="23"/>
    <x v="0"/>
    <s v="Address_3241"/>
    <x v="5"/>
    <n v="19458798094"/>
    <s v="joshua.moore@kag.com"/>
    <x v="1"/>
    <n v="887.99"/>
    <s v="8/31/2009"/>
    <s v="1/22/2023"/>
    <n v="3241"/>
    <n v="45118"/>
    <x v="1"/>
    <n v="4825.3599999999997"/>
    <n v="5713.35"/>
    <x v="19"/>
    <n v="3241"/>
    <n v="33435.69"/>
    <x v="2"/>
    <n v="3.27"/>
    <n v="36"/>
    <s v="3/6/2021"/>
    <x v="2"/>
    <n v="3241"/>
    <x v="2"/>
    <n v="3687.53"/>
    <n v="2706.71"/>
    <n v="135.34"/>
    <s v="10/9/2023"/>
    <s v="7/19/2023"/>
    <n v="1629"/>
    <n v="3241"/>
    <s v="2/17/2023"/>
    <s v="Complaint"/>
    <s v="Resolved"/>
    <s v="10/13/2023"/>
    <n v="1"/>
    <x v="2"/>
    <x v="2"/>
  </r>
  <r>
    <n v="3242"/>
    <s v="Daniel"/>
    <s v="Campbell"/>
    <n v="68"/>
    <x v="0"/>
    <s v="Address_3242"/>
    <x v="25"/>
    <n v="19458798095"/>
    <s v="daniel.campbell@kag.com"/>
    <x v="1"/>
    <n v="9174.2999999999993"/>
    <s v="10/18/2009"/>
    <s v="2/22/2023"/>
    <n v="3242"/>
    <n v="44944"/>
    <x v="2"/>
    <n v="1506.52"/>
    <n v="10680.82"/>
    <x v="78"/>
    <n v="3242"/>
    <n v="16214"/>
    <x v="1"/>
    <n v="8.44"/>
    <n v="24"/>
    <s v="5/6/2021"/>
    <x v="0"/>
    <n v="3242"/>
    <x v="1"/>
    <n v="7943.67"/>
    <n v="2195.34"/>
    <n v="109.77"/>
    <s v="3/6/2023"/>
    <s v="1/29/2023"/>
    <n v="3179"/>
    <n v="3242"/>
    <s v="3/2/2023"/>
    <s v="Suggestion"/>
    <s v="Resolved"/>
    <s v="1/30/2023"/>
    <n v="1"/>
    <x v="3"/>
    <x v="3"/>
  </r>
  <r>
    <n v="3243"/>
    <s v="Matthew"/>
    <s v="Garcia"/>
    <n v="31"/>
    <x v="0"/>
    <s v="Address_3243"/>
    <x v="32"/>
    <n v="19458798096"/>
    <s v="matthew.garcia@kag.com"/>
    <x v="0"/>
    <n v="1514.11"/>
    <s v="3/25/2006"/>
    <s v="2/26/2023"/>
    <n v="3243"/>
    <n v="45089"/>
    <x v="0"/>
    <n v="3895.67"/>
    <n v="5409.78"/>
    <x v="82"/>
    <n v="3243"/>
    <n v="22388.37"/>
    <x v="0"/>
    <n v="9.2799999999999994"/>
    <n v="24"/>
    <s v="9/19/2021"/>
    <x v="2"/>
    <n v="3243"/>
    <x v="2"/>
    <n v="2853.98"/>
    <n v="2019.1"/>
    <n v="100.96"/>
    <s v="11/21/2023"/>
    <s v="3/23/2023"/>
    <n v="5564"/>
    <n v="3243"/>
    <s v="9/26/2023"/>
    <s v="Praise"/>
    <s v="Pending"/>
    <s v="3/27/2023"/>
    <n v="1"/>
    <x v="7"/>
    <x v="4"/>
  </r>
  <r>
    <n v="3244"/>
    <s v="Stephanie"/>
    <s v="Lewis"/>
    <n v="25"/>
    <x v="2"/>
    <s v="Address_3244"/>
    <x v="1"/>
    <n v="19458798097"/>
    <s v="stephanie.lewis@kag.com"/>
    <x v="0"/>
    <n v="5369.16"/>
    <s v="5/22/2012"/>
    <s v="4/13/2023"/>
    <n v="3244"/>
    <n v="45205"/>
    <x v="2"/>
    <n v="3760.58"/>
    <n v="9129.74"/>
    <x v="13"/>
    <n v="3244"/>
    <n v="10532.89"/>
    <x v="1"/>
    <n v="2.5499999999999998"/>
    <n v="36"/>
    <s v="7/17/2020"/>
    <x v="2"/>
    <n v="3244"/>
    <x v="2"/>
    <n v="7641.28"/>
    <n v="3618.51"/>
    <n v="180.93"/>
    <s v="12/16/2023"/>
    <s v="11/27/2023"/>
    <n v="8704"/>
    <n v="3244"/>
    <s v="7/9/2023"/>
    <s v="Complaint"/>
    <s v="Pending"/>
    <s v="9/15/2023"/>
    <n v="1"/>
    <x v="8"/>
    <x v="2"/>
  </r>
  <r>
    <n v="3245"/>
    <s v="Kevin"/>
    <s v="Jackson"/>
    <n v="19"/>
    <x v="2"/>
    <s v="Address_3245"/>
    <x v="5"/>
    <n v="19458798098"/>
    <s v="kevin.jackson@kag.com"/>
    <x v="1"/>
    <n v="1083.97"/>
    <s v="5/24/2000"/>
    <s v="4/22/2023"/>
    <n v="3245"/>
    <n v="45277"/>
    <x v="0"/>
    <n v="4379.16"/>
    <n v="-3295.19"/>
    <x v="13"/>
    <n v="3245"/>
    <n v="44158.12"/>
    <x v="2"/>
    <n v="1.0900000000000001"/>
    <n v="48"/>
    <s v="8/29/2020"/>
    <x v="2"/>
    <n v="3245"/>
    <x v="2"/>
    <n v="4685.72"/>
    <n v="3582.81"/>
    <n v="179.14"/>
    <s v="11/9/2023"/>
    <s v="4/2/2023"/>
    <n v="1500"/>
    <n v="3245"/>
    <s v="12/3/2023"/>
    <s v="Complaint"/>
    <s v="Resolved"/>
    <s v="4/8/2023"/>
    <n v="1"/>
    <x v="0"/>
    <x v="2"/>
  </r>
  <r>
    <n v="3246"/>
    <s v="Christopher"/>
    <s v="Allen"/>
    <n v="35"/>
    <x v="1"/>
    <s v="Address_3246"/>
    <x v="35"/>
    <n v="19458798099"/>
    <s v="christopher.allen@kag.com"/>
    <x v="0"/>
    <n v="4527.1899999999996"/>
    <s v="1/17/2006"/>
    <s v="11/3/2023"/>
    <n v="3246"/>
    <n v="45138"/>
    <x v="2"/>
    <n v="29.19"/>
    <n v="4556.38"/>
    <x v="40"/>
    <n v="3246"/>
    <n v="33613.5"/>
    <x v="1"/>
    <n v="8.8699999999999992"/>
    <n v="60"/>
    <s v="3/20/2020"/>
    <x v="2"/>
    <n v="3246"/>
    <x v="2"/>
    <n v="9448.9"/>
    <n v="4965.22"/>
    <n v="248.26"/>
    <s v="4/26/2023"/>
    <s v="3/7/2023"/>
    <n v="8505"/>
    <n v="3246"/>
    <s v="8/30/2023"/>
    <s v="Praise"/>
    <s v="Resolved"/>
    <s v="5/25/2023"/>
    <n v="1"/>
    <x v="2"/>
    <x v="4"/>
  </r>
  <r>
    <n v="3247"/>
    <s v="Robert"/>
    <s v="Smith"/>
    <n v="39"/>
    <x v="0"/>
    <s v="Address_3247"/>
    <x v="3"/>
    <n v="19458798100"/>
    <s v="robert.smith@kag.com"/>
    <x v="1"/>
    <n v="3062.86"/>
    <s v="12/24/2014"/>
    <s v="9/18/2023"/>
    <n v="3247"/>
    <n v="45061"/>
    <x v="2"/>
    <n v="1697.21"/>
    <n v="1365.65"/>
    <x v="53"/>
    <n v="3247"/>
    <n v="5136.22"/>
    <x v="2"/>
    <n v="7.88"/>
    <n v="24"/>
    <s v="11/23/2020"/>
    <x v="0"/>
    <n v="3247"/>
    <x v="2"/>
    <n v="6162"/>
    <n v="612.07000000000005"/>
    <n v="30.6"/>
    <s v="6/10/2023"/>
    <s v="5/13/2023"/>
    <n v="2747"/>
    <n v="3247"/>
    <s v="1/21/2023"/>
    <s v="Suggestion"/>
    <s v="Resolved"/>
    <s v="7/7/2023"/>
    <n v="1"/>
    <x v="10"/>
    <x v="0"/>
  </r>
  <r>
    <n v="3248"/>
    <s v="William"/>
    <s v="Hall"/>
    <n v="47"/>
    <x v="1"/>
    <s v="Address_3248"/>
    <x v="32"/>
    <n v="19458798101"/>
    <s v="william.hall@kag.com"/>
    <x v="0"/>
    <n v="4258.9399999999996"/>
    <s v="6/11/2011"/>
    <s v="5/15/2023"/>
    <n v="3248"/>
    <n v="45115"/>
    <x v="0"/>
    <n v="733.49"/>
    <n v="3525.45"/>
    <x v="97"/>
    <n v="3248"/>
    <n v="18979.75"/>
    <x v="0"/>
    <n v="2.39"/>
    <n v="24"/>
    <s v="8/4/2022"/>
    <x v="0"/>
    <n v="3248"/>
    <x v="0"/>
    <n v="8977.08"/>
    <n v="1241.52"/>
    <n v="62.08"/>
    <s v="7/2/2023"/>
    <s v="5/17/2023"/>
    <n v="2905"/>
    <n v="3248"/>
    <s v="6/19/2023"/>
    <s v="Complaint"/>
    <s v="Resolved"/>
    <s v="4/6/2023"/>
    <n v="1"/>
    <x v="2"/>
    <x v="1"/>
  </r>
  <r>
    <n v="3249"/>
    <s v="Barbara"/>
    <s v="Williams"/>
    <n v="53"/>
    <x v="1"/>
    <s v="Address_3249"/>
    <x v="28"/>
    <n v="19458798102"/>
    <s v="barbara.williams@kag.com"/>
    <x v="0"/>
    <n v="5495.83"/>
    <s v="6/17/2001"/>
    <s v="11/16/2023"/>
    <n v="3249"/>
    <n v="45258"/>
    <x v="0"/>
    <n v="1960.38"/>
    <n v="7456.21"/>
    <x v="41"/>
    <n v="3249"/>
    <n v="27363.11"/>
    <x v="0"/>
    <n v="8.4700000000000006"/>
    <n v="60"/>
    <s v="1/20/2020"/>
    <x v="1"/>
    <n v="3249"/>
    <x v="1"/>
    <n v="3314.84"/>
    <n v="1442.12"/>
    <n v="72.11"/>
    <s v="5/30/2023"/>
    <s v="10/20/2023"/>
    <n v="4148"/>
    <n v="3249"/>
    <s v="6/11/2023"/>
    <s v="Complaint"/>
    <s v="Resolved"/>
    <s v="1/1/2023"/>
    <n v="1"/>
    <x v="4"/>
    <x v="1"/>
  </r>
  <r>
    <n v="3250"/>
    <s v="Elizabeth"/>
    <s v="Adams"/>
    <n v="45"/>
    <x v="2"/>
    <s v="Address_3250"/>
    <x v="14"/>
    <n v="19458798103"/>
    <s v="elizabeth.adams@kag.com"/>
    <x v="0"/>
    <n v="4648.4399999999996"/>
    <s v="2/28/2017"/>
    <s v="7/4/2023"/>
    <n v="3250"/>
    <n v="45169"/>
    <x v="2"/>
    <n v="2882.38"/>
    <n v="7530.82"/>
    <x v="65"/>
    <n v="3250"/>
    <n v="40069.17"/>
    <x v="1"/>
    <n v="8.2899999999999991"/>
    <n v="24"/>
    <s v="9/25/2021"/>
    <x v="2"/>
    <n v="3250"/>
    <x v="0"/>
    <n v="9522.5499999999993"/>
    <n v="1545.59"/>
    <n v="77.28"/>
    <s v="3/9/2023"/>
    <s v="12/8/2023"/>
    <n v="4836"/>
    <n v="3250"/>
    <s v="1/15/2023"/>
    <s v="Complaint"/>
    <s v="Resolved"/>
    <s v="12/30/2023"/>
    <n v="1"/>
    <x v="5"/>
    <x v="0"/>
  </r>
  <r>
    <n v="3251"/>
    <s v="Linda"/>
    <s v="Lee"/>
    <n v="52"/>
    <x v="1"/>
    <s v="Address_3251"/>
    <x v="35"/>
    <n v="19458798104"/>
    <s v="linda.lee@kag.com"/>
    <x v="1"/>
    <n v="329.31"/>
    <s v="6/29/2000"/>
    <s v="1/26/2023"/>
    <n v="3251"/>
    <n v="45111"/>
    <x v="2"/>
    <n v="4545.16"/>
    <n v="-4215.8500000000004"/>
    <x v="20"/>
    <n v="3251"/>
    <n v="46104.73"/>
    <x v="1"/>
    <n v="5.15"/>
    <n v="36"/>
    <s v="10/20/2021"/>
    <x v="1"/>
    <n v="3251"/>
    <x v="0"/>
    <n v="2951.66"/>
    <n v="1656.14"/>
    <n v="82.81"/>
    <s v="10/9/2023"/>
    <s v="7/11/2023"/>
    <n v="6054"/>
    <n v="3251"/>
    <s v="1/28/2023"/>
    <s v="Suggestion"/>
    <s v="Pending"/>
    <s v="2/27/2023"/>
    <n v="1"/>
    <x v="2"/>
    <x v="1"/>
  </r>
  <r>
    <n v="3252"/>
    <s v="Nancy"/>
    <s v="Wright"/>
    <n v="19"/>
    <x v="0"/>
    <s v="Address_3252"/>
    <x v="22"/>
    <n v="19458798105"/>
    <s v="nancy.wright@kag.com"/>
    <x v="0"/>
    <n v="8648.19"/>
    <s v="4/20/2008"/>
    <s v="1/25/2023"/>
    <n v="3252"/>
    <n v="45122"/>
    <x v="1"/>
    <n v="4199.67"/>
    <n v="4448.5200000000004"/>
    <x v="15"/>
    <n v="3252"/>
    <n v="7501"/>
    <x v="2"/>
    <n v="9.52"/>
    <n v="60"/>
    <s v="2/22/2022"/>
    <x v="0"/>
    <n v="3252"/>
    <x v="2"/>
    <n v="9511.16"/>
    <n v="2832.37"/>
    <n v="141.62"/>
    <s v="3/28/2023"/>
    <s v="1/21/2023"/>
    <n v="9695"/>
    <n v="3252"/>
    <s v="3/26/2023"/>
    <s v="Complaint"/>
    <s v="Pending"/>
    <s v="2/14/2023"/>
    <n v="1"/>
    <x v="2"/>
    <x v="2"/>
  </r>
  <r>
    <n v="3253"/>
    <s v="Betty"/>
    <s v="Green"/>
    <n v="53"/>
    <x v="0"/>
    <s v="Address_3253"/>
    <x v="19"/>
    <n v="19458798106"/>
    <s v="betty.green@kag.com"/>
    <x v="1"/>
    <n v="1040.05"/>
    <s v="7/18/2002"/>
    <s v="11/21/2023"/>
    <n v="3253"/>
    <n v="45171"/>
    <x v="2"/>
    <n v="2500.12"/>
    <n v="-1460.07"/>
    <x v="8"/>
    <n v="3253"/>
    <n v="41893.22"/>
    <x v="1"/>
    <n v="6.24"/>
    <n v="12"/>
    <s v="12/21/2022"/>
    <x v="2"/>
    <n v="3253"/>
    <x v="0"/>
    <n v="8881.01"/>
    <n v="237.53"/>
    <n v="11.88"/>
    <s v="12/6/2023"/>
    <s v="2/8/2023"/>
    <n v="8603"/>
    <n v="3253"/>
    <s v="10/26/2023"/>
    <s v="Praise"/>
    <s v="Resolved"/>
    <s v="4/25/2023"/>
    <n v="1"/>
    <x v="6"/>
    <x v="1"/>
  </r>
  <r>
    <n v="3254"/>
    <s v="Kenneth"/>
    <s v="Flores"/>
    <n v="35"/>
    <x v="2"/>
    <s v="Address_3254"/>
    <x v="19"/>
    <n v="19458798107"/>
    <s v="kenneth.flores@kag.com"/>
    <x v="1"/>
    <n v="9808.2099999999991"/>
    <s v="10/20/2021"/>
    <s v="9/21/2023"/>
    <n v="3254"/>
    <n v="44941"/>
    <x v="0"/>
    <n v="127.28"/>
    <n v="9680.93"/>
    <x v="39"/>
    <n v="3254"/>
    <n v="4223.41"/>
    <x v="1"/>
    <n v="4.99"/>
    <n v="12"/>
    <s v="5/15/2022"/>
    <x v="2"/>
    <n v="3254"/>
    <x v="2"/>
    <n v="2818.96"/>
    <n v="2328.4299999999998"/>
    <n v="116.42"/>
    <s v="2/7/2023"/>
    <s v="10/17/2023"/>
    <n v="386"/>
    <n v="3254"/>
    <s v="12/31/2023"/>
    <s v="Suggestion"/>
    <s v="Resolved"/>
    <s v="2/28/2023"/>
    <n v="1"/>
    <x v="3"/>
    <x v="4"/>
  </r>
  <r>
    <n v="3255"/>
    <s v="Margaret"/>
    <s v="Williams"/>
    <n v="60"/>
    <x v="2"/>
    <s v="Address_3255"/>
    <x v="39"/>
    <n v="19458798108"/>
    <s v="margaret.williams@kag.com"/>
    <x v="1"/>
    <n v="8528.0499999999993"/>
    <s v="5/11/2012"/>
    <s v="1/9/2023"/>
    <n v="3255"/>
    <n v="45101"/>
    <x v="1"/>
    <n v="1511.46"/>
    <n v="10039.51"/>
    <x v="91"/>
    <n v="3255"/>
    <n v="12784.03"/>
    <x v="2"/>
    <n v="1.1200000000000001"/>
    <n v="48"/>
    <s v="3/12/2022"/>
    <x v="0"/>
    <n v="3255"/>
    <x v="0"/>
    <n v="6910.69"/>
    <n v="3541.93"/>
    <n v="177.1"/>
    <s v="1/3/2023"/>
    <s v="12/9/2023"/>
    <n v="8887"/>
    <n v="3255"/>
    <s v="8/2/2023"/>
    <s v="Complaint"/>
    <s v="Pending"/>
    <s v="9/6/2023"/>
    <n v="1"/>
    <x v="7"/>
    <x v="1"/>
  </r>
  <r>
    <n v="3256"/>
    <s v="Paul"/>
    <s v="Harris"/>
    <n v="26"/>
    <x v="2"/>
    <s v="Address_3256"/>
    <x v="39"/>
    <n v="19458798109"/>
    <s v="paul.harris@kag.com"/>
    <x v="0"/>
    <n v="5657.62"/>
    <s v="8/21/2002"/>
    <s v="11/6/2023"/>
    <n v="3256"/>
    <n v="45238"/>
    <x v="1"/>
    <n v="541.98"/>
    <n v="6199.6"/>
    <x v="1"/>
    <n v="3256"/>
    <n v="2029.6"/>
    <x v="0"/>
    <n v="9.57"/>
    <n v="24"/>
    <s v="12/2/2020"/>
    <x v="0"/>
    <n v="3256"/>
    <x v="0"/>
    <n v="4322.7299999999996"/>
    <n v="3625.7"/>
    <n v="181.28"/>
    <s v="4/11/2023"/>
    <s v="12/23/2023"/>
    <n v="8538"/>
    <n v="3256"/>
    <s v="2/23/2023"/>
    <s v="Complaint"/>
    <s v="Resolved"/>
    <s v="10/21/2023"/>
    <n v="1"/>
    <x v="4"/>
    <x v="4"/>
  </r>
  <r>
    <n v="3257"/>
    <s v="Charles"/>
    <s v="Hall"/>
    <n v="45"/>
    <x v="0"/>
    <s v="Address_3257"/>
    <x v="32"/>
    <n v="19458798110"/>
    <s v="charles.hall@kag.com"/>
    <x v="0"/>
    <n v="2527.41"/>
    <s v="12/12/2018"/>
    <s v="8/8/2023"/>
    <n v="3257"/>
    <n v="45023"/>
    <x v="2"/>
    <n v="3256.66"/>
    <n v="-729.25"/>
    <x v="48"/>
    <n v="3257"/>
    <n v="4127.59"/>
    <x v="1"/>
    <n v="2.16"/>
    <n v="36"/>
    <s v="12/11/2022"/>
    <x v="0"/>
    <n v="3257"/>
    <x v="0"/>
    <n v="4614"/>
    <n v="2763.92"/>
    <n v="138.19999999999999"/>
    <s v="2/13/2023"/>
    <s v="8/23/2023"/>
    <n v="5511"/>
    <n v="3257"/>
    <s v="12/1/2023"/>
    <s v="Suggestion"/>
    <s v="Resolved"/>
    <s v="11/12/2023"/>
    <n v="1"/>
    <x v="1"/>
    <x v="0"/>
  </r>
  <r>
    <n v="3258"/>
    <s v="Linda"/>
    <s v="Nguyen"/>
    <n v="25"/>
    <x v="2"/>
    <s v="Address_3258"/>
    <x v="6"/>
    <n v="19458798111"/>
    <s v="linda.nguyen@kag.com"/>
    <x v="1"/>
    <n v="953.84"/>
    <s v="3/3/2009"/>
    <s v="10/3/2023"/>
    <n v="3258"/>
    <n v="44940"/>
    <x v="1"/>
    <n v="3480.19"/>
    <n v="-2526.35"/>
    <x v="81"/>
    <n v="3258"/>
    <n v="2588.59"/>
    <x v="1"/>
    <n v="3.67"/>
    <n v="60"/>
    <s v="4/7/2020"/>
    <x v="1"/>
    <n v="3258"/>
    <x v="2"/>
    <n v="1355.56"/>
    <n v="4605.07"/>
    <n v="230.25"/>
    <s v="7/12/2023"/>
    <s v="4/9/2023"/>
    <n v="8656"/>
    <n v="3258"/>
    <s v="4/2/2023"/>
    <s v="Praise"/>
    <s v="Resolved"/>
    <s v="6/21/2023"/>
    <n v="1"/>
    <x v="3"/>
    <x v="2"/>
  </r>
  <r>
    <n v="3259"/>
    <s v="David"/>
    <s v="Hall"/>
    <n v="25"/>
    <x v="0"/>
    <s v="Address_3259"/>
    <x v="3"/>
    <n v="19458798112"/>
    <s v="david.hall@kag.com"/>
    <x v="0"/>
    <n v="6751.17"/>
    <s v="3/20/2020"/>
    <s v="7/14/2023"/>
    <n v="3259"/>
    <n v="45081"/>
    <x v="0"/>
    <n v="3247.52"/>
    <n v="9998.69"/>
    <x v="31"/>
    <n v="3259"/>
    <n v="8154.39"/>
    <x v="0"/>
    <n v="7.56"/>
    <n v="24"/>
    <s v="11/19/2022"/>
    <x v="0"/>
    <n v="3259"/>
    <x v="1"/>
    <n v="8455.65"/>
    <n v="956.62"/>
    <n v="47.83"/>
    <s v="6/5/2023"/>
    <s v="8/19/2023"/>
    <n v="9425"/>
    <n v="3259"/>
    <s v="8/4/2023"/>
    <s v="Suggestion"/>
    <s v="Pending"/>
    <s v="3/9/2023"/>
    <n v="1"/>
    <x v="7"/>
    <x v="2"/>
  </r>
  <r>
    <n v="3260"/>
    <s v="Timothy"/>
    <s v="Martin"/>
    <n v="22"/>
    <x v="1"/>
    <s v="Address_3260"/>
    <x v="8"/>
    <n v="19458798113"/>
    <s v="timothy.martin@kag.com"/>
    <x v="1"/>
    <n v="2094.94"/>
    <s v="8/22/2008"/>
    <s v="6/21/2023"/>
    <n v="3260"/>
    <n v="45092"/>
    <x v="0"/>
    <n v="1380.84"/>
    <n v="3475.78"/>
    <x v="25"/>
    <n v="3260"/>
    <n v="43949.88"/>
    <x v="2"/>
    <n v="1.05"/>
    <n v="36"/>
    <s v="1/18/2022"/>
    <x v="1"/>
    <n v="3260"/>
    <x v="1"/>
    <n v="3336.12"/>
    <n v="4929.6899999999996"/>
    <n v="246.48"/>
    <s v="7/24/2023"/>
    <s v="10/6/2023"/>
    <n v="2758"/>
    <n v="3260"/>
    <s v="11/1/2023"/>
    <s v="Praise"/>
    <s v="Resolved"/>
    <s v="9/9/2023"/>
    <n v="1"/>
    <x v="7"/>
    <x v="2"/>
  </r>
  <r>
    <n v="3261"/>
    <s v="Joseph"/>
    <s v="Baker"/>
    <n v="30"/>
    <x v="2"/>
    <s v="Address_3261"/>
    <x v="24"/>
    <n v="19458798114"/>
    <s v="joseph.baker@kag.com"/>
    <x v="1"/>
    <n v="7358.88"/>
    <s v="10/11/2007"/>
    <s v="6/19/2023"/>
    <n v="3261"/>
    <n v="45030"/>
    <x v="2"/>
    <n v="4598.3500000000004"/>
    <n v="2760.53"/>
    <x v="62"/>
    <n v="3261"/>
    <n v="14907.5"/>
    <x v="1"/>
    <n v="5.88"/>
    <n v="36"/>
    <s v="11/29/2021"/>
    <x v="0"/>
    <n v="3261"/>
    <x v="1"/>
    <n v="7918.96"/>
    <n v="840.46"/>
    <n v="42.02"/>
    <s v="5/22/2023"/>
    <s v="2/5/2023"/>
    <n v="3738"/>
    <n v="3261"/>
    <s v="5/17/2023"/>
    <s v="Suggestion"/>
    <s v="Resolved"/>
    <s v="8/20/2023"/>
    <n v="1"/>
    <x v="1"/>
    <x v="4"/>
  </r>
  <r>
    <n v="3262"/>
    <s v="Deborah"/>
    <s v="Hall"/>
    <n v="24"/>
    <x v="2"/>
    <s v="Address_3262"/>
    <x v="9"/>
    <n v="19458798115"/>
    <s v="deborah.hall@kag.com"/>
    <x v="1"/>
    <n v="8341.83"/>
    <s v="7/18/2020"/>
    <s v="4/22/2023"/>
    <n v="3262"/>
    <n v="45138"/>
    <x v="1"/>
    <n v="2946.65"/>
    <n v="11288.48"/>
    <x v="58"/>
    <n v="3262"/>
    <n v="24506.05"/>
    <x v="2"/>
    <n v="2.4300000000000002"/>
    <n v="12"/>
    <s v="1/4/2022"/>
    <x v="1"/>
    <n v="3262"/>
    <x v="1"/>
    <n v="6302.54"/>
    <n v="1718.09"/>
    <n v="85.9"/>
    <s v="5/7/2023"/>
    <s v="11/22/2023"/>
    <n v="548"/>
    <n v="3262"/>
    <s v="6/27/2023"/>
    <s v="Complaint"/>
    <s v="Pending"/>
    <s v="7/29/2023"/>
    <n v="1"/>
    <x v="2"/>
    <x v="2"/>
  </r>
  <r>
    <n v="3263"/>
    <s v="Melissa"/>
    <s v="King"/>
    <n v="38"/>
    <x v="2"/>
    <s v="Address_3263"/>
    <x v="36"/>
    <n v="19458798116"/>
    <s v="melissa.king@kag.com"/>
    <x v="0"/>
    <n v="9890.75"/>
    <s v="10/27/2005"/>
    <s v="6/20/2023"/>
    <n v="3263"/>
    <n v="45056"/>
    <x v="2"/>
    <n v="2990.27"/>
    <n v="12881.02"/>
    <x v="88"/>
    <n v="3263"/>
    <n v="24868.7"/>
    <x v="1"/>
    <n v="1.2"/>
    <n v="12"/>
    <s v="4/3/2022"/>
    <x v="2"/>
    <n v="3263"/>
    <x v="2"/>
    <n v="9736.99"/>
    <n v="258.20999999999998"/>
    <n v="12.91"/>
    <s v="6/23/2023"/>
    <s v="11/29/2023"/>
    <n v="6352"/>
    <n v="3263"/>
    <s v="12/1/2023"/>
    <s v="Praise"/>
    <s v="Pending"/>
    <s v="11/29/2023"/>
    <n v="1"/>
    <x v="10"/>
    <x v="0"/>
  </r>
  <r>
    <n v="3264"/>
    <s v="Michelle"/>
    <s v="Lee"/>
    <n v="46"/>
    <x v="0"/>
    <s v="Address_3264"/>
    <x v="0"/>
    <n v="19458798117"/>
    <s v="michelle.lee@kag.com"/>
    <x v="0"/>
    <n v="5091.7299999999996"/>
    <s v="6/9/2015"/>
    <s v="8/2/2023"/>
    <n v="3264"/>
    <n v="44930"/>
    <x v="2"/>
    <n v="4079.63"/>
    <n v="1012.1"/>
    <x v="54"/>
    <n v="3264"/>
    <n v="49767.88"/>
    <x v="2"/>
    <n v="6.77"/>
    <n v="36"/>
    <s v="8/13/2020"/>
    <x v="0"/>
    <n v="3264"/>
    <x v="0"/>
    <n v="2807.11"/>
    <n v="4810.45"/>
    <n v="240.52"/>
    <s v="4/28/2023"/>
    <s v="10/30/2023"/>
    <n v="3568"/>
    <n v="3264"/>
    <s v="4/16/2023"/>
    <s v="Complaint"/>
    <s v="Resolved"/>
    <s v="1/3/2023"/>
    <n v="1"/>
    <x v="3"/>
    <x v="1"/>
  </r>
  <r>
    <n v="3265"/>
    <s v="Karen"/>
    <s v="Mitchell"/>
    <n v="54"/>
    <x v="1"/>
    <s v="Address_3265"/>
    <x v="25"/>
    <n v="19458798118"/>
    <s v="karen.mitchell@kag.com"/>
    <x v="0"/>
    <n v="9749.25"/>
    <s v="9/3/2010"/>
    <s v="6/23/2023"/>
    <n v="3265"/>
    <n v="45167"/>
    <x v="2"/>
    <n v="355.53"/>
    <n v="9393.7199999999993"/>
    <x v="31"/>
    <n v="3265"/>
    <n v="18868.97"/>
    <x v="1"/>
    <n v="6.43"/>
    <n v="24"/>
    <s v="10/7/2021"/>
    <x v="1"/>
    <n v="3265"/>
    <x v="2"/>
    <n v="3884.51"/>
    <n v="2904.91"/>
    <n v="145.25"/>
    <s v="1/25/2023"/>
    <s v="4/18/2023"/>
    <n v="3362"/>
    <n v="3265"/>
    <s v="7/22/2023"/>
    <s v="Complaint"/>
    <s v="Pending"/>
    <s v="6/14/2023"/>
    <n v="1"/>
    <x v="5"/>
    <x v="1"/>
  </r>
  <r>
    <n v="3266"/>
    <s v="Carol"/>
    <s v="Thompson"/>
    <n v="62"/>
    <x v="2"/>
    <s v="Address_3266"/>
    <x v="33"/>
    <n v="19458798119"/>
    <s v="carol.thompson@kag.com"/>
    <x v="1"/>
    <n v="1578.27"/>
    <s v="10/25/2004"/>
    <s v="10/17/2023"/>
    <n v="3266"/>
    <n v="45078"/>
    <x v="1"/>
    <n v="1055.94"/>
    <n v="522.33000000000004"/>
    <x v="37"/>
    <n v="3266"/>
    <n v="13989.87"/>
    <x v="2"/>
    <n v="7.61"/>
    <n v="60"/>
    <s v="1/24/2022"/>
    <x v="2"/>
    <n v="3266"/>
    <x v="1"/>
    <n v="2498.19"/>
    <n v="3375.98"/>
    <n v="168.8"/>
    <s v="9/27/2023"/>
    <s v="4/23/2023"/>
    <n v="9516"/>
    <n v="3266"/>
    <s v="2/2/2023"/>
    <s v="Suggestion"/>
    <s v="Resolved"/>
    <s v="8/26/2023"/>
    <n v="1"/>
    <x v="7"/>
    <x v="3"/>
  </r>
  <r>
    <n v="3267"/>
    <s v="Sarah"/>
    <s v="Garcia"/>
    <n v="69"/>
    <x v="1"/>
    <s v="Address_3267"/>
    <x v="30"/>
    <n v="19458798120"/>
    <s v="sarah.garcia@kag.com"/>
    <x v="0"/>
    <n v="8378.85"/>
    <s v="1/19/2004"/>
    <s v="3/9/2023"/>
    <n v="3267"/>
    <n v="45063"/>
    <x v="0"/>
    <n v="2952.01"/>
    <n v="5426.84"/>
    <x v="21"/>
    <n v="3267"/>
    <n v="48198.99"/>
    <x v="2"/>
    <n v="6.56"/>
    <n v="48"/>
    <s v="4/25/2022"/>
    <x v="0"/>
    <n v="3267"/>
    <x v="2"/>
    <n v="8490.5499999999993"/>
    <n v="4801.3999999999996"/>
    <n v="240.07"/>
    <s v="11/14/2023"/>
    <s v="2/26/2023"/>
    <n v="7426"/>
    <n v="3267"/>
    <s v="7/17/2023"/>
    <s v="Suggestion"/>
    <s v="Pending"/>
    <s v="1/29/2023"/>
    <n v="1"/>
    <x v="10"/>
    <x v="3"/>
  </r>
  <r>
    <n v="3268"/>
    <s v="Jennifer"/>
    <s v="Gonzalez"/>
    <n v="65"/>
    <x v="2"/>
    <s v="Address_3268"/>
    <x v="23"/>
    <n v="19458798121"/>
    <s v="jennifer.gonzalez@kag.com"/>
    <x v="1"/>
    <n v="3662.04"/>
    <s v="2/23/2013"/>
    <s v="5/26/2023"/>
    <n v="3268"/>
    <n v="45073"/>
    <x v="0"/>
    <n v="3056.06"/>
    <n v="605.98"/>
    <x v="2"/>
    <n v="3268"/>
    <n v="30033.759999999998"/>
    <x v="1"/>
    <n v="4.9800000000000004"/>
    <n v="24"/>
    <s v="4/24/2020"/>
    <x v="1"/>
    <n v="3268"/>
    <x v="2"/>
    <n v="3973"/>
    <n v="3781.47"/>
    <n v="189.07"/>
    <s v="8/15/2023"/>
    <s v="10/18/2023"/>
    <n v="8385"/>
    <n v="3268"/>
    <s v="8/22/2023"/>
    <s v="Complaint"/>
    <s v="Resolved"/>
    <s v="7/19/2023"/>
    <n v="1"/>
    <x v="10"/>
    <x v="3"/>
  </r>
  <r>
    <n v="3269"/>
    <s v="Barbara"/>
    <s v="Carter"/>
    <n v="31"/>
    <x v="0"/>
    <s v="Address_3269"/>
    <x v="10"/>
    <n v="19458798122"/>
    <s v="barbara.carter@kag.com"/>
    <x v="1"/>
    <n v="3711.64"/>
    <s v="12/12/2020"/>
    <s v="5/19/2023"/>
    <n v="3269"/>
    <n v="45116"/>
    <x v="1"/>
    <n v="2339.16"/>
    <n v="6050.8"/>
    <x v="40"/>
    <n v="3269"/>
    <n v="15184.59"/>
    <x v="1"/>
    <n v="5.31"/>
    <n v="36"/>
    <s v="10/20/2022"/>
    <x v="0"/>
    <n v="3269"/>
    <x v="2"/>
    <n v="2756.17"/>
    <n v="4896.2299999999996"/>
    <n v="244.81"/>
    <s v="6/23/2023"/>
    <s v="5/15/2023"/>
    <n v="3074"/>
    <n v="3269"/>
    <s v="10/10/2023"/>
    <s v="Complaint"/>
    <s v="Resolved"/>
    <s v="4/6/2023"/>
    <n v="1"/>
    <x v="2"/>
    <x v="4"/>
  </r>
  <r>
    <n v="3270"/>
    <s v="Mary"/>
    <s v="Thompson"/>
    <n v="54"/>
    <x v="1"/>
    <s v="Address_3270"/>
    <x v="31"/>
    <n v="19458798123"/>
    <s v="mary.thompson@kag.com"/>
    <x v="0"/>
    <n v="2759.61"/>
    <s v="9/3/2002"/>
    <s v="8/7/2023"/>
    <n v="3270"/>
    <n v="45095"/>
    <x v="2"/>
    <n v="3901.89"/>
    <n v="-1142.28"/>
    <x v="14"/>
    <n v="3270"/>
    <n v="15086.81"/>
    <x v="1"/>
    <n v="2.98"/>
    <n v="60"/>
    <s v="6/27/2020"/>
    <x v="2"/>
    <n v="3270"/>
    <x v="1"/>
    <n v="6327.99"/>
    <n v="2668.8"/>
    <n v="133.44"/>
    <s v="8/13/2023"/>
    <s v="10/11/2023"/>
    <n v="6356"/>
    <n v="3270"/>
    <s v="3/25/2023"/>
    <s v="Suggestion"/>
    <s v="Pending"/>
    <s v="10/13/2023"/>
    <n v="1"/>
    <x v="7"/>
    <x v="1"/>
  </r>
  <r>
    <n v="3271"/>
    <s v="John"/>
    <s v="Rodriguez"/>
    <n v="68"/>
    <x v="1"/>
    <s v="Address_3271"/>
    <x v="9"/>
    <n v="19458798124"/>
    <s v="john.rodriguez@kag.com"/>
    <x v="0"/>
    <n v="1816.76"/>
    <s v="5/20/2009"/>
    <s v="11/25/2023"/>
    <n v="3271"/>
    <n v="45054"/>
    <x v="0"/>
    <n v="1734.66"/>
    <n v="82.1"/>
    <x v="61"/>
    <n v="3271"/>
    <n v="5231.7700000000004"/>
    <x v="1"/>
    <n v="1.75"/>
    <n v="48"/>
    <s v="2/14/2021"/>
    <x v="2"/>
    <n v="3271"/>
    <x v="0"/>
    <n v="4398.2299999999996"/>
    <n v="3602.41"/>
    <n v="180.12"/>
    <s v="9/22/2023"/>
    <s v="11/25/2023"/>
    <n v="7162"/>
    <n v="3271"/>
    <s v="9/15/2023"/>
    <s v="Praise"/>
    <s v="Resolved"/>
    <s v="6/22/2023"/>
    <n v="-1"/>
    <x v="10"/>
    <x v="3"/>
  </r>
  <r>
    <n v="3272"/>
    <s v="Jessica"/>
    <s v="Taylor"/>
    <n v="21"/>
    <x v="2"/>
    <s v="Address_3272"/>
    <x v="27"/>
    <n v="19458798125"/>
    <s v="jessica.taylor@kag.com"/>
    <x v="1"/>
    <n v="4477.9399999999996"/>
    <s v="3/21/2000"/>
    <s v="1/25/2023"/>
    <n v="3272"/>
    <n v="45018"/>
    <x v="2"/>
    <n v="66.06"/>
    <n v="4544"/>
    <x v="55"/>
    <n v="3272"/>
    <n v="28286.560000000001"/>
    <x v="0"/>
    <n v="8.75"/>
    <n v="36"/>
    <s v="11/15/2022"/>
    <x v="0"/>
    <n v="3272"/>
    <x v="0"/>
    <n v="8310.0300000000007"/>
    <n v="784.15"/>
    <n v="39.21"/>
    <s v="4/28/2023"/>
    <s v="5/15/2023"/>
    <n v="548"/>
    <n v="3272"/>
    <s v="4/25/2023"/>
    <s v="Praise"/>
    <s v="Pending"/>
    <s v="8/2/2023"/>
    <n v="-1"/>
    <x v="1"/>
    <x v="2"/>
  </r>
  <r>
    <n v="3273"/>
    <s v="Michael"/>
    <s v="Johnson"/>
    <n v="39"/>
    <x v="1"/>
    <s v="Address_3273"/>
    <x v="37"/>
    <n v="19458798126"/>
    <s v="michael.johnson@kag.com"/>
    <x v="1"/>
    <n v="9874.14"/>
    <s v="12/16/2019"/>
    <s v="9/9/2023"/>
    <n v="3273"/>
    <n v="45003"/>
    <x v="0"/>
    <n v="1706.4"/>
    <n v="11580.54"/>
    <x v="82"/>
    <n v="3273"/>
    <n v="36460.71"/>
    <x v="1"/>
    <n v="7.22"/>
    <n v="60"/>
    <s v="12/18/2021"/>
    <x v="1"/>
    <n v="3273"/>
    <x v="0"/>
    <n v="7873.59"/>
    <n v="211.08"/>
    <n v="10.55"/>
    <s v="8/21/2023"/>
    <s v="10/21/2023"/>
    <n v="266"/>
    <n v="3273"/>
    <s v="5/21/2023"/>
    <s v="Suggestion"/>
    <s v="Pending"/>
    <s v="2/10/2023"/>
    <n v="1"/>
    <x v="11"/>
    <x v="0"/>
  </r>
  <r>
    <n v="3274"/>
    <s v="Brian"/>
    <s v="Jackson"/>
    <n v="28"/>
    <x v="0"/>
    <s v="Address_3274"/>
    <x v="6"/>
    <n v="19458798127"/>
    <s v="brian.jackson@kag.com"/>
    <x v="0"/>
    <n v="3366.08"/>
    <s v="10/9/2012"/>
    <s v="8/3/2023"/>
    <n v="3274"/>
    <n v="45004"/>
    <x v="2"/>
    <n v="4829.74"/>
    <n v="8195.82"/>
    <x v="72"/>
    <n v="3274"/>
    <n v="24260.98"/>
    <x v="2"/>
    <n v="2.11"/>
    <n v="60"/>
    <s v="10/22/2021"/>
    <x v="1"/>
    <n v="3274"/>
    <x v="2"/>
    <n v="2079.2600000000002"/>
    <n v="2225.16"/>
    <n v="111.26"/>
    <s v="6/28/2023"/>
    <s v="12/4/2023"/>
    <n v="8954"/>
    <n v="3274"/>
    <s v="4/29/2023"/>
    <s v="Suggestion"/>
    <s v="Pending"/>
    <s v="3/9/2023"/>
    <n v="-1"/>
    <x v="11"/>
    <x v="4"/>
  </r>
  <r>
    <n v="3275"/>
    <s v="Michael"/>
    <s v="Jackson"/>
    <n v="51"/>
    <x v="1"/>
    <s v="Address_3275"/>
    <x v="21"/>
    <n v="19458798128"/>
    <s v="michael.jackson@kag.com"/>
    <x v="0"/>
    <n v="4664.71"/>
    <s v="10/30/2007"/>
    <s v="6/14/2023"/>
    <n v="3275"/>
    <n v="45040"/>
    <x v="2"/>
    <n v="3897.39"/>
    <n v="8562.1"/>
    <x v="57"/>
    <n v="3275"/>
    <n v="44337.41"/>
    <x v="1"/>
    <n v="3.38"/>
    <n v="48"/>
    <s v="4/12/2022"/>
    <x v="0"/>
    <n v="3275"/>
    <x v="0"/>
    <n v="8702.92"/>
    <n v="449.7"/>
    <n v="22.48"/>
    <s v="9/19/2023"/>
    <s v="10/15/2023"/>
    <n v="9856"/>
    <n v="3275"/>
    <s v="9/22/2023"/>
    <s v="Suggestion"/>
    <s v="Pending"/>
    <s v="8/5/2023"/>
    <n v="1"/>
    <x v="1"/>
    <x v="1"/>
  </r>
  <r>
    <n v="3276"/>
    <s v="Anthony"/>
    <s v="Miller"/>
    <n v="62"/>
    <x v="1"/>
    <s v="Address_3276"/>
    <x v="39"/>
    <n v="19458798129"/>
    <s v="anthony.miller@kag.com"/>
    <x v="1"/>
    <n v="2362.19"/>
    <s v="12/7/2002"/>
    <s v="3/22/2023"/>
    <n v="3276"/>
    <n v="45000"/>
    <x v="2"/>
    <n v="1598.08"/>
    <n v="764.11"/>
    <x v="45"/>
    <n v="3276"/>
    <n v="24714.27"/>
    <x v="1"/>
    <n v="8.77"/>
    <n v="36"/>
    <s v="4/5/2020"/>
    <x v="1"/>
    <n v="3276"/>
    <x v="0"/>
    <n v="9843.1200000000008"/>
    <n v="2508.31"/>
    <n v="125.42"/>
    <s v="5/11/2023"/>
    <s v="2/4/2023"/>
    <n v="5266"/>
    <n v="3276"/>
    <s v="11/15/2023"/>
    <s v="Praise"/>
    <s v="Resolved"/>
    <s v="5/24/2023"/>
    <n v="1"/>
    <x v="11"/>
    <x v="3"/>
  </r>
  <r>
    <n v="3277"/>
    <s v="Stephanie"/>
    <s v="Adams"/>
    <n v="33"/>
    <x v="1"/>
    <s v="Address_3277"/>
    <x v="31"/>
    <n v="19458798130"/>
    <s v="stephanie.adams@kag.com"/>
    <x v="0"/>
    <n v="3437.49"/>
    <s v="9/22/2006"/>
    <s v="11/4/2023"/>
    <n v="3277"/>
    <n v="45051"/>
    <x v="0"/>
    <n v="1120.02"/>
    <n v="2317.4699999999998"/>
    <x v="68"/>
    <n v="3277"/>
    <n v="17971.560000000001"/>
    <x v="0"/>
    <n v="9.64"/>
    <n v="12"/>
    <s v="4/3/2021"/>
    <x v="1"/>
    <n v="3277"/>
    <x v="1"/>
    <n v="7758.35"/>
    <n v="1766.2"/>
    <n v="88.31"/>
    <s v="12/26/2023"/>
    <s v="10/2/2023"/>
    <n v="5171"/>
    <n v="3277"/>
    <s v="9/7/2023"/>
    <s v="Suggestion"/>
    <s v="Pending"/>
    <s v="1/24/2023"/>
    <n v="1"/>
    <x v="10"/>
    <x v="4"/>
  </r>
  <r>
    <n v="3278"/>
    <s v="Kevin"/>
    <s v="Adams"/>
    <n v="26"/>
    <x v="1"/>
    <s v="Address_3278"/>
    <x v="23"/>
    <n v="19458798131"/>
    <s v="kevin.adams@kag.com"/>
    <x v="0"/>
    <n v="645.9"/>
    <s v="6/11/2008"/>
    <s v="3/18/2023"/>
    <n v="3278"/>
    <n v="45138"/>
    <x v="2"/>
    <n v="4053.24"/>
    <n v="-3407.34"/>
    <x v="2"/>
    <n v="3278"/>
    <n v="13288.36"/>
    <x v="0"/>
    <n v="8.1199999999999992"/>
    <n v="24"/>
    <s v="11/9/2020"/>
    <x v="2"/>
    <n v="3278"/>
    <x v="2"/>
    <n v="8415.59"/>
    <n v="928.52"/>
    <n v="46.43"/>
    <s v="6/15/2023"/>
    <s v="8/18/2023"/>
    <n v="8475"/>
    <n v="3278"/>
    <s v="3/12/2023"/>
    <s v="Complaint"/>
    <s v="Pending"/>
    <s v="10/29/2023"/>
    <n v="1"/>
    <x v="2"/>
    <x v="4"/>
  </r>
  <r>
    <n v="3279"/>
    <s v="Michelle"/>
    <s v="Martin"/>
    <n v="33"/>
    <x v="2"/>
    <s v="Address_3279"/>
    <x v="1"/>
    <n v="19458798132"/>
    <s v="michelle.martin@kag.com"/>
    <x v="1"/>
    <n v="9564.74"/>
    <s v="2/11/2005"/>
    <s v="11/20/2023"/>
    <n v="3279"/>
    <n v="45119"/>
    <x v="0"/>
    <n v="1007.49"/>
    <n v="10572.23"/>
    <x v="47"/>
    <n v="3279"/>
    <n v="12921.37"/>
    <x v="0"/>
    <n v="6.13"/>
    <n v="48"/>
    <s v="9/12/2020"/>
    <x v="1"/>
    <n v="3279"/>
    <x v="2"/>
    <n v="9256.9699999999993"/>
    <n v="4924.46"/>
    <n v="246.22"/>
    <s v="2/10/2023"/>
    <s v="6/20/2023"/>
    <n v="593"/>
    <n v="3279"/>
    <s v="8/5/2023"/>
    <s v="Complaint"/>
    <s v="Resolved"/>
    <s v="1/29/2023"/>
    <n v="1"/>
    <x v="2"/>
    <x v="4"/>
  </r>
  <r>
    <n v="3280"/>
    <s v="Donna"/>
    <s v="Rodriguez"/>
    <n v="56"/>
    <x v="2"/>
    <s v="Address_3280"/>
    <x v="29"/>
    <n v="19458798133"/>
    <s v="donna.rodriguez@kag.com"/>
    <x v="0"/>
    <n v="5147.04"/>
    <s v="7/18/2010"/>
    <s v="10/11/2023"/>
    <n v="3280"/>
    <n v="45002"/>
    <x v="0"/>
    <n v="2905.19"/>
    <n v="2241.85"/>
    <x v="32"/>
    <n v="3280"/>
    <n v="16509.18"/>
    <x v="2"/>
    <n v="8.82"/>
    <n v="24"/>
    <s v="5/18/2022"/>
    <x v="0"/>
    <n v="3280"/>
    <x v="1"/>
    <n v="8072.66"/>
    <n v="4700.53"/>
    <n v="235.03"/>
    <s v="2/14/2023"/>
    <s v="3/17/2023"/>
    <n v="8137"/>
    <n v="3280"/>
    <s v="11/23/2023"/>
    <s v="Praise"/>
    <s v="Resolved"/>
    <s v="6/23/2023"/>
    <n v="1"/>
    <x v="11"/>
    <x v="1"/>
  </r>
  <r>
    <n v="3281"/>
    <s v="Steven"/>
    <s v="Taylor"/>
    <n v="33"/>
    <x v="1"/>
    <s v="Address_3281"/>
    <x v="39"/>
    <n v="19458798134"/>
    <s v="steven.taylor@kag.com"/>
    <x v="1"/>
    <n v="7356.22"/>
    <s v="6/7/2017"/>
    <s v="6/7/2023"/>
    <n v="3281"/>
    <n v="45153"/>
    <x v="0"/>
    <n v="2544.7199999999998"/>
    <n v="9900.94"/>
    <x v="53"/>
    <n v="3281"/>
    <n v="49606.77"/>
    <x v="0"/>
    <n v="6.64"/>
    <n v="48"/>
    <s v="3/7/2022"/>
    <x v="2"/>
    <n v="3281"/>
    <x v="0"/>
    <n v="6262.62"/>
    <n v="1393.78"/>
    <n v="69.69"/>
    <s v="10/11/2023"/>
    <s v="3/7/2023"/>
    <n v="8298"/>
    <n v="3281"/>
    <s v="6/9/2023"/>
    <s v="Suggestion"/>
    <s v="Resolved"/>
    <s v="1/13/2023"/>
    <n v="1"/>
    <x v="5"/>
    <x v="4"/>
  </r>
  <r>
    <n v="3282"/>
    <s v="Betty"/>
    <s v="Clark"/>
    <n v="48"/>
    <x v="1"/>
    <s v="Address_3282"/>
    <x v="14"/>
    <n v="19458798135"/>
    <s v="betty.clark@kag.com"/>
    <x v="0"/>
    <n v="5181.57"/>
    <s v="11/1/2011"/>
    <s v="6/23/2023"/>
    <n v="3282"/>
    <n v="45266"/>
    <x v="0"/>
    <n v="2119.12"/>
    <n v="3062.45"/>
    <x v="44"/>
    <n v="3282"/>
    <n v="18680.5"/>
    <x v="0"/>
    <n v="7.29"/>
    <n v="12"/>
    <s v="12/28/2020"/>
    <x v="0"/>
    <n v="3282"/>
    <x v="1"/>
    <n v="1613.45"/>
    <n v="2139.1"/>
    <n v="106.96"/>
    <s v="2/26/2023"/>
    <s v="3/18/2023"/>
    <n v="5412"/>
    <n v="3282"/>
    <s v="8/27/2023"/>
    <s v="Praise"/>
    <s v="Resolved"/>
    <s v="12/26/2023"/>
    <n v="-1"/>
    <x v="0"/>
    <x v="1"/>
  </r>
  <r>
    <n v="3283"/>
    <s v="James"/>
    <s v="Campbell"/>
    <n v="48"/>
    <x v="0"/>
    <s v="Address_3283"/>
    <x v="10"/>
    <n v="19458798136"/>
    <s v="james.campbell@kag.com"/>
    <x v="1"/>
    <n v="7724.95"/>
    <s v="9/14/2002"/>
    <s v="6/17/2023"/>
    <n v="3283"/>
    <n v="45258"/>
    <x v="1"/>
    <n v="2135.5500000000002"/>
    <n v="9860.5"/>
    <x v="23"/>
    <n v="3283"/>
    <n v="26705.39"/>
    <x v="1"/>
    <n v="8.44"/>
    <n v="24"/>
    <s v="6/3/2022"/>
    <x v="2"/>
    <n v="3283"/>
    <x v="1"/>
    <n v="5359.98"/>
    <n v="3342.53"/>
    <n v="167.13"/>
    <s v="11/8/2023"/>
    <s v="3/22/2023"/>
    <n v="2194"/>
    <n v="3283"/>
    <s v="6/25/2023"/>
    <s v="Suggestion"/>
    <s v="Pending"/>
    <s v="9/9/2023"/>
    <n v="1"/>
    <x v="4"/>
    <x v="1"/>
  </r>
  <r>
    <n v="3284"/>
    <s v="Linda"/>
    <s v="Johnson"/>
    <n v="30"/>
    <x v="2"/>
    <s v="Address_3284"/>
    <x v="25"/>
    <n v="19458798137"/>
    <s v="linda.johnson@kag.com"/>
    <x v="1"/>
    <n v="5387.5"/>
    <s v="1/5/2015"/>
    <s v="5/29/2023"/>
    <n v="3284"/>
    <n v="45066"/>
    <x v="0"/>
    <n v="3514.78"/>
    <n v="1872.72"/>
    <x v="75"/>
    <n v="3284"/>
    <n v="14459.08"/>
    <x v="2"/>
    <n v="4.1900000000000004"/>
    <n v="60"/>
    <s v="12/18/2020"/>
    <x v="1"/>
    <n v="3284"/>
    <x v="2"/>
    <n v="8046.45"/>
    <n v="2636.35"/>
    <n v="131.82"/>
    <s v="10/19/2023"/>
    <s v="7/27/2023"/>
    <n v="1339"/>
    <n v="3284"/>
    <s v="9/25/2023"/>
    <s v="Suggestion"/>
    <s v="Resolved"/>
    <s v="12/13/2023"/>
    <n v="1"/>
    <x v="10"/>
    <x v="4"/>
  </r>
  <r>
    <n v="3285"/>
    <s v="Paul"/>
    <s v="Scott"/>
    <n v="22"/>
    <x v="2"/>
    <s v="Address_3285"/>
    <x v="11"/>
    <n v="19458798138"/>
    <s v="paul.scott@kag.com"/>
    <x v="0"/>
    <n v="7045.29"/>
    <s v="12/13/2022"/>
    <s v="5/23/2023"/>
    <n v="3285"/>
    <n v="45093"/>
    <x v="2"/>
    <n v="523.16"/>
    <n v="7568.45"/>
    <x v="64"/>
    <n v="3285"/>
    <n v="8033.26"/>
    <x v="1"/>
    <n v="8.06"/>
    <n v="60"/>
    <s v="5/11/2021"/>
    <x v="0"/>
    <n v="3285"/>
    <x v="2"/>
    <n v="3305.97"/>
    <n v="4560.62"/>
    <n v="228.03"/>
    <s v="4/21/2023"/>
    <s v="5/17/2023"/>
    <n v="9818"/>
    <n v="3285"/>
    <s v="10/11/2023"/>
    <s v="Praise"/>
    <s v="Pending"/>
    <s v="4/14/2023"/>
    <n v="-1"/>
    <x v="7"/>
    <x v="2"/>
  </r>
  <r>
    <n v="3286"/>
    <s v="Emily"/>
    <s v="Jackson"/>
    <n v="64"/>
    <x v="2"/>
    <s v="Address_3286"/>
    <x v="16"/>
    <n v="19458798139"/>
    <s v="emily.jackson@kag.com"/>
    <x v="0"/>
    <n v="6879.53"/>
    <s v="5/28/2022"/>
    <s v="5/11/2023"/>
    <n v="3286"/>
    <n v="45112"/>
    <x v="0"/>
    <n v="1982.18"/>
    <n v="8861.7099999999991"/>
    <x v="42"/>
    <n v="3286"/>
    <n v="32645.84"/>
    <x v="2"/>
    <n v="2.86"/>
    <n v="24"/>
    <s v="1/12/2022"/>
    <x v="0"/>
    <n v="3286"/>
    <x v="0"/>
    <n v="6881.72"/>
    <n v="4938.08"/>
    <n v="246.9"/>
    <s v="11/17/2023"/>
    <s v="7/19/2023"/>
    <n v="9983"/>
    <n v="3286"/>
    <s v="7/23/2023"/>
    <s v="Suggestion"/>
    <s v="Resolved"/>
    <s v="4/3/2023"/>
    <n v="1"/>
    <x v="2"/>
    <x v="3"/>
  </r>
  <r>
    <n v="3287"/>
    <s v="Deborah"/>
    <s v="Taylor"/>
    <n v="56"/>
    <x v="1"/>
    <s v="Address_3287"/>
    <x v="38"/>
    <n v="19458798140"/>
    <s v="deborah.taylor@kag.com"/>
    <x v="0"/>
    <n v="5382.27"/>
    <s v="9/28/2018"/>
    <s v="12/3/2023"/>
    <n v="3287"/>
    <n v="45249"/>
    <x v="2"/>
    <n v="4842.22"/>
    <n v="540.04999999999995"/>
    <x v="55"/>
    <n v="3287"/>
    <n v="27715.78"/>
    <x v="2"/>
    <n v="2.75"/>
    <n v="36"/>
    <s v="9/14/2021"/>
    <x v="1"/>
    <n v="3287"/>
    <x v="1"/>
    <n v="3836.47"/>
    <n v="311.33"/>
    <n v="15.57"/>
    <s v="12/17/2023"/>
    <s v="11/17/2023"/>
    <n v="1931"/>
    <n v="3287"/>
    <s v="5/27/2023"/>
    <s v="Suggestion"/>
    <s v="Resolved"/>
    <s v="3/7/2023"/>
    <n v="1"/>
    <x v="4"/>
    <x v="1"/>
  </r>
  <r>
    <n v="3288"/>
    <s v="Kevin"/>
    <s v="Jones"/>
    <n v="35"/>
    <x v="2"/>
    <s v="Address_3288"/>
    <x v="24"/>
    <n v="19458798141"/>
    <s v="kevin.jones@kag.com"/>
    <x v="0"/>
    <n v="2382.81"/>
    <s v="1/16/2022"/>
    <s v="4/7/2023"/>
    <n v="3288"/>
    <n v="45253"/>
    <x v="1"/>
    <n v="3893.02"/>
    <n v="6275.83"/>
    <x v="52"/>
    <n v="3288"/>
    <n v="4323.49"/>
    <x v="0"/>
    <n v="8.3000000000000007"/>
    <n v="60"/>
    <s v="5/12/2020"/>
    <x v="2"/>
    <n v="3288"/>
    <x v="0"/>
    <n v="8759.5300000000007"/>
    <n v="2247.36"/>
    <n v="112.37"/>
    <s v="12/23/2023"/>
    <s v="11/2/2023"/>
    <n v="1834"/>
    <n v="3288"/>
    <s v="6/13/2023"/>
    <s v="Suggestion"/>
    <s v="Resolved"/>
    <s v="8/15/2023"/>
    <n v="1"/>
    <x v="4"/>
    <x v="4"/>
  </r>
  <r>
    <n v="3289"/>
    <s v="Paul"/>
    <s v="Hill"/>
    <n v="37"/>
    <x v="0"/>
    <s v="Address_3289"/>
    <x v="27"/>
    <n v="19458798142"/>
    <s v="paul.hill@kag.com"/>
    <x v="1"/>
    <n v="2197.29"/>
    <s v="10/20/2002"/>
    <s v="9/21/2023"/>
    <n v="3289"/>
    <n v="45141"/>
    <x v="0"/>
    <n v="114.96"/>
    <n v="2312.25"/>
    <x v="85"/>
    <n v="3289"/>
    <n v="44256.56"/>
    <x v="1"/>
    <n v="6.07"/>
    <n v="48"/>
    <s v="6/17/2020"/>
    <x v="0"/>
    <n v="3289"/>
    <x v="0"/>
    <n v="4269.3"/>
    <n v="1887.17"/>
    <n v="94.36"/>
    <s v="7/25/2023"/>
    <s v="8/3/2023"/>
    <n v="4278"/>
    <n v="3289"/>
    <s v="11/30/2023"/>
    <s v="Suggestion"/>
    <s v="Resolved"/>
    <s v="12/29/2023"/>
    <n v="1"/>
    <x v="5"/>
    <x v="0"/>
  </r>
  <r>
    <n v="3290"/>
    <s v="Patricia"/>
    <s v="Moore"/>
    <n v="19"/>
    <x v="0"/>
    <s v="Address_3290"/>
    <x v="30"/>
    <n v="19458798143"/>
    <s v="patricia.moore@kag.com"/>
    <x v="0"/>
    <n v="8755.6200000000008"/>
    <s v="10/28/2020"/>
    <s v="12/12/2023"/>
    <n v="3290"/>
    <n v="45003"/>
    <x v="1"/>
    <n v="2240.81"/>
    <n v="6514.81"/>
    <x v="74"/>
    <n v="3290"/>
    <n v="25877.79"/>
    <x v="0"/>
    <n v="4.7300000000000004"/>
    <n v="36"/>
    <s v="9/19/2021"/>
    <x v="0"/>
    <n v="3290"/>
    <x v="1"/>
    <n v="1409.22"/>
    <n v="262.11"/>
    <n v="13.11"/>
    <s v="12/28/2023"/>
    <s v="9/5/2023"/>
    <n v="8676"/>
    <n v="3290"/>
    <s v="7/1/2023"/>
    <s v="Complaint"/>
    <s v="Resolved"/>
    <s v="1/10/2023"/>
    <n v="1"/>
    <x v="11"/>
    <x v="2"/>
  </r>
  <r>
    <n v="3291"/>
    <s v="Ashley"/>
    <s v="Miller"/>
    <n v="57"/>
    <x v="0"/>
    <s v="Address_3291"/>
    <x v="22"/>
    <n v="19458798144"/>
    <s v="ashley.miller@kag.com"/>
    <x v="0"/>
    <n v="1294.8"/>
    <s v="1/7/2009"/>
    <s v="6/14/2023"/>
    <n v="3291"/>
    <n v="45001"/>
    <x v="0"/>
    <n v="594.79999999999995"/>
    <n v="700"/>
    <x v="61"/>
    <n v="3291"/>
    <n v="17430.669999999998"/>
    <x v="2"/>
    <n v="5.71"/>
    <n v="48"/>
    <s v="8/18/2021"/>
    <x v="1"/>
    <n v="3291"/>
    <x v="1"/>
    <n v="6241.05"/>
    <n v="4558.2299999999996"/>
    <n v="227.91"/>
    <s v="11/11/2023"/>
    <s v="7/11/2023"/>
    <n v="2555"/>
    <n v="3291"/>
    <s v="8/15/2023"/>
    <s v="Praise"/>
    <s v="Resolved"/>
    <s v="1/16/2023"/>
    <n v="-1"/>
    <x v="11"/>
    <x v="1"/>
  </r>
  <r>
    <n v="3292"/>
    <s v="Jennifer"/>
    <s v="Taylor"/>
    <n v="47"/>
    <x v="0"/>
    <s v="Address_3292"/>
    <x v="5"/>
    <n v="19458798145"/>
    <s v="jennifer.taylor@kag.com"/>
    <x v="1"/>
    <n v="5636.49"/>
    <s v="7/7/2019"/>
    <s v="1/19/2023"/>
    <n v="3292"/>
    <n v="45042"/>
    <x v="0"/>
    <n v="2428.71"/>
    <n v="8065.2"/>
    <x v="68"/>
    <n v="3292"/>
    <n v="39188.589999999997"/>
    <x v="2"/>
    <n v="9.8000000000000007"/>
    <n v="12"/>
    <s v="4/22/2022"/>
    <x v="0"/>
    <n v="3292"/>
    <x v="1"/>
    <n v="1411.81"/>
    <n v="780.17"/>
    <n v="39.01"/>
    <s v="8/30/2023"/>
    <s v="3/1/2023"/>
    <n v="3311"/>
    <n v="3292"/>
    <s v="6/6/2023"/>
    <s v="Praise"/>
    <s v="Resolved"/>
    <s v="9/11/2023"/>
    <n v="1"/>
    <x v="1"/>
    <x v="1"/>
  </r>
  <r>
    <n v="3293"/>
    <s v="Melissa"/>
    <s v="Hill"/>
    <n v="27"/>
    <x v="0"/>
    <s v="Address_3293"/>
    <x v="5"/>
    <n v="19458798146"/>
    <s v="melissa.hill@kag.com"/>
    <x v="1"/>
    <n v="5075.1000000000004"/>
    <s v="1/16/2022"/>
    <s v="10/10/2023"/>
    <n v="3293"/>
    <n v="45266"/>
    <x v="1"/>
    <n v="526.88"/>
    <n v="4548.22"/>
    <x v="87"/>
    <n v="3293"/>
    <n v="6492.42"/>
    <x v="2"/>
    <n v="9.0500000000000007"/>
    <n v="60"/>
    <s v="1/30/2021"/>
    <x v="2"/>
    <n v="3293"/>
    <x v="1"/>
    <n v="2941.11"/>
    <n v="185.9"/>
    <n v="9.3000000000000007"/>
    <s v="12/7/2023"/>
    <s v="9/11/2023"/>
    <n v="5661"/>
    <n v="3293"/>
    <s v="10/20/2023"/>
    <s v="Praise"/>
    <s v="Resolved"/>
    <s v="1/5/2023"/>
    <n v="1"/>
    <x v="0"/>
    <x v="4"/>
  </r>
  <r>
    <n v="3294"/>
    <s v="Christopher"/>
    <s v="Scott"/>
    <n v="59"/>
    <x v="2"/>
    <s v="Address_3294"/>
    <x v="26"/>
    <n v="19458798147"/>
    <s v="christopher.scott@kag.com"/>
    <x v="1"/>
    <n v="8004.16"/>
    <s v="7/10/2008"/>
    <s v="1/16/2023"/>
    <n v="3294"/>
    <n v="44975"/>
    <x v="2"/>
    <n v="1952.18"/>
    <n v="9956.34"/>
    <x v="45"/>
    <n v="3294"/>
    <n v="24215.23"/>
    <x v="0"/>
    <n v="5.57"/>
    <n v="12"/>
    <s v="12/14/2022"/>
    <x v="2"/>
    <n v="3294"/>
    <x v="1"/>
    <n v="5513"/>
    <n v="479.83"/>
    <n v="23.99"/>
    <s v="4/5/2023"/>
    <s v="7/29/2023"/>
    <n v="347"/>
    <n v="3294"/>
    <s v="12/14/2023"/>
    <s v="Suggestion"/>
    <s v="Pending"/>
    <s v="3/16/2023"/>
    <n v="1"/>
    <x v="9"/>
    <x v="1"/>
  </r>
  <r>
    <n v="3295"/>
    <s v="Emily"/>
    <s v="Flores"/>
    <n v="28"/>
    <x v="1"/>
    <s v="Address_3295"/>
    <x v="12"/>
    <n v="19458798148"/>
    <s v="emily.flores@kag.com"/>
    <x v="0"/>
    <n v="1440.39"/>
    <s v="1/11/2010"/>
    <s v="1/2/2023"/>
    <n v="3295"/>
    <n v="45245"/>
    <x v="2"/>
    <n v="2729.53"/>
    <n v="4169.92"/>
    <x v="3"/>
    <n v="3295"/>
    <n v="27889.85"/>
    <x v="2"/>
    <n v="5.92"/>
    <n v="36"/>
    <s v="7/22/2022"/>
    <x v="0"/>
    <n v="3295"/>
    <x v="0"/>
    <n v="8139.49"/>
    <n v="2188.84"/>
    <n v="109.44"/>
    <s v="3/5/2023"/>
    <s v="8/13/2023"/>
    <n v="519"/>
    <n v="3295"/>
    <s v="4/26/2023"/>
    <s v="Complaint"/>
    <s v="Pending"/>
    <s v="10/21/2023"/>
    <n v="1"/>
    <x v="4"/>
    <x v="4"/>
  </r>
  <r>
    <n v="3296"/>
    <s v="David"/>
    <s v="Hall"/>
    <n v="46"/>
    <x v="1"/>
    <s v="Address_3296"/>
    <x v="38"/>
    <n v="19458798149"/>
    <s v="david.hall@kag.com"/>
    <x v="1"/>
    <n v="6904.25"/>
    <s v="9/24/2015"/>
    <s v="1/10/2023"/>
    <n v="3296"/>
    <n v="45165"/>
    <x v="2"/>
    <n v="1842.87"/>
    <n v="8747.1200000000008"/>
    <x v="43"/>
    <n v="3296"/>
    <n v="38981.120000000003"/>
    <x v="1"/>
    <n v="6.53"/>
    <n v="48"/>
    <s v="7/8/2021"/>
    <x v="1"/>
    <n v="3296"/>
    <x v="2"/>
    <n v="3880.55"/>
    <n v="2053.59"/>
    <n v="102.68"/>
    <s v="3/20/2023"/>
    <s v="2/16/2023"/>
    <n v="3160"/>
    <n v="3296"/>
    <s v="1/10/2023"/>
    <s v="Praise"/>
    <s v="Pending"/>
    <s v="4/10/2023"/>
    <n v="1"/>
    <x v="5"/>
    <x v="1"/>
  </r>
  <r>
    <n v="3297"/>
    <s v="Barbara"/>
    <s v="Brown"/>
    <n v="57"/>
    <x v="1"/>
    <s v="Address_3297"/>
    <x v="34"/>
    <n v="19458798150"/>
    <s v="barbara.brown@kag.com"/>
    <x v="0"/>
    <n v="6097.93"/>
    <s v="8/14/2020"/>
    <s v="4/16/2023"/>
    <n v="3297"/>
    <n v="45209"/>
    <x v="0"/>
    <n v="2897.09"/>
    <n v="3200.84"/>
    <x v="13"/>
    <n v="3297"/>
    <n v="19141.990000000002"/>
    <x v="1"/>
    <n v="8.1199999999999992"/>
    <n v="60"/>
    <s v="2/22/2020"/>
    <x v="1"/>
    <n v="3297"/>
    <x v="0"/>
    <n v="3604.08"/>
    <n v="4524.79"/>
    <n v="226.24"/>
    <s v="4/29/2023"/>
    <s v="1/18/2023"/>
    <n v="6815"/>
    <n v="3297"/>
    <s v="9/16/2023"/>
    <s v="Complaint"/>
    <s v="Resolved"/>
    <s v="12/18/2023"/>
    <n v="1"/>
    <x v="8"/>
    <x v="1"/>
  </r>
  <r>
    <n v="3298"/>
    <s v="William"/>
    <s v="Nguyen"/>
    <n v="33"/>
    <x v="1"/>
    <s v="Address_3298"/>
    <x v="1"/>
    <n v="19458798151"/>
    <s v="william.nguyen@kag.com"/>
    <x v="1"/>
    <n v="7041.85"/>
    <s v="3/2/2003"/>
    <s v="1/17/2023"/>
    <n v="3298"/>
    <n v="45124"/>
    <x v="2"/>
    <n v="4925.3900000000003"/>
    <n v="11967.24"/>
    <x v="25"/>
    <n v="3298"/>
    <n v="42893.24"/>
    <x v="0"/>
    <n v="8.86"/>
    <n v="24"/>
    <s v="4/8/2022"/>
    <x v="1"/>
    <n v="3298"/>
    <x v="1"/>
    <n v="2016.99"/>
    <n v="96.7"/>
    <n v="4.84"/>
    <s v="1/28/2023"/>
    <s v="2/22/2023"/>
    <n v="7537"/>
    <n v="3298"/>
    <s v="5/15/2023"/>
    <s v="Suggestion"/>
    <s v="Pending"/>
    <s v="12/6/2023"/>
    <n v="1"/>
    <x v="2"/>
    <x v="4"/>
  </r>
  <r>
    <n v="3299"/>
    <s v="Melissa"/>
    <s v="Harris"/>
    <n v="65"/>
    <x v="2"/>
    <s v="Address_3299"/>
    <x v="8"/>
    <n v="19458798152"/>
    <s v="melissa.harris@kag.com"/>
    <x v="0"/>
    <n v="6250.13"/>
    <s v="11/15/2022"/>
    <s v="7/23/2023"/>
    <n v="3299"/>
    <n v="45287"/>
    <x v="2"/>
    <n v="1236.48"/>
    <n v="5013.6499999999996"/>
    <x v="40"/>
    <n v="3299"/>
    <n v="35185.97"/>
    <x v="0"/>
    <n v="2.3199999999999998"/>
    <n v="12"/>
    <s v="9/10/2022"/>
    <x v="2"/>
    <n v="3299"/>
    <x v="2"/>
    <n v="6270.97"/>
    <n v="4623.2299999999996"/>
    <n v="231.16"/>
    <s v="1/7/2023"/>
    <s v="12/31/2023"/>
    <n v="6245"/>
    <n v="3299"/>
    <s v="10/8/2023"/>
    <s v="Praise"/>
    <s v="Pending"/>
    <s v="1/30/2023"/>
    <n v="1"/>
    <x v="0"/>
    <x v="3"/>
  </r>
  <r>
    <n v="3300"/>
    <s v="Jessica"/>
    <s v="Jones"/>
    <n v="45"/>
    <x v="2"/>
    <s v="Address_3300"/>
    <x v="8"/>
    <n v="19458798153"/>
    <s v="jessica.jones@kag.com"/>
    <x v="1"/>
    <n v="5669.22"/>
    <s v="1/17/2012"/>
    <s v="1/7/2023"/>
    <n v="3300"/>
    <n v="44984"/>
    <x v="0"/>
    <n v="2826.89"/>
    <n v="2842.33"/>
    <x v="90"/>
    <n v="3300"/>
    <n v="38782.69"/>
    <x v="1"/>
    <n v="6.65"/>
    <n v="60"/>
    <s v="4/17/2022"/>
    <x v="2"/>
    <n v="3300"/>
    <x v="2"/>
    <n v="5792.88"/>
    <n v="2022.11"/>
    <n v="101.11"/>
    <s v="11/4/2023"/>
    <s v="3/6/2023"/>
    <n v="9131"/>
    <n v="3300"/>
    <s v="5/25/2023"/>
    <s v="Suggestion"/>
    <s v="Resolved"/>
    <s v="12/8/2023"/>
    <n v="1"/>
    <x v="9"/>
    <x v="0"/>
  </r>
  <r>
    <n v="3301"/>
    <s v="James"/>
    <s v="Robinson"/>
    <n v="34"/>
    <x v="2"/>
    <s v="Address_3301"/>
    <x v="16"/>
    <n v="19458798154"/>
    <s v="james.robinson@kag.com"/>
    <x v="1"/>
    <n v="9270.06"/>
    <s v="8/26/2007"/>
    <s v="7/20/2023"/>
    <n v="3301"/>
    <n v="45048"/>
    <x v="1"/>
    <n v="2361.91"/>
    <n v="11631.97"/>
    <x v="34"/>
    <n v="3301"/>
    <n v="48484.800000000003"/>
    <x v="0"/>
    <n v="3.04"/>
    <n v="24"/>
    <s v="3/5/2021"/>
    <x v="1"/>
    <n v="3301"/>
    <x v="2"/>
    <n v="1079.8399999999999"/>
    <n v="1098.8399999999999"/>
    <n v="54.94"/>
    <s v="2/20/2023"/>
    <s v="9/5/2023"/>
    <n v="8451"/>
    <n v="3301"/>
    <s v="6/1/2023"/>
    <s v="Suggestion"/>
    <s v="Pending"/>
    <s v="1/27/2023"/>
    <n v="1"/>
    <x v="10"/>
    <x v="4"/>
  </r>
  <r>
    <n v="3302"/>
    <s v="Brian"/>
    <s v="Lopez"/>
    <n v="55"/>
    <x v="0"/>
    <s v="Address_3302"/>
    <x v="12"/>
    <n v="19458798155"/>
    <s v="brian.lopez@kag.com"/>
    <x v="0"/>
    <n v="3551.71"/>
    <s v="7/29/2022"/>
    <s v="2/15/2023"/>
    <n v="3302"/>
    <n v="45048"/>
    <x v="2"/>
    <n v="4048.23"/>
    <n v="7599.94"/>
    <x v="14"/>
    <n v="3302"/>
    <n v="42392.93"/>
    <x v="1"/>
    <n v="6.6"/>
    <n v="36"/>
    <s v="1/27/2021"/>
    <x v="1"/>
    <n v="3302"/>
    <x v="0"/>
    <n v="7326.25"/>
    <n v="4886.8599999999997"/>
    <n v="244.34"/>
    <s v="8/11/2023"/>
    <s v="4/19/2023"/>
    <n v="5981"/>
    <n v="3302"/>
    <s v="5/28/2023"/>
    <s v="Suggestion"/>
    <s v="Pending"/>
    <s v="12/25/2023"/>
    <n v="1"/>
    <x v="10"/>
    <x v="1"/>
  </r>
  <r>
    <n v="3303"/>
    <s v="Charles"/>
    <s v="Brown"/>
    <n v="67"/>
    <x v="1"/>
    <s v="Address_3303"/>
    <x v="2"/>
    <n v="19458798156"/>
    <s v="charles.brown@kag.com"/>
    <x v="0"/>
    <n v="1928.41"/>
    <s v="3/9/2015"/>
    <s v="6/27/2023"/>
    <n v="3303"/>
    <n v="45191"/>
    <x v="1"/>
    <n v="1581.26"/>
    <n v="347.15"/>
    <x v="46"/>
    <n v="3303"/>
    <n v="17992.63"/>
    <x v="1"/>
    <n v="2.54"/>
    <n v="24"/>
    <s v="8/20/2022"/>
    <x v="1"/>
    <n v="3303"/>
    <x v="2"/>
    <n v="5143.4399999999996"/>
    <n v="4570.96"/>
    <n v="228.55"/>
    <s v="4/10/2023"/>
    <s v="3/21/2023"/>
    <n v="7233"/>
    <n v="3303"/>
    <s v="1/19/2023"/>
    <s v="Complaint"/>
    <s v="Resolved"/>
    <s v="3/22/2023"/>
    <n v="1"/>
    <x v="6"/>
    <x v="3"/>
  </r>
  <r>
    <n v="3304"/>
    <s v="Ashley"/>
    <s v="White"/>
    <n v="66"/>
    <x v="2"/>
    <s v="Address_3304"/>
    <x v="37"/>
    <n v="19458798157"/>
    <s v="ashley.white@kag.com"/>
    <x v="0"/>
    <n v="7974.52"/>
    <s v="11/15/2018"/>
    <s v="1/10/2023"/>
    <n v="3304"/>
    <n v="45139"/>
    <x v="0"/>
    <n v="3193.69"/>
    <n v="4780.83"/>
    <x v="78"/>
    <n v="3304"/>
    <n v="32644.74"/>
    <x v="0"/>
    <n v="8.27"/>
    <n v="36"/>
    <s v="10/5/2020"/>
    <x v="0"/>
    <n v="3304"/>
    <x v="2"/>
    <n v="3602.32"/>
    <n v="3145.78"/>
    <n v="157.29"/>
    <s v="5/7/2023"/>
    <s v="6/8/2023"/>
    <n v="1840"/>
    <n v="3304"/>
    <s v="6/7/2023"/>
    <s v="Praise"/>
    <s v="Pending"/>
    <s v="3/2/2023"/>
    <n v="1"/>
    <x v="5"/>
    <x v="3"/>
  </r>
  <r>
    <n v="3305"/>
    <s v="Richard"/>
    <s v="Lewis"/>
    <n v="61"/>
    <x v="2"/>
    <s v="Address_3305"/>
    <x v="36"/>
    <n v="19458798158"/>
    <s v="richard.lewis@kag.com"/>
    <x v="1"/>
    <n v="1383.95"/>
    <s v="2/17/2014"/>
    <s v="9/29/2023"/>
    <n v="3305"/>
    <n v="45168"/>
    <x v="0"/>
    <n v="3467.86"/>
    <n v="4851.8100000000004"/>
    <x v="11"/>
    <n v="3305"/>
    <n v="43561.97"/>
    <x v="0"/>
    <n v="6.95"/>
    <n v="12"/>
    <s v="3/9/2022"/>
    <x v="0"/>
    <n v="3305"/>
    <x v="1"/>
    <n v="7397.12"/>
    <n v="448.97"/>
    <n v="22.45"/>
    <s v="2/15/2023"/>
    <s v="11/13/2023"/>
    <n v="9190"/>
    <n v="3305"/>
    <s v="11/13/2023"/>
    <s v="Suggestion"/>
    <s v="Pending"/>
    <s v="2/14/2023"/>
    <n v="1"/>
    <x v="5"/>
    <x v="3"/>
  </r>
  <r>
    <n v="3306"/>
    <s v="Kimberly"/>
    <s v="Rodriguez"/>
    <n v="32"/>
    <x v="2"/>
    <s v="Address_3306"/>
    <x v="6"/>
    <n v="19458798159"/>
    <s v="kimberly.rodriguez@kag.com"/>
    <x v="0"/>
    <n v="6829.25"/>
    <s v="4/22/2021"/>
    <s v="9/14/2023"/>
    <n v="3306"/>
    <n v="45168"/>
    <x v="2"/>
    <n v="4878.54"/>
    <n v="1950.71"/>
    <x v="4"/>
    <n v="3306"/>
    <n v="26730.959999999999"/>
    <x v="0"/>
    <n v="8.7899999999999991"/>
    <n v="24"/>
    <s v="4/30/2021"/>
    <x v="2"/>
    <n v="3306"/>
    <x v="0"/>
    <n v="8306.17"/>
    <n v="3859.78"/>
    <n v="192.99"/>
    <s v="1/8/2023"/>
    <s v="1/27/2023"/>
    <n v="6408"/>
    <n v="3306"/>
    <s v="7/16/2023"/>
    <s v="Suggestion"/>
    <s v="Pending"/>
    <s v="9/8/2023"/>
    <n v="1"/>
    <x v="5"/>
    <x v="4"/>
  </r>
  <r>
    <n v="3307"/>
    <s v="Patricia"/>
    <s v="Brown"/>
    <n v="48"/>
    <x v="1"/>
    <s v="Address_3307"/>
    <x v="14"/>
    <n v="19458798160"/>
    <s v="patricia.brown@kag.com"/>
    <x v="1"/>
    <n v="5540.65"/>
    <s v="3/24/2022"/>
    <s v="5/17/2023"/>
    <n v="3307"/>
    <n v="45002"/>
    <x v="2"/>
    <n v="764.81"/>
    <n v="6305.46"/>
    <x v="16"/>
    <n v="3307"/>
    <n v="34457.19"/>
    <x v="1"/>
    <n v="9.5"/>
    <n v="48"/>
    <s v="8/19/2020"/>
    <x v="1"/>
    <n v="3307"/>
    <x v="0"/>
    <n v="6374.28"/>
    <n v="386.38"/>
    <n v="19.32"/>
    <s v="2/19/2023"/>
    <s v="8/28/2023"/>
    <n v="2775"/>
    <n v="3307"/>
    <s v="3/20/2023"/>
    <s v="Praise"/>
    <s v="Resolved"/>
    <s v="5/24/2023"/>
    <n v="1"/>
    <x v="11"/>
    <x v="1"/>
  </r>
  <r>
    <n v="3308"/>
    <s v="Betty"/>
    <s v="White"/>
    <n v="24"/>
    <x v="1"/>
    <s v="Address_3308"/>
    <x v="24"/>
    <n v="19458798161"/>
    <s v="betty.white@kag.com"/>
    <x v="0"/>
    <n v="112.71"/>
    <s v="11/5/2007"/>
    <s v="1/13/2023"/>
    <n v="3308"/>
    <n v="45119"/>
    <x v="1"/>
    <n v="4991.47"/>
    <n v="-4878.76"/>
    <x v="20"/>
    <n v="3308"/>
    <n v="9440.7999999999993"/>
    <x v="0"/>
    <n v="9.41"/>
    <n v="48"/>
    <s v="12/7/2022"/>
    <x v="1"/>
    <n v="3308"/>
    <x v="2"/>
    <n v="1849.94"/>
    <n v="1300.8699999999999"/>
    <n v="65.040000000000006"/>
    <s v="8/17/2023"/>
    <s v="7/16/2023"/>
    <n v="8654"/>
    <n v="3308"/>
    <s v="6/25/2023"/>
    <s v="Praise"/>
    <s v="Pending"/>
    <s v="5/10/2023"/>
    <n v="1"/>
    <x v="2"/>
    <x v="2"/>
  </r>
  <r>
    <n v="3309"/>
    <s v="Donna"/>
    <s v="Wilson"/>
    <n v="63"/>
    <x v="0"/>
    <s v="Address_3309"/>
    <x v="28"/>
    <n v="19458798162"/>
    <s v="donna.wilson@kag.com"/>
    <x v="0"/>
    <n v="2474.64"/>
    <s v="10/3/2017"/>
    <s v="7/8/2023"/>
    <n v="3309"/>
    <n v="45274"/>
    <x v="2"/>
    <n v="3608.84"/>
    <n v="6083.48"/>
    <x v="52"/>
    <n v="3309"/>
    <n v="40979.800000000003"/>
    <x v="0"/>
    <n v="2.31"/>
    <n v="48"/>
    <s v="4/9/2021"/>
    <x v="2"/>
    <n v="3309"/>
    <x v="2"/>
    <n v="9152.2000000000007"/>
    <n v="3022.27"/>
    <n v="151.11000000000001"/>
    <s v="6/30/2023"/>
    <s v="3/25/2023"/>
    <n v="9015"/>
    <n v="3309"/>
    <s v="9/29/2023"/>
    <s v="Suggestion"/>
    <s v="Resolved"/>
    <s v="1/14/2023"/>
    <n v="1"/>
    <x v="0"/>
    <x v="3"/>
  </r>
  <r>
    <n v="3310"/>
    <s v="Donald"/>
    <s v="Jones"/>
    <n v="47"/>
    <x v="0"/>
    <s v="Address_3310"/>
    <x v="7"/>
    <n v="19458798163"/>
    <s v="donald.jones@kag.com"/>
    <x v="1"/>
    <n v="5009.45"/>
    <s v="6/1/2007"/>
    <s v="5/24/2023"/>
    <n v="3310"/>
    <n v="44945"/>
    <x v="1"/>
    <n v="2287.13"/>
    <n v="2722.32"/>
    <x v="6"/>
    <n v="3310"/>
    <n v="38115.57"/>
    <x v="1"/>
    <n v="4.3899999999999997"/>
    <n v="36"/>
    <s v="10/20/2020"/>
    <x v="1"/>
    <n v="3310"/>
    <x v="0"/>
    <n v="1160.46"/>
    <n v="174.89"/>
    <n v="8.74"/>
    <s v="6/20/2023"/>
    <s v="4/28/2023"/>
    <n v="5651"/>
    <n v="3310"/>
    <s v="4/17/2023"/>
    <s v="Suggestion"/>
    <s v="Resolved"/>
    <s v="6/30/2023"/>
    <n v="1"/>
    <x v="3"/>
    <x v="1"/>
  </r>
  <r>
    <n v="3311"/>
    <s v="Anthony"/>
    <s v="Moore"/>
    <n v="53"/>
    <x v="0"/>
    <s v="Address_3311"/>
    <x v="13"/>
    <n v="19458798164"/>
    <s v="anthony.moore@kag.com"/>
    <x v="1"/>
    <n v="3364.18"/>
    <s v="1/1/2009"/>
    <s v="8/14/2023"/>
    <n v="3311"/>
    <n v="45048"/>
    <x v="0"/>
    <n v="1325.18"/>
    <n v="2039"/>
    <x v="48"/>
    <n v="3311"/>
    <n v="44555.8"/>
    <x v="0"/>
    <n v="5.35"/>
    <n v="24"/>
    <s v="11/4/2020"/>
    <x v="2"/>
    <n v="3311"/>
    <x v="2"/>
    <n v="2884.03"/>
    <n v="1487.65"/>
    <n v="74.38"/>
    <s v="4/27/2023"/>
    <s v="7/24/2023"/>
    <n v="9714"/>
    <n v="3311"/>
    <s v="12/31/2023"/>
    <s v="Complaint"/>
    <s v="Pending"/>
    <s v="5/4/2023"/>
    <n v="1"/>
    <x v="10"/>
    <x v="1"/>
  </r>
  <r>
    <n v="3312"/>
    <s v="Robert"/>
    <s v="Adams"/>
    <n v="66"/>
    <x v="1"/>
    <s v="Address_3312"/>
    <x v="9"/>
    <n v="19458798165"/>
    <s v="robert.adams@kag.com"/>
    <x v="0"/>
    <n v="4326.2299999999996"/>
    <s v="7/15/2022"/>
    <s v="10/13/2023"/>
    <n v="3312"/>
    <n v="45068"/>
    <x v="1"/>
    <n v="3147.22"/>
    <n v="7473.45"/>
    <x v="16"/>
    <n v="3312"/>
    <n v="35797.29"/>
    <x v="2"/>
    <n v="8.1"/>
    <n v="60"/>
    <s v="1/7/2022"/>
    <x v="2"/>
    <n v="3312"/>
    <x v="0"/>
    <n v="3379.58"/>
    <n v="1790.92"/>
    <n v="89.55"/>
    <s v="3/14/2023"/>
    <s v="2/8/2023"/>
    <n v="7675"/>
    <n v="3312"/>
    <s v="8/8/2023"/>
    <s v="Complaint"/>
    <s v="Pending"/>
    <s v="2/26/2023"/>
    <n v="1"/>
    <x v="10"/>
    <x v="3"/>
  </r>
  <r>
    <n v="3313"/>
    <s v="Matthew"/>
    <s v="Jackson"/>
    <n v="43"/>
    <x v="0"/>
    <s v="Address_3313"/>
    <x v="34"/>
    <n v="19458798166"/>
    <s v="matthew.jackson@kag.com"/>
    <x v="1"/>
    <n v="6052.57"/>
    <s v="7/12/2004"/>
    <s v="7/24/2023"/>
    <n v="3313"/>
    <n v="45144"/>
    <x v="0"/>
    <n v="717.55"/>
    <n v="5335.02"/>
    <x v="42"/>
    <n v="3313"/>
    <n v="43968.13"/>
    <x v="2"/>
    <n v="1.1299999999999999"/>
    <n v="24"/>
    <s v="12/27/2022"/>
    <x v="2"/>
    <n v="3313"/>
    <x v="0"/>
    <n v="4329.88"/>
    <n v="257.14"/>
    <n v="12.86"/>
    <s v="10/16/2023"/>
    <s v="11/21/2023"/>
    <n v="8611"/>
    <n v="3313"/>
    <s v="6/14/2023"/>
    <s v="Suggestion"/>
    <s v="Resolved"/>
    <s v="12/12/2023"/>
    <n v="1"/>
    <x v="5"/>
    <x v="0"/>
  </r>
  <r>
    <n v="3314"/>
    <s v="Michael"/>
    <s v="Lopez"/>
    <n v="28"/>
    <x v="0"/>
    <s v="Address_3314"/>
    <x v="19"/>
    <n v="19458798167"/>
    <s v="michael.lopez@kag.com"/>
    <x v="0"/>
    <n v="7335.17"/>
    <s v="3/8/2002"/>
    <s v="11/24/2023"/>
    <n v="3314"/>
    <n v="45262"/>
    <x v="2"/>
    <n v="4734.42"/>
    <n v="2600.75"/>
    <x v="36"/>
    <n v="3314"/>
    <n v="8948.59"/>
    <x v="0"/>
    <n v="9.33"/>
    <n v="24"/>
    <s v="2/7/2020"/>
    <x v="1"/>
    <n v="3314"/>
    <x v="2"/>
    <n v="4199.38"/>
    <n v="2828.59"/>
    <n v="141.43"/>
    <s v="2/7/2023"/>
    <s v="10/21/2023"/>
    <n v="2510"/>
    <n v="3314"/>
    <s v="1/15/2023"/>
    <s v="Complaint"/>
    <s v="Resolved"/>
    <s v="4/16/2023"/>
    <n v="1"/>
    <x v="0"/>
    <x v="4"/>
  </r>
  <r>
    <n v="3315"/>
    <s v="Steven"/>
    <s v="Moore"/>
    <n v="23"/>
    <x v="2"/>
    <s v="Address_3315"/>
    <x v="14"/>
    <n v="19458798168"/>
    <s v="steven.moore@kag.com"/>
    <x v="0"/>
    <n v="1596.95"/>
    <s v="5/14/2015"/>
    <s v="7/2/2023"/>
    <n v="3315"/>
    <n v="45270"/>
    <x v="1"/>
    <n v="930.28"/>
    <n v="2527.23"/>
    <x v="90"/>
    <n v="3315"/>
    <n v="40868.720000000001"/>
    <x v="1"/>
    <n v="4.67"/>
    <n v="12"/>
    <s v="10/16/2021"/>
    <x v="0"/>
    <n v="3315"/>
    <x v="1"/>
    <n v="9090.57"/>
    <n v="3376.6"/>
    <n v="168.83"/>
    <s v="9/13/2023"/>
    <s v="4/7/2023"/>
    <n v="4903"/>
    <n v="3315"/>
    <s v="4/6/2023"/>
    <s v="Complaint"/>
    <s v="Resolved"/>
    <s v="6/26/2023"/>
    <n v="1"/>
    <x v="0"/>
    <x v="2"/>
  </r>
  <r>
    <n v="3316"/>
    <s v="Patricia"/>
    <s v="Taylor"/>
    <n v="59"/>
    <x v="1"/>
    <s v="Address_3316"/>
    <x v="0"/>
    <n v="19458798169"/>
    <s v="patricia.taylor@kag.com"/>
    <x v="0"/>
    <n v="2900.83"/>
    <s v="1/25/2000"/>
    <s v="1/11/2023"/>
    <n v="3316"/>
    <n v="45086"/>
    <x v="1"/>
    <n v="3873.77"/>
    <n v="-972.94"/>
    <x v="26"/>
    <n v="3316"/>
    <n v="47695.4"/>
    <x v="1"/>
    <n v="6.68"/>
    <n v="60"/>
    <s v="3/13/2021"/>
    <x v="1"/>
    <n v="3316"/>
    <x v="1"/>
    <n v="8165.35"/>
    <n v="472.05"/>
    <n v="23.6"/>
    <s v="11/17/2023"/>
    <s v="5/28/2023"/>
    <n v="2731"/>
    <n v="3316"/>
    <s v="9/13/2023"/>
    <s v="Complaint"/>
    <s v="Pending"/>
    <s v="5/26/2023"/>
    <n v="1"/>
    <x v="7"/>
    <x v="1"/>
  </r>
  <r>
    <n v="3317"/>
    <s v="Matthew"/>
    <s v="Robinson"/>
    <n v="46"/>
    <x v="0"/>
    <s v="Address_3317"/>
    <x v="5"/>
    <n v="19458798170"/>
    <s v="matthew.robinson@kag.com"/>
    <x v="0"/>
    <n v="6401.26"/>
    <s v="11/8/2013"/>
    <s v="11/27/2023"/>
    <n v="3317"/>
    <n v="45188"/>
    <x v="1"/>
    <n v="1732.28"/>
    <n v="4668.9799999999996"/>
    <x v="6"/>
    <n v="3317"/>
    <n v="40959.879999999997"/>
    <x v="0"/>
    <n v="9.83"/>
    <n v="48"/>
    <s v="4/24/2020"/>
    <x v="1"/>
    <n v="3317"/>
    <x v="1"/>
    <n v="2812.84"/>
    <n v="1876.96"/>
    <n v="93.85"/>
    <s v="9/13/2023"/>
    <s v="6/2/2023"/>
    <n v="3734"/>
    <n v="3317"/>
    <s v="2/19/2023"/>
    <s v="Praise"/>
    <s v="Pending"/>
    <s v="2/1/2023"/>
    <n v="1"/>
    <x v="6"/>
    <x v="1"/>
  </r>
  <r>
    <n v="3318"/>
    <s v="Sarah"/>
    <s v="White"/>
    <n v="45"/>
    <x v="0"/>
    <s v="Address_3318"/>
    <x v="38"/>
    <n v="19458798171"/>
    <s v="sarah.white@kag.com"/>
    <x v="0"/>
    <n v="5925.56"/>
    <s v="5/27/2020"/>
    <s v="2/17/2023"/>
    <n v="3318"/>
    <n v="45039"/>
    <x v="2"/>
    <n v="1087.07"/>
    <n v="4838.49"/>
    <x v="45"/>
    <n v="3318"/>
    <n v="31146.17"/>
    <x v="0"/>
    <n v="8.94"/>
    <n v="36"/>
    <s v="5/20/2021"/>
    <x v="2"/>
    <n v="3318"/>
    <x v="1"/>
    <n v="9587.11"/>
    <n v="1594.76"/>
    <n v="79.739999999999995"/>
    <s v="6/13/2023"/>
    <s v="12/27/2023"/>
    <n v="9681"/>
    <n v="3318"/>
    <s v="11/15/2023"/>
    <s v="Suggestion"/>
    <s v="Pending"/>
    <s v="2/15/2023"/>
    <n v="1"/>
    <x v="1"/>
    <x v="0"/>
  </r>
  <r>
    <n v="3319"/>
    <s v="Kimberly"/>
    <s v="Hernandez"/>
    <n v="32"/>
    <x v="1"/>
    <s v="Address_3319"/>
    <x v="17"/>
    <n v="19458798172"/>
    <s v="kimberly.hernandez@kag.com"/>
    <x v="0"/>
    <n v="7394.8"/>
    <s v="1/1/2014"/>
    <s v="9/20/2023"/>
    <n v="3319"/>
    <n v="45276"/>
    <x v="2"/>
    <n v="4045.24"/>
    <n v="3349.56"/>
    <x v="76"/>
    <n v="3319"/>
    <n v="46398.51"/>
    <x v="1"/>
    <n v="4.26"/>
    <n v="60"/>
    <s v="3/16/2022"/>
    <x v="1"/>
    <n v="3319"/>
    <x v="0"/>
    <n v="4260.5"/>
    <n v="2456.3000000000002"/>
    <n v="122.82"/>
    <s v="5/5/2023"/>
    <s v="6/22/2023"/>
    <n v="5384"/>
    <n v="3319"/>
    <s v="5/24/2023"/>
    <s v="Suggestion"/>
    <s v="Pending"/>
    <s v="5/1/2023"/>
    <n v="1"/>
    <x v="0"/>
    <x v="4"/>
  </r>
  <r>
    <n v="3320"/>
    <s v="Sandra"/>
    <s v="Wright"/>
    <n v="46"/>
    <x v="0"/>
    <s v="Address_3320"/>
    <x v="36"/>
    <n v="19458798173"/>
    <s v="sandra.wright@kag.com"/>
    <x v="0"/>
    <n v="6441.05"/>
    <s v="3/19/2020"/>
    <s v="9/14/2023"/>
    <n v="3320"/>
    <n v="45179"/>
    <x v="2"/>
    <n v="4440.3100000000004"/>
    <n v="2000.74"/>
    <x v="3"/>
    <n v="3320"/>
    <n v="5629.83"/>
    <x v="1"/>
    <n v="5.36"/>
    <n v="48"/>
    <s v="7/14/2020"/>
    <x v="2"/>
    <n v="3320"/>
    <x v="1"/>
    <n v="2966.94"/>
    <n v="4663.8"/>
    <n v="233.19"/>
    <s v="7/9/2023"/>
    <s v="1/19/2023"/>
    <n v="3285"/>
    <n v="3320"/>
    <s v="8/4/2023"/>
    <s v="Suggestion"/>
    <s v="Resolved"/>
    <s v="11/21/2023"/>
    <n v="1"/>
    <x v="6"/>
    <x v="1"/>
  </r>
  <r>
    <n v="3321"/>
    <s v="Robert"/>
    <s v="Thompson"/>
    <n v="23"/>
    <x v="1"/>
    <s v="Address_3321"/>
    <x v="5"/>
    <n v="19458798174"/>
    <s v="robert.thompson@kag.com"/>
    <x v="0"/>
    <n v="3368.49"/>
    <s v="11/10/2012"/>
    <s v="3/28/2023"/>
    <n v="3321"/>
    <n v="45205"/>
    <x v="1"/>
    <n v="38.049999999999997"/>
    <n v="3330.44"/>
    <x v="41"/>
    <n v="3321"/>
    <n v="1826.37"/>
    <x v="1"/>
    <n v="7.93"/>
    <n v="36"/>
    <s v="10/21/2020"/>
    <x v="0"/>
    <n v="3321"/>
    <x v="1"/>
    <n v="9511.52"/>
    <n v="2445.19"/>
    <n v="122.26"/>
    <s v="10/28/2023"/>
    <s v="12/8/2023"/>
    <n v="9249"/>
    <n v="3321"/>
    <s v="5/24/2023"/>
    <s v="Suggestion"/>
    <s v="Pending"/>
    <s v="4/19/2023"/>
    <n v="1"/>
    <x v="8"/>
    <x v="2"/>
  </r>
  <r>
    <n v="3322"/>
    <s v="Andrew"/>
    <s v="Taylor"/>
    <n v="65"/>
    <x v="1"/>
    <s v="Address_3322"/>
    <x v="22"/>
    <n v="19458798175"/>
    <s v="andrew.taylor@kag.com"/>
    <x v="0"/>
    <n v="5042.43"/>
    <s v="4/11/2012"/>
    <s v="2/1/2023"/>
    <n v="3322"/>
    <n v="44945"/>
    <x v="1"/>
    <n v="4871.0200000000004"/>
    <n v="9913.4500000000007"/>
    <x v="73"/>
    <n v="3322"/>
    <n v="48300.69"/>
    <x v="0"/>
    <n v="7.69"/>
    <n v="60"/>
    <s v="7/20/2022"/>
    <x v="2"/>
    <n v="3322"/>
    <x v="0"/>
    <n v="6146.9"/>
    <n v="13.66"/>
    <n v="0.68"/>
    <s v="7/23/2023"/>
    <s v="10/19/2023"/>
    <n v="2874"/>
    <n v="3322"/>
    <s v="11/9/2023"/>
    <s v="Complaint"/>
    <s v="Pending"/>
    <s v="2/19/2023"/>
    <n v="1"/>
    <x v="3"/>
    <x v="3"/>
  </r>
  <r>
    <n v="3323"/>
    <s v="Betty"/>
    <s v="Smith"/>
    <n v="29"/>
    <x v="1"/>
    <s v="Address_3323"/>
    <x v="30"/>
    <n v="19458798176"/>
    <s v="betty.smith@kag.com"/>
    <x v="0"/>
    <n v="8858.94"/>
    <s v="5/11/2020"/>
    <s v="11/14/2023"/>
    <n v="3323"/>
    <n v="45143"/>
    <x v="0"/>
    <n v="2115.38"/>
    <n v="6743.56"/>
    <x v="14"/>
    <n v="3323"/>
    <n v="34467.25"/>
    <x v="1"/>
    <n v="7.34"/>
    <n v="36"/>
    <s v="11/29/2022"/>
    <x v="1"/>
    <n v="3323"/>
    <x v="1"/>
    <n v="6307.24"/>
    <n v="180.91"/>
    <n v="9.0500000000000007"/>
    <s v="6/1/2023"/>
    <s v="10/6/2023"/>
    <n v="2421"/>
    <n v="3323"/>
    <s v="5/16/2023"/>
    <s v="Complaint"/>
    <s v="Resolved"/>
    <s v="4/26/2023"/>
    <n v="1"/>
    <x v="5"/>
    <x v="4"/>
  </r>
  <r>
    <n v="3324"/>
    <s v="Mark"/>
    <s v="Anderson"/>
    <n v="68"/>
    <x v="0"/>
    <s v="Address_3324"/>
    <x v="26"/>
    <n v="19458798177"/>
    <s v="mark.anderson@kag.com"/>
    <x v="0"/>
    <n v="1942.29"/>
    <s v="3/20/2009"/>
    <s v="5/23/2023"/>
    <n v="3324"/>
    <n v="45143"/>
    <x v="1"/>
    <n v="489.42"/>
    <n v="2431.71"/>
    <x v="30"/>
    <n v="3324"/>
    <n v="6594.16"/>
    <x v="0"/>
    <n v="1.1000000000000001"/>
    <n v="36"/>
    <s v="1/7/2020"/>
    <x v="0"/>
    <n v="3324"/>
    <x v="2"/>
    <n v="6903.91"/>
    <n v="1706.07"/>
    <n v="85.3"/>
    <s v="6/1/2023"/>
    <s v="8/27/2023"/>
    <n v="7914"/>
    <n v="3324"/>
    <s v="7/26/2023"/>
    <s v="Complaint"/>
    <s v="Pending"/>
    <s v="10/5/2023"/>
    <n v="1"/>
    <x v="5"/>
    <x v="3"/>
  </r>
  <r>
    <n v="3325"/>
    <s v="David"/>
    <s v="Young"/>
    <n v="33"/>
    <x v="0"/>
    <s v="Address_3325"/>
    <x v="33"/>
    <n v="19458798178"/>
    <s v="david.young@kag.com"/>
    <x v="1"/>
    <n v="3829.77"/>
    <s v="5/21/2012"/>
    <s v="4/2/2023"/>
    <n v="3325"/>
    <n v="45056"/>
    <x v="0"/>
    <n v="2271.69"/>
    <n v="1558.08"/>
    <x v="40"/>
    <n v="3325"/>
    <n v="17660.599999999999"/>
    <x v="2"/>
    <n v="2.79"/>
    <n v="48"/>
    <s v="5/26/2020"/>
    <x v="2"/>
    <n v="3325"/>
    <x v="1"/>
    <n v="6627.05"/>
    <n v="523.14"/>
    <n v="26.16"/>
    <s v="8/10/2023"/>
    <s v="4/26/2023"/>
    <n v="8285"/>
    <n v="3325"/>
    <s v="4/26/2023"/>
    <s v="Suggestion"/>
    <s v="Resolved"/>
    <s v="5/13/2023"/>
    <n v="1"/>
    <x v="10"/>
    <x v="4"/>
  </r>
  <r>
    <n v="3326"/>
    <s v="Donna"/>
    <s v="Rodriguez"/>
    <n v="63"/>
    <x v="0"/>
    <s v="Address_3326"/>
    <x v="4"/>
    <n v="19458798179"/>
    <s v="donna.rodriguez@kag.com"/>
    <x v="1"/>
    <n v="8433.1200000000008"/>
    <s v="8/26/2005"/>
    <s v="7/8/2023"/>
    <n v="3326"/>
    <n v="45128"/>
    <x v="2"/>
    <n v="601.65"/>
    <n v="9034.77"/>
    <x v="73"/>
    <n v="3326"/>
    <n v="37691.300000000003"/>
    <x v="2"/>
    <n v="3"/>
    <n v="12"/>
    <s v="6/17/2020"/>
    <x v="1"/>
    <n v="3326"/>
    <x v="1"/>
    <n v="6668.98"/>
    <n v="1489.58"/>
    <n v="74.48"/>
    <s v="2/22/2023"/>
    <s v="10/5/2023"/>
    <n v="5970"/>
    <n v="3326"/>
    <s v="1/15/2023"/>
    <s v="Praise"/>
    <s v="Pending"/>
    <s v="7/16/2023"/>
    <n v="1"/>
    <x v="2"/>
    <x v="3"/>
  </r>
  <r>
    <n v="3327"/>
    <s v="Stephanie"/>
    <s v="Anderson"/>
    <n v="55"/>
    <x v="1"/>
    <s v="Address_3327"/>
    <x v="36"/>
    <n v="19458798180"/>
    <s v="stephanie.anderson@kag.com"/>
    <x v="0"/>
    <n v="3705.52"/>
    <s v="6/4/2012"/>
    <s v="3/19/2023"/>
    <n v="3327"/>
    <n v="45107"/>
    <x v="0"/>
    <n v="1301.32"/>
    <n v="5006.84"/>
    <x v="17"/>
    <n v="3327"/>
    <n v="37768.99"/>
    <x v="0"/>
    <n v="3.26"/>
    <n v="48"/>
    <s v="12/2/2022"/>
    <x v="1"/>
    <n v="3327"/>
    <x v="1"/>
    <n v="1017.61"/>
    <n v="3201.16"/>
    <n v="160.06"/>
    <s v="2/5/2023"/>
    <s v="9/12/2023"/>
    <n v="1353"/>
    <n v="3327"/>
    <s v="1/6/2023"/>
    <s v="Complaint"/>
    <s v="Pending"/>
    <s v="11/1/2023"/>
    <n v="1"/>
    <x v="7"/>
    <x v="1"/>
  </r>
  <r>
    <n v="3328"/>
    <s v="Jennifer"/>
    <s v="Ramirez"/>
    <n v="26"/>
    <x v="0"/>
    <s v="Address_3328"/>
    <x v="4"/>
    <n v="19458798181"/>
    <s v="jennifer.ramirez@kag.com"/>
    <x v="0"/>
    <n v="4181.03"/>
    <s v="5/19/2009"/>
    <s v="11/29/2023"/>
    <n v="3328"/>
    <n v="45034"/>
    <x v="0"/>
    <n v="2791.98"/>
    <n v="1389.05"/>
    <x v="70"/>
    <n v="3328"/>
    <n v="9329.59"/>
    <x v="0"/>
    <n v="1.87"/>
    <n v="60"/>
    <s v="3/24/2021"/>
    <x v="2"/>
    <n v="3328"/>
    <x v="2"/>
    <n v="7171.14"/>
    <n v="1292.5899999999999"/>
    <n v="64.63"/>
    <s v="1/31/2023"/>
    <s v="2/2/2023"/>
    <n v="9736"/>
    <n v="3328"/>
    <s v="1/16/2023"/>
    <s v="Suggestion"/>
    <s v="Resolved"/>
    <s v="11/26/2023"/>
    <n v="1"/>
    <x v="1"/>
    <x v="4"/>
  </r>
  <r>
    <n v="3329"/>
    <s v="Christopher"/>
    <s v="White"/>
    <n v="39"/>
    <x v="2"/>
    <s v="Address_3329"/>
    <x v="30"/>
    <n v="19458798182"/>
    <s v="christopher.white@kag.com"/>
    <x v="0"/>
    <n v="3260.31"/>
    <s v="10/13/2002"/>
    <s v="2/3/2023"/>
    <n v="3329"/>
    <n v="45031"/>
    <x v="1"/>
    <n v="1802.4"/>
    <n v="5062.71"/>
    <x v="17"/>
    <n v="3329"/>
    <n v="24037.24"/>
    <x v="0"/>
    <n v="8.26"/>
    <n v="48"/>
    <s v="9/3/2020"/>
    <x v="0"/>
    <n v="3329"/>
    <x v="2"/>
    <n v="7679.24"/>
    <n v="573.86"/>
    <n v="28.69"/>
    <s v="2/16/2023"/>
    <s v="11/29/2023"/>
    <n v="2203"/>
    <n v="3329"/>
    <s v="3/16/2023"/>
    <s v="Suggestion"/>
    <s v="Pending"/>
    <s v="10/16/2023"/>
    <n v="1"/>
    <x v="1"/>
    <x v="0"/>
  </r>
  <r>
    <n v="3330"/>
    <s v="Amanda"/>
    <s v="Wright"/>
    <n v="50"/>
    <x v="1"/>
    <s v="Address_3330"/>
    <x v="31"/>
    <n v="19458798183"/>
    <s v="amanda.wright@kag.com"/>
    <x v="0"/>
    <n v="9005.2999999999993"/>
    <s v="7/10/2005"/>
    <s v="5/28/2023"/>
    <n v="3330"/>
    <n v="44969"/>
    <x v="1"/>
    <n v="1146.94"/>
    <n v="7858.36"/>
    <x v="65"/>
    <n v="3330"/>
    <n v="40558.239999999998"/>
    <x v="0"/>
    <n v="4.07"/>
    <n v="48"/>
    <s v="1/8/2021"/>
    <x v="1"/>
    <n v="3330"/>
    <x v="2"/>
    <n v="1242.4000000000001"/>
    <n v="3506.43"/>
    <n v="175.32"/>
    <s v="8/7/2023"/>
    <s v="8/23/2023"/>
    <n v="3594"/>
    <n v="3330"/>
    <s v="1/1/2023"/>
    <s v="Suggestion"/>
    <s v="Resolved"/>
    <s v="2/10/2023"/>
    <n v="1"/>
    <x v="9"/>
    <x v="1"/>
  </r>
  <r>
    <n v="3331"/>
    <s v="William"/>
    <s v="Perez"/>
    <n v="43"/>
    <x v="0"/>
    <s v="Address_3331"/>
    <x v="34"/>
    <n v="19458798184"/>
    <s v="william.perez@kag.com"/>
    <x v="1"/>
    <n v="6667.08"/>
    <s v="7/31/2015"/>
    <s v="4/28/2023"/>
    <n v="3331"/>
    <n v="45215"/>
    <x v="0"/>
    <n v="990.45"/>
    <n v="5676.63"/>
    <x v="20"/>
    <n v="3331"/>
    <n v="48373.07"/>
    <x v="1"/>
    <n v="7.98"/>
    <n v="48"/>
    <s v="5/29/2020"/>
    <x v="2"/>
    <n v="3331"/>
    <x v="2"/>
    <n v="6620.28"/>
    <n v="4586.1099999999997"/>
    <n v="229.31"/>
    <s v="12/28/2023"/>
    <s v="1/27/2023"/>
    <n v="6678"/>
    <n v="3331"/>
    <s v="1/19/2023"/>
    <s v="Complaint"/>
    <s v="Resolved"/>
    <s v="8/20/2023"/>
    <n v="1"/>
    <x v="8"/>
    <x v="0"/>
  </r>
  <r>
    <n v="3332"/>
    <s v="Mary"/>
    <s v="Clark"/>
    <n v="57"/>
    <x v="1"/>
    <s v="Address_3332"/>
    <x v="27"/>
    <n v="19458798185"/>
    <s v="mary.clark@kag.com"/>
    <x v="1"/>
    <n v="2166.91"/>
    <s v="12/9/2020"/>
    <s v="1/24/2023"/>
    <n v="3332"/>
    <n v="45137"/>
    <x v="0"/>
    <n v="3186.58"/>
    <n v="5353.49"/>
    <x v="2"/>
    <n v="3332"/>
    <n v="31505.71"/>
    <x v="2"/>
    <n v="9.3800000000000008"/>
    <n v="60"/>
    <s v="3/6/2021"/>
    <x v="0"/>
    <n v="3332"/>
    <x v="0"/>
    <n v="3381.85"/>
    <n v="4552.76"/>
    <n v="227.64"/>
    <s v="11/3/2023"/>
    <s v="3/9/2023"/>
    <n v="6306"/>
    <n v="3332"/>
    <s v="6/26/2023"/>
    <s v="Suggestion"/>
    <s v="Resolved"/>
    <s v="1/11/2023"/>
    <n v="1"/>
    <x v="2"/>
    <x v="1"/>
  </r>
  <r>
    <n v="3333"/>
    <s v="Timothy"/>
    <s v="Jackson"/>
    <n v="24"/>
    <x v="0"/>
    <s v="Address_3333"/>
    <x v="31"/>
    <n v="19458798186"/>
    <s v="timothy.jackson@kag.com"/>
    <x v="1"/>
    <n v="7521.38"/>
    <s v="8/22/2006"/>
    <s v="1/28/2023"/>
    <n v="3333"/>
    <n v="45045"/>
    <x v="2"/>
    <n v="4549.3500000000004"/>
    <n v="12070.73"/>
    <x v="49"/>
    <n v="3333"/>
    <n v="32268.53"/>
    <x v="0"/>
    <n v="3.82"/>
    <n v="60"/>
    <s v="7/29/2022"/>
    <x v="1"/>
    <n v="3333"/>
    <x v="1"/>
    <n v="6654.44"/>
    <n v="3263.94"/>
    <n v="163.19999999999999"/>
    <s v="4/5/2023"/>
    <s v="10/11/2023"/>
    <n v="5834"/>
    <n v="3333"/>
    <s v="7/25/2023"/>
    <s v="Praise"/>
    <s v="Pending"/>
    <s v="7/21/2023"/>
    <n v="1"/>
    <x v="1"/>
    <x v="2"/>
  </r>
  <r>
    <n v="3334"/>
    <s v="Amanda"/>
    <s v="Hall"/>
    <n v="63"/>
    <x v="1"/>
    <s v="Address_3334"/>
    <x v="25"/>
    <n v="19458798187"/>
    <s v="amanda.hall@kag.com"/>
    <x v="0"/>
    <n v="481.3"/>
    <s v="7/28/2011"/>
    <s v="9/24/2023"/>
    <n v="3334"/>
    <n v="45216"/>
    <x v="1"/>
    <n v="291.56"/>
    <n v="772.86"/>
    <x v="87"/>
    <n v="3334"/>
    <n v="23998.12"/>
    <x v="0"/>
    <n v="5.08"/>
    <n v="36"/>
    <s v="6/25/2021"/>
    <x v="1"/>
    <n v="3334"/>
    <x v="1"/>
    <n v="3384.26"/>
    <n v="925.31"/>
    <n v="46.27"/>
    <s v="6/5/2023"/>
    <s v="1/11/2023"/>
    <n v="9239"/>
    <n v="3334"/>
    <s v="8/20/2023"/>
    <s v="Suggestion"/>
    <s v="Resolved"/>
    <s v="3/18/2023"/>
    <n v="1"/>
    <x v="8"/>
    <x v="3"/>
  </r>
  <r>
    <n v="3335"/>
    <s v="Amanda"/>
    <s v="Lopez"/>
    <n v="49"/>
    <x v="2"/>
    <s v="Address_3335"/>
    <x v="34"/>
    <n v="19458798188"/>
    <s v="amanda.lopez@kag.com"/>
    <x v="1"/>
    <n v="4024.44"/>
    <s v="4/23/2012"/>
    <s v="8/31/2023"/>
    <n v="3335"/>
    <n v="45260"/>
    <x v="2"/>
    <n v="1228.68"/>
    <n v="5253.12"/>
    <x v="72"/>
    <n v="3335"/>
    <n v="27413.84"/>
    <x v="0"/>
    <n v="1.79"/>
    <n v="36"/>
    <s v="7/17/2020"/>
    <x v="0"/>
    <n v="3335"/>
    <x v="2"/>
    <n v="1863.24"/>
    <n v="4366.01"/>
    <n v="218.3"/>
    <s v="3/6/2023"/>
    <s v="1/31/2023"/>
    <n v="9890"/>
    <n v="3335"/>
    <s v="11/26/2023"/>
    <s v="Complaint"/>
    <s v="Pending"/>
    <s v="7/21/2023"/>
    <n v="1"/>
    <x v="4"/>
    <x v="1"/>
  </r>
  <r>
    <n v="3336"/>
    <s v="David"/>
    <s v="Martin"/>
    <n v="57"/>
    <x v="1"/>
    <s v="Address_3336"/>
    <x v="16"/>
    <n v="19458798189"/>
    <s v="david.martin@kag.com"/>
    <x v="1"/>
    <n v="9106.7199999999993"/>
    <s v="7/20/2011"/>
    <s v="8/2/2023"/>
    <n v="3336"/>
    <n v="45282"/>
    <x v="0"/>
    <n v="3330.39"/>
    <n v="12437.11"/>
    <x v="27"/>
    <n v="3336"/>
    <n v="5847.75"/>
    <x v="0"/>
    <n v="3.65"/>
    <n v="60"/>
    <s v="5/18/2021"/>
    <x v="2"/>
    <n v="3336"/>
    <x v="2"/>
    <n v="2604.33"/>
    <n v="3808.81"/>
    <n v="190.44"/>
    <s v="10/8/2023"/>
    <s v="9/16/2023"/>
    <n v="7156"/>
    <n v="3336"/>
    <s v="7/18/2023"/>
    <s v="Praise"/>
    <s v="Resolved"/>
    <s v="6/8/2023"/>
    <n v="1"/>
    <x v="0"/>
    <x v="1"/>
  </r>
  <r>
    <n v="3337"/>
    <s v="Charles"/>
    <s v="Smith"/>
    <n v="60"/>
    <x v="1"/>
    <s v="Address_3337"/>
    <x v="31"/>
    <n v="19458798190"/>
    <s v="charles.smith@kag.com"/>
    <x v="1"/>
    <n v="6928.88"/>
    <s v="7/1/2010"/>
    <s v="2/7/2023"/>
    <n v="3337"/>
    <n v="44946"/>
    <x v="2"/>
    <n v="4936.87"/>
    <n v="1992.01"/>
    <x v="86"/>
    <n v="3337"/>
    <n v="18129.82"/>
    <x v="0"/>
    <n v="5.92"/>
    <n v="36"/>
    <s v="10/4/2021"/>
    <x v="0"/>
    <n v="3337"/>
    <x v="1"/>
    <n v="9259.9699999999993"/>
    <n v="4194.49"/>
    <n v="209.72"/>
    <s v="10/20/2023"/>
    <s v="12/9/2023"/>
    <n v="7757"/>
    <n v="3337"/>
    <s v="11/18/2023"/>
    <s v="Complaint"/>
    <s v="Pending"/>
    <s v="12/8/2023"/>
    <n v="1"/>
    <x v="3"/>
    <x v="1"/>
  </r>
  <r>
    <n v="3338"/>
    <s v="Nancy"/>
    <s v="Lee"/>
    <n v="41"/>
    <x v="1"/>
    <s v="Address_3338"/>
    <x v="20"/>
    <n v="19458798191"/>
    <s v="nancy.lee@kag.com"/>
    <x v="1"/>
    <n v="7951.65"/>
    <s v="2/24/2020"/>
    <s v="7/28/2023"/>
    <n v="3338"/>
    <n v="45244"/>
    <x v="1"/>
    <n v="3409.93"/>
    <n v="4541.72"/>
    <x v="83"/>
    <n v="3338"/>
    <n v="25857.39"/>
    <x v="1"/>
    <n v="2.62"/>
    <n v="48"/>
    <s v="4/24/2022"/>
    <x v="0"/>
    <n v="3338"/>
    <x v="1"/>
    <n v="4952.18"/>
    <n v="743.11"/>
    <n v="37.159999999999997"/>
    <s v="4/15/2023"/>
    <s v="10/4/2023"/>
    <n v="3226"/>
    <n v="3338"/>
    <s v="3/16/2023"/>
    <s v="Suggestion"/>
    <s v="Resolved"/>
    <s v="12/10/2023"/>
    <n v="1"/>
    <x v="4"/>
    <x v="0"/>
  </r>
  <r>
    <n v="3339"/>
    <s v="Kimberly"/>
    <s v="Carter"/>
    <n v="58"/>
    <x v="0"/>
    <s v="Address_3339"/>
    <x v="5"/>
    <n v="19458798192"/>
    <s v="kimberly.carter@kag.com"/>
    <x v="1"/>
    <n v="9320.02"/>
    <s v="6/1/2011"/>
    <s v="8/2/2023"/>
    <n v="3339"/>
    <n v="44928"/>
    <x v="0"/>
    <n v="272.58999999999997"/>
    <n v="9592.61"/>
    <x v="23"/>
    <n v="3339"/>
    <n v="14474.08"/>
    <x v="0"/>
    <n v="5.83"/>
    <n v="24"/>
    <s v="2/13/2022"/>
    <x v="0"/>
    <n v="3339"/>
    <x v="1"/>
    <n v="9246.9699999999993"/>
    <n v="2420.6"/>
    <n v="121.03"/>
    <s v="9/6/2023"/>
    <s v="11/26/2023"/>
    <n v="3610"/>
    <n v="3339"/>
    <s v="3/13/2023"/>
    <s v="Complaint"/>
    <s v="Pending"/>
    <s v="6/28/2023"/>
    <n v="1"/>
    <x v="3"/>
    <x v="1"/>
  </r>
  <r>
    <n v="3340"/>
    <s v="Lisa"/>
    <s v="Hall"/>
    <n v="68"/>
    <x v="1"/>
    <s v="Address_3340"/>
    <x v="9"/>
    <n v="19458798193"/>
    <s v="lisa.hall@kag.com"/>
    <x v="0"/>
    <n v="7768.06"/>
    <s v="8/29/2020"/>
    <s v="5/9/2023"/>
    <n v="3340"/>
    <n v="45142"/>
    <x v="0"/>
    <n v="902.53"/>
    <n v="8670.59"/>
    <x v="89"/>
    <n v="3340"/>
    <n v="18631.62"/>
    <x v="0"/>
    <n v="3.82"/>
    <n v="24"/>
    <s v="1/29/2020"/>
    <x v="0"/>
    <n v="3340"/>
    <x v="2"/>
    <n v="5355.73"/>
    <n v="2665.11"/>
    <n v="133.26"/>
    <s v="9/8/2023"/>
    <s v="1/11/2023"/>
    <n v="6188"/>
    <n v="3340"/>
    <s v="11/22/2023"/>
    <s v="Praise"/>
    <s v="Pending"/>
    <s v="12/17/2023"/>
    <n v="1"/>
    <x v="5"/>
    <x v="3"/>
  </r>
  <r>
    <n v="3341"/>
    <s v="Michael"/>
    <s v="Smith"/>
    <n v="56"/>
    <x v="0"/>
    <s v="Address_3341"/>
    <x v="35"/>
    <n v="19458798194"/>
    <s v="michael.smith@kag.com"/>
    <x v="1"/>
    <n v="976.98"/>
    <s v="9/13/2009"/>
    <s v="5/1/2023"/>
    <n v="3341"/>
    <n v="45014"/>
    <x v="2"/>
    <n v="1744.86"/>
    <n v="2721.84"/>
    <x v="80"/>
    <n v="3341"/>
    <n v="48588.639999999999"/>
    <x v="0"/>
    <n v="9.91"/>
    <n v="36"/>
    <s v="3/14/2021"/>
    <x v="0"/>
    <n v="3341"/>
    <x v="2"/>
    <n v="9085.17"/>
    <n v="3875.43"/>
    <n v="193.77"/>
    <s v="3/20/2023"/>
    <s v="3/10/2023"/>
    <n v="9080"/>
    <n v="3341"/>
    <s v="10/23/2023"/>
    <s v="Complaint"/>
    <s v="Pending"/>
    <s v="3/3/2023"/>
    <n v="1"/>
    <x v="11"/>
    <x v="1"/>
  </r>
  <r>
    <n v="3342"/>
    <s v="Barbara"/>
    <s v="Martinez"/>
    <n v="55"/>
    <x v="1"/>
    <s v="Address_3342"/>
    <x v="14"/>
    <n v="19458798195"/>
    <s v="barbara.martinez@kag.com"/>
    <x v="1"/>
    <n v="2383.36"/>
    <s v="9/24/2022"/>
    <s v="7/31/2023"/>
    <n v="3342"/>
    <n v="45179"/>
    <x v="1"/>
    <n v="795.44"/>
    <n v="1587.92"/>
    <x v="51"/>
    <n v="3342"/>
    <n v="1254.92"/>
    <x v="0"/>
    <n v="4.38"/>
    <n v="36"/>
    <s v="8/28/2022"/>
    <x v="2"/>
    <n v="3342"/>
    <x v="0"/>
    <n v="6108.18"/>
    <n v="1628.16"/>
    <n v="81.41"/>
    <s v="4/10/2023"/>
    <s v="5/22/2023"/>
    <n v="4517"/>
    <n v="3342"/>
    <s v="12/12/2023"/>
    <s v="Praise"/>
    <s v="Resolved"/>
    <s v="5/29/2023"/>
    <n v="1"/>
    <x v="6"/>
    <x v="1"/>
  </r>
  <r>
    <n v="3343"/>
    <s v="Betty"/>
    <s v="Campbell"/>
    <n v="67"/>
    <x v="0"/>
    <s v="Address_3343"/>
    <x v="2"/>
    <n v="19458798196"/>
    <s v="betty.campbell@kag.com"/>
    <x v="1"/>
    <n v="5049.9399999999996"/>
    <s v="2/2/2006"/>
    <s v="6/10/2023"/>
    <n v="3343"/>
    <n v="45149"/>
    <x v="0"/>
    <n v="919.56"/>
    <n v="5969.5"/>
    <x v="70"/>
    <n v="3343"/>
    <n v="15829.53"/>
    <x v="0"/>
    <n v="1.35"/>
    <n v="12"/>
    <s v="5/28/2021"/>
    <x v="2"/>
    <n v="3343"/>
    <x v="0"/>
    <n v="4159.25"/>
    <n v="1732.92"/>
    <n v="86.65"/>
    <s v="6/14/2023"/>
    <s v="3/9/2023"/>
    <n v="4474"/>
    <n v="3343"/>
    <s v="4/12/2023"/>
    <s v="Suggestion"/>
    <s v="Resolved"/>
    <s v="5/3/2023"/>
    <n v="1"/>
    <x v="5"/>
    <x v="3"/>
  </r>
  <r>
    <n v="3344"/>
    <s v="Ashley"/>
    <s v="Young"/>
    <n v="54"/>
    <x v="0"/>
    <s v="Address_3344"/>
    <x v="1"/>
    <n v="19458798197"/>
    <s v="ashley.young@kag.com"/>
    <x v="0"/>
    <n v="237.19"/>
    <s v="6/18/2008"/>
    <s v="4/19/2023"/>
    <n v="3344"/>
    <n v="45134"/>
    <x v="0"/>
    <n v="1375.53"/>
    <n v="-1138.3399999999999"/>
    <x v="48"/>
    <n v="3344"/>
    <n v="29613.75"/>
    <x v="0"/>
    <n v="5.26"/>
    <n v="48"/>
    <s v="1/16/2021"/>
    <x v="1"/>
    <n v="3344"/>
    <x v="0"/>
    <n v="2999.2"/>
    <n v="4429.37"/>
    <n v="221.47"/>
    <s v="12/10/2023"/>
    <s v="3/24/2023"/>
    <n v="9226"/>
    <n v="3344"/>
    <s v="9/27/2023"/>
    <s v="Praise"/>
    <s v="Resolved"/>
    <s v="1/26/2023"/>
    <n v="1"/>
    <x v="2"/>
    <x v="1"/>
  </r>
  <r>
    <n v="3345"/>
    <s v="Sandra"/>
    <s v="Hill"/>
    <n v="36"/>
    <x v="0"/>
    <s v="Address_3345"/>
    <x v="18"/>
    <n v="19458798198"/>
    <s v="sandra.hill@kag.com"/>
    <x v="1"/>
    <n v="6283.52"/>
    <s v="3/2/2006"/>
    <s v="3/6/2023"/>
    <n v="3345"/>
    <n v="45044"/>
    <x v="2"/>
    <n v="1870.15"/>
    <n v="4413.37"/>
    <x v="95"/>
    <n v="3345"/>
    <n v="14669.38"/>
    <x v="0"/>
    <n v="4.01"/>
    <n v="48"/>
    <s v="8/3/2020"/>
    <x v="2"/>
    <n v="3345"/>
    <x v="0"/>
    <n v="4340.92"/>
    <n v="3701.78"/>
    <n v="185.09"/>
    <s v="3/1/2023"/>
    <s v="2/13/2023"/>
    <n v="4938"/>
    <n v="3345"/>
    <s v="4/2/2023"/>
    <s v="Complaint"/>
    <s v="Pending"/>
    <s v="3/21/2023"/>
    <n v="1"/>
    <x v="1"/>
    <x v="0"/>
  </r>
  <r>
    <n v="3346"/>
    <s v="Deborah"/>
    <s v="Perez"/>
    <n v="60"/>
    <x v="0"/>
    <s v="Address_3346"/>
    <x v="26"/>
    <n v="19458798199"/>
    <s v="deborah.perez@kag.com"/>
    <x v="1"/>
    <n v="6606.72"/>
    <s v="6/13/2005"/>
    <s v="3/5/2023"/>
    <n v="3346"/>
    <n v="44994"/>
    <x v="0"/>
    <n v="1965.3"/>
    <n v="8572.02"/>
    <x v="27"/>
    <n v="3346"/>
    <n v="34146.730000000003"/>
    <x v="2"/>
    <n v="4.33"/>
    <n v="12"/>
    <s v="2/13/2021"/>
    <x v="0"/>
    <n v="3346"/>
    <x v="1"/>
    <n v="2592.3200000000002"/>
    <n v="3195.65"/>
    <n v="159.78"/>
    <s v="12/27/2023"/>
    <s v="8/5/2023"/>
    <n v="9551"/>
    <n v="3346"/>
    <s v="10/17/2023"/>
    <s v="Complaint"/>
    <s v="Resolved"/>
    <s v="9/6/2023"/>
    <n v="1"/>
    <x v="11"/>
    <x v="1"/>
  </r>
  <r>
    <n v="3347"/>
    <s v="Charles"/>
    <s v="Moore"/>
    <n v="22"/>
    <x v="1"/>
    <s v="Address_3347"/>
    <x v="12"/>
    <n v="19458798200"/>
    <s v="charles.moore@kag.com"/>
    <x v="0"/>
    <n v="6994.84"/>
    <s v="2/8/2014"/>
    <s v="1/9/2023"/>
    <n v="3347"/>
    <n v="45152"/>
    <x v="0"/>
    <n v="2501.89"/>
    <n v="4492.95"/>
    <x v="90"/>
    <n v="3347"/>
    <n v="15664.48"/>
    <x v="2"/>
    <n v="4.33"/>
    <n v="12"/>
    <s v="7/29/2022"/>
    <x v="0"/>
    <n v="3347"/>
    <x v="0"/>
    <n v="9833.0300000000007"/>
    <n v="604.54999999999995"/>
    <n v="30.23"/>
    <s v="6/4/2023"/>
    <s v="10/13/2023"/>
    <n v="4365"/>
    <n v="3347"/>
    <s v="3/22/2023"/>
    <s v="Praise"/>
    <s v="Resolved"/>
    <s v="7/31/2023"/>
    <n v="1"/>
    <x v="5"/>
    <x v="2"/>
  </r>
  <r>
    <n v="3348"/>
    <s v="Betty"/>
    <s v="Mitchell"/>
    <n v="47"/>
    <x v="1"/>
    <s v="Address_3348"/>
    <x v="5"/>
    <n v="19458798201"/>
    <s v="betty.mitchell@kag.com"/>
    <x v="0"/>
    <n v="5601.68"/>
    <s v="10/28/2005"/>
    <s v="2/1/2023"/>
    <n v="3348"/>
    <n v="45005"/>
    <x v="1"/>
    <n v="4641.8999999999996"/>
    <n v="959.78"/>
    <x v="4"/>
    <n v="3348"/>
    <n v="32272.18"/>
    <x v="0"/>
    <n v="8.93"/>
    <n v="24"/>
    <s v="11/5/2020"/>
    <x v="0"/>
    <n v="3348"/>
    <x v="0"/>
    <n v="4137.7700000000004"/>
    <n v="344.54"/>
    <n v="17.23"/>
    <s v="10/1/2023"/>
    <s v="7/2/2023"/>
    <n v="6903"/>
    <n v="3348"/>
    <s v="2/27/2023"/>
    <s v="Praise"/>
    <s v="Resolved"/>
    <s v="11/28/2023"/>
    <n v="1"/>
    <x v="11"/>
    <x v="1"/>
  </r>
  <r>
    <n v="3349"/>
    <s v="Sandra"/>
    <s v="Rivera"/>
    <n v="42"/>
    <x v="0"/>
    <s v="Address_3349"/>
    <x v="2"/>
    <n v="19458798202"/>
    <s v="sandra.rivera@kag.com"/>
    <x v="1"/>
    <n v="4578.5600000000004"/>
    <s v="12/13/2005"/>
    <s v="11/6/2023"/>
    <n v="3349"/>
    <n v="45265"/>
    <x v="1"/>
    <n v="4966.8100000000004"/>
    <n v="9545.3700000000008"/>
    <x v="68"/>
    <n v="3349"/>
    <n v="42643.27"/>
    <x v="2"/>
    <n v="5.48"/>
    <n v="48"/>
    <s v="3/16/2022"/>
    <x v="1"/>
    <n v="3349"/>
    <x v="0"/>
    <n v="6012.4"/>
    <n v="3228.1"/>
    <n v="161.4"/>
    <s v="3/21/2023"/>
    <s v="1/25/2023"/>
    <n v="3891"/>
    <n v="3349"/>
    <s v="8/10/2023"/>
    <s v="Complaint"/>
    <s v="Resolved"/>
    <s v="7/25/2023"/>
    <n v="1"/>
    <x v="0"/>
    <x v="0"/>
  </r>
  <r>
    <n v="3350"/>
    <s v="Steven"/>
    <s v="Young"/>
    <n v="47"/>
    <x v="0"/>
    <s v="Address_3350"/>
    <x v="8"/>
    <n v="19458798203"/>
    <s v="steven.young@kag.com"/>
    <x v="1"/>
    <n v="8569.93"/>
    <s v="8/8/2012"/>
    <s v="5/5/2023"/>
    <n v="3350"/>
    <n v="45073"/>
    <x v="2"/>
    <n v="108.37"/>
    <n v="8678.2999999999993"/>
    <x v="40"/>
    <n v="3350"/>
    <n v="33273.550000000003"/>
    <x v="0"/>
    <n v="3.28"/>
    <n v="48"/>
    <s v="1/9/2020"/>
    <x v="2"/>
    <n v="3350"/>
    <x v="0"/>
    <n v="9970.2800000000007"/>
    <n v="2564.29"/>
    <n v="128.21"/>
    <s v="11/23/2023"/>
    <s v="3/29/2023"/>
    <n v="7575"/>
    <n v="3350"/>
    <s v="9/14/2023"/>
    <s v="Complaint"/>
    <s v="Pending"/>
    <s v="1/6/2023"/>
    <n v="1"/>
    <x v="10"/>
    <x v="1"/>
  </r>
  <r>
    <n v="3351"/>
    <s v="Charles"/>
    <s v="Clark"/>
    <n v="42"/>
    <x v="0"/>
    <s v="Address_3351"/>
    <x v="37"/>
    <n v="19458798204"/>
    <s v="charles.clark@kag.com"/>
    <x v="1"/>
    <n v="7696.59"/>
    <s v="8/19/2006"/>
    <s v="10/9/2023"/>
    <n v="3351"/>
    <n v="44961"/>
    <x v="0"/>
    <n v="2473.9"/>
    <n v="5222.6899999999996"/>
    <x v="14"/>
    <n v="3351"/>
    <n v="3444.34"/>
    <x v="0"/>
    <n v="8.1300000000000008"/>
    <n v="60"/>
    <s v="4/9/2020"/>
    <x v="0"/>
    <n v="3351"/>
    <x v="2"/>
    <n v="5670.23"/>
    <n v="4922.74"/>
    <n v="246.14"/>
    <s v="6/13/2023"/>
    <s v="5/18/2023"/>
    <n v="3625"/>
    <n v="3351"/>
    <s v="12/24/2023"/>
    <s v="Suggestion"/>
    <s v="Pending"/>
    <s v="9/17/2023"/>
    <n v="1"/>
    <x v="9"/>
    <x v="0"/>
  </r>
  <r>
    <n v="3352"/>
    <s v="Andrew"/>
    <s v="Ramirez"/>
    <n v="26"/>
    <x v="2"/>
    <s v="Address_3352"/>
    <x v="34"/>
    <n v="19458798205"/>
    <s v="andrew.ramirez@kag.com"/>
    <x v="0"/>
    <n v="6162.35"/>
    <s v="7/12/2019"/>
    <s v="11/14/2023"/>
    <n v="3352"/>
    <n v="45074"/>
    <x v="1"/>
    <n v="3762.88"/>
    <n v="9925.23"/>
    <x v="86"/>
    <n v="3352"/>
    <n v="39965.46"/>
    <x v="1"/>
    <n v="4.99"/>
    <n v="48"/>
    <s v="8/1/2022"/>
    <x v="1"/>
    <n v="3352"/>
    <x v="2"/>
    <n v="3796"/>
    <n v="4260.74"/>
    <n v="213.04"/>
    <s v="5/26/2023"/>
    <s v="3/4/2023"/>
    <n v="3998"/>
    <n v="3352"/>
    <s v="5/15/2023"/>
    <s v="Suggestion"/>
    <s v="Pending"/>
    <s v="1/23/2023"/>
    <n v="1"/>
    <x v="10"/>
    <x v="4"/>
  </r>
  <r>
    <n v="3353"/>
    <s v="Kimberly"/>
    <s v="Moore"/>
    <n v="44"/>
    <x v="2"/>
    <s v="Address_3353"/>
    <x v="24"/>
    <n v="19458798206"/>
    <s v="kimberly.moore@kag.com"/>
    <x v="0"/>
    <n v="555.54"/>
    <s v="9/3/2012"/>
    <s v="4/19/2023"/>
    <n v="3353"/>
    <n v="45285"/>
    <x v="2"/>
    <n v="375.74"/>
    <n v="179.8"/>
    <x v="94"/>
    <n v="3353"/>
    <n v="11427.27"/>
    <x v="1"/>
    <n v="2.31"/>
    <n v="24"/>
    <s v="12/18/2021"/>
    <x v="2"/>
    <n v="3353"/>
    <x v="1"/>
    <n v="6526.13"/>
    <n v="2850.43"/>
    <n v="142.52000000000001"/>
    <s v="11/23/2023"/>
    <s v="7/31/2023"/>
    <n v="5938"/>
    <n v="3353"/>
    <s v="4/26/2023"/>
    <s v="Praise"/>
    <s v="Resolved"/>
    <s v="1/5/2023"/>
    <n v="1"/>
    <x v="0"/>
    <x v="0"/>
  </r>
  <r>
    <n v="3354"/>
    <s v="Kenneth"/>
    <s v="Hill"/>
    <n v="41"/>
    <x v="1"/>
    <s v="Address_3354"/>
    <x v="33"/>
    <n v="19458798207"/>
    <s v="kenneth.hill@kag.com"/>
    <x v="1"/>
    <n v="6969.9"/>
    <s v="10/23/2011"/>
    <s v="6/19/2023"/>
    <n v="3354"/>
    <n v="45223"/>
    <x v="1"/>
    <n v="4706.53"/>
    <n v="2263.37"/>
    <x v="47"/>
    <n v="3354"/>
    <n v="32104.79"/>
    <x v="0"/>
    <n v="9.99"/>
    <n v="24"/>
    <s v="8/16/2021"/>
    <x v="1"/>
    <n v="3354"/>
    <x v="2"/>
    <n v="8354.5"/>
    <n v="596.41999999999996"/>
    <n v="29.82"/>
    <s v="2/7/2023"/>
    <s v="10/5/2023"/>
    <n v="9872"/>
    <n v="3354"/>
    <s v="7/11/2023"/>
    <s v="Complaint"/>
    <s v="Pending"/>
    <s v="5/20/2023"/>
    <n v="1"/>
    <x v="8"/>
    <x v="0"/>
  </r>
  <r>
    <n v="3355"/>
    <s v="Timothy"/>
    <s v="Carter"/>
    <n v="57"/>
    <x v="2"/>
    <s v="Address_3355"/>
    <x v="2"/>
    <n v="19458798208"/>
    <s v="timothy.carter@kag.com"/>
    <x v="1"/>
    <n v="5625.79"/>
    <s v="12/26/2011"/>
    <s v="6/25/2023"/>
    <n v="3355"/>
    <n v="45048"/>
    <x v="2"/>
    <n v="4689.18"/>
    <n v="10314.969999999999"/>
    <x v="19"/>
    <n v="3355"/>
    <n v="32689.95"/>
    <x v="0"/>
    <n v="1.25"/>
    <n v="12"/>
    <s v="6/26/2021"/>
    <x v="2"/>
    <n v="3355"/>
    <x v="1"/>
    <n v="6548"/>
    <n v="491.25"/>
    <n v="24.56"/>
    <s v="10/30/2023"/>
    <s v="11/5/2023"/>
    <n v="60"/>
    <n v="3355"/>
    <s v="3/12/2023"/>
    <s v="Praise"/>
    <s v="Resolved"/>
    <s v="11/12/2023"/>
    <n v="1"/>
    <x v="10"/>
    <x v="1"/>
  </r>
  <r>
    <n v="3356"/>
    <s v="Karen"/>
    <s v="Lewis"/>
    <n v="60"/>
    <x v="2"/>
    <s v="Address_3356"/>
    <x v="4"/>
    <n v="19458798209"/>
    <s v="karen.lewis@kag.com"/>
    <x v="1"/>
    <n v="6965.54"/>
    <s v="1/18/2012"/>
    <s v="9/2/2023"/>
    <n v="3356"/>
    <n v="44958"/>
    <x v="2"/>
    <n v="1049.8800000000001"/>
    <n v="5915.66"/>
    <x v="41"/>
    <n v="3356"/>
    <n v="40383.120000000003"/>
    <x v="1"/>
    <n v="7.38"/>
    <n v="24"/>
    <s v="8/12/2021"/>
    <x v="1"/>
    <n v="3356"/>
    <x v="0"/>
    <n v="2983.21"/>
    <n v="2308.54"/>
    <n v="115.43"/>
    <s v="10/19/2023"/>
    <s v="1/25/2023"/>
    <n v="2635"/>
    <n v="3356"/>
    <s v="2/15/2023"/>
    <s v="Suggestion"/>
    <s v="Resolved"/>
    <s v="8/6/2023"/>
    <n v="1"/>
    <x v="9"/>
    <x v="1"/>
  </r>
  <r>
    <n v="3357"/>
    <s v="William"/>
    <s v="Moore"/>
    <n v="55"/>
    <x v="0"/>
    <s v="Address_3357"/>
    <x v="7"/>
    <n v="19458798210"/>
    <s v="william.moore@kag.com"/>
    <x v="1"/>
    <n v="3182.96"/>
    <s v="1/9/2013"/>
    <s v="9/13/2023"/>
    <n v="3357"/>
    <n v="45067"/>
    <x v="0"/>
    <n v="3930.87"/>
    <n v="-747.91"/>
    <x v="77"/>
    <n v="3357"/>
    <n v="25785.33"/>
    <x v="0"/>
    <n v="8.6300000000000008"/>
    <n v="24"/>
    <s v="12/23/2022"/>
    <x v="1"/>
    <n v="3357"/>
    <x v="0"/>
    <n v="2732.19"/>
    <n v="746.71"/>
    <n v="37.340000000000003"/>
    <s v="2/15/2023"/>
    <s v="9/5/2023"/>
    <n v="4006"/>
    <n v="3357"/>
    <s v="7/21/2023"/>
    <s v="Praise"/>
    <s v="Resolved"/>
    <s v="12/18/2023"/>
    <n v="1"/>
    <x v="10"/>
    <x v="1"/>
  </r>
  <r>
    <n v="3358"/>
    <s v="Daniel"/>
    <s v="Baker"/>
    <n v="32"/>
    <x v="0"/>
    <s v="Address_3358"/>
    <x v="0"/>
    <n v="19458798211"/>
    <s v="daniel.baker@kag.com"/>
    <x v="1"/>
    <n v="7792.16"/>
    <s v="5/3/2003"/>
    <s v="10/13/2023"/>
    <n v="3358"/>
    <n v="45236"/>
    <x v="2"/>
    <n v="2911.51"/>
    <n v="4880.6499999999996"/>
    <x v="86"/>
    <n v="3358"/>
    <n v="19422.21"/>
    <x v="1"/>
    <n v="4.18"/>
    <n v="60"/>
    <s v="10/31/2020"/>
    <x v="2"/>
    <n v="3358"/>
    <x v="0"/>
    <n v="7454.62"/>
    <n v="3425.94"/>
    <n v="171.3"/>
    <s v="8/3/2023"/>
    <s v="4/7/2023"/>
    <n v="9542"/>
    <n v="3358"/>
    <s v="10/21/2023"/>
    <s v="Complaint"/>
    <s v="Resolved"/>
    <s v="12/15/2023"/>
    <n v="1"/>
    <x v="4"/>
    <x v="4"/>
  </r>
  <r>
    <n v="3359"/>
    <s v="Deborah"/>
    <s v="Davis"/>
    <n v="55"/>
    <x v="2"/>
    <s v="Address_3359"/>
    <x v="12"/>
    <n v="19458798212"/>
    <s v="deborah.davis@kag.com"/>
    <x v="1"/>
    <n v="4237.58"/>
    <s v="12/20/2003"/>
    <s v="8/20/2023"/>
    <n v="3359"/>
    <n v="44942"/>
    <x v="2"/>
    <n v="179.16"/>
    <n v="4058.42"/>
    <x v="46"/>
    <n v="3359"/>
    <n v="26383.38"/>
    <x v="0"/>
    <n v="2.42"/>
    <n v="24"/>
    <s v="6/15/2022"/>
    <x v="1"/>
    <n v="3359"/>
    <x v="0"/>
    <n v="8639.7800000000007"/>
    <n v="235.76"/>
    <n v="11.79"/>
    <s v="9/20/2023"/>
    <s v="8/12/2023"/>
    <n v="5175"/>
    <n v="3359"/>
    <s v="6/4/2023"/>
    <s v="Praise"/>
    <s v="Pending"/>
    <s v="4/18/2023"/>
    <n v="1"/>
    <x v="3"/>
    <x v="1"/>
  </r>
  <r>
    <n v="3360"/>
    <s v="Lisa"/>
    <s v="Walker"/>
    <n v="43"/>
    <x v="2"/>
    <s v="Address_3360"/>
    <x v="21"/>
    <n v="19458798213"/>
    <s v="lisa.walker@kag.com"/>
    <x v="1"/>
    <n v="8955.24"/>
    <s v="5/6/2004"/>
    <s v="5/31/2023"/>
    <n v="3360"/>
    <n v="45192"/>
    <x v="1"/>
    <n v="1493.54"/>
    <n v="7461.7"/>
    <x v="76"/>
    <n v="3360"/>
    <n v="27742.09"/>
    <x v="1"/>
    <n v="4.93"/>
    <n v="36"/>
    <s v="7/18/2022"/>
    <x v="1"/>
    <n v="3360"/>
    <x v="2"/>
    <n v="7292.38"/>
    <n v="4969.18"/>
    <n v="248.46"/>
    <s v="5/13/2023"/>
    <s v="6/14/2023"/>
    <n v="2127"/>
    <n v="3360"/>
    <s v="4/9/2023"/>
    <s v="Suggestion"/>
    <s v="Pending"/>
    <s v="5/17/2023"/>
    <n v="-1"/>
    <x v="6"/>
    <x v="0"/>
  </r>
  <r>
    <n v="3361"/>
    <s v="Thomas"/>
    <s v="King"/>
    <n v="47"/>
    <x v="2"/>
    <s v="Address_3361"/>
    <x v="33"/>
    <n v="19458798214"/>
    <s v="thomas.king@kag.com"/>
    <x v="1"/>
    <n v="1129.7"/>
    <s v="11/28/2010"/>
    <s v="4/13/2023"/>
    <n v="3361"/>
    <n v="45175"/>
    <x v="2"/>
    <n v="1324.25"/>
    <n v="2453.9499999999998"/>
    <x v="76"/>
    <n v="3361"/>
    <n v="41255.370000000003"/>
    <x v="2"/>
    <n v="5.34"/>
    <n v="36"/>
    <s v="4/10/2022"/>
    <x v="0"/>
    <n v="3361"/>
    <x v="2"/>
    <n v="1839.24"/>
    <n v="4729.2299999999996"/>
    <n v="236.46"/>
    <s v="11/20/2023"/>
    <s v="6/22/2023"/>
    <n v="1950"/>
    <n v="3361"/>
    <s v="7/10/2023"/>
    <s v="Suggestion"/>
    <s v="Pending"/>
    <s v="11/25/2023"/>
    <n v="1"/>
    <x v="6"/>
    <x v="1"/>
  </r>
  <r>
    <n v="3362"/>
    <s v="Robert"/>
    <s v="Miller"/>
    <n v="28"/>
    <x v="0"/>
    <s v="Address_3362"/>
    <x v="28"/>
    <n v="19458798215"/>
    <s v="robert.miller@kag.com"/>
    <x v="0"/>
    <n v="4897.04"/>
    <s v="1/1/2013"/>
    <s v="1/25/2023"/>
    <n v="3362"/>
    <n v="45110"/>
    <x v="2"/>
    <n v="4399.79"/>
    <n v="9296.83"/>
    <x v="13"/>
    <n v="3362"/>
    <n v="11048.48"/>
    <x v="1"/>
    <n v="10"/>
    <n v="12"/>
    <s v="6/28/2020"/>
    <x v="0"/>
    <n v="3362"/>
    <x v="2"/>
    <n v="3900.26"/>
    <n v="3020.38"/>
    <n v="151.02000000000001"/>
    <s v="10/4/2023"/>
    <s v="9/27/2023"/>
    <n v="1774"/>
    <n v="3362"/>
    <s v="3/8/2023"/>
    <s v="Complaint"/>
    <s v="Pending"/>
    <s v="6/20/2023"/>
    <n v="1"/>
    <x v="2"/>
    <x v="4"/>
  </r>
  <r>
    <n v="3363"/>
    <s v="Amanda"/>
    <s v="Scott"/>
    <n v="46"/>
    <x v="1"/>
    <s v="Address_3363"/>
    <x v="34"/>
    <n v="19458798216"/>
    <s v="amanda.scott@kag.com"/>
    <x v="1"/>
    <n v="2136.8000000000002"/>
    <s v="9/30/2018"/>
    <s v="5/21/2023"/>
    <n v="3363"/>
    <n v="45120"/>
    <x v="1"/>
    <n v="4488.53"/>
    <n v="-2351.73"/>
    <x v="40"/>
    <n v="3363"/>
    <n v="42494.77"/>
    <x v="0"/>
    <n v="1.18"/>
    <n v="48"/>
    <s v="6/15/2020"/>
    <x v="0"/>
    <n v="3363"/>
    <x v="1"/>
    <n v="7169.58"/>
    <n v="990.16"/>
    <n v="49.51"/>
    <s v="11/1/2023"/>
    <s v="6/16/2023"/>
    <n v="2284"/>
    <n v="3363"/>
    <s v="10/1/2023"/>
    <s v="Praise"/>
    <s v="Pending"/>
    <s v="1/22/2023"/>
    <n v="1"/>
    <x v="2"/>
    <x v="1"/>
  </r>
  <r>
    <n v="3364"/>
    <s v="William"/>
    <s v="Moore"/>
    <n v="32"/>
    <x v="2"/>
    <s v="Address_3364"/>
    <x v="32"/>
    <n v="19458798217"/>
    <s v="william.moore@kag.com"/>
    <x v="1"/>
    <n v="4589.3500000000004"/>
    <s v="6/16/2021"/>
    <s v="6/2/2023"/>
    <n v="3364"/>
    <n v="45092"/>
    <x v="1"/>
    <n v="181.99"/>
    <n v="4771.34"/>
    <x v="21"/>
    <n v="3364"/>
    <n v="18919.669999999998"/>
    <x v="2"/>
    <n v="6.9"/>
    <n v="48"/>
    <s v="12/7/2022"/>
    <x v="0"/>
    <n v="3364"/>
    <x v="1"/>
    <n v="7399.43"/>
    <n v="1411.4"/>
    <n v="70.569999999999993"/>
    <s v="9/8/2023"/>
    <s v="12/25/2023"/>
    <n v="8682"/>
    <n v="3364"/>
    <s v="2/26/2023"/>
    <s v="Suggestion"/>
    <s v="Pending"/>
    <s v="3/23/2023"/>
    <n v="1"/>
    <x v="7"/>
    <x v="4"/>
  </r>
  <r>
    <n v="3365"/>
    <s v="Ashley"/>
    <s v="Nguyen"/>
    <n v="61"/>
    <x v="1"/>
    <s v="Address_3365"/>
    <x v="10"/>
    <n v="19458798218"/>
    <s v="ashley.nguyen@kag.com"/>
    <x v="0"/>
    <n v="3602.27"/>
    <s v="1/31/2001"/>
    <s v="9/30/2023"/>
    <n v="3365"/>
    <n v="44979"/>
    <x v="1"/>
    <n v="3709.64"/>
    <n v="7311.91"/>
    <x v="55"/>
    <n v="3365"/>
    <n v="37449.25"/>
    <x v="0"/>
    <n v="8.24"/>
    <n v="60"/>
    <s v="5/10/2020"/>
    <x v="2"/>
    <n v="3365"/>
    <x v="1"/>
    <n v="5177.4799999999996"/>
    <n v="1472.15"/>
    <n v="73.61"/>
    <s v="7/23/2023"/>
    <s v="10/23/2023"/>
    <n v="2005"/>
    <n v="3365"/>
    <s v="5/10/2023"/>
    <s v="Praise"/>
    <s v="Pending"/>
    <s v="10/25/2023"/>
    <n v="1"/>
    <x v="9"/>
    <x v="3"/>
  </r>
  <r>
    <n v="3366"/>
    <s v="Joseph"/>
    <s v="Rodriguez"/>
    <n v="26"/>
    <x v="1"/>
    <s v="Address_3366"/>
    <x v="37"/>
    <n v="19458798219"/>
    <s v="joseph.rodriguez@kag.com"/>
    <x v="0"/>
    <n v="8054"/>
    <s v="1/13/2002"/>
    <s v="4/18/2023"/>
    <n v="3366"/>
    <n v="45008"/>
    <x v="1"/>
    <n v="608.07000000000005"/>
    <n v="8662.07"/>
    <x v="69"/>
    <n v="3366"/>
    <n v="17449.919999999998"/>
    <x v="1"/>
    <n v="6.56"/>
    <n v="24"/>
    <s v="2/1/2021"/>
    <x v="0"/>
    <n v="3366"/>
    <x v="1"/>
    <n v="3682.62"/>
    <n v="931.59"/>
    <n v="46.58"/>
    <s v="6/2/2023"/>
    <s v="2/12/2023"/>
    <n v="5098"/>
    <n v="3366"/>
    <s v="10/3/2023"/>
    <s v="Suggestion"/>
    <s v="Pending"/>
    <s v="7/31/2023"/>
    <n v="1"/>
    <x v="11"/>
    <x v="4"/>
  </r>
  <r>
    <n v="3367"/>
    <s v="Anthony"/>
    <s v="Rodriguez"/>
    <n v="59"/>
    <x v="2"/>
    <s v="Address_3367"/>
    <x v="23"/>
    <n v="19458798220"/>
    <s v="anthony.rodriguez@kag.com"/>
    <x v="0"/>
    <n v="1754.98"/>
    <s v="6/15/2014"/>
    <s v="1/27/2023"/>
    <n v="3367"/>
    <n v="44960"/>
    <x v="0"/>
    <n v="3956.71"/>
    <n v="5711.69"/>
    <x v="39"/>
    <n v="3367"/>
    <n v="35735.379999999997"/>
    <x v="0"/>
    <n v="6.67"/>
    <n v="24"/>
    <s v="11/15/2022"/>
    <x v="0"/>
    <n v="3367"/>
    <x v="0"/>
    <n v="1829.87"/>
    <n v="549.82000000000005"/>
    <n v="27.49"/>
    <s v="5/7/2023"/>
    <s v="5/23/2023"/>
    <n v="4377"/>
    <n v="3367"/>
    <s v="1/24/2023"/>
    <s v="Suggestion"/>
    <s v="Pending"/>
    <s v="8/11/2023"/>
    <n v="1"/>
    <x v="9"/>
    <x v="1"/>
  </r>
  <r>
    <n v="3368"/>
    <s v="Andrew"/>
    <s v="Rivera"/>
    <n v="46"/>
    <x v="1"/>
    <s v="Address_3368"/>
    <x v="23"/>
    <n v="19458798221"/>
    <s v="andrew.rivera@kag.com"/>
    <x v="1"/>
    <n v="6027.3"/>
    <s v="7/10/2005"/>
    <s v="5/19/2023"/>
    <n v="3368"/>
    <n v="45267"/>
    <x v="0"/>
    <n v="4229.6000000000004"/>
    <n v="10256.9"/>
    <x v="47"/>
    <n v="3368"/>
    <n v="40159.79"/>
    <x v="2"/>
    <n v="8.8800000000000008"/>
    <n v="24"/>
    <s v="5/30/2021"/>
    <x v="0"/>
    <n v="3368"/>
    <x v="0"/>
    <n v="1476.85"/>
    <n v="3315.34"/>
    <n v="165.77"/>
    <s v="6/29/2023"/>
    <s v="11/24/2023"/>
    <n v="7156"/>
    <n v="3368"/>
    <s v="6/29/2023"/>
    <s v="Suggestion"/>
    <s v="Resolved"/>
    <s v="9/12/2023"/>
    <n v="1"/>
    <x v="0"/>
    <x v="1"/>
  </r>
  <r>
    <n v="3369"/>
    <s v="Steven"/>
    <s v="Davis"/>
    <n v="32"/>
    <x v="0"/>
    <s v="Address_3369"/>
    <x v="12"/>
    <n v="19458798222"/>
    <s v="steven.davis@kag.com"/>
    <x v="1"/>
    <n v="4124.2"/>
    <s v="11/20/2009"/>
    <s v="5/14/2023"/>
    <n v="3369"/>
    <n v="45011"/>
    <x v="2"/>
    <n v="305.66000000000003"/>
    <n v="4429.8599999999997"/>
    <x v="30"/>
    <n v="3369"/>
    <n v="28345.21"/>
    <x v="2"/>
    <n v="6.09"/>
    <n v="24"/>
    <s v="3/4/2021"/>
    <x v="0"/>
    <n v="3369"/>
    <x v="2"/>
    <n v="2027.28"/>
    <n v="3739.23"/>
    <n v="186.96"/>
    <s v="2/4/2023"/>
    <s v="1/21/2023"/>
    <n v="890"/>
    <n v="3369"/>
    <s v="8/7/2023"/>
    <s v="Praise"/>
    <s v="Resolved"/>
    <s v="10/4/2023"/>
    <n v="1"/>
    <x v="11"/>
    <x v="4"/>
  </r>
  <r>
    <n v="3370"/>
    <s v="Sarah"/>
    <s v="Wright"/>
    <n v="34"/>
    <x v="2"/>
    <s v="Address_3370"/>
    <x v="30"/>
    <n v="19458798223"/>
    <s v="sarah.wright@kag.com"/>
    <x v="1"/>
    <n v="5228.9399999999996"/>
    <s v="5/11/2006"/>
    <s v="3/20/2023"/>
    <n v="3370"/>
    <n v="45133"/>
    <x v="1"/>
    <n v="1638.04"/>
    <n v="6866.98"/>
    <x v="92"/>
    <n v="3370"/>
    <n v="31357.69"/>
    <x v="1"/>
    <n v="8.93"/>
    <n v="24"/>
    <s v="3/4/2022"/>
    <x v="2"/>
    <n v="3370"/>
    <x v="0"/>
    <n v="4036.55"/>
    <n v="1221.8699999999999"/>
    <n v="61.09"/>
    <s v="3/9/2023"/>
    <s v="12/3/2023"/>
    <n v="715"/>
    <n v="3370"/>
    <s v="5/8/2023"/>
    <s v="Complaint"/>
    <s v="Pending"/>
    <s v="3/20/2023"/>
    <n v="1"/>
    <x v="2"/>
    <x v="4"/>
  </r>
  <r>
    <n v="3371"/>
    <s v="Jessica"/>
    <s v="Moore"/>
    <n v="33"/>
    <x v="2"/>
    <s v="Address_3371"/>
    <x v="33"/>
    <n v="19458798224"/>
    <s v="jessica.moore@kag.com"/>
    <x v="0"/>
    <n v="7172.59"/>
    <s v="3/16/2007"/>
    <s v="10/20/2023"/>
    <n v="3371"/>
    <n v="45128"/>
    <x v="0"/>
    <n v="1904.67"/>
    <n v="5267.92"/>
    <x v="59"/>
    <n v="3371"/>
    <n v="35680.269999999997"/>
    <x v="0"/>
    <n v="2.89"/>
    <n v="36"/>
    <s v="5/24/2022"/>
    <x v="1"/>
    <n v="3371"/>
    <x v="2"/>
    <n v="6489.84"/>
    <n v="3792.37"/>
    <n v="189.62"/>
    <s v="3/10/2023"/>
    <s v="7/7/2023"/>
    <n v="356"/>
    <n v="3371"/>
    <s v="9/24/2023"/>
    <s v="Suggestion"/>
    <s v="Pending"/>
    <s v="11/17/2023"/>
    <n v="1"/>
    <x v="2"/>
    <x v="4"/>
  </r>
  <r>
    <n v="3372"/>
    <s v="Kimberly"/>
    <s v="Jones"/>
    <n v="39"/>
    <x v="2"/>
    <s v="Address_3372"/>
    <x v="22"/>
    <n v="19458798225"/>
    <s v="kimberly.jones@kag.com"/>
    <x v="1"/>
    <n v="3635.3"/>
    <s v="12/27/2000"/>
    <s v="8/12/2023"/>
    <n v="3372"/>
    <n v="44985"/>
    <x v="2"/>
    <n v="4776.1899999999996"/>
    <n v="8411.49"/>
    <x v="76"/>
    <n v="3372"/>
    <n v="34732.94"/>
    <x v="2"/>
    <n v="5.65"/>
    <n v="60"/>
    <s v="11/23/2021"/>
    <x v="1"/>
    <n v="3372"/>
    <x v="1"/>
    <n v="8633.4599999999991"/>
    <n v="824.84"/>
    <n v="41.24"/>
    <s v="11/21/2023"/>
    <s v="9/18/2023"/>
    <n v="9997"/>
    <n v="3372"/>
    <s v="3/25/2023"/>
    <s v="Praise"/>
    <s v="Resolved"/>
    <s v="10/10/2023"/>
    <n v="1"/>
    <x v="9"/>
    <x v="0"/>
  </r>
  <r>
    <n v="3373"/>
    <s v="Mary"/>
    <s v="Wilson"/>
    <n v="57"/>
    <x v="2"/>
    <s v="Address_3373"/>
    <x v="36"/>
    <n v="19458798226"/>
    <s v="mary.wilson@kag.com"/>
    <x v="1"/>
    <n v="3733.82"/>
    <s v="2/3/2001"/>
    <s v="8/4/2023"/>
    <n v="3373"/>
    <n v="45281"/>
    <x v="0"/>
    <n v="1860.89"/>
    <n v="5594.71"/>
    <x v="4"/>
    <n v="3373"/>
    <n v="36643.360000000001"/>
    <x v="0"/>
    <n v="1.3"/>
    <n v="12"/>
    <s v="1/22/2022"/>
    <x v="2"/>
    <n v="3373"/>
    <x v="0"/>
    <n v="3256.92"/>
    <n v="1164.8499999999999"/>
    <n v="58.24"/>
    <s v="5/24/2023"/>
    <s v="8/8/2023"/>
    <n v="6999"/>
    <n v="3373"/>
    <s v="3/30/2023"/>
    <s v="Suggestion"/>
    <s v="Pending"/>
    <s v="5/26/2023"/>
    <n v="1"/>
    <x v="0"/>
    <x v="1"/>
  </r>
  <r>
    <n v="3374"/>
    <s v="Andrew"/>
    <s v="Ramirez"/>
    <n v="66"/>
    <x v="0"/>
    <s v="Address_3374"/>
    <x v="15"/>
    <n v="19458798227"/>
    <s v="andrew.ramirez@kag.com"/>
    <x v="1"/>
    <n v="860.35"/>
    <s v="1/2/2010"/>
    <s v="7/22/2023"/>
    <n v="3374"/>
    <n v="44951"/>
    <x v="0"/>
    <n v="1287.42"/>
    <n v="-427.07"/>
    <x v="85"/>
    <n v="3374"/>
    <n v="42634.09"/>
    <x v="1"/>
    <n v="8.23"/>
    <n v="12"/>
    <s v="3/23/2021"/>
    <x v="2"/>
    <n v="3374"/>
    <x v="0"/>
    <n v="1680.25"/>
    <n v="3921.74"/>
    <n v="196.09"/>
    <s v="5/6/2023"/>
    <s v="4/24/2023"/>
    <n v="9607"/>
    <n v="3374"/>
    <s v="4/29/2023"/>
    <s v="Praise"/>
    <s v="Resolved"/>
    <s v="3/19/2023"/>
    <n v="1"/>
    <x v="3"/>
    <x v="3"/>
  </r>
  <r>
    <n v="3375"/>
    <s v="Michelle"/>
    <s v="Robinson"/>
    <n v="60"/>
    <x v="0"/>
    <s v="Address_3375"/>
    <x v="25"/>
    <n v="19458798228"/>
    <s v="michelle.robinson@kag.com"/>
    <x v="1"/>
    <n v="5564.29"/>
    <s v="7/16/2001"/>
    <s v="4/16/2023"/>
    <n v="3375"/>
    <n v="44957"/>
    <x v="0"/>
    <n v="3102.29"/>
    <n v="8666.58"/>
    <x v="76"/>
    <n v="3375"/>
    <n v="11805.3"/>
    <x v="2"/>
    <n v="8"/>
    <n v="36"/>
    <s v="4/5/2020"/>
    <x v="1"/>
    <n v="3375"/>
    <x v="0"/>
    <n v="9692.74"/>
    <n v="4888.5200000000004"/>
    <n v="244.43"/>
    <s v="2/22/2023"/>
    <s v="1/10/2023"/>
    <n v="3316"/>
    <n v="3375"/>
    <s v="11/6/2023"/>
    <s v="Suggestion"/>
    <s v="Pending"/>
    <s v="10/28/2023"/>
    <n v="1"/>
    <x v="3"/>
    <x v="1"/>
  </r>
  <r>
    <n v="3376"/>
    <s v="Betty"/>
    <s v="Brown"/>
    <n v="28"/>
    <x v="1"/>
    <s v="Address_3376"/>
    <x v="39"/>
    <n v="19458798229"/>
    <s v="betty.brown@kag.com"/>
    <x v="0"/>
    <n v="4227.3500000000004"/>
    <s v="5/12/2021"/>
    <s v="6/14/2023"/>
    <n v="3376"/>
    <n v="45000"/>
    <x v="2"/>
    <n v="802.88"/>
    <n v="3424.47"/>
    <x v="72"/>
    <n v="3376"/>
    <n v="11521.84"/>
    <x v="2"/>
    <n v="5.85"/>
    <n v="24"/>
    <s v="7/26/2021"/>
    <x v="0"/>
    <n v="3376"/>
    <x v="0"/>
    <n v="6551.67"/>
    <n v="3889.33"/>
    <n v="194.47"/>
    <s v="12/31/2023"/>
    <s v="7/13/2023"/>
    <n v="5598"/>
    <n v="3376"/>
    <s v="5/3/2023"/>
    <s v="Suggestion"/>
    <s v="Pending"/>
    <s v="11/26/2023"/>
    <n v="1"/>
    <x v="11"/>
    <x v="4"/>
  </r>
  <r>
    <n v="3377"/>
    <s v="Timothy"/>
    <s v="Hill"/>
    <n v="55"/>
    <x v="2"/>
    <s v="Address_3377"/>
    <x v="3"/>
    <n v="19458798230"/>
    <s v="timothy.hill@kag.com"/>
    <x v="1"/>
    <n v="8141.66"/>
    <s v="8/26/2005"/>
    <s v="7/21/2023"/>
    <n v="3377"/>
    <n v="44929"/>
    <x v="0"/>
    <n v="3129.18"/>
    <n v="11270.84"/>
    <x v="2"/>
    <n v="3377"/>
    <n v="48563.44"/>
    <x v="1"/>
    <n v="4.5599999999999996"/>
    <n v="24"/>
    <s v="5/21/2020"/>
    <x v="0"/>
    <n v="3377"/>
    <x v="2"/>
    <n v="2279.3000000000002"/>
    <n v="987.01"/>
    <n v="49.35"/>
    <s v="10/29/2023"/>
    <s v="8/11/2023"/>
    <n v="8794"/>
    <n v="3377"/>
    <s v="3/8/2023"/>
    <s v="Suggestion"/>
    <s v="Resolved"/>
    <s v="2/18/2023"/>
    <n v="1"/>
    <x v="3"/>
    <x v="1"/>
  </r>
  <r>
    <n v="3378"/>
    <s v="Joshua"/>
    <s v="Martin"/>
    <n v="42"/>
    <x v="2"/>
    <s v="Address_3378"/>
    <x v="24"/>
    <n v="19458798231"/>
    <s v="joshua.martin@kag.com"/>
    <x v="1"/>
    <n v="4448.72"/>
    <s v="3/16/2007"/>
    <s v="11/11/2023"/>
    <n v="3378"/>
    <n v="45268"/>
    <x v="2"/>
    <n v="2298.29"/>
    <n v="2150.4299999999998"/>
    <x v="90"/>
    <n v="3378"/>
    <n v="42714.71"/>
    <x v="2"/>
    <n v="4.33"/>
    <n v="48"/>
    <s v="1/2/2022"/>
    <x v="2"/>
    <n v="3378"/>
    <x v="1"/>
    <n v="3255.92"/>
    <n v="1489.76"/>
    <n v="74.489999999999995"/>
    <s v="10/25/2023"/>
    <s v="12/26/2023"/>
    <n v="2846"/>
    <n v="3378"/>
    <s v="8/26/2023"/>
    <s v="Complaint"/>
    <s v="Pending"/>
    <s v="2/18/2023"/>
    <n v="1"/>
    <x v="0"/>
    <x v="0"/>
  </r>
  <r>
    <n v="3379"/>
    <s v="Jennifer"/>
    <s v="Harris"/>
    <n v="47"/>
    <x v="1"/>
    <s v="Address_3379"/>
    <x v="24"/>
    <n v="19458798232"/>
    <s v="jennifer.harris@kag.com"/>
    <x v="1"/>
    <n v="9710.89"/>
    <s v="7/9/2005"/>
    <s v="1/10/2023"/>
    <n v="3379"/>
    <n v="45028"/>
    <x v="1"/>
    <n v="3659.88"/>
    <n v="6051.01"/>
    <x v="35"/>
    <n v="3379"/>
    <n v="29993.55"/>
    <x v="2"/>
    <n v="2.81"/>
    <n v="12"/>
    <s v="6/29/2020"/>
    <x v="2"/>
    <n v="3379"/>
    <x v="1"/>
    <n v="4768.22"/>
    <n v="3198.4"/>
    <n v="159.91999999999999"/>
    <s v="1/17/2023"/>
    <s v="7/21/2023"/>
    <n v="631"/>
    <n v="3379"/>
    <s v="8/21/2023"/>
    <s v="Suggestion"/>
    <s v="Resolved"/>
    <s v="12/18/2023"/>
    <n v="1"/>
    <x v="1"/>
    <x v="1"/>
  </r>
  <r>
    <n v="3380"/>
    <s v="David"/>
    <s v="Ramirez"/>
    <n v="19"/>
    <x v="0"/>
    <s v="Address_3380"/>
    <x v="35"/>
    <n v="19458798233"/>
    <s v="david.ramirez@kag.com"/>
    <x v="1"/>
    <n v="1800.68"/>
    <s v="9/17/2001"/>
    <s v="9/14/2023"/>
    <n v="3380"/>
    <n v="45120"/>
    <x v="1"/>
    <n v="2898.31"/>
    <n v="-1097.6300000000001"/>
    <x v="26"/>
    <n v="3380"/>
    <n v="1400.76"/>
    <x v="2"/>
    <n v="4.8499999999999996"/>
    <n v="48"/>
    <s v="8/22/2022"/>
    <x v="2"/>
    <n v="3380"/>
    <x v="2"/>
    <n v="9706.3799999999992"/>
    <n v="4773.6400000000003"/>
    <n v="238.68"/>
    <s v="1/4/2023"/>
    <s v="4/29/2023"/>
    <n v="8703"/>
    <n v="3380"/>
    <s v="3/7/2023"/>
    <s v="Complaint"/>
    <s v="Resolved"/>
    <s v="8/29/2023"/>
    <n v="1"/>
    <x v="2"/>
    <x v="2"/>
  </r>
  <r>
    <n v="3381"/>
    <s v="Sarah"/>
    <s v="Lopez"/>
    <n v="18"/>
    <x v="2"/>
    <s v="Address_3381"/>
    <x v="4"/>
    <n v="19458798234"/>
    <s v="sarah.lopez@kag.com"/>
    <x v="0"/>
    <n v="2743.91"/>
    <s v="2/23/2009"/>
    <s v="8/25/2023"/>
    <n v="3381"/>
    <n v="45141"/>
    <x v="1"/>
    <n v="891.15"/>
    <n v="3635.06"/>
    <x v="70"/>
    <n v="3381"/>
    <n v="42883.15"/>
    <x v="1"/>
    <n v="3.74"/>
    <n v="12"/>
    <s v="11/11/2022"/>
    <x v="0"/>
    <n v="3381"/>
    <x v="2"/>
    <n v="2055.5700000000002"/>
    <n v="4973.3100000000004"/>
    <n v="248.67"/>
    <s v="2/2/2023"/>
    <s v="9/9/2023"/>
    <n v="5291"/>
    <n v="3381"/>
    <s v="7/24/2023"/>
    <s v="Suggestion"/>
    <s v="Resolved"/>
    <s v="5/13/2023"/>
    <n v="1"/>
    <x v="5"/>
    <x v="2"/>
  </r>
  <r>
    <n v="3382"/>
    <s v="James"/>
    <s v="Johnson"/>
    <n v="69"/>
    <x v="1"/>
    <s v="Address_3382"/>
    <x v="5"/>
    <n v="19458798235"/>
    <s v="james.johnson@kag.com"/>
    <x v="1"/>
    <n v="3979.94"/>
    <s v="3/4/2000"/>
    <s v="2/21/2023"/>
    <n v="3382"/>
    <n v="45047"/>
    <x v="1"/>
    <n v="4687.51"/>
    <n v="8667.4500000000007"/>
    <x v="55"/>
    <n v="3382"/>
    <n v="37828.230000000003"/>
    <x v="2"/>
    <n v="6.2"/>
    <n v="48"/>
    <s v="4/3/2020"/>
    <x v="1"/>
    <n v="3382"/>
    <x v="0"/>
    <n v="4845.32"/>
    <n v="2938.02"/>
    <n v="146.9"/>
    <s v="7/18/2023"/>
    <s v="5/20/2023"/>
    <n v="7224"/>
    <n v="3382"/>
    <s v="9/18/2023"/>
    <s v="Complaint"/>
    <s v="Pending"/>
    <s v="3/6/2023"/>
    <n v="1"/>
    <x v="10"/>
    <x v="3"/>
  </r>
  <r>
    <n v="3383"/>
    <s v="Linda"/>
    <s v="Nelson"/>
    <n v="55"/>
    <x v="0"/>
    <s v="Address_3383"/>
    <x v="25"/>
    <n v="19458798236"/>
    <s v="linda.nelson@kag.com"/>
    <x v="0"/>
    <n v="1787.17"/>
    <s v="4/11/2005"/>
    <s v="8/3/2023"/>
    <n v="3383"/>
    <n v="45286"/>
    <x v="0"/>
    <n v="2249.42"/>
    <n v="-462.25"/>
    <x v="51"/>
    <n v="3383"/>
    <n v="47862.43"/>
    <x v="0"/>
    <n v="8.08"/>
    <n v="24"/>
    <s v="10/7/2021"/>
    <x v="0"/>
    <n v="3383"/>
    <x v="1"/>
    <n v="4934.78"/>
    <n v="2182.15"/>
    <n v="109.11"/>
    <s v="6/4/2023"/>
    <s v="1/23/2023"/>
    <n v="853"/>
    <n v="3383"/>
    <s v="5/13/2023"/>
    <s v="Complaint"/>
    <s v="Resolved"/>
    <s v="10/6/2023"/>
    <n v="1"/>
    <x v="0"/>
    <x v="1"/>
  </r>
  <r>
    <n v="3384"/>
    <s v="Daniel"/>
    <s v="Wilson"/>
    <n v="54"/>
    <x v="1"/>
    <s v="Address_3384"/>
    <x v="1"/>
    <n v="19458798237"/>
    <s v="daniel.wilson@kag.com"/>
    <x v="1"/>
    <n v="9725.94"/>
    <s v="6/15/2002"/>
    <s v="5/26/2023"/>
    <n v="3384"/>
    <n v="45244"/>
    <x v="0"/>
    <n v="3725.36"/>
    <n v="6000.58"/>
    <x v="27"/>
    <n v="3384"/>
    <n v="1644.93"/>
    <x v="2"/>
    <n v="7.25"/>
    <n v="24"/>
    <s v="7/6/2021"/>
    <x v="1"/>
    <n v="3384"/>
    <x v="0"/>
    <n v="9929.5400000000009"/>
    <n v="1209.02"/>
    <n v="60.45"/>
    <s v="11/27/2023"/>
    <s v="6/9/2023"/>
    <n v="5488"/>
    <n v="3384"/>
    <s v="1/3/2023"/>
    <s v="Suggestion"/>
    <s v="Pending"/>
    <s v="8/23/2023"/>
    <n v="1"/>
    <x v="4"/>
    <x v="1"/>
  </r>
  <r>
    <n v="3385"/>
    <s v="Michael"/>
    <s v="Perez"/>
    <n v="26"/>
    <x v="1"/>
    <s v="Address_3385"/>
    <x v="17"/>
    <n v="19458798238"/>
    <s v="michael.perez@kag.com"/>
    <x v="1"/>
    <n v="6445.51"/>
    <s v="1/15/2016"/>
    <s v="12/9/2023"/>
    <n v="3385"/>
    <n v="45107"/>
    <x v="1"/>
    <n v="2664.39"/>
    <n v="3781.12"/>
    <x v="59"/>
    <n v="3385"/>
    <n v="2397.7600000000002"/>
    <x v="2"/>
    <n v="5.63"/>
    <n v="24"/>
    <s v="10/29/2020"/>
    <x v="2"/>
    <n v="3385"/>
    <x v="0"/>
    <n v="2734.64"/>
    <n v="380.97"/>
    <n v="19.05"/>
    <s v="8/23/2023"/>
    <s v="10/9/2023"/>
    <n v="6044"/>
    <n v="3385"/>
    <s v="6/11/2023"/>
    <s v="Suggestion"/>
    <s v="Resolved"/>
    <s v="4/21/2023"/>
    <n v="1"/>
    <x v="7"/>
    <x v="4"/>
  </r>
  <r>
    <n v="3386"/>
    <s v="Patricia"/>
    <s v="Walker"/>
    <n v="22"/>
    <x v="0"/>
    <s v="Address_3386"/>
    <x v="39"/>
    <n v="19458798239"/>
    <s v="patricia.walker@kag.com"/>
    <x v="0"/>
    <n v="210.87"/>
    <s v="3/3/2020"/>
    <s v="9/18/2023"/>
    <n v="3386"/>
    <n v="45270"/>
    <x v="2"/>
    <n v="4327.7"/>
    <n v="-4116.83"/>
    <x v="60"/>
    <n v="3386"/>
    <n v="26355.07"/>
    <x v="2"/>
    <n v="9.5399999999999991"/>
    <n v="60"/>
    <s v="5/12/2021"/>
    <x v="1"/>
    <n v="3386"/>
    <x v="0"/>
    <n v="5215.3999999999996"/>
    <n v="1535.88"/>
    <n v="76.790000000000006"/>
    <s v="8/21/2023"/>
    <s v="11/10/2023"/>
    <n v="5946"/>
    <n v="3386"/>
    <s v="7/11/2023"/>
    <s v="Suggestion"/>
    <s v="Resolved"/>
    <s v="10/26/2023"/>
    <n v="1"/>
    <x v="0"/>
    <x v="2"/>
  </r>
  <r>
    <n v="3387"/>
    <s v="Matthew"/>
    <s v="Thompson"/>
    <n v="67"/>
    <x v="2"/>
    <s v="Address_3387"/>
    <x v="7"/>
    <n v="19458798240"/>
    <s v="matthew.thompson@kag.com"/>
    <x v="0"/>
    <n v="5827.25"/>
    <s v="9/10/2005"/>
    <s v="12/24/2023"/>
    <n v="3387"/>
    <n v="44959"/>
    <x v="0"/>
    <n v="1691.76"/>
    <n v="4135.49"/>
    <x v="58"/>
    <n v="3387"/>
    <n v="42946.41"/>
    <x v="1"/>
    <n v="2.78"/>
    <n v="48"/>
    <s v="6/29/2020"/>
    <x v="1"/>
    <n v="3387"/>
    <x v="1"/>
    <n v="9881.73"/>
    <n v="2799.32"/>
    <n v="139.97"/>
    <s v="2/19/2023"/>
    <s v="6/5/2023"/>
    <n v="267"/>
    <n v="3387"/>
    <s v="2/19/2023"/>
    <s v="Complaint"/>
    <s v="Resolved"/>
    <s v="10/31/2023"/>
    <n v="1"/>
    <x v="9"/>
    <x v="3"/>
  </r>
  <r>
    <n v="3388"/>
    <s v="Timothy"/>
    <s v="Mitchell"/>
    <n v="41"/>
    <x v="0"/>
    <s v="Address_3388"/>
    <x v="28"/>
    <n v="19458798241"/>
    <s v="timothy.mitchell@kag.com"/>
    <x v="1"/>
    <n v="7834.37"/>
    <s v="1/1/2000"/>
    <s v="8/11/2023"/>
    <n v="3388"/>
    <n v="45167"/>
    <x v="0"/>
    <n v="3197.93"/>
    <n v="11032.3"/>
    <x v="5"/>
    <n v="3388"/>
    <n v="49574.5"/>
    <x v="0"/>
    <n v="6.76"/>
    <n v="60"/>
    <s v="11/10/2021"/>
    <x v="0"/>
    <n v="3388"/>
    <x v="0"/>
    <n v="6912.29"/>
    <n v="3194.24"/>
    <n v="159.71"/>
    <s v="9/6/2023"/>
    <s v="1/20/2023"/>
    <n v="4740"/>
    <n v="3388"/>
    <s v="6/22/2023"/>
    <s v="Suggestion"/>
    <s v="Pending"/>
    <s v="1/12/2023"/>
    <n v="1"/>
    <x v="5"/>
    <x v="0"/>
  </r>
  <r>
    <n v="3389"/>
    <s v="Donna"/>
    <s v="Martin"/>
    <n v="44"/>
    <x v="2"/>
    <s v="Address_3389"/>
    <x v="27"/>
    <n v="19458798242"/>
    <s v="donna.martin@kag.com"/>
    <x v="0"/>
    <n v="607.87"/>
    <s v="2/22/2013"/>
    <s v="4/13/2023"/>
    <n v="3389"/>
    <n v="45017"/>
    <x v="2"/>
    <n v="406.14"/>
    <n v="201.73"/>
    <x v="37"/>
    <n v="3389"/>
    <n v="16681.240000000002"/>
    <x v="1"/>
    <n v="1.79"/>
    <n v="60"/>
    <s v="12/29/2020"/>
    <x v="0"/>
    <n v="3389"/>
    <x v="0"/>
    <n v="2485.61"/>
    <n v="1654.21"/>
    <n v="82.71"/>
    <s v="7/27/2023"/>
    <s v="7/2/2023"/>
    <n v="2769"/>
    <n v="3389"/>
    <s v="2/10/2023"/>
    <s v="Praise"/>
    <s v="Resolved"/>
    <s v="4/22/2023"/>
    <n v="1"/>
    <x v="1"/>
    <x v="0"/>
  </r>
  <r>
    <n v="3390"/>
    <s v="Joseph"/>
    <s v="Nguyen"/>
    <n v="47"/>
    <x v="0"/>
    <s v="Address_3390"/>
    <x v="16"/>
    <n v="19458798243"/>
    <s v="joseph.nguyen@kag.com"/>
    <x v="1"/>
    <n v="5821.44"/>
    <s v="12/23/2010"/>
    <s v="7/31/2023"/>
    <n v="3390"/>
    <n v="45067"/>
    <x v="2"/>
    <n v="397.92"/>
    <n v="5423.52"/>
    <x v="22"/>
    <n v="3390"/>
    <n v="2781.82"/>
    <x v="1"/>
    <n v="7.06"/>
    <n v="48"/>
    <s v="6/13/2022"/>
    <x v="1"/>
    <n v="3390"/>
    <x v="0"/>
    <n v="9424.3799999999992"/>
    <n v="4797.72"/>
    <n v="239.89"/>
    <s v="12/4/2023"/>
    <s v="5/13/2023"/>
    <n v="761"/>
    <n v="3390"/>
    <s v="5/31/2023"/>
    <s v="Complaint"/>
    <s v="Resolved"/>
    <s v="5/19/2023"/>
    <n v="1"/>
    <x v="10"/>
    <x v="1"/>
  </r>
  <r>
    <n v="3391"/>
    <s v="Charles"/>
    <s v="Brown"/>
    <n v="68"/>
    <x v="2"/>
    <s v="Address_3391"/>
    <x v="25"/>
    <n v="19458798244"/>
    <s v="charles.brown@kag.com"/>
    <x v="1"/>
    <n v="3805.69"/>
    <s v="6/29/2016"/>
    <s v="12/15/2023"/>
    <n v="3391"/>
    <n v="44965"/>
    <x v="2"/>
    <n v="4219.25"/>
    <n v="-413.56"/>
    <x v="43"/>
    <n v="3391"/>
    <n v="10579.89"/>
    <x v="2"/>
    <n v="7.53"/>
    <n v="24"/>
    <s v="3/20/2021"/>
    <x v="2"/>
    <n v="3391"/>
    <x v="0"/>
    <n v="5885.03"/>
    <n v="471.73"/>
    <n v="23.59"/>
    <s v="7/30/2023"/>
    <s v="12/21/2023"/>
    <n v="7823"/>
    <n v="3391"/>
    <s v="5/22/2023"/>
    <s v="Complaint"/>
    <s v="Pending"/>
    <s v="12/29/2023"/>
    <n v="1"/>
    <x v="9"/>
    <x v="3"/>
  </r>
  <r>
    <n v="3392"/>
    <s v="Andrew"/>
    <s v="Anderson"/>
    <n v="32"/>
    <x v="2"/>
    <s v="Address_3392"/>
    <x v="4"/>
    <n v="19458798245"/>
    <s v="andrew.anderson@kag.com"/>
    <x v="0"/>
    <n v="5856.62"/>
    <s v="7/26/2007"/>
    <s v="2/17/2023"/>
    <n v="3392"/>
    <n v="44955"/>
    <x v="1"/>
    <n v="4093.7"/>
    <n v="9950.32"/>
    <x v="0"/>
    <n v="3392"/>
    <n v="43973.51"/>
    <x v="1"/>
    <n v="8.0399999999999991"/>
    <n v="36"/>
    <s v="4/27/2022"/>
    <x v="0"/>
    <n v="3392"/>
    <x v="2"/>
    <n v="8326.2199999999993"/>
    <n v="3547.45"/>
    <n v="177.37"/>
    <s v="9/27/2023"/>
    <s v="11/2/2023"/>
    <n v="454"/>
    <n v="3392"/>
    <s v="5/31/2023"/>
    <s v="Suggestion"/>
    <s v="Pending"/>
    <s v="12/7/2023"/>
    <n v="1"/>
    <x v="3"/>
    <x v="4"/>
  </r>
  <r>
    <n v="3393"/>
    <s v="Melissa"/>
    <s v="White"/>
    <n v="64"/>
    <x v="1"/>
    <s v="Address_3393"/>
    <x v="25"/>
    <n v="19458798246"/>
    <s v="melissa.white@kag.com"/>
    <x v="1"/>
    <n v="2600.8000000000002"/>
    <s v="3/18/2007"/>
    <s v="10/16/2023"/>
    <n v="3393"/>
    <n v="45031"/>
    <x v="1"/>
    <n v="1802.87"/>
    <n v="4403.67"/>
    <x v="5"/>
    <n v="3393"/>
    <n v="23856.07"/>
    <x v="2"/>
    <n v="6.97"/>
    <n v="12"/>
    <s v="1/14/2020"/>
    <x v="0"/>
    <n v="3393"/>
    <x v="2"/>
    <n v="8254.1200000000008"/>
    <n v="1884.91"/>
    <n v="94.25"/>
    <s v="11/28/2023"/>
    <s v="9/22/2023"/>
    <n v="8466"/>
    <n v="3393"/>
    <s v="11/24/2023"/>
    <s v="Complaint"/>
    <s v="Pending"/>
    <s v="4/19/2023"/>
    <n v="1"/>
    <x v="1"/>
    <x v="3"/>
  </r>
  <r>
    <n v="3394"/>
    <s v="Susan"/>
    <s v="Harris"/>
    <n v="26"/>
    <x v="1"/>
    <s v="Address_3394"/>
    <x v="31"/>
    <n v="19458798247"/>
    <s v="susan.harris@kag.com"/>
    <x v="1"/>
    <n v="6693.56"/>
    <s v="5/25/2009"/>
    <s v="7/4/2023"/>
    <n v="3394"/>
    <n v="44951"/>
    <x v="2"/>
    <n v="3383.31"/>
    <n v="10076.870000000001"/>
    <x v="88"/>
    <n v="3394"/>
    <n v="42812.04"/>
    <x v="0"/>
    <n v="2.1"/>
    <n v="48"/>
    <s v="10/4/2020"/>
    <x v="0"/>
    <n v="3394"/>
    <x v="0"/>
    <n v="5972.86"/>
    <n v="3897.66"/>
    <n v="194.88"/>
    <s v="8/24/2023"/>
    <s v="2/2/2023"/>
    <n v="3844"/>
    <n v="3394"/>
    <s v="8/19/2023"/>
    <s v="Praise"/>
    <s v="Resolved"/>
    <s v="12/19/2023"/>
    <n v="1"/>
    <x v="3"/>
    <x v="4"/>
  </r>
  <r>
    <n v="3395"/>
    <s v="Margaret"/>
    <s v="Smith"/>
    <n v="63"/>
    <x v="2"/>
    <s v="Address_3395"/>
    <x v="34"/>
    <n v="19458798248"/>
    <s v="margaret.smith@kag.com"/>
    <x v="0"/>
    <n v="6746.19"/>
    <s v="8/9/2004"/>
    <s v="4/13/2023"/>
    <n v="3395"/>
    <n v="45201"/>
    <x v="1"/>
    <n v="4146.63"/>
    <n v="10892.82"/>
    <x v="2"/>
    <n v="3395"/>
    <n v="22751.51"/>
    <x v="0"/>
    <n v="1.4"/>
    <n v="24"/>
    <s v="1/20/2022"/>
    <x v="0"/>
    <n v="3395"/>
    <x v="0"/>
    <n v="8345.74"/>
    <n v="4173.6899999999996"/>
    <n v="208.68"/>
    <s v="12/28/2023"/>
    <s v="9/9/2023"/>
    <n v="968"/>
    <n v="3395"/>
    <s v="8/24/2023"/>
    <s v="Praise"/>
    <s v="Resolved"/>
    <s v="3/15/2023"/>
    <n v="1"/>
    <x v="8"/>
    <x v="3"/>
  </r>
  <r>
    <n v="3396"/>
    <s v="Barbara"/>
    <s v="Miller"/>
    <n v="54"/>
    <x v="0"/>
    <s v="Address_3396"/>
    <x v="22"/>
    <n v="19458798249"/>
    <s v="barbara.miller@kag.com"/>
    <x v="0"/>
    <n v="5441.1"/>
    <s v="7/16/2001"/>
    <s v="8/12/2023"/>
    <n v="3396"/>
    <n v="45025"/>
    <x v="1"/>
    <n v="727.83"/>
    <n v="4713.2700000000004"/>
    <x v="57"/>
    <n v="3396"/>
    <n v="3616.1"/>
    <x v="0"/>
    <n v="7.43"/>
    <n v="60"/>
    <s v="12/7/2021"/>
    <x v="0"/>
    <n v="3396"/>
    <x v="0"/>
    <n v="8963.86"/>
    <n v="3625.69"/>
    <n v="181.28"/>
    <s v="8/9/2023"/>
    <s v="11/11/2023"/>
    <n v="8916"/>
    <n v="3396"/>
    <s v="1/13/2023"/>
    <s v="Praise"/>
    <s v="Resolved"/>
    <s v="1/18/2023"/>
    <n v="1"/>
    <x v="1"/>
    <x v="1"/>
  </r>
  <r>
    <n v="3397"/>
    <s v="Thomas"/>
    <s v="Walker"/>
    <n v="47"/>
    <x v="2"/>
    <s v="Address_3397"/>
    <x v="21"/>
    <n v="19458798250"/>
    <s v="thomas.walker@kag.com"/>
    <x v="1"/>
    <n v="9245.16"/>
    <s v="2/22/2019"/>
    <s v="10/8/2023"/>
    <n v="3397"/>
    <n v="44942"/>
    <x v="2"/>
    <n v="4923.84"/>
    <n v="4321.32"/>
    <x v="37"/>
    <n v="3397"/>
    <n v="31261.19"/>
    <x v="2"/>
    <n v="8.18"/>
    <n v="24"/>
    <s v="1/31/2021"/>
    <x v="1"/>
    <n v="3397"/>
    <x v="0"/>
    <n v="8313.74"/>
    <n v="2854.51"/>
    <n v="142.72999999999999"/>
    <s v="10/12/2023"/>
    <s v="9/29/2023"/>
    <n v="8168"/>
    <n v="3397"/>
    <s v="12/1/2023"/>
    <s v="Complaint"/>
    <s v="Resolved"/>
    <s v="11/11/2023"/>
    <n v="1"/>
    <x v="3"/>
    <x v="1"/>
  </r>
  <r>
    <n v="3398"/>
    <s v="Joshua"/>
    <s v="Lopez"/>
    <n v="66"/>
    <x v="0"/>
    <s v="Address_3398"/>
    <x v="16"/>
    <n v="19458798251"/>
    <s v="joshua.lopez@kag.com"/>
    <x v="1"/>
    <n v="9103.85"/>
    <s v="9/14/2000"/>
    <s v="10/27/2023"/>
    <n v="3398"/>
    <n v="44998"/>
    <x v="0"/>
    <n v="4430.3999999999996"/>
    <n v="4673.45"/>
    <x v="90"/>
    <n v="3398"/>
    <n v="22348.34"/>
    <x v="1"/>
    <n v="1.29"/>
    <n v="48"/>
    <s v="12/17/2020"/>
    <x v="1"/>
    <n v="3398"/>
    <x v="0"/>
    <n v="6679.71"/>
    <n v="387.11"/>
    <n v="19.36"/>
    <s v="11/3/2023"/>
    <s v="7/13/2023"/>
    <n v="3822"/>
    <n v="3398"/>
    <s v="3/12/2023"/>
    <s v="Suggestion"/>
    <s v="Pending"/>
    <s v="10/17/2023"/>
    <n v="1"/>
    <x v="11"/>
    <x v="3"/>
  </r>
  <r>
    <n v="3399"/>
    <s v="David"/>
    <s v="Adams"/>
    <n v="32"/>
    <x v="2"/>
    <s v="Address_3399"/>
    <x v="18"/>
    <n v="19458798252"/>
    <s v="david.adams@kag.com"/>
    <x v="1"/>
    <n v="570.59"/>
    <s v="4/1/2018"/>
    <s v="4/1/2023"/>
    <n v="3399"/>
    <n v="45125"/>
    <x v="1"/>
    <n v="3457.67"/>
    <n v="4028.26"/>
    <x v="34"/>
    <n v="3399"/>
    <n v="25076.31"/>
    <x v="0"/>
    <n v="2.35"/>
    <n v="48"/>
    <s v="1/23/2022"/>
    <x v="1"/>
    <n v="3399"/>
    <x v="0"/>
    <n v="6288.51"/>
    <n v="703.73"/>
    <n v="35.19"/>
    <s v="7/13/2023"/>
    <s v="8/19/2023"/>
    <n v="4193"/>
    <n v="3399"/>
    <s v="7/21/2023"/>
    <s v="Complaint"/>
    <s v="Pending"/>
    <s v="11/12/2023"/>
    <n v="1"/>
    <x v="2"/>
    <x v="4"/>
  </r>
  <r>
    <n v="3400"/>
    <s v="Andrew"/>
    <s v="Jones"/>
    <n v="37"/>
    <x v="0"/>
    <s v="Address_3400"/>
    <x v="13"/>
    <n v="19458798253"/>
    <s v="andrew.jones@kag.com"/>
    <x v="0"/>
    <n v="2969.95"/>
    <s v="12/24/2012"/>
    <s v="4/21/2023"/>
    <n v="3400"/>
    <n v="45011"/>
    <x v="2"/>
    <n v="2720.71"/>
    <n v="249.24"/>
    <x v="49"/>
    <n v="3400"/>
    <n v="47499.57"/>
    <x v="1"/>
    <n v="8.11"/>
    <n v="12"/>
    <s v="9/11/2021"/>
    <x v="2"/>
    <n v="3400"/>
    <x v="0"/>
    <n v="5170.8599999999997"/>
    <n v="2984.66"/>
    <n v="149.22999999999999"/>
    <s v="4/12/2023"/>
    <s v="7/20/2023"/>
    <n v="2709"/>
    <n v="3400"/>
    <s v="6/10/2023"/>
    <s v="Suggestion"/>
    <s v="Resolved"/>
    <s v="12/7/2023"/>
    <n v="1"/>
    <x v="11"/>
    <x v="0"/>
  </r>
  <r>
    <n v="3401"/>
    <s v="Richard"/>
    <s v="Baker"/>
    <n v="66"/>
    <x v="1"/>
    <s v="Address_3401"/>
    <x v="37"/>
    <n v="19458798254"/>
    <s v="richard.baker@kag.com"/>
    <x v="1"/>
    <n v="3706.16"/>
    <s v="10/17/2012"/>
    <s v="11/18/2023"/>
    <n v="3401"/>
    <n v="45144"/>
    <x v="2"/>
    <n v="4475.68"/>
    <n v="8181.84"/>
    <x v="21"/>
    <n v="3401"/>
    <n v="23396.67"/>
    <x v="0"/>
    <n v="9.7100000000000009"/>
    <n v="12"/>
    <s v="8/23/2020"/>
    <x v="0"/>
    <n v="3401"/>
    <x v="1"/>
    <n v="1729.84"/>
    <n v="4822.08"/>
    <n v="241.1"/>
    <s v="1/22/2023"/>
    <s v="1/10/2023"/>
    <n v="1688"/>
    <n v="3401"/>
    <s v="3/5/2023"/>
    <s v="Praise"/>
    <s v="Pending"/>
    <s v="6/25/2023"/>
    <n v="1"/>
    <x v="5"/>
    <x v="3"/>
  </r>
  <r>
    <n v="3402"/>
    <s v="Joseph"/>
    <s v="Roberts"/>
    <n v="42"/>
    <x v="0"/>
    <s v="Address_3402"/>
    <x v="37"/>
    <n v="19458798255"/>
    <s v="joseph.roberts@kag.com"/>
    <x v="1"/>
    <n v="647.16"/>
    <s v="7/2/2013"/>
    <s v="5/8/2023"/>
    <n v="3402"/>
    <n v="45111"/>
    <x v="2"/>
    <n v="3699.27"/>
    <n v="4346.43"/>
    <x v="29"/>
    <n v="3402"/>
    <n v="40029.85"/>
    <x v="2"/>
    <n v="5.68"/>
    <n v="48"/>
    <s v="12/17/2021"/>
    <x v="0"/>
    <n v="3402"/>
    <x v="1"/>
    <n v="5297.56"/>
    <n v="2647.86"/>
    <n v="132.38999999999999"/>
    <s v="2/20/2023"/>
    <s v="6/4/2023"/>
    <n v="1"/>
    <n v="3402"/>
    <s v="1/24/2023"/>
    <s v="Praise"/>
    <s v="Pending"/>
    <s v="9/8/2023"/>
    <n v="1"/>
    <x v="2"/>
    <x v="0"/>
  </r>
  <r>
    <n v="3403"/>
    <s v="Karen"/>
    <s v="Adams"/>
    <n v="26"/>
    <x v="1"/>
    <s v="Address_3403"/>
    <x v="12"/>
    <n v="19458798256"/>
    <s v="karen.adams@kag.com"/>
    <x v="0"/>
    <n v="5284.01"/>
    <s v="3/8/2019"/>
    <s v="9/8/2023"/>
    <n v="3403"/>
    <n v="45099"/>
    <x v="0"/>
    <n v="2927.73"/>
    <n v="8211.74"/>
    <x v="41"/>
    <n v="3403"/>
    <n v="3886.72"/>
    <x v="2"/>
    <n v="2.38"/>
    <n v="12"/>
    <s v="12/14/2020"/>
    <x v="2"/>
    <n v="3403"/>
    <x v="2"/>
    <n v="6664.88"/>
    <n v="4501.49"/>
    <n v="225.07"/>
    <s v="5/28/2023"/>
    <s v="11/7/2023"/>
    <n v="5935"/>
    <n v="3403"/>
    <s v="8/16/2023"/>
    <s v="Suggestion"/>
    <s v="Resolved"/>
    <s v="3/28/2023"/>
    <n v="1"/>
    <x v="7"/>
    <x v="4"/>
  </r>
  <r>
    <n v="3404"/>
    <s v="Steven"/>
    <s v="Nguyen"/>
    <n v="62"/>
    <x v="0"/>
    <s v="Address_3404"/>
    <x v="14"/>
    <n v="19458798257"/>
    <s v="steven.nguyen@kag.com"/>
    <x v="1"/>
    <n v="343.36"/>
    <s v="8/11/2010"/>
    <s v="7/15/2023"/>
    <n v="3404"/>
    <n v="45188"/>
    <x v="2"/>
    <n v="4459.03"/>
    <n v="-4115.67"/>
    <x v="73"/>
    <n v="3404"/>
    <n v="24472.91"/>
    <x v="2"/>
    <n v="3.89"/>
    <n v="60"/>
    <s v="12/17/2021"/>
    <x v="2"/>
    <n v="3404"/>
    <x v="2"/>
    <n v="5072.26"/>
    <n v="4628.49"/>
    <n v="231.42"/>
    <s v="12/29/2023"/>
    <s v="10/19/2023"/>
    <n v="76"/>
    <n v="3404"/>
    <s v="9/27/2023"/>
    <s v="Suggestion"/>
    <s v="Pending"/>
    <s v="2/25/2023"/>
    <n v="1"/>
    <x v="6"/>
    <x v="3"/>
  </r>
  <r>
    <n v="3405"/>
    <s v="Jennifer"/>
    <s v="Lopez"/>
    <n v="39"/>
    <x v="1"/>
    <s v="Address_3405"/>
    <x v="3"/>
    <n v="19458798258"/>
    <s v="jennifer.lopez@kag.com"/>
    <x v="0"/>
    <n v="6812.88"/>
    <s v="3/17/2011"/>
    <s v="6/2/2023"/>
    <n v="3405"/>
    <n v="45219"/>
    <x v="2"/>
    <n v="1060.99"/>
    <n v="7873.87"/>
    <x v="75"/>
    <n v="3405"/>
    <n v="29748.05"/>
    <x v="0"/>
    <n v="8.0299999999999994"/>
    <n v="24"/>
    <s v="8/3/2022"/>
    <x v="0"/>
    <n v="3405"/>
    <x v="0"/>
    <n v="4766.99"/>
    <n v="600.65"/>
    <n v="30.03"/>
    <s v="2/24/2023"/>
    <s v="7/26/2023"/>
    <n v="5773"/>
    <n v="3405"/>
    <s v="11/25/2023"/>
    <s v="Complaint"/>
    <s v="Resolved"/>
    <s v="7/9/2023"/>
    <n v="1"/>
    <x v="8"/>
    <x v="0"/>
  </r>
  <r>
    <n v="3406"/>
    <s v="Anthony"/>
    <s v="Hill"/>
    <n v="30"/>
    <x v="0"/>
    <s v="Address_3406"/>
    <x v="17"/>
    <n v="19458798259"/>
    <s v="anthony.hill@kag.com"/>
    <x v="0"/>
    <n v="126.62"/>
    <s v="4/8/2007"/>
    <s v="10/6/2023"/>
    <n v="3406"/>
    <n v="45236"/>
    <x v="0"/>
    <n v="1229.43"/>
    <n v="-1102.81"/>
    <x v="84"/>
    <n v="3406"/>
    <n v="6548.32"/>
    <x v="1"/>
    <n v="5.89"/>
    <n v="36"/>
    <s v="5/27/2020"/>
    <x v="0"/>
    <n v="3406"/>
    <x v="1"/>
    <n v="3125.43"/>
    <n v="2281.06"/>
    <n v="114.05"/>
    <s v="10/27/2023"/>
    <s v="2/23/2023"/>
    <n v="8032"/>
    <n v="3406"/>
    <s v="1/13/2023"/>
    <s v="Praise"/>
    <s v="Resolved"/>
    <s v="2/1/2023"/>
    <n v="1"/>
    <x v="4"/>
    <x v="4"/>
  </r>
  <r>
    <n v="3407"/>
    <s v="Daniel"/>
    <s v="Moore"/>
    <n v="54"/>
    <x v="2"/>
    <s v="Address_3407"/>
    <x v="35"/>
    <n v="19458798260"/>
    <s v="daniel.moore@kag.com"/>
    <x v="1"/>
    <n v="416.17"/>
    <s v="11/28/2010"/>
    <s v="12/22/2023"/>
    <n v="3407"/>
    <n v="44930"/>
    <x v="2"/>
    <n v="4651.26"/>
    <n v="5067.43"/>
    <x v="75"/>
    <n v="3407"/>
    <n v="15809.43"/>
    <x v="2"/>
    <n v="1.52"/>
    <n v="24"/>
    <s v="3/27/2022"/>
    <x v="1"/>
    <n v="3407"/>
    <x v="0"/>
    <n v="4294.26"/>
    <n v="3764.07"/>
    <n v="188.2"/>
    <s v="11/18/2023"/>
    <s v="1/31/2023"/>
    <n v="2814"/>
    <n v="3407"/>
    <s v="1/8/2023"/>
    <s v="Suggestion"/>
    <s v="Pending"/>
    <s v="3/14/2023"/>
    <n v="1"/>
    <x v="3"/>
    <x v="1"/>
  </r>
  <r>
    <n v="3408"/>
    <s v="Anthony"/>
    <s v="Johnson"/>
    <n v="45"/>
    <x v="0"/>
    <s v="Address_3408"/>
    <x v="15"/>
    <n v="19458798261"/>
    <s v="anthony.johnson@kag.com"/>
    <x v="0"/>
    <n v="8354.16"/>
    <s v="6/12/2010"/>
    <s v="12/9/2023"/>
    <n v="3408"/>
    <n v="45101"/>
    <x v="1"/>
    <n v="344.81"/>
    <n v="8009.35"/>
    <x v="72"/>
    <n v="3408"/>
    <n v="37240.089999999997"/>
    <x v="1"/>
    <n v="3.78"/>
    <n v="24"/>
    <s v="6/25/2022"/>
    <x v="1"/>
    <n v="3408"/>
    <x v="1"/>
    <n v="2836.22"/>
    <n v="2042.87"/>
    <n v="102.14"/>
    <s v="9/8/2023"/>
    <s v="10/25/2023"/>
    <n v="3763"/>
    <n v="3408"/>
    <s v="10/12/2023"/>
    <s v="Suggestion"/>
    <s v="Pending"/>
    <s v="5/13/2023"/>
    <n v="1"/>
    <x v="7"/>
    <x v="0"/>
  </r>
  <r>
    <n v="3409"/>
    <s v="Kimberly"/>
    <s v="Martinez"/>
    <n v="31"/>
    <x v="1"/>
    <s v="Address_3409"/>
    <x v="4"/>
    <n v="19458798262"/>
    <s v="kimberly.martinez@kag.com"/>
    <x v="1"/>
    <n v="2600.83"/>
    <s v="2/12/2005"/>
    <s v="4/30/2023"/>
    <n v="3409"/>
    <n v="45267"/>
    <x v="0"/>
    <n v="240.33"/>
    <n v="2841.16"/>
    <x v="6"/>
    <n v="3409"/>
    <n v="10011.43"/>
    <x v="1"/>
    <n v="7.78"/>
    <n v="48"/>
    <s v="11/1/2020"/>
    <x v="0"/>
    <n v="3409"/>
    <x v="1"/>
    <n v="1701.18"/>
    <n v="1467.51"/>
    <n v="73.38"/>
    <s v="12/5/2023"/>
    <s v="10/9/2023"/>
    <n v="2833"/>
    <n v="3409"/>
    <s v="11/6/2023"/>
    <s v="Praise"/>
    <s v="Pending"/>
    <s v="2/28/2023"/>
    <n v="1"/>
    <x v="0"/>
    <x v="4"/>
  </r>
  <r>
    <n v="3410"/>
    <s v="Melissa"/>
    <s v="Anderson"/>
    <n v="47"/>
    <x v="1"/>
    <s v="Address_3410"/>
    <x v="20"/>
    <n v="19458798263"/>
    <s v="melissa.anderson@kag.com"/>
    <x v="1"/>
    <n v="904.17"/>
    <s v="1/12/2001"/>
    <s v="10/11/2023"/>
    <n v="3410"/>
    <n v="45091"/>
    <x v="0"/>
    <n v="3961.79"/>
    <n v="4865.96"/>
    <x v="89"/>
    <n v="3410"/>
    <n v="7294.12"/>
    <x v="0"/>
    <n v="3.93"/>
    <n v="36"/>
    <s v="7/6/2021"/>
    <x v="0"/>
    <n v="3410"/>
    <x v="0"/>
    <n v="7518.08"/>
    <n v="4570.38"/>
    <n v="228.52"/>
    <s v="6/14/2023"/>
    <s v="5/28/2023"/>
    <n v="10"/>
    <n v="3410"/>
    <s v="7/10/2023"/>
    <s v="Suggestion"/>
    <s v="Resolved"/>
    <s v="10/20/2023"/>
    <n v="1"/>
    <x v="7"/>
    <x v="1"/>
  </r>
  <r>
    <n v="3411"/>
    <s v="Donna"/>
    <s v="Robinson"/>
    <n v="56"/>
    <x v="0"/>
    <s v="Address_3411"/>
    <x v="13"/>
    <n v="19458798264"/>
    <s v="donna.robinson@kag.com"/>
    <x v="0"/>
    <n v="4054.72"/>
    <s v="7/20/2006"/>
    <s v="9/21/2023"/>
    <n v="3411"/>
    <n v="45161"/>
    <x v="2"/>
    <n v="2075.84"/>
    <n v="6130.56"/>
    <x v="17"/>
    <n v="3411"/>
    <n v="15664.5"/>
    <x v="1"/>
    <n v="4.8899999999999997"/>
    <n v="12"/>
    <s v="4/28/2020"/>
    <x v="0"/>
    <n v="3411"/>
    <x v="1"/>
    <n v="7297.65"/>
    <n v="2986.05"/>
    <n v="149.30000000000001"/>
    <s v="7/30/2023"/>
    <s v="5/20/2023"/>
    <n v="1575"/>
    <n v="3411"/>
    <s v="2/3/2023"/>
    <s v="Suggestion"/>
    <s v="Resolved"/>
    <s v="8/4/2023"/>
    <n v="1"/>
    <x v="5"/>
    <x v="1"/>
  </r>
  <r>
    <n v="3412"/>
    <s v="Susan"/>
    <s v="Baker"/>
    <n v="22"/>
    <x v="2"/>
    <s v="Address_3412"/>
    <x v="14"/>
    <n v="19458798265"/>
    <s v="susan.baker@kag.com"/>
    <x v="0"/>
    <n v="604.39"/>
    <s v="12/28/2016"/>
    <s v="8/13/2023"/>
    <n v="3412"/>
    <n v="45096"/>
    <x v="1"/>
    <n v="4582.12"/>
    <n v="5186.51"/>
    <x v="92"/>
    <n v="3412"/>
    <n v="43089.120000000003"/>
    <x v="2"/>
    <n v="9.15"/>
    <n v="12"/>
    <s v="8/7/2021"/>
    <x v="2"/>
    <n v="3412"/>
    <x v="2"/>
    <n v="5656.36"/>
    <n v="3140.75"/>
    <n v="157.04"/>
    <s v="6/6/2023"/>
    <s v="4/13/2023"/>
    <n v="4366"/>
    <n v="3412"/>
    <s v="10/7/2023"/>
    <s v="Praise"/>
    <s v="Pending"/>
    <s v="1/26/2023"/>
    <n v="-1"/>
    <x v="7"/>
    <x v="2"/>
  </r>
  <r>
    <n v="3413"/>
    <s v="Margaret"/>
    <s v="Taylor"/>
    <n v="29"/>
    <x v="0"/>
    <s v="Address_3413"/>
    <x v="6"/>
    <n v="19458798266"/>
    <s v="margaret.taylor@kag.com"/>
    <x v="0"/>
    <n v="7529.06"/>
    <s v="4/28/2002"/>
    <s v="9/11/2023"/>
    <n v="3413"/>
    <n v="45102"/>
    <x v="0"/>
    <n v="1510.44"/>
    <n v="9039.5"/>
    <x v="21"/>
    <n v="3413"/>
    <n v="38384.230000000003"/>
    <x v="2"/>
    <n v="9.86"/>
    <n v="24"/>
    <s v="10/24/2022"/>
    <x v="1"/>
    <n v="3413"/>
    <x v="0"/>
    <n v="1711.87"/>
    <n v="3494.11"/>
    <n v="174.71"/>
    <s v="3/31/2023"/>
    <s v="12/24/2023"/>
    <n v="7588"/>
    <n v="3413"/>
    <s v="6/29/2023"/>
    <s v="Complaint"/>
    <s v="Pending"/>
    <s v="5/28/2023"/>
    <n v="1"/>
    <x v="7"/>
    <x v="4"/>
  </r>
  <r>
    <n v="3414"/>
    <s v="Linda"/>
    <s v="Brown"/>
    <n v="52"/>
    <x v="0"/>
    <s v="Address_3414"/>
    <x v="2"/>
    <n v="19458798267"/>
    <s v="linda.brown@kag.com"/>
    <x v="1"/>
    <n v="4992.0600000000004"/>
    <s v="2/18/2002"/>
    <s v="6/6/2023"/>
    <n v="3414"/>
    <n v="45154"/>
    <x v="2"/>
    <n v="1443.29"/>
    <n v="6435.35"/>
    <x v="91"/>
    <n v="3414"/>
    <n v="39063.279999999999"/>
    <x v="1"/>
    <n v="7.81"/>
    <n v="48"/>
    <s v="7/8/2021"/>
    <x v="0"/>
    <n v="3414"/>
    <x v="1"/>
    <n v="6548.31"/>
    <n v="4864.26"/>
    <n v="243.21"/>
    <s v="6/22/2023"/>
    <s v="6/24/2023"/>
    <n v="6384"/>
    <n v="3414"/>
    <s v="4/11/2023"/>
    <s v="Suggestion"/>
    <s v="Resolved"/>
    <s v="8/13/2023"/>
    <n v="1"/>
    <x v="5"/>
    <x v="1"/>
  </r>
  <r>
    <n v="3415"/>
    <s v="Andrew"/>
    <s v="Miller"/>
    <n v="58"/>
    <x v="1"/>
    <s v="Address_3415"/>
    <x v="27"/>
    <n v="19458798268"/>
    <s v="andrew.miller@kag.com"/>
    <x v="1"/>
    <n v="5564.13"/>
    <s v="5/4/2009"/>
    <s v="7/3/2023"/>
    <n v="3415"/>
    <n v="45115"/>
    <x v="2"/>
    <n v="4786.51"/>
    <n v="10350.64"/>
    <x v="6"/>
    <n v="3415"/>
    <n v="16800.419999999998"/>
    <x v="2"/>
    <n v="3.16"/>
    <n v="36"/>
    <s v="1/9/2022"/>
    <x v="0"/>
    <n v="3415"/>
    <x v="0"/>
    <n v="3511.53"/>
    <n v="3076.9"/>
    <n v="153.85"/>
    <s v="8/22/2023"/>
    <s v="10/12/2023"/>
    <n v="8248"/>
    <n v="3415"/>
    <s v="12/27/2023"/>
    <s v="Praise"/>
    <s v="Resolved"/>
    <s v="6/25/2023"/>
    <n v="1"/>
    <x v="2"/>
    <x v="1"/>
  </r>
  <r>
    <n v="3416"/>
    <s v="Christopher"/>
    <s v="Green"/>
    <n v="59"/>
    <x v="2"/>
    <s v="Address_3416"/>
    <x v="11"/>
    <n v="19458798269"/>
    <s v="christopher.green@kag.com"/>
    <x v="0"/>
    <n v="7554.82"/>
    <s v="5/15/2002"/>
    <s v="1/15/2023"/>
    <n v="3416"/>
    <n v="44941"/>
    <x v="0"/>
    <n v="2773.3"/>
    <n v="4781.5200000000004"/>
    <x v="4"/>
    <n v="3416"/>
    <n v="5848.01"/>
    <x v="0"/>
    <n v="3.19"/>
    <n v="48"/>
    <s v="1/31/2020"/>
    <x v="2"/>
    <n v="3416"/>
    <x v="1"/>
    <n v="9542.94"/>
    <n v="81.05"/>
    <n v="4.05"/>
    <s v="6/28/2023"/>
    <s v="2/20/2023"/>
    <n v="2403"/>
    <n v="3416"/>
    <s v="5/19/2023"/>
    <s v="Praise"/>
    <s v="Resolved"/>
    <s v="5/26/2023"/>
    <n v="1"/>
    <x v="3"/>
    <x v="1"/>
  </r>
  <r>
    <n v="3417"/>
    <s v="Ashley"/>
    <s v="Walker"/>
    <n v="18"/>
    <x v="2"/>
    <s v="Address_3417"/>
    <x v="32"/>
    <n v="19458798270"/>
    <s v="ashley.walker@kag.com"/>
    <x v="1"/>
    <n v="7866.14"/>
    <s v="12/18/2009"/>
    <s v="10/20/2023"/>
    <n v="3417"/>
    <n v="45180"/>
    <x v="0"/>
    <n v="3072.41"/>
    <n v="4793.7299999999996"/>
    <x v="91"/>
    <n v="3417"/>
    <n v="2565.6799999999998"/>
    <x v="2"/>
    <n v="3.74"/>
    <n v="36"/>
    <s v="6/7/2021"/>
    <x v="0"/>
    <n v="3417"/>
    <x v="0"/>
    <n v="1434.82"/>
    <n v="4831.6899999999996"/>
    <n v="241.58"/>
    <s v="5/19/2023"/>
    <s v="5/24/2023"/>
    <n v="7825"/>
    <n v="3417"/>
    <s v="8/7/2023"/>
    <s v="Praise"/>
    <s v="Pending"/>
    <s v="12/20/2023"/>
    <n v="1"/>
    <x v="6"/>
    <x v="2"/>
  </r>
  <r>
    <n v="3418"/>
    <s v="Susan"/>
    <s v="Hill"/>
    <n v="63"/>
    <x v="2"/>
    <s v="Address_3418"/>
    <x v="11"/>
    <n v="19458798271"/>
    <s v="susan.hill@kag.com"/>
    <x v="0"/>
    <n v="1448.96"/>
    <s v="6/1/2019"/>
    <s v="12/29/2023"/>
    <n v="3418"/>
    <n v="44985"/>
    <x v="2"/>
    <n v="4491.41"/>
    <n v="-3042.45"/>
    <x v="62"/>
    <n v="3418"/>
    <n v="29723.72"/>
    <x v="1"/>
    <n v="2.44"/>
    <n v="36"/>
    <s v="2/17/2021"/>
    <x v="1"/>
    <n v="3418"/>
    <x v="2"/>
    <n v="1026.1300000000001"/>
    <n v="1136.18"/>
    <n v="56.81"/>
    <s v="12/5/2023"/>
    <s v="1/18/2023"/>
    <n v="3788"/>
    <n v="3418"/>
    <s v="7/16/2023"/>
    <s v="Complaint"/>
    <s v="Resolved"/>
    <s v="7/17/2023"/>
    <n v="1"/>
    <x v="9"/>
    <x v="3"/>
  </r>
  <r>
    <n v="3419"/>
    <s v="Sarah"/>
    <s v="King"/>
    <n v="18"/>
    <x v="2"/>
    <s v="Address_3419"/>
    <x v="16"/>
    <n v="19458798272"/>
    <s v="sarah.king@kag.com"/>
    <x v="1"/>
    <n v="2874.77"/>
    <s v="4/14/2005"/>
    <s v="4/30/2023"/>
    <n v="3419"/>
    <n v="45173"/>
    <x v="0"/>
    <n v="1910.29"/>
    <n v="964.48"/>
    <x v="96"/>
    <n v="3419"/>
    <n v="35411.99"/>
    <x v="1"/>
    <n v="2.61"/>
    <n v="12"/>
    <s v="11/14/2021"/>
    <x v="1"/>
    <n v="3419"/>
    <x v="1"/>
    <n v="8492.68"/>
    <n v="4806.97"/>
    <n v="240.35"/>
    <s v="12/30/2023"/>
    <s v="11/5/2023"/>
    <n v="5660"/>
    <n v="3419"/>
    <s v="11/7/2023"/>
    <s v="Suggestion"/>
    <s v="Resolved"/>
    <s v="12/6/2023"/>
    <n v="1"/>
    <x v="6"/>
    <x v="2"/>
  </r>
  <r>
    <n v="3420"/>
    <s v="Ronald"/>
    <s v="Garcia"/>
    <n v="59"/>
    <x v="0"/>
    <s v="Address_3420"/>
    <x v="24"/>
    <n v="19458798273"/>
    <s v="ronald.garcia@kag.com"/>
    <x v="1"/>
    <n v="1839.09"/>
    <s v="6/22/2001"/>
    <s v="12/7/2023"/>
    <n v="3420"/>
    <n v="45224"/>
    <x v="1"/>
    <n v="1246.83"/>
    <n v="3085.92"/>
    <x v="11"/>
    <n v="3420"/>
    <n v="19516.669999999998"/>
    <x v="1"/>
    <n v="3.3"/>
    <n v="24"/>
    <s v="9/9/2022"/>
    <x v="0"/>
    <n v="3420"/>
    <x v="2"/>
    <n v="3088.09"/>
    <n v="1984.28"/>
    <n v="99.21"/>
    <s v="2/11/2023"/>
    <s v="8/12/2023"/>
    <n v="6230"/>
    <n v="3420"/>
    <s v="8/14/2023"/>
    <s v="Suggestion"/>
    <s v="Pending"/>
    <s v="8/9/2023"/>
    <n v="1"/>
    <x v="8"/>
    <x v="1"/>
  </r>
  <r>
    <n v="3421"/>
    <s v="Matthew"/>
    <s v="Roberts"/>
    <n v="60"/>
    <x v="2"/>
    <s v="Address_3421"/>
    <x v="26"/>
    <n v="19458798274"/>
    <s v="matthew.roberts@kag.com"/>
    <x v="1"/>
    <n v="634.98"/>
    <s v="1/12/2011"/>
    <s v="9/5/2023"/>
    <n v="3421"/>
    <n v="45085"/>
    <x v="1"/>
    <n v="2859.65"/>
    <n v="-2224.67"/>
    <x v="91"/>
    <n v="3421"/>
    <n v="26914.23"/>
    <x v="1"/>
    <n v="6.94"/>
    <n v="12"/>
    <s v="4/22/2022"/>
    <x v="0"/>
    <n v="3421"/>
    <x v="1"/>
    <n v="7030.16"/>
    <n v="4296.01"/>
    <n v="214.8"/>
    <s v="8/16/2023"/>
    <s v="8/3/2023"/>
    <n v="6122"/>
    <n v="3421"/>
    <s v="8/13/2023"/>
    <s v="Praise"/>
    <s v="Pending"/>
    <s v="5/22/2023"/>
    <n v="1"/>
    <x v="7"/>
    <x v="1"/>
  </r>
  <r>
    <n v="3422"/>
    <s v="Michelle"/>
    <s v="Nguyen"/>
    <n v="37"/>
    <x v="2"/>
    <s v="Address_3422"/>
    <x v="7"/>
    <n v="19458798275"/>
    <s v="michelle.nguyen@kag.com"/>
    <x v="1"/>
    <n v="5421.42"/>
    <s v="8/5/2016"/>
    <s v="4/28/2023"/>
    <n v="3422"/>
    <n v="45188"/>
    <x v="2"/>
    <n v="2056.0100000000002"/>
    <n v="3365.41"/>
    <x v="96"/>
    <n v="3422"/>
    <n v="14671.19"/>
    <x v="0"/>
    <n v="6.51"/>
    <n v="48"/>
    <s v="11/25/2022"/>
    <x v="1"/>
    <n v="3422"/>
    <x v="0"/>
    <n v="4140.8999999999996"/>
    <n v="2005.19"/>
    <n v="100.26"/>
    <s v="7/9/2023"/>
    <s v="11/9/2023"/>
    <n v="2601"/>
    <n v="3422"/>
    <s v="12/12/2023"/>
    <s v="Suggestion"/>
    <s v="Resolved"/>
    <s v="8/21/2023"/>
    <n v="1"/>
    <x v="6"/>
    <x v="0"/>
  </r>
  <r>
    <n v="3423"/>
    <s v="Nancy"/>
    <s v="Hall"/>
    <n v="51"/>
    <x v="2"/>
    <s v="Address_3423"/>
    <x v="24"/>
    <n v="19458798276"/>
    <s v="nancy.hall@kag.com"/>
    <x v="0"/>
    <n v="2573.02"/>
    <s v="8/24/2020"/>
    <s v="4/2/2023"/>
    <n v="3423"/>
    <n v="45201"/>
    <x v="1"/>
    <n v="826.32"/>
    <n v="3399.34"/>
    <x v="96"/>
    <n v="3423"/>
    <n v="18850.810000000001"/>
    <x v="1"/>
    <n v="4.07"/>
    <n v="12"/>
    <s v="6/20/2021"/>
    <x v="2"/>
    <n v="3423"/>
    <x v="1"/>
    <n v="8411.36"/>
    <n v="3150.32"/>
    <n v="157.52000000000001"/>
    <s v="6/22/2023"/>
    <s v="5/23/2023"/>
    <n v="3656"/>
    <n v="3423"/>
    <s v="6/14/2023"/>
    <s v="Suggestion"/>
    <s v="Pending"/>
    <s v="4/2/2023"/>
    <n v="1"/>
    <x v="8"/>
    <x v="1"/>
  </r>
  <r>
    <n v="3424"/>
    <s v="Susan"/>
    <s v="King"/>
    <n v="51"/>
    <x v="1"/>
    <s v="Address_3424"/>
    <x v="10"/>
    <n v="19458798277"/>
    <s v="susan.king@kag.com"/>
    <x v="1"/>
    <n v="1624.41"/>
    <s v="1/13/2017"/>
    <s v="2/5/2023"/>
    <n v="3424"/>
    <n v="45092"/>
    <x v="2"/>
    <n v="601.82000000000005"/>
    <n v="1022.59"/>
    <x v="34"/>
    <n v="3424"/>
    <n v="36760.99"/>
    <x v="2"/>
    <n v="2.77"/>
    <n v="24"/>
    <s v="4/18/2022"/>
    <x v="0"/>
    <n v="3424"/>
    <x v="1"/>
    <n v="8682.42"/>
    <n v="2008.79"/>
    <n v="100.44"/>
    <s v="8/2/2023"/>
    <s v="12/7/2023"/>
    <n v="8751"/>
    <n v="3424"/>
    <s v="2/22/2023"/>
    <s v="Complaint"/>
    <s v="Pending"/>
    <s v="1/26/2023"/>
    <n v="1"/>
    <x v="7"/>
    <x v="1"/>
  </r>
  <r>
    <n v="3425"/>
    <s v="Sandra"/>
    <s v="Baker"/>
    <n v="41"/>
    <x v="1"/>
    <s v="Address_3425"/>
    <x v="33"/>
    <n v="19458798278"/>
    <s v="sandra.baker@kag.com"/>
    <x v="0"/>
    <n v="5150.46"/>
    <s v="10/30/2014"/>
    <s v="12/2/2023"/>
    <n v="3425"/>
    <n v="45048"/>
    <x v="0"/>
    <n v="3630.04"/>
    <n v="8780.5"/>
    <x v="50"/>
    <n v="3425"/>
    <n v="36192.79"/>
    <x v="0"/>
    <n v="6.62"/>
    <n v="60"/>
    <s v="4/19/2022"/>
    <x v="0"/>
    <n v="3425"/>
    <x v="1"/>
    <n v="9476.7999999999993"/>
    <n v="3694.39"/>
    <n v="184.72"/>
    <s v="4/17/2023"/>
    <s v="2/28/2023"/>
    <n v="4828"/>
    <n v="3425"/>
    <s v="4/26/2023"/>
    <s v="Praise"/>
    <s v="Resolved"/>
    <s v="8/14/2023"/>
    <n v="1"/>
    <x v="10"/>
    <x v="0"/>
  </r>
  <r>
    <n v="3426"/>
    <s v="Donna"/>
    <s v="Anderson"/>
    <n v="45"/>
    <x v="1"/>
    <s v="Address_3426"/>
    <x v="29"/>
    <n v="19458798279"/>
    <s v="donna.anderson@kag.com"/>
    <x v="1"/>
    <n v="6376.75"/>
    <s v="2/6/2021"/>
    <s v="1/12/2023"/>
    <n v="3426"/>
    <n v="45286"/>
    <x v="0"/>
    <n v="180.68"/>
    <n v="6196.07"/>
    <x v="75"/>
    <n v="3426"/>
    <n v="2376.4899999999998"/>
    <x v="2"/>
    <n v="2.1800000000000002"/>
    <n v="12"/>
    <s v="1/11/2021"/>
    <x v="2"/>
    <n v="3426"/>
    <x v="0"/>
    <n v="4467.3500000000004"/>
    <n v="4027.49"/>
    <n v="201.37"/>
    <s v="3/26/2023"/>
    <s v="11/17/2023"/>
    <n v="3797"/>
    <n v="3426"/>
    <s v="6/30/2023"/>
    <s v="Suggestion"/>
    <s v="Resolved"/>
    <s v="5/30/2023"/>
    <n v="1"/>
    <x v="0"/>
    <x v="0"/>
  </r>
  <r>
    <n v="3427"/>
    <s v="Daniel"/>
    <s v="Wilson"/>
    <n v="28"/>
    <x v="2"/>
    <s v="Address_3427"/>
    <x v="19"/>
    <n v="19458798280"/>
    <s v="daniel.wilson@kag.com"/>
    <x v="1"/>
    <n v="7743.81"/>
    <s v="7/23/2019"/>
    <s v="1/28/2023"/>
    <n v="3427"/>
    <n v="45272"/>
    <x v="2"/>
    <n v="2642.44"/>
    <n v="10386.25"/>
    <x v="3"/>
    <n v="3427"/>
    <n v="47267.35"/>
    <x v="1"/>
    <n v="2.3199999999999998"/>
    <n v="48"/>
    <s v="2/9/2021"/>
    <x v="0"/>
    <n v="3427"/>
    <x v="1"/>
    <n v="1053.69"/>
    <n v="4243.4399999999996"/>
    <n v="212.17"/>
    <s v="10/30/2023"/>
    <s v="1/21/2023"/>
    <n v="835"/>
    <n v="3427"/>
    <s v="5/7/2023"/>
    <s v="Complaint"/>
    <s v="Pending"/>
    <s v="9/6/2023"/>
    <n v="1"/>
    <x v="0"/>
    <x v="4"/>
  </r>
  <r>
    <n v="3428"/>
    <s v="Lisa"/>
    <s v="Garcia"/>
    <n v="25"/>
    <x v="0"/>
    <s v="Address_3428"/>
    <x v="4"/>
    <n v="19458798281"/>
    <s v="lisa.garcia@kag.com"/>
    <x v="0"/>
    <n v="273.18"/>
    <s v="2/13/2022"/>
    <s v="10/16/2023"/>
    <n v="3428"/>
    <n v="45107"/>
    <x v="2"/>
    <n v="1654.95"/>
    <n v="1928.13"/>
    <x v="81"/>
    <n v="3428"/>
    <n v="14181.58"/>
    <x v="0"/>
    <n v="4.45"/>
    <n v="24"/>
    <s v="7/1/2021"/>
    <x v="2"/>
    <n v="3428"/>
    <x v="2"/>
    <n v="2296.9499999999998"/>
    <n v="1114.47"/>
    <n v="55.72"/>
    <s v="3/5/2023"/>
    <s v="12/4/2023"/>
    <n v="5340"/>
    <n v="3428"/>
    <s v="11/30/2023"/>
    <s v="Suggestion"/>
    <s v="Pending"/>
    <s v="12/10/2023"/>
    <n v="1"/>
    <x v="7"/>
    <x v="2"/>
  </r>
  <r>
    <n v="3429"/>
    <s v="Deborah"/>
    <s v="Roberts"/>
    <n v="52"/>
    <x v="0"/>
    <s v="Address_3429"/>
    <x v="34"/>
    <n v="19458798282"/>
    <s v="deborah.roberts@kag.com"/>
    <x v="1"/>
    <n v="5310.22"/>
    <s v="10/2/2019"/>
    <s v="3/16/2023"/>
    <n v="3429"/>
    <n v="45180"/>
    <x v="0"/>
    <n v="763.04"/>
    <n v="4547.18"/>
    <x v="92"/>
    <n v="3429"/>
    <n v="45471.74"/>
    <x v="0"/>
    <n v="6.11"/>
    <n v="48"/>
    <s v="3/18/2020"/>
    <x v="1"/>
    <n v="3429"/>
    <x v="2"/>
    <n v="3771.95"/>
    <n v="4152.8599999999997"/>
    <n v="207.64"/>
    <s v="6/30/2023"/>
    <s v="7/5/2023"/>
    <n v="4574"/>
    <n v="3429"/>
    <s v="4/8/2023"/>
    <s v="Praise"/>
    <s v="Pending"/>
    <s v="4/28/2023"/>
    <n v="1"/>
    <x v="6"/>
    <x v="1"/>
  </r>
  <r>
    <n v="3430"/>
    <s v="Christopher"/>
    <s v="Torres"/>
    <n v="58"/>
    <x v="1"/>
    <s v="Address_3430"/>
    <x v="1"/>
    <n v="19458798283"/>
    <s v="christopher.torres@kag.com"/>
    <x v="0"/>
    <n v="2744"/>
    <s v="6/15/2002"/>
    <s v="3/20/2023"/>
    <n v="3430"/>
    <n v="45052"/>
    <x v="2"/>
    <n v="4454.43"/>
    <n v="-1710.43"/>
    <x v="90"/>
    <n v="3430"/>
    <n v="26082.94"/>
    <x v="2"/>
    <n v="7.55"/>
    <n v="36"/>
    <s v="4/28/2021"/>
    <x v="2"/>
    <n v="3430"/>
    <x v="1"/>
    <n v="8273.01"/>
    <n v="2019.87"/>
    <n v="100.99"/>
    <s v="9/13/2023"/>
    <s v="10/12/2023"/>
    <n v="2154"/>
    <n v="3430"/>
    <s v="1/30/2023"/>
    <s v="Suggestion"/>
    <s v="Resolved"/>
    <s v="8/29/2023"/>
    <n v="1"/>
    <x v="10"/>
    <x v="1"/>
  </r>
  <r>
    <n v="3431"/>
    <s v="Melissa"/>
    <s v="Roberts"/>
    <n v="33"/>
    <x v="1"/>
    <s v="Address_3431"/>
    <x v="24"/>
    <n v="19458798284"/>
    <s v="melissa.roberts@kag.com"/>
    <x v="1"/>
    <n v="9916.75"/>
    <s v="10/4/2020"/>
    <s v="7/30/2023"/>
    <n v="3431"/>
    <n v="45257"/>
    <x v="1"/>
    <n v="3705.3"/>
    <n v="13622.05"/>
    <x v="83"/>
    <n v="3431"/>
    <n v="25459.919999999998"/>
    <x v="2"/>
    <n v="7.18"/>
    <n v="24"/>
    <s v="5/7/2022"/>
    <x v="0"/>
    <n v="3431"/>
    <x v="0"/>
    <n v="9193.85"/>
    <n v="3034.51"/>
    <n v="151.72999999999999"/>
    <s v="1/25/2023"/>
    <s v="12/21/2023"/>
    <n v="3084"/>
    <n v="3431"/>
    <s v="5/2/2023"/>
    <s v="Complaint"/>
    <s v="Pending"/>
    <s v="2/9/2023"/>
    <n v="1"/>
    <x v="4"/>
    <x v="4"/>
  </r>
  <r>
    <n v="3432"/>
    <s v="Michael"/>
    <s v="Young"/>
    <n v="33"/>
    <x v="2"/>
    <s v="Address_3432"/>
    <x v="13"/>
    <n v="19458798285"/>
    <s v="michael.young@kag.com"/>
    <x v="1"/>
    <n v="1653.67"/>
    <s v="10/6/2017"/>
    <s v="7/2/2023"/>
    <n v="3432"/>
    <n v="45036"/>
    <x v="1"/>
    <n v="3867.76"/>
    <n v="5521.43"/>
    <x v="26"/>
    <n v="3432"/>
    <n v="23080.05"/>
    <x v="1"/>
    <n v="4.41"/>
    <n v="36"/>
    <s v="6/2/2021"/>
    <x v="0"/>
    <n v="3432"/>
    <x v="1"/>
    <n v="2891.23"/>
    <n v="311.91000000000003"/>
    <n v="15.6"/>
    <s v="6/16/2023"/>
    <s v="12/11/2023"/>
    <n v="5566"/>
    <n v="3432"/>
    <s v="6/12/2023"/>
    <s v="Complaint"/>
    <s v="Pending"/>
    <s v="7/22/2023"/>
    <n v="1"/>
    <x v="1"/>
    <x v="4"/>
  </r>
  <r>
    <n v="3433"/>
    <s v="Carol"/>
    <s v="Williams"/>
    <n v="59"/>
    <x v="1"/>
    <s v="Address_3433"/>
    <x v="3"/>
    <n v="19458798286"/>
    <s v="carol.williams@kag.com"/>
    <x v="1"/>
    <n v="4434.67"/>
    <s v="11/4/2009"/>
    <s v="3/20/2023"/>
    <n v="3433"/>
    <n v="45068"/>
    <x v="1"/>
    <n v="2185.08"/>
    <n v="6619.75"/>
    <x v="22"/>
    <n v="3433"/>
    <n v="46198.94"/>
    <x v="0"/>
    <n v="6.89"/>
    <n v="24"/>
    <s v="2/24/2021"/>
    <x v="0"/>
    <n v="3433"/>
    <x v="0"/>
    <n v="4513.54"/>
    <n v="2998.26"/>
    <n v="149.91"/>
    <s v="1/8/2023"/>
    <s v="7/14/2023"/>
    <n v="7124"/>
    <n v="3433"/>
    <s v="11/30/2023"/>
    <s v="Praise"/>
    <s v="Pending"/>
    <s v="4/15/2023"/>
    <n v="1"/>
    <x v="10"/>
    <x v="1"/>
  </r>
  <r>
    <n v="3434"/>
    <s v="Christopher"/>
    <s v="Williams"/>
    <n v="23"/>
    <x v="1"/>
    <s v="Address_3434"/>
    <x v="21"/>
    <n v="19458798287"/>
    <s v="christopher.williams@kag.com"/>
    <x v="0"/>
    <n v="9703.26"/>
    <s v="4/20/2006"/>
    <s v="7/20/2023"/>
    <n v="3434"/>
    <n v="45048"/>
    <x v="0"/>
    <n v="3245.25"/>
    <n v="12948.51"/>
    <x v="53"/>
    <n v="3434"/>
    <n v="11197.29"/>
    <x v="1"/>
    <n v="2.9"/>
    <n v="60"/>
    <s v="12/3/2022"/>
    <x v="2"/>
    <n v="3434"/>
    <x v="2"/>
    <n v="6095.65"/>
    <n v="4123.03"/>
    <n v="206.15"/>
    <s v="2/23/2023"/>
    <s v="3/6/2023"/>
    <n v="9453"/>
    <n v="3434"/>
    <s v="7/26/2023"/>
    <s v="Complaint"/>
    <s v="Resolved"/>
    <s v="5/23/2023"/>
    <n v="1"/>
    <x v="10"/>
    <x v="2"/>
  </r>
  <r>
    <n v="3435"/>
    <s v="David"/>
    <s v="Perez"/>
    <n v="37"/>
    <x v="1"/>
    <s v="Address_3435"/>
    <x v="13"/>
    <n v="19458798288"/>
    <s v="david.perez@kag.com"/>
    <x v="1"/>
    <n v="2209.66"/>
    <s v="5/6/2008"/>
    <s v="7/24/2023"/>
    <n v="3435"/>
    <n v="44936"/>
    <x v="0"/>
    <n v="461.81"/>
    <n v="2671.47"/>
    <x v="27"/>
    <n v="3435"/>
    <n v="30970.61"/>
    <x v="0"/>
    <n v="5.44"/>
    <n v="60"/>
    <s v="12/31/2022"/>
    <x v="0"/>
    <n v="3435"/>
    <x v="1"/>
    <n v="3493.44"/>
    <n v="1414.7"/>
    <n v="70.739999999999995"/>
    <s v="5/5/2023"/>
    <s v="10/8/2023"/>
    <n v="4547"/>
    <n v="3435"/>
    <s v="4/8/2023"/>
    <s v="Praise"/>
    <s v="Pending"/>
    <s v="12/11/2023"/>
    <n v="1"/>
    <x v="3"/>
    <x v="0"/>
  </r>
  <r>
    <n v="3436"/>
    <s v="Betty"/>
    <s v="Perez"/>
    <n v="69"/>
    <x v="1"/>
    <s v="Address_3436"/>
    <x v="39"/>
    <n v="19458798289"/>
    <s v="betty.perez@kag.com"/>
    <x v="0"/>
    <n v="8088.29"/>
    <s v="1/28/2007"/>
    <s v="11/2/2023"/>
    <n v="3436"/>
    <n v="45181"/>
    <x v="0"/>
    <n v="704.99"/>
    <n v="7383.3"/>
    <x v="35"/>
    <n v="3436"/>
    <n v="16571.3"/>
    <x v="2"/>
    <n v="6.54"/>
    <n v="24"/>
    <s v="8/13/2022"/>
    <x v="0"/>
    <n v="3436"/>
    <x v="1"/>
    <n v="4086.23"/>
    <n v="2307.85"/>
    <n v="115.39"/>
    <s v="9/4/2023"/>
    <s v="4/4/2023"/>
    <n v="4757"/>
    <n v="3436"/>
    <s v="7/4/2023"/>
    <s v="Suggestion"/>
    <s v="Resolved"/>
    <s v="3/22/2023"/>
    <n v="1"/>
    <x v="6"/>
    <x v="3"/>
  </r>
  <r>
    <n v="3437"/>
    <s v="Sarah"/>
    <s v="Martinez"/>
    <n v="69"/>
    <x v="0"/>
    <s v="Address_3437"/>
    <x v="38"/>
    <n v="19458798290"/>
    <s v="sarah.martinez@kag.com"/>
    <x v="1"/>
    <n v="2506.09"/>
    <s v="8/29/2011"/>
    <s v="1/29/2023"/>
    <n v="3437"/>
    <n v="44943"/>
    <x v="2"/>
    <n v="1619.62"/>
    <n v="886.47"/>
    <x v="31"/>
    <n v="3437"/>
    <n v="45846.69"/>
    <x v="1"/>
    <n v="7.7"/>
    <n v="36"/>
    <s v="11/22/2021"/>
    <x v="0"/>
    <n v="3437"/>
    <x v="1"/>
    <n v="8081.24"/>
    <n v="4107.49"/>
    <n v="205.37"/>
    <s v="1/11/2023"/>
    <s v="9/20/2023"/>
    <n v="1709"/>
    <n v="3437"/>
    <s v="3/6/2023"/>
    <s v="Complaint"/>
    <s v="Resolved"/>
    <s v="5/1/2023"/>
    <n v="1"/>
    <x v="3"/>
    <x v="3"/>
  </r>
  <r>
    <n v="3438"/>
    <s v="Brian"/>
    <s v="Williams"/>
    <n v="28"/>
    <x v="2"/>
    <s v="Address_3438"/>
    <x v="10"/>
    <n v="19458798291"/>
    <s v="brian.williams@kag.com"/>
    <x v="0"/>
    <n v="845.11"/>
    <s v="4/24/2014"/>
    <s v="11/10/2023"/>
    <n v="3438"/>
    <n v="45129"/>
    <x v="0"/>
    <n v="2294.3000000000002"/>
    <n v="-1449.19"/>
    <x v="59"/>
    <n v="3438"/>
    <n v="9297.69"/>
    <x v="0"/>
    <n v="1.72"/>
    <n v="36"/>
    <s v="5/11/2020"/>
    <x v="2"/>
    <n v="3438"/>
    <x v="2"/>
    <n v="2519.85"/>
    <n v="1501.44"/>
    <n v="75.069999999999993"/>
    <s v="3/25/2023"/>
    <s v="5/21/2023"/>
    <n v="3524"/>
    <n v="3438"/>
    <s v="2/20/2023"/>
    <s v="Praise"/>
    <s v="Resolved"/>
    <s v="1/18/2023"/>
    <n v="1"/>
    <x v="2"/>
    <x v="4"/>
  </r>
  <r>
    <n v="3439"/>
    <s v="John"/>
    <s v="Lopez"/>
    <n v="25"/>
    <x v="0"/>
    <s v="Address_3439"/>
    <x v="36"/>
    <n v="19458798292"/>
    <s v="john.lopez@kag.com"/>
    <x v="0"/>
    <n v="523.28"/>
    <s v="8/30/2000"/>
    <s v="10/9/2023"/>
    <n v="3439"/>
    <n v="44941"/>
    <x v="0"/>
    <n v="478.16"/>
    <n v="45.12"/>
    <x v="63"/>
    <n v="3439"/>
    <n v="34133.300000000003"/>
    <x v="2"/>
    <n v="1.91"/>
    <n v="48"/>
    <s v="5/5/2021"/>
    <x v="1"/>
    <n v="3439"/>
    <x v="2"/>
    <n v="5851.29"/>
    <n v="4596.26"/>
    <n v="229.81"/>
    <s v="1/7/2023"/>
    <s v="4/30/2023"/>
    <n v="6097"/>
    <n v="3439"/>
    <s v="1/8/2023"/>
    <s v="Complaint"/>
    <s v="Resolved"/>
    <s v="1/29/2023"/>
    <n v="1"/>
    <x v="3"/>
    <x v="2"/>
  </r>
  <r>
    <n v="3440"/>
    <s v="Susan"/>
    <s v="Lewis"/>
    <n v="37"/>
    <x v="1"/>
    <s v="Address_3440"/>
    <x v="21"/>
    <n v="19458798293"/>
    <s v="susan.lewis@kag.com"/>
    <x v="0"/>
    <n v="9492.51"/>
    <s v="6/8/2006"/>
    <s v="1/23/2023"/>
    <n v="3440"/>
    <n v="44929"/>
    <x v="1"/>
    <n v="2829.22"/>
    <n v="6663.29"/>
    <x v="73"/>
    <n v="3440"/>
    <n v="21666.16"/>
    <x v="2"/>
    <n v="1.66"/>
    <n v="24"/>
    <s v="1/25/2022"/>
    <x v="2"/>
    <n v="3440"/>
    <x v="2"/>
    <n v="6230.23"/>
    <n v="772.36"/>
    <n v="38.619999999999997"/>
    <s v="7/22/2023"/>
    <s v="4/14/2023"/>
    <n v="2484"/>
    <n v="3440"/>
    <s v="2/7/2023"/>
    <s v="Complaint"/>
    <s v="Resolved"/>
    <s v="8/4/2023"/>
    <n v="1"/>
    <x v="3"/>
    <x v="0"/>
  </r>
  <r>
    <n v="3441"/>
    <s v="David"/>
    <s v="Mitchell"/>
    <n v="49"/>
    <x v="2"/>
    <s v="Address_3441"/>
    <x v="33"/>
    <n v="19458798294"/>
    <s v="david.mitchell@kag.com"/>
    <x v="0"/>
    <n v="2207.64"/>
    <s v="11/11/2002"/>
    <s v="1/17/2023"/>
    <n v="3441"/>
    <n v="45168"/>
    <x v="0"/>
    <n v="1206.6099999999999"/>
    <n v="3414.25"/>
    <x v="28"/>
    <n v="3441"/>
    <n v="33399.919999999998"/>
    <x v="1"/>
    <n v="5.92"/>
    <n v="36"/>
    <s v="8/15/2020"/>
    <x v="2"/>
    <n v="3441"/>
    <x v="0"/>
    <n v="2276.31"/>
    <n v="2377.92"/>
    <n v="118.9"/>
    <s v="3/28/2023"/>
    <s v="4/21/2023"/>
    <n v="4405"/>
    <n v="3441"/>
    <s v="10/16/2023"/>
    <s v="Praise"/>
    <s v="Resolved"/>
    <s v="1/7/2023"/>
    <n v="1"/>
    <x v="5"/>
    <x v="1"/>
  </r>
  <r>
    <n v="3442"/>
    <s v="Christopher"/>
    <s v="Taylor"/>
    <n v="50"/>
    <x v="2"/>
    <s v="Address_3442"/>
    <x v="6"/>
    <n v="19458798295"/>
    <s v="christopher.taylor@kag.com"/>
    <x v="1"/>
    <n v="2990.35"/>
    <s v="2/28/2018"/>
    <s v="5/13/2023"/>
    <n v="3442"/>
    <n v="45238"/>
    <x v="2"/>
    <n v="3875.04"/>
    <n v="-884.69"/>
    <x v="42"/>
    <n v="3442"/>
    <n v="8722.77"/>
    <x v="1"/>
    <n v="6.13"/>
    <n v="24"/>
    <s v="7/30/2020"/>
    <x v="1"/>
    <n v="3442"/>
    <x v="1"/>
    <n v="7320.57"/>
    <n v="3169.55"/>
    <n v="158.47999999999999"/>
    <s v="7/5/2023"/>
    <s v="8/23/2023"/>
    <n v="1390"/>
    <n v="3442"/>
    <s v="4/1/2023"/>
    <s v="Complaint"/>
    <s v="Pending"/>
    <s v="5/23/2023"/>
    <n v="1"/>
    <x v="4"/>
    <x v="1"/>
  </r>
  <r>
    <n v="3443"/>
    <s v="Timothy"/>
    <s v="Miller"/>
    <n v="23"/>
    <x v="0"/>
    <s v="Address_3443"/>
    <x v="18"/>
    <n v="19458798296"/>
    <s v="timothy.miller@kag.com"/>
    <x v="0"/>
    <n v="9672.41"/>
    <s v="4/19/2007"/>
    <s v="2/28/2023"/>
    <n v="3443"/>
    <n v="45113"/>
    <x v="2"/>
    <n v="12.34"/>
    <n v="9660.07"/>
    <x v="43"/>
    <n v="3443"/>
    <n v="20289.3"/>
    <x v="0"/>
    <n v="1.1000000000000001"/>
    <n v="60"/>
    <s v="10/31/2021"/>
    <x v="0"/>
    <n v="3443"/>
    <x v="0"/>
    <n v="2797.92"/>
    <n v="2356.91"/>
    <n v="117.85"/>
    <s v="2/13/2023"/>
    <s v="4/17/2023"/>
    <n v="3096"/>
    <n v="3443"/>
    <s v="7/13/2023"/>
    <s v="Complaint"/>
    <s v="Resolved"/>
    <s v="6/11/2023"/>
    <n v="1"/>
    <x v="2"/>
    <x v="2"/>
  </r>
  <r>
    <n v="3444"/>
    <s v="Susan"/>
    <s v="Gonzalez"/>
    <n v="45"/>
    <x v="0"/>
    <s v="Address_3444"/>
    <x v="39"/>
    <n v="19458798297"/>
    <s v="susan.gonzalez@kag.com"/>
    <x v="0"/>
    <n v="6608.17"/>
    <s v="7/4/2005"/>
    <s v="5/24/2023"/>
    <n v="3444"/>
    <n v="45208"/>
    <x v="1"/>
    <n v="4331.7299999999996"/>
    <n v="2276.44"/>
    <x v="88"/>
    <n v="3444"/>
    <n v="6255.86"/>
    <x v="1"/>
    <n v="6.91"/>
    <n v="36"/>
    <s v="8/1/2022"/>
    <x v="0"/>
    <n v="3444"/>
    <x v="1"/>
    <n v="7277.5"/>
    <n v="2063.25"/>
    <n v="103.16"/>
    <s v="10/12/2023"/>
    <s v="12/15/2023"/>
    <n v="7674"/>
    <n v="3444"/>
    <s v="7/4/2023"/>
    <s v="Complaint"/>
    <s v="Pending"/>
    <s v="4/17/2023"/>
    <n v="1"/>
    <x v="8"/>
    <x v="0"/>
  </r>
  <r>
    <n v="3445"/>
    <s v="Donna"/>
    <s v="Johnson"/>
    <n v="25"/>
    <x v="1"/>
    <s v="Address_3445"/>
    <x v="24"/>
    <n v="19458798298"/>
    <s v="donna.johnson@kag.com"/>
    <x v="1"/>
    <n v="4932.46"/>
    <s v="11/13/2017"/>
    <s v="4/13/2023"/>
    <n v="3445"/>
    <n v="45029"/>
    <x v="1"/>
    <n v="3665.57"/>
    <n v="8598.0300000000007"/>
    <x v="82"/>
    <n v="3445"/>
    <n v="48470.07"/>
    <x v="2"/>
    <n v="7.87"/>
    <n v="36"/>
    <s v="12/28/2020"/>
    <x v="2"/>
    <n v="3445"/>
    <x v="0"/>
    <n v="4593.4799999999996"/>
    <n v="3183.69"/>
    <n v="159.18"/>
    <s v="12/9/2023"/>
    <s v="1/20/2023"/>
    <n v="6995"/>
    <n v="3445"/>
    <s v="4/2/2023"/>
    <s v="Suggestion"/>
    <s v="Pending"/>
    <s v="10/19/2023"/>
    <n v="1"/>
    <x v="1"/>
    <x v="2"/>
  </r>
  <r>
    <n v="3446"/>
    <s v="Margaret"/>
    <s v="Brown"/>
    <n v="31"/>
    <x v="0"/>
    <s v="Address_3446"/>
    <x v="14"/>
    <n v="19458798299"/>
    <s v="margaret.brown@kag.com"/>
    <x v="0"/>
    <n v="4410.67"/>
    <s v="12/24/2019"/>
    <s v="4/4/2023"/>
    <n v="3446"/>
    <n v="45161"/>
    <x v="2"/>
    <n v="2735.4"/>
    <n v="1675.27"/>
    <x v="28"/>
    <n v="3446"/>
    <n v="11485.63"/>
    <x v="1"/>
    <n v="2.0499999999999998"/>
    <n v="60"/>
    <s v="10/3/2021"/>
    <x v="0"/>
    <n v="3446"/>
    <x v="0"/>
    <n v="6508.24"/>
    <n v="4440.68"/>
    <n v="222.03"/>
    <s v="10/25/2023"/>
    <s v="12/28/2023"/>
    <n v="5884"/>
    <n v="3446"/>
    <s v="4/29/2023"/>
    <s v="Suggestion"/>
    <s v="Pending"/>
    <s v="2/22/2023"/>
    <n v="1"/>
    <x v="5"/>
    <x v="4"/>
  </r>
  <r>
    <n v="3447"/>
    <s v="Michelle"/>
    <s v="Martinez"/>
    <n v="20"/>
    <x v="1"/>
    <s v="Address_3447"/>
    <x v="6"/>
    <n v="19458798300"/>
    <s v="michelle.martinez@kag.com"/>
    <x v="1"/>
    <n v="580.79"/>
    <s v="5/12/2014"/>
    <s v="9/18/2023"/>
    <n v="3447"/>
    <n v="45104"/>
    <x v="1"/>
    <n v="3690.29"/>
    <n v="4271.08"/>
    <x v="77"/>
    <n v="3447"/>
    <n v="49668.08"/>
    <x v="1"/>
    <n v="4.04"/>
    <n v="48"/>
    <s v="2/14/2021"/>
    <x v="1"/>
    <n v="3447"/>
    <x v="2"/>
    <n v="6244.59"/>
    <n v="3313.36"/>
    <n v="165.67"/>
    <s v="5/9/2023"/>
    <s v="4/23/2023"/>
    <n v="7688"/>
    <n v="3447"/>
    <s v="9/15/2023"/>
    <s v="Suggestion"/>
    <s v="Pending"/>
    <s v="3/12/2023"/>
    <n v="1"/>
    <x v="7"/>
    <x v="2"/>
  </r>
  <r>
    <n v="3448"/>
    <s v="Thomas"/>
    <s v="Hill"/>
    <n v="19"/>
    <x v="1"/>
    <s v="Address_3448"/>
    <x v="36"/>
    <n v="19458798301"/>
    <s v="thomas.hill@kag.com"/>
    <x v="1"/>
    <n v="8405.5499999999993"/>
    <s v="10/26/2003"/>
    <s v="10/9/2023"/>
    <n v="3448"/>
    <n v="45013"/>
    <x v="1"/>
    <n v="1829.25"/>
    <n v="6576.3"/>
    <x v="96"/>
    <n v="3448"/>
    <n v="21506.41"/>
    <x v="0"/>
    <n v="8.65"/>
    <n v="24"/>
    <s v="7/5/2022"/>
    <x v="0"/>
    <n v="3448"/>
    <x v="0"/>
    <n v="9858.91"/>
    <n v="3120.54"/>
    <n v="156.03"/>
    <s v="5/7/2023"/>
    <s v="1/9/2023"/>
    <n v="5899"/>
    <n v="3448"/>
    <s v="12/22/2023"/>
    <s v="Complaint"/>
    <s v="Resolved"/>
    <s v="6/22/2023"/>
    <n v="1"/>
    <x v="11"/>
    <x v="2"/>
  </r>
  <r>
    <n v="3449"/>
    <s v="Ashley"/>
    <s v="White"/>
    <n v="39"/>
    <x v="1"/>
    <s v="Address_3449"/>
    <x v="4"/>
    <n v="19458798302"/>
    <s v="ashley.white@kag.com"/>
    <x v="1"/>
    <n v="7644.16"/>
    <s v="7/14/2017"/>
    <s v="6/20/2023"/>
    <n v="3449"/>
    <n v="45243"/>
    <x v="2"/>
    <n v="821.31"/>
    <n v="8465.4699999999993"/>
    <x v="18"/>
    <n v="3449"/>
    <n v="4505.91"/>
    <x v="0"/>
    <n v="7.18"/>
    <n v="24"/>
    <s v="12/29/2021"/>
    <x v="1"/>
    <n v="3449"/>
    <x v="0"/>
    <n v="1572.41"/>
    <n v="3725.58"/>
    <n v="186.28"/>
    <s v="11/1/2023"/>
    <s v="5/13/2023"/>
    <n v="4149"/>
    <n v="3449"/>
    <s v="11/5/2023"/>
    <s v="Praise"/>
    <s v="Resolved"/>
    <s v="10/31/2023"/>
    <n v="1"/>
    <x v="4"/>
    <x v="0"/>
  </r>
  <r>
    <n v="3450"/>
    <s v="David"/>
    <s v="Taylor"/>
    <n v="50"/>
    <x v="2"/>
    <s v="Address_3450"/>
    <x v="36"/>
    <n v="19458798303"/>
    <s v="david.taylor@kag.com"/>
    <x v="1"/>
    <n v="997.91"/>
    <s v="9/6/2005"/>
    <s v="5/6/2023"/>
    <n v="3450"/>
    <n v="45179"/>
    <x v="1"/>
    <n v="55.47"/>
    <n v="942.44"/>
    <x v="90"/>
    <n v="3450"/>
    <n v="1861.18"/>
    <x v="2"/>
    <n v="3.74"/>
    <n v="24"/>
    <s v="1/23/2021"/>
    <x v="1"/>
    <n v="3450"/>
    <x v="0"/>
    <n v="3502.32"/>
    <n v="2019.96"/>
    <n v="101"/>
    <s v="7/7/2023"/>
    <s v="1/28/2023"/>
    <n v="2875"/>
    <n v="3450"/>
    <s v="4/19/2023"/>
    <s v="Praise"/>
    <s v="Resolved"/>
    <s v="10/15/2023"/>
    <n v="1"/>
    <x v="6"/>
    <x v="1"/>
  </r>
  <r>
    <n v="3451"/>
    <s v="Steven"/>
    <s v="Garcia"/>
    <n v="60"/>
    <x v="2"/>
    <s v="Address_3451"/>
    <x v="33"/>
    <n v="19458798304"/>
    <s v="steven.garcia@kag.com"/>
    <x v="0"/>
    <n v="3599.23"/>
    <s v="12/6/2007"/>
    <s v="3/27/2023"/>
    <n v="3451"/>
    <n v="45237"/>
    <x v="2"/>
    <n v="2747.29"/>
    <n v="6346.52"/>
    <x v="3"/>
    <n v="3451"/>
    <n v="30348.86"/>
    <x v="2"/>
    <n v="7.68"/>
    <n v="24"/>
    <s v="3/3/2022"/>
    <x v="0"/>
    <n v="3451"/>
    <x v="0"/>
    <n v="6308.38"/>
    <n v="86.8"/>
    <n v="4.34"/>
    <s v="2/16/2023"/>
    <s v="1/26/2023"/>
    <n v="8771"/>
    <n v="3451"/>
    <s v="9/20/2023"/>
    <s v="Praise"/>
    <s v="Pending"/>
    <s v="8/22/2023"/>
    <n v="1"/>
    <x v="4"/>
    <x v="1"/>
  </r>
  <r>
    <n v="3452"/>
    <s v="Matthew"/>
    <s v="Jackson"/>
    <n v="38"/>
    <x v="0"/>
    <s v="Address_3452"/>
    <x v="20"/>
    <n v="19458798305"/>
    <s v="matthew.jackson@kag.com"/>
    <x v="1"/>
    <n v="8865.56"/>
    <s v="12/5/2022"/>
    <s v="7/5/2023"/>
    <n v="3452"/>
    <n v="45118"/>
    <x v="2"/>
    <n v="1466.79"/>
    <n v="7398.77"/>
    <x v="22"/>
    <n v="3452"/>
    <n v="31121.75"/>
    <x v="1"/>
    <n v="8.99"/>
    <n v="12"/>
    <s v="1/15/2022"/>
    <x v="2"/>
    <n v="3452"/>
    <x v="0"/>
    <n v="7811.07"/>
    <n v="4694.62"/>
    <n v="234.73"/>
    <s v="1/16/2023"/>
    <s v="3/28/2023"/>
    <n v="1139"/>
    <n v="3452"/>
    <s v="2/18/2023"/>
    <s v="Praise"/>
    <s v="Pending"/>
    <s v="6/18/2023"/>
    <n v="1"/>
    <x v="2"/>
    <x v="0"/>
  </r>
  <r>
    <n v="3453"/>
    <s v="Susan"/>
    <s v="Jones"/>
    <n v="23"/>
    <x v="0"/>
    <s v="Address_3453"/>
    <x v="35"/>
    <n v="19458798306"/>
    <s v="susan.jones@kag.com"/>
    <x v="0"/>
    <n v="2440.77"/>
    <s v="1/10/2001"/>
    <s v="4/19/2023"/>
    <n v="3453"/>
    <n v="44929"/>
    <x v="2"/>
    <n v="1071.32"/>
    <n v="3512.09"/>
    <x v="53"/>
    <n v="3453"/>
    <n v="26714.87"/>
    <x v="0"/>
    <n v="3.78"/>
    <n v="60"/>
    <s v="10/31/2022"/>
    <x v="0"/>
    <n v="3453"/>
    <x v="1"/>
    <n v="9044.4699999999993"/>
    <n v="1531.37"/>
    <n v="76.569999999999993"/>
    <s v="8/26/2023"/>
    <s v="7/23/2023"/>
    <n v="4785"/>
    <n v="3453"/>
    <s v="6/16/2023"/>
    <s v="Suggestion"/>
    <s v="Resolved"/>
    <s v="1/31/2023"/>
    <n v="1"/>
    <x v="3"/>
    <x v="2"/>
  </r>
  <r>
    <n v="3454"/>
    <s v="William"/>
    <s v="Young"/>
    <n v="57"/>
    <x v="2"/>
    <s v="Address_3454"/>
    <x v="29"/>
    <n v="19458798307"/>
    <s v="william.young@kag.com"/>
    <x v="1"/>
    <n v="6151.21"/>
    <s v="12/4/2010"/>
    <s v="1/2/2023"/>
    <n v="3454"/>
    <n v="45084"/>
    <x v="1"/>
    <n v="4336.38"/>
    <n v="1814.83"/>
    <x v="24"/>
    <n v="3454"/>
    <n v="4253.5600000000004"/>
    <x v="0"/>
    <n v="7.16"/>
    <n v="48"/>
    <s v="1/18/2022"/>
    <x v="2"/>
    <n v="3454"/>
    <x v="0"/>
    <n v="1886.31"/>
    <n v="3840.87"/>
    <n v="192.04"/>
    <s v="12/19/2023"/>
    <s v="5/14/2023"/>
    <n v="2361"/>
    <n v="3454"/>
    <s v="5/11/2023"/>
    <s v="Praise"/>
    <s v="Resolved"/>
    <s v="3/29/2023"/>
    <n v="1"/>
    <x v="7"/>
    <x v="1"/>
  </r>
  <r>
    <n v="3455"/>
    <s v="Andrew"/>
    <s v="Martinez"/>
    <n v="24"/>
    <x v="0"/>
    <s v="Address_3455"/>
    <x v="25"/>
    <n v="19458798308"/>
    <s v="andrew.martinez@kag.com"/>
    <x v="0"/>
    <n v="4930.57"/>
    <s v="2/19/2017"/>
    <s v="2/13/2023"/>
    <n v="3455"/>
    <n v="45112"/>
    <x v="2"/>
    <n v="3628.59"/>
    <n v="8559.16"/>
    <x v="64"/>
    <n v="3455"/>
    <n v="17243.71"/>
    <x v="2"/>
    <n v="1.84"/>
    <n v="60"/>
    <s v="1/19/2020"/>
    <x v="0"/>
    <n v="3455"/>
    <x v="0"/>
    <n v="3514.72"/>
    <n v="2946.61"/>
    <n v="147.33000000000001"/>
    <s v="7/14/2023"/>
    <s v="8/21/2023"/>
    <n v="6939"/>
    <n v="3455"/>
    <s v="11/6/2023"/>
    <s v="Praise"/>
    <s v="Pending"/>
    <s v="5/10/2023"/>
    <n v="-1"/>
    <x v="2"/>
    <x v="2"/>
  </r>
  <r>
    <n v="3456"/>
    <s v="Kenneth"/>
    <s v="Rodriguez"/>
    <n v="23"/>
    <x v="1"/>
    <s v="Address_3456"/>
    <x v="1"/>
    <n v="19458798309"/>
    <s v="kenneth.rodriguez@kag.com"/>
    <x v="1"/>
    <n v="8203.36"/>
    <s v="2/23/2010"/>
    <s v="7/23/2023"/>
    <n v="3456"/>
    <n v="45067"/>
    <x v="0"/>
    <n v="4950.9799999999996"/>
    <n v="13154.34"/>
    <x v="31"/>
    <n v="3456"/>
    <n v="18594.47"/>
    <x v="0"/>
    <n v="1.53"/>
    <n v="24"/>
    <s v="8/20/2020"/>
    <x v="0"/>
    <n v="3456"/>
    <x v="1"/>
    <n v="2021.45"/>
    <n v="3471.05"/>
    <n v="173.55"/>
    <s v="6/10/2023"/>
    <s v="7/22/2023"/>
    <n v="2513"/>
    <n v="3456"/>
    <s v="5/20/2023"/>
    <s v="Complaint"/>
    <s v="Pending"/>
    <s v="9/24/2023"/>
    <n v="1"/>
    <x v="10"/>
    <x v="2"/>
  </r>
  <r>
    <n v="3457"/>
    <s v="Susan"/>
    <s v="Clark"/>
    <n v="67"/>
    <x v="1"/>
    <s v="Address_3457"/>
    <x v="2"/>
    <n v="19458798310"/>
    <s v="susan.clark@kag.com"/>
    <x v="0"/>
    <n v="456.93"/>
    <s v="3/25/2012"/>
    <s v="4/16/2023"/>
    <n v="3457"/>
    <n v="45251"/>
    <x v="0"/>
    <n v="3311.21"/>
    <n v="-2854.28"/>
    <x v="73"/>
    <n v="3457"/>
    <n v="35536.019999999997"/>
    <x v="1"/>
    <n v="6.28"/>
    <n v="12"/>
    <s v="1/23/2022"/>
    <x v="2"/>
    <n v="3457"/>
    <x v="2"/>
    <n v="1658.6"/>
    <n v="4088.99"/>
    <n v="204.45"/>
    <s v="2/12/2023"/>
    <s v="9/23/2023"/>
    <n v="7156"/>
    <n v="3457"/>
    <s v="9/21/2023"/>
    <s v="Praise"/>
    <s v="Pending"/>
    <s v="9/11/2023"/>
    <n v="1"/>
    <x v="4"/>
    <x v="3"/>
  </r>
  <r>
    <n v="3458"/>
    <s v="Ashley"/>
    <s v="Gonzalez"/>
    <n v="61"/>
    <x v="2"/>
    <s v="Address_3458"/>
    <x v="28"/>
    <n v="19458798311"/>
    <s v="ashley.gonzalez@kag.com"/>
    <x v="1"/>
    <n v="8179.86"/>
    <s v="9/21/2002"/>
    <s v="8/7/2023"/>
    <n v="3458"/>
    <n v="44977"/>
    <x v="0"/>
    <n v="4477.88"/>
    <n v="12657.74"/>
    <x v="80"/>
    <n v="3458"/>
    <n v="21523.88"/>
    <x v="0"/>
    <n v="5.43"/>
    <n v="12"/>
    <s v="10/27/2022"/>
    <x v="0"/>
    <n v="3458"/>
    <x v="2"/>
    <n v="1170.81"/>
    <n v="2462.87"/>
    <n v="123.14"/>
    <s v="1/3/2023"/>
    <s v="8/19/2023"/>
    <n v="8906"/>
    <n v="3458"/>
    <s v="7/23/2023"/>
    <s v="Complaint"/>
    <s v="Pending"/>
    <s v="7/13/2023"/>
    <n v="1"/>
    <x v="9"/>
    <x v="3"/>
  </r>
  <r>
    <n v="3459"/>
    <s v="Kenneth"/>
    <s v="Jackson"/>
    <n v="25"/>
    <x v="0"/>
    <s v="Address_3459"/>
    <x v="0"/>
    <n v="19458798312"/>
    <s v="kenneth.jackson@kag.com"/>
    <x v="0"/>
    <n v="1443.62"/>
    <s v="10/25/2006"/>
    <s v="4/19/2023"/>
    <n v="3459"/>
    <n v="45236"/>
    <x v="1"/>
    <n v="600.5"/>
    <n v="843.12"/>
    <x v="92"/>
    <n v="3459"/>
    <n v="29075.39"/>
    <x v="2"/>
    <n v="8.2899999999999991"/>
    <n v="60"/>
    <s v="5/4/2022"/>
    <x v="2"/>
    <n v="3459"/>
    <x v="2"/>
    <n v="8236.7900000000009"/>
    <n v="170.33"/>
    <n v="8.52"/>
    <s v="8/7/2023"/>
    <s v="7/8/2023"/>
    <n v="9193"/>
    <n v="3459"/>
    <s v="3/13/2023"/>
    <s v="Complaint"/>
    <s v="Resolved"/>
    <s v="4/24/2023"/>
    <n v="1"/>
    <x v="4"/>
    <x v="2"/>
  </r>
  <r>
    <n v="3460"/>
    <s v="Patricia"/>
    <s v="Lee"/>
    <n v="41"/>
    <x v="0"/>
    <s v="Address_3460"/>
    <x v="21"/>
    <n v="19458798313"/>
    <s v="patricia.lee@kag.com"/>
    <x v="0"/>
    <n v="249.22"/>
    <s v="4/15/2007"/>
    <s v="2/13/2023"/>
    <n v="3460"/>
    <n v="45105"/>
    <x v="2"/>
    <n v="3616.59"/>
    <n v="3865.81"/>
    <x v="95"/>
    <n v="3460"/>
    <n v="15030.19"/>
    <x v="0"/>
    <n v="8.02"/>
    <n v="36"/>
    <s v="1/4/2020"/>
    <x v="1"/>
    <n v="3460"/>
    <x v="1"/>
    <n v="2407.1"/>
    <n v="4816.3500000000004"/>
    <n v="240.82"/>
    <s v="1/3/2023"/>
    <s v="4/9/2023"/>
    <n v="9969"/>
    <n v="3460"/>
    <s v="11/2/2023"/>
    <s v="Praise"/>
    <s v="Pending"/>
    <s v="7/9/2023"/>
    <n v="1"/>
    <x v="7"/>
    <x v="0"/>
  </r>
  <r>
    <n v="3461"/>
    <s v="Patricia"/>
    <s v="White"/>
    <n v="44"/>
    <x v="2"/>
    <s v="Address_3461"/>
    <x v="17"/>
    <n v="19458798314"/>
    <s v="patricia.white@kag.com"/>
    <x v="0"/>
    <n v="5995.46"/>
    <s v="1/12/2015"/>
    <s v="8/5/2023"/>
    <n v="3461"/>
    <n v="45081"/>
    <x v="0"/>
    <n v="440.26"/>
    <n v="5555.2"/>
    <x v="31"/>
    <n v="3461"/>
    <n v="36573.11"/>
    <x v="0"/>
    <n v="3.58"/>
    <n v="48"/>
    <s v="5/28/2020"/>
    <x v="1"/>
    <n v="3461"/>
    <x v="0"/>
    <n v="4490.1000000000004"/>
    <n v="4014.47"/>
    <n v="200.72"/>
    <s v="1/8/2023"/>
    <s v="9/27/2023"/>
    <n v="2560"/>
    <n v="3461"/>
    <s v="9/24/2023"/>
    <s v="Suggestion"/>
    <s v="Pending"/>
    <s v="5/11/2023"/>
    <n v="1"/>
    <x v="7"/>
    <x v="0"/>
  </r>
  <r>
    <n v="3462"/>
    <s v="Betty"/>
    <s v="Nguyen"/>
    <n v="68"/>
    <x v="1"/>
    <s v="Address_3462"/>
    <x v="25"/>
    <n v="19458798315"/>
    <s v="betty.nguyen@kag.com"/>
    <x v="1"/>
    <n v="2660.55"/>
    <s v="8/16/2009"/>
    <s v="11/1/2023"/>
    <n v="3462"/>
    <n v="45194"/>
    <x v="2"/>
    <n v="481.91"/>
    <n v="2178.64"/>
    <x v="4"/>
    <n v="3462"/>
    <n v="3291.53"/>
    <x v="2"/>
    <n v="5.61"/>
    <n v="12"/>
    <s v="2/10/2020"/>
    <x v="0"/>
    <n v="3462"/>
    <x v="0"/>
    <n v="1108.77"/>
    <n v="3211.77"/>
    <n v="160.59"/>
    <s v="9/9/2023"/>
    <s v="8/15/2023"/>
    <n v="8514"/>
    <n v="3462"/>
    <s v="6/23/2023"/>
    <s v="Praise"/>
    <s v="Resolved"/>
    <s v="4/29/2023"/>
    <n v="-1"/>
    <x v="6"/>
    <x v="3"/>
  </r>
  <r>
    <n v="3463"/>
    <s v="Linda"/>
    <s v="Brown"/>
    <n v="45"/>
    <x v="1"/>
    <s v="Address_3463"/>
    <x v="18"/>
    <n v="19458798316"/>
    <s v="linda.brown@kag.com"/>
    <x v="0"/>
    <n v="7121.85"/>
    <s v="2/14/2011"/>
    <s v="4/1/2023"/>
    <n v="3463"/>
    <n v="45039"/>
    <x v="1"/>
    <n v="4290.6000000000004"/>
    <n v="11412.45"/>
    <x v="82"/>
    <n v="3463"/>
    <n v="49436.71"/>
    <x v="1"/>
    <n v="7.8"/>
    <n v="24"/>
    <s v="8/11/2021"/>
    <x v="2"/>
    <n v="3463"/>
    <x v="1"/>
    <n v="8467.9"/>
    <n v="4443.51"/>
    <n v="222.18"/>
    <s v="3/24/2023"/>
    <s v="4/1/2023"/>
    <n v="7275"/>
    <n v="3463"/>
    <s v="12/15/2023"/>
    <s v="Complaint"/>
    <s v="Pending"/>
    <s v="12/6/2023"/>
    <n v="1"/>
    <x v="1"/>
    <x v="0"/>
  </r>
  <r>
    <n v="3464"/>
    <s v="Mary"/>
    <s v="White"/>
    <n v="22"/>
    <x v="0"/>
    <s v="Address_3464"/>
    <x v="38"/>
    <n v="19458798317"/>
    <s v="mary.white@kag.com"/>
    <x v="0"/>
    <n v="4750.8500000000004"/>
    <s v="12/22/2015"/>
    <s v="3/22/2023"/>
    <n v="3464"/>
    <n v="45046"/>
    <x v="1"/>
    <n v="1806.83"/>
    <n v="2944.02"/>
    <x v="8"/>
    <n v="3464"/>
    <n v="32433.14"/>
    <x v="1"/>
    <n v="3.44"/>
    <n v="36"/>
    <s v="1/24/2021"/>
    <x v="2"/>
    <n v="3464"/>
    <x v="1"/>
    <n v="1971.48"/>
    <n v="4619.17"/>
    <n v="230.96"/>
    <s v="7/7/2023"/>
    <s v="11/7/2023"/>
    <n v="1208"/>
    <n v="3464"/>
    <s v="6/11/2023"/>
    <s v="Suggestion"/>
    <s v="Resolved"/>
    <s v="11/27/2023"/>
    <n v="1"/>
    <x v="1"/>
    <x v="2"/>
  </r>
  <r>
    <n v="3465"/>
    <s v="Kenneth"/>
    <s v="Wright"/>
    <n v="36"/>
    <x v="2"/>
    <s v="Address_3465"/>
    <x v="19"/>
    <n v="19458798318"/>
    <s v="kenneth.wright@kag.com"/>
    <x v="0"/>
    <n v="6094.69"/>
    <s v="9/19/2013"/>
    <s v="7/4/2023"/>
    <n v="3465"/>
    <n v="45015"/>
    <x v="0"/>
    <n v="1589"/>
    <n v="4505.6899999999996"/>
    <x v="65"/>
    <n v="3465"/>
    <n v="8294.2000000000007"/>
    <x v="2"/>
    <n v="4.26"/>
    <n v="48"/>
    <s v="8/16/2022"/>
    <x v="1"/>
    <n v="3465"/>
    <x v="1"/>
    <n v="4999.54"/>
    <n v="4386.4399999999996"/>
    <n v="219.32"/>
    <s v="1/20/2023"/>
    <s v="3/26/2023"/>
    <n v="4453"/>
    <n v="3465"/>
    <s v="12/14/2023"/>
    <s v="Complaint"/>
    <s v="Resolved"/>
    <s v="1/28/2023"/>
    <n v="1"/>
    <x v="11"/>
    <x v="0"/>
  </r>
  <r>
    <n v="3466"/>
    <s v="Melissa"/>
    <s v="Williams"/>
    <n v="26"/>
    <x v="2"/>
    <s v="Address_3466"/>
    <x v="29"/>
    <n v="19458798319"/>
    <s v="melissa.williams@kag.com"/>
    <x v="1"/>
    <n v="6928.09"/>
    <s v="6/3/2021"/>
    <s v="5/14/2023"/>
    <n v="3466"/>
    <n v="45032"/>
    <x v="1"/>
    <n v="927.08"/>
    <n v="7855.17"/>
    <x v="49"/>
    <n v="3466"/>
    <n v="36157.050000000003"/>
    <x v="0"/>
    <n v="1.54"/>
    <n v="24"/>
    <s v="3/5/2022"/>
    <x v="1"/>
    <n v="3466"/>
    <x v="2"/>
    <n v="4242.2299999999996"/>
    <n v="712.09"/>
    <n v="35.6"/>
    <s v="3/18/2023"/>
    <s v="7/31/2023"/>
    <n v="1757"/>
    <n v="3466"/>
    <s v="7/5/2023"/>
    <s v="Suggestion"/>
    <s v="Resolved"/>
    <s v="1/26/2023"/>
    <n v="1"/>
    <x v="1"/>
    <x v="4"/>
  </r>
  <r>
    <n v="3467"/>
    <s v="Lisa"/>
    <s v="Brown"/>
    <n v="42"/>
    <x v="1"/>
    <s v="Address_3467"/>
    <x v="11"/>
    <n v="19458798320"/>
    <s v="lisa.brown@kag.com"/>
    <x v="1"/>
    <n v="9276.59"/>
    <s v="6/6/2015"/>
    <s v="12/4/2023"/>
    <n v="3467"/>
    <n v="45133"/>
    <x v="1"/>
    <n v="2429.86"/>
    <n v="11706.45"/>
    <x v="67"/>
    <n v="3467"/>
    <n v="39541.300000000003"/>
    <x v="0"/>
    <n v="2.17"/>
    <n v="60"/>
    <s v="11/16/2021"/>
    <x v="1"/>
    <n v="3467"/>
    <x v="2"/>
    <n v="3284.82"/>
    <n v="3644.13"/>
    <n v="182.21"/>
    <s v="4/18/2023"/>
    <s v="10/29/2023"/>
    <n v="9367"/>
    <n v="3467"/>
    <s v="8/3/2023"/>
    <s v="Praise"/>
    <s v="Resolved"/>
    <s v="11/13/2023"/>
    <n v="-1"/>
    <x v="2"/>
    <x v="0"/>
  </r>
  <r>
    <n v="3468"/>
    <s v="Kenneth"/>
    <s v="Torres"/>
    <n v="61"/>
    <x v="1"/>
    <s v="Address_3468"/>
    <x v="11"/>
    <n v="19458798321"/>
    <s v="kenneth.torres@kag.com"/>
    <x v="0"/>
    <n v="8248.7900000000009"/>
    <s v="2/6/2015"/>
    <s v="10/26/2023"/>
    <n v="3468"/>
    <n v="44957"/>
    <x v="2"/>
    <n v="1025.8800000000001"/>
    <n v="7222.91"/>
    <x v="22"/>
    <n v="3468"/>
    <n v="39641.199999999997"/>
    <x v="2"/>
    <n v="6.49"/>
    <n v="12"/>
    <s v="3/24/2022"/>
    <x v="1"/>
    <n v="3468"/>
    <x v="2"/>
    <n v="5153.3"/>
    <n v="1594.8"/>
    <n v="79.739999999999995"/>
    <s v="3/3/2023"/>
    <s v="2/16/2023"/>
    <n v="5604"/>
    <n v="3468"/>
    <s v="8/14/2023"/>
    <s v="Suggestion"/>
    <s v="Pending"/>
    <s v="9/12/2023"/>
    <n v="1"/>
    <x v="3"/>
    <x v="3"/>
  </r>
  <r>
    <n v="3469"/>
    <s v="Jessica"/>
    <s v="Flores"/>
    <n v="64"/>
    <x v="0"/>
    <s v="Address_3469"/>
    <x v="21"/>
    <n v="19458798322"/>
    <s v="jessica.flores@kag.com"/>
    <x v="0"/>
    <n v="5001.6099999999997"/>
    <s v="9/7/2021"/>
    <s v="2/13/2023"/>
    <n v="3469"/>
    <n v="45193"/>
    <x v="2"/>
    <n v="2693.86"/>
    <n v="2307.75"/>
    <x v="40"/>
    <n v="3469"/>
    <n v="14265.88"/>
    <x v="1"/>
    <n v="5.47"/>
    <n v="60"/>
    <s v="8/19/2021"/>
    <x v="1"/>
    <n v="3469"/>
    <x v="1"/>
    <n v="1353.96"/>
    <n v="211.79"/>
    <n v="10.59"/>
    <s v="7/7/2023"/>
    <s v="4/7/2023"/>
    <n v="5086"/>
    <n v="3469"/>
    <s v="8/10/2023"/>
    <s v="Complaint"/>
    <s v="Pending"/>
    <s v="2/27/2023"/>
    <n v="1"/>
    <x v="6"/>
    <x v="3"/>
  </r>
  <r>
    <n v="3470"/>
    <s v="Mark"/>
    <s v="Mitchell"/>
    <n v="62"/>
    <x v="2"/>
    <s v="Address_3470"/>
    <x v="21"/>
    <n v="19458798323"/>
    <s v="mark.mitchell@kag.com"/>
    <x v="0"/>
    <n v="4436.3599999999997"/>
    <s v="4/10/2005"/>
    <s v="3/7/2023"/>
    <n v="3470"/>
    <n v="45090"/>
    <x v="0"/>
    <n v="3305.59"/>
    <n v="7741.95"/>
    <x v="84"/>
    <n v="3470"/>
    <n v="47973.25"/>
    <x v="1"/>
    <n v="2.52"/>
    <n v="36"/>
    <s v="12/2/2022"/>
    <x v="2"/>
    <n v="3470"/>
    <x v="2"/>
    <n v="4279.5600000000004"/>
    <n v="1394.37"/>
    <n v="69.72"/>
    <s v="4/19/2023"/>
    <s v="1/14/2023"/>
    <n v="5718"/>
    <n v="3470"/>
    <s v="8/29/2023"/>
    <s v="Suggestion"/>
    <s v="Pending"/>
    <s v="3/29/2023"/>
    <n v="1"/>
    <x v="7"/>
    <x v="3"/>
  </r>
  <r>
    <n v="3471"/>
    <s v="Ronald"/>
    <s v="Wright"/>
    <n v="30"/>
    <x v="0"/>
    <s v="Address_3471"/>
    <x v="9"/>
    <n v="19458798324"/>
    <s v="ronald.wright@kag.com"/>
    <x v="0"/>
    <n v="6581.29"/>
    <s v="11/24/2013"/>
    <s v="10/28/2023"/>
    <n v="3471"/>
    <n v="45047"/>
    <x v="0"/>
    <n v="3278.01"/>
    <n v="3303.28"/>
    <x v="19"/>
    <n v="3471"/>
    <n v="1869.16"/>
    <x v="1"/>
    <n v="1.07"/>
    <n v="12"/>
    <s v="12/20/2021"/>
    <x v="1"/>
    <n v="3471"/>
    <x v="1"/>
    <n v="5844.41"/>
    <n v="3273.16"/>
    <n v="163.66"/>
    <s v="11/23/2023"/>
    <s v="3/5/2023"/>
    <n v="2361"/>
    <n v="3471"/>
    <s v="5/29/2023"/>
    <s v="Complaint"/>
    <s v="Resolved"/>
    <s v="6/14/2023"/>
    <n v="1"/>
    <x v="10"/>
    <x v="4"/>
  </r>
  <r>
    <n v="3472"/>
    <s v="Deborah"/>
    <s v="Walker"/>
    <n v="54"/>
    <x v="0"/>
    <s v="Address_3472"/>
    <x v="32"/>
    <n v="19458798325"/>
    <s v="deborah.walker@kag.com"/>
    <x v="0"/>
    <n v="7361.99"/>
    <s v="8/16/2000"/>
    <s v="1/19/2023"/>
    <n v="3472"/>
    <n v="45060"/>
    <x v="2"/>
    <n v="1829.6"/>
    <n v="5532.39"/>
    <x v="13"/>
    <n v="3472"/>
    <n v="19612.13"/>
    <x v="1"/>
    <n v="2.52"/>
    <n v="24"/>
    <s v="12/9/2022"/>
    <x v="1"/>
    <n v="3472"/>
    <x v="2"/>
    <n v="6468.99"/>
    <n v="4564"/>
    <n v="228.2"/>
    <s v="4/21/2023"/>
    <s v="2/8/2023"/>
    <n v="5549"/>
    <n v="3472"/>
    <s v="9/23/2023"/>
    <s v="Complaint"/>
    <s v="Pending"/>
    <s v="1/13/2023"/>
    <n v="1"/>
    <x v="10"/>
    <x v="1"/>
  </r>
  <r>
    <n v="3473"/>
    <s v="Ashley"/>
    <s v="Baker"/>
    <n v="19"/>
    <x v="2"/>
    <s v="Address_3473"/>
    <x v="26"/>
    <n v="19458798326"/>
    <s v="ashley.baker@kag.com"/>
    <x v="1"/>
    <n v="1809.27"/>
    <s v="1/11/2018"/>
    <s v="8/31/2023"/>
    <n v="3473"/>
    <n v="45049"/>
    <x v="1"/>
    <n v="3523.15"/>
    <n v="-1713.88"/>
    <x v="8"/>
    <n v="3473"/>
    <n v="6106.69"/>
    <x v="1"/>
    <n v="7.75"/>
    <n v="36"/>
    <s v="8/18/2020"/>
    <x v="1"/>
    <n v="3473"/>
    <x v="0"/>
    <n v="5932.31"/>
    <n v="3453.85"/>
    <n v="172.69"/>
    <s v="4/21/2023"/>
    <s v="4/10/2023"/>
    <n v="3344"/>
    <n v="3473"/>
    <s v="9/23/2023"/>
    <s v="Complaint"/>
    <s v="Pending"/>
    <s v="10/3/2023"/>
    <n v="1"/>
    <x v="10"/>
    <x v="2"/>
  </r>
  <r>
    <n v="3474"/>
    <s v="Barbara"/>
    <s v="Harris"/>
    <n v="68"/>
    <x v="2"/>
    <s v="Address_3474"/>
    <x v="0"/>
    <n v="19458798327"/>
    <s v="barbara.harris@kag.com"/>
    <x v="1"/>
    <n v="421.99"/>
    <s v="7/27/2016"/>
    <s v="9/5/2023"/>
    <n v="3474"/>
    <n v="45227"/>
    <x v="0"/>
    <n v="1337.76"/>
    <n v="-915.77"/>
    <x v="39"/>
    <n v="3474"/>
    <n v="19858.11"/>
    <x v="1"/>
    <n v="1.84"/>
    <n v="48"/>
    <s v="8/7/2020"/>
    <x v="0"/>
    <n v="3474"/>
    <x v="1"/>
    <n v="5088.3900000000003"/>
    <n v="2908.45"/>
    <n v="145.41999999999999"/>
    <s v="3/31/2023"/>
    <s v="5/4/2023"/>
    <n v="4359"/>
    <n v="3474"/>
    <s v="12/16/2023"/>
    <s v="Complaint"/>
    <s v="Pending"/>
    <s v="1/31/2023"/>
    <n v="1"/>
    <x v="8"/>
    <x v="3"/>
  </r>
  <r>
    <n v="3475"/>
    <s v="Andrew"/>
    <s v="Flores"/>
    <n v="57"/>
    <x v="1"/>
    <s v="Address_3475"/>
    <x v="4"/>
    <n v="19458798328"/>
    <s v="andrew.flores@kag.com"/>
    <x v="1"/>
    <n v="4601.0600000000004"/>
    <s v="7/28/2015"/>
    <s v="1/4/2023"/>
    <n v="3475"/>
    <n v="45016"/>
    <x v="2"/>
    <n v="4040.33"/>
    <n v="560.73"/>
    <x v="53"/>
    <n v="3475"/>
    <n v="3804.02"/>
    <x v="1"/>
    <n v="4.62"/>
    <n v="24"/>
    <s v="1/30/2020"/>
    <x v="2"/>
    <n v="3475"/>
    <x v="0"/>
    <n v="6260.24"/>
    <n v="1668.53"/>
    <n v="83.43"/>
    <s v="9/2/2023"/>
    <s v="4/10/2023"/>
    <n v="1138"/>
    <n v="3475"/>
    <s v="1/25/2023"/>
    <s v="Complaint"/>
    <s v="Pending"/>
    <s v="3/31/2023"/>
    <n v="1"/>
    <x v="11"/>
    <x v="1"/>
  </r>
  <r>
    <n v="3476"/>
    <s v="William"/>
    <s v="Gonzalez"/>
    <n v="31"/>
    <x v="2"/>
    <s v="Address_3476"/>
    <x v="25"/>
    <n v="19458798329"/>
    <s v="william.gonzalez@kag.com"/>
    <x v="1"/>
    <n v="1084.5899999999999"/>
    <s v="1/2/2022"/>
    <s v="4/7/2023"/>
    <n v="3476"/>
    <n v="44998"/>
    <x v="1"/>
    <n v="10.57"/>
    <n v="1074.02"/>
    <x v="66"/>
    <n v="3476"/>
    <n v="32604.01"/>
    <x v="2"/>
    <n v="3.15"/>
    <n v="48"/>
    <s v="6/12/2022"/>
    <x v="2"/>
    <n v="3476"/>
    <x v="1"/>
    <n v="1803"/>
    <n v="1107.5"/>
    <n v="55.38"/>
    <s v="1/5/2023"/>
    <s v="10/13/2023"/>
    <n v="519"/>
    <n v="3476"/>
    <s v="1/25/2023"/>
    <s v="Suggestion"/>
    <s v="Resolved"/>
    <s v="5/8/2023"/>
    <n v="-1"/>
    <x v="11"/>
    <x v="4"/>
  </r>
  <r>
    <n v="3477"/>
    <s v="Melissa"/>
    <s v="Brown"/>
    <n v="48"/>
    <x v="0"/>
    <s v="Address_3477"/>
    <x v="17"/>
    <n v="19458798330"/>
    <s v="melissa.brown@kag.com"/>
    <x v="1"/>
    <n v="2800.06"/>
    <s v="3/24/2007"/>
    <s v="12/20/2023"/>
    <n v="3477"/>
    <n v="45285"/>
    <x v="1"/>
    <n v="4833.16"/>
    <n v="7633.22"/>
    <x v="25"/>
    <n v="3477"/>
    <n v="4060.6"/>
    <x v="0"/>
    <n v="5.94"/>
    <n v="12"/>
    <s v="11/22/2022"/>
    <x v="2"/>
    <n v="3477"/>
    <x v="2"/>
    <n v="3786.63"/>
    <n v="2757.82"/>
    <n v="137.88999999999999"/>
    <s v="2/27/2023"/>
    <s v="4/8/2023"/>
    <n v="9663"/>
    <n v="3477"/>
    <s v="9/17/2023"/>
    <s v="Complaint"/>
    <s v="Resolved"/>
    <s v="6/27/2023"/>
    <n v="1"/>
    <x v="0"/>
    <x v="1"/>
  </r>
  <r>
    <n v="3478"/>
    <s v="Stephanie"/>
    <s v="Rivera"/>
    <n v="23"/>
    <x v="0"/>
    <s v="Address_3478"/>
    <x v="36"/>
    <n v="19458798331"/>
    <s v="stephanie.rivera@kag.com"/>
    <x v="1"/>
    <n v="5888.92"/>
    <s v="10/23/2021"/>
    <s v="4/6/2023"/>
    <n v="3478"/>
    <n v="44963"/>
    <x v="1"/>
    <n v="2173.5300000000002"/>
    <n v="3715.39"/>
    <x v="92"/>
    <n v="3478"/>
    <n v="31176.49"/>
    <x v="1"/>
    <n v="5.6"/>
    <n v="48"/>
    <s v="10/13/2022"/>
    <x v="0"/>
    <n v="3478"/>
    <x v="0"/>
    <n v="9700.41"/>
    <n v="2419.04"/>
    <n v="120.95"/>
    <s v="11/3/2023"/>
    <s v="1/8/2023"/>
    <n v="267"/>
    <n v="3478"/>
    <s v="12/10/2023"/>
    <s v="Praise"/>
    <s v="Pending"/>
    <s v="3/7/2023"/>
    <n v="1"/>
    <x v="9"/>
    <x v="2"/>
  </r>
  <r>
    <n v="3479"/>
    <s v="Charles"/>
    <s v="Wilson"/>
    <n v="42"/>
    <x v="2"/>
    <s v="Address_3479"/>
    <x v="26"/>
    <n v="19458798332"/>
    <s v="charles.wilson@kag.com"/>
    <x v="0"/>
    <n v="1599.38"/>
    <s v="7/18/2003"/>
    <s v="7/29/2023"/>
    <n v="3479"/>
    <n v="45027"/>
    <x v="0"/>
    <n v="1676.64"/>
    <n v="-77.260000000000005"/>
    <x v="39"/>
    <n v="3479"/>
    <n v="12470.13"/>
    <x v="0"/>
    <n v="9.85"/>
    <n v="12"/>
    <s v="3/15/2020"/>
    <x v="1"/>
    <n v="3479"/>
    <x v="2"/>
    <n v="9611.7800000000007"/>
    <n v="3425.85"/>
    <n v="171.29"/>
    <s v="2/26/2023"/>
    <s v="1/13/2023"/>
    <n v="1233"/>
    <n v="3479"/>
    <s v="9/26/2023"/>
    <s v="Complaint"/>
    <s v="Pending"/>
    <s v="7/9/2023"/>
    <n v="1"/>
    <x v="1"/>
    <x v="0"/>
  </r>
  <r>
    <n v="3480"/>
    <s v="Charles"/>
    <s v="Gonzalez"/>
    <n v="56"/>
    <x v="0"/>
    <s v="Address_3480"/>
    <x v="30"/>
    <n v="19458798333"/>
    <s v="charles.gonzalez@kag.com"/>
    <x v="1"/>
    <n v="382.08"/>
    <s v="7/27/2011"/>
    <s v="8/24/2023"/>
    <n v="3480"/>
    <n v="45038"/>
    <x v="0"/>
    <n v="3126.17"/>
    <n v="3508.25"/>
    <x v="76"/>
    <n v="3480"/>
    <n v="9778.25"/>
    <x v="2"/>
    <n v="7.96"/>
    <n v="48"/>
    <s v="9/5/2020"/>
    <x v="1"/>
    <n v="3480"/>
    <x v="1"/>
    <n v="6669.05"/>
    <n v="2688.33"/>
    <n v="134.41999999999999"/>
    <s v="6/28/2023"/>
    <s v="6/13/2023"/>
    <n v="9379"/>
    <n v="3480"/>
    <s v="8/3/2023"/>
    <s v="Praise"/>
    <s v="Resolved"/>
    <s v="4/24/2023"/>
    <n v="1"/>
    <x v="1"/>
    <x v="1"/>
  </r>
  <r>
    <n v="3481"/>
    <s v="Robert"/>
    <s v="Clark"/>
    <n v="63"/>
    <x v="2"/>
    <s v="Address_3481"/>
    <x v="15"/>
    <n v="19458798334"/>
    <s v="robert.clark@kag.com"/>
    <x v="0"/>
    <n v="5590.55"/>
    <s v="3/28/2004"/>
    <s v="5/17/2023"/>
    <n v="3481"/>
    <n v="44956"/>
    <x v="2"/>
    <n v="4396.6899999999996"/>
    <n v="9987.24"/>
    <x v="51"/>
    <n v="3481"/>
    <n v="18003.04"/>
    <x v="2"/>
    <n v="9.44"/>
    <n v="60"/>
    <s v="4/4/2020"/>
    <x v="2"/>
    <n v="3481"/>
    <x v="0"/>
    <n v="5493.85"/>
    <n v="2079.35"/>
    <n v="103.97"/>
    <s v="12/11/2023"/>
    <s v="3/2/2023"/>
    <n v="4665"/>
    <n v="3481"/>
    <s v="7/28/2023"/>
    <s v="Praise"/>
    <s v="Pending"/>
    <s v="12/13/2023"/>
    <n v="1"/>
    <x v="3"/>
    <x v="3"/>
  </r>
  <r>
    <n v="3482"/>
    <s v="Deborah"/>
    <s v="Garcia"/>
    <n v="48"/>
    <x v="1"/>
    <s v="Address_3482"/>
    <x v="22"/>
    <n v="19458798335"/>
    <s v="deborah.garcia@kag.com"/>
    <x v="1"/>
    <n v="4715.6499999999996"/>
    <s v="2/5/2016"/>
    <s v="12/23/2023"/>
    <n v="3482"/>
    <n v="44964"/>
    <x v="2"/>
    <n v="1769.33"/>
    <n v="2946.32"/>
    <x v="66"/>
    <n v="3482"/>
    <n v="32407.09"/>
    <x v="0"/>
    <n v="6.2"/>
    <n v="60"/>
    <s v="7/31/2020"/>
    <x v="1"/>
    <n v="3482"/>
    <x v="1"/>
    <n v="3072.1"/>
    <n v="4236.8100000000004"/>
    <n v="211.84"/>
    <s v="8/11/2023"/>
    <s v="7/3/2023"/>
    <n v="2461"/>
    <n v="3482"/>
    <s v="6/23/2023"/>
    <s v="Complaint"/>
    <s v="Pending"/>
    <s v="5/11/2023"/>
    <n v="-1"/>
    <x v="9"/>
    <x v="1"/>
  </r>
  <r>
    <n v="3483"/>
    <s v="Sarah"/>
    <s v="Taylor"/>
    <n v="55"/>
    <x v="1"/>
    <s v="Address_3483"/>
    <x v="34"/>
    <n v="19458798336"/>
    <s v="sarah.taylor@kag.com"/>
    <x v="0"/>
    <n v="3132.4"/>
    <s v="5/31/2001"/>
    <s v="2/17/2023"/>
    <n v="3483"/>
    <n v="45133"/>
    <x v="2"/>
    <n v="359.51"/>
    <n v="2772.89"/>
    <x v="18"/>
    <n v="3483"/>
    <n v="29331.82"/>
    <x v="2"/>
    <n v="7.64"/>
    <n v="36"/>
    <s v="6/26/2022"/>
    <x v="1"/>
    <n v="3483"/>
    <x v="2"/>
    <n v="4241.6099999999997"/>
    <n v="3975.56"/>
    <n v="198.78"/>
    <s v="3/1/2023"/>
    <s v="12/27/2023"/>
    <n v="1684"/>
    <n v="3483"/>
    <s v="3/4/2023"/>
    <s v="Suggestion"/>
    <s v="Pending"/>
    <s v="12/12/2023"/>
    <n v="1"/>
    <x v="2"/>
    <x v="1"/>
  </r>
  <r>
    <n v="3484"/>
    <s v="Paul"/>
    <s v="Scott"/>
    <n v="33"/>
    <x v="2"/>
    <s v="Address_3484"/>
    <x v="26"/>
    <n v="19458798337"/>
    <s v="paul.scott@kag.com"/>
    <x v="0"/>
    <n v="4740.9799999999996"/>
    <s v="7/20/2009"/>
    <s v="6/13/2023"/>
    <n v="3484"/>
    <n v="45092"/>
    <x v="2"/>
    <n v="1775.63"/>
    <n v="6516.61"/>
    <x v="46"/>
    <n v="3484"/>
    <n v="34343.11"/>
    <x v="2"/>
    <n v="9.06"/>
    <n v="48"/>
    <s v="4/27/2021"/>
    <x v="0"/>
    <n v="3484"/>
    <x v="1"/>
    <n v="6822.09"/>
    <n v="4067.38"/>
    <n v="203.37"/>
    <s v="3/25/2023"/>
    <s v="10/9/2023"/>
    <n v="4873"/>
    <n v="3484"/>
    <s v="8/10/2023"/>
    <s v="Praise"/>
    <s v="Pending"/>
    <s v="6/27/2023"/>
    <n v="1"/>
    <x v="7"/>
    <x v="4"/>
  </r>
  <r>
    <n v="3485"/>
    <s v="Michael"/>
    <s v="Flores"/>
    <n v="44"/>
    <x v="0"/>
    <s v="Address_3485"/>
    <x v="32"/>
    <n v="19458798338"/>
    <s v="michael.flores@kag.com"/>
    <x v="0"/>
    <n v="6866.87"/>
    <s v="8/12/2012"/>
    <s v="7/14/2023"/>
    <n v="3485"/>
    <n v="44935"/>
    <x v="2"/>
    <n v="35.380000000000003"/>
    <n v="6902.25"/>
    <x v="15"/>
    <n v="3485"/>
    <n v="46030.07"/>
    <x v="2"/>
    <n v="1.37"/>
    <n v="12"/>
    <s v="3/23/2021"/>
    <x v="2"/>
    <n v="3485"/>
    <x v="2"/>
    <n v="8310.77"/>
    <n v="455.5"/>
    <n v="22.78"/>
    <s v="10/9/2023"/>
    <s v="9/22/2023"/>
    <n v="1105"/>
    <n v="3485"/>
    <s v="6/12/2023"/>
    <s v="Suggestion"/>
    <s v="Pending"/>
    <s v="6/22/2023"/>
    <n v="1"/>
    <x v="3"/>
    <x v="0"/>
  </r>
  <r>
    <n v="3486"/>
    <s v="Amanda"/>
    <s v="Carter"/>
    <n v="47"/>
    <x v="2"/>
    <s v="Address_3486"/>
    <x v="2"/>
    <n v="19458798339"/>
    <s v="amanda.carter@kag.com"/>
    <x v="0"/>
    <n v="1179.1099999999999"/>
    <s v="3/28/2008"/>
    <s v="10/1/2023"/>
    <n v="3486"/>
    <n v="45203"/>
    <x v="0"/>
    <n v="933.36"/>
    <n v="245.75"/>
    <x v="62"/>
    <n v="3486"/>
    <n v="10961.86"/>
    <x v="0"/>
    <n v="9.24"/>
    <n v="24"/>
    <s v="11/28/2020"/>
    <x v="2"/>
    <n v="3486"/>
    <x v="1"/>
    <n v="8445.4599999999991"/>
    <n v="745.96"/>
    <n v="37.299999999999997"/>
    <s v="1/2/2023"/>
    <s v="8/3/2023"/>
    <n v="866"/>
    <n v="3486"/>
    <s v="3/26/2023"/>
    <s v="Praise"/>
    <s v="Pending"/>
    <s v="9/13/2023"/>
    <n v="1"/>
    <x v="8"/>
    <x v="1"/>
  </r>
  <r>
    <n v="3487"/>
    <s v="Steven"/>
    <s v="Wright"/>
    <n v="21"/>
    <x v="2"/>
    <s v="Address_3487"/>
    <x v="16"/>
    <n v="19458798340"/>
    <s v="steven.wright@kag.com"/>
    <x v="1"/>
    <n v="2631.33"/>
    <s v="5/8/2022"/>
    <s v="10/23/2023"/>
    <n v="3487"/>
    <n v="45095"/>
    <x v="1"/>
    <n v="269.52"/>
    <n v="2900.85"/>
    <x v="7"/>
    <n v="3487"/>
    <n v="21254.5"/>
    <x v="1"/>
    <n v="2.91"/>
    <n v="12"/>
    <s v="2/25/2022"/>
    <x v="1"/>
    <n v="3487"/>
    <x v="1"/>
    <n v="2246.42"/>
    <n v="1002.09"/>
    <n v="50.1"/>
    <s v="12/13/2023"/>
    <s v="10/24/2023"/>
    <n v="3138"/>
    <n v="3487"/>
    <s v="9/7/2023"/>
    <s v="Complaint"/>
    <s v="Pending"/>
    <s v="3/30/2023"/>
    <n v="1"/>
    <x v="7"/>
    <x v="2"/>
  </r>
  <r>
    <n v="3488"/>
    <s v="David"/>
    <s v="Taylor"/>
    <n v="56"/>
    <x v="1"/>
    <s v="Address_3488"/>
    <x v="26"/>
    <n v="19458798341"/>
    <s v="david.taylor@kag.com"/>
    <x v="1"/>
    <n v="7970.11"/>
    <s v="6/3/2005"/>
    <s v="11/17/2023"/>
    <n v="3488"/>
    <n v="45251"/>
    <x v="1"/>
    <n v="1944.05"/>
    <n v="9914.16"/>
    <x v="61"/>
    <n v="3488"/>
    <n v="14025.21"/>
    <x v="0"/>
    <n v="7.35"/>
    <n v="60"/>
    <s v="9/14/2020"/>
    <x v="1"/>
    <n v="3488"/>
    <x v="1"/>
    <n v="5547.24"/>
    <n v="4549.55"/>
    <n v="227.48"/>
    <s v="2/27/2023"/>
    <s v="5/23/2023"/>
    <n v="1491"/>
    <n v="3488"/>
    <s v="9/12/2023"/>
    <s v="Complaint"/>
    <s v="Resolved"/>
    <s v="8/19/2023"/>
    <n v="1"/>
    <x v="4"/>
    <x v="1"/>
  </r>
  <r>
    <n v="3489"/>
    <s v="David"/>
    <s v="Green"/>
    <n v="33"/>
    <x v="2"/>
    <s v="Address_3489"/>
    <x v="35"/>
    <n v="19458798342"/>
    <s v="david.green@kag.com"/>
    <x v="0"/>
    <n v="6734.21"/>
    <s v="3/20/2015"/>
    <s v="6/30/2023"/>
    <n v="3489"/>
    <n v="45201"/>
    <x v="0"/>
    <n v="308.14999999999998"/>
    <n v="6426.06"/>
    <x v="55"/>
    <n v="3489"/>
    <n v="29731.05"/>
    <x v="1"/>
    <n v="7.96"/>
    <n v="24"/>
    <s v="11/25/2020"/>
    <x v="1"/>
    <n v="3489"/>
    <x v="2"/>
    <n v="7427.87"/>
    <n v="1808.79"/>
    <n v="90.44"/>
    <s v="2/6/2023"/>
    <s v="9/14/2023"/>
    <n v="5692"/>
    <n v="3489"/>
    <s v="1/20/2023"/>
    <s v="Praise"/>
    <s v="Pending"/>
    <s v="1/1/2023"/>
    <n v="1"/>
    <x v="8"/>
    <x v="4"/>
  </r>
  <r>
    <n v="3490"/>
    <s v="Patricia"/>
    <s v="Johnson"/>
    <n v="53"/>
    <x v="1"/>
    <s v="Address_3490"/>
    <x v="17"/>
    <n v="19458798343"/>
    <s v="patricia.johnson@kag.com"/>
    <x v="0"/>
    <n v="2735.91"/>
    <s v="2/28/2006"/>
    <s v="4/24/2023"/>
    <n v="3490"/>
    <n v="45175"/>
    <x v="1"/>
    <n v="4919.79"/>
    <n v="7655.7"/>
    <x v="4"/>
    <n v="3490"/>
    <n v="14886.64"/>
    <x v="0"/>
    <n v="1.98"/>
    <n v="48"/>
    <s v="10/18/2020"/>
    <x v="2"/>
    <n v="3490"/>
    <x v="1"/>
    <n v="7266.5"/>
    <n v="3275.31"/>
    <n v="163.77000000000001"/>
    <s v="9/18/2023"/>
    <s v="9/14/2023"/>
    <n v="8578"/>
    <n v="3490"/>
    <s v="4/28/2023"/>
    <s v="Complaint"/>
    <s v="Resolved"/>
    <s v="7/13/2023"/>
    <n v="1"/>
    <x v="6"/>
    <x v="1"/>
  </r>
  <r>
    <n v="3491"/>
    <s v="Andrew"/>
    <s v="Gonzalez"/>
    <n v="24"/>
    <x v="1"/>
    <s v="Address_3491"/>
    <x v="36"/>
    <n v="19458798344"/>
    <s v="andrew.gonzalez@kag.com"/>
    <x v="0"/>
    <n v="4041.69"/>
    <s v="8/29/2021"/>
    <s v="11/5/2023"/>
    <n v="3491"/>
    <n v="45038"/>
    <x v="0"/>
    <n v="3911.76"/>
    <n v="129.93"/>
    <x v="76"/>
    <n v="3491"/>
    <n v="28342.82"/>
    <x v="1"/>
    <n v="9.58"/>
    <n v="60"/>
    <s v="5/18/2022"/>
    <x v="0"/>
    <n v="3491"/>
    <x v="1"/>
    <n v="9761.83"/>
    <n v="211.81"/>
    <n v="10.59"/>
    <s v="11/14/2023"/>
    <s v="4/11/2023"/>
    <n v="8926"/>
    <n v="3491"/>
    <s v="7/25/2023"/>
    <s v="Suggestion"/>
    <s v="Resolved"/>
    <s v="11/9/2023"/>
    <n v="1"/>
    <x v="1"/>
    <x v="2"/>
  </r>
  <r>
    <n v="3492"/>
    <s v="Thomas"/>
    <s v="Johnson"/>
    <n v="38"/>
    <x v="2"/>
    <s v="Address_3492"/>
    <x v="29"/>
    <n v="19458798345"/>
    <s v="thomas.johnson@kag.com"/>
    <x v="0"/>
    <n v="1285.52"/>
    <s v="10/19/2022"/>
    <s v="3/3/2023"/>
    <n v="3492"/>
    <n v="45006"/>
    <x v="1"/>
    <n v="2103.4699999999998"/>
    <n v="3388.99"/>
    <x v="10"/>
    <n v="3492"/>
    <n v="41335.03"/>
    <x v="2"/>
    <n v="9.34"/>
    <n v="48"/>
    <s v="9/22/2022"/>
    <x v="1"/>
    <n v="3492"/>
    <x v="0"/>
    <n v="2144.9899999999998"/>
    <n v="3665.95"/>
    <n v="183.3"/>
    <s v="10/11/2023"/>
    <s v="9/14/2023"/>
    <n v="5822"/>
    <n v="3492"/>
    <s v="2/24/2023"/>
    <s v="Complaint"/>
    <s v="Resolved"/>
    <s v="3/13/2023"/>
    <n v="1"/>
    <x v="11"/>
    <x v="0"/>
  </r>
  <r>
    <n v="3493"/>
    <s v="Kimberly"/>
    <s v="Ramirez"/>
    <n v="19"/>
    <x v="2"/>
    <s v="Address_3493"/>
    <x v="32"/>
    <n v="19458798346"/>
    <s v="kimberly.ramirez@kag.com"/>
    <x v="1"/>
    <n v="2605.96"/>
    <s v="2/8/2014"/>
    <s v="5/6/2023"/>
    <n v="3493"/>
    <n v="44944"/>
    <x v="1"/>
    <n v="3954.21"/>
    <n v="-1348.25"/>
    <x v="90"/>
    <n v="3493"/>
    <n v="27996.33"/>
    <x v="2"/>
    <n v="6.89"/>
    <n v="60"/>
    <s v="9/30/2020"/>
    <x v="1"/>
    <n v="3493"/>
    <x v="1"/>
    <n v="5155.21"/>
    <n v="3815.36"/>
    <n v="190.77"/>
    <s v="7/1/2023"/>
    <s v="5/27/2023"/>
    <n v="1794"/>
    <n v="3493"/>
    <s v="11/15/2023"/>
    <s v="Complaint"/>
    <s v="Pending"/>
    <s v="5/21/2023"/>
    <n v="1"/>
    <x v="3"/>
    <x v="2"/>
  </r>
  <r>
    <n v="3494"/>
    <s v="Nancy"/>
    <s v="Nelson"/>
    <n v="25"/>
    <x v="2"/>
    <s v="Address_3494"/>
    <x v="0"/>
    <n v="19458798347"/>
    <s v="nancy.nelson@kag.com"/>
    <x v="1"/>
    <n v="8427.4"/>
    <s v="4/25/2008"/>
    <s v="6/12/2023"/>
    <n v="3494"/>
    <n v="45006"/>
    <x v="2"/>
    <n v="2092.64"/>
    <n v="6334.76"/>
    <x v="73"/>
    <n v="3494"/>
    <n v="42068.33"/>
    <x v="0"/>
    <n v="2.4"/>
    <n v="48"/>
    <s v="2/19/2022"/>
    <x v="1"/>
    <n v="3494"/>
    <x v="0"/>
    <n v="1702.39"/>
    <n v="3727.95"/>
    <n v="186.4"/>
    <s v="6/23/2023"/>
    <s v="11/18/2023"/>
    <n v="5636"/>
    <n v="3494"/>
    <s v="9/4/2023"/>
    <s v="Praise"/>
    <s v="Resolved"/>
    <s v="3/11/2023"/>
    <n v="1"/>
    <x v="11"/>
    <x v="2"/>
  </r>
  <r>
    <n v="3495"/>
    <s v="Emily"/>
    <s v="Sanchez"/>
    <n v="59"/>
    <x v="2"/>
    <s v="Address_3495"/>
    <x v="15"/>
    <n v="19458798348"/>
    <s v="emily.sanchez@kag.com"/>
    <x v="0"/>
    <n v="4460.07"/>
    <s v="1/14/2018"/>
    <s v="7/4/2023"/>
    <n v="3495"/>
    <n v="45121"/>
    <x v="0"/>
    <n v="3238.94"/>
    <n v="1221.1300000000001"/>
    <x v="82"/>
    <n v="3495"/>
    <n v="30956.16"/>
    <x v="1"/>
    <n v="6.09"/>
    <n v="60"/>
    <s v="8/30/2022"/>
    <x v="2"/>
    <n v="3495"/>
    <x v="1"/>
    <n v="6135.91"/>
    <n v="217.31"/>
    <n v="10.87"/>
    <s v="10/5/2023"/>
    <s v="12/8/2023"/>
    <n v="7085"/>
    <n v="3495"/>
    <s v="5/26/2023"/>
    <s v="Complaint"/>
    <s v="Resolved"/>
    <s v="5/7/2023"/>
    <n v="1"/>
    <x v="2"/>
    <x v="1"/>
  </r>
  <r>
    <n v="3496"/>
    <s v="James"/>
    <s v="Perez"/>
    <n v="44"/>
    <x v="1"/>
    <s v="Address_3496"/>
    <x v="2"/>
    <n v="19458798349"/>
    <s v="james.perez@kag.com"/>
    <x v="0"/>
    <n v="6438.9"/>
    <s v="10/4/2010"/>
    <s v="11/13/2023"/>
    <n v="3496"/>
    <n v="45125"/>
    <x v="1"/>
    <n v="4109.37"/>
    <n v="10548.27"/>
    <x v="45"/>
    <n v="3496"/>
    <n v="43644.69"/>
    <x v="2"/>
    <n v="4.0999999999999996"/>
    <n v="36"/>
    <s v="7/25/2021"/>
    <x v="0"/>
    <n v="3496"/>
    <x v="0"/>
    <n v="7153.85"/>
    <n v="491.4"/>
    <n v="24.57"/>
    <s v="9/26/2023"/>
    <s v="1/2/2023"/>
    <n v="1794"/>
    <n v="3496"/>
    <s v="2/2/2023"/>
    <s v="Complaint"/>
    <s v="Pending"/>
    <s v="7/8/2023"/>
    <n v="1"/>
    <x v="2"/>
    <x v="0"/>
  </r>
  <r>
    <n v="3497"/>
    <s v="Linda"/>
    <s v="Campbell"/>
    <n v="19"/>
    <x v="2"/>
    <s v="Address_3497"/>
    <x v="0"/>
    <n v="19458798350"/>
    <s v="linda.campbell@kag.com"/>
    <x v="0"/>
    <n v="1681.44"/>
    <s v="10/25/2003"/>
    <s v="5/20/2023"/>
    <n v="3497"/>
    <n v="45042"/>
    <x v="0"/>
    <n v="3425.17"/>
    <n v="-1743.73"/>
    <x v="89"/>
    <n v="3497"/>
    <n v="46590.44"/>
    <x v="2"/>
    <n v="9.3800000000000008"/>
    <n v="12"/>
    <s v="9/26/2022"/>
    <x v="1"/>
    <n v="3497"/>
    <x v="1"/>
    <n v="1673.92"/>
    <n v="3712.99"/>
    <n v="185.65"/>
    <s v="9/6/2023"/>
    <s v="3/20/2023"/>
    <n v="5551"/>
    <n v="3497"/>
    <s v="3/3/2023"/>
    <s v="Praise"/>
    <s v="Resolved"/>
    <s v="4/30/2023"/>
    <n v="1"/>
    <x v="1"/>
    <x v="2"/>
  </r>
  <r>
    <n v="3498"/>
    <s v="Brian"/>
    <s v="Nelson"/>
    <n v="23"/>
    <x v="1"/>
    <s v="Address_3498"/>
    <x v="28"/>
    <n v="19458798351"/>
    <s v="brian.nelson@kag.com"/>
    <x v="0"/>
    <n v="1914.73"/>
    <s v="7/8/2021"/>
    <s v="8/31/2023"/>
    <n v="3498"/>
    <n v="44958"/>
    <x v="0"/>
    <n v="431.71"/>
    <n v="1483.02"/>
    <x v="81"/>
    <n v="3498"/>
    <n v="25882.83"/>
    <x v="0"/>
    <n v="4.66"/>
    <n v="12"/>
    <s v="4/26/2022"/>
    <x v="1"/>
    <n v="3498"/>
    <x v="2"/>
    <n v="5799.41"/>
    <n v="3134.25"/>
    <n v="156.71"/>
    <s v="10/27/2023"/>
    <s v="2/7/2023"/>
    <n v="1002"/>
    <n v="3498"/>
    <s v="9/6/2023"/>
    <s v="Suggestion"/>
    <s v="Resolved"/>
    <s v="9/26/2023"/>
    <n v="1"/>
    <x v="9"/>
    <x v="2"/>
  </r>
  <r>
    <n v="3499"/>
    <s v="Daniel"/>
    <s v="Williams"/>
    <n v="21"/>
    <x v="1"/>
    <s v="Address_3499"/>
    <x v="20"/>
    <n v="19458798352"/>
    <s v="daniel.williams@kag.com"/>
    <x v="0"/>
    <n v="9415.1200000000008"/>
    <s v="1/5/2001"/>
    <s v="2/18/2023"/>
    <n v="3499"/>
    <n v="45149"/>
    <x v="2"/>
    <n v="226.99"/>
    <n v="9188.1299999999992"/>
    <x v="62"/>
    <n v="3499"/>
    <n v="39741.65"/>
    <x v="0"/>
    <n v="7.24"/>
    <n v="48"/>
    <s v="10/16/2022"/>
    <x v="1"/>
    <n v="3499"/>
    <x v="1"/>
    <n v="9751.43"/>
    <n v="1820.23"/>
    <n v="91.01"/>
    <s v="11/18/2023"/>
    <s v="9/30/2023"/>
    <n v="8855"/>
    <n v="3499"/>
    <s v="9/13/2023"/>
    <s v="Praise"/>
    <s v="Pending"/>
    <s v="7/19/2023"/>
    <n v="1"/>
    <x v="5"/>
    <x v="2"/>
  </r>
  <r>
    <n v="3500"/>
    <s v="Timothy"/>
    <s v="Wright"/>
    <n v="38"/>
    <x v="0"/>
    <s v="Address_3500"/>
    <x v="21"/>
    <n v="19458798353"/>
    <s v="timothy.wright@kag.com"/>
    <x v="0"/>
    <n v="8430.19"/>
    <s v="12/16/2012"/>
    <s v="5/30/2023"/>
    <n v="3500"/>
    <n v="45014"/>
    <x v="2"/>
    <n v="2853.83"/>
    <n v="5576.36"/>
    <x v="23"/>
    <n v="3500"/>
    <n v="23971.96"/>
    <x v="2"/>
    <n v="6.73"/>
    <n v="48"/>
    <s v="3/7/2021"/>
    <x v="2"/>
    <n v="3500"/>
    <x v="2"/>
    <n v="1317.34"/>
    <n v="2771.72"/>
    <n v="138.59"/>
    <s v="7/13/2023"/>
    <s v="11/4/2023"/>
    <n v="2608"/>
    <n v="3500"/>
    <s v="10/1/2023"/>
    <s v="Suggestion"/>
    <s v="Resolved"/>
    <s v="8/3/2023"/>
    <n v="1"/>
    <x v="11"/>
    <x v="0"/>
  </r>
  <r>
    <n v="3501"/>
    <s v="Michelle"/>
    <s v="Lopez"/>
    <n v="18"/>
    <x v="1"/>
    <s v="Address_3501"/>
    <x v="21"/>
    <n v="19458798354"/>
    <s v="michelle.lopez@kag.com"/>
    <x v="1"/>
    <n v="7924.27"/>
    <s v="7/17/2004"/>
    <s v="3/31/2023"/>
    <n v="3501"/>
    <n v="45087"/>
    <x v="2"/>
    <n v="990.18"/>
    <n v="6934.09"/>
    <x v="83"/>
    <n v="3501"/>
    <n v="35554.5"/>
    <x v="0"/>
    <n v="3.44"/>
    <n v="24"/>
    <s v="11/21/2021"/>
    <x v="0"/>
    <n v="3501"/>
    <x v="0"/>
    <n v="2602.98"/>
    <n v="18.14"/>
    <n v="0.91"/>
    <s v="1/28/2023"/>
    <s v="11/21/2023"/>
    <n v="6998"/>
    <n v="3501"/>
    <s v="10/11/2023"/>
    <s v="Praise"/>
    <s v="Resolved"/>
    <s v="6/12/2023"/>
    <n v="1"/>
    <x v="7"/>
    <x v="2"/>
  </r>
  <r>
    <n v="3502"/>
    <s v="Barbara"/>
    <s v="White"/>
    <n v="55"/>
    <x v="0"/>
    <s v="Address_3502"/>
    <x v="3"/>
    <n v="19458798355"/>
    <s v="barbara.white@kag.com"/>
    <x v="0"/>
    <n v="3362.94"/>
    <s v="6/5/2009"/>
    <s v="11/20/2023"/>
    <n v="3502"/>
    <n v="45254"/>
    <x v="1"/>
    <n v="4920.62"/>
    <n v="-1557.68"/>
    <x v="27"/>
    <n v="3502"/>
    <n v="2837.89"/>
    <x v="2"/>
    <n v="5.82"/>
    <n v="24"/>
    <s v="8/1/2021"/>
    <x v="1"/>
    <n v="3502"/>
    <x v="0"/>
    <n v="5915.97"/>
    <n v="2155.9"/>
    <n v="107.8"/>
    <s v="7/15/2023"/>
    <s v="12/10/2023"/>
    <n v="7255"/>
    <n v="3502"/>
    <s v="5/15/2023"/>
    <s v="Complaint"/>
    <s v="Pending"/>
    <s v="11/29/2023"/>
    <n v="1"/>
    <x v="4"/>
    <x v="1"/>
  </r>
  <r>
    <n v="3503"/>
    <s v="Barbara"/>
    <s v="Jones"/>
    <n v="29"/>
    <x v="2"/>
    <s v="Address_3503"/>
    <x v="1"/>
    <n v="19458798356"/>
    <s v="barbara.jones@kag.com"/>
    <x v="0"/>
    <n v="5671.28"/>
    <s v="12/18/2020"/>
    <s v="11/23/2023"/>
    <n v="3503"/>
    <n v="45236"/>
    <x v="1"/>
    <n v="91.31"/>
    <n v="5579.97"/>
    <x v="45"/>
    <n v="3503"/>
    <n v="48378.71"/>
    <x v="2"/>
    <n v="4.6900000000000004"/>
    <n v="12"/>
    <s v="8/13/2022"/>
    <x v="1"/>
    <n v="3503"/>
    <x v="1"/>
    <n v="7413.8"/>
    <n v="835.18"/>
    <n v="41.76"/>
    <s v="10/24/2023"/>
    <s v="10/30/2023"/>
    <n v="474"/>
    <n v="3503"/>
    <s v="4/10/2023"/>
    <s v="Complaint"/>
    <s v="Pending"/>
    <s v="2/27/2023"/>
    <n v="1"/>
    <x v="4"/>
    <x v="4"/>
  </r>
  <r>
    <n v="3504"/>
    <s v="Melissa"/>
    <s v="Martin"/>
    <n v="44"/>
    <x v="0"/>
    <s v="Address_3504"/>
    <x v="5"/>
    <n v="19458798357"/>
    <s v="melissa.martin@kag.com"/>
    <x v="0"/>
    <n v="4974.18"/>
    <s v="6/30/2003"/>
    <s v="12/17/2023"/>
    <n v="3504"/>
    <n v="45029"/>
    <x v="1"/>
    <n v="3745.14"/>
    <n v="8719.32"/>
    <x v="88"/>
    <n v="3504"/>
    <n v="44822.34"/>
    <x v="2"/>
    <n v="4.37"/>
    <n v="12"/>
    <s v="1/28/2021"/>
    <x v="2"/>
    <n v="3504"/>
    <x v="0"/>
    <n v="8418.41"/>
    <n v="4829.91"/>
    <n v="241.5"/>
    <s v="4/14/2023"/>
    <s v="3/31/2023"/>
    <n v="1022"/>
    <n v="3504"/>
    <s v="6/20/2023"/>
    <s v="Praise"/>
    <s v="Pending"/>
    <s v="8/2/2023"/>
    <n v="1"/>
    <x v="1"/>
    <x v="0"/>
  </r>
  <r>
    <n v="3505"/>
    <s v="Timothy"/>
    <s v="Hill"/>
    <n v="31"/>
    <x v="2"/>
    <s v="Address_3505"/>
    <x v="21"/>
    <n v="19458798358"/>
    <s v="timothy.hill@kag.com"/>
    <x v="0"/>
    <n v="9566.68"/>
    <s v="2/24/2018"/>
    <s v="10/5/2023"/>
    <n v="3505"/>
    <n v="45224"/>
    <x v="1"/>
    <n v="221.79"/>
    <n v="9344.89"/>
    <x v="42"/>
    <n v="3505"/>
    <n v="44771.08"/>
    <x v="0"/>
    <n v="8.7799999999999994"/>
    <n v="36"/>
    <s v="3/1/2022"/>
    <x v="1"/>
    <n v="3505"/>
    <x v="1"/>
    <n v="3680.96"/>
    <n v="1584.65"/>
    <n v="79.23"/>
    <s v="9/25/2023"/>
    <s v="8/10/2023"/>
    <n v="8752"/>
    <n v="3505"/>
    <s v="6/13/2023"/>
    <s v="Complaint"/>
    <s v="Pending"/>
    <s v="9/1/2023"/>
    <n v="1"/>
    <x v="8"/>
    <x v="4"/>
  </r>
  <r>
    <n v="3506"/>
    <s v="Joseph"/>
    <s v="Hill"/>
    <n v="32"/>
    <x v="1"/>
    <s v="Address_3506"/>
    <x v="34"/>
    <n v="19458798359"/>
    <s v="joseph.hill@kag.com"/>
    <x v="0"/>
    <n v="2472.38"/>
    <s v="7/27/2000"/>
    <s v="12/25/2023"/>
    <n v="3506"/>
    <n v="45089"/>
    <x v="2"/>
    <n v="3058.25"/>
    <n v="-585.87"/>
    <x v="60"/>
    <n v="3506"/>
    <n v="14781.31"/>
    <x v="0"/>
    <n v="2.2599999999999998"/>
    <n v="48"/>
    <s v="5/5/2020"/>
    <x v="2"/>
    <n v="3506"/>
    <x v="0"/>
    <n v="4017.12"/>
    <n v="3985.23"/>
    <n v="199.26"/>
    <s v="3/12/2023"/>
    <s v="10/16/2023"/>
    <n v="3200"/>
    <n v="3506"/>
    <s v="11/4/2023"/>
    <s v="Suggestion"/>
    <s v="Pending"/>
    <s v="8/20/2023"/>
    <n v="1"/>
    <x v="7"/>
    <x v="4"/>
  </r>
  <r>
    <n v="3507"/>
    <s v="Kenneth"/>
    <s v="Gonzalez"/>
    <n v="41"/>
    <x v="0"/>
    <s v="Address_3507"/>
    <x v="16"/>
    <n v="19458798360"/>
    <s v="kenneth.gonzalez@kag.com"/>
    <x v="0"/>
    <n v="9477.61"/>
    <s v="10/11/2008"/>
    <s v="10/23/2023"/>
    <n v="3507"/>
    <n v="45028"/>
    <x v="0"/>
    <n v="2106.02"/>
    <n v="7371.59"/>
    <x v="30"/>
    <n v="3507"/>
    <n v="14875.19"/>
    <x v="1"/>
    <n v="4.6900000000000004"/>
    <n v="48"/>
    <s v="1/25/2020"/>
    <x v="0"/>
    <n v="3507"/>
    <x v="0"/>
    <n v="8100.16"/>
    <n v="635.91"/>
    <n v="31.8"/>
    <s v="1/31/2023"/>
    <s v="7/25/2023"/>
    <n v="6508"/>
    <n v="3507"/>
    <s v="6/13/2023"/>
    <s v="Complaint"/>
    <s v="Pending"/>
    <s v="10/25/2023"/>
    <n v="1"/>
    <x v="1"/>
    <x v="0"/>
  </r>
  <r>
    <n v="3508"/>
    <s v="Christopher"/>
    <s v="Green"/>
    <n v="35"/>
    <x v="2"/>
    <s v="Address_3508"/>
    <x v="2"/>
    <n v="19458798361"/>
    <s v="christopher.green@kag.com"/>
    <x v="0"/>
    <n v="7097.82"/>
    <s v="7/29/2000"/>
    <s v="5/27/2023"/>
    <n v="3508"/>
    <n v="45115"/>
    <x v="0"/>
    <n v="3167.79"/>
    <n v="3930.03"/>
    <x v="31"/>
    <n v="3508"/>
    <n v="20727.439999999999"/>
    <x v="1"/>
    <n v="1.06"/>
    <n v="12"/>
    <s v="8/18/2022"/>
    <x v="2"/>
    <n v="3508"/>
    <x v="2"/>
    <n v="4787.09"/>
    <n v="900.48"/>
    <n v="45.02"/>
    <s v="10/27/2023"/>
    <s v="6/28/2023"/>
    <n v="4998"/>
    <n v="3508"/>
    <s v="9/6/2023"/>
    <s v="Praise"/>
    <s v="Resolved"/>
    <s v="6/6/2023"/>
    <n v="1"/>
    <x v="2"/>
    <x v="4"/>
  </r>
  <r>
    <n v="3509"/>
    <s v="Sandra"/>
    <s v="Hall"/>
    <n v="34"/>
    <x v="2"/>
    <s v="Address_3509"/>
    <x v="3"/>
    <n v="19458798362"/>
    <s v="sandra.hall@kag.com"/>
    <x v="1"/>
    <n v="4195.55"/>
    <s v="9/29/2000"/>
    <s v="2/22/2023"/>
    <n v="3509"/>
    <n v="45242"/>
    <x v="0"/>
    <n v="3812.17"/>
    <n v="383.38"/>
    <x v="14"/>
    <n v="3509"/>
    <n v="44129.29"/>
    <x v="2"/>
    <n v="3.36"/>
    <n v="48"/>
    <s v="7/7/2020"/>
    <x v="0"/>
    <n v="3509"/>
    <x v="1"/>
    <n v="8882.4500000000007"/>
    <n v="3490.29"/>
    <n v="174.51"/>
    <s v="2/5/2023"/>
    <s v="1/22/2023"/>
    <n v="5929"/>
    <n v="3509"/>
    <s v="12/28/2023"/>
    <s v="Suggestion"/>
    <s v="Resolved"/>
    <s v="5/14/2023"/>
    <n v="1"/>
    <x v="4"/>
    <x v="4"/>
  </r>
  <r>
    <n v="3510"/>
    <s v="Mark"/>
    <s v="Lopez"/>
    <n v="26"/>
    <x v="0"/>
    <s v="Address_3510"/>
    <x v="15"/>
    <n v="19458798363"/>
    <s v="mark.lopez@kag.com"/>
    <x v="0"/>
    <n v="2736.91"/>
    <s v="1/23/2020"/>
    <s v="10/13/2023"/>
    <n v="3510"/>
    <n v="45176"/>
    <x v="1"/>
    <n v="175.67"/>
    <n v="2561.2399999999998"/>
    <x v="54"/>
    <n v="3510"/>
    <n v="43073.32"/>
    <x v="0"/>
    <n v="6.6"/>
    <n v="24"/>
    <s v="12/28/2022"/>
    <x v="1"/>
    <n v="3510"/>
    <x v="1"/>
    <n v="9280.2000000000007"/>
    <n v="3864.87"/>
    <n v="193.24"/>
    <s v="1/17/2023"/>
    <s v="3/5/2023"/>
    <n v="2974"/>
    <n v="3510"/>
    <s v="9/3/2023"/>
    <s v="Complaint"/>
    <s v="Pending"/>
    <s v="1/16/2023"/>
    <n v="-1"/>
    <x v="6"/>
    <x v="4"/>
  </r>
  <r>
    <n v="3511"/>
    <s v="Lisa"/>
    <s v="Gonzalez"/>
    <n v="64"/>
    <x v="0"/>
    <s v="Address_3511"/>
    <x v="30"/>
    <n v="19458798364"/>
    <s v="lisa.gonzalez@kag.com"/>
    <x v="1"/>
    <n v="7597.8"/>
    <s v="3/19/2017"/>
    <s v="6/3/2023"/>
    <n v="3511"/>
    <n v="45152"/>
    <x v="1"/>
    <n v="2611.09"/>
    <n v="4986.71"/>
    <x v="5"/>
    <n v="3511"/>
    <n v="15183.54"/>
    <x v="1"/>
    <n v="1.79"/>
    <n v="48"/>
    <s v="3/28/2021"/>
    <x v="0"/>
    <n v="3511"/>
    <x v="1"/>
    <n v="8660.17"/>
    <n v="4493.7299999999996"/>
    <n v="224.69"/>
    <s v="7/6/2023"/>
    <s v="8/21/2023"/>
    <n v="996"/>
    <n v="3511"/>
    <s v="11/18/2023"/>
    <s v="Complaint"/>
    <s v="Pending"/>
    <s v="2/28/2023"/>
    <n v="1"/>
    <x v="5"/>
    <x v="3"/>
  </r>
  <r>
    <n v="3512"/>
    <s v="Michelle"/>
    <s v="Martinez"/>
    <n v="35"/>
    <x v="2"/>
    <s v="Address_3512"/>
    <x v="28"/>
    <n v="19458798365"/>
    <s v="michelle.martinez@kag.com"/>
    <x v="0"/>
    <n v="8247.06"/>
    <s v="10/19/2009"/>
    <s v="5/30/2023"/>
    <n v="3512"/>
    <n v="45050"/>
    <x v="1"/>
    <n v="4712.28"/>
    <n v="3534.78"/>
    <x v="10"/>
    <n v="3512"/>
    <n v="27547.03"/>
    <x v="1"/>
    <n v="3.44"/>
    <n v="24"/>
    <s v="12/6/2022"/>
    <x v="1"/>
    <n v="3512"/>
    <x v="1"/>
    <n v="1755.57"/>
    <n v="3472.03"/>
    <n v="173.6"/>
    <s v="11/6/2023"/>
    <s v="11/10/2023"/>
    <n v="2700"/>
    <n v="3512"/>
    <s v="10/24/2023"/>
    <s v="Praise"/>
    <s v="Resolved"/>
    <s v="10/6/2023"/>
    <n v="1"/>
    <x v="10"/>
    <x v="4"/>
  </r>
  <r>
    <n v="3513"/>
    <s v="Charles"/>
    <s v="Allen"/>
    <n v="35"/>
    <x v="2"/>
    <s v="Address_3513"/>
    <x v="31"/>
    <n v="19458798366"/>
    <s v="charles.allen@kag.com"/>
    <x v="1"/>
    <n v="3639.52"/>
    <s v="7/15/2020"/>
    <s v="3/2/2023"/>
    <n v="3513"/>
    <n v="45231"/>
    <x v="0"/>
    <n v="1096.74"/>
    <n v="2542.7800000000002"/>
    <x v="54"/>
    <n v="3513"/>
    <n v="24283.34"/>
    <x v="2"/>
    <n v="8.92"/>
    <n v="60"/>
    <s v="10/9/2020"/>
    <x v="2"/>
    <n v="3513"/>
    <x v="1"/>
    <n v="5858.05"/>
    <n v="3537.92"/>
    <n v="176.9"/>
    <s v="6/27/2023"/>
    <s v="10/9/2023"/>
    <n v="9866"/>
    <n v="3513"/>
    <s v="11/5/2023"/>
    <s v="Suggestion"/>
    <s v="Pending"/>
    <s v="2/9/2023"/>
    <n v="1"/>
    <x v="4"/>
    <x v="4"/>
  </r>
  <r>
    <n v="3514"/>
    <s v="Donna"/>
    <s v="Flores"/>
    <n v="22"/>
    <x v="1"/>
    <s v="Address_3514"/>
    <x v="36"/>
    <n v="19458798367"/>
    <s v="donna.flores@kag.com"/>
    <x v="1"/>
    <n v="1801.61"/>
    <s v="1/13/2018"/>
    <s v="3/14/2023"/>
    <n v="3514"/>
    <n v="45205"/>
    <x v="1"/>
    <n v="396.57"/>
    <n v="2198.1799999999998"/>
    <x v="13"/>
    <n v="3514"/>
    <n v="32883.08"/>
    <x v="2"/>
    <n v="7.23"/>
    <n v="48"/>
    <s v="12/2/2021"/>
    <x v="0"/>
    <n v="3514"/>
    <x v="1"/>
    <n v="9515.99"/>
    <n v="1162.97"/>
    <n v="58.15"/>
    <s v="4/28/2023"/>
    <s v="6/12/2023"/>
    <n v="5895"/>
    <n v="3514"/>
    <s v="10/17/2023"/>
    <s v="Complaint"/>
    <s v="Resolved"/>
    <s v="10/15/2023"/>
    <n v="1"/>
    <x v="8"/>
    <x v="2"/>
  </r>
  <r>
    <n v="3515"/>
    <s v="Sarah"/>
    <s v="Thomas"/>
    <n v="65"/>
    <x v="2"/>
    <s v="Address_3515"/>
    <x v="9"/>
    <n v="19458798368"/>
    <s v="sarah.thomas@kag.com"/>
    <x v="1"/>
    <n v="4973.22"/>
    <s v="6/22/2010"/>
    <s v="10/29/2023"/>
    <n v="3515"/>
    <n v="45250"/>
    <x v="0"/>
    <n v="3857.12"/>
    <n v="8830.34"/>
    <x v="36"/>
    <n v="3515"/>
    <n v="11481.1"/>
    <x v="0"/>
    <n v="1.63"/>
    <n v="60"/>
    <s v="8/5/2021"/>
    <x v="1"/>
    <n v="3515"/>
    <x v="1"/>
    <n v="9673.49"/>
    <n v="4729.59"/>
    <n v="236.48"/>
    <s v="7/26/2023"/>
    <s v="11/28/2023"/>
    <n v="5006"/>
    <n v="3515"/>
    <s v="11/20/2023"/>
    <s v="Complaint"/>
    <s v="Resolved"/>
    <s v="8/3/2023"/>
    <n v="1"/>
    <x v="4"/>
    <x v="3"/>
  </r>
  <r>
    <n v="3516"/>
    <s v="Mark"/>
    <s v="Hall"/>
    <n v="26"/>
    <x v="0"/>
    <s v="Address_3516"/>
    <x v="26"/>
    <n v="19458798369"/>
    <s v="mark.hall@kag.com"/>
    <x v="1"/>
    <n v="4738.17"/>
    <s v="10/19/2010"/>
    <s v="2/27/2023"/>
    <n v="3516"/>
    <n v="45217"/>
    <x v="1"/>
    <n v="3709.79"/>
    <n v="1028.3800000000001"/>
    <x v="7"/>
    <n v="3516"/>
    <n v="5167.4799999999996"/>
    <x v="1"/>
    <n v="9.93"/>
    <n v="12"/>
    <s v="7/14/2021"/>
    <x v="2"/>
    <n v="3516"/>
    <x v="2"/>
    <n v="5734.74"/>
    <n v="3563.8"/>
    <n v="178.19"/>
    <s v="3/9/2023"/>
    <s v="1/2/2023"/>
    <n v="4419"/>
    <n v="3516"/>
    <s v="1/8/2023"/>
    <s v="Complaint"/>
    <s v="Resolved"/>
    <s v="1/3/2023"/>
    <n v="1"/>
    <x v="8"/>
    <x v="4"/>
  </r>
  <r>
    <n v="3517"/>
    <s v="Patricia"/>
    <s v="Wright"/>
    <n v="52"/>
    <x v="2"/>
    <s v="Address_3517"/>
    <x v="9"/>
    <n v="19458798370"/>
    <s v="patricia.wright@kag.com"/>
    <x v="0"/>
    <n v="7281.49"/>
    <s v="1/14/2003"/>
    <s v="1/29/2023"/>
    <n v="3517"/>
    <n v="45204"/>
    <x v="0"/>
    <n v="1956.87"/>
    <n v="9238.36"/>
    <x v="81"/>
    <n v="3517"/>
    <n v="2335.5"/>
    <x v="2"/>
    <n v="9.51"/>
    <n v="48"/>
    <s v="11/12/2020"/>
    <x v="2"/>
    <n v="3517"/>
    <x v="2"/>
    <n v="4894.3"/>
    <n v="887.2"/>
    <n v="44.36"/>
    <s v="7/5/2023"/>
    <s v="10/21/2023"/>
    <n v="2566"/>
    <n v="3517"/>
    <s v="3/23/2023"/>
    <s v="Suggestion"/>
    <s v="Pending"/>
    <s v="9/19/2023"/>
    <n v="1"/>
    <x v="8"/>
    <x v="1"/>
  </r>
  <r>
    <n v="3518"/>
    <s v="John"/>
    <s v="Williams"/>
    <n v="61"/>
    <x v="2"/>
    <s v="Address_3518"/>
    <x v="1"/>
    <n v="19458798371"/>
    <s v="john.williams@kag.com"/>
    <x v="1"/>
    <n v="9734.5300000000007"/>
    <s v="5/22/2008"/>
    <s v="8/12/2023"/>
    <n v="3518"/>
    <n v="45084"/>
    <x v="1"/>
    <n v="4152.93"/>
    <n v="5581.6"/>
    <x v="50"/>
    <n v="3518"/>
    <n v="19689.45"/>
    <x v="1"/>
    <n v="2.2799999999999998"/>
    <n v="36"/>
    <s v="5/5/2022"/>
    <x v="1"/>
    <n v="3518"/>
    <x v="0"/>
    <n v="2696.65"/>
    <n v="3244.81"/>
    <n v="162.24"/>
    <s v="3/21/2023"/>
    <s v="3/9/2023"/>
    <n v="8127"/>
    <n v="3518"/>
    <s v="7/6/2023"/>
    <s v="Praise"/>
    <s v="Pending"/>
    <s v="5/12/2023"/>
    <n v="1"/>
    <x v="7"/>
    <x v="3"/>
  </r>
  <r>
    <n v="3519"/>
    <s v="Betty"/>
    <s v="Jones"/>
    <n v="63"/>
    <x v="0"/>
    <s v="Address_3519"/>
    <x v="31"/>
    <n v="19458798372"/>
    <s v="betty.jones@kag.com"/>
    <x v="0"/>
    <n v="5359.69"/>
    <s v="8/17/2008"/>
    <s v="2/22/2023"/>
    <n v="3519"/>
    <n v="44929"/>
    <x v="2"/>
    <n v="2724.07"/>
    <n v="2635.62"/>
    <x v="66"/>
    <n v="3519"/>
    <n v="47383.98"/>
    <x v="0"/>
    <n v="9.3000000000000007"/>
    <n v="36"/>
    <s v="12/8/2020"/>
    <x v="2"/>
    <n v="3519"/>
    <x v="1"/>
    <n v="9974.58"/>
    <n v="4048.04"/>
    <n v="202.4"/>
    <s v="11/24/2023"/>
    <s v="2/13/2023"/>
    <n v="2292"/>
    <n v="3519"/>
    <s v="3/24/2023"/>
    <s v="Praise"/>
    <s v="Resolved"/>
    <s v="4/11/2023"/>
    <n v="1"/>
    <x v="3"/>
    <x v="3"/>
  </r>
  <r>
    <n v="3520"/>
    <s v="Betty"/>
    <s v="Sanchez"/>
    <n v="18"/>
    <x v="1"/>
    <s v="Address_3520"/>
    <x v="27"/>
    <n v="19458798373"/>
    <s v="betty.sanchez@kag.com"/>
    <x v="0"/>
    <n v="7344.02"/>
    <s v="4/18/2022"/>
    <s v="6/8/2023"/>
    <n v="3520"/>
    <n v="45257"/>
    <x v="1"/>
    <n v="2382.0500000000002"/>
    <n v="4961.97"/>
    <x v="11"/>
    <n v="3520"/>
    <n v="34555.9"/>
    <x v="0"/>
    <n v="5.95"/>
    <n v="60"/>
    <s v="3/31/2021"/>
    <x v="1"/>
    <n v="3520"/>
    <x v="2"/>
    <n v="6578.78"/>
    <n v="2316.4899999999998"/>
    <n v="115.82"/>
    <s v="7/4/2023"/>
    <s v="2/19/2023"/>
    <n v="8809"/>
    <n v="3520"/>
    <s v="3/26/2023"/>
    <s v="Complaint"/>
    <s v="Resolved"/>
    <s v="5/13/2023"/>
    <n v="1"/>
    <x v="4"/>
    <x v="2"/>
  </r>
  <r>
    <n v="3521"/>
    <s v="Patricia"/>
    <s v="Hernandez"/>
    <n v="58"/>
    <x v="2"/>
    <s v="Address_3521"/>
    <x v="18"/>
    <n v="19458798374"/>
    <s v="patricia.hernandez@kag.com"/>
    <x v="0"/>
    <n v="3570.74"/>
    <s v="9/11/2003"/>
    <s v="10/15/2023"/>
    <n v="3521"/>
    <n v="44936"/>
    <x v="0"/>
    <n v="4111.0600000000004"/>
    <n v="-540.32000000000005"/>
    <x v="11"/>
    <n v="3521"/>
    <n v="37707.379999999997"/>
    <x v="1"/>
    <n v="9.36"/>
    <n v="36"/>
    <s v="12/13/2020"/>
    <x v="2"/>
    <n v="3521"/>
    <x v="1"/>
    <n v="1718.83"/>
    <n v="1687.97"/>
    <n v="84.4"/>
    <s v="2/26/2023"/>
    <s v="3/25/2023"/>
    <n v="2382"/>
    <n v="3521"/>
    <s v="12/12/2023"/>
    <s v="Praise"/>
    <s v="Resolved"/>
    <s v="9/16/2023"/>
    <n v="1"/>
    <x v="3"/>
    <x v="1"/>
  </r>
  <r>
    <n v="3522"/>
    <s v="Lisa"/>
    <s v="Miller"/>
    <n v="26"/>
    <x v="0"/>
    <s v="Address_3522"/>
    <x v="13"/>
    <n v="19458798375"/>
    <s v="lisa.miller@kag.com"/>
    <x v="0"/>
    <n v="6035.79"/>
    <s v="6/14/2022"/>
    <s v="1/9/2023"/>
    <n v="3522"/>
    <n v="44993"/>
    <x v="0"/>
    <n v="499.72"/>
    <n v="5536.07"/>
    <x v="32"/>
    <n v="3522"/>
    <n v="47313.02"/>
    <x v="0"/>
    <n v="9.7100000000000009"/>
    <n v="24"/>
    <s v="1/24/2022"/>
    <x v="2"/>
    <n v="3522"/>
    <x v="0"/>
    <n v="8893.6299999999992"/>
    <n v="4298.4799999999996"/>
    <n v="214.92"/>
    <s v="7/9/2023"/>
    <s v="6/2/2023"/>
    <n v="3073"/>
    <n v="3522"/>
    <s v="9/17/2023"/>
    <s v="Praise"/>
    <s v="Resolved"/>
    <s v="1/19/2023"/>
    <n v="1"/>
    <x v="11"/>
    <x v="4"/>
  </r>
  <r>
    <n v="3523"/>
    <s v="Barbara"/>
    <s v="Martinez"/>
    <n v="49"/>
    <x v="0"/>
    <s v="Address_3523"/>
    <x v="31"/>
    <n v="19458798376"/>
    <s v="barbara.martinez@kag.com"/>
    <x v="1"/>
    <n v="1241.75"/>
    <s v="7/31/2009"/>
    <s v="2/6/2023"/>
    <n v="3523"/>
    <n v="45095"/>
    <x v="0"/>
    <n v="1127.26"/>
    <n v="2369.0100000000002"/>
    <x v="85"/>
    <n v="3523"/>
    <n v="21680.53"/>
    <x v="2"/>
    <n v="7.24"/>
    <n v="12"/>
    <s v="5/13/2022"/>
    <x v="0"/>
    <n v="3523"/>
    <x v="1"/>
    <n v="6910.07"/>
    <n v="4273.92"/>
    <n v="213.7"/>
    <s v="7/25/2023"/>
    <s v="10/4/2023"/>
    <n v="1023"/>
    <n v="3523"/>
    <s v="9/22/2023"/>
    <s v="Complaint"/>
    <s v="Resolved"/>
    <s v="4/4/2023"/>
    <n v="1"/>
    <x v="7"/>
    <x v="1"/>
  </r>
  <r>
    <n v="3524"/>
    <s v="Brian"/>
    <s v="Adams"/>
    <n v="37"/>
    <x v="0"/>
    <s v="Address_3524"/>
    <x v="11"/>
    <n v="19458798377"/>
    <s v="brian.adams@kag.com"/>
    <x v="0"/>
    <n v="8167.85"/>
    <s v="9/27/2011"/>
    <s v="9/21/2023"/>
    <n v="3524"/>
    <n v="44976"/>
    <x v="2"/>
    <n v="2226.2399999999998"/>
    <n v="5941.61"/>
    <x v="89"/>
    <n v="3524"/>
    <n v="24244.03"/>
    <x v="0"/>
    <n v="3.62"/>
    <n v="24"/>
    <s v="9/11/2020"/>
    <x v="2"/>
    <n v="3524"/>
    <x v="1"/>
    <n v="3985.29"/>
    <n v="3926.34"/>
    <n v="196.32"/>
    <s v="12/24/2023"/>
    <s v="11/23/2023"/>
    <n v="9937"/>
    <n v="3524"/>
    <s v="11/20/2023"/>
    <s v="Suggestion"/>
    <s v="Pending"/>
    <s v="3/7/2023"/>
    <n v="1"/>
    <x v="9"/>
    <x v="0"/>
  </r>
  <r>
    <n v="3525"/>
    <s v="Michael"/>
    <s v="King"/>
    <n v="30"/>
    <x v="0"/>
    <s v="Address_3525"/>
    <x v="20"/>
    <n v="19458798378"/>
    <s v="michael.king@kag.com"/>
    <x v="1"/>
    <n v="3508.81"/>
    <s v="7/23/2012"/>
    <s v="3/9/2023"/>
    <n v="3525"/>
    <n v="45053"/>
    <x v="2"/>
    <n v="436.31"/>
    <n v="3945.12"/>
    <x v="6"/>
    <n v="3525"/>
    <n v="18617.509999999998"/>
    <x v="0"/>
    <n v="9.32"/>
    <n v="12"/>
    <s v="4/2/2020"/>
    <x v="0"/>
    <n v="3525"/>
    <x v="1"/>
    <n v="2666.96"/>
    <n v="1024.52"/>
    <n v="51.23"/>
    <s v="3/26/2023"/>
    <s v="11/10/2023"/>
    <n v="6842"/>
    <n v="3525"/>
    <s v="7/10/2023"/>
    <s v="Praise"/>
    <s v="Resolved"/>
    <s v="6/7/2023"/>
    <n v="1"/>
    <x v="10"/>
    <x v="4"/>
  </r>
  <r>
    <n v="3526"/>
    <s v="Lisa"/>
    <s v="Williams"/>
    <n v="57"/>
    <x v="1"/>
    <s v="Address_3526"/>
    <x v="28"/>
    <n v="19458798379"/>
    <s v="lisa.williams@kag.com"/>
    <x v="1"/>
    <n v="892.41"/>
    <s v="7/23/2021"/>
    <s v="11/4/2023"/>
    <n v="3526"/>
    <n v="45123"/>
    <x v="0"/>
    <n v="4979.3999999999996"/>
    <n v="-4086.99"/>
    <x v="95"/>
    <n v="3526"/>
    <n v="9887.26"/>
    <x v="2"/>
    <n v="6.16"/>
    <n v="36"/>
    <s v="7/24/2021"/>
    <x v="1"/>
    <n v="3526"/>
    <x v="1"/>
    <n v="6985.87"/>
    <n v="2799.87"/>
    <n v="139.99"/>
    <s v="12/7/2023"/>
    <s v="2/11/2023"/>
    <n v="9442"/>
    <n v="3526"/>
    <s v="2/11/2023"/>
    <s v="Suggestion"/>
    <s v="Resolved"/>
    <s v="2/24/2023"/>
    <n v="1"/>
    <x v="2"/>
    <x v="1"/>
  </r>
  <r>
    <n v="3527"/>
    <s v="Amanda"/>
    <s v="Davis"/>
    <n v="28"/>
    <x v="0"/>
    <s v="Address_3527"/>
    <x v="16"/>
    <n v="19458798380"/>
    <s v="amanda.davis@kag.com"/>
    <x v="0"/>
    <n v="9906.56"/>
    <s v="9/28/2014"/>
    <s v="10/29/2023"/>
    <n v="3527"/>
    <n v="44941"/>
    <x v="0"/>
    <n v="1574.52"/>
    <n v="11481.08"/>
    <x v="44"/>
    <n v="3527"/>
    <n v="38553.300000000003"/>
    <x v="0"/>
    <n v="4.07"/>
    <n v="12"/>
    <s v="9/21/2020"/>
    <x v="1"/>
    <n v="3527"/>
    <x v="2"/>
    <n v="1085.3800000000001"/>
    <n v="2200.44"/>
    <n v="110.02"/>
    <s v="2/12/2023"/>
    <s v="9/29/2023"/>
    <n v="7099"/>
    <n v="3527"/>
    <s v="4/13/2023"/>
    <s v="Suggestion"/>
    <s v="Pending"/>
    <s v="4/5/2023"/>
    <n v="1"/>
    <x v="3"/>
    <x v="4"/>
  </r>
  <r>
    <n v="3528"/>
    <s v="Mary"/>
    <s v="Walker"/>
    <n v="63"/>
    <x v="2"/>
    <s v="Address_3528"/>
    <x v="5"/>
    <n v="19458798381"/>
    <s v="mary.walker@kag.com"/>
    <x v="0"/>
    <n v="9027.7000000000007"/>
    <s v="12/15/2018"/>
    <s v="9/30/2023"/>
    <n v="3528"/>
    <n v="45048"/>
    <x v="0"/>
    <n v="4739.25"/>
    <n v="4288.45"/>
    <x v="69"/>
    <n v="3528"/>
    <n v="45427.6"/>
    <x v="1"/>
    <n v="5.14"/>
    <n v="24"/>
    <s v="8/30/2021"/>
    <x v="1"/>
    <n v="3528"/>
    <x v="2"/>
    <n v="8776.2999999999993"/>
    <n v="3487.93"/>
    <n v="174.4"/>
    <s v="4/23/2023"/>
    <s v="8/12/2023"/>
    <n v="5326"/>
    <n v="3528"/>
    <s v="2/4/2023"/>
    <s v="Praise"/>
    <s v="Pending"/>
    <s v="2/2/2023"/>
    <n v="1"/>
    <x v="10"/>
    <x v="3"/>
  </r>
  <r>
    <n v="3529"/>
    <s v="Nancy"/>
    <s v="Hernandez"/>
    <n v="65"/>
    <x v="1"/>
    <s v="Address_3529"/>
    <x v="18"/>
    <n v="19458798382"/>
    <s v="nancy.hernandez@kag.com"/>
    <x v="1"/>
    <n v="2054.59"/>
    <s v="6/21/2019"/>
    <s v="1/21/2023"/>
    <n v="3529"/>
    <n v="44974"/>
    <x v="1"/>
    <n v="2377.5100000000002"/>
    <n v="-322.92"/>
    <x v="55"/>
    <n v="3529"/>
    <n v="40879.9"/>
    <x v="2"/>
    <n v="4.66"/>
    <n v="60"/>
    <s v="5/12/2022"/>
    <x v="1"/>
    <n v="3529"/>
    <x v="1"/>
    <n v="6667.35"/>
    <n v="4475.74"/>
    <n v="223.79"/>
    <s v="2/11/2023"/>
    <s v="6/1/2023"/>
    <n v="4480"/>
    <n v="3529"/>
    <s v="11/6/2023"/>
    <s v="Praise"/>
    <s v="Resolved"/>
    <s v="3/9/2023"/>
    <n v="1"/>
    <x v="9"/>
    <x v="3"/>
  </r>
  <r>
    <n v="3530"/>
    <s v="Kimberly"/>
    <s v="Hall"/>
    <n v="60"/>
    <x v="0"/>
    <s v="Address_3530"/>
    <x v="7"/>
    <n v="19458798383"/>
    <s v="kimberly.hall@kag.com"/>
    <x v="1"/>
    <n v="3695.7"/>
    <s v="4/15/2020"/>
    <s v="2/17/2023"/>
    <n v="3530"/>
    <n v="45040"/>
    <x v="0"/>
    <n v="4623.3500000000004"/>
    <n v="8319.0499999999993"/>
    <x v="35"/>
    <n v="3530"/>
    <n v="3338.29"/>
    <x v="2"/>
    <n v="9.42"/>
    <n v="60"/>
    <s v="12/9/2021"/>
    <x v="2"/>
    <n v="3530"/>
    <x v="1"/>
    <n v="2911.54"/>
    <n v="1234.3599999999999"/>
    <n v="61.72"/>
    <s v="2/6/2023"/>
    <s v="11/4/2023"/>
    <n v="8736"/>
    <n v="3530"/>
    <s v="9/29/2023"/>
    <s v="Praise"/>
    <s v="Resolved"/>
    <s v="12/25/2023"/>
    <n v="1"/>
    <x v="1"/>
    <x v="1"/>
  </r>
  <r>
    <n v="3531"/>
    <s v="Anthony"/>
    <s v="Miller"/>
    <n v="68"/>
    <x v="2"/>
    <s v="Address_3531"/>
    <x v="23"/>
    <n v="19458798384"/>
    <s v="anthony.miller@kag.com"/>
    <x v="1"/>
    <n v="9373.51"/>
    <s v="8/10/2019"/>
    <s v="9/22/2023"/>
    <n v="3531"/>
    <n v="44932"/>
    <x v="1"/>
    <n v="2205.52"/>
    <n v="11579.03"/>
    <x v="10"/>
    <n v="3531"/>
    <n v="15658.09"/>
    <x v="1"/>
    <n v="8.3800000000000008"/>
    <n v="48"/>
    <s v="3/1/2022"/>
    <x v="1"/>
    <n v="3531"/>
    <x v="1"/>
    <n v="7256.36"/>
    <n v="1550.19"/>
    <n v="77.510000000000005"/>
    <s v="1/23/2023"/>
    <s v="11/9/2023"/>
    <n v="9000"/>
    <n v="3531"/>
    <s v="3/22/2023"/>
    <s v="Praise"/>
    <s v="Pending"/>
    <s v="5/18/2023"/>
    <n v="1"/>
    <x v="3"/>
    <x v="3"/>
  </r>
  <r>
    <n v="3532"/>
    <s v="Kenneth"/>
    <s v="Hall"/>
    <n v="59"/>
    <x v="1"/>
    <s v="Address_3532"/>
    <x v="39"/>
    <n v="19458798385"/>
    <s v="kenneth.hall@kag.com"/>
    <x v="0"/>
    <n v="7983.65"/>
    <s v="11/7/2001"/>
    <s v="9/9/2023"/>
    <n v="3532"/>
    <n v="44930"/>
    <x v="2"/>
    <n v="4075.48"/>
    <n v="3908.17"/>
    <x v="23"/>
    <n v="3532"/>
    <n v="30012.19"/>
    <x v="1"/>
    <n v="1.28"/>
    <n v="24"/>
    <s v="5/27/2022"/>
    <x v="2"/>
    <n v="3532"/>
    <x v="1"/>
    <n v="3367.87"/>
    <n v="1182.5"/>
    <n v="59.12"/>
    <s v="7/23/2023"/>
    <s v="11/26/2023"/>
    <n v="6532"/>
    <n v="3532"/>
    <s v="11/19/2023"/>
    <s v="Suggestion"/>
    <s v="Resolved"/>
    <s v="1/1/2023"/>
    <n v="1"/>
    <x v="3"/>
    <x v="1"/>
  </r>
  <r>
    <n v="3533"/>
    <s v="James"/>
    <s v="Johnson"/>
    <n v="43"/>
    <x v="2"/>
    <s v="Address_3533"/>
    <x v="3"/>
    <n v="19458798386"/>
    <s v="james.johnson@kag.com"/>
    <x v="1"/>
    <n v="9073.48"/>
    <s v="8/4/2007"/>
    <s v="1/5/2023"/>
    <n v="3533"/>
    <n v="45205"/>
    <x v="2"/>
    <n v="3757.98"/>
    <n v="5315.5"/>
    <x v="74"/>
    <n v="3533"/>
    <n v="17032.07"/>
    <x v="2"/>
    <n v="1.0900000000000001"/>
    <n v="24"/>
    <s v="11/25/2021"/>
    <x v="2"/>
    <n v="3533"/>
    <x v="0"/>
    <n v="8961.7000000000007"/>
    <n v="3783.58"/>
    <n v="189.18"/>
    <s v="10/12/2023"/>
    <s v="8/22/2023"/>
    <n v="2135"/>
    <n v="3533"/>
    <s v="10/19/2023"/>
    <s v="Praise"/>
    <s v="Resolved"/>
    <s v="8/25/2023"/>
    <n v="1"/>
    <x v="8"/>
    <x v="0"/>
  </r>
  <r>
    <n v="3534"/>
    <s v="Linda"/>
    <s v="Garcia"/>
    <n v="57"/>
    <x v="1"/>
    <s v="Address_3534"/>
    <x v="22"/>
    <n v="19458798387"/>
    <s v="linda.garcia@kag.com"/>
    <x v="0"/>
    <n v="5669.24"/>
    <s v="10/15/2003"/>
    <s v="1/6/2023"/>
    <n v="3534"/>
    <n v="45099"/>
    <x v="0"/>
    <n v="4735.01"/>
    <n v="10404.25"/>
    <x v="74"/>
    <n v="3534"/>
    <n v="8355.83"/>
    <x v="1"/>
    <n v="1.62"/>
    <n v="60"/>
    <s v="3/25/2020"/>
    <x v="1"/>
    <n v="3534"/>
    <x v="1"/>
    <n v="6956.35"/>
    <n v="2484.86"/>
    <n v="124.24"/>
    <s v="5/4/2023"/>
    <s v="8/4/2023"/>
    <n v="7240"/>
    <n v="3534"/>
    <s v="2/5/2023"/>
    <s v="Complaint"/>
    <s v="Resolved"/>
    <s v="12/19/2023"/>
    <n v="1"/>
    <x v="7"/>
    <x v="1"/>
  </r>
  <r>
    <n v="3535"/>
    <s v="Daniel"/>
    <s v="Green"/>
    <n v="28"/>
    <x v="0"/>
    <s v="Address_3535"/>
    <x v="32"/>
    <n v="19458798388"/>
    <s v="daniel.green@kag.com"/>
    <x v="1"/>
    <n v="2506.85"/>
    <s v="5/13/2001"/>
    <s v="8/18/2023"/>
    <n v="3535"/>
    <n v="45247"/>
    <x v="2"/>
    <n v="3190.88"/>
    <n v="5697.73"/>
    <x v="50"/>
    <n v="3535"/>
    <n v="27379.79"/>
    <x v="2"/>
    <n v="6.49"/>
    <n v="36"/>
    <s v="2/26/2022"/>
    <x v="1"/>
    <n v="3535"/>
    <x v="2"/>
    <n v="8976.7800000000007"/>
    <n v="2381.6"/>
    <n v="119.08"/>
    <s v="12/30/2023"/>
    <s v="2/3/2023"/>
    <n v="3898"/>
    <n v="3535"/>
    <s v="11/6/2023"/>
    <s v="Praise"/>
    <s v="Resolved"/>
    <s v="6/5/2023"/>
    <n v="1"/>
    <x v="4"/>
    <x v="4"/>
  </r>
  <r>
    <n v="3536"/>
    <s v="Donna"/>
    <s v="Young"/>
    <n v="42"/>
    <x v="2"/>
    <s v="Address_3536"/>
    <x v="28"/>
    <n v="19458798389"/>
    <s v="donna.young@kag.com"/>
    <x v="1"/>
    <n v="2347.83"/>
    <s v="5/17/2018"/>
    <s v="2/15/2023"/>
    <n v="3536"/>
    <n v="44982"/>
    <x v="1"/>
    <n v="1143.1500000000001"/>
    <n v="1204.68"/>
    <x v="55"/>
    <n v="3536"/>
    <n v="26553.119999999999"/>
    <x v="2"/>
    <n v="8.33"/>
    <n v="60"/>
    <s v="5/26/2022"/>
    <x v="1"/>
    <n v="3536"/>
    <x v="1"/>
    <n v="7568.3"/>
    <n v="2477.5500000000002"/>
    <n v="123.88"/>
    <s v="11/5/2023"/>
    <s v="7/29/2023"/>
    <n v="4795"/>
    <n v="3536"/>
    <s v="7/4/2023"/>
    <s v="Suggestion"/>
    <s v="Resolved"/>
    <s v="11/11/2023"/>
    <n v="-1"/>
    <x v="9"/>
    <x v="0"/>
  </r>
  <r>
    <n v="3537"/>
    <s v="Jennifer"/>
    <s v="Martin"/>
    <n v="57"/>
    <x v="0"/>
    <s v="Address_3537"/>
    <x v="20"/>
    <n v="19458798390"/>
    <s v="jennifer.martin@kag.com"/>
    <x v="0"/>
    <n v="5304.13"/>
    <s v="3/16/2020"/>
    <s v="4/7/2023"/>
    <n v="3537"/>
    <n v="44941"/>
    <x v="1"/>
    <n v="2714.09"/>
    <n v="8018.22"/>
    <x v="46"/>
    <n v="3537"/>
    <n v="35784.82"/>
    <x v="2"/>
    <n v="5.63"/>
    <n v="48"/>
    <s v="2/26/2020"/>
    <x v="2"/>
    <n v="3537"/>
    <x v="1"/>
    <n v="4548.22"/>
    <n v="1540.23"/>
    <n v="77.010000000000005"/>
    <s v="7/4/2023"/>
    <s v="12/31/2023"/>
    <n v="9643"/>
    <n v="3537"/>
    <s v="8/28/2023"/>
    <s v="Complaint"/>
    <s v="Pending"/>
    <s v="12/16/2023"/>
    <n v="1"/>
    <x v="3"/>
    <x v="1"/>
  </r>
  <r>
    <n v="3538"/>
    <s v="Lisa"/>
    <s v="King"/>
    <n v="42"/>
    <x v="1"/>
    <s v="Address_3538"/>
    <x v="16"/>
    <n v="19458798391"/>
    <s v="lisa.king@kag.com"/>
    <x v="1"/>
    <n v="9247.6"/>
    <s v="1/28/2005"/>
    <s v="4/22/2023"/>
    <n v="3538"/>
    <n v="45017"/>
    <x v="0"/>
    <n v="737.91"/>
    <n v="8509.69"/>
    <x v="80"/>
    <n v="3538"/>
    <n v="49993.49"/>
    <x v="2"/>
    <n v="5.81"/>
    <n v="48"/>
    <s v="7/4/2022"/>
    <x v="2"/>
    <n v="3538"/>
    <x v="0"/>
    <n v="8339.82"/>
    <n v="1144.18"/>
    <n v="57.21"/>
    <s v="6/28/2023"/>
    <s v="8/5/2023"/>
    <n v="6464"/>
    <n v="3538"/>
    <s v="2/6/2023"/>
    <s v="Praise"/>
    <s v="Pending"/>
    <s v="11/13/2023"/>
    <n v="1"/>
    <x v="1"/>
    <x v="0"/>
  </r>
  <r>
    <n v="3539"/>
    <s v="Matthew"/>
    <s v="Roberts"/>
    <n v="37"/>
    <x v="0"/>
    <s v="Address_3539"/>
    <x v="22"/>
    <n v="19458798392"/>
    <s v="matthew.roberts@kag.com"/>
    <x v="0"/>
    <n v="6352.71"/>
    <s v="12/5/2002"/>
    <s v="7/26/2023"/>
    <n v="3539"/>
    <n v="45131"/>
    <x v="0"/>
    <n v="1681"/>
    <n v="8033.71"/>
    <x v="7"/>
    <n v="3539"/>
    <n v="32763.68"/>
    <x v="2"/>
    <n v="3.16"/>
    <n v="24"/>
    <s v="1/14/2021"/>
    <x v="1"/>
    <n v="3539"/>
    <x v="1"/>
    <n v="8346.36"/>
    <n v="4017.54"/>
    <n v="200.88"/>
    <s v="12/26/2023"/>
    <s v="2/8/2023"/>
    <n v="4209"/>
    <n v="3539"/>
    <s v="11/9/2023"/>
    <s v="Complaint"/>
    <s v="Resolved"/>
    <s v="9/22/2023"/>
    <n v="1"/>
    <x v="2"/>
    <x v="0"/>
  </r>
  <r>
    <n v="3540"/>
    <s v="Karen"/>
    <s v="Thomas"/>
    <n v="59"/>
    <x v="0"/>
    <s v="Address_3540"/>
    <x v="5"/>
    <n v="19458798393"/>
    <s v="karen.thomas@kag.com"/>
    <x v="1"/>
    <n v="440.47"/>
    <s v="9/16/2011"/>
    <s v="12/23/2023"/>
    <n v="3540"/>
    <n v="45173"/>
    <x v="2"/>
    <n v="3948.05"/>
    <n v="-3507.58"/>
    <x v="76"/>
    <n v="3540"/>
    <n v="16527.39"/>
    <x v="2"/>
    <n v="5.13"/>
    <n v="24"/>
    <s v="7/23/2020"/>
    <x v="0"/>
    <n v="3540"/>
    <x v="0"/>
    <n v="9737.1299999999992"/>
    <n v="3148.32"/>
    <n v="157.41999999999999"/>
    <s v="2/6/2023"/>
    <s v="5/12/2023"/>
    <n v="6093"/>
    <n v="3540"/>
    <s v="3/20/2023"/>
    <s v="Complaint"/>
    <s v="Resolved"/>
    <s v="8/15/2023"/>
    <n v="1"/>
    <x v="6"/>
    <x v="1"/>
  </r>
  <r>
    <n v="3541"/>
    <s v="Thomas"/>
    <s v="Harris"/>
    <n v="66"/>
    <x v="2"/>
    <s v="Address_3541"/>
    <x v="7"/>
    <n v="19458798394"/>
    <s v="thomas.harris@kag.com"/>
    <x v="0"/>
    <n v="5648.71"/>
    <s v="10/31/2011"/>
    <s v="5/11/2023"/>
    <n v="3541"/>
    <n v="45165"/>
    <x v="0"/>
    <n v="79.7"/>
    <n v="5569.01"/>
    <x v="89"/>
    <n v="3541"/>
    <n v="47862.68"/>
    <x v="2"/>
    <n v="3.31"/>
    <n v="48"/>
    <s v="11/4/2021"/>
    <x v="0"/>
    <n v="3541"/>
    <x v="1"/>
    <n v="6570.37"/>
    <n v="3603.32"/>
    <n v="180.17"/>
    <s v="3/19/2023"/>
    <s v="10/4/2023"/>
    <n v="8051"/>
    <n v="3541"/>
    <s v="10/31/2023"/>
    <s v="Praise"/>
    <s v="Resolved"/>
    <s v="10/25/2023"/>
    <n v="1"/>
    <x v="5"/>
    <x v="3"/>
  </r>
  <r>
    <n v="3542"/>
    <s v="Barbara"/>
    <s v="Lopez"/>
    <n v="28"/>
    <x v="0"/>
    <s v="Address_3542"/>
    <x v="38"/>
    <n v="19458798395"/>
    <s v="barbara.lopez@kag.com"/>
    <x v="0"/>
    <n v="6123.56"/>
    <s v="1/15/2018"/>
    <s v="6/8/2023"/>
    <n v="3542"/>
    <n v="45286"/>
    <x v="0"/>
    <n v="3108.11"/>
    <n v="3015.45"/>
    <x v="75"/>
    <n v="3542"/>
    <n v="28993.72"/>
    <x v="1"/>
    <n v="3.47"/>
    <n v="24"/>
    <s v="3/12/2021"/>
    <x v="1"/>
    <n v="3542"/>
    <x v="2"/>
    <n v="7182.28"/>
    <n v="1495.68"/>
    <n v="74.78"/>
    <s v="10/3/2023"/>
    <s v="2/1/2023"/>
    <n v="6941"/>
    <n v="3542"/>
    <s v="2/7/2023"/>
    <s v="Suggestion"/>
    <s v="Resolved"/>
    <s v="9/7/2023"/>
    <n v="1"/>
    <x v="0"/>
    <x v="4"/>
  </r>
  <r>
    <n v="3543"/>
    <s v="Jennifer"/>
    <s v="Miller"/>
    <n v="61"/>
    <x v="0"/>
    <s v="Address_3543"/>
    <x v="21"/>
    <n v="19458798396"/>
    <s v="jennifer.miller@kag.com"/>
    <x v="0"/>
    <n v="5857.39"/>
    <s v="4/8/2002"/>
    <s v="4/13/2023"/>
    <n v="3543"/>
    <n v="44935"/>
    <x v="0"/>
    <n v="3468"/>
    <n v="9325.39"/>
    <x v="7"/>
    <n v="3543"/>
    <n v="32641.07"/>
    <x v="1"/>
    <n v="4.5199999999999996"/>
    <n v="12"/>
    <s v="7/28/2021"/>
    <x v="1"/>
    <n v="3543"/>
    <x v="0"/>
    <n v="5336.85"/>
    <n v="862.37"/>
    <n v="43.12"/>
    <s v="11/14/2023"/>
    <s v="8/5/2023"/>
    <n v="5978"/>
    <n v="3543"/>
    <s v="12/3/2023"/>
    <s v="Complaint"/>
    <s v="Pending"/>
    <s v="12/20/2023"/>
    <n v="1"/>
    <x v="3"/>
    <x v="3"/>
  </r>
  <r>
    <n v="3544"/>
    <s v="Sandra"/>
    <s v="Hill"/>
    <n v="27"/>
    <x v="0"/>
    <s v="Address_3544"/>
    <x v="25"/>
    <n v="19458798397"/>
    <s v="sandra.hill@kag.com"/>
    <x v="1"/>
    <n v="6941.65"/>
    <s v="6/24/2016"/>
    <s v="5/15/2023"/>
    <n v="3544"/>
    <n v="45155"/>
    <x v="1"/>
    <n v="4499.96"/>
    <n v="11441.61"/>
    <x v="95"/>
    <n v="3544"/>
    <n v="18520.490000000002"/>
    <x v="1"/>
    <n v="1.43"/>
    <n v="48"/>
    <s v="6/6/2020"/>
    <x v="2"/>
    <n v="3544"/>
    <x v="1"/>
    <n v="3430.8"/>
    <n v="1354.44"/>
    <n v="67.72"/>
    <s v="10/15/2023"/>
    <s v="9/15/2023"/>
    <n v="1915"/>
    <n v="3544"/>
    <s v="7/1/2023"/>
    <s v="Suggestion"/>
    <s v="Pending"/>
    <s v="7/17/2023"/>
    <n v="1"/>
    <x v="5"/>
    <x v="4"/>
  </r>
  <r>
    <n v="3545"/>
    <s v="Anthony"/>
    <s v="Taylor"/>
    <n v="69"/>
    <x v="1"/>
    <s v="Address_3545"/>
    <x v="38"/>
    <n v="19458798398"/>
    <s v="anthony.taylor@kag.com"/>
    <x v="0"/>
    <n v="3005.79"/>
    <s v="8/13/2004"/>
    <s v="1/16/2023"/>
    <n v="3545"/>
    <n v="45143"/>
    <x v="2"/>
    <n v="3784.77"/>
    <n v="6790.56"/>
    <x v="0"/>
    <n v="3545"/>
    <n v="23139.98"/>
    <x v="2"/>
    <n v="9.59"/>
    <n v="48"/>
    <s v="7/14/2020"/>
    <x v="0"/>
    <n v="3545"/>
    <x v="1"/>
    <n v="1740.74"/>
    <n v="4463.97"/>
    <n v="223.2"/>
    <s v="6/1/2023"/>
    <s v="11/25/2023"/>
    <n v="7272"/>
    <n v="3545"/>
    <s v="9/20/2023"/>
    <s v="Complaint"/>
    <s v="Pending"/>
    <s v="5/27/2023"/>
    <n v="1"/>
    <x v="5"/>
    <x v="3"/>
  </r>
  <r>
    <n v="3546"/>
    <s v="Linda"/>
    <s v="Hall"/>
    <n v="66"/>
    <x v="2"/>
    <s v="Address_3546"/>
    <x v="8"/>
    <n v="19458798399"/>
    <s v="linda.hall@kag.com"/>
    <x v="0"/>
    <n v="1523.28"/>
    <s v="6/8/2020"/>
    <s v="4/2/2023"/>
    <n v="3546"/>
    <n v="45111"/>
    <x v="0"/>
    <n v="2020.08"/>
    <n v="-496.8"/>
    <x v="80"/>
    <n v="3546"/>
    <n v="21512.92"/>
    <x v="1"/>
    <n v="9.23"/>
    <n v="24"/>
    <s v="1/28/2022"/>
    <x v="2"/>
    <n v="3546"/>
    <x v="2"/>
    <n v="7788.58"/>
    <n v="1684.15"/>
    <n v="84.21"/>
    <s v="11/12/2023"/>
    <s v="2/3/2023"/>
    <n v="9608"/>
    <n v="3546"/>
    <s v="9/17/2023"/>
    <s v="Complaint"/>
    <s v="Pending"/>
    <s v="1/30/2023"/>
    <n v="1"/>
    <x v="2"/>
    <x v="3"/>
  </r>
  <r>
    <n v="3547"/>
    <s v="Christopher"/>
    <s v="Hernandez"/>
    <n v="20"/>
    <x v="2"/>
    <s v="Address_3547"/>
    <x v="24"/>
    <n v="19458798400"/>
    <s v="christopher.hernandez@kag.com"/>
    <x v="1"/>
    <n v="7525.48"/>
    <s v="11/26/2011"/>
    <s v="8/15/2023"/>
    <n v="3547"/>
    <n v="45121"/>
    <x v="0"/>
    <n v="3830.23"/>
    <n v="11355.71"/>
    <x v="85"/>
    <n v="3547"/>
    <n v="46874.57"/>
    <x v="0"/>
    <n v="8.17"/>
    <n v="12"/>
    <s v="6/13/2020"/>
    <x v="1"/>
    <n v="3547"/>
    <x v="2"/>
    <n v="5226.18"/>
    <n v="319.86"/>
    <n v="15.99"/>
    <s v="1/23/2023"/>
    <s v="7/6/2023"/>
    <n v="161"/>
    <n v="3547"/>
    <s v="4/20/2023"/>
    <s v="Complaint"/>
    <s v="Pending"/>
    <s v="12/5/2023"/>
    <n v="1"/>
    <x v="2"/>
    <x v="2"/>
  </r>
  <r>
    <n v="3548"/>
    <s v="Carol"/>
    <s v="Garcia"/>
    <n v="56"/>
    <x v="0"/>
    <s v="Address_3548"/>
    <x v="32"/>
    <n v="19458798401"/>
    <s v="carol.garcia@kag.com"/>
    <x v="0"/>
    <n v="2043.9"/>
    <s v="5/22/2007"/>
    <s v="5/23/2023"/>
    <n v="3548"/>
    <n v="44965"/>
    <x v="0"/>
    <n v="3131.14"/>
    <n v="-1087.24"/>
    <x v="60"/>
    <n v="3548"/>
    <n v="40669.919999999998"/>
    <x v="1"/>
    <n v="6.12"/>
    <n v="48"/>
    <s v="7/4/2021"/>
    <x v="2"/>
    <n v="3548"/>
    <x v="2"/>
    <n v="8603.26"/>
    <n v="2449.34"/>
    <n v="122.47"/>
    <s v="3/10/2023"/>
    <s v="7/27/2023"/>
    <n v="3011"/>
    <n v="3548"/>
    <s v="5/3/2023"/>
    <s v="Praise"/>
    <s v="Resolved"/>
    <s v="7/22/2023"/>
    <n v="1"/>
    <x v="9"/>
    <x v="1"/>
  </r>
  <r>
    <n v="3549"/>
    <s v="James"/>
    <s v="Thompson"/>
    <n v="44"/>
    <x v="2"/>
    <s v="Address_3549"/>
    <x v="15"/>
    <n v="19458798402"/>
    <s v="james.thompson@kag.com"/>
    <x v="0"/>
    <n v="1230.17"/>
    <s v="7/26/2016"/>
    <s v="9/20/2023"/>
    <n v="3549"/>
    <n v="44966"/>
    <x v="1"/>
    <n v="2937.89"/>
    <n v="4168.0600000000004"/>
    <x v="26"/>
    <n v="3549"/>
    <n v="5444.5"/>
    <x v="1"/>
    <n v="8.32"/>
    <n v="12"/>
    <s v="11/25/2022"/>
    <x v="1"/>
    <n v="3549"/>
    <x v="1"/>
    <n v="4889.7"/>
    <n v="1645.42"/>
    <n v="82.27"/>
    <s v="11/1/2023"/>
    <s v="2/1/2023"/>
    <n v="4369"/>
    <n v="3549"/>
    <s v="1/10/2023"/>
    <s v="Complaint"/>
    <s v="Resolved"/>
    <s v="7/29/2023"/>
    <n v="1"/>
    <x v="9"/>
    <x v="0"/>
  </r>
  <r>
    <n v="3550"/>
    <s v="Mark"/>
    <s v="Clark"/>
    <n v="52"/>
    <x v="1"/>
    <s v="Address_3550"/>
    <x v="4"/>
    <n v="19458798403"/>
    <s v="mark.clark@kag.com"/>
    <x v="1"/>
    <n v="3657.83"/>
    <s v="2/22/2018"/>
    <s v="12/21/2023"/>
    <n v="3550"/>
    <n v="44942"/>
    <x v="1"/>
    <n v="377.98"/>
    <n v="4035.81"/>
    <x v="81"/>
    <n v="3550"/>
    <n v="16379.45"/>
    <x v="1"/>
    <n v="9.77"/>
    <n v="48"/>
    <s v="10/16/2021"/>
    <x v="1"/>
    <n v="3550"/>
    <x v="2"/>
    <n v="9481.0499999999993"/>
    <n v="2396.89"/>
    <n v="119.84"/>
    <s v="5/23/2023"/>
    <s v="2/16/2023"/>
    <n v="8231"/>
    <n v="3550"/>
    <s v="7/28/2023"/>
    <s v="Praise"/>
    <s v="Pending"/>
    <s v="11/15/2023"/>
    <n v="1"/>
    <x v="3"/>
    <x v="1"/>
  </r>
  <r>
    <n v="3551"/>
    <s v="Brian"/>
    <s v="Rivera"/>
    <n v="66"/>
    <x v="1"/>
    <s v="Address_3551"/>
    <x v="4"/>
    <n v="19458798404"/>
    <s v="brian.rivera@kag.com"/>
    <x v="1"/>
    <n v="8344.27"/>
    <s v="9/11/2010"/>
    <s v="4/22/2023"/>
    <n v="3551"/>
    <n v="45007"/>
    <x v="0"/>
    <n v="2703.02"/>
    <n v="11047.29"/>
    <x v="22"/>
    <n v="3551"/>
    <n v="3728.74"/>
    <x v="2"/>
    <n v="3.55"/>
    <n v="12"/>
    <s v="11/6/2021"/>
    <x v="1"/>
    <n v="3551"/>
    <x v="2"/>
    <n v="4344.71"/>
    <n v="3446.72"/>
    <n v="172.34"/>
    <s v="7/28/2023"/>
    <s v="5/16/2023"/>
    <n v="655"/>
    <n v="3551"/>
    <s v="3/20/2023"/>
    <s v="Complaint"/>
    <s v="Resolved"/>
    <s v="3/22/2023"/>
    <n v="1"/>
    <x v="11"/>
    <x v="3"/>
  </r>
  <r>
    <n v="3552"/>
    <s v="Ronald"/>
    <s v="Garcia"/>
    <n v="57"/>
    <x v="0"/>
    <s v="Address_3552"/>
    <x v="11"/>
    <n v="19458798405"/>
    <s v="ronald.garcia@kag.com"/>
    <x v="0"/>
    <n v="912.87"/>
    <s v="9/15/2001"/>
    <s v="8/28/2023"/>
    <n v="3552"/>
    <n v="45017"/>
    <x v="2"/>
    <n v="4336.8100000000004"/>
    <n v="-3423.94"/>
    <x v="18"/>
    <n v="3552"/>
    <n v="26321.21"/>
    <x v="0"/>
    <n v="4.28"/>
    <n v="60"/>
    <s v="5/13/2022"/>
    <x v="1"/>
    <n v="3552"/>
    <x v="0"/>
    <n v="4922.6400000000003"/>
    <n v="4775.1499999999996"/>
    <n v="238.76"/>
    <s v="10/8/2023"/>
    <s v="1/23/2023"/>
    <n v="5300"/>
    <n v="3552"/>
    <s v="10/1/2023"/>
    <s v="Complaint"/>
    <s v="Pending"/>
    <s v="3/15/2023"/>
    <n v="1"/>
    <x v="1"/>
    <x v="1"/>
  </r>
  <r>
    <n v="3553"/>
    <s v="Andrew"/>
    <s v="Nguyen"/>
    <n v="48"/>
    <x v="0"/>
    <s v="Address_3553"/>
    <x v="39"/>
    <n v="19458798406"/>
    <s v="andrew.nguyen@kag.com"/>
    <x v="1"/>
    <n v="2036.06"/>
    <s v="6/6/2000"/>
    <s v="7/3/2023"/>
    <n v="3553"/>
    <n v="45064"/>
    <x v="1"/>
    <n v="2189.89"/>
    <n v="-153.83000000000001"/>
    <x v="7"/>
    <n v="3553"/>
    <n v="14691.79"/>
    <x v="0"/>
    <n v="7.56"/>
    <n v="48"/>
    <s v="11/5/2022"/>
    <x v="2"/>
    <n v="3553"/>
    <x v="0"/>
    <n v="6916.27"/>
    <n v="3895"/>
    <n v="194.75"/>
    <s v="7/28/2023"/>
    <s v="10/28/2023"/>
    <n v="4061"/>
    <n v="3553"/>
    <s v="7/9/2023"/>
    <s v="Complaint"/>
    <s v="Resolved"/>
    <s v="9/20/2023"/>
    <n v="1"/>
    <x v="10"/>
    <x v="1"/>
  </r>
  <r>
    <n v="3554"/>
    <s v="Michelle"/>
    <s v="Johnson"/>
    <n v="38"/>
    <x v="1"/>
    <s v="Address_3554"/>
    <x v="10"/>
    <n v="19458798407"/>
    <s v="michelle.johnson@kag.com"/>
    <x v="1"/>
    <n v="4805.07"/>
    <s v="12/9/2015"/>
    <s v="4/8/2023"/>
    <n v="3554"/>
    <n v="45107"/>
    <x v="0"/>
    <n v="3523.75"/>
    <n v="8328.82"/>
    <x v="82"/>
    <n v="3554"/>
    <n v="4596.6099999999997"/>
    <x v="0"/>
    <n v="6.79"/>
    <n v="12"/>
    <s v="1/16/2022"/>
    <x v="2"/>
    <n v="3554"/>
    <x v="1"/>
    <n v="3859.33"/>
    <n v="2473.34"/>
    <n v="123.67"/>
    <s v="2/2/2023"/>
    <s v="8/19/2023"/>
    <n v="6218"/>
    <n v="3554"/>
    <s v="7/9/2023"/>
    <s v="Praise"/>
    <s v="Resolved"/>
    <s v="12/26/2023"/>
    <n v="1"/>
    <x v="7"/>
    <x v="0"/>
  </r>
  <r>
    <n v="3555"/>
    <s v="Susan"/>
    <s v="Perez"/>
    <n v="39"/>
    <x v="1"/>
    <s v="Address_3555"/>
    <x v="4"/>
    <n v="19458798408"/>
    <s v="susan.perez@kag.com"/>
    <x v="0"/>
    <n v="2947.71"/>
    <s v="10/11/2015"/>
    <s v="5/27/2023"/>
    <n v="3555"/>
    <n v="44991"/>
    <x v="2"/>
    <n v="4519.6499999999996"/>
    <n v="7467.36"/>
    <x v="86"/>
    <n v="3555"/>
    <n v="38828.449999999997"/>
    <x v="2"/>
    <n v="8.42"/>
    <n v="60"/>
    <s v="1/16/2022"/>
    <x v="2"/>
    <n v="3555"/>
    <x v="2"/>
    <n v="6648.93"/>
    <n v="3866.63"/>
    <n v="193.33"/>
    <s v="1/13/2023"/>
    <s v="12/5/2023"/>
    <n v="5222"/>
    <n v="3555"/>
    <s v="6/5/2023"/>
    <s v="Praise"/>
    <s v="Pending"/>
    <s v="3/24/2023"/>
    <n v="1"/>
    <x v="11"/>
    <x v="0"/>
  </r>
  <r>
    <n v="3556"/>
    <s v="Andrew"/>
    <s v="Martin"/>
    <n v="36"/>
    <x v="1"/>
    <s v="Address_3556"/>
    <x v="19"/>
    <n v="19458798409"/>
    <s v="andrew.martin@kag.com"/>
    <x v="1"/>
    <n v="7244.44"/>
    <s v="8/9/2012"/>
    <s v="7/25/2023"/>
    <n v="3556"/>
    <n v="45041"/>
    <x v="0"/>
    <n v="2675.5"/>
    <n v="9919.94"/>
    <x v="67"/>
    <n v="3556"/>
    <n v="5465.28"/>
    <x v="1"/>
    <n v="4.12"/>
    <n v="24"/>
    <s v="10/20/2022"/>
    <x v="2"/>
    <n v="3556"/>
    <x v="2"/>
    <n v="1117.95"/>
    <n v="1197.3399999999999"/>
    <n v="59.87"/>
    <s v="7/30/2023"/>
    <s v="4/25/2023"/>
    <n v="5506"/>
    <n v="3556"/>
    <s v="7/29/2023"/>
    <s v="Complaint"/>
    <s v="Resolved"/>
    <s v="8/5/2023"/>
    <n v="1"/>
    <x v="1"/>
    <x v="0"/>
  </r>
  <r>
    <n v="3557"/>
    <s v="Deborah"/>
    <s v="Harris"/>
    <n v="31"/>
    <x v="0"/>
    <s v="Address_3557"/>
    <x v="8"/>
    <n v="19458798410"/>
    <s v="deborah.harris@kag.com"/>
    <x v="1"/>
    <n v="6781.53"/>
    <s v="9/13/2012"/>
    <s v="1/19/2023"/>
    <n v="3557"/>
    <n v="44976"/>
    <x v="2"/>
    <n v="449.74"/>
    <n v="6331.79"/>
    <x v="11"/>
    <n v="3557"/>
    <n v="14306.63"/>
    <x v="2"/>
    <n v="3.79"/>
    <n v="36"/>
    <s v="10/15/2022"/>
    <x v="0"/>
    <n v="3557"/>
    <x v="1"/>
    <n v="3201.86"/>
    <n v="4135.9799999999996"/>
    <n v="206.8"/>
    <s v="6/30/2023"/>
    <s v="1/15/2023"/>
    <n v="8574"/>
    <n v="3557"/>
    <s v="3/18/2023"/>
    <s v="Suggestion"/>
    <s v="Pending"/>
    <s v="8/21/2023"/>
    <n v="1"/>
    <x v="9"/>
    <x v="4"/>
  </r>
  <r>
    <n v="3558"/>
    <s v="Brian"/>
    <s v="Anderson"/>
    <n v="54"/>
    <x v="1"/>
    <s v="Address_3558"/>
    <x v="11"/>
    <n v="19458798411"/>
    <s v="brian.anderson@kag.com"/>
    <x v="0"/>
    <n v="8440.91"/>
    <s v="3/21/2007"/>
    <s v="3/28/2023"/>
    <n v="3558"/>
    <n v="45211"/>
    <x v="1"/>
    <n v="280.7"/>
    <n v="8721.61"/>
    <x v="54"/>
    <n v="3558"/>
    <n v="38810.22"/>
    <x v="0"/>
    <n v="6.27"/>
    <n v="12"/>
    <s v="1/24/2021"/>
    <x v="0"/>
    <n v="3558"/>
    <x v="2"/>
    <n v="3101"/>
    <n v="2758.4"/>
    <n v="137.91999999999999"/>
    <s v="4/7/2023"/>
    <s v="9/12/2023"/>
    <n v="6518"/>
    <n v="3558"/>
    <s v="6/13/2023"/>
    <s v="Praise"/>
    <s v="Pending"/>
    <s v="9/10/2023"/>
    <n v="1"/>
    <x v="8"/>
    <x v="1"/>
  </r>
  <r>
    <n v="3559"/>
    <s v="Sarah"/>
    <s v="Carter"/>
    <n v="68"/>
    <x v="0"/>
    <s v="Address_3559"/>
    <x v="13"/>
    <n v="19458798412"/>
    <s v="sarah.carter@kag.com"/>
    <x v="1"/>
    <n v="2118.0500000000002"/>
    <s v="6/22/2011"/>
    <s v="9/17/2023"/>
    <n v="3559"/>
    <n v="45072"/>
    <x v="2"/>
    <n v="3990.54"/>
    <n v="-1872.49"/>
    <x v="8"/>
    <n v="3559"/>
    <n v="26067.02"/>
    <x v="2"/>
    <n v="2.31"/>
    <n v="60"/>
    <s v="9/12/2021"/>
    <x v="2"/>
    <n v="3559"/>
    <x v="2"/>
    <n v="1998.8"/>
    <n v="4061.45"/>
    <n v="203.07"/>
    <s v="5/22/2023"/>
    <s v="9/17/2023"/>
    <n v="567"/>
    <n v="3559"/>
    <s v="10/9/2023"/>
    <s v="Complaint"/>
    <s v="Resolved"/>
    <s v="1/3/2023"/>
    <n v="1"/>
    <x v="10"/>
    <x v="3"/>
  </r>
  <r>
    <n v="3560"/>
    <s v="Ronald"/>
    <s v="Lewis"/>
    <n v="62"/>
    <x v="1"/>
    <s v="Address_3560"/>
    <x v="35"/>
    <n v="19458798413"/>
    <s v="ronald.lewis@kag.com"/>
    <x v="0"/>
    <n v="6524.3"/>
    <s v="6/25/2015"/>
    <s v="7/11/2023"/>
    <n v="3560"/>
    <n v="45106"/>
    <x v="1"/>
    <n v="173.19"/>
    <n v="6351.11"/>
    <x v="87"/>
    <n v="3560"/>
    <n v="41038.68"/>
    <x v="0"/>
    <n v="1.36"/>
    <n v="48"/>
    <s v="5/1/2020"/>
    <x v="2"/>
    <n v="3560"/>
    <x v="0"/>
    <n v="9329.6200000000008"/>
    <n v="2865.64"/>
    <n v="143.28"/>
    <s v="4/27/2023"/>
    <s v="10/3/2023"/>
    <n v="577"/>
    <n v="3560"/>
    <s v="1/13/2023"/>
    <s v="Praise"/>
    <s v="Resolved"/>
    <s v="8/12/2023"/>
    <n v="1"/>
    <x v="7"/>
    <x v="3"/>
  </r>
  <r>
    <n v="3561"/>
    <s v="Richard"/>
    <s v="Davis"/>
    <n v="67"/>
    <x v="1"/>
    <s v="Address_3561"/>
    <x v="29"/>
    <n v="19458798414"/>
    <s v="richard.davis@kag.com"/>
    <x v="0"/>
    <n v="7769.87"/>
    <s v="11/16/2013"/>
    <s v="5/10/2023"/>
    <n v="3561"/>
    <n v="45289"/>
    <x v="1"/>
    <n v="4994.6000000000004"/>
    <n v="12764.47"/>
    <x v="18"/>
    <n v="3561"/>
    <n v="21309.58"/>
    <x v="0"/>
    <n v="3.2"/>
    <n v="60"/>
    <s v="9/29/2022"/>
    <x v="1"/>
    <n v="3561"/>
    <x v="2"/>
    <n v="9855.7199999999993"/>
    <n v="1657.94"/>
    <n v="82.9"/>
    <s v="3/20/2023"/>
    <s v="12/12/2023"/>
    <n v="2566"/>
    <n v="3561"/>
    <s v="5/14/2023"/>
    <s v="Suggestion"/>
    <s v="Resolved"/>
    <s v="7/27/2023"/>
    <n v="1"/>
    <x v="0"/>
    <x v="3"/>
  </r>
  <r>
    <n v="3562"/>
    <s v="Donna"/>
    <s v="Torres"/>
    <n v="40"/>
    <x v="2"/>
    <s v="Address_3562"/>
    <x v="24"/>
    <n v="19458798415"/>
    <s v="donna.torres@kag.com"/>
    <x v="1"/>
    <n v="720.4"/>
    <s v="2/17/2008"/>
    <s v="7/23/2023"/>
    <n v="3562"/>
    <n v="45087"/>
    <x v="2"/>
    <n v="646.27"/>
    <n v="74.13"/>
    <x v="68"/>
    <n v="3562"/>
    <n v="40928.25"/>
    <x v="0"/>
    <n v="2.42"/>
    <n v="36"/>
    <s v="8/31/2020"/>
    <x v="0"/>
    <n v="3562"/>
    <x v="2"/>
    <n v="1362.43"/>
    <n v="545.19000000000005"/>
    <n v="27.26"/>
    <s v="8/24/2023"/>
    <s v="11/16/2023"/>
    <n v="7725"/>
    <n v="3562"/>
    <s v="2/22/2023"/>
    <s v="Praise"/>
    <s v="Resolved"/>
    <s v="1/22/2023"/>
    <n v="1"/>
    <x v="7"/>
    <x v="0"/>
  </r>
  <r>
    <n v="3563"/>
    <s v="Ronald"/>
    <s v="Carter"/>
    <n v="43"/>
    <x v="1"/>
    <s v="Address_3563"/>
    <x v="29"/>
    <n v="19458798416"/>
    <s v="ronald.carter@kag.com"/>
    <x v="0"/>
    <n v="464.55"/>
    <s v="4/20/2008"/>
    <s v="1/23/2023"/>
    <n v="3563"/>
    <n v="45289"/>
    <x v="1"/>
    <n v="3877.94"/>
    <n v="4342.49"/>
    <x v="80"/>
    <n v="3563"/>
    <n v="27370.02"/>
    <x v="2"/>
    <n v="1.06"/>
    <n v="36"/>
    <s v="9/8/2020"/>
    <x v="0"/>
    <n v="3563"/>
    <x v="1"/>
    <n v="4999.43"/>
    <n v="2326.4899999999998"/>
    <n v="116.32"/>
    <s v="5/1/2023"/>
    <s v="6/26/2023"/>
    <n v="4668"/>
    <n v="3563"/>
    <s v="3/30/2023"/>
    <s v="Praise"/>
    <s v="Resolved"/>
    <s v="3/10/2023"/>
    <n v="1"/>
    <x v="0"/>
    <x v="0"/>
  </r>
  <r>
    <n v="3564"/>
    <s v="Melissa"/>
    <s v="Allen"/>
    <n v="60"/>
    <x v="0"/>
    <s v="Address_3564"/>
    <x v="2"/>
    <n v="19458798417"/>
    <s v="melissa.allen@kag.com"/>
    <x v="1"/>
    <n v="5636.66"/>
    <s v="7/14/2011"/>
    <s v="7/3/2023"/>
    <n v="3564"/>
    <n v="45193"/>
    <x v="2"/>
    <n v="4339.91"/>
    <n v="9976.57"/>
    <x v="13"/>
    <n v="3564"/>
    <n v="5309.74"/>
    <x v="1"/>
    <n v="8"/>
    <n v="36"/>
    <s v="10/7/2021"/>
    <x v="2"/>
    <n v="3564"/>
    <x v="2"/>
    <n v="2494.3000000000002"/>
    <n v="3685.52"/>
    <n v="184.28"/>
    <s v="11/17/2023"/>
    <s v="3/3/2023"/>
    <n v="7134"/>
    <n v="3564"/>
    <s v="1/29/2023"/>
    <s v="Complaint"/>
    <s v="Pending"/>
    <s v="11/23/2023"/>
    <n v="1"/>
    <x v="6"/>
    <x v="1"/>
  </r>
  <r>
    <n v="3565"/>
    <s v="Ronald"/>
    <s v="Perez"/>
    <n v="61"/>
    <x v="1"/>
    <s v="Address_3565"/>
    <x v="8"/>
    <n v="19458798418"/>
    <s v="ronald.perez@kag.com"/>
    <x v="0"/>
    <n v="5919.76"/>
    <s v="1/19/2004"/>
    <s v="4/17/2023"/>
    <n v="3565"/>
    <n v="45027"/>
    <x v="2"/>
    <n v="1539.08"/>
    <n v="7458.84"/>
    <x v="61"/>
    <n v="3565"/>
    <n v="24103.03"/>
    <x v="1"/>
    <n v="5.89"/>
    <n v="24"/>
    <s v="10/20/2021"/>
    <x v="2"/>
    <n v="3565"/>
    <x v="1"/>
    <n v="8465.7800000000007"/>
    <n v="1482.47"/>
    <n v="74.12"/>
    <s v="11/16/2023"/>
    <s v="4/12/2023"/>
    <n v="2297"/>
    <n v="3565"/>
    <s v="8/16/2023"/>
    <s v="Praise"/>
    <s v="Pending"/>
    <s v="6/11/2023"/>
    <n v="-1"/>
    <x v="1"/>
    <x v="3"/>
  </r>
  <r>
    <n v="3566"/>
    <s v="Linda"/>
    <s v="Roberts"/>
    <n v="57"/>
    <x v="2"/>
    <s v="Address_3566"/>
    <x v="7"/>
    <n v="19458798419"/>
    <s v="linda.roberts@kag.com"/>
    <x v="0"/>
    <n v="3988.81"/>
    <s v="3/13/2012"/>
    <s v="3/23/2023"/>
    <n v="3566"/>
    <n v="45074"/>
    <x v="1"/>
    <n v="2712.7"/>
    <n v="6701.51"/>
    <x v="56"/>
    <n v="3566"/>
    <n v="28123.64"/>
    <x v="1"/>
    <n v="7.02"/>
    <n v="12"/>
    <s v="9/1/2020"/>
    <x v="2"/>
    <n v="3566"/>
    <x v="1"/>
    <n v="2326.41"/>
    <n v="1480.89"/>
    <n v="74.040000000000006"/>
    <s v="2/22/2023"/>
    <s v="3/26/2023"/>
    <n v="6976"/>
    <n v="3566"/>
    <s v="10/23/2023"/>
    <s v="Suggestion"/>
    <s v="Pending"/>
    <s v="4/15/2023"/>
    <n v="1"/>
    <x v="10"/>
    <x v="1"/>
  </r>
  <r>
    <n v="3567"/>
    <s v="Kevin"/>
    <s v="Campbell"/>
    <n v="29"/>
    <x v="1"/>
    <s v="Address_3567"/>
    <x v="29"/>
    <n v="19458798420"/>
    <s v="kevin.campbell@kag.com"/>
    <x v="1"/>
    <n v="457.13"/>
    <s v="2/5/2014"/>
    <s v="12/3/2023"/>
    <n v="3567"/>
    <n v="45076"/>
    <x v="1"/>
    <n v="4762.3500000000004"/>
    <n v="5219.4799999999996"/>
    <x v="11"/>
    <n v="3567"/>
    <n v="30992.98"/>
    <x v="1"/>
    <n v="2.4700000000000002"/>
    <n v="48"/>
    <s v="4/16/2020"/>
    <x v="1"/>
    <n v="3567"/>
    <x v="1"/>
    <n v="2654.91"/>
    <n v="3843.4"/>
    <n v="192.17"/>
    <s v="10/14/2023"/>
    <s v="10/17/2023"/>
    <n v="2762"/>
    <n v="3567"/>
    <s v="12/31/2023"/>
    <s v="Suggestion"/>
    <s v="Resolved"/>
    <s v="7/26/2023"/>
    <n v="1"/>
    <x v="10"/>
    <x v="4"/>
  </r>
  <r>
    <n v="3568"/>
    <s v="Sarah"/>
    <s v="Jones"/>
    <n v="18"/>
    <x v="1"/>
    <s v="Address_3568"/>
    <x v="22"/>
    <n v="19458798421"/>
    <s v="sarah.jones@kag.com"/>
    <x v="1"/>
    <n v="4079.03"/>
    <s v="6/30/2006"/>
    <s v="6/8/2023"/>
    <n v="3568"/>
    <n v="45150"/>
    <x v="1"/>
    <n v="4776.22"/>
    <n v="8855.25"/>
    <x v="61"/>
    <n v="3568"/>
    <n v="46466.28"/>
    <x v="1"/>
    <n v="3.31"/>
    <n v="12"/>
    <s v="1/5/2020"/>
    <x v="1"/>
    <n v="3568"/>
    <x v="2"/>
    <n v="7614.24"/>
    <n v="933.57"/>
    <n v="46.68"/>
    <s v="1/30/2023"/>
    <s v="3/12/2023"/>
    <n v="895"/>
    <n v="3568"/>
    <s v="5/28/2023"/>
    <s v="Complaint"/>
    <s v="Resolved"/>
    <s v="2/15/2023"/>
    <n v="1"/>
    <x v="5"/>
    <x v="2"/>
  </r>
  <r>
    <n v="3569"/>
    <s v="Steven"/>
    <s v="Hill"/>
    <n v="67"/>
    <x v="1"/>
    <s v="Address_3569"/>
    <x v="13"/>
    <n v="19458798422"/>
    <s v="steven.hill@kag.com"/>
    <x v="0"/>
    <n v="6456.68"/>
    <s v="4/27/2005"/>
    <s v="11/10/2023"/>
    <n v="3569"/>
    <n v="45126"/>
    <x v="1"/>
    <n v="4651.26"/>
    <n v="11107.94"/>
    <x v="1"/>
    <n v="3569"/>
    <n v="9994.31"/>
    <x v="0"/>
    <n v="1.54"/>
    <n v="12"/>
    <s v="7/12/2020"/>
    <x v="0"/>
    <n v="3569"/>
    <x v="2"/>
    <n v="1802.6"/>
    <n v="2034.51"/>
    <n v="101.73"/>
    <s v="9/6/2023"/>
    <s v="11/14/2023"/>
    <n v="4734"/>
    <n v="3569"/>
    <s v="11/12/2023"/>
    <s v="Suggestion"/>
    <s v="Resolved"/>
    <s v="12/21/2023"/>
    <n v="1"/>
    <x v="2"/>
    <x v="3"/>
  </r>
  <r>
    <n v="3570"/>
    <s v="Sandra"/>
    <s v="Moore"/>
    <n v="51"/>
    <x v="0"/>
    <s v="Address_3570"/>
    <x v="25"/>
    <n v="19458798423"/>
    <s v="sandra.moore@kag.com"/>
    <x v="0"/>
    <n v="7048.62"/>
    <s v="8/18/2022"/>
    <s v="9/25/2023"/>
    <n v="3570"/>
    <n v="45217"/>
    <x v="1"/>
    <n v="1381.78"/>
    <n v="8430.4"/>
    <x v="69"/>
    <n v="3570"/>
    <n v="30695.37"/>
    <x v="1"/>
    <n v="9.98"/>
    <n v="24"/>
    <s v="12/7/2022"/>
    <x v="0"/>
    <n v="3570"/>
    <x v="1"/>
    <n v="9543.65"/>
    <n v="3091.68"/>
    <n v="154.58000000000001"/>
    <s v="5/9/2023"/>
    <s v="4/10/2023"/>
    <n v="3132"/>
    <n v="3570"/>
    <s v="12/23/2023"/>
    <s v="Praise"/>
    <s v="Resolved"/>
    <s v="6/25/2023"/>
    <n v="1"/>
    <x v="8"/>
    <x v="1"/>
  </r>
  <r>
    <n v="3571"/>
    <s v="Joshua"/>
    <s v="Nguyen"/>
    <n v="61"/>
    <x v="1"/>
    <s v="Address_3571"/>
    <x v="29"/>
    <n v="19458798424"/>
    <s v="joshua.nguyen@kag.com"/>
    <x v="0"/>
    <n v="4978.6400000000003"/>
    <s v="11/22/2013"/>
    <s v="5/1/2023"/>
    <n v="3571"/>
    <n v="45006"/>
    <x v="0"/>
    <n v="307.12"/>
    <n v="4671.5200000000004"/>
    <x v="36"/>
    <n v="3571"/>
    <n v="37849.1"/>
    <x v="0"/>
    <n v="1.93"/>
    <n v="48"/>
    <s v="10/31/2021"/>
    <x v="1"/>
    <n v="3571"/>
    <x v="0"/>
    <n v="7598.43"/>
    <n v="1848.76"/>
    <n v="92.44"/>
    <s v="8/25/2023"/>
    <s v="3/12/2023"/>
    <n v="8708"/>
    <n v="3571"/>
    <s v="6/3/2023"/>
    <s v="Complaint"/>
    <s v="Pending"/>
    <s v="8/5/2023"/>
    <n v="1"/>
    <x v="11"/>
    <x v="3"/>
  </r>
  <r>
    <n v="3572"/>
    <s v="Charles"/>
    <s v="Torres"/>
    <n v="36"/>
    <x v="1"/>
    <s v="Address_3572"/>
    <x v="7"/>
    <n v="19458798425"/>
    <s v="charles.torres@kag.com"/>
    <x v="1"/>
    <n v="5297.75"/>
    <s v="9/8/2010"/>
    <s v="6/12/2023"/>
    <n v="3572"/>
    <n v="45034"/>
    <x v="0"/>
    <n v="522.91999999999996"/>
    <n v="5820.67"/>
    <x v="47"/>
    <n v="3572"/>
    <n v="44607.79"/>
    <x v="1"/>
    <n v="1.81"/>
    <n v="24"/>
    <s v="8/12/2021"/>
    <x v="1"/>
    <n v="3572"/>
    <x v="2"/>
    <n v="9794.7000000000007"/>
    <n v="4821.82"/>
    <n v="241.09"/>
    <s v="9/21/2023"/>
    <s v="9/22/2023"/>
    <n v="2287"/>
    <n v="3572"/>
    <s v="7/2/2023"/>
    <s v="Praise"/>
    <s v="Pending"/>
    <s v="12/26/2023"/>
    <n v="1"/>
    <x v="1"/>
    <x v="0"/>
  </r>
  <r>
    <n v="3573"/>
    <s v="Ronald"/>
    <s v="Robinson"/>
    <n v="40"/>
    <x v="1"/>
    <s v="Address_3573"/>
    <x v="11"/>
    <n v="19458798426"/>
    <s v="ronald.robinson@kag.com"/>
    <x v="1"/>
    <n v="6759.48"/>
    <s v="12/13/2003"/>
    <s v="1/4/2023"/>
    <n v="3573"/>
    <n v="45088"/>
    <x v="0"/>
    <n v="717.96"/>
    <n v="6041.52"/>
    <x v="78"/>
    <n v="3573"/>
    <n v="26740"/>
    <x v="2"/>
    <n v="6.53"/>
    <n v="48"/>
    <s v="6/17/2022"/>
    <x v="2"/>
    <n v="3573"/>
    <x v="0"/>
    <n v="5023.8599999999997"/>
    <n v="4597.5600000000004"/>
    <n v="229.88"/>
    <s v="10/23/2023"/>
    <s v="11/17/2023"/>
    <n v="6319"/>
    <n v="3573"/>
    <s v="8/2/2023"/>
    <s v="Praise"/>
    <s v="Resolved"/>
    <s v="6/18/2023"/>
    <n v="1"/>
    <x v="7"/>
    <x v="0"/>
  </r>
  <r>
    <n v="3574"/>
    <s v="Carol"/>
    <s v="Walker"/>
    <n v="24"/>
    <x v="2"/>
    <s v="Address_3574"/>
    <x v="35"/>
    <n v="19458798427"/>
    <s v="carol.walker@kag.com"/>
    <x v="1"/>
    <n v="4548.09"/>
    <s v="12/3/2010"/>
    <s v="10/11/2023"/>
    <n v="3574"/>
    <n v="45074"/>
    <x v="0"/>
    <n v="3361.67"/>
    <n v="7909.76"/>
    <x v="15"/>
    <n v="3574"/>
    <n v="11483.58"/>
    <x v="2"/>
    <n v="3.99"/>
    <n v="60"/>
    <s v="2/16/2021"/>
    <x v="1"/>
    <n v="3574"/>
    <x v="1"/>
    <n v="3082.37"/>
    <n v="4744.88"/>
    <n v="237.24"/>
    <s v="9/9/2023"/>
    <s v="5/19/2023"/>
    <n v="778"/>
    <n v="3574"/>
    <s v="7/31/2023"/>
    <s v="Complaint"/>
    <s v="Resolved"/>
    <s v="3/20/2023"/>
    <n v="1"/>
    <x v="10"/>
    <x v="2"/>
  </r>
  <r>
    <n v="3575"/>
    <s v="Kevin"/>
    <s v="Martinez"/>
    <n v="24"/>
    <x v="0"/>
    <s v="Address_3575"/>
    <x v="29"/>
    <n v="19458798428"/>
    <s v="kevin.martinez@kag.com"/>
    <x v="0"/>
    <n v="2708.8"/>
    <s v="6/3/2013"/>
    <s v="8/18/2023"/>
    <n v="3575"/>
    <n v="45131"/>
    <x v="0"/>
    <n v="4014.16"/>
    <n v="6722.96"/>
    <x v="98"/>
    <n v="3575"/>
    <n v="41066.42"/>
    <x v="0"/>
    <n v="8.99"/>
    <n v="48"/>
    <s v="2/17/2020"/>
    <x v="1"/>
    <n v="3575"/>
    <x v="0"/>
    <n v="9423.08"/>
    <n v="4911.38"/>
    <n v="245.57"/>
    <s v="6/23/2023"/>
    <s v="3/7/2023"/>
    <n v="1290"/>
    <n v="3575"/>
    <s v="5/15/2023"/>
    <s v="Praise"/>
    <s v="Pending"/>
    <s v="4/4/2023"/>
    <n v="-1"/>
    <x v="2"/>
    <x v="2"/>
  </r>
  <r>
    <n v="3576"/>
    <s v="Kenneth"/>
    <s v="Anderson"/>
    <n v="18"/>
    <x v="0"/>
    <s v="Address_3576"/>
    <x v="36"/>
    <n v="19458798429"/>
    <s v="kenneth.anderson@kag.com"/>
    <x v="1"/>
    <n v="2307.4"/>
    <s v="7/4/2001"/>
    <s v="10/16/2023"/>
    <n v="3576"/>
    <n v="45238"/>
    <x v="2"/>
    <n v="261.13"/>
    <n v="2568.5300000000002"/>
    <x v="61"/>
    <n v="3576"/>
    <n v="45347.35"/>
    <x v="0"/>
    <n v="8.48"/>
    <n v="24"/>
    <s v="6/3/2021"/>
    <x v="2"/>
    <n v="3576"/>
    <x v="1"/>
    <n v="5567.29"/>
    <n v="4867.2700000000004"/>
    <n v="243.36"/>
    <s v="11/8/2023"/>
    <s v="2/17/2023"/>
    <n v="7780"/>
    <n v="3576"/>
    <s v="11/16/2023"/>
    <s v="Complaint"/>
    <s v="Resolved"/>
    <s v="5/22/2023"/>
    <n v="1"/>
    <x v="4"/>
    <x v="2"/>
  </r>
  <r>
    <n v="3577"/>
    <s v="David"/>
    <s v="Adams"/>
    <n v="35"/>
    <x v="2"/>
    <s v="Address_3577"/>
    <x v="27"/>
    <n v="19458798430"/>
    <s v="david.adams@kag.com"/>
    <x v="1"/>
    <n v="7552.25"/>
    <s v="7/24/2007"/>
    <s v="11/26/2023"/>
    <n v="3577"/>
    <n v="45233"/>
    <x v="1"/>
    <n v="4453.12"/>
    <n v="12005.37"/>
    <x v="4"/>
    <n v="3577"/>
    <n v="6212.04"/>
    <x v="0"/>
    <n v="8.81"/>
    <n v="60"/>
    <s v="11/19/2021"/>
    <x v="1"/>
    <n v="3577"/>
    <x v="2"/>
    <n v="9550.06"/>
    <n v="1580.68"/>
    <n v="79.03"/>
    <s v="1/5/2023"/>
    <s v="10/14/2023"/>
    <n v="3847"/>
    <n v="3577"/>
    <s v="10/2/2023"/>
    <s v="Praise"/>
    <s v="Pending"/>
    <s v="10/13/2023"/>
    <n v="1"/>
    <x v="4"/>
    <x v="4"/>
  </r>
  <r>
    <n v="3578"/>
    <s v="Nancy"/>
    <s v="Mitchell"/>
    <n v="25"/>
    <x v="0"/>
    <s v="Address_3578"/>
    <x v="17"/>
    <n v="19458798431"/>
    <s v="nancy.mitchell@kag.com"/>
    <x v="1"/>
    <n v="4926.7299999999996"/>
    <s v="10/27/2021"/>
    <s v="7/25/2023"/>
    <n v="3578"/>
    <n v="45277"/>
    <x v="0"/>
    <n v="3739.05"/>
    <n v="1187.68"/>
    <x v="83"/>
    <n v="3578"/>
    <n v="12256.12"/>
    <x v="0"/>
    <n v="7.62"/>
    <n v="48"/>
    <s v="2/5/2022"/>
    <x v="2"/>
    <n v="3578"/>
    <x v="1"/>
    <n v="9580.9599999999991"/>
    <n v="2637.91"/>
    <n v="131.9"/>
    <s v="2/6/2023"/>
    <s v="6/17/2023"/>
    <n v="2521"/>
    <n v="3578"/>
    <s v="8/6/2023"/>
    <s v="Praise"/>
    <s v="Resolved"/>
    <s v="1/4/2023"/>
    <n v="1"/>
    <x v="0"/>
    <x v="2"/>
  </r>
  <r>
    <n v="3579"/>
    <s v="Paul"/>
    <s v="Baker"/>
    <n v="42"/>
    <x v="2"/>
    <s v="Address_3579"/>
    <x v="31"/>
    <n v="19458798432"/>
    <s v="paul.baker@kag.com"/>
    <x v="0"/>
    <n v="6278.45"/>
    <s v="9/24/2014"/>
    <s v="1/5/2023"/>
    <n v="3579"/>
    <n v="45011"/>
    <x v="2"/>
    <n v="2656.13"/>
    <n v="8934.58"/>
    <x v="97"/>
    <n v="3579"/>
    <n v="43701.7"/>
    <x v="1"/>
    <n v="2.19"/>
    <n v="36"/>
    <s v="8/18/2021"/>
    <x v="1"/>
    <n v="3579"/>
    <x v="0"/>
    <n v="8193.4500000000007"/>
    <n v="3918.84"/>
    <n v="195.94"/>
    <s v="1/26/2023"/>
    <s v="12/14/2023"/>
    <n v="8965"/>
    <n v="3579"/>
    <s v="10/17/2023"/>
    <s v="Suggestion"/>
    <s v="Pending"/>
    <s v="4/1/2023"/>
    <n v="1"/>
    <x v="11"/>
    <x v="0"/>
  </r>
  <r>
    <n v="3580"/>
    <s v="Ronald"/>
    <s v="Moore"/>
    <n v="59"/>
    <x v="1"/>
    <s v="Address_3580"/>
    <x v="8"/>
    <n v="19458798433"/>
    <s v="ronald.moore@kag.com"/>
    <x v="1"/>
    <n v="4763.95"/>
    <s v="4/3/2002"/>
    <s v="9/23/2023"/>
    <n v="3580"/>
    <n v="44976"/>
    <x v="2"/>
    <n v="4949.8999999999996"/>
    <n v="-185.95"/>
    <x v="51"/>
    <n v="3580"/>
    <n v="24736.36"/>
    <x v="0"/>
    <n v="1.57"/>
    <n v="24"/>
    <s v="12/23/2022"/>
    <x v="2"/>
    <n v="3580"/>
    <x v="0"/>
    <n v="3032.47"/>
    <n v="3598.11"/>
    <n v="179.91"/>
    <s v="6/26/2023"/>
    <s v="3/25/2023"/>
    <n v="9503"/>
    <n v="3580"/>
    <s v="6/3/2023"/>
    <s v="Suggestion"/>
    <s v="Resolved"/>
    <s v="1/24/2023"/>
    <n v="-1"/>
    <x v="9"/>
    <x v="1"/>
  </r>
  <r>
    <n v="3581"/>
    <s v="Kenneth"/>
    <s v="Thompson"/>
    <n v="46"/>
    <x v="0"/>
    <s v="Address_3581"/>
    <x v="38"/>
    <n v="19458798434"/>
    <s v="kenneth.thompson@kag.com"/>
    <x v="0"/>
    <n v="8206.49"/>
    <s v="1/11/2003"/>
    <s v="6/2/2023"/>
    <n v="3581"/>
    <n v="45047"/>
    <x v="0"/>
    <n v="1333.28"/>
    <n v="6873.21"/>
    <x v="65"/>
    <n v="3581"/>
    <n v="9285.92"/>
    <x v="0"/>
    <n v="1.58"/>
    <n v="60"/>
    <s v="4/20/2021"/>
    <x v="0"/>
    <n v="3581"/>
    <x v="2"/>
    <n v="3106.66"/>
    <n v="1311.49"/>
    <n v="65.569999999999993"/>
    <s v="3/23/2023"/>
    <s v="5/14/2023"/>
    <n v="3508"/>
    <n v="3581"/>
    <s v="6/1/2023"/>
    <s v="Complaint"/>
    <s v="Resolved"/>
    <s v="11/30/2023"/>
    <n v="1"/>
    <x v="10"/>
    <x v="1"/>
  </r>
  <r>
    <n v="3582"/>
    <s v="Thomas"/>
    <s v="Allen"/>
    <n v="40"/>
    <x v="1"/>
    <s v="Address_3582"/>
    <x v="4"/>
    <n v="19458798435"/>
    <s v="thomas.allen@kag.com"/>
    <x v="1"/>
    <n v="5018.79"/>
    <s v="1/28/2006"/>
    <s v="1/17/2023"/>
    <n v="3582"/>
    <n v="45079"/>
    <x v="0"/>
    <n v="1097.8599999999999"/>
    <n v="3920.93"/>
    <x v="84"/>
    <n v="3582"/>
    <n v="32619.439999999999"/>
    <x v="2"/>
    <n v="8.2200000000000006"/>
    <n v="36"/>
    <s v="3/30/2020"/>
    <x v="2"/>
    <n v="3582"/>
    <x v="1"/>
    <n v="6820.16"/>
    <n v="1816.6"/>
    <n v="90.83"/>
    <s v="6/8/2023"/>
    <s v="4/21/2023"/>
    <n v="8732"/>
    <n v="3582"/>
    <s v="12/18/2023"/>
    <s v="Suggestion"/>
    <s v="Resolved"/>
    <s v="7/19/2023"/>
    <n v="1"/>
    <x v="7"/>
    <x v="0"/>
  </r>
  <r>
    <n v="3583"/>
    <s v="Nancy"/>
    <s v="Thomas"/>
    <n v="46"/>
    <x v="1"/>
    <s v="Address_3583"/>
    <x v="2"/>
    <n v="19458798436"/>
    <s v="nancy.thomas@kag.com"/>
    <x v="1"/>
    <n v="9881.74"/>
    <s v="12/27/2000"/>
    <s v="8/31/2023"/>
    <n v="3583"/>
    <n v="45276"/>
    <x v="0"/>
    <n v="1680.67"/>
    <n v="11562.41"/>
    <x v="65"/>
    <n v="3583"/>
    <n v="23456.16"/>
    <x v="1"/>
    <n v="6.91"/>
    <n v="60"/>
    <s v="9/12/2021"/>
    <x v="2"/>
    <n v="3583"/>
    <x v="1"/>
    <n v="5294.3"/>
    <n v="4689.75"/>
    <n v="234.49"/>
    <s v="5/17/2023"/>
    <s v="7/9/2023"/>
    <n v="7631"/>
    <n v="3583"/>
    <s v="2/9/2023"/>
    <s v="Complaint"/>
    <s v="Resolved"/>
    <s v="5/12/2023"/>
    <n v="1"/>
    <x v="0"/>
    <x v="1"/>
  </r>
  <r>
    <n v="3584"/>
    <s v="Charles"/>
    <s v="Nguyen"/>
    <n v="18"/>
    <x v="0"/>
    <s v="Address_3584"/>
    <x v="22"/>
    <n v="19458798437"/>
    <s v="charles.nguyen@kag.com"/>
    <x v="1"/>
    <n v="2501.79"/>
    <s v="7/27/2017"/>
    <s v="7/8/2023"/>
    <n v="3584"/>
    <n v="45125"/>
    <x v="0"/>
    <n v="2637.34"/>
    <n v="5139.13"/>
    <x v="83"/>
    <n v="3584"/>
    <n v="48430.01"/>
    <x v="1"/>
    <n v="9.83"/>
    <n v="48"/>
    <s v="12/6/2020"/>
    <x v="2"/>
    <n v="3584"/>
    <x v="2"/>
    <n v="4748.91"/>
    <n v="4667.3599999999997"/>
    <n v="233.37"/>
    <s v="2/10/2023"/>
    <s v="7/17/2023"/>
    <n v="4971"/>
    <n v="3584"/>
    <s v="1/13/2023"/>
    <s v="Suggestion"/>
    <s v="Resolved"/>
    <s v="6/18/2023"/>
    <n v="1"/>
    <x v="2"/>
    <x v="2"/>
  </r>
  <r>
    <n v="3585"/>
    <s v="Joshua"/>
    <s v="Wright"/>
    <n v="32"/>
    <x v="1"/>
    <s v="Address_3585"/>
    <x v="21"/>
    <n v="19458798438"/>
    <s v="joshua.wright@kag.com"/>
    <x v="1"/>
    <n v="1471.41"/>
    <s v="7/31/2012"/>
    <s v="7/31/2023"/>
    <n v="3585"/>
    <n v="45152"/>
    <x v="2"/>
    <n v="1940.32"/>
    <n v="-468.91"/>
    <x v="75"/>
    <n v="3585"/>
    <n v="11912.99"/>
    <x v="1"/>
    <n v="6.79"/>
    <n v="48"/>
    <s v="3/6/2021"/>
    <x v="2"/>
    <n v="3585"/>
    <x v="1"/>
    <n v="2835.64"/>
    <n v="3629.69"/>
    <n v="181.48"/>
    <s v="6/17/2023"/>
    <s v="4/12/2023"/>
    <n v="4823"/>
    <n v="3585"/>
    <s v="11/19/2023"/>
    <s v="Complaint"/>
    <s v="Resolved"/>
    <s v="5/20/2023"/>
    <n v="1"/>
    <x v="5"/>
    <x v="4"/>
  </r>
  <r>
    <n v="3586"/>
    <s v="Kenneth"/>
    <s v="King"/>
    <n v="32"/>
    <x v="1"/>
    <s v="Address_3586"/>
    <x v="0"/>
    <n v="19458798439"/>
    <s v="kenneth.king@kag.com"/>
    <x v="0"/>
    <n v="3798.61"/>
    <s v="11/11/2020"/>
    <s v="11/12/2023"/>
    <n v="3586"/>
    <n v="45186"/>
    <x v="1"/>
    <n v="4149.21"/>
    <n v="-350.6"/>
    <x v="16"/>
    <n v="3586"/>
    <n v="18745.93"/>
    <x v="1"/>
    <n v="3.24"/>
    <n v="60"/>
    <s v="11/13/2020"/>
    <x v="0"/>
    <n v="3586"/>
    <x v="1"/>
    <n v="2997.02"/>
    <n v="32.57"/>
    <n v="1.63"/>
    <s v="11/16/2023"/>
    <s v="10/15/2023"/>
    <n v="1983"/>
    <n v="3586"/>
    <s v="1/14/2023"/>
    <s v="Suggestion"/>
    <s v="Resolved"/>
    <s v="9/18/2023"/>
    <n v="-1"/>
    <x v="6"/>
    <x v="4"/>
  </r>
  <r>
    <n v="3587"/>
    <s v="Joshua"/>
    <s v="Ramirez"/>
    <n v="45"/>
    <x v="2"/>
    <s v="Address_3587"/>
    <x v="29"/>
    <n v="19458798440"/>
    <s v="joshua.ramirez@kag.com"/>
    <x v="0"/>
    <n v="9194.7000000000007"/>
    <s v="2/5/2008"/>
    <s v="10/16/2023"/>
    <n v="3587"/>
    <n v="44989"/>
    <x v="1"/>
    <n v="4473.51"/>
    <n v="13668.21"/>
    <x v="63"/>
    <n v="3587"/>
    <n v="9141.41"/>
    <x v="2"/>
    <n v="1.81"/>
    <n v="60"/>
    <s v="1/7/2022"/>
    <x v="1"/>
    <n v="3587"/>
    <x v="2"/>
    <n v="4284.1000000000004"/>
    <n v="2580.9899999999998"/>
    <n v="129.05000000000001"/>
    <s v="5/11/2023"/>
    <s v="5/6/2023"/>
    <n v="7527"/>
    <n v="3587"/>
    <s v="1/7/2023"/>
    <s v="Suggestion"/>
    <s v="Pending"/>
    <s v="6/4/2023"/>
    <n v="1"/>
    <x v="11"/>
    <x v="0"/>
  </r>
  <r>
    <n v="3588"/>
    <s v="Richard"/>
    <s v="Johnson"/>
    <n v="53"/>
    <x v="0"/>
    <s v="Address_3588"/>
    <x v="17"/>
    <n v="19458798441"/>
    <s v="richard.johnson@kag.com"/>
    <x v="0"/>
    <n v="8537.89"/>
    <s v="5/27/2019"/>
    <s v="5/17/2023"/>
    <n v="3588"/>
    <n v="45204"/>
    <x v="2"/>
    <n v="4833.67"/>
    <n v="13371.56"/>
    <x v="79"/>
    <n v="3588"/>
    <n v="3436.89"/>
    <x v="2"/>
    <n v="4.29"/>
    <n v="48"/>
    <s v="12/6/2021"/>
    <x v="1"/>
    <n v="3588"/>
    <x v="0"/>
    <n v="6682.01"/>
    <n v="1048.67"/>
    <n v="52.43"/>
    <s v="1/11/2023"/>
    <s v="9/30/2023"/>
    <n v="3178"/>
    <n v="3588"/>
    <s v="2/26/2023"/>
    <s v="Complaint"/>
    <s v="Resolved"/>
    <s v="4/23/2023"/>
    <n v="1"/>
    <x v="8"/>
    <x v="1"/>
  </r>
  <r>
    <n v="3589"/>
    <s v="William"/>
    <s v="Robinson"/>
    <n v="59"/>
    <x v="1"/>
    <s v="Address_3589"/>
    <x v="29"/>
    <n v="19458798442"/>
    <s v="william.robinson@kag.com"/>
    <x v="1"/>
    <n v="2548.79"/>
    <s v="5/8/2017"/>
    <s v="6/27/2023"/>
    <n v="3589"/>
    <n v="45239"/>
    <x v="0"/>
    <n v="4093.07"/>
    <n v="-1544.28"/>
    <x v="79"/>
    <n v="3589"/>
    <n v="14421.26"/>
    <x v="2"/>
    <n v="2.8"/>
    <n v="12"/>
    <s v="9/9/2021"/>
    <x v="2"/>
    <n v="3589"/>
    <x v="1"/>
    <n v="1378.41"/>
    <n v="3873.99"/>
    <n v="193.7"/>
    <s v="3/7/2023"/>
    <s v="11/28/2023"/>
    <n v="1987"/>
    <n v="3589"/>
    <s v="11/16/2023"/>
    <s v="Praise"/>
    <s v="Pending"/>
    <s v="12/22/2023"/>
    <n v="1"/>
    <x v="4"/>
    <x v="1"/>
  </r>
  <r>
    <n v="3590"/>
    <s v="Melissa"/>
    <s v="Gonzalez"/>
    <n v="57"/>
    <x v="2"/>
    <s v="Address_3590"/>
    <x v="17"/>
    <n v="19458798443"/>
    <s v="melissa.gonzalez@kag.com"/>
    <x v="0"/>
    <n v="6037.01"/>
    <s v="4/8/2001"/>
    <s v="6/8/2023"/>
    <n v="3590"/>
    <n v="45108"/>
    <x v="1"/>
    <n v="3044.48"/>
    <n v="9081.49"/>
    <x v="95"/>
    <n v="3590"/>
    <n v="41171.57"/>
    <x v="2"/>
    <n v="6.66"/>
    <n v="60"/>
    <s v="5/21/2022"/>
    <x v="2"/>
    <n v="3590"/>
    <x v="1"/>
    <n v="4520.1000000000004"/>
    <n v="406.03"/>
    <n v="20.3"/>
    <s v="9/22/2023"/>
    <s v="9/20/2023"/>
    <n v="4318"/>
    <n v="3590"/>
    <s v="2/21/2023"/>
    <s v="Suggestion"/>
    <s v="Pending"/>
    <s v="7/11/2023"/>
    <n v="1"/>
    <x v="2"/>
    <x v="1"/>
  </r>
  <r>
    <n v="3591"/>
    <s v="Christopher"/>
    <s v="Green"/>
    <n v="49"/>
    <x v="0"/>
    <s v="Address_3591"/>
    <x v="18"/>
    <n v="19458798444"/>
    <s v="christopher.green@kag.com"/>
    <x v="0"/>
    <n v="5930.5"/>
    <s v="10/10/2003"/>
    <s v="6/23/2023"/>
    <n v="3591"/>
    <n v="44930"/>
    <x v="0"/>
    <n v="3071.94"/>
    <n v="2858.56"/>
    <x v="22"/>
    <n v="3591"/>
    <n v="14094.42"/>
    <x v="1"/>
    <n v="1.86"/>
    <n v="12"/>
    <s v="10/17/2021"/>
    <x v="1"/>
    <n v="3591"/>
    <x v="2"/>
    <n v="7728.24"/>
    <n v="4039"/>
    <n v="201.95"/>
    <s v="1/13/2023"/>
    <s v="1/2/2023"/>
    <n v="1600"/>
    <n v="3591"/>
    <s v="2/23/2023"/>
    <s v="Praise"/>
    <s v="Resolved"/>
    <s v="4/20/2023"/>
    <n v="1"/>
    <x v="3"/>
    <x v="1"/>
  </r>
  <r>
    <n v="3592"/>
    <s v="William"/>
    <s v="Thomas"/>
    <n v="63"/>
    <x v="1"/>
    <s v="Address_3592"/>
    <x v="31"/>
    <n v="19458798445"/>
    <s v="william.thomas@kag.com"/>
    <x v="0"/>
    <n v="3004.63"/>
    <s v="7/21/2020"/>
    <s v="8/31/2023"/>
    <n v="3592"/>
    <n v="45119"/>
    <x v="1"/>
    <n v="940.59"/>
    <n v="2064.04"/>
    <x v="82"/>
    <n v="3592"/>
    <n v="35120.81"/>
    <x v="1"/>
    <n v="7.95"/>
    <n v="48"/>
    <s v="11/5/2021"/>
    <x v="0"/>
    <n v="3592"/>
    <x v="1"/>
    <n v="4789.3100000000004"/>
    <n v="1529.85"/>
    <n v="76.489999999999995"/>
    <s v="8/25/2023"/>
    <s v="9/12/2023"/>
    <n v="4914"/>
    <n v="3592"/>
    <s v="5/2/2023"/>
    <s v="Praise"/>
    <s v="Pending"/>
    <s v="1/17/2023"/>
    <n v="1"/>
    <x v="2"/>
    <x v="3"/>
  </r>
  <r>
    <n v="3593"/>
    <s v="Richard"/>
    <s v="Jones"/>
    <n v="30"/>
    <x v="1"/>
    <s v="Address_3593"/>
    <x v="28"/>
    <n v="19458798446"/>
    <s v="richard.jones@kag.com"/>
    <x v="0"/>
    <n v="2430.2800000000002"/>
    <s v="3/12/2015"/>
    <s v="4/21/2023"/>
    <n v="3593"/>
    <n v="45181"/>
    <x v="1"/>
    <n v="1323.43"/>
    <n v="3753.71"/>
    <x v="20"/>
    <n v="3593"/>
    <n v="26775.15"/>
    <x v="2"/>
    <n v="7.27"/>
    <n v="36"/>
    <s v="11/19/2021"/>
    <x v="2"/>
    <n v="3593"/>
    <x v="0"/>
    <n v="6372.3"/>
    <n v="1857.77"/>
    <n v="92.89"/>
    <s v="5/8/2023"/>
    <s v="6/14/2023"/>
    <n v="9140"/>
    <n v="3593"/>
    <s v="9/24/2023"/>
    <s v="Suggestion"/>
    <s v="Resolved"/>
    <s v="1/7/2023"/>
    <n v="-1"/>
    <x v="6"/>
    <x v="4"/>
  </r>
  <r>
    <n v="3594"/>
    <s v="Melissa"/>
    <s v="Ramirez"/>
    <n v="38"/>
    <x v="1"/>
    <s v="Address_3594"/>
    <x v="28"/>
    <n v="19458798447"/>
    <s v="melissa.ramirez@kag.com"/>
    <x v="1"/>
    <n v="3961.49"/>
    <s v="6/3/2021"/>
    <s v="5/12/2023"/>
    <n v="3594"/>
    <n v="45230"/>
    <x v="1"/>
    <n v="4986.32"/>
    <n v="8947.81"/>
    <x v="91"/>
    <n v="3594"/>
    <n v="26465.79"/>
    <x v="1"/>
    <n v="7.63"/>
    <n v="36"/>
    <s v="8/29/2020"/>
    <x v="2"/>
    <n v="3594"/>
    <x v="0"/>
    <n v="1904.71"/>
    <n v="3470.41"/>
    <n v="173.52"/>
    <s v="7/31/2023"/>
    <s v="2/16/2023"/>
    <n v="7745"/>
    <n v="3594"/>
    <s v="12/23/2023"/>
    <s v="Suggestion"/>
    <s v="Pending"/>
    <s v="8/7/2023"/>
    <n v="1"/>
    <x v="8"/>
    <x v="0"/>
  </r>
  <r>
    <n v="3595"/>
    <s v="Brian"/>
    <s v="Hill"/>
    <n v="66"/>
    <x v="1"/>
    <s v="Address_3595"/>
    <x v="10"/>
    <n v="19458798448"/>
    <s v="brian.hill@kag.com"/>
    <x v="1"/>
    <n v="7907.33"/>
    <s v="11/26/2020"/>
    <s v="1/31/2023"/>
    <n v="3595"/>
    <n v="45077"/>
    <x v="2"/>
    <n v="1313.88"/>
    <n v="9221.2099999999991"/>
    <x v="14"/>
    <n v="3595"/>
    <n v="39295.620000000003"/>
    <x v="2"/>
    <n v="9.69"/>
    <n v="24"/>
    <s v="8/10/2021"/>
    <x v="0"/>
    <n v="3595"/>
    <x v="2"/>
    <n v="9449.7199999999993"/>
    <n v="1146.3499999999999"/>
    <n v="57.32"/>
    <s v="5/2/2023"/>
    <s v="1/2/2023"/>
    <n v="7647"/>
    <n v="3595"/>
    <s v="8/21/2023"/>
    <s v="Complaint"/>
    <s v="Pending"/>
    <s v="10/9/2023"/>
    <n v="1"/>
    <x v="10"/>
    <x v="3"/>
  </r>
  <r>
    <n v="3596"/>
    <s v="James"/>
    <s v="Hall"/>
    <n v="56"/>
    <x v="1"/>
    <s v="Address_3596"/>
    <x v="13"/>
    <n v="19458798449"/>
    <s v="james.hall@kag.com"/>
    <x v="0"/>
    <n v="1997.98"/>
    <s v="11/30/2004"/>
    <s v="1/4/2023"/>
    <n v="3596"/>
    <n v="44932"/>
    <x v="0"/>
    <n v="2339.6999999999998"/>
    <n v="-341.72"/>
    <x v="53"/>
    <n v="3596"/>
    <n v="31270.63"/>
    <x v="0"/>
    <n v="6.86"/>
    <n v="24"/>
    <s v="4/1/2022"/>
    <x v="2"/>
    <n v="3596"/>
    <x v="2"/>
    <n v="2250.9499999999998"/>
    <n v="4211.12"/>
    <n v="210.56"/>
    <s v="10/5/2023"/>
    <s v="7/2/2023"/>
    <n v="4198"/>
    <n v="3596"/>
    <s v="4/11/2023"/>
    <s v="Praise"/>
    <s v="Resolved"/>
    <s v="3/8/2023"/>
    <n v="1"/>
    <x v="3"/>
    <x v="1"/>
  </r>
  <r>
    <n v="3597"/>
    <s v="Michelle"/>
    <s v="Martin"/>
    <n v="55"/>
    <x v="0"/>
    <s v="Address_3597"/>
    <x v="30"/>
    <n v="19458798450"/>
    <s v="michelle.martin@kag.com"/>
    <x v="0"/>
    <n v="4512.66"/>
    <s v="3/5/2002"/>
    <s v="1/18/2023"/>
    <n v="3597"/>
    <n v="45141"/>
    <x v="1"/>
    <n v="1932.7"/>
    <n v="2579.96"/>
    <x v="67"/>
    <n v="3597"/>
    <n v="8832.93"/>
    <x v="0"/>
    <n v="8.1"/>
    <n v="48"/>
    <s v="6/18/2021"/>
    <x v="0"/>
    <n v="3597"/>
    <x v="1"/>
    <n v="6841.87"/>
    <n v="4650.41"/>
    <n v="232.52"/>
    <s v="11/14/2023"/>
    <s v="8/12/2023"/>
    <n v="7367"/>
    <n v="3597"/>
    <s v="10/27/2023"/>
    <s v="Suggestion"/>
    <s v="Resolved"/>
    <s v="3/27/2023"/>
    <n v="1"/>
    <x v="5"/>
    <x v="1"/>
  </r>
  <r>
    <n v="3598"/>
    <s v="Amanda"/>
    <s v="White"/>
    <n v="26"/>
    <x v="0"/>
    <s v="Address_3598"/>
    <x v="39"/>
    <n v="19458798451"/>
    <s v="amanda.white@kag.com"/>
    <x v="1"/>
    <n v="4868.82"/>
    <s v="5/25/2008"/>
    <s v="12/4/2023"/>
    <n v="3598"/>
    <n v="45156"/>
    <x v="1"/>
    <n v="3444.41"/>
    <n v="1424.41"/>
    <x v="23"/>
    <n v="3598"/>
    <n v="11817.45"/>
    <x v="2"/>
    <n v="1.77"/>
    <n v="60"/>
    <s v="1/14/2020"/>
    <x v="0"/>
    <n v="3598"/>
    <x v="1"/>
    <n v="2498.5300000000002"/>
    <n v="4940.87"/>
    <n v="247.04"/>
    <s v="4/20/2023"/>
    <s v="8/13/2023"/>
    <n v="3320"/>
    <n v="3598"/>
    <s v="6/14/2023"/>
    <s v="Praise"/>
    <s v="Pending"/>
    <s v="5/26/2023"/>
    <n v="1"/>
    <x v="5"/>
    <x v="4"/>
  </r>
  <r>
    <n v="3599"/>
    <s v="Christopher"/>
    <s v="Clark"/>
    <n v="37"/>
    <x v="2"/>
    <s v="Address_3599"/>
    <x v="37"/>
    <n v="19458798452"/>
    <s v="christopher.clark@kag.com"/>
    <x v="0"/>
    <n v="9397.33"/>
    <s v="12/25/2001"/>
    <s v="8/20/2023"/>
    <n v="3599"/>
    <n v="45253"/>
    <x v="1"/>
    <n v="1684.13"/>
    <n v="7713.2"/>
    <x v="89"/>
    <n v="3599"/>
    <n v="27645.45"/>
    <x v="1"/>
    <n v="9.49"/>
    <n v="36"/>
    <s v="10/26/2022"/>
    <x v="1"/>
    <n v="3599"/>
    <x v="2"/>
    <n v="9858.09"/>
    <n v="3463.96"/>
    <n v="173.2"/>
    <s v="9/13/2023"/>
    <s v="12/14/2023"/>
    <n v="4529"/>
    <n v="3599"/>
    <s v="10/24/2023"/>
    <s v="Praise"/>
    <s v="Resolved"/>
    <s v="11/25/2023"/>
    <n v="1"/>
    <x v="4"/>
    <x v="0"/>
  </r>
  <r>
    <n v="3600"/>
    <s v="Barbara"/>
    <s v="Robinson"/>
    <n v="37"/>
    <x v="2"/>
    <s v="Address_3600"/>
    <x v="0"/>
    <n v="19458798453"/>
    <s v="barbara.robinson@kag.com"/>
    <x v="0"/>
    <n v="3104.87"/>
    <s v="5/17/2003"/>
    <s v="10/17/2023"/>
    <n v="3600"/>
    <n v="45059"/>
    <x v="0"/>
    <n v="3417.92"/>
    <n v="-313.05"/>
    <x v="89"/>
    <n v="3600"/>
    <n v="42420.42"/>
    <x v="0"/>
    <n v="2.97"/>
    <n v="60"/>
    <s v="10/30/2020"/>
    <x v="0"/>
    <n v="3600"/>
    <x v="1"/>
    <n v="6695.28"/>
    <n v="2804.53"/>
    <n v="140.22999999999999"/>
    <s v="1/21/2023"/>
    <s v="9/12/2023"/>
    <n v="431"/>
    <n v="3600"/>
    <s v="8/19/2023"/>
    <s v="Praise"/>
    <s v="Pending"/>
    <s v="6/27/2023"/>
    <n v="1"/>
    <x v="10"/>
    <x v="0"/>
  </r>
  <r>
    <n v="3601"/>
    <s v="Linda"/>
    <s v="Hall"/>
    <n v="25"/>
    <x v="2"/>
    <s v="Address_3601"/>
    <x v="9"/>
    <n v="19458798454"/>
    <s v="linda.hall@kag.com"/>
    <x v="0"/>
    <n v="294.5"/>
    <s v="8/1/2020"/>
    <s v="2/17/2023"/>
    <n v="3601"/>
    <n v="45011"/>
    <x v="1"/>
    <n v="4804.3999999999996"/>
    <n v="5098.8999999999996"/>
    <x v="16"/>
    <n v="3601"/>
    <n v="8463.64"/>
    <x v="0"/>
    <n v="5.44"/>
    <n v="12"/>
    <s v="11/8/2021"/>
    <x v="0"/>
    <n v="3601"/>
    <x v="2"/>
    <n v="5684.35"/>
    <n v="4456.08"/>
    <n v="222.8"/>
    <s v="3/9/2023"/>
    <s v="10/26/2023"/>
    <n v="3945"/>
    <n v="3601"/>
    <s v="12/21/2023"/>
    <s v="Praise"/>
    <s v="Pending"/>
    <s v="12/15/2023"/>
    <n v="1"/>
    <x v="11"/>
    <x v="2"/>
  </r>
  <r>
    <n v="3602"/>
    <s v="Linda"/>
    <s v="Clark"/>
    <n v="31"/>
    <x v="0"/>
    <s v="Address_3602"/>
    <x v="24"/>
    <n v="19458798455"/>
    <s v="linda.clark@kag.com"/>
    <x v="1"/>
    <n v="6967.94"/>
    <s v="6/23/2001"/>
    <s v="3/4/2023"/>
    <n v="3602"/>
    <n v="45080"/>
    <x v="2"/>
    <n v="1269.4100000000001"/>
    <n v="5698.53"/>
    <x v="44"/>
    <n v="3602"/>
    <n v="6237.87"/>
    <x v="0"/>
    <n v="9.61"/>
    <n v="48"/>
    <s v="9/1/2020"/>
    <x v="0"/>
    <n v="3602"/>
    <x v="0"/>
    <n v="8609.18"/>
    <n v="1417.46"/>
    <n v="70.87"/>
    <s v="2/14/2023"/>
    <s v="10/20/2023"/>
    <n v="9554"/>
    <n v="3602"/>
    <s v="11/3/2023"/>
    <s v="Praise"/>
    <s v="Resolved"/>
    <s v="4/30/2023"/>
    <n v="1"/>
    <x v="7"/>
    <x v="4"/>
  </r>
  <r>
    <n v="3603"/>
    <s v="Brian"/>
    <s v="Sanchez"/>
    <n v="37"/>
    <x v="0"/>
    <s v="Address_3603"/>
    <x v="19"/>
    <n v="19458798456"/>
    <s v="brian.sanchez@kag.com"/>
    <x v="1"/>
    <n v="7582.34"/>
    <s v="3/1/2019"/>
    <s v="9/27/2023"/>
    <n v="3603"/>
    <n v="45128"/>
    <x v="1"/>
    <n v="1859.68"/>
    <n v="5722.66"/>
    <x v="5"/>
    <n v="3603"/>
    <n v="26359.39"/>
    <x v="2"/>
    <n v="2.61"/>
    <n v="24"/>
    <s v="6/26/2021"/>
    <x v="2"/>
    <n v="3603"/>
    <x v="0"/>
    <n v="2537.5"/>
    <n v="2664.07"/>
    <n v="133.19999999999999"/>
    <s v="3/5/2023"/>
    <s v="5/10/2023"/>
    <n v="5230"/>
    <n v="3603"/>
    <s v="11/25/2023"/>
    <s v="Complaint"/>
    <s v="Resolved"/>
    <s v="12/19/2023"/>
    <n v="1"/>
    <x v="2"/>
    <x v="0"/>
  </r>
  <r>
    <n v="3604"/>
    <s v="Barbara"/>
    <s v="Miller"/>
    <n v="52"/>
    <x v="0"/>
    <s v="Address_3604"/>
    <x v="35"/>
    <n v="19458798457"/>
    <s v="barbara.miller@kag.com"/>
    <x v="1"/>
    <n v="7060.02"/>
    <s v="4/18/2000"/>
    <s v="3/31/2023"/>
    <n v="3604"/>
    <n v="45120"/>
    <x v="1"/>
    <n v="1717.45"/>
    <n v="5342.57"/>
    <x v="71"/>
    <n v="3604"/>
    <n v="10243.9"/>
    <x v="0"/>
    <n v="1.32"/>
    <n v="48"/>
    <s v="11/28/2021"/>
    <x v="1"/>
    <n v="3604"/>
    <x v="0"/>
    <n v="4820.72"/>
    <n v="1085.76"/>
    <n v="54.29"/>
    <s v="4/9/2023"/>
    <s v="8/2/2023"/>
    <n v="8121"/>
    <n v="3604"/>
    <s v="11/17/2023"/>
    <s v="Suggestion"/>
    <s v="Pending"/>
    <s v="10/28/2023"/>
    <n v="1"/>
    <x v="2"/>
    <x v="1"/>
  </r>
  <r>
    <n v="3605"/>
    <s v="Deborah"/>
    <s v="Adams"/>
    <n v="62"/>
    <x v="1"/>
    <s v="Address_3605"/>
    <x v="13"/>
    <n v="19458798458"/>
    <s v="deborah.adams@kag.com"/>
    <x v="0"/>
    <n v="7037.32"/>
    <s v="9/2/2005"/>
    <s v="3/28/2023"/>
    <n v="3605"/>
    <n v="44946"/>
    <x v="2"/>
    <n v="1508.78"/>
    <n v="8546.1"/>
    <x v="77"/>
    <n v="3605"/>
    <n v="49717.55"/>
    <x v="1"/>
    <n v="3.67"/>
    <n v="24"/>
    <s v="11/6/2022"/>
    <x v="2"/>
    <n v="3605"/>
    <x v="1"/>
    <n v="9795.7999999999993"/>
    <n v="1629.3"/>
    <n v="81.459999999999994"/>
    <s v="7/18/2023"/>
    <s v="4/21/2023"/>
    <n v="1704"/>
    <n v="3605"/>
    <s v="11/16/2023"/>
    <s v="Complaint"/>
    <s v="Pending"/>
    <s v="9/20/2023"/>
    <n v="1"/>
    <x v="3"/>
    <x v="3"/>
  </r>
  <r>
    <n v="3606"/>
    <s v="Steven"/>
    <s v="Campbell"/>
    <n v="38"/>
    <x v="0"/>
    <s v="Address_3606"/>
    <x v="22"/>
    <n v="19458798459"/>
    <s v="steven.campbell@kag.com"/>
    <x v="0"/>
    <n v="4883.95"/>
    <s v="7/30/2012"/>
    <s v="10/16/2023"/>
    <n v="3606"/>
    <n v="45196"/>
    <x v="0"/>
    <n v="1358.72"/>
    <n v="6242.67"/>
    <x v="41"/>
    <n v="3606"/>
    <n v="1213.56"/>
    <x v="2"/>
    <n v="2.41"/>
    <n v="48"/>
    <s v="10/3/2022"/>
    <x v="2"/>
    <n v="3606"/>
    <x v="2"/>
    <n v="5561.23"/>
    <n v="3511.67"/>
    <n v="175.58"/>
    <s v="11/22/2023"/>
    <s v="6/11/2023"/>
    <n v="8846"/>
    <n v="3606"/>
    <s v="4/19/2023"/>
    <s v="Suggestion"/>
    <s v="Resolved"/>
    <s v="12/19/2023"/>
    <n v="1"/>
    <x v="6"/>
    <x v="0"/>
  </r>
  <r>
    <n v="3607"/>
    <s v="Brian"/>
    <s v="Nguyen"/>
    <n v="58"/>
    <x v="0"/>
    <s v="Address_3607"/>
    <x v="30"/>
    <n v="19458798460"/>
    <s v="brian.nguyen@kag.com"/>
    <x v="0"/>
    <n v="284.74"/>
    <s v="8/16/2006"/>
    <s v="3/22/2023"/>
    <n v="3607"/>
    <n v="45172"/>
    <x v="0"/>
    <n v="3153.91"/>
    <n v="3438.65"/>
    <x v="26"/>
    <n v="3607"/>
    <n v="22994.3"/>
    <x v="2"/>
    <n v="7.01"/>
    <n v="48"/>
    <s v="9/25/2020"/>
    <x v="1"/>
    <n v="3607"/>
    <x v="0"/>
    <n v="6661.07"/>
    <n v="486.97"/>
    <n v="24.35"/>
    <s v="5/17/2023"/>
    <s v="4/15/2023"/>
    <n v="5096"/>
    <n v="3607"/>
    <s v="8/22/2023"/>
    <s v="Complaint"/>
    <s v="Pending"/>
    <s v="3/10/2023"/>
    <n v="1"/>
    <x v="6"/>
    <x v="1"/>
  </r>
  <r>
    <n v="3608"/>
    <s v="Sandra"/>
    <s v="Jones"/>
    <n v="58"/>
    <x v="1"/>
    <s v="Address_3608"/>
    <x v="15"/>
    <n v="19458798461"/>
    <s v="sandra.jones@kag.com"/>
    <x v="0"/>
    <n v="7326.19"/>
    <s v="4/3/2003"/>
    <s v="6/19/2023"/>
    <n v="3608"/>
    <n v="44997"/>
    <x v="1"/>
    <n v="2745.07"/>
    <n v="4581.12"/>
    <x v="85"/>
    <n v="3608"/>
    <n v="8964.5300000000007"/>
    <x v="0"/>
    <n v="3.51"/>
    <n v="24"/>
    <s v="9/7/2022"/>
    <x v="1"/>
    <n v="3608"/>
    <x v="1"/>
    <n v="1613.09"/>
    <n v="2429.4899999999998"/>
    <n v="121.47"/>
    <s v="4/28/2023"/>
    <s v="4/14/2023"/>
    <n v="5756"/>
    <n v="3608"/>
    <s v="8/23/2023"/>
    <s v="Suggestion"/>
    <s v="Resolved"/>
    <s v="6/14/2023"/>
    <n v="1"/>
    <x v="11"/>
    <x v="1"/>
  </r>
  <r>
    <n v="3609"/>
    <s v="Joshua"/>
    <s v="Thompson"/>
    <n v="39"/>
    <x v="2"/>
    <s v="Address_3609"/>
    <x v="33"/>
    <n v="19458798462"/>
    <s v="joshua.thompson@kag.com"/>
    <x v="1"/>
    <n v="9371.5499999999993"/>
    <s v="11/27/2017"/>
    <s v="6/9/2023"/>
    <n v="3609"/>
    <n v="45128"/>
    <x v="0"/>
    <n v="2548.25"/>
    <n v="11919.8"/>
    <x v="22"/>
    <n v="3609"/>
    <n v="34372.86"/>
    <x v="0"/>
    <n v="1.57"/>
    <n v="12"/>
    <s v="6/23/2020"/>
    <x v="0"/>
    <n v="3609"/>
    <x v="2"/>
    <n v="1647.68"/>
    <n v="4207.05"/>
    <n v="210.35"/>
    <s v="8/26/2023"/>
    <s v="2/24/2023"/>
    <n v="3764"/>
    <n v="3609"/>
    <s v="12/10/2023"/>
    <s v="Complaint"/>
    <s v="Resolved"/>
    <s v="11/26/2023"/>
    <n v="-1"/>
    <x v="2"/>
    <x v="0"/>
  </r>
  <r>
    <n v="3610"/>
    <s v="Betty"/>
    <s v="Ramirez"/>
    <n v="60"/>
    <x v="2"/>
    <s v="Address_3610"/>
    <x v="20"/>
    <n v="19458798463"/>
    <s v="betty.ramirez@kag.com"/>
    <x v="1"/>
    <n v="1658.12"/>
    <s v="10/16/2020"/>
    <s v="4/22/2023"/>
    <n v="3610"/>
    <n v="45277"/>
    <x v="2"/>
    <n v="4004.93"/>
    <n v="-2346.81"/>
    <x v="84"/>
    <n v="3610"/>
    <n v="31876.59"/>
    <x v="2"/>
    <n v="9.0399999999999991"/>
    <n v="48"/>
    <s v="4/13/2021"/>
    <x v="1"/>
    <n v="3610"/>
    <x v="1"/>
    <n v="1554.72"/>
    <n v="2479.4499999999998"/>
    <n v="123.97"/>
    <s v="8/15/2023"/>
    <s v="11/4/2023"/>
    <n v="6165"/>
    <n v="3610"/>
    <s v="11/17/2023"/>
    <s v="Praise"/>
    <s v="Pending"/>
    <s v="1/8/2023"/>
    <n v="1"/>
    <x v="0"/>
    <x v="1"/>
  </r>
  <r>
    <n v="3611"/>
    <s v="Robert"/>
    <s v="King"/>
    <n v="23"/>
    <x v="2"/>
    <s v="Address_3611"/>
    <x v="34"/>
    <n v="19458798464"/>
    <s v="robert.king@kag.com"/>
    <x v="1"/>
    <n v="772.35"/>
    <s v="10/28/2019"/>
    <s v="4/9/2023"/>
    <n v="3611"/>
    <n v="44984"/>
    <x v="0"/>
    <n v="741.19"/>
    <n v="31.16"/>
    <x v="9"/>
    <n v="3611"/>
    <n v="40546.32"/>
    <x v="1"/>
    <n v="1.45"/>
    <n v="36"/>
    <s v="6/1/2021"/>
    <x v="2"/>
    <n v="3611"/>
    <x v="0"/>
    <n v="5414.05"/>
    <n v="1204.71"/>
    <n v="60.24"/>
    <s v="12/6/2023"/>
    <s v="6/13/2023"/>
    <n v="1868"/>
    <n v="3611"/>
    <s v="3/17/2023"/>
    <s v="Suggestion"/>
    <s v="Resolved"/>
    <s v="1/1/2023"/>
    <n v="1"/>
    <x v="9"/>
    <x v="2"/>
  </r>
  <r>
    <n v="3612"/>
    <s v="Linda"/>
    <s v="Anderson"/>
    <n v="61"/>
    <x v="1"/>
    <s v="Address_3612"/>
    <x v="24"/>
    <n v="19458798465"/>
    <s v="linda.anderson@kag.com"/>
    <x v="1"/>
    <n v="2725.53"/>
    <s v="7/25/2022"/>
    <s v="6/20/2023"/>
    <n v="3612"/>
    <n v="45183"/>
    <x v="1"/>
    <n v="856.93"/>
    <n v="1868.6"/>
    <x v="68"/>
    <n v="3612"/>
    <n v="28606.75"/>
    <x v="2"/>
    <n v="3.44"/>
    <n v="48"/>
    <s v="1/10/2020"/>
    <x v="0"/>
    <n v="3612"/>
    <x v="2"/>
    <n v="7469.1"/>
    <n v="1777.31"/>
    <n v="88.87"/>
    <s v="3/15/2023"/>
    <s v="5/24/2023"/>
    <n v="1685"/>
    <n v="3612"/>
    <s v="10/21/2023"/>
    <s v="Suggestion"/>
    <s v="Pending"/>
    <s v="10/23/2023"/>
    <n v="1"/>
    <x v="6"/>
    <x v="3"/>
  </r>
  <r>
    <n v="3613"/>
    <s v="Matthew"/>
    <s v="Young"/>
    <n v="44"/>
    <x v="1"/>
    <s v="Address_3613"/>
    <x v="10"/>
    <n v="19458798466"/>
    <s v="matthew.young@kag.com"/>
    <x v="1"/>
    <n v="8512.9599999999991"/>
    <s v="2/11/2010"/>
    <s v="7/4/2023"/>
    <n v="3613"/>
    <n v="45147"/>
    <x v="2"/>
    <n v="2570.17"/>
    <n v="5942.79"/>
    <x v="55"/>
    <n v="3613"/>
    <n v="10279.06"/>
    <x v="2"/>
    <n v="3.16"/>
    <n v="60"/>
    <s v="7/23/2021"/>
    <x v="0"/>
    <n v="3613"/>
    <x v="2"/>
    <n v="3922.3"/>
    <n v="2895.08"/>
    <n v="144.75"/>
    <s v="1/11/2023"/>
    <s v="3/30/2023"/>
    <n v="9863"/>
    <n v="3613"/>
    <s v="8/17/2023"/>
    <s v="Suggestion"/>
    <s v="Resolved"/>
    <s v="9/1/2023"/>
    <n v="1"/>
    <x v="5"/>
    <x v="0"/>
  </r>
  <r>
    <n v="3614"/>
    <s v="Anthony"/>
    <s v="Sanchez"/>
    <n v="21"/>
    <x v="1"/>
    <s v="Address_3614"/>
    <x v="28"/>
    <n v="19458798467"/>
    <s v="anthony.sanchez@kag.com"/>
    <x v="0"/>
    <n v="1150.8599999999999"/>
    <s v="3/11/2000"/>
    <s v="5/23/2023"/>
    <n v="3614"/>
    <n v="45085"/>
    <x v="1"/>
    <n v="1775.1"/>
    <n v="-624.24"/>
    <x v="3"/>
    <n v="3614"/>
    <n v="3612.42"/>
    <x v="2"/>
    <n v="1.21"/>
    <n v="36"/>
    <s v="7/5/2021"/>
    <x v="1"/>
    <n v="3614"/>
    <x v="1"/>
    <n v="6177.04"/>
    <n v="3112.88"/>
    <n v="155.63999999999999"/>
    <s v="5/22/2023"/>
    <s v="7/3/2023"/>
    <n v="6234"/>
    <n v="3614"/>
    <s v="5/22/2023"/>
    <s v="Praise"/>
    <s v="Resolved"/>
    <s v="10/13/2023"/>
    <n v="1"/>
    <x v="7"/>
    <x v="2"/>
  </r>
  <r>
    <n v="3615"/>
    <s v="Melissa"/>
    <s v="Mitchell"/>
    <n v="21"/>
    <x v="0"/>
    <s v="Address_3615"/>
    <x v="27"/>
    <n v="19458798468"/>
    <s v="melissa.mitchell@kag.com"/>
    <x v="1"/>
    <n v="7180.17"/>
    <s v="4/18/2001"/>
    <s v="11/2/2023"/>
    <n v="3615"/>
    <n v="45062"/>
    <x v="2"/>
    <n v="877.21"/>
    <n v="6302.96"/>
    <x v="8"/>
    <n v="3615"/>
    <n v="36385.19"/>
    <x v="1"/>
    <n v="2.4900000000000002"/>
    <n v="60"/>
    <s v="6/9/2021"/>
    <x v="2"/>
    <n v="3615"/>
    <x v="2"/>
    <n v="6193.43"/>
    <n v="40.659999999999997"/>
    <n v="2.0299999999999998"/>
    <s v="1/30/2023"/>
    <s v="2/1/2023"/>
    <n v="5412"/>
    <n v="3615"/>
    <s v="12/24/2023"/>
    <s v="Suggestion"/>
    <s v="Resolved"/>
    <s v="10/4/2023"/>
    <n v="1"/>
    <x v="10"/>
    <x v="2"/>
  </r>
  <r>
    <n v="3616"/>
    <s v="Daniel"/>
    <s v="Walker"/>
    <n v="45"/>
    <x v="2"/>
    <s v="Address_3616"/>
    <x v="28"/>
    <n v="19458798469"/>
    <s v="daniel.walker@kag.com"/>
    <x v="0"/>
    <n v="723.18"/>
    <s v="7/26/2014"/>
    <s v="8/31/2023"/>
    <n v="3616"/>
    <n v="45134"/>
    <x v="2"/>
    <n v="3456.26"/>
    <n v="-2733.08"/>
    <x v="50"/>
    <n v="3616"/>
    <n v="22556.17"/>
    <x v="2"/>
    <n v="8.33"/>
    <n v="24"/>
    <s v="10/24/2021"/>
    <x v="0"/>
    <n v="3616"/>
    <x v="2"/>
    <n v="2425.46"/>
    <n v="895.27"/>
    <n v="44.76"/>
    <s v="12/11/2023"/>
    <s v="8/10/2023"/>
    <n v="7697"/>
    <n v="3616"/>
    <s v="12/21/2023"/>
    <s v="Suggestion"/>
    <s v="Pending"/>
    <s v="8/17/2023"/>
    <n v="1"/>
    <x v="2"/>
    <x v="0"/>
  </r>
  <r>
    <n v="3617"/>
    <s v="Ashley"/>
    <s v="Jackson"/>
    <n v="44"/>
    <x v="1"/>
    <s v="Address_3617"/>
    <x v="9"/>
    <n v="19458798470"/>
    <s v="ashley.jackson@kag.com"/>
    <x v="0"/>
    <n v="424.61"/>
    <s v="12/31/2003"/>
    <s v="3/12/2023"/>
    <n v="3617"/>
    <n v="45164"/>
    <x v="1"/>
    <n v="2485.41"/>
    <n v="-2060.8000000000002"/>
    <x v="66"/>
    <n v="3617"/>
    <n v="11888.43"/>
    <x v="0"/>
    <n v="1.34"/>
    <n v="24"/>
    <s v="10/16/2021"/>
    <x v="1"/>
    <n v="3617"/>
    <x v="1"/>
    <n v="7758.08"/>
    <n v="3458.71"/>
    <n v="172.94"/>
    <s v="11/13/2023"/>
    <s v="10/25/2023"/>
    <n v="9247"/>
    <n v="3617"/>
    <s v="4/23/2023"/>
    <s v="Suggestion"/>
    <s v="Resolved"/>
    <s v="11/6/2023"/>
    <n v="1"/>
    <x v="5"/>
    <x v="0"/>
  </r>
  <r>
    <n v="3618"/>
    <s v="Brian"/>
    <s v="Rodriguez"/>
    <n v="34"/>
    <x v="1"/>
    <s v="Address_3618"/>
    <x v="8"/>
    <n v="19458798471"/>
    <s v="brian.rodriguez@kag.com"/>
    <x v="0"/>
    <n v="8923.89"/>
    <s v="10/19/2011"/>
    <s v="3/4/2023"/>
    <n v="3618"/>
    <n v="45265"/>
    <x v="1"/>
    <n v="1019.17"/>
    <n v="7904.72"/>
    <x v="24"/>
    <n v="3618"/>
    <n v="13339.27"/>
    <x v="0"/>
    <n v="1.21"/>
    <n v="24"/>
    <s v="10/23/2020"/>
    <x v="0"/>
    <n v="3618"/>
    <x v="2"/>
    <n v="5916.67"/>
    <n v="415.78"/>
    <n v="20.79"/>
    <s v="12/26/2023"/>
    <s v="10/5/2023"/>
    <n v="4075"/>
    <n v="3618"/>
    <s v="11/25/2023"/>
    <s v="Complaint"/>
    <s v="Pending"/>
    <s v="3/26/2023"/>
    <n v="1"/>
    <x v="0"/>
    <x v="4"/>
  </r>
  <r>
    <n v="3619"/>
    <s v="Timothy"/>
    <s v="Lewis"/>
    <n v="56"/>
    <x v="2"/>
    <s v="Address_3619"/>
    <x v="37"/>
    <n v="19458798472"/>
    <s v="timothy.lewis@kag.com"/>
    <x v="1"/>
    <n v="7728.55"/>
    <s v="8/13/2011"/>
    <s v="3/11/2023"/>
    <n v="3619"/>
    <n v="45144"/>
    <x v="0"/>
    <n v="1329.38"/>
    <n v="6399.17"/>
    <x v="23"/>
    <n v="3619"/>
    <n v="8302.31"/>
    <x v="1"/>
    <n v="6.71"/>
    <n v="60"/>
    <s v="10/1/2021"/>
    <x v="1"/>
    <n v="3619"/>
    <x v="0"/>
    <n v="2080.41"/>
    <n v="4254.93"/>
    <n v="212.75"/>
    <s v="1/12/2023"/>
    <s v="8/8/2023"/>
    <n v="8100"/>
    <n v="3619"/>
    <s v="6/27/2023"/>
    <s v="Praise"/>
    <s v="Resolved"/>
    <s v="8/28/2023"/>
    <n v="1"/>
    <x v="5"/>
    <x v="1"/>
  </r>
  <r>
    <n v="3620"/>
    <s v="Daniel"/>
    <s v="Hill"/>
    <n v="55"/>
    <x v="2"/>
    <s v="Address_3620"/>
    <x v="4"/>
    <n v="19458798473"/>
    <s v="daniel.hill@kag.com"/>
    <x v="1"/>
    <n v="6025.99"/>
    <s v="11/12/2017"/>
    <s v="5/21/2023"/>
    <n v="3620"/>
    <n v="45114"/>
    <x v="0"/>
    <n v="3618.03"/>
    <n v="2407.96"/>
    <x v="87"/>
    <n v="3620"/>
    <n v="14895.44"/>
    <x v="0"/>
    <n v="1.8"/>
    <n v="24"/>
    <s v="12/8/2020"/>
    <x v="2"/>
    <n v="3620"/>
    <x v="0"/>
    <n v="9528.8799999999992"/>
    <n v="1527.16"/>
    <n v="76.36"/>
    <s v="12/6/2023"/>
    <s v="2/6/2023"/>
    <n v="9106"/>
    <n v="3620"/>
    <s v="12/15/2023"/>
    <s v="Complaint"/>
    <s v="Resolved"/>
    <s v="3/14/2023"/>
    <n v="1"/>
    <x v="2"/>
    <x v="1"/>
  </r>
  <r>
    <n v="3621"/>
    <s v="Ronald"/>
    <s v="Brown"/>
    <n v="69"/>
    <x v="0"/>
    <s v="Address_3621"/>
    <x v="27"/>
    <n v="19458798474"/>
    <s v="ronald.brown@kag.com"/>
    <x v="1"/>
    <n v="1802.75"/>
    <s v="12/10/2003"/>
    <s v="4/14/2023"/>
    <n v="3621"/>
    <n v="45116"/>
    <x v="1"/>
    <n v="1644.09"/>
    <n v="158.66"/>
    <x v="31"/>
    <n v="3621"/>
    <n v="39809.050000000003"/>
    <x v="1"/>
    <n v="4.34"/>
    <n v="36"/>
    <s v="8/28/2020"/>
    <x v="1"/>
    <n v="3621"/>
    <x v="1"/>
    <n v="3218.77"/>
    <n v="3938.65"/>
    <n v="196.93"/>
    <s v="7/2/2023"/>
    <s v="12/30/2023"/>
    <n v="3225"/>
    <n v="3621"/>
    <s v="2/25/2023"/>
    <s v="Complaint"/>
    <s v="Pending"/>
    <s v="7/31/2023"/>
    <n v="1"/>
    <x v="2"/>
    <x v="3"/>
  </r>
  <r>
    <n v="3622"/>
    <s v="Timothy"/>
    <s v="Williams"/>
    <n v="46"/>
    <x v="2"/>
    <s v="Address_3622"/>
    <x v="21"/>
    <n v="19458798475"/>
    <s v="timothy.williams@kag.com"/>
    <x v="1"/>
    <n v="2860.6"/>
    <s v="10/25/2002"/>
    <s v="5/26/2023"/>
    <n v="3622"/>
    <n v="45200"/>
    <x v="1"/>
    <n v="1030.55"/>
    <n v="1830.05"/>
    <x v="87"/>
    <n v="3622"/>
    <n v="31412.34"/>
    <x v="0"/>
    <n v="1.02"/>
    <n v="24"/>
    <s v="7/16/2021"/>
    <x v="1"/>
    <n v="3622"/>
    <x v="0"/>
    <n v="4717.3"/>
    <n v="4208.29"/>
    <n v="210.41"/>
    <s v="12/16/2023"/>
    <s v="12/25/2023"/>
    <n v="2555"/>
    <n v="3622"/>
    <s v="12/29/2023"/>
    <s v="Suggestion"/>
    <s v="Resolved"/>
    <s v="4/4/2023"/>
    <n v="1"/>
    <x v="8"/>
    <x v="1"/>
  </r>
  <r>
    <n v="3623"/>
    <s v="Sarah"/>
    <s v="Lewis"/>
    <n v="57"/>
    <x v="1"/>
    <s v="Address_3623"/>
    <x v="28"/>
    <n v="19458798476"/>
    <s v="sarah.lewis@kag.com"/>
    <x v="0"/>
    <n v="581.17999999999995"/>
    <s v="12/7/2007"/>
    <s v="6/12/2023"/>
    <n v="3623"/>
    <n v="45180"/>
    <x v="0"/>
    <n v="4828.3500000000004"/>
    <n v="-4247.17"/>
    <x v="10"/>
    <n v="3623"/>
    <n v="49382.52"/>
    <x v="2"/>
    <n v="4.26"/>
    <n v="48"/>
    <s v="4/19/2020"/>
    <x v="2"/>
    <n v="3623"/>
    <x v="0"/>
    <n v="9500.4599999999991"/>
    <n v="4691.8599999999997"/>
    <n v="234.59"/>
    <s v="12/31/2023"/>
    <s v="12/8/2023"/>
    <n v="5638"/>
    <n v="3623"/>
    <s v="7/13/2023"/>
    <s v="Suggestion"/>
    <s v="Resolved"/>
    <s v="3/7/2023"/>
    <n v="1"/>
    <x v="6"/>
    <x v="1"/>
  </r>
  <r>
    <n v="3624"/>
    <s v="Karen"/>
    <s v="Hernandez"/>
    <n v="24"/>
    <x v="0"/>
    <s v="Address_3624"/>
    <x v="24"/>
    <n v="19458798477"/>
    <s v="karen.hernandez@kag.com"/>
    <x v="1"/>
    <n v="6489.09"/>
    <s v="1/13/2014"/>
    <s v="1/1/2023"/>
    <n v="3624"/>
    <n v="45120"/>
    <x v="1"/>
    <n v="449.34"/>
    <n v="6039.75"/>
    <x v="28"/>
    <n v="3624"/>
    <n v="26689.78"/>
    <x v="1"/>
    <n v="3.86"/>
    <n v="60"/>
    <s v="10/16/2022"/>
    <x v="2"/>
    <n v="3624"/>
    <x v="0"/>
    <n v="3992.32"/>
    <n v="3543.96"/>
    <n v="177.2"/>
    <s v="4/4/2023"/>
    <s v="9/20/2023"/>
    <n v="3077"/>
    <n v="3624"/>
    <s v="6/19/2023"/>
    <s v="Complaint"/>
    <s v="Resolved"/>
    <s v="7/15/2023"/>
    <n v="1"/>
    <x v="2"/>
    <x v="2"/>
  </r>
  <r>
    <n v="3625"/>
    <s v="Karen"/>
    <s v="Allen"/>
    <n v="25"/>
    <x v="2"/>
    <s v="Address_3625"/>
    <x v="8"/>
    <n v="19458798478"/>
    <s v="karen.allen@kag.com"/>
    <x v="0"/>
    <n v="6892.25"/>
    <s v="12/23/2001"/>
    <s v="8/4/2023"/>
    <n v="3625"/>
    <n v="45275"/>
    <x v="2"/>
    <n v="743.1"/>
    <n v="6149.15"/>
    <x v="77"/>
    <n v="3625"/>
    <n v="26552.99"/>
    <x v="0"/>
    <n v="6.51"/>
    <n v="60"/>
    <s v="1/15/2021"/>
    <x v="1"/>
    <n v="3625"/>
    <x v="2"/>
    <n v="2665.69"/>
    <n v="4308.8999999999996"/>
    <n v="215.44"/>
    <s v="8/6/2023"/>
    <s v="8/27/2023"/>
    <n v="6008"/>
    <n v="3625"/>
    <s v="2/13/2023"/>
    <s v="Praise"/>
    <s v="Resolved"/>
    <s v="4/6/2023"/>
    <n v="1"/>
    <x v="0"/>
    <x v="2"/>
  </r>
  <r>
    <n v="3626"/>
    <s v="Mary"/>
    <s v="Nguyen"/>
    <n v="58"/>
    <x v="0"/>
    <s v="Address_3626"/>
    <x v="2"/>
    <n v="19458798479"/>
    <s v="mary.nguyen@kag.com"/>
    <x v="0"/>
    <n v="3335.41"/>
    <s v="4/23/2009"/>
    <s v="5/5/2023"/>
    <n v="3626"/>
    <n v="45248"/>
    <x v="0"/>
    <n v="3589.22"/>
    <n v="-253.81"/>
    <x v="3"/>
    <n v="3626"/>
    <n v="10377.92"/>
    <x v="2"/>
    <n v="5.49"/>
    <n v="60"/>
    <s v="6/4/2022"/>
    <x v="1"/>
    <n v="3626"/>
    <x v="0"/>
    <n v="9842.43"/>
    <n v="1363.8"/>
    <n v="68.19"/>
    <s v="3/17/2023"/>
    <s v="9/23/2023"/>
    <n v="4206"/>
    <n v="3626"/>
    <s v="7/29/2023"/>
    <s v="Complaint"/>
    <s v="Pending"/>
    <s v="5/11/2023"/>
    <n v="1"/>
    <x v="4"/>
    <x v="1"/>
  </r>
  <r>
    <n v="3627"/>
    <s v="Patricia"/>
    <s v="Hernandez"/>
    <n v="50"/>
    <x v="1"/>
    <s v="Address_3627"/>
    <x v="19"/>
    <n v="19458798480"/>
    <s v="patricia.hernandez@kag.com"/>
    <x v="0"/>
    <n v="3450.32"/>
    <s v="1/24/2009"/>
    <s v="2/5/2023"/>
    <n v="3627"/>
    <n v="45106"/>
    <x v="0"/>
    <n v="2134.3000000000002"/>
    <n v="1316.02"/>
    <x v="83"/>
    <n v="3627"/>
    <n v="29736.32"/>
    <x v="1"/>
    <n v="7.11"/>
    <n v="60"/>
    <s v="6/1/2021"/>
    <x v="2"/>
    <n v="3627"/>
    <x v="0"/>
    <n v="9961.06"/>
    <n v="78.19"/>
    <n v="3.91"/>
    <s v="9/8/2023"/>
    <s v="6/11/2023"/>
    <n v="6133"/>
    <n v="3627"/>
    <s v="5/8/2023"/>
    <s v="Praise"/>
    <s v="Pending"/>
    <s v="12/17/2023"/>
    <n v="1"/>
    <x v="7"/>
    <x v="1"/>
  </r>
  <r>
    <n v="3628"/>
    <s v="Ashley"/>
    <s v="Clark"/>
    <n v="49"/>
    <x v="1"/>
    <s v="Address_3628"/>
    <x v="11"/>
    <n v="19458798481"/>
    <s v="ashley.clark@kag.com"/>
    <x v="1"/>
    <n v="6326.88"/>
    <s v="11/14/2007"/>
    <s v="8/30/2023"/>
    <n v="3628"/>
    <n v="45249"/>
    <x v="2"/>
    <n v="3767.13"/>
    <n v="2559.75"/>
    <x v="53"/>
    <n v="3628"/>
    <n v="30810.02"/>
    <x v="1"/>
    <n v="9.42"/>
    <n v="12"/>
    <s v="9/15/2021"/>
    <x v="0"/>
    <n v="3628"/>
    <x v="2"/>
    <n v="7190.38"/>
    <n v="3397.41"/>
    <n v="169.87"/>
    <s v="8/25/2023"/>
    <s v="1/7/2023"/>
    <n v="6205"/>
    <n v="3628"/>
    <s v="12/18/2023"/>
    <s v="Suggestion"/>
    <s v="Pending"/>
    <s v="10/12/2023"/>
    <n v="1"/>
    <x v="4"/>
    <x v="1"/>
  </r>
  <r>
    <n v="3629"/>
    <s v="Steven"/>
    <s v="Allen"/>
    <n v="52"/>
    <x v="1"/>
    <s v="Address_3629"/>
    <x v="22"/>
    <n v="19458798482"/>
    <s v="steven.allen@kag.com"/>
    <x v="0"/>
    <n v="9462.08"/>
    <s v="8/13/2005"/>
    <s v="7/27/2023"/>
    <n v="3629"/>
    <n v="45014"/>
    <x v="2"/>
    <n v="2768.36"/>
    <n v="6693.72"/>
    <x v="93"/>
    <n v="3629"/>
    <n v="11120.02"/>
    <x v="0"/>
    <n v="8.16"/>
    <n v="24"/>
    <s v="3/6/2022"/>
    <x v="0"/>
    <n v="3629"/>
    <x v="0"/>
    <n v="9047.2099999999991"/>
    <n v="1280.33"/>
    <n v="64.02"/>
    <s v="10/25/2023"/>
    <s v="6/1/2023"/>
    <n v="9440"/>
    <n v="3629"/>
    <s v="8/19/2023"/>
    <s v="Suggestion"/>
    <s v="Resolved"/>
    <s v="11/30/2023"/>
    <n v="1"/>
    <x v="11"/>
    <x v="1"/>
  </r>
  <r>
    <n v="3630"/>
    <s v="Margaret"/>
    <s v="Lee"/>
    <n v="35"/>
    <x v="1"/>
    <s v="Address_3630"/>
    <x v="16"/>
    <n v="19458798483"/>
    <s v="margaret.lee@kag.com"/>
    <x v="1"/>
    <n v="4007.62"/>
    <s v="2/9/2017"/>
    <s v="9/12/2023"/>
    <n v="3630"/>
    <n v="45191"/>
    <x v="1"/>
    <n v="210.68"/>
    <n v="4218.3"/>
    <x v="4"/>
    <n v="3630"/>
    <n v="5310.34"/>
    <x v="0"/>
    <n v="9.4"/>
    <n v="48"/>
    <s v="6/12/2021"/>
    <x v="1"/>
    <n v="3630"/>
    <x v="2"/>
    <n v="9989.15"/>
    <n v="3748.73"/>
    <n v="187.44"/>
    <s v="2/7/2023"/>
    <s v="5/20/2023"/>
    <n v="3992"/>
    <n v="3630"/>
    <s v="2/27/2023"/>
    <s v="Complaint"/>
    <s v="Resolved"/>
    <s v="8/4/2023"/>
    <n v="1"/>
    <x v="6"/>
    <x v="4"/>
  </r>
  <r>
    <n v="3631"/>
    <s v="Karen"/>
    <s v="Hill"/>
    <n v="68"/>
    <x v="0"/>
    <s v="Address_3631"/>
    <x v="38"/>
    <n v="19458798484"/>
    <s v="karen.hill@kag.com"/>
    <x v="1"/>
    <n v="4986.54"/>
    <s v="4/26/2018"/>
    <s v="10/29/2023"/>
    <n v="3631"/>
    <n v="45289"/>
    <x v="1"/>
    <n v="3423.9"/>
    <n v="8410.44"/>
    <x v="14"/>
    <n v="3631"/>
    <n v="19069.79"/>
    <x v="2"/>
    <n v="1.49"/>
    <n v="48"/>
    <s v="1/30/2022"/>
    <x v="2"/>
    <n v="3631"/>
    <x v="2"/>
    <n v="2317.13"/>
    <n v="1876.17"/>
    <n v="93.81"/>
    <s v="1/8/2023"/>
    <s v="11/18/2023"/>
    <n v="1372"/>
    <n v="3631"/>
    <s v="10/23/2023"/>
    <s v="Praise"/>
    <s v="Pending"/>
    <s v="4/6/2023"/>
    <n v="1"/>
    <x v="0"/>
    <x v="3"/>
  </r>
  <r>
    <n v="3632"/>
    <s v="Paul"/>
    <s v="Walker"/>
    <n v="60"/>
    <x v="0"/>
    <s v="Address_3632"/>
    <x v="17"/>
    <n v="19458798485"/>
    <s v="paul.walker@kag.com"/>
    <x v="0"/>
    <n v="7012.93"/>
    <s v="4/26/2022"/>
    <s v="9/10/2023"/>
    <n v="3632"/>
    <n v="45230"/>
    <x v="2"/>
    <n v="4030.76"/>
    <n v="11043.69"/>
    <x v="75"/>
    <n v="3632"/>
    <n v="9433.07"/>
    <x v="1"/>
    <n v="9.91"/>
    <n v="60"/>
    <s v="5/28/2022"/>
    <x v="0"/>
    <n v="3632"/>
    <x v="0"/>
    <n v="8576.43"/>
    <n v="3840.65"/>
    <n v="192.03"/>
    <s v="3/19/2023"/>
    <s v="3/13/2023"/>
    <n v="1998"/>
    <n v="3632"/>
    <s v="10/15/2023"/>
    <s v="Praise"/>
    <s v="Resolved"/>
    <s v="9/6/2023"/>
    <n v="-1"/>
    <x v="8"/>
    <x v="1"/>
  </r>
  <r>
    <n v="3633"/>
    <s v="Christopher"/>
    <s v="Nguyen"/>
    <n v="33"/>
    <x v="1"/>
    <s v="Address_3633"/>
    <x v="28"/>
    <n v="19458798486"/>
    <s v="christopher.nguyen@kag.com"/>
    <x v="0"/>
    <n v="3488.98"/>
    <s v="5/5/2018"/>
    <s v="6/14/2023"/>
    <n v="3633"/>
    <n v="45242"/>
    <x v="2"/>
    <n v="2767.85"/>
    <n v="6256.83"/>
    <x v="59"/>
    <n v="3633"/>
    <n v="25657.02"/>
    <x v="2"/>
    <n v="3.9"/>
    <n v="48"/>
    <s v="4/23/2021"/>
    <x v="2"/>
    <n v="3633"/>
    <x v="0"/>
    <n v="1416.96"/>
    <n v="3809"/>
    <n v="190.45"/>
    <s v="5/5/2023"/>
    <s v="10/24/2023"/>
    <n v="20"/>
    <n v="3633"/>
    <s v="11/23/2023"/>
    <s v="Praise"/>
    <s v="Pending"/>
    <s v="5/30/2023"/>
    <n v="1"/>
    <x v="4"/>
    <x v="4"/>
  </r>
  <r>
    <n v="3634"/>
    <s v="Timothy"/>
    <s v="Rivera"/>
    <n v="35"/>
    <x v="0"/>
    <s v="Address_3634"/>
    <x v="7"/>
    <n v="19458798487"/>
    <s v="timothy.rivera@kag.com"/>
    <x v="1"/>
    <n v="8701.7000000000007"/>
    <s v="5/21/2020"/>
    <s v="5/2/2023"/>
    <n v="3634"/>
    <n v="45260"/>
    <x v="0"/>
    <n v="1544.72"/>
    <n v="10246.42"/>
    <x v="15"/>
    <n v="3634"/>
    <n v="26779.38"/>
    <x v="2"/>
    <n v="3.49"/>
    <n v="24"/>
    <s v="1/10/2020"/>
    <x v="0"/>
    <n v="3634"/>
    <x v="2"/>
    <n v="6797.73"/>
    <n v="2208.02"/>
    <n v="110.4"/>
    <s v="3/26/2023"/>
    <s v="8/11/2023"/>
    <n v="14"/>
    <n v="3634"/>
    <s v="4/14/2023"/>
    <s v="Praise"/>
    <s v="Resolved"/>
    <s v="3/4/2023"/>
    <n v="1"/>
    <x v="4"/>
    <x v="4"/>
  </r>
  <r>
    <n v="3635"/>
    <s v="Betty"/>
    <s v="Johnson"/>
    <n v="55"/>
    <x v="1"/>
    <s v="Address_3635"/>
    <x v="13"/>
    <n v="19458798488"/>
    <s v="betty.johnson@kag.com"/>
    <x v="1"/>
    <n v="8477.2000000000007"/>
    <s v="10/5/2017"/>
    <s v="3/23/2023"/>
    <n v="3635"/>
    <n v="45052"/>
    <x v="0"/>
    <n v="87.45"/>
    <n v="8564.65"/>
    <x v="48"/>
    <n v="3635"/>
    <n v="30799.64"/>
    <x v="0"/>
    <n v="4.63"/>
    <n v="36"/>
    <s v="7/24/2021"/>
    <x v="1"/>
    <n v="3635"/>
    <x v="0"/>
    <n v="6617.04"/>
    <n v="4297.4799999999996"/>
    <n v="214.87"/>
    <s v="6/26/2023"/>
    <s v="4/17/2023"/>
    <n v="8841"/>
    <n v="3635"/>
    <s v="7/25/2023"/>
    <s v="Praise"/>
    <s v="Resolved"/>
    <s v="7/22/2023"/>
    <n v="1"/>
    <x v="10"/>
    <x v="1"/>
  </r>
  <r>
    <n v="3636"/>
    <s v="Michelle"/>
    <s v="Clark"/>
    <n v="42"/>
    <x v="1"/>
    <s v="Address_3636"/>
    <x v="4"/>
    <n v="19458798489"/>
    <s v="michelle.clark@kag.com"/>
    <x v="0"/>
    <n v="6775.4"/>
    <s v="12/7/2020"/>
    <s v="10/27/2023"/>
    <n v="3636"/>
    <n v="45106"/>
    <x v="0"/>
    <n v="4534.3500000000004"/>
    <n v="2241.0500000000002"/>
    <x v="76"/>
    <n v="3636"/>
    <n v="30538.720000000001"/>
    <x v="0"/>
    <n v="8.0500000000000007"/>
    <n v="48"/>
    <s v="5/13/2020"/>
    <x v="0"/>
    <n v="3636"/>
    <x v="2"/>
    <n v="5383.43"/>
    <n v="2346.17"/>
    <n v="117.31"/>
    <s v="12/4/2023"/>
    <s v="1/20/2023"/>
    <n v="6893"/>
    <n v="3636"/>
    <s v="5/9/2023"/>
    <s v="Complaint"/>
    <s v="Resolved"/>
    <s v="3/5/2023"/>
    <n v="1"/>
    <x v="7"/>
    <x v="0"/>
  </r>
  <r>
    <n v="3637"/>
    <s v="Sarah"/>
    <s v="Scott"/>
    <n v="51"/>
    <x v="2"/>
    <s v="Address_3637"/>
    <x v="7"/>
    <n v="19458798490"/>
    <s v="sarah.scott@kag.com"/>
    <x v="1"/>
    <n v="5415.54"/>
    <s v="3/3/2005"/>
    <s v="12/15/2023"/>
    <n v="3637"/>
    <n v="44969"/>
    <x v="1"/>
    <n v="3537.83"/>
    <n v="8953.3700000000008"/>
    <x v="50"/>
    <n v="3637"/>
    <n v="34069.03"/>
    <x v="0"/>
    <n v="9.59"/>
    <n v="12"/>
    <s v="5/22/2022"/>
    <x v="2"/>
    <n v="3637"/>
    <x v="2"/>
    <n v="6180.28"/>
    <n v="4794.7299999999996"/>
    <n v="239.74"/>
    <s v="9/13/2023"/>
    <s v="9/25/2023"/>
    <n v="4624"/>
    <n v="3637"/>
    <s v="6/15/2023"/>
    <s v="Complaint"/>
    <s v="Resolved"/>
    <s v="9/8/2023"/>
    <n v="1"/>
    <x v="9"/>
    <x v="1"/>
  </r>
  <r>
    <n v="3638"/>
    <s v="Ronald"/>
    <s v="Hernandez"/>
    <n v="21"/>
    <x v="0"/>
    <s v="Address_3638"/>
    <x v="30"/>
    <n v="19458798491"/>
    <s v="ronald.hernandez@kag.com"/>
    <x v="1"/>
    <n v="9836.86"/>
    <s v="11/16/2022"/>
    <s v="11/20/2023"/>
    <n v="3638"/>
    <n v="45129"/>
    <x v="0"/>
    <n v="233.54"/>
    <n v="10070.4"/>
    <x v="26"/>
    <n v="3638"/>
    <n v="12292.29"/>
    <x v="0"/>
    <n v="5.99"/>
    <n v="60"/>
    <s v="10/22/2021"/>
    <x v="0"/>
    <n v="3638"/>
    <x v="1"/>
    <n v="3499.98"/>
    <n v="199.45"/>
    <n v="9.9700000000000006"/>
    <s v="1/12/2023"/>
    <s v="4/23/2023"/>
    <n v="3416"/>
    <n v="3638"/>
    <s v="4/15/2023"/>
    <s v="Complaint"/>
    <s v="Pending"/>
    <s v="10/14/2023"/>
    <n v="1"/>
    <x v="2"/>
    <x v="2"/>
  </r>
  <r>
    <n v="3639"/>
    <s v="Steven"/>
    <s v="Campbell"/>
    <n v="22"/>
    <x v="2"/>
    <s v="Address_3639"/>
    <x v="2"/>
    <n v="19458798492"/>
    <s v="steven.campbell@kag.com"/>
    <x v="1"/>
    <n v="7053.57"/>
    <s v="12/7/2006"/>
    <s v="3/17/2023"/>
    <n v="3639"/>
    <n v="45232"/>
    <x v="2"/>
    <n v="4204.55"/>
    <n v="2849.02"/>
    <x v="11"/>
    <n v="3639"/>
    <n v="36811.31"/>
    <x v="1"/>
    <n v="2.39"/>
    <n v="36"/>
    <s v="2/26/2021"/>
    <x v="2"/>
    <n v="3639"/>
    <x v="0"/>
    <n v="1065.94"/>
    <n v="2710.17"/>
    <n v="135.51"/>
    <s v="9/10/2023"/>
    <s v="3/11/2023"/>
    <n v="6685"/>
    <n v="3639"/>
    <s v="12/30/2023"/>
    <s v="Praise"/>
    <s v="Resolved"/>
    <s v="8/28/2023"/>
    <n v="1"/>
    <x v="4"/>
    <x v="2"/>
  </r>
  <r>
    <n v="3640"/>
    <s v="Barbara"/>
    <s v="Moore"/>
    <n v="31"/>
    <x v="1"/>
    <s v="Address_3640"/>
    <x v="37"/>
    <n v="19458798493"/>
    <s v="barbara.moore@kag.com"/>
    <x v="1"/>
    <n v="6467.94"/>
    <s v="11/3/2001"/>
    <s v="11/29/2023"/>
    <n v="3640"/>
    <n v="45033"/>
    <x v="0"/>
    <n v="274.77999999999997"/>
    <n v="6742.72"/>
    <x v="78"/>
    <n v="3640"/>
    <n v="26716.34"/>
    <x v="2"/>
    <n v="2.93"/>
    <n v="36"/>
    <s v="7/1/2021"/>
    <x v="1"/>
    <n v="3640"/>
    <x v="1"/>
    <n v="2693.68"/>
    <n v="92.97"/>
    <n v="4.6500000000000004"/>
    <s v="8/16/2023"/>
    <s v="11/19/2023"/>
    <n v="3282"/>
    <n v="3640"/>
    <s v="12/20/2023"/>
    <s v="Praise"/>
    <s v="Pending"/>
    <s v="4/20/2023"/>
    <n v="-1"/>
    <x v="1"/>
    <x v="4"/>
  </r>
  <r>
    <n v="3641"/>
    <s v="Joseph"/>
    <s v="Smith"/>
    <n v="18"/>
    <x v="2"/>
    <s v="Address_3641"/>
    <x v="2"/>
    <n v="19458798494"/>
    <s v="joseph.smith@kag.com"/>
    <x v="0"/>
    <n v="8780.5"/>
    <s v="8/19/2008"/>
    <s v="11/30/2023"/>
    <n v="3641"/>
    <n v="45014"/>
    <x v="2"/>
    <n v="3560.27"/>
    <n v="5220.2299999999996"/>
    <x v="1"/>
    <n v="3641"/>
    <n v="22427.99"/>
    <x v="1"/>
    <n v="4.6500000000000004"/>
    <n v="60"/>
    <s v="11/23/2020"/>
    <x v="1"/>
    <n v="3641"/>
    <x v="1"/>
    <n v="9406.5"/>
    <n v="1576.64"/>
    <n v="78.83"/>
    <s v="8/1/2023"/>
    <s v="10/13/2023"/>
    <n v="1280"/>
    <n v="3641"/>
    <s v="9/5/2023"/>
    <s v="Suggestion"/>
    <s v="Resolved"/>
    <s v="11/8/2023"/>
    <n v="1"/>
    <x v="11"/>
    <x v="2"/>
  </r>
  <r>
    <n v="3642"/>
    <s v="Kenneth"/>
    <s v="Wright"/>
    <n v="39"/>
    <x v="1"/>
    <s v="Address_3642"/>
    <x v="35"/>
    <n v="19458798495"/>
    <s v="kenneth.wright@kag.com"/>
    <x v="1"/>
    <n v="5594.41"/>
    <s v="9/21/2000"/>
    <s v="6/28/2023"/>
    <n v="3642"/>
    <n v="44940"/>
    <x v="2"/>
    <n v="3473.4"/>
    <n v="2121.0100000000002"/>
    <x v="36"/>
    <n v="3642"/>
    <n v="32746.880000000001"/>
    <x v="2"/>
    <n v="4.29"/>
    <n v="60"/>
    <s v="1/14/2020"/>
    <x v="1"/>
    <n v="3642"/>
    <x v="2"/>
    <n v="3443.82"/>
    <n v="2309.7199999999998"/>
    <n v="115.49"/>
    <s v="6/22/2023"/>
    <s v="1/24/2023"/>
    <n v="496"/>
    <n v="3642"/>
    <s v="3/19/2023"/>
    <s v="Praise"/>
    <s v="Resolved"/>
    <s v="6/1/2023"/>
    <n v="1"/>
    <x v="3"/>
    <x v="0"/>
  </r>
  <r>
    <n v="3643"/>
    <s v="Joshua"/>
    <s v="Wright"/>
    <n v="63"/>
    <x v="1"/>
    <s v="Address_3643"/>
    <x v="7"/>
    <n v="19458798496"/>
    <s v="joshua.wright@kag.com"/>
    <x v="0"/>
    <n v="2504.94"/>
    <s v="12/1/2002"/>
    <s v="7/21/2023"/>
    <n v="3643"/>
    <n v="45169"/>
    <x v="1"/>
    <n v="4581.58"/>
    <n v="7086.52"/>
    <x v="61"/>
    <n v="3643"/>
    <n v="25561.77"/>
    <x v="1"/>
    <n v="3.14"/>
    <n v="48"/>
    <s v="2/18/2020"/>
    <x v="2"/>
    <n v="3643"/>
    <x v="2"/>
    <n v="7415.48"/>
    <n v="853.92"/>
    <n v="42.7"/>
    <s v="11/14/2023"/>
    <s v="2/24/2023"/>
    <n v="5815"/>
    <n v="3643"/>
    <s v="4/2/2023"/>
    <s v="Praise"/>
    <s v="Pending"/>
    <s v="1/5/2023"/>
    <n v="1"/>
    <x v="5"/>
    <x v="3"/>
  </r>
  <r>
    <n v="3644"/>
    <s v="Mary"/>
    <s v="Walker"/>
    <n v="38"/>
    <x v="1"/>
    <s v="Address_3644"/>
    <x v="20"/>
    <n v="19458798497"/>
    <s v="mary.walker@kag.com"/>
    <x v="1"/>
    <n v="1463.95"/>
    <s v="7/14/2019"/>
    <s v="3/27/2023"/>
    <n v="3644"/>
    <n v="44944"/>
    <x v="1"/>
    <n v="835.49"/>
    <n v="628.46"/>
    <x v="69"/>
    <n v="3644"/>
    <n v="26757.73"/>
    <x v="2"/>
    <n v="8.65"/>
    <n v="60"/>
    <s v="8/18/2021"/>
    <x v="2"/>
    <n v="3644"/>
    <x v="1"/>
    <n v="5095.97"/>
    <n v="4070.52"/>
    <n v="203.53"/>
    <s v="12/3/2023"/>
    <s v="6/25/2023"/>
    <n v="1066"/>
    <n v="3644"/>
    <s v="5/29/2023"/>
    <s v="Complaint"/>
    <s v="Pending"/>
    <s v="1/8/2023"/>
    <n v="1"/>
    <x v="3"/>
    <x v="0"/>
  </r>
  <r>
    <n v="3645"/>
    <s v="Mark"/>
    <s v="Ramirez"/>
    <n v="30"/>
    <x v="0"/>
    <s v="Address_3645"/>
    <x v="6"/>
    <n v="19458798498"/>
    <s v="mark.ramirez@kag.com"/>
    <x v="1"/>
    <n v="4763.22"/>
    <s v="7/25/2000"/>
    <s v="9/22/2023"/>
    <n v="3645"/>
    <n v="45154"/>
    <x v="0"/>
    <n v="2840.68"/>
    <n v="1922.54"/>
    <x v="9"/>
    <n v="3645"/>
    <n v="2139.14"/>
    <x v="1"/>
    <n v="3.52"/>
    <n v="12"/>
    <s v="7/25/2021"/>
    <x v="0"/>
    <n v="3645"/>
    <x v="0"/>
    <n v="9830.64"/>
    <n v="2096.4299999999998"/>
    <n v="104.82"/>
    <s v="1/1/2023"/>
    <s v="11/30/2023"/>
    <n v="7870"/>
    <n v="3645"/>
    <s v="9/8/2023"/>
    <s v="Complaint"/>
    <s v="Pending"/>
    <s v="7/24/2023"/>
    <n v="1"/>
    <x v="5"/>
    <x v="4"/>
  </r>
  <r>
    <n v="3646"/>
    <s v="Kenneth"/>
    <s v="Hill"/>
    <n v="65"/>
    <x v="1"/>
    <s v="Address_3646"/>
    <x v="21"/>
    <n v="19458798499"/>
    <s v="kenneth.hill@kag.com"/>
    <x v="1"/>
    <n v="5204.9799999999996"/>
    <s v="10/12/2015"/>
    <s v="12/3/2023"/>
    <n v="3646"/>
    <n v="45003"/>
    <x v="0"/>
    <n v="2728.07"/>
    <n v="7933.05"/>
    <x v="28"/>
    <n v="3646"/>
    <n v="40299.800000000003"/>
    <x v="0"/>
    <n v="6.33"/>
    <n v="24"/>
    <s v="12/9/2020"/>
    <x v="2"/>
    <n v="3646"/>
    <x v="1"/>
    <n v="9807.41"/>
    <n v="722.15"/>
    <n v="36.11"/>
    <s v="11/16/2023"/>
    <s v="6/26/2023"/>
    <n v="3894"/>
    <n v="3646"/>
    <s v="2/26/2023"/>
    <s v="Suggestion"/>
    <s v="Pending"/>
    <s v="9/27/2023"/>
    <n v="1"/>
    <x v="11"/>
    <x v="3"/>
  </r>
  <r>
    <n v="3647"/>
    <s v="Elizabeth"/>
    <s v="Smith"/>
    <n v="53"/>
    <x v="1"/>
    <s v="Address_3647"/>
    <x v="39"/>
    <n v="19458798500"/>
    <s v="elizabeth.smith@kag.com"/>
    <x v="1"/>
    <n v="8294.17"/>
    <s v="8/2/2009"/>
    <s v="12/10/2023"/>
    <n v="3647"/>
    <n v="45216"/>
    <x v="0"/>
    <n v="184.55"/>
    <n v="8478.7199999999993"/>
    <x v="17"/>
    <n v="3647"/>
    <n v="21784.62"/>
    <x v="0"/>
    <n v="5.31"/>
    <n v="36"/>
    <s v="4/5/2021"/>
    <x v="0"/>
    <n v="3647"/>
    <x v="1"/>
    <n v="5762.71"/>
    <n v="1458.79"/>
    <n v="72.94"/>
    <s v="5/19/2023"/>
    <s v="6/6/2023"/>
    <n v="3039"/>
    <n v="3647"/>
    <s v="1/27/2023"/>
    <s v="Praise"/>
    <s v="Pending"/>
    <s v="9/12/2023"/>
    <n v="1"/>
    <x v="8"/>
    <x v="1"/>
  </r>
  <r>
    <n v="3648"/>
    <s v="Mary"/>
    <s v="Harris"/>
    <n v="46"/>
    <x v="0"/>
    <s v="Address_3648"/>
    <x v="28"/>
    <n v="19458798501"/>
    <s v="mary.harris@kag.com"/>
    <x v="1"/>
    <n v="1480.8"/>
    <s v="1/19/2016"/>
    <s v="3/10/2023"/>
    <n v="3648"/>
    <n v="45265"/>
    <x v="1"/>
    <n v="3195.16"/>
    <n v="-1714.36"/>
    <x v="45"/>
    <n v="3648"/>
    <n v="26385.75"/>
    <x v="2"/>
    <n v="9.31"/>
    <n v="60"/>
    <s v="11/3/2021"/>
    <x v="0"/>
    <n v="3648"/>
    <x v="0"/>
    <n v="4101.18"/>
    <n v="669.18"/>
    <n v="33.46"/>
    <s v="9/25/2023"/>
    <s v="6/6/2023"/>
    <n v="9138"/>
    <n v="3648"/>
    <s v="3/13/2023"/>
    <s v="Praise"/>
    <s v="Resolved"/>
    <s v="11/26/2023"/>
    <n v="-1"/>
    <x v="0"/>
    <x v="1"/>
  </r>
  <r>
    <n v="3649"/>
    <s v="William"/>
    <s v="Nelson"/>
    <n v="55"/>
    <x v="0"/>
    <s v="Address_3649"/>
    <x v="29"/>
    <n v="19458798502"/>
    <s v="william.nelson@kag.com"/>
    <x v="0"/>
    <n v="6844.18"/>
    <s v="1/6/2017"/>
    <s v="4/16/2023"/>
    <n v="3649"/>
    <n v="44967"/>
    <x v="2"/>
    <n v="1277.6099999999999"/>
    <n v="5566.57"/>
    <x v="39"/>
    <n v="3649"/>
    <n v="20105.62"/>
    <x v="2"/>
    <n v="6.66"/>
    <n v="48"/>
    <s v="11/4/2021"/>
    <x v="0"/>
    <n v="3649"/>
    <x v="2"/>
    <n v="4632.75"/>
    <n v="2716.54"/>
    <n v="135.83000000000001"/>
    <s v="4/13/2023"/>
    <s v="11/26/2023"/>
    <n v="2147"/>
    <n v="3649"/>
    <s v="6/22/2023"/>
    <s v="Complaint"/>
    <s v="Pending"/>
    <s v="5/31/2023"/>
    <n v="1"/>
    <x v="9"/>
    <x v="1"/>
  </r>
  <r>
    <n v="3650"/>
    <s v="Richard"/>
    <s v="Nguyen"/>
    <n v="26"/>
    <x v="1"/>
    <s v="Address_3650"/>
    <x v="30"/>
    <n v="19458798503"/>
    <s v="richard.nguyen@kag.com"/>
    <x v="1"/>
    <n v="3110.86"/>
    <s v="7/19/2007"/>
    <s v="3/6/2023"/>
    <n v="3650"/>
    <n v="45045"/>
    <x v="2"/>
    <n v="1669.13"/>
    <n v="1441.73"/>
    <x v="80"/>
    <n v="3650"/>
    <n v="28024.99"/>
    <x v="2"/>
    <n v="3.99"/>
    <n v="60"/>
    <s v="1/31/2022"/>
    <x v="1"/>
    <n v="3650"/>
    <x v="1"/>
    <n v="4216.22"/>
    <n v="2337.69"/>
    <n v="116.88"/>
    <s v="11/22/2023"/>
    <s v="5/5/2023"/>
    <n v="3361"/>
    <n v="3650"/>
    <s v="8/30/2023"/>
    <s v="Complaint"/>
    <s v="Resolved"/>
    <s v="5/21/2023"/>
    <n v="1"/>
    <x v="1"/>
    <x v="4"/>
  </r>
  <r>
    <n v="3651"/>
    <s v="Elizabeth"/>
    <s v="Martin"/>
    <n v="50"/>
    <x v="0"/>
    <s v="Address_3651"/>
    <x v="33"/>
    <n v="19458798504"/>
    <s v="elizabeth.martin@kag.com"/>
    <x v="1"/>
    <n v="9396.4"/>
    <s v="12/1/2019"/>
    <s v="1/27/2023"/>
    <n v="3651"/>
    <n v="45001"/>
    <x v="1"/>
    <n v="1214.3599999999999"/>
    <n v="10610.76"/>
    <x v="6"/>
    <n v="3651"/>
    <n v="3648.08"/>
    <x v="0"/>
    <n v="6.75"/>
    <n v="12"/>
    <s v="3/10/2022"/>
    <x v="1"/>
    <n v="3651"/>
    <x v="0"/>
    <n v="1527.09"/>
    <n v="1055.6300000000001"/>
    <n v="52.78"/>
    <s v="4/16/2023"/>
    <s v="8/22/2023"/>
    <n v="9348"/>
    <n v="3651"/>
    <s v="2/19/2023"/>
    <s v="Complaint"/>
    <s v="Pending"/>
    <s v="1/3/2023"/>
    <n v="1"/>
    <x v="11"/>
    <x v="1"/>
  </r>
  <r>
    <n v="3652"/>
    <s v="Susan"/>
    <s v="Williams"/>
    <n v="39"/>
    <x v="1"/>
    <s v="Address_3652"/>
    <x v="8"/>
    <n v="19458798505"/>
    <s v="susan.williams@kag.com"/>
    <x v="1"/>
    <n v="4757.17"/>
    <s v="3/4/2005"/>
    <s v="1/6/2023"/>
    <n v="3652"/>
    <n v="45103"/>
    <x v="0"/>
    <n v="289.06"/>
    <n v="5046.2299999999996"/>
    <x v="57"/>
    <n v="3652"/>
    <n v="19811.54"/>
    <x v="2"/>
    <n v="3.87"/>
    <n v="60"/>
    <s v="5/19/2022"/>
    <x v="0"/>
    <n v="3652"/>
    <x v="0"/>
    <n v="1447.98"/>
    <n v="4857.6400000000003"/>
    <n v="242.88"/>
    <s v="1/1/2023"/>
    <s v="4/15/2023"/>
    <n v="8361"/>
    <n v="3652"/>
    <s v="10/20/2023"/>
    <s v="Complaint"/>
    <s v="Pending"/>
    <s v="9/23/2023"/>
    <n v="-1"/>
    <x v="7"/>
    <x v="0"/>
  </r>
  <r>
    <n v="3653"/>
    <s v="Karen"/>
    <s v="Johnson"/>
    <n v="34"/>
    <x v="2"/>
    <s v="Address_3653"/>
    <x v="15"/>
    <n v="19458798506"/>
    <s v="karen.johnson@kag.com"/>
    <x v="0"/>
    <n v="6261.74"/>
    <s v="6/1/2021"/>
    <s v="11/5/2023"/>
    <n v="3653"/>
    <n v="45144"/>
    <x v="1"/>
    <n v="841.47"/>
    <n v="5420.27"/>
    <x v="72"/>
    <n v="3653"/>
    <n v="33765.21"/>
    <x v="2"/>
    <n v="1.82"/>
    <n v="12"/>
    <s v="8/30/2022"/>
    <x v="2"/>
    <n v="3653"/>
    <x v="0"/>
    <n v="6051.39"/>
    <n v="3298"/>
    <n v="164.9"/>
    <s v="9/22/2023"/>
    <s v="6/10/2023"/>
    <n v="6143"/>
    <n v="3653"/>
    <s v="8/17/2023"/>
    <s v="Praise"/>
    <s v="Pending"/>
    <s v="12/25/2023"/>
    <n v="1"/>
    <x v="5"/>
    <x v="4"/>
  </r>
  <r>
    <n v="3654"/>
    <s v="David"/>
    <s v="Moore"/>
    <n v="40"/>
    <x v="0"/>
    <s v="Address_3654"/>
    <x v="39"/>
    <n v="19458798507"/>
    <s v="david.moore@kag.com"/>
    <x v="1"/>
    <n v="6536.07"/>
    <s v="7/26/2022"/>
    <s v="4/27/2023"/>
    <n v="3654"/>
    <n v="44995"/>
    <x v="2"/>
    <n v="1044.47"/>
    <n v="7580.54"/>
    <x v="18"/>
    <n v="3654"/>
    <n v="46983.86"/>
    <x v="0"/>
    <n v="5.37"/>
    <n v="60"/>
    <s v="9/29/2021"/>
    <x v="2"/>
    <n v="3654"/>
    <x v="2"/>
    <n v="6177.48"/>
    <n v="1599.08"/>
    <n v="79.95"/>
    <s v="10/4/2023"/>
    <s v="3/13/2023"/>
    <n v="7373"/>
    <n v="3654"/>
    <s v="11/16/2023"/>
    <s v="Suggestion"/>
    <s v="Resolved"/>
    <s v="8/14/2023"/>
    <n v="1"/>
    <x v="11"/>
    <x v="0"/>
  </r>
  <r>
    <n v="3655"/>
    <s v="Joshua"/>
    <s v="Baker"/>
    <n v="53"/>
    <x v="2"/>
    <s v="Address_3655"/>
    <x v="16"/>
    <n v="19458798508"/>
    <s v="joshua.baker@kag.com"/>
    <x v="0"/>
    <n v="1000.95"/>
    <s v="5/9/2014"/>
    <s v="5/26/2023"/>
    <n v="3655"/>
    <n v="45139"/>
    <x v="1"/>
    <n v="2890.85"/>
    <n v="-1889.9"/>
    <x v="48"/>
    <n v="3655"/>
    <n v="42609.83"/>
    <x v="1"/>
    <n v="8.74"/>
    <n v="24"/>
    <s v="1/22/2022"/>
    <x v="2"/>
    <n v="3655"/>
    <x v="0"/>
    <n v="1654.67"/>
    <n v="1841.03"/>
    <n v="92.05"/>
    <s v="10/6/2023"/>
    <s v="12/28/2023"/>
    <n v="8159"/>
    <n v="3655"/>
    <s v="8/19/2023"/>
    <s v="Complaint"/>
    <s v="Pending"/>
    <s v="7/6/2023"/>
    <n v="1"/>
    <x v="5"/>
    <x v="1"/>
  </r>
  <r>
    <n v="3656"/>
    <s v="Betty"/>
    <s v="Martinez"/>
    <n v="23"/>
    <x v="1"/>
    <s v="Address_3656"/>
    <x v="33"/>
    <n v="19458798509"/>
    <s v="betty.martinez@kag.com"/>
    <x v="1"/>
    <n v="8536.73"/>
    <s v="5/23/2012"/>
    <s v="6/13/2023"/>
    <n v="3656"/>
    <n v="45230"/>
    <x v="1"/>
    <n v="683.43"/>
    <n v="7853.3"/>
    <x v="22"/>
    <n v="3656"/>
    <n v="48178.080000000002"/>
    <x v="2"/>
    <n v="9.18"/>
    <n v="48"/>
    <s v="12/11/2021"/>
    <x v="0"/>
    <n v="3656"/>
    <x v="1"/>
    <n v="4482.8"/>
    <n v="4712.2"/>
    <n v="235.61"/>
    <s v="5/27/2023"/>
    <s v="1/13/2023"/>
    <n v="1242"/>
    <n v="3656"/>
    <s v="8/4/2023"/>
    <s v="Suggestion"/>
    <s v="Resolved"/>
    <s v="10/11/2023"/>
    <n v="1"/>
    <x v="8"/>
    <x v="2"/>
  </r>
  <r>
    <n v="3657"/>
    <s v="Michael"/>
    <s v="Jones"/>
    <n v="65"/>
    <x v="0"/>
    <s v="Address_3657"/>
    <x v="39"/>
    <n v="19458798510"/>
    <s v="michael.jones@kag.com"/>
    <x v="0"/>
    <n v="1725.94"/>
    <s v="12/27/2010"/>
    <s v="4/7/2023"/>
    <n v="3657"/>
    <n v="44938"/>
    <x v="2"/>
    <n v="4604.3599999999997"/>
    <n v="-2878.42"/>
    <x v="75"/>
    <n v="3657"/>
    <n v="39294.22"/>
    <x v="2"/>
    <n v="5.89"/>
    <n v="12"/>
    <s v="4/21/2021"/>
    <x v="0"/>
    <n v="3657"/>
    <x v="0"/>
    <n v="9280.49"/>
    <n v="2889.29"/>
    <n v="144.46"/>
    <s v="11/28/2023"/>
    <s v="12/28/2023"/>
    <n v="5323"/>
    <n v="3657"/>
    <s v="3/18/2023"/>
    <s v="Suggestion"/>
    <s v="Pending"/>
    <s v="12/7/2023"/>
    <n v="1"/>
    <x v="3"/>
    <x v="3"/>
  </r>
  <r>
    <n v="3658"/>
    <s v="Sarah"/>
    <s v="Rodriguez"/>
    <n v="56"/>
    <x v="0"/>
    <s v="Address_3658"/>
    <x v="1"/>
    <n v="19458798511"/>
    <s v="sarah.rodriguez@kag.com"/>
    <x v="0"/>
    <n v="4034.45"/>
    <s v="4/25/2016"/>
    <s v="11/6/2023"/>
    <n v="3658"/>
    <n v="45039"/>
    <x v="1"/>
    <n v="1166.6199999999999"/>
    <n v="5201.07"/>
    <x v="25"/>
    <n v="3658"/>
    <n v="31998.25"/>
    <x v="2"/>
    <n v="7.3"/>
    <n v="60"/>
    <s v="5/21/2022"/>
    <x v="0"/>
    <n v="3658"/>
    <x v="0"/>
    <n v="4930.3999999999996"/>
    <n v="559.67999999999995"/>
    <n v="27.98"/>
    <s v="9/3/2023"/>
    <s v="1/28/2023"/>
    <n v="9707"/>
    <n v="3658"/>
    <s v="6/22/2023"/>
    <s v="Suggestion"/>
    <s v="Resolved"/>
    <s v="12/31/2023"/>
    <n v="1"/>
    <x v="1"/>
    <x v="1"/>
  </r>
  <r>
    <n v="3659"/>
    <s v="Jennifer"/>
    <s v="Johnson"/>
    <n v="46"/>
    <x v="1"/>
    <s v="Address_3659"/>
    <x v="6"/>
    <n v="19458798512"/>
    <s v="jennifer.johnson@kag.com"/>
    <x v="0"/>
    <n v="6758.38"/>
    <s v="12/9/2004"/>
    <s v="6/11/2023"/>
    <n v="3659"/>
    <n v="45196"/>
    <x v="1"/>
    <n v="3262.21"/>
    <n v="10020.59"/>
    <x v="95"/>
    <n v="3659"/>
    <n v="21740.35"/>
    <x v="0"/>
    <n v="6.5"/>
    <n v="36"/>
    <s v="5/21/2020"/>
    <x v="2"/>
    <n v="3659"/>
    <x v="1"/>
    <n v="4205.91"/>
    <n v="4032.45"/>
    <n v="201.62"/>
    <s v="3/23/2023"/>
    <s v="9/13/2023"/>
    <n v="1111"/>
    <n v="3659"/>
    <s v="3/4/2023"/>
    <s v="Suggestion"/>
    <s v="Resolved"/>
    <s v="5/19/2023"/>
    <n v="1"/>
    <x v="6"/>
    <x v="1"/>
  </r>
  <r>
    <n v="3660"/>
    <s v="Anthony"/>
    <s v="King"/>
    <n v="44"/>
    <x v="0"/>
    <s v="Address_3660"/>
    <x v="9"/>
    <n v="19458798513"/>
    <s v="anthony.king@kag.com"/>
    <x v="0"/>
    <n v="646.67999999999995"/>
    <s v="6/24/2021"/>
    <s v="10/15/2023"/>
    <n v="3660"/>
    <n v="45246"/>
    <x v="1"/>
    <n v="796.33"/>
    <n v="-149.65"/>
    <x v="43"/>
    <n v="3660"/>
    <n v="7033.98"/>
    <x v="1"/>
    <n v="8.3000000000000007"/>
    <n v="12"/>
    <s v="10/10/2022"/>
    <x v="1"/>
    <n v="3660"/>
    <x v="0"/>
    <n v="1653.96"/>
    <n v="4392.72"/>
    <n v="219.64"/>
    <s v="12/8/2023"/>
    <s v="12/3/2023"/>
    <n v="4998"/>
    <n v="3660"/>
    <s v="3/25/2023"/>
    <s v="Praise"/>
    <s v="Pending"/>
    <s v="10/3/2023"/>
    <n v="1"/>
    <x v="4"/>
    <x v="0"/>
  </r>
  <r>
    <n v="3661"/>
    <s v="Mary"/>
    <s v="Nguyen"/>
    <n v="22"/>
    <x v="0"/>
    <s v="Address_3661"/>
    <x v="10"/>
    <n v="19458798514"/>
    <s v="mary.nguyen@kag.com"/>
    <x v="1"/>
    <n v="5846.2"/>
    <s v="12/15/2003"/>
    <s v="2/20/2023"/>
    <n v="3661"/>
    <n v="44952"/>
    <x v="0"/>
    <n v="3977.71"/>
    <n v="9823.91"/>
    <x v="1"/>
    <n v="3661"/>
    <n v="13289.3"/>
    <x v="0"/>
    <n v="1.93"/>
    <n v="24"/>
    <s v="5/22/2021"/>
    <x v="2"/>
    <n v="3661"/>
    <x v="1"/>
    <n v="8443.23"/>
    <n v="3251.33"/>
    <n v="162.57"/>
    <s v="9/21/2023"/>
    <s v="9/29/2023"/>
    <n v="7623"/>
    <n v="3661"/>
    <s v="7/25/2023"/>
    <s v="Praise"/>
    <s v="Pending"/>
    <s v="10/7/2023"/>
    <n v="1"/>
    <x v="3"/>
    <x v="2"/>
  </r>
  <r>
    <n v="3662"/>
    <s v="Mark"/>
    <s v="Walker"/>
    <n v="26"/>
    <x v="0"/>
    <s v="Address_3662"/>
    <x v="28"/>
    <n v="19458798515"/>
    <s v="mark.walker@kag.com"/>
    <x v="0"/>
    <n v="4158.17"/>
    <s v="11/13/2004"/>
    <s v="5/11/2023"/>
    <n v="3662"/>
    <n v="44981"/>
    <x v="2"/>
    <n v="366.85"/>
    <n v="4525.0200000000004"/>
    <x v="66"/>
    <n v="3662"/>
    <n v="14287.58"/>
    <x v="0"/>
    <n v="4.6100000000000003"/>
    <n v="24"/>
    <s v="1/7/2020"/>
    <x v="0"/>
    <n v="3662"/>
    <x v="2"/>
    <n v="6316.36"/>
    <n v="236.65"/>
    <n v="11.83"/>
    <s v="12/24/2023"/>
    <s v="3/29/2023"/>
    <n v="6750"/>
    <n v="3662"/>
    <s v="11/20/2023"/>
    <s v="Complaint"/>
    <s v="Pending"/>
    <s v="8/26/2023"/>
    <n v="1"/>
    <x v="9"/>
    <x v="4"/>
  </r>
  <r>
    <n v="3663"/>
    <s v="Donna"/>
    <s v="Martinez"/>
    <n v="41"/>
    <x v="2"/>
    <s v="Address_3663"/>
    <x v="12"/>
    <n v="19458798516"/>
    <s v="donna.martinez@kag.com"/>
    <x v="1"/>
    <n v="732.14"/>
    <s v="12/13/2006"/>
    <s v="11/17/2023"/>
    <n v="3663"/>
    <n v="45241"/>
    <x v="0"/>
    <n v="3690.59"/>
    <n v="-2958.45"/>
    <x v="38"/>
    <n v="3663"/>
    <n v="21966.27"/>
    <x v="1"/>
    <n v="3.28"/>
    <n v="36"/>
    <s v="4/28/2022"/>
    <x v="1"/>
    <n v="3663"/>
    <x v="2"/>
    <n v="2515.8000000000002"/>
    <n v="1476.49"/>
    <n v="73.819999999999993"/>
    <s v="11/26/2023"/>
    <s v="7/5/2023"/>
    <n v="2586"/>
    <n v="3663"/>
    <s v="3/20/2023"/>
    <s v="Complaint"/>
    <s v="Pending"/>
    <s v="10/5/2023"/>
    <n v="1"/>
    <x v="4"/>
    <x v="0"/>
  </r>
  <r>
    <n v="3664"/>
    <s v="Michael"/>
    <s v="Roberts"/>
    <n v="36"/>
    <x v="1"/>
    <s v="Address_3664"/>
    <x v="32"/>
    <n v="19458798517"/>
    <s v="michael.roberts@kag.com"/>
    <x v="0"/>
    <n v="7291.27"/>
    <s v="5/13/2021"/>
    <s v="9/11/2023"/>
    <n v="3664"/>
    <n v="45134"/>
    <x v="2"/>
    <n v="1971.9"/>
    <n v="9263.17"/>
    <x v="9"/>
    <n v="3664"/>
    <n v="30882.21"/>
    <x v="0"/>
    <n v="1.06"/>
    <n v="60"/>
    <s v="1/22/2020"/>
    <x v="2"/>
    <n v="3664"/>
    <x v="0"/>
    <n v="4739.34"/>
    <n v="3661.27"/>
    <n v="183.06"/>
    <s v="6/20/2023"/>
    <s v="8/29/2023"/>
    <n v="1057"/>
    <n v="3664"/>
    <s v="11/3/2023"/>
    <s v="Suggestion"/>
    <s v="Pending"/>
    <s v="4/10/2023"/>
    <n v="1"/>
    <x v="2"/>
    <x v="0"/>
  </r>
  <r>
    <n v="3665"/>
    <s v="Jessica"/>
    <s v="Lopez"/>
    <n v="50"/>
    <x v="1"/>
    <s v="Address_3665"/>
    <x v="20"/>
    <n v="19458798518"/>
    <s v="jessica.lopez@kag.com"/>
    <x v="0"/>
    <n v="5063.2"/>
    <s v="8/11/2014"/>
    <s v="12/7/2023"/>
    <n v="3665"/>
    <n v="45005"/>
    <x v="2"/>
    <n v="2332.94"/>
    <n v="7396.14"/>
    <x v="42"/>
    <n v="3665"/>
    <n v="31314.43"/>
    <x v="2"/>
    <n v="8.4700000000000006"/>
    <n v="60"/>
    <s v="8/7/2022"/>
    <x v="2"/>
    <n v="3665"/>
    <x v="2"/>
    <n v="7563.39"/>
    <n v="1264.76"/>
    <n v="63.24"/>
    <s v="12/5/2023"/>
    <s v="10/25/2023"/>
    <n v="5695"/>
    <n v="3665"/>
    <s v="8/5/2023"/>
    <s v="Suggestion"/>
    <s v="Pending"/>
    <s v="11/5/2023"/>
    <n v="1"/>
    <x v="11"/>
    <x v="1"/>
  </r>
  <r>
    <n v="3666"/>
    <s v="Ashley"/>
    <s v="Scott"/>
    <n v="47"/>
    <x v="1"/>
    <s v="Address_3666"/>
    <x v="22"/>
    <n v="19458798519"/>
    <s v="ashley.scott@kag.com"/>
    <x v="0"/>
    <n v="3104.06"/>
    <s v="10/3/2016"/>
    <s v="1/13/2023"/>
    <n v="3666"/>
    <n v="45250"/>
    <x v="2"/>
    <n v="1837.93"/>
    <n v="4941.99"/>
    <x v="5"/>
    <n v="3666"/>
    <n v="23321.59"/>
    <x v="2"/>
    <n v="2.21"/>
    <n v="60"/>
    <s v="8/25/2022"/>
    <x v="2"/>
    <n v="3666"/>
    <x v="2"/>
    <n v="3385.09"/>
    <n v="2194.79"/>
    <n v="109.74"/>
    <s v="9/21/2023"/>
    <s v="9/26/2023"/>
    <n v="6532"/>
    <n v="3666"/>
    <s v="7/12/2023"/>
    <s v="Suggestion"/>
    <s v="Pending"/>
    <s v="9/8/2023"/>
    <n v="1"/>
    <x v="4"/>
    <x v="1"/>
  </r>
  <r>
    <n v="3667"/>
    <s v="Michelle"/>
    <s v="Lee"/>
    <n v="57"/>
    <x v="0"/>
    <s v="Address_3667"/>
    <x v="31"/>
    <n v="19458798520"/>
    <s v="michelle.lee@kag.com"/>
    <x v="0"/>
    <n v="934.85"/>
    <s v="2/20/2015"/>
    <s v="1/8/2023"/>
    <n v="3667"/>
    <n v="45077"/>
    <x v="1"/>
    <n v="2016.22"/>
    <n v="2951.07"/>
    <x v="59"/>
    <n v="3667"/>
    <n v="14457.54"/>
    <x v="0"/>
    <n v="3.91"/>
    <n v="60"/>
    <s v="2/10/2020"/>
    <x v="0"/>
    <n v="3667"/>
    <x v="0"/>
    <n v="5379.37"/>
    <n v="1413.83"/>
    <n v="70.69"/>
    <s v="11/19/2023"/>
    <s v="11/18/2023"/>
    <n v="8845"/>
    <n v="3667"/>
    <s v="7/16/2023"/>
    <s v="Praise"/>
    <s v="Pending"/>
    <s v="2/19/2023"/>
    <n v="-1"/>
    <x v="10"/>
    <x v="1"/>
  </r>
  <r>
    <n v="3668"/>
    <s v="Mary"/>
    <s v="Carter"/>
    <n v="69"/>
    <x v="0"/>
    <s v="Address_3668"/>
    <x v="34"/>
    <n v="19458798521"/>
    <s v="mary.carter@kag.com"/>
    <x v="0"/>
    <n v="5519.99"/>
    <s v="6/2/2015"/>
    <s v="9/21/2023"/>
    <n v="3668"/>
    <n v="45254"/>
    <x v="0"/>
    <n v="36.57"/>
    <n v="5556.56"/>
    <x v="17"/>
    <n v="3668"/>
    <n v="3768.23"/>
    <x v="1"/>
    <n v="8.8000000000000007"/>
    <n v="60"/>
    <s v="6/22/2022"/>
    <x v="0"/>
    <n v="3668"/>
    <x v="1"/>
    <n v="5888.27"/>
    <n v="508.86"/>
    <n v="25.44"/>
    <s v="12/5/2023"/>
    <s v="10/9/2023"/>
    <n v="2089"/>
    <n v="3668"/>
    <s v="4/24/2023"/>
    <s v="Suggestion"/>
    <s v="Resolved"/>
    <s v="8/8/2023"/>
    <n v="1"/>
    <x v="4"/>
    <x v="3"/>
  </r>
  <r>
    <n v="3669"/>
    <s v="Thomas"/>
    <s v="Campbell"/>
    <n v="21"/>
    <x v="0"/>
    <s v="Address_3669"/>
    <x v="34"/>
    <n v="19458798522"/>
    <s v="thomas.campbell@kag.com"/>
    <x v="1"/>
    <n v="3129.03"/>
    <s v="2/22/2020"/>
    <s v="11/10/2023"/>
    <n v="3669"/>
    <n v="45124"/>
    <x v="2"/>
    <n v="140.49"/>
    <n v="2988.54"/>
    <x v="26"/>
    <n v="3669"/>
    <n v="49452.98"/>
    <x v="2"/>
    <n v="7.49"/>
    <n v="36"/>
    <s v="4/28/2022"/>
    <x v="0"/>
    <n v="3669"/>
    <x v="1"/>
    <n v="7427.11"/>
    <n v="2268.7399999999998"/>
    <n v="113.44"/>
    <s v="9/18/2023"/>
    <s v="3/1/2023"/>
    <n v="6036"/>
    <n v="3669"/>
    <s v="2/6/2023"/>
    <s v="Suggestion"/>
    <s v="Pending"/>
    <s v="5/30/2023"/>
    <n v="1"/>
    <x v="2"/>
    <x v="2"/>
  </r>
  <r>
    <n v="3670"/>
    <s v="Kenneth"/>
    <s v="Garcia"/>
    <n v="49"/>
    <x v="1"/>
    <s v="Address_3670"/>
    <x v="32"/>
    <n v="19458798523"/>
    <s v="kenneth.garcia@kag.com"/>
    <x v="0"/>
    <n v="9472.17"/>
    <s v="4/6/2016"/>
    <s v="12/13/2023"/>
    <n v="3670"/>
    <n v="45146"/>
    <x v="0"/>
    <n v="3971.74"/>
    <n v="5500.43"/>
    <x v="42"/>
    <n v="3670"/>
    <n v="47038.44"/>
    <x v="1"/>
    <n v="6.11"/>
    <n v="24"/>
    <s v="12/4/2022"/>
    <x v="1"/>
    <n v="3670"/>
    <x v="1"/>
    <n v="6153.97"/>
    <n v="3137.21"/>
    <n v="156.86000000000001"/>
    <s v="3/15/2023"/>
    <s v="4/3/2023"/>
    <n v="2980"/>
    <n v="3670"/>
    <s v="7/7/2023"/>
    <s v="Praise"/>
    <s v="Pending"/>
    <s v="1/31/2023"/>
    <n v="1"/>
    <x v="5"/>
    <x v="1"/>
  </r>
  <r>
    <n v="3671"/>
    <s v="Barbara"/>
    <s v="Mitchell"/>
    <n v="66"/>
    <x v="2"/>
    <s v="Address_3671"/>
    <x v="37"/>
    <n v="19458798524"/>
    <s v="barbara.mitchell@kag.com"/>
    <x v="1"/>
    <n v="5956.01"/>
    <s v="8/22/2003"/>
    <s v="12/25/2023"/>
    <n v="3671"/>
    <n v="45230"/>
    <x v="0"/>
    <n v="1075.29"/>
    <n v="7031.3"/>
    <x v="24"/>
    <n v="3671"/>
    <n v="9963.3700000000008"/>
    <x v="1"/>
    <n v="3.79"/>
    <n v="36"/>
    <s v="6/3/2022"/>
    <x v="2"/>
    <n v="3671"/>
    <x v="1"/>
    <n v="5107.3900000000003"/>
    <n v="1446.6"/>
    <n v="72.33"/>
    <s v="4/3/2023"/>
    <s v="9/12/2023"/>
    <n v="2791"/>
    <n v="3671"/>
    <s v="5/23/2023"/>
    <s v="Complaint"/>
    <s v="Resolved"/>
    <s v="12/23/2023"/>
    <n v="1"/>
    <x v="8"/>
    <x v="3"/>
  </r>
  <r>
    <n v="3672"/>
    <s v="Andrew"/>
    <s v="Carter"/>
    <n v="18"/>
    <x v="1"/>
    <s v="Address_3672"/>
    <x v="11"/>
    <n v="19458798525"/>
    <s v="andrew.carter@kag.com"/>
    <x v="0"/>
    <n v="2922.14"/>
    <s v="7/4/2011"/>
    <s v="12/9/2023"/>
    <n v="3672"/>
    <n v="45187"/>
    <x v="0"/>
    <n v="3040.41"/>
    <n v="-118.27"/>
    <x v="52"/>
    <n v="3672"/>
    <n v="30664.400000000001"/>
    <x v="2"/>
    <n v="5.64"/>
    <n v="48"/>
    <s v="5/13/2020"/>
    <x v="2"/>
    <n v="3672"/>
    <x v="1"/>
    <n v="2556.19"/>
    <n v="1132.99"/>
    <n v="56.65"/>
    <s v="6/25/2023"/>
    <s v="5/26/2023"/>
    <n v="4972"/>
    <n v="3672"/>
    <s v="3/12/2023"/>
    <s v="Suggestion"/>
    <s v="Pending"/>
    <s v="6/26/2023"/>
    <n v="1"/>
    <x v="6"/>
    <x v="2"/>
  </r>
  <r>
    <n v="3673"/>
    <s v="Kevin"/>
    <s v="Williams"/>
    <n v="51"/>
    <x v="1"/>
    <s v="Address_3673"/>
    <x v="30"/>
    <n v="19458798526"/>
    <s v="kevin.williams@kag.com"/>
    <x v="0"/>
    <n v="5333.32"/>
    <s v="11/6/2015"/>
    <s v="5/16/2023"/>
    <n v="3673"/>
    <n v="44947"/>
    <x v="0"/>
    <n v="3270.09"/>
    <n v="8603.41"/>
    <x v="48"/>
    <n v="3673"/>
    <n v="15487.06"/>
    <x v="2"/>
    <n v="1.51"/>
    <n v="48"/>
    <s v="3/10/2021"/>
    <x v="2"/>
    <n v="3673"/>
    <x v="0"/>
    <n v="3790.59"/>
    <n v="623.38"/>
    <n v="31.17"/>
    <s v="9/25/2023"/>
    <s v="7/1/2023"/>
    <n v="2140"/>
    <n v="3673"/>
    <s v="11/28/2023"/>
    <s v="Praise"/>
    <s v="Pending"/>
    <s v="8/1/2023"/>
    <n v="1"/>
    <x v="3"/>
    <x v="1"/>
  </r>
  <r>
    <n v="3674"/>
    <s v="James"/>
    <s v="Martinez"/>
    <n v="38"/>
    <x v="2"/>
    <s v="Address_3674"/>
    <x v="30"/>
    <n v="19458798527"/>
    <s v="james.martinez@kag.com"/>
    <x v="0"/>
    <n v="5441"/>
    <s v="6/2/2003"/>
    <s v="11/13/2023"/>
    <n v="3674"/>
    <n v="45104"/>
    <x v="1"/>
    <n v="3492.93"/>
    <n v="1948.07"/>
    <x v="69"/>
    <n v="3674"/>
    <n v="10526.99"/>
    <x v="2"/>
    <n v="7.55"/>
    <n v="12"/>
    <s v="8/23/2020"/>
    <x v="0"/>
    <n v="3674"/>
    <x v="2"/>
    <n v="4477.55"/>
    <n v="3408.31"/>
    <n v="170.42"/>
    <s v="7/20/2023"/>
    <s v="4/14/2023"/>
    <n v="9299"/>
    <n v="3674"/>
    <s v="3/8/2023"/>
    <s v="Praise"/>
    <s v="Pending"/>
    <s v="3/2/2023"/>
    <n v="1"/>
    <x v="7"/>
    <x v="0"/>
  </r>
  <r>
    <n v="3675"/>
    <s v="Brian"/>
    <s v="Jones"/>
    <n v="48"/>
    <x v="0"/>
    <s v="Address_3675"/>
    <x v="1"/>
    <n v="19458798528"/>
    <s v="brian.jones@kag.com"/>
    <x v="0"/>
    <n v="7294.94"/>
    <s v="2/29/2000"/>
    <s v="9/5/2023"/>
    <n v="3675"/>
    <n v="45289"/>
    <x v="1"/>
    <n v="2990.74"/>
    <n v="10285.68"/>
    <x v="43"/>
    <n v="3675"/>
    <n v="34536.15"/>
    <x v="2"/>
    <n v="3.14"/>
    <n v="60"/>
    <s v="9/16/2022"/>
    <x v="2"/>
    <n v="3675"/>
    <x v="1"/>
    <n v="9226.39"/>
    <n v="1137.8"/>
    <n v="56.89"/>
    <s v="9/5/2023"/>
    <s v="6/27/2023"/>
    <n v="5790"/>
    <n v="3675"/>
    <s v="11/3/2023"/>
    <s v="Suggestion"/>
    <s v="Pending"/>
    <s v="8/15/2023"/>
    <n v="-1"/>
    <x v="0"/>
    <x v="1"/>
  </r>
  <r>
    <n v="3676"/>
    <s v="Joseph"/>
    <s v="Rivera"/>
    <n v="31"/>
    <x v="0"/>
    <s v="Address_3676"/>
    <x v="12"/>
    <n v="19458798529"/>
    <s v="joseph.rivera@kag.com"/>
    <x v="1"/>
    <n v="9031.7999999999993"/>
    <s v="11/2/2017"/>
    <s v="7/18/2023"/>
    <n v="3676"/>
    <n v="44997"/>
    <x v="2"/>
    <n v="3147.65"/>
    <n v="5884.15"/>
    <x v="61"/>
    <n v="3676"/>
    <n v="39523.440000000002"/>
    <x v="2"/>
    <n v="5.31"/>
    <n v="24"/>
    <s v="3/1/2022"/>
    <x v="1"/>
    <n v="3676"/>
    <x v="2"/>
    <n v="6920.69"/>
    <n v="2155.3200000000002"/>
    <n v="107.77"/>
    <s v="8/30/2023"/>
    <s v="8/10/2023"/>
    <n v="2297"/>
    <n v="3676"/>
    <s v="10/29/2023"/>
    <s v="Complaint"/>
    <s v="Pending"/>
    <s v="1/9/2023"/>
    <n v="1"/>
    <x v="11"/>
    <x v="4"/>
  </r>
  <r>
    <n v="3677"/>
    <s v="Sandra"/>
    <s v="Sanchez"/>
    <n v="43"/>
    <x v="1"/>
    <s v="Address_3677"/>
    <x v="16"/>
    <n v="19458798530"/>
    <s v="sandra.sanchez@kag.com"/>
    <x v="0"/>
    <n v="9629.68"/>
    <s v="10/18/2008"/>
    <s v="3/17/2023"/>
    <n v="3677"/>
    <n v="45276"/>
    <x v="2"/>
    <n v="2911.71"/>
    <n v="6717.97"/>
    <x v="94"/>
    <n v="3677"/>
    <n v="20923.05"/>
    <x v="0"/>
    <n v="1.85"/>
    <n v="12"/>
    <s v="2/29/2020"/>
    <x v="1"/>
    <n v="3677"/>
    <x v="1"/>
    <n v="5870.04"/>
    <n v="841.78"/>
    <n v="42.09"/>
    <s v="11/22/2023"/>
    <s v="4/13/2023"/>
    <n v="9926"/>
    <n v="3677"/>
    <s v="5/19/2023"/>
    <s v="Complaint"/>
    <s v="Pending"/>
    <s v="9/4/2023"/>
    <n v="1"/>
    <x v="0"/>
    <x v="0"/>
  </r>
  <r>
    <n v="3678"/>
    <s v="Paul"/>
    <s v="Lee"/>
    <n v="39"/>
    <x v="2"/>
    <s v="Address_3678"/>
    <x v="16"/>
    <n v="19458798531"/>
    <s v="paul.lee@kag.com"/>
    <x v="1"/>
    <n v="7207.12"/>
    <s v="4/27/2000"/>
    <s v="12/24/2023"/>
    <n v="3678"/>
    <n v="45020"/>
    <x v="1"/>
    <n v="4641.6099999999997"/>
    <n v="2565.5100000000002"/>
    <x v="26"/>
    <n v="3678"/>
    <n v="3894.12"/>
    <x v="0"/>
    <n v="7.4"/>
    <n v="48"/>
    <s v="10/23/2020"/>
    <x v="1"/>
    <n v="3678"/>
    <x v="0"/>
    <n v="5590.57"/>
    <n v="3079.59"/>
    <n v="153.97999999999999"/>
    <s v="3/26/2023"/>
    <s v="12/28/2023"/>
    <n v="2274"/>
    <n v="3678"/>
    <s v="3/25/2023"/>
    <s v="Praise"/>
    <s v="Resolved"/>
    <s v="10/20/2023"/>
    <n v="1"/>
    <x v="1"/>
    <x v="0"/>
  </r>
  <r>
    <n v="3679"/>
    <s v="Charles"/>
    <s v="Hall"/>
    <n v="51"/>
    <x v="1"/>
    <s v="Address_3679"/>
    <x v="36"/>
    <n v="19458798532"/>
    <s v="charles.hall@kag.com"/>
    <x v="1"/>
    <n v="5504.54"/>
    <s v="9/6/2018"/>
    <s v="12/29/2023"/>
    <n v="3679"/>
    <n v="45133"/>
    <x v="2"/>
    <n v="3326.28"/>
    <n v="8830.82"/>
    <x v="95"/>
    <n v="3679"/>
    <n v="20673.3"/>
    <x v="0"/>
    <n v="9.06"/>
    <n v="12"/>
    <s v="11/3/2022"/>
    <x v="2"/>
    <n v="3679"/>
    <x v="0"/>
    <n v="6900.78"/>
    <n v="3121.74"/>
    <n v="156.09"/>
    <s v="12/4/2023"/>
    <s v="8/15/2023"/>
    <n v="3866"/>
    <n v="3679"/>
    <s v="4/29/2023"/>
    <s v="Complaint"/>
    <s v="Resolved"/>
    <s v="9/10/2023"/>
    <n v="-1"/>
    <x v="2"/>
    <x v="1"/>
  </r>
  <r>
    <n v="3680"/>
    <s v="Ronald"/>
    <s v="Sanchez"/>
    <n v="50"/>
    <x v="1"/>
    <s v="Address_3680"/>
    <x v="0"/>
    <n v="19458798533"/>
    <s v="ronald.sanchez@kag.com"/>
    <x v="1"/>
    <n v="2326.83"/>
    <s v="2/24/2020"/>
    <s v="4/4/2023"/>
    <n v="3680"/>
    <n v="44999"/>
    <x v="1"/>
    <n v="1771.15"/>
    <n v="555.67999999999995"/>
    <x v="25"/>
    <n v="3680"/>
    <n v="27077.5"/>
    <x v="2"/>
    <n v="5.0999999999999996"/>
    <n v="48"/>
    <s v="3/5/2022"/>
    <x v="1"/>
    <n v="3680"/>
    <x v="2"/>
    <n v="3065.16"/>
    <n v="4282.3500000000004"/>
    <n v="214.12"/>
    <s v="10/17/2023"/>
    <s v="8/29/2023"/>
    <n v="7361"/>
    <n v="3680"/>
    <s v="7/3/2023"/>
    <s v="Suggestion"/>
    <s v="Resolved"/>
    <s v="2/6/2023"/>
    <n v="1"/>
    <x v="11"/>
    <x v="1"/>
  </r>
  <r>
    <n v="3681"/>
    <s v="Donald"/>
    <s v="Nguyen"/>
    <n v="30"/>
    <x v="2"/>
    <s v="Address_3681"/>
    <x v="10"/>
    <n v="19458798534"/>
    <s v="donald.nguyen@kag.com"/>
    <x v="1"/>
    <n v="4089.99"/>
    <s v="10/12/2000"/>
    <s v="11/26/2023"/>
    <n v="3681"/>
    <n v="45081"/>
    <x v="0"/>
    <n v="1789.62"/>
    <n v="5879.61"/>
    <x v="28"/>
    <n v="3681"/>
    <n v="44767.61"/>
    <x v="1"/>
    <n v="1.75"/>
    <n v="48"/>
    <s v="5/19/2020"/>
    <x v="2"/>
    <n v="3681"/>
    <x v="2"/>
    <n v="4853.4799999999996"/>
    <n v="4926.6400000000003"/>
    <n v="246.33"/>
    <s v="1/16/2023"/>
    <s v="11/25/2023"/>
    <n v="1506"/>
    <n v="3681"/>
    <s v="6/7/2023"/>
    <s v="Suggestion"/>
    <s v="Pending"/>
    <s v="7/8/2023"/>
    <n v="1"/>
    <x v="7"/>
    <x v="4"/>
  </r>
  <r>
    <n v="3682"/>
    <s v="Matthew"/>
    <s v="Baker"/>
    <n v="49"/>
    <x v="2"/>
    <s v="Address_3682"/>
    <x v="38"/>
    <n v="19458798535"/>
    <s v="matthew.baker@kag.com"/>
    <x v="1"/>
    <n v="4939.01"/>
    <s v="6/24/2022"/>
    <s v="1/18/2023"/>
    <n v="3682"/>
    <n v="45184"/>
    <x v="0"/>
    <n v="407.24"/>
    <n v="5346.25"/>
    <x v="94"/>
    <n v="3682"/>
    <n v="33183.33"/>
    <x v="0"/>
    <n v="9.51"/>
    <n v="36"/>
    <s v="8/20/2022"/>
    <x v="1"/>
    <n v="3682"/>
    <x v="2"/>
    <n v="6079.69"/>
    <n v="4506.93"/>
    <n v="225.35"/>
    <s v="6/24/2023"/>
    <s v="4/20/2023"/>
    <n v="7708"/>
    <n v="3682"/>
    <s v="10/25/2023"/>
    <s v="Suggestion"/>
    <s v="Pending"/>
    <s v="5/18/2023"/>
    <n v="1"/>
    <x v="6"/>
    <x v="1"/>
  </r>
  <r>
    <n v="3683"/>
    <s v="Daniel"/>
    <s v="Sanchez"/>
    <n v="25"/>
    <x v="0"/>
    <s v="Address_3683"/>
    <x v="39"/>
    <n v="19458798536"/>
    <s v="daniel.sanchez@kag.com"/>
    <x v="1"/>
    <n v="1370.87"/>
    <s v="10/2/2002"/>
    <s v="6/21/2023"/>
    <n v="3683"/>
    <n v="45154"/>
    <x v="1"/>
    <n v="4959.01"/>
    <n v="-3588.14"/>
    <x v="12"/>
    <n v="3683"/>
    <n v="35814.33"/>
    <x v="1"/>
    <n v="5.0199999999999996"/>
    <n v="12"/>
    <s v="12/24/2022"/>
    <x v="2"/>
    <n v="3683"/>
    <x v="2"/>
    <n v="4309.46"/>
    <n v="4114.1000000000004"/>
    <n v="205.71"/>
    <s v="9/24/2023"/>
    <s v="9/22/2023"/>
    <n v="5340"/>
    <n v="3683"/>
    <s v="8/26/2023"/>
    <s v="Praise"/>
    <s v="Pending"/>
    <s v="2/26/2023"/>
    <n v="1"/>
    <x v="5"/>
    <x v="2"/>
  </r>
  <r>
    <n v="3684"/>
    <s v="Nancy"/>
    <s v="Davis"/>
    <n v="39"/>
    <x v="1"/>
    <s v="Address_3684"/>
    <x v="0"/>
    <n v="19458798537"/>
    <s v="nancy.davis@kag.com"/>
    <x v="0"/>
    <n v="2638.4"/>
    <s v="6/20/2018"/>
    <s v="5/28/2023"/>
    <n v="3684"/>
    <n v="45273"/>
    <x v="2"/>
    <n v="4454.92"/>
    <n v="-1816.52"/>
    <x v="47"/>
    <n v="3684"/>
    <n v="10928.93"/>
    <x v="2"/>
    <n v="1.72"/>
    <n v="48"/>
    <s v="9/26/2021"/>
    <x v="1"/>
    <n v="3684"/>
    <x v="0"/>
    <n v="1469.03"/>
    <n v="4416.76"/>
    <n v="220.84"/>
    <s v="1/22/2023"/>
    <s v="10/25/2023"/>
    <n v="365"/>
    <n v="3684"/>
    <s v="2/8/2023"/>
    <s v="Suggestion"/>
    <s v="Pending"/>
    <s v="3/15/2023"/>
    <n v="1"/>
    <x v="0"/>
    <x v="0"/>
  </r>
  <r>
    <n v="3685"/>
    <s v="Donna"/>
    <s v="Jones"/>
    <n v="58"/>
    <x v="2"/>
    <s v="Address_3685"/>
    <x v="28"/>
    <n v="19458798538"/>
    <s v="donna.jones@kag.com"/>
    <x v="1"/>
    <n v="9846.08"/>
    <s v="2/10/2010"/>
    <s v="1/2/2023"/>
    <n v="3685"/>
    <n v="45101"/>
    <x v="2"/>
    <n v="224.91"/>
    <n v="9621.17"/>
    <x v="83"/>
    <n v="3685"/>
    <n v="36293.31"/>
    <x v="2"/>
    <n v="2.7"/>
    <n v="24"/>
    <s v="10/19/2021"/>
    <x v="1"/>
    <n v="3685"/>
    <x v="2"/>
    <n v="4857.12"/>
    <n v="268.98"/>
    <n v="13.45"/>
    <s v="1/2/2023"/>
    <s v="7/2/2023"/>
    <n v="6972"/>
    <n v="3685"/>
    <s v="8/2/2023"/>
    <s v="Praise"/>
    <s v="Pending"/>
    <s v="7/12/2023"/>
    <n v="1"/>
    <x v="7"/>
    <x v="1"/>
  </r>
  <r>
    <n v="3686"/>
    <s v="Betty"/>
    <s v="Anderson"/>
    <n v="37"/>
    <x v="2"/>
    <s v="Address_3686"/>
    <x v="27"/>
    <n v="19458798539"/>
    <s v="betty.anderson@kag.com"/>
    <x v="1"/>
    <n v="7591.23"/>
    <s v="7/30/2015"/>
    <s v="1/30/2023"/>
    <n v="3686"/>
    <n v="45222"/>
    <x v="1"/>
    <n v="4310.28"/>
    <n v="3280.95"/>
    <x v="74"/>
    <n v="3686"/>
    <n v="25589.42"/>
    <x v="0"/>
    <n v="2.08"/>
    <n v="48"/>
    <s v="1/17/2021"/>
    <x v="1"/>
    <n v="3686"/>
    <x v="1"/>
    <n v="2251.2600000000002"/>
    <n v="3807.89"/>
    <n v="190.39"/>
    <s v="5/9/2023"/>
    <s v="10/24/2023"/>
    <n v="3873"/>
    <n v="3686"/>
    <s v="7/18/2023"/>
    <s v="Suggestion"/>
    <s v="Pending"/>
    <s v="3/17/2023"/>
    <n v="1"/>
    <x v="8"/>
    <x v="0"/>
  </r>
  <r>
    <n v="3687"/>
    <s v="Charles"/>
    <s v="Thomas"/>
    <n v="38"/>
    <x v="2"/>
    <s v="Address_3687"/>
    <x v="29"/>
    <n v="19458798540"/>
    <s v="charles.thomas@kag.com"/>
    <x v="1"/>
    <n v="4871.87"/>
    <s v="12/27/2013"/>
    <s v="6/21/2023"/>
    <n v="3687"/>
    <n v="45143"/>
    <x v="1"/>
    <n v="700.74"/>
    <n v="4171.13"/>
    <x v="33"/>
    <n v="3687"/>
    <n v="41200.17"/>
    <x v="1"/>
    <n v="2.78"/>
    <n v="36"/>
    <s v="5/29/2020"/>
    <x v="2"/>
    <n v="3687"/>
    <x v="0"/>
    <n v="8055.99"/>
    <n v="1848.01"/>
    <n v="92.4"/>
    <s v="10/20/2023"/>
    <s v="8/30/2023"/>
    <n v="7579"/>
    <n v="3687"/>
    <s v="10/8/2023"/>
    <s v="Suggestion"/>
    <s v="Resolved"/>
    <s v="12/28/2023"/>
    <n v="1"/>
    <x v="5"/>
    <x v="0"/>
  </r>
  <r>
    <n v="3688"/>
    <s v="Kevin"/>
    <s v="Smith"/>
    <n v="51"/>
    <x v="2"/>
    <s v="Address_3688"/>
    <x v="28"/>
    <n v="19458798541"/>
    <s v="kevin.smith@kag.com"/>
    <x v="1"/>
    <n v="2337.7199999999998"/>
    <s v="7/13/2011"/>
    <s v="9/7/2023"/>
    <n v="3688"/>
    <n v="44962"/>
    <x v="0"/>
    <n v="1202.8499999999999"/>
    <n v="1134.8699999999999"/>
    <x v="22"/>
    <n v="3688"/>
    <n v="11602.1"/>
    <x v="1"/>
    <n v="2.4"/>
    <n v="12"/>
    <s v="2/20/2022"/>
    <x v="1"/>
    <n v="3688"/>
    <x v="1"/>
    <n v="5549.35"/>
    <n v="941.82"/>
    <n v="47.09"/>
    <s v="12/25/2023"/>
    <s v="3/5/2023"/>
    <n v="285"/>
    <n v="3688"/>
    <s v="12/20/2023"/>
    <s v="Suggestion"/>
    <s v="Pending"/>
    <s v="7/11/2023"/>
    <n v="1"/>
    <x v="9"/>
    <x v="1"/>
  </r>
  <r>
    <n v="3689"/>
    <s v="Karen"/>
    <s v="Thomas"/>
    <n v="66"/>
    <x v="1"/>
    <s v="Address_3689"/>
    <x v="6"/>
    <n v="19458798542"/>
    <s v="karen.thomas@kag.com"/>
    <x v="1"/>
    <n v="5777.13"/>
    <s v="9/25/2019"/>
    <s v="2/16/2023"/>
    <n v="3689"/>
    <n v="45283"/>
    <x v="2"/>
    <n v="3407.12"/>
    <n v="2370.0100000000002"/>
    <x v="91"/>
    <n v="3689"/>
    <n v="26228.26"/>
    <x v="1"/>
    <n v="9.31"/>
    <n v="48"/>
    <s v="2/10/2020"/>
    <x v="0"/>
    <n v="3689"/>
    <x v="0"/>
    <n v="9697.8799999999992"/>
    <n v="2161.87"/>
    <n v="108.09"/>
    <s v="1/31/2023"/>
    <s v="6/26/2023"/>
    <n v="382"/>
    <n v="3689"/>
    <s v="1/12/2023"/>
    <s v="Praise"/>
    <s v="Pending"/>
    <s v="10/4/2023"/>
    <n v="1"/>
    <x v="0"/>
    <x v="3"/>
  </r>
  <r>
    <n v="3690"/>
    <s v="Margaret"/>
    <s v="Torres"/>
    <n v="47"/>
    <x v="1"/>
    <s v="Address_3690"/>
    <x v="12"/>
    <n v="19458798543"/>
    <s v="margaret.torres@kag.com"/>
    <x v="1"/>
    <n v="2395.56"/>
    <s v="10/4/2022"/>
    <s v="10/26/2023"/>
    <n v="3690"/>
    <n v="45138"/>
    <x v="0"/>
    <n v="3653.77"/>
    <n v="-1258.21"/>
    <x v="71"/>
    <n v="3690"/>
    <n v="11264.38"/>
    <x v="1"/>
    <n v="2.88"/>
    <n v="60"/>
    <s v="1/5/2021"/>
    <x v="1"/>
    <n v="3690"/>
    <x v="0"/>
    <n v="4297.3"/>
    <n v="576.49"/>
    <n v="28.82"/>
    <s v="5/13/2023"/>
    <s v="7/31/2023"/>
    <n v="5250"/>
    <n v="3690"/>
    <s v="6/8/2023"/>
    <s v="Complaint"/>
    <s v="Resolved"/>
    <s v="11/9/2023"/>
    <n v="1"/>
    <x v="2"/>
    <x v="1"/>
  </r>
  <r>
    <n v="3691"/>
    <s v="Andrew"/>
    <s v="Williams"/>
    <n v="23"/>
    <x v="1"/>
    <s v="Address_3691"/>
    <x v="33"/>
    <n v="19458798544"/>
    <s v="andrew.williams@kag.com"/>
    <x v="0"/>
    <n v="2011.78"/>
    <s v="10/25/2017"/>
    <s v="1/11/2023"/>
    <n v="3691"/>
    <n v="45076"/>
    <x v="1"/>
    <n v="2533.69"/>
    <n v="4545.47"/>
    <x v="51"/>
    <n v="3691"/>
    <n v="15009.91"/>
    <x v="1"/>
    <n v="4.9800000000000004"/>
    <n v="60"/>
    <s v="4/7/2021"/>
    <x v="1"/>
    <n v="3691"/>
    <x v="1"/>
    <n v="3388.36"/>
    <n v="1340.73"/>
    <n v="67.040000000000006"/>
    <s v="12/21/2023"/>
    <s v="12/3/2023"/>
    <n v="3904"/>
    <n v="3691"/>
    <s v="2/14/2023"/>
    <s v="Praise"/>
    <s v="Pending"/>
    <s v="6/9/2023"/>
    <n v="1"/>
    <x v="10"/>
    <x v="2"/>
  </r>
  <r>
    <n v="3692"/>
    <s v="Brian"/>
    <s v="Campbell"/>
    <n v="52"/>
    <x v="2"/>
    <s v="Address_3692"/>
    <x v="19"/>
    <n v="19458798545"/>
    <s v="brian.campbell@kag.com"/>
    <x v="0"/>
    <n v="1028.19"/>
    <s v="1/18/2013"/>
    <s v="10/2/2023"/>
    <n v="3692"/>
    <n v="45200"/>
    <x v="2"/>
    <n v="4839.04"/>
    <n v="-3810.85"/>
    <x v="5"/>
    <n v="3692"/>
    <n v="41778"/>
    <x v="2"/>
    <n v="7.57"/>
    <n v="48"/>
    <s v="4/18/2022"/>
    <x v="1"/>
    <n v="3692"/>
    <x v="0"/>
    <n v="9978.2999999999993"/>
    <n v="2063.83"/>
    <n v="103.19"/>
    <s v="7/13/2023"/>
    <s v="4/22/2023"/>
    <n v="1684"/>
    <n v="3692"/>
    <s v="6/15/2023"/>
    <s v="Praise"/>
    <s v="Resolved"/>
    <s v="3/20/2023"/>
    <n v="1"/>
    <x v="8"/>
    <x v="1"/>
  </r>
  <r>
    <n v="3693"/>
    <s v="David"/>
    <s v="Walker"/>
    <n v="44"/>
    <x v="0"/>
    <s v="Address_3693"/>
    <x v="39"/>
    <n v="19458798546"/>
    <s v="david.walker@kag.com"/>
    <x v="1"/>
    <n v="3523.95"/>
    <s v="7/2/2009"/>
    <s v="1/4/2023"/>
    <n v="3693"/>
    <n v="45041"/>
    <x v="0"/>
    <n v="2453.1799999999998"/>
    <n v="5977.13"/>
    <x v="85"/>
    <n v="3693"/>
    <n v="34701.919999999998"/>
    <x v="1"/>
    <n v="7.09"/>
    <n v="12"/>
    <s v="12/17/2020"/>
    <x v="1"/>
    <n v="3693"/>
    <x v="2"/>
    <n v="3908.95"/>
    <n v="2936.91"/>
    <n v="146.85"/>
    <s v="7/7/2023"/>
    <s v="11/28/2023"/>
    <n v="3549"/>
    <n v="3693"/>
    <s v="7/13/2023"/>
    <s v="Suggestion"/>
    <s v="Pending"/>
    <s v="7/31/2023"/>
    <n v="1"/>
    <x v="1"/>
    <x v="0"/>
  </r>
  <r>
    <n v="3694"/>
    <s v="Donna"/>
    <s v="Gonzalez"/>
    <n v="37"/>
    <x v="2"/>
    <s v="Address_3694"/>
    <x v="19"/>
    <n v="19458798547"/>
    <s v="donna.gonzalez@kag.com"/>
    <x v="1"/>
    <n v="5463.06"/>
    <s v="2/6/2007"/>
    <s v="6/15/2023"/>
    <n v="3694"/>
    <n v="45129"/>
    <x v="2"/>
    <n v="1299.22"/>
    <n v="6762.28"/>
    <x v="69"/>
    <n v="3694"/>
    <n v="36695.910000000003"/>
    <x v="1"/>
    <n v="9.61"/>
    <n v="36"/>
    <s v="5/2/2020"/>
    <x v="1"/>
    <n v="3694"/>
    <x v="1"/>
    <n v="4595.66"/>
    <n v="4671.63"/>
    <n v="233.58"/>
    <s v="2/20/2023"/>
    <s v="1/31/2023"/>
    <n v="3935"/>
    <n v="3694"/>
    <s v="8/15/2023"/>
    <s v="Complaint"/>
    <s v="Resolved"/>
    <s v="5/15/2023"/>
    <n v="1"/>
    <x v="2"/>
    <x v="0"/>
  </r>
  <r>
    <n v="3695"/>
    <s v="Ashley"/>
    <s v="Thomas"/>
    <n v="66"/>
    <x v="1"/>
    <s v="Address_3695"/>
    <x v="19"/>
    <n v="19458798548"/>
    <s v="ashley.thomas@kag.com"/>
    <x v="0"/>
    <n v="1677.34"/>
    <s v="4/15/2016"/>
    <s v="7/20/2023"/>
    <n v="3695"/>
    <n v="44932"/>
    <x v="2"/>
    <n v="55.21"/>
    <n v="1732.55"/>
    <x v="0"/>
    <n v="3695"/>
    <n v="4358.33"/>
    <x v="1"/>
    <n v="9.69"/>
    <n v="24"/>
    <s v="12/5/2020"/>
    <x v="1"/>
    <n v="3695"/>
    <x v="0"/>
    <n v="1087.8800000000001"/>
    <n v="368.88"/>
    <n v="18.440000000000001"/>
    <s v="1/22/2023"/>
    <s v="11/8/2023"/>
    <n v="1966"/>
    <n v="3695"/>
    <s v="3/27/2023"/>
    <s v="Praise"/>
    <s v="Resolved"/>
    <s v="4/25/2023"/>
    <n v="1"/>
    <x v="3"/>
    <x v="3"/>
  </r>
  <r>
    <n v="3696"/>
    <s v="Amanda"/>
    <s v="Nelson"/>
    <n v="55"/>
    <x v="1"/>
    <s v="Address_3696"/>
    <x v="10"/>
    <n v="19458798549"/>
    <s v="amanda.nelson@kag.com"/>
    <x v="1"/>
    <n v="2084.31"/>
    <s v="9/21/2017"/>
    <s v="6/11/2023"/>
    <n v="3696"/>
    <n v="45249"/>
    <x v="1"/>
    <n v="4337.83"/>
    <n v="-2253.52"/>
    <x v="5"/>
    <n v="3696"/>
    <n v="36709.07"/>
    <x v="0"/>
    <n v="6.14"/>
    <n v="12"/>
    <s v="7/7/2021"/>
    <x v="2"/>
    <n v="3696"/>
    <x v="0"/>
    <n v="2904.37"/>
    <n v="3104.62"/>
    <n v="155.22999999999999"/>
    <s v="11/8/2023"/>
    <s v="9/20/2023"/>
    <n v="7895"/>
    <n v="3696"/>
    <s v="5/21/2023"/>
    <s v="Praise"/>
    <s v="Resolved"/>
    <s v="4/14/2023"/>
    <n v="1"/>
    <x v="4"/>
    <x v="1"/>
  </r>
  <r>
    <n v="3697"/>
    <s v="Kimberly"/>
    <s v="Lee"/>
    <n v="57"/>
    <x v="1"/>
    <s v="Address_3697"/>
    <x v="8"/>
    <n v="19458798550"/>
    <s v="kimberly.lee@kag.com"/>
    <x v="0"/>
    <n v="3972.28"/>
    <s v="8/11/2014"/>
    <s v="11/3/2023"/>
    <n v="3697"/>
    <n v="45051"/>
    <x v="0"/>
    <n v="1982.59"/>
    <n v="1989.69"/>
    <x v="27"/>
    <n v="3697"/>
    <n v="25078.95"/>
    <x v="2"/>
    <n v="7.77"/>
    <n v="36"/>
    <s v="7/4/2021"/>
    <x v="2"/>
    <n v="3697"/>
    <x v="1"/>
    <n v="7980.79"/>
    <n v="383.28"/>
    <n v="19.16"/>
    <s v="3/27/2023"/>
    <s v="3/2/2023"/>
    <n v="2212"/>
    <n v="3697"/>
    <s v="6/20/2023"/>
    <s v="Praise"/>
    <s v="Resolved"/>
    <s v="4/28/2023"/>
    <n v="1"/>
    <x v="10"/>
    <x v="1"/>
  </r>
  <r>
    <n v="3698"/>
    <s v="Emily"/>
    <s v="Johnson"/>
    <n v="31"/>
    <x v="0"/>
    <s v="Address_3698"/>
    <x v="21"/>
    <n v="19458798551"/>
    <s v="emily.johnson@kag.com"/>
    <x v="0"/>
    <n v="4946.3599999999997"/>
    <s v="9/3/2011"/>
    <s v="8/27/2023"/>
    <n v="3698"/>
    <n v="45234"/>
    <x v="1"/>
    <n v="3914.86"/>
    <n v="1031.5"/>
    <x v="23"/>
    <n v="3698"/>
    <n v="23498.05"/>
    <x v="0"/>
    <n v="4.47"/>
    <n v="48"/>
    <s v="3/6/2020"/>
    <x v="0"/>
    <n v="3698"/>
    <x v="1"/>
    <n v="7350.22"/>
    <n v="2966.46"/>
    <n v="148.32"/>
    <s v="6/7/2023"/>
    <s v="10/17/2023"/>
    <n v="5082"/>
    <n v="3698"/>
    <s v="7/23/2023"/>
    <s v="Praise"/>
    <s v="Pending"/>
    <s v="4/2/2023"/>
    <n v="1"/>
    <x v="4"/>
    <x v="4"/>
  </r>
  <r>
    <n v="3699"/>
    <s v="Michael"/>
    <s v="Clark"/>
    <n v="27"/>
    <x v="0"/>
    <s v="Address_3699"/>
    <x v="25"/>
    <n v="19458798552"/>
    <s v="michael.clark@kag.com"/>
    <x v="0"/>
    <n v="7646.6"/>
    <s v="1/23/2007"/>
    <s v="4/14/2023"/>
    <n v="3699"/>
    <n v="45124"/>
    <x v="0"/>
    <n v="3871.53"/>
    <n v="11518.13"/>
    <x v="79"/>
    <n v="3699"/>
    <n v="21218.720000000001"/>
    <x v="0"/>
    <n v="4.8600000000000003"/>
    <n v="24"/>
    <s v="12/23/2022"/>
    <x v="0"/>
    <n v="3699"/>
    <x v="2"/>
    <n v="4608.7700000000004"/>
    <n v="3018.34"/>
    <n v="150.91999999999999"/>
    <s v="8/5/2023"/>
    <s v="6/17/2023"/>
    <n v="8293"/>
    <n v="3699"/>
    <s v="9/24/2023"/>
    <s v="Suggestion"/>
    <s v="Pending"/>
    <s v="1/3/2023"/>
    <n v="1"/>
    <x v="2"/>
    <x v="4"/>
  </r>
  <r>
    <n v="3700"/>
    <s v="Michael"/>
    <s v="Nguyen"/>
    <n v="69"/>
    <x v="1"/>
    <s v="Address_3700"/>
    <x v="19"/>
    <n v="19458798553"/>
    <s v="michael.nguyen@kag.com"/>
    <x v="1"/>
    <n v="5709.62"/>
    <s v="7/17/2000"/>
    <s v="12/5/2023"/>
    <n v="3700"/>
    <n v="45133"/>
    <x v="1"/>
    <n v="227.4"/>
    <n v="5937.02"/>
    <x v="70"/>
    <n v="3700"/>
    <n v="42737.95"/>
    <x v="0"/>
    <n v="1.94"/>
    <n v="12"/>
    <s v="9/1/2022"/>
    <x v="2"/>
    <n v="3700"/>
    <x v="2"/>
    <n v="9265.39"/>
    <n v="1948.77"/>
    <n v="97.44"/>
    <s v="12/21/2023"/>
    <s v="10/31/2023"/>
    <n v="9539"/>
    <n v="3700"/>
    <s v="5/30/2023"/>
    <s v="Complaint"/>
    <s v="Resolved"/>
    <s v="6/28/2023"/>
    <n v="1"/>
    <x v="2"/>
    <x v="3"/>
  </r>
  <r>
    <n v="3701"/>
    <s v="Betty"/>
    <s v="Sanchez"/>
    <n v="59"/>
    <x v="2"/>
    <s v="Address_3701"/>
    <x v="31"/>
    <n v="19458798554"/>
    <s v="betty.sanchez@kag.com"/>
    <x v="0"/>
    <n v="6215.24"/>
    <s v="5/29/2022"/>
    <s v="2/6/2023"/>
    <n v="3701"/>
    <n v="44929"/>
    <x v="1"/>
    <n v="4109.6499999999996"/>
    <n v="2105.59"/>
    <x v="96"/>
    <n v="3701"/>
    <n v="9695.73"/>
    <x v="0"/>
    <n v="7.06"/>
    <n v="48"/>
    <s v="9/15/2020"/>
    <x v="0"/>
    <n v="3701"/>
    <x v="2"/>
    <n v="5889.64"/>
    <n v="260.20999999999998"/>
    <n v="13.01"/>
    <s v="4/13/2023"/>
    <s v="5/29/2023"/>
    <n v="7837"/>
    <n v="3701"/>
    <s v="7/1/2023"/>
    <s v="Suggestion"/>
    <s v="Resolved"/>
    <s v="4/30/2023"/>
    <n v="-1"/>
    <x v="3"/>
    <x v="1"/>
  </r>
  <r>
    <n v="3702"/>
    <s v="Amanda"/>
    <s v="Nguyen"/>
    <n v="32"/>
    <x v="1"/>
    <s v="Address_3702"/>
    <x v="13"/>
    <n v="19458798555"/>
    <s v="amanda.nguyen@kag.com"/>
    <x v="0"/>
    <n v="6992.48"/>
    <s v="2/5/2001"/>
    <s v="8/12/2023"/>
    <n v="3702"/>
    <n v="44992"/>
    <x v="1"/>
    <n v="1452.85"/>
    <n v="5539.63"/>
    <x v="16"/>
    <n v="3702"/>
    <n v="40891.620000000003"/>
    <x v="0"/>
    <n v="3.44"/>
    <n v="24"/>
    <s v="10/10/2021"/>
    <x v="1"/>
    <n v="3702"/>
    <x v="2"/>
    <n v="6660.9"/>
    <n v="4105.24"/>
    <n v="205.26"/>
    <s v="8/4/2023"/>
    <s v="11/29/2023"/>
    <n v="8325"/>
    <n v="3702"/>
    <s v="10/29/2023"/>
    <s v="Suggestion"/>
    <s v="Pending"/>
    <s v="5/2/2023"/>
    <n v="1"/>
    <x v="11"/>
    <x v="4"/>
  </r>
  <r>
    <n v="3703"/>
    <s v="Joseph"/>
    <s v="Rivera"/>
    <n v="57"/>
    <x v="1"/>
    <s v="Address_3703"/>
    <x v="18"/>
    <n v="19458798556"/>
    <s v="joseph.rivera@kag.com"/>
    <x v="1"/>
    <n v="4564.7299999999996"/>
    <s v="5/29/2010"/>
    <s v="2/28/2023"/>
    <n v="3703"/>
    <n v="45134"/>
    <x v="0"/>
    <n v="4207.74"/>
    <n v="8772.4699999999993"/>
    <x v="36"/>
    <n v="3703"/>
    <n v="46487.87"/>
    <x v="2"/>
    <n v="1.72"/>
    <n v="48"/>
    <s v="7/8/2021"/>
    <x v="2"/>
    <n v="3703"/>
    <x v="2"/>
    <n v="8231.68"/>
    <n v="1685.27"/>
    <n v="84.26"/>
    <s v="12/7/2023"/>
    <s v="2/18/2023"/>
    <n v="9000"/>
    <n v="3703"/>
    <s v="8/29/2023"/>
    <s v="Complaint"/>
    <s v="Resolved"/>
    <s v="4/19/2023"/>
    <n v="1"/>
    <x v="2"/>
    <x v="1"/>
  </r>
  <r>
    <n v="3704"/>
    <s v="Kenneth"/>
    <s v="Harris"/>
    <n v="60"/>
    <x v="0"/>
    <s v="Address_3704"/>
    <x v="5"/>
    <n v="19458798557"/>
    <s v="kenneth.harris@kag.com"/>
    <x v="1"/>
    <n v="3497.02"/>
    <s v="1/17/2000"/>
    <s v="12/30/2023"/>
    <n v="3704"/>
    <n v="45204"/>
    <x v="1"/>
    <n v="2465.94"/>
    <n v="1031.08"/>
    <x v="58"/>
    <n v="3704"/>
    <n v="9243.7000000000007"/>
    <x v="1"/>
    <n v="1.88"/>
    <n v="60"/>
    <s v="3/22/2021"/>
    <x v="1"/>
    <n v="3704"/>
    <x v="1"/>
    <n v="7330.75"/>
    <n v="298.89"/>
    <n v="14.94"/>
    <s v="2/4/2023"/>
    <s v="12/28/2023"/>
    <n v="5518"/>
    <n v="3704"/>
    <s v="10/25/2023"/>
    <s v="Complaint"/>
    <s v="Pending"/>
    <s v="10/3/2023"/>
    <n v="1"/>
    <x v="8"/>
    <x v="1"/>
  </r>
  <r>
    <n v="3705"/>
    <s v="Daniel"/>
    <s v="Hernandez"/>
    <n v="65"/>
    <x v="0"/>
    <s v="Address_3705"/>
    <x v="28"/>
    <n v="19458798558"/>
    <s v="daniel.hernandez@kag.com"/>
    <x v="0"/>
    <n v="8024.17"/>
    <s v="9/23/2012"/>
    <s v="8/8/2023"/>
    <n v="3705"/>
    <n v="45039"/>
    <x v="2"/>
    <n v="2962.04"/>
    <n v="10986.21"/>
    <x v="17"/>
    <n v="3705"/>
    <n v="49980.2"/>
    <x v="0"/>
    <n v="7.5"/>
    <n v="60"/>
    <s v="9/12/2021"/>
    <x v="0"/>
    <n v="3705"/>
    <x v="1"/>
    <n v="2343.7800000000002"/>
    <n v="265.02999999999997"/>
    <n v="13.25"/>
    <s v="10/16/2023"/>
    <s v="5/10/2023"/>
    <n v="8038"/>
    <n v="3705"/>
    <s v="8/28/2023"/>
    <s v="Complaint"/>
    <s v="Resolved"/>
    <s v="5/26/2023"/>
    <n v="1"/>
    <x v="1"/>
    <x v="3"/>
  </r>
  <r>
    <n v="3706"/>
    <s v="Michelle"/>
    <s v="Davis"/>
    <n v="20"/>
    <x v="0"/>
    <s v="Address_3706"/>
    <x v="9"/>
    <n v="19458798559"/>
    <s v="michelle.davis@kag.com"/>
    <x v="1"/>
    <n v="8300.3700000000008"/>
    <s v="4/2/2008"/>
    <s v="12/27/2023"/>
    <n v="3706"/>
    <n v="45065"/>
    <x v="1"/>
    <n v="515.84"/>
    <n v="8816.2099999999991"/>
    <x v="80"/>
    <n v="3706"/>
    <n v="49536.18"/>
    <x v="2"/>
    <n v="3.06"/>
    <n v="36"/>
    <s v="9/29/2022"/>
    <x v="1"/>
    <n v="3706"/>
    <x v="1"/>
    <n v="5303.26"/>
    <n v="437.69"/>
    <n v="21.88"/>
    <s v="4/11/2023"/>
    <s v="11/24/2023"/>
    <n v="6436"/>
    <n v="3706"/>
    <s v="1/18/2023"/>
    <s v="Complaint"/>
    <s v="Resolved"/>
    <s v="4/6/2023"/>
    <n v="1"/>
    <x v="10"/>
    <x v="2"/>
  </r>
  <r>
    <n v="3707"/>
    <s v="William"/>
    <s v="Davis"/>
    <n v="32"/>
    <x v="0"/>
    <s v="Address_3707"/>
    <x v="12"/>
    <n v="19458798560"/>
    <s v="william.davis@kag.com"/>
    <x v="1"/>
    <n v="1624.42"/>
    <s v="11/10/2002"/>
    <s v="10/1/2023"/>
    <n v="3707"/>
    <n v="45090"/>
    <x v="2"/>
    <n v="1902.65"/>
    <n v="-278.23"/>
    <x v="24"/>
    <n v="3707"/>
    <n v="31444.63"/>
    <x v="0"/>
    <n v="7.93"/>
    <n v="24"/>
    <s v="6/24/2022"/>
    <x v="0"/>
    <n v="3707"/>
    <x v="1"/>
    <n v="6431.56"/>
    <n v="4329.04"/>
    <n v="216.45"/>
    <s v="2/28/2023"/>
    <s v="1/20/2023"/>
    <n v="6630"/>
    <n v="3707"/>
    <s v="7/16/2023"/>
    <s v="Complaint"/>
    <s v="Resolved"/>
    <s v="11/20/2023"/>
    <n v="1"/>
    <x v="7"/>
    <x v="4"/>
  </r>
  <r>
    <n v="3708"/>
    <s v="Deborah"/>
    <s v="Allen"/>
    <n v="62"/>
    <x v="1"/>
    <s v="Address_3708"/>
    <x v="28"/>
    <n v="19458798561"/>
    <s v="deborah.allen@kag.com"/>
    <x v="0"/>
    <n v="9538.36"/>
    <s v="3/3/2015"/>
    <s v="1/25/2023"/>
    <n v="3708"/>
    <n v="45235"/>
    <x v="0"/>
    <n v="4854.76"/>
    <n v="4683.6000000000004"/>
    <x v="72"/>
    <n v="3708"/>
    <n v="14158.21"/>
    <x v="1"/>
    <n v="9.15"/>
    <n v="60"/>
    <s v="12/22/2020"/>
    <x v="2"/>
    <n v="3708"/>
    <x v="2"/>
    <n v="1458.33"/>
    <n v="2369.19"/>
    <n v="118.46"/>
    <s v="1/26/2023"/>
    <s v="5/27/2023"/>
    <n v="6720"/>
    <n v="3708"/>
    <s v="1/28/2023"/>
    <s v="Complaint"/>
    <s v="Pending"/>
    <s v="6/10/2023"/>
    <n v="1"/>
    <x v="4"/>
    <x v="3"/>
  </r>
  <r>
    <n v="3709"/>
    <s v="Emily"/>
    <s v="Miller"/>
    <n v="48"/>
    <x v="2"/>
    <s v="Address_3709"/>
    <x v="35"/>
    <n v="19458798562"/>
    <s v="emily.miller@kag.com"/>
    <x v="1"/>
    <n v="9306.24"/>
    <s v="4/27/2014"/>
    <s v="7/26/2023"/>
    <n v="3709"/>
    <n v="45258"/>
    <x v="2"/>
    <n v="4630.1899999999996"/>
    <n v="13936.43"/>
    <x v="77"/>
    <n v="3709"/>
    <n v="22051.63"/>
    <x v="0"/>
    <n v="4.07"/>
    <n v="48"/>
    <s v="6/9/2022"/>
    <x v="1"/>
    <n v="3709"/>
    <x v="0"/>
    <n v="3209.55"/>
    <n v="4363.96"/>
    <n v="218.2"/>
    <s v="9/15/2023"/>
    <s v="5/6/2023"/>
    <n v="9369"/>
    <n v="3709"/>
    <s v="12/27/2023"/>
    <s v="Praise"/>
    <s v="Pending"/>
    <s v="7/1/2023"/>
    <n v="1"/>
    <x v="4"/>
    <x v="1"/>
  </r>
  <r>
    <n v="3710"/>
    <s v="Margaret"/>
    <s v="Nguyen"/>
    <n v="28"/>
    <x v="1"/>
    <s v="Address_3710"/>
    <x v="34"/>
    <n v="19458798563"/>
    <s v="margaret.nguyen@kag.com"/>
    <x v="0"/>
    <n v="8721.69"/>
    <s v="1/12/2022"/>
    <s v="1/25/2023"/>
    <n v="3710"/>
    <n v="45094"/>
    <x v="2"/>
    <n v="4971.0600000000004"/>
    <n v="3750.63"/>
    <x v="52"/>
    <n v="3710"/>
    <n v="9348.7800000000007"/>
    <x v="2"/>
    <n v="8.14"/>
    <n v="36"/>
    <s v="2/1/2020"/>
    <x v="2"/>
    <n v="3710"/>
    <x v="2"/>
    <n v="8050.3"/>
    <n v="3744.11"/>
    <n v="187.21"/>
    <s v="2/13/2023"/>
    <s v="3/30/2023"/>
    <n v="4145"/>
    <n v="3710"/>
    <s v="12/26/2023"/>
    <s v="Complaint"/>
    <s v="Resolved"/>
    <s v="4/30/2023"/>
    <n v="1"/>
    <x v="7"/>
    <x v="4"/>
  </r>
  <r>
    <n v="3711"/>
    <s v="Steven"/>
    <s v="Lee"/>
    <n v="63"/>
    <x v="1"/>
    <s v="Address_3711"/>
    <x v="5"/>
    <n v="19458798564"/>
    <s v="steven.lee@kag.com"/>
    <x v="1"/>
    <n v="4284.32"/>
    <s v="5/15/2020"/>
    <s v="3/25/2023"/>
    <n v="3711"/>
    <n v="44961"/>
    <x v="2"/>
    <n v="2555.98"/>
    <n v="1728.34"/>
    <x v="65"/>
    <n v="3711"/>
    <n v="6889.91"/>
    <x v="1"/>
    <n v="4.8600000000000003"/>
    <n v="60"/>
    <s v="12/27/2022"/>
    <x v="0"/>
    <n v="3711"/>
    <x v="1"/>
    <n v="9596.02"/>
    <n v="70.290000000000006"/>
    <n v="3.51"/>
    <s v="8/23/2023"/>
    <s v="6/7/2023"/>
    <n v="4726"/>
    <n v="3711"/>
    <s v="9/6/2023"/>
    <s v="Praise"/>
    <s v="Pending"/>
    <s v="6/14/2023"/>
    <n v="1"/>
    <x v="9"/>
    <x v="3"/>
  </r>
  <r>
    <n v="3712"/>
    <s v="Nancy"/>
    <s v="Davis"/>
    <n v="56"/>
    <x v="2"/>
    <s v="Address_3712"/>
    <x v="32"/>
    <n v="19458798565"/>
    <s v="nancy.davis@kag.com"/>
    <x v="0"/>
    <n v="8437.57"/>
    <s v="3/16/2002"/>
    <s v="9/5/2023"/>
    <n v="3712"/>
    <n v="44969"/>
    <x v="2"/>
    <n v="4093.19"/>
    <n v="4344.38"/>
    <x v="3"/>
    <n v="3712"/>
    <n v="35497.449999999997"/>
    <x v="1"/>
    <n v="7.95"/>
    <n v="36"/>
    <s v="10/8/2021"/>
    <x v="1"/>
    <n v="3712"/>
    <x v="1"/>
    <n v="9823.1"/>
    <n v="1523.95"/>
    <n v="76.2"/>
    <s v="10/8/2023"/>
    <s v="10/3/2023"/>
    <n v="5661"/>
    <n v="3712"/>
    <s v="12/20/2023"/>
    <s v="Suggestion"/>
    <s v="Pending"/>
    <s v="2/22/2023"/>
    <n v="1"/>
    <x v="9"/>
    <x v="1"/>
  </r>
  <r>
    <n v="3713"/>
    <s v="Joshua"/>
    <s v="Lee"/>
    <n v="36"/>
    <x v="1"/>
    <s v="Address_3713"/>
    <x v="21"/>
    <n v="19458798566"/>
    <s v="joshua.lee@kag.com"/>
    <x v="1"/>
    <n v="6317.78"/>
    <s v="8/19/2010"/>
    <s v="9/5/2023"/>
    <n v="3713"/>
    <n v="45227"/>
    <x v="2"/>
    <n v="2280.69"/>
    <n v="4037.09"/>
    <x v="24"/>
    <n v="3713"/>
    <n v="29412.46"/>
    <x v="1"/>
    <n v="3.76"/>
    <n v="24"/>
    <s v="4/7/2022"/>
    <x v="0"/>
    <n v="3713"/>
    <x v="2"/>
    <n v="7462.78"/>
    <n v="2611.6999999999998"/>
    <n v="130.58000000000001"/>
    <s v="10/1/2023"/>
    <s v="10/14/2023"/>
    <n v="5281"/>
    <n v="3713"/>
    <s v="6/23/2023"/>
    <s v="Praise"/>
    <s v="Resolved"/>
    <s v="9/20/2023"/>
    <n v="1"/>
    <x v="8"/>
    <x v="0"/>
  </r>
  <r>
    <n v="3714"/>
    <s v="Kimberly"/>
    <s v="Martin"/>
    <n v="32"/>
    <x v="2"/>
    <s v="Address_3714"/>
    <x v="28"/>
    <n v="19458798567"/>
    <s v="kimberly.martin@kag.com"/>
    <x v="0"/>
    <n v="2133.41"/>
    <s v="9/5/2019"/>
    <s v="2/20/2023"/>
    <n v="3714"/>
    <n v="45095"/>
    <x v="0"/>
    <n v="4707.59"/>
    <n v="6841"/>
    <x v="1"/>
    <n v="3714"/>
    <n v="28615.119999999999"/>
    <x v="1"/>
    <n v="9.3800000000000008"/>
    <n v="60"/>
    <s v="2/16/2021"/>
    <x v="1"/>
    <n v="3714"/>
    <x v="0"/>
    <n v="7321.16"/>
    <n v="149.08000000000001"/>
    <n v="7.45"/>
    <s v="7/3/2023"/>
    <s v="8/3/2023"/>
    <n v="5871"/>
    <n v="3714"/>
    <s v="1/18/2023"/>
    <s v="Praise"/>
    <s v="Pending"/>
    <s v="9/2/2023"/>
    <n v="1"/>
    <x v="7"/>
    <x v="4"/>
  </r>
  <r>
    <n v="3715"/>
    <s v="Betty"/>
    <s v="Davis"/>
    <n v="55"/>
    <x v="0"/>
    <s v="Address_3715"/>
    <x v="21"/>
    <n v="19458798568"/>
    <s v="betty.davis@kag.com"/>
    <x v="1"/>
    <n v="7771.34"/>
    <s v="3/13/2007"/>
    <s v="1/10/2023"/>
    <n v="3715"/>
    <n v="45246"/>
    <x v="0"/>
    <n v="4930.09"/>
    <n v="12701.43"/>
    <x v="80"/>
    <n v="3715"/>
    <n v="13140.28"/>
    <x v="1"/>
    <n v="9.8800000000000008"/>
    <n v="60"/>
    <s v="12/23/2022"/>
    <x v="1"/>
    <n v="3715"/>
    <x v="0"/>
    <n v="7356.01"/>
    <n v="4791.57"/>
    <n v="239.58"/>
    <s v="3/21/2023"/>
    <s v="8/17/2023"/>
    <n v="6189"/>
    <n v="3715"/>
    <s v="1/3/2023"/>
    <s v="Praise"/>
    <s v="Resolved"/>
    <s v="1/17/2023"/>
    <n v="1"/>
    <x v="4"/>
    <x v="1"/>
  </r>
  <r>
    <n v="3716"/>
    <s v="Paul"/>
    <s v="Rivera"/>
    <n v="37"/>
    <x v="0"/>
    <s v="Address_3716"/>
    <x v="1"/>
    <n v="19458798569"/>
    <s v="paul.rivera@kag.com"/>
    <x v="0"/>
    <n v="4120.34"/>
    <s v="3/22/2020"/>
    <s v="6/26/2023"/>
    <n v="3716"/>
    <n v="45197"/>
    <x v="0"/>
    <n v="4390.1899999999996"/>
    <n v="8510.5300000000007"/>
    <x v="81"/>
    <n v="3716"/>
    <n v="12510.41"/>
    <x v="0"/>
    <n v="4.4800000000000004"/>
    <n v="12"/>
    <s v="5/23/2022"/>
    <x v="0"/>
    <n v="3716"/>
    <x v="2"/>
    <n v="3666.5"/>
    <n v="4547.03"/>
    <n v="227.35"/>
    <s v="9/16/2023"/>
    <s v="5/19/2023"/>
    <n v="5698"/>
    <n v="3716"/>
    <s v="9/10/2023"/>
    <s v="Complaint"/>
    <s v="Pending"/>
    <s v="10/26/2023"/>
    <n v="1"/>
    <x v="6"/>
    <x v="0"/>
  </r>
  <r>
    <n v="3717"/>
    <s v="John"/>
    <s v="Walker"/>
    <n v="39"/>
    <x v="0"/>
    <s v="Address_3717"/>
    <x v="24"/>
    <n v="19458798570"/>
    <s v="john.walker@kag.com"/>
    <x v="1"/>
    <n v="2992.43"/>
    <s v="12/21/2018"/>
    <s v="5/5/2023"/>
    <n v="3717"/>
    <n v="45226"/>
    <x v="0"/>
    <n v="3109.6"/>
    <n v="6102.03"/>
    <x v="38"/>
    <n v="3717"/>
    <n v="49496.98"/>
    <x v="2"/>
    <n v="2.79"/>
    <n v="12"/>
    <s v="6/22/2020"/>
    <x v="2"/>
    <n v="3717"/>
    <x v="1"/>
    <n v="4699.03"/>
    <n v="1179.43"/>
    <n v="58.97"/>
    <s v="2/19/2023"/>
    <s v="9/16/2023"/>
    <n v="5371"/>
    <n v="3717"/>
    <s v="12/21/2023"/>
    <s v="Suggestion"/>
    <s v="Pending"/>
    <s v="9/5/2023"/>
    <n v="1"/>
    <x v="8"/>
    <x v="0"/>
  </r>
  <r>
    <n v="3718"/>
    <s v="Patricia"/>
    <s v="Roberts"/>
    <n v="24"/>
    <x v="2"/>
    <s v="Address_3718"/>
    <x v="18"/>
    <n v="19458798571"/>
    <s v="patricia.roberts@kag.com"/>
    <x v="1"/>
    <n v="8795.09"/>
    <s v="3/8/2005"/>
    <s v="6/15/2023"/>
    <n v="3718"/>
    <n v="44968"/>
    <x v="0"/>
    <n v="4944.88"/>
    <n v="13739.97"/>
    <x v="44"/>
    <n v="3718"/>
    <n v="31809.919999999998"/>
    <x v="2"/>
    <n v="7.17"/>
    <n v="24"/>
    <s v="4/1/2020"/>
    <x v="1"/>
    <n v="3718"/>
    <x v="0"/>
    <n v="2613.9499999999998"/>
    <n v="1829.39"/>
    <n v="91.47"/>
    <s v="5/27/2023"/>
    <s v="11/11/2023"/>
    <n v="6329"/>
    <n v="3718"/>
    <s v="5/23/2023"/>
    <s v="Suggestion"/>
    <s v="Pending"/>
    <s v="1/8/2023"/>
    <n v="1"/>
    <x v="9"/>
    <x v="2"/>
  </r>
  <r>
    <n v="3719"/>
    <s v="Paul"/>
    <s v="Lewis"/>
    <n v="31"/>
    <x v="1"/>
    <s v="Address_3719"/>
    <x v="25"/>
    <n v="19458798572"/>
    <s v="paul.lewis@kag.com"/>
    <x v="0"/>
    <n v="8636.5499999999993"/>
    <s v="12/9/2011"/>
    <s v="12/14/2023"/>
    <n v="3719"/>
    <n v="45113"/>
    <x v="0"/>
    <n v="4918.88"/>
    <n v="3717.67"/>
    <x v="33"/>
    <n v="3719"/>
    <n v="41153.32"/>
    <x v="2"/>
    <n v="6.25"/>
    <n v="24"/>
    <s v="7/30/2020"/>
    <x v="2"/>
    <n v="3719"/>
    <x v="0"/>
    <n v="5231.67"/>
    <n v="3633.93"/>
    <n v="181.7"/>
    <s v="4/22/2023"/>
    <s v="2/25/2023"/>
    <n v="5874"/>
    <n v="3719"/>
    <s v="1/30/2023"/>
    <s v="Suggestion"/>
    <s v="Pending"/>
    <s v="5/27/2023"/>
    <n v="1"/>
    <x v="2"/>
    <x v="4"/>
  </r>
  <r>
    <n v="3720"/>
    <s v="James"/>
    <s v="Mitchell"/>
    <n v="21"/>
    <x v="0"/>
    <s v="Address_3720"/>
    <x v="9"/>
    <n v="19458798573"/>
    <s v="james.mitchell@kag.com"/>
    <x v="1"/>
    <n v="8657.2999999999993"/>
    <s v="11/17/2000"/>
    <s v="5/6/2023"/>
    <n v="3720"/>
    <n v="45011"/>
    <x v="1"/>
    <n v="2380.64"/>
    <n v="11037.94"/>
    <x v="7"/>
    <n v="3720"/>
    <n v="19547.080000000002"/>
    <x v="0"/>
    <n v="9.92"/>
    <n v="12"/>
    <s v="3/21/2021"/>
    <x v="2"/>
    <n v="3720"/>
    <x v="1"/>
    <n v="1365.57"/>
    <n v="86"/>
    <n v="4.3"/>
    <s v="12/25/2023"/>
    <s v="8/20/2023"/>
    <n v="3558"/>
    <n v="3720"/>
    <s v="2/20/2023"/>
    <s v="Suggestion"/>
    <s v="Resolved"/>
    <s v="1/28/2023"/>
    <n v="1"/>
    <x v="11"/>
    <x v="2"/>
  </r>
  <r>
    <n v="3721"/>
    <s v="James"/>
    <s v="Rodriguez"/>
    <n v="26"/>
    <x v="0"/>
    <s v="Address_3721"/>
    <x v="23"/>
    <n v="19458798574"/>
    <s v="james.rodriguez@kag.com"/>
    <x v="0"/>
    <n v="8609.2800000000007"/>
    <s v="6/21/2006"/>
    <s v="10/29/2023"/>
    <n v="3721"/>
    <n v="44930"/>
    <x v="2"/>
    <n v="1525.82"/>
    <n v="7083.46"/>
    <x v="22"/>
    <n v="3721"/>
    <n v="42340.37"/>
    <x v="2"/>
    <n v="8.3000000000000007"/>
    <n v="60"/>
    <s v="10/14/2022"/>
    <x v="2"/>
    <n v="3721"/>
    <x v="2"/>
    <n v="8460.18"/>
    <n v="1124.53"/>
    <n v="56.23"/>
    <s v="3/14/2023"/>
    <s v="2/24/2023"/>
    <n v="9580"/>
    <n v="3721"/>
    <s v="2/3/2023"/>
    <s v="Suggestion"/>
    <s v="Resolved"/>
    <s v="5/21/2023"/>
    <n v="1"/>
    <x v="3"/>
    <x v="4"/>
  </r>
  <r>
    <n v="3722"/>
    <s v="Timothy"/>
    <s v="Anderson"/>
    <n v="56"/>
    <x v="1"/>
    <s v="Address_3722"/>
    <x v="31"/>
    <n v="19458798575"/>
    <s v="timothy.anderson@kag.com"/>
    <x v="1"/>
    <n v="5586.87"/>
    <s v="7/5/2011"/>
    <s v="9/4/2023"/>
    <n v="3722"/>
    <n v="45253"/>
    <x v="0"/>
    <n v="945.23"/>
    <n v="4641.6400000000003"/>
    <x v="17"/>
    <n v="3722"/>
    <n v="36396.660000000003"/>
    <x v="0"/>
    <n v="8.52"/>
    <n v="36"/>
    <s v="1/30/2020"/>
    <x v="2"/>
    <n v="3722"/>
    <x v="2"/>
    <n v="9527.1299999999992"/>
    <n v="2564.31"/>
    <n v="128.22"/>
    <s v="6/30/2023"/>
    <s v="7/18/2023"/>
    <n v="3724"/>
    <n v="3722"/>
    <s v="8/22/2023"/>
    <s v="Suggestion"/>
    <s v="Pending"/>
    <s v="2/6/2023"/>
    <n v="-1"/>
    <x v="4"/>
    <x v="1"/>
  </r>
  <r>
    <n v="3723"/>
    <s v="Sarah"/>
    <s v="Robinson"/>
    <n v="42"/>
    <x v="0"/>
    <s v="Address_3723"/>
    <x v="29"/>
    <n v="19458798576"/>
    <s v="sarah.robinson@kag.com"/>
    <x v="1"/>
    <n v="6207.51"/>
    <s v="1/2/2005"/>
    <s v="3/11/2023"/>
    <n v="3723"/>
    <n v="45211"/>
    <x v="1"/>
    <n v="3388.29"/>
    <n v="2819.22"/>
    <x v="91"/>
    <n v="3723"/>
    <n v="18156.099999999999"/>
    <x v="1"/>
    <n v="7.54"/>
    <n v="24"/>
    <s v="10/13/2020"/>
    <x v="1"/>
    <n v="3723"/>
    <x v="2"/>
    <n v="2243.3200000000002"/>
    <n v="1814.89"/>
    <n v="90.74"/>
    <s v="5/2/2023"/>
    <s v="5/13/2023"/>
    <n v="7196"/>
    <n v="3723"/>
    <s v="4/19/2023"/>
    <s v="Praise"/>
    <s v="Resolved"/>
    <s v="3/8/2023"/>
    <n v="1"/>
    <x v="8"/>
    <x v="0"/>
  </r>
  <r>
    <n v="3724"/>
    <s v="Christopher"/>
    <s v="Sanchez"/>
    <n v="64"/>
    <x v="0"/>
    <s v="Address_3724"/>
    <x v="5"/>
    <n v="19458798577"/>
    <s v="christopher.sanchez@kag.com"/>
    <x v="0"/>
    <n v="9493.77"/>
    <s v="1/25/2016"/>
    <s v="1/11/2023"/>
    <n v="3724"/>
    <n v="45188"/>
    <x v="0"/>
    <n v="183.64"/>
    <n v="9677.41"/>
    <x v="60"/>
    <n v="3724"/>
    <n v="36167.03"/>
    <x v="1"/>
    <n v="4.16"/>
    <n v="12"/>
    <s v="11/11/2021"/>
    <x v="2"/>
    <n v="3724"/>
    <x v="1"/>
    <n v="5363.56"/>
    <n v="552.09"/>
    <n v="27.6"/>
    <s v="6/23/2023"/>
    <s v="7/31/2023"/>
    <n v="7092"/>
    <n v="3724"/>
    <s v="10/9/2023"/>
    <s v="Suggestion"/>
    <s v="Resolved"/>
    <s v="3/14/2023"/>
    <n v="1"/>
    <x v="6"/>
    <x v="3"/>
  </r>
  <r>
    <n v="3725"/>
    <s v="Mark"/>
    <s v="Martinez"/>
    <n v="52"/>
    <x v="2"/>
    <s v="Address_3725"/>
    <x v="22"/>
    <n v="19458798578"/>
    <s v="mark.martinez@kag.com"/>
    <x v="1"/>
    <n v="1380.48"/>
    <s v="10/20/2009"/>
    <s v="3/24/2023"/>
    <n v="3725"/>
    <n v="45135"/>
    <x v="0"/>
    <n v="3821.5"/>
    <n v="5201.9799999999996"/>
    <x v="84"/>
    <n v="3725"/>
    <n v="46355.51"/>
    <x v="1"/>
    <n v="9.42"/>
    <n v="36"/>
    <s v="6/17/2021"/>
    <x v="1"/>
    <n v="3725"/>
    <x v="0"/>
    <n v="4955.72"/>
    <n v="2774.48"/>
    <n v="138.72"/>
    <s v="8/3/2023"/>
    <s v="9/17/2023"/>
    <n v="8649"/>
    <n v="3725"/>
    <s v="7/15/2023"/>
    <s v="Complaint"/>
    <s v="Resolved"/>
    <s v="6/25/2023"/>
    <n v="1"/>
    <x v="2"/>
    <x v="1"/>
  </r>
  <r>
    <n v="3726"/>
    <s v="Elizabeth"/>
    <s v="Lewis"/>
    <n v="54"/>
    <x v="1"/>
    <s v="Address_3726"/>
    <x v="0"/>
    <n v="19458798579"/>
    <s v="elizabeth.lewis@kag.com"/>
    <x v="0"/>
    <n v="8081.99"/>
    <s v="2/1/2007"/>
    <s v="6/9/2023"/>
    <n v="3726"/>
    <n v="45181"/>
    <x v="1"/>
    <n v="266.08999999999997"/>
    <n v="7815.9"/>
    <x v="87"/>
    <n v="3726"/>
    <n v="11472.84"/>
    <x v="2"/>
    <n v="5.19"/>
    <n v="12"/>
    <s v="1/9/2020"/>
    <x v="2"/>
    <n v="3726"/>
    <x v="1"/>
    <n v="7711.97"/>
    <n v="4111.51"/>
    <n v="205.58"/>
    <s v="4/9/2023"/>
    <s v="11/30/2023"/>
    <n v="9616"/>
    <n v="3726"/>
    <s v="2/26/2023"/>
    <s v="Complaint"/>
    <s v="Resolved"/>
    <s v="6/19/2023"/>
    <n v="1"/>
    <x v="6"/>
    <x v="1"/>
  </r>
  <r>
    <n v="3727"/>
    <s v="Karen"/>
    <s v="Thomas"/>
    <n v="66"/>
    <x v="2"/>
    <s v="Address_3727"/>
    <x v="20"/>
    <n v="19458798580"/>
    <s v="karen.thomas@kag.com"/>
    <x v="1"/>
    <n v="5310.05"/>
    <s v="5/24/2018"/>
    <s v="2/27/2023"/>
    <n v="3727"/>
    <n v="45120"/>
    <x v="0"/>
    <n v="1334.21"/>
    <n v="6644.26"/>
    <x v="52"/>
    <n v="3727"/>
    <n v="27834"/>
    <x v="2"/>
    <n v="4.59"/>
    <n v="48"/>
    <s v="6/7/2020"/>
    <x v="2"/>
    <n v="3727"/>
    <x v="0"/>
    <n v="5629.59"/>
    <n v="1155.81"/>
    <n v="57.79"/>
    <s v="9/20/2023"/>
    <s v="2/10/2023"/>
    <n v="542"/>
    <n v="3727"/>
    <s v="3/8/2023"/>
    <s v="Praise"/>
    <s v="Pending"/>
    <s v="5/22/2023"/>
    <n v="1"/>
    <x v="2"/>
    <x v="3"/>
  </r>
  <r>
    <n v="3728"/>
    <s v="Betty"/>
    <s v="Scott"/>
    <n v="44"/>
    <x v="0"/>
    <s v="Address_3728"/>
    <x v="3"/>
    <n v="19458798581"/>
    <s v="betty.scott@kag.com"/>
    <x v="0"/>
    <n v="9786.23"/>
    <s v="3/30/2004"/>
    <s v="12/7/2023"/>
    <n v="3728"/>
    <n v="45007"/>
    <x v="2"/>
    <n v="2495.0100000000002"/>
    <n v="7291.22"/>
    <x v="87"/>
    <n v="3728"/>
    <n v="48365.87"/>
    <x v="2"/>
    <n v="2.75"/>
    <n v="60"/>
    <s v="5/23/2020"/>
    <x v="0"/>
    <n v="3728"/>
    <x v="0"/>
    <n v="5021.3"/>
    <n v="1113.01"/>
    <n v="55.65"/>
    <s v="11/22/2023"/>
    <s v="5/27/2023"/>
    <n v="8071"/>
    <n v="3728"/>
    <s v="1/29/2023"/>
    <s v="Suggestion"/>
    <s v="Pending"/>
    <s v="8/16/2023"/>
    <n v="1"/>
    <x v="11"/>
    <x v="0"/>
  </r>
  <r>
    <n v="3729"/>
    <s v="Andrew"/>
    <s v="Martin"/>
    <n v="45"/>
    <x v="0"/>
    <s v="Address_3729"/>
    <x v="19"/>
    <n v="19458798582"/>
    <s v="andrew.martin@kag.com"/>
    <x v="1"/>
    <n v="6428.32"/>
    <s v="8/25/2000"/>
    <s v="3/20/2023"/>
    <n v="3729"/>
    <n v="45019"/>
    <x v="2"/>
    <n v="496.19"/>
    <n v="5932.13"/>
    <x v="65"/>
    <n v="3729"/>
    <n v="41248.5"/>
    <x v="2"/>
    <n v="3.74"/>
    <n v="36"/>
    <s v="3/13/2022"/>
    <x v="0"/>
    <n v="3729"/>
    <x v="2"/>
    <n v="2257.4699999999998"/>
    <n v="353.6"/>
    <n v="17.68"/>
    <s v="2/11/2023"/>
    <s v="10/8/2023"/>
    <n v="2141"/>
    <n v="3729"/>
    <s v="10/27/2023"/>
    <s v="Suggestion"/>
    <s v="Pending"/>
    <s v="8/2/2023"/>
    <n v="1"/>
    <x v="1"/>
    <x v="0"/>
  </r>
  <r>
    <n v="3730"/>
    <s v="Kevin"/>
    <s v="Hall"/>
    <n v="41"/>
    <x v="1"/>
    <s v="Address_3730"/>
    <x v="7"/>
    <n v="19458798583"/>
    <s v="kevin.hall@kag.com"/>
    <x v="1"/>
    <n v="1709.19"/>
    <s v="4/30/2000"/>
    <s v="7/4/2023"/>
    <n v="3730"/>
    <n v="45065"/>
    <x v="1"/>
    <n v="191.13"/>
    <n v="1900.32"/>
    <x v="4"/>
    <n v="3730"/>
    <n v="31394.27"/>
    <x v="1"/>
    <n v="1.02"/>
    <n v="12"/>
    <s v="7/6/2022"/>
    <x v="0"/>
    <n v="3730"/>
    <x v="1"/>
    <n v="3573.01"/>
    <n v="2771.41"/>
    <n v="138.57"/>
    <s v="1/29/2023"/>
    <s v="9/20/2023"/>
    <n v="9958"/>
    <n v="3730"/>
    <s v="2/4/2023"/>
    <s v="Suggestion"/>
    <s v="Resolved"/>
    <s v="1/26/2023"/>
    <n v="1"/>
    <x v="10"/>
    <x v="0"/>
  </r>
  <r>
    <n v="3731"/>
    <s v="Timothy"/>
    <s v="Torres"/>
    <n v="50"/>
    <x v="0"/>
    <s v="Address_3731"/>
    <x v="7"/>
    <n v="19458798584"/>
    <s v="timothy.torres@kag.com"/>
    <x v="0"/>
    <n v="8173.36"/>
    <s v="1/26/2012"/>
    <s v="3/18/2023"/>
    <n v="3731"/>
    <n v="45144"/>
    <x v="0"/>
    <n v="2404.21"/>
    <n v="5769.15"/>
    <x v="77"/>
    <n v="3731"/>
    <n v="4418.51"/>
    <x v="0"/>
    <n v="6.94"/>
    <n v="36"/>
    <s v="1/19/2022"/>
    <x v="1"/>
    <n v="3731"/>
    <x v="2"/>
    <n v="6289.92"/>
    <n v="2023.42"/>
    <n v="101.17"/>
    <s v="3/10/2023"/>
    <s v="5/25/2023"/>
    <n v="9692"/>
    <n v="3731"/>
    <s v="10/8/2023"/>
    <s v="Complaint"/>
    <s v="Resolved"/>
    <s v="11/11/2023"/>
    <n v="1"/>
    <x v="5"/>
    <x v="1"/>
  </r>
  <r>
    <n v="3732"/>
    <s v="Donald"/>
    <s v="Perez"/>
    <n v="50"/>
    <x v="2"/>
    <s v="Address_3732"/>
    <x v="36"/>
    <n v="19458798585"/>
    <s v="donald.perez@kag.com"/>
    <x v="1"/>
    <n v="6759.45"/>
    <s v="7/2/2000"/>
    <s v="3/12/2023"/>
    <n v="3732"/>
    <n v="45170"/>
    <x v="2"/>
    <n v="4434.91"/>
    <n v="2324.54"/>
    <x v="50"/>
    <n v="3732"/>
    <n v="20909.84"/>
    <x v="0"/>
    <n v="6.45"/>
    <n v="48"/>
    <s v="4/27/2020"/>
    <x v="2"/>
    <n v="3732"/>
    <x v="0"/>
    <n v="1366.49"/>
    <n v="3159.86"/>
    <n v="157.99"/>
    <s v="11/29/2023"/>
    <s v="7/7/2023"/>
    <n v="4086"/>
    <n v="3732"/>
    <s v="10/1/2023"/>
    <s v="Praise"/>
    <s v="Resolved"/>
    <s v="5/7/2023"/>
    <n v="1"/>
    <x v="6"/>
    <x v="1"/>
  </r>
  <r>
    <n v="3733"/>
    <s v="Anthony"/>
    <s v="Miller"/>
    <n v="33"/>
    <x v="2"/>
    <s v="Address_3733"/>
    <x v="21"/>
    <n v="19458798586"/>
    <s v="anthony.miller@kag.com"/>
    <x v="1"/>
    <n v="1574.39"/>
    <s v="9/1/2014"/>
    <s v="4/26/2023"/>
    <n v="3733"/>
    <n v="45029"/>
    <x v="1"/>
    <n v="2047.49"/>
    <n v="3621.88"/>
    <x v="95"/>
    <n v="3733"/>
    <n v="32887.51"/>
    <x v="2"/>
    <n v="4.63"/>
    <n v="48"/>
    <s v="9/17/2022"/>
    <x v="0"/>
    <n v="3733"/>
    <x v="0"/>
    <n v="4002.91"/>
    <n v="173.58"/>
    <n v="8.68"/>
    <s v="9/8/2023"/>
    <s v="4/20/2023"/>
    <n v="6965"/>
    <n v="3733"/>
    <s v="11/7/2023"/>
    <s v="Complaint"/>
    <s v="Pending"/>
    <s v="8/20/2023"/>
    <n v="1"/>
    <x v="1"/>
    <x v="4"/>
  </r>
  <r>
    <n v="3734"/>
    <s v="William"/>
    <s v="Thompson"/>
    <n v="40"/>
    <x v="1"/>
    <s v="Address_3734"/>
    <x v="37"/>
    <n v="19458798587"/>
    <s v="william.thompson@kag.com"/>
    <x v="0"/>
    <n v="189.02"/>
    <s v="11/28/2004"/>
    <s v="7/4/2023"/>
    <n v="3734"/>
    <n v="44958"/>
    <x v="2"/>
    <n v="1009.39"/>
    <n v="1198.4100000000001"/>
    <x v="14"/>
    <n v="3734"/>
    <n v="21073.43"/>
    <x v="1"/>
    <n v="9.6999999999999993"/>
    <n v="60"/>
    <s v="5/20/2020"/>
    <x v="2"/>
    <n v="3734"/>
    <x v="2"/>
    <n v="2289.25"/>
    <n v="3200.33"/>
    <n v="160.02000000000001"/>
    <s v="7/26/2023"/>
    <s v="6/25/2023"/>
    <n v="4300"/>
    <n v="3734"/>
    <s v="2/26/2023"/>
    <s v="Complaint"/>
    <s v="Pending"/>
    <s v="4/22/2023"/>
    <n v="1"/>
    <x v="9"/>
    <x v="0"/>
  </r>
  <r>
    <n v="3735"/>
    <s v="Ronald"/>
    <s v="Green"/>
    <n v="63"/>
    <x v="1"/>
    <s v="Address_3735"/>
    <x v="8"/>
    <n v="19458798588"/>
    <s v="ronald.green@kag.com"/>
    <x v="1"/>
    <n v="5482.11"/>
    <s v="11/25/2000"/>
    <s v="11/19/2023"/>
    <n v="3735"/>
    <n v="45269"/>
    <x v="1"/>
    <n v="2047.67"/>
    <n v="3434.44"/>
    <x v="15"/>
    <n v="3735"/>
    <n v="49857.11"/>
    <x v="1"/>
    <n v="7.24"/>
    <n v="12"/>
    <s v="1/1/2022"/>
    <x v="1"/>
    <n v="3735"/>
    <x v="1"/>
    <n v="1684.81"/>
    <n v="4658.97"/>
    <n v="232.95"/>
    <s v="12/29/2023"/>
    <s v="4/27/2023"/>
    <n v="2842"/>
    <n v="3735"/>
    <s v="7/27/2023"/>
    <s v="Complaint"/>
    <s v="Pending"/>
    <s v="8/23/2023"/>
    <n v="1"/>
    <x v="0"/>
    <x v="3"/>
  </r>
  <r>
    <n v="3736"/>
    <s v="Ronald"/>
    <s v="Flores"/>
    <n v="28"/>
    <x v="0"/>
    <s v="Address_3736"/>
    <x v="23"/>
    <n v="19458798589"/>
    <s v="ronald.flores@kag.com"/>
    <x v="0"/>
    <n v="2490.7399999999998"/>
    <s v="6/18/2013"/>
    <s v="1/15/2023"/>
    <n v="3736"/>
    <n v="44977"/>
    <x v="1"/>
    <n v="3615.95"/>
    <n v="-1125.21"/>
    <x v="21"/>
    <n v="3736"/>
    <n v="37916.25"/>
    <x v="0"/>
    <n v="3.18"/>
    <n v="12"/>
    <s v="5/11/2021"/>
    <x v="1"/>
    <n v="3736"/>
    <x v="1"/>
    <n v="4836.1899999999996"/>
    <n v="4109.16"/>
    <n v="205.46"/>
    <s v="11/29/2023"/>
    <s v="8/6/2023"/>
    <n v="566"/>
    <n v="3736"/>
    <s v="9/22/2023"/>
    <s v="Praise"/>
    <s v="Resolved"/>
    <s v="10/19/2023"/>
    <n v="1"/>
    <x v="9"/>
    <x v="4"/>
  </r>
  <r>
    <n v="3737"/>
    <s v="Donna"/>
    <s v="Lewis"/>
    <n v="63"/>
    <x v="1"/>
    <s v="Address_3737"/>
    <x v="22"/>
    <n v="19458798590"/>
    <s v="donna.lewis@kag.com"/>
    <x v="1"/>
    <n v="8685.69"/>
    <s v="7/27/2003"/>
    <s v="12/6/2023"/>
    <n v="3737"/>
    <n v="45164"/>
    <x v="2"/>
    <n v="216.4"/>
    <n v="8902.09"/>
    <x v="20"/>
    <n v="3737"/>
    <n v="10167.01"/>
    <x v="1"/>
    <n v="4.41"/>
    <n v="12"/>
    <s v="6/27/2020"/>
    <x v="1"/>
    <n v="3737"/>
    <x v="1"/>
    <n v="3749.6"/>
    <n v="1726.54"/>
    <n v="86.33"/>
    <s v="4/15/2023"/>
    <s v="8/31/2023"/>
    <n v="9515"/>
    <n v="3737"/>
    <s v="2/17/2023"/>
    <s v="Complaint"/>
    <s v="Resolved"/>
    <s v="4/25/2023"/>
    <n v="1"/>
    <x v="5"/>
    <x v="3"/>
  </r>
  <r>
    <n v="3738"/>
    <s v="Robert"/>
    <s v="Thomas"/>
    <n v="57"/>
    <x v="1"/>
    <s v="Address_3738"/>
    <x v="2"/>
    <n v="19458798591"/>
    <s v="robert.thomas@kag.com"/>
    <x v="1"/>
    <n v="2584.21"/>
    <s v="6/19/2020"/>
    <s v="1/3/2023"/>
    <n v="3738"/>
    <n v="44966"/>
    <x v="0"/>
    <n v="163.41999999999999"/>
    <n v="2420.79"/>
    <x v="46"/>
    <n v="3738"/>
    <n v="25028.93"/>
    <x v="2"/>
    <n v="5.64"/>
    <n v="24"/>
    <s v="7/23/2022"/>
    <x v="0"/>
    <n v="3738"/>
    <x v="2"/>
    <n v="6146.97"/>
    <n v="552.78"/>
    <n v="27.64"/>
    <s v="3/17/2023"/>
    <s v="1/3/2023"/>
    <n v="9545"/>
    <n v="3738"/>
    <s v="3/24/2023"/>
    <s v="Praise"/>
    <s v="Pending"/>
    <s v="6/4/2023"/>
    <n v="1"/>
    <x v="9"/>
    <x v="1"/>
  </r>
  <r>
    <n v="3739"/>
    <s v="Linda"/>
    <s v="Nguyen"/>
    <n v="36"/>
    <x v="0"/>
    <s v="Address_3739"/>
    <x v="19"/>
    <n v="19458798592"/>
    <s v="linda.nguyen@kag.com"/>
    <x v="0"/>
    <n v="6662.28"/>
    <s v="3/17/2020"/>
    <s v="2/27/2023"/>
    <n v="3739"/>
    <n v="45183"/>
    <x v="1"/>
    <n v="2319.2800000000002"/>
    <n v="8981.56"/>
    <x v="44"/>
    <n v="3739"/>
    <n v="19814.64"/>
    <x v="1"/>
    <n v="5.91"/>
    <n v="60"/>
    <s v="3/11/2020"/>
    <x v="1"/>
    <n v="3739"/>
    <x v="2"/>
    <n v="2844.63"/>
    <n v="2692.28"/>
    <n v="134.61000000000001"/>
    <s v="10/3/2023"/>
    <s v="7/13/2023"/>
    <n v="6316"/>
    <n v="3739"/>
    <s v="2/27/2023"/>
    <s v="Complaint"/>
    <s v="Resolved"/>
    <s v="5/20/2023"/>
    <n v="1"/>
    <x v="6"/>
    <x v="0"/>
  </r>
  <r>
    <n v="3740"/>
    <s v="Kimberly"/>
    <s v="Ramirez"/>
    <n v="51"/>
    <x v="0"/>
    <s v="Address_3740"/>
    <x v="4"/>
    <n v="19458798593"/>
    <s v="kimberly.ramirez@kag.com"/>
    <x v="0"/>
    <n v="3516.79"/>
    <s v="12/26/2015"/>
    <s v="10/10/2023"/>
    <n v="3740"/>
    <n v="45149"/>
    <x v="2"/>
    <n v="3386.7"/>
    <n v="130.09"/>
    <x v="3"/>
    <n v="3740"/>
    <n v="30098.32"/>
    <x v="0"/>
    <n v="3.48"/>
    <n v="48"/>
    <s v="5/20/2021"/>
    <x v="0"/>
    <n v="3740"/>
    <x v="0"/>
    <n v="1499.17"/>
    <n v="1418.98"/>
    <n v="70.95"/>
    <s v="11/25/2023"/>
    <s v="12/2/2023"/>
    <n v="3279"/>
    <n v="3740"/>
    <s v="11/25/2023"/>
    <s v="Praise"/>
    <s v="Pending"/>
    <s v="6/13/2023"/>
    <n v="1"/>
    <x v="5"/>
    <x v="1"/>
  </r>
  <r>
    <n v="3741"/>
    <s v="Deborah"/>
    <s v="Mitchell"/>
    <n v="40"/>
    <x v="2"/>
    <s v="Address_3741"/>
    <x v="19"/>
    <n v="19458798594"/>
    <s v="deborah.mitchell@kag.com"/>
    <x v="1"/>
    <n v="3568.15"/>
    <s v="7/10/2007"/>
    <s v="7/7/2023"/>
    <n v="3741"/>
    <n v="44932"/>
    <x v="2"/>
    <n v="3072.65"/>
    <n v="495.5"/>
    <x v="74"/>
    <n v="3741"/>
    <n v="22881.66"/>
    <x v="0"/>
    <n v="3.24"/>
    <n v="60"/>
    <s v="12/29/2021"/>
    <x v="2"/>
    <n v="3741"/>
    <x v="1"/>
    <n v="1316.04"/>
    <n v="53.87"/>
    <n v="2.69"/>
    <s v="8/1/2023"/>
    <s v="6/29/2023"/>
    <n v="4320"/>
    <n v="3741"/>
    <s v="12/1/2023"/>
    <s v="Suggestion"/>
    <s v="Resolved"/>
    <s v="2/24/2023"/>
    <n v="1"/>
    <x v="3"/>
    <x v="0"/>
  </r>
  <r>
    <n v="3742"/>
    <s v="Barbara"/>
    <s v="Nguyen"/>
    <n v="27"/>
    <x v="2"/>
    <s v="Address_3742"/>
    <x v="14"/>
    <n v="19458798595"/>
    <s v="barbara.nguyen@kag.com"/>
    <x v="0"/>
    <n v="1899.97"/>
    <s v="4/4/2011"/>
    <s v="9/16/2023"/>
    <n v="3742"/>
    <n v="45021"/>
    <x v="2"/>
    <n v="3192.73"/>
    <n v="5092.7"/>
    <x v="32"/>
    <n v="3742"/>
    <n v="12657.14"/>
    <x v="2"/>
    <n v="3.69"/>
    <n v="24"/>
    <s v="10/14/2022"/>
    <x v="1"/>
    <n v="3742"/>
    <x v="2"/>
    <n v="4885.99"/>
    <n v="2043.3"/>
    <n v="102.16"/>
    <s v="11/29/2023"/>
    <s v="7/23/2023"/>
    <n v="6681"/>
    <n v="3742"/>
    <s v="2/6/2023"/>
    <s v="Suggestion"/>
    <s v="Resolved"/>
    <s v="9/16/2023"/>
    <n v="1"/>
    <x v="1"/>
    <x v="4"/>
  </r>
  <r>
    <n v="3743"/>
    <s v="Donna"/>
    <s v="Walker"/>
    <n v="54"/>
    <x v="1"/>
    <s v="Address_3743"/>
    <x v="30"/>
    <n v="19458798596"/>
    <s v="donna.walker@kag.com"/>
    <x v="1"/>
    <n v="5076.95"/>
    <s v="1/6/2018"/>
    <s v="6/24/2023"/>
    <n v="3743"/>
    <n v="45198"/>
    <x v="1"/>
    <n v="836.93"/>
    <n v="5913.88"/>
    <x v="42"/>
    <n v="3743"/>
    <n v="36494.19"/>
    <x v="2"/>
    <n v="9.67"/>
    <n v="12"/>
    <s v="3/5/2020"/>
    <x v="0"/>
    <n v="3743"/>
    <x v="0"/>
    <n v="1070.48"/>
    <n v="2699.8"/>
    <n v="134.99"/>
    <s v="9/18/2023"/>
    <s v="11/13/2023"/>
    <n v="9465"/>
    <n v="3743"/>
    <s v="5/10/2023"/>
    <s v="Suggestion"/>
    <s v="Resolved"/>
    <s v="12/17/2023"/>
    <n v="1"/>
    <x v="6"/>
    <x v="1"/>
  </r>
  <r>
    <n v="3744"/>
    <s v="James"/>
    <s v="Wilson"/>
    <n v="64"/>
    <x v="0"/>
    <s v="Address_3744"/>
    <x v="36"/>
    <n v="19458798597"/>
    <s v="james.wilson@kag.com"/>
    <x v="1"/>
    <n v="5834.79"/>
    <s v="1/6/2000"/>
    <s v="3/6/2023"/>
    <n v="3744"/>
    <n v="45072"/>
    <x v="0"/>
    <n v="2698.29"/>
    <n v="8533.08"/>
    <x v="2"/>
    <n v="3744"/>
    <n v="6226.39"/>
    <x v="0"/>
    <n v="4.24"/>
    <n v="48"/>
    <s v="12/9/2022"/>
    <x v="0"/>
    <n v="3744"/>
    <x v="2"/>
    <n v="1504.01"/>
    <n v="3877.38"/>
    <n v="193.87"/>
    <s v="4/11/2023"/>
    <s v="5/7/2023"/>
    <n v="2072"/>
    <n v="3744"/>
    <s v="5/2/2023"/>
    <s v="Complaint"/>
    <s v="Pending"/>
    <s v="8/24/2023"/>
    <n v="1"/>
    <x v="10"/>
    <x v="3"/>
  </r>
  <r>
    <n v="3745"/>
    <s v="Donald"/>
    <s v="Allen"/>
    <n v="18"/>
    <x v="1"/>
    <s v="Address_3745"/>
    <x v="23"/>
    <n v="19458798598"/>
    <s v="donald.allen@kag.com"/>
    <x v="0"/>
    <n v="5852.04"/>
    <s v="8/3/2017"/>
    <s v="1/11/2023"/>
    <n v="3745"/>
    <n v="45254"/>
    <x v="2"/>
    <n v="1895.83"/>
    <n v="7747.87"/>
    <x v="62"/>
    <n v="3745"/>
    <n v="27074.57"/>
    <x v="2"/>
    <n v="4.37"/>
    <n v="12"/>
    <s v="3/5/2021"/>
    <x v="0"/>
    <n v="3745"/>
    <x v="0"/>
    <n v="4090.71"/>
    <n v="4898.6400000000003"/>
    <n v="244.93"/>
    <s v="12/15/2023"/>
    <s v="4/28/2023"/>
    <n v="7759"/>
    <n v="3745"/>
    <s v="12/3/2023"/>
    <s v="Suggestion"/>
    <s v="Pending"/>
    <s v="1/19/2023"/>
    <n v="1"/>
    <x v="4"/>
    <x v="2"/>
  </r>
  <r>
    <n v="3746"/>
    <s v="Patricia"/>
    <s v="Rodriguez"/>
    <n v="19"/>
    <x v="2"/>
    <s v="Address_3746"/>
    <x v="20"/>
    <n v="19458798599"/>
    <s v="patricia.rodriguez@kag.com"/>
    <x v="0"/>
    <n v="8580.44"/>
    <s v="4/16/2010"/>
    <s v="10/8/2023"/>
    <n v="3746"/>
    <n v="45155"/>
    <x v="2"/>
    <n v="561.37"/>
    <n v="9141.81"/>
    <x v="4"/>
    <n v="3746"/>
    <n v="16197.84"/>
    <x v="0"/>
    <n v="7.48"/>
    <n v="24"/>
    <s v="10/17/2020"/>
    <x v="0"/>
    <n v="3746"/>
    <x v="1"/>
    <n v="9465.5499999999993"/>
    <n v="4333.08"/>
    <n v="216.65"/>
    <s v="6/19/2023"/>
    <s v="5/22/2023"/>
    <n v="6822"/>
    <n v="3746"/>
    <s v="11/12/2023"/>
    <s v="Praise"/>
    <s v="Resolved"/>
    <s v="5/26/2023"/>
    <n v="1"/>
    <x v="5"/>
    <x v="2"/>
  </r>
  <r>
    <n v="3747"/>
    <s v="Ronald"/>
    <s v="Clark"/>
    <n v="68"/>
    <x v="1"/>
    <s v="Address_3747"/>
    <x v="31"/>
    <n v="19458798600"/>
    <s v="ronald.clark@kag.com"/>
    <x v="0"/>
    <n v="6558.24"/>
    <s v="3/9/2015"/>
    <s v="7/10/2023"/>
    <n v="3747"/>
    <n v="45157"/>
    <x v="1"/>
    <n v="649.03"/>
    <n v="7207.27"/>
    <x v="8"/>
    <n v="3747"/>
    <n v="48360.02"/>
    <x v="0"/>
    <n v="2.46"/>
    <n v="24"/>
    <s v="4/10/2022"/>
    <x v="2"/>
    <n v="3747"/>
    <x v="0"/>
    <n v="7438.32"/>
    <n v="2707.63"/>
    <n v="135.38"/>
    <s v="4/11/2023"/>
    <s v="11/25/2023"/>
    <n v="4033"/>
    <n v="3747"/>
    <s v="9/24/2023"/>
    <s v="Complaint"/>
    <s v="Resolved"/>
    <s v="8/29/2023"/>
    <n v="1"/>
    <x v="5"/>
    <x v="3"/>
  </r>
  <r>
    <n v="3748"/>
    <s v="Brian"/>
    <s v="White"/>
    <n v="39"/>
    <x v="2"/>
    <s v="Address_3748"/>
    <x v="31"/>
    <n v="19458798601"/>
    <s v="brian.white@kag.com"/>
    <x v="0"/>
    <n v="7428.35"/>
    <s v="12/9/2020"/>
    <s v="1/4/2023"/>
    <n v="3748"/>
    <n v="44975"/>
    <x v="0"/>
    <n v="3230.26"/>
    <n v="10658.61"/>
    <x v="80"/>
    <n v="3748"/>
    <n v="15874.51"/>
    <x v="2"/>
    <n v="6.79"/>
    <n v="12"/>
    <s v="5/15/2022"/>
    <x v="1"/>
    <n v="3748"/>
    <x v="2"/>
    <n v="7656.08"/>
    <n v="4033.56"/>
    <n v="201.68"/>
    <s v="11/27/2023"/>
    <s v="5/5/2023"/>
    <n v="2709"/>
    <n v="3748"/>
    <s v="9/18/2023"/>
    <s v="Complaint"/>
    <s v="Resolved"/>
    <s v="11/30/2023"/>
    <n v="1"/>
    <x v="9"/>
    <x v="0"/>
  </r>
  <r>
    <n v="3749"/>
    <s v="Stephanie"/>
    <s v="Gonzalez"/>
    <n v="34"/>
    <x v="2"/>
    <s v="Address_3749"/>
    <x v="1"/>
    <n v="19458798602"/>
    <s v="stephanie.gonzalez@kag.com"/>
    <x v="1"/>
    <n v="3302.14"/>
    <s v="7/21/2004"/>
    <s v="12/5/2023"/>
    <n v="3749"/>
    <n v="45289"/>
    <x v="1"/>
    <n v="4786.53"/>
    <n v="8088.67"/>
    <x v="14"/>
    <n v="3749"/>
    <n v="17706.14"/>
    <x v="1"/>
    <n v="7"/>
    <n v="12"/>
    <s v="4/10/2021"/>
    <x v="0"/>
    <n v="3749"/>
    <x v="2"/>
    <n v="2535.92"/>
    <n v="4146.0200000000004"/>
    <n v="207.3"/>
    <s v="11/7/2023"/>
    <s v="3/19/2023"/>
    <n v="219"/>
    <n v="3749"/>
    <s v="4/13/2023"/>
    <s v="Praise"/>
    <s v="Resolved"/>
    <s v="2/20/2023"/>
    <n v="1"/>
    <x v="0"/>
    <x v="4"/>
  </r>
  <r>
    <n v="3750"/>
    <s v="Robert"/>
    <s v="Sanchez"/>
    <n v="64"/>
    <x v="1"/>
    <s v="Address_3750"/>
    <x v="3"/>
    <n v="19458798603"/>
    <s v="robert.sanchez@kag.com"/>
    <x v="1"/>
    <n v="4264.79"/>
    <s v="2/6/2016"/>
    <s v="2/23/2023"/>
    <n v="3750"/>
    <n v="45177"/>
    <x v="0"/>
    <n v="540.44000000000005"/>
    <n v="4805.2299999999996"/>
    <x v="12"/>
    <n v="3750"/>
    <n v="35647.269999999997"/>
    <x v="0"/>
    <n v="1.58"/>
    <n v="36"/>
    <s v="1/31/2020"/>
    <x v="1"/>
    <n v="3750"/>
    <x v="1"/>
    <n v="6133.33"/>
    <n v="4833.5600000000004"/>
    <n v="241.68"/>
    <s v="10/15/2023"/>
    <s v="3/8/2023"/>
    <n v="4227"/>
    <n v="3750"/>
    <s v="9/5/2023"/>
    <s v="Suggestion"/>
    <s v="Pending"/>
    <s v="9/10/2023"/>
    <n v="1"/>
    <x v="6"/>
    <x v="3"/>
  </r>
  <r>
    <n v="3751"/>
    <s v="Ashley"/>
    <s v="Lewis"/>
    <n v="41"/>
    <x v="2"/>
    <s v="Address_3751"/>
    <x v="14"/>
    <n v="19458798604"/>
    <s v="ashley.lewis@kag.com"/>
    <x v="0"/>
    <n v="281.10000000000002"/>
    <s v="1/20/2001"/>
    <s v="3/1/2023"/>
    <n v="3751"/>
    <n v="45221"/>
    <x v="1"/>
    <n v="2479.5"/>
    <n v="-2198.4"/>
    <x v="88"/>
    <n v="3751"/>
    <n v="7295.29"/>
    <x v="0"/>
    <n v="2.71"/>
    <n v="48"/>
    <s v="2/29/2020"/>
    <x v="0"/>
    <n v="3751"/>
    <x v="1"/>
    <n v="3078.89"/>
    <n v="1234.8"/>
    <n v="61.74"/>
    <s v="12/16/2023"/>
    <s v="8/30/2023"/>
    <n v="9645"/>
    <n v="3751"/>
    <s v="7/29/2023"/>
    <s v="Praise"/>
    <s v="Resolved"/>
    <s v="11/10/2023"/>
    <n v="1"/>
    <x v="8"/>
    <x v="0"/>
  </r>
  <r>
    <n v="3752"/>
    <s v="Nancy"/>
    <s v="Carter"/>
    <n v="67"/>
    <x v="2"/>
    <s v="Address_3752"/>
    <x v="4"/>
    <n v="19458798605"/>
    <s v="nancy.carter@kag.com"/>
    <x v="1"/>
    <n v="883.18"/>
    <s v="6/22/2015"/>
    <s v="6/5/2023"/>
    <n v="3752"/>
    <n v="44984"/>
    <x v="0"/>
    <n v="1247.1500000000001"/>
    <n v="-363.97"/>
    <x v="76"/>
    <n v="3752"/>
    <n v="16906.63"/>
    <x v="0"/>
    <n v="5.2"/>
    <n v="48"/>
    <s v="2/22/2022"/>
    <x v="0"/>
    <n v="3752"/>
    <x v="2"/>
    <n v="5664.68"/>
    <n v="1259.2"/>
    <n v="62.96"/>
    <s v="12/12/2023"/>
    <s v="1/5/2023"/>
    <n v="4161"/>
    <n v="3752"/>
    <s v="4/26/2023"/>
    <s v="Suggestion"/>
    <s v="Resolved"/>
    <s v="12/13/2023"/>
    <n v="-1"/>
    <x v="9"/>
    <x v="3"/>
  </r>
  <r>
    <n v="3753"/>
    <s v="Michael"/>
    <s v="Nelson"/>
    <n v="38"/>
    <x v="0"/>
    <s v="Address_3753"/>
    <x v="27"/>
    <n v="19458798606"/>
    <s v="michael.nelson@kag.com"/>
    <x v="0"/>
    <n v="3912.68"/>
    <s v="4/19/2013"/>
    <s v="5/18/2023"/>
    <n v="3753"/>
    <n v="45125"/>
    <x v="2"/>
    <n v="1415.23"/>
    <n v="2497.4499999999998"/>
    <x v="26"/>
    <n v="3753"/>
    <n v="35099.83"/>
    <x v="2"/>
    <n v="8.52"/>
    <n v="60"/>
    <s v="10/17/2022"/>
    <x v="0"/>
    <n v="3753"/>
    <x v="2"/>
    <n v="8320.0499999999993"/>
    <n v="1092.78"/>
    <n v="54.64"/>
    <s v="6/16/2023"/>
    <s v="11/15/2023"/>
    <n v="5098"/>
    <n v="3753"/>
    <s v="6/30/2023"/>
    <s v="Suggestion"/>
    <s v="Pending"/>
    <s v="8/22/2023"/>
    <n v="1"/>
    <x v="2"/>
    <x v="0"/>
  </r>
  <r>
    <n v="3754"/>
    <s v="William"/>
    <s v="Ramirez"/>
    <n v="57"/>
    <x v="1"/>
    <s v="Address_3754"/>
    <x v="12"/>
    <n v="19458798607"/>
    <s v="william.ramirez@kag.com"/>
    <x v="1"/>
    <n v="2176.36"/>
    <s v="5/14/2020"/>
    <s v="6/13/2023"/>
    <n v="3754"/>
    <n v="45096"/>
    <x v="1"/>
    <n v="1130.03"/>
    <n v="3306.39"/>
    <x v="72"/>
    <n v="3754"/>
    <n v="2506.9299999999998"/>
    <x v="1"/>
    <n v="7.59"/>
    <n v="60"/>
    <s v="10/19/2020"/>
    <x v="0"/>
    <n v="3754"/>
    <x v="1"/>
    <n v="4884.83"/>
    <n v="4505.97"/>
    <n v="225.3"/>
    <s v="9/18/2023"/>
    <s v="2/28/2023"/>
    <n v="1718"/>
    <n v="3754"/>
    <s v="5/1/2023"/>
    <s v="Praise"/>
    <s v="Resolved"/>
    <s v="3/9/2023"/>
    <n v="1"/>
    <x v="7"/>
    <x v="1"/>
  </r>
  <r>
    <n v="3755"/>
    <s v="Brian"/>
    <s v="Ramirez"/>
    <n v="46"/>
    <x v="1"/>
    <s v="Address_3755"/>
    <x v="15"/>
    <n v="19458798608"/>
    <s v="brian.ramirez@kag.com"/>
    <x v="0"/>
    <n v="8148.3"/>
    <s v="2/21/2008"/>
    <s v="3/21/2023"/>
    <n v="3755"/>
    <n v="45227"/>
    <x v="0"/>
    <n v="2733"/>
    <n v="10881.3"/>
    <x v="28"/>
    <n v="3755"/>
    <n v="16239.03"/>
    <x v="2"/>
    <n v="8.86"/>
    <n v="24"/>
    <s v="11/14/2022"/>
    <x v="0"/>
    <n v="3755"/>
    <x v="2"/>
    <n v="3058.1"/>
    <n v="3420.28"/>
    <n v="171.01"/>
    <s v="12/25/2023"/>
    <s v="11/10/2023"/>
    <n v="9893"/>
    <n v="3755"/>
    <s v="6/11/2023"/>
    <s v="Complaint"/>
    <s v="Resolved"/>
    <s v="6/23/2023"/>
    <n v="1"/>
    <x v="8"/>
    <x v="1"/>
  </r>
  <r>
    <n v="3756"/>
    <s v="Patricia"/>
    <s v="Davis"/>
    <n v="31"/>
    <x v="1"/>
    <s v="Address_3756"/>
    <x v="24"/>
    <n v="19458798609"/>
    <s v="patricia.davis@kag.com"/>
    <x v="1"/>
    <n v="6797.22"/>
    <s v="2/9/2018"/>
    <s v="11/11/2023"/>
    <n v="3756"/>
    <n v="45153"/>
    <x v="2"/>
    <n v="293"/>
    <n v="7090.22"/>
    <x v="68"/>
    <n v="3756"/>
    <n v="1404.53"/>
    <x v="0"/>
    <n v="8.66"/>
    <n v="48"/>
    <s v="1/28/2020"/>
    <x v="1"/>
    <n v="3756"/>
    <x v="1"/>
    <n v="3772.36"/>
    <n v="699.35"/>
    <n v="34.97"/>
    <s v="5/7/2023"/>
    <s v="6/30/2023"/>
    <n v="388"/>
    <n v="3756"/>
    <s v="3/22/2023"/>
    <s v="Praise"/>
    <s v="Resolved"/>
    <s v="3/6/2023"/>
    <n v="1"/>
    <x v="5"/>
    <x v="4"/>
  </r>
  <r>
    <n v="3757"/>
    <s v="Sandra"/>
    <s v="Thompson"/>
    <n v="25"/>
    <x v="2"/>
    <s v="Address_3757"/>
    <x v="9"/>
    <n v="19458798610"/>
    <s v="sandra.thompson@kag.com"/>
    <x v="1"/>
    <n v="9706.02"/>
    <s v="8/9/2019"/>
    <s v="6/22/2023"/>
    <n v="3757"/>
    <n v="44954"/>
    <x v="2"/>
    <n v="3715.06"/>
    <n v="5990.96"/>
    <x v="37"/>
    <n v="3757"/>
    <n v="8361.23"/>
    <x v="2"/>
    <n v="5.6"/>
    <n v="24"/>
    <s v="10/3/2020"/>
    <x v="2"/>
    <n v="3757"/>
    <x v="0"/>
    <n v="5407.78"/>
    <n v="4806.71"/>
    <n v="240.34"/>
    <s v="5/13/2023"/>
    <s v="7/20/2023"/>
    <n v="7885"/>
    <n v="3757"/>
    <s v="9/4/2023"/>
    <s v="Complaint"/>
    <s v="Pending"/>
    <s v="8/5/2023"/>
    <n v="-1"/>
    <x v="3"/>
    <x v="2"/>
  </r>
  <r>
    <n v="3758"/>
    <s v="Anthony"/>
    <s v="Lewis"/>
    <n v="47"/>
    <x v="2"/>
    <s v="Address_3758"/>
    <x v="13"/>
    <n v="19458798611"/>
    <s v="anthony.lewis@kag.com"/>
    <x v="0"/>
    <n v="8881.64"/>
    <s v="8/2/2000"/>
    <s v="6/28/2023"/>
    <n v="3758"/>
    <n v="45015"/>
    <x v="0"/>
    <n v="3037.58"/>
    <n v="11919.22"/>
    <x v="8"/>
    <n v="3758"/>
    <n v="30605.67"/>
    <x v="1"/>
    <n v="6.6"/>
    <n v="12"/>
    <s v="10/20/2022"/>
    <x v="1"/>
    <n v="3758"/>
    <x v="2"/>
    <n v="8290.18"/>
    <n v="3027.23"/>
    <n v="151.36000000000001"/>
    <s v="10/24/2023"/>
    <s v="5/4/2023"/>
    <n v="7353"/>
    <n v="3758"/>
    <s v="7/3/2023"/>
    <s v="Praise"/>
    <s v="Pending"/>
    <s v="5/27/2023"/>
    <n v="1"/>
    <x v="11"/>
    <x v="1"/>
  </r>
  <r>
    <n v="3759"/>
    <s v="Melissa"/>
    <s v="Jones"/>
    <n v="39"/>
    <x v="2"/>
    <s v="Address_3759"/>
    <x v="3"/>
    <n v="19458798612"/>
    <s v="melissa.jones@kag.com"/>
    <x v="1"/>
    <n v="9778.84"/>
    <s v="6/23/2010"/>
    <s v="2/15/2023"/>
    <n v="3759"/>
    <n v="45018"/>
    <x v="1"/>
    <n v="1930.31"/>
    <n v="7848.53"/>
    <x v="20"/>
    <n v="3759"/>
    <n v="23379.03"/>
    <x v="2"/>
    <n v="9.2899999999999991"/>
    <n v="48"/>
    <s v="10/7/2022"/>
    <x v="1"/>
    <n v="3759"/>
    <x v="1"/>
    <n v="6703.96"/>
    <n v="10.53"/>
    <n v="0.53"/>
    <s v="6/29/2023"/>
    <s v="7/25/2023"/>
    <n v="7163"/>
    <n v="3759"/>
    <s v="1/19/2023"/>
    <s v="Praise"/>
    <s v="Resolved"/>
    <s v="10/26/2023"/>
    <n v="1"/>
    <x v="1"/>
    <x v="0"/>
  </r>
  <r>
    <n v="3760"/>
    <s v="Kevin"/>
    <s v="Adams"/>
    <n v="40"/>
    <x v="1"/>
    <s v="Address_3760"/>
    <x v="2"/>
    <n v="19458798613"/>
    <s v="kevin.adams@kag.com"/>
    <x v="0"/>
    <n v="3716.22"/>
    <s v="1/11/2017"/>
    <s v="9/13/2023"/>
    <n v="3760"/>
    <n v="44999"/>
    <x v="2"/>
    <n v="1097.07"/>
    <n v="4813.29"/>
    <x v="88"/>
    <n v="3760"/>
    <n v="8645.27"/>
    <x v="2"/>
    <n v="7.67"/>
    <n v="24"/>
    <s v="12/12/2022"/>
    <x v="1"/>
    <n v="3760"/>
    <x v="2"/>
    <n v="9599.7000000000007"/>
    <n v="2183.15"/>
    <n v="109.16"/>
    <s v="9/18/2023"/>
    <s v="2/13/2023"/>
    <n v="6964"/>
    <n v="3760"/>
    <s v="11/2/2023"/>
    <s v="Praise"/>
    <s v="Resolved"/>
    <s v="10/6/2023"/>
    <n v="1"/>
    <x v="11"/>
    <x v="0"/>
  </r>
  <r>
    <n v="3761"/>
    <s v="Anthony"/>
    <s v="Miller"/>
    <n v="57"/>
    <x v="0"/>
    <s v="Address_3761"/>
    <x v="14"/>
    <n v="19458798614"/>
    <s v="anthony.miller@kag.com"/>
    <x v="0"/>
    <n v="4895.33"/>
    <s v="10/28/2022"/>
    <s v="12/15/2023"/>
    <n v="3761"/>
    <n v="45187"/>
    <x v="0"/>
    <n v="2686.23"/>
    <n v="2209.1"/>
    <x v="59"/>
    <n v="3761"/>
    <n v="4823.25"/>
    <x v="1"/>
    <n v="4.22"/>
    <n v="36"/>
    <s v="8/7/2021"/>
    <x v="0"/>
    <n v="3761"/>
    <x v="2"/>
    <n v="9789.93"/>
    <n v="3864.04"/>
    <n v="193.2"/>
    <s v="7/23/2023"/>
    <s v="4/13/2023"/>
    <n v="8498"/>
    <n v="3761"/>
    <s v="8/20/2023"/>
    <s v="Suggestion"/>
    <s v="Pending"/>
    <s v="2/2/2023"/>
    <n v="1"/>
    <x v="6"/>
    <x v="1"/>
  </r>
  <r>
    <n v="3762"/>
    <s v="Carol"/>
    <s v="Adams"/>
    <n v="68"/>
    <x v="1"/>
    <s v="Address_3762"/>
    <x v="11"/>
    <n v="19458798615"/>
    <s v="carol.adams@kag.com"/>
    <x v="1"/>
    <n v="3788.99"/>
    <s v="4/16/2002"/>
    <s v="5/12/2023"/>
    <n v="3762"/>
    <n v="45239"/>
    <x v="1"/>
    <n v="4776.21"/>
    <n v="-987.22"/>
    <x v="72"/>
    <n v="3762"/>
    <n v="3759.9"/>
    <x v="0"/>
    <n v="4.1500000000000004"/>
    <n v="36"/>
    <s v="5/23/2020"/>
    <x v="1"/>
    <n v="3762"/>
    <x v="0"/>
    <n v="3817.78"/>
    <n v="1551.45"/>
    <n v="77.569999999999993"/>
    <s v="1/6/2023"/>
    <s v="4/22/2023"/>
    <n v="2990"/>
    <n v="3762"/>
    <s v="4/12/2023"/>
    <s v="Complaint"/>
    <s v="Resolved"/>
    <s v="5/25/2023"/>
    <n v="1"/>
    <x v="4"/>
    <x v="3"/>
  </r>
  <r>
    <n v="3763"/>
    <s v="Stephanie"/>
    <s v="Scott"/>
    <n v="30"/>
    <x v="1"/>
    <s v="Address_3763"/>
    <x v="5"/>
    <n v="19458798616"/>
    <s v="stephanie.scott@kag.com"/>
    <x v="1"/>
    <n v="9646.6299999999992"/>
    <s v="8/5/2012"/>
    <s v="6/19/2023"/>
    <n v="3763"/>
    <n v="45006"/>
    <x v="2"/>
    <n v="3543.45"/>
    <n v="6103.18"/>
    <x v="57"/>
    <n v="3763"/>
    <n v="5182.55"/>
    <x v="0"/>
    <n v="4.3"/>
    <n v="48"/>
    <s v="1/14/2020"/>
    <x v="2"/>
    <n v="3763"/>
    <x v="1"/>
    <n v="6941.6"/>
    <n v="3355.56"/>
    <n v="167.78"/>
    <s v="8/10/2023"/>
    <s v="3/13/2023"/>
    <n v="4910"/>
    <n v="3763"/>
    <s v="7/6/2023"/>
    <s v="Praise"/>
    <s v="Resolved"/>
    <s v="7/6/2023"/>
    <n v="1"/>
    <x v="11"/>
    <x v="4"/>
  </r>
  <r>
    <n v="3764"/>
    <s v="Jennifer"/>
    <s v="Green"/>
    <n v="45"/>
    <x v="1"/>
    <s v="Address_3764"/>
    <x v="3"/>
    <n v="19458798617"/>
    <s v="jennifer.green@kag.com"/>
    <x v="1"/>
    <n v="4086.82"/>
    <s v="11/16/2004"/>
    <s v="5/16/2023"/>
    <n v="3764"/>
    <n v="44955"/>
    <x v="0"/>
    <n v="1403.98"/>
    <n v="5490.8"/>
    <x v="83"/>
    <n v="3764"/>
    <n v="5707.76"/>
    <x v="2"/>
    <n v="5.46"/>
    <n v="48"/>
    <s v="9/8/2022"/>
    <x v="0"/>
    <n v="3764"/>
    <x v="0"/>
    <n v="7375.09"/>
    <n v="3590.16"/>
    <n v="179.51"/>
    <s v="8/23/2023"/>
    <s v="1/14/2023"/>
    <n v="5706"/>
    <n v="3764"/>
    <s v="6/1/2023"/>
    <s v="Complaint"/>
    <s v="Pending"/>
    <s v="2/2/2023"/>
    <n v="1"/>
    <x v="3"/>
    <x v="0"/>
  </r>
  <r>
    <n v="3765"/>
    <s v="Joseph"/>
    <s v="Clark"/>
    <n v="47"/>
    <x v="0"/>
    <s v="Address_3765"/>
    <x v="36"/>
    <n v="19458798618"/>
    <s v="joseph.clark@kag.com"/>
    <x v="0"/>
    <n v="1255.94"/>
    <s v="6/24/2012"/>
    <s v="4/15/2023"/>
    <n v="3765"/>
    <n v="45161"/>
    <x v="2"/>
    <n v="3717.16"/>
    <n v="-2461.2199999999998"/>
    <x v="30"/>
    <n v="3765"/>
    <n v="5229.32"/>
    <x v="2"/>
    <n v="4.26"/>
    <n v="60"/>
    <s v="5/23/2022"/>
    <x v="1"/>
    <n v="3765"/>
    <x v="0"/>
    <n v="6039.63"/>
    <n v="4142.87"/>
    <n v="207.14"/>
    <s v="8/30/2023"/>
    <s v="4/17/2023"/>
    <n v="3667"/>
    <n v="3765"/>
    <s v="11/9/2023"/>
    <s v="Complaint"/>
    <s v="Pending"/>
    <s v="7/22/2023"/>
    <n v="1"/>
    <x v="5"/>
    <x v="1"/>
  </r>
  <r>
    <n v="3766"/>
    <s v="Ashley"/>
    <s v="Rivera"/>
    <n v="22"/>
    <x v="1"/>
    <s v="Address_3766"/>
    <x v="30"/>
    <n v="19458798619"/>
    <s v="ashley.rivera@kag.com"/>
    <x v="1"/>
    <n v="2580.0500000000002"/>
    <s v="1/7/2006"/>
    <s v="10/29/2023"/>
    <n v="3766"/>
    <n v="45237"/>
    <x v="1"/>
    <n v="2525.16"/>
    <n v="5105.21"/>
    <x v="17"/>
    <n v="3766"/>
    <n v="3698.93"/>
    <x v="2"/>
    <n v="2.69"/>
    <n v="48"/>
    <s v="5/24/2021"/>
    <x v="2"/>
    <n v="3766"/>
    <x v="0"/>
    <n v="8232.34"/>
    <n v="2902.27"/>
    <n v="145.11000000000001"/>
    <s v="12/29/2023"/>
    <s v="9/20/2023"/>
    <n v="3128"/>
    <n v="3766"/>
    <s v="12/26/2023"/>
    <s v="Praise"/>
    <s v="Pending"/>
    <s v="6/15/2023"/>
    <n v="1"/>
    <x v="4"/>
    <x v="2"/>
  </r>
  <r>
    <n v="3767"/>
    <s v="Carol"/>
    <s v="Johnson"/>
    <n v="27"/>
    <x v="0"/>
    <s v="Address_3767"/>
    <x v="39"/>
    <n v="19458798620"/>
    <s v="carol.johnson@kag.com"/>
    <x v="1"/>
    <n v="4305.72"/>
    <s v="3/5/2008"/>
    <s v="1/26/2023"/>
    <n v="3767"/>
    <n v="45077"/>
    <x v="1"/>
    <n v="249.61"/>
    <n v="4555.33"/>
    <x v="10"/>
    <n v="3767"/>
    <n v="35154.51"/>
    <x v="2"/>
    <n v="6.35"/>
    <n v="60"/>
    <s v="5/20/2022"/>
    <x v="2"/>
    <n v="3767"/>
    <x v="0"/>
    <n v="3484.66"/>
    <n v="957.71"/>
    <n v="47.89"/>
    <s v="2/20/2023"/>
    <s v="4/27/2023"/>
    <n v="3184"/>
    <n v="3767"/>
    <s v="11/13/2023"/>
    <s v="Praise"/>
    <s v="Pending"/>
    <s v="10/22/2023"/>
    <n v="1"/>
    <x v="10"/>
    <x v="4"/>
  </r>
  <r>
    <n v="3768"/>
    <s v="Paul"/>
    <s v="Harris"/>
    <n v="56"/>
    <x v="0"/>
    <s v="Address_3768"/>
    <x v="11"/>
    <n v="19458798621"/>
    <s v="paul.harris@kag.com"/>
    <x v="0"/>
    <n v="6069.64"/>
    <s v="4/28/2003"/>
    <s v="1/1/2023"/>
    <n v="3768"/>
    <n v="44983"/>
    <x v="2"/>
    <n v="3091.51"/>
    <n v="9161.15"/>
    <x v="36"/>
    <n v="3768"/>
    <n v="47122.07"/>
    <x v="1"/>
    <n v="8.82"/>
    <n v="36"/>
    <s v="1/30/2020"/>
    <x v="1"/>
    <n v="3768"/>
    <x v="2"/>
    <n v="7855.58"/>
    <n v="4211.1400000000003"/>
    <n v="210.56"/>
    <s v="1/8/2023"/>
    <s v="11/16/2023"/>
    <n v="560"/>
    <n v="3768"/>
    <s v="9/27/2023"/>
    <s v="Complaint"/>
    <s v="Pending"/>
    <s v="12/30/2023"/>
    <n v="-1"/>
    <x v="9"/>
    <x v="1"/>
  </r>
  <r>
    <n v="3769"/>
    <s v="Paul"/>
    <s v="Rodriguez"/>
    <n v="26"/>
    <x v="1"/>
    <s v="Address_3769"/>
    <x v="29"/>
    <n v="19458798622"/>
    <s v="paul.rodriguez@kag.com"/>
    <x v="1"/>
    <n v="6219.06"/>
    <s v="5/22/2009"/>
    <s v="9/11/2023"/>
    <n v="3769"/>
    <n v="45072"/>
    <x v="1"/>
    <n v="1177.1300000000001"/>
    <n v="7396.19"/>
    <x v="92"/>
    <n v="3769"/>
    <n v="42942.97"/>
    <x v="0"/>
    <n v="5.43"/>
    <n v="36"/>
    <s v="12/4/2022"/>
    <x v="1"/>
    <n v="3769"/>
    <x v="1"/>
    <n v="3260.74"/>
    <n v="916.48"/>
    <n v="45.82"/>
    <s v="7/20/2023"/>
    <s v="12/20/2023"/>
    <n v="7031"/>
    <n v="3769"/>
    <s v="4/16/2023"/>
    <s v="Complaint"/>
    <s v="Resolved"/>
    <s v="1/21/2023"/>
    <n v="1"/>
    <x v="10"/>
    <x v="4"/>
  </r>
  <r>
    <n v="3770"/>
    <s v="Carol"/>
    <s v="Clark"/>
    <n v="31"/>
    <x v="1"/>
    <s v="Address_3770"/>
    <x v="10"/>
    <n v="19458798623"/>
    <s v="carol.clark@kag.com"/>
    <x v="1"/>
    <n v="7611.96"/>
    <s v="11/29/2019"/>
    <s v="7/30/2023"/>
    <n v="3770"/>
    <n v="45059"/>
    <x v="1"/>
    <n v="2054.1999999999998"/>
    <n v="9666.16"/>
    <x v="74"/>
    <n v="3770"/>
    <n v="14026.82"/>
    <x v="0"/>
    <n v="2.97"/>
    <n v="36"/>
    <s v="7/31/2022"/>
    <x v="0"/>
    <n v="3770"/>
    <x v="0"/>
    <n v="5886.72"/>
    <n v="2292.62"/>
    <n v="114.63"/>
    <s v="3/22/2023"/>
    <s v="10/15/2023"/>
    <n v="7345"/>
    <n v="3770"/>
    <s v="11/20/2023"/>
    <s v="Complaint"/>
    <s v="Pending"/>
    <s v="8/10/2023"/>
    <n v="1"/>
    <x v="10"/>
    <x v="4"/>
  </r>
  <r>
    <n v="3771"/>
    <s v="Paul"/>
    <s v="Smith"/>
    <n v="55"/>
    <x v="1"/>
    <s v="Address_3771"/>
    <x v="16"/>
    <n v="19458798624"/>
    <s v="paul.smith@kag.com"/>
    <x v="1"/>
    <n v="6513.88"/>
    <s v="1/3/2001"/>
    <s v="7/29/2023"/>
    <n v="3771"/>
    <n v="45073"/>
    <x v="0"/>
    <n v="2397.5500000000002"/>
    <n v="4116.33"/>
    <x v="79"/>
    <n v="3771"/>
    <n v="11009.69"/>
    <x v="2"/>
    <n v="8.32"/>
    <n v="12"/>
    <s v="12/21/2021"/>
    <x v="1"/>
    <n v="3771"/>
    <x v="2"/>
    <n v="2017.77"/>
    <n v="449.83"/>
    <n v="22.49"/>
    <s v="4/18/2023"/>
    <s v="8/10/2023"/>
    <n v="4803"/>
    <n v="3771"/>
    <s v="4/27/2023"/>
    <s v="Complaint"/>
    <s v="Pending"/>
    <s v="1/25/2023"/>
    <n v="1"/>
    <x v="10"/>
    <x v="1"/>
  </r>
  <r>
    <n v="3772"/>
    <s v="Andrew"/>
    <s v="Thompson"/>
    <n v="27"/>
    <x v="2"/>
    <s v="Address_3772"/>
    <x v="9"/>
    <n v="19458798625"/>
    <s v="andrew.thompson@kag.com"/>
    <x v="1"/>
    <n v="4966.1899999999996"/>
    <s v="11/24/2022"/>
    <s v="3/31/2023"/>
    <n v="3772"/>
    <n v="45155"/>
    <x v="2"/>
    <n v="3998.55"/>
    <n v="967.64"/>
    <x v="0"/>
    <n v="3772"/>
    <n v="3347.69"/>
    <x v="1"/>
    <n v="7.8"/>
    <n v="48"/>
    <s v="12/17/2021"/>
    <x v="0"/>
    <n v="3772"/>
    <x v="1"/>
    <n v="7169.41"/>
    <n v="796.09"/>
    <n v="39.799999999999997"/>
    <s v="6/22/2023"/>
    <s v="11/28/2023"/>
    <n v="4399"/>
    <n v="3772"/>
    <s v="8/1/2023"/>
    <s v="Praise"/>
    <s v="Resolved"/>
    <s v="5/6/2023"/>
    <n v="1"/>
    <x v="5"/>
    <x v="4"/>
  </r>
  <r>
    <n v="3773"/>
    <s v="Daniel"/>
    <s v="Martinez"/>
    <n v="50"/>
    <x v="0"/>
    <s v="Address_3773"/>
    <x v="9"/>
    <n v="19458798626"/>
    <s v="daniel.martinez@kag.com"/>
    <x v="1"/>
    <n v="398.7"/>
    <s v="7/3/2020"/>
    <s v="2/8/2023"/>
    <n v="3773"/>
    <n v="45122"/>
    <x v="2"/>
    <n v="2904.54"/>
    <n v="-2505.84"/>
    <x v="17"/>
    <n v="3773"/>
    <n v="8645.65"/>
    <x v="1"/>
    <n v="7.3"/>
    <n v="36"/>
    <s v="7/26/2021"/>
    <x v="0"/>
    <n v="3773"/>
    <x v="1"/>
    <n v="8710.2800000000007"/>
    <n v="959.14"/>
    <n v="47.96"/>
    <s v="4/2/2023"/>
    <s v="11/6/2023"/>
    <n v="2637"/>
    <n v="3773"/>
    <s v="7/28/2023"/>
    <s v="Praise"/>
    <s v="Pending"/>
    <s v="9/21/2023"/>
    <n v="1"/>
    <x v="2"/>
    <x v="1"/>
  </r>
  <r>
    <n v="3774"/>
    <s v="Jennifer"/>
    <s v="Adams"/>
    <n v="28"/>
    <x v="1"/>
    <s v="Address_3774"/>
    <x v="8"/>
    <n v="19458798627"/>
    <s v="jennifer.adams@kag.com"/>
    <x v="1"/>
    <n v="6980.78"/>
    <s v="4/15/2021"/>
    <s v="1/27/2023"/>
    <n v="3774"/>
    <n v="45010"/>
    <x v="0"/>
    <n v="1707.08"/>
    <n v="5273.7"/>
    <x v="88"/>
    <n v="3774"/>
    <n v="28820.79"/>
    <x v="2"/>
    <n v="7.07"/>
    <n v="60"/>
    <s v="3/15/2021"/>
    <x v="1"/>
    <n v="3774"/>
    <x v="2"/>
    <n v="7669.46"/>
    <n v="3597.49"/>
    <n v="179.87"/>
    <s v="4/8/2023"/>
    <s v="9/30/2023"/>
    <n v="2565"/>
    <n v="3774"/>
    <s v="2/18/2023"/>
    <s v="Praise"/>
    <s v="Resolved"/>
    <s v="7/19/2023"/>
    <n v="1"/>
    <x v="11"/>
    <x v="4"/>
  </r>
  <r>
    <n v="3775"/>
    <s v="Patricia"/>
    <s v="Harris"/>
    <n v="57"/>
    <x v="0"/>
    <s v="Address_3775"/>
    <x v="28"/>
    <n v="19458798628"/>
    <s v="patricia.harris@kag.com"/>
    <x v="0"/>
    <n v="946.04"/>
    <s v="5/19/2018"/>
    <s v="7/17/2023"/>
    <n v="3775"/>
    <n v="44976"/>
    <x v="1"/>
    <n v="3289.67"/>
    <n v="4235.71"/>
    <x v="55"/>
    <n v="3775"/>
    <n v="49908.12"/>
    <x v="2"/>
    <n v="8.0399999999999991"/>
    <n v="60"/>
    <s v="3/10/2022"/>
    <x v="2"/>
    <n v="3775"/>
    <x v="0"/>
    <n v="9582.06"/>
    <n v="1099.0899999999999"/>
    <n v="54.95"/>
    <s v="6/6/2023"/>
    <s v="11/1/2023"/>
    <n v="7901"/>
    <n v="3775"/>
    <s v="6/13/2023"/>
    <s v="Suggestion"/>
    <s v="Pending"/>
    <s v="10/3/2023"/>
    <n v="1"/>
    <x v="9"/>
    <x v="1"/>
  </r>
  <r>
    <n v="3776"/>
    <s v="Karen"/>
    <s v="Williams"/>
    <n v="23"/>
    <x v="2"/>
    <s v="Address_3776"/>
    <x v="25"/>
    <n v="19458798629"/>
    <s v="karen.williams@kag.com"/>
    <x v="1"/>
    <n v="4741.2299999999996"/>
    <s v="5/6/2014"/>
    <s v="8/18/2023"/>
    <n v="3776"/>
    <n v="45268"/>
    <x v="2"/>
    <n v="968.55"/>
    <n v="5709.78"/>
    <x v="6"/>
    <n v="3776"/>
    <n v="43092.69"/>
    <x v="0"/>
    <n v="8.4700000000000006"/>
    <n v="24"/>
    <s v="2/26/2020"/>
    <x v="2"/>
    <n v="3776"/>
    <x v="2"/>
    <n v="9899.1"/>
    <n v="2560.8000000000002"/>
    <n v="128.04"/>
    <s v="12/5/2023"/>
    <s v="9/24/2023"/>
    <n v="5545"/>
    <n v="3776"/>
    <s v="1/6/2023"/>
    <s v="Praise"/>
    <s v="Resolved"/>
    <s v="6/12/2023"/>
    <n v="1"/>
    <x v="0"/>
    <x v="2"/>
  </r>
  <r>
    <n v="3777"/>
    <s v="David"/>
    <s v="Garcia"/>
    <n v="34"/>
    <x v="2"/>
    <s v="Address_3777"/>
    <x v="20"/>
    <n v="19458798630"/>
    <s v="david.garcia@kag.com"/>
    <x v="1"/>
    <n v="8974.32"/>
    <s v="2/9/2009"/>
    <s v="1/16/2023"/>
    <n v="3777"/>
    <n v="45258"/>
    <x v="2"/>
    <n v="4115.74"/>
    <n v="4858.58"/>
    <x v="3"/>
    <n v="3777"/>
    <n v="26231.15"/>
    <x v="2"/>
    <n v="9.08"/>
    <n v="24"/>
    <s v="7/10/2022"/>
    <x v="2"/>
    <n v="3777"/>
    <x v="1"/>
    <n v="5147.8100000000004"/>
    <n v="3387.31"/>
    <n v="169.37"/>
    <s v="6/4/2023"/>
    <s v="4/1/2023"/>
    <n v="125"/>
    <n v="3777"/>
    <s v="9/2/2023"/>
    <s v="Praise"/>
    <s v="Pending"/>
    <s v="11/19/2023"/>
    <n v="1"/>
    <x v="4"/>
    <x v="4"/>
  </r>
  <r>
    <n v="3778"/>
    <s v="Ronald"/>
    <s v="Garcia"/>
    <n v="53"/>
    <x v="1"/>
    <s v="Address_3778"/>
    <x v="18"/>
    <n v="19458798631"/>
    <s v="ronald.garcia@kag.com"/>
    <x v="1"/>
    <n v="6009.1"/>
    <s v="12/16/2003"/>
    <s v="11/19/2023"/>
    <n v="3778"/>
    <n v="45190"/>
    <x v="0"/>
    <n v="1015.14"/>
    <n v="7024.24"/>
    <x v="35"/>
    <n v="3778"/>
    <n v="21749.29"/>
    <x v="2"/>
    <n v="6.49"/>
    <n v="12"/>
    <s v="3/10/2020"/>
    <x v="1"/>
    <n v="3778"/>
    <x v="0"/>
    <n v="2393.27"/>
    <n v="2749.97"/>
    <n v="137.5"/>
    <s v="5/2/2023"/>
    <s v="5/30/2023"/>
    <n v="9163"/>
    <n v="3778"/>
    <s v="8/27/2023"/>
    <s v="Praise"/>
    <s v="Pending"/>
    <s v="1/25/2023"/>
    <n v="1"/>
    <x v="6"/>
    <x v="1"/>
  </r>
  <r>
    <n v="3779"/>
    <s v="Mark"/>
    <s v="Johnson"/>
    <n v="23"/>
    <x v="0"/>
    <s v="Address_3779"/>
    <x v="31"/>
    <n v="19458798632"/>
    <s v="mark.johnson@kag.com"/>
    <x v="0"/>
    <n v="2069.75"/>
    <s v="11/8/2022"/>
    <s v="1/22/2023"/>
    <n v="3779"/>
    <n v="45139"/>
    <x v="1"/>
    <n v="2797.07"/>
    <n v="4866.82"/>
    <x v="57"/>
    <n v="3779"/>
    <n v="8243.4699999999993"/>
    <x v="0"/>
    <n v="4.54"/>
    <n v="60"/>
    <s v="6/22/2022"/>
    <x v="0"/>
    <n v="3779"/>
    <x v="1"/>
    <n v="7412.84"/>
    <n v="3302.64"/>
    <n v="165.13"/>
    <s v="9/19/2023"/>
    <s v="1/25/2023"/>
    <n v="9624"/>
    <n v="3779"/>
    <s v="8/14/2023"/>
    <s v="Complaint"/>
    <s v="Resolved"/>
    <s v="2/16/2023"/>
    <n v="1"/>
    <x v="5"/>
    <x v="2"/>
  </r>
  <r>
    <n v="3780"/>
    <s v="Richard"/>
    <s v="Moore"/>
    <n v="64"/>
    <x v="2"/>
    <s v="Address_3780"/>
    <x v="28"/>
    <n v="19458798633"/>
    <s v="richard.moore@kag.com"/>
    <x v="0"/>
    <n v="8098.79"/>
    <s v="3/1/2013"/>
    <s v="3/14/2023"/>
    <n v="3780"/>
    <n v="45035"/>
    <x v="0"/>
    <n v="1033.5899999999999"/>
    <n v="9132.3799999999992"/>
    <x v="28"/>
    <n v="3780"/>
    <n v="21510.97"/>
    <x v="0"/>
    <n v="1.81"/>
    <n v="24"/>
    <s v="12/14/2020"/>
    <x v="2"/>
    <n v="3780"/>
    <x v="0"/>
    <n v="4785.1499999999996"/>
    <n v="4497.37"/>
    <n v="224.87"/>
    <s v="7/31/2023"/>
    <s v="10/20/2023"/>
    <n v="2394"/>
    <n v="3780"/>
    <s v="5/24/2023"/>
    <s v="Suggestion"/>
    <s v="Pending"/>
    <s v="3/9/2023"/>
    <n v="1"/>
    <x v="1"/>
    <x v="3"/>
  </r>
  <r>
    <n v="3781"/>
    <s v="Timothy"/>
    <s v="Thompson"/>
    <n v="27"/>
    <x v="2"/>
    <s v="Address_3781"/>
    <x v="24"/>
    <n v="19458798634"/>
    <s v="timothy.thompson@kag.com"/>
    <x v="1"/>
    <n v="3074.05"/>
    <s v="1/21/2010"/>
    <s v="7/3/2023"/>
    <n v="3781"/>
    <n v="44959"/>
    <x v="2"/>
    <n v="1634.56"/>
    <n v="1439.49"/>
    <x v="59"/>
    <n v="3781"/>
    <n v="30148.05"/>
    <x v="1"/>
    <n v="7.5"/>
    <n v="48"/>
    <s v="10/21/2021"/>
    <x v="1"/>
    <n v="3781"/>
    <x v="0"/>
    <n v="4454.38"/>
    <n v="4829.55"/>
    <n v="241.48"/>
    <s v="12/12/2023"/>
    <s v="9/24/2023"/>
    <n v="3571"/>
    <n v="3781"/>
    <s v="6/27/2023"/>
    <s v="Suggestion"/>
    <s v="Resolved"/>
    <s v="8/12/2023"/>
    <n v="1"/>
    <x v="9"/>
    <x v="4"/>
  </r>
  <r>
    <n v="3782"/>
    <s v="Thomas"/>
    <s v="Johnson"/>
    <n v="66"/>
    <x v="0"/>
    <s v="Address_3782"/>
    <x v="17"/>
    <n v="19458798635"/>
    <s v="thomas.johnson@kag.com"/>
    <x v="0"/>
    <n v="5814.98"/>
    <s v="2/24/2005"/>
    <s v="5/15/2023"/>
    <n v="3782"/>
    <n v="45028"/>
    <x v="1"/>
    <n v="2118.2199999999998"/>
    <n v="3696.76"/>
    <x v="67"/>
    <n v="3782"/>
    <n v="30178.25"/>
    <x v="0"/>
    <n v="2.27"/>
    <n v="48"/>
    <s v="1/31/2021"/>
    <x v="2"/>
    <n v="3782"/>
    <x v="2"/>
    <n v="2634.89"/>
    <n v="3420.27"/>
    <n v="171.01"/>
    <s v="4/23/2023"/>
    <s v="2/13/2023"/>
    <n v="4834"/>
    <n v="3782"/>
    <s v="10/23/2023"/>
    <s v="Complaint"/>
    <s v="Pending"/>
    <s v="11/28/2023"/>
    <n v="1"/>
    <x v="1"/>
    <x v="3"/>
  </r>
  <r>
    <n v="3783"/>
    <s v="Brian"/>
    <s v="Lopez"/>
    <n v="59"/>
    <x v="2"/>
    <s v="Address_3783"/>
    <x v="18"/>
    <n v="19458798636"/>
    <s v="brian.lopez@kag.com"/>
    <x v="0"/>
    <n v="6394.9"/>
    <s v="11/3/2020"/>
    <s v="11/28/2023"/>
    <n v="3783"/>
    <n v="45100"/>
    <x v="1"/>
    <n v="1843.42"/>
    <n v="8238.32"/>
    <x v="45"/>
    <n v="3783"/>
    <n v="28319.78"/>
    <x v="2"/>
    <n v="8.82"/>
    <n v="48"/>
    <s v="1/7/2021"/>
    <x v="2"/>
    <n v="3783"/>
    <x v="0"/>
    <n v="1364.82"/>
    <n v="933.84"/>
    <n v="46.69"/>
    <s v="6/3/2023"/>
    <s v="8/16/2023"/>
    <n v="8368"/>
    <n v="3783"/>
    <s v="6/18/2023"/>
    <s v="Complaint"/>
    <s v="Resolved"/>
    <s v="5/12/2023"/>
    <n v="1"/>
    <x v="7"/>
    <x v="1"/>
  </r>
  <r>
    <n v="3784"/>
    <s v="Emily"/>
    <s v="Perez"/>
    <n v="22"/>
    <x v="0"/>
    <s v="Address_3784"/>
    <x v="39"/>
    <n v="19458798637"/>
    <s v="emily.perez@kag.com"/>
    <x v="0"/>
    <n v="7338.1"/>
    <s v="3/6/2004"/>
    <s v="1/1/2023"/>
    <n v="3784"/>
    <n v="45163"/>
    <x v="0"/>
    <n v="4669.99"/>
    <n v="12008.09"/>
    <x v="71"/>
    <n v="3784"/>
    <n v="41376.92"/>
    <x v="1"/>
    <n v="4.6500000000000004"/>
    <n v="48"/>
    <s v="5/15/2020"/>
    <x v="2"/>
    <n v="3784"/>
    <x v="0"/>
    <n v="7875.33"/>
    <n v="4896.22"/>
    <n v="244.81"/>
    <s v="6/25/2023"/>
    <s v="12/10/2023"/>
    <n v="9378"/>
    <n v="3784"/>
    <s v="9/23/2023"/>
    <s v="Praise"/>
    <s v="Pending"/>
    <s v="8/25/2023"/>
    <n v="1"/>
    <x v="5"/>
    <x v="2"/>
  </r>
  <r>
    <n v="3785"/>
    <s v="Deborah"/>
    <s v="Torres"/>
    <n v="36"/>
    <x v="1"/>
    <s v="Address_3785"/>
    <x v="31"/>
    <n v="19458798638"/>
    <s v="deborah.torres@kag.com"/>
    <x v="1"/>
    <n v="743.33"/>
    <s v="4/19/2009"/>
    <s v="7/27/2023"/>
    <n v="3785"/>
    <n v="45053"/>
    <x v="1"/>
    <n v="1125.22"/>
    <n v="1868.55"/>
    <x v="71"/>
    <n v="3785"/>
    <n v="25994.11"/>
    <x v="2"/>
    <n v="8.89"/>
    <n v="24"/>
    <s v="2/5/2021"/>
    <x v="1"/>
    <n v="3785"/>
    <x v="2"/>
    <n v="5336.46"/>
    <n v="351.16"/>
    <n v="17.559999999999999"/>
    <s v="6/17/2023"/>
    <s v="12/23/2023"/>
    <n v="3795"/>
    <n v="3785"/>
    <s v="4/9/2023"/>
    <s v="Suggestion"/>
    <s v="Resolved"/>
    <s v="9/4/2023"/>
    <n v="1"/>
    <x v="10"/>
    <x v="0"/>
  </r>
  <r>
    <n v="3786"/>
    <s v="Lisa"/>
    <s v="Martin"/>
    <n v="24"/>
    <x v="0"/>
    <s v="Address_3786"/>
    <x v="29"/>
    <n v="19458798639"/>
    <s v="lisa.martin@kag.com"/>
    <x v="0"/>
    <n v="8557.24"/>
    <s v="1/13/2011"/>
    <s v="1/14/2023"/>
    <n v="3786"/>
    <n v="45148"/>
    <x v="2"/>
    <n v="908.95"/>
    <n v="7648.29"/>
    <x v="9"/>
    <n v="3786"/>
    <n v="24169.63"/>
    <x v="0"/>
    <n v="5.67"/>
    <n v="12"/>
    <s v="2/13/2021"/>
    <x v="0"/>
    <n v="3786"/>
    <x v="0"/>
    <n v="4574.5600000000004"/>
    <n v="4638.67"/>
    <n v="231.93"/>
    <s v="9/17/2023"/>
    <s v="6/19/2023"/>
    <n v="2698"/>
    <n v="3786"/>
    <s v="4/25/2023"/>
    <s v="Suggestion"/>
    <s v="Pending"/>
    <s v="1/15/2023"/>
    <n v="1"/>
    <x v="5"/>
    <x v="2"/>
  </r>
  <r>
    <n v="3787"/>
    <s v="Patricia"/>
    <s v="Hill"/>
    <n v="41"/>
    <x v="1"/>
    <s v="Address_3787"/>
    <x v="33"/>
    <n v="19458798640"/>
    <s v="patricia.hill@kag.com"/>
    <x v="1"/>
    <n v="1227.1199999999999"/>
    <s v="2/22/2019"/>
    <s v="8/10/2023"/>
    <n v="3787"/>
    <n v="45121"/>
    <x v="2"/>
    <n v="2592.5100000000002"/>
    <n v="-1365.39"/>
    <x v="35"/>
    <n v="3787"/>
    <n v="15982.92"/>
    <x v="1"/>
    <n v="5.08"/>
    <n v="24"/>
    <s v="10/15/2020"/>
    <x v="2"/>
    <n v="3787"/>
    <x v="2"/>
    <n v="4301.6499999999996"/>
    <n v="2258.67"/>
    <n v="112.93"/>
    <s v="11/3/2023"/>
    <s v="12/5/2023"/>
    <n v="9915"/>
    <n v="3787"/>
    <s v="7/8/2023"/>
    <s v="Praise"/>
    <s v="Pending"/>
    <s v="12/19/2023"/>
    <n v="1"/>
    <x v="2"/>
    <x v="0"/>
  </r>
  <r>
    <n v="3788"/>
    <s v="Robert"/>
    <s v="White"/>
    <n v="68"/>
    <x v="0"/>
    <s v="Address_3788"/>
    <x v="35"/>
    <n v="19458798641"/>
    <s v="robert.white@kag.com"/>
    <x v="0"/>
    <n v="1035.8900000000001"/>
    <s v="12/22/2004"/>
    <s v="9/1/2023"/>
    <n v="3788"/>
    <n v="45117"/>
    <x v="2"/>
    <n v="4745.09"/>
    <n v="5780.98"/>
    <x v="36"/>
    <n v="3788"/>
    <n v="9831.84"/>
    <x v="1"/>
    <n v="4.2699999999999996"/>
    <n v="48"/>
    <s v="8/29/2022"/>
    <x v="1"/>
    <n v="3788"/>
    <x v="1"/>
    <n v="5538.71"/>
    <n v="4212.42"/>
    <n v="210.62"/>
    <s v="5/22/2023"/>
    <s v="10/10/2023"/>
    <n v="9350"/>
    <n v="3788"/>
    <s v="10/2/2023"/>
    <s v="Suggestion"/>
    <s v="Pending"/>
    <s v="9/20/2023"/>
    <n v="1"/>
    <x v="2"/>
    <x v="3"/>
  </r>
  <r>
    <n v="3789"/>
    <s v="Paul"/>
    <s v="Mitchell"/>
    <n v="59"/>
    <x v="2"/>
    <s v="Address_3789"/>
    <x v="35"/>
    <n v="19458798642"/>
    <s v="paul.mitchell@kag.com"/>
    <x v="0"/>
    <n v="4623.16"/>
    <s v="11/3/2015"/>
    <s v="5/27/2023"/>
    <n v="3789"/>
    <n v="45020"/>
    <x v="1"/>
    <n v="2521.61"/>
    <n v="7144.77"/>
    <x v="40"/>
    <n v="3789"/>
    <n v="1068.79"/>
    <x v="1"/>
    <n v="1.55"/>
    <n v="36"/>
    <s v="12/25/2022"/>
    <x v="2"/>
    <n v="3789"/>
    <x v="1"/>
    <n v="7679.3"/>
    <n v="1700.87"/>
    <n v="85.04"/>
    <s v="9/9/2023"/>
    <s v="2/12/2023"/>
    <n v="5839"/>
    <n v="3789"/>
    <s v="10/4/2023"/>
    <s v="Complaint"/>
    <s v="Resolved"/>
    <s v="9/16/2023"/>
    <n v="1"/>
    <x v="1"/>
    <x v="1"/>
  </r>
  <r>
    <n v="3790"/>
    <s v="Kenneth"/>
    <s v="Martin"/>
    <n v="36"/>
    <x v="1"/>
    <s v="Address_3790"/>
    <x v="39"/>
    <n v="19458798643"/>
    <s v="kenneth.martin@kag.com"/>
    <x v="0"/>
    <n v="3784.6"/>
    <s v="5/25/2022"/>
    <s v="10/2/2023"/>
    <n v="3790"/>
    <n v="45185"/>
    <x v="1"/>
    <n v="4797.28"/>
    <n v="-1012.68"/>
    <x v="17"/>
    <n v="3790"/>
    <n v="16782.82"/>
    <x v="0"/>
    <n v="1.1000000000000001"/>
    <n v="48"/>
    <s v="5/23/2020"/>
    <x v="0"/>
    <n v="3790"/>
    <x v="2"/>
    <n v="4907.93"/>
    <n v="2807.48"/>
    <n v="140.37"/>
    <s v="1/2/2023"/>
    <s v="9/1/2023"/>
    <n v="7106"/>
    <n v="3790"/>
    <s v="4/20/2023"/>
    <s v="Suggestion"/>
    <s v="Pending"/>
    <s v="4/20/2023"/>
    <n v="1"/>
    <x v="6"/>
    <x v="0"/>
  </r>
  <r>
    <n v="3791"/>
    <s v="Ronald"/>
    <s v="Smith"/>
    <n v="28"/>
    <x v="0"/>
    <s v="Address_3791"/>
    <x v="35"/>
    <n v="19458798644"/>
    <s v="ronald.smith@kag.com"/>
    <x v="1"/>
    <n v="640.67999999999995"/>
    <s v="4/1/2001"/>
    <s v="3/18/2023"/>
    <n v="3791"/>
    <n v="45234"/>
    <x v="2"/>
    <n v="959.87"/>
    <n v="-319.19"/>
    <x v="89"/>
    <n v="3791"/>
    <n v="32020.959999999999"/>
    <x v="0"/>
    <n v="5.58"/>
    <n v="12"/>
    <s v="9/10/2021"/>
    <x v="0"/>
    <n v="3791"/>
    <x v="0"/>
    <n v="1858.13"/>
    <n v="708.34"/>
    <n v="35.42"/>
    <s v="9/15/2023"/>
    <s v="3/7/2023"/>
    <n v="5656"/>
    <n v="3791"/>
    <s v="8/7/2023"/>
    <s v="Complaint"/>
    <s v="Pending"/>
    <s v="6/12/2023"/>
    <n v="1"/>
    <x v="4"/>
    <x v="4"/>
  </r>
  <r>
    <n v="3792"/>
    <s v="Richard"/>
    <s v="Smith"/>
    <n v="20"/>
    <x v="1"/>
    <s v="Address_3792"/>
    <x v="6"/>
    <n v="19458798645"/>
    <s v="richard.smith@kag.com"/>
    <x v="1"/>
    <n v="1743.41"/>
    <s v="2/8/2013"/>
    <s v="4/18/2023"/>
    <n v="3792"/>
    <n v="44970"/>
    <x v="0"/>
    <n v="61.18"/>
    <n v="1682.23"/>
    <x v="95"/>
    <n v="3792"/>
    <n v="28385.98"/>
    <x v="0"/>
    <n v="9.11"/>
    <n v="60"/>
    <s v="10/25/2020"/>
    <x v="1"/>
    <n v="3792"/>
    <x v="1"/>
    <n v="3327.23"/>
    <n v="4525.55"/>
    <n v="226.28"/>
    <s v="3/4/2023"/>
    <s v="7/29/2023"/>
    <n v="9435"/>
    <n v="3792"/>
    <s v="4/14/2023"/>
    <s v="Suggestion"/>
    <s v="Pending"/>
    <s v="3/10/2023"/>
    <n v="1"/>
    <x v="9"/>
    <x v="2"/>
  </r>
  <r>
    <n v="3793"/>
    <s v="Kimberly"/>
    <s v="Taylor"/>
    <n v="47"/>
    <x v="0"/>
    <s v="Address_3793"/>
    <x v="23"/>
    <n v="19458798646"/>
    <s v="kimberly.taylor@kag.com"/>
    <x v="0"/>
    <n v="4448.21"/>
    <s v="1/1/2014"/>
    <s v="11/26/2023"/>
    <n v="3793"/>
    <n v="45242"/>
    <x v="2"/>
    <n v="1521.7"/>
    <n v="2926.51"/>
    <x v="0"/>
    <n v="3793"/>
    <n v="26995.31"/>
    <x v="1"/>
    <n v="6.27"/>
    <n v="60"/>
    <s v="1/10/2022"/>
    <x v="1"/>
    <n v="3793"/>
    <x v="1"/>
    <n v="2199.36"/>
    <n v="1499.05"/>
    <n v="74.95"/>
    <s v="8/8/2023"/>
    <s v="2/2/2023"/>
    <n v="2675"/>
    <n v="3793"/>
    <s v="6/16/2023"/>
    <s v="Suggestion"/>
    <s v="Resolved"/>
    <s v="5/22/2023"/>
    <n v="1"/>
    <x v="4"/>
    <x v="1"/>
  </r>
  <r>
    <n v="3794"/>
    <s v="Brian"/>
    <s v="Smith"/>
    <n v="60"/>
    <x v="0"/>
    <s v="Address_3794"/>
    <x v="35"/>
    <n v="19458798647"/>
    <s v="brian.smith@kag.com"/>
    <x v="0"/>
    <n v="8307.81"/>
    <s v="4/21/2014"/>
    <s v="4/21/2023"/>
    <n v="3794"/>
    <n v="44984"/>
    <x v="0"/>
    <n v="3194.61"/>
    <n v="11502.42"/>
    <x v="3"/>
    <n v="3794"/>
    <n v="38846.46"/>
    <x v="0"/>
    <n v="8.76"/>
    <n v="48"/>
    <s v="4/9/2021"/>
    <x v="2"/>
    <n v="3794"/>
    <x v="0"/>
    <n v="2710.62"/>
    <n v="1311.55"/>
    <n v="65.58"/>
    <s v="5/10/2023"/>
    <s v="1/2/2023"/>
    <n v="3668"/>
    <n v="3794"/>
    <s v="8/19/2023"/>
    <s v="Suggestion"/>
    <s v="Pending"/>
    <s v="1/5/2023"/>
    <n v="1"/>
    <x v="9"/>
    <x v="1"/>
  </r>
  <r>
    <n v="3795"/>
    <s v="Lisa"/>
    <s v="Hall"/>
    <n v="55"/>
    <x v="1"/>
    <s v="Address_3795"/>
    <x v="4"/>
    <n v="19458798648"/>
    <s v="lisa.hall@kag.com"/>
    <x v="1"/>
    <n v="1300.9100000000001"/>
    <s v="3/29/2019"/>
    <s v="5/5/2023"/>
    <n v="3795"/>
    <n v="45021"/>
    <x v="2"/>
    <n v="2964.33"/>
    <n v="4265.24"/>
    <x v="53"/>
    <n v="3795"/>
    <n v="12409.49"/>
    <x v="0"/>
    <n v="10"/>
    <n v="12"/>
    <s v="12/3/2022"/>
    <x v="2"/>
    <n v="3795"/>
    <x v="0"/>
    <n v="8871.2199999999993"/>
    <n v="2228.37"/>
    <n v="111.42"/>
    <s v="5/9/2023"/>
    <s v="4/27/2023"/>
    <n v="771"/>
    <n v="3795"/>
    <s v="3/28/2023"/>
    <s v="Complaint"/>
    <s v="Pending"/>
    <s v="3/3/2023"/>
    <n v="1"/>
    <x v="1"/>
    <x v="1"/>
  </r>
  <r>
    <n v="3796"/>
    <s v="Daniel"/>
    <s v="Robinson"/>
    <n v="23"/>
    <x v="1"/>
    <s v="Address_3796"/>
    <x v="5"/>
    <n v="19458798649"/>
    <s v="daniel.robinson@kag.com"/>
    <x v="0"/>
    <n v="1134.8499999999999"/>
    <s v="3/3/2003"/>
    <s v="4/3/2023"/>
    <n v="3796"/>
    <n v="45068"/>
    <x v="0"/>
    <n v="1216.21"/>
    <n v="-81.36"/>
    <x v="72"/>
    <n v="3796"/>
    <n v="34248.36"/>
    <x v="2"/>
    <n v="2.61"/>
    <n v="24"/>
    <s v="10/9/2021"/>
    <x v="1"/>
    <n v="3796"/>
    <x v="2"/>
    <n v="2548.2600000000002"/>
    <n v="1827.59"/>
    <n v="91.38"/>
    <s v="4/2/2023"/>
    <s v="8/10/2023"/>
    <n v="7218"/>
    <n v="3796"/>
    <s v="11/25/2023"/>
    <s v="Suggestion"/>
    <s v="Pending"/>
    <s v="6/20/2023"/>
    <n v="1"/>
    <x v="10"/>
    <x v="2"/>
  </r>
  <r>
    <n v="3797"/>
    <s v="Michael"/>
    <s v="Green"/>
    <n v="64"/>
    <x v="1"/>
    <s v="Address_3797"/>
    <x v="8"/>
    <n v="19458798650"/>
    <s v="michael.green@kag.com"/>
    <x v="1"/>
    <n v="8067.81"/>
    <s v="8/9/2002"/>
    <s v="8/25/2023"/>
    <n v="3797"/>
    <n v="45201"/>
    <x v="0"/>
    <n v="3311.26"/>
    <n v="4756.55"/>
    <x v="49"/>
    <n v="3797"/>
    <n v="30751.08"/>
    <x v="0"/>
    <n v="6.94"/>
    <n v="12"/>
    <s v="4/21/2022"/>
    <x v="2"/>
    <n v="3797"/>
    <x v="2"/>
    <n v="7534.43"/>
    <n v="689.55"/>
    <n v="34.479999999999997"/>
    <s v="5/29/2023"/>
    <s v="5/18/2023"/>
    <n v="4394"/>
    <n v="3797"/>
    <s v="12/13/2023"/>
    <s v="Suggestion"/>
    <s v="Resolved"/>
    <s v="9/20/2023"/>
    <n v="1"/>
    <x v="8"/>
    <x v="3"/>
  </r>
  <r>
    <n v="3798"/>
    <s v="Carol"/>
    <s v="Campbell"/>
    <n v="52"/>
    <x v="2"/>
    <s v="Address_3798"/>
    <x v="9"/>
    <n v="19458798651"/>
    <s v="carol.campbell@kag.com"/>
    <x v="1"/>
    <n v="4973.92"/>
    <s v="5/27/2020"/>
    <s v="9/5/2023"/>
    <n v="3798"/>
    <n v="44931"/>
    <x v="1"/>
    <n v="4152.93"/>
    <n v="9126.85"/>
    <x v="58"/>
    <n v="3798"/>
    <n v="17610.580000000002"/>
    <x v="0"/>
    <n v="4.75"/>
    <n v="48"/>
    <s v="12/29/2022"/>
    <x v="1"/>
    <n v="3798"/>
    <x v="1"/>
    <n v="3718.88"/>
    <n v="123.13"/>
    <n v="6.16"/>
    <s v="3/15/2023"/>
    <s v="2/2/2023"/>
    <n v="3114"/>
    <n v="3798"/>
    <s v="11/21/2023"/>
    <s v="Complaint"/>
    <s v="Resolved"/>
    <s v="4/14/2023"/>
    <n v="1"/>
    <x v="3"/>
    <x v="1"/>
  </r>
  <r>
    <n v="3799"/>
    <s v="Kimberly"/>
    <s v="Williams"/>
    <n v="39"/>
    <x v="0"/>
    <s v="Address_3799"/>
    <x v="13"/>
    <n v="19458798652"/>
    <s v="kimberly.williams@kag.com"/>
    <x v="0"/>
    <n v="3666.47"/>
    <s v="5/18/2012"/>
    <s v="5/23/2023"/>
    <n v="3799"/>
    <n v="45173"/>
    <x v="0"/>
    <n v="3439.11"/>
    <n v="7105.58"/>
    <x v="12"/>
    <n v="3799"/>
    <n v="11708.64"/>
    <x v="0"/>
    <n v="2.88"/>
    <n v="24"/>
    <s v="1/18/2021"/>
    <x v="1"/>
    <n v="3799"/>
    <x v="0"/>
    <n v="9111.98"/>
    <n v="1605.21"/>
    <n v="80.260000000000005"/>
    <s v="5/6/2023"/>
    <s v="3/10/2023"/>
    <n v="4743"/>
    <n v="3799"/>
    <s v="6/9/2023"/>
    <s v="Praise"/>
    <s v="Resolved"/>
    <s v="6/22/2023"/>
    <n v="1"/>
    <x v="6"/>
    <x v="0"/>
  </r>
  <r>
    <n v="3800"/>
    <s v="Emily"/>
    <s v="Rivera"/>
    <n v="28"/>
    <x v="0"/>
    <s v="Address_3800"/>
    <x v="10"/>
    <n v="19458798653"/>
    <s v="emily.rivera@kag.com"/>
    <x v="0"/>
    <n v="4667.3999999999996"/>
    <s v="4/28/2002"/>
    <s v="7/28/2023"/>
    <n v="3800"/>
    <n v="45049"/>
    <x v="1"/>
    <n v="3642.01"/>
    <n v="1025.3900000000001"/>
    <x v="74"/>
    <n v="3800"/>
    <n v="28571.8"/>
    <x v="0"/>
    <n v="3.17"/>
    <n v="60"/>
    <s v="5/3/2020"/>
    <x v="0"/>
    <n v="3800"/>
    <x v="0"/>
    <n v="6599.31"/>
    <n v="3599.16"/>
    <n v="179.96"/>
    <s v="12/30/2023"/>
    <s v="4/20/2023"/>
    <n v="5297"/>
    <n v="3800"/>
    <s v="12/15/2023"/>
    <s v="Suggestion"/>
    <s v="Pending"/>
    <s v="6/14/2023"/>
    <n v="-1"/>
    <x v="10"/>
    <x v="4"/>
  </r>
  <r>
    <n v="3801"/>
    <s v="Brian"/>
    <s v="Hernandez"/>
    <n v="25"/>
    <x v="1"/>
    <s v="Address_3801"/>
    <x v="17"/>
    <n v="19458798654"/>
    <s v="brian.hernandez@kag.com"/>
    <x v="1"/>
    <n v="4167.38"/>
    <s v="11/12/2018"/>
    <s v="11/15/2023"/>
    <n v="3801"/>
    <n v="45208"/>
    <x v="2"/>
    <n v="1544.96"/>
    <n v="5712.34"/>
    <x v="3"/>
    <n v="3801"/>
    <n v="47312.26"/>
    <x v="2"/>
    <n v="3.2"/>
    <n v="48"/>
    <s v="8/2/2020"/>
    <x v="1"/>
    <n v="3801"/>
    <x v="0"/>
    <n v="7073.02"/>
    <n v="945.26"/>
    <n v="47.26"/>
    <s v="5/27/2023"/>
    <s v="4/15/2023"/>
    <n v="1629"/>
    <n v="3801"/>
    <s v="10/20/2023"/>
    <s v="Complaint"/>
    <s v="Resolved"/>
    <s v="5/5/2023"/>
    <n v="1"/>
    <x v="8"/>
    <x v="2"/>
  </r>
  <r>
    <n v="3802"/>
    <s v="Ronald"/>
    <s v="White"/>
    <n v="44"/>
    <x v="0"/>
    <s v="Address_3802"/>
    <x v="22"/>
    <n v="19458798655"/>
    <s v="ronald.white@kag.com"/>
    <x v="0"/>
    <n v="7840.75"/>
    <s v="7/10/2008"/>
    <s v="1/23/2023"/>
    <n v="3802"/>
    <n v="45040"/>
    <x v="0"/>
    <n v="2650.75"/>
    <n v="10491.5"/>
    <x v="91"/>
    <n v="3802"/>
    <n v="4741.1899999999996"/>
    <x v="0"/>
    <n v="7.57"/>
    <n v="60"/>
    <s v="8/20/2022"/>
    <x v="0"/>
    <n v="3802"/>
    <x v="2"/>
    <n v="5727.61"/>
    <n v="862.49"/>
    <n v="43.12"/>
    <s v="1/22/2023"/>
    <s v="8/15/2023"/>
    <n v="1123"/>
    <n v="3802"/>
    <s v="3/2/2023"/>
    <s v="Suggestion"/>
    <s v="Pending"/>
    <s v="6/9/2023"/>
    <n v="1"/>
    <x v="1"/>
    <x v="0"/>
  </r>
  <r>
    <n v="3803"/>
    <s v="Charles"/>
    <s v="Perez"/>
    <n v="46"/>
    <x v="0"/>
    <s v="Address_3803"/>
    <x v="8"/>
    <n v="19458798656"/>
    <s v="charles.perez@kag.com"/>
    <x v="0"/>
    <n v="192.34"/>
    <s v="11/18/2004"/>
    <s v="1/10/2023"/>
    <n v="3803"/>
    <n v="45173"/>
    <x v="0"/>
    <n v="223.1"/>
    <n v="415.44"/>
    <x v="45"/>
    <n v="3803"/>
    <n v="47696.26"/>
    <x v="0"/>
    <n v="4.2"/>
    <n v="48"/>
    <s v="8/31/2022"/>
    <x v="2"/>
    <n v="3803"/>
    <x v="2"/>
    <n v="9343.89"/>
    <n v="2661.4"/>
    <n v="133.07"/>
    <s v="1/22/2023"/>
    <s v="1/24/2023"/>
    <n v="5790"/>
    <n v="3803"/>
    <s v="5/4/2023"/>
    <s v="Praise"/>
    <s v="Pending"/>
    <s v="2/11/2023"/>
    <n v="1"/>
    <x v="6"/>
    <x v="1"/>
  </r>
  <r>
    <n v="3804"/>
    <s v="Melissa"/>
    <s v="Baker"/>
    <n v="25"/>
    <x v="0"/>
    <s v="Address_3804"/>
    <x v="4"/>
    <n v="19458798657"/>
    <s v="melissa.baker@kag.com"/>
    <x v="0"/>
    <n v="4388.2700000000004"/>
    <s v="11/9/2010"/>
    <s v="9/13/2023"/>
    <n v="3804"/>
    <n v="45290"/>
    <x v="2"/>
    <n v="1801.82"/>
    <n v="2586.4499999999998"/>
    <x v="29"/>
    <n v="3804"/>
    <n v="23773.15"/>
    <x v="0"/>
    <n v="3.3"/>
    <n v="24"/>
    <s v="7/23/2020"/>
    <x v="2"/>
    <n v="3804"/>
    <x v="2"/>
    <n v="2420.12"/>
    <n v="3358.35"/>
    <n v="167.92"/>
    <s v="1/13/2023"/>
    <s v="3/13/2023"/>
    <n v="8228"/>
    <n v="3804"/>
    <s v="5/10/2023"/>
    <s v="Complaint"/>
    <s v="Pending"/>
    <s v="5/13/2023"/>
    <n v="1"/>
    <x v="0"/>
    <x v="2"/>
  </r>
  <r>
    <n v="3805"/>
    <s v="Amanda"/>
    <s v="Hall"/>
    <n v="40"/>
    <x v="1"/>
    <s v="Address_3805"/>
    <x v="8"/>
    <n v="19458798658"/>
    <s v="amanda.hall@kag.com"/>
    <x v="1"/>
    <n v="1672.66"/>
    <s v="5/23/2016"/>
    <s v="6/26/2023"/>
    <n v="3805"/>
    <n v="44944"/>
    <x v="2"/>
    <n v="4080.46"/>
    <n v="5753.12"/>
    <x v="33"/>
    <n v="3805"/>
    <n v="35792.129999999997"/>
    <x v="0"/>
    <n v="8.9700000000000006"/>
    <n v="12"/>
    <s v="6/15/2021"/>
    <x v="2"/>
    <n v="3805"/>
    <x v="1"/>
    <n v="3577.16"/>
    <n v="4934.1499999999996"/>
    <n v="246.71"/>
    <s v="3/25/2023"/>
    <s v="3/6/2023"/>
    <n v="1763"/>
    <n v="3805"/>
    <s v="8/28/2023"/>
    <s v="Praise"/>
    <s v="Pending"/>
    <s v="1/10/2023"/>
    <n v="1"/>
    <x v="3"/>
    <x v="0"/>
  </r>
  <r>
    <n v="3806"/>
    <s v="Charles"/>
    <s v="Sanchez"/>
    <n v="46"/>
    <x v="0"/>
    <s v="Address_3806"/>
    <x v="19"/>
    <n v="19458798659"/>
    <s v="charles.sanchez@kag.com"/>
    <x v="1"/>
    <n v="3152.03"/>
    <s v="6/28/2014"/>
    <s v="9/11/2023"/>
    <n v="3806"/>
    <n v="45099"/>
    <x v="0"/>
    <n v="3952.65"/>
    <n v="-800.62"/>
    <x v="12"/>
    <n v="3806"/>
    <n v="40357.03"/>
    <x v="1"/>
    <n v="1.31"/>
    <n v="60"/>
    <s v="12/20/2020"/>
    <x v="0"/>
    <n v="3806"/>
    <x v="0"/>
    <n v="9140.9599999999991"/>
    <n v="417"/>
    <n v="20.85"/>
    <s v="5/11/2023"/>
    <s v="1/31/2023"/>
    <n v="8547"/>
    <n v="3806"/>
    <s v="11/8/2023"/>
    <s v="Complaint"/>
    <s v="Resolved"/>
    <s v="2/13/2023"/>
    <n v="1"/>
    <x v="7"/>
    <x v="1"/>
  </r>
  <r>
    <n v="3807"/>
    <s v="Amanda"/>
    <s v="Gonzalez"/>
    <n v="33"/>
    <x v="0"/>
    <s v="Address_3807"/>
    <x v="33"/>
    <n v="19458798660"/>
    <s v="amanda.gonzalez@kag.com"/>
    <x v="1"/>
    <n v="1210.49"/>
    <s v="10/15/2000"/>
    <s v="12/18/2023"/>
    <n v="3807"/>
    <n v="45154"/>
    <x v="0"/>
    <n v="4704.59"/>
    <n v="-3494.1"/>
    <x v="35"/>
    <n v="3807"/>
    <n v="8424.23"/>
    <x v="0"/>
    <n v="7.62"/>
    <n v="24"/>
    <s v="10/8/2022"/>
    <x v="1"/>
    <n v="3807"/>
    <x v="2"/>
    <n v="9900.94"/>
    <n v="2317.52"/>
    <n v="115.88"/>
    <s v="7/25/2023"/>
    <s v="1/26/2023"/>
    <n v="4474"/>
    <n v="3807"/>
    <s v="11/13/2023"/>
    <s v="Suggestion"/>
    <s v="Resolved"/>
    <s v="5/18/2023"/>
    <n v="1"/>
    <x v="5"/>
    <x v="4"/>
  </r>
  <r>
    <n v="3808"/>
    <s v="William"/>
    <s v="Smith"/>
    <n v="52"/>
    <x v="2"/>
    <s v="Address_3808"/>
    <x v="6"/>
    <n v="19458798661"/>
    <s v="william.smith@kag.com"/>
    <x v="1"/>
    <n v="4327.18"/>
    <s v="4/23/2005"/>
    <s v="10/17/2023"/>
    <n v="3808"/>
    <n v="45149"/>
    <x v="1"/>
    <n v="4844.13"/>
    <n v="9171.31"/>
    <x v="17"/>
    <n v="3808"/>
    <n v="3202.94"/>
    <x v="2"/>
    <n v="9.65"/>
    <n v="60"/>
    <s v="7/14/2021"/>
    <x v="1"/>
    <n v="3808"/>
    <x v="0"/>
    <n v="7932.83"/>
    <n v="4843.79"/>
    <n v="242.19"/>
    <s v="9/28/2023"/>
    <s v="3/22/2023"/>
    <n v="2213"/>
    <n v="3808"/>
    <s v="12/10/2023"/>
    <s v="Praise"/>
    <s v="Pending"/>
    <s v="10/1/2023"/>
    <n v="1"/>
    <x v="5"/>
    <x v="1"/>
  </r>
  <r>
    <n v="3809"/>
    <s v="Joshua"/>
    <s v="White"/>
    <n v="25"/>
    <x v="2"/>
    <s v="Address_3809"/>
    <x v="27"/>
    <n v="19458798662"/>
    <s v="joshua.white@kag.com"/>
    <x v="1"/>
    <n v="6468.62"/>
    <s v="5/4/2009"/>
    <s v="4/5/2023"/>
    <n v="3809"/>
    <n v="45136"/>
    <x v="1"/>
    <n v="4863.6400000000003"/>
    <n v="1604.98"/>
    <x v="22"/>
    <n v="3809"/>
    <n v="7296.09"/>
    <x v="1"/>
    <n v="6.63"/>
    <n v="36"/>
    <s v="10/7/2022"/>
    <x v="2"/>
    <n v="3809"/>
    <x v="2"/>
    <n v="2912.68"/>
    <n v="3216.05"/>
    <n v="160.80000000000001"/>
    <s v="1/21/2023"/>
    <s v="7/8/2023"/>
    <n v="6003"/>
    <n v="3809"/>
    <s v="7/2/2023"/>
    <s v="Suggestion"/>
    <s v="Resolved"/>
    <s v="3/25/2023"/>
    <n v="1"/>
    <x v="2"/>
    <x v="2"/>
  </r>
  <r>
    <n v="3810"/>
    <s v="Patricia"/>
    <s v="Martinez"/>
    <n v="25"/>
    <x v="1"/>
    <s v="Address_3810"/>
    <x v="21"/>
    <n v="19458798663"/>
    <s v="patricia.martinez@kag.com"/>
    <x v="1"/>
    <n v="6649.77"/>
    <s v="11/18/2000"/>
    <s v="10/22/2023"/>
    <n v="3810"/>
    <n v="45170"/>
    <x v="0"/>
    <n v="795.33"/>
    <n v="5854.44"/>
    <x v="56"/>
    <n v="3810"/>
    <n v="17706.689999999999"/>
    <x v="0"/>
    <n v="5.93"/>
    <n v="24"/>
    <s v="10/16/2021"/>
    <x v="1"/>
    <n v="3810"/>
    <x v="0"/>
    <n v="9174.85"/>
    <n v="3252.96"/>
    <n v="162.65"/>
    <s v="10/20/2023"/>
    <s v="4/1/2023"/>
    <n v="2525"/>
    <n v="3810"/>
    <s v="10/13/2023"/>
    <s v="Complaint"/>
    <s v="Pending"/>
    <s v="3/4/2023"/>
    <n v="1"/>
    <x v="6"/>
    <x v="2"/>
  </r>
  <r>
    <n v="3811"/>
    <s v="James"/>
    <s v="Wright"/>
    <n v="62"/>
    <x v="0"/>
    <s v="Address_3811"/>
    <x v="34"/>
    <n v="19458798664"/>
    <s v="james.wright@kag.com"/>
    <x v="1"/>
    <n v="7987.76"/>
    <s v="6/29/2021"/>
    <s v="3/21/2023"/>
    <n v="3811"/>
    <n v="44935"/>
    <x v="0"/>
    <n v="611.96"/>
    <n v="8599.7199999999993"/>
    <x v="61"/>
    <n v="3811"/>
    <n v="47871.16"/>
    <x v="2"/>
    <n v="1.55"/>
    <n v="24"/>
    <s v="9/17/2020"/>
    <x v="0"/>
    <n v="3811"/>
    <x v="1"/>
    <n v="2510.2800000000002"/>
    <n v="4494.9399999999996"/>
    <n v="224.75"/>
    <s v="1/17/2023"/>
    <s v="7/31/2023"/>
    <n v="2970"/>
    <n v="3811"/>
    <s v="3/11/2023"/>
    <s v="Suggestion"/>
    <s v="Resolved"/>
    <s v="11/27/2023"/>
    <n v="1"/>
    <x v="3"/>
    <x v="3"/>
  </r>
  <r>
    <n v="3812"/>
    <s v="Betty"/>
    <s v="White"/>
    <n v="50"/>
    <x v="0"/>
    <s v="Address_3812"/>
    <x v="1"/>
    <n v="19458798665"/>
    <s v="betty.white@kag.com"/>
    <x v="1"/>
    <n v="8168.61"/>
    <s v="8/14/2007"/>
    <s v="8/6/2023"/>
    <n v="3812"/>
    <n v="45272"/>
    <x v="2"/>
    <n v="4376.66"/>
    <n v="12545.27"/>
    <x v="58"/>
    <n v="3812"/>
    <n v="3096"/>
    <x v="0"/>
    <n v="5.53"/>
    <n v="12"/>
    <s v="2/28/2021"/>
    <x v="2"/>
    <n v="3812"/>
    <x v="1"/>
    <n v="8874.2999999999993"/>
    <n v="1699.37"/>
    <n v="84.97"/>
    <s v="12/25/2023"/>
    <s v="8/20/2023"/>
    <n v="6578"/>
    <n v="3812"/>
    <s v="4/3/2023"/>
    <s v="Praise"/>
    <s v="Resolved"/>
    <s v="10/26/2023"/>
    <n v="1"/>
    <x v="0"/>
    <x v="1"/>
  </r>
  <r>
    <n v="3813"/>
    <s v="Nancy"/>
    <s v="Ramirez"/>
    <n v="59"/>
    <x v="2"/>
    <s v="Address_3813"/>
    <x v="25"/>
    <n v="19458798666"/>
    <s v="nancy.ramirez@kag.com"/>
    <x v="1"/>
    <n v="6017.56"/>
    <s v="5/14/2002"/>
    <s v="7/28/2023"/>
    <n v="3813"/>
    <n v="45048"/>
    <x v="2"/>
    <n v="1921.86"/>
    <n v="4095.7"/>
    <x v="77"/>
    <n v="3813"/>
    <n v="46070.11"/>
    <x v="1"/>
    <n v="4.25"/>
    <n v="12"/>
    <s v="2/18/2020"/>
    <x v="0"/>
    <n v="3813"/>
    <x v="1"/>
    <n v="4447.5600000000004"/>
    <n v="2740.56"/>
    <n v="137.03"/>
    <s v="10/8/2023"/>
    <s v="2/16/2023"/>
    <n v="1927"/>
    <n v="3813"/>
    <s v="4/14/2023"/>
    <s v="Complaint"/>
    <s v="Resolved"/>
    <s v="7/20/2023"/>
    <n v="1"/>
    <x v="10"/>
    <x v="1"/>
  </r>
  <r>
    <n v="3814"/>
    <s v="Andrew"/>
    <s v="Scott"/>
    <n v="22"/>
    <x v="1"/>
    <s v="Address_3814"/>
    <x v="6"/>
    <n v="19458798667"/>
    <s v="andrew.scott@kag.com"/>
    <x v="1"/>
    <n v="3596.18"/>
    <s v="6/19/2012"/>
    <s v="4/10/2023"/>
    <n v="3814"/>
    <n v="45224"/>
    <x v="1"/>
    <n v="1792.35"/>
    <n v="5388.53"/>
    <x v="23"/>
    <n v="3814"/>
    <n v="28503.439999999999"/>
    <x v="1"/>
    <n v="8"/>
    <n v="48"/>
    <s v="8/25/2020"/>
    <x v="1"/>
    <n v="3814"/>
    <x v="2"/>
    <n v="1431.86"/>
    <n v="2341.3000000000002"/>
    <n v="117.07"/>
    <s v="11/27/2023"/>
    <s v="4/25/2023"/>
    <n v="2382"/>
    <n v="3814"/>
    <s v="10/18/2023"/>
    <s v="Praise"/>
    <s v="Resolved"/>
    <s v="4/1/2023"/>
    <n v="1"/>
    <x v="8"/>
    <x v="2"/>
  </r>
  <r>
    <n v="3815"/>
    <s v="Richard"/>
    <s v="Thomas"/>
    <n v="54"/>
    <x v="1"/>
    <s v="Address_3815"/>
    <x v="36"/>
    <n v="19458798668"/>
    <s v="richard.thomas@kag.com"/>
    <x v="0"/>
    <n v="608.02"/>
    <s v="1/20/2022"/>
    <s v="1/23/2023"/>
    <n v="3815"/>
    <n v="45291"/>
    <x v="1"/>
    <n v="2673.02"/>
    <n v="-2065"/>
    <x v="34"/>
    <n v="3815"/>
    <n v="6014.71"/>
    <x v="2"/>
    <n v="8.31"/>
    <n v="12"/>
    <s v="12/22/2020"/>
    <x v="0"/>
    <n v="3815"/>
    <x v="0"/>
    <n v="6506.21"/>
    <n v="1709.87"/>
    <n v="85.49"/>
    <s v="6/20/2023"/>
    <s v="12/14/2023"/>
    <n v="6"/>
    <n v="3815"/>
    <s v="9/5/2023"/>
    <s v="Complaint"/>
    <s v="Resolved"/>
    <s v="2/23/2023"/>
    <n v="1"/>
    <x v="0"/>
    <x v="1"/>
  </r>
  <r>
    <n v="3816"/>
    <s v="Timothy"/>
    <s v="Flores"/>
    <n v="34"/>
    <x v="0"/>
    <s v="Address_3816"/>
    <x v="26"/>
    <n v="19458798669"/>
    <s v="timothy.flores@kag.com"/>
    <x v="1"/>
    <n v="455.11"/>
    <s v="1/6/2001"/>
    <s v="10/8/2023"/>
    <n v="3816"/>
    <n v="45252"/>
    <x v="2"/>
    <n v="2262.5500000000002"/>
    <n v="2717.66"/>
    <x v="74"/>
    <n v="3816"/>
    <n v="8484.68"/>
    <x v="2"/>
    <n v="2.5099999999999998"/>
    <n v="48"/>
    <s v="7/21/2020"/>
    <x v="1"/>
    <n v="3816"/>
    <x v="0"/>
    <n v="4324.46"/>
    <n v="4414.76"/>
    <n v="220.74"/>
    <s v="2/19/2023"/>
    <s v="1/12/2023"/>
    <n v="3779"/>
    <n v="3816"/>
    <s v="11/22/2023"/>
    <s v="Complaint"/>
    <s v="Pending"/>
    <s v="7/25/2023"/>
    <n v="1"/>
    <x v="4"/>
    <x v="4"/>
  </r>
  <r>
    <n v="3817"/>
    <s v="Kimberly"/>
    <s v="Thomas"/>
    <n v="39"/>
    <x v="2"/>
    <s v="Address_3817"/>
    <x v="5"/>
    <n v="19458798670"/>
    <s v="kimberly.thomas@kag.com"/>
    <x v="1"/>
    <n v="1221.3"/>
    <s v="8/12/2014"/>
    <s v="7/16/2023"/>
    <n v="3817"/>
    <n v="45266"/>
    <x v="2"/>
    <n v="1122.97"/>
    <n v="98.33"/>
    <x v="92"/>
    <n v="3817"/>
    <n v="34777.230000000003"/>
    <x v="1"/>
    <n v="5.7"/>
    <n v="12"/>
    <s v="11/19/2020"/>
    <x v="0"/>
    <n v="3817"/>
    <x v="2"/>
    <n v="1173.1199999999999"/>
    <n v="2093.12"/>
    <n v="104.66"/>
    <s v="9/28/2023"/>
    <s v="9/27/2023"/>
    <n v="1256"/>
    <n v="3817"/>
    <s v="11/12/2023"/>
    <s v="Suggestion"/>
    <s v="Resolved"/>
    <s v="5/19/2023"/>
    <n v="1"/>
    <x v="0"/>
    <x v="0"/>
  </r>
  <r>
    <n v="3818"/>
    <s v="William"/>
    <s v="Taylor"/>
    <n v="31"/>
    <x v="2"/>
    <s v="Address_3818"/>
    <x v="24"/>
    <n v="19458798671"/>
    <s v="william.taylor@kag.com"/>
    <x v="0"/>
    <n v="9839.93"/>
    <s v="6/20/2005"/>
    <s v="9/4/2023"/>
    <n v="3818"/>
    <n v="45254"/>
    <x v="2"/>
    <n v="4224.62"/>
    <n v="14064.55"/>
    <x v="48"/>
    <n v="3818"/>
    <n v="30814.22"/>
    <x v="0"/>
    <n v="8.74"/>
    <n v="12"/>
    <s v="10/5/2020"/>
    <x v="0"/>
    <n v="3818"/>
    <x v="0"/>
    <n v="2356.7199999999998"/>
    <n v="706.17"/>
    <n v="35.31"/>
    <s v="11/19/2023"/>
    <s v="9/18/2023"/>
    <n v="5679"/>
    <n v="3818"/>
    <s v="8/9/2023"/>
    <s v="Praise"/>
    <s v="Resolved"/>
    <s v="3/15/2023"/>
    <n v="1"/>
    <x v="4"/>
    <x v="4"/>
  </r>
  <r>
    <n v="3819"/>
    <s v="Margaret"/>
    <s v="Anderson"/>
    <n v="55"/>
    <x v="2"/>
    <s v="Address_3819"/>
    <x v="19"/>
    <n v="19458798672"/>
    <s v="margaret.anderson@kag.com"/>
    <x v="1"/>
    <n v="7881.18"/>
    <s v="5/25/2021"/>
    <s v="3/31/2023"/>
    <n v="3819"/>
    <n v="45035"/>
    <x v="2"/>
    <n v="4547.21"/>
    <n v="3333.97"/>
    <x v="96"/>
    <n v="3819"/>
    <n v="9205.3700000000008"/>
    <x v="1"/>
    <n v="6.62"/>
    <n v="48"/>
    <s v="1/26/2020"/>
    <x v="2"/>
    <n v="3819"/>
    <x v="2"/>
    <n v="5103.43"/>
    <n v="776"/>
    <n v="38.799999999999997"/>
    <s v="10/13/2023"/>
    <s v="3/29/2023"/>
    <n v="5127"/>
    <n v="3819"/>
    <s v="10/19/2023"/>
    <s v="Suggestion"/>
    <s v="Resolved"/>
    <s v="12/1/2023"/>
    <n v="1"/>
    <x v="1"/>
    <x v="1"/>
  </r>
  <r>
    <n v="3820"/>
    <s v="Thomas"/>
    <s v="Thomas"/>
    <n v="49"/>
    <x v="0"/>
    <s v="Address_3820"/>
    <x v="8"/>
    <n v="19458798673"/>
    <s v="thomas.thomas@kag.com"/>
    <x v="1"/>
    <n v="4108.24"/>
    <s v="11/3/2007"/>
    <s v="9/10/2023"/>
    <n v="3820"/>
    <n v="45250"/>
    <x v="2"/>
    <n v="3740.06"/>
    <n v="7848.3"/>
    <x v="78"/>
    <n v="3820"/>
    <n v="45312.22"/>
    <x v="0"/>
    <n v="5.33"/>
    <n v="36"/>
    <s v="3/26/2022"/>
    <x v="1"/>
    <n v="3820"/>
    <x v="0"/>
    <n v="6870.51"/>
    <n v="573.01"/>
    <n v="28.65"/>
    <s v="9/20/2023"/>
    <s v="4/5/2023"/>
    <n v="8278"/>
    <n v="3820"/>
    <s v="4/30/2023"/>
    <s v="Complaint"/>
    <s v="Resolved"/>
    <s v="9/12/2023"/>
    <n v="1"/>
    <x v="4"/>
    <x v="1"/>
  </r>
  <r>
    <n v="3821"/>
    <s v="Andrew"/>
    <s v="Anderson"/>
    <n v="31"/>
    <x v="0"/>
    <s v="Address_3821"/>
    <x v="16"/>
    <n v="19458798674"/>
    <s v="andrew.anderson@kag.com"/>
    <x v="0"/>
    <n v="4715.3900000000003"/>
    <s v="8/20/2020"/>
    <s v="1/6/2023"/>
    <n v="3821"/>
    <n v="45271"/>
    <x v="2"/>
    <n v="249.88"/>
    <n v="4965.2700000000004"/>
    <x v="46"/>
    <n v="3821"/>
    <n v="7512.29"/>
    <x v="2"/>
    <n v="9.08"/>
    <n v="24"/>
    <s v="11/30/2021"/>
    <x v="2"/>
    <n v="3821"/>
    <x v="1"/>
    <n v="1295.57"/>
    <n v="3726"/>
    <n v="186.3"/>
    <s v="3/19/2023"/>
    <s v="4/28/2023"/>
    <n v="8857"/>
    <n v="3821"/>
    <s v="4/6/2023"/>
    <s v="Complaint"/>
    <s v="Pending"/>
    <s v="1/24/2023"/>
    <n v="-1"/>
    <x v="0"/>
    <x v="4"/>
  </r>
  <r>
    <n v="3822"/>
    <s v="Karen"/>
    <s v="King"/>
    <n v="61"/>
    <x v="0"/>
    <s v="Address_3822"/>
    <x v="29"/>
    <n v="19458798675"/>
    <s v="karen.king@kag.com"/>
    <x v="1"/>
    <n v="7400.08"/>
    <s v="4/26/2015"/>
    <s v="1/19/2023"/>
    <n v="3822"/>
    <n v="44957"/>
    <x v="1"/>
    <n v="598.4"/>
    <n v="7998.48"/>
    <x v="75"/>
    <n v="3822"/>
    <n v="26067.11"/>
    <x v="1"/>
    <n v="9.6999999999999993"/>
    <n v="48"/>
    <s v="2/3/2022"/>
    <x v="2"/>
    <n v="3822"/>
    <x v="0"/>
    <n v="5687.01"/>
    <n v="4805.1099999999997"/>
    <n v="240.26"/>
    <s v="12/23/2023"/>
    <s v="2/1/2023"/>
    <n v="5455"/>
    <n v="3822"/>
    <s v="2/1/2023"/>
    <s v="Suggestion"/>
    <s v="Pending"/>
    <s v="2/2/2023"/>
    <n v="1"/>
    <x v="3"/>
    <x v="3"/>
  </r>
  <r>
    <n v="3823"/>
    <s v="Michelle"/>
    <s v="Hernandez"/>
    <n v="37"/>
    <x v="2"/>
    <s v="Address_3823"/>
    <x v="3"/>
    <n v="19458798676"/>
    <s v="michelle.hernandez@kag.com"/>
    <x v="0"/>
    <n v="5192.57"/>
    <s v="10/30/2011"/>
    <s v="10/2/2023"/>
    <n v="3823"/>
    <n v="45048"/>
    <x v="2"/>
    <n v="1736.6"/>
    <n v="3455.97"/>
    <x v="71"/>
    <n v="3823"/>
    <n v="26886.42"/>
    <x v="0"/>
    <n v="3.12"/>
    <n v="36"/>
    <s v="2/3/2021"/>
    <x v="2"/>
    <n v="3823"/>
    <x v="0"/>
    <n v="1423.64"/>
    <n v="1208.81"/>
    <n v="60.44"/>
    <s v="4/23/2023"/>
    <s v="12/3/2023"/>
    <n v="3370"/>
    <n v="3823"/>
    <s v="6/29/2023"/>
    <s v="Complaint"/>
    <s v="Resolved"/>
    <s v="8/14/2023"/>
    <n v="1"/>
    <x v="10"/>
    <x v="0"/>
  </r>
  <r>
    <n v="3824"/>
    <s v="Lisa"/>
    <s v="Smith"/>
    <n v="39"/>
    <x v="1"/>
    <s v="Address_3824"/>
    <x v="34"/>
    <n v="19458798677"/>
    <s v="lisa.smith@kag.com"/>
    <x v="1"/>
    <n v="3668.12"/>
    <s v="12/13/2014"/>
    <s v="4/20/2023"/>
    <n v="3824"/>
    <n v="45201"/>
    <x v="0"/>
    <n v="2787.98"/>
    <n v="880.14"/>
    <x v="72"/>
    <n v="3824"/>
    <n v="43654.62"/>
    <x v="0"/>
    <n v="2.65"/>
    <n v="12"/>
    <s v="12/27/2021"/>
    <x v="2"/>
    <n v="3824"/>
    <x v="0"/>
    <n v="9121.58"/>
    <n v="248.36"/>
    <n v="12.42"/>
    <s v="11/3/2023"/>
    <s v="9/21/2023"/>
    <n v="49"/>
    <n v="3824"/>
    <s v="6/15/2023"/>
    <s v="Praise"/>
    <s v="Pending"/>
    <s v="3/20/2023"/>
    <n v="-1"/>
    <x v="8"/>
    <x v="0"/>
  </r>
  <r>
    <n v="3825"/>
    <s v="Nancy"/>
    <s v="Anderson"/>
    <n v="47"/>
    <x v="0"/>
    <s v="Address_3825"/>
    <x v="4"/>
    <n v="19458798678"/>
    <s v="nancy.anderson@kag.com"/>
    <x v="1"/>
    <n v="3560.65"/>
    <s v="1/19/2022"/>
    <s v="4/5/2023"/>
    <n v="3825"/>
    <n v="44997"/>
    <x v="0"/>
    <n v="3051.48"/>
    <n v="509.17"/>
    <x v="18"/>
    <n v="3825"/>
    <n v="2085.36"/>
    <x v="1"/>
    <n v="8.7799999999999994"/>
    <n v="48"/>
    <s v="8/4/2022"/>
    <x v="0"/>
    <n v="3825"/>
    <x v="2"/>
    <n v="7363.09"/>
    <n v="633"/>
    <n v="31.65"/>
    <s v="10/1/2023"/>
    <s v="4/19/2023"/>
    <n v="7316"/>
    <n v="3825"/>
    <s v="5/12/2023"/>
    <s v="Suggestion"/>
    <s v="Resolved"/>
    <s v="6/24/2023"/>
    <n v="1"/>
    <x v="11"/>
    <x v="1"/>
  </r>
  <r>
    <n v="3826"/>
    <s v="Christopher"/>
    <s v="Sanchez"/>
    <n v="50"/>
    <x v="0"/>
    <s v="Address_3826"/>
    <x v="2"/>
    <n v="19458798679"/>
    <s v="christopher.sanchez@kag.com"/>
    <x v="0"/>
    <n v="2175.4499999999998"/>
    <s v="12/6/2006"/>
    <s v="3/28/2023"/>
    <n v="3826"/>
    <n v="45101"/>
    <x v="0"/>
    <n v="508.98"/>
    <n v="1666.47"/>
    <x v="72"/>
    <n v="3826"/>
    <n v="7686.13"/>
    <x v="1"/>
    <n v="3.19"/>
    <n v="36"/>
    <s v="11/21/2021"/>
    <x v="1"/>
    <n v="3826"/>
    <x v="0"/>
    <n v="1755.36"/>
    <n v="3691.06"/>
    <n v="184.55"/>
    <s v="7/31/2023"/>
    <s v="12/29/2023"/>
    <n v="1676"/>
    <n v="3826"/>
    <s v="11/27/2023"/>
    <s v="Complaint"/>
    <s v="Resolved"/>
    <s v="8/18/2023"/>
    <n v="1"/>
    <x v="7"/>
    <x v="1"/>
  </r>
  <r>
    <n v="3827"/>
    <s v="Paul"/>
    <s v="Brown"/>
    <n v="22"/>
    <x v="1"/>
    <s v="Address_3827"/>
    <x v="1"/>
    <n v="19458798680"/>
    <s v="paul.brown@kag.com"/>
    <x v="1"/>
    <n v="8867.5499999999993"/>
    <s v="3/1/2012"/>
    <s v="1/13/2023"/>
    <n v="3827"/>
    <n v="45219"/>
    <x v="0"/>
    <n v="4801.6000000000004"/>
    <n v="4065.95"/>
    <x v="7"/>
    <n v="3827"/>
    <n v="9363.26"/>
    <x v="0"/>
    <n v="8.6300000000000008"/>
    <n v="36"/>
    <s v="6/3/2022"/>
    <x v="2"/>
    <n v="3827"/>
    <x v="2"/>
    <n v="5568.84"/>
    <n v="3986.35"/>
    <n v="199.32"/>
    <s v="3/21/2023"/>
    <s v="5/30/2023"/>
    <n v="8501"/>
    <n v="3827"/>
    <s v="7/30/2023"/>
    <s v="Suggestion"/>
    <s v="Pending"/>
    <s v="2/10/2023"/>
    <n v="1"/>
    <x v="8"/>
    <x v="2"/>
  </r>
  <r>
    <n v="3828"/>
    <s v="Joshua"/>
    <s v="Nelson"/>
    <n v="35"/>
    <x v="1"/>
    <s v="Address_3828"/>
    <x v="4"/>
    <n v="19458798681"/>
    <s v="joshua.nelson@kag.com"/>
    <x v="0"/>
    <n v="4200.12"/>
    <s v="2/15/2013"/>
    <s v="12/8/2023"/>
    <n v="3828"/>
    <n v="45276"/>
    <x v="1"/>
    <n v="2652.56"/>
    <n v="6852.68"/>
    <x v="63"/>
    <n v="3828"/>
    <n v="4081.19"/>
    <x v="0"/>
    <n v="3.71"/>
    <n v="24"/>
    <s v="9/16/2021"/>
    <x v="0"/>
    <n v="3828"/>
    <x v="0"/>
    <n v="7615.98"/>
    <n v="1742.26"/>
    <n v="87.11"/>
    <s v="11/6/2023"/>
    <s v="11/19/2023"/>
    <n v="2098"/>
    <n v="3828"/>
    <s v="3/11/2023"/>
    <s v="Complaint"/>
    <s v="Pending"/>
    <s v="11/24/2023"/>
    <n v="1"/>
    <x v="0"/>
    <x v="4"/>
  </r>
  <r>
    <n v="3829"/>
    <s v="Charles"/>
    <s v="Jones"/>
    <n v="63"/>
    <x v="2"/>
    <s v="Address_3829"/>
    <x v="12"/>
    <n v="19458798682"/>
    <s v="charles.jones@kag.com"/>
    <x v="1"/>
    <n v="7548.39"/>
    <s v="10/29/2003"/>
    <s v="7/14/2023"/>
    <n v="3829"/>
    <n v="45135"/>
    <x v="0"/>
    <n v="2164.42"/>
    <n v="5383.97"/>
    <x v="73"/>
    <n v="3829"/>
    <n v="31942.68"/>
    <x v="2"/>
    <n v="1.17"/>
    <n v="12"/>
    <s v="9/23/2020"/>
    <x v="0"/>
    <n v="3829"/>
    <x v="0"/>
    <n v="3591.68"/>
    <n v="42.17"/>
    <n v="2.11"/>
    <s v="6/25/2023"/>
    <s v="8/23/2023"/>
    <n v="5578"/>
    <n v="3829"/>
    <s v="10/31/2023"/>
    <s v="Praise"/>
    <s v="Resolved"/>
    <s v="12/4/2023"/>
    <n v="1"/>
    <x v="2"/>
    <x v="3"/>
  </r>
  <r>
    <n v="3830"/>
    <s v="Linda"/>
    <s v="Wright"/>
    <n v="24"/>
    <x v="0"/>
    <s v="Address_3830"/>
    <x v="22"/>
    <n v="19458798683"/>
    <s v="linda.wright@kag.com"/>
    <x v="0"/>
    <n v="5780.24"/>
    <s v="12/12/2003"/>
    <s v="3/17/2023"/>
    <n v="3830"/>
    <n v="45150"/>
    <x v="1"/>
    <n v="963.68"/>
    <n v="4816.5600000000004"/>
    <x v="42"/>
    <n v="3830"/>
    <n v="12250.39"/>
    <x v="0"/>
    <n v="4.8"/>
    <n v="60"/>
    <s v="7/30/2022"/>
    <x v="0"/>
    <n v="3830"/>
    <x v="2"/>
    <n v="2690.08"/>
    <n v="4336.51"/>
    <n v="216.83"/>
    <s v="12/17/2023"/>
    <s v="10/30/2023"/>
    <n v="1901"/>
    <n v="3830"/>
    <s v="3/4/2023"/>
    <s v="Complaint"/>
    <s v="Resolved"/>
    <s v="9/19/2023"/>
    <n v="1"/>
    <x v="5"/>
    <x v="2"/>
  </r>
  <r>
    <n v="3831"/>
    <s v="Betty"/>
    <s v="Gonzalez"/>
    <n v="46"/>
    <x v="2"/>
    <s v="Address_3831"/>
    <x v="37"/>
    <n v="19458798684"/>
    <s v="betty.gonzalez@kag.com"/>
    <x v="0"/>
    <n v="7565.53"/>
    <s v="11/20/2007"/>
    <s v="8/17/2023"/>
    <n v="3831"/>
    <n v="44945"/>
    <x v="0"/>
    <n v="4754.71"/>
    <n v="12320.24"/>
    <x v="35"/>
    <n v="3831"/>
    <n v="29256.82"/>
    <x v="1"/>
    <n v="1.36"/>
    <n v="36"/>
    <s v="7/23/2021"/>
    <x v="2"/>
    <n v="3831"/>
    <x v="1"/>
    <n v="7081.31"/>
    <n v="454.45"/>
    <n v="22.72"/>
    <s v="6/2/2023"/>
    <s v="2/7/2023"/>
    <n v="7433"/>
    <n v="3831"/>
    <s v="12/13/2023"/>
    <s v="Praise"/>
    <s v="Pending"/>
    <s v="5/22/2023"/>
    <n v="1"/>
    <x v="3"/>
    <x v="1"/>
  </r>
  <r>
    <n v="3832"/>
    <s v="Robert"/>
    <s v="Martinez"/>
    <n v="64"/>
    <x v="0"/>
    <s v="Address_3832"/>
    <x v="12"/>
    <n v="19458798685"/>
    <s v="robert.martinez@kag.com"/>
    <x v="1"/>
    <n v="3277.01"/>
    <s v="4/30/2019"/>
    <s v="6/8/2023"/>
    <n v="3832"/>
    <n v="45143"/>
    <x v="2"/>
    <n v="2242.5100000000002"/>
    <n v="1034.5"/>
    <x v="4"/>
    <n v="3832"/>
    <n v="39348"/>
    <x v="1"/>
    <n v="2.87"/>
    <n v="48"/>
    <s v="11/17/2020"/>
    <x v="1"/>
    <n v="3832"/>
    <x v="1"/>
    <n v="8009.99"/>
    <n v="765.9"/>
    <n v="38.299999999999997"/>
    <s v="3/18/2023"/>
    <s v="10/16/2023"/>
    <n v="4049"/>
    <n v="3832"/>
    <s v="1/24/2023"/>
    <s v="Praise"/>
    <s v="Pending"/>
    <s v="8/28/2023"/>
    <n v="1"/>
    <x v="5"/>
    <x v="3"/>
  </r>
  <r>
    <n v="3833"/>
    <s v="Thomas"/>
    <s v="Hernandez"/>
    <n v="26"/>
    <x v="2"/>
    <s v="Address_3833"/>
    <x v="31"/>
    <n v="19458798686"/>
    <s v="thomas.hernandez@kag.com"/>
    <x v="1"/>
    <n v="7544.89"/>
    <s v="12/26/2011"/>
    <s v="11/29/2023"/>
    <n v="3833"/>
    <n v="45019"/>
    <x v="2"/>
    <n v="597.75"/>
    <n v="6947.14"/>
    <x v="30"/>
    <n v="3833"/>
    <n v="21017.9"/>
    <x v="0"/>
    <n v="5.31"/>
    <n v="12"/>
    <s v="11/8/2020"/>
    <x v="0"/>
    <n v="3833"/>
    <x v="1"/>
    <n v="4607.2299999999996"/>
    <n v="1233.8399999999999"/>
    <n v="61.69"/>
    <s v="7/29/2023"/>
    <s v="11/29/2023"/>
    <n v="205"/>
    <n v="3833"/>
    <s v="9/12/2023"/>
    <s v="Complaint"/>
    <s v="Pending"/>
    <s v="7/12/2023"/>
    <n v="1"/>
    <x v="1"/>
    <x v="4"/>
  </r>
  <r>
    <n v="3834"/>
    <s v="Paul"/>
    <s v="Moore"/>
    <n v="64"/>
    <x v="2"/>
    <s v="Address_3834"/>
    <x v="16"/>
    <n v="19458798687"/>
    <s v="paul.moore@kag.com"/>
    <x v="1"/>
    <n v="7920.69"/>
    <s v="6/20/2003"/>
    <s v="1/23/2023"/>
    <n v="3834"/>
    <n v="44979"/>
    <x v="2"/>
    <n v="3075.68"/>
    <n v="4845.01"/>
    <x v="74"/>
    <n v="3834"/>
    <n v="38673.660000000003"/>
    <x v="0"/>
    <n v="1.35"/>
    <n v="60"/>
    <s v="3/19/2020"/>
    <x v="1"/>
    <n v="3834"/>
    <x v="2"/>
    <n v="3162.67"/>
    <n v="3178.16"/>
    <n v="158.91"/>
    <s v="10/14/2023"/>
    <s v="2/18/2023"/>
    <n v="7529"/>
    <n v="3834"/>
    <s v="12/1/2023"/>
    <s v="Suggestion"/>
    <s v="Pending"/>
    <s v="4/15/2023"/>
    <n v="1"/>
    <x v="9"/>
    <x v="3"/>
  </r>
  <r>
    <n v="3835"/>
    <s v="Margaret"/>
    <s v="King"/>
    <n v="65"/>
    <x v="1"/>
    <s v="Address_3835"/>
    <x v="13"/>
    <n v="19458798688"/>
    <s v="margaret.king@kag.com"/>
    <x v="0"/>
    <n v="1132.3699999999999"/>
    <s v="10/4/2011"/>
    <s v="7/24/2023"/>
    <n v="3835"/>
    <n v="45001"/>
    <x v="2"/>
    <n v="1757.26"/>
    <n v="-624.89"/>
    <x v="13"/>
    <n v="3835"/>
    <n v="39115.56"/>
    <x v="0"/>
    <n v="1.3"/>
    <n v="60"/>
    <s v="7/29/2022"/>
    <x v="1"/>
    <n v="3835"/>
    <x v="1"/>
    <n v="9477.4"/>
    <n v="1747.43"/>
    <n v="87.37"/>
    <s v="10/3/2023"/>
    <s v="6/29/2023"/>
    <n v="197"/>
    <n v="3835"/>
    <s v="6/22/2023"/>
    <s v="Suggestion"/>
    <s v="Resolved"/>
    <s v="12/2/2023"/>
    <n v="1"/>
    <x v="11"/>
    <x v="3"/>
  </r>
  <r>
    <n v="3836"/>
    <s v="Christopher"/>
    <s v="Hill"/>
    <n v="58"/>
    <x v="0"/>
    <s v="Address_3836"/>
    <x v="27"/>
    <n v="19458798689"/>
    <s v="christopher.hill@kag.com"/>
    <x v="0"/>
    <n v="1005.49"/>
    <s v="10/8/2007"/>
    <s v="11/22/2023"/>
    <n v="3836"/>
    <n v="45058"/>
    <x v="1"/>
    <n v="4041.9"/>
    <n v="-3036.41"/>
    <x v="72"/>
    <n v="3836"/>
    <n v="13907.73"/>
    <x v="2"/>
    <n v="2.4"/>
    <n v="60"/>
    <s v="9/2/2020"/>
    <x v="0"/>
    <n v="3836"/>
    <x v="2"/>
    <n v="5826.37"/>
    <n v="227.49"/>
    <n v="11.37"/>
    <s v="12/15/2023"/>
    <s v="3/2/2023"/>
    <n v="9080"/>
    <n v="3836"/>
    <s v="12/24/2023"/>
    <s v="Suggestion"/>
    <s v="Resolved"/>
    <s v="1/22/2023"/>
    <n v="1"/>
    <x v="10"/>
    <x v="1"/>
  </r>
  <r>
    <n v="3837"/>
    <s v="Anthony"/>
    <s v="Green"/>
    <n v="24"/>
    <x v="1"/>
    <s v="Address_3837"/>
    <x v="0"/>
    <n v="19458798690"/>
    <s v="anthony.green@kag.com"/>
    <x v="1"/>
    <n v="9856.41"/>
    <s v="11/1/2011"/>
    <s v="8/28/2023"/>
    <n v="3837"/>
    <n v="44972"/>
    <x v="2"/>
    <n v="2731.87"/>
    <n v="12588.28"/>
    <x v="83"/>
    <n v="3837"/>
    <n v="1771.49"/>
    <x v="1"/>
    <n v="5.16"/>
    <n v="36"/>
    <s v="1/18/2022"/>
    <x v="2"/>
    <n v="3837"/>
    <x v="2"/>
    <n v="5412.03"/>
    <n v="3799.47"/>
    <n v="189.97"/>
    <s v="10/14/2023"/>
    <s v="9/13/2023"/>
    <n v="1686"/>
    <n v="3837"/>
    <s v="7/12/2023"/>
    <s v="Suggestion"/>
    <s v="Pending"/>
    <s v="5/5/2023"/>
    <n v="1"/>
    <x v="9"/>
    <x v="2"/>
  </r>
  <r>
    <n v="3838"/>
    <s v="Kimberly"/>
    <s v="Adams"/>
    <n v="24"/>
    <x v="1"/>
    <s v="Address_3838"/>
    <x v="24"/>
    <n v="19458798691"/>
    <s v="kimberly.adams@kag.com"/>
    <x v="0"/>
    <n v="1267.74"/>
    <s v="3/21/2013"/>
    <s v="11/10/2023"/>
    <n v="3838"/>
    <n v="44962"/>
    <x v="2"/>
    <n v="537.44000000000005"/>
    <n v="1805.18"/>
    <x v="1"/>
    <n v="3838"/>
    <n v="6060.81"/>
    <x v="1"/>
    <n v="9.77"/>
    <n v="24"/>
    <s v="6/17/2021"/>
    <x v="2"/>
    <n v="3838"/>
    <x v="0"/>
    <n v="7576.58"/>
    <n v="2768.49"/>
    <n v="138.41999999999999"/>
    <s v="5/21/2023"/>
    <s v="8/13/2023"/>
    <n v="6209"/>
    <n v="3838"/>
    <s v="3/19/2023"/>
    <s v="Praise"/>
    <s v="Resolved"/>
    <s v="8/20/2023"/>
    <n v="1"/>
    <x v="9"/>
    <x v="2"/>
  </r>
  <r>
    <n v="3839"/>
    <s v="William"/>
    <s v="Roberts"/>
    <n v="66"/>
    <x v="1"/>
    <s v="Address_3839"/>
    <x v="13"/>
    <n v="19458798692"/>
    <s v="william.roberts@kag.com"/>
    <x v="0"/>
    <n v="6879.92"/>
    <s v="12/26/2007"/>
    <s v="7/14/2023"/>
    <n v="3839"/>
    <n v="45058"/>
    <x v="1"/>
    <n v="3755.52"/>
    <n v="10635.44"/>
    <x v="78"/>
    <n v="3839"/>
    <n v="41352.660000000003"/>
    <x v="0"/>
    <n v="1.84"/>
    <n v="60"/>
    <s v="9/18/2020"/>
    <x v="2"/>
    <n v="3839"/>
    <x v="1"/>
    <n v="9064.93"/>
    <n v="4151.09"/>
    <n v="207.55"/>
    <s v="3/15/2023"/>
    <s v="6/27/2023"/>
    <n v="2904"/>
    <n v="3839"/>
    <s v="9/14/2023"/>
    <s v="Complaint"/>
    <s v="Resolved"/>
    <s v="12/19/2023"/>
    <n v="1"/>
    <x v="10"/>
    <x v="3"/>
  </r>
  <r>
    <n v="3840"/>
    <s v="Brian"/>
    <s v="Thompson"/>
    <n v="60"/>
    <x v="0"/>
    <s v="Address_3840"/>
    <x v="22"/>
    <n v="19458798693"/>
    <s v="brian.thompson@kag.com"/>
    <x v="0"/>
    <n v="7503.35"/>
    <s v="8/15/2000"/>
    <s v="7/18/2023"/>
    <n v="3840"/>
    <n v="45056"/>
    <x v="0"/>
    <n v="1530.29"/>
    <n v="9033.64"/>
    <x v="0"/>
    <n v="3840"/>
    <n v="20860.060000000001"/>
    <x v="2"/>
    <n v="6.6"/>
    <n v="60"/>
    <s v="10/20/2022"/>
    <x v="0"/>
    <n v="3840"/>
    <x v="1"/>
    <n v="3751.59"/>
    <n v="329.08"/>
    <n v="16.45"/>
    <s v="9/12/2023"/>
    <s v="2/19/2023"/>
    <n v="3356"/>
    <n v="3840"/>
    <s v="3/13/2023"/>
    <s v="Complaint"/>
    <s v="Pending"/>
    <s v="8/28/2023"/>
    <n v="1"/>
    <x v="10"/>
    <x v="1"/>
  </r>
  <r>
    <n v="3841"/>
    <s v="Timothy"/>
    <s v="Miller"/>
    <n v="23"/>
    <x v="2"/>
    <s v="Address_3841"/>
    <x v="38"/>
    <n v="19458798694"/>
    <s v="timothy.miller@kag.com"/>
    <x v="0"/>
    <n v="728.76"/>
    <s v="7/13/2006"/>
    <s v="5/18/2023"/>
    <n v="3841"/>
    <n v="45093"/>
    <x v="1"/>
    <n v="2047.14"/>
    <n v="2775.9"/>
    <x v="37"/>
    <n v="3841"/>
    <n v="42115.7"/>
    <x v="2"/>
    <n v="5.47"/>
    <n v="48"/>
    <s v="11/11/2022"/>
    <x v="1"/>
    <n v="3841"/>
    <x v="0"/>
    <n v="8316"/>
    <n v="4757.01"/>
    <n v="237.85"/>
    <s v="8/24/2023"/>
    <s v="11/10/2023"/>
    <n v="1793"/>
    <n v="3841"/>
    <s v="10/6/2023"/>
    <s v="Complaint"/>
    <s v="Resolved"/>
    <s v="3/23/2023"/>
    <n v="1"/>
    <x v="7"/>
    <x v="2"/>
  </r>
  <r>
    <n v="3842"/>
    <s v="Barbara"/>
    <s v="Hill"/>
    <n v="63"/>
    <x v="2"/>
    <s v="Address_3842"/>
    <x v="19"/>
    <n v="19458798695"/>
    <s v="barbara.hill@kag.com"/>
    <x v="0"/>
    <n v="7490.46"/>
    <s v="11/18/2012"/>
    <s v="8/11/2023"/>
    <n v="3842"/>
    <n v="45169"/>
    <x v="0"/>
    <n v="3880.46"/>
    <n v="11370.92"/>
    <x v="91"/>
    <n v="3842"/>
    <n v="27828.2"/>
    <x v="0"/>
    <n v="1.54"/>
    <n v="60"/>
    <s v="1/23/2020"/>
    <x v="2"/>
    <n v="3842"/>
    <x v="2"/>
    <n v="9400.69"/>
    <n v="514.4"/>
    <n v="25.72"/>
    <s v="12/10/2023"/>
    <s v="8/9/2023"/>
    <n v="2890"/>
    <n v="3842"/>
    <s v="12/17/2023"/>
    <s v="Suggestion"/>
    <s v="Pending"/>
    <s v="6/1/2023"/>
    <n v="1"/>
    <x v="5"/>
    <x v="3"/>
  </r>
  <r>
    <n v="3843"/>
    <s v="Charles"/>
    <s v="Williams"/>
    <n v="64"/>
    <x v="0"/>
    <s v="Address_3843"/>
    <x v="11"/>
    <n v="19458798696"/>
    <s v="charles.williams@kag.com"/>
    <x v="1"/>
    <n v="4253.2"/>
    <s v="4/1/2005"/>
    <s v="11/20/2023"/>
    <n v="3843"/>
    <n v="45151"/>
    <x v="2"/>
    <n v="541.20000000000005"/>
    <n v="3712"/>
    <x v="30"/>
    <n v="3843"/>
    <n v="10672.37"/>
    <x v="1"/>
    <n v="1.31"/>
    <n v="12"/>
    <s v="12/23/2022"/>
    <x v="1"/>
    <n v="3843"/>
    <x v="0"/>
    <n v="9656.01"/>
    <n v="2789.82"/>
    <n v="139.49"/>
    <s v="12/13/2023"/>
    <s v="7/21/2023"/>
    <n v="9587"/>
    <n v="3843"/>
    <s v="1/22/2023"/>
    <s v="Praise"/>
    <s v="Pending"/>
    <s v="10/31/2023"/>
    <n v="1"/>
    <x v="5"/>
    <x v="3"/>
  </r>
  <r>
    <n v="3844"/>
    <s v="William"/>
    <s v="Lopez"/>
    <n v="57"/>
    <x v="0"/>
    <s v="Address_3844"/>
    <x v="33"/>
    <n v="19458798697"/>
    <s v="william.lopez@kag.com"/>
    <x v="1"/>
    <n v="2819.27"/>
    <s v="4/23/2000"/>
    <s v="11/22/2023"/>
    <n v="3844"/>
    <n v="45226"/>
    <x v="1"/>
    <n v="4889.12"/>
    <n v="-2069.85"/>
    <x v="56"/>
    <n v="3844"/>
    <n v="35899.629999999997"/>
    <x v="2"/>
    <n v="3"/>
    <n v="24"/>
    <s v="7/13/2020"/>
    <x v="0"/>
    <n v="3844"/>
    <x v="0"/>
    <n v="7189.85"/>
    <n v="2600.54"/>
    <n v="130.03"/>
    <s v="8/28/2023"/>
    <s v="3/16/2023"/>
    <n v="6083"/>
    <n v="3844"/>
    <s v="6/26/2023"/>
    <s v="Suggestion"/>
    <s v="Pending"/>
    <s v="2/9/2023"/>
    <n v="1"/>
    <x v="8"/>
    <x v="1"/>
  </r>
  <r>
    <n v="3845"/>
    <s v="Joshua"/>
    <s v="Miller"/>
    <n v="44"/>
    <x v="2"/>
    <s v="Address_3845"/>
    <x v="22"/>
    <n v="19458798698"/>
    <s v="joshua.miller@kag.com"/>
    <x v="0"/>
    <n v="6686.77"/>
    <s v="11/21/2005"/>
    <s v="12/4/2023"/>
    <n v="3845"/>
    <n v="45017"/>
    <x v="0"/>
    <n v="3513.41"/>
    <n v="10200.18"/>
    <x v="40"/>
    <n v="3845"/>
    <n v="28351.13"/>
    <x v="0"/>
    <n v="7.16"/>
    <n v="24"/>
    <s v="1/20/2020"/>
    <x v="1"/>
    <n v="3845"/>
    <x v="1"/>
    <n v="7937.73"/>
    <n v="4460.6899999999996"/>
    <n v="223.03"/>
    <s v="5/4/2023"/>
    <s v="6/25/2023"/>
    <n v="776"/>
    <n v="3845"/>
    <s v="10/8/2023"/>
    <s v="Complaint"/>
    <s v="Pending"/>
    <s v="6/24/2023"/>
    <n v="1"/>
    <x v="1"/>
    <x v="0"/>
  </r>
  <r>
    <n v="3846"/>
    <s v="Betty"/>
    <s v="Carter"/>
    <n v="21"/>
    <x v="2"/>
    <s v="Address_3846"/>
    <x v="21"/>
    <n v="19458798699"/>
    <s v="betty.carter@kag.com"/>
    <x v="1"/>
    <n v="8347.93"/>
    <s v="3/3/2001"/>
    <s v="8/3/2023"/>
    <n v="3846"/>
    <n v="45272"/>
    <x v="1"/>
    <n v="971.04"/>
    <n v="9318.9699999999993"/>
    <x v="48"/>
    <n v="3846"/>
    <n v="18238.46"/>
    <x v="1"/>
    <n v="9.66"/>
    <n v="60"/>
    <s v="9/8/2020"/>
    <x v="0"/>
    <n v="3846"/>
    <x v="1"/>
    <n v="8582.57"/>
    <n v="2809.59"/>
    <n v="140.47999999999999"/>
    <s v="12/27/2023"/>
    <s v="5/10/2023"/>
    <n v="5089"/>
    <n v="3846"/>
    <s v="5/1/2023"/>
    <s v="Complaint"/>
    <s v="Resolved"/>
    <s v="12/17/2023"/>
    <n v="1"/>
    <x v="0"/>
    <x v="2"/>
  </r>
  <r>
    <n v="3847"/>
    <s v="Robert"/>
    <s v="Sanchez"/>
    <n v="18"/>
    <x v="1"/>
    <s v="Address_3847"/>
    <x v="13"/>
    <n v="19458798700"/>
    <s v="robert.sanchez@kag.com"/>
    <x v="0"/>
    <n v="5770.67"/>
    <s v="8/3/2012"/>
    <s v="1/8/2023"/>
    <n v="3847"/>
    <n v="45290"/>
    <x v="0"/>
    <n v="300.04000000000002"/>
    <n v="6070.71"/>
    <x v="65"/>
    <n v="3847"/>
    <n v="5298.13"/>
    <x v="1"/>
    <n v="6"/>
    <n v="36"/>
    <s v="1/21/2022"/>
    <x v="1"/>
    <n v="3847"/>
    <x v="2"/>
    <n v="8131.33"/>
    <n v="1393.3"/>
    <n v="69.67"/>
    <s v="11/12/2023"/>
    <s v="7/24/2023"/>
    <n v="4017"/>
    <n v="3847"/>
    <s v="4/1/2023"/>
    <s v="Suggestion"/>
    <s v="Resolved"/>
    <s v="5/14/2023"/>
    <n v="1"/>
    <x v="0"/>
    <x v="2"/>
  </r>
  <r>
    <n v="3848"/>
    <s v="Thomas"/>
    <s v="Allen"/>
    <n v="23"/>
    <x v="2"/>
    <s v="Address_3848"/>
    <x v="18"/>
    <n v="19458798701"/>
    <s v="thomas.allen@kag.com"/>
    <x v="0"/>
    <n v="8719.2099999999991"/>
    <s v="10/3/2016"/>
    <s v="8/4/2023"/>
    <n v="3848"/>
    <n v="45223"/>
    <x v="2"/>
    <n v="2727.23"/>
    <n v="5991.98"/>
    <x v="53"/>
    <n v="3848"/>
    <n v="6012.62"/>
    <x v="0"/>
    <n v="1.41"/>
    <n v="36"/>
    <s v="5/30/2022"/>
    <x v="0"/>
    <n v="3848"/>
    <x v="2"/>
    <n v="2684.48"/>
    <n v="859.39"/>
    <n v="42.97"/>
    <s v="10/13/2023"/>
    <s v="2/15/2023"/>
    <n v="5792"/>
    <n v="3848"/>
    <s v="11/20/2023"/>
    <s v="Complaint"/>
    <s v="Pending"/>
    <s v="5/4/2023"/>
    <n v="1"/>
    <x v="8"/>
    <x v="2"/>
  </r>
  <r>
    <n v="3849"/>
    <s v="Sarah"/>
    <s v="Torres"/>
    <n v="48"/>
    <x v="1"/>
    <s v="Address_3849"/>
    <x v="36"/>
    <n v="19458798702"/>
    <s v="sarah.torres@kag.com"/>
    <x v="1"/>
    <n v="321.32"/>
    <s v="4/1/2009"/>
    <s v="10/11/2023"/>
    <n v="3849"/>
    <n v="45048"/>
    <x v="2"/>
    <n v="1902.5"/>
    <n v="-1581.18"/>
    <x v="33"/>
    <n v="3849"/>
    <n v="10237.07"/>
    <x v="1"/>
    <n v="3.32"/>
    <n v="60"/>
    <s v="10/1/2021"/>
    <x v="1"/>
    <n v="3849"/>
    <x v="0"/>
    <n v="1020.43"/>
    <n v="1298.32"/>
    <n v="64.92"/>
    <s v="12/22/2023"/>
    <s v="2/11/2023"/>
    <n v="7841"/>
    <n v="3849"/>
    <s v="11/17/2023"/>
    <s v="Praise"/>
    <s v="Resolved"/>
    <s v="4/30/2023"/>
    <n v="1"/>
    <x v="10"/>
    <x v="1"/>
  </r>
  <r>
    <n v="3850"/>
    <s v="Kenneth"/>
    <s v="Mitchell"/>
    <n v="18"/>
    <x v="2"/>
    <s v="Address_3850"/>
    <x v="27"/>
    <n v="19458798703"/>
    <s v="kenneth.mitchell@kag.com"/>
    <x v="0"/>
    <n v="7412.19"/>
    <s v="4/28/2005"/>
    <s v="9/12/2023"/>
    <n v="3850"/>
    <n v="45285"/>
    <x v="2"/>
    <n v="157.22999999999999"/>
    <n v="7569.42"/>
    <x v="50"/>
    <n v="3850"/>
    <n v="33973.620000000003"/>
    <x v="2"/>
    <n v="9.48"/>
    <n v="60"/>
    <s v="7/28/2022"/>
    <x v="0"/>
    <n v="3850"/>
    <x v="0"/>
    <n v="6164.26"/>
    <n v="1351.63"/>
    <n v="67.58"/>
    <s v="12/30/2023"/>
    <s v="9/22/2023"/>
    <n v="598"/>
    <n v="3850"/>
    <s v="6/30/2023"/>
    <s v="Praise"/>
    <s v="Resolved"/>
    <s v="9/30/2023"/>
    <n v="1"/>
    <x v="0"/>
    <x v="2"/>
  </r>
  <r>
    <n v="3851"/>
    <s v="Melissa"/>
    <s v="Anderson"/>
    <n v="22"/>
    <x v="2"/>
    <s v="Address_3851"/>
    <x v="24"/>
    <n v="19458798704"/>
    <s v="melissa.anderson@kag.com"/>
    <x v="1"/>
    <n v="1777.08"/>
    <s v="8/14/2002"/>
    <s v="11/19/2023"/>
    <n v="3851"/>
    <n v="45279"/>
    <x v="0"/>
    <n v="3050"/>
    <n v="4827.08"/>
    <x v="48"/>
    <n v="3851"/>
    <n v="36670.6"/>
    <x v="1"/>
    <n v="1.1100000000000001"/>
    <n v="36"/>
    <s v="7/29/2020"/>
    <x v="1"/>
    <n v="3851"/>
    <x v="2"/>
    <n v="6624.02"/>
    <n v="1057.9100000000001"/>
    <n v="52.9"/>
    <s v="8/15/2023"/>
    <s v="6/29/2023"/>
    <n v="9781"/>
    <n v="3851"/>
    <s v="4/11/2023"/>
    <s v="Suggestion"/>
    <s v="Pending"/>
    <s v="10/17/2023"/>
    <n v="1"/>
    <x v="0"/>
    <x v="2"/>
  </r>
  <r>
    <n v="3852"/>
    <s v="Barbara"/>
    <s v="Johnson"/>
    <n v="36"/>
    <x v="2"/>
    <s v="Address_3852"/>
    <x v="24"/>
    <n v="19458798705"/>
    <s v="barbara.johnson@kag.com"/>
    <x v="1"/>
    <n v="2932.13"/>
    <s v="10/28/2022"/>
    <s v="7/24/2023"/>
    <n v="3852"/>
    <n v="45220"/>
    <x v="2"/>
    <n v="1550.65"/>
    <n v="1381.48"/>
    <x v="42"/>
    <n v="3852"/>
    <n v="31914.880000000001"/>
    <x v="2"/>
    <n v="6.42"/>
    <n v="60"/>
    <s v="6/20/2021"/>
    <x v="2"/>
    <n v="3852"/>
    <x v="2"/>
    <n v="3032.48"/>
    <n v="1169.81"/>
    <n v="58.49"/>
    <s v="1/3/2023"/>
    <s v="1/19/2023"/>
    <n v="9125"/>
    <n v="3852"/>
    <s v="2/11/2023"/>
    <s v="Complaint"/>
    <s v="Pending"/>
    <s v="12/23/2023"/>
    <n v="1"/>
    <x v="8"/>
    <x v="0"/>
  </r>
  <r>
    <n v="3853"/>
    <s v="Jennifer"/>
    <s v="Green"/>
    <n v="22"/>
    <x v="1"/>
    <s v="Address_3853"/>
    <x v="15"/>
    <n v="19458798706"/>
    <s v="jennifer.green@kag.com"/>
    <x v="1"/>
    <n v="5765.3"/>
    <s v="7/24/2015"/>
    <s v="6/10/2023"/>
    <n v="3853"/>
    <n v="45119"/>
    <x v="1"/>
    <n v="1616.69"/>
    <n v="4148.6099999999997"/>
    <x v="17"/>
    <n v="3853"/>
    <n v="17526.150000000001"/>
    <x v="2"/>
    <n v="2.61"/>
    <n v="48"/>
    <s v="8/28/2020"/>
    <x v="0"/>
    <n v="3853"/>
    <x v="1"/>
    <n v="2686.49"/>
    <n v="4285.25"/>
    <n v="214.26"/>
    <s v="12/10/2023"/>
    <s v="10/19/2023"/>
    <n v="1078"/>
    <n v="3853"/>
    <s v="10/3/2023"/>
    <s v="Suggestion"/>
    <s v="Pending"/>
    <s v="3/25/2023"/>
    <n v="1"/>
    <x v="2"/>
    <x v="2"/>
  </r>
  <r>
    <n v="3854"/>
    <s v="Thomas"/>
    <s v="Miller"/>
    <n v="22"/>
    <x v="1"/>
    <s v="Address_3854"/>
    <x v="3"/>
    <n v="19458798707"/>
    <s v="thomas.miller@kag.com"/>
    <x v="1"/>
    <n v="2817.01"/>
    <s v="8/6/2021"/>
    <s v="4/24/2023"/>
    <n v="3854"/>
    <n v="45040"/>
    <x v="0"/>
    <n v="819.24"/>
    <n v="1997.77"/>
    <x v="49"/>
    <n v="3854"/>
    <n v="22583.03"/>
    <x v="0"/>
    <n v="1.6"/>
    <n v="48"/>
    <s v="12/22/2021"/>
    <x v="2"/>
    <n v="3854"/>
    <x v="1"/>
    <n v="5790.48"/>
    <n v="4353.1000000000004"/>
    <n v="217.66"/>
    <s v="3/30/2023"/>
    <s v="6/15/2023"/>
    <n v="704"/>
    <n v="3854"/>
    <s v="1/16/2023"/>
    <s v="Praise"/>
    <s v="Resolved"/>
    <s v="11/20/2023"/>
    <n v="1"/>
    <x v="1"/>
    <x v="2"/>
  </r>
  <r>
    <n v="3855"/>
    <s v="Christopher"/>
    <s v="Young"/>
    <n v="66"/>
    <x v="2"/>
    <s v="Address_3855"/>
    <x v="25"/>
    <n v="19458798708"/>
    <s v="christopher.young@kag.com"/>
    <x v="0"/>
    <n v="1764.72"/>
    <s v="4/28/2018"/>
    <s v="9/2/2023"/>
    <n v="3855"/>
    <n v="44937"/>
    <x v="1"/>
    <n v="710.49"/>
    <n v="1054.23"/>
    <x v="72"/>
    <n v="3855"/>
    <n v="35768.43"/>
    <x v="0"/>
    <n v="3.29"/>
    <n v="60"/>
    <s v="2/2/2021"/>
    <x v="0"/>
    <n v="3855"/>
    <x v="0"/>
    <n v="9038.6"/>
    <n v="2654.95"/>
    <n v="132.75"/>
    <s v="9/16/2023"/>
    <s v="3/1/2023"/>
    <n v="6455"/>
    <n v="3855"/>
    <s v="11/16/2023"/>
    <s v="Complaint"/>
    <s v="Pending"/>
    <s v="10/7/2023"/>
    <n v="1"/>
    <x v="3"/>
    <x v="3"/>
  </r>
  <r>
    <n v="3856"/>
    <s v="Sandra"/>
    <s v="Brown"/>
    <n v="48"/>
    <x v="1"/>
    <s v="Address_3856"/>
    <x v="7"/>
    <n v="19458798709"/>
    <s v="sandra.brown@kag.com"/>
    <x v="0"/>
    <n v="8866.43"/>
    <s v="4/1/2006"/>
    <s v="12/2/2023"/>
    <n v="3856"/>
    <n v="45113"/>
    <x v="0"/>
    <n v="730.27"/>
    <n v="9596.7000000000007"/>
    <x v="30"/>
    <n v="3856"/>
    <n v="33332.9"/>
    <x v="1"/>
    <n v="9.43"/>
    <n v="36"/>
    <s v="1/31/2022"/>
    <x v="0"/>
    <n v="3856"/>
    <x v="2"/>
    <n v="2690.24"/>
    <n v="4574.49"/>
    <n v="228.72"/>
    <s v="10/3/2023"/>
    <s v="4/2/2023"/>
    <n v="686"/>
    <n v="3856"/>
    <s v="2/18/2023"/>
    <s v="Praise"/>
    <s v="Pending"/>
    <s v="6/20/2023"/>
    <n v="1"/>
    <x v="2"/>
    <x v="1"/>
  </r>
  <r>
    <n v="3857"/>
    <s v="Deborah"/>
    <s v="Martin"/>
    <n v="61"/>
    <x v="1"/>
    <s v="Address_3857"/>
    <x v="14"/>
    <n v="19458798710"/>
    <s v="deborah.martin@kag.com"/>
    <x v="0"/>
    <n v="9076.56"/>
    <s v="9/4/2016"/>
    <s v="7/22/2023"/>
    <n v="3857"/>
    <n v="45004"/>
    <x v="0"/>
    <n v="4431.4399999999996"/>
    <n v="4645.12"/>
    <x v="83"/>
    <n v="3857"/>
    <n v="38877.660000000003"/>
    <x v="2"/>
    <n v="7.86"/>
    <n v="48"/>
    <s v="5/3/2021"/>
    <x v="2"/>
    <n v="3857"/>
    <x v="1"/>
    <n v="8875.15"/>
    <n v="2523.84"/>
    <n v="126.19"/>
    <s v="10/8/2023"/>
    <s v="7/9/2023"/>
    <n v="2001"/>
    <n v="3857"/>
    <s v="7/12/2023"/>
    <s v="Suggestion"/>
    <s v="Resolved"/>
    <s v="5/30/2023"/>
    <n v="1"/>
    <x v="11"/>
    <x v="3"/>
  </r>
  <r>
    <n v="3858"/>
    <s v="Amanda"/>
    <s v="Roberts"/>
    <n v="24"/>
    <x v="1"/>
    <s v="Address_3858"/>
    <x v="24"/>
    <n v="19458798711"/>
    <s v="amanda.roberts@kag.com"/>
    <x v="0"/>
    <n v="460.08"/>
    <s v="9/18/2015"/>
    <s v="8/5/2023"/>
    <n v="3858"/>
    <n v="44996"/>
    <x v="1"/>
    <n v="2670.06"/>
    <n v="-2209.98"/>
    <x v="79"/>
    <n v="3858"/>
    <n v="12815.74"/>
    <x v="2"/>
    <n v="2.54"/>
    <n v="36"/>
    <s v="4/29/2021"/>
    <x v="1"/>
    <n v="3858"/>
    <x v="2"/>
    <n v="8766.94"/>
    <n v="2999.19"/>
    <n v="149.96"/>
    <s v="10/20/2023"/>
    <s v="7/29/2023"/>
    <n v="1080"/>
    <n v="3858"/>
    <s v="12/5/2023"/>
    <s v="Complaint"/>
    <s v="Resolved"/>
    <s v="2/18/2023"/>
    <n v="1"/>
    <x v="11"/>
    <x v="2"/>
  </r>
  <r>
    <n v="3859"/>
    <s v="Amanda"/>
    <s v="Scott"/>
    <n v="32"/>
    <x v="1"/>
    <s v="Address_3859"/>
    <x v="36"/>
    <n v="19458798712"/>
    <s v="amanda.scott@kag.com"/>
    <x v="0"/>
    <n v="5051.2"/>
    <s v="5/31/2006"/>
    <s v="5/25/2023"/>
    <n v="3859"/>
    <n v="45225"/>
    <x v="2"/>
    <n v="2352.44"/>
    <n v="2698.76"/>
    <x v="1"/>
    <n v="3859"/>
    <n v="1219.96"/>
    <x v="2"/>
    <n v="1.59"/>
    <n v="60"/>
    <s v="6/5/2021"/>
    <x v="1"/>
    <n v="3859"/>
    <x v="0"/>
    <n v="3253.03"/>
    <n v="4969.99"/>
    <n v="248.5"/>
    <s v="9/30/2023"/>
    <s v="4/8/2023"/>
    <n v="1797"/>
    <n v="3859"/>
    <s v="6/16/2023"/>
    <s v="Praise"/>
    <s v="Resolved"/>
    <s v="4/1/2023"/>
    <n v="1"/>
    <x v="8"/>
    <x v="4"/>
  </r>
  <r>
    <n v="3860"/>
    <s v="Emily"/>
    <s v="Young"/>
    <n v="68"/>
    <x v="0"/>
    <s v="Address_3860"/>
    <x v="12"/>
    <n v="19458798713"/>
    <s v="emily.young@kag.com"/>
    <x v="1"/>
    <n v="2116.42"/>
    <s v="6/26/2007"/>
    <s v="5/14/2023"/>
    <n v="3860"/>
    <n v="45030"/>
    <x v="1"/>
    <n v="3525.29"/>
    <n v="-1408.87"/>
    <x v="17"/>
    <n v="3860"/>
    <n v="14055.66"/>
    <x v="2"/>
    <n v="5.44"/>
    <n v="60"/>
    <s v="8/20/2022"/>
    <x v="1"/>
    <n v="3860"/>
    <x v="0"/>
    <n v="8179.41"/>
    <n v="1866.15"/>
    <n v="93.31"/>
    <s v="10/10/2023"/>
    <s v="3/3/2023"/>
    <n v="4226"/>
    <n v="3860"/>
    <s v="7/23/2023"/>
    <s v="Complaint"/>
    <s v="Resolved"/>
    <s v="4/26/2023"/>
    <n v="-1"/>
    <x v="1"/>
    <x v="3"/>
  </r>
  <r>
    <n v="3861"/>
    <s v="Jennifer"/>
    <s v="Ramirez"/>
    <n v="30"/>
    <x v="1"/>
    <s v="Address_3861"/>
    <x v="28"/>
    <n v="19458798714"/>
    <s v="jennifer.ramirez@kag.com"/>
    <x v="0"/>
    <n v="8647.75"/>
    <s v="5/4/2014"/>
    <s v="6/23/2023"/>
    <n v="3861"/>
    <n v="45271"/>
    <x v="2"/>
    <n v="1605.64"/>
    <n v="10253.39"/>
    <x v="23"/>
    <n v="3861"/>
    <n v="18046.68"/>
    <x v="2"/>
    <n v="1.47"/>
    <n v="60"/>
    <s v="1/12/2022"/>
    <x v="1"/>
    <n v="3861"/>
    <x v="1"/>
    <n v="9628.08"/>
    <n v="3137.86"/>
    <n v="156.88999999999999"/>
    <s v="2/1/2023"/>
    <s v="6/29/2023"/>
    <n v="5315"/>
    <n v="3861"/>
    <s v="5/28/2023"/>
    <s v="Suggestion"/>
    <s v="Resolved"/>
    <s v="11/8/2023"/>
    <n v="1"/>
    <x v="0"/>
    <x v="4"/>
  </r>
  <r>
    <n v="3862"/>
    <s v="Margaret"/>
    <s v="Gonzalez"/>
    <n v="29"/>
    <x v="2"/>
    <s v="Address_3862"/>
    <x v="39"/>
    <n v="19458798715"/>
    <s v="margaret.gonzalez@kag.com"/>
    <x v="1"/>
    <n v="4678.96"/>
    <s v="2/26/2012"/>
    <s v="9/27/2023"/>
    <n v="3862"/>
    <n v="45141"/>
    <x v="1"/>
    <n v="4112.8999999999996"/>
    <n v="8791.86"/>
    <x v="36"/>
    <n v="3862"/>
    <n v="48065.16"/>
    <x v="1"/>
    <n v="4.6399999999999997"/>
    <n v="48"/>
    <s v="7/20/2021"/>
    <x v="1"/>
    <n v="3862"/>
    <x v="2"/>
    <n v="2419.58"/>
    <n v="3420.17"/>
    <n v="171.01"/>
    <s v="3/9/2023"/>
    <s v="12/4/2023"/>
    <n v="9516"/>
    <n v="3862"/>
    <s v="5/29/2023"/>
    <s v="Praise"/>
    <s v="Resolved"/>
    <s v="1/29/2023"/>
    <n v="1"/>
    <x v="5"/>
    <x v="4"/>
  </r>
  <r>
    <n v="3863"/>
    <s v="Donna"/>
    <s v="Smith"/>
    <n v="36"/>
    <x v="1"/>
    <s v="Address_3863"/>
    <x v="1"/>
    <n v="19458798716"/>
    <s v="donna.smith@kag.com"/>
    <x v="0"/>
    <n v="4836.7299999999996"/>
    <s v="1/29/2016"/>
    <s v="6/14/2023"/>
    <n v="3863"/>
    <n v="45044"/>
    <x v="0"/>
    <n v="994.01"/>
    <n v="3842.72"/>
    <x v="49"/>
    <n v="3863"/>
    <n v="11668.88"/>
    <x v="2"/>
    <n v="8.1999999999999993"/>
    <n v="24"/>
    <s v="5/21/2021"/>
    <x v="1"/>
    <n v="3863"/>
    <x v="2"/>
    <n v="5913.77"/>
    <n v="2977.55"/>
    <n v="148.88"/>
    <s v="3/6/2023"/>
    <s v="8/27/2023"/>
    <n v="3590"/>
    <n v="3863"/>
    <s v="9/9/2023"/>
    <s v="Praise"/>
    <s v="Pending"/>
    <s v="9/24/2023"/>
    <n v="1"/>
    <x v="1"/>
    <x v="0"/>
  </r>
  <r>
    <n v="3864"/>
    <s v="William"/>
    <s v="Wright"/>
    <n v="30"/>
    <x v="2"/>
    <s v="Address_3864"/>
    <x v="36"/>
    <n v="19458798717"/>
    <s v="william.wright@kag.com"/>
    <x v="0"/>
    <n v="6311.98"/>
    <s v="2/16/2000"/>
    <s v="4/17/2023"/>
    <n v="3864"/>
    <n v="44931"/>
    <x v="1"/>
    <n v="4015.29"/>
    <n v="2296.69"/>
    <x v="54"/>
    <n v="3864"/>
    <n v="41493.81"/>
    <x v="0"/>
    <n v="5.51"/>
    <n v="24"/>
    <s v="12/11/2020"/>
    <x v="2"/>
    <n v="3864"/>
    <x v="1"/>
    <n v="8259.77"/>
    <n v="1576.17"/>
    <n v="78.81"/>
    <s v="1/25/2023"/>
    <s v="3/1/2023"/>
    <n v="7106"/>
    <n v="3864"/>
    <s v="6/9/2023"/>
    <s v="Complaint"/>
    <s v="Pending"/>
    <s v="12/17/2023"/>
    <n v="1"/>
    <x v="3"/>
    <x v="4"/>
  </r>
  <r>
    <n v="3865"/>
    <s v="Steven"/>
    <s v="Mitchell"/>
    <n v="44"/>
    <x v="1"/>
    <s v="Address_3865"/>
    <x v="0"/>
    <n v="19458798718"/>
    <s v="steven.mitchell@kag.com"/>
    <x v="1"/>
    <n v="650.67999999999995"/>
    <s v="7/22/2016"/>
    <s v="9/5/2023"/>
    <n v="3865"/>
    <n v="45080"/>
    <x v="1"/>
    <n v="289.68"/>
    <n v="361"/>
    <x v="1"/>
    <n v="3865"/>
    <n v="31503.06"/>
    <x v="0"/>
    <n v="9.07"/>
    <n v="24"/>
    <s v="7/13/2021"/>
    <x v="0"/>
    <n v="3865"/>
    <x v="1"/>
    <n v="3986.48"/>
    <n v="4608.13"/>
    <n v="230.41"/>
    <s v="5/26/2023"/>
    <s v="11/24/2023"/>
    <n v="1424"/>
    <n v="3865"/>
    <s v="5/12/2023"/>
    <s v="Praise"/>
    <s v="Resolved"/>
    <s v="11/18/2023"/>
    <n v="1"/>
    <x v="7"/>
    <x v="0"/>
  </r>
  <r>
    <n v="3866"/>
    <s v="Nancy"/>
    <s v="Robinson"/>
    <n v="55"/>
    <x v="2"/>
    <s v="Address_3866"/>
    <x v="1"/>
    <n v="19458798719"/>
    <s v="nancy.robinson@kag.com"/>
    <x v="0"/>
    <n v="1360.25"/>
    <s v="10/24/2017"/>
    <s v="11/28/2023"/>
    <n v="3866"/>
    <n v="45136"/>
    <x v="0"/>
    <n v="792.63"/>
    <n v="2152.88"/>
    <x v="48"/>
    <n v="3866"/>
    <n v="9209.2999999999993"/>
    <x v="2"/>
    <n v="8.1199999999999992"/>
    <n v="48"/>
    <s v="2/1/2020"/>
    <x v="0"/>
    <n v="3866"/>
    <x v="0"/>
    <n v="1685.07"/>
    <n v="4480.49"/>
    <n v="224.02"/>
    <s v="10/24/2023"/>
    <s v="10/2/2023"/>
    <n v="9253"/>
    <n v="3866"/>
    <s v="5/14/2023"/>
    <s v="Praise"/>
    <s v="Resolved"/>
    <s v="11/16/2023"/>
    <n v="1"/>
    <x v="2"/>
    <x v="1"/>
  </r>
  <r>
    <n v="3867"/>
    <s v="Daniel"/>
    <s v="Scott"/>
    <n v="50"/>
    <x v="0"/>
    <s v="Address_3867"/>
    <x v="37"/>
    <n v="19458798720"/>
    <s v="daniel.scott@kag.com"/>
    <x v="0"/>
    <n v="5034.01"/>
    <s v="7/14/2020"/>
    <s v="12/5/2023"/>
    <n v="3867"/>
    <n v="45214"/>
    <x v="2"/>
    <n v="4464.3500000000004"/>
    <n v="9498.36"/>
    <x v="50"/>
    <n v="3867"/>
    <n v="20771.740000000002"/>
    <x v="1"/>
    <n v="6"/>
    <n v="36"/>
    <s v="9/6/2021"/>
    <x v="2"/>
    <n v="3867"/>
    <x v="0"/>
    <n v="2105.0700000000002"/>
    <n v="4757.8100000000004"/>
    <n v="237.89"/>
    <s v="6/18/2023"/>
    <s v="2/3/2023"/>
    <n v="5056"/>
    <n v="3867"/>
    <s v="12/26/2023"/>
    <s v="Complaint"/>
    <s v="Resolved"/>
    <s v="12/2/2023"/>
    <n v="1"/>
    <x v="8"/>
    <x v="1"/>
  </r>
  <r>
    <n v="3868"/>
    <s v="Joseph"/>
    <s v="Harris"/>
    <n v="23"/>
    <x v="2"/>
    <s v="Address_3868"/>
    <x v="13"/>
    <n v="19458798721"/>
    <s v="joseph.harris@kag.com"/>
    <x v="1"/>
    <n v="9670.4"/>
    <s v="11/22/2012"/>
    <s v="12/7/2023"/>
    <n v="3868"/>
    <n v="45229"/>
    <x v="2"/>
    <n v="553.95000000000005"/>
    <n v="10224.35"/>
    <x v="65"/>
    <n v="3868"/>
    <n v="25997.77"/>
    <x v="0"/>
    <n v="8.11"/>
    <n v="24"/>
    <s v="11/25/2021"/>
    <x v="1"/>
    <n v="3868"/>
    <x v="2"/>
    <n v="4000.39"/>
    <n v="1900.38"/>
    <n v="95.02"/>
    <s v="12/26/2023"/>
    <s v="9/25/2023"/>
    <n v="5569"/>
    <n v="3868"/>
    <s v="8/3/2023"/>
    <s v="Suggestion"/>
    <s v="Pending"/>
    <s v="11/12/2023"/>
    <n v="1"/>
    <x v="8"/>
    <x v="2"/>
  </r>
  <r>
    <n v="3869"/>
    <s v="Anthony"/>
    <s v="Thomas"/>
    <n v="30"/>
    <x v="1"/>
    <s v="Address_3869"/>
    <x v="14"/>
    <n v="19458798722"/>
    <s v="anthony.thomas@kag.com"/>
    <x v="1"/>
    <n v="8451.7000000000007"/>
    <s v="7/27/2019"/>
    <s v="1/29/2023"/>
    <n v="3869"/>
    <n v="45016"/>
    <x v="0"/>
    <n v="1235.33"/>
    <n v="9687.0300000000007"/>
    <x v="60"/>
    <n v="3869"/>
    <n v="17863.36"/>
    <x v="1"/>
    <n v="1.85"/>
    <n v="24"/>
    <s v="4/17/2022"/>
    <x v="1"/>
    <n v="3869"/>
    <x v="2"/>
    <n v="1383.14"/>
    <n v="4440.8999999999996"/>
    <n v="222.04"/>
    <s v="7/24/2023"/>
    <s v="11/2/2023"/>
    <n v="8765"/>
    <n v="3869"/>
    <s v="4/4/2023"/>
    <s v="Praise"/>
    <s v="Pending"/>
    <s v="11/29/2023"/>
    <n v="1"/>
    <x v="11"/>
    <x v="4"/>
  </r>
  <r>
    <n v="3870"/>
    <s v="William"/>
    <s v="Jackson"/>
    <n v="30"/>
    <x v="1"/>
    <s v="Address_3870"/>
    <x v="5"/>
    <n v="19458798723"/>
    <s v="william.jackson@kag.com"/>
    <x v="0"/>
    <n v="8904.68"/>
    <s v="7/12/2021"/>
    <s v="8/8/2023"/>
    <n v="3870"/>
    <n v="44976"/>
    <x v="2"/>
    <n v="223.06"/>
    <n v="9127.74"/>
    <x v="12"/>
    <n v="3870"/>
    <n v="12081.36"/>
    <x v="0"/>
    <n v="2.81"/>
    <n v="12"/>
    <s v="4/17/2020"/>
    <x v="2"/>
    <n v="3870"/>
    <x v="1"/>
    <n v="1409.94"/>
    <n v="3159.62"/>
    <n v="157.97999999999999"/>
    <s v="5/10/2023"/>
    <s v="11/11/2023"/>
    <n v="1800"/>
    <n v="3870"/>
    <s v="2/18/2023"/>
    <s v="Complaint"/>
    <s v="Pending"/>
    <s v="7/9/2023"/>
    <n v="1"/>
    <x v="9"/>
    <x v="4"/>
  </r>
  <r>
    <n v="3871"/>
    <s v="Stephanie"/>
    <s v="Smith"/>
    <n v="30"/>
    <x v="2"/>
    <s v="Address_3871"/>
    <x v="7"/>
    <n v="19458798724"/>
    <s v="stephanie.smith@kag.com"/>
    <x v="0"/>
    <n v="1457.83"/>
    <s v="4/2/2003"/>
    <s v="7/28/2023"/>
    <n v="3871"/>
    <n v="45281"/>
    <x v="2"/>
    <n v="2997.34"/>
    <n v="-1539.51"/>
    <x v="23"/>
    <n v="3871"/>
    <n v="13389.7"/>
    <x v="2"/>
    <n v="7.3"/>
    <n v="60"/>
    <s v="6/26/2020"/>
    <x v="0"/>
    <n v="3871"/>
    <x v="0"/>
    <n v="9772.7000000000007"/>
    <n v="4980.75"/>
    <n v="249.04"/>
    <s v="9/18/2023"/>
    <s v="10/9/2023"/>
    <n v="807"/>
    <n v="3871"/>
    <s v="3/4/2023"/>
    <s v="Praise"/>
    <s v="Pending"/>
    <s v="8/10/2023"/>
    <n v="1"/>
    <x v="0"/>
    <x v="4"/>
  </r>
  <r>
    <n v="3872"/>
    <s v="Thomas"/>
    <s v="Jones"/>
    <n v="37"/>
    <x v="0"/>
    <s v="Address_3872"/>
    <x v="26"/>
    <n v="19458798725"/>
    <s v="thomas.jones@kag.com"/>
    <x v="1"/>
    <n v="9590.3799999999992"/>
    <s v="3/30/2019"/>
    <s v="2/18/2023"/>
    <n v="3872"/>
    <n v="45128"/>
    <x v="2"/>
    <n v="1645.28"/>
    <n v="7945.1"/>
    <x v="52"/>
    <n v="3872"/>
    <n v="29675.08"/>
    <x v="0"/>
    <n v="1.05"/>
    <n v="24"/>
    <s v="5/25/2020"/>
    <x v="2"/>
    <n v="3872"/>
    <x v="0"/>
    <n v="2108.2399999999998"/>
    <n v="2045.59"/>
    <n v="102.28"/>
    <s v="10/9/2023"/>
    <s v="6/14/2023"/>
    <n v="7675"/>
    <n v="3872"/>
    <s v="6/6/2023"/>
    <s v="Complaint"/>
    <s v="Pending"/>
    <s v="3/23/2023"/>
    <n v="1"/>
    <x v="2"/>
    <x v="0"/>
  </r>
  <r>
    <n v="3873"/>
    <s v="Susan"/>
    <s v="Perez"/>
    <n v="53"/>
    <x v="1"/>
    <s v="Address_3873"/>
    <x v="15"/>
    <n v="19458798726"/>
    <s v="susan.perez@kag.com"/>
    <x v="0"/>
    <n v="7326.93"/>
    <s v="9/5/2011"/>
    <s v="1/2/2023"/>
    <n v="3873"/>
    <n v="45082"/>
    <x v="0"/>
    <n v="3171.1"/>
    <n v="10498.03"/>
    <x v="15"/>
    <n v="3873"/>
    <n v="34717.199999999997"/>
    <x v="2"/>
    <n v="1.04"/>
    <n v="24"/>
    <s v="10/30/2021"/>
    <x v="1"/>
    <n v="3873"/>
    <x v="1"/>
    <n v="2470.09"/>
    <n v="25.71"/>
    <n v="1.29"/>
    <s v="1/30/2023"/>
    <s v="7/10/2023"/>
    <n v="5559"/>
    <n v="3873"/>
    <s v="5/5/2023"/>
    <s v="Complaint"/>
    <s v="Resolved"/>
    <s v="5/13/2023"/>
    <n v="-1"/>
    <x v="7"/>
    <x v="1"/>
  </r>
  <r>
    <n v="3874"/>
    <s v="Anthony"/>
    <s v="White"/>
    <n v="54"/>
    <x v="1"/>
    <s v="Address_3874"/>
    <x v="17"/>
    <n v="19458798727"/>
    <s v="anthony.white@kag.com"/>
    <x v="1"/>
    <n v="3324.28"/>
    <s v="8/16/2001"/>
    <s v="7/17/2023"/>
    <n v="3874"/>
    <n v="45021"/>
    <x v="0"/>
    <n v="438.05"/>
    <n v="2886.23"/>
    <x v="78"/>
    <n v="3874"/>
    <n v="23979.59"/>
    <x v="2"/>
    <n v="4.42"/>
    <n v="36"/>
    <s v="10/7/2022"/>
    <x v="0"/>
    <n v="3874"/>
    <x v="0"/>
    <n v="6317.88"/>
    <n v="2522.38"/>
    <n v="126.12"/>
    <s v="1/25/2023"/>
    <s v="3/6/2023"/>
    <n v="2942"/>
    <n v="3874"/>
    <s v="6/22/2023"/>
    <s v="Praise"/>
    <s v="Resolved"/>
    <s v="2/6/2023"/>
    <n v="1"/>
    <x v="1"/>
    <x v="1"/>
  </r>
  <r>
    <n v="3875"/>
    <s v="Karen"/>
    <s v="Nelson"/>
    <n v="62"/>
    <x v="2"/>
    <s v="Address_3875"/>
    <x v="15"/>
    <n v="19458798728"/>
    <s v="karen.nelson@kag.com"/>
    <x v="1"/>
    <n v="8658.2199999999993"/>
    <s v="11/10/2007"/>
    <s v="3/30/2023"/>
    <n v="3875"/>
    <n v="45005"/>
    <x v="1"/>
    <n v="1981.58"/>
    <n v="10639.8"/>
    <x v="4"/>
    <n v="3875"/>
    <n v="47145.06"/>
    <x v="2"/>
    <n v="8.8000000000000007"/>
    <n v="60"/>
    <s v="10/1/2022"/>
    <x v="2"/>
    <n v="3875"/>
    <x v="2"/>
    <n v="8333.77"/>
    <n v="2694.17"/>
    <n v="134.71"/>
    <s v="11/12/2023"/>
    <s v="2/22/2023"/>
    <n v="7525"/>
    <n v="3875"/>
    <s v="1/17/2023"/>
    <s v="Complaint"/>
    <s v="Resolved"/>
    <s v="9/16/2023"/>
    <n v="1"/>
    <x v="11"/>
    <x v="3"/>
  </r>
  <r>
    <n v="3876"/>
    <s v="Betty"/>
    <s v="Hall"/>
    <n v="26"/>
    <x v="2"/>
    <s v="Address_3876"/>
    <x v="6"/>
    <n v="19458798729"/>
    <s v="betty.hall@kag.com"/>
    <x v="0"/>
    <n v="7498.37"/>
    <s v="5/26/2001"/>
    <s v="7/30/2023"/>
    <n v="3876"/>
    <n v="45109"/>
    <x v="1"/>
    <n v="1864.67"/>
    <n v="5633.7"/>
    <x v="27"/>
    <n v="3876"/>
    <n v="36699.75"/>
    <x v="0"/>
    <n v="9.83"/>
    <n v="48"/>
    <s v="10/30/2020"/>
    <x v="1"/>
    <n v="3876"/>
    <x v="0"/>
    <n v="2436.91"/>
    <n v="2318.1"/>
    <n v="115.9"/>
    <s v="2/22/2023"/>
    <s v="6/16/2023"/>
    <n v="3026"/>
    <n v="3876"/>
    <s v="10/10/2023"/>
    <s v="Suggestion"/>
    <s v="Pending"/>
    <s v="7/12/2023"/>
    <n v="1"/>
    <x v="2"/>
    <x v="4"/>
  </r>
  <r>
    <n v="3877"/>
    <s v="Timothy"/>
    <s v="Torres"/>
    <n v="34"/>
    <x v="0"/>
    <s v="Address_3877"/>
    <x v="11"/>
    <n v="19458798730"/>
    <s v="timothy.torres@kag.com"/>
    <x v="1"/>
    <n v="7391.45"/>
    <s v="12/4/2014"/>
    <s v="3/11/2023"/>
    <n v="3877"/>
    <n v="45240"/>
    <x v="1"/>
    <n v="2688.79"/>
    <n v="10080.24"/>
    <x v="26"/>
    <n v="3877"/>
    <n v="44696.14"/>
    <x v="1"/>
    <n v="6.85"/>
    <n v="48"/>
    <s v="11/12/2021"/>
    <x v="2"/>
    <n v="3877"/>
    <x v="2"/>
    <n v="1387.27"/>
    <n v="2029.36"/>
    <n v="101.47"/>
    <s v="8/31/2023"/>
    <s v="2/28/2023"/>
    <n v="1053"/>
    <n v="3877"/>
    <s v="3/26/2023"/>
    <s v="Suggestion"/>
    <s v="Resolved"/>
    <s v="4/9/2023"/>
    <n v="1"/>
    <x v="4"/>
    <x v="4"/>
  </r>
  <r>
    <n v="3878"/>
    <s v="Timothy"/>
    <s v="Scott"/>
    <n v="52"/>
    <x v="2"/>
    <s v="Address_3878"/>
    <x v="6"/>
    <n v="19458798731"/>
    <s v="timothy.scott@kag.com"/>
    <x v="0"/>
    <n v="7372.74"/>
    <s v="7/28/2014"/>
    <s v="7/12/2023"/>
    <n v="3878"/>
    <n v="45094"/>
    <x v="2"/>
    <n v="1482.22"/>
    <n v="5890.52"/>
    <x v="19"/>
    <n v="3878"/>
    <n v="24307.51"/>
    <x v="0"/>
    <n v="9.5500000000000007"/>
    <n v="12"/>
    <s v="10/1/2021"/>
    <x v="2"/>
    <n v="3878"/>
    <x v="2"/>
    <n v="2977.74"/>
    <n v="1099.55"/>
    <n v="54.98"/>
    <s v="3/29/2023"/>
    <s v="10/27/2023"/>
    <n v="252"/>
    <n v="3878"/>
    <s v="1/17/2023"/>
    <s v="Suggestion"/>
    <s v="Pending"/>
    <s v="5/16/2023"/>
    <n v="1"/>
    <x v="7"/>
    <x v="1"/>
  </r>
  <r>
    <n v="3879"/>
    <s v="Patricia"/>
    <s v="Scott"/>
    <n v="69"/>
    <x v="1"/>
    <s v="Address_3879"/>
    <x v="12"/>
    <n v="19458798732"/>
    <s v="patricia.scott@kag.com"/>
    <x v="0"/>
    <n v="8028.45"/>
    <s v="9/7/2005"/>
    <s v="2/15/2023"/>
    <n v="3879"/>
    <n v="45112"/>
    <x v="1"/>
    <n v="4923.93"/>
    <n v="3104.52"/>
    <x v="10"/>
    <n v="3879"/>
    <n v="1729.26"/>
    <x v="1"/>
    <n v="8.6300000000000008"/>
    <n v="36"/>
    <s v="3/6/2021"/>
    <x v="2"/>
    <n v="3879"/>
    <x v="0"/>
    <n v="5535.39"/>
    <n v="3653.16"/>
    <n v="182.66"/>
    <s v="6/7/2023"/>
    <s v="11/26/2023"/>
    <n v="2533"/>
    <n v="3879"/>
    <s v="6/25/2023"/>
    <s v="Complaint"/>
    <s v="Pending"/>
    <s v="10/19/2023"/>
    <n v="1"/>
    <x v="2"/>
    <x v="3"/>
  </r>
  <r>
    <n v="3880"/>
    <s v="John"/>
    <s v="Brown"/>
    <n v="35"/>
    <x v="2"/>
    <s v="Address_3880"/>
    <x v="21"/>
    <n v="19458798733"/>
    <s v="john.brown@kag.com"/>
    <x v="1"/>
    <n v="9490.44"/>
    <s v="3/29/2008"/>
    <s v="3/4/2023"/>
    <n v="3880"/>
    <n v="45254"/>
    <x v="2"/>
    <n v="1586.99"/>
    <n v="7903.45"/>
    <x v="55"/>
    <n v="3880"/>
    <n v="30011.46"/>
    <x v="2"/>
    <n v="2.81"/>
    <n v="36"/>
    <s v="6/2/2020"/>
    <x v="2"/>
    <n v="3880"/>
    <x v="1"/>
    <n v="9923.1299999999992"/>
    <n v="2660.43"/>
    <n v="133.02000000000001"/>
    <s v="2/20/2023"/>
    <s v="1/3/2023"/>
    <n v="4547"/>
    <n v="3880"/>
    <s v="8/29/2023"/>
    <s v="Suggestion"/>
    <s v="Pending"/>
    <s v="9/24/2023"/>
    <n v="-1"/>
    <x v="4"/>
    <x v="4"/>
  </r>
  <r>
    <n v="3881"/>
    <s v="Brian"/>
    <s v="Scott"/>
    <n v="42"/>
    <x v="0"/>
    <s v="Address_3881"/>
    <x v="7"/>
    <n v="19458798734"/>
    <s v="brian.scott@kag.com"/>
    <x v="0"/>
    <n v="1455.03"/>
    <s v="4/3/2010"/>
    <s v="4/29/2023"/>
    <n v="3881"/>
    <n v="45256"/>
    <x v="2"/>
    <n v="3484.89"/>
    <n v="-2029.86"/>
    <x v="5"/>
    <n v="3881"/>
    <n v="41094.71"/>
    <x v="1"/>
    <n v="4.6399999999999997"/>
    <n v="60"/>
    <s v="1/27/2022"/>
    <x v="2"/>
    <n v="3881"/>
    <x v="2"/>
    <n v="6562.73"/>
    <n v="521.67999999999995"/>
    <n v="26.08"/>
    <s v="3/7/2023"/>
    <s v="8/3/2023"/>
    <n v="7156"/>
    <n v="3881"/>
    <s v="4/10/2023"/>
    <s v="Praise"/>
    <s v="Resolved"/>
    <s v="5/18/2023"/>
    <n v="1"/>
    <x v="4"/>
    <x v="0"/>
  </r>
  <r>
    <n v="3882"/>
    <s v="Andrew"/>
    <s v="Moore"/>
    <n v="32"/>
    <x v="0"/>
    <s v="Address_3882"/>
    <x v="32"/>
    <n v="19458798735"/>
    <s v="andrew.moore@kag.com"/>
    <x v="0"/>
    <n v="9995.27"/>
    <s v="12/17/2021"/>
    <s v="8/14/2023"/>
    <n v="3882"/>
    <n v="45099"/>
    <x v="2"/>
    <n v="1837.84"/>
    <n v="11833.11"/>
    <x v="11"/>
    <n v="3882"/>
    <n v="27290.22"/>
    <x v="2"/>
    <n v="6.61"/>
    <n v="36"/>
    <s v="9/26/2021"/>
    <x v="0"/>
    <n v="3882"/>
    <x v="2"/>
    <n v="2996.04"/>
    <n v="502.89"/>
    <n v="25.14"/>
    <s v="8/30/2023"/>
    <s v="12/11/2023"/>
    <n v="5013"/>
    <n v="3882"/>
    <s v="12/14/2023"/>
    <s v="Complaint"/>
    <s v="Resolved"/>
    <s v="9/30/2023"/>
    <n v="1"/>
    <x v="7"/>
    <x v="4"/>
  </r>
  <r>
    <n v="3883"/>
    <s v="Deborah"/>
    <s v="Roberts"/>
    <n v="40"/>
    <x v="1"/>
    <s v="Address_3883"/>
    <x v="29"/>
    <n v="19458798736"/>
    <s v="deborah.roberts@kag.com"/>
    <x v="0"/>
    <n v="8736.16"/>
    <s v="7/12/2001"/>
    <s v="12/7/2023"/>
    <n v="3883"/>
    <n v="45064"/>
    <x v="1"/>
    <n v="2672.83"/>
    <n v="6063.33"/>
    <x v="85"/>
    <n v="3883"/>
    <n v="28827.15"/>
    <x v="0"/>
    <n v="2.36"/>
    <n v="12"/>
    <s v="4/14/2020"/>
    <x v="0"/>
    <n v="3883"/>
    <x v="2"/>
    <n v="1099.47"/>
    <n v="3886.15"/>
    <n v="194.31"/>
    <s v="11/11/2023"/>
    <s v="9/11/2023"/>
    <n v="1480"/>
    <n v="3883"/>
    <s v="5/30/2023"/>
    <s v="Praise"/>
    <s v="Pending"/>
    <s v="10/19/2023"/>
    <n v="1"/>
    <x v="10"/>
    <x v="0"/>
  </r>
  <r>
    <n v="3884"/>
    <s v="David"/>
    <s v="Thomas"/>
    <n v="18"/>
    <x v="2"/>
    <s v="Address_3884"/>
    <x v="30"/>
    <n v="19458798737"/>
    <s v="david.thomas@kag.com"/>
    <x v="1"/>
    <n v="4472.1099999999997"/>
    <s v="2/3/2017"/>
    <s v="1/27/2023"/>
    <n v="3884"/>
    <n v="45284"/>
    <x v="1"/>
    <n v="1141.07"/>
    <n v="5613.18"/>
    <x v="13"/>
    <n v="3884"/>
    <n v="48773.57"/>
    <x v="1"/>
    <n v="3.82"/>
    <n v="60"/>
    <s v="2/14/2022"/>
    <x v="2"/>
    <n v="3884"/>
    <x v="2"/>
    <n v="2494.52"/>
    <n v="2928.83"/>
    <n v="146.44"/>
    <s v="6/25/2023"/>
    <s v="11/13/2023"/>
    <n v="5013"/>
    <n v="3884"/>
    <s v="1/11/2023"/>
    <s v="Praise"/>
    <s v="Resolved"/>
    <s v="10/24/2023"/>
    <n v="1"/>
    <x v="0"/>
    <x v="2"/>
  </r>
  <r>
    <n v="3885"/>
    <s v="Linda"/>
    <s v="Green"/>
    <n v="58"/>
    <x v="1"/>
    <s v="Address_3885"/>
    <x v="19"/>
    <n v="19458798738"/>
    <s v="linda.green@kag.com"/>
    <x v="1"/>
    <n v="1658.63"/>
    <s v="10/25/2004"/>
    <s v="7/10/2023"/>
    <n v="3885"/>
    <n v="45136"/>
    <x v="1"/>
    <n v="872.23"/>
    <n v="2530.86"/>
    <x v="68"/>
    <n v="3885"/>
    <n v="18940.97"/>
    <x v="1"/>
    <n v="7.81"/>
    <n v="36"/>
    <s v="9/11/2021"/>
    <x v="0"/>
    <n v="3885"/>
    <x v="1"/>
    <n v="6905.65"/>
    <n v="2525.89"/>
    <n v="126.29"/>
    <s v="10/27/2023"/>
    <s v="4/7/2023"/>
    <n v="956"/>
    <n v="3885"/>
    <s v="11/6/2023"/>
    <s v="Praise"/>
    <s v="Resolved"/>
    <s v="1/30/2023"/>
    <n v="1"/>
    <x v="2"/>
    <x v="1"/>
  </r>
  <r>
    <n v="3886"/>
    <s v="Brian"/>
    <s v="Moore"/>
    <n v="55"/>
    <x v="0"/>
    <s v="Address_3886"/>
    <x v="1"/>
    <n v="19458798739"/>
    <s v="brian.moore@kag.com"/>
    <x v="0"/>
    <n v="4592.51"/>
    <s v="12/22/2016"/>
    <s v="10/6/2023"/>
    <n v="3886"/>
    <n v="45230"/>
    <x v="2"/>
    <n v="4862.2299999999996"/>
    <n v="9454.74"/>
    <x v="81"/>
    <n v="3886"/>
    <n v="40291.769999999997"/>
    <x v="1"/>
    <n v="4.0999999999999996"/>
    <n v="36"/>
    <s v="8/22/2021"/>
    <x v="1"/>
    <n v="3886"/>
    <x v="1"/>
    <n v="3868.06"/>
    <n v="1105.71"/>
    <n v="55.29"/>
    <s v="11/1/2023"/>
    <s v="4/12/2023"/>
    <n v="8227"/>
    <n v="3886"/>
    <s v="8/6/2023"/>
    <s v="Suggestion"/>
    <s v="Pending"/>
    <s v="9/11/2023"/>
    <n v="1"/>
    <x v="8"/>
    <x v="1"/>
  </r>
  <r>
    <n v="3887"/>
    <s v="Thomas"/>
    <s v="Perez"/>
    <n v="35"/>
    <x v="0"/>
    <s v="Address_3887"/>
    <x v="27"/>
    <n v="19458798740"/>
    <s v="thomas.perez@kag.com"/>
    <x v="0"/>
    <n v="7808.26"/>
    <s v="2/22/2010"/>
    <s v="8/16/2023"/>
    <n v="3887"/>
    <n v="45146"/>
    <x v="2"/>
    <n v="2709.29"/>
    <n v="5098.97"/>
    <x v="33"/>
    <n v="3887"/>
    <n v="25748.639999999999"/>
    <x v="0"/>
    <n v="9.33"/>
    <n v="24"/>
    <s v="9/30/2020"/>
    <x v="2"/>
    <n v="3887"/>
    <x v="0"/>
    <n v="5995.51"/>
    <n v="1566.38"/>
    <n v="78.319999999999993"/>
    <s v="5/14/2023"/>
    <s v="6/4/2023"/>
    <n v="9722"/>
    <n v="3887"/>
    <s v="8/28/2023"/>
    <s v="Praise"/>
    <s v="Pending"/>
    <s v="3/18/2023"/>
    <n v="1"/>
    <x v="5"/>
    <x v="4"/>
  </r>
  <r>
    <n v="3888"/>
    <s v="Thomas"/>
    <s v="Johnson"/>
    <n v="18"/>
    <x v="2"/>
    <s v="Address_3888"/>
    <x v="4"/>
    <n v="19458798741"/>
    <s v="thomas.johnson@kag.com"/>
    <x v="1"/>
    <n v="6064.29"/>
    <s v="2/21/2018"/>
    <s v="12/22/2023"/>
    <n v="3888"/>
    <n v="45116"/>
    <x v="0"/>
    <n v="2309.4499999999998"/>
    <n v="8373.74"/>
    <x v="22"/>
    <n v="3888"/>
    <n v="23721.84"/>
    <x v="1"/>
    <n v="4.66"/>
    <n v="24"/>
    <s v="1/22/2020"/>
    <x v="0"/>
    <n v="3888"/>
    <x v="2"/>
    <n v="6272.46"/>
    <n v="4076.94"/>
    <n v="203.85"/>
    <s v="1/29/2023"/>
    <s v="9/21/2023"/>
    <n v="2811"/>
    <n v="3888"/>
    <s v="9/13/2023"/>
    <s v="Praise"/>
    <s v="Resolved"/>
    <s v="3/15/2023"/>
    <n v="1"/>
    <x v="2"/>
    <x v="2"/>
  </r>
  <r>
    <n v="3889"/>
    <s v="Ronald"/>
    <s v="Lee"/>
    <n v="56"/>
    <x v="2"/>
    <s v="Address_3889"/>
    <x v="5"/>
    <n v="19458798742"/>
    <s v="ronald.lee@kag.com"/>
    <x v="1"/>
    <n v="2867.55"/>
    <s v="5/31/2014"/>
    <s v="8/12/2023"/>
    <n v="3889"/>
    <n v="45210"/>
    <x v="0"/>
    <n v="3211.45"/>
    <n v="6079"/>
    <x v="78"/>
    <n v="3889"/>
    <n v="8133.28"/>
    <x v="2"/>
    <n v="2.98"/>
    <n v="12"/>
    <s v="7/9/2020"/>
    <x v="2"/>
    <n v="3889"/>
    <x v="2"/>
    <n v="2431.17"/>
    <n v="1395.33"/>
    <n v="69.77"/>
    <s v="1/14/2023"/>
    <s v="3/5/2023"/>
    <n v="1355"/>
    <n v="3889"/>
    <s v="5/1/2023"/>
    <s v="Praise"/>
    <s v="Resolved"/>
    <s v="12/26/2023"/>
    <n v="1"/>
    <x v="8"/>
    <x v="1"/>
  </r>
  <r>
    <n v="3890"/>
    <s v="Steven"/>
    <s v="Scott"/>
    <n v="27"/>
    <x v="1"/>
    <s v="Address_3890"/>
    <x v="9"/>
    <n v="19458798743"/>
    <s v="steven.scott@kag.com"/>
    <x v="0"/>
    <n v="4127.2700000000004"/>
    <s v="3/11/2019"/>
    <s v="10/22/2023"/>
    <n v="3890"/>
    <n v="45040"/>
    <x v="2"/>
    <n v="1125.03"/>
    <n v="3002.24"/>
    <x v="91"/>
    <n v="3890"/>
    <n v="37671.360000000001"/>
    <x v="0"/>
    <n v="2.89"/>
    <n v="24"/>
    <s v="2/19/2020"/>
    <x v="2"/>
    <n v="3890"/>
    <x v="2"/>
    <n v="4677.13"/>
    <n v="882.37"/>
    <n v="44.12"/>
    <s v="9/29/2023"/>
    <s v="2/9/2023"/>
    <n v="9183"/>
    <n v="3890"/>
    <s v="8/23/2023"/>
    <s v="Suggestion"/>
    <s v="Pending"/>
    <s v="9/16/2023"/>
    <n v="1"/>
    <x v="1"/>
    <x v="4"/>
  </r>
  <r>
    <n v="3891"/>
    <s v="Emily"/>
    <s v="Baker"/>
    <n v="48"/>
    <x v="0"/>
    <s v="Address_3891"/>
    <x v="39"/>
    <n v="19458798744"/>
    <s v="emily.baker@kag.com"/>
    <x v="0"/>
    <n v="9547.56"/>
    <s v="10/30/2008"/>
    <s v="2/27/2023"/>
    <n v="3891"/>
    <n v="44946"/>
    <x v="0"/>
    <n v="4111.6400000000003"/>
    <n v="13659.2"/>
    <x v="18"/>
    <n v="3891"/>
    <n v="41341.43"/>
    <x v="2"/>
    <n v="7.18"/>
    <n v="36"/>
    <s v="8/8/2021"/>
    <x v="1"/>
    <n v="3891"/>
    <x v="2"/>
    <n v="5983.23"/>
    <n v="3295.24"/>
    <n v="164.76"/>
    <s v="9/26/2023"/>
    <s v="6/3/2023"/>
    <n v="5442"/>
    <n v="3891"/>
    <s v="4/6/2023"/>
    <s v="Suggestion"/>
    <s v="Resolved"/>
    <s v="4/6/2023"/>
    <n v="1"/>
    <x v="3"/>
    <x v="1"/>
  </r>
  <r>
    <n v="3892"/>
    <s v="Linda"/>
    <s v="Hill"/>
    <n v="55"/>
    <x v="1"/>
    <s v="Address_3892"/>
    <x v="0"/>
    <n v="19458798745"/>
    <s v="linda.hill@kag.com"/>
    <x v="0"/>
    <n v="8057.83"/>
    <s v="11/5/2003"/>
    <s v="10/28/2023"/>
    <n v="3892"/>
    <n v="45014"/>
    <x v="2"/>
    <n v="1248.7"/>
    <n v="6809.13"/>
    <x v="67"/>
    <n v="3892"/>
    <n v="22112.99"/>
    <x v="2"/>
    <n v="4.3099999999999996"/>
    <n v="24"/>
    <s v="6/15/2022"/>
    <x v="0"/>
    <n v="3892"/>
    <x v="1"/>
    <n v="8804.9699999999993"/>
    <n v="3849.6"/>
    <n v="192.48"/>
    <s v="1/1/2023"/>
    <s v="11/5/2023"/>
    <n v="3026"/>
    <n v="3892"/>
    <s v="1/20/2023"/>
    <s v="Complaint"/>
    <s v="Pending"/>
    <s v="12/22/2023"/>
    <n v="1"/>
    <x v="11"/>
    <x v="1"/>
  </r>
  <r>
    <n v="3893"/>
    <s v="Christopher"/>
    <s v="Campbell"/>
    <n v="24"/>
    <x v="1"/>
    <s v="Address_3893"/>
    <x v="16"/>
    <n v="19458798746"/>
    <s v="christopher.campbell@kag.com"/>
    <x v="1"/>
    <n v="1328.29"/>
    <s v="5/21/2007"/>
    <s v="7/28/2023"/>
    <n v="3893"/>
    <n v="45252"/>
    <x v="0"/>
    <n v="2717.22"/>
    <n v="4045.51"/>
    <x v="86"/>
    <n v="3893"/>
    <n v="38413"/>
    <x v="0"/>
    <n v="3.14"/>
    <n v="36"/>
    <s v="6/17/2022"/>
    <x v="0"/>
    <n v="3893"/>
    <x v="2"/>
    <n v="8195.51"/>
    <n v="874.35"/>
    <n v="43.72"/>
    <s v="6/30/2023"/>
    <s v="7/10/2023"/>
    <n v="6748"/>
    <n v="3893"/>
    <s v="3/29/2023"/>
    <s v="Suggestion"/>
    <s v="Pending"/>
    <s v="10/2/2023"/>
    <n v="1"/>
    <x v="4"/>
    <x v="2"/>
  </r>
  <r>
    <n v="3894"/>
    <s v="Donna"/>
    <s v="Hill"/>
    <n v="55"/>
    <x v="1"/>
    <s v="Address_3894"/>
    <x v="32"/>
    <n v="19458798747"/>
    <s v="donna.hill@kag.com"/>
    <x v="1"/>
    <n v="5499.38"/>
    <s v="12/4/2016"/>
    <s v="5/22/2023"/>
    <n v="3894"/>
    <n v="45223"/>
    <x v="2"/>
    <n v="644.63"/>
    <n v="6144.01"/>
    <x v="68"/>
    <n v="3894"/>
    <n v="29474.92"/>
    <x v="2"/>
    <n v="7.24"/>
    <n v="60"/>
    <s v="5/25/2022"/>
    <x v="2"/>
    <n v="3894"/>
    <x v="2"/>
    <n v="7061.76"/>
    <n v="1262.25"/>
    <n v="63.11"/>
    <s v="7/12/2023"/>
    <s v="4/25/2023"/>
    <n v="4432"/>
    <n v="3894"/>
    <s v="10/10/2023"/>
    <s v="Praise"/>
    <s v="Pending"/>
    <s v="8/12/2023"/>
    <n v="1"/>
    <x v="8"/>
    <x v="1"/>
  </r>
  <r>
    <n v="3895"/>
    <s v="Michael"/>
    <s v="Lewis"/>
    <n v="25"/>
    <x v="0"/>
    <s v="Address_3895"/>
    <x v="33"/>
    <n v="19458798748"/>
    <s v="michael.lewis@kag.com"/>
    <x v="1"/>
    <n v="9316.75"/>
    <s v="10/1/2021"/>
    <s v="5/30/2023"/>
    <n v="3895"/>
    <n v="45278"/>
    <x v="0"/>
    <n v="2877.08"/>
    <n v="6439.67"/>
    <x v="75"/>
    <n v="3895"/>
    <n v="13620.16"/>
    <x v="1"/>
    <n v="4.79"/>
    <n v="24"/>
    <s v="9/12/2022"/>
    <x v="1"/>
    <n v="3895"/>
    <x v="0"/>
    <n v="7994.67"/>
    <n v="160.19999999999999"/>
    <n v="8.01"/>
    <s v="2/13/2023"/>
    <s v="8/31/2023"/>
    <n v="2325"/>
    <n v="3895"/>
    <s v="4/29/2023"/>
    <s v="Praise"/>
    <s v="Resolved"/>
    <s v="5/12/2023"/>
    <n v="1"/>
    <x v="0"/>
    <x v="2"/>
  </r>
  <r>
    <n v="3896"/>
    <s v="Robert"/>
    <s v="Sanchez"/>
    <n v="51"/>
    <x v="2"/>
    <s v="Address_3896"/>
    <x v="21"/>
    <n v="19458798749"/>
    <s v="robert.sanchez@kag.com"/>
    <x v="0"/>
    <n v="439.66"/>
    <s v="6/17/2015"/>
    <s v="1/17/2023"/>
    <n v="3896"/>
    <n v="45188"/>
    <x v="2"/>
    <n v="2419.9499999999998"/>
    <n v="2859.61"/>
    <x v="20"/>
    <n v="3896"/>
    <n v="46262.06"/>
    <x v="2"/>
    <n v="8.61"/>
    <n v="12"/>
    <s v="8/9/2022"/>
    <x v="1"/>
    <n v="3896"/>
    <x v="1"/>
    <n v="9626.0499999999993"/>
    <n v="146.94"/>
    <n v="7.35"/>
    <s v="1/21/2023"/>
    <s v="8/3/2023"/>
    <n v="4743"/>
    <n v="3896"/>
    <s v="9/13/2023"/>
    <s v="Praise"/>
    <s v="Pending"/>
    <s v="11/21/2023"/>
    <n v="1"/>
    <x v="6"/>
    <x v="1"/>
  </r>
  <r>
    <n v="3897"/>
    <s v="Richard"/>
    <s v="Lee"/>
    <n v="26"/>
    <x v="0"/>
    <s v="Address_3897"/>
    <x v="28"/>
    <n v="19458798750"/>
    <s v="richard.lee@kag.com"/>
    <x v="1"/>
    <n v="521.22"/>
    <s v="11/30/2005"/>
    <s v="8/28/2023"/>
    <n v="3897"/>
    <n v="44956"/>
    <x v="1"/>
    <n v="1410.43"/>
    <n v="-889.21"/>
    <x v="79"/>
    <n v="3897"/>
    <n v="35141.800000000003"/>
    <x v="1"/>
    <n v="5.94"/>
    <n v="48"/>
    <s v="6/3/2020"/>
    <x v="1"/>
    <n v="3897"/>
    <x v="0"/>
    <n v="7866.72"/>
    <n v="274.13"/>
    <n v="13.71"/>
    <s v="6/1/2023"/>
    <s v="6/29/2023"/>
    <n v="1629"/>
    <n v="3897"/>
    <s v="8/7/2023"/>
    <s v="Suggestion"/>
    <s v="Resolved"/>
    <s v="8/29/2023"/>
    <n v="1"/>
    <x v="3"/>
    <x v="4"/>
  </r>
  <r>
    <n v="3898"/>
    <s v="Timothy"/>
    <s v="Taylor"/>
    <n v="42"/>
    <x v="1"/>
    <s v="Address_3898"/>
    <x v="27"/>
    <n v="19458798751"/>
    <s v="timothy.taylor@kag.com"/>
    <x v="0"/>
    <n v="7195.65"/>
    <s v="10/12/2001"/>
    <s v="2/7/2023"/>
    <n v="3898"/>
    <n v="44980"/>
    <x v="0"/>
    <n v="1544.55"/>
    <n v="8740.2000000000007"/>
    <x v="42"/>
    <n v="3898"/>
    <n v="44038.400000000001"/>
    <x v="0"/>
    <n v="9.75"/>
    <n v="36"/>
    <s v="1/15/2020"/>
    <x v="2"/>
    <n v="3898"/>
    <x v="1"/>
    <n v="2835.84"/>
    <n v="287.33999999999997"/>
    <n v="14.37"/>
    <s v="6/4/2023"/>
    <s v="4/15/2023"/>
    <n v="938"/>
    <n v="3898"/>
    <s v="11/20/2023"/>
    <s v="Suggestion"/>
    <s v="Pending"/>
    <s v="10/28/2023"/>
    <n v="1"/>
    <x v="9"/>
    <x v="0"/>
  </r>
  <r>
    <n v="3899"/>
    <s v="Melissa"/>
    <s v="Thomas"/>
    <n v="44"/>
    <x v="0"/>
    <s v="Address_3899"/>
    <x v="23"/>
    <n v="19458798752"/>
    <s v="melissa.thomas@kag.com"/>
    <x v="1"/>
    <n v="5797.9"/>
    <s v="4/29/2015"/>
    <s v="12/12/2023"/>
    <n v="3899"/>
    <n v="45101"/>
    <x v="2"/>
    <n v="58.96"/>
    <n v="5738.94"/>
    <x v="61"/>
    <n v="3899"/>
    <n v="14791.76"/>
    <x v="2"/>
    <n v="4.37"/>
    <n v="12"/>
    <s v="8/21/2021"/>
    <x v="1"/>
    <n v="3899"/>
    <x v="0"/>
    <n v="4024.77"/>
    <n v="3890.39"/>
    <n v="194.52"/>
    <s v="8/12/2023"/>
    <s v="2/6/2023"/>
    <n v="2231"/>
    <n v="3899"/>
    <s v="3/3/2023"/>
    <s v="Complaint"/>
    <s v="Pending"/>
    <s v="8/12/2023"/>
    <n v="-1"/>
    <x v="7"/>
    <x v="0"/>
  </r>
  <r>
    <n v="3900"/>
    <s v="Donald"/>
    <s v="Walker"/>
    <n v="58"/>
    <x v="1"/>
    <s v="Address_3900"/>
    <x v="37"/>
    <n v="19458798753"/>
    <s v="donald.walker@kag.com"/>
    <x v="1"/>
    <n v="555.39"/>
    <s v="2/16/2015"/>
    <s v="10/14/2023"/>
    <n v="3900"/>
    <n v="45176"/>
    <x v="1"/>
    <n v="146.31"/>
    <n v="409.08"/>
    <x v="64"/>
    <n v="3900"/>
    <n v="45901.8"/>
    <x v="2"/>
    <n v="3.54"/>
    <n v="36"/>
    <s v="7/31/2020"/>
    <x v="0"/>
    <n v="3900"/>
    <x v="2"/>
    <n v="4311.1899999999996"/>
    <n v="2939.4"/>
    <n v="146.97"/>
    <s v="3/24/2023"/>
    <s v="11/14/2023"/>
    <n v="646"/>
    <n v="3900"/>
    <s v="4/2/2023"/>
    <s v="Complaint"/>
    <s v="Pending"/>
    <s v="9/21/2023"/>
    <n v="1"/>
    <x v="6"/>
    <x v="1"/>
  </r>
  <r>
    <n v="3901"/>
    <s v="Jessica"/>
    <s v="Rodriguez"/>
    <n v="24"/>
    <x v="1"/>
    <s v="Address_3901"/>
    <x v="4"/>
    <n v="19458798754"/>
    <s v="jessica.rodriguez@kag.com"/>
    <x v="0"/>
    <n v="9960.56"/>
    <s v="3/31/2022"/>
    <s v="4/8/2023"/>
    <n v="3901"/>
    <n v="44936"/>
    <x v="2"/>
    <n v="3008.28"/>
    <n v="6952.28"/>
    <x v="91"/>
    <n v="3901"/>
    <n v="18868.68"/>
    <x v="1"/>
    <n v="6.8"/>
    <n v="36"/>
    <s v="5/27/2022"/>
    <x v="1"/>
    <n v="3901"/>
    <x v="1"/>
    <n v="4938"/>
    <n v="1350.22"/>
    <n v="67.510000000000005"/>
    <s v="5/28/2023"/>
    <s v="5/10/2023"/>
    <n v="1939"/>
    <n v="3901"/>
    <s v="5/15/2023"/>
    <s v="Suggestion"/>
    <s v="Resolved"/>
    <s v="3/8/2023"/>
    <n v="1"/>
    <x v="3"/>
    <x v="2"/>
  </r>
  <r>
    <n v="3902"/>
    <s v="Stephanie"/>
    <s v="Walker"/>
    <n v="49"/>
    <x v="2"/>
    <s v="Address_3902"/>
    <x v="7"/>
    <n v="19458798755"/>
    <s v="stephanie.walker@kag.com"/>
    <x v="1"/>
    <n v="5842.94"/>
    <s v="1/15/2020"/>
    <s v="2/27/2023"/>
    <n v="3902"/>
    <n v="45201"/>
    <x v="1"/>
    <n v="3594.7"/>
    <n v="9437.64"/>
    <x v="20"/>
    <n v="3902"/>
    <n v="1467.06"/>
    <x v="2"/>
    <n v="7.38"/>
    <n v="60"/>
    <s v="3/27/2022"/>
    <x v="1"/>
    <n v="3902"/>
    <x v="1"/>
    <n v="6702.15"/>
    <n v="570.36"/>
    <n v="28.52"/>
    <s v="9/22/2023"/>
    <s v="6/19/2023"/>
    <n v="9740"/>
    <n v="3902"/>
    <s v="9/26/2023"/>
    <s v="Suggestion"/>
    <s v="Pending"/>
    <s v="11/11/2023"/>
    <n v="1"/>
    <x v="8"/>
    <x v="1"/>
  </r>
  <r>
    <n v="3903"/>
    <s v="Emily"/>
    <s v="Wilson"/>
    <n v="26"/>
    <x v="1"/>
    <s v="Address_3903"/>
    <x v="17"/>
    <n v="19458798756"/>
    <s v="emily.wilson@kag.com"/>
    <x v="0"/>
    <n v="4970.1000000000004"/>
    <s v="7/26/2016"/>
    <s v="12/13/2023"/>
    <n v="3903"/>
    <n v="45191"/>
    <x v="2"/>
    <n v="2739.04"/>
    <n v="7709.14"/>
    <x v="28"/>
    <n v="3903"/>
    <n v="4676.3900000000003"/>
    <x v="1"/>
    <n v="1.1499999999999999"/>
    <n v="36"/>
    <s v="8/18/2021"/>
    <x v="0"/>
    <n v="3903"/>
    <x v="1"/>
    <n v="4781.1099999999997"/>
    <n v="4760.21"/>
    <n v="238.01"/>
    <s v="10/12/2023"/>
    <s v="5/9/2023"/>
    <n v="1251"/>
    <n v="3903"/>
    <s v="6/1/2023"/>
    <s v="Complaint"/>
    <s v="Resolved"/>
    <s v="11/4/2023"/>
    <n v="1"/>
    <x v="6"/>
    <x v="4"/>
  </r>
  <r>
    <n v="3904"/>
    <s v="Lisa"/>
    <s v="Carter"/>
    <n v="34"/>
    <x v="0"/>
    <s v="Address_3904"/>
    <x v="3"/>
    <n v="19458798757"/>
    <s v="lisa.carter@kag.com"/>
    <x v="1"/>
    <n v="4532.2"/>
    <s v="4/24/2012"/>
    <s v="1/17/2023"/>
    <n v="3904"/>
    <n v="45061"/>
    <x v="2"/>
    <n v="418.74"/>
    <n v="4950.9399999999996"/>
    <x v="42"/>
    <n v="3904"/>
    <n v="5377.59"/>
    <x v="2"/>
    <n v="7.02"/>
    <n v="48"/>
    <s v="9/15/2021"/>
    <x v="0"/>
    <n v="3904"/>
    <x v="1"/>
    <n v="5186.72"/>
    <n v="1862.79"/>
    <n v="93.14"/>
    <s v="12/4/2023"/>
    <s v="8/2/2023"/>
    <n v="8689"/>
    <n v="3904"/>
    <s v="7/19/2023"/>
    <s v="Suggestion"/>
    <s v="Pending"/>
    <s v="12/18/2023"/>
    <n v="1"/>
    <x v="10"/>
    <x v="4"/>
  </r>
  <r>
    <n v="3905"/>
    <s v="Mark"/>
    <s v="Torres"/>
    <n v="52"/>
    <x v="2"/>
    <s v="Address_3905"/>
    <x v="23"/>
    <n v="19458798758"/>
    <s v="mark.torres@kag.com"/>
    <x v="1"/>
    <n v="7036.77"/>
    <s v="2/17/2009"/>
    <s v="4/30/2023"/>
    <n v="3905"/>
    <n v="44987"/>
    <x v="2"/>
    <n v="4704.9399999999996"/>
    <n v="2331.83"/>
    <x v="30"/>
    <n v="3905"/>
    <n v="11150.03"/>
    <x v="0"/>
    <n v="2.63"/>
    <n v="48"/>
    <s v="2/19/2021"/>
    <x v="0"/>
    <n v="3905"/>
    <x v="2"/>
    <n v="6338.25"/>
    <n v="68.69"/>
    <n v="3.43"/>
    <s v="3/20/2023"/>
    <s v="7/28/2023"/>
    <n v="9928"/>
    <n v="3905"/>
    <s v="10/19/2023"/>
    <s v="Suggestion"/>
    <s v="Pending"/>
    <s v="6/13/2023"/>
    <n v="1"/>
    <x v="11"/>
    <x v="1"/>
  </r>
  <r>
    <n v="3906"/>
    <s v="Lisa"/>
    <s v="Johnson"/>
    <n v="65"/>
    <x v="2"/>
    <s v="Address_3906"/>
    <x v="4"/>
    <n v="19458798759"/>
    <s v="lisa.johnson@kag.com"/>
    <x v="1"/>
    <n v="4637.7299999999996"/>
    <s v="7/21/2010"/>
    <s v="1/23/2023"/>
    <n v="3906"/>
    <n v="44940"/>
    <x v="0"/>
    <n v="3570.03"/>
    <n v="8207.76"/>
    <x v="39"/>
    <n v="3906"/>
    <n v="10139.58"/>
    <x v="1"/>
    <n v="9.6300000000000008"/>
    <n v="48"/>
    <s v="10/29/2021"/>
    <x v="0"/>
    <n v="3906"/>
    <x v="2"/>
    <n v="8294.19"/>
    <n v="80.05"/>
    <n v="4"/>
    <s v="11/11/2023"/>
    <s v="7/8/2023"/>
    <n v="9613"/>
    <n v="3906"/>
    <s v="10/30/2023"/>
    <s v="Praise"/>
    <s v="Resolved"/>
    <s v="8/18/2023"/>
    <n v="1"/>
    <x v="3"/>
    <x v="3"/>
  </r>
  <r>
    <n v="3907"/>
    <s v="Kevin"/>
    <s v="Mitchell"/>
    <n v="33"/>
    <x v="2"/>
    <s v="Address_3907"/>
    <x v="31"/>
    <n v="19458798760"/>
    <s v="kevin.mitchell@kag.com"/>
    <x v="0"/>
    <n v="6624.86"/>
    <s v="5/31/2004"/>
    <s v="7/29/2023"/>
    <n v="3907"/>
    <n v="45184"/>
    <x v="1"/>
    <n v="1194.5"/>
    <n v="7819.36"/>
    <x v="67"/>
    <n v="3907"/>
    <n v="3836.81"/>
    <x v="2"/>
    <n v="6.18"/>
    <n v="12"/>
    <s v="12/26/2020"/>
    <x v="1"/>
    <n v="3907"/>
    <x v="2"/>
    <n v="5036.26"/>
    <n v="1064.23"/>
    <n v="53.21"/>
    <s v="2/3/2023"/>
    <s v="1/5/2023"/>
    <n v="1807"/>
    <n v="3907"/>
    <s v="12/29/2023"/>
    <s v="Praise"/>
    <s v="Resolved"/>
    <s v="2/27/2023"/>
    <n v="1"/>
    <x v="6"/>
    <x v="4"/>
  </r>
  <r>
    <n v="3908"/>
    <s v="Michael"/>
    <s v="Rivera"/>
    <n v="19"/>
    <x v="2"/>
    <s v="Address_3908"/>
    <x v="38"/>
    <n v="19458798761"/>
    <s v="michael.rivera@kag.com"/>
    <x v="1"/>
    <n v="4934.51"/>
    <s v="2/19/2011"/>
    <s v="8/1/2023"/>
    <n v="3908"/>
    <n v="45227"/>
    <x v="1"/>
    <n v="3360.72"/>
    <n v="8295.23"/>
    <x v="70"/>
    <n v="3908"/>
    <n v="44874.23"/>
    <x v="2"/>
    <n v="2.14"/>
    <n v="60"/>
    <s v="3/16/2020"/>
    <x v="1"/>
    <n v="3908"/>
    <x v="0"/>
    <n v="6675.12"/>
    <n v="4029.16"/>
    <n v="201.46"/>
    <s v="10/14/2023"/>
    <s v="8/3/2023"/>
    <n v="1582"/>
    <n v="3908"/>
    <s v="10/13/2023"/>
    <s v="Praise"/>
    <s v="Resolved"/>
    <s v="8/13/2023"/>
    <n v="1"/>
    <x v="8"/>
    <x v="2"/>
  </r>
  <r>
    <n v="3909"/>
    <s v="Elizabeth"/>
    <s v="Wilson"/>
    <n v="60"/>
    <x v="2"/>
    <s v="Address_3909"/>
    <x v="3"/>
    <n v="19458798762"/>
    <s v="elizabeth.wilson@kag.com"/>
    <x v="1"/>
    <n v="6146.11"/>
    <s v="4/3/2012"/>
    <s v="5/28/2023"/>
    <n v="3909"/>
    <n v="45202"/>
    <x v="1"/>
    <n v="566.16999999999996"/>
    <n v="5579.94"/>
    <x v="39"/>
    <n v="3909"/>
    <n v="41587.19"/>
    <x v="1"/>
    <n v="1.47"/>
    <n v="12"/>
    <s v="8/5/2020"/>
    <x v="0"/>
    <n v="3909"/>
    <x v="2"/>
    <n v="5185.63"/>
    <n v="3955.92"/>
    <n v="197.8"/>
    <s v="8/28/2023"/>
    <s v="3/31/2023"/>
    <n v="9615"/>
    <n v="3909"/>
    <s v="9/14/2023"/>
    <s v="Praise"/>
    <s v="Resolved"/>
    <s v="9/2/2023"/>
    <n v="-1"/>
    <x v="8"/>
    <x v="1"/>
  </r>
  <r>
    <n v="3910"/>
    <s v="Carol"/>
    <s v="Allen"/>
    <n v="48"/>
    <x v="0"/>
    <s v="Address_3910"/>
    <x v="10"/>
    <n v="19458798763"/>
    <s v="carol.allen@kag.com"/>
    <x v="0"/>
    <n v="8071.34"/>
    <s v="12/9/2012"/>
    <s v="4/6/2023"/>
    <n v="3910"/>
    <n v="44952"/>
    <x v="0"/>
    <n v="3899.15"/>
    <n v="11970.49"/>
    <x v="59"/>
    <n v="3910"/>
    <n v="38378.339999999997"/>
    <x v="2"/>
    <n v="8.92"/>
    <n v="12"/>
    <s v="3/14/2022"/>
    <x v="0"/>
    <n v="3910"/>
    <x v="1"/>
    <n v="9978.09"/>
    <n v="118.07"/>
    <n v="5.9"/>
    <s v="12/2/2023"/>
    <s v="2/6/2023"/>
    <n v="7310"/>
    <n v="3910"/>
    <s v="4/16/2023"/>
    <s v="Suggestion"/>
    <s v="Resolved"/>
    <s v="3/29/2023"/>
    <n v="1"/>
    <x v="3"/>
    <x v="1"/>
  </r>
  <r>
    <n v="3911"/>
    <s v="Charles"/>
    <s v="Wright"/>
    <n v="33"/>
    <x v="1"/>
    <s v="Address_3911"/>
    <x v="18"/>
    <n v="19458798764"/>
    <s v="charles.wright@kag.com"/>
    <x v="1"/>
    <n v="8189.96"/>
    <s v="3/26/2006"/>
    <s v="9/17/2023"/>
    <n v="3911"/>
    <n v="44965"/>
    <x v="0"/>
    <n v="2409.81"/>
    <n v="10599.77"/>
    <x v="43"/>
    <n v="3911"/>
    <n v="24477.54"/>
    <x v="2"/>
    <n v="8.66"/>
    <n v="48"/>
    <s v="7/8/2020"/>
    <x v="1"/>
    <n v="3911"/>
    <x v="2"/>
    <n v="9491.61"/>
    <n v="1004.92"/>
    <n v="50.25"/>
    <s v="11/30/2023"/>
    <s v="11/21/2023"/>
    <n v="3522"/>
    <n v="3911"/>
    <s v="4/3/2023"/>
    <s v="Complaint"/>
    <s v="Pending"/>
    <s v="9/2/2023"/>
    <n v="1"/>
    <x v="9"/>
    <x v="4"/>
  </r>
  <r>
    <n v="3912"/>
    <s v="Jessica"/>
    <s v="Hill"/>
    <n v="64"/>
    <x v="1"/>
    <s v="Address_3912"/>
    <x v="0"/>
    <n v="19458798765"/>
    <s v="jessica.hill@kag.com"/>
    <x v="1"/>
    <n v="8505.58"/>
    <s v="8/22/2010"/>
    <s v="3/14/2023"/>
    <n v="3912"/>
    <n v="45172"/>
    <x v="1"/>
    <n v="2052.75"/>
    <n v="6452.83"/>
    <x v="47"/>
    <n v="3912"/>
    <n v="21832.26"/>
    <x v="1"/>
    <n v="4.91"/>
    <n v="12"/>
    <s v="12/1/2020"/>
    <x v="1"/>
    <n v="3912"/>
    <x v="2"/>
    <n v="5867.15"/>
    <n v="3688.46"/>
    <n v="184.42"/>
    <s v="4/11/2023"/>
    <s v="8/26/2023"/>
    <n v="2820"/>
    <n v="3912"/>
    <s v="3/15/2023"/>
    <s v="Praise"/>
    <s v="Resolved"/>
    <s v="10/3/2023"/>
    <n v="1"/>
    <x v="6"/>
    <x v="3"/>
  </r>
  <r>
    <n v="3913"/>
    <s v="Barbara"/>
    <s v="Campbell"/>
    <n v="50"/>
    <x v="1"/>
    <s v="Address_3913"/>
    <x v="31"/>
    <n v="19458798766"/>
    <s v="barbara.campbell@kag.com"/>
    <x v="0"/>
    <n v="2109.4"/>
    <s v="6/20/2015"/>
    <s v="11/27/2023"/>
    <n v="3913"/>
    <n v="45077"/>
    <x v="0"/>
    <n v="55.64"/>
    <n v="2165.04"/>
    <x v="45"/>
    <n v="3913"/>
    <n v="21842.86"/>
    <x v="1"/>
    <n v="1.79"/>
    <n v="36"/>
    <s v="8/11/2020"/>
    <x v="2"/>
    <n v="3913"/>
    <x v="0"/>
    <n v="8338.44"/>
    <n v="365.86"/>
    <n v="18.29"/>
    <s v="4/12/2023"/>
    <s v="6/29/2023"/>
    <n v="1624"/>
    <n v="3913"/>
    <s v="9/20/2023"/>
    <s v="Praise"/>
    <s v="Pending"/>
    <s v="10/22/2023"/>
    <n v="1"/>
    <x v="10"/>
    <x v="1"/>
  </r>
  <r>
    <n v="3914"/>
    <s v="Mary"/>
    <s v="Martin"/>
    <n v="38"/>
    <x v="1"/>
    <s v="Address_3914"/>
    <x v="23"/>
    <n v="19458798767"/>
    <s v="mary.martin@kag.com"/>
    <x v="1"/>
    <n v="705.09"/>
    <s v="12/11/2020"/>
    <s v="2/18/2023"/>
    <n v="3914"/>
    <n v="45134"/>
    <x v="0"/>
    <n v="3265.85"/>
    <n v="3970.94"/>
    <x v="29"/>
    <n v="3914"/>
    <n v="13826.6"/>
    <x v="0"/>
    <n v="4.51"/>
    <n v="24"/>
    <s v="9/27/2021"/>
    <x v="0"/>
    <n v="3914"/>
    <x v="1"/>
    <n v="8769.25"/>
    <n v="2078.4499999999998"/>
    <n v="103.92"/>
    <s v="1/25/2023"/>
    <s v="8/18/2023"/>
    <n v="5082"/>
    <n v="3914"/>
    <s v="5/22/2023"/>
    <s v="Praise"/>
    <s v="Pending"/>
    <s v="5/10/2023"/>
    <n v="1"/>
    <x v="2"/>
    <x v="0"/>
  </r>
  <r>
    <n v="3915"/>
    <s v="Kenneth"/>
    <s v="Johnson"/>
    <n v="34"/>
    <x v="2"/>
    <s v="Address_3915"/>
    <x v="28"/>
    <n v="19458798768"/>
    <s v="kenneth.johnson@kag.com"/>
    <x v="1"/>
    <n v="8377.77"/>
    <s v="4/19/2015"/>
    <s v="8/10/2023"/>
    <n v="3915"/>
    <n v="45079"/>
    <x v="1"/>
    <n v="4146.72"/>
    <n v="4231.05"/>
    <x v="61"/>
    <n v="3915"/>
    <n v="30804.62"/>
    <x v="0"/>
    <n v="7.84"/>
    <n v="36"/>
    <s v="2/1/2021"/>
    <x v="1"/>
    <n v="3915"/>
    <x v="0"/>
    <n v="1250.83"/>
    <n v="4802.7299999999996"/>
    <n v="240.14"/>
    <s v="1/15/2023"/>
    <s v="5/17/2023"/>
    <n v="5594"/>
    <n v="3915"/>
    <s v="2/22/2023"/>
    <s v="Praise"/>
    <s v="Pending"/>
    <s v="10/30/2023"/>
    <n v="1"/>
    <x v="7"/>
    <x v="4"/>
  </r>
  <r>
    <n v="3916"/>
    <s v="Nancy"/>
    <s v="Green"/>
    <n v="52"/>
    <x v="1"/>
    <s v="Address_3916"/>
    <x v="39"/>
    <n v="19458798769"/>
    <s v="nancy.green@kag.com"/>
    <x v="0"/>
    <n v="518.75"/>
    <s v="4/11/2010"/>
    <s v="12/31/2023"/>
    <n v="3916"/>
    <n v="45042"/>
    <x v="2"/>
    <n v="1448.6"/>
    <n v="-929.85"/>
    <x v="66"/>
    <n v="3916"/>
    <n v="3894.9"/>
    <x v="1"/>
    <n v="6.95"/>
    <n v="12"/>
    <s v="10/7/2020"/>
    <x v="1"/>
    <n v="3916"/>
    <x v="2"/>
    <n v="9281.0400000000009"/>
    <n v="2893.28"/>
    <n v="144.66"/>
    <s v="1/28/2023"/>
    <s v="1/14/2023"/>
    <n v="8690"/>
    <n v="3916"/>
    <s v="12/9/2023"/>
    <s v="Suggestion"/>
    <s v="Resolved"/>
    <s v="3/6/2023"/>
    <n v="1"/>
    <x v="1"/>
    <x v="1"/>
  </r>
  <r>
    <n v="3917"/>
    <s v="Andrew"/>
    <s v="Jackson"/>
    <n v="68"/>
    <x v="1"/>
    <s v="Address_3917"/>
    <x v="17"/>
    <n v="19458798770"/>
    <s v="andrew.jackson@kag.com"/>
    <x v="1"/>
    <n v="2213.56"/>
    <s v="11/7/2001"/>
    <s v="10/9/2023"/>
    <n v="3917"/>
    <n v="45127"/>
    <x v="2"/>
    <n v="68.73"/>
    <n v="2282.29"/>
    <x v="66"/>
    <n v="3917"/>
    <n v="33280.410000000003"/>
    <x v="2"/>
    <n v="8.7899999999999991"/>
    <n v="60"/>
    <s v="12/5/2021"/>
    <x v="0"/>
    <n v="3917"/>
    <x v="0"/>
    <n v="8743.84"/>
    <n v="2154.19"/>
    <n v="107.71"/>
    <s v="5/19/2023"/>
    <s v="4/6/2023"/>
    <n v="5517"/>
    <n v="3917"/>
    <s v="12/18/2023"/>
    <s v="Complaint"/>
    <s v="Resolved"/>
    <s v="3/12/2023"/>
    <n v="1"/>
    <x v="2"/>
    <x v="3"/>
  </r>
  <r>
    <n v="3918"/>
    <s v="Ashley"/>
    <s v="Torres"/>
    <n v="69"/>
    <x v="2"/>
    <s v="Address_3918"/>
    <x v="39"/>
    <n v="19458798771"/>
    <s v="ashley.torres@kag.com"/>
    <x v="1"/>
    <n v="5309.37"/>
    <s v="5/12/2008"/>
    <s v="2/1/2023"/>
    <n v="3918"/>
    <n v="45107"/>
    <x v="1"/>
    <n v="3878.83"/>
    <n v="1430.54"/>
    <x v="80"/>
    <n v="3918"/>
    <n v="26179.02"/>
    <x v="1"/>
    <n v="7.76"/>
    <n v="36"/>
    <s v="3/2/2021"/>
    <x v="0"/>
    <n v="3918"/>
    <x v="0"/>
    <n v="8370.02"/>
    <n v="4803.93"/>
    <n v="240.2"/>
    <s v="3/22/2023"/>
    <s v="7/13/2023"/>
    <n v="473"/>
    <n v="3918"/>
    <s v="2/5/2023"/>
    <s v="Suggestion"/>
    <s v="Pending"/>
    <s v="9/27/2023"/>
    <n v="1"/>
    <x v="7"/>
    <x v="3"/>
  </r>
  <r>
    <n v="3919"/>
    <s v="Ashley"/>
    <s v="Moore"/>
    <n v="24"/>
    <x v="2"/>
    <s v="Address_3919"/>
    <x v="39"/>
    <n v="19458798772"/>
    <s v="ashley.moore@kag.com"/>
    <x v="0"/>
    <n v="8568.7900000000009"/>
    <s v="6/17/2003"/>
    <s v="1/28/2023"/>
    <n v="3919"/>
    <n v="45207"/>
    <x v="0"/>
    <n v="3181.97"/>
    <n v="11750.76"/>
    <x v="66"/>
    <n v="3919"/>
    <n v="41009.49"/>
    <x v="2"/>
    <n v="3.97"/>
    <n v="12"/>
    <s v="12/18/2020"/>
    <x v="0"/>
    <n v="3919"/>
    <x v="1"/>
    <n v="6108.75"/>
    <n v="2532.35"/>
    <n v="126.62"/>
    <s v="2/9/2023"/>
    <s v="3/9/2023"/>
    <n v="2731"/>
    <n v="3919"/>
    <s v="6/21/2023"/>
    <s v="Praise"/>
    <s v="Pending"/>
    <s v="7/7/2023"/>
    <n v="1"/>
    <x v="8"/>
    <x v="2"/>
  </r>
  <r>
    <n v="3920"/>
    <s v="Timothy"/>
    <s v="Thomas"/>
    <n v="46"/>
    <x v="2"/>
    <s v="Address_3920"/>
    <x v="29"/>
    <n v="19458798773"/>
    <s v="timothy.thomas@kag.com"/>
    <x v="1"/>
    <n v="8978.1299999999992"/>
    <s v="3/5/2019"/>
    <s v="11/3/2023"/>
    <n v="3920"/>
    <n v="45100"/>
    <x v="0"/>
    <n v="3886.67"/>
    <n v="5091.46"/>
    <x v="90"/>
    <n v="3920"/>
    <n v="48664.35"/>
    <x v="0"/>
    <n v="4.07"/>
    <n v="60"/>
    <s v="12/26/2021"/>
    <x v="2"/>
    <n v="3920"/>
    <x v="1"/>
    <n v="3050"/>
    <n v="3009.11"/>
    <n v="150.46"/>
    <s v="4/6/2023"/>
    <s v="2/11/2023"/>
    <n v="7404"/>
    <n v="3920"/>
    <s v="10/10/2023"/>
    <s v="Praise"/>
    <s v="Resolved"/>
    <s v="11/8/2023"/>
    <n v="1"/>
    <x v="7"/>
    <x v="1"/>
  </r>
  <r>
    <n v="3921"/>
    <s v="Andrew"/>
    <s v="Brown"/>
    <n v="28"/>
    <x v="1"/>
    <s v="Address_3921"/>
    <x v="16"/>
    <n v="19458798774"/>
    <s v="andrew.brown@kag.com"/>
    <x v="1"/>
    <n v="6317.7"/>
    <s v="2/26/2009"/>
    <s v="6/17/2023"/>
    <n v="3921"/>
    <n v="45081"/>
    <x v="1"/>
    <n v="2696.2"/>
    <n v="9013.9"/>
    <x v="68"/>
    <n v="3921"/>
    <n v="43953.9"/>
    <x v="1"/>
    <n v="6.83"/>
    <n v="48"/>
    <s v="5/9/2021"/>
    <x v="2"/>
    <n v="3921"/>
    <x v="1"/>
    <n v="5513.68"/>
    <n v="2561.87"/>
    <n v="128.09"/>
    <s v="6/29/2023"/>
    <s v="3/1/2023"/>
    <n v="9507"/>
    <n v="3921"/>
    <s v="5/24/2023"/>
    <s v="Praise"/>
    <s v="Pending"/>
    <s v="7/5/2023"/>
    <n v="1"/>
    <x v="7"/>
    <x v="4"/>
  </r>
  <r>
    <n v="3922"/>
    <s v="Christopher"/>
    <s v="Lopez"/>
    <n v="47"/>
    <x v="2"/>
    <s v="Address_3922"/>
    <x v="33"/>
    <n v="19458798775"/>
    <s v="christopher.lopez@kag.com"/>
    <x v="1"/>
    <n v="9670.91"/>
    <s v="3/23/2007"/>
    <s v="2/6/2023"/>
    <n v="3922"/>
    <n v="45282"/>
    <x v="1"/>
    <n v="2310.12"/>
    <n v="7360.79"/>
    <x v="23"/>
    <n v="3922"/>
    <n v="36276.28"/>
    <x v="1"/>
    <n v="3.79"/>
    <n v="24"/>
    <s v="7/9/2021"/>
    <x v="2"/>
    <n v="3922"/>
    <x v="1"/>
    <n v="8194.14"/>
    <n v="3751.7"/>
    <n v="187.58"/>
    <s v="5/28/2023"/>
    <s v="5/3/2023"/>
    <n v="9430"/>
    <n v="3922"/>
    <s v="10/15/2023"/>
    <s v="Complaint"/>
    <s v="Resolved"/>
    <s v="3/7/2023"/>
    <n v="1"/>
    <x v="0"/>
    <x v="1"/>
  </r>
  <r>
    <n v="3923"/>
    <s v="Stephanie"/>
    <s v="Lewis"/>
    <n v="35"/>
    <x v="2"/>
    <s v="Address_3923"/>
    <x v="38"/>
    <n v="19458798776"/>
    <s v="stephanie.lewis@kag.com"/>
    <x v="0"/>
    <n v="7326.44"/>
    <s v="4/13/2016"/>
    <s v="8/22/2023"/>
    <n v="3923"/>
    <n v="45245"/>
    <x v="1"/>
    <n v="1104.5999999999999"/>
    <n v="8431.0400000000009"/>
    <x v="3"/>
    <n v="3923"/>
    <n v="22206.39"/>
    <x v="0"/>
    <n v="8.81"/>
    <n v="12"/>
    <s v="3/3/2020"/>
    <x v="2"/>
    <n v="3923"/>
    <x v="0"/>
    <n v="5064.99"/>
    <n v="1661.64"/>
    <n v="83.08"/>
    <s v="10/11/2023"/>
    <s v="12/10/2023"/>
    <n v="5447"/>
    <n v="3923"/>
    <s v="1/15/2023"/>
    <s v="Suggestion"/>
    <s v="Pending"/>
    <s v="8/14/2023"/>
    <n v="1"/>
    <x v="4"/>
    <x v="4"/>
  </r>
  <r>
    <n v="3924"/>
    <s v="Linda"/>
    <s v="Miller"/>
    <n v="63"/>
    <x v="0"/>
    <s v="Address_3924"/>
    <x v="33"/>
    <n v="19458798777"/>
    <s v="linda.miller@kag.com"/>
    <x v="0"/>
    <n v="5324.47"/>
    <s v="12/17/2002"/>
    <s v="6/28/2023"/>
    <n v="3924"/>
    <n v="45041"/>
    <x v="1"/>
    <n v="403.4"/>
    <n v="4921.07"/>
    <x v="95"/>
    <n v="3924"/>
    <n v="11511.69"/>
    <x v="1"/>
    <n v="3.95"/>
    <n v="36"/>
    <s v="9/24/2022"/>
    <x v="0"/>
    <n v="3924"/>
    <x v="2"/>
    <n v="9886.1299999999992"/>
    <n v="760.39"/>
    <n v="38.020000000000003"/>
    <s v="4/13/2023"/>
    <s v="11/3/2023"/>
    <n v="2091"/>
    <n v="3924"/>
    <s v="1/14/2023"/>
    <s v="Complaint"/>
    <s v="Pending"/>
    <s v="10/31/2023"/>
    <n v="1"/>
    <x v="1"/>
    <x v="3"/>
  </r>
  <r>
    <n v="3925"/>
    <s v="Sandra"/>
    <s v="Wilson"/>
    <n v="33"/>
    <x v="0"/>
    <s v="Address_3925"/>
    <x v="15"/>
    <n v="19458798778"/>
    <s v="sandra.wilson@kag.com"/>
    <x v="0"/>
    <n v="1430.27"/>
    <s v="11/5/2020"/>
    <s v="2/26/2023"/>
    <n v="3925"/>
    <n v="45229"/>
    <x v="0"/>
    <n v="2362.5100000000002"/>
    <n v="3792.78"/>
    <x v="83"/>
    <n v="3925"/>
    <n v="33578.79"/>
    <x v="1"/>
    <n v="5.4"/>
    <n v="24"/>
    <s v="4/15/2021"/>
    <x v="2"/>
    <n v="3925"/>
    <x v="0"/>
    <n v="3040.02"/>
    <n v="2359.4899999999998"/>
    <n v="117.97"/>
    <s v="10/11/2023"/>
    <s v="1/28/2023"/>
    <n v="339"/>
    <n v="3925"/>
    <s v="10/27/2023"/>
    <s v="Suggestion"/>
    <s v="Pending"/>
    <s v="1/10/2023"/>
    <n v="1"/>
    <x v="8"/>
    <x v="4"/>
  </r>
  <r>
    <n v="3926"/>
    <s v="Ronald"/>
    <s v="Lopez"/>
    <n v="23"/>
    <x v="1"/>
    <s v="Address_3926"/>
    <x v="37"/>
    <n v="19458798779"/>
    <s v="ronald.lopez@kag.com"/>
    <x v="0"/>
    <n v="4344.9799999999996"/>
    <s v="7/17/2017"/>
    <s v="8/21/2023"/>
    <n v="3926"/>
    <n v="45068"/>
    <x v="2"/>
    <n v="4343.3"/>
    <n v="1.68"/>
    <x v="41"/>
    <n v="3926"/>
    <n v="10878.36"/>
    <x v="1"/>
    <n v="1.39"/>
    <n v="48"/>
    <s v="11/12/2022"/>
    <x v="0"/>
    <n v="3926"/>
    <x v="1"/>
    <n v="9196.99"/>
    <n v="3663.47"/>
    <n v="183.17"/>
    <s v="7/30/2023"/>
    <s v="7/27/2023"/>
    <n v="4907"/>
    <n v="3926"/>
    <s v="1/3/2023"/>
    <s v="Suggestion"/>
    <s v="Pending"/>
    <s v="3/19/2023"/>
    <n v="1"/>
    <x v="10"/>
    <x v="2"/>
  </r>
  <r>
    <n v="3927"/>
    <s v="Michelle"/>
    <s v="Wright"/>
    <n v="19"/>
    <x v="2"/>
    <s v="Address_3927"/>
    <x v="33"/>
    <n v="19458798780"/>
    <s v="michelle.wright@kag.com"/>
    <x v="1"/>
    <n v="8241.17"/>
    <s v="1/20/2004"/>
    <s v="12/2/2023"/>
    <n v="3927"/>
    <n v="45205"/>
    <x v="1"/>
    <n v="306.14"/>
    <n v="8547.31"/>
    <x v="14"/>
    <n v="3927"/>
    <n v="1992.69"/>
    <x v="1"/>
    <n v="2.06"/>
    <n v="48"/>
    <s v="7/16/2020"/>
    <x v="0"/>
    <n v="3927"/>
    <x v="1"/>
    <n v="3905.11"/>
    <n v="2333.2800000000002"/>
    <n v="116.66"/>
    <s v="12/31/2023"/>
    <s v="5/21/2023"/>
    <n v="7630"/>
    <n v="3927"/>
    <s v="8/20/2023"/>
    <s v="Praise"/>
    <s v="Pending"/>
    <s v="9/7/2023"/>
    <n v="1"/>
    <x v="8"/>
    <x v="2"/>
  </r>
  <r>
    <n v="3928"/>
    <s v="John"/>
    <s v="Jones"/>
    <n v="60"/>
    <x v="1"/>
    <s v="Address_3928"/>
    <x v="18"/>
    <n v="19458798781"/>
    <s v="john.jones@kag.com"/>
    <x v="1"/>
    <n v="2908.11"/>
    <s v="4/17/2018"/>
    <s v="3/13/2023"/>
    <n v="3928"/>
    <n v="44942"/>
    <x v="0"/>
    <n v="4945.58"/>
    <n v="-2037.47"/>
    <x v="14"/>
    <n v="3928"/>
    <n v="29088.42"/>
    <x v="0"/>
    <n v="2.19"/>
    <n v="24"/>
    <s v="10/2/2020"/>
    <x v="1"/>
    <n v="3928"/>
    <x v="1"/>
    <n v="8547.75"/>
    <n v="1011.7"/>
    <n v="50.59"/>
    <s v="8/25/2023"/>
    <s v="2/21/2023"/>
    <n v="5197"/>
    <n v="3928"/>
    <s v="6/3/2023"/>
    <s v="Complaint"/>
    <s v="Pending"/>
    <s v="9/29/2023"/>
    <n v="1"/>
    <x v="3"/>
    <x v="1"/>
  </r>
  <r>
    <n v="3929"/>
    <s v="Ashley"/>
    <s v="Taylor"/>
    <n v="60"/>
    <x v="0"/>
    <s v="Address_3929"/>
    <x v="8"/>
    <n v="19458798782"/>
    <s v="ashley.taylor@kag.com"/>
    <x v="0"/>
    <n v="5824.88"/>
    <s v="3/16/2005"/>
    <s v="7/14/2023"/>
    <n v="3929"/>
    <n v="45074"/>
    <x v="1"/>
    <n v="4735.49"/>
    <n v="10560.37"/>
    <x v="51"/>
    <n v="3929"/>
    <n v="20312.39"/>
    <x v="2"/>
    <n v="4.0999999999999996"/>
    <n v="12"/>
    <s v="10/3/2021"/>
    <x v="1"/>
    <n v="3929"/>
    <x v="1"/>
    <n v="4910.5"/>
    <n v="748.57"/>
    <n v="37.43"/>
    <s v="12/13/2023"/>
    <s v="5/27/2023"/>
    <n v="3329"/>
    <n v="3929"/>
    <s v="8/17/2023"/>
    <s v="Suggestion"/>
    <s v="Resolved"/>
    <s v="10/12/2023"/>
    <n v="1"/>
    <x v="10"/>
    <x v="1"/>
  </r>
  <r>
    <n v="3930"/>
    <s v="John"/>
    <s v="Adams"/>
    <n v="27"/>
    <x v="0"/>
    <s v="Address_3930"/>
    <x v="9"/>
    <n v="19458798783"/>
    <s v="john.adams@kag.com"/>
    <x v="0"/>
    <n v="9836"/>
    <s v="2/25/2001"/>
    <s v="1/3/2023"/>
    <n v="3930"/>
    <n v="45188"/>
    <x v="2"/>
    <n v="3207.28"/>
    <n v="13043.28"/>
    <x v="96"/>
    <n v="3930"/>
    <n v="43924.91"/>
    <x v="0"/>
    <n v="2.0499999999999998"/>
    <n v="12"/>
    <s v="4/12/2021"/>
    <x v="0"/>
    <n v="3930"/>
    <x v="0"/>
    <n v="8493.5300000000007"/>
    <n v="4855.09"/>
    <n v="242.75"/>
    <s v="12/21/2023"/>
    <s v="2/13/2023"/>
    <n v="6407"/>
    <n v="3930"/>
    <s v="12/6/2023"/>
    <s v="Complaint"/>
    <s v="Resolved"/>
    <s v="7/11/2023"/>
    <n v="1"/>
    <x v="6"/>
    <x v="4"/>
  </r>
  <r>
    <n v="3931"/>
    <s v="Michael"/>
    <s v="Young"/>
    <n v="21"/>
    <x v="2"/>
    <s v="Address_3931"/>
    <x v="27"/>
    <n v="19458798784"/>
    <s v="michael.young@kag.com"/>
    <x v="0"/>
    <n v="1826.8"/>
    <s v="7/17/2008"/>
    <s v="7/21/2023"/>
    <n v="3931"/>
    <n v="44955"/>
    <x v="1"/>
    <n v="4571.91"/>
    <n v="6398.71"/>
    <x v="83"/>
    <n v="3931"/>
    <n v="32643.22"/>
    <x v="0"/>
    <n v="5.1100000000000003"/>
    <n v="60"/>
    <s v="12/8/2020"/>
    <x v="2"/>
    <n v="3931"/>
    <x v="0"/>
    <n v="6303.06"/>
    <n v="4607.9399999999996"/>
    <n v="230.4"/>
    <s v="6/7/2023"/>
    <s v="6/3/2023"/>
    <n v="2555"/>
    <n v="3931"/>
    <s v="9/8/2023"/>
    <s v="Praise"/>
    <s v="Pending"/>
    <s v="12/5/2023"/>
    <n v="1"/>
    <x v="3"/>
    <x v="2"/>
  </r>
  <r>
    <n v="3932"/>
    <s v="James"/>
    <s v="Martinez"/>
    <n v="66"/>
    <x v="1"/>
    <s v="Address_3932"/>
    <x v="24"/>
    <n v="19458798785"/>
    <s v="james.martinez@kag.com"/>
    <x v="1"/>
    <n v="1104.43"/>
    <s v="10/26/2006"/>
    <s v="7/10/2023"/>
    <n v="3932"/>
    <n v="45186"/>
    <x v="0"/>
    <n v="2772.1"/>
    <n v="3876.53"/>
    <x v="30"/>
    <n v="3932"/>
    <n v="32715.26"/>
    <x v="1"/>
    <n v="3.42"/>
    <n v="60"/>
    <s v="5/9/2020"/>
    <x v="2"/>
    <n v="3932"/>
    <x v="2"/>
    <n v="9164.36"/>
    <n v="1554.82"/>
    <n v="77.739999999999995"/>
    <s v="7/15/2023"/>
    <s v="8/20/2023"/>
    <n v="731"/>
    <n v="3932"/>
    <s v="10/24/2023"/>
    <s v="Suggestion"/>
    <s v="Pending"/>
    <s v="12/8/2023"/>
    <n v="1"/>
    <x v="6"/>
    <x v="3"/>
  </r>
  <r>
    <n v="3933"/>
    <s v="Margaret"/>
    <s v="Nelson"/>
    <n v="27"/>
    <x v="0"/>
    <s v="Address_3933"/>
    <x v="23"/>
    <n v="19458798786"/>
    <s v="margaret.nelson@kag.com"/>
    <x v="1"/>
    <n v="7976.41"/>
    <s v="4/9/2011"/>
    <s v="7/26/2023"/>
    <n v="3933"/>
    <n v="45040"/>
    <x v="1"/>
    <n v="2028.87"/>
    <n v="10005.280000000001"/>
    <x v="60"/>
    <n v="3933"/>
    <n v="39606.76"/>
    <x v="0"/>
    <n v="3.45"/>
    <n v="12"/>
    <s v="8/19/2022"/>
    <x v="0"/>
    <n v="3933"/>
    <x v="1"/>
    <n v="5306.93"/>
    <n v="4817.05"/>
    <n v="240.85"/>
    <s v="8/14/2023"/>
    <s v="3/27/2023"/>
    <n v="8329"/>
    <n v="3933"/>
    <s v="10/16/2023"/>
    <s v="Complaint"/>
    <s v="Resolved"/>
    <s v="8/30/2023"/>
    <n v="1"/>
    <x v="1"/>
    <x v="4"/>
  </r>
  <r>
    <n v="3934"/>
    <s v="Matthew"/>
    <s v="Taylor"/>
    <n v="26"/>
    <x v="2"/>
    <s v="Address_3934"/>
    <x v="25"/>
    <n v="19458798787"/>
    <s v="matthew.taylor@kag.com"/>
    <x v="1"/>
    <n v="346.73"/>
    <s v="1/31/2001"/>
    <s v="4/21/2023"/>
    <n v="3934"/>
    <n v="44934"/>
    <x v="2"/>
    <n v="2862.74"/>
    <n v="-2516.0100000000002"/>
    <x v="97"/>
    <n v="3934"/>
    <n v="17446.95"/>
    <x v="1"/>
    <n v="5.01"/>
    <n v="36"/>
    <s v="3/14/2020"/>
    <x v="2"/>
    <n v="3934"/>
    <x v="0"/>
    <n v="9398.57"/>
    <n v="3098.36"/>
    <n v="154.91999999999999"/>
    <s v="4/29/2023"/>
    <s v="9/28/2023"/>
    <n v="5382"/>
    <n v="3934"/>
    <s v="6/3/2023"/>
    <s v="Suggestion"/>
    <s v="Resolved"/>
    <s v="8/4/2023"/>
    <n v="1"/>
    <x v="3"/>
    <x v="4"/>
  </r>
  <r>
    <n v="3935"/>
    <s v="Paul"/>
    <s v="Jones"/>
    <n v="62"/>
    <x v="1"/>
    <s v="Address_3935"/>
    <x v="26"/>
    <n v="19458798788"/>
    <s v="paul.jones@kag.com"/>
    <x v="1"/>
    <n v="6468.23"/>
    <s v="10/16/2017"/>
    <s v="12/13/2023"/>
    <n v="3935"/>
    <n v="45230"/>
    <x v="0"/>
    <n v="4384.01"/>
    <n v="10852.24"/>
    <x v="68"/>
    <n v="3935"/>
    <n v="47950.43"/>
    <x v="1"/>
    <n v="8.68"/>
    <n v="48"/>
    <s v="7/12/2022"/>
    <x v="2"/>
    <n v="3935"/>
    <x v="2"/>
    <n v="2146.63"/>
    <n v="1540.61"/>
    <n v="77.03"/>
    <s v="11/7/2023"/>
    <s v="3/13/2023"/>
    <n v="1968"/>
    <n v="3935"/>
    <s v="7/9/2023"/>
    <s v="Praise"/>
    <s v="Pending"/>
    <s v="7/7/2023"/>
    <n v="1"/>
    <x v="8"/>
    <x v="3"/>
  </r>
  <r>
    <n v="3936"/>
    <s v="James"/>
    <s v="Hall"/>
    <n v="60"/>
    <x v="2"/>
    <s v="Address_3936"/>
    <x v="31"/>
    <n v="19458798789"/>
    <s v="james.hall@kag.com"/>
    <x v="0"/>
    <n v="3423.88"/>
    <s v="2/23/2008"/>
    <s v="2/20/2023"/>
    <n v="3936"/>
    <n v="45181"/>
    <x v="0"/>
    <n v="4788.03"/>
    <n v="-1364.15"/>
    <x v="36"/>
    <n v="3936"/>
    <n v="11844.75"/>
    <x v="2"/>
    <n v="7.86"/>
    <n v="60"/>
    <s v="11/4/2022"/>
    <x v="2"/>
    <n v="3936"/>
    <x v="2"/>
    <n v="8280.58"/>
    <n v="1524.48"/>
    <n v="76.22"/>
    <s v="10/16/2023"/>
    <s v="4/29/2023"/>
    <n v="3234"/>
    <n v="3936"/>
    <s v="3/18/2023"/>
    <s v="Praise"/>
    <s v="Resolved"/>
    <s v="5/25/2023"/>
    <n v="1"/>
    <x v="6"/>
    <x v="1"/>
  </r>
  <r>
    <n v="3937"/>
    <s v="Joseph"/>
    <s v="Adams"/>
    <n v="59"/>
    <x v="2"/>
    <s v="Address_3937"/>
    <x v="8"/>
    <n v="19458798790"/>
    <s v="joseph.adams@kag.com"/>
    <x v="1"/>
    <n v="7265.76"/>
    <s v="12/17/2004"/>
    <s v="8/26/2023"/>
    <n v="3937"/>
    <n v="45010"/>
    <x v="2"/>
    <n v="4192.0600000000004"/>
    <n v="3073.7"/>
    <x v="68"/>
    <n v="3937"/>
    <n v="43712.31"/>
    <x v="0"/>
    <n v="8.9499999999999993"/>
    <n v="24"/>
    <s v="8/16/2021"/>
    <x v="2"/>
    <n v="3937"/>
    <x v="2"/>
    <n v="2987.13"/>
    <n v="4500.17"/>
    <n v="225.01"/>
    <s v="2/10/2023"/>
    <s v="1/9/2023"/>
    <n v="5575"/>
    <n v="3937"/>
    <s v="3/5/2023"/>
    <s v="Complaint"/>
    <s v="Pending"/>
    <s v="8/30/2023"/>
    <n v="1"/>
    <x v="11"/>
    <x v="1"/>
  </r>
  <r>
    <n v="3938"/>
    <s v="Paul"/>
    <s v="Rodriguez"/>
    <n v="41"/>
    <x v="0"/>
    <s v="Address_3938"/>
    <x v="2"/>
    <n v="19458798791"/>
    <s v="paul.rodriguez@kag.com"/>
    <x v="1"/>
    <n v="1290.51"/>
    <s v="1/23/2021"/>
    <s v="5/14/2023"/>
    <n v="3938"/>
    <n v="44942"/>
    <x v="1"/>
    <n v="906.61"/>
    <n v="383.9"/>
    <x v="48"/>
    <n v="3938"/>
    <n v="45631.21"/>
    <x v="0"/>
    <n v="9.91"/>
    <n v="24"/>
    <s v="5/1/2021"/>
    <x v="2"/>
    <n v="3938"/>
    <x v="2"/>
    <n v="3069.83"/>
    <n v="1852.73"/>
    <n v="92.64"/>
    <s v="2/13/2023"/>
    <s v="11/8/2023"/>
    <n v="4553"/>
    <n v="3938"/>
    <s v="11/7/2023"/>
    <s v="Suggestion"/>
    <s v="Resolved"/>
    <s v="5/17/2023"/>
    <n v="1"/>
    <x v="3"/>
    <x v="0"/>
  </r>
  <r>
    <n v="3939"/>
    <s v="Richard"/>
    <s v="Carter"/>
    <n v="22"/>
    <x v="1"/>
    <s v="Address_3939"/>
    <x v="21"/>
    <n v="19458798792"/>
    <s v="richard.carter@kag.com"/>
    <x v="0"/>
    <n v="3367.44"/>
    <s v="12/1/2006"/>
    <s v="10/8/2023"/>
    <n v="3939"/>
    <n v="45229"/>
    <x v="1"/>
    <n v="2962.77"/>
    <n v="6330.21"/>
    <x v="76"/>
    <n v="3939"/>
    <n v="2912.98"/>
    <x v="1"/>
    <n v="1.1000000000000001"/>
    <n v="12"/>
    <s v="3/30/2022"/>
    <x v="1"/>
    <n v="3939"/>
    <x v="1"/>
    <n v="1590.61"/>
    <n v="389.47"/>
    <n v="19.47"/>
    <s v="3/22/2023"/>
    <s v="12/24/2023"/>
    <n v="257"/>
    <n v="3939"/>
    <s v="11/14/2023"/>
    <s v="Suggestion"/>
    <s v="Pending"/>
    <s v="7/11/2023"/>
    <n v="1"/>
    <x v="8"/>
    <x v="2"/>
  </r>
  <r>
    <n v="3940"/>
    <s v="Michelle"/>
    <s v="Allen"/>
    <n v="52"/>
    <x v="0"/>
    <s v="Address_3940"/>
    <x v="31"/>
    <n v="19458798793"/>
    <s v="michelle.allen@kag.com"/>
    <x v="0"/>
    <n v="268.67"/>
    <s v="1/7/2000"/>
    <s v="8/14/2023"/>
    <n v="3940"/>
    <n v="45213"/>
    <x v="0"/>
    <n v="2229.33"/>
    <n v="2498"/>
    <x v="85"/>
    <n v="3940"/>
    <n v="31959.279999999999"/>
    <x v="1"/>
    <n v="7.23"/>
    <n v="24"/>
    <s v="4/4/2021"/>
    <x v="0"/>
    <n v="3940"/>
    <x v="2"/>
    <n v="7586.27"/>
    <n v="3698.44"/>
    <n v="184.92"/>
    <s v="4/29/2023"/>
    <s v="4/20/2023"/>
    <n v="5142"/>
    <n v="3940"/>
    <s v="9/20/2023"/>
    <s v="Complaint"/>
    <s v="Resolved"/>
    <s v="9/10/2023"/>
    <n v="1"/>
    <x v="8"/>
    <x v="1"/>
  </r>
  <r>
    <n v="3941"/>
    <s v="Linda"/>
    <s v="Scott"/>
    <n v="21"/>
    <x v="1"/>
    <s v="Address_3941"/>
    <x v="36"/>
    <n v="19458798794"/>
    <s v="linda.scott@kag.com"/>
    <x v="1"/>
    <n v="2427.4"/>
    <s v="3/28/2013"/>
    <s v="1/26/2023"/>
    <n v="3941"/>
    <n v="45022"/>
    <x v="2"/>
    <n v="2411.5100000000002"/>
    <n v="15.89"/>
    <x v="74"/>
    <n v="3941"/>
    <n v="37721.620000000003"/>
    <x v="2"/>
    <n v="2.08"/>
    <n v="24"/>
    <s v="1/31/2020"/>
    <x v="1"/>
    <n v="3941"/>
    <x v="1"/>
    <n v="6794.4"/>
    <n v="735.97"/>
    <n v="36.799999999999997"/>
    <s v="4/15/2023"/>
    <s v="11/10/2023"/>
    <n v="3411"/>
    <n v="3941"/>
    <s v="6/28/2023"/>
    <s v="Complaint"/>
    <s v="Resolved"/>
    <s v="12/16/2023"/>
    <n v="1"/>
    <x v="1"/>
    <x v="2"/>
  </r>
  <r>
    <n v="3942"/>
    <s v="Robert"/>
    <s v="Scott"/>
    <n v="52"/>
    <x v="1"/>
    <s v="Address_3942"/>
    <x v="27"/>
    <n v="19458798795"/>
    <s v="robert.scott@kag.com"/>
    <x v="1"/>
    <n v="4884.26"/>
    <s v="9/12/2022"/>
    <s v="8/4/2023"/>
    <n v="3942"/>
    <n v="45048"/>
    <x v="0"/>
    <n v="2146.91"/>
    <n v="2737.35"/>
    <x v="31"/>
    <n v="3942"/>
    <n v="47737.69"/>
    <x v="1"/>
    <n v="9.43"/>
    <n v="12"/>
    <s v="3/13/2020"/>
    <x v="2"/>
    <n v="3942"/>
    <x v="2"/>
    <n v="4015.81"/>
    <n v="3455.39"/>
    <n v="172.77"/>
    <s v="5/16/2023"/>
    <s v="6/28/2023"/>
    <n v="9044"/>
    <n v="3942"/>
    <s v="11/22/2023"/>
    <s v="Praise"/>
    <s v="Resolved"/>
    <s v="2/22/2023"/>
    <n v="1"/>
    <x v="10"/>
    <x v="1"/>
  </r>
  <r>
    <n v="3943"/>
    <s v="David"/>
    <s v="Moore"/>
    <n v="59"/>
    <x v="2"/>
    <s v="Address_3943"/>
    <x v="34"/>
    <n v="19458798796"/>
    <s v="david.moore@kag.com"/>
    <x v="1"/>
    <n v="1858.37"/>
    <s v="1/30/2004"/>
    <s v="3/21/2023"/>
    <n v="3943"/>
    <n v="45152"/>
    <x v="0"/>
    <n v="347.11"/>
    <n v="2205.48"/>
    <x v="41"/>
    <n v="3943"/>
    <n v="13317.57"/>
    <x v="2"/>
    <n v="3.04"/>
    <n v="36"/>
    <s v="7/11/2021"/>
    <x v="2"/>
    <n v="3943"/>
    <x v="2"/>
    <n v="9782.09"/>
    <n v="3462.7"/>
    <n v="173.14"/>
    <s v="10/31/2023"/>
    <s v="7/18/2023"/>
    <n v="3070"/>
    <n v="3943"/>
    <s v="8/2/2023"/>
    <s v="Praise"/>
    <s v="Pending"/>
    <s v="11/10/2023"/>
    <n v="1"/>
    <x v="5"/>
    <x v="1"/>
  </r>
  <r>
    <n v="3944"/>
    <s v="James"/>
    <s v="Rodriguez"/>
    <n v="30"/>
    <x v="2"/>
    <s v="Address_3944"/>
    <x v="28"/>
    <n v="19458798797"/>
    <s v="james.rodriguez@kag.com"/>
    <x v="0"/>
    <n v="6036.59"/>
    <s v="7/27/2011"/>
    <s v="10/19/2023"/>
    <n v="3944"/>
    <n v="44955"/>
    <x v="2"/>
    <n v="4231.05"/>
    <n v="10267.64"/>
    <x v="50"/>
    <n v="3944"/>
    <n v="28530.66"/>
    <x v="1"/>
    <n v="4.1500000000000004"/>
    <n v="12"/>
    <s v="8/25/2021"/>
    <x v="0"/>
    <n v="3944"/>
    <x v="0"/>
    <n v="1523.11"/>
    <n v="2852.14"/>
    <n v="142.61000000000001"/>
    <s v="2/18/2023"/>
    <s v="9/16/2023"/>
    <n v="5100"/>
    <n v="3944"/>
    <s v="4/21/2023"/>
    <s v="Suggestion"/>
    <s v="Resolved"/>
    <s v="4/26/2023"/>
    <n v="1"/>
    <x v="3"/>
    <x v="4"/>
  </r>
  <r>
    <n v="3945"/>
    <s v="Margaret"/>
    <s v="Lewis"/>
    <n v="54"/>
    <x v="1"/>
    <s v="Address_3945"/>
    <x v="35"/>
    <n v="19458798798"/>
    <s v="margaret.lewis@kag.com"/>
    <x v="0"/>
    <n v="1269.6500000000001"/>
    <s v="3/13/2014"/>
    <s v="1/21/2023"/>
    <n v="3945"/>
    <n v="45002"/>
    <x v="2"/>
    <n v="4892.05"/>
    <n v="6161.7"/>
    <x v="15"/>
    <n v="3945"/>
    <n v="38882.76"/>
    <x v="1"/>
    <n v="9.81"/>
    <n v="48"/>
    <s v="6/11/2021"/>
    <x v="1"/>
    <n v="3945"/>
    <x v="1"/>
    <n v="7928.75"/>
    <n v="2865.76"/>
    <n v="143.29"/>
    <s v="11/5/2023"/>
    <s v="12/31/2023"/>
    <n v="8543"/>
    <n v="3945"/>
    <s v="9/18/2023"/>
    <s v="Suggestion"/>
    <s v="Pending"/>
    <s v="9/6/2023"/>
    <n v="1"/>
    <x v="11"/>
    <x v="1"/>
  </r>
  <r>
    <n v="3946"/>
    <s v="Andrew"/>
    <s v="Roberts"/>
    <n v="49"/>
    <x v="2"/>
    <s v="Address_3946"/>
    <x v="9"/>
    <n v="19458798799"/>
    <s v="andrew.roberts@kag.com"/>
    <x v="0"/>
    <n v="7477.71"/>
    <s v="3/7/2013"/>
    <s v="8/10/2023"/>
    <n v="3946"/>
    <n v="45250"/>
    <x v="2"/>
    <n v="1056.57"/>
    <n v="8534.2800000000007"/>
    <x v="35"/>
    <n v="3946"/>
    <n v="8269.42"/>
    <x v="1"/>
    <n v="8.8000000000000007"/>
    <n v="60"/>
    <s v="12/21/2021"/>
    <x v="0"/>
    <n v="3946"/>
    <x v="1"/>
    <n v="3375.22"/>
    <n v="1751.2"/>
    <n v="87.56"/>
    <s v="9/16/2023"/>
    <s v="6/26/2023"/>
    <n v="7849"/>
    <n v="3946"/>
    <s v="12/12/2023"/>
    <s v="Suggestion"/>
    <s v="Pending"/>
    <s v="10/29/2023"/>
    <n v="1"/>
    <x v="4"/>
    <x v="1"/>
  </r>
  <r>
    <n v="3947"/>
    <s v="Mary"/>
    <s v="Wilson"/>
    <n v="62"/>
    <x v="0"/>
    <s v="Address_3947"/>
    <x v="34"/>
    <n v="19458798800"/>
    <s v="mary.wilson@kag.com"/>
    <x v="0"/>
    <n v="9224.48"/>
    <s v="10/20/2008"/>
    <s v="2/18/2023"/>
    <n v="3947"/>
    <n v="45045"/>
    <x v="1"/>
    <n v="3113.56"/>
    <n v="6110.92"/>
    <x v="24"/>
    <n v="3947"/>
    <n v="42796.12"/>
    <x v="1"/>
    <n v="1.42"/>
    <n v="36"/>
    <s v="1/5/2022"/>
    <x v="1"/>
    <n v="3947"/>
    <x v="2"/>
    <n v="1603.11"/>
    <n v="2054.5700000000002"/>
    <n v="102.73"/>
    <s v="6/1/2023"/>
    <s v="11/1/2023"/>
    <n v="8051"/>
    <n v="3947"/>
    <s v="8/8/2023"/>
    <s v="Praise"/>
    <s v="Resolved"/>
    <s v="1/26/2023"/>
    <n v="-1"/>
    <x v="1"/>
    <x v="3"/>
  </r>
  <r>
    <n v="3948"/>
    <s v="Michelle"/>
    <s v="Harris"/>
    <n v="18"/>
    <x v="1"/>
    <s v="Address_3948"/>
    <x v="16"/>
    <n v="19458798801"/>
    <s v="michelle.harris@kag.com"/>
    <x v="0"/>
    <n v="3920.66"/>
    <s v="5/4/2006"/>
    <s v="12/6/2023"/>
    <n v="3948"/>
    <n v="45097"/>
    <x v="0"/>
    <n v="2687.48"/>
    <n v="6608.14"/>
    <x v="52"/>
    <n v="3948"/>
    <n v="20778.259999999998"/>
    <x v="0"/>
    <n v="1.42"/>
    <n v="36"/>
    <s v="2/12/2021"/>
    <x v="1"/>
    <n v="3948"/>
    <x v="1"/>
    <n v="6730.73"/>
    <n v="605.04999999999995"/>
    <n v="30.25"/>
    <s v="9/29/2023"/>
    <s v="10/6/2023"/>
    <n v="5398"/>
    <n v="3948"/>
    <s v="8/11/2023"/>
    <s v="Suggestion"/>
    <s v="Pending"/>
    <s v="12/1/2023"/>
    <n v="1"/>
    <x v="7"/>
    <x v="2"/>
  </r>
  <r>
    <n v="3949"/>
    <s v="Daniel"/>
    <s v="Anderson"/>
    <n v="28"/>
    <x v="0"/>
    <s v="Address_3949"/>
    <x v="25"/>
    <n v="19458798802"/>
    <s v="daniel.anderson@kag.com"/>
    <x v="1"/>
    <n v="5329.24"/>
    <s v="2/22/2018"/>
    <s v="3/1/2023"/>
    <n v="3949"/>
    <n v="44960"/>
    <x v="0"/>
    <n v="4483.51"/>
    <n v="9812.75"/>
    <x v="85"/>
    <n v="3949"/>
    <n v="32347.79"/>
    <x v="2"/>
    <n v="8.3699999999999992"/>
    <n v="24"/>
    <s v="8/20/2022"/>
    <x v="2"/>
    <n v="3949"/>
    <x v="0"/>
    <n v="3961.89"/>
    <n v="2773.11"/>
    <n v="138.66"/>
    <s v="9/10/2023"/>
    <s v="3/2/2023"/>
    <n v="3565"/>
    <n v="3949"/>
    <s v="4/2/2023"/>
    <s v="Suggestion"/>
    <s v="Pending"/>
    <s v="10/23/2023"/>
    <n v="1"/>
    <x v="9"/>
    <x v="4"/>
  </r>
  <r>
    <n v="3950"/>
    <s v="David"/>
    <s v="Garcia"/>
    <n v="43"/>
    <x v="2"/>
    <s v="Address_3950"/>
    <x v="37"/>
    <n v="19458798803"/>
    <s v="david.garcia@kag.com"/>
    <x v="1"/>
    <n v="4936.28"/>
    <s v="9/1/2017"/>
    <s v="12/28/2023"/>
    <n v="3950"/>
    <n v="45188"/>
    <x v="1"/>
    <n v="3523.47"/>
    <n v="1412.81"/>
    <x v="23"/>
    <n v="3950"/>
    <n v="3059.87"/>
    <x v="0"/>
    <n v="1.63"/>
    <n v="60"/>
    <s v="4/30/2021"/>
    <x v="2"/>
    <n v="3950"/>
    <x v="2"/>
    <n v="5054.59"/>
    <n v="4082.51"/>
    <n v="204.13"/>
    <s v="8/17/2023"/>
    <s v="9/6/2023"/>
    <n v="6733"/>
    <n v="3950"/>
    <s v="12/5/2023"/>
    <s v="Praise"/>
    <s v="Pending"/>
    <s v="12/1/2023"/>
    <n v="1"/>
    <x v="6"/>
    <x v="0"/>
  </r>
  <r>
    <n v="3951"/>
    <s v="Kimberly"/>
    <s v="Adams"/>
    <n v="20"/>
    <x v="1"/>
    <s v="Address_3951"/>
    <x v="16"/>
    <n v="19458798804"/>
    <s v="kimberly.adams@kag.com"/>
    <x v="1"/>
    <n v="7875.42"/>
    <s v="9/9/2018"/>
    <s v="8/30/2023"/>
    <n v="3951"/>
    <n v="45231"/>
    <x v="2"/>
    <n v="3750.81"/>
    <n v="11626.23"/>
    <x v="42"/>
    <n v="3951"/>
    <n v="11923.87"/>
    <x v="0"/>
    <n v="8.67"/>
    <n v="60"/>
    <s v="5/29/2021"/>
    <x v="2"/>
    <n v="3951"/>
    <x v="0"/>
    <n v="5255.05"/>
    <n v="151.22"/>
    <n v="7.56"/>
    <s v="7/2/2023"/>
    <s v="12/8/2023"/>
    <n v="7844"/>
    <n v="3951"/>
    <s v="2/20/2023"/>
    <s v="Praise"/>
    <s v="Resolved"/>
    <s v="6/21/2023"/>
    <n v="1"/>
    <x v="4"/>
    <x v="2"/>
  </r>
  <r>
    <n v="3952"/>
    <s v="Melissa"/>
    <s v="Lewis"/>
    <n v="66"/>
    <x v="2"/>
    <s v="Address_3952"/>
    <x v="2"/>
    <n v="19458798805"/>
    <s v="melissa.lewis@kag.com"/>
    <x v="1"/>
    <n v="9942.49"/>
    <s v="8/2/2012"/>
    <s v="1/19/2023"/>
    <n v="3952"/>
    <n v="45114"/>
    <x v="1"/>
    <n v="4760"/>
    <n v="5182.49"/>
    <x v="54"/>
    <n v="3952"/>
    <n v="24431.06"/>
    <x v="2"/>
    <n v="9.32"/>
    <n v="36"/>
    <s v="6/28/2021"/>
    <x v="1"/>
    <n v="3952"/>
    <x v="2"/>
    <n v="1366.14"/>
    <n v="3544.28"/>
    <n v="177.21"/>
    <s v="12/21/2023"/>
    <s v="9/13/2023"/>
    <n v="6130"/>
    <n v="3952"/>
    <s v="11/28/2023"/>
    <s v="Complaint"/>
    <s v="Pending"/>
    <s v="8/29/2023"/>
    <n v="1"/>
    <x v="2"/>
    <x v="3"/>
  </r>
  <r>
    <n v="3953"/>
    <s v="Susan"/>
    <s v="Anderson"/>
    <n v="68"/>
    <x v="0"/>
    <s v="Address_3953"/>
    <x v="27"/>
    <n v="19458798806"/>
    <s v="susan.anderson@kag.com"/>
    <x v="1"/>
    <n v="7383.29"/>
    <s v="8/13/2005"/>
    <s v="3/19/2023"/>
    <n v="3953"/>
    <n v="44977"/>
    <x v="0"/>
    <n v="3320.75"/>
    <n v="4062.54"/>
    <x v="58"/>
    <n v="3953"/>
    <n v="15171.27"/>
    <x v="1"/>
    <n v="1.21"/>
    <n v="48"/>
    <s v="5/2/2022"/>
    <x v="0"/>
    <n v="3953"/>
    <x v="1"/>
    <n v="5786.07"/>
    <n v="671.27"/>
    <n v="33.56"/>
    <s v="1/10/2023"/>
    <s v="2/18/2023"/>
    <n v="8828"/>
    <n v="3953"/>
    <s v="12/12/2023"/>
    <s v="Suggestion"/>
    <s v="Pending"/>
    <s v="1/10/2023"/>
    <n v="1"/>
    <x v="9"/>
    <x v="3"/>
  </r>
  <r>
    <n v="3954"/>
    <s v="Patricia"/>
    <s v="Lewis"/>
    <n v="30"/>
    <x v="1"/>
    <s v="Address_3954"/>
    <x v="24"/>
    <n v="19458798807"/>
    <s v="patricia.lewis@kag.com"/>
    <x v="1"/>
    <n v="2223.85"/>
    <s v="6/21/2012"/>
    <s v="12/22/2023"/>
    <n v="3954"/>
    <n v="44935"/>
    <x v="1"/>
    <n v="2273.25"/>
    <n v="-49.4"/>
    <x v="12"/>
    <n v="3954"/>
    <n v="47934.32"/>
    <x v="1"/>
    <n v="2.98"/>
    <n v="48"/>
    <s v="11/23/2021"/>
    <x v="1"/>
    <n v="3954"/>
    <x v="2"/>
    <n v="1353.9"/>
    <n v="3993.58"/>
    <n v="199.68"/>
    <s v="3/13/2023"/>
    <s v="5/4/2023"/>
    <n v="3357"/>
    <n v="3954"/>
    <s v="4/26/2023"/>
    <s v="Suggestion"/>
    <s v="Resolved"/>
    <s v="11/22/2023"/>
    <n v="1"/>
    <x v="3"/>
    <x v="4"/>
  </r>
  <r>
    <n v="3955"/>
    <s v="Ashley"/>
    <s v="Brown"/>
    <n v="49"/>
    <x v="2"/>
    <s v="Address_3955"/>
    <x v="22"/>
    <n v="19458798808"/>
    <s v="ashley.brown@kag.com"/>
    <x v="1"/>
    <n v="6991.19"/>
    <s v="10/13/2021"/>
    <s v="5/11/2023"/>
    <n v="3955"/>
    <n v="45059"/>
    <x v="0"/>
    <n v="269.01"/>
    <n v="6722.18"/>
    <x v="42"/>
    <n v="3955"/>
    <n v="39951.69"/>
    <x v="1"/>
    <n v="1.21"/>
    <n v="24"/>
    <s v="4/9/2021"/>
    <x v="1"/>
    <n v="3955"/>
    <x v="2"/>
    <n v="2646.67"/>
    <n v="4.88"/>
    <n v="0.24"/>
    <s v="1/25/2023"/>
    <s v="2/17/2023"/>
    <n v="7486"/>
    <n v="3955"/>
    <s v="8/14/2023"/>
    <s v="Complaint"/>
    <s v="Pending"/>
    <s v="8/6/2023"/>
    <n v="1"/>
    <x v="10"/>
    <x v="1"/>
  </r>
  <r>
    <n v="3956"/>
    <s v="Donald"/>
    <s v="Moore"/>
    <n v="65"/>
    <x v="0"/>
    <s v="Address_3956"/>
    <x v="5"/>
    <n v="19458798809"/>
    <s v="donald.moore@kag.com"/>
    <x v="0"/>
    <n v="6196.06"/>
    <s v="12/7/2017"/>
    <s v="8/2/2023"/>
    <n v="3956"/>
    <n v="45118"/>
    <x v="1"/>
    <n v="4532.76"/>
    <n v="10728.82"/>
    <x v="28"/>
    <n v="3956"/>
    <n v="43379.12"/>
    <x v="2"/>
    <n v="1.66"/>
    <n v="24"/>
    <s v="4/26/2021"/>
    <x v="0"/>
    <n v="3956"/>
    <x v="1"/>
    <n v="7450.78"/>
    <n v="383.99"/>
    <n v="19.2"/>
    <s v="11/21/2023"/>
    <s v="6/15/2023"/>
    <n v="4894"/>
    <n v="3956"/>
    <s v="3/16/2023"/>
    <s v="Praise"/>
    <s v="Resolved"/>
    <s v="2/22/2023"/>
    <n v="1"/>
    <x v="2"/>
    <x v="3"/>
  </r>
  <r>
    <n v="3957"/>
    <s v="Donna"/>
    <s v="Roberts"/>
    <n v="67"/>
    <x v="0"/>
    <s v="Address_3957"/>
    <x v="23"/>
    <n v="19458798810"/>
    <s v="donna.roberts@kag.com"/>
    <x v="1"/>
    <n v="2180.19"/>
    <s v="1/26/2006"/>
    <s v="5/8/2023"/>
    <n v="3957"/>
    <n v="44942"/>
    <x v="1"/>
    <n v="2952.74"/>
    <n v="-772.55"/>
    <x v="24"/>
    <n v="3957"/>
    <n v="23849.58"/>
    <x v="0"/>
    <n v="5.81"/>
    <n v="48"/>
    <s v="3/2/2022"/>
    <x v="1"/>
    <n v="3957"/>
    <x v="0"/>
    <n v="7512.46"/>
    <n v="4109.8"/>
    <n v="205.49"/>
    <s v="3/17/2023"/>
    <s v="8/18/2023"/>
    <n v="4306"/>
    <n v="3957"/>
    <s v="8/8/2023"/>
    <s v="Suggestion"/>
    <s v="Resolved"/>
    <s v="7/16/2023"/>
    <n v="1"/>
    <x v="3"/>
    <x v="3"/>
  </r>
  <r>
    <n v="3958"/>
    <s v="William"/>
    <s v="Carter"/>
    <n v="40"/>
    <x v="2"/>
    <s v="Address_3958"/>
    <x v="31"/>
    <n v="19458798811"/>
    <s v="william.carter@kag.com"/>
    <x v="0"/>
    <n v="2485.52"/>
    <s v="3/4/2019"/>
    <s v="4/17/2023"/>
    <n v="3958"/>
    <n v="45113"/>
    <x v="0"/>
    <n v="3414.76"/>
    <n v="5900.28"/>
    <x v="31"/>
    <n v="3958"/>
    <n v="24208.46"/>
    <x v="0"/>
    <n v="7.57"/>
    <n v="60"/>
    <s v="10/31/2020"/>
    <x v="0"/>
    <n v="3958"/>
    <x v="1"/>
    <n v="1025.24"/>
    <n v="1347.13"/>
    <n v="67.36"/>
    <s v="4/22/2023"/>
    <s v="7/7/2023"/>
    <n v="1449"/>
    <n v="3958"/>
    <s v="4/10/2023"/>
    <s v="Suggestion"/>
    <s v="Pending"/>
    <s v="3/7/2023"/>
    <n v="1"/>
    <x v="2"/>
    <x v="0"/>
  </r>
  <r>
    <n v="3959"/>
    <s v="Andrew"/>
    <s v="Baker"/>
    <n v="69"/>
    <x v="1"/>
    <s v="Address_3959"/>
    <x v="25"/>
    <n v="19458798812"/>
    <s v="andrew.baker@kag.com"/>
    <x v="1"/>
    <n v="6562.59"/>
    <s v="10/2/2015"/>
    <s v="6/30/2023"/>
    <n v="3959"/>
    <n v="45110"/>
    <x v="0"/>
    <n v="2531.4299999999998"/>
    <n v="9094.02"/>
    <x v="58"/>
    <n v="3959"/>
    <n v="40454.26"/>
    <x v="0"/>
    <n v="5.32"/>
    <n v="48"/>
    <s v="7/31/2022"/>
    <x v="2"/>
    <n v="3959"/>
    <x v="2"/>
    <n v="8639.9"/>
    <n v="4468.72"/>
    <n v="223.44"/>
    <s v="11/5/2023"/>
    <s v="3/24/2023"/>
    <n v="5241"/>
    <n v="3959"/>
    <s v="12/17/2023"/>
    <s v="Praise"/>
    <s v="Resolved"/>
    <s v="6/3/2023"/>
    <n v="1"/>
    <x v="2"/>
    <x v="3"/>
  </r>
  <r>
    <n v="3960"/>
    <s v="Linda"/>
    <s v="Hill"/>
    <n v="40"/>
    <x v="2"/>
    <s v="Address_3960"/>
    <x v="36"/>
    <n v="19458798813"/>
    <s v="linda.hill@kag.com"/>
    <x v="1"/>
    <n v="8097.4"/>
    <s v="4/26/2017"/>
    <s v="7/13/2023"/>
    <n v="3960"/>
    <n v="45119"/>
    <x v="1"/>
    <n v="1974.18"/>
    <n v="6123.22"/>
    <x v="34"/>
    <n v="3960"/>
    <n v="19989.099999999999"/>
    <x v="0"/>
    <n v="4.47"/>
    <n v="36"/>
    <s v="2/19/2022"/>
    <x v="0"/>
    <n v="3960"/>
    <x v="2"/>
    <n v="1078.26"/>
    <n v="3905.6"/>
    <n v="195.28"/>
    <s v="12/28/2023"/>
    <s v="7/2/2023"/>
    <n v="1397"/>
    <n v="3960"/>
    <s v="2/8/2023"/>
    <s v="Complaint"/>
    <s v="Resolved"/>
    <s v="9/1/2023"/>
    <n v="1"/>
    <x v="2"/>
    <x v="0"/>
  </r>
  <r>
    <n v="3961"/>
    <s v="Michael"/>
    <s v="Thomas"/>
    <n v="68"/>
    <x v="1"/>
    <s v="Address_3961"/>
    <x v="0"/>
    <n v="19458798814"/>
    <s v="michael.thomas@kag.com"/>
    <x v="0"/>
    <n v="7647.8"/>
    <s v="7/22/2006"/>
    <s v="11/14/2023"/>
    <n v="3961"/>
    <n v="45010"/>
    <x v="1"/>
    <n v="2524.4"/>
    <n v="10172.200000000001"/>
    <x v="3"/>
    <n v="3961"/>
    <n v="24561.62"/>
    <x v="2"/>
    <n v="2.86"/>
    <n v="12"/>
    <s v="6/20/2020"/>
    <x v="2"/>
    <n v="3961"/>
    <x v="2"/>
    <n v="9720.57"/>
    <n v="3206.5"/>
    <n v="160.33000000000001"/>
    <s v="9/13/2023"/>
    <s v="10/12/2023"/>
    <n v="3569"/>
    <n v="3961"/>
    <s v="11/23/2023"/>
    <s v="Praise"/>
    <s v="Resolved"/>
    <s v="8/21/2023"/>
    <n v="1"/>
    <x v="11"/>
    <x v="3"/>
  </r>
  <r>
    <n v="3962"/>
    <s v="Susan"/>
    <s v="Hernandez"/>
    <n v="47"/>
    <x v="0"/>
    <s v="Address_3962"/>
    <x v="6"/>
    <n v="19458798815"/>
    <s v="susan.hernandez@kag.com"/>
    <x v="0"/>
    <n v="6103.48"/>
    <s v="3/24/2005"/>
    <s v="2/14/2023"/>
    <n v="3962"/>
    <n v="45101"/>
    <x v="1"/>
    <n v="252.03"/>
    <n v="6355.51"/>
    <x v="85"/>
    <n v="3962"/>
    <n v="26900.9"/>
    <x v="0"/>
    <n v="3.13"/>
    <n v="12"/>
    <s v="8/27/2021"/>
    <x v="1"/>
    <n v="3962"/>
    <x v="0"/>
    <n v="6043.95"/>
    <n v="1498.85"/>
    <n v="74.94"/>
    <s v="3/23/2023"/>
    <s v="3/22/2023"/>
    <n v="4662"/>
    <n v="3962"/>
    <s v="9/25/2023"/>
    <s v="Suggestion"/>
    <s v="Pending"/>
    <s v="1/15/2023"/>
    <n v="1"/>
    <x v="7"/>
    <x v="1"/>
  </r>
  <r>
    <n v="3963"/>
    <s v="Richard"/>
    <s v="Wilson"/>
    <n v="23"/>
    <x v="0"/>
    <s v="Address_3963"/>
    <x v="35"/>
    <n v="19458798816"/>
    <s v="richard.wilson@kag.com"/>
    <x v="1"/>
    <n v="9381.67"/>
    <s v="5/19/2002"/>
    <s v="2/26/2023"/>
    <n v="3963"/>
    <n v="45018"/>
    <x v="1"/>
    <n v="3991.58"/>
    <n v="5390.09"/>
    <x v="72"/>
    <n v="3963"/>
    <n v="30750.73"/>
    <x v="2"/>
    <n v="6.24"/>
    <n v="12"/>
    <s v="10/9/2020"/>
    <x v="1"/>
    <n v="3963"/>
    <x v="1"/>
    <n v="4313.62"/>
    <n v="4197.68"/>
    <n v="209.88"/>
    <s v="7/8/2023"/>
    <s v="5/20/2023"/>
    <n v="4910"/>
    <n v="3963"/>
    <s v="10/22/2023"/>
    <s v="Praise"/>
    <s v="Resolved"/>
    <s v="2/22/2023"/>
    <n v="1"/>
    <x v="1"/>
    <x v="2"/>
  </r>
  <r>
    <n v="3964"/>
    <s v="Brian"/>
    <s v="Williams"/>
    <n v="24"/>
    <x v="0"/>
    <s v="Address_3964"/>
    <x v="12"/>
    <n v="19458798817"/>
    <s v="brian.williams@kag.com"/>
    <x v="1"/>
    <n v="7337.35"/>
    <s v="5/1/2007"/>
    <s v="12/23/2023"/>
    <n v="3964"/>
    <n v="45217"/>
    <x v="0"/>
    <n v="798.27"/>
    <n v="8135.62"/>
    <x v="20"/>
    <n v="3964"/>
    <n v="32848.550000000003"/>
    <x v="0"/>
    <n v="8.6999999999999993"/>
    <n v="60"/>
    <s v="3/15/2020"/>
    <x v="2"/>
    <n v="3964"/>
    <x v="1"/>
    <n v="6463.79"/>
    <n v="968.78"/>
    <n v="48.44"/>
    <s v="9/21/2023"/>
    <s v="11/28/2023"/>
    <n v="8287"/>
    <n v="3964"/>
    <s v="1/7/2023"/>
    <s v="Suggestion"/>
    <s v="Resolved"/>
    <s v="10/9/2023"/>
    <n v="-1"/>
    <x v="8"/>
    <x v="2"/>
  </r>
  <r>
    <n v="3965"/>
    <s v="Emily"/>
    <s v="Roberts"/>
    <n v="64"/>
    <x v="2"/>
    <s v="Address_3965"/>
    <x v="34"/>
    <n v="19458798818"/>
    <s v="emily.roberts@kag.com"/>
    <x v="1"/>
    <n v="5464.97"/>
    <s v="10/1/2017"/>
    <s v="7/2/2023"/>
    <n v="3965"/>
    <n v="44988"/>
    <x v="2"/>
    <n v="1669.98"/>
    <n v="7134.95"/>
    <x v="70"/>
    <n v="3965"/>
    <n v="34356.839999999997"/>
    <x v="2"/>
    <n v="4.6399999999999997"/>
    <n v="48"/>
    <s v="8/23/2020"/>
    <x v="2"/>
    <n v="3965"/>
    <x v="1"/>
    <n v="2336.8000000000002"/>
    <n v="4459.34"/>
    <n v="222.97"/>
    <s v="7/31/2023"/>
    <s v="7/25/2023"/>
    <n v="3200"/>
    <n v="3965"/>
    <s v="1/22/2023"/>
    <s v="Praise"/>
    <s v="Resolved"/>
    <s v="7/11/2023"/>
    <n v="1"/>
    <x v="11"/>
    <x v="3"/>
  </r>
  <r>
    <n v="3966"/>
    <s v="Kimberly"/>
    <s v="Adams"/>
    <n v="47"/>
    <x v="2"/>
    <s v="Address_3966"/>
    <x v="14"/>
    <n v="19458798819"/>
    <s v="kimberly.adams@kag.com"/>
    <x v="1"/>
    <n v="8180.43"/>
    <s v="9/1/2010"/>
    <s v="10/2/2023"/>
    <n v="3966"/>
    <n v="44959"/>
    <x v="0"/>
    <n v="444.1"/>
    <n v="8624.5300000000007"/>
    <x v="63"/>
    <n v="3966"/>
    <n v="22756.45"/>
    <x v="0"/>
    <n v="9.4600000000000009"/>
    <n v="36"/>
    <s v="4/6/2021"/>
    <x v="1"/>
    <n v="3966"/>
    <x v="1"/>
    <n v="5295.18"/>
    <n v="3782.1"/>
    <n v="189.1"/>
    <s v="1/16/2023"/>
    <s v="4/22/2023"/>
    <n v="6455"/>
    <n v="3966"/>
    <s v="10/31/2023"/>
    <s v="Complaint"/>
    <s v="Resolved"/>
    <s v="11/3/2023"/>
    <n v="1"/>
    <x v="9"/>
    <x v="1"/>
  </r>
  <r>
    <n v="3967"/>
    <s v="Brian"/>
    <s v="Nguyen"/>
    <n v="54"/>
    <x v="2"/>
    <s v="Address_3967"/>
    <x v="12"/>
    <n v="19458798820"/>
    <s v="brian.nguyen@kag.com"/>
    <x v="1"/>
    <n v="2975.79"/>
    <s v="4/8/2000"/>
    <s v="11/13/2023"/>
    <n v="3967"/>
    <n v="45069"/>
    <x v="2"/>
    <n v="4101.53"/>
    <n v="-1125.74"/>
    <x v="63"/>
    <n v="3967"/>
    <n v="15462.2"/>
    <x v="0"/>
    <n v="1.47"/>
    <n v="36"/>
    <s v="10/22/2020"/>
    <x v="2"/>
    <n v="3967"/>
    <x v="1"/>
    <n v="7199.16"/>
    <n v="1742.09"/>
    <n v="87.1"/>
    <s v="3/7/2023"/>
    <s v="4/16/2023"/>
    <n v="8458"/>
    <n v="3967"/>
    <s v="9/25/2023"/>
    <s v="Suggestion"/>
    <s v="Resolved"/>
    <s v="1/27/2023"/>
    <n v="1"/>
    <x v="10"/>
    <x v="1"/>
  </r>
  <r>
    <n v="3968"/>
    <s v="Christopher"/>
    <s v="Hall"/>
    <n v="65"/>
    <x v="0"/>
    <s v="Address_3968"/>
    <x v="4"/>
    <n v="19458798821"/>
    <s v="christopher.hall@kag.com"/>
    <x v="0"/>
    <n v="2708.58"/>
    <s v="8/5/2003"/>
    <s v="1/5/2023"/>
    <n v="3968"/>
    <n v="45267"/>
    <x v="0"/>
    <n v="850.04"/>
    <n v="1858.54"/>
    <x v="96"/>
    <n v="3968"/>
    <n v="46087.55"/>
    <x v="0"/>
    <n v="8.4600000000000009"/>
    <n v="24"/>
    <s v="5/6/2022"/>
    <x v="0"/>
    <n v="3968"/>
    <x v="1"/>
    <n v="6889.92"/>
    <n v="871.66"/>
    <n v="43.58"/>
    <s v="7/13/2023"/>
    <s v="4/20/2023"/>
    <n v="2651"/>
    <n v="3968"/>
    <s v="1/19/2023"/>
    <s v="Suggestion"/>
    <s v="Pending"/>
    <s v="10/21/2023"/>
    <n v="1"/>
    <x v="0"/>
    <x v="3"/>
  </r>
  <r>
    <n v="3969"/>
    <s v="Donna"/>
    <s v="Adams"/>
    <n v="49"/>
    <x v="1"/>
    <s v="Address_3969"/>
    <x v="38"/>
    <n v="19458798822"/>
    <s v="donna.adams@kag.com"/>
    <x v="0"/>
    <n v="9717.41"/>
    <s v="6/28/2015"/>
    <s v="6/3/2023"/>
    <n v="3969"/>
    <n v="45288"/>
    <x v="2"/>
    <n v="2000.61"/>
    <n v="11718.02"/>
    <x v="1"/>
    <n v="3969"/>
    <n v="41509.360000000001"/>
    <x v="2"/>
    <n v="4.05"/>
    <n v="60"/>
    <s v="5/14/2020"/>
    <x v="2"/>
    <n v="3969"/>
    <x v="1"/>
    <n v="9168.4599999999991"/>
    <n v="2209.06"/>
    <n v="110.45"/>
    <s v="6/1/2023"/>
    <s v="10/1/2023"/>
    <n v="4120"/>
    <n v="3969"/>
    <s v="9/5/2023"/>
    <s v="Praise"/>
    <s v="Pending"/>
    <s v="9/26/2023"/>
    <n v="1"/>
    <x v="0"/>
    <x v="1"/>
  </r>
  <r>
    <n v="3970"/>
    <s v="Jessica"/>
    <s v="Moore"/>
    <n v="23"/>
    <x v="2"/>
    <s v="Address_3970"/>
    <x v="35"/>
    <n v="19458798823"/>
    <s v="jessica.moore@kag.com"/>
    <x v="0"/>
    <n v="9503.23"/>
    <s v="11/8/2012"/>
    <s v="1/19/2023"/>
    <n v="3970"/>
    <n v="45049"/>
    <x v="0"/>
    <n v="2083.23"/>
    <n v="7420"/>
    <x v="73"/>
    <n v="3970"/>
    <n v="1168.43"/>
    <x v="2"/>
    <n v="8.82"/>
    <n v="36"/>
    <s v="7/25/2020"/>
    <x v="0"/>
    <n v="3970"/>
    <x v="1"/>
    <n v="3559.33"/>
    <n v="655.29"/>
    <n v="32.76"/>
    <s v="1/24/2023"/>
    <s v="3/28/2023"/>
    <n v="2427"/>
    <n v="3970"/>
    <s v="9/28/2023"/>
    <s v="Praise"/>
    <s v="Pending"/>
    <s v="3/13/2023"/>
    <n v="1"/>
    <x v="10"/>
    <x v="2"/>
  </r>
  <r>
    <n v="3971"/>
    <s v="Mary"/>
    <s v="Martin"/>
    <n v="52"/>
    <x v="2"/>
    <s v="Address_3971"/>
    <x v="12"/>
    <n v="19458798824"/>
    <s v="mary.martin@kag.com"/>
    <x v="1"/>
    <n v="8817.11"/>
    <s v="7/30/2010"/>
    <s v="1/31/2023"/>
    <n v="3971"/>
    <n v="45041"/>
    <x v="2"/>
    <n v="1588.97"/>
    <n v="7228.14"/>
    <x v="51"/>
    <n v="3971"/>
    <n v="26133.25"/>
    <x v="0"/>
    <n v="9.27"/>
    <n v="24"/>
    <s v="7/4/2021"/>
    <x v="0"/>
    <n v="3971"/>
    <x v="1"/>
    <n v="1634.69"/>
    <n v="2426.3000000000002"/>
    <n v="121.32"/>
    <s v="3/2/2023"/>
    <s v="4/18/2023"/>
    <n v="409"/>
    <n v="3971"/>
    <s v="1/9/2023"/>
    <s v="Praise"/>
    <s v="Resolved"/>
    <s v="8/9/2023"/>
    <n v="1"/>
    <x v="1"/>
    <x v="1"/>
  </r>
  <r>
    <n v="3972"/>
    <s v="Michelle"/>
    <s v="Mitchell"/>
    <n v="49"/>
    <x v="2"/>
    <s v="Address_3972"/>
    <x v="10"/>
    <n v="19458798825"/>
    <s v="michelle.mitchell@kag.com"/>
    <x v="1"/>
    <n v="2222.25"/>
    <s v="2/24/2014"/>
    <s v="5/27/2023"/>
    <n v="3972"/>
    <n v="45283"/>
    <x v="1"/>
    <n v="4302.03"/>
    <n v="6524.28"/>
    <x v="98"/>
    <n v="3972"/>
    <n v="14455.55"/>
    <x v="1"/>
    <n v="7.3"/>
    <n v="60"/>
    <s v="2/15/2021"/>
    <x v="1"/>
    <n v="3972"/>
    <x v="2"/>
    <n v="4352.6899999999996"/>
    <n v="1134.47"/>
    <n v="56.72"/>
    <s v="8/26/2023"/>
    <s v="4/5/2023"/>
    <n v="9735"/>
    <n v="3972"/>
    <s v="4/17/2023"/>
    <s v="Complaint"/>
    <s v="Resolved"/>
    <s v="3/24/2023"/>
    <n v="1"/>
    <x v="0"/>
    <x v="1"/>
  </r>
  <r>
    <n v="3973"/>
    <s v="Thomas"/>
    <s v="Harris"/>
    <n v="29"/>
    <x v="0"/>
    <s v="Address_3973"/>
    <x v="34"/>
    <n v="19458798826"/>
    <s v="thomas.harris@kag.com"/>
    <x v="0"/>
    <n v="5918.12"/>
    <s v="8/7/2001"/>
    <s v="12/28/2023"/>
    <n v="3973"/>
    <n v="45006"/>
    <x v="1"/>
    <n v="3861.19"/>
    <n v="9779.31"/>
    <x v="4"/>
    <n v="3973"/>
    <n v="32493.72"/>
    <x v="2"/>
    <n v="4.2"/>
    <n v="36"/>
    <s v="5/26/2021"/>
    <x v="1"/>
    <n v="3973"/>
    <x v="1"/>
    <n v="2195.2199999999998"/>
    <n v="22.42"/>
    <n v="1.1200000000000001"/>
    <s v="8/26/2023"/>
    <s v="7/24/2023"/>
    <n v="8680"/>
    <n v="3973"/>
    <s v="10/24/2023"/>
    <s v="Suggestion"/>
    <s v="Pending"/>
    <s v="12/26/2023"/>
    <n v="1"/>
    <x v="11"/>
    <x v="4"/>
  </r>
  <r>
    <n v="3974"/>
    <s v="Kimberly"/>
    <s v="Nguyen"/>
    <n v="21"/>
    <x v="1"/>
    <s v="Address_3974"/>
    <x v="1"/>
    <n v="19458798827"/>
    <s v="kimberly.nguyen@kag.com"/>
    <x v="0"/>
    <n v="5397"/>
    <s v="10/6/2018"/>
    <s v="12/3/2023"/>
    <n v="3974"/>
    <n v="45168"/>
    <x v="2"/>
    <n v="3720.95"/>
    <n v="9117.9500000000007"/>
    <x v="51"/>
    <n v="3974"/>
    <n v="25629.35"/>
    <x v="1"/>
    <n v="5.1100000000000003"/>
    <n v="48"/>
    <s v="4/18/2022"/>
    <x v="1"/>
    <n v="3974"/>
    <x v="2"/>
    <n v="9039.42"/>
    <n v="2657.96"/>
    <n v="132.9"/>
    <s v="7/21/2023"/>
    <s v="2/23/2023"/>
    <n v="7281"/>
    <n v="3974"/>
    <s v="11/25/2023"/>
    <s v="Praise"/>
    <s v="Resolved"/>
    <s v="12/22/2023"/>
    <n v="-1"/>
    <x v="5"/>
    <x v="2"/>
  </r>
  <r>
    <n v="3975"/>
    <s v="Carol"/>
    <s v="Gonzalez"/>
    <n v="49"/>
    <x v="1"/>
    <s v="Address_3975"/>
    <x v="28"/>
    <n v="19458798828"/>
    <s v="carol.gonzalez@kag.com"/>
    <x v="1"/>
    <n v="2110.77"/>
    <s v="12/15/2017"/>
    <s v="12/12/2023"/>
    <n v="3975"/>
    <n v="45062"/>
    <x v="1"/>
    <n v="1133.33"/>
    <n v="977.44"/>
    <x v="90"/>
    <n v="3975"/>
    <n v="2037.16"/>
    <x v="2"/>
    <n v="5.97"/>
    <n v="36"/>
    <s v="3/27/2022"/>
    <x v="2"/>
    <n v="3975"/>
    <x v="1"/>
    <n v="9831.94"/>
    <n v="1499.58"/>
    <n v="74.98"/>
    <s v="2/12/2023"/>
    <s v="3/24/2023"/>
    <n v="6595"/>
    <n v="3975"/>
    <s v="6/5/2023"/>
    <s v="Suggestion"/>
    <s v="Pending"/>
    <s v="11/10/2023"/>
    <n v="1"/>
    <x v="10"/>
    <x v="1"/>
  </r>
  <r>
    <n v="3976"/>
    <s v="Jessica"/>
    <s v="Brown"/>
    <n v="52"/>
    <x v="1"/>
    <s v="Address_3976"/>
    <x v="33"/>
    <n v="19458798829"/>
    <s v="jessica.brown@kag.com"/>
    <x v="1"/>
    <n v="4533.1000000000004"/>
    <s v="7/6/2011"/>
    <s v="5/5/2023"/>
    <n v="3976"/>
    <n v="45291"/>
    <x v="2"/>
    <n v="955.7"/>
    <n v="5488.8"/>
    <x v="48"/>
    <n v="3976"/>
    <n v="36660.85"/>
    <x v="1"/>
    <n v="5.16"/>
    <n v="60"/>
    <s v="11/27/2021"/>
    <x v="1"/>
    <n v="3976"/>
    <x v="1"/>
    <n v="6710.57"/>
    <n v="3055.56"/>
    <n v="152.78"/>
    <s v="3/15/2023"/>
    <s v="11/9/2023"/>
    <n v="1986"/>
    <n v="3976"/>
    <s v="3/17/2023"/>
    <s v="Complaint"/>
    <s v="Resolved"/>
    <s v="4/7/2023"/>
    <n v="1"/>
    <x v="0"/>
    <x v="1"/>
  </r>
  <r>
    <n v="3977"/>
    <s v="Donna"/>
    <s v="Wilson"/>
    <n v="65"/>
    <x v="2"/>
    <s v="Address_3977"/>
    <x v="14"/>
    <n v="19458798830"/>
    <s v="donna.wilson@kag.com"/>
    <x v="1"/>
    <n v="4704.9399999999996"/>
    <s v="6/14/2011"/>
    <s v="11/24/2023"/>
    <n v="3977"/>
    <n v="45021"/>
    <x v="2"/>
    <n v="1240.5"/>
    <n v="5945.44"/>
    <x v="58"/>
    <n v="3977"/>
    <n v="14493.95"/>
    <x v="0"/>
    <n v="8.1199999999999992"/>
    <n v="24"/>
    <s v="5/22/2020"/>
    <x v="2"/>
    <n v="3977"/>
    <x v="2"/>
    <n v="8143.68"/>
    <n v="1563.78"/>
    <n v="78.19"/>
    <s v="1/24/2023"/>
    <s v="11/13/2023"/>
    <n v="6330"/>
    <n v="3977"/>
    <s v="11/21/2023"/>
    <s v="Suggestion"/>
    <s v="Resolved"/>
    <s v="7/20/2023"/>
    <n v="1"/>
    <x v="1"/>
    <x v="3"/>
  </r>
  <r>
    <n v="3978"/>
    <s v="Mary"/>
    <s v="Allen"/>
    <n v="33"/>
    <x v="2"/>
    <s v="Address_3978"/>
    <x v="24"/>
    <n v="19458798831"/>
    <s v="mary.allen@kag.com"/>
    <x v="1"/>
    <n v="2482.16"/>
    <s v="12/16/2015"/>
    <s v="12/26/2023"/>
    <n v="3978"/>
    <n v="45190"/>
    <x v="1"/>
    <n v="1936.95"/>
    <n v="545.21"/>
    <x v="36"/>
    <n v="3978"/>
    <n v="13751.59"/>
    <x v="2"/>
    <n v="7.94"/>
    <n v="60"/>
    <s v="9/28/2021"/>
    <x v="0"/>
    <n v="3978"/>
    <x v="1"/>
    <n v="7270.27"/>
    <n v="3422.14"/>
    <n v="171.11"/>
    <s v="10/30/2023"/>
    <s v="7/3/2023"/>
    <n v="1261"/>
    <n v="3978"/>
    <s v="5/21/2023"/>
    <s v="Praise"/>
    <s v="Pending"/>
    <s v="10/13/2023"/>
    <n v="1"/>
    <x v="6"/>
    <x v="4"/>
  </r>
  <r>
    <n v="3979"/>
    <s v="Mary"/>
    <s v="Ramirez"/>
    <n v="68"/>
    <x v="1"/>
    <s v="Address_3979"/>
    <x v="13"/>
    <n v="19458798832"/>
    <s v="mary.ramirez@kag.com"/>
    <x v="1"/>
    <n v="9553.32"/>
    <s v="11/4/2016"/>
    <s v="1/25/2023"/>
    <n v="3979"/>
    <n v="45067"/>
    <x v="1"/>
    <n v="2399"/>
    <n v="11952.32"/>
    <x v="84"/>
    <n v="3979"/>
    <n v="2564.38"/>
    <x v="2"/>
    <n v="1.1100000000000001"/>
    <n v="12"/>
    <s v="6/26/2022"/>
    <x v="2"/>
    <n v="3979"/>
    <x v="0"/>
    <n v="5931.69"/>
    <n v="3333.91"/>
    <n v="166.7"/>
    <s v="11/10/2023"/>
    <s v="11/20/2023"/>
    <n v="5034"/>
    <n v="3979"/>
    <s v="4/6/2023"/>
    <s v="Suggestion"/>
    <s v="Pending"/>
    <s v="7/7/2023"/>
    <n v="1"/>
    <x v="10"/>
    <x v="3"/>
  </r>
  <r>
    <n v="3980"/>
    <s v="Sandra"/>
    <s v="Torres"/>
    <n v="32"/>
    <x v="0"/>
    <s v="Address_3980"/>
    <x v="22"/>
    <n v="19458798833"/>
    <s v="sandra.torres@kag.com"/>
    <x v="0"/>
    <n v="4977.88"/>
    <s v="8/18/2009"/>
    <s v="6/2/2023"/>
    <n v="3980"/>
    <n v="45014"/>
    <x v="0"/>
    <n v="1258.3699999999999"/>
    <n v="6236.25"/>
    <x v="67"/>
    <n v="3980"/>
    <n v="41588.47"/>
    <x v="1"/>
    <n v="2.36"/>
    <n v="36"/>
    <s v="4/7/2022"/>
    <x v="0"/>
    <n v="3980"/>
    <x v="1"/>
    <n v="8454.2800000000007"/>
    <n v="125.03"/>
    <n v="6.25"/>
    <s v="4/13/2023"/>
    <s v="6/6/2023"/>
    <n v="1037"/>
    <n v="3980"/>
    <s v="10/6/2023"/>
    <s v="Suggestion"/>
    <s v="Pending"/>
    <s v="7/21/2023"/>
    <n v="1"/>
    <x v="11"/>
    <x v="4"/>
  </r>
  <r>
    <n v="3981"/>
    <s v="Richard"/>
    <s v="Davis"/>
    <n v="58"/>
    <x v="1"/>
    <s v="Address_3981"/>
    <x v="39"/>
    <n v="19458798834"/>
    <s v="richard.davis@kag.com"/>
    <x v="0"/>
    <n v="5296.43"/>
    <s v="2/22/2009"/>
    <s v="8/25/2023"/>
    <n v="3981"/>
    <n v="45163"/>
    <x v="2"/>
    <n v="2294.23"/>
    <n v="7590.66"/>
    <x v="88"/>
    <n v="3981"/>
    <n v="29363.14"/>
    <x v="0"/>
    <n v="4.2699999999999996"/>
    <n v="12"/>
    <s v="3/2/2021"/>
    <x v="0"/>
    <n v="3981"/>
    <x v="2"/>
    <n v="9039.32"/>
    <n v="3442.53"/>
    <n v="172.13"/>
    <s v="2/12/2023"/>
    <s v="8/14/2023"/>
    <n v="2601"/>
    <n v="3981"/>
    <s v="1/6/2023"/>
    <s v="Complaint"/>
    <s v="Pending"/>
    <s v="3/1/2023"/>
    <n v="1"/>
    <x v="5"/>
    <x v="1"/>
  </r>
  <r>
    <n v="3982"/>
    <s v="Timothy"/>
    <s v="Baker"/>
    <n v="69"/>
    <x v="2"/>
    <s v="Address_3982"/>
    <x v="34"/>
    <n v="19458798835"/>
    <s v="timothy.baker@kag.com"/>
    <x v="1"/>
    <n v="6025.93"/>
    <s v="9/7/2013"/>
    <s v="8/2/2023"/>
    <n v="3982"/>
    <n v="44985"/>
    <x v="0"/>
    <n v="930.06"/>
    <n v="5095.87"/>
    <x v="65"/>
    <n v="3982"/>
    <n v="24757.29"/>
    <x v="2"/>
    <n v="7.05"/>
    <n v="48"/>
    <s v="3/12/2022"/>
    <x v="1"/>
    <n v="3982"/>
    <x v="2"/>
    <n v="5613.95"/>
    <n v="914.75"/>
    <n v="45.74"/>
    <s v="9/4/2023"/>
    <s v="4/30/2023"/>
    <n v="5890"/>
    <n v="3982"/>
    <s v="1/12/2023"/>
    <s v="Complaint"/>
    <s v="Resolved"/>
    <s v="6/2/2023"/>
    <n v="1"/>
    <x v="9"/>
    <x v="3"/>
  </r>
  <r>
    <n v="3983"/>
    <s v="Donald"/>
    <s v="King"/>
    <n v="19"/>
    <x v="1"/>
    <s v="Address_3983"/>
    <x v="12"/>
    <n v="19458798836"/>
    <s v="donald.king@kag.com"/>
    <x v="1"/>
    <n v="8880.83"/>
    <s v="9/6/2021"/>
    <s v="5/21/2023"/>
    <n v="3983"/>
    <n v="45263"/>
    <x v="2"/>
    <n v="1352.07"/>
    <n v="10232.9"/>
    <x v="93"/>
    <n v="3983"/>
    <n v="34114.83"/>
    <x v="0"/>
    <n v="3.07"/>
    <n v="24"/>
    <s v="2/15/2021"/>
    <x v="1"/>
    <n v="3983"/>
    <x v="2"/>
    <n v="8300.26"/>
    <n v="4103.68"/>
    <n v="205.18"/>
    <s v="1/11/2023"/>
    <s v="3/10/2023"/>
    <n v="2000"/>
    <n v="3983"/>
    <s v="10/29/2023"/>
    <s v="Complaint"/>
    <s v="Resolved"/>
    <s v="10/6/2023"/>
    <n v="1"/>
    <x v="0"/>
    <x v="2"/>
  </r>
  <r>
    <n v="3984"/>
    <s v="Kimberly"/>
    <s v="Baker"/>
    <n v="23"/>
    <x v="1"/>
    <s v="Address_3984"/>
    <x v="31"/>
    <n v="19458798837"/>
    <s v="kimberly.baker@kag.com"/>
    <x v="1"/>
    <n v="5379.77"/>
    <s v="12/16/2020"/>
    <s v="10/25/2023"/>
    <n v="3984"/>
    <n v="45101"/>
    <x v="2"/>
    <n v="1311.11"/>
    <n v="6690.88"/>
    <x v="43"/>
    <n v="3984"/>
    <n v="17923.13"/>
    <x v="2"/>
    <n v="3.91"/>
    <n v="48"/>
    <s v="2/11/2022"/>
    <x v="2"/>
    <n v="3984"/>
    <x v="1"/>
    <n v="4511.1000000000004"/>
    <n v="595.01"/>
    <n v="29.75"/>
    <s v="11/30/2023"/>
    <s v="5/24/2023"/>
    <n v="3369"/>
    <n v="3984"/>
    <s v="3/14/2023"/>
    <s v="Complaint"/>
    <s v="Resolved"/>
    <s v="4/8/2023"/>
    <n v="1"/>
    <x v="7"/>
    <x v="2"/>
  </r>
  <r>
    <n v="3985"/>
    <s v="Joshua"/>
    <s v="Jones"/>
    <n v="31"/>
    <x v="1"/>
    <s v="Address_3985"/>
    <x v="23"/>
    <n v="19458798838"/>
    <s v="joshua.jones@kag.com"/>
    <x v="1"/>
    <n v="5455.56"/>
    <s v="11/25/2019"/>
    <s v="5/23/2023"/>
    <n v="3985"/>
    <n v="44986"/>
    <x v="0"/>
    <n v="3638.32"/>
    <n v="1817.24"/>
    <x v="16"/>
    <n v="3985"/>
    <n v="28904.25"/>
    <x v="1"/>
    <n v="5.16"/>
    <n v="60"/>
    <s v="11/5/2022"/>
    <x v="1"/>
    <n v="3985"/>
    <x v="0"/>
    <n v="3099.8"/>
    <n v="1237.3599999999999"/>
    <n v="61.87"/>
    <s v="8/23/2023"/>
    <s v="7/7/2023"/>
    <n v="4659"/>
    <n v="3985"/>
    <s v="8/23/2023"/>
    <s v="Suggestion"/>
    <s v="Pending"/>
    <s v="5/27/2023"/>
    <n v="1"/>
    <x v="11"/>
    <x v="4"/>
  </r>
  <r>
    <n v="3986"/>
    <s v="Michael"/>
    <s v="Jones"/>
    <n v="58"/>
    <x v="0"/>
    <s v="Address_3986"/>
    <x v="36"/>
    <n v="19458798839"/>
    <s v="michael.jones@kag.com"/>
    <x v="1"/>
    <n v="2477.91"/>
    <s v="5/28/2005"/>
    <s v="1/23/2023"/>
    <n v="3986"/>
    <n v="45095"/>
    <x v="1"/>
    <n v="2297.89"/>
    <n v="180.02"/>
    <x v="42"/>
    <n v="3986"/>
    <n v="13214.4"/>
    <x v="0"/>
    <n v="6.31"/>
    <n v="36"/>
    <s v="10/20/2020"/>
    <x v="0"/>
    <n v="3986"/>
    <x v="0"/>
    <n v="5166.8599999999997"/>
    <n v="2868.25"/>
    <n v="143.41"/>
    <s v="8/9/2023"/>
    <s v="6/8/2023"/>
    <n v="6514"/>
    <n v="3986"/>
    <s v="10/16/2023"/>
    <s v="Suggestion"/>
    <s v="Pending"/>
    <s v="11/26/2023"/>
    <n v="1"/>
    <x v="7"/>
    <x v="1"/>
  </r>
  <r>
    <n v="3987"/>
    <s v="Linda"/>
    <s v="Walker"/>
    <n v="46"/>
    <x v="2"/>
    <s v="Address_3987"/>
    <x v="13"/>
    <n v="19458798840"/>
    <s v="linda.walker@kag.com"/>
    <x v="1"/>
    <n v="6067.89"/>
    <s v="8/4/2003"/>
    <s v="10/11/2023"/>
    <n v="3987"/>
    <n v="44978"/>
    <x v="0"/>
    <n v="3079.93"/>
    <n v="9147.82"/>
    <x v="95"/>
    <n v="3987"/>
    <n v="4084.8"/>
    <x v="1"/>
    <n v="9.1199999999999992"/>
    <n v="24"/>
    <s v="8/21/2020"/>
    <x v="2"/>
    <n v="3987"/>
    <x v="1"/>
    <n v="3226.57"/>
    <n v="2097.9499999999998"/>
    <n v="104.9"/>
    <s v="1/7/2023"/>
    <s v="8/1/2023"/>
    <n v="8034"/>
    <n v="3987"/>
    <s v="8/16/2023"/>
    <s v="Suggestion"/>
    <s v="Resolved"/>
    <s v="1/6/2023"/>
    <n v="1"/>
    <x v="9"/>
    <x v="1"/>
  </r>
  <r>
    <n v="3988"/>
    <s v="Daniel"/>
    <s v="Hall"/>
    <n v="59"/>
    <x v="2"/>
    <s v="Address_3988"/>
    <x v="21"/>
    <n v="19458798841"/>
    <s v="daniel.hall@kag.com"/>
    <x v="1"/>
    <n v="3873.38"/>
    <s v="6/5/2008"/>
    <s v="4/22/2023"/>
    <n v="3988"/>
    <n v="45154"/>
    <x v="1"/>
    <n v="3349.84"/>
    <n v="523.54"/>
    <x v="29"/>
    <n v="3988"/>
    <n v="28505.82"/>
    <x v="0"/>
    <n v="8.24"/>
    <n v="12"/>
    <s v="9/2/2021"/>
    <x v="2"/>
    <n v="3988"/>
    <x v="2"/>
    <n v="4526.6000000000004"/>
    <n v="4957.13"/>
    <n v="247.86"/>
    <s v="9/25/2023"/>
    <s v="9/12/2023"/>
    <n v="2636"/>
    <n v="3988"/>
    <s v="9/1/2023"/>
    <s v="Praise"/>
    <s v="Pending"/>
    <s v="8/26/2023"/>
    <n v="1"/>
    <x v="5"/>
    <x v="1"/>
  </r>
  <r>
    <n v="3989"/>
    <s v="Susan"/>
    <s v="Rodriguez"/>
    <n v="43"/>
    <x v="1"/>
    <s v="Address_3989"/>
    <x v="30"/>
    <n v="19458798842"/>
    <s v="susan.rodriguez@kag.com"/>
    <x v="1"/>
    <n v="6503.14"/>
    <s v="10/2/2000"/>
    <s v="9/26/2023"/>
    <n v="3989"/>
    <n v="45174"/>
    <x v="1"/>
    <n v="351.89"/>
    <n v="6151.25"/>
    <x v="46"/>
    <n v="3989"/>
    <n v="11838.39"/>
    <x v="2"/>
    <n v="4.2300000000000004"/>
    <n v="12"/>
    <s v="3/5/2021"/>
    <x v="0"/>
    <n v="3989"/>
    <x v="2"/>
    <n v="6765.87"/>
    <n v="3598.02"/>
    <n v="179.9"/>
    <s v="1/13/2023"/>
    <s v="7/16/2023"/>
    <n v="2663"/>
    <n v="3989"/>
    <s v="4/8/2023"/>
    <s v="Praise"/>
    <s v="Resolved"/>
    <s v="8/1/2023"/>
    <n v="1"/>
    <x v="6"/>
    <x v="0"/>
  </r>
  <r>
    <n v="3990"/>
    <s v="Anthony"/>
    <s v="Adams"/>
    <n v="35"/>
    <x v="2"/>
    <s v="Address_3990"/>
    <x v="26"/>
    <n v="19458798843"/>
    <s v="anthony.adams@kag.com"/>
    <x v="0"/>
    <n v="3077.39"/>
    <s v="11/14/2018"/>
    <s v="4/6/2023"/>
    <n v="3990"/>
    <n v="45258"/>
    <x v="2"/>
    <n v="3976.24"/>
    <n v="7053.63"/>
    <x v="97"/>
    <n v="3990"/>
    <n v="37752.07"/>
    <x v="2"/>
    <n v="7.91"/>
    <n v="60"/>
    <s v="11/14/2021"/>
    <x v="1"/>
    <n v="3990"/>
    <x v="0"/>
    <n v="2547.48"/>
    <n v="1101.43"/>
    <n v="55.07"/>
    <s v="5/2/2023"/>
    <s v="3/19/2023"/>
    <n v="7599"/>
    <n v="3990"/>
    <s v="12/26/2023"/>
    <s v="Praise"/>
    <s v="Pending"/>
    <s v="1/31/2023"/>
    <n v="1"/>
    <x v="4"/>
    <x v="4"/>
  </r>
  <r>
    <n v="3991"/>
    <s v="Mark"/>
    <s v="Young"/>
    <n v="64"/>
    <x v="0"/>
    <s v="Address_3991"/>
    <x v="32"/>
    <n v="19458798844"/>
    <s v="mark.young@kag.com"/>
    <x v="1"/>
    <n v="7185.71"/>
    <s v="12/3/2017"/>
    <s v="11/27/2023"/>
    <n v="3991"/>
    <n v="44962"/>
    <x v="0"/>
    <n v="1427.02"/>
    <n v="8612.73"/>
    <x v="71"/>
    <n v="3991"/>
    <n v="23140.31"/>
    <x v="1"/>
    <n v="8.49"/>
    <n v="12"/>
    <s v="7/28/2022"/>
    <x v="2"/>
    <n v="3991"/>
    <x v="1"/>
    <n v="7518.94"/>
    <n v="3666.67"/>
    <n v="183.33"/>
    <s v="2/19/2023"/>
    <s v="1/30/2023"/>
    <n v="4288"/>
    <n v="3991"/>
    <s v="2/6/2023"/>
    <s v="Complaint"/>
    <s v="Resolved"/>
    <s v="12/13/2023"/>
    <n v="1"/>
    <x v="9"/>
    <x v="3"/>
  </r>
  <r>
    <n v="3992"/>
    <s v="Joshua"/>
    <s v="Allen"/>
    <n v="21"/>
    <x v="1"/>
    <s v="Address_3992"/>
    <x v="11"/>
    <n v="19458798845"/>
    <s v="joshua.allen@kag.com"/>
    <x v="0"/>
    <n v="6227.14"/>
    <s v="9/28/2018"/>
    <s v="6/21/2023"/>
    <n v="3992"/>
    <n v="45259"/>
    <x v="0"/>
    <n v="2553.67"/>
    <n v="3673.47"/>
    <x v="85"/>
    <n v="3992"/>
    <n v="13269.53"/>
    <x v="0"/>
    <n v="5.7"/>
    <n v="60"/>
    <s v="9/23/2021"/>
    <x v="2"/>
    <n v="3992"/>
    <x v="0"/>
    <n v="9066.08"/>
    <n v="1781.41"/>
    <n v="89.07"/>
    <s v="6/4/2023"/>
    <s v="12/12/2023"/>
    <n v="1734"/>
    <n v="3992"/>
    <s v="1/2/2023"/>
    <s v="Suggestion"/>
    <s v="Pending"/>
    <s v="10/5/2023"/>
    <n v="1"/>
    <x v="4"/>
    <x v="2"/>
  </r>
  <r>
    <n v="3993"/>
    <s v="Joshua"/>
    <s v="Williams"/>
    <n v="54"/>
    <x v="0"/>
    <s v="Address_3993"/>
    <x v="9"/>
    <n v="19458798846"/>
    <s v="joshua.williams@kag.com"/>
    <x v="0"/>
    <n v="4797.3900000000003"/>
    <s v="12/25/2007"/>
    <s v="10/18/2023"/>
    <n v="3993"/>
    <n v="45025"/>
    <x v="1"/>
    <n v="1698.55"/>
    <n v="3098.84"/>
    <x v="76"/>
    <n v="3993"/>
    <n v="30808.95"/>
    <x v="1"/>
    <n v="3.66"/>
    <n v="24"/>
    <s v="7/23/2020"/>
    <x v="2"/>
    <n v="3993"/>
    <x v="1"/>
    <n v="4442.7700000000004"/>
    <n v="113.19"/>
    <n v="5.66"/>
    <s v="8/3/2023"/>
    <s v="10/7/2023"/>
    <n v="136"/>
    <n v="3993"/>
    <s v="10/10/2023"/>
    <s v="Praise"/>
    <s v="Resolved"/>
    <s v="3/22/2023"/>
    <n v="1"/>
    <x v="1"/>
    <x v="1"/>
  </r>
  <r>
    <n v="3994"/>
    <s v="James"/>
    <s v="Robinson"/>
    <n v="55"/>
    <x v="1"/>
    <s v="Address_3994"/>
    <x v="24"/>
    <n v="19458798847"/>
    <s v="james.robinson@kag.com"/>
    <x v="1"/>
    <n v="1057.06"/>
    <s v="11/10/2012"/>
    <s v="10/30/2023"/>
    <n v="3994"/>
    <n v="44995"/>
    <x v="1"/>
    <n v="3870.21"/>
    <n v="4927.2700000000004"/>
    <x v="87"/>
    <n v="3994"/>
    <n v="6714.42"/>
    <x v="0"/>
    <n v="9.49"/>
    <n v="48"/>
    <s v="9/3/2020"/>
    <x v="1"/>
    <n v="3994"/>
    <x v="0"/>
    <n v="9771.11"/>
    <n v="1408.23"/>
    <n v="70.41"/>
    <s v="6/4/2023"/>
    <s v="8/16/2023"/>
    <n v="3056"/>
    <n v="3994"/>
    <s v="6/7/2023"/>
    <s v="Complaint"/>
    <s v="Pending"/>
    <s v="3/1/2023"/>
    <n v="1"/>
    <x v="11"/>
    <x v="1"/>
  </r>
  <r>
    <n v="3995"/>
    <s v="Thomas"/>
    <s v="Roberts"/>
    <n v="42"/>
    <x v="1"/>
    <s v="Address_3995"/>
    <x v="35"/>
    <n v="19458798848"/>
    <s v="thomas.roberts@kag.com"/>
    <x v="1"/>
    <n v="6306.98"/>
    <s v="9/3/2015"/>
    <s v="8/23/2023"/>
    <n v="3995"/>
    <n v="45067"/>
    <x v="2"/>
    <n v="1149"/>
    <n v="5157.9799999999996"/>
    <x v="19"/>
    <n v="3995"/>
    <n v="38309.769999999997"/>
    <x v="2"/>
    <n v="9.66"/>
    <n v="36"/>
    <s v="10/22/2022"/>
    <x v="2"/>
    <n v="3995"/>
    <x v="2"/>
    <n v="7201.07"/>
    <n v="4705.07"/>
    <n v="235.25"/>
    <s v="1/9/2023"/>
    <s v="10/4/2023"/>
    <n v="1957"/>
    <n v="3995"/>
    <s v="6/2/2023"/>
    <s v="Praise"/>
    <s v="Pending"/>
    <s v="3/10/2023"/>
    <n v="1"/>
    <x v="10"/>
    <x v="0"/>
  </r>
  <r>
    <n v="3996"/>
    <s v="Kenneth"/>
    <s v="Lopez"/>
    <n v="64"/>
    <x v="1"/>
    <s v="Address_3996"/>
    <x v="16"/>
    <n v="19458798849"/>
    <s v="kenneth.lopez@kag.com"/>
    <x v="0"/>
    <n v="8606.86"/>
    <s v="1/4/2002"/>
    <s v="11/2/2023"/>
    <n v="3996"/>
    <n v="45126"/>
    <x v="2"/>
    <n v="4819.1899999999996"/>
    <n v="13426.05"/>
    <x v="57"/>
    <n v="3996"/>
    <n v="23156.720000000001"/>
    <x v="2"/>
    <n v="3.02"/>
    <n v="48"/>
    <s v="4/10/2022"/>
    <x v="0"/>
    <n v="3996"/>
    <x v="0"/>
    <n v="6178.29"/>
    <n v="640.54999999999995"/>
    <n v="32.03"/>
    <s v="3/4/2023"/>
    <s v="8/8/2023"/>
    <n v="49"/>
    <n v="3996"/>
    <s v="5/15/2023"/>
    <s v="Praise"/>
    <s v="Pending"/>
    <s v="10/2/2023"/>
    <n v="1"/>
    <x v="2"/>
    <x v="3"/>
  </r>
  <r>
    <n v="3997"/>
    <s v="Ashley"/>
    <s v="Lewis"/>
    <n v="69"/>
    <x v="0"/>
    <s v="Address_3997"/>
    <x v="32"/>
    <n v="19458798850"/>
    <s v="ashley.lewis@kag.com"/>
    <x v="1"/>
    <n v="1793.64"/>
    <s v="6/10/2021"/>
    <s v="3/28/2023"/>
    <n v="3997"/>
    <n v="45193"/>
    <x v="1"/>
    <n v="2006.61"/>
    <n v="-212.97"/>
    <x v="70"/>
    <n v="3997"/>
    <n v="40819.64"/>
    <x v="2"/>
    <n v="8.07"/>
    <n v="48"/>
    <s v="8/15/2021"/>
    <x v="1"/>
    <n v="3997"/>
    <x v="1"/>
    <n v="3735.49"/>
    <n v="2861.79"/>
    <n v="143.09"/>
    <s v="7/15/2023"/>
    <s v="12/4/2023"/>
    <n v="5102"/>
    <n v="3997"/>
    <s v="2/22/2023"/>
    <s v="Praise"/>
    <s v="Pending"/>
    <s v="5/3/2023"/>
    <n v="1"/>
    <x v="6"/>
    <x v="3"/>
  </r>
  <r>
    <n v="3998"/>
    <s v="Richard"/>
    <s v="Williams"/>
    <n v="46"/>
    <x v="2"/>
    <s v="Address_3998"/>
    <x v="13"/>
    <n v="19458798851"/>
    <s v="richard.williams@kag.com"/>
    <x v="1"/>
    <n v="938.72"/>
    <s v="10/19/2022"/>
    <s v="10/23/2023"/>
    <n v="3998"/>
    <n v="44934"/>
    <x v="2"/>
    <n v="3561.06"/>
    <n v="4499.78"/>
    <x v="51"/>
    <n v="3998"/>
    <n v="7766.72"/>
    <x v="0"/>
    <n v="1.38"/>
    <n v="36"/>
    <s v="11/6/2021"/>
    <x v="0"/>
    <n v="3998"/>
    <x v="2"/>
    <n v="1148.21"/>
    <n v="4887.78"/>
    <n v="244.39"/>
    <s v="1/8/2023"/>
    <s v="3/20/2023"/>
    <n v="792"/>
    <n v="3998"/>
    <s v="4/3/2023"/>
    <s v="Suggestion"/>
    <s v="Resolved"/>
    <s v="10/4/2023"/>
    <n v="1"/>
    <x v="3"/>
    <x v="1"/>
  </r>
  <r>
    <n v="3999"/>
    <s v="Charles"/>
    <s v="Sanchez"/>
    <n v="51"/>
    <x v="2"/>
    <s v="Address_3999"/>
    <x v="37"/>
    <n v="19458798852"/>
    <s v="charles.sanchez@kag.com"/>
    <x v="1"/>
    <n v="491.73"/>
    <s v="10/19/2004"/>
    <s v="11/29/2023"/>
    <n v="3999"/>
    <n v="44988"/>
    <x v="1"/>
    <n v="3210.82"/>
    <n v="-2719.09"/>
    <x v="30"/>
    <n v="3999"/>
    <n v="19744.57"/>
    <x v="2"/>
    <n v="1.02"/>
    <n v="24"/>
    <s v="11/8/2021"/>
    <x v="2"/>
    <n v="3999"/>
    <x v="0"/>
    <n v="4720.05"/>
    <n v="2604.0300000000002"/>
    <n v="130.19999999999999"/>
    <s v="8/18/2023"/>
    <s v="10/18/2023"/>
    <n v="6816"/>
    <n v="3999"/>
    <s v="2/10/2023"/>
    <s v="Complaint"/>
    <s v="Resolved"/>
    <s v="3/6/2023"/>
    <n v="1"/>
    <x v="11"/>
    <x v="1"/>
  </r>
  <r>
    <n v="4000"/>
    <s v="Christopher"/>
    <s v="Robinson"/>
    <n v="33"/>
    <x v="2"/>
    <s v="Address_4000"/>
    <x v="38"/>
    <n v="19458798853"/>
    <s v="christopher.robinson@kag.com"/>
    <x v="0"/>
    <n v="415.01"/>
    <s v="11/20/2004"/>
    <s v="7/17/2023"/>
    <n v="4000"/>
    <n v="45066"/>
    <x v="0"/>
    <n v="3715.51"/>
    <n v="-3300.5"/>
    <x v="3"/>
    <n v="4000"/>
    <n v="9821.4500000000007"/>
    <x v="2"/>
    <n v="4.16"/>
    <n v="60"/>
    <s v="1/23/2022"/>
    <x v="1"/>
    <n v="4000"/>
    <x v="0"/>
    <n v="9205.44"/>
    <n v="1650.76"/>
    <n v="82.54"/>
    <s v="2/13/2023"/>
    <s v="3/6/2023"/>
    <n v="651"/>
    <n v="4000"/>
    <s v="6/19/2023"/>
    <s v="Praise"/>
    <s v="Resolved"/>
    <s v="12/1/2023"/>
    <n v="1"/>
    <x v="10"/>
    <x v="4"/>
  </r>
  <r>
    <n v="4001"/>
    <s v="Christopher"/>
    <s v="Rodriguez"/>
    <n v="54"/>
    <x v="2"/>
    <s v="Address_4001"/>
    <x v="37"/>
    <n v="19458798854"/>
    <s v="christopher.rodriguez@kag.com"/>
    <x v="1"/>
    <n v="8436.48"/>
    <s v="1/8/2008"/>
    <s v="8/9/2023"/>
    <n v="4001"/>
    <n v="45259"/>
    <x v="2"/>
    <n v="2759.84"/>
    <n v="5676.64"/>
    <x v="0"/>
    <n v="4001"/>
    <n v="3998.58"/>
    <x v="0"/>
    <n v="5.16"/>
    <n v="12"/>
    <s v="2/5/2021"/>
    <x v="2"/>
    <n v="4001"/>
    <x v="0"/>
    <n v="8236.7099999999991"/>
    <n v="2992.76"/>
    <n v="149.63999999999999"/>
    <s v="10/5/2023"/>
    <s v="5/1/2023"/>
    <n v="5897"/>
    <n v="4001"/>
    <s v="7/11/2023"/>
    <s v="Praise"/>
    <s v="Pending"/>
    <s v="4/27/2023"/>
    <n v="1"/>
    <x v="4"/>
    <x v="1"/>
  </r>
  <r>
    <n v="4002"/>
    <s v="Matthew"/>
    <s v="Sanchez"/>
    <n v="47"/>
    <x v="0"/>
    <s v="Address_4002"/>
    <x v="15"/>
    <n v="19458798855"/>
    <s v="matthew.sanchez@kag.com"/>
    <x v="0"/>
    <n v="7303.39"/>
    <s v="6/29/2022"/>
    <s v="10/25/2023"/>
    <n v="4002"/>
    <n v="45287"/>
    <x v="0"/>
    <n v="1925.14"/>
    <n v="5378.25"/>
    <x v="94"/>
    <n v="4002"/>
    <n v="47812.03"/>
    <x v="2"/>
    <n v="5.92"/>
    <n v="36"/>
    <s v="9/20/2020"/>
    <x v="0"/>
    <n v="4002"/>
    <x v="1"/>
    <n v="9845.2900000000009"/>
    <n v="1282.93"/>
    <n v="64.150000000000006"/>
    <s v="8/25/2023"/>
    <s v="4/29/2023"/>
    <n v="2961"/>
    <n v="4002"/>
    <s v="7/25/2023"/>
    <s v="Suggestion"/>
    <s v="Resolved"/>
    <s v="5/19/2023"/>
    <n v="1"/>
    <x v="0"/>
    <x v="1"/>
  </r>
  <r>
    <n v="4003"/>
    <s v="Lisa"/>
    <s v="Johnson"/>
    <n v="40"/>
    <x v="2"/>
    <s v="Address_4003"/>
    <x v="5"/>
    <n v="19458798856"/>
    <s v="lisa.johnson@kag.com"/>
    <x v="1"/>
    <n v="2102.75"/>
    <s v="6/18/2003"/>
    <s v="5/23/2023"/>
    <n v="4003"/>
    <n v="45268"/>
    <x v="1"/>
    <n v="906.17"/>
    <n v="3008.92"/>
    <x v="1"/>
    <n v="4003"/>
    <n v="36605.78"/>
    <x v="0"/>
    <n v="4.4000000000000004"/>
    <n v="48"/>
    <s v="6/23/2021"/>
    <x v="2"/>
    <n v="4003"/>
    <x v="1"/>
    <n v="8268.4599999999991"/>
    <n v="3878.01"/>
    <n v="193.9"/>
    <s v="7/30/2023"/>
    <s v="6/21/2023"/>
    <n v="2415"/>
    <n v="4003"/>
    <s v="4/9/2023"/>
    <s v="Suggestion"/>
    <s v="Pending"/>
    <s v="12/9/2023"/>
    <n v="1"/>
    <x v="0"/>
    <x v="0"/>
  </r>
  <r>
    <n v="4004"/>
    <s v="Donald"/>
    <s v="Williams"/>
    <n v="53"/>
    <x v="2"/>
    <s v="Address_4004"/>
    <x v="25"/>
    <n v="19458798857"/>
    <s v="donald.williams@kag.com"/>
    <x v="1"/>
    <n v="9179.4599999999991"/>
    <s v="1/4/2007"/>
    <s v="3/1/2023"/>
    <n v="4004"/>
    <n v="45036"/>
    <x v="2"/>
    <n v="2602.02"/>
    <n v="11781.48"/>
    <x v="91"/>
    <n v="4004"/>
    <n v="16954.66"/>
    <x v="2"/>
    <n v="2.16"/>
    <n v="36"/>
    <s v="6/18/2022"/>
    <x v="1"/>
    <n v="4004"/>
    <x v="0"/>
    <n v="7565.72"/>
    <n v="4313.34"/>
    <n v="215.67"/>
    <s v="5/10/2023"/>
    <s v="3/19/2023"/>
    <n v="5603"/>
    <n v="4004"/>
    <s v="7/9/2023"/>
    <s v="Praise"/>
    <s v="Resolved"/>
    <s v="10/29/2023"/>
    <n v="1"/>
    <x v="1"/>
    <x v="1"/>
  </r>
  <r>
    <n v="4005"/>
    <s v="Thomas"/>
    <s v="Rivera"/>
    <n v="45"/>
    <x v="1"/>
    <s v="Address_4005"/>
    <x v="21"/>
    <n v="19458798858"/>
    <s v="thomas.rivera@kag.com"/>
    <x v="0"/>
    <n v="1439.86"/>
    <s v="2/2/2016"/>
    <s v="11/10/2023"/>
    <n v="4005"/>
    <n v="45098"/>
    <x v="1"/>
    <n v="313.68"/>
    <n v="1126.18"/>
    <x v="43"/>
    <n v="4005"/>
    <n v="13061.37"/>
    <x v="0"/>
    <n v="4.0999999999999996"/>
    <n v="24"/>
    <s v="7/22/2022"/>
    <x v="2"/>
    <n v="4005"/>
    <x v="0"/>
    <n v="1781.96"/>
    <n v="1761.34"/>
    <n v="88.07"/>
    <s v="10/27/2023"/>
    <s v="7/23/2023"/>
    <n v="7807"/>
    <n v="4005"/>
    <s v="3/17/2023"/>
    <s v="Complaint"/>
    <s v="Pending"/>
    <s v="6/29/2023"/>
    <n v="1"/>
    <x v="7"/>
    <x v="0"/>
  </r>
  <r>
    <n v="4006"/>
    <s v="Daniel"/>
    <s v="Brown"/>
    <n v="18"/>
    <x v="0"/>
    <s v="Address_4006"/>
    <x v="4"/>
    <n v="19458798859"/>
    <s v="daniel.brown@kag.com"/>
    <x v="0"/>
    <n v="3804.21"/>
    <s v="2/11/2010"/>
    <s v="10/16/2023"/>
    <n v="4006"/>
    <n v="44984"/>
    <x v="0"/>
    <n v="303.52999999999997"/>
    <n v="4107.74"/>
    <x v="44"/>
    <n v="4006"/>
    <n v="11011.77"/>
    <x v="1"/>
    <n v="8.4"/>
    <n v="36"/>
    <s v="8/17/2022"/>
    <x v="0"/>
    <n v="4006"/>
    <x v="0"/>
    <n v="9817.2099999999991"/>
    <n v="3864.53"/>
    <n v="193.23"/>
    <s v="9/28/2023"/>
    <s v="1/5/2023"/>
    <n v="447"/>
    <n v="4006"/>
    <s v="7/19/2023"/>
    <s v="Complaint"/>
    <s v="Pending"/>
    <s v="8/19/2023"/>
    <n v="1"/>
    <x v="9"/>
    <x v="2"/>
  </r>
  <r>
    <n v="4007"/>
    <s v="Emily"/>
    <s v="Harris"/>
    <n v="25"/>
    <x v="1"/>
    <s v="Address_4007"/>
    <x v="21"/>
    <n v="19458798860"/>
    <s v="emily.harris@kag.com"/>
    <x v="0"/>
    <n v="4575.87"/>
    <s v="9/12/2009"/>
    <s v="1/2/2023"/>
    <n v="4007"/>
    <n v="45270"/>
    <x v="2"/>
    <n v="3070.83"/>
    <n v="1505.04"/>
    <x v="12"/>
    <n v="4007"/>
    <n v="3107.51"/>
    <x v="0"/>
    <n v="4.0199999999999996"/>
    <n v="12"/>
    <s v="1/20/2022"/>
    <x v="1"/>
    <n v="4007"/>
    <x v="2"/>
    <n v="3627.81"/>
    <n v="4176.42"/>
    <n v="208.82"/>
    <s v="6/14/2023"/>
    <s v="4/12/2023"/>
    <n v="9848"/>
    <n v="4007"/>
    <s v="8/19/2023"/>
    <s v="Suggestion"/>
    <s v="Pending"/>
    <s v="4/1/2023"/>
    <n v="1"/>
    <x v="0"/>
    <x v="2"/>
  </r>
  <r>
    <n v="4008"/>
    <s v="Elizabeth"/>
    <s v="Gonzalez"/>
    <n v="59"/>
    <x v="2"/>
    <s v="Address_4008"/>
    <x v="22"/>
    <n v="19458798861"/>
    <s v="elizabeth.gonzalez@kag.com"/>
    <x v="1"/>
    <n v="851.37"/>
    <s v="10/24/2016"/>
    <s v="6/2/2023"/>
    <n v="4008"/>
    <n v="44934"/>
    <x v="0"/>
    <n v="2407.64"/>
    <n v="3259.01"/>
    <x v="59"/>
    <n v="4008"/>
    <n v="6030.8"/>
    <x v="0"/>
    <n v="6.33"/>
    <n v="48"/>
    <s v="5/26/2022"/>
    <x v="1"/>
    <n v="4008"/>
    <x v="2"/>
    <n v="3194.3"/>
    <n v="2039.87"/>
    <n v="101.99"/>
    <s v="2/7/2023"/>
    <s v="6/26/2023"/>
    <n v="6625"/>
    <n v="4008"/>
    <s v="12/6/2023"/>
    <s v="Praise"/>
    <s v="Resolved"/>
    <s v="7/28/2023"/>
    <n v="1"/>
    <x v="3"/>
    <x v="1"/>
  </r>
  <r>
    <n v="4009"/>
    <s v="Elizabeth"/>
    <s v="Hill"/>
    <n v="32"/>
    <x v="1"/>
    <s v="Address_4009"/>
    <x v="36"/>
    <n v="19458798862"/>
    <s v="elizabeth.hill@kag.com"/>
    <x v="1"/>
    <n v="3539.99"/>
    <s v="12/17/2017"/>
    <s v="9/11/2023"/>
    <n v="4009"/>
    <n v="45289"/>
    <x v="0"/>
    <n v="2535.46"/>
    <n v="6075.45"/>
    <x v="47"/>
    <n v="4009"/>
    <n v="6042.45"/>
    <x v="2"/>
    <n v="7.13"/>
    <n v="12"/>
    <s v="2/22/2021"/>
    <x v="1"/>
    <n v="4009"/>
    <x v="0"/>
    <n v="1264.1199999999999"/>
    <n v="4748.82"/>
    <n v="237.44"/>
    <s v="10/4/2023"/>
    <s v="12/28/2023"/>
    <n v="6555"/>
    <n v="4009"/>
    <s v="10/10/2023"/>
    <s v="Suggestion"/>
    <s v="Pending"/>
    <s v="5/28/2023"/>
    <n v="1"/>
    <x v="0"/>
    <x v="4"/>
  </r>
  <r>
    <n v="4010"/>
    <s v="Margaret"/>
    <s v="Baker"/>
    <n v="51"/>
    <x v="2"/>
    <s v="Address_4010"/>
    <x v="32"/>
    <n v="19458798863"/>
    <s v="margaret.baker@kag.com"/>
    <x v="0"/>
    <n v="1108.6199999999999"/>
    <s v="7/3/2015"/>
    <s v="2/28/2023"/>
    <n v="4010"/>
    <n v="44990"/>
    <x v="1"/>
    <n v="1600.28"/>
    <n v="2708.9"/>
    <x v="95"/>
    <n v="4010"/>
    <n v="33646.980000000003"/>
    <x v="2"/>
    <n v="7.59"/>
    <n v="12"/>
    <s v="11/26/2022"/>
    <x v="2"/>
    <n v="4010"/>
    <x v="2"/>
    <n v="4613.9799999999996"/>
    <n v="3449.04"/>
    <n v="172.45"/>
    <s v="1/20/2023"/>
    <s v="12/15/2023"/>
    <n v="4085"/>
    <n v="4010"/>
    <s v="3/6/2023"/>
    <s v="Suggestion"/>
    <s v="Resolved"/>
    <s v="8/15/2023"/>
    <n v="1"/>
    <x v="11"/>
    <x v="1"/>
  </r>
  <r>
    <n v="4011"/>
    <s v="Linda"/>
    <s v="Wright"/>
    <n v="36"/>
    <x v="1"/>
    <s v="Address_4011"/>
    <x v="16"/>
    <n v="19458798864"/>
    <s v="linda.wright@kag.com"/>
    <x v="0"/>
    <n v="7918.77"/>
    <s v="6/4/2011"/>
    <s v="9/8/2023"/>
    <n v="4011"/>
    <n v="45234"/>
    <x v="0"/>
    <n v="3954.92"/>
    <n v="3963.85"/>
    <x v="75"/>
    <n v="4011"/>
    <n v="30140.67"/>
    <x v="2"/>
    <n v="5.39"/>
    <n v="12"/>
    <s v="8/28/2022"/>
    <x v="0"/>
    <n v="4011"/>
    <x v="2"/>
    <n v="9052.1"/>
    <n v="2283.13"/>
    <n v="114.16"/>
    <s v="12/27/2023"/>
    <s v="12/31/2023"/>
    <n v="5527"/>
    <n v="4011"/>
    <s v="12/20/2023"/>
    <s v="Suggestion"/>
    <s v="Pending"/>
    <s v="7/27/2023"/>
    <n v="1"/>
    <x v="4"/>
    <x v="0"/>
  </r>
  <r>
    <n v="4012"/>
    <s v="Sarah"/>
    <s v="Thompson"/>
    <n v="61"/>
    <x v="0"/>
    <s v="Address_4012"/>
    <x v="26"/>
    <n v="19458798865"/>
    <s v="sarah.thompson@kag.com"/>
    <x v="1"/>
    <n v="563.6"/>
    <s v="11/17/2016"/>
    <s v="1/25/2023"/>
    <n v="4012"/>
    <n v="45253"/>
    <x v="0"/>
    <n v="1013.91"/>
    <n v="-450.31"/>
    <x v="40"/>
    <n v="4012"/>
    <n v="28841.48"/>
    <x v="2"/>
    <n v="2.13"/>
    <n v="12"/>
    <s v="9/27/2021"/>
    <x v="2"/>
    <n v="4012"/>
    <x v="1"/>
    <n v="7925.27"/>
    <n v="3052.53"/>
    <n v="152.63"/>
    <s v="3/13/2023"/>
    <s v="11/14/2023"/>
    <n v="8511"/>
    <n v="4012"/>
    <s v="2/13/2023"/>
    <s v="Praise"/>
    <s v="Resolved"/>
    <s v="7/24/2023"/>
    <n v="1"/>
    <x v="4"/>
    <x v="3"/>
  </r>
  <r>
    <n v="4013"/>
    <s v="Emily"/>
    <s v="Rodriguez"/>
    <n v="47"/>
    <x v="1"/>
    <s v="Address_4013"/>
    <x v="34"/>
    <n v="19458798866"/>
    <s v="emily.rodriguez@kag.com"/>
    <x v="1"/>
    <n v="269.64999999999998"/>
    <s v="7/28/2004"/>
    <s v="5/13/2023"/>
    <n v="4013"/>
    <n v="45204"/>
    <x v="0"/>
    <n v="2934.79"/>
    <n v="-2665.14"/>
    <x v="43"/>
    <n v="4013"/>
    <n v="36988.69"/>
    <x v="1"/>
    <n v="9.1"/>
    <n v="36"/>
    <s v="10/4/2022"/>
    <x v="1"/>
    <n v="4013"/>
    <x v="2"/>
    <n v="6275.89"/>
    <n v="2484.7399999999998"/>
    <n v="124.24"/>
    <s v="10/26/2023"/>
    <s v="1/15/2023"/>
    <n v="2648"/>
    <n v="4013"/>
    <s v="7/22/2023"/>
    <s v="Suggestion"/>
    <s v="Resolved"/>
    <s v="5/20/2023"/>
    <n v="1"/>
    <x v="8"/>
    <x v="1"/>
  </r>
  <r>
    <n v="4014"/>
    <s v="Stephanie"/>
    <s v="Johnson"/>
    <n v="27"/>
    <x v="1"/>
    <s v="Address_4014"/>
    <x v="34"/>
    <n v="19458798867"/>
    <s v="stephanie.johnson@kag.com"/>
    <x v="1"/>
    <n v="7351.74"/>
    <s v="3/9/2022"/>
    <s v="8/31/2023"/>
    <n v="4014"/>
    <n v="45117"/>
    <x v="1"/>
    <n v="4303.79"/>
    <n v="3047.95"/>
    <x v="16"/>
    <n v="4014"/>
    <n v="13307.44"/>
    <x v="2"/>
    <n v="3.34"/>
    <n v="36"/>
    <s v="3/13/2022"/>
    <x v="1"/>
    <n v="4014"/>
    <x v="0"/>
    <n v="7720.96"/>
    <n v="824.9"/>
    <n v="41.24"/>
    <s v="2/25/2023"/>
    <s v="8/2/2023"/>
    <n v="2020"/>
    <n v="4014"/>
    <s v="7/2/2023"/>
    <s v="Complaint"/>
    <s v="Resolved"/>
    <s v="3/18/2023"/>
    <n v="1"/>
    <x v="2"/>
    <x v="4"/>
  </r>
  <r>
    <n v="4015"/>
    <s v="Susan"/>
    <s v="Green"/>
    <n v="61"/>
    <x v="1"/>
    <s v="Address_4015"/>
    <x v="24"/>
    <n v="19458798868"/>
    <s v="susan.green@kag.com"/>
    <x v="1"/>
    <n v="7830.4"/>
    <s v="8/25/2009"/>
    <s v="3/3/2023"/>
    <n v="4015"/>
    <n v="45148"/>
    <x v="0"/>
    <n v="4172.0200000000004"/>
    <n v="3658.38"/>
    <x v="2"/>
    <n v="4015"/>
    <n v="17781.28"/>
    <x v="1"/>
    <n v="4.05"/>
    <n v="48"/>
    <s v="11/22/2021"/>
    <x v="2"/>
    <n v="4015"/>
    <x v="2"/>
    <n v="1475.29"/>
    <n v="2311.39"/>
    <n v="115.57"/>
    <s v="11/25/2023"/>
    <s v="8/6/2023"/>
    <n v="1895"/>
    <n v="4015"/>
    <s v="12/24/2023"/>
    <s v="Suggestion"/>
    <s v="Resolved"/>
    <s v="7/30/2023"/>
    <n v="1"/>
    <x v="5"/>
    <x v="3"/>
  </r>
  <r>
    <n v="4016"/>
    <s v="Stephanie"/>
    <s v="Baker"/>
    <n v="44"/>
    <x v="1"/>
    <s v="Address_4016"/>
    <x v="16"/>
    <n v="19458798869"/>
    <s v="stephanie.baker@kag.com"/>
    <x v="1"/>
    <n v="5006.74"/>
    <s v="5/31/2005"/>
    <s v="4/14/2023"/>
    <n v="4016"/>
    <n v="45005"/>
    <x v="1"/>
    <n v="152.85"/>
    <n v="4853.8900000000003"/>
    <x v="0"/>
    <n v="4016"/>
    <n v="7208.38"/>
    <x v="2"/>
    <n v="7.96"/>
    <n v="60"/>
    <s v="7/2/2022"/>
    <x v="0"/>
    <n v="4016"/>
    <x v="2"/>
    <n v="2692.3"/>
    <n v="2788.07"/>
    <n v="139.4"/>
    <s v="6/5/2023"/>
    <s v="11/21/2023"/>
    <n v="2588"/>
    <n v="4016"/>
    <s v="11/3/2023"/>
    <s v="Complaint"/>
    <s v="Pending"/>
    <s v="12/25/2023"/>
    <n v="1"/>
    <x v="11"/>
    <x v="0"/>
  </r>
  <r>
    <n v="4017"/>
    <s v="Betty"/>
    <s v="Walker"/>
    <n v="37"/>
    <x v="2"/>
    <s v="Address_4017"/>
    <x v="25"/>
    <n v="19458798870"/>
    <s v="betty.walker@kag.com"/>
    <x v="0"/>
    <n v="3246.94"/>
    <s v="4/9/2000"/>
    <s v="3/19/2023"/>
    <n v="4017"/>
    <n v="44963"/>
    <x v="2"/>
    <n v="1402.14"/>
    <n v="1844.8"/>
    <x v="91"/>
    <n v="4017"/>
    <n v="29797.83"/>
    <x v="0"/>
    <n v="7.87"/>
    <n v="60"/>
    <s v="10/2/2020"/>
    <x v="0"/>
    <n v="4017"/>
    <x v="1"/>
    <n v="5213.07"/>
    <n v="803"/>
    <n v="40.15"/>
    <s v="2/7/2023"/>
    <s v="8/9/2023"/>
    <n v="3283"/>
    <n v="4017"/>
    <s v="1/10/2023"/>
    <s v="Suggestion"/>
    <s v="Pending"/>
    <s v="11/12/2023"/>
    <n v="1"/>
    <x v="9"/>
    <x v="0"/>
  </r>
  <r>
    <n v="4018"/>
    <s v="Melissa"/>
    <s v="Baker"/>
    <n v="42"/>
    <x v="1"/>
    <s v="Address_4018"/>
    <x v="37"/>
    <n v="19458798871"/>
    <s v="melissa.baker@kag.com"/>
    <x v="1"/>
    <n v="2440.89"/>
    <s v="12/5/2009"/>
    <s v="7/28/2023"/>
    <n v="4018"/>
    <n v="45114"/>
    <x v="2"/>
    <n v="3576.52"/>
    <n v="6017.41"/>
    <x v="86"/>
    <n v="4018"/>
    <n v="46712.37"/>
    <x v="0"/>
    <n v="9.07"/>
    <n v="12"/>
    <s v="9/14/2021"/>
    <x v="1"/>
    <n v="4018"/>
    <x v="2"/>
    <n v="7021.3"/>
    <n v="4458.42"/>
    <n v="222.92"/>
    <s v="12/25/2023"/>
    <s v="1/1/2023"/>
    <n v="9958"/>
    <n v="4018"/>
    <s v="3/8/2023"/>
    <s v="Suggestion"/>
    <s v="Resolved"/>
    <s v="6/24/2023"/>
    <n v="1"/>
    <x v="2"/>
    <x v="0"/>
  </r>
  <r>
    <n v="4019"/>
    <s v="Nancy"/>
    <s v="Campbell"/>
    <n v="26"/>
    <x v="0"/>
    <s v="Address_4019"/>
    <x v="5"/>
    <n v="19458798872"/>
    <s v="nancy.campbell@kag.com"/>
    <x v="1"/>
    <n v="1258.58"/>
    <s v="2/15/2019"/>
    <s v="4/15/2023"/>
    <n v="4019"/>
    <n v="45074"/>
    <x v="1"/>
    <n v="3706.32"/>
    <n v="4964.8999999999996"/>
    <x v="84"/>
    <n v="4019"/>
    <n v="43293.75"/>
    <x v="0"/>
    <n v="1.3"/>
    <n v="24"/>
    <s v="11/29/2021"/>
    <x v="0"/>
    <n v="4019"/>
    <x v="2"/>
    <n v="6120.55"/>
    <n v="2983.32"/>
    <n v="149.16999999999999"/>
    <s v="3/24/2023"/>
    <s v="8/12/2023"/>
    <n v="1339"/>
    <n v="4019"/>
    <s v="6/6/2023"/>
    <s v="Suggestion"/>
    <s v="Resolved"/>
    <s v="8/22/2023"/>
    <n v="1"/>
    <x v="10"/>
    <x v="4"/>
  </r>
  <r>
    <n v="4020"/>
    <s v="Joseph"/>
    <s v="Johnson"/>
    <n v="57"/>
    <x v="1"/>
    <s v="Address_4020"/>
    <x v="2"/>
    <n v="19458798873"/>
    <s v="joseph.johnson@kag.com"/>
    <x v="1"/>
    <n v="4893.88"/>
    <s v="9/19/2011"/>
    <s v="4/1/2023"/>
    <n v="4020"/>
    <n v="45021"/>
    <x v="2"/>
    <n v="2418.9"/>
    <n v="7312.78"/>
    <x v="82"/>
    <n v="4020"/>
    <n v="28194.94"/>
    <x v="2"/>
    <n v="8.8699999999999992"/>
    <n v="12"/>
    <s v="9/25/2020"/>
    <x v="2"/>
    <n v="4020"/>
    <x v="0"/>
    <n v="2383.17"/>
    <n v="2319.2800000000002"/>
    <n v="115.96"/>
    <s v="2/25/2023"/>
    <s v="5/19/2023"/>
    <n v="7988"/>
    <n v="4020"/>
    <s v="11/15/2023"/>
    <s v="Praise"/>
    <s v="Resolved"/>
    <s v="2/17/2023"/>
    <n v="1"/>
    <x v="1"/>
    <x v="1"/>
  </r>
  <r>
    <n v="4021"/>
    <s v="Lisa"/>
    <s v="Young"/>
    <n v="51"/>
    <x v="0"/>
    <s v="Address_4021"/>
    <x v="37"/>
    <n v="19458798874"/>
    <s v="lisa.young@kag.com"/>
    <x v="0"/>
    <n v="4961.78"/>
    <s v="9/16/2021"/>
    <s v="6/13/2023"/>
    <n v="4021"/>
    <n v="45041"/>
    <x v="0"/>
    <n v="1020.37"/>
    <n v="5982.15"/>
    <x v="3"/>
    <n v="4021"/>
    <n v="32585.78"/>
    <x v="1"/>
    <n v="8.1300000000000008"/>
    <n v="24"/>
    <s v="7/5/2022"/>
    <x v="1"/>
    <n v="4021"/>
    <x v="2"/>
    <n v="8394.99"/>
    <n v="3922.31"/>
    <n v="196.12"/>
    <s v="2/13/2023"/>
    <s v="10/17/2023"/>
    <n v="278"/>
    <n v="4021"/>
    <s v="7/7/2023"/>
    <s v="Complaint"/>
    <s v="Resolved"/>
    <s v="2/12/2023"/>
    <n v="1"/>
    <x v="1"/>
    <x v="1"/>
  </r>
  <r>
    <n v="4022"/>
    <s v="Ashley"/>
    <s v="Moore"/>
    <n v="38"/>
    <x v="1"/>
    <s v="Address_4022"/>
    <x v="31"/>
    <n v="19458798875"/>
    <s v="ashley.moore@kag.com"/>
    <x v="0"/>
    <n v="4614.01"/>
    <s v="3/16/2003"/>
    <s v="12/20/2023"/>
    <n v="4022"/>
    <n v="45099"/>
    <x v="0"/>
    <n v="1402.21"/>
    <n v="3211.8"/>
    <x v="76"/>
    <n v="4022"/>
    <n v="49623.14"/>
    <x v="0"/>
    <n v="5.73"/>
    <n v="24"/>
    <s v="5/5/2022"/>
    <x v="2"/>
    <n v="4022"/>
    <x v="1"/>
    <n v="2221.4"/>
    <n v="3831.29"/>
    <n v="191.56"/>
    <s v="12/14/2023"/>
    <s v="1/17/2023"/>
    <n v="3379"/>
    <n v="4022"/>
    <s v="12/18/2023"/>
    <s v="Suggestion"/>
    <s v="Pending"/>
    <s v="10/14/2023"/>
    <n v="1"/>
    <x v="7"/>
    <x v="0"/>
  </r>
  <r>
    <n v="4023"/>
    <s v="Patricia"/>
    <s v="Gonzalez"/>
    <n v="41"/>
    <x v="2"/>
    <s v="Address_4023"/>
    <x v="26"/>
    <n v="19458798876"/>
    <s v="patricia.gonzalez@kag.com"/>
    <x v="1"/>
    <n v="7804.8"/>
    <s v="12/23/2011"/>
    <s v="4/25/2023"/>
    <n v="4023"/>
    <n v="45048"/>
    <x v="1"/>
    <n v="4006.78"/>
    <n v="11811.58"/>
    <x v="0"/>
    <n v="4023"/>
    <n v="26350.38"/>
    <x v="0"/>
    <n v="2.44"/>
    <n v="12"/>
    <s v="4/23/2021"/>
    <x v="1"/>
    <n v="4023"/>
    <x v="1"/>
    <n v="3259.54"/>
    <n v="1934.69"/>
    <n v="96.73"/>
    <s v="11/3/2023"/>
    <s v="8/7/2023"/>
    <n v="9107"/>
    <n v="4023"/>
    <s v="11/27/2023"/>
    <s v="Suggestion"/>
    <s v="Pending"/>
    <s v="10/26/2023"/>
    <n v="1"/>
    <x v="10"/>
    <x v="0"/>
  </r>
  <r>
    <n v="4024"/>
    <s v="Richard"/>
    <s v="Rivera"/>
    <n v="24"/>
    <x v="0"/>
    <s v="Address_4024"/>
    <x v="7"/>
    <n v="19458798877"/>
    <s v="richard.rivera@kag.com"/>
    <x v="1"/>
    <n v="1087.79"/>
    <s v="6/4/2006"/>
    <s v="5/30/2023"/>
    <n v="4024"/>
    <n v="45240"/>
    <x v="0"/>
    <n v="968.88"/>
    <n v="118.91"/>
    <x v="48"/>
    <n v="4024"/>
    <n v="43658.82"/>
    <x v="1"/>
    <n v="5.9"/>
    <n v="48"/>
    <s v="10/9/2022"/>
    <x v="1"/>
    <n v="4024"/>
    <x v="1"/>
    <n v="9522.2000000000007"/>
    <n v="2233.77"/>
    <n v="111.69"/>
    <s v="7/29/2023"/>
    <s v="7/11/2023"/>
    <n v="9505"/>
    <n v="4024"/>
    <s v="7/17/2023"/>
    <s v="Complaint"/>
    <s v="Pending"/>
    <s v="6/6/2023"/>
    <n v="1"/>
    <x v="4"/>
    <x v="2"/>
  </r>
  <r>
    <n v="4025"/>
    <s v="Daniel"/>
    <s v="Jones"/>
    <n v="21"/>
    <x v="0"/>
    <s v="Address_4025"/>
    <x v="19"/>
    <n v="19458798878"/>
    <s v="daniel.jones@kag.com"/>
    <x v="0"/>
    <n v="6733.1"/>
    <s v="5/16/2006"/>
    <s v="8/21/2023"/>
    <n v="4025"/>
    <n v="45130"/>
    <x v="2"/>
    <n v="4712.1400000000003"/>
    <n v="2020.96"/>
    <x v="39"/>
    <n v="4025"/>
    <n v="25532.21"/>
    <x v="1"/>
    <n v="2.75"/>
    <n v="24"/>
    <s v="7/1/2020"/>
    <x v="2"/>
    <n v="4025"/>
    <x v="0"/>
    <n v="9440.7900000000009"/>
    <n v="2347.6999999999998"/>
    <n v="117.38"/>
    <s v="11/20/2023"/>
    <s v="5/22/2023"/>
    <n v="1562"/>
    <n v="4025"/>
    <s v="1/4/2023"/>
    <s v="Complaint"/>
    <s v="Resolved"/>
    <s v="7/10/2023"/>
    <n v="1"/>
    <x v="2"/>
    <x v="2"/>
  </r>
  <r>
    <n v="4026"/>
    <s v="Linda"/>
    <s v="Adams"/>
    <n v="68"/>
    <x v="1"/>
    <s v="Address_4026"/>
    <x v="7"/>
    <n v="19458798879"/>
    <s v="linda.adams@kag.com"/>
    <x v="1"/>
    <n v="4075.52"/>
    <s v="4/9/2012"/>
    <s v="3/27/2023"/>
    <n v="4026"/>
    <n v="45091"/>
    <x v="2"/>
    <n v="2509.33"/>
    <n v="6584.85"/>
    <x v="71"/>
    <n v="4026"/>
    <n v="3345.55"/>
    <x v="1"/>
    <n v="9.68"/>
    <n v="12"/>
    <s v="10/24/2020"/>
    <x v="1"/>
    <n v="4026"/>
    <x v="2"/>
    <n v="2488.87"/>
    <n v="743.58"/>
    <n v="37.18"/>
    <s v="11/7/2023"/>
    <s v="6/19/2023"/>
    <n v="2284"/>
    <n v="4026"/>
    <s v="11/22/2023"/>
    <s v="Praise"/>
    <s v="Resolved"/>
    <s v="7/16/2023"/>
    <n v="1"/>
    <x v="7"/>
    <x v="3"/>
  </r>
  <r>
    <n v="4027"/>
    <s v="Karen"/>
    <s v="Baker"/>
    <n v="25"/>
    <x v="2"/>
    <s v="Address_4027"/>
    <x v="13"/>
    <n v="19458798880"/>
    <s v="karen.baker@kag.com"/>
    <x v="0"/>
    <n v="2485.4"/>
    <s v="8/12/2000"/>
    <s v="1/28/2023"/>
    <n v="4027"/>
    <n v="45148"/>
    <x v="1"/>
    <n v="1424.27"/>
    <n v="3909.67"/>
    <x v="88"/>
    <n v="4027"/>
    <n v="46798.41"/>
    <x v="0"/>
    <n v="7.38"/>
    <n v="12"/>
    <s v="9/19/2022"/>
    <x v="0"/>
    <n v="4027"/>
    <x v="2"/>
    <n v="3060.63"/>
    <n v="3624.83"/>
    <n v="181.24"/>
    <s v="11/3/2023"/>
    <s v="4/28/2023"/>
    <n v="3721"/>
    <n v="4027"/>
    <s v="6/24/2023"/>
    <s v="Suggestion"/>
    <s v="Resolved"/>
    <s v="12/13/2023"/>
    <n v="1"/>
    <x v="5"/>
    <x v="2"/>
  </r>
  <r>
    <n v="4028"/>
    <s v="Barbara"/>
    <s v="Martinez"/>
    <n v="30"/>
    <x v="2"/>
    <s v="Address_4028"/>
    <x v="5"/>
    <n v="19458798881"/>
    <s v="barbara.martinez@kag.com"/>
    <x v="0"/>
    <n v="6847.78"/>
    <s v="4/20/2012"/>
    <s v="2/17/2023"/>
    <n v="4028"/>
    <n v="45185"/>
    <x v="2"/>
    <n v="1954.18"/>
    <n v="4893.6000000000004"/>
    <x v="80"/>
    <n v="4028"/>
    <n v="6482.13"/>
    <x v="1"/>
    <n v="6.37"/>
    <n v="12"/>
    <s v="7/28/2022"/>
    <x v="1"/>
    <n v="4028"/>
    <x v="2"/>
    <n v="6790.54"/>
    <n v="885.88"/>
    <n v="44.29"/>
    <s v="8/16/2023"/>
    <s v="12/29/2023"/>
    <n v="2428"/>
    <n v="4028"/>
    <s v="1/31/2023"/>
    <s v="Praise"/>
    <s v="Resolved"/>
    <s v="2/10/2023"/>
    <n v="1"/>
    <x v="6"/>
    <x v="4"/>
  </r>
  <r>
    <n v="4029"/>
    <s v="Donald"/>
    <s v="Nelson"/>
    <n v="38"/>
    <x v="0"/>
    <s v="Address_4029"/>
    <x v="17"/>
    <n v="19458798882"/>
    <s v="donald.nelson@kag.com"/>
    <x v="0"/>
    <n v="2057.0100000000002"/>
    <s v="12/11/2003"/>
    <s v="7/7/2023"/>
    <n v="4029"/>
    <n v="45003"/>
    <x v="2"/>
    <n v="1290"/>
    <n v="3347.01"/>
    <x v="12"/>
    <n v="4029"/>
    <n v="35505.21"/>
    <x v="2"/>
    <n v="8.32"/>
    <n v="24"/>
    <s v="8/10/2021"/>
    <x v="0"/>
    <n v="4029"/>
    <x v="1"/>
    <n v="8546.2000000000007"/>
    <n v="361.42"/>
    <n v="18.07"/>
    <s v="11/24/2023"/>
    <s v="10/27/2023"/>
    <n v="1697"/>
    <n v="4029"/>
    <s v="7/5/2023"/>
    <s v="Complaint"/>
    <s v="Resolved"/>
    <s v="9/23/2023"/>
    <n v="1"/>
    <x v="11"/>
    <x v="0"/>
  </r>
  <r>
    <n v="4030"/>
    <s v="Susan"/>
    <s v="Harris"/>
    <n v="52"/>
    <x v="1"/>
    <s v="Address_4030"/>
    <x v="10"/>
    <n v="19458798883"/>
    <s v="susan.harris@kag.com"/>
    <x v="1"/>
    <n v="2386.08"/>
    <s v="7/21/2013"/>
    <s v="3/25/2023"/>
    <n v="4030"/>
    <n v="45001"/>
    <x v="2"/>
    <n v="1927.83"/>
    <n v="4313.91"/>
    <x v="73"/>
    <n v="4030"/>
    <n v="12659.99"/>
    <x v="2"/>
    <n v="5.79"/>
    <n v="36"/>
    <s v="3/14/2020"/>
    <x v="1"/>
    <n v="4030"/>
    <x v="1"/>
    <n v="6018.35"/>
    <n v="3357.74"/>
    <n v="167.89"/>
    <s v="11/30/2023"/>
    <s v="10/20/2023"/>
    <n v="7541"/>
    <n v="4030"/>
    <s v="3/8/2023"/>
    <s v="Complaint"/>
    <s v="Pending"/>
    <s v="12/28/2023"/>
    <n v="1"/>
    <x v="11"/>
    <x v="1"/>
  </r>
  <r>
    <n v="4031"/>
    <s v="Kimberly"/>
    <s v="King"/>
    <n v="22"/>
    <x v="2"/>
    <s v="Address_4031"/>
    <x v="0"/>
    <n v="19458798884"/>
    <s v="kimberly.king@kag.com"/>
    <x v="0"/>
    <n v="9985.6"/>
    <s v="11/7/2022"/>
    <s v="3/4/2023"/>
    <n v="4031"/>
    <n v="45148"/>
    <x v="1"/>
    <n v="662.67"/>
    <n v="9322.93"/>
    <x v="94"/>
    <n v="4031"/>
    <n v="45150.8"/>
    <x v="2"/>
    <n v="1.54"/>
    <n v="24"/>
    <s v="12/11/2020"/>
    <x v="0"/>
    <n v="4031"/>
    <x v="1"/>
    <n v="3523.17"/>
    <n v="411.52"/>
    <n v="20.58"/>
    <s v="7/12/2023"/>
    <s v="2/23/2023"/>
    <n v="1951"/>
    <n v="4031"/>
    <s v="8/31/2023"/>
    <s v="Complaint"/>
    <s v="Pending"/>
    <s v="10/22/2023"/>
    <n v="1"/>
    <x v="5"/>
    <x v="2"/>
  </r>
  <r>
    <n v="4032"/>
    <s v="Karen"/>
    <s v="Torres"/>
    <n v="69"/>
    <x v="2"/>
    <s v="Address_4032"/>
    <x v="25"/>
    <n v="19458798885"/>
    <s v="karen.torres@kag.com"/>
    <x v="1"/>
    <n v="8897.82"/>
    <s v="11/2/2011"/>
    <s v="1/2/2023"/>
    <n v="4032"/>
    <n v="45127"/>
    <x v="1"/>
    <n v="4117.58"/>
    <n v="13015.4"/>
    <x v="89"/>
    <n v="4032"/>
    <n v="10823.95"/>
    <x v="2"/>
    <n v="3.33"/>
    <n v="36"/>
    <s v="10/28/2021"/>
    <x v="0"/>
    <n v="4032"/>
    <x v="0"/>
    <n v="3562.45"/>
    <n v="4334.04"/>
    <n v="216.7"/>
    <s v="11/18/2023"/>
    <s v="6/6/2023"/>
    <n v="7677"/>
    <n v="4032"/>
    <s v="11/15/2023"/>
    <s v="Suggestion"/>
    <s v="Pending"/>
    <s v="8/11/2023"/>
    <n v="1"/>
    <x v="2"/>
    <x v="3"/>
  </r>
  <r>
    <n v="4033"/>
    <s v="Kimberly"/>
    <s v="Robinson"/>
    <n v="25"/>
    <x v="2"/>
    <s v="Address_4033"/>
    <x v="38"/>
    <n v="19458798886"/>
    <s v="kimberly.robinson@kag.com"/>
    <x v="0"/>
    <n v="7001.68"/>
    <s v="3/29/2014"/>
    <s v="10/6/2023"/>
    <n v="4033"/>
    <n v="45148"/>
    <x v="0"/>
    <n v="4818.6499999999996"/>
    <n v="2183.0300000000002"/>
    <x v="85"/>
    <n v="4033"/>
    <n v="7863.64"/>
    <x v="2"/>
    <n v="9.84"/>
    <n v="36"/>
    <s v="11/7/2021"/>
    <x v="2"/>
    <n v="4033"/>
    <x v="1"/>
    <n v="1324.94"/>
    <n v="1655.96"/>
    <n v="82.8"/>
    <s v="1/10/2023"/>
    <s v="3/23/2023"/>
    <n v="5576"/>
    <n v="4033"/>
    <s v="2/13/2023"/>
    <s v="Complaint"/>
    <s v="Pending"/>
    <s v="1/26/2023"/>
    <n v="1"/>
    <x v="5"/>
    <x v="2"/>
  </r>
  <r>
    <n v="4034"/>
    <s v="William"/>
    <s v="Miller"/>
    <n v="19"/>
    <x v="1"/>
    <s v="Address_4034"/>
    <x v="34"/>
    <n v="19458798887"/>
    <s v="william.miller@kag.com"/>
    <x v="0"/>
    <n v="3226.05"/>
    <s v="10/20/2008"/>
    <s v="2/20/2023"/>
    <n v="4034"/>
    <n v="45019"/>
    <x v="2"/>
    <n v="3299.11"/>
    <n v="6525.16"/>
    <x v="28"/>
    <n v="4034"/>
    <n v="22496.93"/>
    <x v="2"/>
    <n v="8.66"/>
    <n v="48"/>
    <s v="11/29/2022"/>
    <x v="0"/>
    <n v="4034"/>
    <x v="1"/>
    <n v="1050.33"/>
    <n v="1163.7"/>
    <n v="58.18"/>
    <s v="5/21/2023"/>
    <s v="2/21/2023"/>
    <n v="7880"/>
    <n v="4034"/>
    <s v="12/29/2023"/>
    <s v="Praise"/>
    <s v="Resolved"/>
    <s v="5/18/2023"/>
    <n v="1"/>
    <x v="1"/>
    <x v="2"/>
  </r>
  <r>
    <n v="4035"/>
    <s v="Kenneth"/>
    <s v="Garcia"/>
    <n v="41"/>
    <x v="1"/>
    <s v="Address_4035"/>
    <x v="39"/>
    <n v="19458798888"/>
    <s v="kenneth.garcia@kag.com"/>
    <x v="0"/>
    <n v="5413.51"/>
    <s v="3/2/2007"/>
    <s v="8/14/2023"/>
    <n v="4035"/>
    <n v="44964"/>
    <x v="2"/>
    <n v="4044.82"/>
    <n v="1368.69"/>
    <x v="16"/>
    <n v="4035"/>
    <n v="25337.360000000001"/>
    <x v="2"/>
    <n v="9.35"/>
    <n v="60"/>
    <s v="12/24/2022"/>
    <x v="1"/>
    <n v="4035"/>
    <x v="0"/>
    <n v="2153.98"/>
    <n v="2138.61"/>
    <n v="106.93"/>
    <s v="7/18/2023"/>
    <s v="11/11/2023"/>
    <n v="9499"/>
    <n v="4035"/>
    <s v="11/20/2023"/>
    <s v="Complaint"/>
    <s v="Resolved"/>
    <s v="5/11/2023"/>
    <n v="1"/>
    <x v="9"/>
    <x v="0"/>
  </r>
  <r>
    <n v="4036"/>
    <s v="Barbara"/>
    <s v="Williams"/>
    <n v="59"/>
    <x v="0"/>
    <s v="Address_4036"/>
    <x v="12"/>
    <n v="19458798889"/>
    <s v="barbara.williams@kag.com"/>
    <x v="0"/>
    <n v="1353.5"/>
    <s v="12/13/2014"/>
    <s v="3/21/2023"/>
    <n v="4036"/>
    <n v="45160"/>
    <x v="1"/>
    <n v="1148.1199999999999"/>
    <n v="2501.62"/>
    <x v="31"/>
    <n v="4036"/>
    <n v="41127.449999999997"/>
    <x v="0"/>
    <n v="1.88"/>
    <n v="12"/>
    <s v="8/13/2022"/>
    <x v="2"/>
    <n v="4036"/>
    <x v="0"/>
    <n v="9936.9500000000007"/>
    <n v="2414.84"/>
    <n v="120.74"/>
    <s v="4/13/2023"/>
    <s v="7/5/2023"/>
    <n v="8350"/>
    <n v="4036"/>
    <s v="1/27/2023"/>
    <s v="Praise"/>
    <s v="Pending"/>
    <s v="9/14/2023"/>
    <n v="-1"/>
    <x v="5"/>
    <x v="1"/>
  </r>
  <r>
    <n v="4037"/>
    <s v="Ronald"/>
    <s v="Gonzalez"/>
    <n v="33"/>
    <x v="1"/>
    <s v="Address_4037"/>
    <x v="21"/>
    <n v="19458798890"/>
    <s v="ronald.gonzalez@kag.com"/>
    <x v="0"/>
    <n v="3406.12"/>
    <s v="7/6/2012"/>
    <s v="9/3/2023"/>
    <n v="4037"/>
    <n v="45047"/>
    <x v="2"/>
    <n v="323.14"/>
    <n v="3729.26"/>
    <x v="3"/>
    <n v="4037"/>
    <n v="38357.74"/>
    <x v="2"/>
    <n v="3.23"/>
    <n v="12"/>
    <s v="8/31/2022"/>
    <x v="1"/>
    <n v="4037"/>
    <x v="0"/>
    <n v="2766.08"/>
    <n v="710.4"/>
    <n v="35.520000000000003"/>
    <s v="3/26/2023"/>
    <s v="11/26/2023"/>
    <n v="647"/>
    <n v="4037"/>
    <s v="11/14/2023"/>
    <s v="Praise"/>
    <s v="Resolved"/>
    <s v="6/28/2023"/>
    <n v="1"/>
    <x v="10"/>
    <x v="4"/>
  </r>
  <r>
    <n v="4038"/>
    <s v="Joseph"/>
    <s v="Williams"/>
    <n v="21"/>
    <x v="2"/>
    <s v="Address_4038"/>
    <x v="37"/>
    <n v="19458798891"/>
    <s v="joseph.williams@kag.com"/>
    <x v="1"/>
    <n v="772.91"/>
    <s v="4/16/2018"/>
    <s v="7/25/2023"/>
    <n v="4038"/>
    <n v="44975"/>
    <x v="0"/>
    <n v="3139.29"/>
    <n v="-2366.38"/>
    <x v="14"/>
    <n v="4038"/>
    <n v="17085.169999999998"/>
    <x v="1"/>
    <n v="1.57"/>
    <n v="24"/>
    <s v="3/30/2022"/>
    <x v="1"/>
    <n v="4038"/>
    <x v="2"/>
    <n v="5943.34"/>
    <n v="4458.04"/>
    <n v="222.9"/>
    <s v="12/19/2023"/>
    <s v="5/25/2023"/>
    <n v="6881"/>
    <n v="4038"/>
    <s v="6/19/2023"/>
    <s v="Praise"/>
    <s v="Pending"/>
    <s v="5/3/2023"/>
    <n v="1"/>
    <x v="9"/>
    <x v="2"/>
  </r>
  <r>
    <n v="4039"/>
    <s v="Donald"/>
    <s v="Sanchez"/>
    <n v="47"/>
    <x v="0"/>
    <s v="Address_4039"/>
    <x v="2"/>
    <n v="19458798892"/>
    <s v="donald.sanchez@kag.com"/>
    <x v="0"/>
    <n v="6142.15"/>
    <s v="12/8/2003"/>
    <s v="4/26/2023"/>
    <n v="4039"/>
    <n v="44960"/>
    <x v="2"/>
    <n v="4089.72"/>
    <n v="10231.870000000001"/>
    <x v="11"/>
    <n v="4039"/>
    <n v="19862.54"/>
    <x v="0"/>
    <n v="8.4"/>
    <n v="60"/>
    <s v="5/18/2022"/>
    <x v="2"/>
    <n v="4039"/>
    <x v="1"/>
    <n v="2547.6"/>
    <n v="887.83"/>
    <n v="44.39"/>
    <s v="1/15/2023"/>
    <s v="11/21/2023"/>
    <n v="5489"/>
    <n v="4039"/>
    <s v="12/25/2023"/>
    <s v="Suggestion"/>
    <s v="Resolved"/>
    <s v="11/14/2023"/>
    <n v="1"/>
    <x v="9"/>
    <x v="1"/>
  </r>
  <r>
    <n v="4040"/>
    <s v="Ronald"/>
    <s v="White"/>
    <n v="63"/>
    <x v="1"/>
    <s v="Address_4040"/>
    <x v="31"/>
    <n v="19458798893"/>
    <s v="ronald.white@kag.com"/>
    <x v="0"/>
    <n v="8589.2099999999991"/>
    <s v="3/29/2014"/>
    <s v="9/14/2023"/>
    <n v="4040"/>
    <n v="45080"/>
    <x v="1"/>
    <n v="4173.37"/>
    <n v="4415.84"/>
    <x v="65"/>
    <n v="4040"/>
    <n v="29256.85"/>
    <x v="0"/>
    <n v="2.57"/>
    <n v="48"/>
    <s v="6/29/2020"/>
    <x v="2"/>
    <n v="4040"/>
    <x v="2"/>
    <n v="8796.35"/>
    <n v="2552.79"/>
    <n v="127.64"/>
    <s v="2/18/2023"/>
    <s v="9/7/2023"/>
    <n v="6839"/>
    <n v="4040"/>
    <s v="1/24/2023"/>
    <s v="Praise"/>
    <s v="Resolved"/>
    <s v="8/13/2023"/>
    <n v="1"/>
    <x v="7"/>
    <x v="3"/>
  </r>
  <r>
    <n v="4041"/>
    <s v="Mark"/>
    <s v="Garcia"/>
    <n v="47"/>
    <x v="2"/>
    <s v="Address_4041"/>
    <x v="6"/>
    <n v="19458798894"/>
    <s v="mark.garcia@kag.com"/>
    <x v="1"/>
    <n v="8114.56"/>
    <s v="10/21/2019"/>
    <s v="1/15/2023"/>
    <n v="4041"/>
    <n v="45056"/>
    <x v="2"/>
    <n v="2668.49"/>
    <n v="10783.05"/>
    <x v="46"/>
    <n v="4041"/>
    <n v="28027.23"/>
    <x v="2"/>
    <n v="4.6900000000000004"/>
    <n v="12"/>
    <s v="11/2/2021"/>
    <x v="1"/>
    <n v="4041"/>
    <x v="1"/>
    <n v="6955.74"/>
    <n v="3005.21"/>
    <n v="150.26"/>
    <s v="12/8/2023"/>
    <s v="7/14/2023"/>
    <n v="4707"/>
    <n v="4041"/>
    <s v="4/28/2023"/>
    <s v="Complaint"/>
    <s v="Resolved"/>
    <s v="8/3/2023"/>
    <n v="1"/>
    <x v="10"/>
    <x v="1"/>
  </r>
  <r>
    <n v="4042"/>
    <s v="Sandra"/>
    <s v="Nelson"/>
    <n v="52"/>
    <x v="2"/>
    <s v="Address_4042"/>
    <x v="25"/>
    <n v="19458798895"/>
    <s v="sandra.nelson@kag.com"/>
    <x v="1"/>
    <n v="8575.2000000000007"/>
    <s v="2/20/2008"/>
    <s v="8/5/2023"/>
    <n v="4042"/>
    <n v="44982"/>
    <x v="0"/>
    <n v="3114.28"/>
    <n v="11689.48"/>
    <x v="83"/>
    <n v="4042"/>
    <n v="43240.28"/>
    <x v="2"/>
    <n v="3.43"/>
    <n v="24"/>
    <s v="1/5/2022"/>
    <x v="1"/>
    <n v="4042"/>
    <x v="0"/>
    <n v="7678.28"/>
    <n v="3254.09"/>
    <n v="162.69999999999999"/>
    <s v="7/3/2023"/>
    <s v="8/9/2023"/>
    <n v="7855"/>
    <n v="4042"/>
    <s v="1/23/2023"/>
    <s v="Complaint"/>
    <s v="Resolved"/>
    <s v="7/28/2023"/>
    <n v="1"/>
    <x v="9"/>
    <x v="1"/>
  </r>
  <r>
    <n v="4043"/>
    <s v="Karen"/>
    <s v="Carter"/>
    <n v="59"/>
    <x v="0"/>
    <s v="Address_4043"/>
    <x v="29"/>
    <n v="19458798896"/>
    <s v="karen.carter@kag.com"/>
    <x v="0"/>
    <n v="1828.54"/>
    <s v="1/13/2011"/>
    <s v="2/12/2023"/>
    <n v="4043"/>
    <n v="45026"/>
    <x v="0"/>
    <n v="1847.57"/>
    <n v="-19.03"/>
    <x v="72"/>
    <n v="4043"/>
    <n v="24151.22"/>
    <x v="0"/>
    <n v="9.3699999999999992"/>
    <n v="48"/>
    <s v="8/25/2022"/>
    <x v="0"/>
    <n v="4043"/>
    <x v="2"/>
    <n v="8344.06"/>
    <n v="2546.31"/>
    <n v="127.32"/>
    <s v="11/8/2023"/>
    <s v="6/22/2023"/>
    <n v="911"/>
    <n v="4043"/>
    <s v="5/2/2023"/>
    <s v="Complaint"/>
    <s v="Resolved"/>
    <s v="8/13/2023"/>
    <n v="1"/>
    <x v="1"/>
    <x v="1"/>
  </r>
  <r>
    <n v="4044"/>
    <s v="Emily"/>
    <s v="Adams"/>
    <n v="30"/>
    <x v="0"/>
    <s v="Address_4044"/>
    <x v="21"/>
    <n v="19458798897"/>
    <s v="emily.adams@kag.com"/>
    <x v="1"/>
    <n v="6535.84"/>
    <s v="5/2/2018"/>
    <s v="4/13/2023"/>
    <n v="4044"/>
    <n v="45061"/>
    <x v="1"/>
    <n v="4155.04"/>
    <n v="2380.8000000000002"/>
    <x v="74"/>
    <n v="4044"/>
    <n v="44781.94"/>
    <x v="2"/>
    <n v="6.48"/>
    <n v="60"/>
    <s v="7/19/2022"/>
    <x v="0"/>
    <n v="4044"/>
    <x v="1"/>
    <n v="8299.43"/>
    <n v="1300.9100000000001"/>
    <n v="65.05"/>
    <s v="12/14/2023"/>
    <s v="4/12/2023"/>
    <n v="2763"/>
    <n v="4044"/>
    <s v="12/3/2023"/>
    <s v="Suggestion"/>
    <s v="Pending"/>
    <s v="3/20/2023"/>
    <n v="1"/>
    <x v="10"/>
    <x v="4"/>
  </r>
  <r>
    <n v="4045"/>
    <s v="Lisa"/>
    <s v="Lopez"/>
    <n v="54"/>
    <x v="1"/>
    <s v="Address_4045"/>
    <x v="34"/>
    <n v="19458798898"/>
    <s v="lisa.lopez@kag.com"/>
    <x v="0"/>
    <n v="9571.75"/>
    <s v="5/15/2010"/>
    <s v="10/21/2023"/>
    <n v="4045"/>
    <n v="44962"/>
    <x v="0"/>
    <n v="3491.05"/>
    <n v="6080.7"/>
    <x v="90"/>
    <n v="4045"/>
    <n v="11048.51"/>
    <x v="1"/>
    <n v="8.1999999999999993"/>
    <n v="24"/>
    <s v="2/18/2020"/>
    <x v="2"/>
    <n v="4045"/>
    <x v="0"/>
    <n v="1065.03"/>
    <n v="352.97"/>
    <n v="17.649999999999999"/>
    <s v="3/25/2023"/>
    <s v="6/7/2023"/>
    <n v="9760"/>
    <n v="4045"/>
    <s v="7/8/2023"/>
    <s v="Praise"/>
    <s v="Pending"/>
    <s v="8/12/2023"/>
    <n v="1"/>
    <x v="9"/>
    <x v="1"/>
  </r>
  <r>
    <n v="4046"/>
    <s v="Donna"/>
    <s v="Carter"/>
    <n v="66"/>
    <x v="1"/>
    <s v="Address_4046"/>
    <x v="9"/>
    <n v="19458798899"/>
    <s v="donna.carter@kag.com"/>
    <x v="0"/>
    <n v="7854.19"/>
    <s v="12/21/2014"/>
    <s v="3/4/2023"/>
    <n v="4046"/>
    <n v="45094"/>
    <x v="2"/>
    <n v="937.5"/>
    <n v="6916.69"/>
    <x v="74"/>
    <n v="4046"/>
    <n v="43513.66"/>
    <x v="0"/>
    <n v="6.42"/>
    <n v="48"/>
    <s v="2/1/2020"/>
    <x v="0"/>
    <n v="4046"/>
    <x v="1"/>
    <n v="7047.03"/>
    <n v="4717.3500000000004"/>
    <n v="235.87"/>
    <s v="12/20/2023"/>
    <s v="8/21/2023"/>
    <n v="4341"/>
    <n v="4046"/>
    <s v="10/27/2023"/>
    <s v="Complaint"/>
    <s v="Resolved"/>
    <s v="3/11/2023"/>
    <n v="1"/>
    <x v="7"/>
    <x v="3"/>
  </r>
  <r>
    <n v="4047"/>
    <s v="Thomas"/>
    <s v="Scott"/>
    <n v="66"/>
    <x v="0"/>
    <s v="Address_4047"/>
    <x v="11"/>
    <n v="19458798900"/>
    <s v="thomas.scott@kag.com"/>
    <x v="0"/>
    <n v="133.56"/>
    <s v="1/10/2002"/>
    <s v="8/19/2023"/>
    <n v="4047"/>
    <n v="45132"/>
    <x v="0"/>
    <n v="1404.4"/>
    <n v="-1270.8399999999999"/>
    <x v="3"/>
    <n v="4047"/>
    <n v="15910.34"/>
    <x v="2"/>
    <n v="6.51"/>
    <n v="60"/>
    <s v="12/28/2021"/>
    <x v="1"/>
    <n v="4047"/>
    <x v="0"/>
    <n v="8402.82"/>
    <n v="3995.12"/>
    <n v="199.76"/>
    <s v="7/20/2023"/>
    <s v="3/13/2023"/>
    <n v="429"/>
    <n v="4047"/>
    <s v="7/16/2023"/>
    <s v="Praise"/>
    <s v="Resolved"/>
    <s v="9/30/2023"/>
    <n v="1"/>
    <x v="2"/>
    <x v="3"/>
  </r>
  <r>
    <n v="4048"/>
    <s v="Daniel"/>
    <s v="Johnson"/>
    <n v="28"/>
    <x v="0"/>
    <s v="Address_4048"/>
    <x v="28"/>
    <n v="19458798901"/>
    <s v="daniel.johnson@kag.com"/>
    <x v="1"/>
    <n v="8834.84"/>
    <s v="8/2/2002"/>
    <s v="8/26/2023"/>
    <n v="4048"/>
    <n v="45208"/>
    <x v="0"/>
    <n v="767.76"/>
    <n v="8067.08"/>
    <x v="96"/>
    <n v="4048"/>
    <n v="39673.629999999997"/>
    <x v="2"/>
    <n v="4.45"/>
    <n v="12"/>
    <s v="7/6/2022"/>
    <x v="0"/>
    <n v="4048"/>
    <x v="0"/>
    <n v="1496.37"/>
    <n v="1380.28"/>
    <n v="69.010000000000005"/>
    <s v="3/30/2023"/>
    <s v="12/21/2023"/>
    <n v="1568"/>
    <n v="4048"/>
    <s v="5/5/2023"/>
    <s v="Praise"/>
    <s v="Resolved"/>
    <s v="5/11/2023"/>
    <n v="1"/>
    <x v="8"/>
    <x v="4"/>
  </r>
  <r>
    <n v="4049"/>
    <s v="Nancy"/>
    <s v="Hernandez"/>
    <n v="36"/>
    <x v="2"/>
    <s v="Address_4049"/>
    <x v="17"/>
    <n v="19458798902"/>
    <s v="nancy.hernandez@kag.com"/>
    <x v="0"/>
    <n v="7087.22"/>
    <s v="9/10/2020"/>
    <s v="11/3/2023"/>
    <n v="4049"/>
    <n v="45010"/>
    <x v="1"/>
    <n v="2533.56"/>
    <n v="4553.66"/>
    <x v="63"/>
    <n v="4049"/>
    <n v="28703.98"/>
    <x v="2"/>
    <n v="3.15"/>
    <n v="60"/>
    <s v="3/1/2020"/>
    <x v="1"/>
    <n v="4049"/>
    <x v="1"/>
    <n v="5793.44"/>
    <n v="509.64"/>
    <n v="25.48"/>
    <s v="10/27/2023"/>
    <s v="5/11/2023"/>
    <n v="5285"/>
    <n v="4049"/>
    <s v="7/10/2023"/>
    <s v="Suggestion"/>
    <s v="Pending"/>
    <s v="12/19/2023"/>
    <n v="1"/>
    <x v="11"/>
    <x v="0"/>
  </r>
  <r>
    <n v="4050"/>
    <s v="Stephanie"/>
    <s v="Hill"/>
    <n v="35"/>
    <x v="1"/>
    <s v="Address_4050"/>
    <x v="9"/>
    <n v="19458798903"/>
    <s v="stephanie.hill@kag.com"/>
    <x v="1"/>
    <n v="1308.4100000000001"/>
    <s v="3/14/2007"/>
    <s v="9/7/2023"/>
    <n v="4050"/>
    <n v="45001"/>
    <x v="0"/>
    <n v="1019.17"/>
    <n v="2327.58"/>
    <x v="57"/>
    <n v="4050"/>
    <n v="43902.53"/>
    <x v="0"/>
    <n v="4.1399999999999997"/>
    <n v="24"/>
    <s v="7/5/2022"/>
    <x v="0"/>
    <n v="4050"/>
    <x v="2"/>
    <n v="2547.73"/>
    <n v="4886.05"/>
    <n v="244.3"/>
    <s v="10/2/2023"/>
    <s v="11/25/2023"/>
    <n v="8253"/>
    <n v="4050"/>
    <s v="3/15/2023"/>
    <s v="Praise"/>
    <s v="Resolved"/>
    <s v="1/26/2023"/>
    <n v="1"/>
    <x v="11"/>
    <x v="4"/>
  </r>
  <r>
    <n v="4051"/>
    <s v="Linda"/>
    <s v="King"/>
    <n v="34"/>
    <x v="2"/>
    <s v="Address_4051"/>
    <x v="7"/>
    <n v="19458798904"/>
    <s v="linda.king@kag.com"/>
    <x v="0"/>
    <n v="3206.84"/>
    <s v="4/5/2004"/>
    <s v="3/19/2023"/>
    <n v="4051"/>
    <n v="45016"/>
    <x v="1"/>
    <n v="802.25"/>
    <n v="4009.09"/>
    <x v="87"/>
    <n v="4051"/>
    <n v="12331.43"/>
    <x v="1"/>
    <n v="3.65"/>
    <n v="12"/>
    <s v="3/29/2022"/>
    <x v="1"/>
    <n v="4051"/>
    <x v="0"/>
    <n v="2915.09"/>
    <n v="4386.6899999999996"/>
    <n v="219.33"/>
    <s v="6/22/2023"/>
    <s v="3/6/2023"/>
    <n v="1784"/>
    <n v="4051"/>
    <s v="11/6/2023"/>
    <s v="Praise"/>
    <s v="Pending"/>
    <s v="5/29/2023"/>
    <n v="1"/>
    <x v="11"/>
    <x v="4"/>
  </r>
  <r>
    <n v="4052"/>
    <s v="Kenneth"/>
    <s v="Sanchez"/>
    <n v="28"/>
    <x v="0"/>
    <s v="Address_4052"/>
    <x v="32"/>
    <n v="19458798905"/>
    <s v="kenneth.sanchez@kag.com"/>
    <x v="0"/>
    <n v="1263.4000000000001"/>
    <s v="4/13/2016"/>
    <s v="3/24/2023"/>
    <n v="4052"/>
    <n v="45047"/>
    <x v="2"/>
    <n v="810.56"/>
    <n v="2073.96"/>
    <x v="98"/>
    <n v="4052"/>
    <n v="35373.449999999997"/>
    <x v="1"/>
    <n v="7.22"/>
    <n v="36"/>
    <s v="3/2/2020"/>
    <x v="2"/>
    <n v="4052"/>
    <x v="1"/>
    <n v="8579.17"/>
    <n v="3051.69"/>
    <n v="152.58000000000001"/>
    <s v="8/31/2023"/>
    <s v="4/7/2023"/>
    <n v="7835"/>
    <n v="4052"/>
    <s v="12/24/2023"/>
    <s v="Praise"/>
    <s v="Pending"/>
    <s v="12/10/2023"/>
    <n v="1"/>
    <x v="10"/>
    <x v="4"/>
  </r>
  <r>
    <n v="4053"/>
    <s v="Jennifer"/>
    <s v="Moore"/>
    <n v="32"/>
    <x v="0"/>
    <s v="Address_4053"/>
    <x v="32"/>
    <n v="19458798906"/>
    <s v="jennifer.moore@kag.com"/>
    <x v="1"/>
    <n v="7325.12"/>
    <s v="7/7/2016"/>
    <s v="6/3/2023"/>
    <n v="4053"/>
    <n v="45025"/>
    <x v="0"/>
    <n v="1336.7"/>
    <n v="5988.42"/>
    <x v="85"/>
    <n v="4053"/>
    <n v="42599.03"/>
    <x v="0"/>
    <n v="4.8"/>
    <n v="24"/>
    <s v="3/23/2020"/>
    <x v="1"/>
    <n v="4053"/>
    <x v="0"/>
    <n v="5138.8599999999997"/>
    <n v="2585.34"/>
    <n v="129.27000000000001"/>
    <s v="5/15/2023"/>
    <s v="9/17/2023"/>
    <n v="1468"/>
    <n v="4053"/>
    <s v="10/30/2023"/>
    <s v="Suggestion"/>
    <s v="Pending"/>
    <s v="12/30/2023"/>
    <n v="1"/>
    <x v="1"/>
    <x v="4"/>
  </r>
  <r>
    <n v="4054"/>
    <s v="Robert"/>
    <s v="Lee"/>
    <n v="25"/>
    <x v="0"/>
    <s v="Address_4054"/>
    <x v="2"/>
    <n v="19458798907"/>
    <s v="robert.lee@kag.com"/>
    <x v="0"/>
    <n v="134.88999999999999"/>
    <s v="11/7/2011"/>
    <s v="8/18/2023"/>
    <n v="4054"/>
    <n v="45251"/>
    <x v="2"/>
    <n v="4047.06"/>
    <n v="-3912.17"/>
    <x v="20"/>
    <n v="4054"/>
    <n v="39057.83"/>
    <x v="0"/>
    <n v="5.95"/>
    <n v="36"/>
    <s v="5/8/2022"/>
    <x v="1"/>
    <n v="4054"/>
    <x v="0"/>
    <n v="2661.1"/>
    <n v="1435.06"/>
    <n v="71.75"/>
    <s v="2/11/2023"/>
    <s v="4/4/2023"/>
    <n v="2126"/>
    <n v="4054"/>
    <s v="7/24/2023"/>
    <s v="Complaint"/>
    <s v="Pending"/>
    <s v="9/10/2023"/>
    <n v="1"/>
    <x v="4"/>
    <x v="2"/>
  </r>
  <r>
    <n v="4055"/>
    <s v="Amanda"/>
    <s v="Scott"/>
    <n v="61"/>
    <x v="1"/>
    <s v="Address_4055"/>
    <x v="32"/>
    <n v="19458798908"/>
    <s v="amanda.scott@kag.com"/>
    <x v="0"/>
    <n v="4698.7700000000004"/>
    <s v="11/14/2019"/>
    <s v="4/7/2023"/>
    <n v="4055"/>
    <n v="45198"/>
    <x v="2"/>
    <n v="4692.07"/>
    <n v="9390.84"/>
    <x v="36"/>
    <n v="4055"/>
    <n v="28733.97"/>
    <x v="2"/>
    <n v="7.94"/>
    <n v="60"/>
    <s v="5/7/2021"/>
    <x v="2"/>
    <n v="4055"/>
    <x v="2"/>
    <n v="7715"/>
    <n v="1755.17"/>
    <n v="87.76"/>
    <s v="10/17/2023"/>
    <s v="4/5/2023"/>
    <n v="3897"/>
    <n v="4055"/>
    <s v="3/22/2023"/>
    <s v="Complaint"/>
    <s v="Resolved"/>
    <s v="10/30/2023"/>
    <n v="1"/>
    <x v="6"/>
    <x v="3"/>
  </r>
  <r>
    <n v="4056"/>
    <s v="Mark"/>
    <s v="Flores"/>
    <n v="46"/>
    <x v="0"/>
    <s v="Address_4056"/>
    <x v="36"/>
    <n v="19458798909"/>
    <s v="mark.flores@kag.com"/>
    <x v="1"/>
    <n v="9998.11"/>
    <s v="5/12/2013"/>
    <s v="6/23/2023"/>
    <n v="4056"/>
    <n v="45001"/>
    <x v="0"/>
    <n v="4979.33"/>
    <n v="5018.78"/>
    <x v="30"/>
    <n v="4056"/>
    <n v="34094.559999999998"/>
    <x v="1"/>
    <n v="3.4"/>
    <n v="48"/>
    <s v="4/18/2021"/>
    <x v="1"/>
    <n v="4056"/>
    <x v="2"/>
    <n v="9023.0499999999993"/>
    <n v="4332.8"/>
    <n v="216.64"/>
    <s v="3/6/2023"/>
    <s v="12/24/2023"/>
    <n v="6883"/>
    <n v="4056"/>
    <s v="6/29/2023"/>
    <s v="Suggestion"/>
    <s v="Resolved"/>
    <s v="2/22/2023"/>
    <n v="1"/>
    <x v="11"/>
    <x v="1"/>
  </r>
  <r>
    <n v="4057"/>
    <s v="Betty"/>
    <s v="Rivera"/>
    <n v="34"/>
    <x v="0"/>
    <s v="Address_4057"/>
    <x v="39"/>
    <n v="19458798910"/>
    <s v="betty.rivera@kag.com"/>
    <x v="1"/>
    <n v="8526.19"/>
    <s v="4/22/2013"/>
    <s v="5/20/2023"/>
    <n v="4057"/>
    <n v="45279"/>
    <x v="0"/>
    <n v="211"/>
    <n v="8737.19"/>
    <x v="41"/>
    <n v="4057"/>
    <n v="10629.34"/>
    <x v="2"/>
    <n v="4.8099999999999996"/>
    <n v="12"/>
    <s v="10/15/2021"/>
    <x v="2"/>
    <n v="4057"/>
    <x v="0"/>
    <n v="7109.9"/>
    <n v="2894.6"/>
    <n v="144.72999999999999"/>
    <s v="2/16/2023"/>
    <s v="11/22/2023"/>
    <n v="5462"/>
    <n v="4057"/>
    <s v="12/27/2023"/>
    <s v="Praise"/>
    <s v="Resolved"/>
    <s v="10/10/2023"/>
    <n v="1"/>
    <x v="0"/>
    <x v="4"/>
  </r>
  <r>
    <n v="4058"/>
    <s v="William"/>
    <s v="Baker"/>
    <n v="43"/>
    <x v="1"/>
    <s v="Address_4058"/>
    <x v="9"/>
    <n v="19458798911"/>
    <s v="william.baker@kag.com"/>
    <x v="0"/>
    <n v="5913.49"/>
    <s v="12/11/2001"/>
    <s v="4/3/2023"/>
    <n v="4058"/>
    <n v="45063"/>
    <x v="1"/>
    <n v="2848.84"/>
    <n v="3064.65"/>
    <x v="50"/>
    <n v="4058"/>
    <n v="11606.72"/>
    <x v="0"/>
    <n v="5.68"/>
    <n v="24"/>
    <s v="12/22/2022"/>
    <x v="1"/>
    <n v="4058"/>
    <x v="1"/>
    <n v="9287.36"/>
    <n v="4483.21"/>
    <n v="224.16"/>
    <s v="1/3/2023"/>
    <s v="8/22/2023"/>
    <n v="2044"/>
    <n v="4058"/>
    <s v="4/12/2023"/>
    <s v="Suggestion"/>
    <s v="Pending"/>
    <s v="9/3/2023"/>
    <n v="-1"/>
    <x v="10"/>
    <x v="0"/>
  </r>
  <r>
    <n v="4059"/>
    <s v="James"/>
    <s v="Perez"/>
    <n v="22"/>
    <x v="0"/>
    <s v="Address_4059"/>
    <x v="31"/>
    <n v="19458798912"/>
    <s v="james.perez@kag.com"/>
    <x v="0"/>
    <n v="6969.95"/>
    <s v="11/11/2015"/>
    <s v="5/20/2023"/>
    <n v="4059"/>
    <n v="45187"/>
    <x v="0"/>
    <n v="1339.56"/>
    <n v="5630.39"/>
    <x v="1"/>
    <n v="4059"/>
    <n v="14097.24"/>
    <x v="1"/>
    <n v="1.48"/>
    <n v="12"/>
    <s v="12/24/2022"/>
    <x v="1"/>
    <n v="4059"/>
    <x v="1"/>
    <n v="3578.36"/>
    <n v="4335"/>
    <n v="216.75"/>
    <s v="2/15/2023"/>
    <s v="2/4/2023"/>
    <n v="715"/>
    <n v="4059"/>
    <s v="2/27/2023"/>
    <s v="Praise"/>
    <s v="Pending"/>
    <s v="6/21/2023"/>
    <n v="-1"/>
    <x v="6"/>
    <x v="2"/>
  </r>
  <r>
    <n v="4060"/>
    <s v="Kevin"/>
    <s v="Robinson"/>
    <n v="21"/>
    <x v="1"/>
    <s v="Address_4060"/>
    <x v="29"/>
    <n v="19458798913"/>
    <s v="kevin.robinson@kag.com"/>
    <x v="1"/>
    <n v="6076.02"/>
    <s v="12/22/2004"/>
    <s v="1/29/2023"/>
    <n v="4060"/>
    <n v="45138"/>
    <x v="1"/>
    <n v="4944.66"/>
    <n v="1131.3599999999999"/>
    <x v="70"/>
    <n v="4060"/>
    <n v="41572.67"/>
    <x v="0"/>
    <n v="2.37"/>
    <n v="60"/>
    <s v="8/6/2020"/>
    <x v="1"/>
    <n v="4060"/>
    <x v="2"/>
    <n v="4894.75"/>
    <n v="2105.6999999999998"/>
    <n v="105.28"/>
    <s v="5/4/2023"/>
    <s v="8/14/2023"/>
    <n v="3573"/>
    <n v="4060"/>
    <s v="7/2/2023"/>
    <s v="Complaint"/>
    <s v="Resolved"/>
    <s v="3/2/2023"/>
    <n v="1"/>
    <x v="2"/>
    <x v="2"/>
  </r>
  <r>
    <n v="4061"/>
    <s v="Christopher"/>
    <s v="Roberts"/>
    <n v="41"/>
    <x v="0"/>
    <s v="Address_4061"/>
    <x v="37"/>
    <n v="19458798914"/>
    <s v="christopher.roberts@kag.com"/>
    <x v="0"/>
    <n v="8127.37"/>
    <s v="4/9/2009"/>
    <s v="12/27/2023"/>
    <n v="4061"/>
    <n v="44969"/>
    <x v="0"/>
    <n v="4921.8"/>
    <n v="3205.57"/>
    <x v="84"/>
    <n v="4061"/>
    <n v="9204.5400000000009"/>
    <x v="1"/>
    <n v="1.57"/>
    <n v="60"/>
    <s v="6/13/2021"/>
    <x v="2"/>
    <n v="4061"/>
    <x v="0"/>
    <n v="1948.07"/>
    <n v="724.05"/>
    <n v="36.200000000000003"/>
    <s v="7/25/2023"/>
    <s v="1/27/2023"/>
    <n v="9734"/>
    <n v="4061"/>
    <s v="4/27/2023"/>
    <s v="Praise"/>
    <s v="Pending"/>
    <s v="12/21/2023"/>
    <n v="1"/>
    <x v="9"/>
    <x v="0"/>
  </r>
  <r>
    <n v="4062"/>
    <s v="David"/>
    <s v="Nelson"/>
    <n v="28"/>
    <x v="1"/>
    <s v="Address_4062"/>
    <x v="23"/>
    <n v="19458798915"/>
    <s v="david.nelson@kag.com"/>
    <x v="0"/>
    <n v="8871.25"/>
    <s v="2/15/2017"/>
    <s v="3/2/2023"/>
    <n v="4062"/>
    <n v="45024"/>
    <x v="0"/>
    <n v="4671.1899999999996"/>
    <n v="13542.44"/>
    <x v="29"/>
    <n v="4062"/>
    <n v="15647.21"/>
    <x v="0"/>
    <n v="7.77"/>
    <n v="48"/>
    <s v="11/7/2022"/>
    <x v="0"/>
    <n v="4062"/>
    <x v="1"/>
    <n v="1660.34"/>
    <n v="4716.5"/>
    <n v="235.82"/>
    <s v="11/9/2023"/>
    <s v="11/29/2023"/>
    <n v="9977"/>
    <n v="4062"/>
    <s v="7/28/2023"/>
    <s v="Praise"/>
    <s v="Resolved"/>
    <s v="12/10/2023"/>
    <n v="1"/>
    <x v="1"/>
    <x v="4"/>
  </r>
  <r>
    <n v="4063"/>
    <s v="Anthony"/>
    <s v="Robinson"/>
    <n v="47"/>
    <x v="1"/>
    <s v="Address_4063"/>
    <x v="28"/>
    <n v="19458798916"/>
    <s v="anthony.robinson@kag.com"/>
    <x v="1"/>
    <n v="7689.26"/>
    <s v="10/28/2005"/>
    <s v="2/10/2023"/>
    <n v="4063"/>
    <n v="45212"/>
    <x v="0"/>
    <n v="80.98"/>
    <n v="7608.28"/>
    <x v="92"/>
    <n v="4063"/>
    <n v="46101.279999999999"/>
    <x v="2"/>
    <n v="3.7"/>
    <n v="48"/>
    <s v="10/10/2022"/>
    <x v="0"/>
    <n v="4063"/>
    <x v="1"/>
    <n v="4628.74"/>
    <n v="4020.32"/>
    <n v="201.02"/>
    <s v="1/11/2023"/>
    <s v="6/18/2023"/>
    <n v="2719"/>
    <n v="4063"/>
    <s v="3/15/2023"/>
    <s v="Complaint"/>
    <s v="Pending"/>
    <s v="9/27/2023"/>
    <n v="1"/>
    <x v="8"/>
    <x v="1"/>
  </r>
  <r>
    <n v="4064"/>
    <s v="Kimberly"/>
    <s v="Davis"/>
    <n v="57"/>
    <x v="1"/>
    <s v="Address_4064"/>
    <x v="19"/>
    <n v="19458798917"/>
    <s v="kimberly.davis@kag.com"/>
    <x v="1"/>
    <n v="1901.43"/>
    <s v="9/26/2005"/>
    <s v="5/28/2023"/>
    <n v="4064"/>
    <n v="45000"/>
    <x v="0"/>
    <n v="781.06"/>
    <n v="2682.49"/>
    <x v="3"/>
    <n v="4064"/>
    <n v="38006.53"/>
    <x v="1"/>
    <n v="4.8"/>
    <n v="24"/>
    <s v="7/25/2022"/>
    <x v="2"/>
    <n v="4064"/>
    <x v="1"/>
    <n v="7139.36"/>
    <n v="1828.63"/>
    <n v="91.43"/>
    <s v="1/27/2023"/>
    <s v="5/30/2023"/>
    <n v="6590"/>
    <n v="4064"/>
    <s v="1/2/2023"/>
    <s v="Suggestion"/>
    <s v="Resolved"/>
    <s v="10/24/2023"/>
    <n v="1"/>
    <x v="11"/>
    <x v="1"/>
  </r>
  <r>
    <n v="4065"/>
    <s v="Amanda"/>
    <s v="King"/>
    <n v="65"/>
    <x v="1"/>
    <s v="Address_4065"/>
    <x v="3"/>
    <n v="19458798918"/>
    <s v="amanda.king@kag.com"/>
    <x v="0"/>
    <n v="3787.96"/>
    <s v="3/31/2000"/>
    <s v="10/29/2023"/>
    <n v="4065"/>
    <n v="45054"/>
    <x v="0"/>
    <n v="2766.73"/>
    <n v="1021.23"/>
    <x v="39"/>
    <n v="4065"/>
    <n v="36923.160000000003"/>
    <x v="1"/>
    <n v="7.05"/>
    <n v="12"/>
    <s v="5/24/2022"/>
    <x v="2"/>
    <n v="4065"/>
    <x v="1"/>
    <n v="7788.62"/>
    <n v="4428.3"/>
    <n v="221.42"/>
    <s v="3/10/2023"/>
    <s v="6/17/2023"/>
    <n v="2326"/>
    <n v="4065"/>
    <s v="11/22/2023"/>
    <s v="Praise"/>
    <s v="Resolved"/>
    <s v="12/14/2023"/>
    <n v="1"/>
    <x v="10"/>
    <x v="3"/>
  </r>
  <r>
    <n v="4066"/>
    <s v="Patricia"/>
    <s v="Campbell"/>
    <n v="65"/>
    <x v="2"/>
    <s v="Address_4066"/>
    <x v="18"/>
    <n v="19458798919"/>
    <s v="patricia.campbell@kag.com"/>
    <x v="1"/>
    <n v="7865.64"/>
    <s v="2/12/2013"/>
    <s v="9/4/2023"/>
    <n v="4066"/>
    <n v="44958"/>
    <x v="1"/>
    <n v="944.57"/>
    <n v="6921.07"/>
    <x v="6"/>
    <n v="4066"/>
    <n v="23301.93"/>
    <x v="1"/>
    <n v="9.6999999999999993"/>
    <n v="24"/>
    <s v="8/9/2021"/>
    <x v="1"/>
    <n v="4066"/>
    <x v="1"/>
    <n v="2357.65"/>
    <n v="1817.6"/>
    <n v="90.88"/>
    <s v="12/28/2023"/>
    <s v="12/15/2023"/>
    <n v="9638"/>
    <n v="4066"/>
    <s v="8/13/2023"/>
    <s v="Suggestion"/>
    <s v="Resolved"/>
    <s v="12/10/2023"/>
    <n v="1"/>
    <x v="9"/>
    <x v="3"/>
  </r>
  <r>
    <n v="4067"/>
    <s v="Margaret"/>
    <s v="Rodriguez"/>
    <n v="52"/>
    <x v="1"/>
    <s v="Address_4067"/>
    <x v="5"/>
    <n v="19458798920"/>
    <s v="margaret.rodriguez@kag.com"/>
    <x v="1"/>
    <n v="8249.4599999999991"/>
    <s v="8/26/2021"/>
    <s v="6/7/2023"/>
    <n v="4067"/>
    <n v="45142"/>
    <x v="0"/>
    <n v="4275.71"/>
    <n v="12525.17"/>
    <x v="60"/>
    <n v="4067"/>
    <n v="35415.72"/>
    <x v="0"/>
    <n v="8.3000000000000007"/>
    <n v="36"/>
    <s v="8/4/2021"/>
    <x v="2"/>
    <n v="4067"/>
    <x v="0"/>
    <n v="6523.67"/>
    <n v="3244.74"/>
    <n v="162.24"/>
    <s v="1/9/2023"/>
    <s v="11/10/2023"/>
    <n v="1924"/>
    <n v="4067"/>
    <s v="9/27/2023"/>
    <s v="Praise"/>
    <s v="Pending"/>
    <s v="9/11/2023"/>
    <n v="1"/>
    <x v="5"/>
    <x v="1"/>
  </r>
  <r>
    <n v="4068"/>
    <s v="Karen"/>
    <s v="Martin"/>
    <n v="61"/>
    <x v="1"/>
    <s v="Address_4068"/>
    <x v="36"/>
    <n v="19458798921"/>
    <s v="karen.martin@kag.com"/>
    <x v="1"/>
    <n v="6325.15"/>
    <s v="12/19/2010"/>
    <s v="10/22/2023"/>
    <n v="4068"/>
    <n v="45199"/>
    <x v="1"/>
    <n v="3501.69"/>
    <n v="9826.84"/>
    <x v="53"/>
    <n v="4068"/>
    <n v="28720.66"/>
    <x v="2"/>
    <n v="1.52"/>
    <n v="60"/>
    <s v="6/27/2020"/>
    <x v="2"/>
    <n v="4068"/>
    <x v="0"/>
    <n v="5724.73"/>
    <n v="1568.75"/>
    <n v="78.44"/>
    <s v="5/14/2023"/>
    <s v="2/6/2023"/>
    <n v="7903"/>
    <n v="4068"/>
    <s v="4/11/2023"/>
    <s v="Praise"/>
    <s v="Resolved"/>
    <s v="11/23/2023"/>
    <n v="1"/>
    <x v="6"/>
    <x v="3"/>
  </r>
  <r>
    <n v="4069"/>
    <s v="Joseph"/>
    <s v="Flores"/>
    <n v="62"/>
    <x v="1"/>
    <s v="Address_4069"/>
    <x v="24"/>
    <n v="19458798922"/>
    <s v="joseph.flores@kag.com"/>
    <x v="0"/>
    <n v="7170.04"/>
    <s v="2/1/2011"/>
    <s v="9/3/2023"/>
    <n v="4069"/>
    <n v="45290"/>
    <x v="1"/>
    <n v="928.57"/>
    <n v="6241.47"/>
    <x v="88"/>
    <n v="4069"/>
    <n v="4501.7700000000004"/>
    <x v="2"/>
    <n v="3.75"/>
    <n v="36"/>
    <s v="9/14/2021"/>
    <x v="1"/>
    <n v="4069"/>
    <x v="0"/>
    <n v="8271.0300000000007"/>
    <n v="4538.72"/>
    <n v="226.94"/>
    <s v="5/7/2023"/>
    <s v="5/20/2023"/>
    <n v="2875"/>
    <n v="4069"/>
    <s v="7/11/2023"/>
    <s v="Praise"/>
    <s v="Pending"/>
    <s v="6/16/2023"/>
    <n v="1"/>
    <x v="0"/>
    <x v="3"/>
  </r>
  <r>
    <n v="4070"/>
    <s v="Richard"/>
    <s v="Harris"/>
    <n v="50"/>
    <x v="1"/>
    <s v="Address_4070"/>
    <x v="35"/>
    <n v="19458798923"/>
    <s v="richard.harris@kag.com"/>
    <x v="0"/>
    <n v="1827.54"/>
    <s v="8/22/2008"/>
    <s v="10/23/2023"/>
    <n v="4070"/>
    <n v="44993"/>
    <x v="0"/>
    <n v="4093.87"/>
    <n v="5921.41"/>
    <x v="21"/>
    <n v="4070"/>
    <n v="29249.78"/>
    <x v="1"/>
    <n v="1.44"/>
    <n v="36"/>
    <s v="5/1/2020"/>
    <x v="0"/>
    <n v="4070"/>
    <x v="1"/>
    <n v="7558.24"/>
    <n v="190.75"/>
    <n v="9.5399999999999991"/>
    <s v="12/5/2023"/>
    <s v="12/27/2023"/>
    <n v="7370"/>
    <n v="4070"/>
    <s v="3/4/2023"/>
    <s v="Suggestion"/>
    <s v="Pending"/>
    <s v="12/29/2023"/>
    <n v="1"/>
    <x v="11"/>
    <x v="1"/>
  </r>
  <r>
    <n v="4071"/>
    <s v="Christopher"/>
    <s v="Jackson"/>
    <n v="53"/>
    <x v="0"/>
    <s v="Address_4071"/>
    <x v="11"/>
    <n v="19458798924"/>
    <s v="christopher.jackson@kag.com"/>
    <x v="1"/>
    <n v="3789.39"/>
    <s v="6/11/2003"/>
    <s v="6/28/2023"/>
    <n v="4071"/>
    <n v="45157"/>
    <x v="0"/>
    <n v="2496.39"/>
    <n v="1293"/>
    <x v="32"/>
    <n v="4071"/>
    <n v="23160.12"/>
    <x v="2"/>
    <n v="1.56"/>
    <n v="12"/>
    <s v="4/25/2021"/>
    <x v="1"/>
    <n v="4071"/>
    <x v="0"/>
    <n v="5500.11"/>
    <n v="3398.16"/>
    <n v="169.91"/>
    <s v="4/12/2023"/>
    <s v="7/16/2023"/>
    <n v="1607"/>
    <n v="4071"/>
    <s v="11/17/2023"/>
    <s v="Complaint"/>
    <s v="Pending"/>
    <s v="2/16/2023"/>
    <n v="1"/>
    <x v="5"/>
    <x v="1"/>
  </r>
  <r>
    <n v="4072"/>
    <s v="Ronald"/>
    <s v="Jones"/>
    <n v="38"/>
    <x v="0"/>
    <s v="Address_4072"/>
    <x v="3"/>
    <n v="19458798925"/>
    <s v="ronald.jones@kag.com"/>
    <x v="1"/>
    <n v="5392.9"/>
    <s v="10/1/2021"/>
    <s v="9/15/2023"/>
    <n v="4072"/>
    <n v="45161"/>
    <x v="0"/>
    <n v="3551.46"/>
    <n v="8944.36"/>
    <x v="94"/>
    <n v="4072"/>
    <n v="6584.18"/>
    <x v="0"/>
    <n v="2.15"/>
    <n v="36"/>
    <s v="9/3/2022"/>
    <x v="1"/>
    <n v="4072"/>
    <x v="2"/>
    <n v="3216.3"/>
    <n v="959.06"/>
    <n v="47.95"/>
    <s v="10/11/2023"/>
    <s v="7/16/2023"/>
    <n v="9021"/>
    <n v="4072"/>
    <s v="6/20/2023"/>
    <s v="Complaint"/>
    <s v="Pending"/>
    <s v="7/24/2023"/>
    <n v="1"/>
    <x v="5"/>
    <x v="0"/>
  </r>
  <r>
    <n v="4073"/>
    <s v="Jennifer"/>
    <s v="Hernandez"/>
    <n v="55"/>
    <x v="1"/>
    <s v="Address_4073"/>
    <x v="36"/>
    <n v="19458798926"/>
    <s v="jennifer.hernandez@kag.com"/>
    <x v="0"/>
    <n v="9838.7099999999991"/>
    <s v="12/14/2013"/>
    <s v="8/6/2023"/>
    <n v="4073"/>
    <n v="45080"/>
    <x v="1"/>
    <n v="707.75"/>
    <n v="9130.9599999999991"/>
    <x v="36"/>
    <n v="4073"/>
    <n v="17868.990000000002"/>
    <x v="1"/>
    <n v="3.89"/>
    <n v="36"/>
    <s v="9/4/2021"/>
    <x v="0"/>
    <n v="4073"/>
    <x v="0"/>
    <n v="8893.64"/>
    <n v="476.22"/>
    <n v="23.81"/>
    <s v="10/18/2023"/>
    <s v="2/28/2023"/>
    <n v="9503"/>
    <n v="4073"/>
    <s v="1/21/2023"/>
    <s v="Praise"/>
    <s v="Pending"/>
    <s v="8/19/2023"/>
    <n v="-1"/>
    <x v="7"/>
    <x v="1"/>
  </r>
  <r>
    <n v="4074"/>
    <s v="Deborah"/>
    <s v="Anderson"/>
    <n v="22"/>
    <x v="1"/>
    <s v="Address_4074"/>
    <x v="21"/>
    <n v="19458798927"/>
    <s v="deborah.anderson@kag.com"/>
    <x v="0"/>
    <n v="8012.23"/>
    <s v="8/3/2000"/>
    <s v="6/5/2023"/>
    <n v="4074"/>
    <n v="44938"/>
    <x v="2"/>
    <n v="2594.08"/>
    <n v="5418.15"/>
    <x v="53"/>
    <n v="4074"/>
    <n v="44845.07"/>
    <x v="0"/>
    <n v="3.08"/>
    <n v="48"/>
    <s v="1/29/2021"/>
    <x v="0"/>
    <n v="4074"/>
    <x v="1"/>
    <n v="2505.15"/>
    <n v="2906.52"/>
    <n v="145.33000000000001"/>
    <s v="11/4/2023"/>
    <s v="11/2/2023"/>
    <n v="1106"/>
    <n v="4074"/>
    <s v="1/12/2023"/>
    <s v="Suggestion"/>
    <s v="Pending"/>
    <s v="12/29/2023"/>
    <n v="1"/>
    <x v="3"/>
    <x v="2"/>
  </r>
  <r>
    <n v="4075"/>
    <s v="Barbara"/>
    <s v="Davis"/>
    <n v="22"/>
    <x v="2"/>
    <s v="Address_4075"/>
    <x v="39"/>
    <n v="19458798928"/>
    <s v="barbara.davis@kag.com"/>
    <x v="0"/>
    <n v="2006.94"/>
    <s v="9/3/2016"/>
    <s v="11/3/2023"/>
    <n v="4075"/>
    <n v="44963"/>
    <x v="2"/>
    <n v="3883.93"/>
    <n v="-1876.99"/>
    <x v="12"/>
    <n v="4075"/>
    <n v="40381.42"/>
    <x v="0"/>
    <n v="4.17"/>
    <n v="24"/>
    <s v="6/2/2022"/>
    <x v="1"/>
    <n v="4075"/>
    <x v="0"/>
    <n v="3340.32"/>
    <n v="3659.33"/>
    <n v="182.97"/>
    <s v="1/8/2023"/>
    <s v="12/12/2023"/>
    <n v="4038"/>
    <n v="4075"/>
    <s v="4/7/2023"/>
    <s v="Complaint"/>
    <s v="Resolved"/>
    <s v="4/8/2023"/>
    <n v="1"/>
    <x v="9"/>
    <x v="2"/>
  </r>
  <r>
    <n v="4076"/>
    <s v="Paul"/>
    <s v="Jackson"/>
    <n v="38"/>
    <x v="1"/>
    <s v="Address_4076"/>
    <x v="39"/>
    <n v="19458798929"/>
    <s v="paul.jackson@kag.com"/>
    <x v="0"/>
    <n v="3588.82"/>
    <s v="12/17/2014"/>
    <s v="4/30/2023"/>
    <n v="4076"/>
    <n v="45096"/>
    <x v="1"/>
    <n v="1734.48"/>
    <n v="1854.34"/>
    <x v="51"/>
    <n v="4076"/>
    <n v="45781.26"/>
    <x v="2"/>
    <n v="8.4"/>
    <n v="48"/>
    <s v="5/20/2021"/>
    <x v="2"/>
    <n v="4076"/>
    <x v="2"/>
    <n v="7068.33"/>
    <n v="4956.59"/>
    <n v="247.83"/>
    <s v="9/14/2023"/>
    <s v="9/16/2023"/>
    <n v="3966"/>
    <n v="4076"/>
    <s v="3/23/2023"/>
    <s v="Complaint"/>
    <s v="Pending"/>
    <s v="2/7/2023"/>
    <n v="-1"/>
    <x v="7"/>
    <x v="0"/>
  </r>
  <r>
    <n v="4077"/>
    <s v="Thomas"/>
    <s v="Thompson"/>
    <n v="42"/>
    <x v="1"/>
    <s v="Address_4077"/>
    <x v="27"/>
    <n v="19458798930"/>
    <s v="thomas.thompson@kag.com"/>
    <x v="1"/>
    <n v="2247.29"/>
    <s v="12/2/2016"/>
    <s v="9/21/2023"/>
    <n v="4077"/>
    <n v="45239"/>
    <x v="0"/>
    <n v="942.25"/>
    <n v="3189.54"/>
    <x v="57"/>
    <n v="4077"/>
    <n v="36136.910000000003"/>
    <x v="1"/>
    <n v="8.18"/>
    <n v="12"/>
    <s v="5/11/2021"/>
    <x v="2"/>
    <n v="4077"/>
    <x v="2"/>
    <n v="5755.16"/>
    <n v="618.48"/>
    <n v="30.92"/>
    <s v="6/19/2023"/>
    <s v="3/5/2023"/>
    <n v="1015"/>
    <n v="4077"/>
    <s v="6/12/2023"/>
    <s v="Praise"/>
    <s v="Resolved"/>
    <s v="5/4/2023"/>
    <n v="1"/>
    <x v="4"/>
    <x v="0"/>
  </r>
  <r>
    <n v="4078"/>
    <s v="Daniel"/>
    <s v="Clark"/>
    <n v="27"/>
    <x v="1"/>
    <s v="Address_4078"/>
    <x v="30"/>
    <n v="19458798931"/>
    <s v="daniel.clark@kag.com"/>
    <x v="1"/>
    <n v="1607.36"/>
    <s v="6/21/2002"/>
    <s v="10/14/2023"/>
    <n v="4078"/>
    <n v="44938"/>
    <x v="0"/>
    <n v="3200.95"/>
    <n v="4808.3100000000004"/>
    <x v="11"/>
    <n v="4078"/>
    <n v="31995.13"/>
    <x v="0"/>
    <n v="4.16"/>
    <n v="24"/>
    <s v="6/27/2022"/>
    <x v="0"/>
    <n v="4078"/>
    <x v="1"/>
    <n v="1939.44"/>
    <n v="1152.28"/>
    <n v="57.61"/>
    <s v="5/27/2023"/>
    <s v="11/23/2023"/>
    <n v="616"/>
    <n v="4078"/>
    <s v="2/8/2023"/>
    <s v="Complaint"/>
    <s v="Resolved"/>
    <s v="4/13/2023"/>
    <n v="-1"/>
    <x v="3"/>
    <x v="4"/>
  </r>
  <r>
    <n v="4079"/>
    <s v="Sandra"/>
    <s v="Flores"/>
    <n v="36"/>
    <x v="0"/>
    <s v="Address_4079"/>
    <x v="11"/>
    <n v="19458798932"/>
    <s v="sandra.flores@kag.com"/>
    <x v="0"/>
    <n v="1287.8"/>
    <s v="1/13/2008"/>
    <s v="2/8/2023"/>
    <n v="4079"/>
    <n v="45100"/>
    <x v="1"/>
    <n v="3223.91"/>
    <n v="-1936.11"/>
    <x v="83"/>
    <n v="4079"/>
    <n v="7822.64"/>
    <x v="1"/>
    <n v="6.94"/>
    <n v="24"/>
    <s v="1/22/2022"/>
    <x v="1"/>
    <n v="4079"/>
    <x v="0"/>
    <n v="5362.22"/>
    <n v="4898.75"/>
    <n v="244.94"/>
    <s v="5/13/2023"/>
    <s v="9/19/2023"/>
    <n v="1322"/>
    <n v="4079"/>
    <s v="4/22/2023"/>
    <s v="Complaint"/>
    <s v="Pending"/>
    <s v="10/20/2023"/>
    <n v="1"/>
    <x v="7"/>
    <x v="0"/>
  </r>
  <r>
    <n v="4080"/>
    <s v="Mark"/>
    <s v="Young"/>
    <n v="49"/>
    <x v="1"/>
    <s v="Address_4080"/>
    <x v="21"/>
    <n v="19458798933"/>
    <s v="mark.young@kag.com"/>
    <x v="0"/>
    <n v="9660.4599999999991"/>
    <s v="6/25/2006"/>
    <s v="7/7/2023"/>
    <n v="4080"/>
    <n v="45151"/>
    <x v="0"/>
    <n v="1029.69"/>
    <n v="10690.15"/>
    <x v="69"/>
    <n v="4080"/>
    <n v="6253.27"/>
    <x v="1"/>
    <n v="4.3499999999999996"/>
    <n v="60"/>
    <s v="11/9/2020"/>
    <x v="2"/>
    <n v="4080"/>
    <x v="2"/>
    <n v="2061.4899999999998"/>
    <n v="1143.07"/>
    <n v="57.15"/>
    <s v="2/28/2023"/>
    <s v="7/2/2023"/>
    <n v="4398"/>
    <n v="4080"/>
    <s v="5/12/2023"/>
    <s v="Suggestion"/>
    <s v="Pending"/>
    <s v="10/7/2023"/>
    <n v="1"/>
    <x v="5"/>
    <x v="1"/>
  </r>
  <r>
    <n v="4081"/>
    <s v="Steven"/>
    <s v="Sanchez"/>
    <n v="35"/>
    <x v="1"/>
    <s v="Address_4081"/>
    <x v="33"/>
    <n v="19458798934"/>
    <s v="steven.sanchez@kag.com"/>
    <x v="1"/>
    <n v="9075.67"/>
    <s v="2/17/2005"/>
    <s v="8/30/2023"/>
    <n v="4081"/>
    <n v="45081"/>
    <x v="1"/>
    <n v="356.06"/>
    <n v="8719.61"/>
    <x v="68"/>
    <n v="4081"/>
    <n v="13090.92"/>
    <x v="0"/>
    <n v="4.47"/>
    <n v="60"/>
    <s v="3/23/2022"/>
    <x v="1"/>
    <n v="4081"/>
    <x v="1"/>
    <n v="1980.17"/>
    <n v="3105.44"/>
    <n v="155.27000000000001"/>
    <s v="2/26/2023"/>
    <s v="7/13/2023"/>
    <n v="7012"/>
    <n v="4081"/>
    <s v="12/5/2023"/>
    <s v="Suggestion"/>
    <s v="Pending"/>
    <s v="12/22/2023"/>
    <n v="1"/>
    <x v="7"/>
    <x v="4"/>
  </r>
  <r>
    <n v="4082"/>
    <s v="Anthony"/>
    <s v="Clark"/>
    <n v="51"/>
    <x v="2"/>
    <s v="Address_4082"/>
    <x v="39"/>
    <n v="19458798935"/>
    <s v="anthony.clark@kag.com"/>
    <x v="0"/>
    <n v="4884.12"/>
    <s v="9/23/2005"/>
    <s v="3/24/2023"/>
    <n v="4082"/>
    <n v="45260"/>
    <x v="0"/>
    <n v="840.59"/>
    <n v="5724.71"/>
    <x v="22"/>
    <n v="4082"/>
    <n v="16395.66"/>
    <x v="2"/>
    <n v="7.08"/>
    <n v="36"/>
    <s v="4/18/2022"/>
    <x v="0"/>
    <n v="4082"/>
    <x v="2"/>
    <n v="3304.36"/>
    <n v="3338.75"/>
    <n v="166.94"/>
    <s v="6/16/2023"/>
    <s v="7/5/2023"/>
    <n v="2170"/>
    <n v="4082"/>
    <s v="6/27/2023"/>
    <s v="Praise"/>
    <s v="Pending"/>
    <s v="9/27/2023"/>
    <n v="1"/>
    <x v="4"/>
    <x v="1"/>
  </r>
  <r>
    <n v="4083"/>
    <s v="Matthew"/>
    <s v="Jackson"/>
    <n v="65"/>
    <x v="0"/>
    <s v="Address_4083"/>
    <x v="34"/>
    <n v="19458798936"/>
    <s v="matthew.jackson@kag.com"/>
    <x v="0"/>
    <n v="5530.59"/>
    <s v="5/29/2009"/>
    <s v="7/24/2023"/>
    <n v="4083"/>
    <n v="44933"/>
    <x v="0"/>
    <n v="1384.88"/>
    <n v="6915.47"/>
    <x v="58"/>
    <n v="4083"/>
    <n v="30744.74"/>
    <x v="2"/>
    <n v="4.46"/>
    <n v="24"/>
    <s v="2/9/2021"/>
    <x v="1"/>
    <n v="4083"/>
    <x v="1"/>
    <n v="2546.36"/>
    <n v="4046.11"/>
    <n v="202.31"/>
    <s v="1/3/2023"/>
    <s v="2/24/2023"/>
    <n v="9780"/>
    <n v="4083"/>
    <s v="4/15/2023"/>
    <s v="Complaint"/>
    <s v="Pending"/>
    <s v="9/15/2023"/>
    <n v="1"/>
    <x v="3"/>
    <x v="3"/>
  </r>
  <r>
    <n v="4084"/>
    <s v="Elizabeth"/>
    <s v="Roberts"/>
    <n v="32"/>
    <x v="2"/>
    <s v="Address_4084"/>
    <x v="26"/>
    <n v="19458798937"/>
    <s v="elizabeth.roberts@kag.com"/>
    <x v="1"/>
    <n v="8402.3700000000008"/>
    <s v="4/25/2014"/>
    <s v="5/24/2023"/>
    <n v="4084"/>
    <n v="45162"/>
    <x v="1"/>
    <n v="191.03"/>
    <n v="8211.34"/>
    <x v="4"/>
    <n v="4084"/>
    <n v="43988.14"/>
    <x v="1"/>
    <n v="5.94"/>
    <n v="24"/>
    <s v="2/10/2022"/>
    <x v="0"/>
    <n v="4084"/>
    <x v="2"/>
    <n v="9925.98"/>
    <n v="1821.99"/>
    <n v="91.1"/>
    <s v="3/13/2023"/>
    <s v="7/26/2023"/>
    <n v="5000"/>
    <n v="4084"/>
    <s v="11/18/2023"/>
    <s v="Suggestion"/>
    <s v="Pending"/>
    <s v="6/8/2023"/>
    <n v="1"/>
    <x v="5"/>
    <x v="4"/>
  </r>
  <r>
    <n v="4085"/>
    <s v="Timothy"/>
    <s v="Adams"/>
    <n v="41"/>
    <x v="1"/>
    <s v="Address_4085"/>
    <x v="11"/>
    <n v="19458798938"/>
    <s v="timothy.adams@kag.com"/>
    <x v="1"/>
    <n v="6523.5"/>
    <s v="2/28/2019"/>
    <s v="10/6/2023"/>
    <n v="4085"/>
    <n v="44964"/>
    <x v="2"/>
    <n v="4614.43"/>
    <n v="11137.93"/>
    <x v="26"/>
    <n v="4085"/>
    <n v="44645.8"/>
    <x v="2"/>
    <n v="2.04"/>
    <n v="60"/>
    <s v="7/25/2022"/>
    <x v="0"/>
    <n v="4085"/>
    <x v="1"/>
    <n v="9620.5400000000009"/>
    <n v="651.99"/>
    <n v="32.6"/>
    <s v="10/24/2023"/>
    <s v="4/6/2023"/>
    <n v="2382"/>
    <n v="4085"/>
    <s v="8/30/2023"/>
    <s v="Praise"/>
    <s v="Pending"/>
    <s v="2/15/2023"/>
    <n v="-1"/>
    <x v="9"/>
    <x v="0"/>
  </r>
  <r>
    <n v="4086"/>
    <s v="Daniel"/>
    <s v="Lewis"/>
    <n v="22"/>
    <x v="2"/>
    <s v="Address_4086"/>
    <x v="21"/>
    <n v="19458798939"/>
    <s v="daniel.lewis@kag.com"/>
    <x v="0"/>
    <n v="7353.31"/>
    <s v="11/5/2013"/>
    <s v="7/1/2023"/>
    <n v="4086"/>
    <n v="45224"/>
    <x v="2"/>
    <n v="1160.21"/>
    <n v="8513.52"/>
    <x v="43"/>
    <n v="4086"/>
    <n v="34435.480000000003"/>
    <x v="1"/>
    <n v="5.85"/>
    <n v="36"/>
    <s v="7/6/2021"/>
    <x v="2"/>
    <n v="4086"/>
    <x v="0"/>
    <n v="7518.57"/>
    <n v="237.12"/>
    <n v="11.86"/>
    <s v="7/29/2023"/>
    <s v="5/10/2023"/>
    <n v="7328"/>
    <n v="4086"/>
    <s v="12/26/2023"/>
    <s v="Praise"/>
    <s v="Pending"/>
    <s v="11/25/2023"/>
    <n v="1"/>
    <x v="8"/>
    <x v="2"/>
  </r>
  <r>
    <n v="4087"/>
    <s v="Charles"/>
    <s v="Hill"/>
    <n v="49"/>
    <x v="1"/>
    <s v="Address_4087"/>
    <x v="36"/>
    <n v="19458798940"/>
    <s v="charles.hill@kag.com"/>
    <x v="0"/>
    <n v="7932.3"/>
    <s v="10/30/2007"/>
    <s v="11/21/2023"/>
    <n v="4087"/>
    <n v="45170"/>
    <x v="2"/>
    <n v="3697.21"/>
    <n v="11629.51"/>
    <x v="94"/>
    <n v="4087"/>
    <n v="29121.78"/>
    <x v="1"/>
    <n v="7.68"/>
    <n v="60"/>
    <s v="7/25/2022"/>
    <x v="0"/>
    <n v="4087"/>
    <x v="0"/>
    <n v="8555.64"/>
    <n v="442.57"/>
    <n v="22.13"/>
    <s v="9/12/2023"/>
    <s v="10/14/2023"/>
    <n v="288"/>
    <n v="4087"/>
    <s v="10/23/2023"/>
    <s v="Complaint"/>
    <s v="Pending"/>
    <s v="7/19/2023"/>
    <n v="1"/>
    <x v="6"/>
    <x v="1"/>
  </r>
  <r>
    <n v="4088"/>
    <s v="Charles"/>
    <s v="Green"/>
    <n v="26"/>
    <x v="1"/>
    <s v="Address_4088"/>
    <x v="11"/>
    <n v="19458798941"/>
    <s v="charles.green@kag.com"/>
    <x v="0"/>
    <n v="4881.9799999999996"/>
    <s v="6/15/2020"/>
    <s v="1/12/2023"/>
    <n v="4088"/>
    <n v="45049"/>
    <x v="0"/>
    <n v="2079.14"/>
    <n v="6961.12"/>
    <x v="94"/>
    <n v="4088"/>
    <n v="12975.04"/>
    <x v="0"/>
    <n v="9"/>
    <n v="24"/>
    <s v="10/29/2021"/>
    <x v="0"/>
    <n v="4088"/>
    <x v="1"/>
    <n v="9083.94"/>
    <n v="2798.01"/>
    <n v="139.9"/>
    <s v="3/26/2023"/>
    <s v="6/20/2023"/>
    <n v="507"/>
    <n v="4088"/>
    <s v="3/22/2023"/>
    <s v="Suggestion"/>
    <s v="Resolved"/>
    <s v="6/13/2023"/>
    <n v="1"/>
    <x v="10"/>
    <x v="4"/>
  </r>
  <r>
    <n v="4089"/>
    <s v="Kevin"/>
    <s v="Allen"/>
    <n v="22"/>
    <x v="0"/>
    <s v="Address_4089"/>
    <x v="31"/>
    <n v="19458798942"/>
    <s v="kevin.allen@kag.com"/>
    <x v="1"/>
    <n v="9750.4500000000007"/>
    <s v="2/15/2003"/>
    <s v="10/19/2023"/>
    <n v="4089"/>
    <n v="45081"/>
    <x v="2"/>
    <n v="2514.9"/>
    <n v="7235.55"/>
    <x v="33"/>
    <n v="4089"/>
    <n v="46959.28"/>
    <x v="1"/>
    <n v="2.33"/>
    <n v="12"/>
    <s v="5/17/2021"/>
    <x v="2"/>
    <n v="4089"/>
    <x v="2"/>
    <n v="5767.13"/>
    <n v="1819.51"/>
    <n v="90.98"/>
    <s v="2/7/2023"/>
    <s v="11/17/2023"/>
    <n v="3871"/>
    <n v="4089"/>
    <s v="2/24/2023"/>
    <s v="Suggestion"/>
    <s v="Resolved"/>
    <s v="3/19/2023"/>
    <n v="1"/>
    <x v="7"/>
    <x v="2"/>
  </r>
  <r>
    <n v="4090"/>
    <s v="Richard"/>
    <s v="Jackson"/>
    <n v="22"/>
    <x v="2"/>
    <s v="Address_4090"/>
    <x v="39"/>
    <n v="19458798943"/>
    <s v="richard.jackson@kag.com"/>
    <x v="0"/>
    <n v="6320.81"/>
    <s v="1/8/2003"/>
    <s v="2/26/2023"/>
    <n v="4090"/>
    <n v="45224"/>
    <x v="2"/>
    <n v="2689.34"/>
    <n v="3631.47"/>
    <x v="7"/>
    <n v="4090"/>
    <n v="33884.53"/>
    <x v="0"/>
    <n v="4.7"/>
    <n v="60"/>
    <s v="5/7/2020"/>
    <x v="2"/>
    <n v="4090"/>
    <x v="2"/>
    <n v="8274.4599999999991"/>
    <n v="4125.91"/>
    <n v="206.3"/>
    <s v="12/23/2023"/>
    <s v="3/16/2023"/>
    <n v="1824"/>
    <n v="4090"/>
    <s v="4/27/2023"/>
    <s v="Suggestion"/>
    <s v="Resolved"/>
    <s v="6/28/2023"/>
    <n v="1"/>
    <x v="8"/>
    <x v="2"/>
  </r>
  <r>
    <n v="4091"/>
    <s v="Paul"/>
    <s v="Torres"/>
    <n v="58"/>
    <x v="1"/>
    <s v="Address_4091"/>
    <x v="21"/>
    <n v="19458798944"/>
    <s v="paul.torres@kag.com"/>
    <x v="1"/>
    <n v="6371.5"/>
    <s v="9/26/2012"/>
    <s v="6/3/2023"/>
    <n v="4091"/>
    <n v="45172"/>
    <x v="2"/>
    <n v="3866.25"/>
    <n v="10237.75"/>
    <x v="61"/>
    <n v="4091"/>
    <n v="27139.4"/>
    <x v="2"/>
    <n v="5.38"/>
    <n v="48"/>
    <s v="3/23/2021"/>
    <x v="0"/>
    <n v="4091"/>
    <x v="0"/>
    <n v="9123.0300000000007"/>
    <n v="2030.1"/>
    <n v="101.5"/>
    <s v="6/3/2023"/>
    <s v="3/23/2023"/>
    <n v="6752"/>
    <n v="4091"/>
    <s v="11/29/2023"/>
    <s v="Complaint"/>
    <s v="Pending"/>
    <s v="6/19/2023"/>
    <n v="1"/>
    <x v="6"/>
    <x v="1"/>
  </r>
  <r>
    <n v="4092"/>
    <s v="Steven"/>
    <s v="Jackson"/>
    <n v="58"/>
    <x v="2"/>
    <s v="Address_4092"/>
    <x v="16"/>
    <n v="19458798945"/>
    <s v="steven.jackson@kag.com"/>
    <x v="0"/>
    <n v="1496.35"/>
    <s v="12/17/2004"/>
    <s v="4/2/2023"/>
    <n v="4092"/>
    <n v="45289"/>
    <x v="2"/>
    <n v="3941.69"/>
    <n v="-2445.34"/>
    <x v="96"/>
    <n v="4092"/>
    <n v="6093.86"/>
    <x v="0"/>
    <n v="9.14"/>
    <n v="60"/>
    <s v="6/13/2022"/>
    <x v="2"/>
    <n v="4092"/>
    <x v="0"/>
    <n v="1453.99"/>
    <n v="2601.91"/>
    <n v="130.1"/>
    <s v="2/3/2023"/>
    <s v="4/13/2023"/>
    <n v="2391"/>
    <n v="4092"/>
    <s v="8/25/2023"/>
    <s v="Praise"/>
    <s v="Pending"/>
    <s v="7/26/2023"/>
    <n v="1"/>
    <x v="0"/>
    <x v="1"/>
  </r>
  <r>
    <n v="4093"/>
    <s v="Nancy"/>
    <s v="Allen"/>
    <n v="51"/>
    <x v="0"/>
    <s v="Address_4093"/>
    <x v="35"/>
    <n v="19458798946"/>
    <s v="nancy.allen@kag.com"/>
    <x v="0"/>
    <n v="9878.6"/>
    <s v="1/31/2022"/>
    <s v="3/31/2023"/>
    <n v="4093"/>
    <n v="44967"/>
    <x v="2"/>
    <n v="714.95"/>
    <n v="9163.65"/>
    <x v="79"/>
    <n v="4093"/>
    <n v="41468.28"/>
    <x v="2"/>
    <n v="3.32"/>
    <n v="24"/>
    <s v="9/18/2021"/>
    <x v="1"/>
    <n v="4093"/>
    <x v="1"/>
    <n v="8255.7999999999993"/>
    <n v="4751.66"/>
    <n v="237.58"/>
    <s v="8/3/2023"/>
    <s v="11/17/2023"/>
    <n v="8051"/>
    <n v="4093"/>
    <s v="12/12/2023"/>
    <s v="Complaint"/>
    <s v="Resolved"/>
    <s v="7/18/2023"/>
    <n v="1"/>
    <x v="9"/>
    <x v="1"/>
  </r>
  <r>
    <n v="4094"/>
    <s v="Amanda"/>
    <s v="Campbell"/>
    <n v="24"/>
    <x v="1"/>
    <s v="Address_4094"/>
    <x v="29"/>
    <n v="19458798947"/>
    <s v="amanda.campbell@kag.com"/>
    <x v="1"/>
    <n v="800.68"/>
    <s v="9/12/2021"/>
    <s v="1/4/2023"/>
    <n v="4094"/>
    <n v="45191"/>
    <x v="2"/>
    <n v="1523.68"/>
    <n v="2324.36"/>
    <x v="91"/>
    <n v="4094"/>
    <n v="18100.63"/>
    <x v="0"/>
    <n v="2.4900000000000002"/>
    <n v="36"/>
    <s v="5/8/2022"/>
    <x v="1"/>
    <n v="4094"/>
    <x v="2"/>
    <n v="1746.37"/>
    <n v="2660.63"/>
    <n v="133.03"/>
    <s v="5/29/2023"/>
    <s v="10/8/2023"/>
    <n v="6789"/>
    <n v="4094"/>
    <s v="8/11/2023"/>
    <s v="Praise"/>
    <s v="Pending"/>
    <s v="8/12/2023"/>
    <n v="1"/>
    <x v="6"/>
    <x v="2"/>
  </r>
  <r>
    <n v="4095"/>
    <s v="William"/>
    <s v="Thomas"/>
    <n v="43"/>
    <x v="0"/>
    <s v="Address_4095"/>
    <x v="33"/>
    <n v="19458798948"/>
    <s v="william.thomas@kag.com"/>
    <x v="1"/>
    <n v="9857.7999999999993"/>
    <s v="11/11/2018"/>
    <s v="8/9/2023"/>
    <n v="4095"/>
    <n v="45034"/>
    <x v="1"/>
    <n v="2869.46"/>
    <n v="6988.34"/>
    <x v="18"/>
    <n v="4095"/>
    <n v="45128.75"/>
    <x v="2"/>
    <n v="2.27"/>
    <n v="24"/>
    <s v="1/15/2020"/>
    <x v="0"/>
    <n v="4095"/>
    <x v="1"/>
    <n v="9497.33"/>
    <n v="3982.72"/>
    <n v="199.14"/>
    <s v="6/10/2023"/>
    <s v="10/22/2023"/>
    <n v="5056"/>
    <n v="4095"/>
    <s v="10/13/2023"/>
    <s v="Complaint"/>
    <s v="Pending"/>
    <s v="9/3/2023"/>
    <n v="1"/>
    <x v="1"/>
    <x v="0"/>
  </r>
  <r>
    <n v="4096"/>
    <s v="Thomas"/>
    <s v="Thompson"/>
    <n v="18"/>
    <x v="2"/>
    <s v="Address_4096"/>
    <x v="16"/>
    <n v="19458798949"/>
    <s v="thomas.thompson@kag.com"/>
    <x v="0"/>
    <n v="9114.6"/>
    <s v="12/11/2012"/>
    <s v="5/24/2023"/>
    <n v="4096"/>
    <n v="45152"/>
    <x v="2"/>
    <n v="1658.73"/>
    <n v="10773.33"/>
    <x v="6"/>
    <n v="4096"/>
    <n v="9252.33"/>
    <x v="1"/>
    <n v="2.39"/>
    <n v="36"/>
    <s v="5/26/2021"/>
    <x v="2"/>
    <n v="4096"/>
    <x v="0"/>
    <n v="7052.94"/>
    <n v="3814.03"/>
    <n v="190.7"/>
    <s v="1/20/2023"/>
    <s v="6/18/2023"/>
    <n v="9672"/>
    <n v="4096"/>
    <s v="4/4/2023"/>
    <s v="Suggestion"/>
    <s v="Resolved"/>
    <s v="11/17/2023"/>
    <n v="1"/>
    <x v="5"/>
    <x v="2"/>
  </r>
  <r>
    <n v="4097"/>
    <s v="Patricia"/>
    <s v="Miller"/>
    <n v="69"/>
    <x v="2"/>
    <s v="Address_4097"/>
    <x v="17"/>
    <n v="19458798950"/>
    <s v="patricia.miller@kag.com"/>
    <x v="1"/>
    <n v="8578.56"/>
    <s v="11/23/2013"/>
    <s v="1/22/2023"/>
    <n v="4097"/>
    <n v="45100"/>
    <x v="0"/>
    <n v="672.67"/>
    <n v="7905.89"/>
    <x v="97"/>
    <n v="4097"/>
    <n v="3381.16"/>
    <x v="0"/>
    <n v="8.83"/>
    <n v="24"/>
    <s v="10/12/2020"/>
    <x v="1"/>
    <n v="4097"/>
    <x v="1"/>
    <n v="9985.0300000000007"/>
    <n v="1277.3"/>
    <n v="63.86"/>
    <s v="5/6/2023"/>
    <s v="4/5/2023"/>
    <n v="4182"/>
    <n v="4097"/>
    <s v="8/20/2023"/>
    <s v="Complaint"/>
    <s v="Resolved"/>
    <s v="4/10/2023"/>
    <n v="-1"/>
    <x v="7"/>
    <x v="3"/>
  </r>
  <r>
    <n v="4098"/>
    <s v="Timothy"/>
    <s v="Sanchez"/>
    <n v="51"/>
    <x v="2"/>
    <s v="Address_4098"/>
    <x v="19"/>
    <n v="19458798951"/>
    <s v="timothy.sanchez@kag.com"/>
    <x v="0"/>
    <n v="6768.63"/>
    <s v="5/11/2010"/>
    <s v="7/11/2023"/>
    <n v="4098"/>
    <n v="45031"/>
    <x v="1"/>
    <n v="2048.09"/>
    <n v="4720.54"/>
    <x v="18"/>
    <n v="4098"/>
    <n v="22301.68"/>
    <x v="2"/>
    <n v="6.58"/>
    <n v="48"/>
    <s v="2/16/2022"/>
    <x v="2"/>
    <n v="4098"/>
    <x v="1"/>
    <n v="4624.26"/>
    <n v="2693.86"/>
    <n v="134.69"/>
    <s v="12/10/2023"/>
    <s v="6/27/2023"/>
    <n v="9607"/>
    <n v="4098"/>
    <s v="9/28/2023"/>
    <s v="Suggestion"/>
    <s v="Pending"/>
    <s v="4/27/2023"/>
    <n v="1"/>
    <x v="1"/>
    <x v="1"/>
  </r>
  <r>
    <n v="4099"/>
    <s v="Matthew"/>
    <s v="Young"/>
    <n v="43"/>
    <x v="1"/>
    <s v="Address_4099"/>
    <x v="15"/>
    <n v="19458798952"/>
    <s v="matthew.young@kag.com"/>
    <x v="1"/>
    <n v="6127.7"/>
    <s v="1/24/2016"/>
    <s v="4/17/2023"/>
    <n v="4099"/>
    <n v="45275"/>
    <x v="0"/>
    <n v="1099.94"/>
    <n v="7227.64"/>
    <x v="62"/>
    <n v="4099"/>
    <n v="4836.8599999999997"/>
    <x v="0"/>
    <n v="4.79"/>
    <n v="48"/>
    <s v="4/2/2022"/>
    <x v="1"/>
    <n v="4099"/>
    <x v="1"/>
    <n v="8735.85"/>
    <n v="743.8"/>
    <n v="37.19"/>
    <s v="4/11/2023"/>
    <s v="2/26/2023"/>
    <n v="8721"/>
    <n v="4099"/>
    <s v="2/4/2023"/>
    <s v="Complaint"/>
    <s v="Resolved"/>
    <s v="7/10/2023"/>
    <n v="1"/>
    <x v="0"/>
    <x v="0"/>
  </r>
  <r>
    <n v="4100"/>
    <s v="Ashley"/>
    <s v="Lopez"/>
    <n v="49"/>
    <x v="1"/>
    <s v="Address_4100"/>
    <x v="28"/>
    <n v="19458798953"/>
    <s v="ashley.lopez@kag.com"/>
    <x v="1"/>
    <n v="9966.5400000000009"/>
    <s v="7/8/2015"/>
    <s v="11/22/2023"/>
    <n v="4100"/>
    <n v="45264"/>
    <x v="2"/>
    <n v="725.93"/>
    <n v="10692.47"/>
    <x v="56"/>
    <n v="4100"/>
    <n v="4028.35"/>
    <x v="1"/>
    <n v="8.8000000000000007"/>
    <n v="36"/>
    <s v="2/2/2022"/>
    <x v="1"/>
    <n v="4100"/>
    <x v="2"/>
    <n v="9606.39"/>
    <n v="1158.3"/>
    <n v="57.92"/>
    <s v="1/3/2023"/>
    <s v="5/6/2023"/>
    <n v="7585"/>
    <n v="4100"/>
    <s v="1/30/2023"/>
    <s v="Suggestion"/>
    <s v="Resolved"/>
    <s v="12/26/2023"/>
    <n v="1"/>
    <x v="0"/>
    <x v="1"/>
  </r>
  <r>
    <n v="4101"/>
    <s v="David"/>
    <s v="Davis"/>
    <n v="29"/>
    <x v="1"/>
    <s v="Address_4101"/>
    <x v="11"/>
    <n v="19458798954"/>
    <s v="david.davis@kag.com"/>
    <x v="0"/>
    <n v="9742.58"/>
    <s v="2/10/2011"/>
    <s v="8/8/2023"/>
    <n v="4101"/>
    <n v="45108"/>
    <x v="2"/>
    <n v="1527.1"/>
    <n v="8215.48"/>
    <x v="49"/>
    <n v="4101"/>
    <n v="35972.879999999997"/>
    <x v="2"/>
    <n v="3.68"/>
    <n v="48"/>
    <s v="5/12/2021"/>
    <x v="0"/>
    <n v="4101"/>
    <x v="1"/>
    <n v="3645.72"/>
    <n v="4816.32"/>
    <n v="240.82"/>
    <s v="2/28/2023"/>
    <s v="4/8/2023"/>
    <n v="9199"/>
    <n v="4101"/>
    <s v="3/28/2023"/>
    <s v="Suggestion"/>
    <s v="Resolved"/>
    <s v="8/27/2023"/>
    <n v="1"/>
    <x v="2"/>
    <x v="4"/>
  </r>
  <r>
    <n v="4102"/>
    <s v="Charles"/>
    <s v="Jones"/>
    <n v="23"/>
    <x v="0"/>
    <s v="Address_4102"/>
    <x v="9"/>
    <n v="19458798955"/>
    <s v="charles.jones@kag.com"/>
    <x v="1"/>
    <n v="8137.15"/>
    <s v="2/20/2010"/>
    <s v="8/27/2023"/>
    <n v="4102"/>
    <n v="45019"/>
    <x v="2"/>
    <n v="1505.44"/>
    <n v="6631.71"/>
    <x v="6"/>
    <n v="4102"/>
    <n v="13611.41"/>
    <x v="1"/>
    <n v="9.35"/>
    <n v="12"/>
    <s v="1/12/2022"/>
    <x v="2"/>
    <n v="4102"/>
    <x v="1"/>
    <n v="8749.89"/>
    <n v="837.83"/>
    <n v="41.89"/>
    <s v="12/20/2023"/>
    <s v="2/21/2023"/>
    <n v="199"/>
    <n v="4102"/>
    <s v="9/14/2023"/>
    <s v="Complaint"/>
    <s v="Pending"/>
    <s v="1/19/2023"/>
    <n v="1"/>
    <x v="1"/>
    <x v="2"/>
  </r>
  <r>
    <n v="4103"/>
    <s v="Sarah"/>
    <s v="Adams"/>
    <n v="37"/>
    <x v="2"/>
    <s v="Address_4103"/>
    <x v="8"/>
    <n v="19458798956"/>
    <s v="sarah.adams@kag.com"/>
    <x v="0"/>
    <n v="959.93"/>
    <s v="9/6/2004"/>
    <s v="12/7/2023"/>
    <n v="4103"/>
    <n v="45045"/>
    <x v="0"/>
    <n v="495.01"/>
    <n v="464.92"/>
    <x v="37"/>
    <n v="4103"/>
    <n v="32303.68"/>
    <x v="0"/>
    <n v="7.83"/>
    <n v="12"/>
    <s v="6/14/2022"/>
    <x v="2"/>
    <n v="4103"/>
    <x v="0"/>
    <n v="4367.0600000000004"/>
    <n v="4805.21"/>
    <n v="240.26"/>
    <s v="2/20/2023"/>
    <s v="10/31/2023"/>
    <n v="6712"/>
    <n v="4103"/>
    <s v="2/12/2023"/>
    <s v="Complaint"/>
    <s v="Resolved"/>
    <s v="12/6/2023"/>
    <n v="1"/>
    <x v="1"/>
    <x v="0"/>
  </r>
  <r>
    <n v="4104"/>
    <s v="Christopher"/>
    <s v="Ramirez"/>
    <n v="36"/>
    <x v="2"/>
    <s v="Address_4104"/>
    <x v="0"/>
    <n v="19458798957"/>
    <s v="christopher.ramirez@kag.com"/>
    <x v="1"/>
    <n v="3784.45"/>
    <s v="10/25/2014"/>
    <s v="8/6/2023"/>
    <n v="4104"/>
    <n v="45047"/>
    <x v="2"/>
    <n v="2924.75"/>
    <n v="859.7"/>
    <x v="15"/>
    <n v="4104"/>
    <n v="28970.799999999999"/>
    <x v="1"/>
    <n v="1.19"/>
    <n v="48"/>
    <s v="6/18/2022"/>
    <x v="0"/>
    <n v="4104"/>
    <x v="2"/>
    <n v="4764.99"/>
    <n v="3510.56"/>
    <n v="175.53"/>
    <s v="1/3/2023"/>
    <s v="10/11/2023"/>
    <n v="4361"/>
    <n v="4104"/>
    <s v="1/7/2023"/>
    <s v="Complaint"/>
    <s v="Pending"/>
    <s v="2/26/2023"/>
    <n v="1"/>
    <x v="10"/>
    <x v="0"/>
  </r>
  <r>
    <n v="4105"/>
    <s v="Christopher"/>
    <s v="Jones"/>
    <n v="33"/>
    <x v="2"/>
    <s v="Address_4105"/>
    <x v="25"/>
    <n v="19458798958"/>
    <s v="christopher.jones@kag.com"/>
    <x v="1"/>
    <n v="8672.69"/>
    <s v="7/21/2018"/>
    <s v="2/8/2023"/>
    <n v="4105"/>
    <n v="45113"/>
    <x v="2"/>
    <n v="1578.58"/>
    <n v="7094.11"/>
    <x v="51"/>
    <n v="4105"/>
    <n v="7896.88"/>
    <x v="2"/>
    <n v="5.16"/>
    <n v="60"/>
    <s v="9/28/2022"/>
    <x v="2"/>
    <n v="4105"/>
    <x v="0"/>
    <n v="8842.07"/>
    <n v="4327.26"/>
    <n v="216.36"/>
    <s v="10/2/2023"/>
    <s v="2/11/2023"/>
    <n v="546"/>
    <n v="4105"/>
    <s v="9/7/2023"/>
    <s v="Praise"/>
    <s v="Pending"/>
    <s v="5/7/2023"/>
    <n v="1"/>
    <x v="2"/>
    <x v="4"/>
  </r>
  <r>
    <n v="4106"/>
    <s v="Barbara"/>
    <s v="Carter"/>
    <n v="21"/>
    <x v="0"/>
    <s v="Address_4106"/>
    <x v="34"/>
    <n v="19458798959"/>
    <s v="barbara.carter@kag.com"/>
    <x v="0"/>
    <n v="7054.95"/>
    <s v="7/24/2019"/>
    <s v="9/2/2023"/>
    <n v="4106"/>
    <n v="45195"/>
    <x v="2"/>
    <n v="874.7"/>
    <n v="6180.25"/>
    <x v="24"/>
    <n v="4106"/>
    <n v="19903.169999999998"/>
    <x v="1"/>
    <n v="8.58"/>
    <n v="48"/>
    <s v="3/5/2020"/>
    <x v="2"/>
    <n v="4106"/>
    <x v="0"/>
    <n v="5854.22"/>
    <n v="1069.24"/>
    <n v="53.46"/>
    <s v="9/26/2023"/>
    <s v="11/11/2023"/>
    <n v="9465"/>
    <n v="4106"/>
    <s v="7/22/2023"/>
    <s v="Complaint"/>
    <s v="Pending"/>
    <s v="5/21/2023"/>
    <n v="1"/>
    <x v="6"/>
    <x v="2"/>
  </r>
  <r>
    <n v="4107"/>
    <s v="Paul"/>
    <s v="Sanchez"/>
    <n v="49"/>
    <x v="1"/>
    <s v="Address_4107"/>
    <x v="27"/>
    <n v="19458798960"/>
    <s v="paul.sanchez@kag.com"/>
    <x v="0"/>
    <n v="1307.8399999999999"/>
    <s v="12/5/2015"/>
    <s v="5/30/2023"/>
    <n v="4107"/>
    <n v="45268"/>
    <x v="2"/>
    <n v="4094.8"/>
    <n v="5402.64"/>
    <x v="83"/>
    <n v="4107"/>
    <n v="4237.13"/>
    <x v="1"/>
    <n v="4.57"/>
    <n v="36"/>
    <s v="10/8/2022"/>
    <x v="1"/>
    <n v="4107"/>
    <x v="2"/>
    <n v="4641.75"/>
    <n v="1932.21"/>
    <n v="96.61"/>
    <s v="3/13/2023"/>
    <s v="6/13/2023"/>
    <n v="4999"/>
    <n v="4107"/>
    <s v="5/23/2023"/>
    <s v="Suggestion"/>
    <s v="Pending"/>
    <s v="10/22/2023"/>
    <n v="1"/>
    <x v="0"/>
    <x v="1"/>
  </r>
  <r>
    <n v="4108"/>
    <s v="Carol"/>
    <s v="Jones"/>
    <n v="35"/>
    <x v="0"/>
    <s v="Address_4108"/>
    <x v="9"/>
    <n v="19458798961"/>
    <s v="carol.jones@kag.com"/>
    <x v="1"/>
    <n v="3547.66"/>
    <s v="5/17/2002"/>
    <s v="1/30/2023"/>
    <n v="4108"/>
    <n v="44942"/>
    <x v="2"/>
    <n v="22.85"/>
    <n v="3524.81"/>
    <x v="5"/>
    <n v="4108"/>
    <n v="21661.99"/>
    <x v="2"/>
    <n v="9.8800000000000008"/>
    <n v="48"/>
    <s v="2/4/2022"/>
    <x v="1"/>
    <n v="4108"/>
    <x v="0"/>
    <n v="2366.9299999999998"/>
    <n v="4183.09"/>
    <n v="209.15"/>
    <s v="10/8/2023"/>
    <s v="5/16/2023"/>
    <n v="7562"/>
    <n v="4108"/>
    <s v="2/3/2023"/>
    <s v="Suggestion"/>
    <s v="Resolved"/>
    <s v="5/22/2023"/>
    <n v="1"/>
    <x v="3"/>
    <x v="4"/>
  </r>
  <r>
    <n v="4109"/>
    <s v="Thomas"/>
    <s v="Perez"/>
    <n v="22"/>
    <x v="2"/>
    <s v="Address_4109"/>
    <x v="6"/>
    <n v="19458798962"/>
    <s v="thomas.perez@kag.com"/>
    <x v="0"/>
    <n v="292.31"/>
    <s v="3/2/2019"/>
    <s v="6/10/2023"/>
    <n v="4109"/>
    <n v="44958"/>
    <x v="2"/>
    <n v="2276.91"/>
    <n v="-1984.6"/>
    <x v="14"/>
    <n v="4109"/>
    <n v="9935.74"/>
    <x v="2"/>
    <n v="8.6199999999999992"/>
    <n v="48"/>
    <s v="5/28/2022"/>
    <x v="2"/>
    <n v="4109"/>
    <x v="0"/>
    <n v="4934.3"/>
    <n v="3928.5"/>
    <n v="196.42"/>
    <s v="12/6/2023"/>
    <s v="5/9/2023"/>
    <n v="8580"/>
    <n v="4109"/>
    <s v="9/14/2023"/>
    <s v="Complaint"/>
    <s v="Pending"/>
    <s v="11/3/2023"/>
    <n v="1"/>
    <x v="9"/>
    <x v="2"/>
  </r>
  <r>
    <n v="4110"/>
    <s v="Paul"/>
    <s v="Anderson"/>
    <n v="67"/>
    <x v="2"/>
    <s v="Address_4110"/>
    <x v="24"/>
    <n v="19458798963"/>
    <s v="paul.anderson@kag.com"/>
    <x v="0"/>
    <n v="8938.75"/>
    <s v="1/25/2016"/>
    <s v="4/14/2023"/>
    <n v="4110"/>
    <n v="45272"/>
    <x v="1"/>
    <n v="2180.38"/>
    <n v="11119.13"/>
    <x v="36"/>
    <n v="4110"/>
    <n v="5719.16"/>
    <x v="1"/>
    <n v="7.78"/>
    <n v="36"/>
    <s v="11/3/2022"/>
    <x v="2"/>
    <n v="4110"/>
    <x v="0"/>
    <n v="7573.15"/>
    <n v="3582.17"/>
    <n v="179.11"/>
    <s v="1/27/2023"/>
    <s v="7/10/2023"/>
    <n v="279"/>
    <n v="4110"/>
    <s v="11/22/2023"/>
    <s v="Suggestion"/>
    <s v="Resolved"/>
    <s v="11/20/2023"/>
    <n v="1"/>
    <x v="0"/>
    <x v="3"/>
  </r>
  <r>
    <n v="4111"/>
    <s v="Deborah"/>
    <s v="Gonzalez"/>
    <n v="23"/>
    <x v="0"/>
    <s v="Address_4111"/>
    <x v="22"/>
    <n v="19458798964"/>
    <s v="deborah.gonzalez@kag.com"/>
    <x v="0"/>
    <n v="7495.35"/>
    <s v="4/27/2016"/>
    <s v="6/7/2023"/>
    <n v="4111"/>
    <n v="45021"/>
    <x v="2"/>
    <n v="3359.03"/>
    <n v="4136.32"/>
    <x v="24"/>
    <n v="4111"/>
    <n v="16532.28"/>
    <x v="0"/>
    <n v="2.2200000000000002"/>
    <n v="12"/>
    <s v="4/20/2020"/>
    <x v="2"/>
    <n v="4111"/>
    <x v="0"/>
    <n v="7208.44"/>
    <n v="1488.24"/>
    <n v="74.41"/>
    <s v="11/19/2023"/>
    <s v="7/23/2023"/>
    <n v="9924"/>
    <n v="4111"/>
    <s v="4/28/2023"/>
    <s v="Suggestion"/>
    <s v="Pending"/>
    <s v="7/5/2023"/>
    <n v="1"/>
    <x v="1"/>
    <x v="2"/>
  </r>
  <r>
    <n v="4112"/>
    <s v="Joshua"/>
    <s v="Ramirez"/>
    <n v="31"/>
    <x v="1"/>
    <s v="Address_4112"/>
    <x v="16"/>
    <n v="19458798965"/>
    <s v="joshua.ramirez@kag.com"/>
    <x v="0"/>
    <n v="4415.0200000000004"/>
    <s v="6/23/2012"/>
    <s v="11/5/2023"/>
    <n v="4112"/>
    <n v="45032"/>
    <x v="1"/>
    <n v="1953.11"/>
    <n v="6368.13"/>
    <x v="11"/>
    <n v="4112"/>
    <n v="1167.54"/>
    <x v="1"/>
    <n v="1.97"/>
    <n v="60"/>
    <s v="4/6/2022"/>
    <x v="1"/>
    <n v="4112"/>
    <x v="2"/>
    <n v="8042.62"/>
    <n v="2363.81"/>
    <n v="118.19"/>
    <s v="6/26/2023"/>
    <s v="8/10/2023"/>
    <n v="3827"/>
    <n v="4112"/>
    <s v="5/12/2023"/>
    <s v="Suggestion"/>
    <s v="Pending"/>
    <s v="10/31/2023"/>
    <n v="1"/>
    <x v="1"/>
    <x v="4"/>
  </r>
  <r>
    <n v="4113"/>
    <s v="Betty"/>
    <s v="Allen"/>
    <n v="69"/>
    <x v="1"/>
    <s v="Address_4113"/>
    <x v="36"/>
    <n v="19458798966"/>
    <s v="betty.allen@kag.com"/>
    <x v="1"/>
    <n v="7627.84"/>
    <s v="7/1/2022"/>
    <s v="5/14/2023"/>
    <n v="4113"/>
    <n v="45101"/>
    <x v="2"/>
    <n v="2568.4499999999998"/>
    <n v="5059.3900000000003"/>
    <x v="23"/>
    <n v="4113"/>
    <n v="38130.68"/>
    <x v="1"/>
    <n v="6.77"/>
    <n v="24"/>
    <s v="8/31/2022"/>
    <x v="1"/>
    <n v="4113"/>
    <x v="2"/>
    <n v="7799.94"/>
    <n v="2354.5"/>
    <n v="117.72"/>
    <s v="5/21/2023"/>
    <s v="1/9/2023"/>
    <n v="2205"/>
    <n v="4113"/>
    <s v="3/4/2023"/>
    <s v="Suggestion"/>
    <s v="Pending"/>
    <s v="9/17/2023"/>
    <n v="1"/>
    <x v="7"/>
    <x v="3"/>
  </r>
  <r>
    <n v="4114"/>
    <s v="Kenneth"/>
    <s v="Nelson"/>
    <n v="66"/>
    <x v="2"/>
    <s v="Address_4114"/>
    <x v="13"/>
    <n v="19458798967"/>
    <s v="kenneth.nelson@kag.com"/>
    <x v="0"/>
    <n v="9340.8799999999992"/>
    <s v="4/14/2008"/>
    <s v="2/23/2023"/>
    <n v="4114"/>
    <n v="45252"/>
    <x v="1"/>
    <n v="4543.17"/>
    <n v="4797.71"/>
    <x v="24"/>
    <n v="4114"/>
    <n v="8751"/>
    <x v="2"/>
    <n v="6.95"/>
    <n v="60"/>
    <s v="9/25/2021"/>
    <x v="1"/>
    <n v="4114"/>
    <x v="1"/>
    <n v="4247.6499999999996"/>
    <n v="4728.8100000000004"/>
    <n v="236.44"/>
    <s v="6/20/2023"/>
    <s v="4/3/2023"/>
    <n v="7790"/>
    <n v="4114"/>
    <s v="1/11/2023"/>
    <s v="Praise"/>
    <s v="Pending"/>
    <s v="3/31/2023"/>
    <n v="1"/>
    <x v="4"/>
    <x v="3"/>
  </r>
  <r>
    <n v="4115"/>
    <s v="Andrew"/>
    <s v="Thompson"/>
    <n v="35"/>
    <x v="0"/>
    <s v="Address_4115"/>
    <x v="2"/>
    <n v="19458798968"/>
    <s v="andrew.thompson@kag.com"/>
    <x v="1"/>
    <n v="2870.93"/>
    <s v="11/25/2016"/>
    <s v="12/1/2023"/>
    <n v="4115"/>
    <n v="45217"/>
    <x v="0"/>
    <n v="849.73"/>
    <n v="3720.66"/>
    <x v="66"/>
    <n v="4115"/>
    <n v="31666"/>
    <x v="2"/>
    <n v="2.33"/>
    <n v="24"/>
    <s v="9/1/2021"/>
    <x v="0"/>
    <n v="4115"/>
    <x v="0"/>
    <n v="8547.34"/>
    <n v="3235.29"/>
    <n v="161.76"/>
    <s v="11/17/2023"/>
    <s v="5/14/2023"/>
    <n v="5913"/>
    <n v="4115"/>
    <s v="6/29/2023"/>
    <s v="Complaint"/>
    <s v="Resolved"/>
    <s v="7/28/2023"/>
    <n v="1"/>
    <x v="8"/>
    <x v="4"/>
  </r>
  <r>
    <n v="4116"/>
    <s v="Timothy"/>
    <s v="Allen"/>
    <n v="27"/>
    <x v="1"/>
    <s v="Address_4116"/>
    <x v="31"/>
    <n v="19458798969"/>
    <s v="timothy.allen@kag.com"/>
    <x v="0"/>
    <n v="2929.59"/>
    <s v="5/23/2009"/>
    <s v="2/5/2023"/>
    <n v="4116"/>
    <n v="45257"/>
    <x v="0"/>
    <n v="536.48"/>
    <n v="2393.11"/>
    <x v="87"/>
    <n v="4116"/>
    <n v="41796.53"/>
    <x v="2"/>
    <n v="8.69"/>
    <n v="48"/>
    <s v="2/24/2021"/>
    <x v="0"/>
    <n v="4116"/>
    <x v="1"/>
    <n v="1349.14"/>
    <n v="1711.29"/>
    <n v="85.56"/>
    <s v="3/6/2023"/>
    <s v="6/18/2023"/>
    <n v="4774"/>
    <n v="4116"/>
    <s v="4/28/2023"/>
    <s v="Complaint"/>
    <s v="Resolved"/>
    <s v="8/21/2023"/>
    <n v="1"/>
    <x v="4"/>
    <x v="4"/>
  </r>
  <r>
    <n v="4117"/>
    <s v="Deborah"/>
    <s v="Nelson"/>
    <n v="40"/>
    <x v="0"/>
    <s v="Address_4117"/>
    <x v="29"/>
    <n v="19458798970"/>
    <s v="deborah.nelson@kag.com"/>
    <x v="0"/>
    <n v="4878.25"/>
    <s v="3/17/2005"/>
    <s v="11/15/2023"/>
    <n v="4117"/>
    <n v="44963"/>
    <x v="1"/>
    <n v="3736.32"/>
    <n v="8614.57"/>
    <x v="69"/>
    <n v="4117"/>
    <n v="45944.68"/>
    <x v="2"/>
    <n v="8.86"/>
    <n v="12"/>
    <s v="8/7/2020"/>
    <x v="2"/>
    <n v="4117"/>
    <x v="1"/>
    <n v="1256.27"/>
    <n v="2561.41"/>
    <n v="128.07"/>
    <s v="9/3/2023"/>
    <s v="1/24/2023"/>
    <n v="6978"/>
    <n v="4117"/>
    <s v="10/16/2023"/>
    <s v="Praise"/>
    <s v="Pending"/>
    <s v="4/10/2023"/>
    <n v="-1"/>
    <x v="9"/>
    <x v="0"/>
  </r>
  <r>
    <n v="4118"/>
    <s v="Karen"/>
    <s v="Moore"/>
    <n v="68"/>
    <x v="2"/>
    <s v="Address_4118"/>
    <x v="19"/>
    <n v="19458798971"/>
    <s v="karen.moore@kag.com"/>
    <x v="0"/>
    <n v="7098.31"/>
    <s v="7/16/2013"/>
    <s v="5/11/2023"/>
    <n v="4118"/>
    <n v="44948"/>
    <x v="2"/>
    <n v="3717.08"/>
    <n v="3381.23"/>
    <x v="48"/>
    <n v="4118"/>
    <n v="28321.16"/>
    <x v="1"/>
    <n v="4.75"/>
    <n v="48"/>
    <s v="2/3/2022"/>
    <x v="2"/>
    <n v="4118"/>
    <x v="0"/>
    <n v="9604.99"/>
    <n v="4437"/>
    <n v="221.85"/>
    <s v="8/7/2023"/>
    <s v="5/8/2023"/>
    <n v="9969"/>
    <n v="4118"/>
    <s v="7/4/2023"/>
    <s v="Complaint"/>
    <s v="Resolved"/>
    <s v="11/25/2023"/>
    <n v="1"/>
    <x v="3"/>
    <x v="3"/>
  </r>
  <r>
    <n v="4119"/>
    <s v="Susan"/>
    <s v="Roberts"/>
    <n v="35"/>
    <x v="2"/>
    <s v="Address_4119"/>
    <x v="29"/>
    <n v="19458798972"/>
    <s v="susan.roberts@kag.com"/>
    <x v="0"/>
    <n v="9931.07"/>
    <s v="2/11/2009"/>
    <s v="11/9/2023"/>
    <n v="4119"/>
    <n v="45144"/>
    <x v="0"/>
    <n v="4599.03"/>
    <n v="14530.1"/>
    <x v="35"/>
    <n v="4119"/>
    <n v="39625.910000000003"/>
    <x v="2"/>
    <n v="6.47"/>
    <n v="24"/>
    <s v="2/15/2021"/>
    <x v="1"/>
    <n v="4119"/>
    <x v="2"/>
    <n v="8888.19"/>
    <n v="3608.98"/>
    <n v="180.45"/>
    <s v="2/19/2023"/>
    <s v="4/17/2023"/>
    <n v="1700"/>
    <n v="4119"/>
    <s v="3/30/2023"/>
    <s v="Complaint"/>
    <s v="Pending"/>
    <s v="12/26/2023"/>
    <n v="1"/>
    <x v="5"/>
    <x v="4"/>
  </r>
  <r>
    <n v="4120"/>
    <s v="Andrew"/>
    <s v="Robinson"/>
    <n v="21"/>
    <x v="2"/>
    <s v="Address_4120"/>
    <x v="20"/>
    <n v="19458798973"/>
    <s v="andrew.robinson@kag.com"/>
    <x v="1"/>
    <n v="1713.02"/>
    <s v="11/29/2000"/>
    <s v="3/21/2023"/>
    <n v="4120"/>
    <n v="45012"/>
    <x v="0"/>
    <n v="4915.95"/>
    <n v="-3202.93"/>
    <x v="28"/>
    <n v="4120"/>
    <n v="23283.81"/>
    <x v="2"/>
    <n v="5.6"/>
    <n v="12"/>
    <s v="9/15/2022"/>
    <x v="2"/>
    <n v="4120"/>
    <x v="1"/>
    <n v="4623.76"/>
    <n v="3046.69"/>
    <n v="152.33000000000001"/>
    <s v="2/26/2023"/>
    <s v="4/21/2023"/>
    <n v="6541"/>
    <n v="4120"/>
    <s v="8/15/2023"/>
    <s v="Suggestion"/>
    <s v="Pending"/>
    <s v="5/27/2023"/>
    <n v="1"/>
    <x v="11"/>
    <x v="2"/>
  </r>
  <r>
    <n v="4121"/>
    <s v="Amanda"/>
    <s v="Sanchez"/>
    <n v="69"/>
    <x v="2"/>
    <s v="Address_4121"/>
    <x v="15"/>
    <n v="19458798974"/>
    <s v="amanda.sanchez@kag.com"/>
    <x v="0"/>
    <n v="3487.14"/>
    <s v="11/28/2003"/>
    <s v="9/29/2023"/>
    <n v="4121"/>
    <n v="45242"/>
    <x v="2"/>
    <n v="1928.08"/>
    <n v="1559.06"/>
    <x v="71"/>
    <n v="4121"/>
    <n v="25018.86"/>
    <x v="0"/>
    <n v="1.32"/>
    <n v="24"/>
    <s v="6/29/2020"/>
    <x v="0"/>
    <n v="4121"/>
    <x v="0"/>
    <n v="8587.49"/>
    <n v="2703.28"/>
    <n v="135.16"/>
    <s v="1/25/2023"/>
    <s v="12/8/2023"/>
    <n v="9305"/>
    <n v="4121"/>
    <s v="6/23/2023"/>
    <s v="Complaint"/>
    <s v="Resolved"/>
    <s v="12/3/2023"/>
    <n v="1"/>
    <x v="4"/>
    <x v="3"/>
  </r>
  <r>
    <n v="4122"/>
    <s v="Kenneth"/>
    <s v="Thomas"/>
    <n v="49"/>
    <x v="1"/>
    <s v="Address_4122"/>
    <x v="11"/>
    <n v="19458798975"/>
    <s v="kenneth.thomas@kag.com"/>
    <x v="0"/>
    <n v="3698.06"/>
    <s v="8/25/2014"/>
    <s v="4/30/2023"/>
    <n v="4122"/>
    <n v="44968"/>
    <x v="0"/>
    <n v="1893.36"/>
    <n v="1804.7"/>
    <x v="54"/>
    <n v="4122"/>
    <n v="27791.84"/>
    <x v="0"/>
    <n v="1.81"/>
    <n v="48"/>
    <s v="3/14/2022"/>
    <x v="0"/>
    <n v="4122"/>
    <x v="1"/>
    <n v="6850.68"/>
    <n v="2534.86"/>
    <n v="126.74"/>
    <s v="10/25/2023"/>
    <s v="11/12/2023"/>
    <n v="7497"/>
    <n v="4122"/>
    <s v="3/19/2023"/>
    <s v="Complaint"/>
    <s v="Resolved"/>
    <s v="9/21/2023"/>
    <n v="-1"/>
    <x v="9"/>
    <x v="1"/>
  </r>
  <r>
    <n v="4123"/>
    <s v="John"/>
    <s v="Gonzalez"/>
    <n v="64"/>
    <x v="2"/>
    <s v="Address_4123"/>
    <x v="7"/>
    <n v="19458798976"/>
    <s v="john.gonzalez@kag.com"/>
    <x v="1"/>
    <n v="7285.66"/>
    <s v="11/26/2009"/>
    <s v="5/14/2023"/>
    <n v="4123"/>
    <n v="45067"/>
    <x v="1"/>
    <n v="4524.24"/>
    <n v="2761.42"/>
    <x v="11"/>
    <n v="4123"/>
    <n v="33836.71"/>
    <x v="0"/>
    <n v="8.02"/>
    <n v="24"/>
    <s v="6/2/2020"/>
    <x v="2"/>
    <n v="4123"/>
    <x v="1"/>
    <n v="2530.25"/>
    <n v="2266.27"/>
    <n v="113.31"/>
    <s v="5/30/2023"/>
    <s v="1/4/2023"/>
    <n v="2371"/>
    <n v="4123"/>
    <s v="4/26/2023"/>
    <s v="Praise"/>
    <s v="Resolved"/>
    <s v="11/6/2023"/>
    <n v="1"/>
    <x v="10"/>
    <x v="3"/>
  </r>
  <r>
    <n v="4124"/>
    <s v="Kenneth"/>
    <s v="Hill"/>
    <n v="23"/>
    <x v="1"/>
    <s v="Address_4124"/>
    <x v="25"/>
    <n v="19458798977"/>
    <s v="kenneth.hill@kag.com"/>
    <x v="0"/>
    <n v="8877.32"/>
    <s v="7/25/2001"/>
    <s v="7/24/2023"/>
    <n v="4124"/>
    <n v="45141"/>
    <x v="2"/>
    <n v="4304.95"/>
    <n v="4572.37"/>
    <x v="67"/>
    <n v="4124"/>
    <n v="33825.949999999997"/>
    <x v="0"/>
    <n v="5.39"/>
    <n v="12"/>
    <s v="8/14/2020"/>
    <x v="1"/>
    <n v="4124"/>
    <x v="1"/>
    <n v="5105.28"/>
    <n v="4454.6400000000003"/>
    <n v="222.73"/>
    <s v="5/18/2023"/>
    <s v="1/14/2023"/>
    <n v="8908"/>
    <n v="4124"/>
    <s v="4/4/2023"/>
    <s v="Complaint"/>
    <s v="Resolved"/>
    <s v="4/6/2023"/>
    <n v="1"/>
    <x v="5"/>
    <x v="2"/>
  </r>
  <r>
    <n v="4125"/>
    <s v="Richard"/>
    <s v="Allen"/>
    <n v="43"/>
    <x v="1"/>
    <s v="Address_4125"/>
    <x v="4"/>
    <n v="19458798978"/>
    <s v="richard.allen@kag.com"/>
    <x v="0"/>
    <n v="1919.57"/>
    <s v="3/12/2002"/>
    <s v="9/22/2023"/>
    <n v="4125"/>
    <n v="45086"/>
    <x v="1"/>
    <n v="1883.45"/>
    <n v="3803.02"/>
    <x v="62"/>
    <n v="4125"/>
    <n v="39483.519999999997"/>
    <x v="1"/>
    <n v="6.5"/>
    <n v="60"/>
    <s v="1/28/2020"/>
    <x v="2"/>
    <n v="4125"/>
    <x v="2"/>
    <n v="1569.88"/>
    <n v="193.17"/>
    <n v="9.66"/>
    <s v="5/28/2023"/>
    <s v="3/18/2023"/>
    <n v="3486"/>
    <n v="4125"/>
    <s v="3/6/2023"/>
    <s v="Complaint"/>
    <s v="Resolved"/>
    <s v="5/4/2023"/>
    <n v="1"/>
    <x v="7"/>
    <x v="0"/>
  </r>
  <r>
    <n v="4126"/>
    <s v="Karen"/>
    <s v="Sanchez"/>
    <n v="23"/>
    <x v="0"/>
    <s v="Address_4126"/>
    <x v="10"/>
    <n v="19458798979"/>
    <s v="karen.sanchez@kag.com"/>
    <x v="0"/>
    <n v="7165.14"/>
    <s v="4/3/2003"/>
    <s v="8/21/2023"/>
    <n v="4126"/>
    <n v="45205"/>
    <x v="1"/>
    <n v="390.72"/>
    <n v="6774.42"/>
    <x v="44"/>
    <n v="4126"/>
    <n v="31230.26"/>
    <x v="0"/>
    <n v="6.52"/>
    <n v="48"/>
    <s v="8/3/2022"/>
    <x v="0"/>
    <n v="4126"/>
    <x v="1"/>
    <n v="4014.38"/>
    <n v="1517.81"/>
    <n v="75.89"/>
    <s v="5/1/2023"/>
    <s v="6/8/2023"/>
    <n v="5544"/>
    <n v="4126"/>
    <s v="11/20/2023"/>
    <s v="Suggestion"/>
    <s v="Pending"/>
    <s v="1/10/2023"/>
    <n v="1"/>
    <x v="8"/>
    <x v="2"/>
  </r>
  <r>
    <n v="4127"/>
    <s v="Paul"/>
    <s v="Mitchell"/>
    <n v="52"/>
    <x v="2"/>
    <s v="Address_4127"/>
    <x v="4"/>
    <n v="19458798980"/>
    <s v="paul.mitchell@kag.com"/>
    <x v="0"/>
    <n v="9105.26"/>
    <s v="12/17/2022"/>
    <s v="1/28/2023"/>
    <n v="4127"/>
    <n v="45097"/>
    <x v="2"/>
    <n v="2910.31"/>
    <n v="12015.57"/>
    <x v="39"/>
    <n v="4127"/>
    <n v="44249.07"/>
    <x v="0"/>
    <n v="4.42"/>
    <n v="24"/>
    <s v="3/9/2020"/>
    <x v="2"/>
    <n v="4127"/>
    <x v="0"/>
    <n v="2862.84"/>
    <n v="3545.13"/>
    <n v="177.26"/>
    <s v="1/11/2023"/>
    <s v="2/8/2023"/>
    <n v="1057"/>
    <n v="4127"/>
    <s v="8/25/2023"/>
    <s v="Suggestion"/>
    <s v="Pending"/>
    <s v="11/17/2023"/>
    <n v="1"/>
    <x v="7"/>
    <x v="1"/>
  </r>
  <r>
    <n v="4128"/>
    <s v="Richard"/>
    <s v="Smith"/>
    <n v="58"/>
    <x v="1"/>
    <s v="Address_4128"/>
    <x v="34"/>
    <n v="19458798981"/>
    <s v="richard.smith@kag.com"/>
    <x v="1"/>
    <n v="1300.83"/>
    <s v="10/10/2022"/>
    <s v="10/28/2023"/>
    <n v="4128"/>
    <n v="45086"/>
    <x v="0"/>
    <n v="1350.81"/>
    <n v="2651.64"/>
    <x v="27"/>
    <n v="4128"/>
    <n v="35752.57"/>
    <x v="0"/>
    <n v="1.26"/>
    <n v="24"/>
    <s v="9/15/2022"/>
    <x v="0"/>
    <n v="4128"/>
    <x v="2"/>
    <n v="8392.7099999999991"/>
    <n v="4380.84"/>
    <n v="219.04"/>
    <s v="11/29/2023"/>
    <s v="10/2/2023"/>
    <n v="1869"/>
    <n v="4128"/>
    <s v="5/13/2023"/>
    <s v="Praise"/>
    <s v="Resolved"/>
    <s v="8/26/2023"/>
    <n v="1"/>
    <x v="7"/>
    <x v="1"/>
  </r>
  <r>
    <n v="4129"/>
    <s v="Margaret"/>
    <s v="Carter"/>
    <n v="60"/>
    <x v="0"/>
    <s v="Address_4129"/>
    <x v="16"/>
    <n v="19458798982"/>
    <s v="margaret.carter@kag.com"/>
    <x v="1"/>
    <n v="6387.09"/>
    <s v="10/30/2011"/>
    <s v="2/27/2023"/>
    <n v="4129"/>
    <n v="45166"/>
    <x v="1"/>
    <n v="4543.8900000000003"/>
    <n v="10930.98"/>
    <x v="81"/>
    <n v="4129"/>
    <n v="46518.68"/>
    <x v="1"/>
    <n v="8.08"/>
    <n v="60"/>
    <s v="8/3/2020"/>
    <x v="1"/>
    <n v="4129"/>
    <x v="0"/>
    <n v="7636.27"/>
    <n v="4841.8"/>
    <n v="242.09"/>
    <s v="10/17/2023"/>
    <s v="10/8/2023"/>
    <n v="2241"/>
    <n v="4129"/>
    <s v="7/21/2023"/>
    <s v="Praise"/>
    <s v="Pending"/>
    <s v="2/10/2023"/>
    <n v="1"/>
    <x v="5"/>
    <x v="1"/>
  </r>
  <r>
    <n v="4130"/>
    <s v="Donald"/>
    <s v="Nguyen"/>
    <n v="22"/>
    <x v="0"/>
    <s v="Address_4130"/>
    <x v="39"/>
    <n v="19458798983"/>
    <s v="donald.nguyen@kag.com"/>
    <x v="1"/>
    <n v="2103.6"/>
    <s v="1/7/2009"/>
    <s v="1/29/2023"/>
    <n v="4130"/>
    <n v="45284"/>
    <x v="0"/>
    <n v="4032.53"/>
    <n v="6136.13"/>
    <x v="59"/>
    <n v="4130"/>
    <n v="37771.4"/>
    <x v="1"/>
    <n v="5.22"/>
    <n v="12"/>
    <s v="3/3/2022"/>
    <x v="1"/>
    <n v="4130"/>
    <x v="0"/>
    <n v="1549.71"/>
    <n v="4756.9799999999996"/>
    <n v="237.85"/>
    <s v="10/10/2023"/>
    <s v="6/5/2023"/>
    <n v="1361"/>
    <n v="4130"/>
    <s v="3/20/2023"/>
    <s v="Complaint"/>
    <s v="Resolved"/>
    <s v="4/30/2023"/>
    <n v="1"/>
    <x v="0"/>
    <x v="2"/>
  </r>
  <r>
    <n v="4131"/>
    <s v="Mary"/>
    <s v="Johnson"/>
    <n v="31"/>
    <x v="2"/>
    <s v="Address_4131"/>
    <x v="2"/>
    <n v="19458798984"/>
    <s v="mary.johnson@kag.com"/>
    <x v="1"/>
    <n v="4467.3"/>
    <s v="2/24/2007"/>
    <s v="12/17/2023"/>
    <n v="4131"/>
    <n v="45082"/>
    <x v="1"/>
    <n v="4505.8599999999997"/>
    <n v="8973.16"/>
    <x v="9"/>
    <n v="4131"/>
    <n v="37196.51"/>
    <x v="1"/>
    <n v="2.25"/>
    <n v="36"/>
    <s v="6/11/2021"/>
    <x v="1"/>
    <n v="4131"/>
    <x v="0"/>
    <n v="5841.49"/>
    <n v="1879.72"/>
    <n v="93.99"/>
    <s v="11/6/2023"/>
    <s v="3/18/2023"/>
    <n v="852"/>
    <n v="4131"/>
    <s v="6/15/2023"/>
    <s v="Praise"/>
    <s v="Resolved"/>
    <s v="3/4/2023"/>
    <n v="1"/>
    <x v="7"/>
    <x v="4"/>
  </r>
  <r>
    <n v="4132"/>
    <s v="Jessica"/>
    <s v="Carter"/>
    <n v="19"/>
    <x v="2"/>
    <s v="Address_4132"/>
    <x v="8"/>
    <n v="19458798985"/>
    <s v="jessica.carter@kag.com"/>
    <x v="0"/>
    <n v="1355.41"/>
    <s v="9/25/2012"/>
    <s v="11/9/2023"/>
    <n v="4132"/>
    <n v="45158"/>
    <x v="2"/>
    <n v="413.76"/>
    <n v="941.65"/>
    <x v="80"/>
    <n v="4132"/>
    <n v="43159.46"/>
    <x v="0"/>
    <n v="1.19"/>
    <n v="36"/>
    <s v="9/27/2021"/>
    <x v="1"/>
    <n v="4132"/>
    <x v="1"/>
    <n v="7533.71"/>
    <n v="4378.75"/>
    <n v="218.94"/>
    <s v="8/6/2023"/>
    <s v="1/24/2023"/>
    <n v="4733"/>
    <n v="4132"/>
    <s v="3/3/2023"/>
    <s v="Praise"/>
    <s v="Pending"/>
    <s v="10/9/2023"/>
    <n v="1"/>
    <x v="5"/>
    <x v="2"/>
  </r>
  <r>
    <n v="4133"/>
    <s v="David"/>
    <s v="Garcia"/>
    <n v="68"/>
    <x v="0"/>
    <s v="Address_4133"/>
    <x v="29"/>
    <n v="19458798986"/>
    <s v="david.garcia@kag.com"/>
    <x v="0"/>
    <n v="6867.83"/>
    <s v="8/21/2011"/>
    <s v="2/2/2023"/>
    <n v="4133"/>
    <n v="45148"/>
    <x v="2"/>
    <n v="4324.42"/>
    <n v="2543.41"/>
    <x v="22"/>
    <n v="4133"/>
    <n v="33134.699999999997"/>
    <x v="1"/>
    <n v="1.1599999999999999"/>
    <n v="36"/>
    <s v="11/24/2021"/>
    <x v="1"/>
    <n v="4133"/>
    <x v="2"/>
    <n v="6609.39"/>
    <n v="2741.96"/>
    <n v="137.1"/>
    <s v="5/25/2023"/>
    <s v="2/9/2023"/>
    <n v="6428"/>
    <n v="4133"/>
    <s v="11/13/2023"/>
    <s v="Praise"/>
    <s v="Pending"/>
    <s v="8/4/2023"/>
    <n v="1"/>
    <x v="5"/>
    <x v="3"/>
  </r>
  <r>
    <n v="4134"/>
    <s v="David"/>
    <s v="Rivera"/>
    <n v="57"/>
    <x v="1"/>
    <s v="Address_4134"/>
    <x v="0"/>
    <n v="19458798987"/>
    <s v="david.rivera@kag.com"/>
    <x v="1"/>
    <n v="4073.62"/>
    <s v="3/21/2010"/>
    <s v="4/18/2023"/>
    <n v="4134"/>
    <n v="45263"/>
    <x v="2"/>
    <n v="2969.5"/>
    <n v="1104.1199999999999"/>
    <x v="26"/>
    <n v="4134"/>
    <n v="9799.19"/>
    <x v="1"/>
    <n v="1.3"/>
    <n v="48"/>
    <s v="10/11/2022"/>
    <x v="2"/>
    <n v="4134"/>
    <x v="1"/>
    <n v="1485.81"/>
    <n v="1857"/>
    <n v="92.85"/>
    <s v="4/19/2023"/>
    <s v="1/15/2023"/>
    <n v="9406"/>
    <n v="4134"/>
    <s v="3/11/2023"/>
    <s v="Complaint"/>
    <s v="Pending"/>
    <s v="6/28/2023"/>
    <n v="1"/>
    <x v="0"/>
    <x v="1"/>
  </r>
  <r>
    <n v="4135"/>
    <s v="Donna"/>
    <s v="Roberts"/>
    <n v="30"/>
    <x v="2"/>
    <s v="Address_4135"/>
    <x v="15"/>
    <n v="19458798988"/>
    <s v="donna.roberts@kag.com"/>
    <x v="0"/>
    <n v="5715.8"/>
    <s v="11/8/2016"/>
    <s v="9/29/2023"/>
    <n v="4135"/>
    <n v="45096"/>
    <x v="0"/>
    <n v="1084.98"/>
    <n v="6800.78"/>
    <x v="23"/>
    <n v="4135"/>
    <n v="5065.45"/>
    <x v="0"/>
    <n v="2.4"/>
    <n v="36"/>
    <s v="10/15/2022"/>
    <x v="0"/>
    <n v="4135"/>
    <x v="0"/>
    <n v="2776.2"/>
    <n v="4532.7700000000004"/>
    <n v="226.64"/>
    <s v="1/21/2023"/>
    <s v="12/7/2023"/>
    <n v="9695"/>
    <n v="4135"/>
    <s v="9/4/2023"/>
    <s v="Complaint"/>
    <s v="Resolved"/>
    <s v="12/6/2023"/>
    <n v="-1"/>
    <x v="7"/>
    <x v="4"/>
  </r>
  <r>
    <n v="4136"/>
    <s v="William"/>
    <s v="Nguyen"/>
    <n v="68"/>
    <x v="0"/>
    <s v="Address_4136"/>
    <x v="21"/>
    <n v="19458798989"/>
    <s v="william.nguyen@kag.com"/>
    <x v="0"/>
    <n v="5283.07"/>
    <s v="9/18/2006"/>
    <s v="12/11/2023"/>
    <n v="4136"/>
    <n v="45211"/>
    <x v="1"/>
    <n v="1513.3"/>
    <n v="6796.37"/>
    <x v="7"/>
    <n v="4136"/>
    <n v="16475.48"/>
    <x v="1"/>
    <n v="3.08"/>
    <n v="36"/>
    <s v="1/29/2022"/>
    <x v="1"/>
    <n v="4136"/>
    <x v="1"/>
    <n v="4459.4399999999996"/>
    <n v="3038.8"/>
    <n v="151.94"/>
    <s v="1/16/2023"/>
    <s v="2/23/2023"/>
    <n v="547"/>
    <n v="4136"/>
    <s v="3/27/2023"/>
    <s v="Praise"/>
    <s v="Pending"/>
    <s v="8/7/2023"/>
    <n v="1"/>
    <x v="8"/>
    <x v="3"/>
  </r>
  <r>
    <n v="4137"/>
    <s v="Lisa"/>
    <s v="Adams"/>
    <n v="22"/>
    <x v="0"/>
    <s v="Address_4137"/>
    <x v="13"/>
    <n v="19458798990"/>
    <s v="lisa.adams@kag.com"/>
    <x v="1"/>
    <n v="6970.45"/>
    <s v="3/20/2002"/>
    <s v="7/10/2023"/>
    <n v="4137"/>
    <n v="45169"/>
    <x v="2"/>
    <n v="2288.61"/>
    <n v="9259.06"/>
    <x v="43"/>
    <n v="4137"/>
    <n v="40905.300000000003"/>
    <x v="1"/>
    <n v="3.22"/>
    <n v="60"/>
    <s v="5/30/2021"/>
    <x v="1"/>
    <n v="4137"/>
    <x v="1"/>
    <n v="2151.9499999999998"/>
    <n v="3846.49"/>
    <n v="192.32"/>
    <s v="11/4/2023"/>
    <s v="3/29/2023"/>
    <n v="6092"/>
    <n v="4137"/>
    <s v="12/5/2023"/>
    <s v="Praise"/>
    <s v="Pending"/>
    <s v="2/6/2023"/>
    <n v="1"/>
    <x v="5"/>
    <x v="2"/>
  </r>
  <r>
    <n v="4138"/>
    <s v="Steven"/>
    <s v="White"/>
    <n v="64"/>
    <x v="1"/>
    <s v="Address_4138"/>
    <x v="2"/>
    <n v="19458798991"/>
    <s v="steven.white@kag.com"/>
    <x v="1"/>
    <n v="8966.23"/>
    <s v="3/9/2019"/>
    <s v="3/22/2023"/>
    <n v="4138"/>
    <n v="45284"/>
    <x v="1"/>
    <n v="3141.94"/>
    <n v="12108.17"/>
    <x v="96"/>
    <n v="4138"/>
    <n v="2063.6799999999998"/>
    <x v="1"/>
    <n v="6.69"/>
    <n v="36"/>
    <s v="9/15/2022"/>
    <x v="0"/>
    <n v="4138"/>
    <x v="2"/>
    <n v="2318.19"/>
    <n v="1258.4000000000001"/>
    <n v="62.92"/>
    <s v="6/2/2023"/>
    <s v="3/20/2023"/>
    <n v="2508"/>
    <n v="4138"/>
    <s v="1/23/2023"/>
    <s v="Suggestion"/>
    <s v="Pending"/>
    <s v="12/16/2023"/>
    <n v="1"/>
    <x v="0"/>
    <x v="3"/>
  </r>
  <r>
    <n v="4139"/>
    <s v="Margaret"/>
    <s v="Moore"/>
    <n v="53"/>
    <x v="1"/>
    <s v="Address_4139"/>
    <x v="32"/>
    <n v="19458798992"/>
    <s v="margaret.moore@kag.com"/>
    <x v="1"/>
    <n v="2869.52"/>
    <s v="1/17/2012"/>
    <s v="3/23/2023"/>
    <n v="4139"/>
    <n v="45088"/>
    <x v="1"/>
    <n v="1171.31"/>
    <n v="4040.83"/>
    <x v="38"/>
    <n v="4139"/>
    <n v="8351.94"/>
    <x v="0"/>
    <n v="3.17"/>
    <n v="24"/>
    <s v="6/23/2022"/>
    <x v="2"/>
    <n v="4139"/>
    <x v="0"/>
    <n v="4476.8900000000003"/>
    <n v="1979.14"/>
    <n v="98.96"/>
    <s v="6/2/2023"/>
    <s v="1/5/2023"/>
    <n v="4994"/>
    <n v="4139"/>
    <s v="3/31/2023"/>
    <s v="Complaint"/>
    <s v="Pending"/>
    <s v="7/25/2023"/>
    <n v="1"/>
    <x v="7"/>
    <x v="1"/>
  </r>
  <r>
    <n v="4140"/>
    <s v="Brian"/>
    <s v="Clark"/>
    <n v="53"/>
    <x v="0"/>
    <s v="Address_4140"/>
    <x v="27"/>
    <n v="19458798993"/>
    <s v="brian.clark@kag.com"/>
    <x v="0"/>
    <n v="5992.15"/>
    <s v="8/7/2000"/>
    <s v="4/6/2023"/>
    <n v="4140"/>
    <n v="45040"/>
    <x v="2"/>
    <n v="1043.1400000000001"/>
    <n v="7035.29"/>
    <x v="97"/>
    <n v="4140"/>
    <n v="6199.67"/>
    <x v="1"/>
    <n v="7.07"/>
    <n v="60"/>
    <s v="9/22/2020"/>
    <x v="0"/>
    <n v="4140"/>
    <x v="0"/>
    <n v="5415.27"/>
    <n v="243.47"/>
    <n v="12.17"/>
    <s v="6/7/2023"/>
    <s v="2/8/2023"/>
    <n v="1584"/>
    <n v="4140"/>
    <s v="3/28/2023"/>
    <s v="Praise"/>
    <s v="Pending"/>
    <s v="7/21/2023"/>
    <n v="1"/>
    <x v="1"/>
    <x v="1"/>
  </r>
  <r>
    <n v="4141"/>
    <s v="Daniel"/>
    <s v="Green"/>
    <n v="67"/>
    <x v="1"/>
    <s v="Address_4141"/>
    <x v="8"/>
    <n v="19458798994"/>
    <s v="daniel.green@kag.com"/>
    <x v="0"/>
    <n v="5780.29"/>
    <s v="5/3/2021"/>
    <s v="5/26/2023"/>
    <n v="4141"/>
    <n v="45194"/>
    <x v="1"/>
    <n v="4461.88"/>
    <n v="10242.17"/>
    <x v="57"/>
    <n v="4141"/>
    <n v="2821.57"/>
    <x v="2"/>
    <n v="8.41"/>
    <n v="24"/>
    <s v="9/23/2021"/>
    <x v="2"/>
    <n v="4141"/>
    <x v="0"/>
    <n v="1601.8"/>
    <n v="635.72"/>
    <n v="31.79"/>
    <s v="5/4/2023"/>
    <s v="4/19/2023"/>
    <n v="3769"/>
    <n v="4141"/>
    <s v="5/24/2023"/>
    <s v="Praise"/>
    <s v="Resolved"/>
    <s v="4/20/2023"/>
    <n v="1"/>
    <x v="6"/>
    <x v="3"/>
  </r>
  <r>
    <n v="4142"/>
    <s v="Brian"/>
    <s v="Davis"/>
    <n v="36"/>
    <x v="2"/>
    <s v="Address_4142"/>
    <x v="5"/>
    <n v="19458798995"/>
    <s v="brian.davis@kag.com"/>
    <x v="0"/>
    <n v="3219.94"/>
    <s v="9/26/2016"/>
    <s v="2/26/2023"/>
    <n v="4142"/>
    <n v="45017"/>
    <x v="1"/>
    <n v="4227.66"/>
    <n v="7447.6"/>
    <x v="48"/>
    <n v="4142"/>
    <n v="40703.910000000003"/>
    <x v="1"/>
    <n v="4.46"/>
    <n v="48"/>
    <s v="8/28/2020"/>
    <x v="0"/>
    <n v="4142"/>
    <x v="1"/>
    <n v="7566.85"/>
    <n v="3247.51"/>
    <n v="162.38"/>
    <s v="2/11/2023"/>
    <s v="7/10/2023"/>
    <n v="7645"/>
    <n v="4142"/>
    <s v="12/14/2023"/>
    <s v="Complaint"/>
    <s v="Pending"/>
    <s v="6/27/2023"/>
    <n v="1"/>
    <x v="1"/>
    <x v="0"/>
  </r>
  <r>
    <n v="4143"/>
    <s v="Brian"/>
    <s v="Ramirez"/>
    <n v="37"/>
    <x v="0"/>
    <s v="Address_4143"/>
    <x v="13"/>
    <n v="19458798996"/>
    <s v="brian.ramirez@kag.com"/>
    <x v="0"/>
    <n v="5045.8999999999996"/>
    <s v="9/8/2008"/>
    <s v="8/6/2023"/>
    <n v="4143"/>
    <n v="45222"/>
    <x v="2"/>
    <n v="3836.22"/>
    <n v="1209.68"/>
    <x v="39"/>
    <n v="4143"/>
    <n v="14699.71"/>
    <x v="0"/>
    <n v="7.47"/>
    <n v="60"/>
    <s v="2/6/2021"/>
    <x v="2"/>
    <n v="4143"/>
    <x v="1"/>
    <n v="5887.33"/>
    <n v="1109"/>
    <n v="55.45"/>
    <s v="2/7/2023"/>
    <s v="7/19/2023"/>
    <n v="250"/>
    <n v="4143"/>
    <s v="9/21/2023"/>
    <s v="Praise"/>
    <s v="Resolved"/>
    <s v="3/29/2023"/>
    <n v="1"/>
    <x v="8"/>
    <x v="0"/>
  </r>
  <r>
    <n v="4144"/>
    <s v="Kimberly"/>
    <s v="Martinez"/>
    <n v="39"/>
    <x v="1"/>
    <s v="Address_4144"/>
    <x v="6"/>
    <n v="19458798997"/>
    <s v="kimberly.martinez@kag.com"/>
    <x v="0"/>
    <n v="500.49"/>
    <s v="10/12/2007"/>
    <s v="8/30/2023"/>
    <n v="4144"/>
    <n v="45283"/>
    <x v="1"/>
    <n v="3806.84"/>
    <n v="-3306.35"/>
    <x v="28"/>
    <n v="4144"/>
    <n v="36717.379999999997"/>
    <x v="2"/>
    <n v="1.94"/>
    <n v="24"/>
    <s v="3/22/2022"/>
    <x v="1"/>
    <n v="4144"/>
    <x v="2"/>
    <n v="9650.7000000000007"/>
    <n v="2077.89"/>
    <n v="103.89"/>
    <s v="5/24/2023"/>
    <s v="3/17/2023"/>
    <n v="300"/>
    <n v="4144"/>
    <s v="8/17/2023"/>
    <s v="Praise"/>
    <s v="Pending"/>
    <s v="9/21/2023"/>
    <n v="1"/>
    <x v="0"/>
    <x v="0"/>
  </r>
  <r>
    <n v="4145"/>
    <s v="David"/>
    <s v="Taylor"/>
    <n v="48"/>
    <x v="1"/>
    <s v="Address_4145"/>
    <x v="21"/>
    <n v="19458798998"/>
    <s v="david.taylor@kag.com"/>
    <x v="0"/>
    <n v="4326.6400000000003"/>
    <s v="1/26/2013"/>
    <s v="10/11/2023"/>
    <n v="4145"/>
    <n v="45234"/>
    <x v="2"/>
    <n v="3832.21"/>
    <n v="8158.85"/>
    <x v="53"/>
    <n v="4145"/>
    <n v="7953.69"/>
    <x v="2"/>
    <n v="3.95"/>
    <n v="24"/>
    <s v="3/12/2022"/>
    <x v="2"/>
    <n v="4145"/>
    <x v="2"/>
    <n v="3525.28"/>
    <n v="2061.46"/>
    <n v="103.07"/>
    <s v="8/8/2023"/>
    <s v="3/19/2023"/>
    <n v="1905"/>
    <n v="4145"/>
    <s v="4/9/2023"/>
    <s v="Complaint"/>
    <s v="Pending"/>
    <s v="2/10/2023"/>
    <n v="1"/>
    <x v="4"/>
    <x v="1"/>
  </r>
  <r>
    <n v="4146"/>
    <s v="Nancy"/>
    <s v="Lewis"/>
    <n v="58"/>
    <x v="1"/>
    <s v="Address_4146"/>
    <x v="10"/>
    <n v="19458798999"/>
    <s v="nancy.lewis@kag.com"/>
    <x v="1"/>
    <n v="2778.22"/>
    <s v="3/18/2014"/>
    <s v="6/17/2023"/>
    <n v="4146"/>
    <n v="45244"/>
    <x v="0"/>
    <n v="4621.26"/>
    <n v="7399.48"/>
    <x v="18"/>
    <n v="4146"/>
    <n v="21037.75"/>
    <x v="0"/>
    <n v="7.14"/>
    <n v="12"/>
    <s v="3/31/2022"/>
    <x v="2"/>
    <n v="4146"/>
    <x v="0"/>
    <n v="3346.86"/>
    <n v="3838.27"/>
    <n v="191.91"/>
    <s v="12/13/2023"/>
    <s v="5/28/2023"/>
    <n v="4852"/>
    <n v="4146"/>
    <s v="6/22/2023"/>
    <s v="Suggestion"/>
    <s v="Resolved"/>
    <s v="8/19/2023"/>
    <n v="1"/>
    <x v="4"/>
    <x v="1"/>
  </r>
  <r>
    <n v="4147"/>
    <s v="Linda"/>
    <s v="Garcia"/>
    <n v="64"/>
    <x v="1"/>
    <s v="Address_4147"/>
    <x v="22"/>
    <n v="19458799000"/>
    <s v="linda.garcia@kag.com"/>
    <x v="1"/>
    <n v="8653.36"/>
    <s v="6/5/2005"/>
    <s v="5/16/2023"/>
    <n v="4147"/>
    <n v="45251"/>
    <x v="1"/>
    <n v="4220.16"/>
    <n v="12873.52"/>
    <x v="63"/>
    <n v="4147"/>
    <n v="6706.81"/>
    <x v="1"/>
    <n v="9.39"/>
    <n v="12"/>
    <s v="2/9/2022"/>
    <x v="0"/>
    <n v="4147"/>
    <x v="1"/>
    <n v="4053.77"/>
    <n v="2835.1"/>
    <n v="141.76"/>
    <s v="11/19/2023"/>
    <s v="4/2/2023"/>
    <n v="3533"/>
    <n v="4147"/>
    <s v="11/12/2023"/>
    <s v="Praise"/>
    <s v="Pending"/>
    <s v="8/29/2023"/>
    <n v="1"/>
    <x v="4"/>
    <x v="3"/>
  </r>
  <r>
    <n v="4148"/>
    <s v="John"/>
    <s v="Wilson"/>
    <n v="61"/>
    <x v="0"/>
    <s v="Address_4148"/>
    <x v="35"/>
    <n v="19458799001"/>
    <s v="john.wilson@kag.com"/>
    <x v="1"/>
    <n v="3642.14"/>
    <s v="8/8/2007"/>
    <s v="5/21/2023"/>
    <n v="4148"/>
    <n v="45243"/>
    <x v="2"/>
    <n v="1948.99"/>
    <n v="1693.15"/>
    <x v="16"/>
    <n v="4148"/>
    <n v="1121.54"/>
    <x v="0"/>
    <n v="6.54"/>
    <n v="12"/>
    <s v="8/21/2021"/>
    <x v="1"/>
    <n v="4148"/>
    <x v="1"/>
    <n v="5896.52"/>
    <n v="3387.15"/>
    <n v="169.36"/>
    <s v="12/18/2023"/>
    <s v="6/26/2023"/>
    <n v="8213"/>
    <n v="4148"/>
    <s v="4/8/2023"/>
    <s v="Suggestion"/>
    <s v="Pending"/>
    <s v="1/26/2023"/>
    <n v="1"/>
    <x v="4"/>
    <x v="3"/>
  </r>
  <r>
    <n v="4149"/>
    <s v="Margaret"/>
    <s v="Perez"/>
    <n v="21"/>
    <x v="1"/>
    <s v="Address_4149"/>
    <x v="0"/>
    <n v="19458799002"/>
    <s v="margaret.perez@kag.com"/>
    <x v="1"/>
    <n v="2002.88"/>
    <s v="11/17/2018"/>
    <s v="6/21/2023"/>
    <n v="4149"/>
    <n v="45266"/>
    <x v="0"/>
    <n v="2361.8000000000002"/>
    <n v="4364.68"/>
    <x v="18"/>
    <n v="4149"/>
    <n v="31044.95"/>
    <x v="0"/>
    <n v="4.2699999999999996"/>
    <n v="12"/>
    <s v="8/26/2020"/>
    <x v="2"/>
    <n v="4149"/>
    <x v="0"/>
    <n v="3748.79"/>
    <n v="608.77"/>
    <n v="30.44"/>
    <s v="5/13/2023"/>
    <s v="3/31/2023"/>
    <n v="7488"/>
    <n v="4149"/>
    <s v="11/19/2023"/>
    <s v="Suggestion"/>
    <s v="Pending"/>
    <s v="3/13/2023"/>
    <n v="1"/>
    <x v="0"/>
    <x v="2"/>
  </r>
  <r>
    <n v="4150"/>
    <s v="Karen"/>
    <s v="Garcia"/>
    <n v="20"/>
    <x v="2"/>
    <s v="Address_4150"/>
    <x v="18"/>
    <n v="19458799003"/>
    <s v="karen.garcia@kag.com"/>
    <x v="0"/>
    <n v="5343.75"/>
    <s v="3/27/2003"/>
    <s v="2/16/2023"/>
    <n v="4150"/>
    <n v="45228"/>
    <x v="1"/>
    <n v="3026.77"/>
    <n v="8370.52"/>
    <x v="38"/>
    <n v="4150"/>
    <n v="24568.11"/>
    <x v="0"/>
    <n v="3.82"/>
    <n v="36"/>
    <s v="7/30/2022"/>
    <x v="0"/>
    <n v="4150"/>
    <x v="2"/>
    <n v="3731.71"/>
    <n v="3033.61"/>
    <n v="151.68"/>
    <s v="10/30/2023"/>
    <s v="1/18/2023"/>
    <n v="6973"/>
    <n v="4150"/>
    <s v="10/17/2023"/>
    <s v="Suggestion"/>
    <s v="Pending"/>
    <s v="5/16/2023"/>
    <n v="1"/>
    <x v="8"/>
    <x v="2"/>
  </r>
  <r>
    <n v="4151"/>
    <s v="Michael"/>
    <s v="Sanchez"/>
    <n v="54"/>
    <x v="2"/>
    <s v="Address_4151"/>
    <x v="20"/>
    <n v="19458799004"/>
    <s v="michael.sanchez@kag.com"/>
    <x v="1"/>
    <n v="8128.55"/>
    <s v="9/22/2012"/>
    <s v="1/10/2023"/>
    <n v="4151"/>
    <n v="45159"/>
    <x v="2"/>
    <n v="2383.2399999999998"/>
    <n v="5745.31"/>
    <x v="78"/>
    <n v="4151"/>
    <n v="21415.18"/>
    <x v="2"/>
    <n v="4.5199999999999996"/>
    <n v="48"/>
    <s v="1/15/2020"/>
    <x v="0"/>
    <n v="4151"/>
    <x v="2"/>
    <n v="8735.59"/>
    <n v="3091.23"/>
    <n v="154.56"/>
    <s v="8/22/2023"/>
    <s v="1/23/2023"/>
    <n v="2611"/>
    <n v="4151"/>
    <s v="1/21/2023"/>
    <s v="Praise"/>
    <s v="Pending"/>
    <s v="7/13/2023"/>
    <n v="1"/>
    <x v="5"/>
    <x v="1"/>
  </r>
  <r>
    <n v="4152"/>
    <s v="Betty"/>
    <s v="Hill"/>
    <n v="42"/>
    <x v="0"/>
    <s v="Address_4152"/>
    <x v="8"/>
    <n v="19458799005"/>
    <s v="betty.hill@kag.com"/>
    <x v="1"/>
    <n v="3605.05"/>
    <s v="3/2/2022"/>
    <s v="10/24/2023"/>
    <n v="4152"/>
    <n v="44998"/>
    <x v="1"/>
    <n v="1491.72"/>
    <n v="5096.7700000000004"/>
    <x v="49"/>
    <n v="4152"/>
    <n v="4854.32"/>
    <x v="1"/>
    <n v="6.88"/>
    <n v="36"/>
    <s v="5/2/2020"/>
    <x v="0"/>
    <n v="4152"/>
    <x v="2"/>
    <n v="1874.42"/>
    <n v="2665.4"/>
    <n v="133.27000000000001"/>
    <s v="12/5/2023"/>
    <s v="4/16/2023"/>
    <n v="3670"/>
    <n v="4152"/>
    <s v="10/23/2023"/>
    <s v="Suggestion"/>
    <s v="Resolved"/>
    <s v="7/13/2023"/>
    <n v="1"/>
    <x v="11"/>
    <x v="0"/>
  </r>
  <r>
    <n v="4153"/>
    <s v="Jennifer"/>
    <s v="Lopez"/>
    <n v="66"/>
    <x v="0"/>
    <s v="Address_4153"/>
    <x v="11"/>
    <n v="19458799006"/>
    <s v="jennifer.lopez@kag.com"/>
    <x v="1"/>
    <n v="8483.6200000000008"/>
    <s v="9/28/2005"/>
    <s v="7/14/2023"/>
    <n v="4153"/>
    <n v="45033"/>
    <x v="0"/>
    <n v="4307.1400000000003"/>
    <n v="4176.4799999999996"/>
    <x v="28"/>
    <n v="4153"/>
    <n v="29822.04"/>
    <x v="0"/>
    <n v="3.94"/>
    <n v="48"/>
    <s v="1/18/2021"/>
    <x v="0"/>
    <n v="4153"/>
    <x v="1"/>
    <n v="5498.36"/>
    <n v="505.91"/>
    <n v="25.3"/>
    <s v="1/20/2023"/>
    <s v="2/12/2023"/>
    <n v="8729"/>
    <n v="4153"/>
    <s v="4/9/2023"/>
    <s v="Praise"/>
    <s v="Pending"/>
    <s v="4/23/2023"/>
    <n v="1"/>
    <x v="1"/>
    <x v="3"/>
  </r>
  <r>
    <n v="4154"/>
    <s v="Amanda"/>
    <s v="Wright"/>
    <n v="54"/>
    <x v="2"/>
    <s v="Address_4154"/>
    <x v="36"/>
    <n v="19458799007"/>
    <s v="amanda.wright@kag.com"/>
    <x v="1"/>
    <n v="3328.68"/>
    <s v="4/1/2022"/>
    <s v="11/26/2023"/>
    <n v="4154"/>
    <n v="44976"/>
    <x v="1"/>
    <n v="4019.21"/>
    <n v="-690.53"/>
    <x v="9"/>
    <n v="4154"/>
    <n v="39220.050000000003"/>
    <x v="1"/>
    <n v="5.23"/>
    <n v="60"/>
    <s v="9/19/2020"/>
    <x v="1"/>
    <n v="4154"/>
    <x v="1"/>
    <n v="7787.87"/>
    <n v="3856.71"/>
    <n v="192.84"/>
    <s v="1/19/2023"/>
    <s v="11/12/2023"/>
    <n v="9300"/>
    <n v="4154"/>
    <s v="8/22/2023"/>
    <s v="Complaint"/>
    <s v="Resolved"/>
    <s v="9/2/2023"/>
    <n v="1"/>
    <x v="9"/>
    <x v="1"/>
  </r>
  <r>
    <n v="4155"/>
    <s v="Amanda"/>
    <s v="Wilson"/>
    <n v="21"/>
    <x v="2"/>
    <s v="Address_4155"/>
    <x v="19"/>
    <n v="19458799008"/>
    <s v="amanda.wilson@kag.com"/>
    <x v="0"/>
    <n v="7382.42"/>
    <s v="5/19/2019"/>
    <s v="1/15/2023"/>
    <n v="4155"/>
    <n v="45287"/>
    <x v="2"/>
    <n v="1955.4"/>
    <n v="5427.02"/>
    <x v="97"/>
    <n v="4155"/>
    <n v="4294.9799999999996"/>
    <x v="2"/>
    <n v="7.83"/>
    <n v="48"/>
    <s v="10/17/2020"/>
    <x v="0"/>
    <n v="4155"/>
    <x v="0"/>
    <n v="9611.36"/>
    <n v="2722.73"/>
    <n v="136.13999999999999"/>
    <s v="3/17/2023"/>
    <s v="4/26/2023"/>
    <n v="7748"/>
    <n v="4155"/>
    <s v="6/2/2023"/>
    <s v="Praise"/>
    <s v="Pending"/>
    <s v="3/29/2023"/>
    <n v="1"/>
    <x v="0"/>
    <x v="2"/>
  </r>
  <r>
    <n v="4156"/>
    <s v="Charles"/>
    <s v="Perez"/>
    <n v="56"/>
    <x v="0"/>
    <s v="Address_4156"/>
    <x v="0"/>
    <n v="19458799009"/>
    <s v="charles.perez@kag.com"/>
    <x v="1"/>
    <n v="1240.99"/>
    <s v="12/2/2017"/>
    <s v="8/4/2023"/>
    <n v="4156"/>
    <n v="44928"/>
    <x v="1"/>
    <n v="582.19000000000005"/>
    <n v="658.8"/>
    <x v="17"/>
    <n v="4156"/>
    <n v="21259.46"/>
    <x v="1"/>
    <n v="3.14"/>
    <n v="36"/>
    <s v="10/22/2022"/>
    <x v="2"/>
    <n v="4156"/>
    <x v="2"/>
    <n v="8935.2000000000007"/>
    <n v="2710.64"/>
    <n v="135.53"/>
    <s v="1/23/2023"/>
    <s v="12/8/2023"/>
    <n v="5995"/>
    <n v="4156"/>
    <s v="4/29/2023"/>
    <s v="Suggestion"/>
    <s v="Pending"/>
    <s v="9/21/2023"/>
    <n v="1"/>
    <x v="3"/>
    <x v="1"/>
  </r>
  <r>
    <n v="4157"/>
    <s v="Betty"/>
    <s v="Thompson"/>
    <n v="24"/>
    <x v="2"/>
    <s v="Address_4157"/>
    <x v="13"/>
    <n v="19458799010"/>
    <s v="betty.thompson@kag.com"/>
    <x v="0"/>
    <n v="715.79"/>
    <s v="9/4/2007"/>
    <s v="7/8/2023"/>
    <n v="4157"/>
    <n v="44992"/>
    <x v="1"/>
    <n v="34.299999999999997"/>
    <n v="750.09"/>
    <x v="2"/>
    <n v="4157"/>
    <n v="16266.27"/>
    <x v="0"/>
    <n v="7.45"/>
    <n v="60"/>
    <s v="6/10/2020"/>
    <x v="1"/>
    <n v="4157"/>
    <x v="2"/>
    <n v="2909.62"/>
    <n v="4248.4399999999996"/>
    <n v="212.42"/>
    <s v="2/24/2023"/>
    <s v="2/19/2023"/>
    <n v="4281"/>
    <n v="4157"/>
    <s v="9/15/2023"/>
    <s v="Complaint"/>
    <s v="Pending"/>
    <s v="1/25/2023"/>
    <n v="1"/>
    <x v="11"/>
    <x v="2"/>
  </r>
  <r>
    <n v="4158"/>
    <s v="Michelle"/>
    <s v="Mitchell"/>
    <n v="24"/>
    <x v="2"/>
    <s v="Address_4158"/>
    <x v="35"/>
    <n v="19458799011"/>
    <s v="michelle.mitchell@kag.com"/>
    <x v="1"/>
    <n v="7402"/>
    <s v="4/27/2007"/>
    <s v="9/10/2023"/>
    <n v="4158"/>
    <n v="45284"/>
    <x v="1"/>
    <n v="471.31"/>
    <n v="6930.69"/>
    <x v="34"/>
    <n v="4158"/>
    <n v="44701.96"/>
    <x v="2"/>
    <n v="7.85"/>
    <n v="60"/>
    <s v="5/6/2021"/>
    <x v="0"/>
    <n v="4158"/>
    <x v="2"/>
    <n v="5145.87"/>
    <n v="1215.69"/>
    <n v="60.78"/>
    <s v="11/7/2023"/>
    <s v="3/25/2023"/>
    <n v="8867"/>
    <n v="4158"/>
    <s v="7/17/2023"/>
    <s v="Complaint"/>
    <s v="Resolved"/>
    <s v="8/22/2023"/>
    <n v="1"/>
    <x v="0"/>
    <x v="2"/>
  </r>
  <r>
    <n v="4159"/>
    <s v="James"/>
    <s v="Miller"/>
    <n v="66"/>
    <x v="0"/>
    <s v="Address_4159"/>
    <x v="37"/>
    <n v="19458799012"/>
    <s v="james.miller@kag.com"/>
    <x v="0"/>
    <n v="3747.14"/>
    <s v="9/20/2014"/>
    <s v="11/26/2023"/>
    <n v="4159"/>
    <n v="45097"/>
    <x v="0"/>
    <n v="782.17"/>
    <n v="2964.97"/>
    <x v="40"/>
    <n v="4159"/>
    <n v="13870.13"/>
    <x v="2"/>
    <n v="8.77"/>
    <n v="60"/>
    <s v="12/4/2021"/>
    <x v="1"/>
    <n v="4159"/>
    <x v="2"/>
    <n v="6232.89"/>
    <n v="2533.69"/>
    <n v="126.68"/>
    <s v="2/26/2023"/>
    <s v="2/6/2023"/>
    <n v="1581"/>
    <n v="4159"/>
    <s v="2/24/2023"/>
    <s v="Complaint"/>
    <s v="Resolved"/>
    <s v="9/17/2023"/>
    <n v="1"/>
    <x v="7"/>
    <x v="3"/>
  </r>
  <r>
    <n v="4160"/>
    <s v="Margaret"/>
    <s v="Flores"/>
    <n v="42"/>
    <x v="0"/>
    <s v="Address_4160"/>
    <x v="26"/>
    <n v="19458799013"/>
    <s v="margaret.flores@kag.com"/>
    <x v="1"/>
    <n v="3990.65"/>
    <s v="8/26/2008"/>
    <s v="2/21/2023"/>
    <n v="4160"/>
    <n v="45141"/>
    <x v="0"/>
    <n v="3292.38"/>
    <n v="7283.03"/>
    <x v="90"/>
    <n v="4160"/>
    <n v="47269.75"/>
    <x v="2"/>
    <n v="1.21"/>
    <n v="12"/>
    <s v="6/30/2021"/>
    <x v="1"/>
    <n v="4160"/>
    <x v="0"/>
    <n v="3924.2"/>
    <n v="3700.89"/>
    <n v="185.04"/>
    <s v="7/11/2023"/>
    <s v="4/23/2023"/>
    <n v="6804"/>
    <n v="4160"/>
    <s v="4/10/2023"/>
    <s v="Praise"/>
    <s v="Resolved"/>
    <s v="8/16/2023"/>
    <n v="1"/>
    <x v="5"/>
    <x v="0"/>
  </r>
  <r>
    <n v="4161"/>
    <s v="Charles"/>
    <s v="Roberts"/>
    <n v="32"/>
    <x v="1"/>
    <s v="Address_4161"/>
    <x v="21"/>
    <n v="19458799014"/>
    <s v="charles.roberts@kag.com"/>
    <x v="0"/>
    <n v="5784.11"/>
    <s v="1/13/2007"/>
    <s v="2/28/2023"/>
    <n v="4161"/>
    <n v="45064"/>
    <x v="1"/>
    <n v="1105.8599999999999"/>
    <n v="6889.97"/>
    <x v="27"/>
    <n v="4161"/>
    <n v="41591.72"/>
    <x v="2"/>
    <n v="2.02"/>
    <n v="36"/>
    <s v="9/1/2021"/>
    <x v="0"/>
    <n v="4161"/>
    <x v="0"/>
    <n v="3865.09"/>
    <n v="4557.92"/>
    <n v="227.9"/>
    <s v="12/17/2023"/>
    <s v="7/4/2023"/>
    <n v="1206"/>
    <n v="4161"/>
    <s v="8/24/2023"/>
    <s v="Suggestion"/>
    <s v="Resolved"/>
    <s v="6/27/2023"/>
    <n v="1"/>
    <x v="10"/>
    <x v="4"/>
  </r>
  <r>
    <n v="4162"/>
    <s v="Kevin"/>
    <s v="Harris"/>
    <n v="24"/>
    <x v="1"/>
    <s v="Address_4162"/>
    <x v="35"/>
    <n v="19458799015"/>
    <s v="kevin.harris@kag.com"/>
    <x v="0"/>
    <n v="9870.01"/>
    <s v="9/2/2020"/>
    <s v="6/25/2023"/>
    <n v="4162"/>
    <n v="45291"/>
    <x v="0"/>
    <n v="3177.78"/>
    <n v="13047.79"/>
    <x v="65"/>
    <n v="4162"/>
    <n v="5907.79"/>
    <x v="0"/>
    <n v="9.59"/>
    <n v="12"/>
    <s v="8/31/2022"/>
    <x v="1"/>
    <n v="4162"/>
    <x v="0"/>
    <n v="2666.93"/>
    <n v="4250.76"/>
    <n v="212.54"/>
    <s v="3/16/2023"/>
    <s v="6/7/2023"/>
    <n v="6050"/>
    <n v="4162"/>
    <s v="2/23/2023"/>
    <s v="Praise"/>
    <s v="Resolved"/>
    <s v="6/30/2023"/>
    <n v="1"/>
    <x v="0"/>
    <x v="2"/>
  </r>
  <r>
    <n v="4163"/>
    <s v="Andrew"/>
    <s v="Gonzalez"/>
    <n v="64"/>
    <x v="2"/>
    <s v="Address_4163"/>
    <x v="22"/>
    <n v="19458799016"/>
    <s v="andrew.gonzalez@kag.com"/>
    <x v="0"/>
    <n v="1797.95"/>
    <s v="12/5/2020"/>
    <s v="10/22/2023"/>
    <n v="4163"/>
    <n v="45107"/>
    <x v="0"/>
    <n v="1648.33"/>
    <n v="149.62"/>
    <x v="67"/>
    <n v="4163"/>
    <n v="24551.25"/>
    <x v="0"/>
    <n v="2.13"/>
    <n v="24"/>
    <s v="7/19/2022"/>
    <x v="0"/>
    <n v="4163"/>
    <x v="1"/>
    <n v="1453.65"/>
    <n v="3865.03"/>
    <n v="193.25"/>
    <s v="8/16/2023"/>
    <s v="12/11/2023"/>
    <n v="5584"/>
    <n v="4163"/>
    <s v="9/19/2023"/>
    <s v="Suggestion"/>
    <s v="Resolved"/>
    <s v="8/11/2023"/>
    <n v="1"/>
    <x v="7"/>
    <x v="3"/>
  </r>
  <r>
    <n v="4164"/>
    <s v="Richard"/>
    <s v="Lee"/>
    <n v="69"/>
    <x v="0"/>
    <s v="Address_4164"/>
    <x v="0"/>
    <n v="19458799017"/>
    <s v="richard.lee@kag.com"/>
    <x v="1"/>
    <n v="3068.56"/>
    <s v="5/2/2010"/>
    <s v="5/6/2023"/>
    <n v="4164"/>
    <n v="45274"/>
    <x v="2"/>
    <n v="4476.3100000000004"/>
    <n v="-1407.75"/>
    <x v="7"/>
    <n v="4164"/>
    <n v="32801.07"/>
    <x v="1"/>
    <n v="5.39"/>
    <n v="60"/>
    <s v="1/10/2022"/>
    <x v="0"/>
    <n v="4164"/>
    <x v="2"/>
    <n v="8008.04"/>
    <n v="4368.84"/>
    <n v="218.44"/>
    <s v="8/2/2023"/>
    <s v="4/25/2023"/>
    <n v="1446"/>
    <n v="4164"/>
    <s v="3/1/2023"/>
    <s v="Suggestion"/>
    <s v="Pending"/>
    <s v="2/11/2023"/>
    <n v="1"/>
    <x v="0"/>
    <x v="3"/>
  </r>
  <r>
    <n v="4165"/>
    <s v="Ronald"/>
    <s v="Green"/>
    <n v="21"/>
    <x v="1"/>
    <s v="Address_4165"/>
    <x v="32"/>
    <n v="19458799018"/>
    <s v="ronald.green@kag.com"/>
    <x v="1"/>
    <n v="6522.17"/>
    <s v="4/6/2020"/>
    <s v="2/11/2023"/>
    <n v="4165"/>
    <n v="45137"/>
    <x v="0"/>
    <n v="2350.69"/>
    <n v="4171.4799999999996"/>
    <x v="24"/>
    <n v="4165"/>
    <n v="30060.52"/>
    <x v="2"/>
    <n v="2.5"/>
    <n v="60"/>
    <s v="10/26/2020"/>
    <x v="2"/>
    <n v="4165"/>
    <x v="1"/>
    <n v="5031.17"/>
    <n v="1338.82"/>
    <n v="66.94"/>
    <s v="6/18/2023"/>
    <s v="2/16/2023"/>
    <n v="5058"/>
    <n v="4165"/>
    <s v="2/9/2023"/>
    <s v="Complaint"/>
    <s v="Resolved"/>
    <s v="2/15/2023"/>
    <n v="1"/>
    <x v="2"/>
    <x v="2"/>
  </r>
  <r>
    <n v="4166"/>
    <s v="Elizabeth"/>
    <s v="Martinez"/>
    <n v="51"/>
    <x v="2"/>
    <s v="Address_4166"/>
    <x v="25"/>
    <n v="19458799019"/>
    <s v="elizabeth.martinez@kag.com"/>
    <x v="1"/>
    <n v="7039.54"/>
    <s v="2/26/2007"/>
    <s v="11/3/2023"/>
    <n v="4166"/>
    <n v="45210"/>
    <x v="0"/>
    <n v="3367.52"/>
    <n v="10407.06"/>
    <x v="93"/>
    <n v="4166"/>
    <n v="34282.29"/>
    <x v="1"/>
    <n v="8.31"/>
    <n v="60"/>
    <s v="8/21/2020"/>
    <x v="1"/>
    <n v="4166"/>
    <x v="0"/>
    <n v="8846.3700000000008"/>
    <n v="2229.4299999999998"/>
    <n v="111.47"/>
    <s v="1/14/2023"/>
    <s v="4/1/2023"/>
    <n v="2629"/>
    <n v="4166"/>
    <s v="3/1/2023"/>
    <s v="Complaint"/>
    <s v="Resolved"/>
    <s v="1/30/2023"/>
    <n v="1"/>
    <x v="8"/>
    <x v="1"/>
  </r>
  <r>
    <n v="4167"/>
    <s v="Amanda"/>
    <s v="Rodriguez"/>
    <n v="62"/>
    <x v="2"/>
    <s v="Address_4167"/>
    <x v="33"/>
    <n v="19458799020"/>
    <s v="amanda.rodriguez@kag.com"/>
    <x v="0"/>
    <n v="7090.84"/>
    <s v="10/2/2016"/>
    <s v="11/2/2023"/>
    <n v="4167"/>
    <n v="44928"/>
    <x v="0"/>
    <n v="2310.12"/>
    <n v="4780.72"/>
    <x v="7"/>
    <n v="4167"/>
    <n v="21889.02"/>
    <x v="2"/>
    <n v="1.87"/>
    <n v="36"/>
    <s v="5/19/2021"/>
    <x v="1"/>
    <n v="4167"/>
    <x v="0"/>
    <n v="2727.66"/>
    <n v="4899.3599999999997"/>
    <n v="244.97"/>
    <s v="9/28/2023"/>
    <s v="1/5/2023"/>
    <n v="692"/>
    <n v="4167"/>
    <s v="10/4/2023"/>
    <s v="Praise"/>
    <s v="Resolved"/>
    <s v="11/6/2023"/>
    <n v="1"/>
    <x v="3"/>
    <x v="3"/>
  </r>
  <r>
    <n v="4168"/>
    <s v="Timothy"/>
    <s v="Anderson"/>
    <n v="61"/>
    <x v="2"/>
    <s v="Address_4168"/>
    <x v="24"/>
    <n v="19458799021"/>
    <s v="timothy.anderson@kag.com"/>
    <x v="0"/>
    <n v="5994.51"/>
    <s v="8/13/2004"/>
    <s v="12/14/2023"/>
    <n v="4168"/>
    <n v="45083"/>
    <x v="1"/>
    <n v="4563.57"/>
    <n v="1430.94"/>
    <x v="73"/>
    <n v="4168"/>
    <n v="45332.39"/>
    <x v="1"/>
    <n v="1.77"/>
    <n v="60"/>
    <s v="6/27/2022"/>
    <x v="1"/>
    <n v="4168"/>
    <x v="1"/>
    <n v="4342.0200000000004"/>
    <n v="75.239999999999995"/>
    <n v="3.76"/>
    <s v="7/25/2023"/>
    <s v="4/12/2023"/>
    <n v="8843"/>
    <n v="4168"/>
    <s v="8/30/2023"/>
    <s v="Praise"/>
    <s v="Resolved"/>
    <s v="8/31/2023"/>
    <n v="1"/>
    <x v="7"/>
    <x v="3"/>
  </r>
  <r>
    <n v="4169"/>
    <s v="Elizabeth"/>
    <s v="Johnson"/>
    <n v="59"/>
    <x v="2"/>
    <s v="Address_4169"/>
    <x v="8"/>
    <n v="19458799022"/>
    <s v="elizabeth.johnson@kag.com"/>
    <x v="0"/>
    <n v="5924.01"/>
    <s v="4/18/2002"/>
    <s v="12/27/2023"/>
    <n v="4169"/>
    <n v="45234"/>
    <x v="1"/>
    <n v="3440.18"/>
    <n v="2483.83"/>
    <x v="47"/>
    <n v="4169"/>
    <n v="14247.68"/>
    <x v="1"/>
    <n v="5.54"/>
    <n v="36"/>
    <s v="9/6/2022"/>
    <x v="1"/>
    <n v="4169"/>
    <x v="1"/>
    <n v="4198.09"/>
    <n v="4950.2299999999996"/>
    <n v="247.51"/>
    <s v="4/27/2023"/>
    <s v="10/4/2023"/>
    <n v="9947"/>
    <n v="4169"/>
    <s v="3/22/2023"/>
    <s v="Suggestion"/>
    <s v="Resolved"/>
    <s v="8/11/2023"/>
    <n v="1"/>
    <x v="4"/>
    <x v="1"/>
  </r>
  <r>
    <n v="4170"/>
    <s v="Melissa"/>
    <s v="Harris"/>
    <n v="36"/>
    <x v="0"/>
    <s v="Address_4170"/>
    <x v="6"/>
    <n v="19458799023"/>
    <s v="melissa.harris@kag.com"/>
    <x v="1"/>
    <n v="1566.26"/>
    <s v="8/28/2017"/>
    <s v="9/11/2023"/>
    <n v="4170"/>
    <n v="45068"/>
    <x v="0"/>
    <n v="3214.37"/>
    <n v="4780.63"/>
    <x v="88"/>
    <n v="4170"/>
    <n v="5610.94"/>
    <x v="0"/>
    <n v="3.14"/>
    <n v="24"/>
    <s v="8/30/2020"/>
    <x v="0"/>
    <n v="4170"/>
    <x v="1"/>
    <n v="6448.06"/>
    <n v="524.52"/>
    <n v="26.23"/>
    <s v="9/4/2023"/>
    <s v="8/13/2023"/>
    <n v="9891"/>
    <n v="4170"/>
    <s v="3/4/2023"/>
    <s v="Complaint"/>
    <s v="Pending"/>
    <s v="6/30/2023"/>
    <n v="1"/>
    <x v="10"/>
    <x v="0"/>
  </r>
  <r>
    <n v="4171"/>
    <s v="Richard"/>
    <s v="Gonzalez"/>
    <n v="64"/>
    <x v="2"/>
    <s v="Address_4171"/>
    <x v="6"/>
    <n v="19458799024"/>
    <s v="richard.gonzalez@kag.com"/>
    <x v="1"/>
    <n v="8362.7900000000009"/>
    <s v="4/28/2006"/>
    <s v="3/7/2023"/>
    <n v="4171"/>
    <n v="44954"/>
    <x v="2"/>
    <n v="2965.58"/>
    <n v="5397.21"/>
    <x v="73"/>
    <n v="4171"/>
    <n v="48920.72"/>
    <x v="2"/>
    <n v="6.95"/>
    <n v="24"/>
    <s v="5/7/2022"/>
    <x v="0"/>
    <n v="4171"/>
    <x v="1"/>
    <n v="5392.22"/>
    <n v="4551.9399999999996"/>
    <n v="227.6"/>
    <s v="7/8/2023"/>
    <s v="7/20/2023"/>
    <n v="3006"/>
    <n v="4171"/>
    <s v="6/30/2023"/>
    <s v="Praise"/>
    <s v="Resolved"/>
    <s v="12/7/2023"/>
    <n v="1"/>
    <x v="3"/>
    <x v="3"/>
  </r>
  <r>
    <n v="4172"/>
    <s v="Paul"/>
    <s v="King"/>
    <n v="66"/>
    <x v="1"/>
    <s v="Address_4172"/>
    <x v="6"/>
    <n v="19458799025"/>
    <s v="paul.king@kag.com"/>
    <x v="0"/>
    <n v="188.07"/>
    <s v="8/12/2013"/>
    <s v="2/27/2023"/>
    <n v="4172"/>
    <n v="45183"/>
    <x v="0"/>
    <n v="4943.17"/>
    <n v="-4755.1000000000004"/>
    <x v="27"/>
    <n v="4172"/>
    <n v="32945.980000000003"/>
    <x v="1"/>
    <n v="7.16"/>
    <n v="24"/>
    <s v="9/16/2020"/>
    <x v="2"/>
    <n v="4172"/>
    <x v="0"/>
    <n v="6466.12"/>
    <n v="2810.39"/>
    <n v="140.52000000000001"/>
    <s v="2/1/2023"/>
    <s v="10/8/2023"/>
    <n v="9893"/>
    <n v="4172"/>
    <s v="10/29/2023"/>
    <s v="Suggestion"/>
    <s v="Pending"/>
    <s v="10/31/2023"/>
    <n v="1"/>
    <x v="6"/>
    <x v="3"/>
  </r>
  <r>
    <n v="4173"/>
    <s v="Donna"/>
    <s v="King"/>
    <n v="55"/>
    <x v="0"/>
    <s v="Address_4173"/>
    <x v="0"/>
    <n v="19458799026"/>
    <s v="donna.king@kag.com"/>
    <x v="1"/>
    <n v="4234.01"/>
    <s v="10/22/2010"/>
    <s v="5/7/2023"/>
    <n v="4173"/>
    <n v="45226"/>
    <x v="2"/>
    <n v="3426.94"/>
    <n v="7660.95"/>
    <x v="2"/>
    <n v="4173"/>
    <n v="33300.68"/>
    <x v="1"/>
    <n v="6.27"/>
    <n v="12"/>
    <s v="3/24/2020"/>
    <x v="0"/>
    <n v="4173"/>
    <x v="1"/>
    <n v="4192.22"/>
    <n v="1481.11"/>
    <n v="74.06"/>
    <s v="2/14/2023"/>
    <s v="2/7/2023"/>
    <n v="7454"/>
    <n v="4173"/>
    <s v="6/29/2023"/>
    <s v="Suggestion"/>
    <s v="Pending"/>
    <s v="10/4/2023"/>
    <n v="1"/>
    <x v="8"/>
    <x v="1"/>
  </r>
  <r>
    <n v="4174"/>
    <s v="Nancy"/>
    <s v="Wright"/>
    <n v="44"/>
    <x v="2"/>
    <s v="Address_4174"/>
    <x v="38"/>
    <n v="19458799027"/>
    <s v="nancy.wright@kag.com"/>
    <x v="0"/>
    <n v="2232.5500000000002"/>
    <s v="5/27/2011"/>
    <s v="1/4/2023"/>
    <n v="4174"/>
    <n v="45174"/>
    <x v="2"/>
    <n v="3773.16"/>
    <n v="6005.71"/>
    <x v="54"/>
    <n v="4174"/>
    <n v="41058.81"/>
    <x v="2"/>
    <n v="8.51"/>
    <n v="60"/>
    <s v="6/14/2021"/>
    <x v="0"/>
    <n v="4174"/>
    <x v="1"/>
    <n v="9473.42"/>
    <n v="4750.6499999999996"/>
    <n v="237.53"/>
    <s v="2/4/2023"/>
    <s v="6/22/2023"/>
    <n v="3698"/>
    <n v="4174"/>
    <s v="7/16/2023"/>
    <s v="Suggestion"/>
    <s v="Resolved"/>
    <s v="7/23/2023"/>
    <n v="1"/>
    <x v="6"/>
    <x v="0"/>
  </r>
  <r>
    <n v="4175"/>
    <s v="Mary"/>
    <s v="Nguyen"/>
    <n v="22"/>
    <x v="1"/>
    <s v="Address_4175"/>
    <x v="37"/>
    <n v="19458799028"/>
    <s v="mary.nguyen@kag.com"/>
    <x v="1"/>
    <n v="1132.97"/>
    <s v="3/23/2000"/>
    <s v="8/23/2023"/>
    <n v="4175"/>
    <n v="45262"/>
    <x v="0"/>
    <n v="417.74"/>
    <n v="1550.71"/>
    <x v="31"/>
    <n v="4175"/>
    <n v="21650.63"/>
    <x v="1"/>
    <n v="7.28"/>
    <n v="24"/>
    <s v="3/9/2022"/>
    <x v="1"/>
    <n v="4175"/>
    <x v="1"/>
    <n v="9399.43"/>
    <n v="3017.94"/>
    <n v="150.9"/>
    <s v="9/19/2023"/>
    <s v="10/29/2023"/>
    <n v="7696"/>
    <n v="4175"/>
    <s v="1/22/2023"/>
    <s v="Suggestion"/>
    <s v="Pending"/>
    <s v="4/29/2023"/>
    <n v="1"/>
    <x v="0"/>
    <x v="2"/>
  </r>
  <r>
    <n v="4176"/>
    <s v="Lisa"/>
    <s v="Williams"/>
    <n v="30"/>
    <x v="1"/>
    <s v="Address_4176"/>
    <x v="15"/>
    <n v="19458799029"/>
    <s v="lisa.williams@kag.com"/>
    <x v="0"/>
    <n v="3262.96"/>
    <s v="12/2/2009"/>
    <s v="2/1/2023"/>
    <n v="4176"/>
    <n v="45011"/>
    <x v="2"/>
    <n v="4072.97"/>
    <n v="7335.93"/>
    <x v="55"/>
    <n v="4176"/>
    <n v="19925.54"/>
    <x v="2"/>
    <n v="2.69"/>
    <n v="48"/>
    <s v="12/23/2021"/>
    <x v="1"/>
    <n v="4176"/>
    <x v="1"/>
    <n v="8002.49"/>
    <n v="4441.74"/>
    <n v="222.09"/>
    <s v="8/18/2023"/>
    <s v="12/5/2023"/>
    <n v="8405"/>
    <n v="4176"/>
    <s v="12/29/2023"/>
    <s v="Suggestion"/>
    <s v="Pending"/>
    <s v="5/11/2023"/>
    <n v="1"/>
    <x v="11"/>
    <x v="4"/>
  </r>
  <r>
    <n v="4177"/>
    <s v="Thomas"/>
    <s v="Adams"/>
    <n v="63"/>
    <x v="0"/>
    <s v="Address_4177"/>
    <x v="15"/>
    <n v="19458799030"/>
    <s v="thomas.adams@kag.com"/>
    <x v="0"/>
    <n v="6606.15"/>
    <s v="1/10/2014"/>
    <s v="6/24/2023"/>
    <n v="4177"/>
    <n v="45169"/>
    <x v="2"/>
    <n v="2987.62"/>
    <n v="3618.53"/>
    <x v="23"/>
    <n v="4177"/>
    <n v="47508.11"/>
    <x v="1"/>
    <n v="1.71"/>
    <n v="36"/>
    <s v="1/28/2022"/>
    <x v="0"/>
    <n v="4177"/>
    <x v="1"/>
    <n v="9961.49"/>
    <n v="1913.7"/>
    <n v="95.68"/>
    <s v="2/6/2023"/>
    <s v="8/18/2023"/>
    <n v="5793"/>
    <n v="4177"/>
    <s v="6/6/2023"/>
    <s v="Complaint"/>
    <s v="Resolved"/>
    <s v="5/18/2023"/>
    <n v="1"/>
    <x v="5"/>
    <x v="3"/>
  </r>
  <r>
    <n v="4178"/>
    <s v="Margaret"/>
    <s v="Garcia"/>
    <n v="31"/>
    <x v="0"/>
    <s v="Address_4178"/>
    <x v="10"/>
    <n v="19458799031"/>
    <s v="margaret.garcia@kag.com"/>
    <x v="0"/>
    <n v="5021.12"/>
    <s v="6/5/2018"/>
    <s v="3/3/2023"/>
    <n v="4178"/>
    <n v="45132"/>
    <x v="2"/>
    <n v="1689.94"/>
    <n v="3331.18"/>
    <x v="50"/>
    <n v="4178"/>
    <n v="19952.29"/>
    <x v="0"/>
    <n v="7.73"/>
    <n v="48"/>
    <s v="2/12/2020"/>
    <x v="2"/>
    <n v="4178"/>
    <x v="0"/>
    <n v="2877.39"/>
    <n v="3271.24"/>
    <n v="163.56"/>
    <s v="4/22/2023"/>
    <s v="7/12/2023"/>
    <n v="2222"/>
    <n v="4178"/>
    <s v="7/6/2023"/>
    <s v="Complaint"/>
    <s v="Resolved"/>
    <s v="9/21/2023"/>
    <n v="1"/>
    <x v="2"/>
    <x v="4"/>
  </r>
  <r>
    <n v="4179"/>
    <s v="Susan"/>
    <s v="Mitchell"/>
    <n v="47"/>
    <x v="0"/>
    <s v="Address_4179"/>
    <x v="30"/>
    <n v="19458799032"/>
    <s v="susan.mitchell@kag.com"/>
    <x v="1"/>
    <n v="8747.91"/>
    <s v="4/21/2014"/>
    <s v="8/14/2023"/>
    <n v="4179"/>
    <n v="45199"/>
    <x v="0"/>
    <n v="2912.64"/>
    <n v="5835.27"/>
    <x v="52"/>
    <n v="4179"/>
    <n v="4845.41"/>
    <x v="0"/>
    <n v="7.66"/>
    <n v="24"/>
    <s v="3/4/2020"/>
    <x v="2"/>
    <n v="4179"/>
    <x v="1"/>
    <n v="4893.58"/>
    <n v="1762.43"/>
    <n v="88.12"/>
    <s v="9/19/2023"/>
    <s v="11/16/2023"/>
    <n v="563"/>
    <n v="4179"/>
    <s v="2/20/2023"/>
    <s v="Complaint"/>
    <s v="Resolved"/>
    <s v="12/3/2023"/>
    <n v="1"/>
    <x v="6"/>
    <x v="1"/>
  </r>
  <r>
    <n v="4180"/>
    <s v="Elizabeth"/>
    <s v="Carter"/>
    <n v="64"/>
    <x v="1"/>
    <s v="Address_4180"/>
    <x v="2"/>
    <n v="19458799033"/>
    <s v="elizabeth.carter@kag.com"/>
    <x v="1"/>
    <n v="6036.89"/>
    <s v="10/5/2022"/>
    <s v="5/24/2023"/>
    <n v="4180"/>
    <n v="45197"/>
    <x v="2"/>
    <n v="3131.5"/>
    <n v="2905.39"/>
    <x v="45"/>
    <n v="4180"/>
    <n v="16083.65"/>
    <x v="1"/>
    <n v="8.65"/>
    <n v="12"/>
    <s v="2/4/2022"/>
    <x v="2"/>
    <n v="4180"/>
    <x v="0"/>
    <n v="6683.17"/>
    <n v="4958.58"/>
    <n v="247.93"/>
    <s v="9/14/2023"/>
    <s v="10/17/2023"/>
    <n v="4266"/>
    <n v="4180"/>
    <s v="11/11/2023"/>
    <s v="Suggestion"/>
    <s v="Pending"/>
    <s v="4/21/2023"/>
    <n v="1"/>
    <x v="6"/>
    <x v="3"/>
  </r>
  <r>
    <n v="4181"/>
    <s v="Andrew"/>
    <s v="Jackson"/>
    <n v="65"/>
    <x v="1"/>
    <s v="Address_4181"/>
    <x v="3"/>
    <n v="19458799034"/>
    <s v="andrew.jackson@kag.com"/>
    <x v="0"/>
    <n v="2606.0300000000002"/>
    <s v="3/5/2005"/>
    <s v="1/18/2023"/>
    <n v="4181"/>
    <n v="44974"/>
    <x v="0"/>
    <n v="1308.3499999999999"/>
    <n v="1297.68"/>
    <x v="6"/>
    <n v="4181"/>
    <n v="43803.53"/>
    <x v="0"/>
    <n v="2.82"/>
    <n v="12"/>
    <s v="2/8/2022"/>
    <x v="2"/>
    <n v="4181"/>
    <x v="0"/>
    <n v="4506.45"/>
    <n v="2760.18"/>
    <n v="138.01"/>
    <s v="12/1/2023"/>
    <s v="7/15/2023"/>
    <n v="7573"/>
    <n v="4181"/>
    <s v="2/15/2023"/>
    <s v="Praise"/>
    <s v="Resolved"/>
    <s v="8/23/2023"/>
    <n v="1"/>
    <x v="9"/>
    <x v="3"/>
  </r>
  <r>
    <n v="4182"/>
    <s v="Matthew"/>
    <s v="Williams"/>
    <n v="27"/>
    <x v="2"/>
    <s v="Address_4182"/>
    <x v="12"/>
    <n v="19458799035"/>
    <s v="matthew.williams@kag.com"/>
    <x v="1"/>
    <n v="5200.6899999999996"/>
    <s v="1/9/2022"/>
    <s v="8/8/2023"/>
    <n v="4182"/>
    <n v="44972"/>
    <x v="1"/>
    <n v="2190.9499999999998"/>
    <n v="3009.74"/>
    <x v="57"/>
    <n v="4182"/>
    <n v="5653.04"/>
    <x v="1"/>
    <n v="3.01"/>
    <n v="48"/>
    <s v="9/12/2022"/>
    <x v="1"/>
    <n v="4182"/>
    <x v="2"/>
    <n v="3050.53"/>
    <n v="3527.23"/>
    <n v="176.36"/>
    <s v="5/6/2023"/>
    <s v="6/28/2023"/>
    <n v="1506"/>
    <n v="4182"/>
    <s v="1/5/2023"/>
    <s v="Praise"/>
    <s v="Pending"/>
    <s v="6/7/2023"/>
    <n v="1"/>
    <x v="9"/>
    <x v="4"/>
  </r>
  <r>
    <n v="4183"/>
    <s v="Michael"/>
    <s v="Moore"/>
    <n v="49"/>
    <x v="0"/>
    <s v="Address_4183"/>
    <x v="26"/>
    <n v="19458799036"/>
    <s v="michael.moore@kag.com"/>
    <x v="1"/>
    <n v="2351.12"/>
    <s v="2/5/2013"/>
    <s v="8/22/2023"/>
    <n v="4183"/>
    <n v="45103"/>
    <x v="0"/>
    <n v="3609.52"/>
    <n v="5960.64"/>
    <x v="46"/>
    <n v="4183"/>
    <n v="36118.559999999998"/>
    <x v="0"/>
    <n v="6.19"/>
    <n v="24"/>
    <s v="12/2/2020"/>
    <x v="1"/>
    <n v="4183"/>
    <x v="2"/>
    <n v="1389.19"/>
    <n v="1532.72"/>
    <n v="76.64"/>
    <s v="2/4/2023"/>
    <s v="1/17/2023"/>
    <n v="2937"/>
    <n v="4183"/>
    <s v="7/24/2023"/>
    <s v="Suggestion"/>
    <s v="Resolved"/>
    <s v="4/27/2023"/>
    <n v="-1"/>
    <x v="7"/>
    <x v="1"/>
  </r>
  <r>
    <n v="4184"/>
    <s v="Timothy"/>
    <s v="Hill"/>
    <n v="18"/>
    <x v="0"/>
    <s v="Address_4184"/>
    <x v="10"/>
    <n v="19458799037"/>
    <s v="timothy.hill@kag.com"/>
    <x v="0"/>
    <n v="1868.7"/>
    <s v="9/7/2016"/>
    <s v="8/23/2023"/>
    <n v="4184"/>
    <n v="45196"/>
    <x v="1"/>
    <n v="1136.98"/>
    <n v="731.72"/>
    <x v="40"/>
    <n v="4184"/>
    <n v="14053.66"/>
    <x v="0"/>
    <n v="2.4"/>
    <n v="60"/>
    <s v="4/23/2022"/>
    <x v="2"/>
    <n v="4184"/>
    <x v="0"/>
    <n v="9510.09"/>
    <n v="3850.37"/>
    <n v="192.52"/>
    <s v="11/8/2023"/>
    <s v="11/29/2023"/>
    <n v="1231"/>
    <n v="4184"/>
    <s v="4/3/2023"/>
    <s v="Complaint"/>
    <s v="Pending"/>
    <s v="8/19/2023"/>
    <n v="1"/>
    <x v="6"/>
    <x v="2"/>
  </r>
  <r>
    <n v="4185"/>
    <s v="Donna"/>
    <s v="Rodriguez"/>
    <n v="41"/>
    <x v="0"/>
    <s v="Address_4185"/>
    <x v="14"/>
    <n v="19458799038"/>
    <s v="donna.rodriguez@kag.com"/>
    <x v="1"/>
    <n v="9554.7000000000007"/>
    <s v="11/12/2000"/>
    <s v="12/28/2023"/>
    <n v="4185"/>
    <n v="45154"/>
    <x v="1"/>
    <n v="4182.2700000000004"/>
    <n v="13736.97"/>
    <x v="35"/>
    <n v="4185"/>
    <n v="37542.75"/>
    <x v="2"/>
    <n v="3.67"/>
    <n v="36"/>
    <s v="12/24/2021"/>
    <x v="2"/>
    <n v="4185"/>
    <x v="0"/>
    <n v="3074.74"/>
    <n v="2158.39"/>
    <n v="107.92"/>
    <s v="5/27/2023"/>
    <s v="11/19/2023"/>
    <n v="822"/>
    <n v="4185"/>
    <s v="8/11/2023"/>
    <s v="Praise"/>
    <s v="Pending"/>
    <s v="5/11/2023"/>
    <n v="1"/>
    <x v="5"/>
    <x v="0"/>
  </r>
  <r>
    <n v="4186"/>
    <s v="Thomas"/>
    <s v="Lopez"/>
    <n v="46"/>
    <x v="0"/>
    <s v="Address_4186"/>
    <x v="32"/>
    <n v="19458799039"/>
    <s v="thomas.lopez@kag.com"/>
    <x v="1"/>
    <n v="4733.53"/>
    <s v="5/19/2001"/>
    <s v="11/17/2023"/>
    <n v="4186"/>
    <n v="45282"/>
    <x v="0"/>
    <n v="396.86"/>
    <n v="4336.67"/>
    <x v="46"/>
    <n v="4186"/>
    <n v="26213.17"/>
    <x v="2"/>
    <n v="8.31"/>
    <n v="36"/>
    <s v="4/14/2022"/>
    <x v="0"/>
    <n v="4186"/>
    <x v="0"/>
    <n v="5241.7299999999996"/>
    <n v="4508.1899999999996"/>
    <n v="225.41"/>
    <s v="6/30/2023"/>
    <s v="2/26/2023"/>
    <n v="7595"/>
    <n v="4186"/>
    <s v="11/18/2023"/>
    <s v="Suggestion"/>
    <s v="Pending"/>
    <s v="11/11/2023"/>
    <n v="1"/>
    <x v="0"/>
    <x v="1"/>
  </r>
  <r>
    <n v="4187"/>
    <s v="Barbara"/>
    <s v="Jones"/>
    <n v="60"/>
    <x v="1"/>
    <s v="Address_4187"/>
    <x v="19"/>
    <n v="19458799040"/>
    <s v="barbara.jones@kag.com"/>
    <x v="1"/>
    <n v="6546.96"/>
    <s v="7/17/2017"/>
    <s v="3/21/2023"/>
    <n v="4187"/>
    <n v="45180"/>
    <x v="1"/>
    <n v="2910.28"/>
    <n v="3636.68"/>
    <x v="26"/>
    <n v="4187"/>
    <n v="32192.21"/>
    <x v="0"/>
    <n v="4.01"/>
    <n v="12"/>
    <s v="2/12/2020"/>
    <x v="1"/>
    <n v="4187"/>
    <x v="1"/>
    <n v="1199.78"/>
    <n v="2731.22"/>
    <n v="136.56"/>
    <s v="11/3/2023"/>
    <s v="3/10/2023"/>
    <n v="3589"/>
    <n v="4187"/>
    <s v="5/15/2023"/>
    <s v="Suggestion"/>
    <s v="Pending"/>
    <s v="1/14/2023"/>
    <n v="1"/>
    <x v="6"/>
    <x v="1"/>
  </r>
  <r>
    <n v="4188"/>
    <s v="Nancy"/>
    <s v="Williams"/>
    <n v="24"/>
    <x v="0"/>
    <s v="Address_4188"/>
    <x v="18"/>
    <n v="19458799041"/>
    <s v="nancy.williams@kag.com"/>
    <x v="1"/>
    <n v="8746.98"/>
    <s v="11/25/2019"/>
    <s v="10/20/2023"/>
    <n v="4188"/>
    <n v="45172"/>
    <x v="0"/>
    <n v="1904.64"/>
    <n v="10651.62"/>
    <x v="44"/>
    <n v="4188"/>
    <n v="12916.62"/>
    <x v="1"/>
    <n v="1.1000000000000001"/>
    <n v="48"/>
    <s v="6/15/2021"/>
    <x v="0"/>
    <n v="4188"/>
    <x v="0"/>
    <n v="5840.1"/>
    <n v="1911.66"/>
    <n v="95.58"/>
    <s v="4/30/2023"/>
    <s v="1/10/2023"/>
    <n v="9632"/>
    <n v="4188"/>
    <s v="10/16/2023"/>
    <s v="Complaint"/>
    <s v="Resolved"/>
    <s v="5/24/2023"/>
    <n v="1"/>
    <x v="6"/>
    <x v="2"/>
  </r>
  <r>
    <n v="4189"/>
    <s v="Mark"/>
    <s v="Hernandez"/>
    <n v="48"/>
    <x v="1"/>
    <s v="Address_4189"/>
    <x v="27"/>
    <n v="19458799042"/>
    <s v="mark.hernandez@kag.com"/>
    <x v="0"/>
    <n v="3289.56"/>
    <s v="8/23/2001"/>
    <s v="3/14/2023"/>
    <n v="4189"/>
    <n v="44948"/>
    <x v="0"/>
    <n v="276.02999999999997"/>
    <n v="3565.59"/>
    <x v="17"/>
    <n v="4189"/>
    <n v="9237.81"/>
    <x v="1"/>
    <n v="6.86"/>
    <n v="24"/>
    <s v="6/18/2021"/>
    <x v="2"/>
    <n v="4189"/>
    <x v="2"/>
    <n v="8535.6"/>
    <n v="4121.92"/>
    <n v="206.1"/>
    <s v="7/5/2023"/>
    <s v="5/4/2023"/>
    <n v="3801"/>
    <n v="4189"/>
    <s v="5/29/2023"/>
    <s v="Praise"/>
    <s v="Resolved"/>
    <s v="5/13/2023"/>
    <n v="1"/>
    <x v="3"/>
    <x v="1"/>
  </r>
  <r>
    <n v="4190"/>
    <s v="Kevin"/>
    <s v="Robinson"/>
    <n v="34"/>
    <x v="1"/>
    <s v="Address_4190"/>
    <x v="16"/>
    <n v="19458799043"/>
    <s v="kevin.robinson@kag.com"/>
    <x v="1"/>
    <n v="7911.35"/>
    <s v="7/11/2009"/>
    <s v="12/3/2023"/>
    <n v="4190"/>
    <n v="44948"/>
    <x v="2"/>
    <n v="3874.69"/>
    <n v="11786.04"/>
    <x v="52"/>
    <n v="4190"/>
    <n v="4102.12"/>
    <x v="2"/>
    <n v="2.63"/>
    <n v="24"/>
    <s v="5/13/2021"/>
    <x v="2"/>
    <n v="4190"/>
    <x v="0"/>
    <n v="5122.55"/>
    <n v="3013.96"/>
    <n v="150.69999999999999"/>
    <s v="7/7/2023"/>
    <s v="9/21/2023"/>
    <n v="2903"/>
    <n v="4190"/>
    <s v="10/25/2023"/>
    <s v="Suggestion"/>
    <s v="Resolved"/>
    <s v="2/28/2023"/>
    <n v="1"/>
    <x v="3"/>
    <x v="4"/>
  </r>
  <r>
    <n v="4191"/>
    <s v="Matthew"/>
    <s v="Brown"/>
    <n v="47"/>
    <x v="0"/>
    <s v="Address_4191"/>
    <x v="11"/>
    <n v="19458799044"/>
    <s v="matthew.brown@kag.com"/>
    <x v="1"/>
    <n v="7909.39"/>
    <s v="9/18/2006"/>
    <s v="4/10/2023"/>
    <n v="4191"/>
    <n v="45150"/>
    <x v="1"/>
    <n v="2737.24"/>
    <n v="5172.1499999999996"/>
    <x v="48"/>
    <n v="4191"/>
    <n v="41453.26"/>
    <x v="2"/>
    <n v="2.76"/>
    <n v="60"/>
    <s v="7/27/2021"/>
    <x v="0"/>
    <n v="4191"/>
    <x v="0"/>
    <n v="9204.49"/>
    <n v="3925.73"/>
    <n v="196.29"/>
    <s v="4/25/2023"/>
    <s v="9/29/2023"/>
    <n v="3246"/>
    <n v="4191"/>
    <s v="12/17/2023"/>
    <s v="Suggestion"/>
    <s v="Pending"/>
    <s v="7/23/2023"/>
    <n v="1"/>
    <x v="5"/>
    <x v="1"/>
  </r>
  <r>
    <n v="4192"/>
    <s v="Margaret"/>
    <s v="Jones"/>
    <n v="42"/>
    <x v="1"/>
    <s v="Address_4192"/>
    <x v="12"/>
    <n v="19458799045"/>
    <s v="margaret.jones@kag.com"/>
    <x v="1"/>
    <n v="8257.7199999999993"/>
    <s v="2/21/2003"/>
    <s v="9/13/2023"/>
    <n v="4192"/>
    <n v="45273"/>
    <x v="0"/>
    <n v="3579.48"/>
    <n v="11837.2"/>
    <x v="87"/>
    <n v="4192"/>
    <n v="35813.75"/>
    <x v="0"/>
    <n v="1.1499999999999999"/>
    <n v="60"/>
    <s v="3/12/2021"/>
    <x v="0"/>
    <n v="4192"/>
    <x v="2"/>
    <n v="2925.67"/>
    <n v="3506.6"/>
    <n v="175.33"/>
    <s v="11/17/2023"/>
    <s v="11/24/2023"/>
    <n v="4929"/>
    <n v="4192"/>
    <s v="10/3/2023"/>
    <s v="Complaint"/>
    <s v="Pending"/>
    <s v="4/12/2023"/>
    <n v="1"/>
    <x v="0"/>
    <x v="0"/>
  </r>
  <r>
    <n v="4193"/>
    <s v="Sandra"/>
    <s v="Smith"/>
    <n v="45"/>
    <x v="1"/>
    <s v="Address_4193"/>
    <x v="29"/>
    <n v="19458799046"/>
    <s v="sandra.smith@kag.com"/>
    <x v="0"/>
    <n v="1975.7"/>
    <s v="12/8/2011"/>
    <s v="11/11/2023"/>
    <n v="4193"/>
    <n v="45125"/>
    <x v="0"/>
    <n v="1906.81"/>
    <n v="3882.51"/>
    <x v="22"/>
    <n v="4193"/>
    <n v="15374.25"/>
    <x v="1"/>
    <n v="6.2"/>
    <n v="24"/>
    <s v="11/12/2020"/>
    <x v="0"/>
    <n v="4193"/>
    <x v="1"/>
    <n v="2823.83"/>
    <n v="2369.44"/>
    <n v="118.47"/>
    <s v="1/26/2023"/>
    <s v="5/12/2023"/>
    <n v="1270"/>
    <n v="4193"/>
    <s v="5/28/2023"/>
    <s v="Complaint"/>
    <s v="Pending"/>
    <s v="5/23/2023"/>
    <n v="1"/>
    <x v="2"/>
    <x v="0"/>
  </r>
  <r>
    <n v="4194"/>
    <s v="Donna"/>
    <s v="Clark"/>
    <n v="53"/>
    <x v="0"/>
    <s v="Address_4194"/>
    <x v="24"/>
    <n v="19458799047"/>
    <s v="donna.clark@kag.com"/>
    <x v="0"/>
    <n v="9632.1200000000008"/>
    <s v="1/2/2019"/>
    <s v="12/17/2023"/>
    <n v="4194"/>
    <n v="45157"/>
    <x v="1"/>
    <n v="4299.51"/>
    <n v="5332.61"/>
    <x v="66"/>
    <n v="4194"/>
    <n v="42008.75"/>
    <x v="1"/>
    <n v="6.06"/>
    <n v="24"/>
    <s v="7/18/2021"/>
    <x v="2"/>
    <n v="4194"/>
    <x v="0"/>
    <n v="6387.41"/>
    <n v="3285.93"/>
    <n v="164.3"/>
    <s v="2/9/2023"/>
    <s v="8/4/2023"/>
    <n v="9855"/>
    <n v="4194"/>
    <s v="6/11/2023"/>
    <s v="Suggestion"/>
    <s v="Pending"/>
    <s v="8/14/2023"/>
    <n v="1"/>
    <x v="5"/>
    <x v="1"/>
  </r>
  <r>
    <n v="4195"/>
    <s v="James"/>
    <s v="Ramirez"/>
    <n v="24"/>
    <x v="0"/>
    <s v="Address_4195"/>
    <x v="13"/>
    <n v="19458799048"/>
    <s v="james.ramirez@kag.com"/>
    <x v="0"/>
    <n v="2820.33"/>
    <s v="1/19/2003"/>
    <s v="6/11/2023"/>
    <n v="4195"/>
    <n v="45258"/>
    <x v="1"/>
    <n v="427.7"/>
    <n v="3248.03"/>
    <x v="58"/>
    <n v="4195"/>
    <n v="41851.14"/>
    <x v="0"/>
    <n v="1.87"/>
    <n v="36"/>
    <s v="10/9/2022"/>
    <x v="1"/>
    <n v="4195"/>
    <x v="2"/>
    <n v="8291.91"/>
    <n v="3790.04"/>
    <n v="189.5"/>
    <s v="10/17/2023"/>
    <s v="1/30/2023"/>
    <n v="6609"/>
    <n v="4195"/>
    <s v="9/19/2023"/>
    <s v="Complaint"/>
    <s v="Pending"/>
    <s v="9/25/2023"/>
    <n v="1"/>
    <x v="4"/>
    <x v="2"/>
  </r>
  <r>
    <n v="4196"/>
    <s v="Sarah"/>
    <s v="Lewis"/>
    <n v="52"/>
    <x v="2"/>
    <s v="Address_4196"/>
    <x v="6"/>
    <n v="19458799049"/>
    <s v="sarah.lewis@kag.com"/>
    <x v="1"/>
    <n v="7790.47"/>
    <s v="11/2/2017"/>
    <s v="10/20/2023"/>
    <n v="4196"/>
    <n v="45262"/>
    <x v="1"/>
    <n v="1174.43"/>
    <n v="6616.04"/>
    <x v="84"/>
    <n v="4196"/>
    <n v="7750.2"/>
    <x v="2"/>
    <n v="1.45"/>
    <n v="48"/>
    <s v="6/15/2021"/>
    <x v="2"/>
    <n v="4196"/>
    <x v="1"/>
    <n v="1043.94"/>
    <n v="3489.17"/>
    <n v="174.46"/>
    <s v="2/10/2023"/>
    <s v="6/2/2023"/>
    <n v="9169"/>
    <n v="4196"/>
    <s v="6/5/2023"/>
    <s v="Complaint"/>
    <s v="Resolved"/>
    <s v="12/22/2023"/>
    <n v="1"/>
    <x v="0"/>
    <x v="1"/>
  </r>
  <r>
    <n v="4197"/>
    <s v="Betty"/>
    <s v="Moore"/>
    <n v="37"/>
    <x v="1"/>
    <s v="Address_4197"/>
    <x v="3"/>
    <n v="19458799050"/>
    <s v="betty.moore@kag.com"/>
    <x v="0"/>
    <n v="1706.83"/>
    <s v="11/28/2018"/>
    <s v="6/11/2023"/>
    <n v="4197"/>
    <n v="45156"/>
    <x v="1"/>
    <n v="3975.07"/>
    <n v="5681.9"/>
    <x v="40"/>
    <n v="4197"/>
    <n v="35970.68"/>
    <x v="1"/>
    <n v="5.42"/>
    <n v="36"/>
    <s v="6/20/2021"/>
    <x v="0"/>
    <n v="4197"/>
    <x v="1"/>
    <n v="3282.94"/>
    <n v="1610.63"/>
    <n v="80.53"/>
    <s v="5/1/2023"/>
    <s v="2/18/2023"/>
    <n v="6044"/>
    <n v="4197"/>
    <s v="11/5/2023"/>
    <s v="Suggestion"/>
    <s v="Pending"/>
    <s v="12/1/2023"/>
    <n v="1"/>
    <x v="5"/>
    <x v="0"/>
  </r>
  <r>
    <n v="4198"/>
    <s v="Jessica"/>
    <s v="Lopez"/>
    <n v="31"/>
    <x v="1"/>
    <s v="Address_4198"/>
    <x v="1"/>
    <n v="19458799051"/>
    <s v="jessica.lopez@kag.com"/>
    <x v="1"/>
    <n v="9249.85"/>
    <s v="5/12/2010"/>
    <s v="12/23/2023"/>
    <n v="4198"/>
    <n v="45123"/>
    <x v="0"/>
    <n v="4773.8500000000004"/>
    <n v="14023.7"/>
    <x v="72"/>
    <n v="4198"/>
    <n v="15321.81"/>
    <x v="0"/>
    <n v="8.0299999999999994"/>
    <n v="60"/>
    <s v="11/17/2022"/>
    <x v="2"/>
    <n v="4198"/>
    <x v="2"/>
    <n v="3236.82"/>
    <n v="1974.66"/>
    <n v="98.73"/>
    <s v="1/7/2023"/>
    <s v="3/30/2023"/>
    <n v="496"/>
    <n v="4198"/>
    <s v="2/7/2023"/>
    <s v="Complaint"/>
    <s v="Pending"/>
    <s v="9/6/2023"/>
    <n v="1"/>
    <x v="2"/>
    <x v="4"/>
  </r>
  <r>
    <n v="4199"/>
    <s v="Timothy"/>
    <s v="Gonzalez"/>
    <n v="67"/>
    <x v="2"/>
    <s v="Address_4199"/>
    <x v="3"/>
    <n v="19458799052"/>
    <s v="timothy.gonzalez@kag.com"/>
    <x v="0"/>
    <n v="4335.67"/>
    <s v="8/5/2015"/>
    <s v="5/9/2023"/>
    <n v="4199"/>
    <n v="45160"/>
    <x v="1"/>
    <n v="4233.76"/>
    <n v="8569.43"/>
    <x v="30"/>
    <n v="4199"/>
    <n v="23892.28"/>
    <x v="0"/>
    <n v="9.58"/>
    <n v="12"/>
    <s v="6/11/2021"/>
    <x v="0"/>
    <n v="4199"/>
    <x v="2"/>
    <n v="5606.95"/>
    <n v="4758.09"/>
    <n v="237.9"/>
    <s v="4/7/2023"/>
    <s v="5/10/2023"/>
    <n v="1304"/>
    <n v="4199"/>
    <s v="8/29/2023"/>
    <s v="Praise"/>
    <s v="Resolved"/>
    <s v="6/15/2023"/>
    <n v="1"/>
    <x v="5"/>
    <x v="3"/>
  </r>
  <r>
    <n v="4200"/>
    <s v="Thomas"/>
    <s v="Green"/>
    <n v="67"/>
    <x v="2"/>
    <s v="Address_4200"/>
    <x v="29"/>
    <n v="19458799053"/>
    <s v="thomas.green@kag.com"/>
    <x v="0"/>
    <n v="6719.67"/>
    <s v="7/2/2015"/>
    <s v="11/5/2023"/>
    <n v="4200"/>
    <n v="45217"/>
    <x v="0"/>
    <n v="1161.99"/>
    <n v="7881.66"/>
    <x v="20"/>
    <n v="4200"/>
    <n v="22077.1"/>
    <x v="1"/>
    <n v="1.68"/>
    <n v="24"/>
    <s v="8/4/2022"/>
    <x v="2"/>
    <n v="4200"/>
    <x v="0"/>
    <n v="6553.07"/>
    <n v="1549.21"/>
    <n v="77.459999999999994"/>
    <s v="12/20/2023"/>
    <s v="4/8/2023"/>
    <n v="3595"/>
    <n v="4200"/>
    <s v="6/17/2023"/>
    <s v="Complaint"/>
    <s v="Resolved"/>
    <s v="4/14/2023"/>
    <n v="1"/>
    <x v="8"/>
    <x v="3"/>
  </r>
  <r>
    <n v="4201"/>
    <s v="Michelle"/>
    <s v="Johnson"/>
    <n v="47"/>
    <x v="0"/>
    <s v="Address_4201"/>
    <x v="28"/>
    <n v="19458799054"/>
    <s v="michelle.johnson@kag.com"/>
    <x v="1"/>
    <n v="8516.9"/>
    <s v="3/28/2015"/>
    <s v="9/10/2023"/>
    <n v="4201"/>
    <n v="45191"/>
    <x v="1"/>
    <n v="1749.21"/>
    <n v="10266.11"/>
    <x v="38"/>
    <n v="4201"/>
    <n v="30409"/>
    <x v="0"/>
    <n v="7.37"/>
    <n v="24"/>
    <s v="10/9/2022"/>
    <x v="1"/>
    <n v="4201"/>
    <x v="2"/>
    <n v="5884.35"/>
    <n v="4061.7"/>
    <n v="203.08"/>
    <s v="12/1/2023"/>
    <s v="7/7/2023"/>
    <n v="1031"/>
    <n v="4201"/>
    <s v="9/13/2023"/>
    <s v="Suggestion"/>
    <s v="Pending"/>
    <s v="2/24/2023"/>
    <n v="1"/>
    <x v="6"/>
    <x v="1"/>
  </r>
  <r>
    <n v="4202"/>
    <s v="Betty"/>
    <s v="Torres"/>
    <n v="18"/>
    <x v="2"/>
    <s v="Address_4202"/>
    <x v="10"/>
    <n v="19458799055"/>
    <s v="betty.torres@kag.com"/>
    <x v="0"/>
    <n v="2895.63"/>
    <s v="2/2/2020"/>
    <s v="3/3/2023"/>
    <n v="4202"/>
    <n v="45083"/>
    <x v="2"/>
    <n v="3829.83"/>
    <n v="6725.46"/>
    <x v="7"/>
    <n v="4202"/>
    <n v="18009.47"/>
    <x v="0"/>
    <n v="2.72"/>
    <n v="48"/>
    <s v="2/27/2022"/>
    <x v="1"/>
    <n v="4202"/>
    <x v="2"/>
    <n v="3197.06"/>
    <n v="928.55"/>
    <n v="46.43"/>
    <s v="11/23/2023"/>
    <s v="9/11/2023"/>
    <n v="958"/>
    <n v="4202"/>
    <s v="5/28/2023"/>
    <s v="Complaint"/>
    <s v="Pending"/>
    <s v="1/3/2023"/>
    <n v="1"/>
    <x v="7"/>
    <x v="2"/>
  </r>
  <r>
    <n v="4203"/>
    <s v="Barbara"/>
    <s v="Hall"/>
    <n v="55"/>
    <x v="0"/>
    <s v="Address_4203"/>
    <x v="30"/>
    <n v="19458799056"/>
    <s v="barbara.hall@kag.com"/>
    <x v="0"/>
    <n v="3951.06"/>
    <s v="12/20/2009"/>
    <s v="5/23/2023"/>
    <n v="4203"/>
    <n v="44953"/>
    <x v="1"/>
    <n v="4731.8999999999996"/>
    <n v="-780.84"/>
    <x v="43"/>
    <n v="4203"/>
    <n v="4589.4399999999996"/>
    <x v="2"/>
    <n v="1.31"/>
    <n v="60"/>
    <s v="8/5/2021"/>
    <x v="0"/>
    <n v="4203"/>
    <x v="1"/>
    <n v="8837.35"/>
    <n v="1959.76"/>
    <n v="97.99"/>
    <s v="11/3/2023"/>
    <s v="10/14/2023"/>
    <n v="8002"/>
    <n v="4203"/>
    <s v="7/28/2023"/>
    <s v="Complaint"/>
    <s v="Resolved"/>
    <s v="8/23/2023"/>
    <n v="1"/>
    <x v="3"/>
    <x v="1"/>
  </r>
  <r>
    <n v="4204"/>
    <s v="Anthony"/>
    <s v="Thomas"/>
    <n v="58"/>
    <x v="0"/>
    <s v="Address_4204"/>
    <x v="33"/>
    <n v="19458799057"/>
    <s v="anthony.thomas@kag.com"/>
    <x v="0"/>
    <n v="3202.55"/>
    <s v="11/20/2002"/>
    <s v="8/11/2023"/>
    <n v="4204"/>
    <n v="45150"/>
    <x v="1"/>
    <n v="1453.34"/>
    <n v="4655.8900000000003"/>
    <x v="20"/>
    <n v="4204"/>
    <n v="33959.86"/>
    <x v="2"/>
    <n v="4.01"/>
    <n v="24"/>
    <s v="4/23/2022"/>
    <x v="1"/>
    <n v="4204"/>
    <x v="2"/>
    <n v="7969"/>
    <n v="1691.4"/>
    <n v="84.57"/>
    <s v="6/23/2023"/>
    <s v="2/17/2023"/>
    <n v="2108"/>
    <n v="4204"/>
    <s v="4/28/2023"/>
    <s v="Complaint"/>
    <s v="Resolved"/>
    <s v="4/4/2023"/>
    <n v="1"/>
    <x v="5"/>
    <x v="1"/>
  </r>
  <r>
    <n v="4205"/>
    <s v="Carol"/>
    <s v="Mitchell"/>
    <n v="42"/>
    <x v="0"/>
    <s v="Address_4205"/>
    <x v="24"/>
    <n v="19458799058"/>
    <s v="carol.mitchell@kag.com"/>
    <x v="0"/>
    <n v="2900.42"/>
    <s v="3/3/2019"/>
    <s v="11/3/2023"/>
    <n v="4205"/>
    <n v="45128"/>
    <x v="0"/>
    <n v="1937.85"/>
    <n v="962.57"/>
    <x v="61"/>
    <n v="4205"/>
    <n v="48067.98"/>
    <x v="2"/>
    <n v="6.16"/>
    <n v="36"/>
    <s v="10/4/2022"/>
    <x v="2"/>
    <n v="4205"/>
    <x v="1"/>
    <n v="6722.13"/>
    <n v="3078.4"/>
    <n v="153.91999999999999"/>
    <s v="9/23/2023"/>
    <s v="7/13/2023"/>
    <n v="1895"/>
    <n v="4205"/>
    <s v="11/9/2023"/>
    <s v="Suggestion"/>
    <s v="Pending"/>
    <s v="4/26/2023"/>
    <n v="1"/>
    <x v="2"/>
    <x v="0"/>
  </r>
  <r>
    <n v="4206"/>
    <s v="Timothy"/>
    <s v="White"/>
    <n v="51"/>
    <x v="1"/>
    <s v="Address_4206"/>
    <x v="6"/>
    <n v="19458799059"/>
    <s v="timothy.white@kag.com"/>
    <x v="0"/>
    <n v="5151.9799999999996"/>
    <s v="9/10/2015"/>
    <s v="1/14/2023"/>
    <n v="4206"/>
    <n v="45015"/>
    <x v="0"/>
    <n v="124.13"/>
    <n v="5027.8500000000004"/>
    <x v="9"/>
    <n v="4206"/>
    <n v="33725.519999999997"/>
    <x v="2"/>
    <n v="6.41"/>
    <n v="48"/>
    <s v="12/27/2020"/>
    <x v="0"/>
    <n v="4206"/>
    <x v="0"/>
    <n v="4348.47"/>
    <n v="4641.88"/>
    <n v="232.09"/>
    <s v="3/15/2023"/>
    <s v="5/4/2023"/>
    <n v="6986"/>
    <n v="4206"/>
    <s v="6/22/2023"/>
    <s v="Suggestion"/>
    <s v="Pending"/>
    <s v="12/23/2023"/>
    <n v="1"/>
    <x v="11"/>
    <x v="1"/>
  </r>
  <r>
    <n v="4207"/>
    <s v="Ashley"/>
    <s v="Wright"/>
    <n v="25"/>
    <x v="1"/>
    <s v="Address_4207"/>
    <x v="3"/>
    <n v="19458799060"/>
    <s v="ashley.wright@kag.com"/>
    <x v="1"/>
    <n v="5512.78"/>
    <s v="10/28/2017"/>
    <s v="12/30/2023"/>
    <n v="4207"/>
    <n v="45241"/>
    <x v="2"/>
    <n v="2526.9699999999998"/>
    <n v="8039.75"/>
    <x v="8"/>
    <n v="4207"/>
    <n v="27440.66"/>
    <x v="1"/>
    <n v="1.44"/>
    <n v="24"/>
    <s v="4/29/2022"/>
    <x v="1"/>
    <n v="4207"/>
    <x v="2"/>
    <n v="3952.84"/>
    <n v="3614.34"/>
    <n v="180.72"/>
    <s v="3/15/2023"/>
    <s v="1/30/2023"/>
    <n v="723"/>
    <n v="4207"/>
    <s v="9/10/2023"/>
    <s v="Suggestion"/>
    <s v="Pending"/>
    <s v="7/8/2023"/>
    <n v="1"/>
    <x v="4"/>
    <x v="2"/>
  </r>
  <r>
    <n v="4208"/>
    <s v="Kenneth"/>
    <s v="Perez"/>
    <n v="37"/>
    <x v="0"/>
    <s v="Address_4208"/>
    <x v="30"/>
    <n v="19458799061"/>
    <s v="kenneth.perez@kag.com"/>
    <x v="1"/>
    <n v="860.55"/>
    <s v="7/13/2011"/>
    <s v="4/8/2023"/>
    <n v="4208"/>
    <n v="45096"/>
    <x v="2"/>
    <n v="449.93"/>
    <n v="1310.48"/>
    <x v="83"/>
    <n v="4208"/>
    <n v="9017.4599999999991"/>
    <x v="2"/>
    <n v="9.35"/>
    <n v="12"/>
    <s v="1/29/2021"/>
    <x v="0"/>
    <n v="4208"/>
    <x v="2"/>
    <n v="7677.34"/>
    <n v="748.88"/>
    <n v="37.44"/>
    <s v="2/7/2023"/>
    <s v="8/20/2023"/>
    <n v="1179"/>
    <n v="4208"/>
    <s v="11/15/2023"/>
    <s v="Complaint"/>
    <s v="Pending"/>
    <s v="3/18/2023"/>
    <n v="1"/>
    <x v="7"/>
    <x v="0"/>
  </r>
  <r>
    <n v="4209"/>
    <s v="Kimberly"/>
    <s v="Scott"/>
    <n v="47"/>
    <x v="2"/>
    <s v="Address_4209"/>
    <x v="37"/>
    <n v="19458799062"/>
    <s v="kimberly.scott@kag.com"/>
    <x v="0"/>
    <n v="6765.6"/>
    <s v="11/4/2009"/>
    <s v="2/28/2023"/>
    <n v="4209"/>
    <n v="45220"/>
    <x v="1"/>
    <n v="437.11"/>
    <n v="6328.49"/>
    <x v="95"/>
    <n v="4209"/>
    <n v="31633.71"/>
    <x v="1"/>
    <n v="1.49"/>
    <n v="60"/>
    <s v="6/7/2022"/>
    <x v="0"/>
    <n v="4209"/>
    <x v="0"/>
    <n v="2107.4"/>
    <n v="3612.82"/>
    <n v="180.64"/>
    <s v="8/8/2023"/>
    <s v="12/2/2023"/>
    <n v="883"/>
    <n v="4209"/>
    <s v="6/27/2023"/>
    <s v="Suggestion"/>
    <s v="Pending"/>
    <s v="10/26/2023"/>
    <n v="1"/>
    <x v="8"/>
    <x v="1"/>
  </r>
  <r>
    <n v="4210"/>
    <s v="Paul"/>
    <s v="Hernandez"/>
    <n v="21"/>
    <x v="1"/>
    <s v="Address_4210"/>
    <x v="30"/>
    <n v="19458799063"/>
    <s v="paul.hernandez@kag.com"/>
    <x v="1"/>
    <n v="4258.01"/>
    <s v="11/3/2014"/>
    <s v="6/29/2023"/>
    <n v="4210"/>
    <n v="45271"/>
    <x v="0"/>
    <n v="3808.97"/>
    <n v="8066.98"/>
    <x v="75"/>
    <n v="4210"/>
    <n v="30943.26"/>
    <x v="1"/>
    <n v="2.95"/>
    <n v="48"/>
    <s v="5/26/2021"/>
    <x v="2"/>
    <n v="4210"/>
    <x v="2"/>
    <n v="1304.6300000000001"/>
    <n v="95.19"/>
    <n v="4.76"/>
    <s v="4/4/2023"/>
    <s v="12/31/2023"/>
    <n v="2783"/>
    <n v="4210"/>
    <s v="4/20/2023"/>
    <s v="Complaint"/>
    <s v="Resolved"/>
    <s v="5/30/2023"/>
    <n v="1"/>
    <x v="0"/>
    <x v="2"/>
  </r>
  <r>
    <n v="4211"/>
    <s v="Jennifer"/>
    <s v="Rivera"/>
    <n v="38"/>
    <x v="1"/>
    <s v="Address_4211"/>
    <x v="6"/>
    <n v="19458799064"/>
    <s v="jennifer.rivera@kag.com"/>
    <x v="1"/>
    <n v="8906.34"/>
    <s v="12/29/2007"/>
    <s v="1/1/2023"/>
    <n v="4211"/>
    <n v="45289"/>
    <x v="1"/>
    <n v="1726.16"/>
    <n v="7180.18"/>
    <x v="70"/>
    <n v="4211"/>
    <n v="31318.9"/>
    <x v="1"/>
    <n v="4.8899999999999997"/>
    <n v="36"/>
    <s v="1/6/2022"/>
    <x v="2"/>
    <n v="4211"/>
    <x v="2"/>
    <n v="9711.26"/>
    <n v="3317.97"/>
    <n v="165.9"/>
    <s v="10/18/2023"/>
    <s v="9/13/2023"/>
    <n v="7822"/>
    <n v="4211"/>
    <s v="12/7/2023"/>
    <s v="Complaint"/>
    <s v="Resolved"/>
    <s v="3/7/2023"/>
    <n v="1"/>
    <x v="0"/>
    <x v="0"/>
  </r>
  <r>
    <n v="4212"/>
    <s v="John"/>
    <s v="Lewis"/>
    <n v="44"/>
    <x v="2"/>
    <s v="Address_4212"/>
    <x v="23"/>
    <n v="19458799065"/>
    <s v="john.lewis@kag.com"/>
    <x v="0"/>
    <n v="8866.67"/>
    <s v="2/26/2015"/>
    <s v="8/15/2023"/>
    <n v="4212"/>
    <n v="45106"/>
    <x v="0"/>
    <n v="4678.84"/>
    <n v="4187.83"/>
    <x v="47"/>
    <n v="4212"/>
    <n v="44723.34"/>
    <x v="1"/>
    <n v="9.51"/>
    <n v="60"/>
    <s v="9/30/2020"/>
    <x v="0"/>
    <n v="4212"/>
    <x v="2"/>
    <n v="9544.4599999999991"/>
    <n v="4392.3599999999997"/>
    <n v="219.62"/>
    <s v="11/4/2023"/>
    <s v="12/24/2023"/>
    <n v="2511"/>
    <n v="4212"/>
    <s v="4/10/2023"/>
    <s v="Suggestion"/>
    <s v="Resolved"/>
    <s v="11/9/2023"/>
    <n v="1"/>
    <x v="7"/>
    <x v="0"/>
  </r>
  <r>
    <n v="4213"/>
    <s v="Emily"/>
    <s v="Wright"/>
    <n v="27"/>
    <x v="1"/>
    <s v="Address_4213"/>
    <x v="3"/>
    <n v="19458799066"/>
    <s v="emily.wright@kag.com"/>
    <x v="0"/>
    <n v="7228.92"/>
    <s v="10/8/2006"/>
    <s v="5/25/2023"/>
    <n v="4213"/>
    <n v="45226"/>
    <x v="0"/>
    <n v="3583.26"/>
    <n v="3645.66"/>
    <x v="42"/>
    <n v="4213"/>
    <n v="36099.68"/>
    <x v="1"/>
    <n v="9.92"/>
    <n v="24"/>
    <s v="10/7/2021"/>
    <x v="0"/>
    <n v="4213"/>
    <x v="2"/>
    <n v="9485.0300000000007"/>
    <n v="1824.53"/>
    <n v="91.23"/>
    <s v="3/13/2023"/>
    <s v="4/2/2023"/>
    <n v="8836"/>
    <n v="4213"/>
    <s v="3/21/2023"/>
    <s v="Complaint"/>
    <s v="Pending"/>
    <s v="11/25/2023"/>
    <n v="1"/>
    <x v="8"/>
    <x v="4"/>
  </r>
  <r>
    <n v="4214"/>
    <s v="Emily"/>
    <s v="Mitchell"/>
    <n v="40"/>
    <x v="2"/>
    <s v="Address_4214"/>
    <x v="22"/>
    <n v="19458799067"/>
    <s v="emily.mitchell@kag.com"/>
    <x v="1"/>
    <n v="8552.4500000000007"/>
    <s v="9/18/2011"/>
    <s v="11/8/2023"/>
    <n v="4214"/>
    <n v="44949"/>
    <x v="0"/>
    <n v="1480.86"/>
    <n v="10033.31"/>
    <x v="40"/>
    <n v="4214"/>
    <n v="39386.589999999997"/>
    <x v="2"/>
    <n v="1"/>
    <n v="12"/>
    <s v="7/5/2020"/>
    <x v="0"/>
    <n v="4214"/>
    <x v="2"/>
    <n v="5927.81"/>
    <n v="3588.03"/>
    <n v="179.4"/>
    <s v="11/25/2023"/>
    <s v="1/17/2023"/>
    <n v="9859"/>
    <n v="4214"/>
    <s v="6/14/2023"/>
    <s v="Complaint"/>
    <s v="Resolved"/>
    <s v="8/29/2023"/>
    <n v="1"/>
    <x v="3"/>
    <x v="0"/>
  </r>
  <r>
    <n v="4215"/>
    <s v="Matthew"/>
    <s v="Anderson"/>
    <n v="50"/>
    <x v="2"/>
    <s v="Address_4215"/>
    <x v="33"/>
    <n v="19458799068"/>
    <s v="matthew.anderson@kag.com"/>
    <x v="0"/>
    <n v="9232.89"/>
    <s v="9/13/2010"/>
    <s v="5/13/2023"/>
    <n v="4215"/>
    <n v="45128"/>
    <x v="0"/>
    <n v="3412.59"/>
    <n v="12645.48"/>
    <x v="81"/>
    <n v="4215"/>
    <n v="16353.61"/>
    <x v="1"/>
    <n v="3.02"/>
    <n v="36"/>
    <s v="4/14/2021"/>
    <x v="0"/>
    <n v="4215"/>
    <x v="2"/>
    <n v="1870.74"/>
    <n v="3160.65"/>
    <n v="158.03"/>
    <s v="9/4/2023"/>
    <s v="8/19/2023"/>
    <n v="3469"/>
    <n v="4215"/>
    <s v="3/15/2023"/>
    <s v="Praise"/>
    <s v="Resolved"/>
    <s v="7/5/2023"/>
    <n v="-1"/>
    <x v="2"/>
    <x v="1"/>
  </r>
  <r>
    <n v="4216"/>
    <s v="Steven"/>
    <s v="Walker"/>
    <n v="28"/>
    <x v="1"/>
    <s v="Address_4216"/>
    <x v="4"/>
    <n v="19458799069"/>
    <s v="steven.walker@kag.com"/>
    <x v="1"/>
    <n v="5815.56"/>
    <s v="8/17/2012"/>
    <s v="5/25/2023"/>
    <n v="4216"/>
    <n v="45252"/>
    <x v="2"/>
    <n v="4329.34"/>
    <n v="10144.9"/>
    <x v="27"/>
    <n v="4216"/>
    <n v="14248.38"/>
    <x v="1"/>
    <n v="5.51"/>
    <n v="60"/>
    <s v="9/5/2021"/>
    <x v="1"/>
    <n v="4216"/>
    <x v="1"/>
    <n v="5501.71"/>
    <n v="462.02"/>
    <n v="23.1"/>
    <s v="3/15/2023"/>
    <s v="7/18/2023"/>
    <n v="5376"/>
    <n v="4216"/>
    <s v="8/1/2023"/>
    <s v="Complaint"/>
    <s v="Pending"/>
    <s v="10/21/2023"/>
    <n v="1"/>
    <x v="4"/>
    <x v="4"/>
  </r>
  <r>
    <n v="4217"/>
    <s v="John"/>
    <s v="Adams"/>
    <n v="58"/>
    <x v="2"/>
    <s v="Address_4217"/>
    <x v="26"/>
    <n v="19458799070"/>
    <s v="john.adams@kag.com"/>
    <x v="1"/>
    <n v="9721.8700000000008"/>
    <s v="5/20/2008"/>
    <s v="10/1/2023"/>
    <n v="4217"/>
    <n v="45003"/>
    <x v="0"/>
    <n v="2185.83"/>
    <n v="7536.04"/>
    <x v="98"/>
    <n v="4217"/>
    <n v="11132.26"/>
    <x v="0"/>
    <n v="7.25"/>
    <n v="24"/>
    <s v="12/15/2020"/>
    <x v="2"/>
    <n v="4217"/>
    <x v="2"/>
    <n v="4240.53"/>
    <n v="1549.68"/>
    <n v="77.48"/>
    <s v="3/1/2023"/>
    <s v="3/23/2023"/>
    <n v="9288"/>
    <n v="4217"/>
    <s v="3/4/2023"/>
    <s v="Suggestion"/>
    <s v="Pending"/>
    <s v="1/18/2023"/>
    <n v="1"/>
    <x v="11"/>
    <x v="1"/>
  </r>
  <r>
    <n v="4218"/>
    <s v="Barbara"/>
    <s v="Green"/>
    <n v="36"/>
    <x v="2"/>
    <s v="Address_4218"/>
    <x v="29"/>
    <n v="19458799071"/>
    <s v="barbara.green@kag.com"/>
    <x v="0"/>
    <n v="9558.4500000000007"/>
    <s v="11/1/2017"/>
    <s v="12/11/2023"/>
    <n v="4218"/>
    <n v="45149"/>
    <x v="2"/>
    <n v="2813.24"/>
    <n v="6745.21"/>
    <x v="93"/>
    <n v="4218"/>
    <n v="39140.17"/>
    <x v="2"/>
    <n v="6.91"/>
    <n v="48"/>
    <s v="9/4/2020"/>
    <x v="2"/>
    <n v="4218"/>
    <x v="2"/>
    <n v="6212.55"/>
    <n v="3408.5"/>
    <n v="170.42"/>
    <s v="1/21/2023"/>
    <s v="2/7/2023"/>
    <n v="4126"/>
    <n v="4218"/>
    <s v="4/26/2023"/>
    <s v="Suggestion"/>
    <s v="Pending"/>
    <s v="5/11/2023"/>
    <n v="1"/>
    <x v="5"/>
    <x v="0"/>
  </r>
  <r>
    <n v="4219"/>
    <s v="Jessica"/>
    <s v="Nelson"/>
    <n v="28"/>
    <x v="0"/>
    <s v="Address_4219"/>
    <x v="33"/>
    <n v="19458799072"/>
    <s v="jessica.nelson@kag.com"/>
    <x v="0"/>
    <n v="1187.8399999999999"/>
    <s v="7/18/2019"/>
    <s v="11/7/2023"/>
    <n v="4219"/>
    <n v="45251"/>
    <x v="2"/>
    <n v="1095.27"/>
    <n v="2283.11"/>
    <x v="50"/>
    <n v="4219"/>
    <n v="35230.839999999997"/>
    <x v="0"/>
    <n v="3.26"/>
    <n v="24"/>
    <s v="8/14/2022"/>
    <x v="0"/>
    <n v="4219"/>
    <x v="0"/>
    <n v="9097.18"/>
    <n v="144.26"/>
    <n v="7.21"/>
    <s v="3/30/2023"/>
    <s v="11/12/2023"/>
    <n v="6781"/>
    <n v="4219"/>
    <s v="8/27/2023"/>
    <s v="Suggestion"/>
    <s v="Pending"/>
    <s v="4/13/2023"/>
    <n v="1"/>
    <x v="4"/>
    <x v="4"/>
  </r>
  <r>
    <n v="4220"/>
    <s v="Jessica"/>
    <s v="Thomas"/>
    <n v="21"/>
    <x v="0"/>
    <s v="Address_4220"/>
    <x v="11"/>
    <n v="19458799073"/>
    <s v="jessica.thomas@kag.com"/>
    <x v="1"/>
    <n v="5275.27"/>
    <s v="3/6/2022"/>
    <s v="2/16/2023"/>
    <n v="4220"/>
    <n v="45114"/>
    <x v="1"/>
    <n v="2017.02"/>
    <n v="3258.25"/>
    <x v="39"/>
    <n v="4220"/>
    <n v="17762.599999999999"/>
    <x v="2"/>
    <n v="2.78"/>
    <n v="48"/>
    <s v="3/5/2021"/>
    <x v="1"/>
    <n v="4220"/>
    <x v="2"/>
    <n v="5204.07"/>
    <n v="2744.45"/>
    <n v="137.22"/>
    <s v="10/31/2023"/>
    <s v="8/20/2023"/>
    <n v="2955"/>
    <n v="4220"/>
    <s v="1/15/2023"/>
    <s v="Suggestion"/>
    <s v="Pending"/>
    <s v="12/4/2023"/>
    <n v="1"/>
    <x v="2"/>
    <x v="2"/>
  </r>
  <r>
    <n v="4221"/>
    <s v="Kevin"/>
    <s v="Martinez"/>
    <n v="40"/>
    <x v="1"/>
    <s v="Address_4221"/>
    <x v="6"/>
    <n v="19458799074"/>
    <s v="kevin.martinez@kag.com"/>
    <x v="1"/>
    <n v="1233.23"/>
    <s v="8/4/2020"/>
    <s v="7/27/2023"/>
    <n v="4221"/>
    <n v="45177"/>
    <x v="1"/>
    <n v="2899.46"/>
    <n v="-1666.23"/>
    <x v="2"/>
    <n v="4221"/>
    <n v="7914.2"/>
    <x v="2"/>
    <n v="1.1299999999999999"/>
    <n v="48"/>
    <s v="9/18/2022"/>
    <x v="0"/>
    <n v="4221"/>
    <x v="0"/>
    <n v="8354.9"/>
    <n v="2727.16"/>
    <n v="136.36000000000001"/>
    <s v="8/11/2023"/>
    <s v="2/25/2023"/>
    <n v="5821"/>
    <n v="4221"/>
    <s v="2/22/2023"/>
    <s v="Suggestion"/>
    <s v="Pending"/>
    <s v="6/6/2023"/>
    <n v="1"/>
    <x v="6"/>
    <x v="0"/>
  </r>
  <r>
    <n v="4222"/>
    <s v="Margaret"/>
    <s v="Carter"/>
    <n v="22"/>
    <x v="2"/>
    <s v="Address_4222"/>
    <x v="23"/>
    <n v="19458799075"/>
    <s v="margaret.carter@kag.com"/>
    <x v="0"/>
    <n v="6872.92"/>
    <s v="6/8/2007"/>
    <s v="8/27/2023"/>
    <n v="4222"/>
    <n v="45057"/>
    <x v="2"/>
    <n v="3081.24"/>
    <n v="9954.16"/>
    <x v="43"/>
    <n v="4222"/>
    <n v="42486.7"/>
    <x v="1"/>
    <n v="8.59"/>
    <n v="24"/>
    <s v="9/6/2022"/>
    <x v="2"/>
    <n v="4222"/>
    <x v="0"/>
    <n v="5412.87"/>
    <n v="3907.07"/>
    <n v="195.35"/>
    <s v="7/3/2023"/>
    <s v="6/5/2023"/>
    <n v="6118"/>
    <n v="4222"/>
    <s v="1/29/2023"/>
    <s v="Suggestion"/>
    <s v="Pending"/>
    <s v="9/24/2023"/>
    <n v="1"/>
    <x v="10"/>
    <x v="2"/>
  </r>
  <r>
    <n v="4223"/>
    <s v="Richard"/>
    <s v="Young"/>
    <n v="66"/>
    <x v="1"/>
    <s v="Address_4223"/>
    <x v="34"/>
    <n v="19458799076"/>
    <s v="richard.young@kag.com"/>
    <x v="0"/>
    <n v="7676.23"/>
    <s v="6/26/2020"/>
    <s v="8/30/2023"/>
    <n v="4223"/>
    <n v="44949"/>
    <x v="2"/>
    <n v="3602.97"/>
    <n v="4073.26"/>
    <x v="87"/>
    <n v="4223"/>
    <n v="19829.62"/>
    <x v="0"/>
    <n v="4.41"/>
    <n v="12"/>
    <s v="8/8/2020"/>
    <x v="1"/>
    <n v="4223"/>
    <x v="0"/>
    <n v="9563.42"/>
    <n v="4885.05"/>
    <n v="244.25"/>
    <s v="1/19/2023"/>
    <s v="5/15/2023"/>
    <n v="2198"/>
    <n v="4223"/>
    <s v="3/24/2023"/>
    <s v="Suggestion"/>
    <s v="Pending"/>
    <s v="6/8/2023"/>
    <n v="1"/>
    <x v="3"/>
    <x v="3"/>
  </r>
  <r>
    <n v="4224"/>
    <s v="John"/>
    <s v="Johnson"/>
    <n v="67"/>
    <x v="1"/>
    <s v="Address_4224"/>
    <x v="35"/>
    <n v="19458799077"/>
    <s v="john.johnson@kag.com"/>
    <x v="0"/>
    <n v="8858.31"/>
    <s v="12/7/2015"/>
    <s v="4/14/2023"/>
    <n v="4224"/>
    <n v="44963"/>
    <x v="2"/>
    <n v="4787.1899999999996"/>
    <n v="13645.5"/>
    <x v="84"/>
    <n v="4224"/>
    <n v="10297.709999999999"/>
    <x v="0"/>
    <n v="8.7799999999999994"/>
    <n v="48"/>
    <s v="1/4/2021"/>
    <x v="1"/>
    <n v="4224"/>
    <x v="0"/>
    <n v="5245.69"/>
    <n v="246.72"/>
    <n v="12.34"/>
    <s v="1/30/2023"/>
    <s v="6/16/2023"/>
    <n v="8525"/>
    <n v="4224"/>
    <s v="8/9/2023"/>
    <s v="Complaint"/>
    <s v="Pending"/>
    <s v="6/19/2023"/>
    <n v="1"/>
    <x v="9"/>
    <x v="3"/>
  </r>
  <r>
    <n v="4225"/>
    <s v="Margaret"/>
    <s v="White"/>
    <n v="22"/>
    <x v="0"/>
    <s v="Address_4225"/>
    <x v="11"/>
    <n v="19458799078"/>
    <s v="margaret.white@kag.com"/>
    <x v="0"/>
    <n v="6535.09"/>
    <s v="7/6/2014"/>
    <s v="10/4/2023"/>
    <n v="4225"/>
    <n v="44944"/>
    <x v="0"/>
    <n v="4194.3"/>
    <n v="2340.79"/>
    <x v="64"/>
    <n v="4225"/>
    <n v="8076.12"/>
    <x v="1"/>
    <n v="3.91"/>
    <n v="48"/>
    <s v="9/8/2021"/>
    <x v="0"/>
    <n v="4225"/>
    <x v="1"/>
    <n v="7401.14"/>
    <n v="460.8"/>
    <n v="23.04"/>
    <s v="3/22/2023"/>
    <s v="10/26/2023"/>
    <n v="3629"/>
    <n v="4225"/>
    <s v="11/22/2023"/>
    <s v="Suggestion"/>
    <s v="Pending"/>
    <s v="4/28/2023"/>
    <n v="1"/>
    <x v="3"/>
    <x v="2"/>
  </r>
  <r>
    <n v="4226"/>
    <s v="Timothy"/>
    <s v="Thompson"/>
    <n v="35"/>
    <x v="2"/>
    <s v="Address_4226"/>
    <x v="20"/>
    <n v="19458799079"/>
    <s v="timothy.thompson@kag.com"/>
    <x v="0"/>
    <n v="4594.53"/>
    <s v="6/20/2007"/>
    <s v="6/6/2023"/>
    <n v="4226"/>
    <n v="45281"/>
    <x v="0"/>
    <n v="4259.42"/>
    <n v="335.11"/>
    <x v="21"/>
    <n v="4226"/>
    <n v="46064.31"/>
    <x v="0"/>
    <n v="7.8"/>
    <n v="24"/>
    <s v="7/30/2020"/>
    <x v="2"/>
    <n v="4226"/>
    <x v="1"/>
    <n v="5116.7"/>
    <n v="1538.35"/>
    <n v="76.92"/>
    <s v="11/25/2023"/>
    <s v="2/4/2023"/>
    <n v="1631"/>
    <n v="4226"/>
    <s v="12/13/2023"/>
    <s v="Suggestion"/>
    <s v="Resolved"/>
    <s v="11/3/2023"/>
    <n v="1"/>
    <x v="0"/>
    <x v="4"/>
  </r>
  <r>
    <n v="4227"/>
    <s v="David"/>
    <s v="Johnson"/>
    <n v="34"/>
    <x v="1"/>
    <s v="Address_4227"/>
    <x v="35"/>
    <n v="19458799080"/>
    <s v="david.johnson@kag.com"/>
    <x v="0"/>
    <n v="1643.78"/>
    <s v="8/25/2006"/>
    <s v="7/7/2023"/>
    <n v="4227"/>
    <n v="45187"/>
    <x v="2"/>
    <n v="2791.99"/>
    <n v="4435.7700000000004"/>
    <x v="62"/>
    <n v="4227"/>
    <n v="7378"/>
    <x v="2"/>
    <n v="1.63"/>
    <n v="48"/>
    <s v="6/26/2020"/>
    <x v="1"/>
    <n v="4227"/>
    <x v="2"/>
    <n v="4626.58"/>
    <n v="2872.86"/>
    <n v="143.63999999999999"/>
    <s v="1/19/2023"/>
    <s v="1/8/2023"/>
    <n v="2788"/>
    <n v="4227"/>
    <s v="9/25/2023"/>
    <s v="Complaint"/>
    <s v="Pending"/>
    <s v="7/24/2023"/>
    <n v="1"/>
    <x v="6"/>
    <x v="4"/>
  </r>
  <r>
    <n v="4228"/>
    <s v="Emily"/>
    <s v="Nguyen"/>
    <n v="20"/>
    <x v="1"/>
    <s v="Address_4228"/>
    <x v="20"/>
    <n v="19458799081"/>
    <s v="emily.nguyen@kag.com"/>
    <x v="1"/>
    <n v="1338.53"/>
    <s v="4/2/2009"/>
    <s v="6/23/2023"/>
    <n v="4228"/>
    <n v="44967"/>
    <x v="2"/>
    <n v="729.43"/>
    <n v="609.1"/>
    <x v="3"/>
    <n v="4228"/>
    <n v="18624"/>
    <x v="2"/>
    <n v="8.3000000000000007"/>
    <n v="36"/>
    <s v="5/24/2020"/>
    <x v="1"/>
    <n v="4228"/>
    <x v="0"/>
    <n v="7737.92"/>
    <n v="95.74"/>
    <n v="4.79"/>
    <s v="5/10/2023"/>
    <s v="4/19/2023"/>
    <n v="747"/>
    <n v="4228"/>
    <s v="3/15/2023"/>
    <s v="Suggestion"/>
    <s v="Pending"/>
    <s v="10/26/2023"/>
    <n v="1"/>
    <x v="9"/>
    <x v="2"/>
  </r>
  <r>
    <n v="4229"/>
    <s v="William"/>
    <s v="Walker"/>
    <n v="60"/>
    <x v="0"/>
    <s v="Address_4229"/>
    <x v="25"/>
    <n v="19458799082"/>
    <s v="william.walker@kag.com"/>
    <x v="1"/>
    <n v="4908.1099999999997"/>
    <s v="8/23/2012"/>
    <s v="4/10/2023"/>
    <n v="4229"/>
    <n v="45274"/>
    <x v="2"/>
    <n v="3181.11"/>
    <n v="1727"/>
    <x v="41"/>
    <n v="4229"/>
    <n v="31977.38"/>
    <x v="2"/>
    <n v="9.02"/>
    <n v="60"/>
    <s v="8/29/2022"/>
    <x v="2"/>
    <n v="4229"/>
    <x v="1"/>
    <n v="7705.79"/>
    <n v="1455.91"/>
    <n v="72.8"/>
    <s v="5/26/2023"/>
    <s v="7/2/2023"/>
    <n v="4315"/>
    <n v="4229"/>
    <s v="8/6/2023"/>
    <s v="Suggestion"/>
    <s v="Resolved"/>
    <s v="12/17/2023"/>
    <n v="1"/>
    <x v="0"/>
    <x v="1"/>
  </r>
  <r>
    <n v="4230"/>
    <s v="Linda"/>
    <s v="Flores"/>
    <n v="66"/>
    <x v="0"/>
    <s v="Address_4230"/>
    <x v="26"/>
    <n v="19458799083"/>
    <s v="linda.flores@kag.com"/>
    <x v="0"/>
    <n v="8342.2199999999993"/>
    <s v="12/10/2005"/>
    <s v="1/10/2023"/>
    <n v="4230"/>
    <n v="45264"/>
    <x v="1"/>
    <n v="2037.23"/>
    <n v="10379.450000000001"/>
    <x v="36"/>
    <n v="4230"/>
    <n v="20995.74"/>
    <x v="2"/>
    <n v="3.38"/>
    <n v="24"/>
    <s v="8/30/2021"/>
    <x v="1"/>
    <n v="4230"/>
    <x v="1"/>
    <n v="2955.23"/>
    <n v="599.86"/>
    <n v="29.99"/>
    <s v="7/13/2023"/>
    <s v="11/20/2023"/>
    <n v="3189"/>
    <n v="4230"/>
    <s v="1/25/2023"/>
    <s v="Suggestion"/>
    <s v="Pending"/>
    <s v="9/11/2023"/>
    <n v="1"/>
    <x v="0"/>
    <x v="3"/>
  </r>
  <r>
    <n v="4231"/>
    <s v="Steven"/>
    <s v="Sanchez"/>
    <n v="25"/>
    <x v="0"/>
    <s v="Address_4231"/>
    <x v="19"/>
    <n v="19458799084"/>
    <s v="steven.sanchez@kag.com"/>
    <x v="1"/>
    <n v="7532.12"/>
    <s v="4/26/2017"/>
    <s v="3/25/2023"/>
    <n v="4231"/>
    <n v="44998"/>
    <x v="1"/>
    <n v="168.89"/>
    <n v="7363.23"/>
    <x v="87"/>
    <n v="4231"/>
    <n v="24395.56"/>
    <x v="1"/>
    <n v="2.2799999999999998"/>
    <n v="36"/>
    <s v="6/22/2021"/>
    <x v="1"/>
    <n v="4231"/>
    <x v="1"/>
    <n v="4683.84"/>
    <n v="3136.34"/>
    <n v="156.82"/>
    <s v="10/10/2023"/>
    <s v="1/21/2023"/>
    <n v="3424"/>
    <n v="4231"/>
    <s v="10/10/2023"/>
    <s v="Suggestion"/>
    <s v="Pending"/>
    <s v="4/7/2023"/>
    <n v="1"/>
    <x v="11"/>
    <x v="2"/>
  </r>
  <r>
    <n v="4232"/>
    <s v="Daniel"/>
    <s v="Lewis"/>
    <n v="57"/>
    <x v="1"/>
    <s v="Address_4232"/>
    <x v="36"/>
    <n v="19458799085"/>
    <s v="daniel.lewis@kag.com"/>
    <x v="1"/>
    <n v="8819.94"/>
    <s v="11/8/2014"/>
    <s v="2/22/2023"/>
    <n v="4232"/>
    <n v="45066"/>
    <x v="0"/>
    <n v="982.32"/>
    <n v="7837.62"/>
    <x v="91"/>
    <n v="4232"/>
    <n v="40328.47"/>
    <x v="1"/>
    <n v="2.77"/>
    <n v="48"/>
    <s v="12/17/2022"/>
    <x v="0"/>
    <n v="4232"/>
    <x v="2"/>
    <n v="1077.18"/>
    <n v="3565.98"/>
    <n v="178.3"/>
    <s v="8/15/2023"/>
    <s v="8/19/2023"/>
    <n v="3674"/>
    <n v="4232"/>
    <s v="4/20/2023"/>
    <s v="Praise"/>
    <s v="Pending"/>
    <s v="4/22/2023"/>
    <n v="1"/>
    <x v="10"/>
    <x v="1"/>
  </r>
  <r>
    <n v="4233"/>
    <s v="Matthew"/>
    <s v="Williams"/>
    <n v="40"/>
    <x v="2"/>
    <s v="Address_4233"/>
    <x v="35"/>
    <n v="19458799086"/>
    <s v="matthew.williams@kag.com"/>
    <x v="1"/>
    <n v="8128.8"/>
    <s v="9/1/2007"/>
    <s v="5/7/2023"/>
    <n v="4233"/>
    <n v="45140"/>
    <x v="0"/>
    <n v="3797.78"/>
    <n v="4331.0200000000004"/>
    <x v="71"/>
    <n v="4233"/>
    <n v="49962.49"/>
    <x v="1"/>
    <n v="8.81"/>
    <n v="48"/>
    <s v="8/4/2022"/>
    <x v="1"/>
    <n v="4233"/>
    <x v="2"/>
    <n v="1165.8599999999999"/>
    <n v="109.91"/>
    <n v="5.5"/>
    <s v="2/21/2023"/>
    <s v="5/31/2023"/>
    <n v="3859"/>
    <n v="4233"/>
    <s v="6/26/2023"/>
    <s v="Praise"/>
    <s v="Pending"/>
    <s v="10/9/2023"/>
    <n v="1"/>
    <x v="5"/>
    <x v="0"/>
  </r>
  <r>
    <n v="4234"/>
    <s v="Linda"/>
    <s v="Wilson"/>
    <n v="40"/>
    <x v="0"/>
    <s v="Address_4234"/>
    <x v="29"/>
    <n v="19458799087"/>
    <s v="linda.wilson@kag.com"/>
    <x v="1"/>
    <n v="2134.12"/>
    <s v="4/22/2006"/>
    <s v="5/15/2023"/>
    <n v="4234"/>
    <n v="44932"/>
    <x v="1"/>
    <n v="3158.72"/>
    <n v="5292.84"/>
    <x v="53"/>
    <n v="4234"/>
    <n v="23893.67"/>
    <x v="0"/>
    <n v="3.58"/>
    <n v="48"/>
    <s v="11/17/2021"/>
    <x v="1"/>
    <n v="4234"/>
    <x v="1"/>
    <n v="2304.31"/>
    <n v="4676.8900000000003"/>
    <n v="233.84"/>
    <s v="1/15/2023"/>
    <s v="8/26/2023"/>
    <n v="8639"/>
    <n v="4234"/>
    <s v="3/27/2023"/>
    <s v="Suggestion"/>
    <s v="Pending"/>
    <s v="6/4/2023"/>
    <n v="1"/>
    <x v="3"/>
    <x v="0"/>
  </r>
  <r>
    <n v="4235"/>
    <s v="Brian"/>
    <s v="Harris"/>
    <n v="19"/>
    <x v="0"/>
    <s v="Address_4235"/>
    <x v="11"/>
    <n v="19458799088"/>
    <s v="brian.harris@kag.com"/>
    <x v="1"/>
    <n v="2083.21"/>
    <s v="7/31/2000"/>
    <s v="10/13/2023"/>
    <n v="4235"/>
    <n v="45045"/>
    <x v="0"/>
    <n v="4892.37"/>
    <n v="-2809.16"/>
    <x v="52"/>
    <n v="4235"/>
    <n v="19562.52"/>
    <x v="0"/>
    <n v="3.08"/>
    <n v="60"/>
    <s v="12/16/2022"/>
    <x v="2"/>
    <n v="4235"/>
    <x v="2"/>
    <n v="7865.99"/>
    <n v="3683.87"/>
    <n v="184.19"/>
    <s v="11/4/2023"/>
    <s v="7/14/2023"/>
    <n v="8689"/>
    <n v="4235"/>
    <s v="7/6/2023"/>
    <s v="Suggestion"/>
    <s v="Pending"/>
    <s v="11/8/2023"/>
    <n v="1"/>
    <x v="1"/>
    <x v="2"/>
  </r>
  <r>
    <n v="4236"/>
    <s v="Lisa"/>
    <s v="Mitchell"/>
    <n v="56"/>
    <x v="2"/>
    <s v="Address_4236"/>
    <x v="27"/>
    <n v="19458799089"/>
    <s v="lisa.mitchell@kag.com"/>
    <x v="1"/>
    <n v="4634.33"/>
    <s v="9/3/2013"/>
    <s v="12/15/2023"/>
    <n v="4236"/>
    <n v="44995"/>
    <x v="0"/>
    <n v="4617.99"/>
    <n v="9252.32"/>
    <x v="90"/>
    <n v="4236"/>
    <n v="20931.38"/>
    <x v="0"/>
    <n v="9.81"/>
    <n v="12"/>
    <s v="3/28/2022"/>
    <x v="2"/>
    <n v="4236"/>
    <x v="0"/>
    <n v="1678.4"/>
    <n v="1648.42"/>
    <n v="82.42"/>
    <s v="11/16/2023"/>
    <s v="1/31/2023"/>
    <n v="9058"/>
    <n v="4236"/>
    <s v="10/22/2023"/>
    <s v="Complaint"/>
    <s v="Pending"/>
    <s v="2/3/2023"/>
    <n v="1"/>
    <x v="11"/>
    <x v="1"/>
  </r>
  <r>
    <n v="4237"/>
    <s v="Patricia"/>
    <s v="Smith"/>
    <n v="38"/>
    <x v="1"/>
    <s v="Address_4237"/>
    <x v="10"/>
    <n v="19458799090"/>
    <s v="patricia.smith@kag.com"/>
    <x v="1"/>
    <n v="1992.44"/>
    <s v="8/13/2003"/>
    <s v="2/24/2023"/>
    <n v="4237"/>
    <n v="45003"/>
    <x v="2"/>
    <n v="2975.35"/>
    <n v="-982.91"/>
    <x v="49"/>
    <n v="4237"/>
    <n v="19086.32"/>
    <x v="0"/>
    <n v="7.03"/>
    <n v="24"/>
    <s v="12/11/2020"/>
    <x v="2"/>
    <n v="4237"/>
    <x v="2"/>
    <n v="9465.42"/>
    <n v="3611.36"/>
    <n v="180.57"/>
    <s v="10/30/2023"/>
    <s v="2/13/2023"/>
    <n v="8100"/>
    <n v="4237"/>
    <s v="4/9/2023"/>
    <s v="Suggestion"/>
    <s v="Resolved"/>
    <s v="3/31/2023"/>
    <n v="1"/>
    <x v="11"/>
    <x v="0"/>
  </r>
  <r>
    <n v="4238"/>
    <s v="Michelle"/>
    <s v="Williams"/>
    <n v="69"/>
    <x v="1"/>
    <s v="Address_4238"/>
    <x v="30"/>
    <n v="19458799091"/>
    <s v="michelle.williams@kag.com"/>
    <x v="1"/>
    <n v="1956"/>
    <s v="3/1/2022"/>
    <s v="9/1/2023"/>
    <n v="4238"/>
    <n v="45202"/>
    <x v="2"/>
    <n v="783.16"/>
    <n v="2739.16"/>
    <x v="86"/>
    <n v="4238"/>
    <n v="24214.799999999999"/>
    <x v="1"/>
    <n v="8.49"/>
    <n v="36"/>
    <s v="10/6/2020"/>
    <x v="1"/>
    <n v="4238"/>
    <x v="0"/>
    <n v="2741.98"/>
    <n v="2278.39"/>
    <n v="113.92"/>
    <s v="3/19/2023"/>
    <s v="3/13/2023"/>
    <n v="3389"/>
    <n v="4238"/>
    <s v="3/6/2023"/>
    <s v="Complaint"/>
    <s v="Pending"/>
    <s v="2/27/2023"/>
    <n v="1"/>
    <x v="8"/>
    <x v="3"/>
  </r>
  <r>
    <n v="4239"/>
    <s v="Michael"/>
    <s v="Sanchez"/>
    <n v="41"/>
    <x v="2"/>
    <s v="Address_4239"/>
    <x v="28"/>
    <n v="19458799092"/>
    <s v="michael.sanchez@kag.com"/>
    <x v="0"/>
    <n v="2751.01"/>
    <s v="10/24/2018"/>
    <s v="3/6/2023"/>
    <n v="4239"/>
    <n v="45277"/>
    <x v="1"/>
    <n v="1688.37"/>
    <n v="1062.6400000000001"/>
    <x v="81"/>
    <n v="4239"/>
    <n v="17322.3"/>
    <x v="0"/>
    <n v="7.72"/>
    <n v="12"/>
    <s v="11/19/2020"/>
    <x v="1"/>
    <n v="4239"/>
    <x v="2"/>
    <n v="8977.73"/>
    <n v="3390.92"/>
    <n v="169.55"/>
    <s v="9/18/2023"/>
    <s v="3/19/2023"/>
    <n v="1994"/>
    <n v="4239"/>
    <s v="6/3/2023"/>
    <s v="Complaint"/>
    <s v="Resolved"/>
    <s v="8/17/2023"/>
    <n v="1"/>
    <x v="0"/>
    <x v="0"/>
  </r>
  <r>
    <n v="4240"/>
    <s v="Mark"/>
    <s v="Moore"/>
    <n v="55"/>
    <x v="0"/>
    <s v="Address_4240"/>
    <x v="13"/>
    <n v="19458799093"/>
    <s v="mark.moore@kag.com"/>
    <x v="0"/>
    <n v="323.42"/>
    <s v="4/29/2003"/>
    <s v="1/21/2023"/>
    <n v="4240"/>
    <n v="45018"/>
    <x v="2"/>
    <n v="1172.72"/>
    <n v="-849.3"/>
    <x v="24"/>
    <n v="4240"/>
    <n v="23668.21"/>
    <x v="0"/>
    <n v="4.37"/>
    <n v="24"/>
    <s v="4/6/2021"/>
    <x v="0"/>
    <n v="4240"/>
    <x v="0"/>
    <n v="9554.0499999999993"/>
    <n v="2109.73"/>
    <n v="105.49"/>
    <s v="6/12/2023"/>
    <s v="6/4/2023"/>
    <n v="5503"/>
    <n v="4240"/>
    <s v="8/30/2023"/>
    <s v="Praise"/>
    <s v="Resolved"/>
    <s v="10/15/2023"/>
    <n v="1"/>
    <x v="1"/>
    <x v="1"/>
  </r>
  <r>
    <n v="4241"/>
    <s v="Kenneth"/>
    <s v="Rodriguez"/>
    <n v="37"/>
    <x v="2"/>
    <s v="Address_4241"/>
    <x v="5"/>
    <n v="19458799094"/>
    <s v="kenneth.rodriguez@kag.com"/>
    <x v="0"/>
    <n v="5756.29"/>
    <s v="2/16/2022"/>
    <s v="9/20/2023"/>
    <n v="4241"/>
    <n v="45079"/>
    <x v="0"/>
    <n v="2357.88"/>
    <n v="8114.17"/>
    <x v="11"/>
    <n v="4241"/>
    <n v="47327.4"/>
    <x v="0"/>
    <n v="8.76"/>
    <n v="48"/>
    <s v="3/17/2020"/>
    <x v="2"/>
    <n v="4241"/>
    <x v="2"/>
    <n v="4846.6400000000003"/>
    <n v="2209.5700000000002"/>
    <n v="110.48"/>
    <s v="7/4/2023"/>
    <s v="5/2/2023"/>
    <n v="1192"/>
    <n v="4241"/>
    <s v="4/16/2023"/>
    <s v="Praise"/>
    <s v="Resolved"/>
    <s v="9/19/2023"/>
    <n v="1"/>
    <x v="7"/>
    <x v="0"/>
  </r>
  <r>
    <n v="4242"/>
    <s v="Mark"/>
    <s v="Nguyen"/>
    <n v="67"/>
    <x v="1"/>
    <s v="Address_4242"/>
    <x v="19"/>
    <n v="19458799095"/>
    <s v="mark.nguyen@kag.com"/>
    <x v="0"/>
    <n v="4026.41"/>
    <s v="10/12/2022"/>
    <s v="10/27/2023"/>
    <n v="4242"/>
    <n v="44944"/>
    <x v="2"/>
    <n v="4004.86"/>
    <n v="8031.27"/>
    <x v="13"/>
    <n v="4242"/>
    <n v="15024.45"/>
    <x v="2"/>
    <n v="6.29"/>
    <n v="48"/>
    <s v="2/10/2021"/>
    <x v="0"/>
    <n v="4242"/>
    <x v="2"/>
    <n v="5704.52"/>
    <n v="944.26"/>
    <n v="47.21"/>
    <s v="4/20/2023"/>
    <s v="11/1/2023"/>
    <n v="9466"/>
    <n v="4242"/>
    <s v="1/12/2023"/>
    <s v="Suggestion"/>
    <s v="Pending"/>
    <s v="6/18/2023"/>
    <n v="1"/>
    <x v="3"/>
    <x v="3"/>
  </r>
  <r>
    <n v="4243"/>
    <s v="Kimberly"/>
    <s v="Thompson"/>
    <n v="56"/>
    <x v="1"/>
    <s v="Address_4243"/>
    <x v="0"/>
    <n v="19458799096"/>
    <s v="kimberly.thompson@kag.com"/>
    <x v="1"/>
    <n v="2450.2199999999998"/>
    <s v="3/26/2015"/>
    <s v="11/20/2023"/>
    <n v="4243"/>
    <n v="45249"/>
    <x v="0"/>
    <n v="4111.0200000000004"/>
    <n v="6561.24"/>
    <x v="89"/>
    <n v="4243"/>
    <n v="32941.86"/>
    <x v="1"/>
    <n v="6.92"/>
    <n v="36"/>
    <s v="2/19/2022"/>
    <x v="2"/>
    <n v="4243"/>
    <x v="0"/>
    <n v="3886.24"/>
    <n v="4335.68"/>
    <n v="216.78"/>
    <s v="12/18/2023"/>
    <s v="6/2/2023"/>
    <n v="3190"/>
    <n v="4243"/>
    <s v="4/21/2023"/>
    <s v="Suggestion"/>
    <s v="Resolved"/>
    <s v="9/2/2023"/>
    <n v="1"/>
    <x v="4"/>
    <x v="1"/>
  </r>
  <r>
    <n v="4244"/>
    <s v="Kimberly"/>
    <s v="Lee"/>
    <n v="67"/>
    <x v="0"/>
    <s v="Address_4244"/>
    <x v="20"/>
    <n v="19458799097"/>
    <s v="kimberly.lee@kag.com"/>
    <x v="0"/>
    <n v="1428.82"/>
    <s v="12/30/2008"/>
    <s v="12/25/2023"/>
    <n v="4244"/>
    <n v="44961"/>
    <x v="1"/>
    <n v="898.55"/>
    <n v="530.27"/>
    <x v="71"/>
    <n v="4244"/>
    <n v="24859.75"/>
    <x v="1"/>
    <n v="3.93"/>
    <n v="12"/>
    <s v="10/16/2022"/>
    <x v="2"/>
    <n v="4244"/>
    <x v="0"/>
    <n v="9095.98"/>
    <n v="4565.28"/>
    <n v="228.26"/>
    <s v="11/28/2023"/>
    <s v="3/6/2023"/>
    <n v="4867"/>
    <n v="4244"/>
    <s v="8/27/2023"/>
    <s v="Suggestion"/>
    <s v="Resolved"/>
    <s v="1/17/2023"/>
    <n v="1"/>
    <x v="9"/>
    <x v="3"/>
  </r>
  <r>
    <n v="4245"/>
    <s v="Betty"/>
    <s v="Smith"/>
    <n v="44"/>
    <x v="0"/>
    <s v="Address_4245"/>
    <x v="21"/>
    <n v="19458799098"/>
    <s v="betty.smith@kag.com"/>
    <x v="0"/>
    <n v="4612.92"/>
    <s v="12/21/2020"/>
    <s v="9/5/2023"/>
    <n v="4245"/>
    <n v="45028"/>
    <x v="2"/>
    <n v="2749.95"/>
    <n v="1862.97"/>
    <x v="67"/>
    <n v="4245"/>
    <n v="36887.42"/>
    <x v="1"/>
    <n v="9.83"/>
    <n v="48"/>
    <s v="5/8/2020"/>
    <x v="0"/>
    <n v="4245"/>
    <x v="0"/>
    <n v="5589.49"/>
    <n v="1995.42"/>
    <n v="99.77"/>
    <s v="8/9/2023"/>
    <s v="4/10/2023"/>
    <n v="8006"/>
    <n v="4245"/>
    <s v="9/8/2023"/>
    <s v="Complaint"/>
    <s v="Resolved"/>
    <s v="3/28/2023"/>
    <n v="1"/>
    <x v="1"/>
    <x v="0"/>
  </r>
  <r>
    <n v="4246"/>
    <s v="Richard"/>
    <s v="Lee"/>
    <n v="61"/>
    <x v="2"/>
    <s v="Address_4246"/>
    <x v="39"/>
    <n v="19458799099"/>
    <s v="richard.lee@kag.com"/>
    <x v="1"/>
    <n v="6059.39"/>
    <s v="11/16/2004"/>
    <s v="5/23/2023"/>
    <n v="4246"/>
    <n v="45197"/>
    <x v="1"/>
    <n v="3386.9"/>
    <n v="9446.2900000000009"/>
    <x v="55"/>
    <n v="4246"/>
    <n v="24142.31"/>
    <x v="2"/>
    <n v="8.69"/>
    <n v="60"/>
    <s v="9/6/2020"/>
    <x v="2"/>
    <n v="4246"/>
    <x v="1"/>
    <n v="9834"/>
    <n v="1935.49"/>
    <n v="96.77"/>
    <s v="10/3/2023"/>
    <s v="4/30/2023"/>
    <n v="2586"/>
    <n v="4246"/>
    <s v="9/23/2023"/>
    <s v="Complaint"/>
    <s v="Pending"/>
    <s v="2/9/2023"/>
    <n v="1"/>
    <x v="6"/>
    <x v="3"/>
  </r>
  <r>
    <n v="4247"/>
    <s v="Joseph"/>
    <s v="Clark"/>
    <n v="56"/>
    <x v="1"/>
    <s v="Address_4247"/>
    <x v="35"/>
    <n v="19458799100"/>
    <s v="joseph.clark@kag.com"/>
    <x v="0"/>
    <n v="9735.4500000000007"/>
    <s v="5/4/2017"/>
    <s v="4/8/2023"/>
    <n v="4247"/>
    <n v="45233"/>
    <x v="2"/>
    <n v="1989.19"/>
    <n v="7746.26"/>
    <x v="5"/>
    <n v="4247"/>
    <n v="8866.57"/>
    <x v="1"/>
    <n v="2.33"/>
    <n v="24"/>
    <s v="7/9/2020"/>
    <x v="2"/>
    <n v="4247"/>
    <x v="2"/>
    <n v="9720.5"/>
    <n v="790.82"/>
    <n v="39.54"/>
    <s v="4/15/2023"/>
    <s v="8/4/2023"/>
    <n v="1953"/>
    <n v="4247"/>
    <s v="4/1/2023"/>
    <s v="Praise"/>
    <s v="Pending"/>
    <s v="2/1/2023"/>
    <n v="1"/>
    <x v="4"/>
    <x v="1"/>
  </r>
  <r>
    <n v="4248"/>
    <s v="Daniel"/>
    <s v="Adams"/>
    <n v="24"/>
    <x v="1"/>
    <s v="Address_4248"/>
    <x v="29"/>
    <n v="19458799101"/>
    <s v="daniel.adams@kag.com"/>
    <x v="0"/>
    <n v="2612.86"/>
    <s v="1/12/2005"/>
    <s v="1/2/2023"/>
    <n v="4248"/>
    <n v="45203"/>
    <x v="2"/>
    <n v="4528.13"/>
    <n v="7140.99"/>
    <x v="69"/>
    <n v="4248"/>
    <n v="43748.52"/>
    <x v="1"/>
    <n v="2.83"/>
    <n v="36"/>
    <s v="1/27/2020"/>
    <x v="2"/>
    <n v="4248"/>
    <x v="2"/>
    <n v="9569.4699999999993"/>
    <n v="1621.15"/>
    <n v="81.06"/>
    <s v="10/31/2023"/>
    <s v="2/11/2023"/>
    <n v="4164"/>
    <n v="4248"/>
    <s v="7/9/2023"/>
    <s v="Praise"/>
    <s v="Pending"/>
    <s v="10/15/2023"/>
    <n v="1"/>
    <x v="8"/>
    <x v="2"/>
  </r>
  <r>
    <n v="4249"/>
    <s v="Amanda"/>
    <s v="Garcia"/>
    <n v="50"/>
    <x v="2"/>
    <s v="Address_4249"/>
    <x v="38"/>
    <n v="19458799102"/>
    <s v="amanda.garcia@kag.com"/>
    <x v="1"/>
    <n v="360.72"/>
    <s v="9/6/2006"/>
    <s v="12/23/2023"/>
    <n v="4249"/>
    <n v="45185"/>
    <x v="2"/>
    <n v="1801.51"/>
    <n v="-1440.79"/>
    <x v="22"/>
    <n v="4249"/>
    <n v="34112.589999999997"/>
    <x v="1"/>
    <n v="7.74"/>
    <n v="60"/>
    <s v="4/28/2022"/>
    <x v="1"/>
    <n v="4249"/>
    <x v="1"/>
    <n v="4206.34"/>
    <n v="4010.36"/>
    <n v="200.52"/>
    <s v="7/14/2023"/>
    <s v="12/12/2023"/>
    <n v="8729"/>
    <n v="4249"/>
    <s v="7/27/2023"/>
    <s v="Complaint"/>
    <s v="Resolved"/>
    <s v="8/18/2023"/>
    <n v="-1"/>
    <x v="6"/>
    <x v="1"/>
  </r>
  <r>
    <n v="4250"/>
    <s v="Sandra"/>
    <s v="Baker"/>
    <n v="46"/>
    <x v="0"/>
    <s v="Address_4250"/>
    <x v="30"/>
    <n v="19458799103"/>
    <s v="sandra.baker@kag.com"/>
    <x v="0"/>
    <n v="7386.55"/>
    <s v="1/11/2003"/>
    <s v="5/11/2023"/>
    <n v="4250"/>
    <n v="44961"/>
    <x v="1"/>
    <n v="2455.77"/>
    <n v="9842.32"/>
    <x v="10"/>
    <n v="4250"/>
    <n v="26767.67"/>
    <x v="0"/>
    <n v="1.23"/>
    <n v="36"/>
    <s v="1/27/2021"/>
    <x v="2"/>
    <n v="4250"/>
    <x v="2"/>
    <n v="1741.24"/>
    <n v="2082.08"/>
    <n v="104.1"/>
    <s v="10/28/2023"/>
    <s v="4/17/2023"/>
    <n v="7368"/>
    <n v="4250"/>
    <s v="1/27/2023"/>
    <s v="Suggestion"/>
    <s v="Pending"/>
    <s v="6/6/2023"/>
    <n v="1"/>
    <x v="9"/>
    <x v="1"/>
  </r>
  <r>
    <n v="4251"/>
    <s v="Patricia"/>
    <s v="Scott"/>
    <n v="27"/>
    <x v="1"/>
    <s v="Address_4251"/>
    <x v="7"/>
    <n v="19458799104"/>
    <s v="patricia.scott@kag.com"/>
    <x v="0"/>
    <n v="2428.1799999999998"/>
    <s v="3/21/2008"/>
    <s v="6/25/2023"/>
    <n v="4251"/>
    <n v="44934"/>
    <x v="2"/>
    <n v="2938.31"/>
    <n v="5366.49"/>
    <x v="10"/>
    <n v="4251"/>
    <n v="41723.1"/>
    <x v="0"/>
    <n v="4.0199999999999996"/>
    <n v="24"/>
    <s v="1/27/2020"/>
    <x v="1"/>
    <n v="4251"/>
    <x v="0"/>
    <n v="7021.95"/>
    <n v="3930.41"/>
    <n v="196.52"/>
    <s v="8/23/2023"/>
    <s v="1/31/2023"/>
    <n v="946"/>
    <n v="4251"/>
    <s v="7/24/2023"/>
    <s v="Praise"/>
    <s v="Pending"/>
    <s v="11/13/2023"/>
    <n v="-1"/>
    <x v="3"/>
    <x v="4"/>
  </r>
  <r>
    <n v="4252"/>
    <s v="Sandra"/>
    <s v="Ramirez"/>
    <n v="27"/>
    <x v="1"/>
    <s v="Address_4252"/>
    <x v="25"/>
    <n v="19458799105"/>
    <s v="sandra.ramirez@kag.com"/>
    <x v="1"/>
    <n v="4894.21"/>
    <s v="3/16/2014"/>
    <s v="2/16/2023"/>
    <n v="4252"/>
    <n v="45185"/>
    <x v="0"/>
    <n v="2142.4899999999998"/>
    <n v="2751.72"/>
    <x v="86"/>
    <n v="4252"/>
    <n v="48833.09"/>
    <x v="1"/>
    <n v="5.79"/>
    <n v="12"/>
    <s v="12/11/2020"/>
    <x v="2"/>
    <n v="4252"/>
    <x v="0"/>
    <n v="8860.51"/>
    <n v="4271.74"/>
    <n v="213.59"/>
    <s v="11/2/2023"/>
    <s v="4/1/2023"/>
    <n v="3362"/>
    <n v="4252"/>
    <s v="11/28/2023"/>
    <s v="Complaint"/>
    <s v="Pending"/>
    <s v="1/4/2023"/>
    <n v="1"/>
    <x v="6"/>
    <x v="4"/>
  </r>
  <r>
    <n v="4253"/>
    <s v="Michelle"/>
    <s v="Hall"/>
    <n v="29"/>
    <x v="0"/>
    <s v="Address_4253"/>
    <x v="31"/>
    <n v="19458799106"/>
    <s v="michelle.hall@kag.com"/>
    <x v="1"/>
    <n v="8101.43"/>
    <s v="4/28/2009"/>
    <s v="8/29/2023"/>
    <n v="4253"/>
    <n v="45236"/>
    <x v="2"/>
    <n v="4818.54"/>
    <n v="3282.89"/>
    <x v="71"/>
    <n v="4253"/>
    <n v="21060.57"/>
    <x v="2"/>
    <n v="2.84"/>
    <n v="60"/>
    <s v="12/5/2022"/>
    <x v="2"/>
    <n v="4253"/>
    <x v="1"/>
    <n v="4191.0200000000004"/>
    <n v="1714.93"/>
    <n v="85.75"/>
    <s v="12/11/2023"/>
    <s v="1/31/2023"/>
    <n v="8837"/>
    <n v="4253"/>
    <s v="11/30/2023"/>
    <s v="Complaint"/>
    <s v="Pending"/>
    <s v="7/22/2023"/>
    <n v="1"/>
    <x v="4"/>
    <x v="4"/>
  </r>
  <r>
    <n v="4254"/>
    <s v="David"/>
    <s v="Taylor"/>
    <n v="20"/>
    <x v="1"/>
    <s v="Address_4254"/>
    <x v="8"/>
    <n v="19458799107"/>
    <s v="david.taylor@kag.com"/>
    <x v="0"/>
    <n v="466.07"/>
    <s v="11/6/2008"/>
    <s v="12/22/2023"/>
    <n v="4254"/>
    <n v="45126"/>
    <x v="2"/>
    <n v="3804.72"/>
    <n v="4270.79"/>
    <x v="74"/>
    <n v="4254"/>
    <n v="18300"/>
    <x v="0"/>
    <n v="8.86"/>
    <n v="48"/>
    <s v="4/15/2022"/>
    <x v="1"/>
    <n v="4254"/>
    <x v="2"/>
    <n v="9664.5"/>
    <n v="4942.18"/>
    <n v="247.11"/>
    <s v="8/22/2023"/>
    <s v="11/27/2023"/>
    <n v="956"/>
    <n v="4254"/>
    <s v="11/16/2023"/>
    <s v="Complaint"/>
    <s v="Resolved"/>
    <s v="2/20/2023"/>
    <n v="1"/>
    <x v="2"/>
    <x v="2"/>
  </r>
  <r>
    <n v="4255"/>
    <s v="Robert"/>
    <s v="Flores"/>
    <n v="20"/>
    <x v="0"/>
    <s v="Address_4255"/>
    <x v="32"/>
    <n v="19458799108"/>
    <s v="robert.flores@kag.com"/>
    <x v="0"/>
    <n v="1501.04"/>
    <s v="7/4/2011"/>
    <s v="1/27/2023"/>
    <n v="4255"/>
    <n v="45066"/>
    <x v="0"/>
    <n v="4147.13"/>
    <n v="5648.17"/>
    <x v="96"/>
    <n v="4255"/>
    <n v="37926.019999999997"/>
    <x v="2"/>
    <n v="9"/>
    <n v="36"/>
    <s v="8/24/2020"/>
    <x v="0"/>
    <n v="4255"/>
    <x v="2"/>
    <n v="9196.74"/>
    <n v="2973.39"/>
    <n v="148.66999999999999"/>
    <s v="11/27/2023"/>
    <s v="4/4/2023"/>
    <n v="3032"/>
    <n v="4255"/>
    <s v="11/30/2023"/>
    <s v="Complaint"/>
    <s v="Pending"/>
    <s v="1/24/2023"/>
    <n v="1"/>
    <x v="10"/>
    <x v="2"/>
  </r>
  <r>
    <n v="4256"/>
    <s v="Emily"/>
    <s v="Williams"/>
    <n v="30"/>
    <x v="2"/>
    <s v="Address_4256"/>
    <x v="7"/>
    <n v="19458799109"/>
    <s v="emily.williams@kag.com"/>
    <x v="0"/>
    <n v="1071.94"/>
    <s v="5/9/2008"/>
    <s v="2/5/2023"/>
    <n v="4256"/>
    <n v="44945"/>
    <x v="1"/>
    <n v="3765.62"/>
    <n v="-2693.68"/>
    <x v="67"/>
    <n v="4256"/>
    <n v="23275.67"/>
    <x v="2"/>
    <n v="9.61"/>
    <n v="12"/>
    <s v="11/29/2021"/>
    <x v="1"/>
    <n v="4256"/>
    <x v="1"/>
    <n v="6666.72"/>
    <n v="1680.27"/>
    <n v="84.01"/>
    <s v="4/4/2023"/>
    <s v="11/7/2023"/>
    <n v="7531"/>
    <n v="4256"/>
    <s v="10/4/2023"/>
    <s v="Suggestion"/>
    <s v="Resolved"/>
    <s v="5/17/2023"/>
    <n v="1"/>
    <x v="3"/>
    <x v="4"/>
  </r>
  <r>
    <n v="4257"/>
    <s v="Sarah"/>
    <s v="Lopez"/>
    <n v="62"/>
    <x v="0"/>
    <s v="Address_4257"/>
    <x v="27"/>
    <n v="19458799110"/>
    <s v="sarah.lopez@kag.com"/>
    <x v="1"/>
    <n v="2413.89"/>
    <s v="8/13/2010"/>
    <s v="12/5/2023"/>
    <n v="4257"/>
    <n v="45011"/>
    <x v="1"/>
    <n v="2944.65"/>
    <n v="5358.54"/>
    <x v="22"/>
    <n v="4257"/>
    <n v="5202.67"/>
    <x v="2"/>
    <n v="2.3199999999999998"/>
    <n v="24"/>
    <s v="2/10/2022"/>
    <x v="1"/>
    <n v="4257"/>
    <x v="0"/>
    <n v="2050.36"/>
    <n v="576.07000000000005"/>
    <n v="28.8"/>
    <s v="8/12/2023"/>
    <s v="1/13/2023"/>
    <n v="5522"/>
    <n v="4257"/>
    <s v="5/19/2023"/>
    <s v="Complaint"/>
    <s v="Resolved"/>
    <s v="4/5/2023"/>
    <n v="1"/>
    <x v="11"/>
    <x v="3"/>
  </r>
  <r>
    <n v="4258"/>
    <s v="Stephanie"/>
    <s v="Hill"/>
    <n v="48"/>
    <x v="0"/>
    <s v="Address_4258"/>
    <x v="8"/>
    <n v="19458799111"/>
    <s v="stephanie.hill@kag.com"/>
    <x v="0"/>
    <n v="1813.02"/>
    <s v="11/5/2020"/>
    <s v="12/20/2023"/>
    <n v="4258"/>
    <n v="44948"/>
    <x v="0"/>
    <n v="150.54"/>
    <n v="1963.56"/>
    <x v="51"/>
    <n v="4258"/>
    <n v="18366.330000000002"/>
    <x v="1"/>
    <n v="1.71"/>
    <n v="48"/>
    <s v="7/18/2022"/>
    <x v="1"/>
    <n v="4258"/>
    <x v="0"/>
    <n v="9033.3799999999992"/>
    <n v="1598.73"/>
    <n v="79.94"/>
    <s v="7/21/2023"/>
    <s v="7/23/2023"/>
    <n v="2662"/>
    <n v="4258"/>
    <s v="7/29/2023"/>
    <s v="Suggestion"/>
    <s v="Resolved"/>
    <s v="11/13/2023"/>
    <n v="1"/>
    <x v="3"/>
    <x v="1"/>
  </r>
  <r>
    <n v="4259"/>
    <s v="William"/>
    <s v="Lopez"/>
    <n v="44"/>
    <x v="2"/>
    <s v="Address_4259"/>
    <x v="33"/>
    <n v="19458799112"/>
    <s v="william.lopez@kag.com"/>
    <x v="0"/>
    <n v="3234.36"/>
    <s v="1/3/2020"/>
    <s v="12/2/2023"/>
    <n v="4259"/>
    <n v="45161"/>
    <x v="2"/>
    <n v="3826.07"/>
    <n v="-591.71"/>
    <x v="92"/>
    <n v="4259"/>
    <n v="40622.97"/>
    <x v="0"/>
    <n v="6"/>
    <n v="36"/>
    <s v="1/23/2021"/>
    <x v="1"/>
    <n v="4259"/>
    <x v="2"/>
    <n v="2105.2800000000002"/>
    <n v="742.91"/>
    <n v="37.15"/>
    <s v="3/21/2023"/>
    <s v="4/4/2023"/>
    <n v="7202"/>
    <n v="4259"/>
    <s v="2/11/2023"/>
    <s v="Praise"/>
    <s v="Resolved"/>
    <s v="1/30/2023"/>
    <n v="1"/>
    <x v="5"/>
    <x v="0"/>
  </r>
  <r>
    <n v="4260"/>
    <s v="Joseph"/>
    <s v="Johnson"/>
    <n v="23"/>
    <x v="1"/>
    <s v="Address_4260"/>
    <x v="37"/>
    <n v="19458799113"/>
    <s v="joseph.johnson@kag.com"/>
    <x v="0"/>
    <n v="7488.42"/>
    <s v="11/22/2007"/>
    <s v="6/29/2023"/>
    <n v="4260"/>
    <n v="45212"/>
    <x v="0"/>
    <n v="3067.34"/>
    <n v="10555.76"/>
    <x v="97"/>
    <n v="4260"/>
    <n v="35628.01"/>
    <x v="1"/>
    <n v="8.1300000000000008"/>
    <n v="12"/>
    <s v="10/15/2022"/>
    <x v="0"/>
    <n v="4260"/>
    <x v="0"/>
    <n v="5706.93"/>
    <n v="3832.44"/>
    <n v="191.62"/>
    <s v="2/27/2023"/>
    <s v="5/17/2023"/>
    <n v="3890"/>
    <n v="4260"/>
    <s v="11/3/2023"/>
    <s v="Complaint"/>
    <s v="Resolved"/>
    <s v="4/30/2023"/>
    <n v="1"/>
    <x v="8"/>
    <x v="2"/>
  </r>
  <r>
    <n v="4261"/>
    <s v="Emily"/>
    <s v="Rivera"/>
    <n v="44"/>
    <x v="1"/>
    <s v="Address_4261"/>
    <x v="38"/>
    <n v="19458799114"/>
    <s v="emily.rivera@kag.com"/>
    <x v="0"/>
    <n v="519.20000000000005"/>
    <s v="12/25/2000"/>
    <s v="2/20/2023"/>
    <n v="4261"/>
    <n v="45264"/>
    <x v="0"/>
    <n v="412.86"/>
    <n v="106.34"/>
    <x v="6"/>
    <n v="4261"/>
    <n v="43279.34"/>
    <x v="1"/>
    <n v="3.62"/>
    <n v="24"/>
    <s v="11/21/2022"/>
    <x v="1"/>
    <n v="4261"/>
    <x v="2"/>
    <n v="1173.0999999999999"/>
    <n v="1309.0899999999999"/>
    <n v="65.45"/>
    <s v="4/2/2023"/>
    <s v="2/12/2023"/>
    <n v="7355"/>
    <n v="4261"/>
    <s v="3/2/2023"/>
    <s v="Complaint"/>
    <s v="Pending"/>
    <s v="3/1/2023"/>
    <n v="1"/>
    <x v="0"/>
    <x v="0"/>
  </r>
  <r>
    <n v="4262"/>
    <s v="Betty"/>
    <s v="Perez"/>
    <n v="52"/>
    <x v="0"/>
    <s v="Address_4262"/>
    <x v="12"/>
    <n v="19458799115"/>
    <s v="betty.perez@kag.com"/>
    <x v="1"/>
    <n v="830.26"/>
    <s v="5/9/2019"/>
    <s v="12/8/2023"/>
    <n v="4262"/>
    <n v="45055"/>
    <x v="2"/>
    <n v="601.72"/>
    <n v="228.54"/>
    <x v="86"/>
    <n v="4262"/>
    <n v="8184.7"/>
    <x v="0"/>
    <n v="3.17"/>
    <n v="12"/>
    <s v="4/27/2022"/>
    <x v="0"/>
    <n v="4262"/>
    <x v="0"/>
    <n v="2391.2199999999998"/>
    <n v="1724.92"/>
    <n v="86.25"/>
    <s v="7/22/2023"/>
    <s v="6/25/2023"/>
    <n v="5618"/>
    <n v="4262"/>
    <s v="2/28/2023"/>
    <s v="Suggestion"/>
    <s v="Pending"/>
    <s v="8/13/2023"/>
    <n v="1"/>
    <x v="10"/>
    <x v="1"/>
  </r>
  <r>
    <n v="4263"/>
    <s v="Lisa"/>
    <s v="Thompson"/>
    <n v="64"/>
    <x v="0"/>
    <s v="Address_4263"/>
    <x v="1"/>
    <n v="19458799116"/>
    <s v="lisa.thompson@kag.com"/>
    <x v="1"/>
    <n v="5686.81"/>
    <s v="1/6/2006"/>
    <s v="6/9/2023"/>
    <n v="4263"/>
    <n v="44978"/>
    <x v="0"/>
    <n v="2411.15"/>
    <n v="3275.66"/>
    <x v="80"/>
    <n v="4263"/>
    <n v="12952.16"/>
    <x v="2"/>
    <n v="5.66"/>
    <n v="24"/>
    <s v="10/17/2020"/>
    <x v="2"/>
    <n v="4263"/>
    <x v="0"/>
    <n v="6073.59"/>
    <n v="1593.72"/>
    <n v="79.69"/>
    <s v="9/9/2023"/>
    <s v="11/1/2023"/>
    <n v="9538"/>
    <n v="4263"/>
    <s v="2/3/2023"/>
    <s v="Suggestion"/>
    <s v="Pending"/>
    <s v="1/28/2023"/>
    <n v="1"/>
    <x v="9"/>
    <x v="3"/>
  </r>
  <r>
    <n v="4264"/>
    <s v="Kenneth"/>
    <s v="Robinson"/>
    <n v="26"/>
    <x v="2"/>
    <s v="Address_4264"/>
    <x v="33"/>
    <n v="19458799117"/>
    <s v="kenneth.robinson@kag.com"/>
    <x v="0"/>
    <n v="5250.57"/>
    <s v="10/4/2013"/>
    <s v="9/15/2023"/>
    <n v="4264"/>
    <n v="44955"/>
    <x v="1"/>
    <n v="4265.66"/>
    <n v="984.91"/>
    <x v="73"/>
    <n v="4264"/>
    <n v="11522.03"/>
    <x v="1"/>
    <n v="5.34"/>
    <n v="48"/>
    <s v="2/14/2022"/>
    <x v="1"/>
    <n v="4264"/>
    <x v="2"/>
    <n v="1013.59"/>
    <n v="3013.08"/>
    <n v="150.65"/>
    <s v="2/11/2023"/>
    <s v="10/22/2023"/>
    <n v="644"/>
    <n v="4264"/>
    <s v="12/20/2023"/>
    <s v="Complaint"/>
    <s v="Pending"/>
    <s v="9/21/2023"/>
    <n v="-1"/>
    <x v="3"/>
    <x v="4"/>
  </r>
  <r>
    <n v="4265"/>
    <s v="Thomas"/>
    <s v="Jones"/>
    <n v="23"/>
    <x v="2"/>
    <s v="Address_4265"/>
    <x v="4"/>
    <n v="19458799118"/>
    <s v="thomas.jones@kag.com"/>
    <x v="0"/>
    <n v="4793.34"/>
    <s v="4/23/2016"/>
    <s v="1/17/2023"/>
    <n v="4265"/>
    <n v="45244"/>
    <x v="1"/>
    <n v="2773.2"/>
    <n v="7566.54"/>
    <x v="15"/>
    <n v="4265"/>
    <n v="48595.31"/>
    <x v="2"/>
    <n v="5.32"/>
    <n v="60"/>
    <s v="7/22/2021"/>
    <x v="2"/>
    <n v="4265"/>
    <x v="2"/>
    <n v="2362.44"/>
    <n v="1770.13"/>
    <n v="88.51"/>
    <s v="3/1/2023"/>
    <s v="9/17/2023"/>
    <n v="4780"/>
    <n v="4265"/>
    <s v="5/1/2023"/>
    <s v="Suggestion"/>
    <s v="Resolved"/>
    <s v="7/15/2023"/>
    <n v="1"/>
    <x v="4"/>
    <x v="2"/>
  </r>
  <r>
    <n v="4266"/>
    <s v="Sandra"/>
    <s v="Rodriguez"/>
    <n v="23"/>
    <x v="1"/>
    <s v="Address_4266"/>
    <x v="9"/>
    <n v="19458799119"/>
    <s v="sandra.rodriguez@kag.com"/>
    <x v="1"/>
    <n v="5207.5"/>
    <s v="4/8/2000"/>
    <s v="10/6/2023"/>
    <n v="4266"/>
    <n v="44955"/>
    <x v="1"/>
    <n v="4598.88"/>
    <n v="9806.3799999999992"/>
    <x v="4"/>
    <n v="4266"/>
    <n v="9277.2999999999993"/>
    <x v="2"/>
    <n v="4.6500000000000004"/>
    <n v="36"/>
    <s v="10/19/2022"/>
    <x v="2"/>
    <n v="4266"/>
    <x v="0"/>
    <n v="2986.23"/>
    <n v="719.17"/>
    <n v="35.96"/>
    <s v="9/4/2023"/>
    <s v="1/13/2023"/>
    <n v="4667"/>
    <n v="4266"/>
    <s v="9/5/2023"/>
    <s v="Suggestion"/>
    <s v="Resolved"/>
    <s v="9/1/2023"/>
    <n v="1"/>
    <x v="3"/>
    <x v="2"/>
  </r>
  <r>
    <n v="4267"/>
    <s v="Amanda"/>
    <s v="Lee"/>
    <n v="57"/>
    <x v="1"/>
    <s v="Address_4267"/>
    <x v="29"/>
    <n v="19458799120"/>
    <s v="amanda.lee@kag.com"/>
    <x v="1"/>
    <n v="7446.18"/>
    <s v="1/30/2020"/>
    <s v="6/21/2023"/>
    <n v="4267"/>
    <n v="45059"/>
    <x v="0"/>
    <n v="4080.11"/>
    <n v="3366.07"/>
    <x v="40"/>
    <n v="4267"/>
    <n v="30298.57"/>
    <x v="2"/>
    <n v="7.54"/>
    <n v="60"/>
    <s v="11/6/2021"/>
    <x v="0"/>
    <n v="4267"/>
    <x v="2"/>
    <n v="1384.77"/>
    <n v="3129.14"/>
    <n v="156.46"/>
    <s v="7/23/2023"/>
    <s v="10/27/2023"/>
    <n v="2491"/>
    <n v="4267"/>
    <s v="6/15/2023"/>
    <s v="Suggestion"/>
    <s v="Resolved"/>
    <s v="12/15/2023"/>
    <n v="1"/>
    <x v="10"/>
    <x v="1"/>
  </r>
  <r>
    <n v="4268"/>
    <s v="John"/>
    <s v="Hernandez"/>
    <n v="43"/>
    <x v="2"/>
    <s v="Address_4268"/>
    <x v="36"/>
    <n v="19458799121"/>
    <s v="john.hernandez@kag.com"/>
    <x v="1"/>
    <n v="5803.53"/>
    <s v="5/27/2007"/>
    <s v="10/29/2023"/>
    <n v="4268"/>
    <n v="45137"/>
    <x v="2"/>
    <n v="3157.61"/>
    <n v="8961.14"/>
    <x v="30"/>
    <n v="4268"/>
    <n v="32012.77"/>
    <x v="0"/>
    <n v="6.53"/>
    <n v="48"/>
    <s v="10/26/2021"/>
    <x v="2"/>
    <n v="4268"/>
    <x v="0"/>
    <n v="6217.06"/>
    <n v="2537.87"/>
    <n v="126.89"/>
    <s v="3/5/2023"/>
    <s v="2/13/2023"/>
    <n v="7964"/>
    <n v="4268"/>
    <s v="11/7/2023"/>
    <s v="Complaint"/>
    <s v="Resolved"/>
    <s v="7/30/2023"/>
    <n v="1"/>
    <x v="2"/>
    <x v="0"/>
  </r>
  <r>
    <n v="4269"/>
    <s v="Carol"/>
    <s v="Jones"/>
    <n v="60"/>
    <x v="0"/>
    <s v="Address_4269"/>
    <x v="33"/>
    <n v="19458799122"/>
    <s v="carol.jones@kag.com"/>
    <x v="1"/>
    <n v="4624.03"/>
    <s v="2/18/2005"/>
    <s v="2/23/2023"/>
    <n v="4269"/>
    <n v="44948"/>
    <x v="1"/>
    <n v="1573.68"/>
    <n v="3050.35"/>
    <x v="2"/>
    <n v="4269"/>
    <n v="31325.78"/>
    <x v="2"/>
    <n v="5.39"/>
    <n v="60"/>
    <s v="12/3/2021"/>
    <x v="1"/>
    <n v="4269"/>
    <x v="2"/>
    <n v="7875.26"/>
    <n v="3791.95"/>
    <n v="189.6"/>
    <s v="2/12/2023"/>
    <s v="2/22/2023"/>
    <n v="5874"/>
    <n v="4269"/>
    <s v="3/18/2023"/>
    <s v="Complaint"/>
    <s v="Pending"/>
    <s v="12/25/2023"/>
    <n v="1"/>
    <x v="3"/>
    <x v="1"/>
  </r>
  <r>
    <n v="4270"/>
    <s v="Sandra"/>
    <s v="Wright"/>
    <n v="36"/>
    <x v="2"/>
    <s v="Address_4270"/>
    <x v="8"/>
    <n v="19458799123"/>
    <s v="sandra.wright@kag.com"/>
    <x v="0"/>
    <n v="909.33"/>
    <s v="4/12/2020"/>
    <s v="1/13/2023"/>
    <n v="4270"/>
    <n v="45103"/>
    <x v="2"/>
    <n v="4265.1400000000003"/>
    <n v="-3355.81"/>
    <x v="45"/>
    <n v="4270"/>
    <n v="34891.49"/>
    <x v="0"/>
    <n v="7.49"/>
    <n v="36"/>
    <s v="7/29/2021"/>
    <x v="0"/>
    <n v="4270"/>
    <x v="1"/>
    <n v="1337.86"/>
    <n v="1278.3399999999999"/>
    <n v="63.92"/>
    <s v="6/18/2023"/>
    <s v="1/10/2023"/>
    <n v="171"/>
    <n v="4270"/>
    <s v="7/20/2023"/>
    <s v="Suggestion"/>
    <s v="Pending"/>
    <s v="4/15/2023"/>
    <n v="1"/>
    <x v="7"/>
    <x v="0"/>
  </r>
  <r>
    <n v="4271"/>
    <s v="Matthew"/>
    <s v="Clark"/>
    <n v="33"/>
    <x v="1"/>
    <s v="Address_4271"/>
    <x v="9"/>
    <n v="19458799124"/>
    <s v="matthew.clark@kag.com"/>
    <x v="1"/>
    <n v="9750.23"/>
    <s v="8/13/2015"/>
    <s v="7/21/2023"/>
    <n v="4271"/>
    <n v="45045"/>
    <x v="2"/>
    <n v="3299.37"/>
    <n v="13049.6"/>
    <x v="90"/>
    <n v="4271"/>
    <n v="24712.16"/>
    <x v="0"/>
    <n v="3.36"/>
    <n v="48"/>
    <s v="8/5/2020"/>
    <x v="1"/>
    <n v="4271"/>
    <x v="2"/>
    <n v="4746.32"/>
    <n v="4307.99"/>
    <n v="215.4"/>
    <s v="11/14/2023"/>
    <s v="7/13/2023"/>
    <n v="3321"/>
    <n v="4271"/>
    <s v="1/11/2023"/>
    <s v="Praise"/>
    <s v="Resolved"/>
    <s v="7/31/2023"/>
    <n v="1"/>
    <x v="1"/>
    <x v="4"/>
  </r>
  <r>
    <n v="4272"/>
    <s v="Elizabeth"/>
    <s v="Carter"/>
    <n v="58"/>
    <x v="0"/>
    <s v="Address_4272"/>
    <x v="30"/>
    <n v="19458799125"/>
    <s v="elizabeth.carter@kag.com"/>
    <x v="1"/>
    <n v="2469.4"/>
    <s v="2/27/2015"/>
    <s v="11/23/2023"/>
    <n v="4272"/>
    <n v="45062"/>
    <x v="1"/>
    <n v="2768.3"/>
    <n v="5237.7"/>
    <x v="2"/>
    <n v="4272"/>
    <n v="5100.7299999999996"/>
    <x v="1"/>
    <n v="9.0299999999999994"/>
    <n v="36"/>
    <s v="6/19/2022"/>
    <x v="2"/>
    <n v="4272"/>
    <x v="0"/>
    <n v="5884.56"/>
    <n v="1908.58"/>
    <n v="95.43"/>
    <s v="6/15/2023"/>
    <s v="7/22/2023"/>
    <n v="2273"/>
    <n v="4272"/>
    <s v="6/13/2023"/>
    <s v="Complaint"/>
    <s v="Pending"/>
    <s v="10/24/2023"/>
    <n v="1"/>
    <x v="10"/>
    <x v="1"/>
  </r>
  <r>
    <n v="4273"/>
    <s v="Brian"/>
    <s v="Johnson"/>
    <n v="40"/>
    <x v="2"/>
    <s v="Address_4273"/>
    <x v="8"/>
    <n v="19458799126"/>
    <s v="brian.johnson@kag.com"/>
    <x v="0"/>
    <n v="8704.66"/>
    <s v="11/15/2001"/>
    <s v="9/3/2023"/>
    <n v="4273"/>
    <n v="45008"/>
    <x v="0"/>
    <n v="2508.11"/>
    <n v="6196.55"/>
    <x v="46"/>
    <n v="4273"/>
    <n v="35360.57"/>
    <x v="2"/>
    <n v="4.46"/>
    <n v="60"/>
    <s v="10/25/2021"/>
    <x v="2"/>
    <n v="4273"/>
    <x v="0"/>
    <n v="5701"/>
    <n v="3115.98"/>
    <n v="155.80000000000001"/>
    <s v="3/22/2023"/>
    <s v="3/13/2023"/>
    <n v="5907"/>
    <n v="4273"/>
    <s v="6/5/2023"/>
    <s v="Praise"/>
    <s v="Pending"/>
    <s v="11/8/2023"/>
    <n v="1"/>
    <x v="11"/>
    <x v="0"/>
  </r>
  <r>
    <n v="4274"/>
    <s v="Christopher"/>
    <s v="White"/>
    <n v="28"/>
    <x v="1"/>
    <s v="Address_4274"/>
    <x v="38"/>
    <n v="19458799127"/>
    <s v="christopher.white@kag.com"/>
    <x v="0"/>
    <n v="3851.88"/>
    <s v="2/17/2006"/>
    <s v="9/28/2023"/>
    <n v="4274"/>
    <n v="45290"/>
    <x v="1"/>
    <n v="1071.93"/>
    <n v="2779.95"/>
    <x v="24"/>
    <n v="4274"/>
    <n v="14774.14"/>
    <x v="1"/>
    <n v="3.95"/>
    <n v="12"/>
    <s v="12/7/2022"/>
    <x v="1"/>
    <n v="4274"/>
    <x v="0"/>
    <n v="5364.23"/>
    <n v="4955.96"/>
    <n v="247.8"/>
    <s v="8/20/2023"/>
    <s v="10/30/2023"/>
    <n v="8783"/>
    <n v="4274"/>
    <s v="12/13/2023"/>
    <s v="Complaint"/>
    <s v="Resolved"/>
    <s v="12/21/2023"/>
    <n v="1"/>
    <x v="0"/>
    <x v="4"/>
  </r>
  <r>
    <n v="4275"/>
    <s v="William"/>
    <s v="Walker"/>
    <n v="33"/>
    <x v="0"/>
    <s v="Address_4275"/>
    <x v="0"/>
    <n v="19458799128"/>
    <s v="william.walker@kag.com"/>
    <x v="0"/>
    <n v="6870.97"/>
    <s v="6/17/2002"/>
    <s v="8/16/2023"/>
    <n v="4275"/>
    <n v="44994"/>
    <x v="0"/>
    <n v="88.54"/>
    <n v="6782.43"/>
    <x v="89"/>
    <n v="4275"/>
    <n v="4717.72"/>
    <x v="1"/>
    <n v="5.88"/>
    <n v="12"/>
    <s v="1/26/2022"/>
    <x v="2"/>
    <n v="4275"/>
    <x v="1"/>
    <n v="1860.02"/>
    <n v="3448.83"/>
    <n v="172.44"/>
    <s v="12/13/2023"/>
    <s v="1/9/2023"/>
    <n v="1205"/>
    <n v="4275"/>
    <s v="4/14/2023"/>
    <s v="Suggestion"/>
    <s v="Resolved"/>
    <s v="6/21/2023"/>
    <n v="1"/>
    <x v="11"/>
    <x v="4"/>
  </r>
  <r>
    <n v="4276"/>
    <s v="Richard"/>
    <s v="Allen"/>
    <n v="46"/>
    <x v="0"/>
    <s v="Address_4276"/>
    <x v="33"/>
    <n v="19458799129"/>
    <s v="richard.allen@kag.com"/>
    <x v="0"/>
    <n v="4595.88"/>
    <s v="11/15/2013"/>
    <s v="3/3/2023"/>
    <n v="4276"/>
    <n v="44966"/>
    <x v="2"/>
    <n v="3585.37"/>
    <n v="1010.51"/>
    <x v="53"/>
    <n v="4276"/>
    <n v="9319.51"/>
    <x v="0"/>
    <n v="3.43"/>
    <n v="36"/>
    <s v="7/14/2022"/>
    <x v="1"/>
    <n v="4276"/>
    <x v="0"/>
    <n v="3239.43"/>
    <n v="2584.8200000000002"/>
    <n v="129.24"/>
    <s v="7/17/2023"/>
    <s v="10/29/2023"/>
    <n v="9696"/>
    <n v="4276"/>
    <s v="10/29/2023"/>
    <s v="Praise"/>
    <s v="Pending"/>
    <s v="9/22/2023"/>
    <n v="1"/>
    <x v="9"/>
    <x v="1"/>
  </r>
  <r>
    <n v="4277"/>
    <s v="Linda"/>
    <s v="Hill"/>
    <n v="55"/>
    <x v="0"/>
    <s v="Address_4277"/>
    <x v="24"/>
    <n v="19458799130"/>
    <s v="linda.hill@kag.com"/>
    <x v="0"/>
    <n v="3606.21"/>
    <s v="8/28/2018"/>
    <s v="7/20/2023"/>
    <n v="4277"/>
    <n v="45017"/>
    <x v="1"/>
    <n v="4598.8599999999997"/>
    <n v="8205.07"/>
    <x v="0"/>
    <n v="4277"/>
    <n v="15073.76"/>
    <x v="1"/>
    <n v="3.42"/>
    <n v="12"/>
    <s v="5/15/2021"/>
    <x v="2"/>
    <n v="4277"/>
    <x v="2"/>
    <n v="9349.7199999999993"/>
    <n v="1347.36"/>
    <n v="67.37"/>
    <s v="6/6/2023"/>
    <s v="10/10/2023"/>
    <n v="439"/>
    <n v="4277"/>
    <s v="2/26/2023"/>
    <s v="Suggestion"/>
    <s v="Pending"/>
    <s v="10/15/2023"/>
    <n v="1"/>
    <x v="1"/>
    <x v="1"/>
  </r>
  <r>
    <n v="4278"/>
    <s v="Michelle"/>
    <s v="Robinson"/>
    <n v="66"/>
    <x v="0"/>
    <s v="Address_4278"/>
    <x v="1"/>
    <n v="19458799131"/>
    <s v="michelle.robinson@kag.com"/>
    <x v="0"/>
    <n v="6181.62"/>
    <s v="11/29/2014"/>
    <s v="6/1/2023"/>
    <n v="4278"/>
    <n v="45078"/>
    <x v="1"/>
    <n v="926.47"/>
    <n v="5255.15"/>
    <x v="41"/>
    <n v="4278"/>
    <n v="22189.54"/>
    <x v="2"/>
    <n v="1.7"/>
    <n v="36"/>
    <s v="12/3/2021"/>
    <x v="1"/>
    <n v="4278"/>
    <x v="2"/>
    <n v="2648.74"/>
    <n v="1994.25"/>
    <n v="99.71"/>
    <s v="10/22/2023"/>
    <s v="5/4/2023"/>
    <n v="5799"/>
    <n v="4278"/>
    <s v="10/1/2023"/>
    <s v="Suggestion"/>
    <s v="Pending"/>
    <s v="3/21/2023"/>
    <n v="1"/>
    <x v="7"/>
    <x v="3"/>
  </r>
  <r>
    <n v="4279"/>
    <s v="Patricia"/>
    <s v="Rivera"/>
    <n v="65"/>
    <x v="0"/>
    <s v="Address_4279"/>
    <x v="19"/>
    <n v="19458799132"/>
    <s v="patricia.rivera@kag.com"/>
    <x v="0"/>
    <n v="5407.45"/>
    <s v="1/5/2005"/>
    <s v="3/11/2023"/>
    <n v="4279"/>
    <n v="45148"/>
    <x v="0"/>
    <n v="4674.2700000000004"/>
    <n v="10081.719999999999"/>
    <x v="86"/>
    <n v="4279"/>
    <n v="43204.85"/>
    <x v="2"/>
    <n v="6.87"/>
    <n v="60"/>
    <s v="1/5/2022"/>
    <x v="2"/>
    <n v="4279"/>
    <x v="0"/>
    <n v="8057.25"/>
    <n v="436.29"/>
    <n v="21.81"/>
    <s v="11/24/2023"/>
    <s v="11/3/2023"/>
    <n v="2965"/>
    <n v="4279"/>
    <s v="1/14/2023"/>
    <s v="Praise"/>
    <s v="Pending"/>
    <s v="5/28/2023"/>
    <n v="1"/>
    <x v="5"/>
    <x v="3"/>
  </r>
  <r>
    <n v="4280"/>
    <s v="Timothy"/>
    <s v="Torres"/>
    <n v="37"/>
    <x v="2"/>
    <s v="Address_4280"/>
    <x v="6"/>
    <n v="19458799133"/>
    <s v="timothy.torres@kag.com"/>
    <x v="1"/>
    <n v="2401.08"/>
    <s v="4/16/2015"/>
    <s v="7/8/2023"/>
    <n v="4280"/>
    <n v="45002"/>
    <x v="0"/>
    <n v="368.84"/>
    <n v="2032.24"/>
    <x v="66"/>
    <n v="4280"/>
    <n v="27288.63"/>
    <x v="0"/>
    <n v="9.2100000000000009"/>
    <n v="24"/>
    <s v="11/23/2020"/>
    <x v="0"/>
    <n v="4280"/>
    <x v="2"/>
    <n v="2323.0500000000002"/>
    <n v="1258.94"/>
    <n v="62.95"/>
    <s v="3/23/2023"/>
    <s v="11/15/2023"/>
    <n v="7867"/>
    <n v="4280"/>
    <s v="2/2/2023"/>
    <s v="Suggestion"/>
    <s v="Resolved"/>
    <s v="12/3/2023"/>
    <n v="-1"/>
    <x v="11"/>
    <x v="0"/>
  </r>
  <r>
    <n v="4281"/>
    <s v="Donald"/>
    <s v="Ramirez"/>
    <n v="38"/>
    <x v="0"/>
    <s v="Address_4281"/>
    <x v="9"/>
    <n v="19458799134"/>
    <s v="donald.ramirez@kag.com"/>
    <x v="1"/>
    <n v="3428.79"/>
    <s v="10/17/2006"/>
    <s v="11/23/2023"/>
    <n v="4281"/>
    <n v="45161"/>
    <x v="2"/>
    <n v="2766.8"/>
    <n v="661.99"/>
    <x v="5"/>
    <n v="4281"/>
    <n v="24126.400000000001"/>
    <x v="2"/>
    <n v="7.17"/>
    <n v="48"/>
    <s v="5/29/2021"/>
    <x v="0"/>
    <n v="4281"/>
    <x v="0"/>
    <n v="7672.95"/>
    <n v="1699.99"/>
    <n v="85"/>
    <s v="5/24/2023"/>
    <s v="8/7/2023"/>
    <n v="7587"/>
    <n v="4281"/>
    <s v="2/15/2023"/>
    <s v="Praise"/>
    <s v="Resolved"/>
    <s v="7/6/2023"/>
    <n v="1"/>
    <x v="5"/>
    <x v="0"/>
  </r>
  <r>
    <n v="4282"/>
    <s v="Betty"/>
    <s v="Walker"/>
    <n v="45"/>
    <x v="2"/>
    <s v="Address_4282"/>
    <x v="39"/>
    <n v="19458799135"/>
    <s v="betty.walker@kag.com"/>
    <x v="0"/>
    <n v="440.33"/>
    <s v="6/26/2022"/>
    <s v="7/27/2023"/>
    <n v="4282"/>
    <n v="45067"/>
    <x v="1"/>
    <n v="586.64"/>
    <n v="-146.31"/>
    <x v="2"/>
    <n v="4282"/>
    <n v="10371.629999999999"/>
    <x v="0"/>
    <n v="6.11"/>
    <n v="60"/>
    <s v="6/25/2020"/>
    <x v="2"/>
    <n v="4282"/>
    <x v="1"/>
    <n v="7109.48"/>
    <n v="4201.91"/>
    <n v="210.1"/>
    <s v="3/28/2023"/>
    <s v="9/12/2023"/>
    <n v="4337"/>
    <n v="4282"/>
    <s v="9/4/2023"/>
    <s v="Praise"/>
    <s v="Pending"/>
    <s v="7/14/2023"/>
    <n v="1"/>
    <x v="10"/>
    <x v="0"/>
  </r>
  <r>
    <n v="4283"/>
    <s v="William"/>
    <s v="Hernandez"/>
    <n v="67"/>
    <x v="0"/>
    <s v="Address_4283"/>
    <x v="0"/>
    <n v="19458799136"/>
    <s v="william.hernandez@kag.com"/>
    <x v="1"/>
    <n v="2016.48"/>
    <s v="11/16/2016"/>
    <s v="5/11/2023"/>
    <n v="4283"/>
    <n v="45016"/>
    <x v="1"/>
    <n v="4446.63"/>
    <n v="-2430.15"/>
    <x v="64"/>
    <n v="4283"/>
    <n v="48003.87"/>
    <x v="0"/>
    <n v="7.41"/>
    <n v="24"/>
    <s v="3/31/2020"/>
    <x v="1"/>
    <n v="4283"/>
    <x v="0"/>
    <n v="9929.85"/>
    <n v="462.86"/>
    <n v="23.14"/>
    <s v="5/22/2023"/>
    <s v="6/15/2023"/>
    <n v="8789"/>
    <n v="4283"/>
    <s v="1/16/2023"/>
    <s v="Complaint"/>
    <s v="Pending"/>
    <s v="4/24/2023"/>
    <n v="1"/>
    <x v="11"/>
    <x v="3"/>
  </r>
  <r>
    <n v="4284"/>
    <s v="Kevin"/>
    <s v="Thompson"/>
    <n v="50"/>
    <x v="1"/>
    <s v="Address_4284"/>
    <x v="19"/>
    <n v="19458799137"/>
    <s v="kevin.thompson@kag.com"/>
    <x v="1"/>
    <n v="3424.75"/>
    <s v="1/29/2012"/>
    <s v="6/6/2023"/>
    <n v="4284"/>
    <n v="44991"/>
    <x v="1"/>
    <n v="525.16999999999996"/>
    <n v="3949.92"/>
    <x v="16"/>
    <n v="4284"/>
    <n v="45517.279999999999"/>
    <x v="0"/>
    <n v="9.6999999999999993"/>
    <n v="60"/>
    <s v="6/30/2022"/>
    <x v="1"/>
    <n v="4284"/>
    <x v="1"/>
    <n v="2383.62"/>
    <n v="2049.81"/>
    <n v="102.49"/>
    <s v="10/2/2023"/>
    <s v="3/1/2023"/>
    <n v="1272"/>
    <n v="4284"/>
    <s v="8/27/2023"/>
    <s v="Suggestion"/>
    <s v="Resolved"/>
    <s v="2/22/2023"/>
    <n v="1"/>
    <x v="11"/>
    <x v="1"/>
  </r>
  <r>
    <n v="4285"/>
    <s v="James"/>
    <s v="Johnson"/>
    <n v="67"/>
    <x v="0"/>
    <s v="Address_4285"/>
    <x v="38"/>
    <n v="19458799138"/>
    <s v="james.johnson@kag.com"/>
    <x v="0"/>
    <n v="9724"/>
    <s v="9/9/2001"/>
    <s v="10/4/2023"/>
    <n v="4285"/>
    <n v="45081"/>
    <x v="0"/>
    <n v="1262.76"/>
    <n v="8461.24"/>
    <x v="62"/>
    <n v="4285"/>
    <n v="40987.78"/>
    <x v="2"/>
    <n v="4.03"/>
    <n v="24"/>
    <s v="11/12/2022"/>
    <x v="1"/>
    <n v="4285"/>
    <x v="0"/>
    <n v="3483.82"/>
    <n v="2559.35"/>
    <n v="127.97"/>
    <s v="7/18/2023"/>
    <s v="7/17/2023"/>
    <n v="4184"/>
    <n v="4285"/>
    <s v="6/9/2023"/>
    <s v="Complaint"/>
    <s v="Pending"/>
    <s v="5/14/2023"/>
    <n v="1"/>
    <x v="7"/>
    <x v="3"/>
  </r>
  <r>
    <n v="4286"/>
    <s v="Ronald"/>
    <s v="Flores"/>
    <n v="57"/>
    <x v="2"/>
    <s v="Address_4286"/>
    <x v="22"/>
    <n v="19458799139"/>
    <s v="ronald.flores@kag.com"/>
    <x v="1"/>
    <n v="5318.18"/>
    <s v="12/24/2002"/>
    <s v="2/23/2023"/>
    <n v="4286"/>
    <n v="45141"/>
    <x v="0"/>
    <n v="4031.61"/>
    <n v="1286.57"/>
    <x v="41"/>
    <n v="4286"/>
    <n v="16834.41"/>
    <x v="1"/>
    <n v="4.88"/>
    <n v="36"/>
    <s v="1/20/2022"/>
    <x v="1"/>
    <n v="4286"/>
    <x v="1"/>
    <n v="8584.07"/>
    <n v="4787.82"/>
    <n v="239.39"/>
    <s v="12/25/2023"/>
    <s v="10/27/2023"/>
    <n v="6363"/>
    <n v="4286"/>
    <s v="8/20/2023"/>
    <s v="Praise"/>
    <s v="Pending"/>
    <s v="8/7/2023"/>
    <n v="1"/>
    <x v="5"/>
    <x v="1"/>
  </r>
  <r>
    <n v="4287"/>
    <s v="Timothy"/>
    <s v="Green"/>
    <n v="43"/>
    <x v="1"/>
    <s v="Address_4287"/>
    <x v="31"/>
    <n v="19458799140"/>
    <s v="timothy.green@kag.com"/>
    <x v="1"/>
    <n v="7037.88"/>
    <s v="11/1/2022"/>
    <s v="9/1/2023"/>
    <n v="4287"/>
    <n v="45288"/>
    <x v="1"/>
    <n v="3445.55"/>
    <n v="10483.43"/>
    <x v="67"/>
    <n v="4287"/>
    <n v="28519.75"/>
    <x v="0"/>
    <n v="3.58"/>
    <n v="48"/>
    <s v="11/15/2022"/>
    <x v="2"/>
    <n v="4287"/>
    <x v="1"/>
    <n v="6013.52"/>
    <n v="1874.57"/>
    <n v="93.73"/>
    <s v="7/24/2023"/>
    <s v="12/7/2023"/>
    <n v="8737"/>
    <n v="4287"/>
    <s v="2/6/2023"/>
    <s v="Complaint"/>
    <s v="Pending"/>
    <s v="5/29/2023"/>
    <n v="1"/>
    <x v="0"/>
    <x v="0"/>
  </r>
  <r>
    <n v="4288"/>
    <s v="Donna"/>
    <s v="Clark"/>
    <n v="27"/>
    <x v="1"/>
    <s v="Address_4288"/>
    <x v="11"/>
    <n v="19458799141"/>
    <s v="donna.clark@kag.com"/>
    <x v="1"/>
    <n v="6768.64"/>
    <s v="7/8/2014"/>
    <s v="8/3/2023"/>
    <n v="4288"/>
    <n v="45284"/>
    <x v="0"/>
    <n v="1946.76"/>
    <n v="4821.88"/>
    <x v="58"/>
    <n v="4288"/>
    <n v="20053.5"/>
    <x v="0"/>
    <n v="1.1499999999999999"/>
    <n v="36"/>
    <s v="4/24/2020"/>
    <x v="2"/>
    <n v="4288"/>
    <x v="1"/>
    <n v="3965.94"/>
    <n v="4900.9799999999996"/>
    <n v="245.05"/>
    <s v="4/11/2023"/>
    <s v="7/18/2023"/>
    <n v="6810"/>
    <n v="4288"/>
    <s v="8/12/2023"/>
    <s v="Complaint"/>
    <s v="Resolved"/>
    <s v="10/18/2023"/>
    <n v="1"/>
    <x v="0"/>
    <x v="4"/>
  </r>
  <r>
    <n v="4289"/>
    <s v="Nancy"/>
    <s v="Wright"/>
    <n v="51"/>
    <x v="2"/>
    <s v="Address_4289"/>
    <x v="37"/>
    <n v="19458799142"/>
    <s v="nancy.wright@kag.com"/>
    <x v="1"/>
    <n v="9810.7900000000009"/>
    <s v="3/19/2021"/>
    <s v="1/11/2023"/>
    <n v="4289"/>
    <n v="45065"/>
    <x v="2"/>
    <n v="4185.4799999999996"/>
    <n v="5625.31"/>
    <x v="53"/>
    <n v="4289"/>
    <n v="20742.79"/>
    <x v="1"/>
    <n v="4.13"/>
    <n v="48"/>
    <s v="3/4/2022"/>
    <x v="0"/>
    <n v="4289"/>
    <x v="2"/>
    <n v="2354.41"/>
    <n v="2489.9499999999998"/>
    <n v="124.5"/>
    <s v="10/31/2023"/>
    <s v="2/21/2023"/>
    <n v="5440"/>
    <n v="4289"/>
    <s v="8/18/2023"/>
    <s v="Suggestion"/>
    <s v="Resolved"/>
    <s v="9/15/2023"/>
    <n v="1"/>
    <x v="10"/>
    <x v="1"/>
  </r>
  <r>
    <n v="4290"/>
    <s v="Timothy"/>
    <s v="Johnson"/>
    <n v="26"/>
    <x v="1"/>
    <s v="Address_4290"/>
    <x v="10"/>
    <n v="19458799143"/>
    <s v="timothy.johnson@kag.com"/>
    <x v="0"/>
    <n v="5601.09"/>
    <s v="8/4/2021"/>
    <s v="8/7/2023"/>
    <n v="4290"/>
    <n v="45157"/>
    <x v="1"/>
    <n v="3182.14"/>
    <n v="8783.23"/>
    <x v="9"/>
    <n v="4290"/>
    <n v="4534.4399999999996"/>
    <x v="0"/>
    <n v="1.64"/>
    <n v="24"/>
    <s v="6/5/2022"/>
    <x v="2"/>
    <n v="4290"/>
    <x v="2"/>
    <n v="6017.69"/>
    <n v="3555.5"/>
    <n v="177.78"/>
    <s v="7/4/2023"/>
    <s v="2/16/2023"/>
    <n v="284"/>
    <n v="4290"/>
    <s v="1/30/2023"/>
    <s v="Suggestion"/>
    <s v="Pending"/>
    <s v="9/14/2023"/>
    <n v="1"/>
    <x v="5"/>
    <x v="4"/>
  </r>
  <r>
    <n v="4291"/>
    <s v="Donald"/>
    <s v="Hill"/>
    <n v="53"/>
    <x v="2"/>
    <s v="Address_4291"/>
    <x v="2"/>
    <n v="19458799144"/>
    <s v="donald.hill@kag.com"/>
    <x v="1"/>
    <n v="5896.39"/>
    <s v="4/29/2021"/>
    <s v="7/24/2023"/>
    <n v="4291"/>
    <n v="44968"/>
    <x v="1"/>
    <n v="1306.29"/>
    <n v="4590.1000000000004"/>
    <x v="40"/>
    <n v="4291"/>
    <n v="7862.18"/>
    <x v="1"/>
    <n v="8.73"/>
    <n v="12"/>
    <s v="12/15/2021"/>
    <x v="0"/>
    <n v="4291"/>
    <x v="2"/>
    <n v="5343.58"/>
    <n v="461.15"/>
    <n v="23.06"/>
    <s v="12/12/2023"/>
    <s v="3/1/2023"/>
    <n v="9759"/>
    <n v="4291"/>
    <s v="3/30/2023"/>
    <s v="Praise"/>
    <s v="Pending"/>
    <s v="4/13/2023"/>
    <n v="1"/>
    <x v="9"/>
    <x v="1"/>
  </r>
  <r>
    <n v="4292"/>
    <s v="Kenneth"/>
    <s v="Torres"/>
    <n v="28"/>
    <x v="0"/>
    <s v="Address_4292"/>
    <x v="13"/>
    <n v="19458799145"/>
    <s v="kenneth.torres@kag.com"/>
    <x v="1"/>
    <n v="3070.69"/>
    <s v="12/26/2011"/>
    <s v="7/20/2023"/>
    <n v="4292"/>
    <n v="45162"/>
    <x v="2"/>
    <n v="3703.94"/>
    <n v="6774.63"/>
    <x v="24"/>
    <n v="4292"/>
    <n v="48097.27"/>
    <x v="0"/>
    <n v="7.44"/>
    <n v="12"/>
    <s v="7/9/2021"/>
    <x v="2"/>
    <n v="4292"/>
    <x v="1"/>
    <n v="3217.79"/>
    <n v="3440.5"/>
    <n v="172.02"/>
    <s v="3/11/2023"/>
    <s v="9/29/2023"/>
    <n v="9612"/>
    <n v="4292"/>
    <s v="9/30/2023"/>
    <s v="Complaint"/>
    <s v="Pending"/>
    <s v="10/19/2023"/>
    <n v="1"/>
    <x v="5"/>
    <x v="4"/>
  </r>
  <r>
    <n v="4293"/>
    <s v="Melissa"/>
    <s v="Lee"/>
    <n v="27"/>
    <x v="0"/>
    <s v="Address_4293"/>
    <x v="13"/>
    <n v="19458799146"/>
    <s v="melissa.lee@kag.com"/>
    <x v="0"/>
    <n v="6298.57"/>
    <s v="7/12/2020"/>
    <s v="3/13/2023"/>
    <n v="4293"/>
    <n v="45012"/>
    <x v="1"/>
    <n v="1671.97"/>
    <n v="4626.6000000000004"/>
    <x v="78"/>
    <n v="4293"/>
    <n v="30894.11"/>
    <x v="1"/>
    <n v="3.74"/>
    <n v="12"/>
    <s v="1/5/2021"/>
    <x v="2"/>
    <n v="4293"/>
    <x v="2"/>
    <n v="6658.91"/>
    <n v="487.24"/>
    <n v="24.36"/>
    <s v="6/20/2023"/>
    <s v="2/3/2023"/>
    <n v="2828"/>
    <n v="4293"/>
    <s v="8/24/2023"/>
    <s v="Complaint"/>
    <s v="Resolved"/>
    <s v="4/2/2023"/>
    <n v="1"/>
    <x v="11"/>
    <x v="4"/>
  </r>
  <r>
    <n v="4294"/>
    <s v="Stephanie"/>
    <s v="Jones"/>
    <n v="63"/>
    <x v="2"/>
    <s v="Address_4294"/>
    <x v="17"/>
    <n v="19458799147"/>
    <s v="stephanie.jones@kag.com"/>
    <x v="1"/>
    <n v="7601.47"/>
    <s v="4/22/2000"/>
    <s v="4/19/2023"/>
    <n v="4294"/>
    <n v="45274"/>
    <x v="1"/>
    <n v="4080.53"/>
    <n v="11682"/>
    <x v="11"/>
    <n v="4294"/>
    <n v="1309.17"/>
    <x v="0"/>
    <n v="3.95"/>
    <n v="12"/>
    <s v="10/4/2020"/>
    <x v="2"/>
    <n v="4294"/>
    <x v="2"/>
    <n v="7143.66"/>
    <n v="2670.5"/>
    <n v="133.52000000000001"/>
    <s v="7/15/2023"/>
    <s v="1/28/2023"/>
    <n v="3117"/>
    <n v="4294"/>
    <s v="3/18/2023"/>
    <s v="Praise"/>
    <s v="Resolved"/>
    <s v="12/31/2023"/>
    <n v="1"/>
    <x v="0"/>
    <x v="3"/>
  </r>
  <r>
    <n v="4295"/>
    <s v="Sandra"/>
    <s v="Hall"/>
    <n v="24"/>
    <x v="0"/>
    <s v="Address_4295"/>
    <x v="2"/>
    <n v="19458799148"/>
    <s v="sandra.hall@kag.com"/>
    <x v="0"/>
    <n v="1122.21"/>
    <s v="8/7/2014"/>
    <s v="1/27/2023"/>
    <n v="4295"/>
    <n v="45092"/>
    <x v="1"/>
    <n v="3910.15"/>
    <n v="-2787.94"/>
    <x v="37"/>
    <n v="4295"/>
    <n v="40650.11"/>
    <x v="0"/>
    <n v="6.13"/>
    <n v="60"/>
    <s v="9/3/2021"/>
    <x v="0"/>
    <n v="4295"/>
    <x v="2"/>
    <n v="5988.36"/>
    <n v="1675.52"/>
    <n v="83.78"/>
    <s v="1/24/2023"/>
    <s v="8/14/2023"/>
    <n v="6788"/>
    <n v="4295"/>
    <s v="8/29/2023"/>
    <s v="Suggestion"/>
    <s v="Pending"/>
    <s v="11/28/2023"/>
    <n v="1"/>
    <x v="7"/>
    <x v="2"/>
  </r>
  <r>
    <n v="4296"/>
    <s v="Ronald"/>
    <s v="Lee"/>
    <n v="68"/>
    <x v="1"/>
    <s v="Address_4296"/>
    <x v="39"/>
    <n v="19458799149"/>
    <s v="ronald.lee@kag.com"/>
    <x v="1"/>
    <n v="4853.2299999999996"/>
    <s v="2/7/2006"/>
    <s v="12/15/2023"/>
    <n v="4296"/>
    <n v="45124"/>
    <x v="1"/>
    <n v="1549.51"/>
    <n v="3303.72"/>
    <x v="7"/>
    <n v="4296"/>
    <n v="5265.04"/>
    <x v="0"/>
    <n v="8.18"/>
    <n v="60"/>
    <s v="1/23/2021"/>
    <x v="0"/>
    <n v="4296"/>
    <x v="2"/>
    <n v="6992.08"/>
    <n v="1610.52"/>
    <n v="80.53"/>
    <s v="4/4/2023"/>
    <s v="7/20/2023"/>
    <n v="564"/>
    <n v="4296"/>
    <s v="2/12/2023"/>
    <s v="Complaint"/>
    <s v="Resolved"/>
    <s v="10/21/2023"/>
    <n v="1"/>
    <x v="2"/>
    <x v="3"/>
  </r>
  <r>
    <n v="4297"/>
    <s v="Stephanie"/>
    <s v="Lewis"/>
    <n v="55"/>
    <x v="0"/>
    <s v="Address_4297"/>
    <x v="12"/>
    <n v="19458799150"/>
    <s v="stephanie.lewis@kag.com"/>
    <x v="1"/>
    <n v="4276.8100000000004"/>
    <s v="6/28/2014"/>
    <s v="10/16/2023"/>
    <n v="4297"/>
    <n v="45271"/>
    <x v="0"/>
    <n v="527.22"/>
    <n v="3749.59"/>
    <x v="14"/>
    <n v="4297"/>
    <n v="35699.629999999997"/>
    <x v="0"/>
    <n v="7.47"/>
    <n v="12"/>
    <s v="7/3/2022"/>
    <x v="2"/>
    <n v="4297"/>
    <x v="0"/>
    <n v="3300.11"/>
    <n v="418.61"/>
    <n v="20.93"/>
    <s v="11/14/2023"/>
    <s v="9/2/2023"/>
    <n v="1353"/>
    <n v="4297"/>
    <s v="4/6/2023"/>
    <s v="Suggestion"/>
    <s v="Resolved"/>
    <s v="9/21/2023"/>
    <n v="1"/>
    <x v="0"/>
    <x v="1"/>
  </r>
  <r>
    <n v="4298"/>
    <s v="Robert"/>
    <s v="Martin"/>
    <n v="33"/>
    <x v="0"/>
    <s v="Address_4298"/>
    <x v="13"/>
    <n v="19458799151"/>
    <s v="robert.martin@kag.com"/>
    <x v="0"/>
    <n v="1224.49"/>
    <s v="1/1/2021"/>
    <s v="1/5/2023"/>
    <n v="4298"/>
    <n v="44988"/>
    <x v="2"/>
    <n v="4105.7299999999996"/>
    <n v="-2881.24"/>
    <x v="18"/>
    <n v="4298"/>
    <n v="31421.599999999999"/>
    <x v="2"/>
    <n v="1.26"/>
    <n v="36"/>
    <s v="4/15/2021"/>
    <x v="2"/>
    <n v="4298"/>
    <x v="1"/>
    <n v="9141.14"/>
    <n v="3452.11"/>
    <n v="172.61"/>
    <s v="3/11/2023"/>
    <s v="2/26/2023"/>
    <n v="6785"/>
    <n v="4298"/>
    <s v="9/27/2023"/>
    <s v="Praise"/>
    <s v="Pending"/>
    <s v="3/27/2023"/>
    <n v="1"/>
    <x v="11"/>
    <x v="4"/>
  </r>
  <r>
    <n v="4299"/>
    <s v="Sarah"/>
    <s v="Nguyen"/>
    <n v="68"/>
    <x v="1"/>
    <s v="Address_4299"/>
    <x v="11"/>
    <n v="19458799152"/>
    <s v="sarah.nguyen@kag.com"/>
    <x v="0"/>
    <n v="3478.75"/>
    <s v="6/15/2006"/>
    <s v="9/22/2023"/>
    <n v="4299"/>
    <n v="44960"/>
    <x v="1"/>
    <n v="1828.6"/>
    <n v="5307.35"/>
    <x v="62"/>
    <n v="4299"/>
    <n v="4084.61"/>
    <x v="2"/>
    <n v="8.07"/>
    <n v="24"/>
    <s v="11/12/2020"/>
    <x v="1"/>
    <n v="4299"/>
    <x v="0"/>
    <n v="1476.89"/>
    <n v="2768.01"/>
    <n v="138.4"/>
    <s v="4/27/2023"/>
    <s v="5/1/2023"/>
    <n v="481"/>
    <n v="4299"/>
    <s v="4/28/2023"/>
    <s v="Complaint"/>
    <s v="Pending"/>
    <s v="3/9/2023"/>
    <n v="1"/>
    <x v="9"/>
    <x v="3"/>
  </r>
  <r>
    <n v="4300"/>
    <s v="Kenneth"/>
    <s v="Martin"/>
    <n v="43"/>
    <x v="1"/>
    <s v="Address_4300"/>
    <x v="13"/>
    <n v="19458799153"/>
    <s v="kenneth.martin@kag.com"/>
    <x v="0"/>
    <n v="5398.27"/>
    <s v="6/2/2019"/>
    <s v="5/21/2023"/>
    <n v="4300"/>
    <n v="45208"/>
    <x v="0"/>
    <n v="1633.36"/>
    <n v="7031.63"/>
    <x v="75"/>
    <n v="4300"/>
    <n v="27016.02"/>
    <x v="0"/>
    <n v="8.93"/>
    <n v="12"/>
    <s v="12/7/2020"/>
    <x v="0"/>
    <n v="4300"/>
    <x v="1"/>
    <n v="2533.52"/>
    <n v="1963.93"/>
    <n v="98.2"/>
    <s v="12/22/2023"/>
    <s v="10/9/2023"/>
    <n v="5967"/>
    <n v="4300"/>
    <s v="1/30/2023"/>
    <s v="Suggestion"/>
    <s v="Resolved"/>
    <s v="5/23/2023"/>
    <n v="1"/>
    <x v="8"/>
    <x v="0"/>
  </r>
  <r>
    <n v="4301"/>
    <s v="William"/>
    <s v="Roberts"/>
    <n v="49"/>
    <x v="0"/>
    <s v="Address_4301"/>
    <x v="10"/>
    <n v="19458799154"/>
    <s v="william.roberts@kag.com"/>
    <x v="1"/>
    <n v="6533.71"/>
    <s v="8/17/2014"/>
    <s v="8/13/2023"/>
    <n v="4301"/>
    <n v="45157"/>
    <x v="1"/>
    <n v="100.78"/>
    <n v="6432.93"/>
    <x v="36"/>
    <n v="4301"/>
    <n v="3324.33"/>
    <x v="1"/>
    <n v="1.81"/>
    <n v="36"/>
    <s v="11/18/2020"/>
    <x v="0"/>
    <n v="4301"/>
    <x v="0"/>
    <n v="3002.55"/>
    <n v="4883.1499999999996"/>
    <n v="244.16"/>
    <s v="5/8/2023"/>
    <s v="12/4/2023"/>
    <n v="6561"/>
    <n v="4301"/>
    <s v="12/26/2023"/>
    <s v="Suggestion"/>
    <s v="Pending"/>
    <s v="2/26/2023"/>
    <n v="1"/>
    <x v="5"/>
    <x v="1"/>
  </r>
  <r>
    <n v="4302"/>
    <s v="Steven"/>
    <s v="Harris"/>
    <n v="48"/>
    <x v="0"/>
    <s v="Address_4302"/>
    <x v="12"/>
    <n v="19458799155"/>
    <s v="steven.harris@kag.com"/>
    <x v="0"/>
    <n v="2960.05"/>
    <s v="8/3/2016"/>
    <s v="12/16/2023"/>
    <n v="4302"/>
    <n v="45236"/>
    <x v="0"/>
    <n v="3632.11"/>
    <n v="6592.16"/>
    <x v="86"/>
    <n v="4302"/>
    <n v="4155.1000000000004"/>
    <x v="0"/>
    <n v="7.93"/>
    <n v="36"/>
    <s v="12/12/2022"/>
    <x v="2"/>
    <n v="4302"/>
    <x v="2"/>
    <n v="9580.2000000000007"/>
    <n v="151.63"/>
    <n v="7.58"/>
    <s v="11/25/2023"/>
    <s v="5/7/2023"/>
    <n v="9369"/>
    <n v="4302"/>
    <s v="2/14/2023"/>
    <s v="Complaint"/>
    <s v="Resolved"/>
    <s v="12/9/2023"/>
    <n v="1"/>
    <x v="4"/>
    <x v="1"/>
  </r>
  <r>
    <n v="4303"/>
    <s v="Stephanie"/>
    <s v="Johnson"/>
    <n v="68"/>
    <x v="0"/>
    <s v="Address_4303"/>
    <x v="36"/>
    <n v="19458799156"/>
    <s v="stephanie.johnson@kag.com"/>
    <x v="0"/>
    <n v="4815.37"/>
    <s v="2/25/2012"/>
    <s v="3/30/2023"/>
    <n v="4303"/>
    <n v="45093"/>
    <x v="0"/>
    <n v="1377.6"/>
    <n v="3437.77"/>
    <x v="20"/>
    <n v="4303"/>
    <n v="3507.76"/>
    <x v="1"/>
    <n v="3.27"/>
    <n v="36"/>
    <s v="7/26/2021"/>
    <x v="0"/>
    <n v="4303"/>
    <x v="2"/>
    <n v="3580.64"/>
    <n v="3234.16"/>
    <n v="161.71"/>
    <s v="8/11/2023"/>
    <s v="6/27/2023"/>
    <n v="4988"/>
    <n v="4303"/>
    <s v="2/21/2023"/>
    <s v="Complaint"/>
    <s v="Pending"/>
    <s v="12/16/2023"/>
    <n v="1"/>
    <x v="7"/>
    <x v="3"/>
  </r>
  <r>
    <n v="4304"/>
    <s v="Donna"/>
    <s v="Young"/>
    <n v="49"/>
    <x v="2"/>
    <s v="Address_4304"/>
    <x v="36"/>
    <n v="19458799157"/>
    <s v="donna.young@kag.com"/>
    <x v="1"/>
    <n v="7367.39"/>
    <s v="6/26/2018"/>
    <s v="5/14/2023"/>
    <n v="4304"/>
    <n v="45139"/>
    <x v="2"/>
    <n v="2185"/>
    <n v="5182.3900000000003"/>
    <x v="79"/>
    <n v="4304"/>
    <n v="13516.62"/>
    <x v="1"/>
    <n v="2.56"/>
    <n v="60"/>
    <s v="11/26/2020"/>
    <x v="2"/>
    <n v="4304"/>
    <x v="0"/>
    <n v="9386.59"/>
    <n v="2372.56"/>
    <n v="118.63"/>
    <s v="10/25/2023"/>
    <s v="6/17/2023"/>
    <n v="5433"/>
    <n v="4304"/>
    <s v="10/12/2023"/>
    <s v="Suggestion"/>
    <s v="Resolved"/>
    <s v="5/7/2023"/>
    <n v="1"/>
    <x v="5"/>
    <x v="1"/>
  </r>
  <r>
    <n v="4305"/>
    <s v="Anthony"/>
    <s v="Sanchez"/>
    <n v="62"/>
    <x v="2"/>
    <s v="Address_4305"/>
    <x v="16"/>
    <n v="19458799158"/>
    <s v="anthony.sanchez@kag.com"/>
    <x v="0"/>
    <n v="4280.25"/>
    <s v="5/9/2008"/>
    <s v="4/13/2023"/>
    <n v="4305"/>
    <n v="45203"/>
    <x v="0"/>
    <n v="4499.9799999999996"/>
    <n v="-219.73"/>
    <x v="0"/>
    <n v="4305"/>
    <n v="40286.69"/>
    <x v="2"/>
    <n v="5.89"/>
    <n v="48"/>
    <s v="2/18/2022"/>
    <x v="1"/>
    <n v="4305"/>
    <x v="0"/>
    <n v="5291.68"/>
    <n v="4270.8999999999996"/>
    <n v="213.54"/>
    <s v="7/3/2023"/>
    <s v="6/6/2023"/>
    <n v="3644"/>
    <n v="4305"/>
    <s v="8/8/2023"/>
    <s v="Complaint"/>
    <s v="Pending"/>
    <s v="5/7/2023"/>
    <n v="-1"/>
    <x v="8"/>
    <x v="3"/>
  </r>
  <r>
    <n v="4306"/>
    <s v="Kimberly"/>
    <s v="Garcia"/>
    <n v="29"/>
    <x v="0"/>
    <s v="Address_4306"/>
    <x v="1"/>
    <n v="19458799159"/>
    <s v="kimberly.garcia@kag.com"/>
    <x v="1"/>
    <n v="9413.65"/>
    <s v="5/6/2014"/>
    <s v="11/26/2023"/>
    <n v="4306"/>
    <n v="44980"/>
    <x v="1"/>
    <n v="635.28"/>
    <n v="10048.93"/>
    <x v="5"/>
    <n v="4306"/>
    <n v="18760.28"/>
    <x v="1"/>
    <n v="5.97"/>
    <n v="60"/>
    <s v="7/7/2021"/>
    <x v="2"/>
    <n v="4306"/>
    <x v="2"/>
    <n v="7461.64"/>
    <n v="3889.25"/>
    <n v="194.46"/>
    <s v="2/4/2023"/>
    <s v="2/7/2023"/>
    <n v="2931"/>
    <n v="4306"/>
    <s v="7/5/2023"/>
    <s v="Suggestion"/>
    <s v="Pending"/>
    <s v="9/26/2023"/>
    <n v="1"/>
    <x v="9"/>
    <x v="4"/>
  </r>
  <r>
    <n v="4307"/>
    <s v="Joseph"/>
    <s v="Green"/>
    <n v="44"/>
    <x v="0"/>
    <s v="Address_4307"/>
    <x v="27"/>
    <n v="19458799160"/>
    <s v="joseph.green@kag.com"/>
    <x v="1"/>
    <n v="403.99"/>
    <s v="3/17/2011"/>
    <s v="5/5/2023"/>
    <n v="4307"/>
    <n v="45110"/>
    <x v="2"/>
    <n v="199.82"/>
    <n v="204.17"/>
    <x v="10"/>
    <n v="4307"/>
    <n v="32337.37"/>
    <x v="0"/>
    <n v="5.24"/>
    <n v="12"/>
    <s v="10/1/2021"/>
    <x v="2"/>
    <n v="4307"/>
    <x v="2"/>
    <n v="3500.63"/>
    <n v="782.53"/>
    <n v="39.130000000000003"/>
    <s v="8/19/2023"/>
    <s v="1/8/2023"/>
    <n v="3475"/>
    <n v="4307"/>
    <s v="2/8/2023"/>
    <s v="Complaint"/>
    <s v="Resolved"/>
    <s v="10/17/2023"/>
    <n v="1"/>
    <x v="2"/>
    <x v="0"/>
  </r>
  <r>
    <n v="4308"/>
    <s v="Emily"/>
    <s v="Williams"/>
    <n v="39"/>
    <x v="1"/>
    <s v="Address_4308"/>
    <x v="32"/>
    <n v="19458799161"/>
    <s v="emily.williams@kag.com"/>
    <x v="0"/>
    <n v="2676.25"/>
    <s v="4/12/2012"/>
    <s v="10/31/2023"/>
    <n v="4308"/>
    <n v="45147"/>
    <x v="2"/>
    <n v="2806.94"/>
    <n v="5483.19"/>
    <x v="28"/>
    <n v="4308"/>
    <n v="7117.6"/>
    <x v="2"/>
    <n v="9.1199999999999992"/>
    <n v="12"/>
    <s v="9/11/2022"/>
    <x v="1"/>
    <n v="4308"/>
    <x v="0"/>
    <n v="7329.18"/>
    <n v="1854.3"/>
    <n v="92.72"/>
    <s v="3/29/2023"/>
    <s v="3/15/2023"/>
    <n v="1513"/>
    <n v="4308"/>
    <s v="1/28/2023"/>
    <s v="Praise"/>
    <s v="Pending"/>
    <s v="8/28/2023"/>
    <n v="1"/>
    <x v="5"/>
    <x v="0"/>
  </r>
  <r>
    <n v="4309"/>
    <s v="Charles"/>
    <s v="Allen"/>
    <n v="32"/>
    <x v="0"/>
    <s v="Address_4309"/>
    <x v="22"/>
    <n v="19458799162"/>
    <s v="charles.allen@kag.com"/>
    <x v="0"/>
    <n v="1420.57"/>
    <s v="2/29/2008"/>
    <s v="3/24/2023"/>
    <n v="4309"/>
    <n v="45024"/>
    <x v="1"/>
    <n v="3502.27"/>
    <n v="-2081.6999999999998"/>
    <x v="57"/>
    <n v="4309"/>
    <n v="46710.37"/>
    <x v="2"/>
    <n v="3.17"/>
    <n v="12"/>
    <s v="8/19/2021"/>
    <x v="2"/>
    <n v="4309"/>
    <x v="1"/>
    <n v="8833.2099999999991"/>
    <n v="3531.23"/>
    <n v="176.56"/>
    <s v="4/28/2023"/>
    <s v="6/6/2023"/>
    <n v="7744"/>
    <n v="4309"/>
    <s v="5/28/2023"/>
    <s v="Complaint"/>
    <s v="Pending"/>
    <s v="7/5/2023"/>
    <n v="1"/>
    <x v="1"/>
    <x v="4"/>
  </r>
  <r>
    <n v="4310"/>
    <s v="Melissa"/>
    <s v="Smith"/>
    <n v="25"/>
    <x v="0"/>
    <s v="Address_4310"/>
    <x v="30"/>
    <n v="19458799163"/>
    <s v="melissa.smith@kag.com"/>
    <x v="1"/>
    <n v="5458.78"/>
    <s v="12/17/2021"/>
    <s v="9/24/2023"/>
    <n v="4310"/>
    <n v="44989"/>
    <x v="1"/>
    <n v="2645.57"/>
    <n v="2813.21"/>
    <x v="18"/>
    <n v="4310"/>
    <n v="25707.8"/>
    <x v="2"/>
    <n v="6.42"/>
    <n v="24"/>
    <s v="7/17/2020"/>
    <x v="0"/>
    <n v="4310"/>
    <x v="0"/>
    <n v="6195.07"/>
    <n v="2066.6"/>
    <n v="103.33"/>
    <s v="4/2/2023"/>
    <s v="6/13/2023"/>
    <n v="3144"/>
    <n v="4310"/>
    <s v="9/24/2023"/>
    <s v="Suggestion"/>
    <s v="Pending"/>
    <s v="2/14/2023"/>
    <n v="1"/>
    <x v="11"/>
    <x v="2"/>
  </r>
  <r>
    <n v="4311"/>
    <s v="Robert"/>
    <s v="Jones"/>
    <n v="21"/>
    <x v="2"/>
    <s v="Address_4311"/>
    <x v="9"/>
    <n v="19458799164"/>
    <s v="robert.jones@kag.com"/>
    <x v="0"/>
    <n v="1856"/>
    <s v="11/14/2013"/>
    <s v="9/20/2023"/>
    <n v="4311"/>
    <n v="44968"/>
    <x v="2"/>
    <n v="1704.49"/>
    <n v="3560.49"/>
    <x v="26"/>
    <n v="4311"/>
    <n v="2205.15"/>
    <x v="0"/>
    <n v="4.6900000000000004"/>
    <n v="24"/>
    <s v="7/11/2020"/>
    <x v="2"/>
    <n v="4311"/>
    <x v="0"/>
    <n v="9215.49"/>
    <n v="3427.68"/>
    <n v="171.38"/>
    <s v="5/25/2023"/>
    <s v="6/29/2023"/>
    <n v="9365"/>
    <n v="4311"/>
    <s v="11/20/2023"/>
    <s v="Complaint"/>
    <s v="Resolved"/>
    <s v="10/3/2023"/>
    <n v="-1"/>
    <x v="9"/>
    <x v="2"/>
  </r>
  <r>
    <n v="4312"/>
    <s v="Jennifer"/>
    <s v="Gonzalez"/>
    <n v="69"/>
    <x v="2"/>
    <s v="Address_4312"/>
    <x v="37"/>
    <n v="19458799165"/>
    <s v="jennifer.gonzalez@kag.com"/>
    <x v="1"/>
    <n v="7444.22"/>
    <s v="11/8/2010"/>
    <s v="12/27/2023"/>
    <n v="4312"/>
    <n v="45175"/>
    <x v="0"/>
    <n v="1813.54"/>
    <n v="9257.76"/>
    <x v="15"/>
    <n v="4312"/>
    <n v="27332.93"/>
    <x v="1"/>
    <n v="8.86"/>
    <n v="48"/>
    <s v="10/5/2020"/>
    <x v="0"/>
    <n v="4312"/>
    <x v="0"/>
    <n v="4499.95"/>
    <n v="4331.3500000000004"/>
    <n v="216.57"/>
    <s v="12/14/2023"/>
    <s v="9/3/2023"/>
    <n v="1402"/>
    <n v="4312"/>
    <s v="12/19/2023"/>
    <s v="Praise"/>
    <s v="Pending"/>
    <s v="3/11/2023"/>
    <n v="1"/>
    <x v="6"/>
    <x v="3"/>
  </r>
  <r>
    <n v="4313"/>
    <s v="Donna"/>
    <s v="Jackson"/>
    <n v="25"/>
    <x v="2"/>
    <s v="Address_4313"/>
    <x v="36"/>
    <n v="19458799166"/>
    <s v="donna.jackson@kag.com"/>
    <x v="0"/>
    <n v="9191.67"/>
    <s v="3/8/2011"/>
    <s v="2/26/2023"/>
    <n v="4313"/>
    <n v="45036"/>
    <x v="2"/>
    <n v="756.74"/>
    <n v="8434.93"/>
    <x v="87"/>
    <n v="4313"/>
    <n v="10041.98"/>
    <x v="1"/>
    <n v="2.2000000000000002"/>
    <n v="60"/>
    <s v="9/22/2022"/>
    <x v="1"/>
    <n v="4313"/>
    <x v="0"/>
    <n v="6581.92"/>
    <n v="3615.76"/>
    <n v="180.79"/>
    <s v="5/18/2023"/>
    <s v="6/26/2023"/>
    <n v="9310"/>
    <n v="4313"/>
    <s v="7/25/2023"/>
    <s v="Complaint"/>
    <s v="Resolved"/>
    <s v="3/30/2023"/>
    <n v="1"/>
    <x v="1"/>
    <x v="2"/>
  </r>
  <r>
    <n v="4314"/>
    <s v="Lisa"/>
    <s v="Lopez"/>
    <n v="40"/>
    <x v="1"/>
    <s v="Address_4314"/>
    <x v="5"/>
    <n v="19458799167"/>
    <s v="lisa.lopez@kag.com"/>
    <x v="0"/>
    <n v="2151.2800000000002"/>
    <s v="4/22/2013"/>
    <s v="10/14/2023"/>
    <n v="4314"/>
    <n v="45080"/>
    <x v="2"/>
    <n v="1565.46"/>
    <n v="585.82000000000005"/>
    <x v="10"/>
    <n v="4314"/>
    <n v="10595"/>
    <x v="0"/>
    <n v="1.75"/>
    <n v="36"/>
    <s v="11/20/2020"/>
    <x v="0"/>
    <n v="4314"/>
    <x v="0"/>
    <n v="3506.01"/>
    <n v="2702.51"/>
    <n v="135.13"/>
    <s v="11/29/2023"/>
    <s v="10/1/2023"/>
    <n v="8847"/>
    <n v="4314"/>
    <s v="10/20/2023"/>
    <s v="Complaint"/>
    <s v="Resolved"/>
    <s v="2/7/2023"/>
    <n v="1"/>
    <x v="7"/>
    <x v="0"/>
  </r>
  <r>
    <n v="4315"/>
    <s v="Karen"/>
    <s v="Mitchell"/>
    <n v="33"/>
    <x v="0"/>
    <s v="Address_4315"/>
    <x v="20"/>
    <n v="19458799168"/>
    <s v="karen.mitchell@kag.com"/>
    <x v="1"/>
    <n v="9076.9500000000007"/>
    <s v="9/25/2012"/>
    <s v="7/6/2023"/>
    <n v="4315"/>
    <n v="45123"/>
    <x v="1"/>
    <n v="3796.84"/>
    <n v="12873.79"/>
    <x v="77"/>
    <n v="4315"/>
    <n v="30418.35"/>
    <x v="0"/>
    <n v="9.93"/>
    <n v="60"/>
    <s v="7/5/2021"/>
    <x v="2"/>
    <n v="4315"/>
    <x v="2"/>
    <n v="2336.1"/>
    <n v="3966.83"/>
    <n v="198.34"/>
    <s v="11/10/2023"/>
    <s v="1/31/2023"/>
    <n v="2486"/>
    <n v="4315"/>
    <s v="8/31/2023"/>
    <s v="Suggestion"/>
    <s v="Pending"/>
    <s v="12/17/2023"/>
    <n v="1"/>
    <x v="2"/>
    <x v="4"/>
  </r>
  <r>
    <n v="4316"/>
    <s v="Susan"/>
    <s v="Harris"/>
    <n v="65"/>
    <x v="2"/>
    <s v="Address_4316"/>
    <x v="1"/>
    <n v="19458799169"/>
    <s v="susan.harris@kag.com"/>
    <x v="1"/>
    <n v="6354.38"/>
    <s v="1/28/2003"/>
    <s v="6/23/2023"/>
    <n v="4316"/>
    <n v="45074"/>
    <x v="1"/>
    <n v="2500.71"/>
    <n v="8855.09"/>
    <x v="10"/>
    <n v="4316"/>
    <n v="12092.79"/>
    <x v="2"/>
    <n v="6.19"/>
    <n v="12"/>
    <s v="11/7/2020"/>
    <x v="1"/>
    <n v="4316"/>
    <x v="0"/>
    <n v="2459.9899999999998"/>
    <n v="4386.1000000000004"/>
    <n v="219.31"/>
    <s v="4/6/2023"/>
    <s v="8/24/2023"/>
    <n v="9130"/>
    <n v="4316"/>
    <s v="12/17/2023"/>
    <s v="Suggestion"/>
    <s v="Resolved"/>
    <s v="2/1/2023"/>
    <n v="1"/>
    <x v="10"/>
    <x v="3"/>
  </r>
  <r>
    <n v="4317"/>
    <s v="Elizabeth"/>
    <s v="Wright"/>
    <n v="51"/>
    <x v="1"/>
    <s v="Address_4317"/>
    <x v="15"/>
    <n v="19458799170"/>
    <s v="elizabeth.wright@kag.com"/>
    <x v="0"/>
    <n v="2042.09"/>
    <s v="10/15/2012"/>
    <s v="12/3/2023"/>
    <n v="4317"/>
    <n v="45136"/>
    <x v="1"/>
    <n v="4454.88"/>
    <n v="6496.97"/>
    <x v="25"/>
    <n v="4317"/>
    <n v="11485.07"/>
    <x v="0"/>
    <n v="9.2100000000000009"/>
    <n v="48"/>
    <s v="12/28/2022"/>
    <x v="1"/>
    <n v="4317"/>
    <x v="2"/>
    <n v="4996.32"/>
    <n v="2016.84"/>
    <n v="100.84"/>
    <s v="8/13/2023"/>
    <s v="3/1/2023"/>
    <n v="2505"/>
    <n v="4317"/>
    <s v="9/7/2023"/>
    <s v="Complaint"/>
    <s v="Pending"/>
    <s v="11/23/2023"/>
    <n v="1"/>
    <x v="2"/>
    <x v="1"/>
  </r>
  <r>
    <n v="4318"/>
    <s v="Melissa"/>
    <s v="Lopez"/>
    <n v="39"/>
    <x v="0"/>
    <s v="Address_4318"/>
    <x v="17"/>
    <n v="19458799171"/>
    <s v="melissa.lopez@kag.com"/>
    <x v="1"/>
    <n v="7391.8"/>
    <s v="3/26/2002"/>
    <s v="12/1/2023"/>
    <n v="4318"/>
    <n v="45169"/>
    <x v="2"/>
    <n v="848.33"/>
    <n v="6543.47"/>
    <x v="31"/>
    <n v="4318"/>
    <n v="27507.03"/>
    <x v="1"/>
    <n v="4.67"/>
    <n v="24"/>
    <s v="7/31/2021"/>
    <x v="0"/>
    <n v="4318"/>
    <x v="2"/>
    <n v="9435.64"/>
    <n v="4283.4399999999996"/>
    <n v="214.17"/>
    <s v="3/28/2023"/>
    <s v="10/28/2023"/>
    <n v="948"/>
    <n v="4318"/>
    <s v="12/13/2023"/>
    <s v="Complaint"/>
    <s v="Pending"/>
    <s v="6/13/2023"/>
    <n v="1"/>
    <x v="5"/>
    <x v="0"/>
  </r>
  <r>
    <n v="4319"/>
    <s v="Richard"/>
    <s v="Robinson"/>
    <n v="66"/>
    <x v="0"/>
    <s v="Address_4319"/>
    <x v="34"/>
    <n v="19458799172"/>
    <s v="richard.robinson@kag.com"/>
    <x v="0"/>
    <n v="999.65"/>
    <s v="9/5/2002"/>
    <s v="5/15/2023"/>
    <n v="4319"/>
    <n v="45033"/>
    <x v="2"/>
    <n v="2217.69"/>
    <n v="-1218.04"/>
    <x v="87"/>
    <n v="4319"/>
    <n v="12537.51"/>
    <x v="0"/>
    <n v="6.44"/>
    <n v="48"/>
    <s v="5/24/2021"/>
    <x v="0"/>
    <n v="4319"/>
    <x v="0"/>
    <n v="3674.66"/>
    <n v="4019.48"/>
    <n v="200.97"/>
    <s v="1/26/2023"/>
    <s v="6/17/2023"/>
    <n v="9019"/>
    <n v="4319"/>
    <s v="3/27/2023"/>
    <s v="Praise"/>
    <s v="Pending"/>
    <s v="8/23/2023"/>
    <n v="1"/>
    <x v="1"/>
    <x v="3"/>
  </r>
  <r>
    <n v="4320"/>
    <s v="Donald"/>
    <s v="Jones"/>
    <n v="40"/>
    <x v="1"/>
    <s v="Address_4320"/>
    <x v="37"/>
    <n v="19458799173"/>
    <s v="donald.jones@kag.com"/>
    <x v="0"/>
    <n v="6952.27"/>
    <s v="10/29/2007"/>
    <s v="4/4/2023"/>
    <n v="4320"/>
    <n v="44931"/>
    <x v="1"/>
    <n v="3511.02"/>
    <n v="10463.290000000001"/>
    <x v="62"/>
    <n v="4320"/>
    <n v="6415.12"/>
    <x v="1"/>
    <n v="7.25"/>
    <n v="36"/>
    <s v="11/8/2021"/>
    <x v="0"/>
    <n v="4320"/>
    <x v="0"/>
    <n v="1842.35"/>
    <n v="2052.89"/>
    <n v="102.64"/>
    <s v="6/14/2023"/>
    <s v="3/29/2023"/>
    <n v="4878"/>
    <n v="4320"/>
    <s v="5/17/2023"/>
    <s v="Praise"/>
    <s v="Resolved"/>
    <s v="12/25/2023"/>
    <n v="1"/>
    <x v="3"/>
    <x v="0"/>
  </r>
  <r>
    <n v="4321"/>
    <s v="Ashley"/>
    <s v="King"/>
    <n v="22"/>
    <x v="0"/>
    <s v="Address_4321"/>
    <x v="23"/>
    <n v="19458799174"/>
    <s v="ashley.king@kag.com"/>
    <x v="1"/>
    <n v="8626.49"/>
    <s v="11/13/2001"/>
    <s v="12/17/2023"/>
    <n v="4321"/>
    <n v="45070"/>
    <x v="2"/>
    <n v="1368.72"/>
    <n v="9995.2099999999991"/>
    <x v="0"/>
    <n v="4321"/>
    <n v="21004.59"/>
    <x v="0"/>
    <n v="9.8800000000000008"/>
    <n v="48"/>
    <s v="3/10/2020"/>
    <x v="1"/>
    <n v="4321"/>
    <x v="0"/>
    <n v="5018.7299999999996"/>
    <n v="290.37"/>
    <n v="14.52"/>
    <s v="5/22/2023"/>
    <s v="7/9/2023"/>
    <n v="7378"/>
    <n v="4321"/>
    <s v="1/15/2023"/>
    <s v="Praise"/>
    <s v="Pending"/>
    <s v="11/11/2023"/>
    <n v="1"/>
    <x v="10"/>
    <x v="2"/>
  </r>
  <r>
    <n v="4322"/>
    <s v="Michael"/>
    <s v="Perez"/>
    <n v="54"/>
    <x v="1"/>
    <s v="Address_4322"/>
    <x v="24"/>
    <n v="19458799175"/>
    <s v="michael.perez@kag.com"/>
    <x v="1"/>
    <n v="9508.7199999999993"/>
    <s v="4/15/2022"/>
    <s v="1/9/2023"/>
    <n v="4322"/>
    <n v="45063"/>
    <x v="1"/>
    <n v="1341.56"/>
    <n v="10850.28"/>
    <x v="71"/>
    <n v="4322"/>
    <n v="3547.92"/>
    <x v="1"/>
    <n v="2.0099999999999998"/>
    <n v="48"/>
    <s v="5/12/2020"/>
    <x v="0"/>
    <n v="4322"/>
    <x v="1"/>
    <n v="2280.5100000000002"/>
    <n v="4503.8100000000004"/>
    <n v="225.19"/>
    <s v="7/24/2023"/>
    <s v="8/9/2023"/>
    <n v="2478"/>
    <n v="4322"/>
    <s v="7/8/2023"/>
    <s v="Praise"/>
    <s v="Resolved"/>
    <s v="4/6/2023"/>
    <n v="-1"/>
    <x v="10"/>
    <x v="1"/>
  </r>
  <r>
    <n v="4323"/>
    <s v="Ashley"/>
    <s v="Hill"/>
    <n v="61"/>
    <x v="1"/>
    <s v="Address_4323"/>
    <x v="16"/>
    <n v="19458799176"/>
    <s v="ashley.hill@kag.com"/>
    <x v="1"/>
    <n v="639.86"/>
    <s v="1/3/2010"/>
    <s v="1/9/2023"/>
    <n v="4323"/>
    <n v="45207"/>
    <x v="2"/>
    <n v="536.95000000000005"/>
    <n v="102.91"/>
    <x v="8"/>
    <n v="4323"/>
    <n v="45360.83"/>
    <x v="0"/>
    <n v="2.12"/>
    <n v="48"/>
    <s v="1/9/2022"/>
    <x v="2"/>
    <n v="4323"/>
    <x v="1"/>
    <n v="2891.36"/>
    <n v="1162.8800000000001"/>
    <n v="58.14"/>
    <s v="6/30/2023"/>
    <s v="11/21/2023"/>
    <n v="6390"/>
    <n v="4323"/>
    <s v="5/11/2023"/>
    <s v="Praise"/>
    <s v="Pending"/>
    <s v="3/2/2023"/>
    <n v="1"/>
    <x v="8"/>
    <x v="3"/>
  </r>
  <r>
    <n v="4324"/>
    <s v="Jennifer"/>
    <s v="Gonzalez"/>
    <n v="24"/>
    <x v="2"/>
    <s v="Address_4324"/>
    <x v="14"/>
    <n v="19458799177"/>
    <s v="jennifer.gonzalez@kag.com"/>
    <x v="0"/>
    <n v="713.16"/>
    <s v="2/19/2002"/>
    <s v="4/23/2023"/>
    <n v="4324"/>
    <n v="45092"/>
    <x v="0"/>
    <n v="4465.7299999999996"/>
    <n v="5178.8900000000003"/>
    <x v="6"/>
    <n v="4324"/>
    <n v="23125.33"/>
    <x v="0"/>
    <n v="5.71"/>
    <n v="12"/>
    <s v="1/19/2022"/>
    <x v="1"/>
    <n v="4324"/>
    <x v="2"/>
    <n v="9204.5300000000007"/>
    <n v="4382.96"/>
    <n v="219.15"/>
    <s v="8/28/2023"/>
    <s v="3/12/2023"/>
    <n v="6179"/>
    <n v="4324"/>
    <s v="5/13/2023"/>
    <s v="Suggestion"/>
    <s v="Pending"/>
    <s v="5/20/2023"/>
    <n v="1"/>
    <x v="7"/>
    <x v="2"/>
  </r>
  <r>
    <n v="4325"/>
    <s v="Mark"/>
    <s v="Campbell"/>
    <n v="54"/>
    <x v="1"/>
    <s v="Address_4325"/>
    <x v="22"/>
    <n v="19458799178"/>
    <s v="mark.campbell@kag.com"/>
    <x v="0"/>
    <n v="9311.01"/>
    <s v="12/13/2003"/>
    <s v="5/2/2023"/>
    <n v="4325"/>
    <n v="45062"/>
    <x v="1"/>
    <n v="870.92"/>
    <n v="8440.09"/>
    <x v="16"/>
    <n v="4325"/>
    <n v="1641.64"/>
    <x v="2"/>
    <n v="1.5"/>
    <n v="36"/>
    <s v="5/9/2022"/>
    <x v="2"/>
    <n v="4325"/>
    <x v="0"/>
    <n v="6784.32"/>
    <n v="3522.77"/>
    <n v="176.14"/>
    <s v="10/11/2023"/>
    <s v="4/25/2023"/>
    <n v="5778"/>
    <n v="4325"/>
    <s v="12/4/2023"/>
    <s v="Complaint"/>
    <s v="Resolved"/>
    <s v="6/17/2023"/>
    <n v="1"/>
    <x v="10"/>
    <x v="1"/>
  </r>
  <r>
    <n v="4326"/>
    <s v="Linda"/>
    <s v="Williams"/>
    <n v="43"/>
    <x v="2"/>
    <s v="Address_4326"/>
    <x v="9"/>
    <n v="19458799179"/>
    <s v="linda.williams@kag.com"/>
    <x v="1"/>
    <n v="7916.97"/>
    <s v="5/28/2021"/>
    <s v="4/18/2023"/>
    <n v="4326"/>
    <n v="45054"/>
    <x v="0"/>
    <n v="4850.93"/>
    <n v="12767.9"/>
    <x v="89"/>
    <n v="4326"/>
    <n v="12007.95"/>
    <x v="2"/>
    <n v="7.55"/>
    <n v="24"/>
    <s v="5/26/2021"/>
    <x v="0"/>
    <n v="4326"/>
    <x v="2"/>
    <n v="5682.93"/>
    <n v="4949.6499999999996"/>
    <n v="247.48"/>
    <s v="4/12/2023"/>
    <s v="8/2/2023"/>
    <n v="7178"/>
    <n v="4326"/>
    <s v="1/2/2023"/>
    <s v="Complaint"/>
    <s v="Pending"/>
    <s v="4/14/2023"/>
    <n v="1"/>
    <x v="10"/>
    <x v="0"/>
  </r>
  <r>
    <n v="4327"/>
    <s v="Amanda"/>
    <s v="Martin"/>
    <n v="45"/>
    <x v="0"/>
    <s v="Address_4327"/>
    <x v="4"/>
    <n v="19458799180"/>
    <s v="amanda.martin@kag.com"/>
    <x v="1"/>
    <n v="7765.24"/>
    <s v="4/27/2012"/>
    <s v="12/8/2023"/>
    <n v="4327"/>
    <n v="44991"/>
    <x v="1"/>
    <n v="2249.6999999999998"/>
    <n v="5515.54"/>
    <x v="94"/>
    <n v="4327"/>
    <n v="47933.07"/>
    <x v="0"/>
    <n v="9.92"/>
    <n v="60"/>
    <s v="3/16/2020"/>
    <x v="0"/>
    <n v="4327"/>
    <x v="0"/>
    <n v="3021.89"/>
    <n v="1037.54"/>
    <n v="51.88"/>
    <s v="8/5/2023"/>
    <s v="5/9/2023"/>
    <n v="9557"/>
    <n v="4327"/>
    <s v="7/30/2023"/>
    <s v="Praise"/>
    <s v="Pending"/>
    <s v="1/16/2023"/>
    <n v="1"/>
    <x v="11"/>
    <x v="0"/>
  </r>
  <r>
    <n v="4328"/>
    <s v="Brian"/>
    <s v="Walker"/>
    <n v="21"/>
    <x v="2"/>
    <s v="Address_4328"/>
    <x v="16"/>
    <n v="19458799181"/>
    <s v="brian.walker@kag.com"/>
    <x v="0"/>
    <n v="7451.96"/>
    <s v="7/22/2007"/>
    <s v="9/29/2023"/>
    <n v="4328"/>
    <n v="45215"/>
    <x v="1"/>
    <n v="4909.1099999999997"/>
    <n v="12361.07"/>
    <x v="9"/>
    <n v="4328"/>
    <n v="25323.15"/>
    <x v="1"/>
    <n v="8.3000000000000007"/>
    <n v="24"/>
    <s v="2/9/2020"/>
    <x v="0"/>
    <n v="4328"/>
    <x v="0"/>
    <n v="1840.91"/>
    <n v="1445.46"/>
    <n v="72.27"/>
    <s v="11/29/2023"/>
    <s v="7/14/2023"/>
    <n v="4078"/>
    <n v="4328"/>
    <s v="12/29/2023"/>
    <s v="Complaint"/>
    <s v="Pending"/>
    <s v="12/22/2023"/>
    <n v="1"/>
    <x v="8"/>
    <x v="2"/>
  </r>
  <r>
    <n v="4329"/>
    <s v="Kevin"/>
    <s v="Jones"/>
    <n v="66"/>
    <x v="1"/>
    <s v="Address_4329"/>
    <x v="8"/>
    <n v="19458799182"/>
    <s v="kevin.jones@kag.com"/>
    <x v="0"/>
    <n v="7201.56"/>
    <s v="5/29/2016"/>
    <s v="9/15/2023"/>
    <n v="4329"/>
    <n v="45054"/>
    <x v="2"/>
    <n v="211.36"/>
    <n v="7412.92"/>
    <x v="2"/>
    <n v="4329"/>
    <n v="18585.59"/>
    <x v="1"/>
    <n v="3.39"/>
    <n v="48"/>
    <s v="10/6/2020"/>
    <x v="0"/>
    <n v="4329"/>
    <x v="0"/>
    <n v="9480.44"/>
    <n v="462.65"/>
    <n v="23.13"/>
    <s v="6/25/2023"/>
    <s v="5/8/2023"/>
    <n v="6670"/>
    <n v="4329"/>
    <s v="1/17/2023"/>
    <s v="Praise"/>
    <s v="Pending"/>
    <s v="10/30/2023"/>
    <n v="1"/>
    <x v="10"/>
    <x v="3"/>
  </r>
  <r>
    <n v="4330"/>
    <s v="Amanda"/>
    <s v="White"/>
    <n v="49"/>
    <x v="2"/>
    <s v="Address_4330"/>
    <x v="36"/>
    <n v="19458799183"/>
    <s v="amanda.white@kag.com"/>
    <x v="1"/>
    <n v="6170.91"/>
    <s v="7/17/2008"/>
    <s v="7/17/2023"/>
    <n v="4330"/>
    <n v="45123"/>
    <x v="1"/>
    <n v="2839.79"/>
    <n v="3331.12"/>
    <x v="28"/>
    <n v="4330"/>
    <n v="16440.46"/>
    <x v="0"/>
    <n v="8.1999999999999993"/>
    <n v="48"/>
    <s v="9/25/2021"/>
    <x v="1"/>
    <n v="4330"/>
    <x v="2"/>
    <n v="5821.37"/>
    <n v="4945.33"/>
    <n v="247.27"/>
    <s v="12/29/2023"/>
    <s v="12/14/2023"/>
    <n v="1678"/>
    <n v="4330"/>
    <s v="4/24/2023"/>
    <s v="Complaint"/>
    <s v="Resolved"/>
    <s v="6/12/2023"/>
    <n v="1"/>
    <x v="2"/>
    <x v="1"/>
  </r>
  <r>
    <n v="4331"/>
    <s v="Steven"/>
    <s v="Flores"/>
    <n v="55"/>
    <x v="0"/>
    <s v="Address_4331"/>
    <x v="39"/>
    <n v="19458799184"/>
    <s v="steven.flores@kag.com"/>
    <x v="1"/>
    <n v="8146.13"/>
    <s v="12/20/2006"/>
    <s v="4/28/2023"/>
    <n v="4331"/>
    <n v="45008"/>
    <x v="0"/>
    <n v="3457.29"/>
    <n v="4688.84"/>
    <x v="58"/>
    <n v="4331"/>
    <n v="21431.56"/>
    <x v="2"/>
    <n v="6.65"/>
    <n v="60"/>
    <s v="3/15/2020"/>
    <x v="2"/>
    <n v="4331"/>
    <x v="1"/>
    <n v="2170.56"/>
    <n v="3098.04"/>
    <n v="154.9"/>
    <s v="2/16/2023"/>
    <s v="8/23/2023"/>
    <n v="5994"/>
    <n v="4331"/>
    <s v="10/28/2023"/>
    <s v="Praise"/>
    <s v="Resolved"/>
    <s v="12/3/2023"/>
    <n v="1"/>
    <x v="11"/>
    <x v="1"/>
  </r>
  <r>
    <n v="4332"/>
    <s v="Thomas"/>
    <s v="Allen"/>
    <n v="63"/>
    <x v="2"/>
    <s v="Address_4332"/>
    <x v="18"/>
    <n v="19458799185"/>
    <s v="thomas.allen@kag.com"/>
    <x v="0"/>
    <n v="438.31"/>
    <s v="1/24/2011"/>
    <s v="6/5/2023"/>
    <n v="4332"/>
    <n v="45218"/>
    <x v="0"/>
    <n v="2586.58"/>
    <n v="3024.89"/>
    <x v="68"/>
    <n v="4332"/>
    <n v="11376.46"/>
    <x v="1"/>
    <n v="2.0699999999999998"/>
    <n v="36"/>
    <s v="1/19/2022"/>
    <x v="0"/>
    <n v="4332"/>
    <x v="2"/>
    <n v="5155.99"/>
    <n v="1344.75"/>
    <n v="67.239999999999995"/>
    <s v="2/26/2023"/>
    <s v="7/2/2023"/>
    <n v="6225"/>
    <n v="4332"/>
    <s v="10/2/2023"/>
    <s v="Suggestion"/>
    <s v="Pending"/>
    <s v="4/20/2023"/>
    <n v="1"/>
    <x v="8"/>
    <x v="3"/>
  </r>
  <r>
    <n v="4333"/>
    <s v="Deborah"/>
    <s v="Davis"/>
    <n v="26"/>
    <x v="0"/>
    <s v="Address_4333"/>
    <x v="12"/>
    <n v="19458799186"/>
    <s v="deborah.davis@kag.com"/>
    <x v="0"/>
    <n v="7428.99"/>
    <s v="2/1/2016"/>
    <s v="5/8/2023"/>
    <n v="4333"/>
    <n v="45010"/>
    <x v="2"/>
    <n v="2854.81"/>
    <n v="10283.799999999999"/>
    <x v="6"/>
    <n v="4333"/>
    <n v="37707.230000000003"/>
    <x v="2"/>
    <n v="6.09"/>
    <n v="48"/>
    <s v="12/4/2020"/>
    <x v="0"/>
    <n v="4333"/>
    <x v="2"/>
    <n v="6532.25"/>
    <n v="2419.04"/>
    <n v="120.95"/>
    <s v="9/7/2023"/>
    <s v="3/2/2023"/>
    <n v="4425"/>
    <n v="4333"/>
    <s v="3/8/2023"/>
    <s v="Complaint"/>
    <s v="Pending"/>
    <s v="5/3/2023"/>
    <n v="1"/>
    <x v="11"/>
    <x v="4"/>
  </r>
  <r>
    <n v="4334"/>
    <s v="William"/>
    <s v="White"/>
    <n v="53"/>
    <x v="1"/>
    <s v="Address_4334"/>
    <x v="5"/>
    <n v="19458799187"/>
    <s v="william.white@kag.com"/>
    <x v="1"/>
    <n v="5870.88"/>
    <s v="9/29/2007"/>
    <s v="2/12/2023"/>
    <n v="4334"/>
    <n v="45078"/>
    <x v="1"/>
    <n v="2696.62"/>
    <n v="8567.5"/>
    <x v="20"/>
    <n v="4334"/>
    <n v="25906.95"/>
    <x v="2"/>
    <n v="9.07"/>
    <n v="12"/>
    <s v="3/27/2021"/>
    <x v="1"/>
    <n v="4334"/>
    <x v="1"/>
    <n v="7187.85"/>
    <n v="4855.8"/>
    <n v="242.79"/>
    <s v="3/8/2023"/>
    <s v="2/8/2023"/>
    <n v="4720"/>
    <n v="4334"/>
    <s v="10/6/2023"/>
    <s v="Praise"/>
    <s v="Pending"/>
    <s v="9/18/2023"/>
    <n v="1"/>
    <x v="7"/>
    <x v="1"/>
  </r>
  <r>
    <n v="4335"/>
    <s v="Richard"/>
    <s v="Roberts"/>
    <n v="43"/>
    <x v="2"/>
    <s v="Address_4335"/>
    <x v="0"/>
    <n v="19458799188"/>
    <s v="richard.roberts@kag.com"/>
    <x v="0"/>
    <n v="9083.85"/>
    <s v="1/2/2004"/>
    <s v="3/4/2023"/>
    <n v="4335"/>
    <n v="45115"/>
    <x v="1"/>
    <n v="755.79"/>
    <n v="9839.64"/>
    <x v="33"/>
    <n v="4335"/>
    <n v="37820.25"/>
    <x v="2"/>
    <n v="3.61"/>
    <n v="12"/>
    <s v="4/10/2021"/>
    <x v="0"/>
    <n v="4335"/>
    <x v="0"/>
    <n v="1820.78"/>
    <n v="1737.14"/>
    <n v="86.86"/>
    <s v="2/13/2023"/>
    <s v="1/22/2023"/>
    <n v="956"/>
    <n v="4335"/>
    <s v="5/29/2023"/>
    <s v="Praise"/>
    <s v="Resolved"/>
    <s v="8/31/2023"/>
    <n v="1"/>
    <x v="2"/>
    <x v="0"/>
  </r>
  <r>
    <n v="4336"/>
    <s v="Stephanie"/>
    <s v="Martin"/>
    <n v="28"/>
    <x v="0"/>
    <s v="Address_4336"/>
    <x v="11"/>
    <n v="19458799189"/>
    <s v="stephanie.martin@kag.com"/>
    <x v="0"/>
    <n v="9370.1"/>
    <s v="9/29/2021"/>
    <s v="5/25/2023"/>
    <n v="4336"/>
    <n v="45137"/>
    <x v="2"/>
    <n v="2664.22"/>
    <n v="6705.88"/>
    <x v="49"/>
    <n v="4336"/>
    <n v="13464.7"/>
    <x v="0"/>
    <n v="6.93"/>
    <n v="24"/>
    <s v="9/27/2020"/>
    <x v="1"/>
    <n v="4336"/>
    <x v="2"/>
    <n v="7355.79"/>
    <n v="4041.74"/>
    <n v="202.09"/>
    <s v="3/17/2023"/>
    <s v="7/8/2023"/>
    <n v="1353"/>
    <n v="4336"/>
    <s v="12/21/2023"/>
    <s v="Complaint"/>
    <s v="Resolved"/>
    <s v="6/12/2023"/>
    <n v="1"/>
    <x v="2"/>
    <x v="4"/>
  </r>
  <r>
    <n v="4337"/>
    <s v="William"/>
    <s v="Thomas"/>
    <n v="37"/>
    <x v="0"/>
    <s v="Address_4337"/>
    <x v="27"/>
    <n v="19458799190"/>
    <s v="william.thomas@kag.com"/>
    <x v="0"/>
    <n v="2489.17"/>
    <s v="7/7/2001"/>
    <s v="10/2/2023"/>
    <n v="4337"/>
    <n v="44954"/>
    <x v="1"/>
    <n v="2713.23"/>
    <n v="5202.3999999999996"/>
    <x v="68"/>
    <n v="4337"/>
    <n v="1071.17"/>
    <x v="1"/>
    <n v="1.37"/>
    <n v="12"/>
    <s v="9/28/2022"/>
    <x v="2"/>
    <n v="4337"/>
    <x v="0"/>
    <n v="7985.69"/>
    <n v="652.32000000000005"/>
    <n v="32.619999999999997"/>
    <s v="3/9/2023"/>
    <s v="6/27/2023"/>
    <n v="9144"/>
    <n v="4337"/>
    <s v="1/3/2023"/>
    <s v="Complaint"/>
    <s v="Resolved"/>
    <s v="9/17/2023"/>
    <n v="1"/>
    <x v="3"/>
    <x v="0"/>
  </r>
  <r>
    <n v="4338"/>
    <s v="Donald"/>
    <s v="Roberts"/>
    <n v="65"/>
    <x v="2"/>
    <s v="Address_4338"/>
    <x v="28"/>
    <n v="19458799191"/>
    <s v="donald.roberts@kag.com"/>
    <x v="1"/>
    <n v="7915.65"/>
    <s v="4/22/2019"/>
    <s v="1/23/2023"/>
    <n v="4338"/>
    <n v="44986"/>
    <x v="1"/>
    <n v="1784.35"/>
    <n v="6131.3"/>
    <x v="7"/>
    <n v="4338"/>
    <n v="48345.22"/>
    <x v="0"/>
    <n v="8.51"/>
    <n v="24"/>
    <s v="12/18/2022"/>
    <x v="2"/>
    <n v="4338"/>
    <x v="0"/>
    <n v="4308.51"/>
    <n v="3635.43"/>
    <n v="181.77"/>
    <s v="3/10/2023"/>
    <s v="8/8/2023"/>
    <n v="9562"/>
    <n v="4338"/>
    <s v="7/17/2023"/>
    <s v="Suggestion"/>
    <s v="Pending"/>
    <s v="3/9/2023"/>
    <n v="1"/>
    <x v="11"/>
    <x v="3"/>
  </r>
  <r>
    <n v="4339"/>
    <s v="Betty"/>
    <s v="Lopez"/>
    <n v="65"/>
    <x v="2"/>
    <s v="Address_4339"/>
    <x v="1"/>
    <n v="19458799192"/>
    <s v="betty.lopez@kag.com"/>
    <x v="0"/>
    <n v="9574.2900000000009"/>
    <s v="2/25/2016"/>
    <s v="12/30/2023"/>
    <n v="4339"/>
    <n v="45020"/>
    <x v="0"/>
    <n v="3041.34"/>
    <n v="12615.63"/>
    <x v="88"/>
    <n v="4339"/>
    <n v="26091.24"/>
    <x v="2"/>
    <n v="2.85"/>
    <n v="48"/>
    <s v="3/7/2022"/>
    <x v="1"/>
    <n v="4339"/>
    <x v="1"/>
    <n v="7024.44"/>
    <n v="1909.54"/>
    <n v="95.48"/>
    <s v="10/17/2023"/>
    <s v="10/1/2023"/>
    <n v="6000"/>
    <n v="4339"/>
    <s v="9/29/2023"/>
    <s v="Complaint"/>
    <s v="Resolved"/>
    <s v="12/12/2023"/>
    <n v="1"/>
    <x v="1"/>
    <x v="3"/>
  </r>
  <r>
    <n v="4340"/>
    <s v="Amanda"/>
    <s v="Gonzalez"/>
    <n v="65"/>
    <x v="2"/>
    <s v="Address_4340"/>
    <x v="27"/>
    <n v="19458799193"/>
    <s v="amanda.gonzalez@kag.com"/>
    <x v="1"/>
    <n v="2739.83"/>
    <s v="10/5/2011"/>
    <s v="10/2/2023"/>
    <n v="4340"/>
    <n v="45261"/>
    <x v="0"/>
    <n v="2065.4"/>
    <n v="4805.2299999999996"/>
    <x v="5"/>
    <n v="4340"/>
    <n v="4907.22"/>
    <x v="1"/>
    <n v="6.48"/>
    <n v="12"/>
    <s v="1/21/2020"/>
    <x v="2"/>
    <n v="4340"/>
    <x v="2"/>
    <n v="1888.16"/>
    <n v="969.34"/>
    <n v="48.47"/>
    <s v="3/21/2023"/>
    <s v="9/3/2023"/>
    <n v="3485"/>
    <n v="4340"/>
    <s v="10/28/2023"/>
    <s v="Praise"/>
    <s v="Pending"/>
    <s v="3/22/2023"/>
    <n v="1"/>
    <x v="0"/>
    <x v="3"/>
  </r>
  <r>
    <n v="4341"/>
    <s v="Jennifer"/>
    <s v="Hall"/>
    <n v="55"/>
    <x v="2"/>
    <s v="Address_4341"/>
    <x v="8"/>
    <n v="19458799194"/>
    <s v="jennifer.hall@kag.com"/>
    <x v="0"/>
    <n v="8525.74"/>
    <s v="12/22/2013"/>
    <s v="5/9/2023"/>
    <n v="4341"/>
    <n v="45040"/>
    <x v="0"/>
    <n v="3778.22"/>
    <n v="4747.5200000000004"/>
    <x v="29"/>
    <n v="4341"/>
    <n v="6083.81"/>
    <x v="1"/>
    <n v="5.72"/>
    <n v="12"/>
    <s v="11/1/2022"/>
    <x v="0"/>
    <n v="4341"/>
    <x v="1"/>
    <n v="9946.0400000000009"/>
    <n v="4403.62"/>
    <n v="220.18"/>
    <s v="6/1/2023"/>
    <s v="11/13/2023"/>
    <n v="3278"/>
    <n v="4341"/>
    <s v="3/20/2023"/>
    <s v="Complaint"/>
    <s v="Pending"/>
    <s v="3/29/2023"/>
    <n v="1"/>
    <x v="1"/>
    <x v="1"/>
  </r>
  <r>
    <n v="4342"/>
    <s v="Kenneth"/>
    <s v="Adams"/>
    <n v="32"/>
    <x v="2"/>
    <s v="Address_4342"/>
    <x v="8"/>
    <n v="19458799195"/>
    <s v="kenneth.adams@kag.com"/>
    <x v="0"/>
    <n v="5906.64"/>
    <s v="4/12/2009"/>
    <s v="10/26/2023"/>
    <n v="4342"/>
    <n v="45255"/>
    <x v="0"/>
    <n v="200.67"/>
    <n v="6107.31"/>
    <x v="37"/>
    <n v="4342"/>
    <n v="22299.23"/>
    <x v="0"/>
    <n v="5.93"/>
    <n v="60"/>
    <s v="10/13/2022"/>
    <x v="2"/>
    <n v="4342"/>
    <x v="2"/>
    <n v="1649.43"/>
    <n v="2749.46"/>
    <n v="137.47"/>
    <s v="9/20/2023"/>
    <s v="9/24/2023"/>
    <n v="6466"/>
    <n v="4342"/>
    <s v="10/26/2023"/>
    <s v="Suggestion"/>
    <s v="Resolved"/>
    <s v="2/2/2023"/>
    <n v="1"/>
    <x v="4"/>
    <x v="4"/>
  </r>
  <r>
    <n v="4343"/>
    <s v="Jessica"/>
    <s v="Hill"/>
    <n v="52"/>
    <x v="0"/>
    <s v="Address_4343"/>
    <x v="36"/>
    <n v="19458799196"/>
    <s v="jessica.hill@kag.com"/>
    <x v="1"/>
    <n v="4010.45"/>
    <s v="7/25/2014"/>
    <s v="10/8/2023"/>
    <n v="4343"/>
    <n v="45050"/>
    <x v="1"/>
    <n v="59.66"/>
    <n v="4070.11"/>
    <x v="50"/>
    <n v="4343"/>
    <n v="35067.949999999997"/>
    <x v="1"/>
    <n v="3.28"/>
    <n v="24"/>
    <s v="6/3/2021"/>
    <x v="1"/>
    <n v="4343"/>
    <x v="1"/>
    <n v="2826.78"/>
    <n v="1877.1"/>
    <n v="93.86"/>
    <s v="5/19/2023"/>
    <s v="1/13/2023"/>
    <n v="4576"/>
    <n v="4343"/>
    <s v="4/11/2023"/>
    <s v="Complaint"/>
    <s v="Pending"/>
    <s v="3/8/2023"/>
    <n v="1"/>
    <x v="10"/>
    <x v="1"/>
  </r>
  <r>
    <n v="4344"/>
    <s v="Patricia"/>
    <s v="Harris"/>
    <n v="26"/>
    <x v="1"/>
    <s v="Address_4344"/>
    <x v="7"/>
    <n v="19458799197"/>
    <s v="patricia.harris@kag.com"/>
    <x v="1"/>
    <n v="8253.73"/>
    <s v="12/30/2009"/>
    <s v="7/1/2023"/>
    <n v="4344"/>
    <n v="44965"/>
    <x v="1"/>
    <n v="2624.37"/>
    <n v="5629.36"/>
    <x v="2"/>
    <n v="4344"/>
    <n v="20435.45"/>
    <x v="1"/>
    <n v="6.03"/>
    <n v="60"/>
    <s v="8/19/2021"/>
    <x v="2"/>
    <n v="4344"/>
    <x v="0"/>
    <n v="7829.31"/>
    <n v="2021.17"/>
    <n v="101.06"/>
    <s v="9/11/2023"/>
    <s v="6/16/2023"/>
    <n v="2710"/>
    <n v="4344"/>
    <s v="11/13/2023"/>
    <s v="Complaint"/>
    <s v="Pending"/>
    <s v="5/20/2023"/>
    <n v="1"/>
    <x v="9"/>
    <x v="4"/>
  </r>
  <r>
    <n v="4345"/>
    <s v="Andrew"/>
    <s v="Rivera"/>
    <n v="50"/>
    <x v="0"/>
    <s v="Address_4345"/>
    <x v="6"/>
    <n v="19458799198"/>
    <s v="andrew.rivera@kag.com"/>
    <x v="0"/>
    <n v="8715.9599999999991"/>
    <s v="8/1/2008"/>
    <s v="9/19/2023"/>
    <n v="4345"/>
    <n v="45183"/>
    <x v="0"/>
    <n v="4946.22"/>
    <n v="13662.18"/>
    <x v="5"/>
    <n v="4345"/>
    <n v="41187.47"/>
    <x v="0"/>
    <n v="6.42"/>
    <n v="36"/>
    <s v="2/28/2021"/>
    <x v="2"/>
    <n v="4345"/>
    <x v="1"/>
    <n v="9639.11"/>
    <n v="364.71"/>
    <n v="18.239999999999998"/>
    <s v="9/1/2023"/>
    <s v="6/22/2023"/>
    <n v="8329"/>
    <n v="4345"/>
    <s v="11/26/2023"/>
    <s v="Complaint"/>
    <s v="Resolved"/>
    <s v="1/20/2023"/>
    <n v="1"/>
    <x v="6"/>
    <x v="1"/>
  </r>
  <r>
    <n v="4346"/>
    <s v="Deborah"/>
    <s v="Young"/>
    <n v="28"/>
    <x v="2"/>
    <s v="Address_4346"/>
    <x v="39"/>
    <n v="19458799199"/>
    <s v="deborah.young@kag.com"/>
    <x v="1"/>
    <n v="2898.2"/>
    <s v="5/30/2014"/>
    <s v="8/16/2023"/>
    <n v="4346"/>
    <n v="44939"/>
    <x v="1"/>
    <n v="2232.85"/>
    <n v="5131.05"/>
    <x v="18"/>
    <n v="4346"/>
    <n v="17123.91"/>
    <x v="2"/>
    <n v="4.83"/>
    <n v="60"/>
    <s v="11/13/2022"/>
    <x v="2"/>
    <n v="4346"/>
    <x v="0"/>
    <n v="3293.19"/>
    <n v="2464.02"/>
    <n v="123.2"/>
    <s v="6/9/2023"/>
    <s v="10/18/2023"/>
    <n v="892"/>
    <n v="4346"/>
    <s v="12/15/2023"/>
    <s v="Complaint"/>
    <s v="Resolved"/>
    <s v="11/15/2023"/>
    <n v="1"/>
    <x v="3"/>
    <x v="4"/>
  </r>
  <r>
    <n v="4347"/>
    <s v="Sandra"/>
    <s v="White"/>
    <n v="39"/>
    <x v="2"/>
    <s v="Address_4347"/>
    <x v="1"/>
    <n v="19458799200"/>
    <s v="sandra.white@kag.com"/>
    <x v="1"/>
    <n v="7965.18"/>
    <s v="4/7/2020"/>
    <s v="9/8/2023"/>
    <n v="4347"/>
    <n v="45154"/>
    <x v="2"/>
    <n v="69.28"/>
    <n v="8034.46"/>
    <x v="78"/>
    <n v="4347"/>
    <n v="3234.66"/>
    <x v="2"/>
    <n v="6.7"/>
    <n v="12"/>
    <s v="7/20/2022"/>
    <x v="1"/>
    <n v="4347"/>
    <x v="2"/>
    <n v="1886.6"/>
    <n v="3626.94"/>
    <n v="181.35"/>
    <s v="1/4/2023"/>
    <s v="12/16/2023"/>
    <n v="3041"/>
    <n v="4347"/>
    <s v="2/7/2023"/>
    <s v="Suggestion"/>
    <s v="Pending"/>
    <s v="7/27/2023"/>
    <n v="1"/>
    <x v="5"/>
    <x v="0"/>
  </r>
  <r>
    <n v="4348"/>
    <s v="Barbara"/>
    <s v="Mitchell"/>
    <n v="23"/>
    <x v="1"/>
    <s v="Address_4348"/>
    <x v="36"/>
    <n v="19458799201"/>
    <s v="barbara.mitchell@kag.com"/>
    <x v="1"/>
    <n v="591.65"/>
    <s v="7/27/2009"/>
    <s v="3/22/2023"/>
    <n v="4348"/>
    <n v="45120"/>
    <x v="2"/>
    <n v="1592.36"/>
    <n v="2184.0100000000002"/>
    <x v="55"/>
    <n v="4348"/>
    <n v="1406.27"/>
    <x v="1"/>
    <n v="2.72"/>
    <n v="12"/>
    <s v="11/2/2022"/>
    <x v="2"/>
    <n v="4348"/>
    <x v="2"/>
    <n v="2271.87"/>
    <n v="4115.38"/>
    <n v="205.77"/>
    <s v="7/31/2023"/>
    <s v="4/2/2023"/>
    <n v="8877"/>
    <n v="4348"/>
    <s v="4/9/2023"/>
    <s v="Complaint"/>
    <s v="Pending"/>
    <s v="12/20/2023"/>
    <n v="1"/>
    <x v="2"/>
    <x v="2"/>
  </r>
  <r>
    <n v="4349"/>
    <s v="William"/>
    <s v="Campbell"/>
    <n v="54"/>
    <x v="2"/>
    <s v="Address_4349"/>
    <x v="29"/>
    <n v="19458799202"/>
    <s v="william.campbell@kag.com"/>
    <x v="0"/>
    <n v="4234.8599999999997"/>
    <s v="8/30/2003"/>
    <s v="3/17/2023"/>
    <n v="4349"/>
    <n v="44968"/>
    <x v="1"/>
    <n v="2341.58"/>
    <n v="1893.28"/>
    <x v="26"/>
    <n v="4349"/>
    <n v="43112.77"/>
    <x v="2"/>
    <n v="5.61"/>
    <n v="36"/>
    <s v="6/2/2021"/>
    <x v="2"/>
    <n v="4349"/>
    <x v="1"/>
    <n v="7149.12"/>
    <n v="4157.79"/>
    <n v="207.89"/>
    <s v="9/1/2023"/>
    <s v="4/13/2023"/>
    <n v="320"/>
    <n v="4349"/>
    <s v="9/13/2023"/>
    <s v="Complaint"/>
    <s v="Pending"/>
    <s v="11/15/2023"/>
    <n v="1"/>
    <x v="9"/>
    <x v="1"/>
  </r>
  <r>
    <n v="4350"/>
    <s v="Paul"/>
    <s v="Baker"/>
    <n v="67"/>
    <x v="1"/>
    <s v="Address_4350"/>
    <x v="6"/>
    <n v="19458799203"/>
    <s v="paul.baker@kag.com"/>
    <x v="1"/>
    <n v="790.87"/>
    <s v="12/6/2013"/>
    <s v="10/8/2023"/>
    <n v="4350"/>
    <n v="45111"/>
    <x v="1"/>
    <n v="4506.63"/>
    <n v="5297.5"/>
    <x v="19"/>
    <n v="4350"/>
    <n v="49238.65"/>
    <x v="2"/>
    <n v="7.45"/>
    <n v="24"/>
    <s v="6/25/2022"/>
    <x v="0"/>
    <n v="4350"/>
    <x v="1"/>
    <n v="5591.11"/>
    <n v="4218.76"/>
    <n v="210.94"/>
    <s v="10/5/2023"/>
    <s v="10/16/2023"/>
    <n v="5959"/>
    <n v="4350"/>
    <s v="4/16/2023"/>
    <s v="Complaint"/>
    <s v="Resolved"/>
    <s v="9/18/2023"/>
    <n v="1"/>
    <x v="2"/>
    <x v="3"/>
  </r>
  <r>
    <n v="4351"/>
    <s v="Matthew"/>
    <s v="Rodriguez"/>
    <n v="38"/>
    <x v="2"/>
    <s v="Address_4351"/>
    <x v="11"/>
    <n v="19458799204"/>
    <s v="matthew.rodriguez@kag.com"/>
    <x v="0"/>
    <n v="3008.97"/>
    <s v="12/18/2016"/>
    <s v="7/21/2023"/>
    <n v="4351"/>
    <n v="44961"/>
    <x v="0"/>
    <n v="615.20000000000005"/>
    <n v="3624.17"/>
    <x v="8"/>
    <n v="4351"/>
    <n v="7507.14"/>
    <x v="0"/>
    <n v="4.3099999999999996"/>
    <n v="24"/>
    <s v="5/25/2021"/>
    <x v="2"/>
    <n v="4351"/>
    <x v="0"/>
    <n v="8948.69"/>
    <n v="4240.3900000000003"/>
    <n v="212.02"/>
    <s v="12/21/2023"/>
    <s v="8/11/2023"/>
    <n v="8269"/>
    <n v="4351"/>
    <s v="2/16/2023"/>
    <s v="Praise"/>
    <s v="Pending"/>
    <s v="9/21/2023"/>
    <n v="1"/>
    <x v="9"/>
    <x v="0"/>
  </r>
  <r>
    <n v="4352"/>
    <s v="Karen"/>
    <s v="Flores"/>
    <n v="29"/>
    <x v="0"/>
    <s v="Address_4352"/>
    <x v="0"/>
    <n v="19458799205"/>
    <s v="karen.flores@kag.com"/>
    <x v="1"/>
    <n v="9508.61"/>
    <s v="3/30/2008"/>
    <s v="4/29/2023"/>
    <n v="4352"/>
    <n v="44963"/>
    <x v="0"/>
    <n v="4622.71"/>
    <n v="14131.32"/>
    <x v="76"/>
    <n v="4352"/>
    <n v="4040"/>
    <x v="2"/>
    <n v="4.7"/>
    <n v="24"/>
    <s v="1/17/2020"/>
    <x v="0"/>
    <n v="4352"/>
    <x v="2"/>
    <n v="1907.56"/>
    <n v="2344.5700000000002"/>
    <n v="117.23"/>
    <s v="9/9/2023"/>
    <s v="1/31/2023"/>
    <n v="7618"/>
    <n v="4352"/>
    <s v="6/16/2023"/>
    <s v="Praise"/>
    <s v="Resolved"/>
    <s v="5/26/2023"/>
    <n v="1"/>
    <x v="9"/>
    <x v="4"/>
  </r>
  <r>
    <n v="4353"/>
    <s v="Christopher"/>
    <s v="Roberts"/>
    <n v="24"/>
    <x v="1"/>
    <s v="Address_4353"/>
    <x v="30"/>
    <n v="19458799206"/>
    <s v="christopher.roberts@kag.com"/>
    <x v="1"/>
    <n v="7373.9"/>
    <s v="4/13/2007"/>
    <s v="9/9/2023"/>
    <n v="4353"/>
    <n v="45001"/>
    <x v="2"/>
    <n v="4701.37"/>
    <n v="12075.27"/>
    <x v="50"/>
    <n v="4353"/>
    <n v="45805.97"/>
    <x v="0"/>
    <n v="2.48"/>
    <n v="36"/>
    <s v="1/9/2020"/>
    <x v="2"/>
    <n v="4353"/>
    <x v="0"/>
    <n v="5512.83"/>
    <n v="2165.4"/>
    <n v="108.27"/>
    <s v="2/15/2023"/>
    <s v="8/24/2023"/>
    <n v="1869"/>
    <n v="4353"/>
    <s v="5/7/2023"/>
    <s v="Praise"/>
    <s v="Pending"/>
    <s v="5/30/2023"/>
    <n v="1"/>
    <x v="11"/>
    <x v="2"/>
  </r>
  <r>
    <n v="4354"/>
    <s v="Daniel"/>
    <s v="Thompson"/>
    <n v="19"/>
    <x v="0"/>
    <s v="Address_4354"/>
    <x v="22"/>
    <n v="19458799207"/>
    <s v="daniel.thompson@kag.com"/>
    <x v="0"/>
    <n v="7580.44"/>
    <s v="6/28/2007"/>
    <s v="5/2/2023"/>
    <n v="4354"/>
    <n v="45176"/>
    <x v="1"/>
    <n v="3208.38"/>
    <n v="4372.0600000000004"/>
    <x v="91"/>
    <n v="4354"/>
    <n v="5937.06"/>
    <x v="0"/>
    <n v="6.55"/>
    <n v="48"/>
    <s v="11/12/2021"/>
    <x v="2"/>
    <n v="4354"/>
    <x v="1"/>
    <n v="6512.83"/>
    <n v="554.89"/>
    <n v="27.74"/>
    <s v="12/13/2023"/>
    <s v="10/1/2023"/>
    <n v="7732"/>
    <n v="4354"/>
    <s v="9/22/2023"/>
    <s v="Complaint"/>
    <s v="Pending"/>
    <s v="1/27/2023"/>
    <n v="1"/>
    <x v="6"/>
    <x v="2"/>
  </r>
  <r>
    <n v="4355"/>
    <s v="Donna"/>
    <s v="Roberts"/>
    <n v="56"/>
    <x v="2"/>
    <s v="Address_4355"/>
    <x v="21"/>
    <n v="19458799208"/>
    <s v="donna.roberts@kag.com"/>
    <x v="0"/>
    <n v="1431.42"/>
    <s v="7/13/2014"/>
    <s v="6/23/2023"/>
    <n v="4355"/>
    <n v="45053"/>
    <x v="1"/>
    <n v="1133.6600000000001"/>
    <n v="2565.08"/>
    <x v="9"/>
    <n v="4355"/>
    <n v="12191.81"/>
    <x v="2"/>
    <n v="2.11"/>
    <n v="48"/>
    <s v="6/23/2022"/>
    <x v="1"/>
    <n v="4355"/>
    <x v="1"/>
    <n v="8763.4"/>
    <n v="1457.69"/>
    <n v="72.88"/>
    <s v="5/9/2023"/>
    <s v="8/11/2023"/>
    <n v="8317"/>
    <n v="4355"/>
    <s v="6/3/2023"/>
    <s v="Praise"/>
    <s v="Pending"/>
    <s v="5/23/2023"/>
    <n v="1"/>
    <x v="10"/>
    <x v="1"/>
  </r>
  <r>
    <n v="4356"/>
    <s v="Karen"/>
    <s v="Gonzalez"/>
    <n v="58"/>
    <x v="0"/>
    <s v="Address_4356"/>
    <x v="8"/>
    <n v="19458799209"/>
    <s v="karen.gonzalez@kag.com"/>
    <x v="1"/>
    <n v="5828.99"/>
    <s v="3/6/2013"/>
    <s v="12/25/2023"/>
    <n v="4356"/>
    <n v="44946"/>
    <x v="0"/>
    <n v="2688.17"/>
    <n v="8517.16"/>
    <x v="68"/>
    <n v="4356"/>
    <n v="40280.71"/>
    <x v="0"/>
    <n v="5.51"/>
    <n v="36"/>
    <s v="1/21/2020"/>
    <x v="0"/>
    <n v="4356"/>
    <x v="1"/>
    <n v="5983.59"/>
    <n v="1127.45"/>
    <n v="56.37"/>
    <s v="12/27/2023"/>
    <s v="11/17/2023"/>
    <n v="4641"/>
    <n v="4356"/>
    <s v="6/19/2023"/>
    <s v="Suggestion"/>
    <s v="Pending"/>
    <s v="2/10/2023"/>
    <n v="1"/>
    <x v="3"/>
    <x v="1"/>
  </r>
  <r>
    <n v="4357"/>
    <s v="Sandra"/>
    <s v="Young"/>
    <n v="41"/>
    <x v="0"/>
    <s v="Address_4357"/>
    <x v="3"/>
    <n v="19458799210"/>
    <s v="sandra.young@kag.com"/>
    <x v="0"/>
    <n v="3949.47"/>
    <s v="11/26/2012"/>
    <s v="2/28/2023"/>
    <n v="4357"/>
    <n v="45142"/>
    <x v="1"/>
    <n v="4085.09"/>
    <n v="-135.62"/>
    <x v="87"/>
    <n v="4357"/>
    <n v="49901.23"/>
    <x v="1"/>
    <n v="2.89"/>
    <n v="60"/>
    <s v="12/14/2022"/>
    <x v="0"/>
    <n v="4357"/>
    <x v="1"/>
    <n v="2642.81"/>
    <n v="3052.19"/>
    <n v="152.61000000000001"/>
    <s v="6/5/2023"/>
    <s v="12/12/2023"/>
    <n v="5384"/>
    <n v="4357"/>
    <s v="9/11/2023"/>
    <s v="Praise"/>
    <s v="Resolved"/>
    <s v="11/12/2023"/>
    <n v="1"/>
    <x v="5"/>
    <x v="0"/>
  </r>
  <r>
    <n v="4358"/>
    <s v="Jennifer"/>
    <s v="Roberts"/>
    <n v="43"/>
    <x v="0"/>
    <s v="Address_4358"/>
    <x v="30"/>
    <n v="19458799211"/>
    <s v="jennifer.roberts@kag.com"/>
    <x v="0"/>
    <n v="7368.38"/>
    <s v="7/1/2018"/>
    <s v="2/24/2023"/>
    <n v="4358"/>
    <n v="45173"/>
    <x v="0"/>
    <n v="1796.65"/>
    <n v="5571.73"/>
    <x v="30"/>
    <n v="4358"/>
    <n v="24814.68"/>
    <x v="0"/>
    <n v="2.75"/>
    <n v="36"/>
    <s v="2/4/2020"/>
    <x v="2"/>
    <n v="4358"/>
    <x v="2"/>
    <n v="8999.33"/>
    <n v="1618.97"/>
    <n v="80.95"/>
    <s v="3/15/2023"/>
    <s v="6/26/2023"/>
    <n v="1913"/>
    <n v="4358"/>
    <s v="9/27/2023"/>
    <s v="Complaint"/>
    <s v="Pending"/>
    <s v="7/30/2023"/>
    <n v="1"/>
    <x v="6"/>
    <x v="0"/>
  </r>
  <r>
    <n v="4359"/>
    <s v="Patricia"/>
    <s v="Anderson"/>
    <n v="42"/>
    <x v="1"/>
    <s v="Address_4359"/>
    <x v="5"/>
    <n v="19458799212"/>
    <s v="patricia.anderson@kag.com"/>
    <x v="1"/>
    <n v="1655.15"/>
    <s v="1/23/2018"/>
    <s v="6/1/2023"/>
    <n v="4359"/>
    <n v="45134"/>
    <x v="0"/>
    <n v="4527.51"/>
    <n v="6182.66"/>
    <x v="22"/>
    <n v="4359"/>
    <n v="11327.77"/>
    <x v="0"/>
    <n v="1.86"/>
    <n v="48"/>
    <s v="2/18/2022"/>
    <x v="0"/>
    <n v="4359"/>
    <x v="0"/>
    <n v="8791.8700000000008"/>
    <n v="2664.49"/>
    <n v="133.22"/>
    <s v="6/15/2023"/>
    <s v="5/23/2023"/>
    <n v="2945"/>
    <n v="4359"/>
    <s v="3/6/2023"/>
    <s v="Suggestion"/>
    <s v="Pending"/>
    <s v="5/13/2023"/>
    <n v="1"/>
    <x v="2"/>
    <x v="0"/>
  </r>
  <r>
    <n v="4360"/>
    <s v="Amanda"/>
    <s v="Scott"/>
    <n v="37"/>
    <x v="1"/>
    <s v="Address_4360"/>
    <x v="24"/>
    <n v="19458799213"/>
    <s v="amanda.scott@kag.com"/>
    <x v="1"/>
    <n v="2891.02"/>
    <s v="6/27/2000"/>
    <s v="11/27/2023"/>
    <n v="4360"/>
    <n v="45077"/>
    <x v="1"/>
    <n v="443.74"/>
    <n v="2447.2800000000002"/>
    <x v="13"/>
    <n v="4360"/>
    <n v="42538.18"/>
    <x v="0"/>
    <n v="4.22"/>
    <n v="48"/>
    <s v="12/12/2021"/>
    <x v="1"/>
    <n v="4360"/>
    <x v="2"/>
    <n v="8858.99"/>
    <n v="1888.98"/>
    <n v="94.45"/>
    <s v="1/29/2023"/>
    <s v="3/5/2023"/>
    <n v="9608"/>
    <n v="4360"/>
    <s v="3/15/2023"/>
    <s v="Complaint"/>
    <s v="Resolved"/>
    <s v="3/3/2023"/>
    <n v="1"/>
    <x v="10"/>
    <x v="0"/>
  </r>
  <r>
    <n v="4361"/>
    <s v="Mark"/>
    <s v="Carter"/>
    <n v="57"/>
    <x v="1"/>
    <s v="Address_4361"/>
    <x v="8"/>
    <n v="19458799214"/>
    <s v="mark.carter@kag.com"/>
    <x v="0"/>
    <n v="8995.8700000000008"/>
    <s v="11/3/2002"/>
    <s v="6/1/2023"/>
    <n v="4361"/>
    <n v="45239"/>
    <x v="0"/>
    <n v="1542.85"/>
    <n v="10538.72"/>
    <x v="6"/>
    <n v="4361"/>
    <n v="20321.259999999998"/>
    <x v="2"/>
    <n v="8.81"/>
    <n v="60"/>
    <s v="2/16/2021"/>
    <x v="2"/>
    <n v="4361"/>
    <x v="2"/>
    <n v="6282.26"/>
    <n v="4450.71"/>
    <n v="222.54"/>
    <s v="10/3/2023"/>
    <s v="9/20/2023"/>
    <n v="8507"/>
    <n v="4361"/>
    <s v="12/24/2023"/>
    <s v="Complaint"/>
    <s v="Resolved"/>
    <s v="3/19/2023"/>
    <n v="1"/>
    <x v="4"/>
    <x v="1"/>
  </r>
  <r>
    <n v="4362"/>
    <s v="Kimberly"/>
    <s v="Jones"/>
    <n v="58"/>
    <x v="0"/>
    <s v="Address_4362"/>
    <x v="22"/>
    <n v="19458799215"/>
    <s v="kimberly.jones@kag.com"/>
    <x v="1"/>
    <n v="1780.82"/>
    <s v="7/1/2010"/>
    <s v="6/17/2023"/>
    <n v="4362"/>
    <n v="45092"/>
    <x v="2"/>
    <n v="4966.0600000000004"/>
    <n v="-3185.24"/>
    <x v="90"/>
    <n v="4362"/>
    <n v="14359.47"/>
    <x v="0"/>
    <n v="6.44"/>
    <n v="12"/>
    <s v="8/13/2022"/>
    <x v="2"/>
    <n v="4362"/>
    <x v="2"/>
    <n v="9669.91"/>
    <n v="2123.89"/>
    <n v="106.19"/>
    <s v="12/24/2023"/>
    <s v="11/9/2023"/>
    <n v="2748"/>
    <n v="4362"/>
    <s v="9/26/2023"/>
    <s v="Praise"/>
    <s v="Resolved"/>
    <s v="6/7/2023"/>
    <n v="1"/>
    <x v="7"/>
    <x v="1"/>
  </r>
  <r>
    <n v="4363"/>
    <s v="Thomas"/>
    <s v="Perez"/>
    <n v="59"/>
    <x v="0"/>
    <s v="Address_4363"/>
    <x v="10"/>
    <n v="19458799216"/>
    <s v="thomas.perez@kag.com"/>
    <x v="0"/>
    <n v="6360.88"/>
    <s v="1/30/2013"/>
    <s v="5/28/2023"/>
    <n v="4363"/>
    <n v="45229"/>
    <x v="0"/>
    <n v="2923.53"/>
    <n v="9284.41"/>
    <x v="83"/>
    <n v="4363"/>
    <n v="25030.41"/>
    <x v="1"/>
    <n v="8.01"/>
    <n v="12"/>
    <s v="7/3/2022"/>
    <x v="0"/>
    <n v="4363"/>
    <x v="1"/>
    <n v="6000.32"/>
    <n v="4190.41"/>
    <n v="209.52"/>
    <s v="11/23/2023"/>
    <s v="5/5/2023"/>
    <n v="3773"/>
    <n v="4363"/>
    <s v="7/2/2023"/>
    <s v="Complaint"/>
    <s v="Resolved"/>
    <s v="12/24/2023"/>
    <n v="-1"/>
    <x v="8"/>
    <x v="1"/>
  </r>
  <r>
    <n v="4364"/>
    <s v="Kevin"/>
    <s v="Thomas"/>
    <n v="61"/>
    <x v="2"/>
    <s v="Address_4364"/>
    <x v="32"/>
    <n v="19458799217"/>
    <s v="kevin.thomas@kag.com"/>
    <x v="0"/>
    <n v="3220"/>
    <s v="5/1/2020"/>
    <s v="12/9/2023"/>
    <n v="4364"/>
    <n v="45034"/>
    <x v="2"/>
    <n v="2955.81"/>
    <n v="264.19"/>
    <x v="67"/>
    <n v="4364"/>
    <n v="42934.12"/>
    <x v="2"/>
    <n v="2.0299999999999998"/>
    <n v="12"/>
    <s v="11/15/2021"/>
    <x v="2"/>
    <n v="4364"/>
    <x v="1"/>
    <n v="2338.0300000000002"/>
    <n v="205.98"/>
    <n v="10.3"/>
    <s v="7/24/2023"/>
    <s v="12/6/2023"/>
    <n v="8340"/>
    <n v="4364"/>
    <s v="10/10/2023"/>
    <s v="Suggestion"/>
    <s v="Resolved"/>
    <s v="9/17/2023"/>
    <n v="1"/>
    <x v="1"/>
    <x v="3"/>
  </r>
  <r>
    <n v="4365"/>
    <s v="Kevin"/>
    <s v="Green"/>
    <n v="19"/>
    <x v="1"/>
    <s v="Address_4365"/>
    <x v="23"/>
    <n v="19458799218"/>
    <s v="kevin.green@kag.com"/>
    <x v="0"/>
    <n v="910.66"/>
    <s v="11/2/2015"/>
    <s v="7/16/2023"/>
    <n v="4365"/>
    <n v="45275"/>
    <x v="1"/>
    <n v="1206.95"/>
    <n v="2117.61"/>
    <x v="44"/>
    <n v="4365"/>
    <n v="12417.04"/>
    <x v="2"/>
    <n v="3.82"/>
    <n v="24"/>
    <s v="7/4/2021"/>
    <x v="1"/>
    <n v="4365"/>
    <x v="0"/>
    <n v="4595.28"/>
    <n v="163.99"/>
    <n v="8.1999999999999993"/>
    <s v="5/25/2023"/>
    <s v="2/18/2023"/>
    <n v="2112"/>
    <n v="4365"/>
    <s v="4/12/2023"/>
    <s v="Suggestion"/>
    <s v="Pending"/>
    <s v="12/6/2023"/>
    <n v="1"/>
    <x v="0"/>
    <x v="2"/>
  </r>
  <r>
    <n v="4366"/>
    <s v="Jessica"/>
    <s v="Martinez"/>
    <n v="59"/>
    <x v="2"/>
    <s v="Address_4366"/>
    <x v="14"/>
    <n v="19458799219"/>
    <s v="jessica.martinez@kag.com"/>
    <x v="1"/>
    <n v="2314.46"/>
    <s v="11/29/2016"/>
    <s v="5/4/2023"/>
    <n v="4366"/>
    <n v="45054"/>
    <x v="1"/>
    <n v="4289.21"/>
    <n v="6603.67"/>
    <x v="98"/>
    <n v="4366"/>
    <n v="21767.89"/>
    <x v="2"/>
    <n v="4.5"/>
    <n v="48"/>
    <s v="2/28/2021"/>
    <x v="2"/>
    <n v="4366"/>
    <x v="2"/>
    <n v="8424.06"/>
    <n v="3652.63"/>
    <n v="182.63"/>
    <s v="5/24/2023"/>
    <s v="1/21/2023"/>
    <n v="7513"/>
    <n v="4366"/>
    <s v="10/13/2023"/>
    <s v="Complaint"/>
    <s v="Resolved"/>
    <s v="2/1/2023"/>
    <n v="1"/>
    <x v="10"/>
    <x v="1"/>
  </r>
  <r>
    <n v="4367"/>
    <s v="Mary"/>
    <s v="White"/>
    <n v="52"/>
    <x v="0"/>
    <s v="Address_4367"/>
    <x v="11"/>
    <n v="19458799220"/>
    <s v="mary.white@kag.com"/>
    <x v="0"/>
    <n v="8707.15"/>
    <s v="2/26/2013"/>
    <s v="8/16/2023"/>
    <n v="4367"/>
    <n v="45084"/>
    <x v="1"/>
    <n v="2151.12"/>
    <n v="10858.27"/>
    <x v="92"/>
    <n v="4367"/>
    <n v="22767.94"/>
    <x v="1"/>
    <n v="8.74"/>
    <n v="36"/>
    <s v="5/6/2022"/>
    <x v="2"/>
    <n v="4367"/>
    <x v="1"/>
    <n v="9805.4699999999993"/>
    <n v="3548.32"/>
    <n v="177.42"/>
    <s v="12/27/2023"/>
    <s v="9/25/2023"/>
    <n v="499"/>
    <n v="4367"/>
    <s v="5/16/2023"/>
    <s v="Suggestion"/>
    <s v="Resolved"/>
    <s v="12/30/2023"/>
    <n v="1"/>
    <x v="7"/>
    <x v="1"/>
  </r>
  <r>
    <n v="4368"/>
    <s v="Kimberly"/>
    <s v="Moore"/>
    <n v="50"/>
    <x v="1"/>
    <s v="Address_4368"/>
    <x v="9"/>
    <n v="19458799221"/>
    <s v="kimberly.moore@kag.com"/>
    <x v="1"/>
    <n v="9114.44"/>
    <s v="4/4/2020"/>
    <s v="11/29/2023"/>
    <n v="4368"/>
    <n v="45275"/>
    <x v="1"/>
    <n v="3969.76"/>
    <n v="13084.2"/>
    <x v="76"/>
    <n v="4368"/>
    <n v="41805.449999999997"/>
    <x v="0"/>
    <n v="6.98"/>
    <n v="60"/>
    <s v="7/5/2020"/>
    <x v="0"/>
    <n v="4368"/>
    <x v="2"/>
    <n v="8478.24"/>
    <n v="117.01"/>
    <n v="5.85"/>
    <s v="3/2/2023"/>
    <s v="5/30/2023"/>
    <n v="6344"/>
    <n v="4368"/>
    <s v="8/9/2023"/>
    <s v="Suggestion"/>
    <s v="Pending"/>
    <s v="3/2/2023"/>
    <n v="1"/>
    <x v="0"/>
    <x v="1"/>
  </r>
  <r>
    <n v="4369"/>
    <s v="Linda"/>
    <s v="Carter"/>
    <n v="34"/>
    <x v="2"/>
    <s v="Address_4369"/>
    <x v="24"/>
    <n v="19458799222"/>
    <s v="linda.carter@kag.com"/>
    <x v="0"/>
    <n v="4256.3500000000004"/>
    <s v="2/25/2020"/>
    <s v="7/13/2023"/>
    <n v="4369"/>
    <n v="45162"/>
    <x v="1"/>
    <n v="4055.31"/>
    <n v="8311.66"/>
    <x v="5"/>
    <n v="4369"/>
    <n v="34124.25"/>
    <x v="0"/>
    <n v="5.41"/>
    <n v="48"/>
    <s v="3/27/2020"/>
    <x v="2"/>
    <n v="4369"/>
    <x v="2"/>
    <n v="4269.12"/>
    <n v="2438.64"/>
    <n v="121.93"/>
    <s v="7/8/2023"/>
    <s v="1/9/2023"/>
    <n v="5967"/>
    <n v="4369"/>
    <s v="8/8/2023"/>
    <s v="Suggestion"/>
    <s v="Resolved"/>
    <s v="12/5/2023"/>
    <n v="1"/>
    <x v="5"/>
    <x v="4"/>
  </r>
  <r>
    <n v="4370"/>
    <s v="Richard"/>
    <s v="Moore"/>
    <n v="39"/>
    <x v="0"/>
    <s v="Address_4370"/>
    <x v="38"/>
    <n v="19458799223"/>
    <s v="richard.moore@kag.com"/>
    <x v="0"/>
    <n v="6246.92"/>
    <s v="5/2/2017"/>
    <s v="12/15/2023"/>
    <n v="4370"/>
    <n v="45048"/>
    <x v="0"/>
    <n v="882.54"/>
    <n v="5364.38"/>
    <x v="93"/>
    <n v="4370"/>
    <n v="39243.839999999997"/>
    <x v="1"/>
    <n v="3.7"/>
    <n v="12"/>
    <s v="4/12/2022"/>
    <x v="2"/>
    <n v="4370"/>
    <x v="2"/>
    <n v="1088.1099999999999"/>
    <n v="247.49"/>
    <n v="12.37"/>
    <s v="11/4/2023"/>
    <s v="8/15/2023"/>
    <n v="6617"/>
    <n v="4370"/>
    <s v="9/19/2023"/>
    <s v="Praise"/>
    <s v="Resolved"/>
    <s v="12/28/2023"/>
    <n v="1"/>
    <x v="10"/>
    <x v="0"/>
  </r>
  <r>
    <n v="4371"/>
    <s v="Carol"/>
    <s v="Miller"/>
    <n v="18"/>
    <x v="0"/>
    <s v="Address_4371"/>
    <x v="30"/>
    <n v="19458799224"/>
    <s v="carol.miller@kag.com"/>
    <x v="0"/>
    <n v="5252.93"/>
    <s v="10/8/2009"/>
    <s v="3/20/2023"/>
    <n v="4371"/>
    <n v="45225"/>
    <x v="1"/>
    <n v="2513.92"/>
    <n v="2739.01"/>
    <x v="58"/>
    <n v="4371"/>
    <n v="34975.9"/>
    <x v="1"/>
    <n v="7.84"/>
    <n v="60"/>
    <s v="9/12/2022"/>
    <x v="2"/>
    <n v="4371"/>
    <x v="1"/>
    <n v="2603.7800000000002"/>
    <n v="833.31"/>
    <n v="41.67"/>
    <s v="1/12/2023"/>
    <s v="7/22/2023"/>
    <n v="1927"/>
    <n v="4371"/>
    <s v="4/25/2023"/>
    <s v="Complaint"/>
    <s v="Resolved"/>
    <s v="7/19/2023"/>
    <n v="1"/>
    <x v="8"/>
    <x v="2"/>
  </r>
  <r>
    <n v="4372"/>
    <s v="Linda"/>
    <s v="Brown"/>
    <n v="54"/>
    <x v="0"/>
    <s v="Address_4372"/>
    <x v="36"/>
    <n v="19458799225"/>
    <s v="linda.brown@kag.com"/>
    <x v="1"/>
    <n v="2868.97"/>
    <s v="2/10/2012"/>
    <s v="1/8/2023"/>
    <n v="4372"/>
    <n v="45159"/>
    <x v="1"/>
    <n v="1926.11"/>
    <n v="4795.08"/>
    <x v="50"/>
    <n v="4372"/>
    <n v="30041.119999999999"/>
    <x v="2"/>
    <n v="8.99"/>
    <n v="36"/>
    <s v="6/17/2020"/>
    <x v="0"/>
    <n v="4372"/>
    <x v="2"/>
    <n v="1332.82"/>
    <n v="4814"/>
    <n v="240.7"/>
    <s v="11/2/2023"/>
    <s v="7/25/2023"/>
    <n v="5978"/>
    <n v="4372"/>
    <s v="2/17/2023"/>
    <s v="Praise"/>
    <s v="Resolved"/>
    <s v="8/4/2023"/>
    <n v="1"/>
    <x v="5"/>
    <x v="1"/>
  </r>
  <r>
    <n v="4373"/>
    <s v="Ashley"/>
    <s v="Sanchez"/>
    <n v="47"/>
    <x v="1"/>
    <s v="Address_4373"/>
    <x v="31"/>
    <n v="19458799226"/>
    <s v="ashley.sanchez@kag.com"/>
    <x v="1"/>
    <n v="3513.47"/>
    <s v="11/30/2010"/>
    <s v="12/20/2023"/>
    <n v="4373"/>
    <n v="45008"/>
    <x v="1"/>
    <n v="782.68"/>
    <n v="4296.1499999999996"/>
    <x v="82"/>
    <n v="4373"/>
    <n v="7488.05"/>
    <x v="1"/>
    <n v="5.83"/>
    <n v="48"/>
    <s v="10/10/2022"/>
    <x v="1"/>
    <n v="4373"/>
    <x v="0"/>
    <n v="8396.42"/>
    <n v="1700.8"/>
    <n v="85.04"/>
    <s v="6/21/2023"/>
    <s v="9/3/2023"/>
    <n v="7726"/>
    <n v="4373"/>
    <s v="6/14/2023"/>
    <s v="Praise"/>
    <s v="Resolved"/>
    <s v="12/1/2023"/>
    <n v="1"/>
    <x v="11"/>
    <x v="1"/>
  </r>
  <r>
    <n v="4374"/>
    <s v="Emily"/>
    <s v="Jones"/>
    <n v="63"/>
    <x v="1"/>
    <s v="Address_4374"/>
    <x v="16"/>
    <n v="19458799227"/>
    <s v="emily.jones@kag.com"/>
    <x v="0"/>
    <n v="5315.52"/>
    <s v="1/26/2009"/>
    <s v="2/24/2023"/>
    <n v="4374"/>
    <n v="44990"/>
    <x v="2"/>
    <n v="625.75"/>
    <n v="4689.7700000000004"/>
    <x v="42"/>
    <n v="4374"/>
    <n v="41814.51"/>
    <x v="0"/>
    <n v="1.39"/>
    <n v="36"/>
    <s v="12/4/2022"/>
    <x v="0"/>
    <n v="4374"/>
    <x v="1"/>
    <n v="3758.65"/>
    <n v="2346.7199999999998"/>
    <n v="117.34"/>
    <s v="6/4/2023"/>
    <s v="6/8/2023"/>
    <n v="3313"/>
    <n v="4374"/>
    <s v="4/13/2023"/>
    <s v="Praise"/>
    <s v="Pending"/>
    <s v="3/29/2023"/>
    <n v="1"/>
    <x v="11"/>
    <x v="3"/>
  </r>
  <r>
    <n v="4375"/>
    <s v="Margaret"/>
    <s v="Thomas"/>
    <n v="23"/>
    <x v="2"/>
    <s v="Address_4375"/>
    <x v="17"/>
    <n v="19458799228"/>
    <s v="margaret.thomas@kag.com"/>
    <x v="0"/>
    <n v="6984.08"/>
    <s v="1/31/2017"/>
    <s v="2/6/2023"/>
    <n v="4375"/>
    <n v="44932"/>
    <x v="0"/>
    <n v="238.54"/>
    <n v="7222.62"/>
    <x v="3"/>
    <n v="4375"/>
    <n v="30756.66"/>
    <x v="2"/>
    <n v="3.45"/>
    <n v="48"/>
    <s v="5/1/2022"/>
    <x v="1"/>
    <n v="4375"/>
    <x v="0"/>
    <n v="7255.75"/>
    <n v="3413.18"/>
    <n v="170.66"/>
    <s v="9/3/2023"/>
    <s v="5/11/2023"/>
    <n v="5522"/>
    <n v="4375"/>
    <s v="9/13/2023"/>
    <s v="Complaint"/>
    <s v="Resolved"/>
    <s v="6/9/2023"/>
    <n v="1"/>
    <x v="3"/>
    <x v="2"/>
  </r>
  <r>
    <n v="4376"/>
    <s v="Timothy"/>
    <s v="Wright"/>
    <n v="58"/>
    <x v="0"/>
    <s v="Address_4376"/>
    <x v="28"/>
    <n v="19458799229"/>
    <s v="timothy.wright@kag.com"/>
    <x v="1"/>
    <n v="3563.58"/>
    <s v="3/11/2022"/>
    <s v="12/12/2023"/>
    <n v="4376"/>
    <n v="45278"/>
    <x v="1"/>
    <n v="3512.8"/>
    <n v="50.78"/>
    <x v="58"/>
    <n v="4376"/>
    <n v="35357.410000000003"/>
    <x v="1"/>
    <n v="7.71"/>
    <n v="48"/>
    <s v="10/11/2022"/>
    <x v="2"/>
    <n v="4376"/>
    <x v="1"/>
    <n v="4677.1899999999996"/>
    <n v="4601.6899999999996"/>
    <n v="230.08"/>
    <s v="6/26/2023"/>
    <s v="9/2/2023"/>
    <n v="5271"/>
    <n v="4376"/>
    <s v="8/24/2023"/>
    <s v="Complaint"/>
    <s v="Resolved"/>
    <s v="12/24/2023"/>
    <n v="1"/>
    <x v="0"/>
    <x v="1"/>
  </r>
  <r>
    <n v="4377"/>
    <s v="Ashley"/>
    <s v="Sanchez"/>
    <n v="31"/>
    <x v="1"/>
    <s v="Address_4377"/>
    <x v="26"/>
    <n v="19458799230"/>
    <s v="ashley.sanchez@kag.com"/>
    <x v="0"/>
    <n v="7019.26"/>
    <s v="11/5/2000"/>
    <s v="9/6/2023"/>
    <n v="4377"/>
    <n v="45213"/>
    <x v="1"/>
    <n v="3912.93"/>
    <n v="3106.33"/>
    <x v="34"/>
    <n v="4377"/>
    <n v="39158.65"/>
    <x v="2"/>
    <n v="4.49"/>
    <n v="12"/>
    <s v="9/25/2022"/>
    <x v="0"/>
    <n v="4377"/>
    <x v="2"/>
    <n v="3455.44"/>
    <n v="744.13"/>
    <n v="37.21"/>
    <s v="11/6/2023"/>
    <s v="10/26/2023"/>
    <n v="6924"/>
    <n v="4377"/>
    <s v="12/25/2023"/>
    <s v="Complaint"/>
    <s v="Pending"/>
    <s v="4/7/2023"/>
    <n v="1"/>
    <x v="8"/>
    <x v="4"/>
  </r>
  <r>
    <n v="4378"/>
    <s v="James"/>
    <s v="Moore"/>
    <n v="53"/>
    <x v="1"/>
    <s v="Address_4378"/>
    <x v="8"/>
    <n v="19458799231"/>
    <s v="james.moore@kag.com"/>
    <x v="1"/>
    <n v="9613.7099999999991"/>
    <s v="12/4/2019"/>
    <s v="7/19/2023"/>
    <n v="4378"/>
    <n v="45130"/>
    <x v="0"/>
    <n v="2362.23"/>
    <n v="11975.94"/>
    <x v="44"/>
    <n v="4378"/>
    <n v="16273.29"/>
    <x v="1"/>
    <n v="6.63"/>
    <n v="60"/>
    <s v="10/2/2020"/>
    <x v="1"/>
    <n v="4378"/>
    <x v="2"/>
    <n v="5721.12"/>
    <n v="1134.29"/>
    <n v="56.71"/>
    <s v="3/15/2023"/>
    <s v="6/25/2023"/>
    <n v="3837"/>
    <n v="4378"/>
    <s v="7/27/2023"/>
    <s v="Praise"/>
    <s v="Pending"/>
    <s v="7/2/2023"/>
    <n v="1"/>
    <x v="2"/>
    <x v="1"/>
  </r>
  <r>
    <n v="4379"/>
    <s v="Kevin"/>
    <s v="Lewis"/>
    <n v="50"/>
    <x v="0"/>
    <s v="Address_4379"/>
    <x v="1"/>
    <n v="19458799232"/>
    <s v="kevin.lewis@kag.com"/>
    <x v="0"/>
    <n v="343.12"/>
    <s v="6/3/2018"/>
    <s v="9/27/2023"/>
    <n v="4379"/>
    <n v="45013"/>
    <x v="2"/>
    <n v="2823.96"/>
    <n v="3167.08"/>
    <x v="89"/>
    <n v="4379"/>
    <n v="22428.41"/>
    <x v="0"/>
    <n v="5.72"/>
    <n v="12"/>
    <s v="5/30/2020"/>
    <x v="0"/>
    <n v="4379"/>
    <x v="2"/>
    <n v="5403"/>
    <n v="2798.12"/>
    <n v="139.91"/>
    <s v="11/22/2023"/>
    <s v="1/23/2023"/>
    <n v="7750"/>
    <n v="4379"/>
    <s v="6/18/2023"/>
    <s v="Suggestion"/>
    <s v="Resolved"/>
    <s v="4/22/2023"/>
    <n v="1"/>
    <x v="11"/>
    <x v="1"/>
  </r>
  <r>
    <n v="4380"/>
    <s v="Joshua"/>
    <s v="Thompson"/>
    <n v="55"/>
    <x v="0"/>
    <s v="Address_4380"/>
    <x v="14"/>
    <n v="19458799233"/>
    <s v="joshua.thompson@kag.com"/>
    <x v="0"/>
    <n v="1721.99"/>
    <s v="3/7/2005"/>
    <s v="3/30/2023"/>
    <n v="4380"/>
    <n v="45083"/>
    <x v="1"/>
    <n v="1317.36"/>
    <n v="404.63"/>
    <x v="18"/>
    <n v="4380"/>
    <n v="27523.24"/>
    <x v="1"/>
    <n v="9.17"/>
    <n v="48"/>
    <s v="7/10/2020"/>
    <x v="1"/>
    <n v="4380"/>
    <x v="1"/>
    <n v="8407.51"/>
    <n v="3304.63"/>
    <n v="165.23"/>
    <s v="7/31/2023"/>
    <s v="3/27/2023"/>
    <n v="7907"/>
    <n v="4380"/>
    <s v="10/3/2023"/>
    <s v="Suggestion"/>
    <s v="Pending"/>
    <s v="5/2/2023"/>
    <n v="1"/>
    <x v="7"/>
    <x v="1"/>
  </r>
  <r>
    <n v="4381"/>
    <s v="Thomas"/>
    <s v="Wilson"/>
    <n v="56"/>
    <x v="2"/>
    <s v="Address_4381"/>
    <x v="33"/>
    <n v="19458799234"/>
    <s v="thomas.wilson@kag.com"/>
    <x v="1"/>
    <n v="9171.08"/>
    <s v="4/1/2005"/>
    <s v="8/14/2023"/>
    <n v="4381"/>
    <n v="45023"/>
    <x v="2"/>
    <n v="3576.85"/>
    <n v="5594.23"/>
    <x v="16"/>
    <n v="4381"/>
    <n v="17798.3"/>
    <x v="0"/>
    <n v="3.76"/>
    <n v="12"/>
    <s v="9/6/2021"/>
    <x v="1"/>
    <n v="4381"/>
    <x v="0"/>
    <n v="7266.02"/>
    <n v="2175.54"/>
    <n v="108.78"/>
    <s v="2/18/2023"/>
    <s v="9/28/2023"/>
    <n v="4187"/>
    <n v="4381"/>
    <s v="8/28/2023"/>
    <s v="Complaint"/>
    <s v="Resolved"/>
    <s v="2/26/2023"/>
    <n v="1"/>
    <x v="1"/>
    <x v="1"/>
  </r>
  <r>
    <n v="4382"/>
    <s v="Sarah"/>
    <s v="Anderson"/>
    <n v="23"/>
    <x v="2"/>
    <s v="Address_4382"/>
    <x v="18"/>
    <n v="19458799235"/>
    <s v="sarah.anderson@kag.com"/>
    <x v="1"/>
    <n v="808.54"/>
    <s v="10/17/2017"/>
    <s v="11/19/2023"/>
    <n v="4382"/>
    <n v="45285"/>
    <x v="0"/>
    <n v="2923.94"/>
    <n v="3732.48"/>
    <x v="57"/>
    <n v="4382"/>
    <n v="13668.3"/>
    <x v="1"/>
    <n v="5.01"/>
    <n v="48"/>
    <s v="3/24/2021"/>
    <x v="1"/>
    <n v="4382"/>
    <x v="0"/>
    <n v="3793.84"/>
    <n v="3266.29"/>
    <n v="163.31"/>
    <s v="10/7/2023"/>
    <s v="10/29/2023"/>
    <n v="5730"/>
    <n v="4382"/>
    <s v="2/17/2023"/>
    <s v="Complaint"/>
    <s v="Resolved"/>
    <s v="8/2/2023"/>
    <n v="1"/>
    <x v="0"/>
    <x v="2"/>
  </r>
  <r>
    <n v="4383"/>
    <s v="Nancy"/>
    <s v="Carter"/>
    <n v="43"/>
    <x v="2"/>
    <s v="Address_4383"/>
    <x v="29"/>
    <n v="19458799236"/>
    <s v="nancy.carter@kag.com"/>
    <x v="1"/>
    <n v="7673.96"/>
    <s v="4/18/2014"/>
    <s v="6/9/2023"/>
    <n v="4383"/>
    <n v="45146"/>
    <x v="1"/>
    <n v="4412.76"/>
    <n v="12086.72"/>
    <x v="87"/>
    <n v="4383"/>
    <n v="39064.800000000003"/>
    <x v="1"/>
    <n v="1.58"/>
    <n v="12"/>
    <s v="1/8/2021"/>
    <x v="2"/>
    <n v="4383"/>
    <x v="2"/>
    <n v="8255.0300000000007"/>
    <n v="57.11"/>
    <n v="2.86"/>
    <s v="8/31/2023"/>
    <s v="9/7/2023"/>
    <n v="7563"/>
    <n v="4383"/>
    <s v="5/2/2023"/>
    <s v="Complaint"/>
    <s v="Resolved"/>
    <s v="6/30/2023"/>
    <n v="1"/>
    <x v="5"/>
    <x v="0"/>
  </r>
  <r>
    <n v="4384"/>
    <s v="Stephanie"/>
    <s v="Allen"/>
    <n v="41"/>
    <x v="1"/>
    <s v="Address_4384"/>
    <x v="17"/>
    <n v="19458799237"/>
    <s v="stephanie.allen@kag.com"/>
    <x v="0"/>
    <n v="6277.38"/>
    <s v="2/19/2006"/>
    <s v="12/1/2023"/>
    <n v="4384"/>
    <n v="45136"/>
    <x v="0"/>
    <n v="3733.28"/>
    <n v="10010.66"/>
    <x v="91"/>
    <n v="4384"/>
    <n v="37932.870000000003"/>
    <x v="2"/>
    <n v="8.24"/>
    <n v="48"/>
    <s v="2/29/2020"/>
    <x v="0"/>
    <n v="4384"/>
    <x v="0"/>
    <n v="6382.83"/>
    <n v="988.06"/>
    <n v="49.4"/>
    <s v="10/27/2023"/>
    <s v="12/17/2023"/>
    <n v="1502"/>
    <n v="4384"/>
    <s v="10/5/2023"/>
    <s v="Praise"/>
    <s v="Pending"/>
    <s v="3/13/2023"/>
    <n v="1"/>
    <x v="2"/>
    <x v="0"/>
  </r>
  <r>
    <n v="4385"/>
    <s v="Lisa"/>
    <s v="Harris"/>
    <n v="50"/>
    <x v="1"/>
    <s v="Address_4385"/>
    <x v="17"/>
    <n v="19458799238"/>
    <s v="lisa.harris@kag.com"/>
    <x v="0"/>
    <n v="572.24"/>
    <s v="10/29/2019"/>
    <s v="5/2/2023"/>
    <n v="4385"/>
    <n v="45034"/>
    <x v="1"/>
    <n v="104.49"/>
    <n v="676.73"/>
    <x v="74"/>
    <n v="4385"/>
    <n v="41758.17"/>
    <x v="0"/>
    <n v="3.93"/>
    <n v="24"/>
    <s v="6/4/2020"/>
    <x v="0"/>
    <n v="4385"/>
    <x v="0"/>
    <n v="4056.2"/>
    <n v="4185.1000000000004"/>
    <n v="209.26"/>
    <s v="11/3/2023"/>
    <s v="1/14/2023"/>
    <n v="8734"/>
    <n v="4385"/>
    <s v="3/7/2023"/>
    <s v="Suggestion"/>
    <s v="Pending"/>
    <s v="2/16/2023"/>
    <n v="1"/>
    <x v="1"/>
    <x v="1"/>
  </r>
  <r>
    <n v="4386"/>
    <s v="Mark"/>
    <s v="Lee"/>
    <n v="25"/>
    <x v="1"/>
    <s v="Address_4386"/>
    <x v="12"/>
    <n v="19458799239"/>
    <s v="mark.lee@kag.com"/>
    <x v="1"/>
    <n v="107.2"/>
    <s v="5/27/2005"/>
    <s v="10/1/2023"/>
    <n v="4386"/>
    <n v="45140"/>
    <x v="1"/>
    <n v="4051.15"/>
    <n v="-3943.95"/>
    <x v="3"/>
    <n v="4386"/>
    <n v="35138.050000000003"/>
    <x v="1"/>
    <n v="7.5"/>
    <n v="24"/>
    <s v="10/7/2022"/>
    <x v="0"/>
    <n v="4386"/>
    <x v="0"/>
    <n v="8294.43"/>
    <n v="3779.5"/>
    <n v="188.98"/>
    <s v="11/4/2023"/>
    <s v="2/17/2023"/>
    <n v="9603"/>
    <n v="4386"/>
    <s v="9/17/2023"/>
    <s v="Complaint"/>
    <s v="Resolved"/>
    <s v="2/13/2023"/>
    <n v="1"/>
    <x v="5"/>
    <x v="2"/>
  </r>
  <r>
    <n v="4387"/>
    <s v="Lisa"/>
    <s v="Taylor"/>
    <n v="61"/>
    <x v="1"/>
    <s v="Address_4387"/>
    <x v="27"/>
    <n v="19458799240"/>
    <s v="lisa.taylor@kag.com"/>
    <x v="0"/>
    <n v="5069.79"/>
    <s v="4/4/2016"/>
    <s v="8/25/2023"/>
    <n v="4387"/>
    <n v="45074"/>
    <x v="1"/>
    <n v="145.38"/>
    <n v="5215.17"/>
    <x v="88"/>
    <n v="4387"/>
    <n v="16274.64"/>
    <x v="1"/>
    <n v="1.03"/>
    <n v="36"/>
    <s v="6/21/2021"/>
    <x v="1"/>
    <n v="4387"/>
    <x v="2"/>
    <n v="4331.3"/>
    <n v="3178.58"/>
    <n v="158.93"/>
    <s v="3/12/2023"/>
    <s v="10/28/2023"/>
    <n v="4281"/>
    <n v="4387"/>
    <s v="7/18/2023"/>
    <s v="Complaint"/>
    <s v="Pending"/>
    <s v="3/21/2023"/>
    <n v="1"/>
    <x v="10"/>
    <x v="3"/>
  </r>
  <r>
    <n v="4388"/>
    <s v="Amanda"/>
    <s v="Thompson"/>
    <n v="60"/>
    <x v="1"/>
    <s v="Address_4388"/>
    <x v="5"/>
    <n v="19458799241"/>
    <s v="amanda.thompson@kag.com"/>
    <x v="0"/>
    <n v="1261.72"/>
    <s v="2/17/2015"/>
    <s v="9/24/2023"/>
    <n v="4388"/>
    <n v="45134"/>
    <x v="1"/>
    <n v="4071.09"/>
    <n v="5332.81"/>
    <x v="9"/>
    <n v="4388"/>
    <n v="17023.11"/>
    <x v="1"/>
    <n v="8.81"/>
    <n v="48"/>
    <s v="9/23/2022"/>
    <x v="1"/>
    <n v="4388"/>
    <x v="1"/>
    <n v="1475.66"/>
    <n v="2743.77"/>
    <n v="137.19"/>
    <s v="1/8/2023"/>
    <s v="6/1/2023"/>
    <n v="5863"/>
    <n v="4388"/>
    <s v="8/2/2023"/>
    <s v="Praise"/>
    <s v="Resolved"/>
    <s v="7/12/2023"/>
    <n v="1"/>
    <x v="2"/>
    <x v="1"/>
  </r>
  <r>
    <n v="4389"/>
    <s v="David"/>
    <s v="Nelson"/>
    <n v="51"/>
    <x v="0"/>
    <s v="Address_4389"/>
    <x v="5"/>
    <n v="19458799242"/>
    <s v="david.nelson@kag.com"/>
    <x v="0"/>
    <n v="8734.93"/>
    <s v="11/22/2010"/>
    <s v="11/26/2023"/>
    <n v="4389"/>
    <n v="44984"/>
    <x v="0"/>
    <n v="4936.47"/>
    <n v="13671.4"/>
    <x v="43"/>
    <n v="4389"/>
    <n v="26861.91"/>
    <x v="2"/>
    <n v="9.75"/>
    <n v="12"/>
    <s v="1/8/2021"/>
    <x v="0"/>
    <n v="4389"/>
    <x v="2"/>
    <n v="8909.89"/>
    <n v="1000.88"/>
    <n v="50.04"/>
    <s v="10/27/2023"/>
    <s v="1/19/2023"/>
    <n v="6358"/>
    <n v="4389"/>
    <s v="2/15/2023"/>
    <s v="Praise"/>
    <s v="Pending"/>
    <s v="11/12/2023"/>
    <n v="1"/>
    <x v="9"/>
    <x v="1"/>
  </r>
  <r>
    <n v="4390"/>
    <s v="Paul"/>
    <s v="Taylor"/>
    <n v="51"/>
    <x v="2"/>
    <s v="Address_4390"/>
    <x v="38"/>
    <n v="19458799243"/>
    <s v="paul.taylor@kag.com"/>
    <x v="1"/>
    <n v="4859.67"/>
    <s v="8/8/2003"/>
    <s v="5/12/2023"/>
    <n v="4390"/>
    <n v="45170"/>
    <x v="1"/>
    <n v="2409.58"/>
    <n v="7269.25"/>
    <x v="71"/>
    <n v="4390"/>
    <n v="41944.18"/>
    <x v="0"/>
    <n v="5.23"/>
    <n v="48"/>
    <s v="9/3/2022"/>
    <x v="0"/>
    <n v="4390"/>
    <x v="2"/>
    <n v="5001.9399999999996"/>
    <n v="1358.77"/>
    <n v="67.94"/>
    <s v="8/30/2023"/>
    <s v="11/14/2023"/>
    <n v="3917"/>
    <n v="4390"/>
    <s v="10/19/2023"/>
    <s v="Suggestion"/>
    <s v="Resolved"/>
    <s v="12/24/2023"/>
    <n v="1"/>
    <x v="6"/>
    <x v="1"/>
  </r>
  <r>
    <n v="4391"/>
    <s v="Elizabeth"/>
    <s v="Wilson"/>
    <n v="41"/>
    <x v="2"/>
    <s v="Address_4391"/>
    <x v="39"/>
    <n v="19458799244"/>
    <s v="elizabeth.wilson@kag.com"/>
    <x v="1"/>
    <n v="2421"/>
    <s v="8/9/2018"/>
    <s v="7/1/2023"/>
    <n v="4391"/>
    <n v="44983"/>
    <x v="2"/>
    <n v="1142.22"/>
    <n v="1278.78"/>
    <x v="35"/>
    <n v="4391"/>
    <n v="17968.37"/>
    <x v="2"/>
    <n v="5.34"/>
    <n v="12"/>
    <s v="8/27/2021"/>
    <x v="1"/>
    <n v="4391"/>
    <x v="0"/>
    <n v="3903.13"/>
    <n v="4821.1400000000003"/>
    <n v="241.06"/>
    <s v="10/8/2023"/>
    <s v="8/25/2023"/>
    <n v="74"/>
    <n v="4391"/>
    <s v="11/17/2023"/>
    <s v="Suggestion"/>
    <s v="Pending"/>
    <s v="11/21/2023"/>
    <n v="1"/>
    <x v="9"/>
    <x v="0"/>
  </r>
  <r>
    <n v="4392"/>
    <s v="Margaret"/>
    <s v="Lewis"/>
    <n v="19"/>
    <x v="2"/>
    <s v="Address_4392"/>
    <x v="23"/>
    <n v="19458799245"/>
    <s v="margaret.lewis@kag.com"/>
    <x v="0"/>
    <n v="1765.23"/>
    <s v="12/26/2022"/>
    <s v="7/12/2023"/>
    <n v="4392"/>
    <n v="44997"/>
    <x v="1"/>
    <n v="57.76"/>
    <n v="1822.99"/>
    <x v="86"/>
    <n v="4392"/>
    <n v="38531.01"/>
    <x v="2"/>
    <n v="6.55"/>
    <n v="36"/>
    <s v="10/22/2021"/>
    <x v="0"/>
    <n v="4392"/>
    <x v="2"/>
    <n v="9222.0499999999993"/>
    <n v="9.25"/>
    <n v="0.46"/>
    <s v="10/22/2023"/>
    <s v="2/16/2023"/>
    <n v="8488"/>
    <n v="4392"/>
    <s v="6/6/2023"/>
    <s v="Complaint"/>
    <s v="Pending"/>
    <s v="4/29/2023"/>
    <n v="1"/>
    <x v="11"/>
    <x v="2"/>
  </r>
  <r>
    <n v="4393"/>
    <s v="Paul"/>
    <s v="Martin"/>
    <n v="25"/>
    <x v="2"/>
    <s v="Address_4393"/>
    <x v="20"/>
    <n v="19458799246"/>
    <s v="paul.martin@kag.com"/>
    <x v="0"/>
    <n v="8374.15"/>
    <s v="12/5/2017"/>
    <s v="4/20/2023"/>
    <n v="4393"/>
    <n v="45186"/>
    <x v="0"/>
    <n v="759.96"/>
    <n v="7614.19"/>
    <x v="68"/>
    <n v="4393"/>
    <n v="15978.94"/>
    <x v="2"/>
    <n v="9.7799999999999994"/>
    <n v="48"/>
    <s v="2/4/2021"/>
    <x v="0"/>
    <n v="4393"/>
    <x v="0"/>
    <n v="3266.62"/>
    <n v="2205.9"/>
    <n v="110.3"/>
    <s v="5/2/2023"/>
    <s v="5/8/2023"/>
    <n v="105"/>
    <n v="4393"/>
    <s v="8/16/2023"/>
    <s v="Suggestion"/>
    <s v="Pending"/>
    <s v="9/14/2023"/>
    <n v="1"/>
    <x v="6"/>
    <x v="2"/>
  </r>
  <r>
    <n v="4394"/>
    <s v="Betty"/>
    <s v="Robinson"/>
    <n v="42"/>
    <x v="0"/>
    <s v="Address_4394"/>
    <x v="8"/>
    <n v="19458799247"/>
    <s v="betty.robinson@kag.com"/>
    <x v="0"/>
    <n v="7215.51"/>
    <s v="10/31/2003"/>
    <s v="8/2/2023"/>
    <n v="4394"/>
    <n v="44968"/>
    <x v="2"/>
    <n v="2523.87"/>
    <n v="9739.3799999999992"/>
    <x v="11"/>
    <n v="4394"/>
    <n v="17587.740000000002"/>
    <x v="1"/>
    <n v="6.03"/>
    <n v="36"/>
    <s v="7/22/2022"/>
    <x v="1"/>
    <n v="4394"/>
    <x v="2"/>
    <n v="9731.5"/>
    <n v="51.42"/>
    <n v="2.57"/>
    <s v="10/16/2023"/>
    <s v="12/4/2023"/>
    <n v="8085"/>
    <n v="4394"/>
    <s v="8/7/2023"/>
    <s v="Complaint"/>
    <s v="Pending"/>
    <s v="8/7/2023"/>
    <n v="1"/>
    <x v="9"/>
    <x v="0"/>
  </r>
  <r>
    <n v="4395"/>
    <s v="Betty"/>
    <s v="Jackson"/>
    <n v="47"/>
    <x v="1"/>
    <s v="Address_4395"/>
    <x v="12"/>
    <n v="19458799248"/>
    <s v="betty.jackson@kag.com"/>
    <x v="1"/>
    <n v="7207.83"/>
    <s v="10/4/2003"/>
    <s v="8/28/2023"/>
    <n v="4395"/>
    <n v="45284"/>
    <x v="1"/>
    <n v="4034.86"/>
    <n v="11242.69"/>
    <x v="24"/>
    <n v="4395"/>
    <n v="37865.93"/>
    <x v="2"/>
    <n v="1.66"/>
    <n v="12"/>
    <s v="5/3/2021"/>
    <x v="1"/>
    <n v="4395"/>
    <x v="2"/>
    <n v="1256.8800000000001"/>
    <n v="1711.83"/>
    <n v="85.59"/>
    <s v="11/25/2023"/>
    <s v="11/2/2023"/>
    <n v="6174"/>
    <n v="4395"/>
    <s v="10/2/2023"/>
    <s v="Complaint"/>
    <s v="Pending"/>
    <s v="12/20/2023"/>
    <n v="1"/>
    <x v="0"/>
    <x v="1"/>
  </r>
  <r>
    <n v="4396"/>
    <s v="Carol"/>
    <s v="Hill"/>
    <n v="49"/>
    <x v="1"/>
    <s v="Address_4396"/>
    <x v="11"/>
    <n v="19458799249"/>
    <s v="carol.hill@kag.com"/>
    <x v="1"/>
    <n v="944.54"/>
    <s v="12/24/2013"/>
    <s v="5/21/2023"/>
    <n v="4396"/>
    <n v="44960"/>
    <x v="0"/>
    <n v="4358.68"/>
    <n v="5303.22"/>
    <x v="63"/>
    <n v="4396"/>
    <n v="34250.19"/>
    <x v="0"/>
    <n v="6.09"/>
    <n v="60"/>
    <s v="11/10/2021"/>
    <x v="1"/>
    <n v="4396"/>
    <x v="1"/>
    <n v="7027.39"/>
    <n v="1625.19"/>
    <n v="81.260000000000005"/>
    <s v="6/18/2023"/>
    <s v="3/4/2023"/>
    <n v="3879"/>
    <n v="4396"/>
    <s v="10/12/2023"/>
    <s v="Complaint"/>
    <s v="Pending"/>
    <s v="11/17/2023"/>
    <n v="1"/>
    <x v="9"/>
    <x v="1"/>
  </r>
  <r>
    <n v="4397"/>
    <s v="Kevin"/>
    <s v="Gonzalez"/>
    <n v="47"/>
    <x v="1"/>
    <s v="Address_4397"/>
    <x v="24"/>
    <n v="19458799250"/>
    <s v="kevin.gonzalez@kag.com"/>
    <x v="1"/>
    <n v="6282.73"/>
    <s v="10/8/2008"/>
    <s v="3/14/2023"/>
    <n v="4397"/>
    <n v="45200"/>
    <x v="0"/>
    <n v="3420.97"/>
    <n v="2861.76"/>
    <x v="5"/>
    <n v="4397"/>
    <n v="11203.19"/>
    <x v="0"/>
    <n v="4.7699999999999996"/>
    <n v="12"/>
    <s v="6/7/2020"/>
    <x v="2"/>
    <n v="4397"/>
    <x v="0"/>
    <n v="1537.14"/>
    <n v="579.22"/>
    <n v="28.96"/>
    <s v="12/17/2023"/>
    <s v="10/22/2023"/>
    <n v="4459"/>
    <n v="4397"/>
    <s v="5/21/2023"/>
    <s v="Suggestion"/>
    <s v="Pending"/>
    <s v="8/2/2023"/>
    <n v="1"/>
    <x v="8"/>
    <x v="1"/>
  </r>
  <r>
    <n v="4398"/>
    <s v="Charles"/>
    <s v="Moore"/>
    <n v="24"/>
    <x v="2"/>
    <s v="Address_4398"/>
    <x v="0"/>
    <n v="19458799251"/>
    <s v="charles.moore@kag.com"/>
    <x v="1"/>
    <n v="8707.8799999999992"/>
    <s v="5/6/2007"/>
    <s v="1/3/2023"/>
    <n v="4398"/>
    <n v="45279"/>
    <x v="1"/>
    <n v="443.24"/>
    <n v="8264.64"/>
    <x v="48"/>
    <n v="4398"/>
    <n v="41524.04"/>
    <x v="0"/>
    <n v="7.85"/>
    <n v="36"/>
    <s v="5/15/2022"/>
    <x v="2"/>
    <n v="4398"/>
    <x v="2"/>
    <n v="1817.94"/>
    <n v="347.15"/>
    <n v="17.36"/>
    <s v="8/17/2023"/>
    <s v="4/4/2023"/>
    <n v="9747"/>
    <n v="4398"/>
    <s v="11/19/2023"/>
    <s v="Complaint"/>
    <s v="Resolved"/>
    <s v="10/17/2023"/>
    <n v="1"/>
    <x v="0"/>
    <x v="2"/>
  </r>
  <r>
    <n v="4399"/>
    <s v="Nancy"/>
    <s v="Thompson"/>
    <n v="65"/>
    <x v="2"/>
    <s v="Address_4399"/>
    <x v="7"/>
    <n v="19458799252"/>
    <s v="nancy.thompson@kag.com"/>
    <x v="1"/>
    <n v="7682.42"/>
    <s v="9/9/2021"/>
    <s v="1/2/2023"/>
    <n v="4399"/>
    <n v="45119"/>
    <x v="2"/>
    <n v="4956.8100000000004"/>
    <n v="2725.61"/>
    <x v="36"/>
    <n v="4399"/>
    <n v="39445.910000000003"/>
    <x v="0"/>
    <n v="3.73"/>
    <n v="48"/>
    <s v="12/2/2021"/>
    <x v="2"/>
    <n v="4399"/>
    <x v="2"/>
    <n v="9646.9"/>
    <n v="4260.7700000000004"/>
    <n v="213.04"/>
    <s v="4/23/2023"/>
    <s v="1/12/2023"/>
    <n v="1352"/>
    <n v="4399"/>
    <s v="4/10/2023"/>
    <s v="Praise"/>
    <s v="Resolved"/>
    <s v="9/30/2023"/>
    <n v="1"/>
    <x v="2"/>
    <x v="3"/>
  </r>
  <r>
    <n v="4400"/>
    <s v="Carol"/>
    <s v="Rivera"/>
    <n v="41"/>
    <x v="0"/>
    <s v="Address_4400"/>
    <x v="30"/>
    <n v="19458799253"/>
    <s v="carol.rivera@kag.com"/>
    <x v="0"/>
    <n v="1269.75"/>
    <s v="11/7/2005"/>
    <s v="12/10/2023"/>
    <n v="4400"/>
    <n v="45068"/>
    <x v="0"/>
    <n v="3738.05"/>
    <n v="-2468.3000000000002"/>
    <x v="14"/>
    <n v="4400"/>
    <n v="40073.49"/>
    <x v="2"/>
    <n v="9.32"/>
    <n v="48"/>
    <s v="10/13/2022"/>
    <x v="0"/>
    <n v="4400"/>
    <x v="1"/>
    <n v="9283.1299999999992"/>
    <n v="1620.95"/>
    <n v="81.05"/>
    <s v="11/7/2023"/>
    <s v="8/28/2023"/>
    <n v="5479"/>
    <n v="4400"/>
    <s v="7/9/2023"/>
    <s v="Complaint"/>
    <s v="Resolved"/>
    <s v="1/25/2023"/>
    <n v="1"/>
    <x v="10"/>
    <x v="0"/>
  </r>
  <r>
    <n v="4401"/>
    <s v="Michelle"/>
    <s v="Allen"/>
    <n v="26"/>
    <x v="0"/>
    <s v="Address_4401"/>
    <x v="34"/>
    <n v="19458799254"/>
    <s v="michelle.allen@kag.com"/>
    <x v="0"/>
    <n v="9497.8700000000008"/>
    <s v="7/27/2019"/>
    <s v="7/29/2023"/>
    <n v="4401"/>
    <n v="45193"/>
    <x v="0"/>
    <n v="2138.02"/>
    <n v="11635.89"/>
    <x v="20"/>
    <n v="4401"/>
    <n v="24047.21"/>
    <x v="1"/>
    <n v="8.1999999999999993"/>
    <n v="36"/>
    <s v="6/21/2021"/>
    <x v="0"/>
    <n v="4401"/>
    <x v="0"/>
    <n v="8594.2999999999993"/>
    <n v="2798.45"/>
    <n v="139.91999999999999"/>
    <s v="7/21/2023"/>
    <s v="3/26/2023"/>
    <n v="3667"/>
    <n v="4401"/>
    <s v="1/25/2023"/>
    <s v="Complaint"/>
    <s v="Pending"/>
    <s v="4/30/2023"/>
    <n v="1"/>
    <x v="6"/>
    <x v="4"/>
  </r>
  <r>
    <n v="4402"/>
    <s v="Mary"/>
    <s v="Hill"/>
    <n v="33"/>
    <x v="1"/>
    <s v="Address_4402"/>
    <x v="36"/>
    <n v="19458799255"/>
    <s v="mary.hill@kag.com"/>
    <x v="1"/>
    <n v="790.37"/>
    <s v="9/7/2007"/>
    <s v="11/8/2023"/>
    <n v="4402"/>
    <n v="45047"/>
    <x v="2"/>
    <n v="4070.24"/>
    <n v="-3279.87"/>
    <x v="22"/>
    <n v="4402"/>
    <n v="17103.34"/>
    <x v="1"/>
    <n v="3.94"/>
    <n v="48"/>
    <s v="3/29/2021"/>
    <x v="2"/>
    <n v="4402"/>
    <x v="2"/>
    <n v="7110.65"/>
    <n v="3784.57"/>
    <n v="189.23"/>
    <s v="2/24/2023"/>
    <s v="11/26/2023"/>
    <n v="723"/>
    <n v="4402"/>
    <s v="10/26/2023"/>
    <s v="Complaint"/>
    <s v="Resolved"/>
    <s v="5/9/2023"/>
    <n v="1"/>
    <x v="10"/>
    <x v="4"/>
  </r>
  <r>
    <n v="4403"/>
    <s v="Linda"/>
    <s v="Flores"/>
    <n v="19"/>
    <x v="1"/>
    <s v="Address_4403"/>
    <x v="3"/>
    <n v="19458799256"/>
    <s v="linda.flores@kag.com"/>
    <x v="1"/>
    <n v="5613.35"/>
    <s v="4/12/2013"/>
    <s v="2/27/2023"/>
    <n v="4403"/>
    <n v="45180"/>
    <x v="1"/>
    <n v="2946.98"/>
    <n v="2666.37"/>
    <x v="29"/>
    <n v="4403"/>
    <n v="42639.31"/>
    <x v="1"/>
    <n v="4.17"/>
    <n v="24"/>
    <s v="11/1/2022"/>
    <x v="0"/>
    <n v="4403"/>
    <x v="0"/>
    <n v="5200.67"/>
    <n v="2693.8"/>
    <n v="134.69"/>
    <s v="8/14/2023"/>
    <s v="8/5/2023"/>
    <n v="636"/>
    <n v="4403"/>
    <s v="3/21/2023"/>
    <s v="Praise"/>
    <s v="Pending"/>
    <s v="5/31/2023"/>
    <n v="1"/>
    <x v="6"/>
    <x v="2"/>
  </r>
  <r>
    <n v="4404"/>
    <s v="Deborah"/>
    <s v="Moore"/>
    <n v="52"/>
    <x v="1"/>
    <s v="Address_4404"/>
    <x v="38"/>
    <n v="19458799257"/>
    <s v="deborah.moore@kag.com"/>
    <x v="1"/>
    <n v="9455.6200000000008"/>
    <s v="5/11/2005"/>
    <s v="8/5/2023"/>
    <n v="4404"/>
    <n v="45179"/>
    <x v="1"/>
    <n v="3017.89"/>
    <n v="6437.73"/>
    <x v="55"/>
    <n v="4404"/>
    <n v="29822.44"/>
    <x v="0"/>
    <n v="5.66"/>
    <n v="60"/>
    <s v="6/29/2022"/>
    <x v="0"/>
    <n v="4404"/>
    <x v="2"/>
    <n v="7102.98"/>
    <n v="2186.9"/>
    <n v="109.35"/>
    <s v="6/29/2023"/>
    <s v="12/31/2023"/>
    <n v="4394"/>
    <n v="4404"/>
    <s v="5/19/2023"/>
    <s v="Complaint"/>
    <s v="Pending"/>
    <s v="2/26/2023"/>
    <n v="1"/>
    <x v="6"/>
    <x v="1"/>
  </r>
  <r>
    <n v="4405"/>
    <s v="Anthony"/>
    <s v="Rodriguez"/>
    <n v="51"/>
    <x v="1"/>
    <s v="Address_4405"/>
    <x v="35"/>
    <n v="19458799258"/>
    <s v="anthony.rodriguez@kag.com"/>
    <x v="1"/>
    <n v="8240.34"/>
    <s v="7/20/2002"/>
    <s v="9/14/2023"/>
    <n v="4405"/>
    <n v="45190"/>
    <x v="1"/>
    <n v="4856.8"/>
    <n v="13097.14"/>
    <x v="66"/>
    <n v="4405"/>
    <n v="46617.99"/>
    <x v="0"/>
    <n v="1.9"/>
    <n v="36"/>
    <s v="6/15/2022"/>
    <x v="1"/>
    <n v="4405"/>
    <x v="0"/>
    <n v="6015.71"/>
    <n v="2445.6999999999998"/>
    <n v="122.28"/>
    <s v="3/12/2023"/>
    <s v="12/19/2023"/>
    <n v="7848"/>
    <n v="4405"/>
    <s v="4/1/2023"/>
    <s v="Praise"/>
    <s v="Pending"/>
    <s v="11/19/2023"/>
    <n v="1"/>
    <x v="6"/>
    <x v="1"/>
  </r>
  <r>
    <n v="4406"/>
    <s v="Lisa"/>
    <s v="Allen"/>
    <n v="39"/>
    <x v="1"/>
    <s v="Address_4406"/>
    <x v="14"/>
    <n v="19458799259"/>
    <s v="lisa.allen@kag.com"/>
    <x v="0"/>
    <n v="6840.21"/>
    <s v="2/17/2000"/>
    <s v="4/23/2023"/>
    <n v="4406"/>
    <n v="45242"/>
    <x v="1"/>
    <n v="4007.63"/>
    <n v="10847.84"/>
    <x v="1"/>
    <n v="4406"/>
    <n v="13437.52"/>
    <x v="2"/>
    <n v="7.21"/>
    <n v="60"/>
    <s v="3/21/2021"/>
    <x v="2"/>
    <n v="4406"/>
    <x v="0"/>
    <n v="8669.75"/>
    <n v="4177.21"/>
    <n v="208.86"/>
    <s v="4/4/2023"/>
    <s v="12/23/2023"/>
    <n v="330"/>
    <n v="4406"/>
    <s v="10/24/2023"/>
    <s v="Complaint"/>
    <s v="Resolved"/>
    <s v="1/25/2023"/>
    <n v="1"/>
    <x v="4"/>
    <x v="0"/>
  </r>
  <r>
    <n v="4407"/>
    <s v="Paul"/>
    <s v="Young"/>
    <n v="36"/>
    <x v="1"/>
    <s v="Address_4407"/>
    <x v="1"/>
    <n v="19458799260"/>
    <s v="paul.young@kag.com"/>
    <x v="0"/>
    <n v="8577.7999999999993"/>
    <s v="3/20/2006"/>
    <s v="3/12/2023"/>
    <n v="4407"/>
    <n v="45224"/>
    <x v="2"/>
    <n v="1318.13"/>
    <n v="9895.93"/>
    <x v="46"/>
    <n v="4407"/>
    <n v="48805.7"/>
    <x v="0"/>
    <n v="6.48"/>
    <n v="36"/>
    <s v="2/28/2020"/>
    <x v="0"/>
    <n v="4407"/>
    <x v="2"/>
    <n v="7691.36"/>
    <n v="2653.9"/>
    <n v="132.69999999999999"/>
    <s v="6/3/2023"/>
    <s v="12/7/2023"/>
    <n v="7035"/>
    <n v="4407"/>
    <s v="4/14/2023"/>
    <s v="Complaint"/>
    <s v="Resolved"/>
    <s v="12/3/2023"/>
    <n v="-1"/>
    <x v="8"/>
    <x v="0"/>
  </r>
  <r>
    <n v="4408"/>
    <s v="Anthony"/>
    <s v="Taylor"/>
    <n v="66"/>
    <x v="2"/>
    <s v="Address_4408"/>
    <x v="37"/>
    <n v="19458799261"/>
    <s v="anthony.taylor@kag.com"/>
    <x v="0"/>
    <n v="6765.49"/>
    <s v="10/16/2015"/>
    <s v="4/12/2023"/>
    <n v="4408"/>
    <n v="45070"/>
    <x v="0"/>
    <n v="884.04"/>
    <n v="5881.45"/>
    <x v="89"/>
    <n v="4408"/>
    <n v="19581.68"/>
    <x v="2"/>
    <n v="3.87"/>
    <n v="60"/>
    <s v="8/5/2020"/>
    <x v="1"/>
    <n v="4408"/>
    <x v="1"/>
    <n v="7128.9"/>
    <n v="919.83"/>
    <n v="45.99"/>
    <s v="11/11/2023"/>
    <s v="11/11/2023"/>
    <n v="3778"/>
    <n v="4408"/>
    <s v="4/7/2023"/>
    <s v="Praise"/>
    <s v="Pending"/>
    <s v="9/6/2023"/>
    <n v="1"/>
    <x v="10"/>
    <x v="3"/>
  </r>
  <r>
    <n v="4409"/>
    <s v="Mark"/>
    <s v="Jackson"/>
    <n v="69"/>
    <x v="0"/>
    <s v="Address_4409"/>
    <x v="23"/>
    <n v="19458799262"/>
    <s v="mark.jackson@kag.com"/>
    <x v="0"/>
    <n v="643.99"/>
    <s v="9/5/2021"/>
    <s v="2/14/2023"/>
    <n v="4409"/>
    <n v="45177"/>
    <x v="1"/>
    <n v="869.82"/>
    <n v="1513.81"/>
    <x v="85"/>
    <n v="4409"/>
    <n v="19839.12"/>
    <x v="2"/>
    <n v="6.74"/>
    <n v="12"/>
    <s v="11/26/2022"/>
    <x v="0"/>
    <n v="4409"/>
    <x v="2"/>
    <n v="2739.19"/>
    <n v="929.02"/>
    <n v="46.45"/>
    <s v="2/1/2023"/>
    <s v="6/9/2023"/>
    <n v="5061"/>
    <n v="4409"/>
    <s v="2/26/2023"/>
    <s v="Complaint"/>
    <s v="Resolved"/>
    <s v="3/7/2023"/>
    <n v="1"/>
    <x v="6"/>
    <x v="3"/>
  </r>
  <r>
    <n v="4410"/>
    <s v="Michael"/>
    <s v="Clark"/>
    <n v="38"/>
    <x v="0"/>
    <s v="Address_4410"/>
    <x v="39"/>
    <n v="19458799263"/>
    <s v="michael.clark@kag.com"/>
    <x v="1"/>
    <n v="3573.63"/>
    <s v="6/27/2012"/>
    <s v="5/24/2023"/>
    <n v="4410"/>
    <n v="45093"/>
    <x v="0"/>
    <n v="2277.9699999999998"/>
    <n v="1295.6600000000001"/>
    <x v="60"/>
    <n v="4410"/>
    <n v="12702.02"/>
    <x v="0"/>
    <n v="1.88"/>
    <n v="36"/>
    <s v="12/6/2022"/>
    <x v="1"/>
    <n v="4410"/>
    <x v="1"/>
    <n v="6930.5"/>
    <n v="2507.15"/>
    <n v="125.36"/>
    <s v="1/31/2023"/>
    <s v="8/2/2023"/>
    <n v="212"/>
    <n v="4410"/>
    <s v="4/15/2023"/>
    <s v="Praise"/>
    <s v="Resolved"/>
    <s v="8/17/2023"/>
    <n v="1"/>
    <x v="7"/>
    <x v="0"/>
  </r>
  <r>
    <n v="4411"/>
    <s v="Amanda"/>
    <s v="Garcia"/>
    <n v="29"/>
    <x v="2"/>
    <s v="Address_4411"/>
    <x v="39"/>
    <n v="19458799264"/>
    <s v="amanda.garcia@kag.com"/>
    <x v="1"/>
    <n v="4328.51"/>
    <s v="11/9/2001"/>
    <s v="5/3/2023"/>
    <n v="4411"/>
    <n v="45027"/>
    <x v="0"/>
    <n v="1948.93"/>
    <n v="6277.44"/>
    <x v="49"/>
    <n v="4411"/>
    <n v="48286.239999999998"/>
    <x v="1"/>
    <n v="9.57"/>
    <n v="48"/>
    <s v="8/17/2022"/>
    <x v="0"/>
    <n v="4411"/>
    <x v="1"/>
    <n v="5378.19"/>
    <n v="1008.74"/>
    <n v="50.44"/>
    <s v="12/29/2023"/>
    <s v="9/8/2023"/>
    <n v="3656"/>
    <n v="4411"/>
    <s v="8/2/2023"/>
    <s v="Complaint"/>
    <s v="Pending"/>
    <s v="8/25/2023"/>
    <n v="1"/>
    <x v="1"/>
    <x v="4"/>
  </r>
  <r>
    <n v="4412"/>
    <s v="Richard"/>
    <s v="Wright"/>
    <n v="28"/>
    <x v="1"/>
    <s v="Address_4412"/>
    <x v="3"/>
    <n v="19458799265"/>
    <s v="richard.wright@kag.com"/>
    <x v="1"/>
    <n v="5509.13"/>
    <s v="5/9/2004"/>
    <s v="9/30/2023"/>
    <n v="4412"/>
    <n v="45277"/>
    <x v="2"/>
    <n v="2269.2800000000002"/>
    <n v="3239.85"/>
    <x v="18"/>
    <n v="4412"/>
    <n v="2946"/>
    <x v="0"/>
    <n v="1.6"/>
    <n v="60"/>
    <s v="7/1/2021"/>
    <x v="1"/>
    <n v="4412"/>
    <x v="2"/>
    <n v="8001.92"/>
    <n v="3955.63"/>
    <n v="197.78"/>
    <s v="10/7/2023"/>
    <s v="4/10/2023"/>
    <n v="1362"/>
    <n v="4412"/>
    <s v="6/20/2023"/>
    <s v="Praise"/>
    <s v="Resolved"/>
    <s v="8/23/2023"/>
    <n v="1"/>
    <x v="0"/>
    <x v="4"/>
  </r>
  <r>
    <n v="4413"/>
    <s v="Brian"/>
    <s v="Torres"/>
    <n v="69"/>
    <x v="1"/>
    <s v="Address_4413"/>
    <x v="1"/>
    <n v="19458799266"/>
    <s v="brian.torres@kag.com"/>
    <x v="0"/>
    <n v="2373.44"/>
    <s v="11/23/2006"/>
    <s v="8/18/2023"/>
    <n v="4413"/>
    <n v="44968"/>
    <x v="0"/>
    <n v="322.86"/>
    <n v="2050.58"/>
    <x v="27"/>
    <n v="4413"/>
    <n v="24194.52"/>
    <x v="0"/>
    <n v="3.96"/>
    <n v="12"/>
    <s v="3/23/2020"/>
    <x v="1"/>
    <n v="4413"/>
    <x v="2"/>
    <n v="5091.99"/>
    <n v="4368.8"/>
    <n v="218.44"/>
    <s v="10/5/2023"/>
    <s v="1/28/2023"/>
    <n v="5005"/>
    <n v="4413"/>
    <s v="12/26/2023"/>
    <s v="Praise"/>
    <s v="Resolved"/>
    <s v="3/11/2023"/>
    <n v="1"/>
    <x v="9"/>
    <x v="3"/>
  </r>
  <r>
    <n v="4414"/>
    <s v="Elizabeth"/>
    <s v="King"/>
    <n v="36"/>
    <x v="1"/>
    <s v="Address_4414"/>
    <x v="3"/>
    <n v="19458799267"/>
    <s v="elizabeth.king@kag.com"/>
    <x v="0"/>
    <n v="8823.61"/>
    <s v="7/12/2019"/>
    <s v="1/30/2023"/>
    <n v="4414"/>
    <n v="45022"/>
    <x v="1"/>
    <n v="1018.36"/>
    <n v="9841.9699999999993"/>
    <x v="70"/>
    <n v="4414"/>
    <n v="18908.599999999999"/>
    <x v="0"/>
    <n v="9.73"/>
    <n v="12"/>
    <s v="4/29/2022"/>
    <x v="0"/>
    <n v="4414"/>
    <x v="1"/>
    <n v="5480.25"/>
    <n v="806.44"/>
    <n v="40.32"/>
    <s v="12/3/2023"/>
    <s v="10/26/2023"/>
    <n v="9623"/>
    <n v="4414"/>
    <s v="1/31/2023"/>
    <s v="Complaint"/>
    <s v="Resolved"/>
    <s v="9/7/2023"/>
    <n v="1"/>
    <x v="1"/>
    <x v="0"/>
  </r>
  <r>
    <n v="4415"/>
    <s v="Margaret"/>
    <s v="Martin"/>
    <n v="23"/>
    <x v="0"/>
    <s v="Address_4415"/>
    <x v="15"/>
    <n v="19458799268"/>
    <s v="margaret.martin@kag.com"/>
    <x v="0"/>
    <n v="2364.14"/>
    <s v="4/15/2004"/>
    <s v="10/20/2023"/>
    <n v="4415"/>
    <n v="45212"/>
    <x v="0"/>
    <n v="3989.53"/>
    <n v="6353.67"/>
    <x v="80"/>
    <n v="4415"/>
    <n v="8803.9"/>
    <x v="1"/>
    <n v="4.59"/>
    <n v="12"/>
    <s v="8/17/2020"/>
    <x v="0"/>
    <n v="4415"/>
    <x v="2"/>
    <n v="4736.0600000000004"/>
    <n v="2194.81"/>
    <n v="109.74"/>
    <s v="8/11/2023"/>
    <s v="4/27/2023"/>
    <n v="1346"/>
    <n v="4415"/>
    <s v="6/15/2023"/>
    <s v="Complaint"/>
    <s v="Resolved"/>
    <s v="2/22/2023"/>
    <n v="1"/>
    <x v="8"/>
    <x v="2"/>
  </r>
  <r>
    <n v="4416"/>
    <s v="David"/>
    <s v="Harris"/>
    <n v="59"/>
    <x v="0"/>
    <s v="Address_4416"/>
    <x v="25"/>
    <n v="19458799269"/>
    <s v="david.harris@kag.com"/>
    <x v="0"/>
    <n v="6610.18"/>
    <s v="4/19/2018"/>
    <s v="10/1/2023"/>
    <n v="4416"/>
    <n v="45104"/>
    <x v="1"/>
    <n v="3790.43"/>
    <n v="2819.75"/>
    <x v="60"/>
    <n v="4416"/>
    <n v="35948.93"/>
    <x v="2"/>
    <n v="8.9700000000000006"/>
    <n v="48"/>
    <s v="11/6/2022"/>
    <x v="0"/>
    <n v="4416"/>
    <x v="2"/>
    <n v="9857.6299999999992"/>
    <n v="3750.73"/>
    <n v="187.54"/>
    <s v="8/23/2023"/>
    <s v="2/18/2023"/>
    <n v="7852"/>
    <n v="4416"/>
    <s v="3/31/2023"/>
    <s v="Praise"/>
    <s v="Pending"/>
    <s v="9/28/2023"/>
    <n v="1"/>
    <x v="7"/>
    <x v="1"/>
  </r>
  <r>
    <n v="4417"/>
    <s v="Anthony"/>
    <s v="Brown"/>
    <n v="31"/>
    <x v="1"/>
    <s v="Address_4417"/>
    <x v="5"/>
    <n v="19458799270"/>
    <s v="anthony.brown@kag.com"/>
    <x v="0"/>
    <n v="8778.41"/>
    <s v="4/16/2004"/>
    <s v="7/23/2023"/>
    <n v="4417"/>
    <n v="45168"/>
    <x v="1"/>
    <n v="1972.63"/>
    <n v="6805.78"/>
    <x v="43"/>
    <n v="4417"/>
    <n v="45017.73"/>
    <x v="2"/>
    <n v="2.36"/>
    <n v="12"/>
    <s v="10/31/2022"/>
    <x v="2"/>
    <n v="4417"/>
    <x v="1"/>
    <n v="6343.44"/>
    <n v="418.36"/>
    <n v="20.92"/>
    <s v="8/20/2023"/>
    <s v="7/4/2023"/>
    <n v="4955"/>
    <n v="4417"/>
    <s v="7/10/2023"/>
    <s v="Praise"/>
    <s v="Pending"/>
    <s v="8/7/2023"/>
    <n v="1"/>
    <x v="5"/>
    <x v="4"/>
  </r>
  <r>
    <n v="4418"/>
    <s v="Kimberly"/>
    <s v="Martinez"/>
    <n v="50"/>
    <x v="1"/>
    <s v="Address_4418"/>
    <x v="13"/>
    <n v="19458799271"/>
    <s v="kimberly.martinez@kag.com"/>
    <x v="1"/>
    <n v="7354.85"/>
    <s v="7/24/2000"/>
    <s v="8/28/2023"/>
    <n v="4418"/>
    <n v="45153"/>
    <x v="1"/>
    <n v="1958.41"/>
    <n v="5396.44"/>
    <x v="65"/>
    <n v="4418"/>
    <n v="12934.89"/>
    <x v="2"/>
    <n v="1.6"/>
    <n v="60"/>
    <s v="2/10/2022"/>
    <x v="2"/>
    <n v="4418"/>
    <x v="2"/>
    <n v="9202.5300000000007"/>
    <n v="2971.37"/>
    <n v="148.57"/>
    <s v="12/21/2023"/>
    <s v="1/14/2023"/>
    <n v="8166"/>
    <n v="4418"/>
    <s v="12/25/2023"/>
    <s v="Suggestion"/>
    <s v="Pending"/>
    <s v="4/29/2023"/>
    <n v="1"/>
    <x v="5"/>
    <x v="1"/>
  </r>
  <r>
    <n v="4419"/>
    <s v="James"/>
    <s v="Martinez"/>
    <n v="64"/>
    <x v="2"/>
    <s v="Address_4419"/>
    <x v="32"/>
    <n v="19458799272"/>
    <s v="james.martinez@kag.com"/>
    <x v="0"/>
    <n v="1446.53"/>
    <s v="12/10/2004"/>
    <s v="9/24/2023"/>
    <n v="4419"/>
    <n v="45227"/>
    <x v="0"/>
    <n v="4420.28"/>
    <n v="-2973.75"/>
    <x v="58"/>
    <n v="4419"/>
    <n v="25385.1"/>
    <x v="1"/>
    <n v="1.97"/>
    <n v="48"/>
    <s v="8/14/2021"/>
    <x v="2"/>
    <n v="4419"/>
    <x v="2"/>
    <n v="8846.36"/>
    <n v="2750.66"/>
    <n v="137.53"/>
    <s v="3/22/2023"/>
    <s v="1/7/2023"/>
    <n v="9899"/>
    <n v="4419"/>
    <s v="3/30/2023"/>
    <s v="Complaint"/>
    <s v="Resolved"/>
    <s v="5/16/2023"/>
    <n v="1"/>
    <x v="8"/>
    <x v="3"/>
  </r>
  <r>
    <n v="4420"/>
    <s v="Emily"/>
    <s v="White"/>
    <n v="55"/>
    <x v="1"/>
    <s v="Address_4420"/>
    <x v="27"/>
    <n v="19458799273"/>
    <s v="emily.white@kag.com"/>
    <x v="0"/>
    <n v="9518.7999999999993"/>
    <s v="10/21/2005"/>
    <s v="3/1/2023"/>
    <n v="4420"/>
    <n v="45213"/>
    <x v="2"/>
    <n v="917.56"/>
    <n v="8601.24"/>
    <x v="18"/>
    <n v="4420"/>
    <n v="29332.48"/>
    <x v="1"/>
    <n v="9.75"/>
    <n v="36"/>
    <s v="9/9/2022"/>
    <x v="2"/>
    <n v="4420"/>
    <x v="0"/>
    <n v="7774.91"/>
    <n v="3885.62"/>
    <n v="194.28"/>
    <s v="10/31/2023"/>
    <s v="2/25/2023"/>
    <n v="7616"/>
    <n v="4420"/>
    <s v="5/28/2023"/>
    <s v="Praise"/>
    <s v="Resolved"/>
    <s v="10/30/2023"/>
    <n v="1"/>
    <x v="8"/>
    <x v="1"/>
  </r>
  <r>
    <n v="4421"/>
    <s v="Matthew"/>
    <s v="Lee"/>
    <n v="30"/>
    <x v="2"/>
    <s v="Address_4421"/>
    <x v="28"/>
    <n v="19458799274"/>
    <s v="matthew.lee@kag.com"/>
    <x v="0"/>
    <n v="1009.97"/>
    <s v="11/28/2015"/>
    <s v="8/23/2023"/>
    <n v="4421"/>
    <n v="44972"/>
    <x v="0"/>
    <n v="1792.5"/>
    <n v="-782.53"/>
    <x v="53"/>
    <n v="4421"/>
    <n v="20133.96"/>
    <x v="1"/>
    <n v="1.8"/>
    <n v="48"/>
    <s v="12/30/2021"/>
    <x v="2"/>
    <n v="4421"/>
    <x v="1"/>
    <n v="5540.57"/>
    <n v="4763.7299999999996"/>
    <n v="238.19"/>
    <s v="2/8/2023"/>
    <s v="8/11/2023"/>
    <n v="5832"/>
    <n v="4421"/>
    <s v="5/18/2023"/>
    <s v="Complaint"/>
    <s v="Resolved"/>
    <s v="11/18/2023"/>
    <n v="1"/>
    <x v="9"/>
    <x v="4"/>
  </r>
  <r>
    <n v="4422"/>
    <s v="Mark"/>
    <s v="Hernandez"/>
    <n v="43"/>
    <x v="1"/>
    <s v="Address_4422"/>
    <x v="2"/>
    <n v="19458799275"/>
    <s v="mark.hernandez@kag.com"/>
    <x v="1"/>
    <n v="2080.67"/>
    <s v="4/21/2018"/>
    <s v="9/4/2023"/>
    <n v="4422"/>
    <n v="44972"/>
    <x v="2"/>
    <n v="3819.75"/>
    <n v="5900.42"/>
    <x v="86"/>
    <n v="4422"/>
    <n v="46155.37"/>
    <x v="2"/>
    <n v="6.87"/>
    <n v="36"/>
    <s v="9/12/2021"/>
    <x v="1"/>
    <n v="4422"/>
    <x v="0"/>
    <n v="5846.12"/>
    <n v="2434.0100000000002"/>
    <n v="121.7"/>
    <s v="6/8/2023"/>
    <s v="6/24/2023"/>
    <n v="9024"/>
    <n v="4422"/>
    <s v="1/28/2023"/>
    <s v="Suggestion"/>
    <s v="Pending"/>
    <s v="2/24/2023"/>
    <n v="1"/>
    <x v="9"/>
    <x v="0"/>
  </r>
  <r>
    <n v="4423"/>
    <s v="John"/>
    <s v="Clark"/>
    <n v="31"/>
    <x v="1"/>
    <s v="Address_4423"/>
    <x v="25"/>
    <n v="19458799276"/>
    <s v="john.clark@kag.com"/>
    <x v="0"/>
    <n v="1478.51"/>
    <s v="12/8/2003"/>
    <s v="6/3/2023"/>
    <n v="4423"/>
    <n v="45151"/>
    <x v="2"/>
    <n v="2877.19"/>
    <n v="-1398.68"/>
    <x v="10"/>
    <n v="4423"/>
    <n v="23614.29"/>
    <x v="2"/>
    <n v="4.97"/>
    <n v="36"/>
    <s v="5/8/2021"/>
    <x v="2"/>
    <n v="4423"/>
    <x v="0"/>
    <n v="9408.5499999999993"/>
    <n v="1409.48"/>
    <n v="70.47"/>
    <s v="5/22/2023"/>
    <s v="4/21/2023"/>
    <n v="8778"/>
    <n v="4423"/>
    <s v="4/19/2023"/>
    <s v="Suggestion"/>
    <s v="Pending"/>
    <s v="8/14/2023"/>
    <n v="1"/>
    <x v="5"/>
    <x v="4"/>
  </r>
  <r>
    <n v="4424"/>
    <s v="Ronald"/>
    <s v="Thomas"/>
    <n v="62"/>
    <x v="1"/>
    <s v="Address_4424"/>
    <x v="37"/>
    <n v="19458799277"/>
    <s v="ronald.thomas@kag.com"/>
    <x v="0"/>
    <n v="6702.48"/>
    <s v="4/26/2005"/>
    <s v="3/21/2023"/>
    <n v="4424"/>
    <n v="44931"/>
    <x v="2"/>
    <n v="310.72000000000003"/>
    <n v="6391.76"/>
    <x v="44"/>
    <n v="4424"/>
    <n v="49156.23"/>
    <x v="1"/>
    <n v="8.75"/>
    <n v="36"/>
    <s v="6/15/2020"/>
    <x v="0"/>
    <n v="4424"/>
    <x v="2"/>
    <n v="3076.26"/>
    <n v="238.25"/>
    <n v="11.91"/>
    <s v="6/2/2023"/>
    <s v="3/27/2023"/>
    <n v="5655"/>
    <n v="4424"/>
    <s v="10/1/2023"/>
    <s v="Praise"/>
    <s v="Pending"/>
    <s v="3/24/2023"/>
    <n v="1"/>
    <x v="3"/>
    <x v="3"/>
  </r>
  <r>
    <n v="4425"/>
    <s v="Michael"/>
    <s v="Sanchez"/>
    <n v="41"/>
    <x v="2"/>
    <s v="Address_4425"/>
    <x v="34"/>
    <n v="19458799278"/>
    <s v="michael.sanchez@kag.com"/>
    <x v="1"/>
    <n v="8093.36"/>
    <s v="9/28/2007"/>
    <s v="2/7/2023"/>
    <n v="4425"/>
    <n v="45192"/>
    <x v="0"/>
    <n v="69"/>
    <n v="8162.36"/>
    <x v="71"/>
    <n v="4425"/>
    <n v="15465.05"/>
    <x v="2"/>
    <n v="3.65"/>
    <n v="36"/>
    <s v="3/21/2020"/>
    <x v="1"/>
    <n v="4425"/>
    <x v="1"/>
    <n v="8054.1"/>
    <n v="4104.55"/>
    <n v="205.23"/>
    <s v="9/13/2023"/>
    <s v="3/13/2023"/>
    <n v="421"/>
    <n v="4425"/>
    <s v="10/7/2023"/>
    <s v="Suggestion"/>
    <s v="Pending"/>
    <s v="7/12/2023"/>
    <n v="1"/>
    <x v="6"/>
    <x v="0"/>
  </r>
  <r>
    <n v="4426"/>
    <s v="Sarah"/>
    <s v="Robinson"/>
    <n v="65"/>
    <x v="2"/>
    <s v="Address_4426"/>
    <x v="22"/>
    <n v="19458799279"/>
    <s v="sarah.robinson@kag.com"/>
    <x v="1"/>
    <n v="2456.36"/>
    <s v="3/16/2020"/>
    <s v="5/17/2023"/>
    <n v="4426"/>
    <n v="45036"/>
    <x v="2"/>
    <n v="105.48"/>
    <n v="2561.84"/>
    <x v="47"/>
    <n v="4426"/>
    <n v="4589.12"/>
    <x v="1"/>
    <n v="1.26"/>
    <n v="48"/>
    <s v="4/19/2020"/>
    <x v="2"/>
    <n v="4426"/>
    <x v="1"/>
    <n v="3676.77"/>
    <n v="886.91"/>
    <n v="44.35"/>
    <s v="7/21/2023"/>
    <s v="1/16/2023"/>
    <n v="6042"/>
    <n v="4426"/>
    <s v="2/14/2023"/>
    <s v="Suggestion"/>
    <s v="Resolved"/>
    <s v="5/22/2023"/>
    <n v="1"/>
    <x v="1"/>
    <x v="3"/>
  </r>
  <r>
    <n v="4427"/>
    <s v="Sarah"/>
    <s v="Carter"/>
    <n v="18"/>
    <x v="2"/>
    <s v="Address_4427"/>
    <x v="1"/>
    <n v="19458799280"/>
    <s v="sarah.carter@kag.com"/>
    <x v="1"/>
    <n v="9794.56"/>
    <s v="8/11/2022"/>
    <s v="8/13/2023"/>
    <n v="4427"/>
    <n v="45169"/>
    <x v="2"/>
    <n v="3283.35"/>
    <n v="13077.91"/>
    <x v="1"/>
    <n v="4427"/>
    <n v="29173.4"/>
    <x v="2"/>
    <n v="7.74"/>
    <n v="24"/>
    <s v="3/6/2021"/>
    <x v="0"/>
    <n v="4427"/>
    <x v="2"/>
    <n v="1524.93"/>
    <n v="4268.33"/>
    <n v="213.42"/>
    <s v="6/25/2023"/>
    <s v="9/5/2023"/>
    <n v="7254"/>
    <n v="4427"/>
    <s v="12/3/2023"/>
    <s v="Complaint"/>
    <s v="Resolved"/>
    <s v="10/18/2023"/>
    <n v="1"/>
    <x v="5"/>
    <x v="2"/>
  </r>
  <r>
    <n v="4428"/>
    <s v="Ashley"/>
    <s v="Thomas"/>
    <n v="63"/>
    <x v="0"/>
    <s v="Address_4428"/>
    <x v="1"/>
    <n v="19458799281"/>
    <s v="ashley.thomas@kag.com"/>
    <x v="0"/>
    <n v="1478.51"/>
    <s v="11/27/2020"/>
    <s v="8/30/2023"/>
    <n v="4428"/>
    <n v="45077"/>
    <x v="2"/>
    <n v="3116.22"/>
    <n v="4594.7299999999996"/>
    <x v="75"/>
    <n v="4428"/>
    <n v="41343.660000000003"/>
    <x v="0"/>
    <n v="6.3"/>
    <n v="24"/>
    <s v="1/28/2020"/>
    <x v="2"/>
    <n v="4428"/>
    <x v="0"/>
    <n v="4554.0200000000004"/>
    <n v="3081.2"/>
    <n v="154.06"/>
    <s v="1/17/2023"/>
    <s v="6/2/2023"/>
    <n v="4001"/>
    <n v="4428"/>
    <s v="2/20/2023"/>
    <s v="Complaint"/>
    <s v="Pending"/>
    <s v="6/25/2023"/>
    <n v="1"/>
    <x v="10"/>
    <x v="3"/>
  </r>
  <r>
    <n v="4429"/>
    <s v="Andrew"/>
    <s v="Miller"/>
    <n v="62"/>
    <x v="0"/>
    <s v="Address_4429"/>
    <x v="12"/>
    <n v="19458799282"/>
    <s v="andrew.miller@kag.com"/>
    <x v="0"/>
    <n v="3227.1"/>
    <s v="4/22/2012"/>
    <s v="7/30/2023"/>
    <n v="4429"/>
    <n v="44933"/>
    <x v="1"/>
    <n v="232.11"/>
    <n v="2994.99"/>
    <x v="6"/>
    <n v="4429"/>
    <n v="20031.18"/>
    <x v="1"/>
    <n v="4.91"/>
    <n v="12"/>
    <s v="6/15/2022"/>
    <x v="2"/>
    <n v="4429"/>
    <x v="1"/>
    <n v="5701.57"/>
    <n v="850.56"/>
    <n v="42.53"/>
    <s v="4/2/2023"/>
    <s v="6/22/2023"/>
    <n v="1378"/>
    <n v="4429"/>
    <s v="3/17/2023"/>
    <s v="Praise"/>
    <s v="Resolved"/>
    <s v="11/9/2023"/>
    <n v="-1"/>
    <x v="3"/>
    <x v="3"/>
  </r>
  <r>
    <n v="4430"/>
    <s v="Andrew"/>
    <s v="Thomas"/>
    <n v="47"/>
    <x v="1"/>
    <s v="Address_4430"/>
    <x v="37"/>
    <n v="19458799283"/>
    <s v="andrew.thomas@kag.com"/>
    <x v="0"/>
    <n v="4954.0600000000004"/>
    <s v="12/7/2007"/>
    <s v="2/15/2023"/>
    <n v="4430"/>
    <n v="45240"/>
    <x v="2"/>
    <n v="668.49"/>
    <n v="5622.55"/>
    <x v="15"/>
    <n v="4430"/>
    <n v="10069.84"/>
    <x v="0"/>
    <n v="3.91"/>
    <n v="60"/>
    <s v="7/15/2021"/>
    <x v="0"/>
    <n v="4430"/>
    <x v="0"/>
    <n v="2186.8000000000002"/>
    <n v="2394.79"/>
    <n v="119.74"/>
    <s v="3/23/2023"/>
    <s v="6/27/2023"/>
    <n v="6022"/>
    <n v="4430"/>
    <s v="5/3/2023"/>
    <s v="Praise"/>
    <s v="Pending"/>
    <s v="10/22/2023"/>
    <n v="1"/>
    <x v="4"/>
    <x v="1"/>
  </r>
  <r>
    <n v="4431"/>
    <s v="Ronald"/>
    <s v="Wright"/>
    <n v="27"/>
    <x v="2"/>
    <s v="Address_4431"/>
    <x v="4"/>
    <n v="19458799284"/>
    <s v="ronald.wright@kag.com"/>
    <x v="0"/>
    <n v="8107.59"/>
    <s v="9/16/2000"/>
    <s v="6/21/2023"/>
    <n v="4431"/>
    <n v="45229"/>
    <x v="1"/>
    <n v="3615.57"/>
    <n v="11723.16"/>
    <x v="69"/>
    <n v="4431"/>
    <n v="37173.760000000002"/>
    <x v="1"/>
    <n v="9.09"/>
    <n v="60"/>
    <s v="1/3/2022"/>
    <x v="1"/>
    <n v="4431"/>
    <x v="2"/>
    <n v="7724.52"/>
    <n v="3177.27"/>
    <n v="158.86000000000001"/>
    <s v="3/21/2023"/>
    <s v="7/30/2023"/>
    <n v="236"/>
    <n v="4431"/>
    <s v="3/10/2023"/>
    <s v="Complaint"/>
    <s v="Resolved"/>
    <s v="10/31/2023"/>
    <n v="1"/>
    <x v="8"/>
    <x v="4"/>
  </r>
  <r>
    <n v="4432"/>
    <s v="Joshua"/>
    <s v="Thomas"/>
    <n v="27"/>
    <x v="2"/>
    <s v="Address_4432"/>
    <x v="15"/>
    <n v="19458799285"/>
    <s v="joshua.thomas@kag.com"/>
    <x v="1"/>
    <n v="3827.77"/>
    <s v="9/16/2021"/>
    <s v="2/11/2023"/>
    <n v="4432"/>
    <n v="45274"/>
    <x v="2"/>
    <n v="1554.85"/>
    <n v="2272.92"/>
    <x v="24"/>
    <n v="4432"/>
    <n v="14273.37"/>
    <x v="2"/>
    <n v="2.1"/>
    <n v="60"/>
    <s v="11/28/2020"/>
    <x v="2"/>
    <n v="4432"/>
    <x v="2"/>
    <n v="7680.31"/>
    <n v="3042.53"/>
    <n v="152.13"/>
    <s v="8/12/2023"/>
    <s v="12/15/2023"/>
    <n v="327"/>
    <n v="4432"/>
    <s v="8/3/2023"/>
    <s v="Complaint"/>
    <s v="Pending"/>
    <s v="2/6/2023"/>
    <n v="1"/>
    <x v="0"/>
    <x v="4"/>
  </r>
  <r>
    <n v="4433"/>
    <s v="Anthony"/>
    <s v="Flores"/>
    <n v="45"/>
    <x v="1"/>
    <s v="Address_4433"/>
    <x v="25"/>
    <n v="19458799286"/>
    <s v="anthony.flores@kag.com"/>
    <x v="1"/>
    <n v="1880.97"/>
    <s v="12/4/2002"/>
    <s v="1/23/2023"/>
    <n v="4433"/>
    <n v="45203"/>
    <x v="0"/>
    <n v="4958.51"/>
    <n v="6839.48"/>
    <x v="89"/>
    <n v="4433"/>
    <n v="38717.15"/>
    <x v="0"/>
    <n v="2.27"/>
    <n v="12"/>
    <s v="11/20/2021"/>
    <x v="1"/>
    <n v="4433"/>
    <x v="0"/>
    <n v="7576.06"/>
    <n v="96.03"/>
    <n v="4.8"/>
    <s v="8/13/2023"/>
    <s v="5/1/2023"/>
    <n v="4215"/>
    <n v="4433"/>
    <s v="7/21/2023"/>
    <s v="Suggestion"/>
    <s v="Pending"/>
    <s v="12/26/2023"/>
    <n v="1"/>
    <x v="8"/>
    <x v="0"/>
  </r>
  <r>
    <n v="4434"/>
    <s v="Sandra"/>
    <s v="Lopez"/>
    <n v="21"/>
    <x v="1"/>
    <s v="Address_4434"/>
    <x v="37"/>
    <n v="19458799287"/>
    <s v="sandra.lopez@kag.com"/>
    <x v="1"/>
    <n v="4702.87"/>
    <s v="9/2/2013"/>
    <s v="12/28/2023"/>
    <n v="4434"/>
    <n v="45085"/>
    <x v="1"/>
    <n v="1569.3"/>
    <n v="3133.57"/>
    <x v="28"/>
    <n v="4434"/>
    <n v="13853.75"/>
    <x v="2"/>
    <n v="1.1299999999999999"/>
    <n v="60"/>
    <s v="11/23/2021"/>
    <x v="1"/>
    <n v="4434"/>
    <x v="0"/>
    <n v="3888.87"/>
    <n v="2942.69"/>
    <n v="147.13"/>
    <s v="3/12/2023"/>
    <s v="5/13/2023"/>
    <n v="4826"/>
    <n v="4434"/>
    <s v="9/28/2023"/>
    <s v="Complaint"/>
    <s v="Pending"/>
    <s v="4/22/2023"/>
    <n v="1"/>
    <x v="7"/>
    <x v="2"/>
  </r>
  <r>
    <n v="4435"/>
    <s v="Susan"/>
    <s v="Wright"/>
    <n v="31"/>
    <x v="1"/>
    <s v="Address_4435"/>
    <x v="38"/>
    <n v="19458799288"/>
    <s v="susan.wright@kag.com"/>
    <x v="1"/>
    <n v="4817.3"/>
    <s v="2/6/2021"/>
    <s v="10/17/2023"/>
    <n v="4435"/>
    <n v="45081"/>
    <x v="2"/>
    <n v="1685.08"/>
    <n v="6502.38"/>
    <x v="57"/>
    <n v="4435"/>
    <n v="28307.119999999999"/>
    <x v="1"/>
    <n v="1.65"/>
    <n v="48"/>
    <s v="6/20/2022"/>
    <x v="1"/>
    <n v="4435"/>
    <x v="1"/>
    <n v="5480.17"/>
    <n v="4551.0200000000004"/>
    <n v="227.55"/>
    <s v="12/19/2023"/>
    <s v="12/6/2023"/>
    <n v="6618"/>
    <n v="4435"/>
    <s v="3/14/2023"/>
    <s v="Complaint"/>
    <s v="Pending"/>
    <s v="11/30/2023"/>
    <n v="1"/>
    <x v="7"/>
    <x v="4"/>
  </r>
  <r>
    <n v="4436"/>
    <s v="Thomas"/>
    <s v="Carter"/>
    <n v="29"/>
    <x v="1"/>
    <s v="Address_4436"/>
    <x v="12"/>
    <n v="19458799289"/>
    <s v="thomas.carter@kag.com"/>
    <x v="0"/>
    <n v="260.43"/>
    <s v="7/10/2020"/>
    <s v="8/18/2023"/>
    <n v="4436"/>
    <n v="44998"/>
    <x v="0"/>
    <n v="2103.16"/>
    <n v="2363.59"/>
    <x v="38"/>
    <n v="4436"/>
    <n v="44496.18"/>
    <x v="2"/>
    <n v="8.7200000000000006"/>
    <n v="24"/>
    <s v="2/22/2022"/>
    <x v="1"/>
    <n v="4436"/>
    <x v="1"/>
    <n v="2565.04"/>
    <n v="3156.92"/>
    <n v="157.85"/>
    <s v="11/1/2023"/>
    <s v="10/16/2023"/>
    <n v="9968"/>
    <n v="4436"/>
    <s v="2/24/2023"/>
    <s v="Suggestion"/>
    <s v="Resolved"/>
    <s v="5/28/2023"/>
    <n v="1"/>
    <x v="11"/>
    <x v="4"/>
  </r>
  <r>
    <n v="4437"/>
    <s v="Karen"/>
    <s v="Lee"/>
    <n v="55"/>
    <x v="2"/>
    <s v="Address_4437"/>
    <x v="13"/>
    <n v="19458799290"/>
    <s v="karen.lee@kag.com"/>
    <x v="1"/>
    <n v="306.8"/>
    <s v="9/6/2017"/>
    <s v="7/16/2023"/>
    <n v="4437"/>
    <n v="45063"/>
    <x v="1"/>
    <n v="4140"/>
    <n v="-3833.2"/>
    <x v="20"/>
    <n v="4437"/>
    <n v="11026.24"/>
    <x v="2"/>
    <n v="8.14"/>
    <n v="36"/>
    <s v="1/22/2020"/>
    <x v="2"/>
    <n v="4437"/>
    <x v="2"/>
    <n v="4941.75"/>
    <n v="2842.19"/>
    <n v="142.11000000000001"/>
    <s v="1/2/2023"/>
    <s v="7/12/2023"/>
    <n v="3066"/>
    <n v="4437"/>
    <s v="12/24/2023"/>
    <s v="Praise"/>
    <s v="Pending"/>
    <s v="10/29/2023"/>
    <n v="1"/>
    <x v="10"/>
    <x v="1"/>
  </r>
  <r>
    <n v="4438"/>
    <s v="Brian"/>
    <s v="Roberts"/>
    <n v="64"/>
    <x v="0"/>
    <s v="Address_4438"/>
    <x v="19"/>
    <n v="19458799291"/>
    <s v="brian.roberts@kag.com"/>
    <x v="0"/>
    <n v="2848.62"/>
    <s v="12/13/2003"/>
    <s v="7/12/2023"/>
    <n v="4438"/>
    <n v="45065"/>
    <x v="0"/>
    <n v="2790.88"/>
    <n v="5639.5"/>
    <x v="11"/>
    <n v="4438"/>
    <n v="41214.03"/>
    <x v="0"/>
    <n v="1.92"/>
    <n v="60"/>
    <s v="3/1/2021"/>
    <x v="1"/>
    <n v="4438"/>
    <x v="0"/>
    <n v="9597.7800000000007"/>
    <n v="3781.28"/>
    <n v="189.06"/>
    <s v="8/29/2023"/>
    <s v="2/1/2023"/>
    <n v="9093"/>
    <n v="4438"/>
    <s v="7/20/2023"/>
    <s v="Suggestion"/>
    <s v="Pending"/>
    <s v="7/11/2023"/>
    <n v="1"/>
    <x v="10"/>
    <x v="3"/>
  </r>
  <r>
    <n v="4439"/>
    <s v="Mark"/>
    <s v="Nelson"/>
    <n v="54"/>
    <x v="2"/>
    <s v="Address_4439"/>
    <x v="3"/>
    <n v="19458799292"/>
    <s v="mark.nelson@kag.com"/>
    <x v="0"/>
    <n v="7438.09"/>
    <s v="5/24/2019"/>
    <s v="6/3/2023"/>
    <n v="4439"/>
    <n v="45076"/>
    <x v="2"/>
    <n v="4287.66"/>
    <n v="3150.43"/>
    <x v="19"/>
    <n v="4439"/>
    <n v="14006.05"/>
    <x v="2"/>
    <n v="8.02"/>
    <n v="12"/>
    <s v="9/17/2020"/>
    <x v="1"/>
    <n v="4439"/>
    <x v="0"/>
    <n v="3722.44"/>
    <n v="2617.12"/>
    <n v="130.86000000000001"/>
    <s v="1/27/2023"/>
    <s v="10/12/2023"/>
    <n v="2177"/>
    <n v="4439"/>
    <s v="10/12/2023"/>
    <s v="Suggestion"/>
    <s v="Resolved"/>
    <s v="11/11/2023"/>
    <n v="1"/>
    <x v="10"/>
    <x v="1"/>
  </r>
  <r>
    <n v="4440"/>
    <s v="Sarah"/>
    <s v="Scott"/>
    <n v="27"/>
    <x v="0"/>
    <s v="Address_4440"/>
    <x v="14"/>
    <n v="19458799293"/>
    <s v="sarah.scott@kag.com"/>
    <x v="1"/>
    <n v="3723.3"/>
    <s v="8/16/2000"/>
    <s v="2/24/2023"/>
    <n v="4440"/>
    <n v="45286"/>
    <x v="2"/>
    <n v="2141.7600000000002"/>
    <n v="1581.54"/>
    <x v="98"/>
    <n v="4440"/>
    <n v="33372.58"/>
    <x v="2"/>
    <n v="6.77"/>
    <n v="12"/>
    <s v="8/20/2021"/>
    <x v="0"/>
    <n v="4440"/>
    <x v="2"/>
    <n v="1440.37"/>
    <n v="3712.8"/>
    <n v="185.64"/>
    <s v="1/24/2023"/>
    <s v="12/24/2023"/>
    <n v="2795"/>
    <n v="4440"/>
    <s v="12/1/2023"/>
    <s v="Praise"/>
    <s v="Resolved"/>
    <s v="3/1/2023"/>
    <n v="1"/>
    <x v="0"/>
    <x v="4"/>
  </r>
  <r>
    <n v="4441"/>
    <s v="Anthony"/>
    <s v="Mitchell"/>
    <n v="58"/>
    <x v="1"/>
    <s v="Address_4441"/>
    <x v="26"/>
    <n v="19458799294"/>
    <s v="anthony.mitchell@kag.com"/>
    <x v="0"/>
    <n v="2190.92"/>
    <s v="4/7/2013"/>
    <s v="9/12/2023"/>
    <n v="4441"/>
    <n v="45272"/>
    <x v="2"/>
    <n v="3045.32"/>
    <n v="5236.24"/>
    <x v="6"/>
    <n v="4441"/>
    <n v="12941.93"/>
    <x v="1"/>
    <n v="4.49"/>
    <n v="48"/>
    <s v="3/10/2021"/>
    <x v="1"/>
    <n v="4441"/>
    <x v="0"/>
    <n v="3811.48"/>
    <n v="868.7"/>
    <n v="43.44"/>
    <s v="8/1/2023"/>
    <s v="10/6/2023"/>
    <n v="5957"/>
    <n v="4441"/>
    <s v="10/21/2023"/>
    <s v="Suggestion"/>
    <s v="Pending"/>
    <s v="10/31/2023"/>
    <n v="1"/>
    <x v="0"/>
    <x v="1"/>
  </r>
  <r>
    <n v="4442"/>
    <s v="Karen"/>
    <s v="Taylor"/>
    <n v="44"/>
    <x v="0"/>
    <s v="Address_4442"/>
    <x v="14"/>
    <n v="19458799295"/>
    <s v="karen.taylor@kag.com"/>
    <x v="0"/>
    <n v="1218.45"/>
    <s v="5/24/2005"/>
    <s v="1/15/2023"/>
    <n v="4442"/>
    <n v="44976"/>
    <x v="2"/>
    <n v="33.049999999999997"/>
    <n v="1251.5"/>
    <x v="58"/>
    <n v="4442"/>
    <n v="6613.9"/>
    <x v="2"/>
    <n v="1.76"/>
    <n v="36"/>
    <s v="4/10/2021"/>
    <x v="1"/>
    <n v="4442"/>
    <x v="0"/>
    <n v="8516.0499999999993"/>
    <n v="4600.91"/>
    <n v="230.05"/>
    <s v="12/22/2023"/>
    <s v="7/21/2023"/>
    <n v="354"/>
    <n v="4442"/>
    <s v="2/13/2023"/>
    <s v="Complaint"/>
    <s v="Pending"/>
    <s v="4/28/2023"/>
    <n v="1"/>
    <x v="9"/>
    <x v="0"/>
  </r>
  <r>
    <n v="4443"/>
    <s v="Patricia"/>
    <s v="Young"/>
    <n v="59"/>
    <x v="2"/>
    <s v="Address_4443"/>
    <x v="9"/>
    <n v="19458799296"/>
    <s v="patricia.young@kag.com"/>
    <x v="0"/>
    <n v="2877.17"/>
    <s v="2/21/2017"/>
    <s v="6/30/2023"/>
    <n v="4443"/>
    <n v="45027"/>
    <x v="1"/>
    <n v="2881.98"/>
    <n v="-4.8099999999999996"/>
    <x v="61"/>
    <n v="4443"/>
    <n v="33537.14"/>
    <x v="0"/>
    <n v="6.42"/>
    <n v="36"/>
    <s v="12/14/2020"/>
    <x v="2"/>
    <n v="4443"/>
    <x v="0"/>
    <n v="9161.27"/>
    <n v="2174.88"/>
    <n v="108.74"/>
    <s v="7/25/2023"/>
    <s v="7/7/2023"/>
    <n v="8969"/>
    <n v="4443"/>
    <s v="1/22/2023"/>
    <s v="Praise"/>
    <s v="Pending"/>
    <s v="2/3/2023"/>
    <n v="1"/>
    <x v="1"/>
    <x v="1"/>
  </r>
  <r>
    <n v="4444"/>
    <s v="James"/>
    <s v="Green"/>
    <n v="29"/>
    <x v="2"/>
    <s v="Address_4444"/>
    <x v="18"/>
    <n v="19458799297"/>
    <s v="james.green@kag.com"/>
    <x v="1"/>
    <n v="4866.25"/>
    <s v="10/9/2021"/>
    <s v="3/20/2023"/>
    <n v="4444"/>
    <n v="45094"/>
    <x v="1"/>
    <n v="411.81"/>
    <n v="4454.4399999999996"/>
    <x v="71"/>
    <n v="4444"/>
    <n v="30149.52"/>
    <x v="1"/>
    <n v="8.56"/>
    <n v="12"/>
    <s v="2/6/2021"/>
    <x v="1"/>
    <n v="4444"/>
    <x v="2"/>
    <n v="1085.8699999999999"/>
    <n v="1912.99"/>
    <n v="95.65"/>
    <s v="5/11/2023"/>
    <s v="6/24/2023"/>
    <n v="5801"/>
    <n v="4444"/>
    <s v="8/31/2023"/>
    <s v="Suggestion"/>
    <s v="Pending"/>
    <s v="7/11/2023"/>
    <n v="1"/>
    <x v="7"/>
    <x v="4"/>
  </r>
  <r>
    <n v="4445"/>
    <s v="Stephanie"/>
    <s v="Garcia"/>
    <n v="39"/>
    <x v="2"/>
    <s v="Address_4445"/>
    <x v="5"/>
    <n v="19458799298"/>
    <s v="stephanie.garcia@kag.com"/>
    <x v="0"/>
    <n v="1024.46"/>
    <s v="7/29/2011"/>
    <s v="1/11/2023"/>
    <n v="4445"/>
    <n v="44992"/>
    <x v="1"/>
    <n v="973.14"/>
    <n v="51.32"/>
    <x v="15"/>
    <n v="4445"/>
    <n v="20672.689999999999"/>
    <x v="1"/>
    <n v="4.79"/>
    <n v="60"/>
    <s v="5/10/2022"/>
    <x v="0"/>
    <n v="4445"/>
    <x v="0"/>
    <n v="5322.74"/>
    <n v="3724.65"/>
    <n v="186.23"/>
    <s v="4/7/2023"/>
    <s v="3/16/2023"/>
    <n v="4846"/>
    <n v="4445"/>
    <s v="6/28/2023"/>
    <s v="Suggestion"/>
    <s v="Resolved"/>
    <s v="6/11/2023"/>
    <n v="1"/>
    <x v="11"/>
    <x v="0"/>
  </r>
  <r>
    <n v="4446"/>
    <s v="James"/>
    <s v="White"/>
    <n v="21"/>
    <x v="2"/>
    <s v="Address_4446"/>
    <x v="32"/>
    <n v="19458799299"/>
    <s v="james.white@kag.com"/>
    <x v="0"/>
    <n v="247.85"/>
    <s v="9/21/2004"/>
    <s v="2/27/2023"/>
    <n v="4446"/>
    <n v="45168"/>
    <x v="2"/>
    <n v="4987.72"/>
    <n v="-4739.87"/>
    <x v="62"/>
    <n v="4446"/>
    <n v="2797.44"/>
    <x v="2"/>
    <n v="4.82"/>
    <n v="48"/>
    <s v="8/31/2021"/>
    <x v="0"/>
    <n v="4446"/>
    <x v="1"/>
    <n v="9533.0499999999993"/>
    <n v="2933.82"/>
    <n v="146.69"/>
    <s v="5/12/2023"/>
    <s v="7/15/2023"/>
    <n v="76"/>
    <n v="4446"/>
    <s v="8/15/2023"/>
    <s v="Praise"/>
    <s v="Pending"/>
    <s v="5/6/2023"/>
    <n v="-1"/>
    <x v="5"/>
    <x v="2"/>
  </r>
  <r>
    <n v="4447"/>
    <s v="Sandra"/>
    <s v="Clark"/>
    <n v="46"/>
    <x v="2"/>
    <s v="Address_4447"/>
    <x v="35"/>
    <n v="19458799300"/>
    <s v="sandra.clark@kag.com"/>
    <x v="0"/>
    <n v="1360.34"/>
    <s v="12/7/2016"/>
    <s v="8/27/2023"/>
    <n v="4447"/>
    <n v="45073"/>
    <x v="2"/>
    <n v="3189.53"/>
    <n v="-1829.19"/>
    <x v="59"/>
    <n v="4447"/>
    <n v="24288.68"/>
    <x v="0"/>
    <n v="8.44"/>
    <n v="48"/>
    <s v="2/13/2022"/>
    <x v="0"/>
    <n v="4447"/>
    <x v="1"/>
    <n v="2131.2199999999998"/>
    <n v="1211.06"/>
    <n v="60.55"/>
    <s v="10/12/2023"/>
    <s v="1/21/2023"/>
    <n v="9863"/>
    <n v="4447"/>
    <s v="8/19/2023"/>
    <s v="Complaint"/>
    <s v="Resolved"/>
    <s v="7/2/2023"/>
    <n v="1"/>
    <x v="10"/>
    <x v="1"/>
  </r>
  <r>
    <n v="4448"/>
    <s v="Brian"/>
    <s v="Martin"/>
    <n v="53"/>
    <x v="2"/>
    <s v="Address_4448"/>
    <x v="34"/>
    <n v="19458799301"/>
    <s v="brian.martin@kag.com"/>
    <x v="1"/>
    <n v="7406"/>
    <s v="10/18/2006"/>
    <s v="10/25/2023"/>
    <n v="4448"/>
    <n v="45168"/>
    <x v="0"/>
    <n v="4347.58"/>
    <n v="11753.58"/>
    <x v="57"/>
    <n v="4448"/>
    <n v="8286.6200000000008"/>
    <x v="0"/>
    <n v="2.9"/>
    <n v="36"/>
    <s v="9/21/2022"/>
    <x v="1"/>
    <n v="4448"/>
    <x v="2"/>
    <n v="1563.62"/>
    <n v="1355.25"/>
    <n v="67.760000000000005"/>
    <s v="3/9/2023"/>
    <s v="1/6/2023"/>
    <n v="5503"/>
    <n v="4448"/>
    <s v="12/5/2023"/>
    <s v="Complaint"/>
    <s v="Resolved"/>
    <s v="3/28/2023"/>
    <n v="1"/>
    <x v="5"/>
    <x v="1"/>
  </r>
  <r>
    <n v="4449"/>
    <s v="Sarah"/>
    <s v="Harris"/>
    <n v="62"/>
    <x v="1"/>
    <s v="Address_4449"/>
    <x v="3"/>
    <n v="19458799302"/>
    <s v="sarah.harris@kag.com"/>
    <x v="0"/>
    <n v="4716.47"/>
    <s v="6/21/2014"/>
    <s v="12/3/2023"/>
    <n v="4449"/>
    <n v="45042"/>
    <x v="0"/>
    <n v="296.05"/>
    <n v="5012.5200000000004"/>
    <x v="66"/>
    <n v="4449"/>
    <n v="18614.11"/>
    <x v="2"/>
    <n v="2.5499999999999998"/>
    <n v="48"/>
    <s v="3/8/2020"/>
    <x v="0"/>
    <n v="4449"/>
    <x v="2"/>
    <n v="7822.71"/>
    <n v="3186.59"/>
    <n v="159.33000000000001"/>
    <s v="8/23/2023"/>
    <s v="12/9/2023"/>
    <n v="5364"/>
    <n v="4449"/>
    <s v="12/3/2023"/>
    <s v="Suggestion"/>
    <s v="Resolved"/>
    <s v="9/30/2023"/>
    <n v="1"/>
    <x v="1"/>
    <x v="3"/>
  </r>
  <r>
    <n v="4450"/>
    <s v="Daniel"/>
    <s v="Johnson"/>
    <n v="31"/>
    <x v="0"/>
    <s v="Address_4450"/>
    <x v="12"/>
    <n v="19458799303"/>
    <s v="daniel.johnson@kag.com"/>
    <x v="0"/>
    <n v="4507.16"/>
    <s v="12/21/2003"/>
    <s v="7/16/2023"/>
    <n v="4450"/>
    <n v="45198"/>
    <x v="1"/>
    <n v="1928.96"/>
    <n v="6436.12"/>
    <x v="20"/>
    <n v="4450"/>
    <n v="29723.7"/>
    <x v="0"/>
    <n v="7.26"/>
    <n v="24"/>
    <s v="1/26/2020"/>
    <x v="2"/>
    <n v="4450"/>
    <x v="1"/>
    <n v="6760.3"/>
    <n v="1953.49"/>
    <n v="97.67"/>
    <s v="2/7/2023"/>
    <s v="4/13/2023"/>
    <n v="375"/>
    <n v="4450"/>
    <s v="1/22/2023"/>
    <s v="Complaint"/>
    <s v="Resolved"/>
    <s v="3/27/2023"/>
    <n v="1"/>
    <x v="6"/>
    <x v="4"/>
  </r>
  <r>
    <n v="4451"/>
    <s v="Elizabeth"/>
    <s v="Rodriguez"/>
    <n v="29"/>
    <x v="1"/>
    <s v="Address_4451"/>
    <x v="1"/>
    <n v="19458799304"/>
    <s v="elizabeth.rodriguez@kag.com"/>
    <x v="0"/>
    <n v="295.55"/>
    <s v="12/13/2016"/>
    <s v="6/10/2023"/>
    <n v="4451"/>
    <n v="45058"/>
    <x v="2"/>
    <n v="4313.58"/>
    <n v="-4018.03"/>
    <x v="35"/>
    <n v="4451"/>
    <n v="47028.27"/>
    <x v="2"/>
    <n v="6.91"/>
    <n v="36"/>
    <s v="2/28/2020"/>
    <x v="1"/>
    <n v="4451"/>
    <x v="0"/>
    <n v="7490.7"/>
    <n v="2058.61"/>
    <n v="102.93"/>
    <s v="2/25/2023"/>
    <s v="11/23/2023"/>
    <n v="4328"/>
    <n v="4451"/>
    <s v="1/2/2023"/>
    <s v="Praise"/>
    <s v="Pending"/>
    <s v="3/14/2023"/>
    <n v="1"/>
    <x v="10"/>
    <x v="4"/>
  </r>
  <r>
    <n v="4452"/>
    <s v="William"/>
    <s v="Ramirez"/>
    <n v="62"/>
    <x v="0"/>
    <s v="Address_4452"/>
    <x v="12"/>
    <n v="19458799305"/>
    <s v="william.ramirez@kag.com"/>
    <x v="1"/>
    <n v="7138.35"/>
    <s v="2/17/2014"/>
    <s v="6/21/2023"/>
    <n v="4452"/>
    <n v="45231"/>
    <x v="2"/>
    <n v="2059.81"/>
    <n v="5078.54"/>
    <x v="48"/>
    <n v="4452"/>
    <n v="26054.29"/>
    <x v="2"/>
    <n v="9.2100000000000009"/>
    <n v="12"/>
    <s v="3/17/2020"/>
    <x v="2"/>
    <n v="4452"/>
    <x v="0"/>
    <n v="3446.46"/>
    <n v="3375.16"/>
    <n v="168.76"/>
    <s v="8/22/2023"/>
    <s v="4/19/2023"/>
    <n v="1510"/>
    <n v="4452"/>
    <s v="5/23/2023"/>
    <s v="Complaint"/>
    <s v="Pending"/>
    <s v="3/24/2023"/>
    <n v="1"/>
    <x v="4"/>
    <x v="3"/>
  </r>
  <r>
    <n v="4453"/>
    <s v="Kenneth"/>
    <s v="Nguyen"/>
    <n v="37"/>
    <x v="0"/>
    <s v="Address_4453"/>
    <x v="24"/>
    <n v="19458799306"/>
    <s v="kenneth.nguyen@kag.com"/>
    <x v="1"/>
    <n v="2098.9"/>
    <s v="9/20/2011"/>
    <s v="12/11/2023"/>
    <n v="4453"/>
    <n v="44964"/>
    <x v="0"/>
    <n v="1275.6099999999999"/>
    <n v="3374.51"/>
    <x v="95"/>
    <n v="4453"/>
    <n v="10544.37"/>
    <x v="1"/>
    <n v="4.01"/>
    <n v="48"/>
    <s v="7/21/2020"/>
    <x v="1"/>
    <n v="4453"/>
    <x v="2"/>
    <n v="4630.04"/>
    <n v="3089.36"/>
    <n v="154.47"/>
    <s v="8/6/2023"/>
    <s v="2/5/2023"/>
    <n v="9008"/>
    <n v="4453"/>
    <s v="8/14/2023"/>
    <s v="Complaint"/>
    <s v="Pending"/>
    <s v="11/1/2023"/>
    <n v="1"/>
    <x v="9"/>
    <x v="0"/>
  </r>
  <r>
    <n v="4454"/>
    <s v="Kenneth"/>
    <s v="Williams"/>
    <n v="62"/>
    <x v="0"/>
    <s v="Address_4454"/>
    <x v="32"/>
    <n v="19458799307"/>
    <s v="kenneth.williams@kag.com"/>
    <x v="1"/>
    <n v="999.57"/>
    <s v="4/7/2016"/>
    <s v="5/15/2023"/>
    <n v="4454"/>
    <n v="45061"/>
    <x v="1"/>
    <n v="2410.12"/>
    <n v="-1410.55"/>
    <x v="13"/>
    <n v="4454"/>
    <n v="47365.09"/>
    <x v="2"/>
    <n v="2.82"/>
    <n v="36"/>
    <s v="2/3/2020"/>
    <x v="1"/>
    <n v="4454"/>
    <x v="0"/>
    <n v="6162.63"/>
    <n v="843.32"/>
    <n v="42.17"/>
    <s v="8/27/2023"/>
    <s v="8/19/2023"/>
    <n v="4323"/>
    <n v="4454"/>
    <s v="9/6/2023"/>
    <s v="Suggestion"/>
    <s v="Pending"/>
    <s v="9/13/2023"/>
    <n v="1"/>
    <x v="10"/>
    <x v="3"/>
  </r>
  <r>
    <n v="4455"/>
    <s v="Robert"/>
    <s v="Martin"/>
    <n v="40"/>
    <x v="2"/>
    <s v="Address_4455"/>
    <x v="26"/>
    <n v="19458799308"/>
    <s v="robert.martin@kag.com"/>
    <x v="0"/>
    <n v="8436.1299999999992"/>
    <s v="12/28/2021"/>
    <s v="8/14/2023"/>
    <n v="4455"/>
    <n v="45109"/>
    <x v="2"/>
    <n v="2359.9899999999998"/>
    <n v="10796.12"/>
    <x v="38"/>
    <n v="4455"/>
    <n v="2269.59"/>
    <x v="0"/>
    <n v="4.8600000000000003"/>
    <n v="60"/>
    <s v="9/26/2021"/>
    <x v="2"/>
    <n v="4455"/>
    <x v="1"/>
    <n v="7850.26"/>
    <n v="4406.54"/>
    <n v="220.33"/>
    <s v="12/20/2023"/>
    <s v="9/28/2023"/>
    <n v="5812"/>
    <n v="4455"/>
    <s v="12/17/2023"/>
    <s v="Praise"/>
    <s v="Resolved"/>
    <s v="10/26/2023"/>
    <n v="1"/>
    <x v="2"/>
    <x v="0"/>
  </r>
  <r>
    <n v="4456"/>
    <s v="James"/>
    <s v="Garcia"/>
    <n v="39"/>
    <x v="2"/>
    <s v="Address_4456"/>
    <x v="30"/>
    <n v="19458799309"/>
    <s v="james.garcia@kag.com"/>
    <x v="0"/>
    <n v="4907.5200000000004"/>
    <s v="6/9/2003"/>
    <s v="11/4/2023"/>
    <n v="4456"/>
    <n v="44940"/>
    <x v="0"/>
    <n v="4953.5200000000004"/>
    <n v="9861.0400000000009"/>
    <x v="4"/>
    <n v="4456"/>
    <n v="32498.19"/>
    <x v="1"/>
    <n v="4.45"/>
    <n v="60"/>
    <s v="3/25/2020"/>
    <x v="1"/>
    <n v="4456"/>
    <x v="0"/>
    <n v="3868.18"/>
    <n v="1641.57"/>
    <n v="82.08"/>
    <s v="4/19/2023"/>
    <s v="9/22/2023"/>
    <n v="252"/>
    <n v="4456"/>
    <s v="3/16/2023"/>
    <s v="Complaint"/>
    <s v="Pending"/>
    <s v="5/31/2023"/>
    <n v="1"/>
    <x v="3"/>
    <x v="0"/>
  </r>
  <r>
    <n v="4457"/>
    <s v="Thomas"/>
    <s v="Hill"/>
    <n v="51"/>
    <x v="2"/>
    <s v="Address_4457"/>
    <x v="12"/>
    <n v="19458799310"/>
    <s v="thomas.hill@kag.com"/>
    <x v="0"/>
    <n v="7514.44"/>
    <s v="2/4/2001"/>
    <s v="9/26/2023"/>
    <n v="4457"/>
    <n v="45130"/>
    <x v="1"/>
    <n v="1778.98"/>
    <n v="9293.42"/>
    <x v="64"/>
    <n v="4457"/>
    <n v="13857.21"/>
    <x v="2"/>
    <n v="9.44"/>
    <n v="24"/>
    <s v="7/20/2022"/>
    <x v="2"/>
    <n v="4457"/>
    <x v="0"/>
    <n v="4649.25"/>
    <n v="3350.14"/>
    <n v="167.51"/>
    <s v="4/22/2023"/>
    <s v="2/16/2023"/>
    <n v="7650"/>
    <n v="4457"/>
    <s v="7/21/2023"/>
    <s v="Complaint"/>
    <s v="Resolved"/>
    <s v="3/3/2023"/>
    <n v="1"/>
    <x v="2"/>
    <x v="1"/>
  </r>
  <r>
    <n v="4458"/>
    <s v="Lisa"/>
    <s v="Allen"/>
    <n v="38"/>
    <x v="0"/>
    <s v="Address_4458"/>
    <x v="26"/>
    <n v="19458799311"/>
    <s v="lisa.allen@kag.com"/>
    <x v="0"/>
    <n v="8236.66"/>
    <s v="6/10/2015"/>
    <s v="2/1/2023"/>
    <n v="4458"/>
    <n v="45011"/>
    <x v="1"/>
    <n v="4787.16"/>
    <n v="3449.5"/>
    <x v="86"/>
    <n v="4458"/>
    <n v="38118"/>
    <x v="0"/>
    <n v="9.26"/>
    <n v="12"/>
    <s v="7/12/2020"/>
    <x v="0"/>
    <n v="4458"/>
    <x v="1"/>
    <n v="5827.87"/>
    <n v="4617.07"/>
    <n v="230.85"/>
    <s v="8/14/2023"/>
    <s v="3/27/2023"/>
    <n v="1904"/>
    <n v="4458"/>
    <s v="3/9/2023"/>
    <s v="Suggestion"/>
    <s v="Resolved"/>
    <s v="4/22/2023"/>
    <n v="1"/>
    <x v="11"/>
    <x v="0"/>
  </r>
  <r>
    <n v="4459"/>
    <s v="Kimberly"/>
    <s v="Smith"/>
    <n v="68"/>
    <x v="0"/>
    <s v="Address_4459"/>
    <x v="23"/>
    <n v="19458799312"/>
    <s v="kimberly.smith@kag.com"/>
    <x v="0"/>
    <n v="9649.7099999999991"/>
    <s v="8/27/2014"/>
    <s v="10/22/2023"/>
    <n v="4459"/>
    <n v="45170"/>
    <x v="1"/>
    <n v="4561.04"/>
    <n v="14210.75"/>
    <x v="92"/>
    <n v="4459"/>
    <n v="17229.939999999999"/>
    <x v="1"/>
    <n v="4.8499999999999996"/>
    <n v="60"/>
    <s v="12/17/2020"/>
    <x v="2"/>
    <n v="4459"/>
    <x v="2"/>
    <n v="1056.53"/>
    <n v="2199.1799999999998"/>
    <n v="109.96"/>
    <s v="10/25/2023"/>
    <s v="1/17/2023"/>
    <n v="3553"/>
    <n v="4459"/>
    <s v="8/8/2023"/>
    <s v="Praise"/>
    <s v="Pending"/>
    <s v="7/9/2023"/>
    <n v="-1"/>
    <x v="6"/>
    <x v="3"/>
  </r>
  <r>
    <n v="4460"/>
    <s v="Brian"/>
    <s v="Torres"/>
    <n v="26"/>
    <x v="0"/>
    <s v="Address_4460"/>
    <x v="24"/>
    <n v="19458799313"/>
    <s v="brian.torres@kag.com"/>
    <x v="1"/>
    <n v="6274.63"/>
    <s v="6/26/2009"/>
    <s v="3/19/2023"/>
    <n v="4460"/>
    <n v="45216"/>
    <x v="0"/>
    <n v="2253.06"/>
    <n v="4021.57"/>
    <x v="83"/>
    <n v="4460"/>
    <n v="22008.58"/>
    <x v="1"/>
    <n v="4.71"/>
    <n v="36"/>
    <s v="8/18/2022"/>
    <x v="1"/>
    <n v="4460"/>
    <x v="0"/>
    <n v="8622.68"/>
    <n v="2457.84"/>
    <n v="122.89"/>
    <s v="7/12/2023"/>
    <s v="11/25/2023"/>
    <n v="1241"/>
    <n v="4460"/>
    <s v="8/30/2023"/>
    <s v="Suggestion"/>
    <s v="Resolved"/>
    <s v="8/12/2023"/>
    <n v="1"/>
    <x v="8"/>
    <x v="4"/>
  </r>
  <r>
    <n v="4461"/>
    <s v="Kenneth"/>
    <s v="Garcia"/>
    <n v="27"/>
    <x v="1"/>
    <s v="Address_4461"/>
    <x v="7"/>
    <n v="19458799314"/>
    <s v="kenneth.garcia@kag.com"/>
    <x v="1"/>
    <n v="775.95"/>
    <s v="11/14/2013"/>
    <s v="11/15/2023"/>
    <n v="4461"/>
    <n v="45075"/>
    <x v="2"/>
    <n v="4725.46"/>
    <n v="5501.41"/>
    <x v="93"/>
    <n v="4461"/>
    <n v="38750.42"/>
    <x v="1"/>
    <n v="5"/>
    <n v="48"/>
    <s v="12/18/2020"/>
    <x v="0"/>
    <n v="4461"/>
    <x v="0"/>
    <n v="6615.91"/>
    <n v="3375.31"/>
    <n v="168.77"/>
    <s v="4/28/2023"/>
    <s v="10/17/2023"/>
    <n v="7403"/>
    <n v="4461"/>
    <s v="4/19/2023"/>
    <s v="Complaint"/>
    <s v="Resolved"/>
    <s v="11/14/2023"/>
    <n v="1"/>
    <x v="10"/>
    <x v="4"/>
  </r>
  <r>
    <n v="4462"/>
    <s v="Mark"/>
    <s v="Hall"/>
    <n v="66"/>
    <x v="2"/>
    <s v="Address_4462"/>
    <x v="2"/>
    <n v="19458799315"/>
    <s v="mark.hall@kag.com"/>
    <x v="0"/>
    <n v="5621.11"/>
    <s v="3/12/2018"/>
    <s v="1/20/2023"/>
    <n v="4462"/>
    <n v="45053"/>
    <x v="0"/>
    <n v="3647.1"/>
    <n v="1974.01"/>
    <x v="71"/>
    <n v="4462"/>
    <n v="44993.11"/>
    <x v="1"/>
    <n v="7.58"/>
    <n v="60"/>
    <s v="4/27/2022"/>
    <x v="1"/>
    <n v="4462"/>
    <x v="0"/>
    <n v="1741.48"/>
    <n v="1643.38"/>
    <n v="82.17"/>
    <s v="1/18/2023"/>
    <s v="10/29/2023"/>
    <n v="9630"/>
    <n v="4462"/>
    <s v="4/12/2023"/>
    <s v="Suggestion"/>
    <s v="Pending"/>
    <s v="1/19/2023"/>
    <n v="-1"/>
    <x v="10"/>
    <x v="3"/>
  </r>
  <r>
    <n v="4463"/>
    <s v="Patricia"/>
    <s v="King"/>
    <n v="27"/>
    <x v="2"/>
    <s v="Address_4463"/>
    <x v="24"/>
    <n v="19458799316"/>
    <s v="patricia.king@kag.com"/>
    <x v="1"/>
    <n v="5144.2700000000004"/>
    <s v="8/11/2006"/>
    <s v="1/16/2023"/>
    <n v="4463"/>
    <n v="45245"/>
    <x v="2"/>
    <n v="4426.21"/>
    <n v="718.06"/>
    <x v="44"/>
    <n v="4463"/>
    <n v="9945.1200000000008"/>
    <x v="2"/>
    <n v="5.95"/>
    <n v="60"/>
    <s v="10/20/2020"/>
    <x v="1"/>
    <n v="4463"/>
    <x v="0"/>
    <n v="4180.87"/>
    <n v="1766.83"/>
    <n v="88.34"/>
    <s v="3/13/2023"/>
    <s v="12/5/2023"/>
    <n v="2531"/>
    <n v="4463"/>
    <s v="4/18/2023"/>
    <s v="Complaint"/>
    <s v="Pending"/>
    <s v="11/22/2023"/>
    <n v="1"/>
    <x v="4"/>
    <x v="4"/>
  </r>
  <r>
    <n v="4464"/>
    <s v="Robert"/>
    <s v="Campbell"/>
    <n v="69"/>
    <x v="2"/>
    <s v="Address_4464"/>
    <x v="24"/>
    <n v="19458799317"/>
    <s v="robert.campbell@kag.com"/>
    <x v="1"/>
    <n v="669.88"/>
    <s v="12/23/2002"/>
    <s v="6/7/2023"/>
    <n v="4464"/>
    <n v="45224"/>
    <x v="2"/>
    <n v="4459.9399999999996"/>
    <n v="5129.82"/>
    <x v="71"/>
    <n v="4464"/>
    <n v="15518.33"/>
    <x v="2"/>
    <n v="3.59"/>
    <n v="24"/>
    <s v="2/8/2022"/>
    <x v="2"/>
    <n v="4464"/>
    <x v="0"/>
    <n v="2611.91"/>
    <n v="2956.96"/>
    <n v="147.85"/>
    <s v="4/24/2023"/>
    <s v="8/20/2023"/>
    <n v="5151"/>
    <n v="4464"/>
    <s v="11/24/2023"/>
    <s v="Suggestion"/>
    <s v="Pending"/>
    <s v="6/21/2023"/>
    <n v="1"/>
    <x v="8"/>
    <x v="3"/>
  </r>
  <r>
    <n v="4465"/>
    <s v="William"/>
    <s v="Anderson"/>
    <n v="62"/>
    <x v="1"/>
    <s v="Address_4465"/>
    <x v="11"/>
    <n v="19458799318"/>
    <s v="william.anderson@kag.com"/>
    <x v="0"/>
    <n v="3132.39"/>
    <s v="8/10/2010"/>
    <s v="4/15/2023"/>
    <n v="4465"/>
    <n v="44997"/>
    <x v="2"/>
    <n v="436.45"/>
    <n v="2695.94"/>
    <x v="33"/>
    <n v="4465"/>
    <n v="1211.9100000000001"/>
    <x v="0"/>
    <n v="7.92"/>
    <n v="48"/>
    <s v="6/15/2022"/>
    <x v="0"/>
    <n v="4465"/>
    <x v="2"/>
    <n v="1357.65"/>
    <n v="1570.47"/>
    <n v="78.52"/>
    <s v="6/17/2023"/>
    <s v="12/16/2023"/>
    <n v="5620"/>
    <n v="4465"/>
    <s v="4/6/2023"/>
    <s v="Praise"/>
    <s v="Pending"/>
    <s v="3/28/2023"/>
    <n v="1"/>
    <x v="11"/>
    <x v="3"/>
  </r>
  <r>
    <n v="4466"/>
    <s v="Charles"/>
    <s v="Hall"/>
    <n v="69"/>
    <x v="1"/>
    <s v="Address_4466"/>
    <x v="34"/>
    <n v="19458799319"/>
    <s v="charles.hall@kag.com"/>
    <x v="0"/>
    <n v="4180.5600000000004"/>
    <s v="8/26/2008"/>
    <s v="8/2/2023"/>
    <n v="4466"/>
    <n v="45011"/>
    <x v="1"/>
    <n v="4485.16"/>
    <n v="8665.7199999999993"/>
    <x v="17"/>
    <n v="4466"/>
    <n v="42972.01"/>
    <x v="0"/>
    <n v="9.1300000000000008"/>
    <n v="48"/>
    <s v="1/19/2020"/>
    <x v="0"/>
    <n v="4466"/>
    <x v="0"/>
    <n v="3799.61"/>
    <n v="1565.51"/>
    <n v="78.28"/>
    <s v="4/24/2023"/>
    <s v="8/6/2023"/>
    <n v="5696"/>
    <n v="4466"/>
    <s v="1/2/2023"/>
    <s v="Complaint"/>
    <s v="Resolved"/>
    <s v="9/1/2023"/>
    <n v="1"/>
    <x v="11"/>
    <x v="3"/>
  </r>
  <r>
    <n v="4467"/>
    <s v="Andrew"/>
    <s v="Sanchez"/>
    <n v="47"/>
    <x v="1"/>
    <s v="Address_4467"/>
    <x v="13"/>
    <n v="19458799320"/>
    <s v="andrew.sanchez@kag.com"/>
    <x v="1"/>
    <n v="1693.66"/>
    <s v="10/17/2017"/>
    <s v="12/23/2023"/>
    <n v="4467"/>
    <n v="45064"/>
    <x v="2"/>
    <n v="2453.0100000000002"/>
    <n v="4146.67"/>
    <x v="49"/>
    <n v="4467"/>
    <n v="47409.279999999999"/>
    <x v="2"/>
    <n v="7.46"/>
    <n v="60"/>
    <s v="2/3/2020"/>
    <x v="2"/>
    <n v="4467"/>
    <x v="1"/>
    <n v="8857.31"/>
    <n v="4006.54"/>
    <n v="200.33"/>
    <s v="11/24/2023"/>
    <s v="10/13/2023"/>
    <n v="8544"/>
    <n v="4467"/>
    <s v="6/13/2023"/>
    <s v="Complaint"/>
    <s v="Resolved"/>
    <s v="8/12/2023"/>
    <n v="1"/>
    <x v="10"/>
    <x v="1"/>
  </r>
  <r>
    <n v="4468"/>
    <s v="Barbara"/>
    <s v="Wilson"/>
    <n v="50"/>
    <x v="0"/>
    <s v="Address_4468"/>
    <x v="16"/>
    <n v="19458799321"/>
    <s v="barbara.wilson@kag.com"/>
    <x v="1"/>
    <n v="186.74"/>
    <s v="5/17/2007"/>
    <s v="3/15/2023"/>
    <n v="4468"/>
    <n v="45203"/>
    <x v="1"/>
    <n v="3188.81"/>
    <n v="3375.55"/>
    <x v="9"/>
    <n v="4468"/>
    <n v="14692.84"/>
    <x v="2"/>
    <n v="2.75"/>
    <n v="48"/>
    <s v="4/18/2021"/>
    <x v="0"/>
    <n v="4468"/>
    <x v="2"/>
    <n v="1606.29"/>
    <n v="168.49"/>
    <n v="8.42"/>
    <s v="1/27/2023"/>
    <s v="5/20/2023"/>
    <n v="1047"/>
    <n v="4468"/>
    <s v="1/10/2023"/>
    <s v="Complaint"/>
    <s v="Resolved"/>
    <s v="6/30/2023"/>
    <n v="1"/>
    <x v="8"/>
    <x v="1"/>
  </r>
  <r>
    <n v="4469"/>
    <s v="Sandra"/>
    <s v="Miller"/>
    <n v="19"/>
    <x v="1"/>
    <s v="Address_4469"/>
    <x v="12"/>
    <n v="19458799322"/>
    <s v="sandra.miller@kag.com"/>
    <x v="0"/>
    <n v="7594.08"/>
    <s v="12/13/2007"/>
    <s v="3/13/2023"/>
    <n v="4469"/>
    <n v="45039"/>
    <x v="0"/>
    <n v="1509.58"/>
    <n v="6084.5"/>
    <x v="67"/>
    <n v="4469"/>
    <n v="19843.2"/>
    <x v="1"/>
    <n v="8.1300000000000008"/>
    <n v="12"/>
    <s v="2/17/2022"/>
    <x v="1"/>
    <n v="4469"/>
    <x v="1"/>
    <n v="8895.7999999999993"/>
    <n v="128.72999999999999"/>
    <n v="6.44"/>
    <s v="5/11/2023"/>
    <s v="4/10/2023"/>
    <n v="8641"/>
    <n v="4469"/>
    <s v="10/8/2023"/>
    <s v="Suggestion"/>
    <s v="Pending"/>
    <s v="4/5/2023"/>
    <n v="1"/>
    <x v="1"/>
    <x v="2"/>
  </r>
  <r>
    <n v="4470"/>
    <s v="Christopher"/>
    <s v="Rivera"/>
    <n v="66"/>
    <x v="0"/>
    <s v="Address_4470"/>
    <x v="30"/>
    <n v="19458799323"/>
    <s v="christopher.rivera@kag.com"/>
    <x v="0"/>
    <n v="8531.18"/>
    <s v="7/26/2016"/>
    <s v="8/9/2023"/>
    <n v="4470"/>
    <n v="44989"/>
    <x v="2"/>
    <n v="3231.14"/>
    <n v="5300.04"/>
    <x v="68"/>
    <n v="4470"/>
    <n v="22018.87"/>
    <x v="1"/>
    <n v="9.9"/>
    <n v="12"/>
    <s v="11/19/2020"/>
    <x v="1"/>
    <n v="4470"/>
    <x v="0"/>
    <n v="2963.67"/>
    <n v="1473.43"/>
    <n v="73.67"/>
    <s v="5/12/2023"/>
    <s v="9/20/2023"/>
    <n v="240"/>
    <n v="4470"/>
    <s v="1/19/2023"/>
    <s v="Complaint"/>
    <s v="Resolved"/>
    <s v="12/24/2023"/>
    <n v="-1"/>
    <x v="11"/>
    <x v="3"/>
  </r>
  <r>
    <n v="4471"/>
    <s v="Brian"/>
    <s v="Walker"/>
    <n v="49"/>
    <x v="0"/>
    <s v="Address_4471"/>
    <x v="29"/>
    <n v="19458799324"/>
    <s v="brian.walker@kag.com"/>
    <x v="0"/>
    <n v="2368.11"/>
    <s v="9/20/2014"/>
    <s v="11/30/2023"/>
    <n v="4471"/>
    <n v="45015"/>
    <x v="0"/>
    <n v="145.12"/>
    <n v="2222.9899999999998"/>
    <x v="13"/>
    <n v="4471"/>
    <n v="21077.84"/>
    <x v="1"/>
    <n v="7.17"/>
    <n v="60"/>
    <s v="8/4/2022"/>
    <x v="0"/>
    <n v="4471"/>
    <x v="2"/>
    <n v="9597.93"/>
    <n v="3449.37"/>
    <n v="172.47"/>
    <s v="2/17/2023"/>
    <s v="11/18/2023"/>
    <n v="4445"/>
    <n v="4471"/>
    <s v="5/27/2023"/>
    <s v="Suggestion"/>
    <s v="Pending"/>
    <s v="6/17/2023"/>
    <n v="1"/>
    <x v="11"/>
    <x v="1"/>
  </r>
  <r>
    <n v="4472"/>
    <s v="John"/>
    <s v="White"/>
    <n v="62"/>
    <x v="2"/>
    <s v="Address_4472"/>
    <x v="13"/>
    <n v="19458799325"/>
    <s v="john.white@kag.com"/>
    <x v="1"/>
    <n v="137.62"/>
    <s v="8/8/2000"/>
    <s v="7/22/2023"/>
    <n v="4472"/>
    <n v="45003"/>
    <x v="0"/>
    <n v="1862.19"/>
    <n v="-1724.57"/>
    <x v="9"/>
    <n v="4472"/>
    <n v="20250.89"/>
    <x v="1"/>
    <n v="3.19"/>
    <n v="60"/>
    <s v="1/7/2022"/>
    <x v="0"/>
    <n v="4472"/>
    <x v="0"/>
    <n v="2977.12"/>
    <n v="1528.24"/>
    <n v="76.41"/>
    <s v="8/10/2023"/>
    <s v="5/29/2023"/>
    <n v="3576"/>
    <n v="4472"/>
    <s v="1/22/2023"/>
    <s v="Praise"/>
    <s v="Resolved"/>
    <s v="10/15/2023"/>
    <n v="1"/>
    <x v="11"/>
    <x v="3"/>
  </r>
  <r>
    <n v="4473"/>
    <s v="Timothy"/>
    <s v="Walker"/>
    <n v="34"/>
    <x v="2"/>
    <s v="Address_4473"/>
    <x v="11"/>
    <n v="19458799326"/>
    <s v="timothy.walker@kag.com"/>
    <x v="1"/>
    <n v="8910.3799999999992"/>
    <s v="7/26/2017"/>
    <s v="8/13/2023"/>
    <n v="4473"/>
    <n v="45045"/>
    <x v="2"/>
    <n v="3146.66"/>
    <n v="5763.72"/>
    <x v="18"/>
    <n v="4473"/>
    <n v="24317.86"/>
    <x v="0"/>
    <n v="1.05"/>
    <n v="12"/>
    <s v="11/19/2021"/>
    <x v="2"/>
    <n v="4473"/>
    <x v="1"/>
    <n v="8703.9599999999991"/>
    <n v="3146.07"/>
    <n v="157.30000000000001"/>
    <s v="12/17/2023"/>
    <s v="4/1/2023"/>
    <n v="9912"/>
    <n v="4473"/>
    <s v="8/28/2023"/>
    <s v="Suggestion"/>
    <s v="Pending"/>
    <s v="8/8/2023"/>
    <n v="1"/>
    <x v="1"/>
    <x v="4"/>
  </r>
  <r>
    <n v="4474"/>
    <s v="John"/>
    <s v="Lewis"/>
    <n v="45"/>
    <x v="1"/>
    <s v="Address_4474"/>
    <x v="28"/>
    <n v="19458799327"/>
    <s v="john.lewis@kag.com"/>
    <x v="0"/>
    <n v="1426.2"/>
    <s v="3/31/2008"/>
    <s v="12/28/2023"/>
    <n v="4474"/>
    <n v="45232"/>
    <x v="2"/>
    <n v="992.4"/>
    <n v="2418.6"/>
    <x v="86"/>
    <n v="4474"/>
    <n v="8535.4"/>
    <x v="0"/>
    <n v="4.47"/>
    <n v="48"/>
    <s v="2/19/2021"/>
    <x v="2"/>
    <n v="4474"/>
    <x v="1"/>
    <n v="9258.86"/>
    <n v="1431.36"/>
    <n v="71.569999999999993"/>
    <s v="3/28/2023"/>
    <s v="1/1/2023"/>
    <n v="8081"/>
    <n v="4474"/>
    <s v="3/25/2023"/>
    <s v="Complaint"/>
    <s v="Resolved"/>
    <s v="1/2/2023"/>
    <n v="1"/>
    <x v="4"/>
    <x v="0"/>
  </r>
  <r>
    <n v="4475"/>
    <s v="Sandra"/>
    <s v="Adams"/>
    <n v="62"/>
    <x v="0"/>
    <s v="Address_4475"/>
    <x v="32"/>
    <n v="19458799328"/>
    <s v="sandra.adams@kag.com"/>
    <x v="0"/>
    <n v="4091.97"/>
    <s v="8/27/2020"/>
    <s v="2/18/2023"/>
    <n v="4475"/>
    <n v="45209"/>
    <x v="1"/>
    <n v="3366.38"/>
    <n v="725.59"/>
    <x v="19"/>
    <n v="4475"/>
    <n v="3826.32"/>
    <x v="0"/>
    <n v="5.23"/>
    <n v="24"/>
    <s v="3/17/2020"/>
    <x v="1"/>
    <n v="4475"/>
    <x v="0"/>
    <n v="9298.9500000000007"/>
    <n v="153.29"/>
    <n v="7.66"/>
    <s v="11/26/2023"/>
    <s v="3/19/2023"/>
    <n v="5355"/>
    <n v="4475"/>
    <s v="4/9/2023"/>
    <s v="Complaint"/>
    <s v="Pending"/>
    <s v="4/6/2023"/>
    <n v="1"/>
    <x v="8"/>
    <x v="3"/>
  </r>
  <r>
    <n v="4476"/>
    <s v="Michelle"/>
    <s v="Young"/>
    <n v="34"/>
    <x v="0"/>
    <s v="Address_4476"/>
    <x v="18"/>
    <n v="19458799329"/>
    <s v="michelle.young@kag.com"/>
    <x v="0"/>
    <n v="3723.07"/>
    <s v="9/10/2014"/>
    <s v="4/11/2023"/>
    <n v="4476"/>
    <n v="45155"/>
    <x v="2"/>
    <n v="4146.12"/>
    <n v="7869.19"/>
    <x v="53"/>
    <n v="4476"/>
    <n v="36452.800000000003"/>
    <x v="2"/>
    <n v="9.19"/>
    <n v="24"/>
    <s v="8/20/2022"/>
    <x v="1"/>
    <n v="4476"/>
    <x v="0"/>
    <n v="2113.77"/>
    <n v="3636.7"/>
    <n v="181.84"/>
    <s v="12/9/2023"/>
    <s v="11/1/2023"/>
    <n v="5582"/>
    <n v="4476"/>
    <s v="7/30/2023"/>
    <s v="Praise"/>
    <s v="Resolved"/>
    <s v="7/18/2023"/>
    <n v="-1"/>
    <x v="5"/>
    <x v="4"/>
  </r>
  <r>
    <n v="4477"/>
    <s v="Robert"/>
    <s v="Taylor"/>
    <n v="68"/>
    <x v="0"/>
    <s v="Address_4477"/>
    <x v="6"/>
    <n v="19458799330"/>
    <s v="robert.taylor@kag.com"/>
    <x v="0"/>
    <n v="1726.19"/>
    <s v="1/14/2022"/>
    <s v="8/17/2023"/>
    <n v="4477"/>
    <n v="45062"/>
    <x v="1"/>
    <n v="196.31"/>
    <n v="1922.5"/>
    <x v="94"/>
    <n v="4477"/>
    <n v="42481.73"/>
    <x v="1"/>
    <n v="6.58"/>
    <n v="24"/>
    <s v="10/19/2021"/>
    <x v="1"/>
    <n v="4477"/>
    <x v="2"/>
    <n v="7039.75"/>
    <n v="2716.5"/>
    <n v="135.83000000000001"/>
    <s v="7/21/2023"/>
    <s v="7/13/2023"/>
    <n v="6178"/>
    <n v="4477"/>
    <s v="1/1/2023"/>
    <s v="Suggestion"/>
    <s v="Resolved"/>
    <s v="10/12/2023"/>
    <n v="1"/>
    <x v="10"/>
    <x v="3"/>
  </r>
  <r>
    <n v="4478"/>
    <s v="Charles"/>
    <s v="Wilson"/>
    <n v="31"/>
    <x v="2"/>
    <s v="Address_4478"/>
    <x v="22"/>
    <n v="19458799331"/>
    <s v="charles.wilson@kag.com"/>
    <x v="0"/>
    <n v="6028.22"/>
    <s v="7/30/2015"/>
    <s v="5/13/2023"/>
    <n v="4478"/>
    <n v="45049"/>
    <x v="1"/>
    <n v="3023.71"/>
    <n v="9051.93"/>
    <x v="29"/>
    <n v="4478"/>
    <n v="40699.449999999997"/>
    <x v="2"/>
    <n v="3.53"/>
    <n v="48"/>
    <s v="4/15/2022"/>
    <x v="2"/>
    <n v="4478"/>
    <x v="2"/>
    <n v="8410.44"/>
    <n v="3221.18"/>
    <n v="161.06"/>
    <s v="7/20/2023"/>
    <s v="12/9/2023"/>
    <n v="1485"/>
    <n v="4478"/>
    <s v="11/30/2023"/>
    <s v="Complaint"/>
    <s v="Resolved"/>
    <s v="2/24/2023"/>
    <n v="1"/>
    <x v="10"/>
    <x v="4"/>
  </r>
  <r>
    <n v="4479"/>
    <s v="Susan"/>
    <s v="Flores"/>
    <n v="69"/>
    <x v="2"/>
    <s v="Address_4479"/>
    <x v="24"/>
    <n v="19458799332"/>
    <s v="susan.flores@kag.com"/>
    <x v="1"/>
    <n v="9193.57"/>
    <s v="9/8/2011"/>
    <s v="12/27/2023"/>
    <n v="4479"/>
    <n v="45125"/>
    <x v="2"/>
    <n v="2907.33"/>
    <n v="12100.9"/>
    <x v="90"/>
    <n v="4479"/>
    <n v="31704.7"/>
    <x v="1"/>
    <n v="7.23"/>
    <n v="24"/>
    <s v="9/30/2021"/>
    <x v="2"/>
    <n v="4479"/>
    <x v="0"/>
    <n v="7623.45"/>
    <n v="886.43"/>
    <n v="44.32"/>
    <s v="12/23/2023"/>
    <s v="6/3/2023"/>
    <n v="4212"/>
    <n v="4479"/>
    <s v="9/6/2023"/>
    <s v="Suggestion"/>
    <s v="Pending"/>
    <s v="5/13/2023"/>
    <n v="1"/>
    <x v="2"/>
    <x v="3"/>
  </r>
  <r>
    <n v="4480"/>
    <s v="Patricia"/>
    <s v="Scott"/>
    <n v="27"/>
    <x v="2"/>
    <s v="Address_4480"/>
    <x v="32"/>
    <n v="19458799333"/>
    <s v="patricia.scott@kag.com"/>
    <x v="1"/>
    <n v="5185.8599999999997"/>
    <s v="11/30/2014"/>
    <s v="10/26/2023"/>
    <n v="4480"/>
    <n v="44956"/>
    <x v="2"/>
    <n v="3912.6"/>
    <n v="9098.4599999999991"/>
    <x v="32"/>
    <n v="4480"/>
    <n v="48471.75"/>
    <x v="2"/>
    <n v="1.83"/>
    <n v="12"/>
    <s v="9/14/2022"/>
    <x v="0"/>
    <n v="4480"/>
    <x v="2"/>
    <n v="5261.36"/>
    <n v="3087.25"/>
    <n v="154.36000000000001"/>
    <s v="2/10/2023"/>
    <s v="7/26/2023"/>
    <n v="1857"/>
    <n v="4480"/>
    <s v="12/1/2023"/>
    <s v="Complaint"/>
    <s v="Resolved"/>
    <s v="12/15/2023"/>
    <n v="1"/>
    <x v="3"/>
    <x v="4"/>
  </r>
  <r>
    <n v="4481"/>
    <s v="Daniel"/>
    <s v="Mitchell"/>
    <n v="51"/>
    <x v="2"/>
    <s v="Address_4481"/>
    <x v="35"/>
    <n v="19458799334"/>
    <s v="daniel.mitchell@kag.com"/>
    <x v="0"/>
    <n v="9731.83"/>
    <s v="7/20/2011"/>
    <s v="2/16/2023"/>
    <n v="4481"/>
    <n v="44944"/>
    <x v="2"/>
    <n v="3490.57"/>
    <n v="6241.26"/>
    <x v="15"/>
    <n v="4481"/>
    <n v="1075.6099999999999"/>
    <x v="1"/>
    <n v="2.92"/>
    <n v="48"/>
    <s v="5/13/2020"/>
    <x v="2"/>
    <n v="4481"/>
    <x v="2"/>
    <n v="9472.24"/>
    <n v="4045.49"/>
    <n v="202.27"/>
    <s v="6/18/2023"/>
    <s v="2/21/2023"/>
    <n v="7169"/>
    <n v="4481"/>
    <s v="4/23/2023"/>
    <s v="Complaint"/>
    <s v="Pending"/>
    <s v="8/17/2023"/>
    <n v="1"/>
    <x v="3"/>
    <x v="1"/>
  </r>
  <r>
    <n v="4482"/>
    <s v="Carol"/>
    <s v="White"/>
    <n v="31"/>
    <x v="2"/>
    <s v="Address_4482"/>
    <x v="15"/>
    <n v="19458799335"/>
    <s v="carol.white@kag.com"/>
    <x v="0"/>
    <n v="1988.64"/>
    <s v="9/27/2001"/>
    <s v="7/6/2023"/>
    <n v="4482"/>
    <n v="44949"/>
    <x v="1"/>
    <n v="2278.5500000000002"/>
    <n v="-289.91000000000003"/>
    <x v="35"/>
    <n v="4482"/>
    <n v="16657.57"/>
    <x v="2"/>
    <n v="7.7"/>
    <n v="12"/>
    <s v="1/30/2022"/>
    <x v="1"/>
    <n v="4482"/>
    <x v="2"/>
    <n v="2618.38"/>
    <n v="701.95"/>
    <n v="35.1"/>
    <s v="1/8/2023"/>
    <s v="6/16/2023"/>
    <n v="3049"/>
    <n v="4482"/>
    <s v="3/16/2023"/>
    <s v="Suggestion"/>
    <s v="Resolved"/>
    <s v="1/2/2023"/>
    <n v="1"/>
    <x v="3"/>
    <x v="4"/>
  </r>
  <r>
    <n v="4483"/>
    <s v="Sarah"/>
    <s v="Hall"/>
    <n v="34"/>
    <x v="2"/>
    <s v="Address_4483"/>
    <x v="9"/>
    <n v="19458799336"/>
    <s v="sarah.hall@kag.com"/>
    <x v="0"/>
    <n v="8500.17"/>
    <s v="6/30/2007"/>
    <s v="7/16/2023"/>
    <n v="4483"/>
    <n v="44964"/>
    <x v="1"/>
    <n v="1779.06"/>
    <n v="6721.11"/>
    <x v="93"/>
    <n v="4483"/>
    <n v="16190.79"/>
    <x v="0"/>
    <n v="3.68"/>
    <n v="48"/>
    <s v="8/23/2020"/>
    <x v="1"/>
    <n v="4483"/>
    <x v="1"/>
    <n v="8898.2999999999993"/>
    <n v="1415.08"/>
    <n v="70.75"/>
    <s v="10/21/2023"/>
    <s v="8/28/2023"/>
    <n v="9839"/>
    <n v="4483"/>
    <s v="11/12/2023"/>
    <s v="Complaint"/>
    <s v="Resolved"/>
    <s v="9/3/2023"/>
    <n v="1"/>
    <x v="9"/>
    <x v="4"/>
  </r>
  <r>
    <n v="4484"/>
    <s v="Joseph"/>
    <s v="Clark"/>
    <n v="54"/>
    <x v="1"/>
    <s v="Address_4484"/>
    <x v="35"/>
    <n v="19458799337"/>
    <s v="joseph.clark@kag.com"/>
    <x v="1"/>
    <n v="2643.39"/>
    <s v="8/25/2014"/>
    <s v="9/12/2023"/>
    <n v="4484"/>
    <n v="45163"/>
    <x v="1"/>
    <n v="4928.3900000000003"/>
    <n v="-2285"/>
    <x v="79"/>
    <n v="4484"/>
    <n v="18133.97"/>
    <x v="2"/>
    <n v="1.28"/>
    <n v="24"/>
    <s v="6/20/2020"/>
    <x v="2"/>
    <n v="4484"/>
    <x v="1"/>
    <n v="3169.89"/>
    <n v="3958.71"/>
    <n v="197.94"/>
    <s v="1/18/2023"/>
    <s v="11/20/2023"/>
    <n v="7818"/>
    <n v="4484"/>
    <s v="2/26/2023"/>
    <s v="Praise"/>
    <s v="Resolved"/>
    <s v="5/4/2023"/>
    <n v="1"/>
    <x v="5"/>
    <x v="1"/>
  </r>
  <r>
    <n v="4485"/>
    <s v="Stephanie"/>
    <s v="Harris"/>
    <n v="39"/>
    <x v="1"/>
    <s v="Address_4485"/>
    <x v="24"/>
    <n v="19458799338"/>
    <s v="stephanie.harris@kag.com"/>
    <x v="0"/>
    <n v="2580.36"/>
    <s v="5/20/2007"/>
    <s v="1/19/2023"/>
    <n v="4485"/>
    <n v="45174"/>
    <x v="1"/>
    <n v="2513.87"/>
    <n v="5094.2299999999996"/>
    <x v="76"/>
    <n v="4485"/>
    <n v="40199.49"/>
    <x v="2"/>
    <n v="5.47"/>
    <n v="24"/>
    <s v="6/23/2021"/>
    <x v="1"/>
    <n v="4485"/>
    <x v="0"/>
    <n v="5054.87"/>
    <n v="3218.87"/>
    <n v="160.94"/>
    <s v="1/1/2023"/>
    <s v="8/10/2023"/>
    <n v="3516"/>
    <n v="4485"/>
    <s v="1/23/2023"/>
    <s v="Suggestion"/>
    <s v="Resolved"/>
    <s v="2/11/2023"/>
    <n v="1"/>
    <x v="6"/>
    <x v="0"/>
  </r>
  <r>
    <n v="4486"/>
    <s v="Brian"/>
    <s v="Young"/>
    <n v="35"/>
    <x v="1"/>
    <s v="Address_4486"/>
    <x v="10"/>
    <n v="19458799339"/>
    <s v="brian.young@kag.com"/>
    <x v="1"/>
    <n v="1265.1500000000001"/>
    <s v="7/14/2004"/>
    <s v="11/8/2023"/>
    <n v="4486"/>
    <n v="45287"/>
    <x v="1"/>
    <n v="2045.57"/>
    <n v="3310.72"/>
    <x v="48"/>
    <n v="4486"/>
    <n v="18223.330000000002"/>
    <x v="2"/>
    <n v="6.92"/>
    <n v="60"/>
    <s v="10/10/2021"/>
    <x v="0"/>
    <n v="4486"/>
    <x v="2"/>
    <n v="5162.87"/>
    <n v="941.14"/>
    <n v="47.06"/>
    <s v="11/9/2023"/>
    <s v="8/27/2023"/>
    <n v="9554"/>
    <n v="4486"/>
    <s v="2/4/2023"/>
    <s v="Praise"/>
    <s v="Pending"/>
    <s v="5/29/2023"/>
    <n v="1"/>
    <x v="0"/>
    <x v="4"/>
  </r>
  <r>
    <n v="4487"/>
    <s v="Mark"/>
    <s v="Moore"/>
    <n v="52"/>
    <x v="1"/>
    <s v="Address_4487"/>
    <x v="14"/>
    <n v="19458799340"/>
    <s v="mark.moore@kag.com"/>
    <x v="1"/>
    <n v="8649.9699999999993"/>
    <s v="3/12/2009"/>
    <s v="6/3/2023"/>
    <n v="4487"/>
    <n v="44956"/>
    <x v="2"/>
    <n v="4965.08"/>
    <n v="13615.05"/>
    <x v="14"/>
    <n v="4487"/>
    <n v="26827.1"/>
    <x v="2"/>
    <n v="8.1"/>
    <n v="36"/>
    <s v="8/20/2022"/>
    <x v="1"/>
    <n v="4487"/>
    <x v="0"/>
    <n v="3604.75"/>
    <n v="1359.36"/>
    <n v="67.97"/>
    <s v="7/31/2023"/>
    <s v="11/13/2023"/>
    <n v="6909"/>
    <n v="4487"/>
    <s v="3/6/2023"/>
    <s v="Praise"/>
    <s v="Resolved"/>
    <s v="9/25/2023"/>
    <n v="1"/>
    <x v="3"/>
    <x v="1"/>
  </r>
  <r>
    <n v="4488"/>
    <s v="Linda"/>
    <s v="Rivera"/>
    <n v="65"/>
    <x v="0"/>
    <s v="Address_4488"/>
    <x v="15"/>
    <n v="19458799341"/>
    <s v="linda.rivera@kag.com"/>
    <x v="0"/>
    <n v="7278.08"/>
    <s v="9/12/2017"/>
    <s v="7/13/2023"/>
    <n v="4488"/>
    <n v="45045"/>
    <x v="1"/>
    <n v="910.71"/>
    <n v="8188.79"/>
    <x v="91"/>
    <n v="4488"/>
    <n v="31083.05"/>
    <x v="2"/>
    <n v="3.75"/>
    <n v="12"/>
    <s v="3/31/2022"/>
    <x v="0"/>
    <n v="4488"/>
    <x v="1"/>
    <n v="3557.06"/>
    <n v="4526.18"/>
    <n v="226.31"/>
    <s v="5/24/2023"/>
    <s v="1/10/2023"/>
    <n v="8128"/>
    <n v="4488"/>
    <s v="4/25/2023"/>
    <s v="Suggestion"/>
    <s v="Pending"/>
    <s v="10/9/2023"/>
    <n v="1"/>
    <x v="1"/>
    <x v="3"/>
  </r>
  <r>
    <n v="4489"/>
    <s v="Kenneth"/>
    <s v="Moore"/>
    <n v="68"/>
    <x v="2"/>
    <s v="Address_4489"/>
    <x v="18"/>
    <n v="19458799342"/>
    <s v="kenneth.moore@kag.com"/>
    <x v="0"/>
    <n v="3482.4"/>
    <s v="3/11/2005"/>
    <s v="4/2/2023"/>
    <n v="4489"/>
    <n v="45212"/>
    <x v="2"/>
    <n v="938.81"/>
    <n v="2543.59"/>
    <x v="96"/>
    <n v="4489"/>
    <n v="42423.78"/>
    <x v="0"/>
    <n v="4.82"/>
    <n v="24"/>
    <s v="8/12/2020"/>
    <x v="1"/>
    <n v="4489"/>
    <x v="2"/>
    <n v="4362.03"/>
    <n v="1889.19"/>
    <n v="94.46"/>
    <s v="1/2/2023"/>
    <s v="9/6/2023"/>
    <n v="2586"/>
    <n v="4489"/>
    <s v="2/24/2023"/>
    <s v="Complaint"/>
    <s v="Pending"/>
    <s v="5/13/2023"/>
    <n v="1"/>
    <x v="8"/>
    <x v="3"/>
  </r>
  <r>
    <n v="4490"/>
    <s v="Deborah"/>
    <s v="Torres"/>
    <n v="35"/>
    <x v="2"/>
    <s v="Address_4490"/>
    <x v="15"/>
    <n v="19458799343"/>
    <s v="deborah.torres@kag.com"/>
    <x v="0"/>
    <n v="3559.23"/>
    <s v="10/9/2005"/>
    <s v="5/11/2023"/>
    <n v="4490"/>
    <n v="45000"/>
    <x v="1"/>
    <n v="4882.6000000000004"/>
    <n v="8441.83"/>
    <x v="87"/>
    <n v="4490"/>
    <n v="31177.22"/>
    <x v="0"/>
    <n v="6.01"/>
    <n v="48"/>
    <s v="1/19/2020"/>
    <x v="2"/>
    <n v="4490"/>
    <x v="2"/>
    <n v="1116.48"/>
    <n v="464.43"/>
    <n v="23.22"/>
    <s v="11/10/2023"/>
    <s v="12/8/2023"/>
    <n v="7100"/>
    <n v="4490"/>
    <s v="6/11/2023"/>
    <s v="Praise"/>
    <s v="Resolved"/>
    <s v="7/15/2023"/>
    <n v="1"/>
    <x v="11"/>
    <x v="4"/>
  </r>
  <r>
    <n v="4491"/>
    <s v="Christopher"/>
    <s v="Sanchez"/>
    <n v="69"/>
    <x v="1"/>
    <s v="Address_4491"/>
    <x v="22"/>
    <n v="19458799344"/>
    <s v="christopher.sanchez@kag.com"/>
    <x v="0"/>
    <n v="8463.4699999999993"/>
    <s v="5/5/2000"/>
    <s v="12/1/2023"/>
    <n v="4491"/>
    <n v="44997"/>
    <x v="1"/>
    <n v="3291.87"/>
    <n v="11755.34"/>
    <x v="72"/>
    <n v="4491"/>
    <n v="19684.02"/>
    <x v="0"/>
    <n v="1.67"/>
    <n v="60"/>
    <s v="5/10/2020"/>
    <x v="0"/>
    <n v="4491"/>
    <x v="1"/>
    <n v="3177.62"/>
    <n v="3316.66"/>
    <n v="165.83"/>
    <s v="10/8/2023"/>
    <s v="8/19/2023"/>
    <n v="5840"/>
    <n v="4491"/>
    <s v="2/19/2023"/>
    <s v="Praise"/>
    <s v="Pending"/>
    <s v="2/10/2023"/>
    <n v="1"/>
    <x v="11"/>
    <x v="3"/>
  </r>
  <r>
    <n v="4492"/>
    <s v="Deborah"/>
    <s v="Rodriguez"/>
    <n v="47"/>
    <x v="0"/>
    <s v="Address_4492"/>
    <x v="31"/>
    <n v="19458799345"/>
    <s v="deborah.rodriguez@kag.com"/>
    <x v="0"/>
    <n v="9283.06"/>
    <s v="5/3/2010"/>
    <s v="2/19/2023"/>
    <n v="4492"/>
    <n v="45199"/>
    <x v="2"/>
    <n v="2603.5"/>
    <n v="11886.56"/>
    <x v="73"/>
    <n v="4492"/>
    <n v="35042.370000000003"/>
    <x v="1"/>
    <n v="2.78"/>
    <n v="12"/>
    <s v="2/12/2022"/>
    <x v="0"/>
    <n v="4492"/>
    <x v="2"/>
    <n v="9561.08"/>
    <n v="2007.94"/>
    <n v="100.4"/>
    <s v="12/28/2023"/>
    <s v="9/11/2023"/>
    <n v="562"/>
    <n v="4492"/>
    <s v="10/20/2023"/>
    <s v="Complaint"/>
    <s v="Pending"/>
    <s v="9/25/2023"/>
    <n v="1"/>
    <x v="6"/>
    <x v="1"/>
  </r>
  <r>
    <n v="4493"/>
    <s v="Joshua"/>
    <s v="Wright"/>
    <n v="54"/>
    <x v="1"/>
    <s v="Address_4493"/>
    <x v="23"/>
    <n v="19458799346"/>
    <s v="joshua.wright@kag.com"/>
    <x v="1"/>
    <n v="6064.02"/>
    <s v="9/27/2011"/>
    <s v="8/14/2023"/>
    <n v="4493"/>
    <n v="45251"/>
    <x v="0"/>
    <n v="348.2"/>
    <n v="5715.82"/>
    <x v="53"/>
    <n v="4493"/>
    <n v="26261.24"/>
    <x v="2"/>
    <n v="4.32"/>
    <n v="24"/>
    <s v="4/11/2020"/>
    <x v="2"/>
    <n v="4493"/>
    <x v="2"/>
    <n v="7472.14"/>
    <n v="3657.05"/>
    <n v="182.85"/>
    <s v="12/6/2023"/>
    <s v="9/8/2023"/>
    <n v="8056"/>
    <n v="4493"/>
    <s v="8/28/2023"/>
    <s v="Complaint"/>
    <s v="Pending"/>
    <s v="3/5/2023"/>
    <n v="1"/>
    <x v="4"/>
    <x v="1"/>
  </r>
  <r>
    <n v="4494"/>
    <s v="Melissa"/>
    <s v="Davis"/>
    <n v="57"/>
    <x v="2"/>
    <s v="Address_4494"/>
    <x v="25"/>
    <n v="19458799347"/>
    <s v="melissa.davis@kag.com"/>
    <x v="1"/>
    <n v="4127.71"/>
    <s v="2/18/2006"/>
    <s v="9/23/2023"/>
    <n v="4494"/>
    <n v="45288"/>
    <x v="0"/>
    <n v="1785.75"/>
    <n v="2341.96"/>
    <x v="91"/>
    <n v="4494"/>
    <n v="26891.71"/>
    <x v="1"/>
    <n v="3.4"/>
    <n v="60"/>
    <s v="4/21/2021"/>
    <x v="0"/>
    <n v="4494"/>
    <x v="0"/>
    <n v="5002.07"/>
    <n v="563.63"/>
    <n v="28.18"/>
    <s v="5/1/2023"/>
    <s v="11/3/2023"/>
    <n v="6189"/>
    <n v="4494"/>
    <s v="9/23/2023"/>
    <s v="Praise"/>
    <s v="Pending"/>
    <s v="2/20/2023"/>
    <n v="1"/>
    <x v="0"/>
    <x v="1"/>
  </r>
  <r>
    <n v="4495"/>
    <s v="Betty"/>
    <s v="Martin"/>
    <n v="23"/>
    <x v="1"/>
    <s v="Address_4495"/>
    <x v="39"/>
    <n v="19458799348"/>
    <s v="betty.martin@kag.com"/>
    <x v="0"/>
    <n v="626.12"/>
    <s v="8/11/2001"/>
    <s v="7/3/2023"/>
    <n v="4495"/>
    <n v="45139"/>
    <x v="1"/>
    <n v="2172.34"/>
    <n v="2798.46"/>
    <x v="68"/>
    <n v="4495"/>
    <n v="17422.47"/>
    <x v="1"/>
    <n v="5.19"/>
    <n v="24"/>
    <s v="5/31/2022"/>
    <x v="1"/>
    <n v="4495"/>
    <x v="0"/>
    <n v="1008.81"/>
    <n v="1537.03"/>
    <n v="76.849999999999994"/>
    <s v="4/10/2023"/>
    <s v="6/20/2023"/>
    <n v="2061"/>
    <n v="4495"/>
    <s v="10/27/2023"/>
    <s v="Suggestion"/>
    <s v="Pending"/>
    <s v="12/19/2023"/>
    <n v="1"/>
    <x v="5"/>
    <x v="2"/>
  </r>
  <r>
    <n v="4496"/>
    <s v="Melissa"/>
    <s v="Adams"/>
    <n v="32"/>
    <x v="0"/>
    <s v="Address_4496"/>
    <x v="28"/>
    <n v="19458799349"/>
    <s v="melissa.adams@kag.com"/>
    <x v="0"/>
    <n v="1352.99"/>
    <s v="6/21/2008"/>
    <s v="12/20/2023"/>
    <n v="4496"/>
    <n v="45261"/>
    <x v="2"/>
    <n v="2561.91"/>
    <n v="-1208.92"/>
    <x v="0"/>
    <n v="4496"/>
    <n v="1078.77"/>
    <x v="1"/>
    <n v="6.86"/>
    <n v="24"/>
    <s v="11/23/2022"/>
    <x v="0"/>
    <n v="4496"/>
    <x v="1"/>
    <n v="7372.86"/>
    <n v="1963.61"/>
    <n v="98.18"/>
    <s v="5/24/2023"/>
    <s v="11/29/2023"/>
    <n v="3961"/>
    <n v="4496"/>
    <s v="2/9/2023"/>
    <s v="Suggestion"/>
    <s v="Pending"/>
    <s v="7/16/2023"/>
    <n v="1"/>
    <x v="0"/>
    <x v="4"/>
  </r>
  <r>
    <n v="4497"/>
    <s v="Anthony"/>
    <s v="Perez"/>
    <n v="52"/>
    <x v="2"/>
    <s v="Address_4497"/>
    <x v="10"/>
    <n v="19458799350"/>
    <s v="anthony.perez@kag.com"/>
    <x v="0"/>
    <n v="1503.7"/>
    <s v="11/13/2017"/>
    <s v="1/16/2023"/>
    <n v="4497"/>
    <n v="45067"/>
    <x v="0"/>
    <n v="2188.4699999999998"/>
    <n v="3692.17"/>
    <x v="66"/>
    <n v="4497"/>
    <n v="18436.5"/>
    <x v="0"/>
    <n v="5.86"/>
    <n v="24"/>
    <s v="9/21/2020"/>
    <x v="0"/>
    <n v="4497"/>
    <x v="0"/>
    <n v="5436.29"/>
    <n v="2873.34"/>
    <n v="143.66999999999999"/>
    <s v="9/8/2023"/>
    <s v="10/22/2023"/>
    <n v="8946"/>
    <n v="4497"/>
    <s v="8/25/2023"/>
    <s v="Complaint"/>
    <s v="Pending"/>
    <s v="8/17/2023"/>
    <n v="1"/>
    <x v="10"/>
    <x v="1"/>
  </r>
  <r>
    <n v="4498"/>
    <s v="Patricia"/>
    <s v="Jackson"/>
    <n v="43"/>
    <x v="0"/>
    <s v="Address_4498"/>
    <x v="12"/>
    <n v="19458799351"/>
    <s v="patricia.jackson@kag.com"/>
    <x v="0"/>
    <n v="2840.35"/>
    <s v="11/1/2008"/>
    <s v="10/20/2023"/>
    <n v="4498"/>
    <n v="45164"/>
    <x v="0"/>
    <n v="2196.16"/>
    <n v="644.19000000000005"/>
    <x v="92"/>
    <n v="4498"/>
    <n v="15833.18"/>
    <x v="2"/>
    <n v="7.97"/>
    <n v="60"/>
    <s v="11/25/2021"/>
    <x v="1"/>
    <n v="4498"/>
    <x v="0"/>
    <n v="6906.64"/>
    <n v="925.09"/>
    <n v="46.25"/>
    <s v="11/19/2023"/>
    <s v="4/4/2023"/>
    <n v="4185"/>
    <n v="4498"/>
    <s v="3/17/2023"/>
    <s v="Suggestion"/>
    <s v="Pending"/>
    <s v="6/7/2023"/>
    <n v="1"/>
    <x v="5"/>
    <x v="0"/>
  </r>
  <r>
    <n v="4499"/>
    <s v="Joseph"/>
    <s v="Robinson"/>
    <n v="58"/>
    <x v="1"/>
    <s v="Address_4499"/>
    <x v="10"/>
    <n v="19458799352"/>
    <s v="joseph.robinson@kag.com"/>
    <x v="0"/>
    <n v="2644.62"/>
    <s v="8/30/2004"/>
    <s v="4/10/2023"/>
    <n v="4499"/>
    <n v="44933"/>
    <x v="2"/>
    <n v="4974.2299999999996"/>
    <n v="7618.85"/>
    <x v="92"/>
    <n v="4499"/>
    <n v="5916.61"/>
    <x v="0"/>
    <n v="6.64"/>
    <n v="36"/>
    <s v="2/20/2021"/>
    <x v="0"/>
    <n v="4499"/>
    <x v="2"/>
    <n v="4548.96"/>
    <n v="1609.35"/>
    <n v="80.47"/>
    <s v="7/3/2023"/>
    <s v="1/13/2023"/>
    <n v="9687"/>
    <n v="4499"/>
    <s v="7/11/2023"/>
    <s v="Complaint"/>
    <s v="Resolved"/>
    <s v="1/27/2023"/>
    <n v="1"/>
    <x v="3"/>
    <x v="1"/>
  </r>
  <r>
    <n v="4500"/>
    <s v="Andrew"/>
    <s v="Ramirez"/>
    <n v="44"/>
    <x v="2"/>
    <s v="Address_4500"/>
    <x v="10"/>
    <n v="19458799353"/>
    <s v="andrew.ramirez@kag.com"/>
    <x v="1"/>
    <n v="5474.53"/>
    <s v="9/30/2018"/>
    <s v="10/5/2023"/>
    <n v="4500"/>
    <n v="45142"/>
    <x v="0"/>
    <n v="4870.21"/>
    <n v="10344.74"/>
    <x v="62"/>
    <n v="4500"/>
    <n v="10733.17"/>
    <x v="1"/>
    <n v="3.63"/>
    <n v="24"/>
    <s v="8/26/2022"/>
    <x v="0"/>
    <n v="4500"/>
    <x v="0"/>
    <n v="1007"/>
    <n v="3829.26"/>
    <n v="191.46"/>
    <s v="3/1/2023"/>
    <s v="9/8/2023"/>
    <n v="682"/>
    <n v="4500"/>
    <s v="7/8/2023"/>
    <s v="Complaint"/>
    <s v="Resolved"/>
    <s v="4/4/2023"/>
    <n v="1"/>
    <x v="5"/>
    <x v="0"/>
  </r>
  <r>
    <n v="4501"/>
    <s v="Paul"/>
    <s v="Wright"/>
    <n v="47"/>
    <x v="0"/>
    <s v="Address_4501"/>
    <x v="14"/>
    <n v="19458799354"/>
    <s v="paul.wright@kag.com"/>
    <x v="1"/>
    <n v="9446.59"/>
    <s v="1/8/2017"/>
    <s v="10/15/2023"/>
    <n v="4501"/>
    <n v="44994"/>
    <x v="1"/>
    <n v="440.13"/>
    <n v="9886.7199999999993"/>
    <x v="61"/>
    <n v="4501"/>
    <n v="49063.61"/>
    <x v="2"/>
    <n v="2.08"/>
    <n v="12"/>
    <s v="10/26/2022"/>
    <x v="2"/>
    <n v="4501"/>
    <x v="0"/>
    <n v="6252.76"/>
    <n v="943.73"/>
    <n v="47.19"/>
    <s v="8/22/2023"/>
    <s v="2/11/2023"/>
    <n v="9024"/>
    <n v="4501"/>
    <s v="2/3/2023"/>
    <s v="Praise"/>
    <s v="Resolved"/>
    <s v="10/29/2023"/>
    <n v="1"/>
    <x v="11"/>
    <x v="1"/>
  </r>
  <r>
    <n v="4502"/>
    <s v="James"/>
    <s v="Nelson"/>
    <n v="28"/>
    <x v="0"/>
    <s v="Address_4502"/>
    <x v="8"/>
    <n v="19458799355"/>
    <s v="james.nelson@kag.com"/>
    <x v="1"/>
    <n v="8630.44"/>
    <s v="1/8/2022"/>
    <s v="3/22/2023"/>
    <n v="4502"/>
    <n v="45242"/>
    <x v="1"/>
    <n v="851.43"/>
    <n v="7779.01"/>
    <x v="91"/>
    <n v="4502"/>
    <n v="14711.03"/>
    <x v="1"/>
    <n v="6.76"/>
    <n v="60"/>
    <s v="10/10/2021"/>
    <x v="1"/>
    <n v="4502"/>
    <x v="2"/>
    <n v="8095.06"/>
    <n v="1900.02"/>
    <n v="95"/>
    <s v="7/5/2023"/>
    <s v="10/9/2023"/>
    <n v="6548"/>
    <n v="4502"/>
    <s v="4/9/2023"/>
    <s v="Praise"/>
    <s v="Resolved"/>
    <s v="7/24/2023"/>
    <n v="1"/>
    <x v="4"/>
    <x v="4"/>
  </r>
  <r>
    <n v="4503"/>
    <s v="Michael"/>
    <s v="Hernandez"/>
    <n v="69"/>
    <x v="0"/>
    <s v="Address_4503"/>
    <x v="36"/>
    <n v="19458799356"/>
    <s v="michael.hernandez@kag.com"/>
    <x v="1"/>
    <n v="5140.71"/>
    <s v="2/14/2004"/>
    <s v="11/25/2023"/>
    <n v="4503"/>
    <n v="45031"/>
    <x v="1"/>
    <n v="4708.63"/>
    <n v="9849.34"/>
    <x v="39"/>
    <n v="4503"/>
    <n v="26389.74"/>
    <x v="1"/>
    <n v="2.91"/>
    <n v="24"/>
    <s v="2/16/2022"/>
    <x v="0"/>
    <n v="4503"/>
    <x v="0"/>
    <n v="2949.66"/>
    <n v="1957.65"/>
    <n v="97.88"/>
    <s v="3/26/2023"/>
    <s v="2/28/2023"/>
    <n v="217"/>
    <n v="4503"/>
    <s v="2/5/2023"/>
    <s v="Complaint"/>
    <s v="Pending"/>
    <s v="1/25/2023"/>
    <n v="1"/>
    <x v="1"/>
    <x v="3"/>
  </r>
  <r>
    <n v="4504"/>
    <s v="Timothy"/>
    <s v="Walker"/>
    <n v="41"/>
    <x v="2"/>
    <s v="Address_4504"/>
    <x v="5"/>
    <n v="19458799357"/>
    <s v="timothy.walker@kag.com"/>
    <x v="0"/>
    <n v="271.25"/>
    <s v="4/3/2019"/>
    <s v="9/9/2023"/>
    <n v="4504"/>
    <n v="44961"/>
    <x v="0"/>
    <n v="1601.8"/>
    <n v="1873.05"/>
    <x v="59"/>
    <n v="4504"/>
    <n v="27917.3"/>
    <x v="0"/>
    <n v="3.87"/>
    <n v="60"/>
    <s v="2/20/2022"/>
    <x v="0"/>
    <n v="4504"/>
    <x v="0"/>
    <n v="6964.3"/>
    <n v="1038.8800000000001"/>
    <n v="51.94"/>
    <s v="5/13/2023"/>
    <s v="6/8/2023"/>
    <n v="1693"/>
    <n v="4504"/>
    <s v="2/4/2023"/>
    <s v="Complaint"/>
    <s v="Resolved"/>
    <s v="9/2/2023"/>
    <n v="1"/>
    <x v="9"/>
    <x v="0"/>
  </r>
  <r>
    <n v="4505"/>
    <s v="Nancy"/>
    <s v="Carter"/>
    <n v="31"/>
    <x v="2"/>
    <s v="Address_4505"/>
    <x v="0"/>
    <n v="19458799358"/>
    <s v="nancy.carter@kag.com"/>
    <x v="0"/>
    <n v="777.15"/>
    <s v="2/22/2006"/>
    <s v="6/29/2023"/>
    <n v="4505"/>
    <n v="44955"/>
    <x v="2"/>
    <n v="3061.58"/>
    <n v="-2284.4299999999998"/>
    <x v="0"/>
    <n v="4505"/>
    <n v="28441.47"/>
    <x v="0"/>
    <n v="8.16"/>
    <n v="12"/>
    <s v="2/23/2022"/>
    <x v="1"/>
    <n v="4505"/>
    <x v="1"/>
    <n v="4163.62"/>
    <n v="4363.12"/>
    <n v="218.16"/>
    <s v="9/12/2023"/>
    <s v="12/25/2023"/>
    <n v="1272"/>
    <n v="4505"/>
    <s v="7/16/2023"/>
    <s v="Suggestion"/>
    <s v="Pending"/>
    <s v="4/21/2023"/>
    <n v="1"/>
    <x v="3"/>
    <x v="4"/>
  </r>
  <r>
    <n v="4506"/>
    <s v="Anthony"/>
    <s v="Mitchell"/>
    <n v="40"/>
    <x v="1"/>
    <s v="Address_4506"/>
    <x v="28"/>
    <n v="19458799359"/>
    <s v="anthony.mitchell@kag.com"/>
    <x v="0"/>
    <n v="8617.4699999999993"/>
    <s v="5/21/2019"/>
    <s v="2/2/2023"/>
    <n v="4506"/>
    <n v="45282"/>
    <x v="2"/>
    <n v="3991.34"/>
    <n v="4626.13"/>
    <x v="71"/>
    <n v="4506"/>
    <n v="3319.08"/>
    <x v="0"/>
    <n v="2.98"/>
    <n v="12"/>
    <s v="3/27/2021"/>
    <x v="2"/>
    <n v="4506"/>
    <x v="2"/>
    <n v="8498.4500000000007"/>
    <n v="2574.4699999999998"/>
    <n v="128.72"/>
    <s v="1/17/2023"/>
    <s v="10/10/2023"/>
    <n v="9753"/>
    <n v="4506"/>
    <s v="3/18/2023"/>
    <s v="Praise"/>
    <s v="Resolved"/>
    <s v="3/7/2023"/>
    <n v="1"/>
    <x v="0"/>
    <x v="0"/>
  </r>
  <r>
    <n v="4507"/>
    <s v="Michelle"/>
    <s v="Hill"/>
    <n v="26"/>
    <x v="1"/>
    <s v="Address_4507"/>
    <x v="9"/>
    <n v="19458799360"/>
    <s v="michelle.hill@kag.com"/>
    <x v="1"/>
    <n v="2907.94"/>
    <s v="8/1/2008"/>
    <s v="4/30/2023"/>
    <n v="4507"/>
    <n v="45045"/>
    <x v="1"/>
    <n v="2359.66"/>
    <n v="548.28"/>
    <x v="71"/>
    <n v="4507"/>
    <n v="38801.65"/>
    <x v="0"/>
    <n v="5.84"/>
    <n v="48"/>
    <s v="4/20/2020"/>
    <x v="0"/>
    <n v="4507"/>
    <x v="0"/>
    <n v="4940.79"/>
    <n v="1930.3"/>
    <n v="96.52"/>
    <s v="7/23/2023"/>
    <s v="7/9/2023"/>
    <n v="6460"/>
    <n v="4507"/>
    <s v="11/22/2023"/>
    <s v="Complaint"/>
    <s v="Pending"/>
    <s v="12/28/2023"/>
    <n v="1"/>
    <x v="1"/>
    <x v="4"/>
  </r>
  <r>
    <n v="4508"/>
    <s v="Margaret"/>
    <s v="Scott"/>
    <n v="59"/>
    <x v="2"/>
    <s v="Address_4508"/>
    <x v="30"/>
    <n v="19458799361"/>
    <s v="margaret.scott@kag.com"/>
    <x v="1"/>
    <n v="3249.1"/>
    <s v="8/29/2016"/>
    <s v="4/7/2023"/>
    <n v="4508"/>
    <n v="44960"/>
    <x v="1"/>
    <n v="92.93"/>
    <n v="3342.03"/>
    <x v="96"/>
    <n v="4508"/>
    <n v="36786.910000000003"/>
    <x v="2"/>
    <n v="1.85"/>
    <n v="48"/>
    <s v="11/29/2020"/>
    <x v="2"/>
    <n v="4508"/>
    <x v="0"/>
    <n v="1564.2"/>
    <n v="3890.31"/>
    <n v="194.52"/>
    <s v="3/20/2023"/>
    <s v="11/9/2023"/>
    <n v="3379"/>
    <n v="4508"/>
    <s v="10/1/2023"/>
    <s v="Suggestion"/>
    <s v="Pending"/>
    <s v="11/27/2023"/>
    <n v="1"/>
    <x v="9"/>
    <x v="1"/>
  </r>
  <r>
    <n v="4509"/>
    <s v="Kimberly"/>
    <s v="Robinson"/>
    <n v="64"/>
    <x v="0"/>
    <s v="Address_4509"/>
    <x v="28"/>
    <n v="19458799362"/>
    <s v="kimberly.robinson@kag.com"/>
    <x v="0"/>
    <n v="1483.8"/>
    <s v="10/20/2019"/>
    <s v="1/14/2023"/>
    <n v="4509"/>
    <n v="45186"/>
    <x v="1"/>
    <n v="4142.1000000000004"/>
    <n v="5625.9"/>
    <x v="70"/>
    <n v="4509"/>
    <n v="48882.41"/>
    <x v="1"/>
    <n v="4.75"/>
    <n v="36"/>
    <s v="11/13/2022"/>
    <x v="1"/>
    <n v="4509"/>
    <x v="0"/>
    <n v="5763.05"/>
    <n v="183.72"/>
    <n v="9.19"/>
    <s v="3/30/2023"/>
    <s v="7/23/2023"/>
    <n v="8229"/>
    <n v="4509"/>
    <s v="6/12/2023"/>
    <s v="Suggestion"/>
    <s v="Pending"/>
    <s v="5/9/2023"/>
    <n v="1"/>
    <x v="6"/>
    <x v="3"/>
  </r>
  <r>
    <n v="4510"/>
    <s v="Mark"/>
    <s v="Thompson"/>
    <n v="35"/>
    <x v="2"/>
    <s v="Address_4510"/>
    <x v="37"/>
    <n v="19458799363"/>
    <s v="mark.thompson@kag.com"/>
    <x v="1"/>
    <n v="2308.8200000000002"/>
    <s v="9/29/2021"/>
    <s v="4/11/2023"/>
    <n v="4510"/>
    <n v="45248"/>
    <x v="1"/>
    <n v="3783.64"/>
    <n v="-1474.82"/>
    <x v="22"/>
    <n v="4510"/>
    <n v="10049.870000000001"/>
    <x v="2"/>
    <n v="9.82"/>
    <n v="48"/>
    <s v="6/8/2021"/>
    <x v="1"/>
    <n v="4510"/>
    <x v="0"/>
    <n v="6468.78"/>
    <n v="4991.09"/>
    <n v="249.55"/>
    <s v="6/13/2023"/>
    <s v="2/21/2023"/>
    <n v="3686"/>
    <n v="4510"/>
    <s v="7/28/2023"/>
    <s v="Praise"/>
    <s v="Resolved"/>
    <s v="5/30/2023"/>
    <n v="1"/>
    <x v="4"/>
    <x v="4"/>
  </r>
  <r>
    <n v="4511"/>
    <s v="Nancy"/>
    <s v="Jackson"/>
    <n v="68"/>
    <x v="2"/>
    <s v="Address_4511"/>
    <x v="17"/>
    <n v="19458799364"/>
    <s v="nancy.jackson@kag.com"/>
    <x v="0"/>
    <n v="2547.16"/>
    <s v="11/21/2022"/>
    <s v="11/13/2023"/>
    <n v="4511"/>
    <n v="45276"/>
    <x v="0"/>
    <n v="216.75"/>
    <n v="2763.91"/>
    <x v="36"/>
    <n v="4511"/>
    <n v="28135.77"/>
    <x v="2"/>
    <n v="9.59"/>
    <n v="60"/>
    <s v="2/5/2022"/>
    <x v="1"/>
    <n v="4511"/>
    <x v="2"/>
    <n v="3876.88"/>
    <n v="4804.82"/>
    <n v="240.24"/>
    <s v="11/18/2023"/>
    <s v="12/21/2023"/>
    <n v="3491"/>
    <n v="4511"/>
    <s v="12/5/2023"/>
    <s v="Suggestion"/>
    <s v="Resolved"/>
    <s v="11/17/2023"/>
    <n v="1"/>
    <x v="0"/>
    <x v="3"/>
  </r>
  <r>
    <n v="4512"/>
    <s v="Nancy"/>
    <s v="Lopez"/>
    <n v="56"/>
    <x v="2"/>
    <s v="Address_4512"/>
    <x v="39"/>
    <n v="19458799365"/>
    <s v="nancy.lopez@kag.com"/>
    <x v="0"/>
    <n v="4179.7299999999996"/>
    <s v="6/25/2000"/>
    <s v="8/13/2023"/>
    <n v="4512"/>
    <n v="45239"/>
    <x v="1"/>
    <n v="4487.88"/>
    <n v="8667.61"/>
    <x v="4"/>
    <n v="4512"/>
    <n v="40387.68"/>
    <x v="1"/>
    <n v="9.52"/>
    <n v="48"/>
    <s v="7/11/2020"/>
    <x v="2"/>
    <n v="4512"/>
    <x v="0"/>
    <n v="1698.48"/>
    <n v="438.03"/>
    <n v="21.9"/>
    <s v="3/29/2023"/>
    <s v="10/22/2023"/>
    <n v="4554"/>
    <n v="4512"/>
    <s v="4/23/2023"/>
    <s v="Praise"/>
    <s v="Resolved"/>
    <s v="10/27/2023"/>
    <n v="1"/>
    <x v="4"/>
    <x v="1"/>
  </r>
  <r>
    <n v="4513"/>
    <s v="Carol"/>
    <s v="Anderson"/>
    <n v="36"/>
    <x v="2"/>
    <s v="Address_4513"/>
    <x v="1"/>
    <n v="19458799366"/>
    <s v="carol.anderson@kag.com"/>
    <x v="0"/>
    <n v="6269.14"/>
    <s v="3/14/2003"/>
    <s v="11/17/2023"/>
    <n v="4513"/>
    <n v="45275"/>
    <x v="0"/>
    <n v="4286.5"/>
    <n v="1982.64"/>
    <x v="69"/>
    <n v="4513"/>
    <n v="7092.96"/>
    <x v="1"/>
    <n v="6.36"/>
    <n v="60"/>
    <s v="11/27/2022"/>
    <x v="2"/>
    <n v="4513"/>
    <x v="1"/>
    <n v="7778.27"/>
    <n v="4440.74"/>
    <n v="222.04"/>
    <s v="11/1/2023"/>
    <s v="5/9/2023"/>
    <n v="4913"/>
    <n v="4513"/>
    <s v="7/9/2023"/>
    <s v="Suggestion"/>
    <s v="Pending"/>
    <s v="7/4/2023"/>
    <n v="1"/>
    <x v="0"/>
    <x v="0"/>
  </r>
  <r>
    <n v="4514"/>
    <s v="Patricia"/>
    <s v="Walker"/>
    <n v="22"/>
    <x v="1"/>
    <s v="Address_4514"/>
    <x v="32"/>
    <n v="19458799367"/>
    <s v="patricia.walker@kag.com"/>
    <x v="0"/>
    <n v="3596.25"/>
    <s v="8/9/2001"/>
    <s v="8/27/2023"/>
    <n v="4514"/>
    <n v="45058"/>
    <x v="1"/>
    <n v="1382.48"/>
    <n v="4978.7299999999996"/>
    <x v="29"/>
    <n v="4514"/>
    <n v="39688.97"/>
    <x v="2"/>
    <n v="3.65"/>
    <n v="60"/>
    <s v="10/18/2021"/>
    <x v="0"/>
    <n v="4514"/>
    <x v="1"/>
    <n v="5867.96"/>
    <n v="1553.41"/>
    <n v="77.67"/>
    <s v="10/2/2023"/>
    <s v="1/16/2023"/>
    <n v="9677"/>
    <n v="4514"/>
    <s v="8/16/2023"/>
    <s v="Praise"/>
    <s v="Resolved"/>
    <s v="1/10/2023"/>
    <n v="-1"/>
    <x v="10"/>
    <x v="2"/>
  </r>
  <r>
    <n v="4515"/>
    <s v="Michael"/>
    <s v="Nelson"/>
    <n v="35"/>
    <x v="1"/>
    <s v="Address_4515"/>
    <x v="4"/>
    <n v="19458799368"/>
    <s v="michael.nelson@kag.com"/>
    <x v="1"/>
    <n v="4553.6499999999996"/>
    <s v="2/24/2000"/>
    <s v="3/27/2023"/>
    <n v="4515"/>
    <n v="45267"/>
    <x v="2"/>
    <n v="409.9"/>
    <n v="4143.75"/>
    <x v="45"/>
    <n v="4515"/>
    <n v="14228.2"/>
    <x v="1"/>
    <n v="4.1900000000000004"/>
    <n v="36"/>
    <s v="4/9/2021"/>
    <x v="2"/>
    <n v="4515"/>
    <x v="0"/>
    <n v="2887.6"/>
    <n v="522.62"/>
    <n v="26.13"/>
    <s v="6/8/2023"/>
    <s v="8/2/2023"/>
    <n v="8715"/>
    <n v="4515"/>
    <s v="2/23/2023"/>
    <s v="Praise"/>
    <s v="Pending"/>
    <s v="2/1/2023"/>
    <n v="-1"/>
    <x v="0"/>
    <x v="4"/>
  </r>
  <r>
    <n v="4516"/>
    <s v="Kimberly"/>
    <s v="Torres"/>
    <n v="50"/>
    <x v="0"/>
    <s v="Address_4516"/>
    <x v="17"/>
    <n v="19458799369"/>
    <s v="kimberly.torres@kag.com"/>
    <x v="0"/>
    <n v="1900.81"/>
    <s v="7/22/2018"/>
    <s v="1/30/2023"/>
    <n v="4516"/>
    <n v="45127"/>
    <x v="0"/>
    <n v="2021.84"/>
    <n v="-121.03"/>
    <x v="96"/>
    <n v="4516"/>
    <n v="14761.46"/>
    <x v="2"/>
    <n v="2.85"/>
    <n v="60"/>
    <s v="7/30/2022"/>
    <x v="1"/>
    <n v="4516"/>
    <x v="0"/>
    <n v="2686.51"/>
    <n v="2850.89"/>
    <n v="142.54"/>
    <s v="6/12/2023"/>
    <s v="2/14/2023"/>
    <n v="285"/>
    <n v="4516"/>
    <s v="2/7/2023"/>
    <s v="Complaint"/>
    <s v="Pending"/>
    <s v="3/18/2023"/>
    <n v="1"/>
    <x v="2"/>
    <x v="1"/>
  </r>
  <r>
    <n v="4517"/>
    <s v="Ronald"/>
    <s v="Torres"/>
    <n v="61"/>
    <x v="2"/>
    <s v="Address_4517"/>
    <x v="3"/>
    <n v="19458799370"/>
    <s v="ronald.torres@kag.com"/>
    <x v="0"/>
    <n v="658.26"/>
    <s v="10/19/2022"/>
    <s v="10/10/2023"/>
    <n v="4517"/>
    <n v="45039"/>
    <x v="2"/>
    <n v="4375.76"/>
    <n v="5034.0200000000004"/>
    <x v="45"/>
    <n v="4517"/>
    <n v="47334.18"/>
    <x v="1"/>
    <n v="1.88"/>
    <n v="48"/>
    <s v="8/5/2021"/>
    <x v="1"/>
    <n v="4517"/>
    <x v="2"/>
    <n v="5913.6"/>
    <n v="4342.6000000000004"/>
    <n v="217.13"/>
    <s v="1/14/2023"/>
    <s v="6/11/2023"/>
    <n v="1998"/>
    <n v="4517"/>
    <s v="10/15/2023"/>
    <s v="Suggestion"/>
    <s v="Resolved"/>
    <s v="1/6/2023"/>
    <n v="1"/>
    <x v="1"/>
    <x v="3"/>
  </r>
  <r>
    <n v="4518"/>
    <s v="Daniel"/>
    <s v="Anderson"/>
    <n v="55"/>
    <x v="2"/>
    <s v="Address_4518"/>
    <x v="23"/>
    <n v="19458799371"/>
    <s v="daniel.anderson@kag.com"/>
    <x v="0"/>
    <n v="3547.58"/>
    <s v="8/22/2020"/>
    <s v="3/5/2023"/>
    <n v="4518"/>
    <n v="45023"/>
    <x v="2"/>
    <n v="2417.2399999999998"/>
    <n v="5964.82"/>
    <x v="40"/>
    <n v="4518"/>
    <n v="16379.78"/>
    <x v="1"/>
    <n v="2.52"/>
    <n v="48"/>
    <s v="9/28/2022"/>
    <x v="1"/>
    <n v="4518"/>
    <x v="2"/>
    <n v="3786.7"/>
    <n v="798.35"/>
    <n v="39.92"/>
    <s v="12/5/2023"/>
    <s v="1/22/2023"/>
    <n v="5813"/>
    <n v="4518"/>
    <s v="8/31/2023"/>
    <s v="Suggestion"/>
    <s v="Resolved"/>
    <s v="12/20/2023"/>
    <n v="1"/>
    <x v="1"/>
    <x v="1"/>
  </r>
  <r>
    <n v="4519"/>
    <s v="Daniel"/>
    <s v="Lewis"/>
    <n v="30"/>
    <x v="1"/>
    <s v="Address_4519"/>
    <x v="10"/>
    <n v="19458799372"/>
    <s v="daniel.lewis@kag.com"/>
    <x v="0"/>
    <n v="718.67"/>
    <s v="1/29/2014"/>
    <s v="10/16/2023"/>
    <n v="4519"/>
    <n v="45237"/>
    <x v="2"/>
    <n v="1415.07"/>
    <n v="2133.7399999999998"/>
    <x v="92"/>
    <n v="4519"/>
    <n v="29627.63"/>
    <x v="0"/>
    <n v="5.21"/>
    <n v="24"/>
    <s v="10/15/2022"/>
    <x v="0"/>
    <n v="4519"/>
    <x v="2"/>
    <n v="7221.04"/>
    <n v="4851"/>
    <n v="242.55"/>
    <s v="6/14/2023"/>
    <s v="3/19/2023"/>
    <n v="1701"/>
    <n v="4519"/>
    <s v="2/18/2023"/>
    <s v="Praise"/>
    <s v="Pending"/>
    <s v="5/17/2023"/>
    <n v="1"/>
    <x v="4"/>
    <x v="4"/>
  </r>
  <r>
    <n v="4520"/>
    <s v="Brian"/>
    <s v="Roberts"/>
    <n v="66"/>
    <x v="1"/>
    <s v="Address_4520"/>
    <x v="22"/>
    <n v="19458799373"/>
    <s v="brian.roberts@kag.com"/>
    <x v="0"/>
    <n v="3067.23"/>
    <s v="9/14/2021"/>
    <s v="11/5/2023"/>
    <n v="4520"/>
    <n v="44932"/>
    <x v="1"/>
    <n v="1166.51"/>
    <n v="4233.74"/>
    <x v="27"/>
    <n v="4520"/>
    <n v="22564.55"/>
    <x v="1"/>
    <n v="1.24"/>
    <n v="36"/>
    <s v="3/6/2021"/>
    <x v="1"/>
    <n v="4520"/>
    <x v="1"/>
    <n v="4138.92"/>
    <n v="1456.72"/>
    <n v="72.84"/>
    <s v="6/1/2023"/>
    <s v="5/11/2023"/>
    <n v="1516"/>
    <n v="4520"/>
    <s v="6/3/2023"/>
    <s v="Complaint"/>
    <s v="Pending"/>
    <s v="3/25/2023"/>
    <n v="1"/>
    <x v="3"/>
    <x v="3"/>
  </r>
  <r>
    <n v="4521"/>
    <s v="Robert"/>
    <s v="Nelson"/>
    <n v="26"/>
    <x v="2"/>
    <s v="Address_4521"/>
    <x v="24"/>
    <n v="19458799374"/>
    <s v="robert.nelson@kag.com"/>
    <x v="1"/>
    <n v="8392.23"/>
    <s v="1/16/2006"/>
    <s v="3/21/2023"/>
    <n v="4521"/>
    <n v="44955"/>
    <x v="2"/>
    <n v="1781.62"/>
    <n v="6610.61"/>
    <x v="2"/>
    <n v="4521"/>
    <n v="4829.8100000000004"/>
    <x v="2"/>
    <n v="9.4499999999999993"/>
    <n v="12"/>
    <s v="3/16/2020"/>
    <x v="0"/>
    <n v="4521"/>
    <x v="1"/>
    <n v="5234.2299999999996"/>
    <n v="2847.62"/>
    <n v="142.38"/>
    <s v="7/28/2023"/>
    <s v="2/7/2023"/>
    <n v="5881"/>
    <n v="4521"/>
    <s v="10/16/2023"/>
    <s v="Complaint"/>
    <s v="Resolved"/>
    <s v="1/9/2023"/>
    <n v="1"/>
    <x v="3"/>
    <x v="4"/>
  </r>
  <r>
    <n v="4522"/>
    <s v="Donald"/>
    <s v="Sanchez"/>
    <n v="43"/>
    <x v="1"/>
    <s v="Address_4522"/>
    <x v="33"/>
    <n v="19458799375"/>
    <s v="donald.sanchez@kag.com"/>
    <x v="0"/>
    <n v="3732.62"/>
    <s v="1/9/2007"/>
    <s v="6/4/2023"/>
    <n v="4522"/>
    <n v="45262"/>
    <x v="2"/>
    <n v="4969.8100000000004"/>
    <n v="-1237.19"/>
    <x v="77"/>
    <n v="4522"/>
    <n v="47573.65"/>
    <x v="1"/>
    <n v="6.05"/>
    <n v="12"/>
    <s v="1/23/2020"/>
    <x v="1"/>
    <n v="4522"/>
    <x v="0"/>
    <n v="1537.49"/>
    <n v="3326.48"/>
    <n v="166.32"/>
    <s v="11/9/2023"/>
    <s v="7/24/2023"/>
    <n v="9944"/>
    <n v="4522"/>
    <s v="12/31/2023"/>
    <s v="Praise"/>
    <s v="Pending"/>
    <s v="1/31/2023"/>
    <n v="1"/>
    <x v="0"/>
    <x v="0"/>
  </r>
  <r>
    <n v="4523"/>
    <s v="Kenneth"/>
    <s v="Baker"/>
    <n v="18"/>
    <x v="2"/>
    <s v="Address_4523"/>
    <x v="21"/>
    <n v="19458799376"/>
    <s v="kenneth.baker@kag.com"/>
    <x v="0"/>
    <n v="2013.29"/>
    <s v="9/24/2004"/>
    <s v="6/14/2023"/>
    <n v="4523"/>
    <n v="45282"/>
    <x v="2"/>
    <n v="4393.34"/>
    <n v="6406.63"/>
    <x v="9"/>
    <n v="4523"/>
    <n v="11472.54"/>
    <x v="1"/>
    <n v="2.56"/>
    <n v="24"/>
    <s v="9/15/2021"/>
    <x v="0"/>
    <n v="4523"/>
    <x v="0"/>
    <n v="5148.63"/>
    <n v="1753.55"/>
    <n v="87.68"/>
    <s v="3/22/2023"/>
    <s v="1/2/2023"/>
    <n v="9986"/>
    <n v="4523"/>
    <s v="2/1/2023"/>
    <s v="Suggestion"/>
    <s v="Resolved"/>
    <s v="3/25/2023"/>
    <n v="-1"/>
    <x v="0"/>
    <x v="2"/>
  </r>
  <r>
    <n v="4524"/>
    <s v="Jennifer"/>
    <s v="Johnson"/>
    <n v="29"/>
    <x v="0"/>
    <s v="Address_4524"/>
    <x v="39"/>
    <n v="19458799377"/>
    <s v="jennifer.johnson@kag.com"/>
    <x v="1"/>
    <n v="9030.4699999999993"/>
    <s v="1/18/2015"/>
    <s v="12/16/2023"/>
    <n v="4524"/>
    <n v="45091"/>
    <x v="0"/>
    <n v="2739.74"/>
    <n v="11770.21"/>
    <x v="23"/>
    <n v="4524"/>
    <n v="14117.03"/>
    <x v="0"/>
    <n v="4.75"/>
    <n v="48"/>
    <s v="1/16/2022"/>
    <x v="0"/>
    <n v="4524"/>
    <x v="1"/>
    <n v="1091.1600000000001"/>
    <n v="4389.68"/>
    <n v="219.48"/>
    <s v="4/19/2023"/>
    <s v="2/23/2023"/>
    <n v="9430"/>
    <n v="4524"/>
    <s v="3/18/2023"/>
    <s v="Suggestion"/>
    <s v="Pending"/>
    <s v="2/7/2023"/>
    <n v="1"/>
    <x v="7"/>
    <x v="4"/>
  </r>
  <r>
    <n v="4525"/>
    <s v="Paul"/>
    <s v="Martin"/>
    <n v="41"/>
    <x v="0"/>
    <s v="Address_4525"/>
    <x v="18"/>
    <n v="19458799378"/>
    <s v="paul.martin@kag.com"/>
    <x v="0"/>
    <n v="6429.56"/>
    <s v="12/8/2001"/>
    <s v="10/26/2023"/>
    <n v="4525"/>
    <n v="44963"/>
    <x v="1"/>
    <n v="4043.99"/>
    <n v="10473.549999999999"/>
    <x v="16"/>
    <n v="4525"/>
    <n v="19485.080000000002"/>
    <x v="1"/>
    <n v="4.3899999999999997"/>
    <n v="36"/>
    <s v="7/22/2022"/>
    <x v="2"/>
    <n v="4525"/>
    <x v="1"/>
    <n v="4246.1099999999997"/>
    <n v="4962.1000000000004"/>
    <n v="248.1"/>
    <s v="6/21/2023"/>
    <s v="4/18/2023"/>
    <n v="45"/>
    <n v="4525"/>
    <s v="7/30/2023"/>
    <s v="Suggestion"/>
    <s v="Resolved"/>
    <s v="5/3/2023"/>
    <n v="1"/>
    <x v="9"/>
    <x v="0"/>
  </r>
  <r>
    <n v="4526"/>
    <s v="Elizabeth"/>
    <s v="Anderson"/>
    <n v="18"/>
    <x v="0"/>
    <s v="Address_4526"/>
    <x v="10"/>
    <n v="19458799379"/>
    <s v="elizabeth.anderson@kag.com"/>
    <x v="0"/>
    <n v="9883.69"/>
    <s v="5/25/2003"/>
    <s v="7/30/2023"/>
    <n v="4526"/>
    <n v="44989"/>
    <x v="2"/>
    <n v="1588.19"/>
    <n v="11471.88"/>
    <x v="73"/>
    <n v="4526"/>
    <n v="25428.26"/>
    <x v="1"/>
    <n v="8.52"/>
    <n v="48"/>
    <s v="1/30/2020"/>
    <x v="1"/>
    <n v="4526"/>
    <x v="0"/>
    <n v="3792.12"/>
    <n v="2041.99"/>
    <n v="102.1"/>
    <s v="11/8/2023"/>
    <s v="11/25/2023"/>
    <n v="3761"/>
    <n v="4526"/>
    <s v="5/10/2023"/>
    <s v="Praise"/>
    <s v="Resolved"/>
    <s v="2/8/2023"/>
    <n v="1"/>
    <x v="11"/>
    <x v="2"/>
  </r>
  <r>
    <n v="4527"/>
    <s v="Michelle"/>
    <s v="Brown"/>
    <n v="21"/>
    <x v="2"/>
    <s v="Address_4527"/>
    <x v="10"/>
    <n v="19458799380"/>
    <s v="michelle.brown@kag.com"/>
    <x v="0"/>
    <n v="3072.49"/>
    <s v="12/8/2011"/>
    <s v="4/9/2023"/>
    <n v="4527"/>
    <n v="45165"/>
    <x v="1"/>
    <n v="3079.9"/>
    <n v="-7.41"/>
    <x v="23"/>
    <n v="4527"/>
    <n v="8070"/>
    <x v="0"/>
    <n v="2.08"/>
    <n v="24"/>
    <s v="6/17/2021"/>
    <x v="0"/>
    <n v="4527"/>
    <x v="1"/>
    <n v="7806.04"/>
    <n v="725.73"/>
    <n v="36.29"/>
    <s v="12/2/2023"/>
    <s v="10/25/2023"/>
    <n v="1225"/>
    <n v="4527"/>
    <s v="2/3/2023"/>
    <s v="Complaint"/>
    <s v="Resolved"/>
    <s v="8/9/2023"/>
    <n v="1"/>
    <x v="5"/>
    <x v="2"/>
  </r>
  <r>
    <n v="4528"/>
    <s v="John"/>
    <s v="Perez"/>
    <n v="24"/>
    <x v="1"/>
    <s v="Address_4528"/>
    <x v="26"/>
    <n v="19458799381"/>
    <s v="john.perez@kag.com"/>
    <x v="0"/>
    <n v="2083.65"/>
    <s v="4/24/2004"/>
    <s v="9/24/2023"/>
    <n v="4528"/>
    <n v="45176"/>
    <x v="0"/>
    <n v="4365.03"/>
    <n v="6448.68"/>
    <x v="73"/>
    <n v="4528"/>
    <n v="31866.89"/>
    <x v="0"/>
    <n v="4.87"/>
    <n v="12"/>
    <s v="5/27/2021"/>
    <x v="0"/>
    <n v="4528"/>
    <x v="0"/>
    <n v="7918.97"/>
    <n v="4422.6899999999996"/>
    <n v="221.13"/>
    <s v="1/1/2023"/>
    <s v="7/5/2023"/>
    <n v="9696"/>
    <n v="4528"/>
    <s v="8/16/2023"/>
    <s v="Complaint"/>
    <s v="Resolved"/>
    <s v="2/7/2023"/>
    <n v="1"/>
    <x v="6"/>
    <x v="2"/>
  </r>
  <r>
    <n v="4529"/>
    <s v="Joshua"/>
    <s v="Roberts"/>
    <n v="69"/>
    <x v="0"/>
    <s v="Address_4529"/>
    <x v="12"/>
    <n v="19458799382"/>
    <s v="joshua.roberts@kag.com"/>
    <x v="0"/>
    <n v="3049.61"/>
    <s v="3/8/2008"/>
    <s v="2/21/2023"/>
    <n v="4529"/>
    <n v="45111"/>
    <x v="1"/>
    <n v="1844.75"/>
    <n v="4894.3599999999997"/>
    <x v="91"/>
    <n v="4529"/>
    <n v="26220.42"/>
    <x v="0"/>
    <n v="7.4"/>
    <n v="36"/>
    <s v="7/5/2021"/>
    <x v="1"/>
    <n v="4529"/>
    <x v="2"/>
    <n v="4768.7700000000004"/>
    <n v="2629.72"/>
    <n v="131.49"/>
    <s v="5/13/2023"/>
    <s v="6/12/2023"/>
    <n v="7196"/>
    <n v="4529"/>
    <s v="3/26/2023"/>
    <s v="Suggestion"/>
    <s v="Pending"/>
    <s v="10/23/2023"/>
    <n v="1"/>
    <x v="2"/>
    <x v="3"/>
  </r>
  <r>
    <n v="4530"/>
    <s v="Donna"/>
    <s v="Nguyen"/>
    <n v="45"/>
    <x v="2"/>
    <s v="Address_4530"/>
    <x v="1"/>
    <n v="19458799383"/>
    <s v="donna.nguyen@kag.com"/>
    <x v="0"/>
    <n v="8143.67"/>
    <s v="10/26/2016"/>
    <s v="5/6/2023"/>
    <n v="4530"/>
    <n v="45173"/>
    <x v="2"/>
    <n v="4003.98"/>
    <n v="12147.65"/>
    <x v="17"/>
    <n v="4530"/>
    <n v="15847.51"/>
    <x v="0"/>
    <n v="4.3600000000000003"/>
    <n v="48"/>
    <s v="9/19/2022"/>
    <x v="1"/>
    <n v="4530"/>
    <x v="0"/>
    <n v="9782.8799999999992"/>
    <n v="3700.78"/>
    <n v="185.04"/>
    <s v="6/22/2023"/>
    <s v="7/8/2023"/>
    <n v="6390"/>
    <n v="4530"/>
    <s v="8/2/2023"/>
    <s v="Complaint"/>
    <s v="Resolved"/>
    <s v="7/28/2023"/>
    <n v="1"/>
    <x v="6"/>
    <x v="0"/>
  </r>
  <r>
    <n v="4531"/>
    <s v="Charles"/>
    <s v="Thompson"/>
    <n v="54"/>
    <x v="0"/>
    <s v="Address_4531"/>
    <x v="35"/>
    <n v="19458799384"/>
    <s v="charles.thompson@kag.com"/>
    <x v="0"/>
    <n v="1600.13"/>
    <s v="8/19/2013"/>
    <s v="5/2/2023"/>
    <n v="4531"/>
    <n v="44966"/>
    <x v="1"/>
    <n v="3075.47"/>
    <n v="-1475.34"/>
    <x v="13"/>
    <n v="4531"/>
    <n v="34939.94"/>
    <x v="1"/>
    <n v="4.22"/>
    <n v="60"/>
    <s v="11/19/2021"/>
    <x v="1"/>
    <n v="4531"/>
    <x v="2"/>
    <n v="3250.72"/>
    <n v="1791.1"/>
    <n v="89.56"/>
    <s v="7/6/2023"/>
    <s v="2/11/2023"/>
    <n v="8807"/>
    <n v="4531"/>
    <s v="9/26/2023"/>
    <s v="Suggestion"/>
    <s v="Pending"/>
    <s v="8/19/2023"/>
    <n v="1"/>
    <x v="9"/>
    <x v="1"/>
  </r>
  <r>
    <n v="4532"/>
    <s v="Sarah"/>
    <s v="Sanchez"/>
    <n v="69"/>
    <x v="0"/>
    <s v="Address_4532"/>
    <x v="8"/>
    <n v="19458799385"/>
    <s v="sarah.sanchez@kag.com"/>
    <x v="1"/>
    <n v="2486.6799999999998"/>
    <s v="1/13/2017"/>
    <s v="2/1/2023"/>
    <n v="4532"/>
    <n v="44990"/>
    <x v="1"/>
    <n v="3080.64"/>
    <n v="-593.96"/>
    <x v="64"/>
    <n v="4532"/>
    <n v="26189.93"/>
    <x v="0"/>
    <n v="4.0599999999999996"/>
    <n v="60"/>
    <s v="4/8/2022"/>
    <x v="1"/>
    <n v="4532"/>
    <x v="2"/>
    <n v="2491.84"/>
    <n v="566.62"/>
    <n v="28.33"/>
    <s v="1/28/2023"/>
    <s v="6/4/2023"/>
    <n v="3675"/>
    <n v="4532"/>
    <s v="4/23/2023"/>
    <s v="Suggestion"/>
    <s v="Resolved"/>
    <s v="12/25/2023"/>
    <n v="1"/>
    <x v="11"/>
    <x v="3"/>
  </r>
  <r>
    <n v="4533"/>
    <s v="Michael"/>
    <s v="Hernandez"/>
    <n v="22"/>
    <x v="1"/>
    <s v="Address_4533"/>
    <x v="36"/>
    <n v="19458799386"/>
    <s v="michael.hernandez@kag.com"/>
    <x v="0"/>
    <n v="7046.17"/>
    <s v="4/18/2015"/>
    <s v="12/2/2023"/>
    <n v="4533"/>
    <n v="45149"/>
    <x v="1"/>
    <n v="215.07"/>
    <n v="7261.24"/>
    <x v="64"/>
    <n v="4533"/>
    <n v="42193.599999999999"/>
    <x v="2"/>
    <n v="7.86"/>
    <n v="60"/>
    <s v="9/15/2021"/>
    <x v="2"/>
    <n v="4533"/>
    <x v="1"/>
    <n v="8328.84"/>
    <n v="4296.3999999999996"/>
    <n v="214.82"/>
    <s v="8/3/2023"/>
    <s v="1/20/2023"/>
    <n v="9822"/>
    <n v="4533"/>
    <s v="8/23/2023"/>
    <s v="Complaint"/>
    <s v="Pending"/>
    <s v="4/9/2023"/>
    <n v="1"/>
    <x v="5"/>
    <x v="2"/>
  </r>
  <r>
    <n v="4534"/>
    <s v="Lisa"/>
    <s v="Ramirez"/>
    <n v="56"/>
    <x v="2"/>
    <s v="Address_4534"/>
    <x v="3"/>
    <n v="19458799387"/>
    <s v="lisa.ramirez@kag.com"/>
    <x v="0"/>
    <n v="7406.2"/>
    <s v="5/23/2011"/>
    <s v="10/12/2023"/>
    <n v="4534"/>
    <n v="45048"/>
    <x v="1"/>
    <n v="4497.3100000000004"/>
    <n v="11903.51"/>
    <x v="26"/>
    <n v="4534"/>
    <n v="42914.83"/>
    <x v="0"/>
    <n v="2.0699999999999998"/>
    <n v="12"/>
    <s v="1/16/2021"/>
    <x v="2"/>
    <n v="4534"/>
    <x v="1"/>
    <n v="5590.99"/>
    <n v="2415.33"/>
    <n v="120.77"/>
    <s v="10/12/2023"/>
    <s v="10/4/2023"/>
    <n v="701"/>
    <n v="4534"/>
    <s v="7/26/2023"/>
    <s v="Complaint"/>
    <s v="Resolved"/>
    <s v="6/21/2023"/>
    <n v="1"/>
    <x v="10"/>
    <x v="1"/>
  </r>
  <r>
    <n v="4535"/>
    <s v="Timothy"/>
    <s v="Johnson"/>
    <n v="49"/>
    <x v="1"/>
    <s v="Address_4535"/>
    <x v="4"/>
    <n v="19458799388"/>
    <s v="timothy.johnson@kag.com"/>
    <x v="0"/>
    <n v="9592.5300000000007"/>
    <s v="7/22/2001"/>
    <s v="10/19/2023"/>
    <n v="4535"/>
    <n v="45057"/>
    <x v="1"/>
    <n v="3882.96"/>
    <n v="13475.49"/>
    <x v="53"/>
    <n v="4535"/>
    <n v="49025.23"/>
    <x v="2"/>
    <n v="8.7100000000000009"/>
    <n v="60"/>
    <s v="1/5/2022"/>
    <x v="0"/>
    <n v="4535"/>
    <x v="2"/>
    <n v="2757.87"/>
    <n v="545.32000000000005"/>
    <n v="27.27"/>
    <s v="9/25/2023"/>
    <s v="4/3/2023"/>
    <n v="9806"/>
    <n v="4535"/>
    <s v="7/3/2023"/>
    <s v="Complaint"/>
    <s v="Pending"/>
    <s v="9/12/2023"/>
    <n v="1"/>
    <x v="10"/>
    <x v="1"/>
  </r>
  <r>
    <n v="4536"/>
    <s v="Patricia"/>
    <s v="Davis"/>
    <n v="66"/>
    <x v="1"/>
    <s v="Address_4536"/>
    <x v="13"/>
    <n v="19458799389"/>
    <s v="patricia.davis@kag.com"/>
    <x v="1"/>
    <n v="9803.5"/>
    <s v="12/13/2003"/>
    <s v="3/29/2023"/>
    <n v="4536"/>
    <n v="45225"/>
    <x v="0"/>
    <n v="191.99"/>
    <n v="9611.51"/>
    <x v="86"/>
    <n v="4536"/>
    <n v="4299.45"/>
    <x v="1"/>
    <n v="1.64"/>
    <n v="60"/>
    <s v="11/8/2022"/>
    <x v="0"/>
    <n v="4536"/>
    <x v="2"/>
    <n v="3996.4"/>
    <n v="936.79"/>
    <n v="46.84"/>
    <s v="6/15/2023"/>
    <s v="1/22/2023"/>
    <n v="9343"/>
    <n v="4536"/>
    <s v="5/12/2023"/>
    <s v="Praise"/>
    <s v="Pending"/>
    <s v="6/20/2023"/>
    <n v="1"/>
    <x v="8"/>
    <x v="3"/>
  </r>
  <r>
    <n v="4537"/>
    <s v="Betty"/>
    <s v="Lewis"/>
    <n v="48"/>
    <x v="1"/>
    <s v="Address_4537"/>
    <x v="3"/>
    <n v="19458799390"/>
    <s v="betty.lewis@kag.com"/>
    <x v="0"/>
    <n v="6668.96"/>
    <s v="8/4/2002"/>
    <s v="6/20/2023"/>
    <n v="4537"/>
    <n v="45051"/>
    <x v="2"/>
    <n v="3057.62"/>
    <n v="9726.58"/>
    <x v="0"/>
    <n v="4537"/>
    <n v="20853.75"/>
    <x v="1"/>
    <n v="3.87"/>
    <n v="24"/>
    <s v="10/3/2020"/>
    <x v="1"/>
    <n v="4537"/>
    <x v="1"/>
    <n v="1851.86"/>
    <n v="3707.64"/>
    <n v="185.38"/>
    <s v="4/6/2023"/>
    <s v="4/9/2023"/>
    <n v="9035"/>
    <n v="4537"/>
    <s v="1/26/2023"/>
    <s v="Suggestion"/>
    <s v="Pending"/>
    <s v="10/19/2023"/>
    <n v="1"/>
    <x v="10"/>
    <x v="1"/>
  </r>
  <r>
    <n v="4538"/>
    <s v="Barbara"/>
    <s v="Hernandez"/>
    <n v="61"/>
    <x v="0"/>
    <s v="Address_4538"/>
    <x v="34"/>
    <n v="19458799391"/>
    <s v="barbara.hernandez@kag.com"/>
    <x v="0"/>
    <n v="3691.67"/>
    <s v="7/27/2022"/>
    <s v="11/4/2023"/>
    <n v="4538"/>
    <n v="44951"/>
    <x v="1"/>
    <n v="3732.05"/>
    <n v="-40.380000000000003"/>
    <x v="7"/>
    <n v="4538"/>
    <n v="25574.43"/>
    <x v="0"/>
    <n v="4.5"/>
    <n v="24"/>
    <s v="11/8/2022"/>
    <x v="2"/>
    <n v="4538"/>
    <x v="0"/>
    <n v="7265.97"/>
    <n v="4379.1099999999997"/>
    <n v="218.96"/>
    <s v="3/15/2023"/>
    <s v="8/17/2023"/>
    <n v="2934"/>
    <n v="4538"/>
    <s v="11/8/2023"/>
    <s v="Praise"/>
    <s v="Resolved"/>
    <s v="1/21/2023"/>
    <n v="1"/>
    <x v="3"/>
    <x v="3"/>
  </r>
  <r>
    <n v="4539"/>
    <s v="Donna"/>
    <s v="Torres"/>
    <n v="32"/>
    <x v="0"/>
    <s v="Address_4539"/>
    <x v="29"/>
    <n v="19458799392"/>
    <s v="donna.torres@kag.com"/>
    <x v="0"/>
    <n v="4584.84"/>
    <s v="1/30/2019"/>
    <s v="11/5/2023"/>
    <n v="4539"/>
    <n v="45237"/>
    <x v="1"/>
    <n v="3977.66"/>
    <n v="8562.5"/>
    <x v="97"/>
    <n v="4539"/>
    <n v="12456.68"/>
    <x v="1"/>
    <n v="4.54"/>
    <n v="24"/>
    <s v="9/18/2022"/>
    <x v="2"/>
    <n v="4539"/>
    <x v="1"/>
    <n v="5471.12"/>
    <n v="1385.89"/>
    <n v="69.290000000000006"/>
    <s v="2/19/2023"/>
    <s v="12/9/2023"/>
    <n v="3874"/>
    <n v="4539"/>
    <s v="5/16/2023"/>
    <s v="Praise"/>
    <s v="Resolved"/>
    <s v="5/22/2023"/>
    <n v="1"/>
    <x v="4"/>
    <x v="4"/>
  </r>
  <r>
    <n v="4540"/>
    <s v="Margaret"/>
    <s v="Moore"/>
    <n v="20"/>
    <x v="0"/>
    <s v="Address_4540"/>
    <x v="14"/>
    <n v="19458799393"/>
    <s v="margaret.moore@kag.com"/>
    <x v="1"/>
    <n v="4448.75"/>
    <s v="9/11/2019"/>
    <s v="3/9/2023"/>
    <n v="4540"/>
    <n v="45288"/>
    <x v="2"/>
    <n v="451.85"/>
    <n v="4900.6000000000004"/>
    <x v="26"/>
    <n v="4540"/>
    <n v="46179.72"/>
    <x v="2"/>
    <n v="2.69"/>
    <n v="48"/>
    <s v="5/7/2022"/>
    <x v="2"/>
    <n v="4540"/>
    <x v="1"/>
    <n v="6078.35"/>
    <n v="1401.95"/>
    <n v="70.099999999999994"/>
    <s v="7/27/2023"/>
    <s v="1/29/2023"/>
    <n v="8243"/>
    <n v="4540"/>
    <s v="12/25/2023"/>
    <s v="Praise"/>
    <s v="Pending"/>
    <s v="10/11/2023"/>
    <n v="1"/>
    <x v="0"/>
    <x v="2"/>
  </r>
  <r>
    <n v="4541"/>
    <s v="Timothy"/>
    <s v="Roberts"/>
    <n v="66"/>
    <x v="2"/>
    <s v="Address_4541"/>
    <x v="14"/>
    <n v="19458799394"/>
    <s v="timothy.roberts@kag.com"/>
    <x v="0"/>
    <n v="3935.04"/>
    <s v="4/14/2012"/>
    <s v="5/13/2023"/>
    <n v="4541"/>
    <n v="44962"/>
    <x v="2"/>
    <n v="3203.3"/>
    <n v="7138.34"/>
    <x v="81"/>
    <n v="4541"/>
    <n v="5318.29"/>
    <x v="0"/>
    <n v="6.43"/>
    <n v="60"/>
    <s v="2/25/2022"/>
    <x v="0"/>
    <n v="4541"/>
    <x v="2"/>
    <n v="1669.07"/>
    <n v="508.46"/>
    <n v="25.42"/>
    <s v="4/19/2023"/>
    <s v="2/9/2023"/>
    <n v="5444"/>
    <n v="4541"/>
    <s v="3/29/2023"/>
    <s v="Praise"/>
    <s v="Resolved"/>
    <s v="10/1/2023"/>
    <n v="1"/>
    <x v="9"/>
    <x v="3"/>
  </r>
  <r>
    <n v="4542"/>
    <s v="Kenneth"/>
    <s v="Wilson"/>
    <n v="63"/>
    <x v="1"/>
    <s v="Address_4542"/>
    <x v="32"/>
    <n v="19458799395"/>
    <s v="kenneth.wilson@kag.com"/>
    <x v="1"/>
    <n v="3448.63"/>
    <s v="8/21/2000"/>
    <s v="3/24/2023"/>
    <n v="4542"/>
    <n v="45034"/>
    <x v="2"/>
    <n v="1172.55"/>
    <n v="2276.08"/>
    <x v="80"/>
    <n v="4542"/>
    <n v="21996.799999999999"/>
    <x v="2"/>
    <n v="5.08"/>
    <n v="12"/>
    <s v="10/16/2021"/>
    <x v="2"/>
    <n v="4542"/>
    <x v="1"/>
    <n v="7293.85"/>
    <n v="2094.35"/>
    <n v="104.72"/>
    <s v="12/4/2023"/>
    <s v="1/27/2023"/>
    <n v="7936"/>
    <n v="4542"/>
    <s v="3/25/2023"/>
    <s v="Praise"/>
    <s v="Resolved"/>
    <s v="6/5/2023"/>
    <n v="1"/>
    <x v="1"/>
    <x v="3"/>
  </r>
  <r>
    <n v="4543"/>
    <s v="Robert"/>
    <s v="Martinez"/>
    <n v="64"/>
    <x v="0"/>
    <s v="Address_4543"/>
    <x v="24"/>
    <n v="19458799396"/>
    <s v="robert.martinez@kag.com"/>
    <x v="1"/>
    <n v="1762.21"/>
    <s v="5/24/2012"/>
    <s v="6/25/2023"/>
    <n v="4543"/>
    <n v="45112"/>
    <x v="2"/>
    <n v="2262.67"/>
    <n v="4024.88"/>
    <x v="34"/>
    <n v="4543"/>
    <n v="10074.35"/>
    <x v="2"/>
    <n v="6.11"/>
    <n v="60"/>
    <s v="9/17/2020"/>
    <x v="0"/>
    <n v="4543"/>
    <x v="2"/>
    <n v="3644.43"/>
    <n v="4457.09"/>
    <n v="222.85"/>
    <s v="5/22/2023"/>
    <s v="4/9/2023"/>
    <n v="226"/>
    <n v="4543"/>
    <s v="1/20/2023"/>
    <s v="Complaint"/>
    <s v="Resolved"/>
    <s v="3/20/2023"/>
    <n v="1"/>
    <x v="2"/>
    <x v="3"/>
  </r>
  <r>
    <n v="4544"/>
    <s v="Richard"/>
    <s v="Wright"/>
    <n v="64"/>
    <x v="1"/>
    <s v="Address_4544"/>
    <x v="4"/>
    <n v="19458799397"/>
    <s v="richard.wright@kag.com"/>
    <x v="0"/>
    <n v="3724.97"/>
    <s v="11/16/2012"/>
    <s v="4/22/2023"/>
    <n v="4544"/>
    <n v="45029"/>
    <x v="1"/>
    <n v="2637.01"/>
    <n v="1087.96"/>
    <x v="87"/>
    <n v="4544"/>
    <n v="34424.800000000003"/>
    <x v="0"/>
    <n v="6.53"/>
    <n v="60"/>
    <s v="6/7/2021"/>
    <x v="1"/>
    <n v="4544"/>
    <x v="2"/>
    <n v="2440.12"/>
    <n v="821.7"/>
    <n v="41.09"/>
    <s v="5/25/2023"/>
    <s v="12/13/2023"/>
    <n v="8978"/>
    <n v="4544"/>
    <s v="12/29/2023"/>
    <s v="Suggestion"/>
    <s v="Pending"/>
    <s v="7/26/2023"/>
    <n v="1"/>
    <x v="1"/>
    <x v="3"/>
  </r>
  <r>
    <n v="4545"/>
    <s v="Daniel"/>
    <s v="Rodriguez"/>
    <n v="32"/>
    <x v="1"/>
    <s v="Address_4545"/>
    <x v="20"/>
    <n v="19458799398"/>
    <s v="daniel.rodriguez@kag.com"/>
    <x v="0"/>
    <n v="9695.3700000000008"/>
    <s v="12/26/2006"/>
    <s v="9/14/2023"/>
    <n v="4545"/>
    <n v="44945"/>
    <x v="2"/>
    <n v="146.44999999999999"/>
    <n v="9841.82"/>
    <x v="63"/>
    <n v="4545"/>
    <n v="35544.620000000003"/>
    <x v="0"/>
    <n v="2.72"/>
    <n v="48"/>
    <s v="4/28/2022"/>
    <x v="0"/>
    <n v="4545"/>
    <x v="0"/>
    <n v="4822.1099999999997"/>
    <n v="3895.8"/>
    <n v="194.79"/>
    <s v="8/8/2023"/>
    <s v="5/20/2023"/>
    <n v="7236"/>
    <n v="4545"/>
    <s v="6/27/2023"/>
    <s v="Suggestion"/>
    <s v="Resolved"/>
    <s v="10/3/2023"/>
    <n v="1"/>
    <x v="3"/>
    <x v="4"/>
  </r>
  <r>
    <n v="4546"/>
    <s v="Stephanie"/>
    <s v="Wright"/>
    <n v="68"/>
    <x v="1"/>
    <s v="Address_4546"/>
    <x v="27"/>
    <n v="19458799399"/>
    <s v="stephanie.wright@kag.com"/>
    <x v="1"/>
    <n v="8833.35"/>
    <s v="12/11/2012"/>
    <s v="12/21/2023"/>
    <n v="4546"/>
    <n v="45113"/>
    <x v="0"/>
    <n v="1504.7"/>
    <n v="10338.049999999999"/>
    <x v="24"/>
    <n v="4546"/>
    <n v="43753.19"/>
    <x v="2"/>
    <n v="9.2799999999999994"/>
    <n v="24"/>
    <s v="1/11/2020"/>
    <x v="2"/>
    <n v="4546"/>
    <x v="1"/>
    <n v="8691.07"/>
    <n v="1094.48"/>
    <n v="54.72"/>
    <s v="12/6/2023"/>
    <s v="4/20/2023"/>
    <n v="6439"/>
    <n v="4546"/>
    <s v="8/7/2023"/>
    <s v="Suggestion"/>
    <s v="Resolved"/>
    <s v="10/20/2023"/>
    <n v="1"/>
    <x v="2"/>
    <x v="3"/>
  </r>
  <r>
    <n v="4547"/>
    <s v="Ashley"/>
    <s v="Hernandez"/>
    <n v="60"/>
    <x v="1"/>
    <s v="Address_4547"/>
    <x v="10"/>
    <n v="19458799400"/>
    <s v="ashley.hernandez@kag.com"/>
    <x v="0"/>
    <n v="6211.53"/>
    <s v="9/7/2001"/>
    <s v="9/15/2023"/>
    <n v="4547"/>
    <n v="45160"/>
    <x v="1"/>
    <n v="3989.24"/>
    <n v="2222.29"/>
    <x v="71"/>
    <n v="4547"/>
    <n v="21039.56"/>
    <x v="0"/>
    <n v="8.4700000000000006"/>
    <n v="60"/>
    <s v="2/27/2020"/>
    <x v="1"/>
    <n v="4547"/>
    <x v="1"/>
    <n v="4343.78"/>
    <n v="1013.07"/>
    <n v="50.65"/>
    <s v="9/9/2023"/>
    <s v="7/1/2023"/>
    <n v="8429"/>
    <n v="4547"/>
    <s v="9/30/2023"/>
    <s v="Praise"/>
    <s v="Pending"/>
    <s v="8/8/2023"/>
    <n v="1"/>
    <x v="5"/>
    <x v="1"/>
  </r>
  <r>
    <n v="4548"/>
    <s v="Paul"/>
    <s v="Baker"/>
    <n v="35"/>
    <x v="1"/>
    <s v="Address_4548"/>
    <x v="28"/>
    <n v="19458799401"/>
    <s v="paul.baker@kag.com"/>
    <x v="1"/>
    <n v="2008.78"/>
    <s v="4/8/2005"/>
    <s v="7/10/2023"/>
    <n v="4548"/>
    <n v="45020"/>
    <x v="0"/>
    <n v="4213.32"/>
    <n v="6222.1"/>
    <x v="51"/>
    <n v="4548"/>
    <n v="38980.410000000003"/>
    <x v="0"/>
    <n v="8.4600000000000009"/>
    <n v="36"/>
    <s v="4/21/2020"/>
    <x v="0"/>
    <n v="4548"/>
    <x v="0"/>
    <n v="1981.26"/>
    <n v="74.72"/>
    <n v="3.74"/>
    <s v="3/26/2023"/>
    <s v="9/13/2023"/>
    <n v="2277"/>
    <n v="4548"/>
    <s v="12/19/2023"/>
    <s v="Complaint"/>
    <s v="Resolved"/>
    <s v="8/29/2023"/>
    <n v="1"/>
    <x v="1"/>
    <x v="4"/>
  </r>
  <r>
    <n v="4549"/>
    <s v="Matthew"/>
    <s v="Lopez"/>
    <n v="38"/>
    <x v="0"/>
    <s v="Address_4549"/>
    <x v="38"/>
    <n v="19458799402"/>
    <s v="matthew.lopez@kag.com"/>
    <x v="0"/>
    <n v="8798.7800000000007"/>
    <s v="2/9/2020"/>
    <s v="2/28/2023"/>
    <n v="4549"/>
    <n v="45157"/>
    <x v="2"/>
    <n v="1656.75"/>
    <n v="10455.530000000001"/>
    <x v="56"/>
    <n v="4549"/>
    <n v="27929.45"/>
    <x v="1"/>
    <n v="5.78"/>
    <n v="36"/>
    <s v="8/25/2022"/>
    <x v="2"/>
    <n v="4549"/>
    <x v="1"/>
    <n v="9479.61"/>
    <n v="3348.65"/>
    <n v="167.43"/>
    <s v="11/14/2023"/>
    <s v="10/24/2023"/>
    <n v="7406"/>
    <n v="4549"/>
    <s v="11/15/2023"/>
    <s v="Suggestion"/>
    <s v="Resolved"/>
    <s v="3/12/2023"/>
    <n v="1"/>
    <x v="5"/>
    <x v="0"/>
  </r>
  <r>
    <n v="4550"/>
    <s v="Deborah"/>
    <s v="Williams"/>
    <n v="27"/>
    <x v="2"/>
    <s v="Address_4550"/>
    <x v="36"/>
    <n v="19458799403"/>
    <s v="deborah.williams@kag.com"/>
    <x v="1"/>
    <n v="3187.47"/>
    <s v="10/3/2010"/>
    <s v="9/19/2023"/>
    <n v="4550"/>
    <n v="45281"/>
    <x v="0"/>
    <n v="2214.5700000000002"/>
    <n v="5402.04"/>
    <x v="97"/>
    <n v="4550"/>
    <n v="40801.269999999997"/>
    <x v="1"/>
    <n v="8.3800000000000008"/>
    <n v="24"/>
    <s v="2/27/2021"/>
    <x v="0"/>
    <n v="4550"/>
    <x v="0"/>
    <n v="6752.87"/>
    <n v="1934.39"/>
    <n v="96.72"/>
    <s v="8/21/2023"/>
    <s v="3/13/2023"/>
    <n v="9741"/>
    <n v="4550"/>
    <s v="12/17/2023"/>
    <s v="Praise"/>
    <s v="Pending"/>
    <s v="3/26/2023"/>
    <n v="1"/>
    <x v="0"/>
    <x v="4"/>
  </r>
  <r>
    <n v="4551"/>
    <s v="Anthony"/>
    <s v="Hill"/>
    <n v="38"/>
    <x v="2"/>
    <s v="Address_4551"/>
    <x v="8"/>
    <n v="19458799404"/>
    <s v="anthony.hill@kag.com"/>
    <x v="1"/>
    <n v="5502.58"/>
    <s v="6/3/2006"/>
    <s v="4/14/2023"/>
    <n v="4551"/>
    <n v="45054"/>
    <x v="1"/>
    <n v="4157.66"/>
    <n v="9660.24"/>
    <x v="43"/>
    <n v="4551"/>
    <n v="5183.57"/>
    <x v="0"/>
    <n v="6.65"/>
    <n v="24"/>
    <s v="7/23/2022"/>
    <x v="0"/>
    <n v="4551"/>
    <x v="1"/>
    <n v="3714.26"/>
    <n v="4868.75"/>
    <n v="243.44"/>
    <s v="9/22/2023"/>
    <s v="6/28/2023"/>
    <n v="3599"/>
    <n v="4551"/>
    <s v="1/17/2023"/>
    <s v="Praise"/>
    <s v="Resolved"/>
    <s v="3/5/2023"/>
    <n v="1"/>
    <x v="10"/>
    <x v="0"/>
  </r>
  <r>
    <n v="4552"/>
    <s v="Susan"/>
    <s v="Wilson"/>
    <n v="43"/>
    <x v="2"/>
    <s v="Address_4552"/>
    <x v="9"/>
    <n v="19458799405"/>
    <s v="susan.wilson@kag.com"/>
    <x v="0"/>
    <n v="9126.77"/>
    <s v="5/21/2013"/>
    <s v="8/18/2023"/>
    <n v="4552"/>
    <n v="45241"/>
    <x v="1"/>
    <n v="1011.93"/>
    <n v="8114.84"/>
    <x v="41"/>
    <n v="4552"/>
    <n v="23708.94"/>
    <x v="2"/>
    <n v="5.05"/>
    <n v="60"/>
    <s v="9/5/2021"/>
    <x v="1"/>
    <n v="4552"/>
    <x v="1"/>
    <n v="6246.48"/>
    <n v="258.32"/>
    <n v="12.92"/>
    <s v="4/8/2023"/>
    <s v="4/8/2023"/>
    <n v="8457"/>
    <n v="4552"/>
    <s v="8/15/2023"/>
    <s v="Complaint"/>
    <s v="Resolved"/>
    <s v="7/9/2023"/>
    <n v="-1"/>
    <x v="4"/>
    <x v="0"/>
  </r>
  <r>
    <n v="4553"/>
    <s v="Deborah"/>
    <s v="Ramirez"/>
    <n v="58"/>
    <x v="2"/>
    <s v="Address_4553"/>
    <x v="3"/>
    <n v="19458799406"/>
    <s v="deborah.ramirez@kag.com"/>
    <x v="1"/>
    <n v="3413.43"/>
    <s v="8/4/2007"/>
    <s v="7/31/2023"/>
    <n v="4553"/>
    <n v="45230"/>
    <x v="1"/>
    <n v="3657.57"/>
    <n v="-244.14"/>
    <x v="19"/>
    <n v="4553"/>
    <n v="8377.4699999999993"/>
    <x v="0"/>
    <n v="7.77"/>
    <n v="36"/>
    <s v="7/10/2021"/>
    <x v="2"/>
    <n v="4553"/>
    <x v="2"/>
    <n v="1812.88"/>
    <n v="329.69"/>
    <n v="16.48"/>
    <s v="9/20/2023"/>
    <s v="7/27/2023"/>
    <n v="6000"/>
    <n v="4553"/>
    <s v="7/27/2023"/>
    <s v="Complaint"/>
    <s v="Pending"/>
    <s v="12/25/2023"/>
    <n v="1"/>
    <x v="8"/>
    <x v="1"/>
  </r>
  <r>
    <n v="4554"/>
    <s v="Timothy"/>
    <s v="Hernandez"/>
    <n v="20"/>
    <x v="1"/>
    <s v="Address_4554"/>
    <x v="36"/>
    <n v="19458799407"/>
    <s v="timothy.hernandez@kag.com"/>
    <x v="0"/>
    <n v="9142.09"/>
    <s v="7/7/2002"/>
    <s v="12/5/2023"/>
    <n v="4554"/>
    <n v="45185"/>
    <x v="1"/>
    <n v="2042.53"/>
    <n v="7099.56"/>
    <x v="21"/>
    <n v="4554"/>
    <n v="39727.42"/>
    <x v="1"/>
    <n v="6.4"/>
    <n v="12"/>
    <s v="6/5/2022"/>
    <x v="0"/>
    <n v="4554"/>
    <x v="0"/>
    <n v="6078.43"/>
    <n v="1422.27"/>
    <n v="71.11"/>
    <s v="5/13/2023"/>
    <s v="12/22/2023"/>
    <n v="8655"/>
    <n v="4554"/>
    <s v="10/16/2023"/>
    <s v="Suggestion"/>
    <s v="Resolved"/>
    <s v="8/3/2023"/>
    <n v="1"/>
    <x v="6"/>
    <x v="2"/>
  </r>
  <r>
    <n v="4555"/>
    <s v="Margaret"/>
    <s v="Hill"/>
    <n v="18"/>
    <x v="0"/>
    <s v="Address_4555"/>
    <x v="3"/>
    <n v="19458799408"/>
    <s v="margaret.hill@kag.com"/>
    <x v="1"/>
    <n v="2427.77"/>
    <s v="3/23/2014"/>
    <s v="6/25/2023"/>
    <n v="4555"/>
    <n v="45274"/>
    <x v="0"/>
    <n v="4935.6499999999996"/>
    <n v="7363.42"/>
    <x v="82"/>
    <n v="4555"/>
    <n v="8480.9"/>
    <x v="0"/>
    <n v="1.02"/>
    <n v="12"/>
    <s v="8/4/2021"/>
    <x v="1"/>
    <n v="4555"/>
    <x v="1"/>
    <n v="8373.9500000000007"/>
    <n v="2688.87"/>
    <n v="134.44"/>
    <s v="3/19/2023"/>
    <s v="4/25/2023"/>
    <n v="6504"/>
    <n v="4555"/>
    <s v="10/11/2023"/>
    <s v="Suggestion"/>
    <s v="Resolved"/>
    <s v="7/6/2023"/>
    <n v="1"/>
    <x v="0"/>
    <x v="2"/>
  </r>
  <r>
    <n v="4556"/>
    <s v="Joshua"/>
    <s v="Harris"/>
    <n v="38"/>
    <x v="0"/>
    <s v="Address_4556"/>
    <x v="37"/>
    <n v="19458799409"/>
    <s v="joshua.harris@kag.com"/>
    <x v="1"/>
    <n v="9294.16"/>
    <s v="2/17/2021"/>
    <s v="2/17/2023"/>
    <n v="4556"/>
    <n v="45168"/>
    <x v="1"/>
    <n v="3012.89"/>
    <n v="6281.27"/>
    <x v="60"/>
    <n v="4556"/>
    <n v="1394.96"/>
    <x v="1"/>
    <n v="9.9700000000000006"/>
    <n v="36"/>
    <s v="4/3/2021"/>
    <x v="2"/>
    <n v="4556"/>
    <x v="1"/>
    <n v="2245.35"/>
    <n v="3742.16"/>
    <n v="187.11"/>
    <s v="10/12/2023"/>
    <s v="8/30/2023"/>
    <n v="4062"/>
    <n v="4556"/>
    <s v="2/20/2023"/>
    <s v="Complaint"/>
    <s v="Resolved"/>
    <s v="4/12/2023"/>
    <n v="1"/>
    <x v="5"/>
    <x v="0"/>
  </r>
  <r>
    <n v="4557"/>
    <s v="Jessica"/>
    <s v="Lee"/>
    <n v="28"/>
    <x v="1"/>
    <s v="Address_4557"/>
    <x v="26"/>
    <n v="19458799410"/>
    <s v="jessica.lee@kag.com"/>
    <x v="0"/>
    <n v="3650.79"/>
    <s v="4/17/2013"/>
    <s v="4/30/2023"/>
    <n v="4557"/>
    <n v="45041"/>
    <x v="1"/>
    <n v="748.89"/>
    <n v="4399.68"/>
    <x v="9"/>
    <n v="4557"/>
    <n v="46546.66"/>
    <x v="1"/>
    <n v="4.87"/>
    <n v="24"/>
    <s v="1/6/2022"/>
    <x v="1"/>
    <n v="4557"/>
    <x v="0"/>
    <n v="8511.57"/>
    <n v="1515.1"/>
    <n v="75.760000000000005"/>
    <s v="5/12/2023"/>
    <s v="3/22/2023"/>
    <n v="6843"/>
    <n v="4557"/>
    <s v="12/21/2023"/>
    <s v="Suggestion"/>
    <s v="Resolved"/>
    <s v="10/13/2023"/>
    <n v="1"/>
    <x v="1"/>
    <x v="4"/>
  </r>
  <r>
    <n v="4558"/>
    <s v="Lisa"/>
    <s v="Martinez"/>
    <n v="33"/>
    <x v="1"/>
    <s v="Address_4558"/>
    <x v="32"/>
    <n v="19458799411"/>
    <s v="lisa.martinez@kag.com"/>
    <x v="1"/>
    <n v="3808.55"/>
    <s v="2/3/2017"/>
    <s v="12/10/2023"/>
    <n v="4558"/>
    <n v="45078"/>
    <x v="1"/>
    <n v="867.6"/>
    <n v="4676.1499999999996"/>
    <x v="31"/>
    <n v="4558"/>
    <n v="24745.32"/>
    <x v="2"/>
    <n v="6.15"/>
    <n v="48"/>
    <s v="2/10/2020"/>
    <x v="0"/>
    <n v="4558"/>
    <x v="2"/>
    <n v="5976.09"/>
    <n v="1667.73"/>
    <n v="83.39"/>
    <s v="4/21/2023"/>
    <s v="10/8/2023"/>
    <n v="1807"/>
    <n v="4558"/>
    <s v="9/29/2023"/>
    <s v="Suggestion"/>
    <s v="Pending"/>
    <s v="5/23/2023"/>
    <n v="1"/>
    <x v="7"/>
    <x v="4"/>
  </r>
  <r>
    <n v="4559"/>
    <s v="Charles"/>
    <s v="Nelson"/>
    <n v="52"/>
    <x v="0"/>
    <s v="Address_4559"/>
    <x v="13"/>
    <n v="19458799412"/>
    <s v="charles.nelson@kag.com"/>
    <x v="1"/>
    <n v="5574.78"/>
    <s v="9/30/2000"/>
    <s v="11/25/2023"/>
    <n v="4559"/>
    <n v="45042"/>
    <x v="2"/>
    <n v="146.26"/>
    <n v="5428.52"/>
    <x v="56"/>
    <n v="4559"/>
    <n v="49274.35"/>
    <x v="0"/>
    <n v="4.6500000000000004"/>
    <n v="48"/>
    <s v="7/15/2020"/>
    <x v="1"/>
    <n v="4559"/>
    <x v="1"/>
    <n v="2731.33"/>
    <n v="3596.72"/>
    <n v="179.84"/>
    <s v="4/28/2023"/>
    <s v="5/25/2023"/>
    <n v="4567"/>
    <n v="4559"/>
    <s v="7/28/2023"/>
    <s v="Suggestion"/>
    <s v="Resolved"/>
    <s v="1/2/2023"/>
    <n v="1"/>
    <x v="1"/>
    <x v="1"/>
  </r>
  <r>
    <n v="4560"/>
    <s v="Charles"/>
    <s v="Anderson"/>
    <n v="38"/>
    <x v="0"/>
    <s v="Address_4560"/>
    <x v="2"/>
    <n v="19458799413"/>
    <s v="charles.anderson@kag.com"/>
    <x v="0"/>
    <n v="3535.56"/>
    <s v="6/3/2006"/>
    <s v="2/1/2023"/>
    <n v="4560"/>
    <n v="45188"/>
    <x v="0"/>
    <n v="3576.99"/>
    <n v="7112.55"/>
    <x v="47"/>
    <n v="4560"/>
    <n v="23196.86"/>
    <x v="1"/>
    <n v="1.9"/>
    <n v="12"/>
    <s v="11/23/2021"/>
    <x v="0"/>
    <n v="4560"/>
    <x v="1"/>
    <n v="2901.63"/>
    <n v="1848.91"/>
    <n v="92.45"/>
    <s v="5/18/2023"/>
    <s v="9/11/2023"/>
    <n v="2239"/>
    <n v="4560"/>
    <s v="3/22/2023"/>
    <s v="Suggestion"/>
    <s v="Resolved"/>
    <s v="5/11/2023"/>
    <n v="1"/>
    <x v="6"/>
    <x v="0"/>
  </r>
  <r>
    <n v="4561"/>
    <s v="Linda"/>
    <s v="Jackson"/>
    <n v="58"/>
    <x v="2"/>
    <s v="Address_4561"/>
    <x v="11"/>
    <n v="19458799414"/>
    <s v="linda.jackson@kag.com"/>
    <x v="1"/>
    <n v="4554.83"/>
    <s v="5/31/2008"/>
    <s v="12/26/2023"/>
    <n v="4561"/>
    <n v="45175"/>
    <x v="2"/>
    <n v="2222.23"/>
    <n v="6777.06"/>
    <x v="21"/>
    <n v="4561"/>
    <n v="29948.84"/>
    <x v="0"/>
    <n v="8.51"/>
    <n v="24"/>
    <s v="2/12/2021"/>
    <x v="2"/>
    <n v="4561"/>
    <x v="1"/>
    <n v="8948.17"/>
    <n v="3262.8"/>
    <n v="163.13999999999999"/>
    <s v="11/2/2023"/>
    <s v="4/19/2023"/>
    <n v="2491"/>
    <n v="4561"/>
    <s v="8/16/2023"/>
    <s v="Complaint"/>
    <s v="Resolved"/>
    <s v="9/23/2023"/>
    <n v="1"/>
    <x v="6"/>
    <x v="1"/>
  </r>
  <r>
    <n v="4562"/>
    <s v="Ronald"/>
    <s v="Mitchell"/>
    <n v="28"/>
    <x v="2"/>
    <s v="Address_4562"/>
    <x v="35"/>
    <n v="19458799415"/>
    <s v="ronald.mitchell@kag.com"/>
    <x v="1"/>
    <n v="5063.1099999999997"/>
    <s v="4/15/2010"/>
    <s v="9/10/2023"/>
    <n v="4562"/>
    <n v="45116"/>
    <x v="1"/>
    <n v="64.73"/>
    <n v="4998.38"/>
    <x v="80"/>
    <n v="4562"/>
    <n v="37464.589999999997"/>
    <x v="2"/>
    <n v="7.14"/>
    <n v="60"/>
    <s v="4/15/2022"/>
    <x v="2"/>
    <n v="4562"/>
    <x v="2"/>
    <n v="5281.8"/>
    <n v="1570.98"/>
    <n v="78.55"/>
    <s v="9/17/2023"/>
    <s v="7/24/2023"/>
    <n v="5972"/>
    <n v="4562"/>
    <s v="12/27/2023"/>
    <s v="Suggestion"/>
    <s v="Resolved"/>
    <s v="5/28/2023"/>
    <n v="1"/>
    <x v="2"/>
    <x v="4"/>
  </r>
  <r>
    <n v="4563"/>
    <s v="Jessica"/>
    <s v="Perez"/>
    <n v="48"/>
    <x v="2"/>
    <s v="Address_4563"/>
    <x v="9"/>
    <n v="19458799416"/>
    <s v="jessica.perez@kag.com"/>
    <x v="1"/>
    <n v="4961.09"/>
    <s v="5/23/2017"/>
    <s v="9/18/2023"/>
    <n v="4563"/>
    <n v="45147"/>
    <x v="2"/>
    <n v="516.09"/>
    <n v="4445"/>
    <x v="70"/>
    <n v="4563"/>
    <n v="14759.12"/>
    <x v="2"/>
    <n v="8.4600000000000009"/>
    <n v="36"/>
    <s v="7/12/2021"/>
    <x v="2"/>
    <n v="4563"/>
    <x v="2"/>
    <n v="3545.63"/>
    <n v="4958.24"/>
    <n v="247.91"/>
    <s v="10/31/2023"/>
    <s v="2/15/2023"/>
    <n v="1082"/>
    <n v="4563"/>
    <s v="2/4/2023"/>
    <s v="Suggestion"/>
    <s v="Pending"/>
    <s v="11/26/2023"/>
    <n v="1"/>
    <x v="5"/>
    <x v="1"/>
  </r>
  <r>
    <n v="4564"/>
    <s v="Donald"/>
    <s v="Lee"/>
    <n v="66"/>
    <x v="0"/>
    <s v="Address_4564"/>
    <x v="12"/>
    <n v="19458799417"/>
    <s v="donald.lee@kag.com"/>
    <x v="1"/>
    <n v="9614.98"/>
    <s v="7/31/2015"/>
    <s v="3/26/2023"/>
    <n v="4564"/>
    <n v="45182"/>
    <x v="1"/>
    <n v="1454.21"/>
    <n v="11069.19"/>
    <x v="24"/>
    <n v="4564"/>
    <n v="7509.96"/>
    <x v="2"/>
    <n v="5.36"/>
    <n v="12"/>
    <s v="3/2/2022"/>
    <x v="2"/>
    <n v="4564"/>
    <x v="0"/>
    <n v="3272.27"/>
    <n v="4583.2"/>
    <n v="229.16"/>
    <s v="3/14/2023"/>
    <s v="1/22/2023"/>
    <n v="6384"/>
    <n v="4564"/>
    <s v="3/8/2023"/>
    <s v="Praise"/>
    <s v="Pending"/>
    <s v="1/16/2023"/>
    <n v="-1"/>
    <x v="6"/>
    <x v="3"/>
  </r>
  <r>
    <n v="4565"/>
    <s v="Carol"/>
    <s v="Baker"/>
    <n v="18"/>
    <x v="2"/>
    <s v="Address_4565"/>
    <x v="29"/>
    <n v="19458799418"/>
    <s v="carol.baker@kag.com"/>
    <x v="1"/>
    <n v="2889.71"/>
    <s v="2/13/2013"/>
    <s v="1/17/2023"/>
    <n v="4565"/>
    <n v="45218"/>
    <x v="2"/>
    <n v="2126.35"/>
    <n v="5016.0600000000004"/>
    <x v="17"/>
    <n v="4565"/>
    <n v="33395.35"/>
    <x v="2"/>
    <n v="8.1300000000000008"/>
    <n v="48"/>
    <s v="4/15/2020"/>
    <x v="2"/>
    <n v="4565"/>
    <x v="1"/>
    <n v="4601.16"/>
    <n v="2933.3"/>
    <n v="146.66999999999999"/>
    <s v="5/29/2023"/>
    <s v="11/7/2023"/>
    <n v="1880"/>
    <n v="4565"/>
    <s v="12/18/2023"/>
    <s v="Complaint"/>
    <s v="Resolved"/>
    <s v="1/4/2023"/>
    <n v="1"/>
    <x v="8"/>
    <x v="2"/>
  </r>
  <r>
    <n v="4566"/>
    <s v="Elizabeth"/>
    <s v="Young"/>
    <n v="58"/>
    <x v="0"/>
    <s v="Address_4566"/>
    <x v="14"/>
    <n v="19458799419"/>
    <s v="elizabeth.young@kag.com"/>
    <x v="0"/>
    <n v="2917.34"/>
    <s v="1/15/2018"/>
    <s v="1/24/2023"/>
    <n v="4566"/>
    <n v="45211"/>
    <x v="1"/>
    <n v="4692.8500000000004"/>
    <n v="7610.19"/>
    <x v="74"/>
    <n v="4566"/>
    <n v="26023.65"/>
    <x v="0"/>
    <n v="8.18"/>
    <n v="48"/>
    <s v="3/25/2020"/>
    <x v="1"/>
    <n v="4566"/>
    <x v="2"/>
    <n v="7999.41"/>
    <n v="4804.63"/>
    <n v="240.23"/>
    <s v="12/26/2023"/>
    <s v="1/3/2023"/>
    <n v="259"/>
    <n v="4566"/>
    <s v="6/21/2023"/>
    <s v="Complaint"/>
    <s v="Pending"/>
    <s v="10/7/2023"/>
    <n v="1"/>
    <x v="8"/>
    <x v="1"/>
  </r>
  <r>
    <n v="4567"/>
    <s v="Emily"/>
    <s v="Roberts"/>
    <n v="49"/>
    <x v="0"/>
    <s v="Address_4567"/>
    <x v="28"/>
    <n v="19458799420"/>
    <s v="emily.roberts@kag.com"/>
    <x v="0"/>
    <n v="8395.42"/>
    <s v="11/28/2007"/>
    <s v="12/13/2023"/>
    <n v="4567"/>
    <n v="45067"/>
    <x v="1"/>
    <n v="2711.05"/>
    <n v="11106.47"/>
    <x v="20"/>
    <n v="4567"/>
    <n v="41513.26"/>
    <x v="1"/>
    <n v="4.03"/>
    <n v="60"/>
    <s v="3/5/2022"/>
    <x v="2"/>
    <n v="4567"/>
    <x v="1"/>
    <n v="1240.6199999999999"/>
    <n v="2808.93"/>
    <n v="140.44999999999999"/>
    <s v="5/21/2023"/>
    <s v="12/12/2023"/>
    <n v="4086"/>
    <n v="4567"/>
    <s v="8/27/2023"/>
    <s v="Praise"/>
    <s v="Pending"/>
    <s v="2/25/2023"/>
    <n v="1"/>
    <x v="10"/>
    <x v="1"/>
  </r>
  <r>
    <n v="4568"/>
    <s v="Kimberly"/>
    <s v="Thompson"/>
    <n v="20"/>
    <x v="1"/>
    <s v="Address_4568"/>
    <x v="19"/>
    <n v="19458799421"/>
    <s v="kimberly.thompson@kag.com"/>
    <x v="0"/>
    <n v="3980.89"/>
    <s v="6/11/2007"/>
    <s v="4/22/2023"/>
    <n v="4568"/>
    <n v="45069"/>
    <x v="1"/>
    <n v="4472.24"/>
    <n v="8453.1299999999992"/>
    <x v="92"/>
    <n v="4568"/>
    <n v="3208.37"/>
    <x v="0"/>
    <n v="1.04"/>
    <n v="60"/>
    <s v="10/4/2022"/>
    <x v="1"/>
    <n v="4568"/>
    <x v="0"/>
    <n v="1969.21"/>
    <n v="4255.7299999999996"/>
    <n v="212.79"/>
    <s v="3/27/2023"/>
    <s v="10/17/2023"/>
    <n v="7845"/>
    <n v="4568"/>
    <s v="7/25/2023"/>
    <s v="Praise"/>
    <s v="Resolved"/>
    <s v="8/4/2023"/>
    <n v="-1"/>
    <x v="10"/>
    <x v="2"/>
  </r>
  <r>
    <n v="4569"/>
    <s v="David"/>
    <s v="Gonzalez"/>
    <n v="49"/>
    <x v="0"/>
    <s v="Address_4569"/>
    <x v="21"/>
    <n v="19458799422"/>
    <s v="david.gonzalez@kag.com"/>
    <x v="1"/>
    <n v="824.65"/>
    <s v="1/2/2012"/>
    <s v="3/23/2023"/>
    <n v="4569"/>
    <n v="45215"/>
    <x v="2"/>
    <n v="1260.1500000000001"/>
    <n v="-435.5"/>
    <x v="71"/>
    <n v="4569"/>
    <n v="27693.74"/>
    <x v="0"/>
    <n v="8.74"/>
    <n v="48"/>
    <s v="10/23/2020"/>
    <x v="2"/>
    <n v="4569"/>
    <x v="0"/>
    <n v="5002.13"/>
    <n v="4763.12"/>
    <n v="238.16"/>
    <s v="4/17/2023"/>
    <s v="4/30/2023"/>
    <n v="7237"/>
    <n v="4569"/>
    <s v="7/20/2023"/>
    <s v="Complaint"/>
    <s v="Pending"/>
    <s v="2/18/2023"/>
    <n v="1"/>
    <x v="8"/>
    <x v="1"/>
  </r>
  <r>
    <n v="4570"/>
    <s v="Thomas"/>
    <s v="Jones"/>
    <n v="59"/>
    <x v="1"/>
    <s v="Address_4570"/>
    <x v="17"/>
    <n v="19458799423"/>
    <s v="thomas.jones@kag.com"/>
    <x v="0"/>
    <n v="4864.41"/>
    <s v="2/17/2006"/>
    <s v="12/8/2023"/>
    <n v="4570"/>
    <n v="45177"/>
    <x v="1"/>
    <n v="1667.84"/>
    <n v="6532.25"/>
    <x v="32"/>
    <n v="4570"/>
    <n v="10102.040000000001"/>
    <x v="1"/>
    <n v="2.66"/>
    <n v="24"/>
    <s v="11/25/2020"/>
    <x v="1"/>
    <n v="4570"/>
    <x v="0"/>
    <n v="9169.6"/>
    <n v="4879.21"/>
    <n v="243.96"/>
    <s v="6/1/2023"/>
    <s v="9/17/2023"/>
    <n v="6760"/>
    <n v="4570"/>
    <s v="11/8/2023"/>
    <s v="Suggestion"/>
    <s v="Resolved"/>
    <s v="1/6/2023"/>
    <n v="1"/>
    <x v="6"/>
    <x v="1"/>
  </r>
  <r>
    <n v="4571"/>
    <s v="William"/>
    <s v="Brown"/>
    <n v="22"/>
    <x v="1"/>
    <s v="Address_4571"/>
    <x v="37"/>
    <n v="19458799424"/>
    <s v="william.brown@kag.com"/>
    <x v="1"/>
    <n v="5547.27"/>
    <s v="12/10/2011"/>
    <s v="1/6/2023"/>
    <n v="4571"/>
    <n v="45271"/>
    <x v="2"/>
    <n v="4405.1899999999996"/>
    <n v="1142.08"/>
    <x v="49"/>
    <n v="4571"/>
    <n v="31248.55"/>
    <x v="2"/>
    <n v="8.82"/>
    <n v="48"/>
    <s v="6/25/2022"/>
    <x v="0"/>
    <n v="4571"/>
    <x v="0"/>
    <n v="8952.41"/>
    <n v="4859.41"/>
    <n v="242.97"/>
    <s v="10/19/2023"/>
    <s v="9/15/2023"/>
    <n v="1286"/>
    <n v="4571"/>
    <s v="10/27/2023"/>
    <s v="Suggestion"/>
    <s v="Resolved"/>
    <s v="1/9/2023"/>
    <n v="1"/>
    <x v="0"/>
    <x v="2"/>
  </r>
  <r>
    <n v="4572"/>
    <s v="Emily"/>
    <s v="Ramirez"/>
    <n v="60"/>
    <x v="0"/>
    <s v="Address_4572"/>
    <x v="8"/>
    <n v="19458799425"/>
    <s v="emily.ramirez@kag.com"/>
    <x v="0"/>
    <n v="6215.16"/>
    <s v="7/11/2010"/>
    <s v="10/11/2023"/>
    <n v="4572"/>
    <n v="45070"/>
    <x v="1"/>
    <n v="2461.9"/>
    <n v="3753.26"/>
    <x v="78"/>
    <n v="4572"/>
    <n v="38261.550000000003"/>
    <x v="0"/>
    <n v="6.56"/>
    <n v="36"/>
    <s v="5/4/2021"/>
    <x v="0"/>
    <n v="4572"/>
    <x v="2"/>
    <n v="8031.1"/>
    <n v="4365.09"/>
    <n v="218.25"/>
    <s v="4/1/2023"/>
    <s v="11/10/2023"/>
    <n v="2559"/>
    <n v="4572"/>
    <s v="9/10/2023"/>
    <s v="Praise"/>
    <s v="Resolved"/>
    <s v="9/15/2023"/>
    <n v="1"/>
    <x v="10"/>
    <x v="1"/>
  </r>
  <r>
    <n v="4573"/>
    <s v="Elizabeth"/>
    <s v="Wilson"/>
    <n v="54"/>
    <x v="0"/>
    <s v="Address_4573"/>
    <x v="20"/>
    <n v="19458799426"/>
    <s v="elizabeth.wilson@kag.com"/>
    <x v="0"/>
    <n v="2427.42"/>
    <s v="6/26/2017"/>
    <s v="4/16/2023"/>
    <n v="4573"/>
    <n v="45011"/>
    <x v="0"/>
    <n v="2954.9"/>
    <n v="5382.32"/>
    <x v="75"/>
    <n v="4573"/>
    <n v="13887.5"/>
    <x v="2"/>
    <n v="6.71"/>
    <n v="24"/>
    <s v="6/17/2022"/>
    <x v="2"/>
    <n v="4573"/>
    <x v="0"/>
    <n v="9809.56"/>
    <n v="1974.66"/>
    <n v="98.73"/>
    <s v="10/19/2023"/>
    <s v="12/22/2023"/>
    <n v="6467"/>
    <n v="4573"/>
    <s v="11/2/2023"/>
    <s v="Praise"/>
    <s v="Resolved"/>
    <s v="8/22/2023"/>
    <n v="1"/>
    <x v="11"/>
    <x v="1"/>
  </r>
  <r>
    <n v="4574"/>
    <s v="Lisa"/>
    <s v="Davis"/>
    <n v="29"/>
    <x v="2"/>
    <s v="Address_4574"/>
    <x v="38"/>
    <n v="19458799427"/>
    <s v="lisa.davis@kag.com"/>
    <x v="1"/>
    <n v="9735.27"/>
    <s v="1/25/2013"/>
    <s v="5/28/2023"/>
    <n v="4574"/>
    <n v="45106"/>
    <x v="1"/>
    <n v="2875.15"/>
    <n v="12610.42"/>
    <x v="34"/>
    <n v="4574"/>
    <n v="24607.65"/>
    <x v="1"/>
    <n v="3.22"/>
    <n v="60"/>
    <s v="7/14/2021"/>
    <x v="0"/>
    <n v="4574"/>
    <x v="0"/>
    <n v="1968.09"/>
    <n v="4960.45"/>
    <n v="248.02"/>
    <s v="8/22/2023"/>
    <s v="5/21/2023"/>
    <n v="419"/>
    <n v="4574"/>
    <s v="1/5/2023"/>
    <s v="Complaint"/>
    <s v="Resolved"/>
    <s v="7/30/2023"/>
    <n v="-1"/>
    <x v="7"/>
    <x v="4"/>
  </r>
  <r>
    <n v="4575"/>
    <s v="Thomas"/>
    <s v="Rodriguez"/>
    <n v="31"/>
    <x v="0"/>
    <s v="Address_4575"/>
    <x v="34"/>
    <n v="19458799428"/>
    <s v="thomas.rodriguez@kag.com"/>
    <x v="0"/>
    <n v="7396.48"/>
    <s v="1/28/2013"/>
    <s v="7/27/2023"/>
    <n v="4575"/>
    <n v="45027"/>
    <x v="0"/>
    <n v="3230.42"/>
    <n v="4166.0600000000004"/>
    <x v="14"/>
    <n v="4575"/>
    <n v="21590"/>
    <x v="1"/>
    <n v="4.62"/>
    <n v="60"/>
    <s v="7/28/2022"/>
    <x v="2"/>
    <n v="4575"/>
    <x v="2"/>
    <n v="8950.9500000000007"/>
    <n v="3897.66"/>
    <n v="194.88"/>
    <s v="1/11/2023"/>
    <s v="9/11/2023"/>
    <n v="4749"/>
    <n v="4575"/>
    <s v="5/4/2023"/>
    <s v="Complaint"/>
    <s v="Pending"/>
    <s v="9/29/2023"/>
    <n v="1"/>
    <x v="1"/>
    <x v="4"/>
  </r>
  <r>
    <n v="4576"/>
    <s v="Patricia"/>
    <s v="Wright"/>
    <n v="61"/>
    <x v="2"/>
    <s v="Address_4576"/>
    <x v="38"/>
    <n v="19458799429"/>
    <s v="patricia.wright@kag.com"/>
    <x v="1"/>
    <n v="7229.39"/>
    <s v="6/16/2013"/>
    <s v="5/27/2023"/>
    <n v="4576"/>
    <n v="45163"/>
    <x v="1"/>
    <n v="2948.87"/>
    <n v="10178.26"/>
    <x v="92"/>
    <n v="4576"/>
    <n v="37988.67"/>
    <x v="1"/>
    <n v="3.81"/>
    <n v="60"/>
    <s v="1/24/2021"/>
    <x v="1"/>
    <n v="4576"/>
    <x v="1"/>
    <n v="1180.0899999999999"/>
    <n v="4256.3999999999996"/>
    <n v="212.82"/>
    <s v="6/6/2023"/>
    <s v="10/20/2023"/>
    <n v="5283"/>
    <n v="4576"/>
    <s v="9/30/2023"/>
    <s v="Suggestion"/>
    <s v="Resolved"/>
    <s v="9/6/2023"/>
    <n v="1"/>
    <x v="5"/>
    <x v="3"/>
  </r>
  <r>
    <n v="4577"/>
    <s v="Deborah"/>
    <s v="Torres"/>
    <n v="68"/>
    <x v="2"/>
    <s v="Address_4577"/>
    <x v="18"/>
    <n v="19458799430"/>
    <s v="deborah.torres@kag.com"/>
    <x v="1"/>
    <n v="8741.44"/>
    <s v="3/22/2015"/>
    <s v="1/8/2023"/>
    <n v="4577"/>
    <n v="45263"/>
    <x v="1"/>
    <n v="3474.89"/>
    <n v="5266.55"/>
    <x v="48"/>
    <n v="4577"/>
    <n v="30393.52"/>
    <x v="2"/>
    <n v="2.71"/>
    <n v="36"/>
    <s v="8/5/2021"/>
    <x v="0"/>
    <n v="4577"/>
    <x v="1"/>
    <n v="4735.57"/>
    <n v="3997.44"/>
    <n v="199.87"/>
    <s v="9/23/2023"/>
    <s v="5/16/2023"/>
    <n v="447"/>
    <n v="4577"/>
    <s v="5/23/2023"/>
    <s v="Praise"/>
    <s v="Resolved"/>
    <s v="10/31/2023"/>
    <n v="1"/>
    <x v="0"/>
    <x v="3"/>
  </r>
  <r>
    <n v="4578"/>
    <s v="Timothy"/>
    <s v="Lee"/>
    <n v="26"/>
    <x v="0"/>
    <s v="Address_4578"/>
    <x v="11"/>
    <n v="19458799431"/>
    <s v="timothy.lee@kag.com"/>
    <x v="1"/>
    <n v="358.66"/>
    <s v="6/21/2004"/>
    <s v="10/1/2023"/>
    <n v="4578"/>
    <n v="45131"/>
    <x v="1"/>
    <n v="744.92"/>
    <n v="-386.26"/>
    <x v="41"/>
    <n v="4578"/>
    <n v="6914.66"/>
    <x v="2"/>
    <n v="7.52"/>
    <n v="60"/>
    <s v="10/28/2021"/>
    <x v="1"/>
    <n v="4578"/>
    <x v="2"/>
    <n v="3029.74"/>
    <n v="2864.73"/>
    <n v="143.24"/>
    <s v="3/22/2023"/>
    <s v="7/9/2023"/>
    <n v="7411"/>
    <n v="4578"/>
    <s v="1/13/2023"/>
    <s v="Complaint"/>
    <s v="Resolved"/>
    <s v="10/27/2023"/>
    <n v="1"/>
    <x v="2"/>
    <x v="4"/>
  </r>
  <r>
    <n v="4579"/>
    <s v="Matthew"/>
    <s v="Moore"/>
    <n v="24"/>
    <x v="2"/>
    <s v="Address_4579"/>
    <x v="11"/>
    <n v="19458799432"/>
    <s v="matthew.moore@kag.com"/>
    <x v="1"/>
    <n v="6170.11"/>
    <s v="10/25/2012"/>
    <s v="10/20/2023"/>
    <n v="4579"/>
    <n v="45216"/>
    <x v="1"/>
    <n v="3556.04"/>
    <n v="9726.15"/>
    <x v="14"/>
    <n v="4579"/>
    <n v="48860.66"/>
    <x v="1"/>
    <n v="1.86"/>
    <n v="24"/>
    <s v="9/11/2020"/>
    <x v="0"/>
    <n v="4579"/>
    <x v="0"/>
    <n v="4265.79"/>
    <n v="2705.97"/>
    <n v="135.30000000000001"/>
    <s v="12/31/2023"/>
    <s v="4/7/2023"/>
    <n v="8938"/>
    <n v="4579"/>
    <s v="8/4/2023"/>
    <s v="Praise"/>
    <s v="Resolved"/>
    <s v="4/11/2023"/>
    <n v="1"/>
    <x v="8"/>
    <x v="2"/>
  </r>
  <r>
    <n v="4580"/>
    <s v="Charles"/>
    <s v="Allen"/>
    <n v="33"/>
    <x v="1"/>
    <s v="Address_4580"/>
    <x v="2"/>
    <n v="19458799433"/>
    <s v="charles.allen@kag.com"/>
    <x v="0"/>
    <n v="8196.59"/>
    <s v="8/22/2022"/>
    <s v="7/8/2023"/>
    <n v="4580"/>
    <n v="45053"/>
    <x v="1"/>
    <n v="761.48"/>
    <n v="7435.11"/>
    <x v="52"/>
    <n v="4580"/>
    <n v="45704.54"/>
    <x v="2"/>
    <n v="5.61"/>
    <n v="60"/>
    <s v="6/26/2020"/>
    <x v="0"/>
    <n v="4580"/>
    <x v="0"/>
    <n v="9765.7099999999991"/>
    <n v="2070.06"/>
    <n v="103.5"/>
    <s v="6/13/2023"/>
    <s v="10/13/2023"/>
    <n v="3115"/>
    <n v="4580"/>
    <s v="1/15/2023"/>
    <s v="Complaint"/>
    <s v="Resolved"/>
    <s v="4/6/2023"/>
    <n v="1"/>
    <x v="10"/>
    <x v="4"/>
  </r>
  <r>
    <n v="4581"/>
    <s v="Paul"/>
    <s v="Davis"/>
    <n v="45"/>
    <x v="1"/>
    <s v="Address_4581"/>
    <x v="11"/>
    <n v="19458799434"/>
    <s v="paul.davis@kag.com"/>
    <x v="1"/>
    <n v="440.3"/>
    <s v="4/3/2010"/>
    <s v="6/22/2023"/>
    <n v="4581"/>
    <n v="45287"/>
    <x v="2"/>
    <n v="1708.69"/>
    <n v="-1268.3900000000001"/>
    <x v="65"/>
    <n v="4581"/>
    <n v="29357.279999999999"/>
    <x v="2"/>
    <n v="5.82"/>
    <n v="60"/>
    <s v="8/1/2020"/>
    <x v="2"/>
    <n v="4581"/>
    <x v="2"/>
    <n v="3961.28"/>
    <n v="626.48"/>
    <n v="31.32"/>
    <s v="11/28/2023"/>
    <s v="4/7/2023"/>
    <n v="6901"/>
    <n v="4581"/>
    <s v="10/26/2023"/>
    <s v="Suggestion"/>
    <s v="Pending"/>
    <s v="9/11/2023"/>
    <n v="1"/>
    <x v="0"/>
    <x v="0"/>
  </r>
  <r>
    <n v="4582"/>
    <s v="Donna"/>
    <s v="Carter"/>
    <n v="24"/>
    <x v="0"/>
    <s v="Address_4582"/>
    <x v="24"/>
    <n v="19458799435"/>
    <s v="donna.carter@kag.com"/>
    <x v="1"/>
    <n v="7585.84"/>
    <s v="7/9/2007"/>
    <s v="8/11/2023"/>
    <n v="4582"/>
    <n v="45204"/>
    <x v="2"/>
    <n v="4158.42"/>
    <n v="11744.26"/>
    <x v="77"/>
    <n v="4582"/>
    <n v="39096.370000000003"/>
    <x v="1"/>
    <n v="9.6"/>
    <n v="48"/>
    <s v="12/7/2020"/>
    <x v="0"/>
    <n v="4582"/>
    <x v="1"/>
    <n v="6665.95"/>
    <n v="3147.05"/>
    <n v="157.35"/>
    <s v="10/3/2023"/>
    <s v="3/22/2023"/>
    <n v="2884"/>
    <n v="4582"/>
    <s v="10/1/2023"/>
    <s v="Complaint"/>
    <s v="Pending"/>
    <s v="7/22/2023"/>
    <n v="1"/>
    <x v="8"/>
    <x v="2"/>
  </r>
  <r>
    <n v="4583"/>
    <s v="Ronald"/>
    <s v="Taylor"/>
    <n v="31"/>
    <x v="0"/>
    <s v="Address_4583"/>
    <x v="27"/>
    <n v="19458799436"/>
    <s v="ronald.taylor@kag.com"/>
    <x v="1"/>
    <n v="9898"/>
    <s v="12/29/2008"/>
    <s v="2/7/2023"/>
    <n v="4583"/>
    <n v="45233"/>
    <x v="2"/>
    <n v="3042.84"/>
    <n v="12940.84"/>
    <x v="68"/>
    <n v="4583"/>
    <n v="1978.55"/>
    <x v="2"/>
    <n v="8.82"/>
    <n v="48"/>
    <s v="5/30/2020"/>
    <x v="2"/>
    <n v="4583"/>
    <x v="0"/>
    <n v="7195.24"/>
    <n v="1607.41"/>
    <n v="80.37"/>
    <s v="2/3/2023"/>
    <s v="5/4/2023"/>
    <n v="4299"/>
    <n v="4583"/>
    <s v="5/25/2023"/>
    <s v="Praise"/>
    <s v="Resolved"/>
    <s v="12/29/2023"/>
    <n v="-1"/>
    <x v="4"/>
    <x v="4"/>
  </r>
  <r>
    <n v="4584"/>
    <s v="James"/>
    <s v="Nelson"/>
    <n v="49"/>
    <x v="0"/>
    <s v="Address_4584"/>
    <x v="3"/>
    <n v="19458799437"/>
    <s v="james.nelson@kag.com"/>
    <x v="1"/>
    <n v="5974.76"/>
    <s v="11/24/2008"/>
    <s v="1/2/2023"/>
    <n v="4584"/>
    <n v="45186"/>
    <x v="0"/>
    <n v="4836.16"/>
    <n v="10810.92"/>
    <x v="48"/>
    <n v="4584"/>
    <n v="10873.1"/>
    <x v="0"/>
    <n v="5.43"/>
    <n v="36"/>
    <s v="7/31/2021"/>
    <x v="1"/>
    <n v="4584"/>
    <x v="1"/>
    <n v="5945.99"/>
    <n v="959.73"/>
    <n v="47.99"/>
    <s v="11/12/2023"/>
    <s v="8/15/2023"/>
    <n v="7550"/>
    <n v="4584"/>
    <s v="7/9/2023"/>
    <s v="Praise"/>
    <s v="Pending"/>
    <s v="3/16/2023"/>
    <n v="1"/>
    <x v="6"/>
    <x v="1"/>
  </r>
  <r>
    <n v="4585"/>
    <s v="Matthew"/>
    <s v="Walker"/>
    <n v="25"/>
    <x v="1"/>
    <s v="Address_4585"/>
    <x v="24"/>
    <n v="19458799438"/>
    <s v="matthew.walker@kag.com"/>
    <x v="0"/>
    <n v="4304.45"/>
    <s v="11/23/2021"/>
    <s v="8/12/2023"/>
    <n v="4585"/>
    <n v="45179"/>
    <x v="1"/>
    <n v="1268.97"/>
    <n v="3035.48"/>
    <x v="52"/>
    <n v="4585"/>
    <n v="38625.29"/>
    <x v="1"/>
    <n v="8.6"/>
    <n v="24"/>
    <s v="1/2/2022"/>
    <x v="1"/>
    <n v="4585"/>
    <x v="1"/>
    <n v="1818.91"/>
    <n v="1309.1199999999999"/>
    <n v="65.459999999999994"/>
    <s v="8/6/2023"/>
    <s v="4/19/2023"/>
    <n v="4893"/>
    <n v="4585"/>
    <s v="4/24/2023"/>
    <s v="Suggestion"/>
    <s v="Pending"/>
    <s v="8/22/2023"/>
    <n v="1"/>
    <x v="6"/>
    <x v="2"/>
  </r>
  <r>
    <n v="4586"/>
    <s v="Margaret"/>
    <s v="King"/>
    <n v="44"/>
    <x v="2"/>
    <s v="Address_4586"/>
    <x v="8"/>
    <n v="19458799439"/>
    <s v="margaret.king@kag.com"/>
    <x v="1"/>
    <n v="4590.72"/>
    <s v="9/14/2019"/>
    <s v="2/28/2023"/>
    <n v="4586"/>
    <n v="45103"/>
    <x v="1"/>
    <n v="4604.5"/>
    <n v="9195.2199999999993"/>
    <x v="96"/>
    <n v="4586"/>
    <n v="6203.21"/>
    <x v="1"/>
    <n v="8.1199999999999992"/>
    <n v="24"/>
    <s v="4/18/2020"/>
    <x v="2"/>
    <n v="4586"/>
    <x v="2"/>
    <n v="8704.16"/>
    <n v="1935.96"/>
    <n v="96.8"/>
    <s v="2/13/2023"/>
    <s v="6/25/2023"/>
    <n v="3292"/>
    <n v="4586"/>
    <s v="11/28/2023"/>
    <s v="Suggestion"/>
    <s v="Resolved"/>
    <s v="9/5/2023"/>
    <n v="1"/>
    <x v="7"/>
    <x v="0"/>
  </r>
  <r>
    <n v="4587"/>
    <s v="Thomas"/>
    <s v="Garcia"/>
    <n v="67"/>
    <x v="1"/>
    <s v="Address_4587"/>
    <x v="16"/>
    <n v="19458799440"/>
    <s v="thomas.garcia@kag.com"/>
    <x v="0"/>
    <n v="6826.86"/>
    <s v="4/6/2007"/>
    <s v="3/16/2023"/>
    <n v="4587"/>
    <n v="45165"/>
    <x v="1"/>
    <n v="3213.2"/>
    <n v="10040.06"/>
    <x v="11"/>
    <n v="4587"/>
    <n v="3093.61"/>
    <x v="1"/>
    <n v="1.25"/>
    <n v="48"/>
    <s v="8/21/2020"/>
    <x v="1"/>
    <n v="4587"/>
    <x v="0"/>
    <n v="8085.77"/>
    <n v="39.119999999999997"/>
    <n v="1.96"/>
    <s v="2/28/2023"/>
    <s v="1/22/2023"/>
    <n v="4764"/>
    <n v="4587"/>
    <s v="2/6/2023"/>
    <s v="Suggestion"/>
    <s v="Pending"/>
    <s v="7/15/2023"/>
    <n v="1"/>
    <x v="5"/>
    <x v="3"/>
  </r>
  <r>
    <n v="4588"/>
    <s v="Kenneth"/>
    <s v="Perez"/>
    <n v="20"/>
    <x v="2"/>
    <s v="Address_4588"/>
    <x v="12"/>
    <n v="19458799441"/>
    <s v="kenneth.perez@kag.com"/>
    <x v="0"/>
    <n v="5742.56"/>
    <s v="12/28/2017"/>
    <s v="5/13/2023"/>
    <n v="4588"/>
    <n v="45093"/>
    <x v="0"/>
    <n v="1852.5"/>
    <n v="7595.06"/>
    <x v="19"/>
    <n v="4588"/>
    <n v="31170.080000000002"/>
    <x v="2"/>
    <n v="9.3000000000000007"/>
    <n v="24"/>
    <s v="12/26/2021"/>
    <x v="2"/>
    <n v="4588"/>
    <x v="2"/>
    <n v="7745.63"/>
    <n v="1745.93"/>
    <n v="87.3"/>
    <s v="2/16/2023"/>
    <s v="11/20/2023"/>
    <n v="5753"/>
    <n v="4588"/>
    <s v="5/8/2023"/>
    <s v="Praise"/>
    <s v="Pending"/>
    <s v="6/30/2023"/>
    <n v="1"/>
    <x v="7"/>
    <x v="2"/>
  </r>
  <r>
    <n v="4589"/>
    <s v="Nancy"/>
    <s v="Wilson"/>
    <n v="44"/>
    <x v="2"/>
    <s v="Address_4589"/>
    <x v="30"/>
    <n v="19458799442"/>
    <s v="nancy.wilson@kag.com"/>
    <x v="1"/>
    <n v="7896.95"/>
    <s v="6/26/2013"/>
    <s v="12/28/2023"/>
    <n v="4589"/>
    <n v="45141"/>
    <x v="0"/>
    <n v="3936.08"/>
    <n v="11833.03"/>
    <x v="52"/>
    <n v="4589"/>
    <n v="2677.85"/>
    <x v="1"/>
    <n v="7.19"/>
    <n v="60"/>
    <s v="5/10/2022"/>
    <x v="0"/>
    <n v="4589"/>
    <x v="0"/>
    <n v="9194.2099999999991"/>
    <n v="3186.73"/>
    <n v="159.34"/>
    <s v="9/24/2023"/>
    <s v="6/28/2023"/>
    <n v="2517"/>
    <n v="4589"/>
    <s v="9/27/2023"/>
    <s v="Suggestion"/>
    <s v="Pending"/>
    <s v="7/24/2023"/>
    <n v="1"/>
    <x v="5"/>
    <x v="0"/>
  </r>
  <r>
    <n v="4590"/>
    <s v="Mary"/>
    <s v="Williams"/>
    <n v="47"/>
    <x v="0"/>
    <s v="Address_4590"/>
    <x v="6"/>
    <n v="19458799443"/>
    <s v="mary.williams@kag.com"/>
    <x v="0"/>
    <n v="4274.21"/>
    <s v="10/30/2004"/>
    <s v="8/9/2023"/>
    <n v="4590"/>
    <n v="45131"/>
    <x v="0"/>
    <n v="4774.79"/>
    <n v="9049"/>
    <x v="35"/>
    <n v="4590"/>
    <n v="9972.58"/>
    <x v="2"/>
    <n v="7.05"/>
    <n v="36"/>
    <s v="3/11/2020"/>
    <x v="1"/>
    <n v="4590"/>
    <x v="1"/>
    <n v="4126.37"/>
    <n v="1001.88"/>
    <n v="50.09"/>
    <s v="11/20/2023"/>
    <s v="9/3/2023"/>
    <n v="4761"/>
    <n v="4590"/>
    <s v="11/11/2023"/>
    <s v="Complaint"/>
    <s v="Pending"/>
    <s v="5/19/2023"/>
    <n v="-1"/>
    <x v="2"/>
    <x v="1"/>
  </r>
  <r>
    <n v="4591"/>
    <s v="Michelle"/>
    <s v="Lopez"/>
    <n v="51"/>
    <x v="0"/>
    <s v="Address_4591"/>
    <x v="28"/>
    <n v="19458799444"/>
    <s v="michelle.lopez@kag.com"/>
    <x v="1"/>
    <n v="4231.51"/>
    <s v="3/15/2014"/>
    <s v="7/31/2023"/>
    <n v="4591"/>
    <n v="45126"/>
    <x v="0"/>
    <n v="3900.01"/>
    <n v="8131.52"/>
    <x v="18"/>
    <n v="4591"/>
    <n v="4919.1099999999997"/>
    <x v="2"/>
    <n v="7.42"/>
    <n v="48"/>
    <s v="7/7/2020"/>
    <x v="2"/>
    <n v="4591"/>
    <x v="2"/>
    <n v="6184.62"/>
    <n v="1062.5999999999999"/>
    <n v="53.13"/>
    <s v="4/20/2023"/>
    <s v="7/20/2023"/>
    <n v="8661"/>
    <n v="4591"/>
    <s v="2/5/2023"/>
    <s v="Praise"/>
    <s v="Resolved"/>
    <s v="6/11/2023"/>
    <n v="1"/>
    <x v="2"/>
    <x v="1"/>
  </r>
  <r>
    <n v="4592"/>
    <s v="Joseph"/>
    <s v="Scott"/>
    <n v="43"/>
    <x v="0"/>
    <s v="Address_4592"/>
    <x v="17"/>
    <n v="19458799445"/>
    <s v="joseph.scott@kag.com"/>
    <x v="1"/>
    <n v="7485.06"/>
    <s v="4/13/2015"/>
    <s v="5/28/2023"/>
    <n v="4592"/>
    <n v="44927"/>
    <x v="2"/>
    <n v="42.3"/>
    <n v="7527.36"/>
    <x v="61"/>
    <n v="4592"/>
    <n v="27179.31"/>
    <x v="0"/>
    <n v="3.02"/>
    <n v="60"/>
    <s v="12/30/2020"/>
    <x v="2"/>
    <n v="4592"/>
    <x v="0"/>
    <n v="8049.5"/>
    <n v="785.71"/>
    <n v="39.29"/>
    <s v="7/14/2023"/>
    <s v="4/26/2023"/>
    <n v="4928"/>
    <n v="4592"/>
    <s v="12/28/2023"/>
    <s v="Suggestion"/>
    <s v="Resolved"/>
    <s v="1/1/2023"/>
    <n v="1"/>
    <x v="3"/>
    <x v="0"/>
  </r>
  <r>
    <n v="4593"/>
    <s v="Emily"/>
    <s v="Lopez"/>
    <n v="54"/>
    <x v="1"/>
    <s v="Address_4593"/>
    <x v="25"/>
    <n v="19458799446"/>
    <s v="emily.lopez@kag.com"/>
    <x v="1"/>
    <n v="6490.63"/>
    <s v="2/3/2002"/>
    <s v="3/23/2023"/>
    <n v="4593"/>
    <n v="45095"/>
    <x v="0"/>
    <n v="61.24"/>
    <n v="6429.39"/>
    <x v="46"/>
    <n v="4593"/>
    <n v="34169.78"/>
    <x v="2"/>
    <n v="1.26"/>
    <n v="48"/>
    <s v="1/2/2021"/>
    <x v="0"/>
    <n v="4593"/>
    <x v="2"/>
    <n v="4999.97"/>
    <n v="1192.76"/>
    <n v="59.64"/>
    <s v="10/23/2023"/>
    <s v="2/22/2023"/>
    <n v="4704"/>
    <n v="4593"/>
    <s v="11/30/2023"/>
    <s v="Suggestion"/>
    <s v="Pending"/>
    <s v="6/12/2023"/>
    <n v="1"/>
    <x v="7"/>
    <x v="1"/>
  </r>
  <r>
    <n v="4594"/>
    <s v="Joshua"/>
    <s v="Hall"/>
    <n v="57"/>
    <x v="1"/>
    <s v="Address_4594"/>
    <x v="24"/>
    <n v="19458799447"/>
    <s v="joshua.hall@kag.com"/>
    <x v="0"/>
    <n v="7803.17"/>
    <s v="1/23/2018"/>
    <s v="7/4/2023"/>
    <n v="4594"/>
    <n v="45199"/>
    <x v="0"/>
    <n v="639.58000000000004"/>
    <n v="8442.75"/>
    <x v="69"/>
    <n v="4594"/>
    <n v="9982.15"/>
    <x v="0"/>
    <n v="3.09"/>
    <n v="48"/>
    <s v="5/2/2022"/>
    <x v="1"/>
    <n v="4594"/>
    <x v="2"/>
    <n v="9667.36"/>
    <n v="131.77000000000001"/>
    <n v="6.59"/>
    <s v="6/11/2023"/>
    <s v="6/15/2023"/>
    <n v="9625"/>
    <n v="4594"/>
    <s v="1/8/2023"/>
    <s v="Complaint"/>
    <s v="Resolved"/>
    <s v="1/6/2023"/>
    <n v="1"/>
    <x v="6"/>
    <x v="1"/>
  </r>
  <r>
    <n v="4595"/>
    <s v="Jennifer"/>
    <s v="Johnson"/>
    <n v="68"/>
    <x v="1"/>
    <s v="Address_4595"/>
    <x v="29"/>
    <n v="19458799448"/>
    <s v="jennifer.johnson@kag.com"/>
    <x v="1"/>
    <n v="8882.92"/>
    <s v="4/5/2011"/>
    <s v="12/3/2023"/>
    <n v="4595"/>
    <n v="45190"/>
    <x v="0"/>
    <n v="4255.12"/>
    <n v="4627.8"/>
    <x v="43"/>
    <n v="4595"/>
    <n v="23969.119999999999"/>
    <x v="0"/>
    <n v="8.15"/>
    <n v="36"/>
    <s v="8/7/2020"/>
    <x v="0"/>
    <n v="4595"/>
    <x v="2"/>
    <n v="8638.18"/>
    <n v="4892.3599999999997"/>
    <n v="244.62"/>
    <s v="12/1/2023"/>
    <s v="6/25/2023"/>
    <n v="864"/>
    <n v="4595"/>
    <s v="3/13/2023"/>
    <s v="Praise"/>
    <s v="Resolved"/>
    <s v="10/1/2023"/>
    <n v="1"/>
    <x v="6"/>
    <x v="3"/>
  </r>
  <r>
    <n v="4596"/>
    <s v="James"/>
    <s v="Johnson"/>
    <n v="39"/>
    <x v="0"/>
    <s v="Address_4596"/>
    <x v="24"/>
    <n v="19458799449"/>
    <s v="james.johnson@kag.com"/>
    <x v="0"/>
    <n v="2707.72"/>
    <s v="5/29/2019"/>
    <s v="3/9/2023"/>
    <n v="4596"/>
    <n v="44993"/>
    <x v="0"/>
    <n v="3753.73"/>
    <n v="-1046.01"/>
    <x v="42"/>
    <n v="4596"/>
    <n v="1988.38"/>
    <x v="0"/>
    <n v="6.38"/>
    <n v="36"/>
    <s v="6/5/2022"/>
    <x v="1"/>
    <n v="4596"/>
    <x v="0"/>
    <n v="5775.62"/>
    <n v="342.61"/>
    <n v="17.13"/>
    <s v="5/5/2023"/>
    <s v="7/6/2023"/>
    <n v="2503"/>
    <n v="4596"/>
    <s v="4/2/2023"/>
    <s v="Suggestion"/>
    <s v="Resolved"/>
    <s v="3/14/2023"/>
    <n v="1"/>
    <x v="11"/>
    <x v="0"/>
  </r>
  <r>
    <n v="4597"/>
    <s v="Timothy"/>
    <s v="Anderson"/>
    <n v="49"/>
    <x v="0"/>
    <s v="Address_4597"/>
    <x v="27"/>
    <n v="19458799450"/>
    <s v="timothy.anderson@kag.com"/>
    <x v="1"/>
    <n v="3218.86"/>
    <s v="8/18/2011"/>
    <s v="10/2/2023"/>
    <n v="4597"/>
    <n v="45275"/>
    <x v="2"/>
    <n v="3202.47"/>
    <n v="16.39"/>
    <x v="86"/>
    <n v="4597"/>
    <n v="13968.36"/>
    <x v="0"/>
    <n v="4.25"/>
    <n v="48"/>
    <s v="2/25/2021"/>
    <x v="1"/>
    <n v="4597"/>
    <x v="1"/>
    <n v="2325.9299999999998"/>
    <n v="3641.26"/>
    <n v="182.06"/>
    <s v="6/7/2023"/>
    <s v="9/20/2023"/>
    <n v="7217"/>
    <n v="4597"/>
    <s v="11/22/2023"/>
    <s v="Suggestion"/>
    <s v="Resolved"/>
    <s v="10/6/2023"/>
    <n v="1"/>
    <x v="0"/>
    <x v="1"/>
  </r>
  <r>
    <n v="4598"/>
    <s v="Daniel"/>
    <s v="Thompson"/>
    <n v="58"/>
    <x v="2"/>
    <s v="Address_4598"/>
    <x v="5"/>
    <n v="19458799451"/>
    <s v="daniel.thompson@kag.com"/>
    <x v="1"/>
    <n v="5316.81"/>
    <s v="6/29/2020"/>
    <s v="9/6/2023"/>
    <n v="4598"/>
    <n v="45044"/>
    <x v="1"/>
    <n v="3475.58"/>
    <n v="8792.39"/>
    <x v="54"/>
    <n v="4598"/>
    <n v="9800.61"/>
    <x v="0"/>
    <n v="3.17"/>
    <n v="60"/>
    <s v="1/26/2022"/>
    <x v="0"/>
    <n v="4598"/>
    <x v="0"/>
    <n v="5533.13"/>
    <n v="1348.97"/>
    <n v="67.45"/>
    <s v="9/9/2023"/>
    <s v="10/28/2023"/>
    <n v="7577"/>
    <n v="4598"/>
    <s v="10/20/2023"/>
    <s v="Praise"/>
    <s v="Resolved"/>
    <s v="1/25/2023"/>
    <n v="1"/>
    <x v="1"/>
    <x v="1"/>
  </r>
  <r>
    <n v="4599"/>
    <s v="Joshua"/>
    <s v="Lewis"/>
    <n v="19"/>
    <x v="2"/>
    <s v="Address_4599"/>
    <x v="14"/>
    <n v="19458799452"/>
    <s v="joshua.lewis@kag.com"/>
    <x v="1"/>
    <n v="9311.48"/>
    <s v="3/25/2014"/>
    <s v="9/10/2023"/>
    <n v="4599"/>
    <n v="45012"/>
    <x v="0"/>
    <n v="3102.83"/>
    <n v="6208.65"/>
    <x v="23"/>
    <n v="4599"/>
    <n v="9132.25"/>
    <x v="2"/>
    <n v="8.1999999999999993"/>
    <n v="12"/>
    <s v="10/4/2021"/>
    <x v="2"/>
    <n v="4599"/>
    <x v="1"/>
    <n v="2862.53"/>
    <n v="2485.48"/>
    <n v="124.27"/>
    <s v="12/4/2023"/>
    <s v="3/23/2023"/>
    <n v="7879"/>
    <n v="4599"/>
    <s v="11/11/2023"/>
    <s v="Complaint"/>
    <s v="Resolved"/>
    <s v="12/24/2023"/>
    <n v="1"/>
    <x v="11"/>
    <x v="2"/>
  </r>
  <r>
    <n v="4600"/>
    <s v="Thomas"/>
    <s v="Taylor"/>
    <n v="64"/>
    <x v="0"/>
    <s v="Address_4600"/>
    <x v="10"/>
    <n v="19458799453"/>
    <s v="thomas.taylor@kag.com"/>
    <x v="0"/>
    <n v="8363.41"/>
    <s v="9/8/2012"/>
    <s v="3/28/2023"/>
    <n v="4600"/>
    <n v="45161"/>
    <x v="2"/>
    <n v="1745.95"/>
    <n v="10109.36"/>
    <x v="94"/>
    <n v="4600"/>
    <n v="12025.98"/>
    <x v="2"/>
    <n v="5.12"/>
    <n v="60"/>
    <s v="5/23/2021"/>
    <x v="0"/>
    <n v="4600"/>
    <x v="2"/>
    <n v="4659.21"/>
    <n v="1659.96"/>
    <n v="83"/>
    <s v="6/30/2023"/>
    <s v="8/12/2023"/>
    <n v="9998"/>
    <n v="4600"/>
    <s v="11/15/2023"/>
    <s v="Complaint"/>
    <s v="Pending"/>
    <s v="9/12/2023"/>
    <n v="1"/>
    <x v="5"/>
    <x v="3"/>
  </r>
  <r>
    <n v="4601"/>
    <s v="Kimberly"/>
    <s v="Young"/>
    <n v="25"/>
    <x v="1"/>
    <s v="Address_4601"/>
    <x v="36"/>
    <n v="19458799454"/>
    <s v="kimberly.young@kag.com"/>
    <x v="1"/>
    <n v="4737.6099999999997"/>
    <s v="11/30/2017"/>
    <s v="10/10/2023"/>
    <n v="4601"/>
    <n v="45248"/>
    <x v="2"/>
    <n v="3605.04"/>
    <n v="8342.65"/>
    <x v="60"/>
    <n v="4601"/>
    <n v="40461.86"/>
    <x v="0"/>
    <n v="6.51"/>
    <n v="24"/>
    <s v="6/4/2020"/>
    <x v="0"/>
    <n v="4601"/>
    <x v="1"/>
    <n v="3389.83"/>
    <n v="4853.28"/>
    <n v="242.66"/>
    <s v="2/8/2023"/>
    <s v="3/16/2023"/>
    <n v="6715"/>
    <n v="4601"/>
    <s v="10/2/2023"/>
    <s v="Complaint"/>
    <s v="Resolved"/>
    <s v="8/31/2023"/>
    <n v="1"/>
    <x v="4"/>
    <x v="2"/>
  </r>
  <r>
    <n v="4602"/>
    <s v="Kenneth"/>
    <s v="Miller"/>
    <n v="59"/>
    <x v="0"/>
    <s v="Address_4602"/>
    <x v="5"/>
    <n v="19458799455"/>
    <s v="kenneth.miller@kag.com"/>
    <x v="0"/>
    <n v="5773.88"/>
    <s v="5/30/2012"/>
    <s v="4/26/2023"/>
    <n v="4602"/>
    <n v="45184"/>
    <x v="2"/>
    <n v="4676.1400000000003"/>
    <n v="10450.02"/>
    <x v="24"/>
    <n v="4602"/>
    <n v="47537.78"/>
    <x v="2"/>
    <n v="1.1100000000000001"/>
    <n v="48"/>
    <s v="3/13/2021"/>
    <x v="2"/>
    <n v="4602"/>
    <x v="2"/>
    <n v="8316.4500000000007"/>
    <n v="1793.37"/>
    <n v="89.67"/>
    <s v="3/14/2023"/>
    <s v="4/4/2023"/>
    <n v="8903"/>
    <n v="4602"/>
    <s v="11/17/2023"/>
    <s v="Suggestion"/>
    <s v="Pending"/>
    <s v="8/2/2023"/>
    <n v="1"/>
    <x v="6"/>
    <x v="1"/>
  </r>
  <r>
    <n v="4603"/>
    <s v="Mark"/>
    <s v="Robinson"/>
    <n v="24"/>
    <x v="1"/>
    <s v="Address_4603"/>
    <x v="3"/>
    <n v="19458799456"/>
    <s v="mark.robinson@kag.com"/>
    <x v="1"/>
    <n v="7151.87"/>
    <s v="11/23/2003"/>
    <s v="6/19/2023"/>
    <n v="4603"/>
    <n v="44943"/>
    <x v="1"/>
    <n v="3750.86"/>
    <n v="10902.73"/>
    <x v="28"/>
    <n v="4603"/>
    <n v="35596.559999999998"/>
    <x v="2"/>
    <n v="4.87"/>
    <n v="48"/>
    <s v="5/24/2021"/>
    <x v="1"/>
    <n v="4603"/>
    <x v="0"/>
    <n v="3334.62"/>
    <n v="2238.94"/>
    <n v="111.95"/>
    <s v="11/25/2023"/>
    <s v="1/31/2023"/>
    <n v="6145"/>
    <n v="4603"/>
    <s v="12/7/2023"/>
    <s v="Suggestion"/>
    <s v="Resolved"/>
    <s v="1/17/2023"/>
    <n v="1"/>
    <x v="3"/>
    <x v="2"/>
  </r>
  <r>
    <n v="4604"/>
    <s v="David"/>
    <s v="Ramirez"/>
    <n v="36"/>
    <x v="0"/>
    <s v="Address_4604"/>
    <x v="9"/>
    <n v="19458799457"/>
    <s v="david.ramirez@kag.com"/>
    <x v="0"/>
    <n v="5274.53"/>
    <s v="9/29/2019"/>
    <s v="9/9/2023"/>
    <n v="4604"/>
    <n v="44999"/>
    <x v="0"/>
    <n v="4337.8100000000004"/>
    <n v="936.72"/>
    <x v="27"/>
    <n v="4604"/>
    <n v="4540.5200000000004"/>
    <x v="0"/>
    <n v="1.1399999999999999"/>
    <n v="36"/>
    <s v="10/14/2021"/>
    <x v="1"/>
    <n v="4604"/>
    <x v="2"/>
    <n v="6323.21"/>
    <n v="4943.4399999999996"/>
    <n v="247.17"/>
    <s v="11/8/2023"/>
    <s v="7/17/2023"/>
    <n v="939"/>
    <n v="4604"/>
    <s v="2/27/2023"/>
    <s v="Suggestion"/>
    <s v="Pending"/>
    <s v="9/3/2023"/>
    <n v="1"/>
    <x v="11"/>
    <x v="0"/>
  </r>
  <r>
    <n v="4605"/>
    <s v="Richard"/>
    <s v="Wilson"/>
    <n v="50"/>
    <x v="0"/>
    <s v="Address_4605"/>
    <x v="5"/>
    <n v="19458799458"/>
    <s v="richard.wilson@kag.com"/>
    <x v="1"/>
    <n v="1074.6400000000001"/>
    <s v="6/5/2009"/>
    <s v="10/28/2023"/>
    <n v="4605"/>
    <n v="45087"/>
    <x v="1"/>
    <n v="1193.42"/>
    <n v="2268.06"/>
    <x v="31"/>
    <n v="4605"/>
    <n v="31780.03"/>
    <x v="1"/>
    <n v="8.09"/>
    <n v="24"/>
    <s v="3/19/2022"/>
    <x v="0"/>
    <n v="4605"/>
    <x v="1"/>
    <n v="1469.53"/>
    <n v="495.8"/>
    <n v="24.79"/>
    <s v="10/7/2023"/>
    <s v="8/7/2023"/>
    <n v="4442"/>
    <n v="4605"/>
    <s v="4/22/2023"/>
    <s v="Complaint"/>
    <s v="Resolved"/>
    <s v="9/22/2023"/>
    <n v="1"/>
    <x v="7"/>
    <x v="1"/>
  </r>
  <r>
    <n v="4606"/>
    <s v="Jennifer"/>
    <s v="Baker"/>
    <n v="19"/>
    <x v="2"/>
    <s v="Address_4606"/>
    <x v="26"/>
    <n v="19458799459"/>
    <s v="jennifer.baker@kag.com"/>
    <x v="1"/>
    <n v="3592.09"/>
    <s v="12/7/2006"/>
    <s v="11/30/2023"/>
    <n v="4606"/>
    <n v="45147"/>
    <x v="2"/>
    <n v="1752.93"/>
    <n v="1839.16"/>
    <x v="33"/>
    <n v="4606"/>
    <n v="36971.65"/>
    <x v="2"/>
    <n v="3.24"/>
    <n v="12"/>
    <s v="5/19/2021"/>
    <x v="0"/>
    <n v="4606"/>
    <x v="1"/>
    <n v="7785.43"/>
    <n v="1478.24"/>
    <n v="73.91"/>
    <s v="2/17/2023"/>
    <s v="3/20/2023"/>
    <n v="4826"/>
    <n v="4606"/>
    <s v="12/13/2023"/>
    <s v="Praise"/>
    <s v="Resolved"/>
    <s v="6/27/2023"/>
    <n v="1"/>
    <x v="5"/>
    <x v="2"/>
  </r>
  <r>
    <n v="4607"/>
    <s v="Jennifer"/>
    <s v="Robinson"/>
    <n v="20"/>
    <x v="1"/>
    <s v="Address_4607"/>
    <x v="21"/>
    <n v="19458799460"/>
    <s v="jennifer.robinson@kag.com"/>
    <x v="0"/>
    <n v="571.36"/>
    <s v="1/12/2003"/>
    <s v="11/20/2023"/>
    <n v="4607"/>
    <n v="45108"/>
    <x v="1"/>
    <n v="2543.61"/>
    <n v="-1972.25"/>
    <x v="62"/>
    <n v="4607"/>
    <n v="6445.14"/>
    <x v="2"/>
    <n v="2.5"/>
    <n v="12"/>
    <s v="8/15/2020"/>
    <x v="2"/>
    <n v="4607"/>
    <x v="2"/>
    <n v="5040.01"/>
    <n v="1927.11"/>
    <n v="96.36"/>
    <s v="2/22/2023"/>
    <s v="2/26/2023"/>
    <n v="8181"/>
    <n v="4607"/>
    <s v="2/2/2023"/>
    <s v="Complaint"/>
    <s v="Resolved"/>
    <s v="10/21/2023"/>
    <n v="1"/>
    <x v="2"/>
    <x v="2"/>
  </r>
  <r>
    <n v="4608"/>
    <s v="Sarah"/>
    <s v="Taylor"/>
    <n v="45"/>
    <x v="1"/>
    <s v="Address_4608"/>
    <x v="14"/>
    <n v="19458799461"/>
    <s v="sarah.taylor@kag.com"/>
    <x v="1"/>
    <n v="6731.67"/>
    <s v="1/13/2013"/>
    <s v="7/15/2023"/>
    <n v="4608"/>
    <n v="45290"/>
    <x v="2"/>
    <n v="2362.75"/>
    <n v="4368.92"/>
    <x v="37"/>
    <n v="4608"/>
    <n v="15421.82"/>
    <x v="1"/>
    <n v="9.34"/>
    <n v="36"/>
    <s v="1/8/2020"/>
    <x v="0"/>
    <n v="4608"/>
    <x v="1"/>
    <n v="4743.59"/>
    <n v="2248.5500000000002"/>
    <n v="112.43"/>
    <s v="8/30/2023"/>
    <s v="1/13/2023"/>
    <n v="1141"/>
    <n v="4608"/>
    <s v="9/26/2023"/>
    <s v="Suggestion"/>
    <s v="Resolved"/>
    <s v="4/28/2023"/>
    <n v="1"/>
    <x v="0"/>
    <x v="0"/>
  </r>
  <r>
    <n v="4609"/>
    <s v="Michael"/>
    <s v="Young"/>
    <n v="31"/>
    <x v="0"/>
    <s v="Address_4609"/>
    <x v="17"/>
    <n v="19458799462"/>
    <s v="michael.young@kag.com"/>
    <x v="1"/>
    <n v="3437.53"/>
    <s v="8/4/2016"/>
    <s v="12/9/2023"/>
    <n v="4609"/>
    <n v="45175"/>
    <x v="2"/>
    <n v="2335.2800000000002"/>
    <n v="5772.81"/>
    <x v="95"/>
    <n v="4609"/>
    <n v="21990.68"/>
    <x v="2"/>
    <n v="1.1599999999999999"/>
    <n v="12"/>
    <s v="8/19/2022"/>
    <x v="0"/>
    <n v="4609"/>
    <x v="0"/>
    <n v="4917.21"/>
    <n v="4786.8"/>
    <n v="239.34"/>
    <s v="12/6/2023"/>
    <s v="7/3/2023"/>
    <n v="6364"/>
    <n v="4609"/>
    <s v="8/31/2023"/>
    <s v="Complaint"/>
    <s v="Resolved"/>
    <s v="8/31/2023"/>
    <n v="1"/>
    <x v="6"/>
    <x v="4"/>
  </r>
  <r>
    <n v="4610"/>
    <s v="Thomas"/>
    <s v="Rivera"/>
    <n v="32"/>
    <x v="2"/>
    <s v="Address_4610"/>
    <x v="24"/>
    <n v="19458799463"/>
    <s v="thomas.rivera@kag.com"/>
    <x v="1"/>
    <n v="7409.79"/>
    <s v="4/15/2000"/>
    <s v="2/5/2023"/>
    <n v="4610"/>
    <n v="45033"/>
    <x v="0"/>
    <n v="3206.36"/>
    <n v="10616.15"/>
    <x v="54"/>
    <n v="4610"/>
    <n v="16225.48"/>
    <x v="2"/>
    <n v="2.78"/>
    <n v="48"/>
    <s v="10/26/2020"/>
    <x v="1"/>
    <n v="4610"/>
    <x v="1"/>
    <n v="7415.07"/>
    <n v="1908.94"/>
    <n v="95.45"/>
    <s v="2/13/2023"/>
    <s v="9/20/2023"/>
    <n v="7984"/>
    <n v="4610"/>
    <s v="4/9/2023"/>
    <s v="Praise"/>
    <s v="Pending"/>
    <s v="1/10/2023"/>
    <n v="1"/>
    <x v="1"/>
    <x v="4"/>
  </r>
  <r>
    <n v="4611"/>
    <s v="Ronald"/>
    <s v="Garcia"/>
    <n v="38"/>
    <x v="0"/>
    <s v="Address_4611"/>
    <x v="32"/>
    <n v="19458799464"/>
    <s v="ronald.garcia@kag.com"/>
    <x v="0"/>
    <n v="4354.13"/>
    <s v="1/26/2010"/>
    <s v="8/18/2023"/>
    <n v="4611"/>
    <n v="45027"/>
    <x v="2"/>
    <n v="4278.3999999999996"/>
    <n v="75.73"/>
    <x v="45"/>
    <n v="4611"/>
    <n v="26397.599999999999"/>
    <x v="1"/>
    <n v="3.16"/>
    <n v="12"/>
    <s v="12/2/2020"/>
    <x v="0"/>
    <n v="4611"/>
    <x v="2"/>
    <n v="4880.4799999999996"/>
    <n v="1407.71"/>
    <n v="70.39"/>
    <s v="11/4/2023"/>
    <s v="6/16/2023"/>
    <n v="3384"/>
    <n v="4611"/>
    <s v="7/2/2023"/>
    <s v="Complaint"/>
    <s v="Resolved"/>
    <s v="7/26/2023"/>
    <n v="1"/>
    <x v="1"/>
    <x v="0"/>
  </r>
  <r>
    <n v="4612"/>
    <s v="Barbara"/>
    <s v="White"/>
    <n v="31"/>
    <x v="0"/>
    <s v="Address_4612"/>
    <x v="23"/>
    <n v="19458799465"/>
    <s v="barbara.white@kag.com"/>
    <x v="0"/>
    <n v="551.32000000000005"/>
    <s v="4/10/2022"/>
    <s v="5/13/2023"/>
    <n v="4612"/>
    <n v="45227"/>
    <x v="1"/>
    <n v="4436.9399999999996"/>
    <n v="-3885.62"/>
    <x v="7"/>
    <n v="4612"/>
    <n v="7415.09"/>
    <x v="0"/>
    <n v="8.41"/>
    <n v="12"/>
    <s v="5/11/2020"/>
    <x v="1"/>
    <n v="4612"/>
    <x v="2"/>
    <n v="7637.12"/>
    <n v="1571.36"/>
    <n v="78.569999999999993"/>
    <s v="1/11/2023"/>
    <s v="4/6/2023"/>
    <n v="4863"/>
    <n v="4612"/>
    <s v="8/2/2023"/>
    <s v="Praise"/>
    <s v="Resolved"/>
    <s v="4/23/2023"/>
    <n v="1"/>
    <x v="8"/>
    <x v="4"/>
  </r>
  <r>
    <n v="4613"/>
    <s v="Deborah"/>
    <s v="Garcia"/>
    <n v="57"/>
    <x v="1"/>
    <s v="Address_4613"/>
    <x v="5"/>
    <n v="19458799466"/>
    <s v="deborah.garcia@kag.com"/>
    <x v="0"/>
    <n v="3858.2"/>
    <s v="3/1/2002"/>
    <s v="10/10/2023"/>
    <n v="4613"/>
    <n v="45183"/>
    <x v="1"/>
    <n v="761"/>
    <n v="4619.2"/>
    <x v="68"/>
    <n v="4613"/>
    <n v="22792.720000000001"/>
    <x v="0"/>
    <n v="7.39"/>
    <n v="60"/>
    <s v="1/19/2020"/>
    <x v="0"/>
    <n v="4613"/>
    <x v="1"/>
    <n v="3546.54"/>
    <n v="631.54"/>
    <n v="31.58"/>
    <s v="2/23/2023"/>
    <s v="11/3/2023"/>
    <n v="3031"/>
    <n v="4613"/>
    <s v="4/30/2023"/>
    <s v="Praise"/>
    <s v="Pending"/>
    <s v="4/11/2023"/>
    <n v="-1"/>
    <x v="6"/>
    <x v="1"/>
  </r>
  <r>
    <n v="4614"/>
    <s v="Timothy"/>
    <s v="Clark"/>
    <n v="35"/>
    <x v="0"/>
    <s v="Address_4614"/>
    <x v="38"/>
    <n v="19458799467"/>
    <s v="timothy.clark@kag.com"/>
    <x v="0"/>
    <n v="2265.08"/>
    <s v="7/16/2013"/>
    <s v="6/14/2023"/>
    <n v="4614"/>
    <n v="45262"/>
    <x v="2"/>
    <n v="459.86"/>
    <n v="1805.22"/>
    <x v="96"/>
    <n v="4614"/>
    <n v="36930.730000000003"/>
    <x v="2"/>
    <n v="9.7100000000000009"/>
    <n v="12"/>
    <s v="11/4/2021"/>
    <x v="2"/>
    <n v="4614"/>
    <x v="2"/>
    <n v="9645.0400000000009"/>
    <n v="703.69"/>
    <n v="35.18"/>
    <s v="12/15/2023"/>
    <s v="12/6/2023"/>
    <n v="7870"/>
    <n v="4614"/>
    <s v="11/25/2023"/>
    <s v="Praise"/>
    <s v="Pending"/>
    <s v="3/23/2023"/>
    <n v="1"/>
    <x v="0"/>
    <x v="4"/>
  </r>
  <r>
    <n v="4615"/>
    <s v="Brian"/>
    <s v="Moore"/>
    <n v="66"/>
    <x v="2"/>
    <s v="Address_4615"/>
    <x v="11"/>
    <n v="19458799468"/>
    <s v="brian.moore@kag.com"/>
    <x v="1"/>
    <n v="2221.48"/>
    <s v="11/22/2022"/>
    <s v="1/27/2023"/>
    <n v="4615"/>
    <n v="45233"/>
    <x v="0"/>
    <n v="1562.97"/>
    <n v="658.51"/>
    <x v="7"/>
    <n v="4615"/>
    <n v="23585.73"/>
    <x v="2"/>
    <n v="7.25"/>
    <n v="60"/>
    <s v="12/10/2020"/>
    <x v="0"/>
    <n v="4615"/>
    <x v="2"/>
    <n v="5594.28"/>
    <n v="1210.46"/>
    <n v="60.52"/>
    <s v="4/3/2023"/>
    <s v="3/23/2023"/>
    <n v="1645"/>
    <n v="4615"/>
    <s v="4/24/2023"/>
    <s v="Praise"/>
    <s v="Pending"/>
    <s v="11/21/2023"/>
    <n v="1"/>
    <x v="4"/>
    <x v="3"/>
  </r>
  <r>
    <n v="4616"/>
    <s v="James"/>
    <s v="White"/>
    <n v="56"/>
    <x v="0"/>
    <s v="Address_4616"/>
    <x v="37"/>
    <n v="19458799469"/>
    <s v="james.white@kag.com"/>
    <x v="1"/>
    <n v="3838.34"/>
    <s v="12/15/2018"/>
    <s v="4/5/2023"/>
    <n v="4616"/>
    <n v="45204"/>
    <x v="1"/>
    <n v="3688.76"/>
    <n v="7527.1"/>
    <x v="63"/>
    <n v="4616"/>
    <n v="11311.31"/>
    <x v="0"/>
    <n v="3.13"/>
    <n v="24"/>
    <s v="10/6/2021"/>
    <x v="0"/>
    <n v="4616"/>
    <x v="2"/>
    <n v="6252.27"/>
    <n v="860.28"/>
    <n v="43.01"/>
    <s v="2/24/2023"/>
    <s v="5/5/2023"/>
    <n v="6841"/>
    <n v="4616"/>
    <s v="12/10/2023"/>
    <s v="Praise"/>
    <s v="Pending"/>
    <s v="2/5/2023"/>
    <n v="1"/>
    <x v="8"/>
    <x v="1"/>
  </r>
  <r>
    <n v="4617"/>
    <s v="Thomas"/>
    <s v="Torres"/>
    <n v="37"/>
    <x v="2"/>
    <s v="Address_4617"/>
    <x v="12"/>
    <n v="19458799470"/>
    <s v="thomas.torres@kag.com"/>
    <x v="0"/>
    <n v="9785.43"/>
    <s v="3/3/2012"/>
    <s v="11/28/2023"/>
    <n v="4617"/>
    <n v="45088"/>
    <x v="0"/>
    <n v="3969.33"/>
    <n v="5816.1"/>
    <x v="1"/>
    <n v="4617"/>
    <n v="40303.51"/>
    <x v="0"/>
    <n v="2.5"/>
    <n v="60"/>
    <s v="12/2/2020"/>
    <x v="2"/>
    <n v="4617"/>
    <x v="2"/>
    <n v="7255.17"/>
    <n v="1688.43"/>
    <n v="84.42"/>
    <s v="11/27/2023"/>
    <s v="2/26/2023"/>
    <n v="7330"/>
    <n v="4617"/>
    <s v="11/9/2023"/>
    <s v="Praise"/>
    <s v="Resolved"/>
    <s v="1/5/2023"/>
    <n v="1"/>
    <x v="7"/>
    <x v="0"/>
  </r>
  <r>
    <n v="4618"/>
    <s v="Michael"/>
    <s v="White"/>
    <n v="18"/>
    <x v="1"/>
    <s v="Address_4618"/>
    <x v="27"/>
    <n v="19458799471"/>
    <s v="michael.white@kag.com"/>
    <x v="1"/>
    <n v="9604.69"/>
    <s v="2/4/2018"/>
    <s v="6/24/2023"/>
    <n v="4618"/>
    <n v="45259"/>
    <x v="0"/>
    <n v="1922.55"/>
    <n v="7682.14"/>
    <x v="73"/>
    <n v="4618"/>
    <n v="20325.38"/>
    <x v="2"/>
    <n v="7.8"/>
    <n v="24"/>
    <s v="12/17/2022"/>
    <x v="2"/>
    <n v="4618"/>
    <x v="2"/>
    <n v="6261.93"/>
    <n v="700.8"/>
    <n v="35.04"/>
    <s v="6/20/2023"/>
    <s v="6/23/2023"/>
    <n v="4914"/>
    <n v="4618"/>
    <s v="11/19/2023"/>
    <s v="Praise"/>
    <s v="Pending"/>
    <s v="6/14/2023"/>
    <n v="-1"/>
    <x v="4"/>
    <x v="2"/>
  </r>
  <r>
    <n v="4619"/>
    <s v="Sandra"/>
    <s v="Nguyen"/>
    <n v="26"/>
    <x v="1"/>
    <s v="Address_4619"/>
    <x v="2"/>
    <n v="19458799472"/>
    <s v="sandra.nguyen@kag.com"/>
    <x v="0"/>
    <n v="8054.2"/>
    <s v="9/17/2016"/>
    <s v="3/17/2023"/>
    <n v="4619"/>
    <n v="44975"/>
    <x v="0"/>
    <n v="1559.14"/>
    <n v="6495.06"/>
    <x v="33"/>
    <n v="4619"/>
    <n v="21829.53"/>
    <x v="1"/>
    <n v="9.11"/>
    <n v="36"/>
    <s v="6/30/2022"/>
    <x v="2"/>
    <n v="4619"/>
    <x v="0"/>
    <n v="6076.91"/>
    <n v="2828.08"/>
    <n v="141.4"/>
    <s v="7/22/2023"/>
    <s v="1/14/2023"/>
    <n v="5507"/>
    <n v="4619"/>
    <s v="4/3/2023"/>
    <s v="Complaint"/>
    <s v="Pending"/>
    <s v="12/31/2023"/>
    <n v="1"/>
    <x v="9"/>
    <x v="4"/>
  </r>
  <r>
    <n v="4620"/>
    <s v="Joseph"/>
    <s v="King"/>
    <n v="26"/>
    <x v="0"/>
    <s v="Address_4620"/>
    <x v="30"/>
    <n v="19458799473"/>
    <s v="joseph.king@kag.com"/>
    <x v="1"/>
    <n v="2530.13"/>
    <s v="4/16/2005"/>
    <s v="5/8/2023"/>
    <n v="4620"/>
    <n v="45231"/>
    <x v="0"/>
    <n v="661.17"/>
    <n v="1868.96"/>
    <x v="27"/>
    <n v="4620"/>
    <n v="18523.55"/>
    <x v="1"/>
    <n v="9.2100000000000009"/>
    <n v="48"/>
    <s v="8/16/2021"/>
    <x v="2"/>
    <n v="4620"/>
    <x v="2"/>
    <n v="1021.77"/>
    <n v="4753.26"/>
    <n v="237.66"/>
    <s v="4/14/2023"/>
    <s v="2/25/2023"/>
    <n v="2724"/>
    <n v="4620"/>
    <s v="10/3/2023"/>
    <s v="Complaint"/>
    <s v="Resolved"/>
    <s v="5/16/2023"/>
    <n v="1"/>
    <x v="4"/>
    <x v="4"/>
  </r>
  <r>
    <n v="4621"/>
    <s v="Margaret"/>
    <s v="Flores"/>
    <n v="60"/>
    <x v="2"/>
    <s v="Address_4621"/>
    <x v="31"/>
    <n v="19458799474"/>
    <s v="margaret.flores@kag.com"/>
    <x v="0"/>
    <n v="7662.9"/>
    <s v="10/17/2004"/>
    <s v="9/3/2023"/>
    <n v="4621"/>
    <n v="45096"/>
    <x v="2"/>
    <n v="1198.78"/>
    <n v="8861.68"/>
    <x v="61"/>
    <n v="4621"/>
    <n v="15196.85"/>
    <x v="0"/>
    <n v="7.94"/>
    <n v="36"/>
    <s v="8/25/2020"/>
    <x v="2"/>
    <n v="4621"/>
    <x v="2"/>
    <n v="5136.17"/>
    <n v="2490.5"/>
    <n v="124.52"/>
    <s v="2/17/2023"/>
    <s v="4/7/2023"/>
    <n v="8638"/>
    <n v="4621"/>
    <s v="10/16/2023"/>
    <s v="Praise"/>
    <s v="Resolved"/>
    <s v="10/3/2023"/>
    <n v="-1"/>
    <x v="7"/>
    <x v="1"/>
  </r>
  <r>
    <n v="4622"/>
    <s v="Emily"/>
    <s v="Campbell"/>
    <n v="68"/>
    <x v="1"/>
    <s v="Address_4622"/>
    <x v="16"/>
    <n v="19458799475"/>
    <s v="emily.campbell@kag.com"/>
    <x v="0"/>
    <n v="252.1"/>
    <s v="3/28/2014"/>
    <s v="10/5/2023"/>
    <n v="4622"/>
    <n v="45018"/>
    <x v="2"/>
    <n v="512.87"/>
    <n v="-260.77"/>
    <x v="59"/>
    <n v="4622"/>
    <n v="30495.45"/>
    <x v="0"/>
    <n v="8.15"/>
    <n v="36"/>
    <s v="1/3/2020"/>
    <x v="0"/>
    <n v="4622"/>
    <x v="0"/>
    <n v="8801.09"/>
    <n v="2232.56"/>
    <n v="111.63"/>
    <s v="11/2/2023"/>
    <s v="8/27/2023"/>
    <n v="1807"/>
    <n v="4622"/>
    <s v="2/25/2023"/>
    <s v="Praise"/>
    <s v="Pending"/>
    <s v="6/11/2023"/>
    <n v="1"/>
    <x v="1"/>
    <x v="3"/>
  </r>
  <r>
    <n v="4623"/>
    <s v="Emily"/>
    <s v="Anderson"/>
    <n v="55"/>
    <x v="2"/>
    <s v="Address_4623"/>
    <x v="1"/>
    <n v="19458799476"/>
    <s v="emily.anderson@kag.com"/>
    <x v="0"/>
    <n v="657.86"/>
    <s v="5/3/2007"/>
    <s v="7/2/2023"/>
    <n v="4623"/>
    <n v="45195"/>
    <x v="2"/>
    <n v="1526.22"/>
    <n v="-868.36"/>
    <x v="5"/>
    <n v="4623"/>
    <n v="10202.56"/>
    <x v="2"/>
    <n v="6.96"/>
    <n v="36"/>
    <s v="2/24/2022"/>
    <x v="2"/>
    <n v="4623"/>
    <x v="1"/>
    <n v="9314.5"/>
    <n v="928.77"/>
    <n v="46.44"/>
    <s v="3/30/2023"/>
    <s v="2/23/2023"/>
    <n v="4122"/>
    <n v="4623"/>
    <s v="3/5/2023"/>
    <s v="Suggestion"/>
    <s v="Resolved"/>
    <s v="8/6/2023"/>
    <n v="1"/>
    <x v="6"/>
    <x v="1"/>
  </r>
  <r>
    <n v="4624"/>
    <s v="Patricia"/>
    <s v="Hernandez"/>
    <n v="56"/>
    <x v="1"/>
    <s v="Address_4624"/>
    <x v="28"/>
    <n v="19458799477"/>
    <s v="patricia.hernandez@kag.com"/>
    <x v="1"/>
    <n v="8373.75"/>
    <s v="10/24/2003"/>
    <s v="11/27/2023"/>
    <n v="4624"/>
    <n v="45156"/>
    <x v="0"/>
    <n v="3383.85"/>
    <n v="11757.6"/>
    <x v="91"/>
    <n v="4624"/>
    <n v="38692.25"/>
    <x v="1"/>
    <n v="7.62"/>
    <n v="24"/>
    <s v="4/25/2020"/>
    <x v="0"/>
    <n v="4624"/>
    <x v="2"/>
    <n v="3594.19"/>
    <n v="1111.8900000000001"/>
    <n v="55.59"/>
    <s v="10/8/2023"/>
    <s v="11/5/2023"/>
    <n v="8815"/>
    <n v="4624"/>
    <s v="2/17/2023"/>
    <s v="Complaint"/>
    <s v="Pending"/>
    <s v="12/26/2023"/>
    <n v="1"/>
    <x v="5"/>
    <x v="1"/>
  </r>
  <r>
    <n v="4625"/>
    <s v="Karen"/>
    <s v="Perez"/>
    <n v="46"/>
    <x v="1"/>
    <s v="Address_4625"/>
    <x v="37"/>
    <n v="19458799478"/>
    <s v="karen.perez@kag.com"/>
    <x v="0"/>
    <n v="5685.94"/>
    <s v="12/23/2004"/>
    <s v="12/26/2023"/>
    <n v="4625"/>
    <n v="45276"/>
    <x v="1"/>
    <n v="653.48"/>
    <n v="6339.42"/>
    <x v="7"/>
    <n v="4625"/>
    <n v="24603.279999999999"/>
    <x v="1"/>
    <n v="2.04"/>
    <n v="12"/>
    <s v="10/8/2021"/>
    <x v="0"/>
    <n v="4625"/>
    <x v="2"/>
    <n v="7374.58"/>
    <n v="3109.64"/>
    <n v="155.47999999999999"/>
    <s v="3/1/2023"/>
    <s v="4/4/2023"/>
    <n v="8210"/>
    <n v="4625"/>
    <s v="1/28/2023"/>
    <s v="Praise"/>
    <s v="Pending"/>
    <s v="2/11/2023"/>
    <n v="1"/>
    <x v="0"/>
    <x v="1"/>
  </r>
  <r>
    <n v="4626"/>
    <s v="Ronald"/>
    <s v="White"/>
    <n v="32"/>
    <x v="2"/>
    <s v="Address_4626"/>
    <x v="17"/>
    <n v="19458799479"/>
    <s v="ronald.white@kag.com"/>
    <x v="0"/>
    <n v="3795.75"/>
    <s v="8/10/2004"/>
    <s v="2/21/2023"/>
    <n v="4626"/>
    <n v="45176"/>
    <x v="1"/>
    <n v="1613.3"/>
    <n v="5409.05"/>
    <x v="6"/>
    <n v="4626"/>
    <n v="44295.79"/>
    <x v="2"/>
    <n v="3.96"/>
    <n v="60"/>
    <s v="7/21/2020"/>
    <x v="2"/>
    <n v="4626"/>
    <x v="2"/>
    <n v="8726.5499999999993"/>
    <n v="589.04999999999995"/>
    <n v="29.45"/>
    <s v="12/5/2023"/>
    <s v="1/18/2023"/>
    <n v="9625"/>
    <n v="4626"/>
    <s v="1/27/2023"/>
    <s v="Suggestion"/>
    <s v="Resolved"/>
    <s v="7/26/2023"/>
    <n v="1"/>
    <x v="6"/>
    <x v="4"/>
  </r>
  <r>
    <n v="4627"/>
    <s v="Christopher"/>
    <s v="Smith"/>
    <n v="37"/>
    <x v="2"/>
    <s v="Address_4627"/>
    <x v="8"/>
    <n v="19458799480"/>
    <s v="christopher.smith@kag.com"/>
    <x v="1"/>
    <n v="7430.54"/>
    <s v="2/27/2006"/>
    <s v="12/25/2023"/>
    <n v="4627"/>
    <n v="45154"/>
    <x v="2"/>
    <n v="2647.91"/>
    <n v="4782.63"/>
    <x v="18"/>
    <n v="4627"/>
    <n v="47005.65"/>
    <x v="1"/>
    <n v="5.12"/>
    <n v="36"/>
    <s v="10/16/2021"/>
    <x v="1"/>
    <n v="4627"/>
    <x v="0"/>
    <n v="4962.88"/>
    <n v="884.9"/>
    <n v="44.24"/>
    <s v="10/2/2023"/>
    <s v="6/9/2023"/>
    <n v="6178"/>
    <n v="4627"/>
    <s v="7/29/2023"/>
    <s v="Praise"/>
    <s v="Resolved"/>
    <s v="1/25/2023"/>
    <n v="1"/>
    <x v="5"/>
    <x v="0"/>
  </r>
  <r>
    <n v="4628"/>
    <s v="Kevin"/>
    <s v="Moore"/>
    <n v="55"/>
    <x v="2"/>
    <s v="Address_4628"/>
    <x v="12"/>
    <n v="19458799481"/>
    <s v="kevin.moore@kag.com"/>
    <x v="1"/>
    <n v="1232.19"/>
    <s v="11/14/2002"/>
    <s v="4/12/2023"/>
    <n v="4628"/>
    <n v="45122"/>
    <x v="1"/>
    <n v="1642.26"/>
    <n v="-410.07"/>
    <x v="72"/>
    <n v="4628"/>
    <n v="19765.68"/>
    <x v="1"/>
    <n v="6.98"/>
    <n v="36"/>
    <s v="5/18/2022"/>
    <x v="0"/>
    <n v="4628"/>
    <x v="2"/>
    <n v="6380.78"/>
    <n v="2927.08"/>
    <n v="146.35"/>
    <s v="12/30/2023"/>
    <s v="5/19/2023"/>
    <n v="8258"/>
    <n v="4628"/>
    <s v="5/22/2023"/>
    <s v="Praise"/>
    <s v="Pending"/>
    <s v="8/27/2023"/>
    <n v="1"/>
    <x v="2"/>
    <x v="1"/>
  </r>
  <r>
    <n v="4629"/>
    <s v="Andrew"/>
    <s v="Baker"/>
    <n v="58"/>
    <x v="1"/>
    <s v="Address_4629"/>
    <x v="9"/>
    <n v="19458799482"/>
    <s v="andrew.baker@kag.com"/>
    <x v="1"/>
    <n v="2938.2"/>
    <s v="7/31/2015"/>
    <s v="9/13/2023"/>
    <n v="4629"/>
    <n v="45068"/>
    <x v="2"/>
    <n v="2203.48"/>
    <n v="5141.68"/>
    <x v="7"/>
    <n v="4629"/>
    <n v="8782.34"/>
    <x v="1"/>
    <n v="4.76"/>
    <n v="12"/>
    <s v="6/18/2021"/>
    <x v="1"/>
    <n v="4629"/>
    <x v="0"/>
    <n v="6759.22"/>
    <n v="3675.67"/>
    <n v="183.78"/>
    <s v="8/5/2023"/>
    <s v="1/2/2023"/>
    <n v="2780"/>
    <n v="4629"/>
    <s v="1/4/2023"/>
    <s v="Praise"/>
    <s v="Pending"/>
    <s v="4/5/2023"/>
    <n v="1"/>
    <x v="10"/>
    <x v="1"/>
  </r>
  <r>
    <n v="4630"/>
    <s v="Michelle"/>
    <s v="Lopez"/>
    <n v="47"/>
    <x v="2"/>
    <s v="Address_4630"/>
    <x v="36"/>
    <n v="19458799483"/>
    <s v="michelle.lopez@kag.com"/>
    <x v="0"/>
    <n v="7303.32"/>
    <s v="7/26/2016"/>
    <s v="3/18/2023"/>
    <n v="4630"/>
    <n v="45110"/>
    <x v="0"/>
    <n v="2489.37"/>
    <n v="9792.69"/>
    <x v="31"/>
    <n v="4630"/>
    <n v="25757.74"/>
    <x v="1"/>
    <n v="4.37"/>
    <n v="36"/>
    <s v="5/20/2021"/>
    <x v="2"/>
    <n v="4630"/>
    <x v="2"/>
    <n v="9541.08"/>
    <n v="4709.3900000000003"/>
    <n v="235.47"/>
    <s v="11/23/2023"/>
    <s v="12/17/2023"/>
    <n v="4180"/>
    <n v="4630"/>
    <s v="5/13/2023"/>
    <s v="Praise"/>
    <s v="Pending"/>
    <s v="4/25/2023"/>
    <n v="1"/>
    <x v="2"/>
    <x v="1"/>
  </r>
  <r>
    <n v="4631"/>
    <s v="Susan"/>
    <s v="Nelson"/>
    <n v="64"/>
    <x v="0"/>
    <s v="Address_4631"/>
    <x v="37"/>
    <n v="19458799484"/>
    <s v="susan.nelson@kag.com"/>
    <x v="1"/>
    <n v="2150.9699999999998"/>
    <s v="10/2/2019"/>
    <s v="9/19/2023"/>
    <n v="4631"/>
    <n v="45141"/>
    <x v="2"/>
    <n v="3877.29"/>
    <n v="6028.26"/>
    <x v="17"/>
    <n v="4631"/>
    <n v="14252.14"/>
    <x v="1"/>
    <n v="6.07"/>
    <n v="24"/>
    <s v="11/6/2021"/>
    <x v="2"/>
    <n v="4631"/>
    <x v="1"/>
    <n v="5338.25"/>
    <n v="884.24"/>
    <n v="44.21"/>
    <s v="5/24/2023"/>
    <s v="8/9/2023"/>
    <n v="2773"/>
    <n v="4631"/>
    <s v="7/23/2023"/>
    <s v="Praise"/>
    <s v="Resolved"/>
    <s v="6/12/2023"/>
    <n v="1"/>
    <x v="5"/>
    <x v="3"/>
  </r>
  <r>
    <n v="4632"/>
    <s v="Steven"/>
    <s v="Ramirez"/>
    <n v="43"/>
    <x v="2"/>
    <s v="Address_4632"/>
    <x v="11"/>
    <n v="19458799485"/>
    <s v="steven.ramirez@kag.com"/>
    <x v="0"/>
    <n v="6046.36"/>
    <s v="10/6/2020"/>
    <s v="11/6/2023"/>
    <n v="4632"/>
    <n v="44995"/>
    <x v="1"/>
    <n v="4217.05"/>
    <n v="1829.31"/>
    <x v="39"/>
    <n v="4632"/>
    <n v="21899.62"/>
    <x v="0"/>
    <n v="4.55"/>
    <n v="24"/>
    <s v="10/4/2020"/>
    <x v="2"/>
    <n v="4632"/>
    <x v="0"/>
    <n v="8004.58"/>
    <n v="3588.35"/>
    <n v="179.42"/>
    <s v="2/2/2023"/>
    <s v="4/7/2023"/>
    <n v="6592"/>
    <n v="4632"/>
    <s v="8/19/2023"/>
    <s v="Praise"/>
    <s v="Pending"/>
    <s v="12/12/2023"/>
    <n v="1"/>
    <x v="11"/>
    <x v="0"/>
  </r>
  <r>
    <n v="4633"/>
    <s v="Susan"/>
    <s v="Flores"/>
    <n v="23"/>
    <x v="1"/>
    <s v="Address_4633"/>
    <x v="22"/>
    <n v="19458799486"/>
    <s v="susan.flores@kag.com"/>
    <x v="1"/>
    <n v="4531.87"/>
    <s v="9/3/2012"/>
    <s v="1/2/2023"/>
    <n v="4633"/>
    <n v="44972"/>
    <x v="2"/>
    <n v="970.03"/>
    <n v="5501.9"/>
    <x v="35"/>
    <n v="4633"/>
    <n v="19494.7"/>
    <x v="2"/>
    <n v="1.65"/>
    <n v="12"/>
    <s v="10/6/2020"/>
    <x v="0"/>
    <n v="4633"/>
    <x v="1"/>
    <n v="2682.35"/>
    <n v="1215.77"/>
    <n v="60.79"/>
    <s v="4/16/2023"/>
    <s v="11/12/2023"/>
    <n v="7905"/>
    <n v="4633"/>
    <s v="5/12/2023"/>
    <s v="Praise"/>
    <s v="Resolved"/>
    <s v="11/4/2023"/>
    <n v="1"/>
    <x v="9"/>
    <x v="2"/>
  </r>
  <r>
    <n v="4634"/>
    <s v="Kimberly"/>
    <s v="Miller"/>
    <n v="56"/>
    <x v="2"/>
    <s v="Address_4634"/>
    <x v="1"/>
    <n v="19458799487"/>
    <s v="kimberly.miller@kag.com"/>
    <x v="0"/>
    <n v="2103.4"/>
    <s v="7/4/2011"/>
    <s v="7/22/2023"/>
    <n v="4634"/>
    <n v="44941"/>
    <x v="2"/>
    <n v="1852.98"/>
    <n v="3956.38"/>
    <x v="85"/>
    <n v="4634"/>
    <n v="23073.14"/>
    <x v="0"/>
    <n v="9.7200000000000006"/>
    <n v="24"/>
    <s v="11/6/2022"/>
    <x v="1"/>
    <n v="4634"/>
    <x v="0"/>
    <n v="6271.77"/>
    <n v="801.47"/>
    <n v="40.07"/>
    <s v="9/26/2023"/>
    <s v="11/8/2023"/>
    <n v="55"/>
    <n v="4634"/>
    <s v="5/23/2023"/>
    <s v="Praise"/>
    <s v="Resolved"/>
    <s v="1/4/2023"/>
    <n v="1"/>
    <x v="3"/>
    <x v="1"/>
  </r>
  <r>
    <n v="4635"/>
    <s v="Patricia"/>
    <s v="Thompson"/>
    <n v="34"/>
    <x v="2"/>
    <s v="Address_4635"/>
    <x v="19"/>
    <n v="19458799488"/>
    <s v="patricia.thompson@kag.com"/>
    <x v="0"/>
    <n v="8894.99"/>
    <s v="12/6/2013"/>
    <s v="11/24/2023"/>
    <n v="4635"/>
    <n v="45269"/>
    <x v="1"/>
    <n v="2880.05"/>
    <n v="6014.94"/>
    <x v="27"/>
    <n v="4635"/>
    <n v="25429.71"/>
    <x v="0"/>
    <n v="9.34"/>
    <n v="36"/>
    <s v="11/22/2020"/>
    <x v="0"/>
    <n v="4635"/>
    <x v="0"/>
    <n v="5101.5600000000004"/>
    <n v="4104.8900000000003"/>
    <n v="205.24"/>
    <s v="7/26/2023"/>
    <s v="5/9/2023"/>
    <n v="1154"/>
    <n v="4635"/>
    <s v="10/24/2023"/>
    <s v="Suggestion"/>
    <s v="Pending"/>
    <s v="8/6/2023"/>
    <n v="1"/>
    <x v="0"/>
    <x v="4"/>
  </r>
  <r>
    <n v="4636"/>
    <s v="Nancy"/>
    <s v="Lee"/>
    <n v="23"/>
    <x v="2"/>
    <s v="Address_4636"/>
    <x v="27"/>
    <n v="19458799489"/>
    <s v="nancy.lee@kag.com"/>
    <x v="0"/>
    <n v="4411.72"/>
    <s v="3/22/2001"/>
    <s v="6/7/2023"/>
    <n v="4636"/>
    <n v="45062"/>
    <x v="2"/>
    <n v="2501.9"/>
    <n v="6913.62"/>
    <x v="93"/>
    <n v="4636"/>
    <n v="31744.02"/>
    <x v="1"/>
    <n v="1.35"/>
    <n v="36"/>
    <s v="5/4/2020"/>
    <x v="2"/>
    <n v="4636"/>
    <x v="0"/>
    <n v="3067.49"/>
    <n v="1489.98"/>
    <n v="74.5"/>
    <s v="5/26/2023"/>
    <s v="9/7/2023"/>
    <n v="5860"/>
    <n v="4636"/>
    <s v="2/25/2023"/>
    <s v="Suggestion"/>
    <s v="Pending"/>
    <s v="5/19/2023"/>
    <n v="1"/>
    <x v="10"/>
    <x v="2"/>
  </r>
  <r>
    <n v="4637"/>
    <s v="Mark"/>
    <s v="King"/>
    <n v="45"/>
    <x v="0"/>
    <s v="Address_4637"/>
    <x v="29"/>
    <n v="19458799490"/>
    <s v="mark.king@kag.com"/>
    <x v="1"/>
    <n v="6028.52"/>
    <s v="11/14/2006"/>
    <s v="12/13/2023"/>
    <n v="4637"/>
    <n v="45048"/>
    <x v="2"/>
    <n v="411.29"/>
    <n v="5617.23"/>
    <x v="39"/>
    <n v="4637"/>
    <n v="1186.8800000000001"/>
    <x v="2"/>
    <n v="5.76"/>
    <n v="48"/>
    <s v="1/19/2021"/>
    <x v="1"/>
    <n v="4637"/>
    <x v="0"/>
    <n v="1122.43"/>
    <n v="1658.46"/>
    <n v="82.92"/>
    <s v="9/18/2023"/>
    <s v="1/12/2023"/>
    <n v="4507"/>
    <n v="4637"/>
    <s v="4/6/2023"/>
    <s v="Praise"/>
    <s v="Resolved"/>
    <s v="2/8/2023"/>
    <n v="1"/>
    <x v="10"/>
    <x v="0"/>
  </r>
  <r>
    <n v="4638"/>
    <s v="Christopher"/>
    <s v="Hernandez"/>
    <n v="26"/>
    <x v="1"/>
    <s v="Address_4638"/>
    <x v="29"/>
    <n v="19458799491"/>
    <s v="christopher.hernandez@kag.com"/>
    <x v="0"/>
    <n v="2605.0700000000002"/>
    <s v="9/1/2020"/>
    <s v="5/8/2023"/>
    <n v="4638"/>
    <n v="45110"/>
    <x v="1"/>
    <n v="1731.37"/>
    <n v="873.7"/>
    <x v="47"/>
    <n v="4638"/>
    <n v="13564.6"/>
    <x v="0"/>
    <n v="7.41"/>
    <n v="48"/>
    <s v="11/20/2021"/>
    <x v="1"/>
    <n v="4638"/>
    <x v="1"/>
    <n v="6320.18"/>
    <n v="1979.23"/>
    <n v="98.96"/>
    <s v="11/23/2023"/>
    <s v="4/22/2023"/>
    <n v="8860"/>
    <n v="4638"/>
    <s v="2/21/2023"/>
    <s v="Suggestion"/>
    <s v="Pending"/>
    <s v="1/20/2023"/>
    <n v="1"/>
    <x v="2"/>
    <x v="4"/>
  </r>
  <r>
    <n v="4639"/>
    <s v="Jennifer"/>
    <s v="Perez"/>
    <n v="44"/>
    <x v="0"/>
    <s v="Address_4639"/>
    <x v="35"/>
    <n v="19458799492"/>
    <s v="jennifer.perez@kag.com"/>
    <x v="0"/>
    <n v="3533.37"/>
    <s v="12/8/2002"/>
    <s v="5/12/2023"/>
    <n v="4639"/>
    <n v="45193"/>
    <x v="2"/>
    <n v="1145.3399999999999"/>
    <n v="2388.0300000000002"/>
    <x v="21"/>
    <n v="4639"/>
    <n v="9342.4599999999991"/>
    <x v="1"/>
    <n v="6.49"/>
    <n v="12"/>
    <s v="1/12/2021"/>
    <x v="2"/>
    <n v="4639"/>
    <x v="2"/>
    <n v="8282.57"/>
    <n v="230.33"/>
    <n v="11.52"/>
    <s v="6/27/2023"/>
    <s v="5/13/2023"/>
    <n v="3669"/>
    <n v="4639"/>
    <s v="9/24/2023"/>
    <s v="Suggestion"/>
    <s v="Pending"/>
    <s v="4/28/2023"/>
    <n v="1"/>
    <x v="6"/>
    <x v="0"/>
  </r>
  <r>
    <n v="4640"/>
    <s v="Steven"/>
    <s v="Adams"/>
    <n v="52"/>
    <x v="0"/>
    <s v="Address_4640"/>
    <x v="23"/>
    <n v="19458799493"/>
    <s v="steven.adams@kag.com"/>
    <x v="0"/>
    <n v="584.94000000000005"/>
    <s v="7/25/2008"/>
    <s v="12/10/2023"/>
    <n v="4640"/>
    <n v="45125"/>
    <x v="0"/>
    <n v="2092.16"/>
    <n v="2677.1"/>
    <x v="78"/>
    <n v="4640"/>
    <n v="35811.89"/>
    <x v="1"/>
    <n v="4.18"/>
    <n v="36"/>
    <s v="3/28/2022"/>
    <x v="2"/>
    <n v="4640"/>
    <x v="1"/>
    <n v="8264.42"/>
    <n v="4387.87"/>
    <n v="219.39"/>
    <s v="10/17/2023"/>
    <s v="8/26/2023"/>
    <n v="2440"/>
    <n v="4640"/>
    <s v="5/27/2023"/>
    <s v="Complaint"/>
    <s v="Resolved"/>
    <s v="11/10/2023"/>
    <n v="1"/>
    <x v="2"/>
    <x v="1"/>
  </r>
  <r>
    <n v="4641"/>
    <s v="Ronald"/>
    <s v="Wright"/>
    <n v="63"/>
    <x v="1"/>
    <s v="Address_4641"/>
    <x v="34"/>
    <n v="19458799494"/>
    <s v="ronald.wright@kag.com"/>
    <x v="1"/>
    <n v="4883.82"/>
    <s v="8/24/2019"/>
    <s v="12/18/2023"/>
    <n v="4641"/>
    <n v="45099"/>
    <x v="2"/>
    <n v="1696.53"/>
    <n v="3187.29"/>
    <x v="65"/>
    <n v="4641"/>
    <n v="41784.03"/>
    <x v="1"/>
    <n v="8.23"/>
    <n v="36"/>
    <s v="8/25/2021"/>
    <x v="2"/>
    <n v="4641"/>
    <x v="2"/>
    <n v="4505.8100000000004"/>
    <n v="4855.57"/>
    <n v="242.78"/>
    <s v="5/22/2023"/>
    <s v="7/25/2023"/>
    <n v="2863"/>
    <n v="4641"/>
    <s v="12/24/2023"/>
    <s v="Complaint"/>
    <s v="Pending"/>
    <s v="11/11/2023"/>
    <n v="1"/>
    <x v="7"/>
    <x v="3"/>
  </r>
  <r>
    <n v="4642"/>
    <s v="Michelle"/>
    <s v="Lewis"/>
    <n v="23"/>
    <x v="1"/>
    <s v="Address_4642"/>
    <x v="3"/>
    <n v="19458799495"/>
    <s v="michelle.lewis@kag.com"/>
    <x v="1"/>
    <n v="3513.98"/>
    <s v="9/22/2018"/>
    <s v="2/11/2023"/>
    <n v="4642"/>
    <n v="45036"/>
    <x v="1"/>
    <n v="3479.96"/>
    <n v="34.020000000000003"/>
    <x v="10"/>
    <n v="4642"/>
    <n v="36562.07"/>
    <x v="2"/>
    <n v="6.53"/>
    <n v="60"/>
    <s v="2/25/2020"/>
    <x v="0"/>
    <n v="4642"/>
    <x v="1"/>
    <n v="2627.45"/>
    <n v="1026.8699999999999"/>
    <n v="51.34"/>
    <s v="10/15/2023"/>
    <s v="6/29/2023"/>
    <n v="3787"/>
    <n v="4642"/>
    <s v="9/25/2023"/>
    <s v="Praise"/>
    <s v="Pending"/>
    <s v="8/31/2023"/>
    <n v="1"/>
    <x v="1"/>
    <x v="2"/>
  </r>
  <r>
    <n v="4643"/>
    <s v="Christopher"/>
    <s v="Adams"/>
    <n v="21"/>
    <x v="2"/>
    <s v="Address_4643"/>
    <x v="18"/>
    <n v="19458799496"/>
    <s v="christopher.adams@kag.com"/>
    <x v="1"/>
    <n v="3361.1"/>
    <s v="4/11/2011"/>
    <s v="12/21/2023"/>
    <n v="4643"/>
    <n v="45031"/>
    <x v="0"/>
    <n v="2013.21"/>
    <n v="1347.89"/>
    <x v="47"/>
    <n v="4643"/>
    <n v="48758.53"/>
    <x v="0"/>
    <n v="3.15"/>
    <n v="24"/>
    <s v="4/3/2022"/>
    <x v="1"/>
    <n v="4643"/>
    <x v="1"/>
    <n v="9489.9500000000007"/>
    <n v="379.68"/>
    <n v="18.98"/>
    <s v="10/3/2023"/>
    <s v="11/23/2023"/>
    <n v="9499"/>
    <n v="4643"/>
    <s v="2/19/2023"/>
    <s v="Suggestion"/>
    <s v="Resolved"/>
    <s v="7/14/2023"/>
    <n v="1"/>
    <x v="1"/>
    <x v="2"/>
  </r>
  <r>
    <n v="4644"/>
    <s v="James"/>
    <s v="Ramirez"/>
    <n v="33"/>
    <x v="1"/>
    <s v="Address_4644"/>
    <x v="34"/>
    <n v="19458799497"/>
    <s v="james.ramirez@kag.com"/>
    <x v="0"/>
    <n v="8910.44"/>
    <s v="3/16/2021"/>
    <s v="6/19/2023"/>
    <n v="4644"/>
    <n v="45213"/>
    <x v="0"/>
    <n v="1215.22"/>
    <n v="10125.66"/>
    <x v="5"/>
    <n v="4644"/>
    <n v="4785.13"/>
    <x v="0"/>
    <n v="6.5"/>
    <n v="12"/>
    <s v="8/21/2022"/>
    <x v="1"/>
    <n v="4644"/>
    <x v="0"/>
    <n v="4435.43"/>
    <n v="2450.17"/>
    <n v="122.51"/>
    <s v="3/27/2023"/>
    <s v="8/17/2023"/>
    <n v="6468"/>
    <n v="4644"/>
    <s v="3/18/2023"/>
    <s v="Suggestion"/>
    <s v="Resolved"/>
    <s v="8/24/2023"/>
    <n v="1"/>
    <x v="8"/>
    <x v="4"/>
  </r>
  <r>
    <n v="4645"/>
    <s v="Robert"/>
    <s v="Moore"/>
    <n v="40"/>
    <x v="2"/>
    <s v="Address_4645"/>
    <x v="19"/>
    <n v="19458799498"/>
    <s v="robert.moore@kag.com"/>
    <x v="0"/>
    <n v="7068.31"/>
    <s v="2/16/2016"/>
    <s v="11/3/2023"/>
    <n v="4645"/>
    <n v="45101"/>
    <x v="1"/>
    <n v="3102.06"/>
    <n v="10170.370000000001"/>
    <x v="49"/>
    <n v="4645"/>
    <n v="23772.959999999999"/>
    <x v="2"/>
    <n v="3.47"/>
    <n v="12"/>
    <s v="3/7/2022"/>
    <x v="1"/>
    <n v="4645"/>
    <x v="0"/>
    <n v="4130.04"/>
    <n v="3292.04"/>
    <n v="164.6"/>
    <s v="10/15/2023"/>
    <s v="11/10/2023"/>
    <n v="1906"/>
    <n v="4645"/>
    <s v="11/12/2023"/>
    <s v="Praise"/>
    <s v="Pending"/>
    <s v="11/3/2023"/>
    <n v="1"/>
    <x v="7"/>
    <x v="0"/>
  </r>
  <r>
    <n v="4646"/>
    <s v="Anthony"/>
    <s v="Wilson"/>
    <n v="65"/>
    <x v="0"/>
    <s v="Address_4646"/>
    <x v="39"/>
    <n v="19458799499"/>
    <s v="anthony.wilson@kag.com"/>
    <x v="1"/>
    <n v="4627.17"/>
    <s v="9/13/2013"/>
    <s v="9/16/2023"/>
    <n v="4646"/>
    <n v="45286"/>
    <x v="1"/>
    <n v="3637.19"/>
    <n v="8264.36"/>
    <x v="42"/>
    <n v="4646"/>
    <n v="45069.14"/>
    <x v="2"/>
    <n v="6.36"/>
    <n v="24"/>
    <s v="2/12/2020"/>
    <x v="0"/>
    <n v="4646"/>
    <x v="0"/>
    <n v="6533.54"/>
    <n v="2466.9"/>
    <n v="123.35"/>
    <s v="10/23/2023"/>
    <s v="6/7/2023"/>
    <n v="4619"/>
    <n v="4646"/>
    <s v="9/24/2023"/>
    <s v="Praise"/>
    <s v="Pending"/>
    <s v="8/16/2023"/>
    <n v="1"/>
    <x v="0"/>
    <x v="3"/>
  </r>
  <r>
    <n v="4647"/>
    <s v="Jessica"/>
    <s v="Moore"/>
    <n v="40"/>
    <x v="2"/>
    <s v="Address_4647"/>
    <x v="36"/>
    <n v="19458799500"/>
    <s v="jessica.moore@kag.com"/>
    <x v="0"/>
    <n v="2033.98"/>
    <s v="12/28/2002"/>
    <s v="7/29/2023"/>
    <n v="4647"/>
    <n v="45248"/>
    <x v="2"/>
    <n v="550.26"/>
    <n v="2584.2399999999998"/>
    <x v="20"/>
    <n v="4647"/>
    <n v="16635.330000000002"/>
    <x v="1"/>
    <n v="7.88"/>
    <n v="60"/>
    <s v="10/21/2021"/>
    <x v="0"/>
    <n v="4647"/>
    <x v="1"/>
    <n v="4960.72"/>
    <n v="3262.85"/>
    <n v="163.13999999999999"/>
    <s v="8/25/2023"/>
    <s v="1/18/2023"/>
    <n v="3638"/>
    <n v="4647"/>
    <s v="7/4/2023"/>
    <s v="Praise"/>
    <s v="Pending"/>
    <s v="9/4/2023"/>
    <n v="1"/>
    <x v="4"/>
    <x v="0"/>
  </r>
  <r>
    <n v="4648"/>
    <s v="Jennifer"/>
    <s v="Ramirez"/>
    <n v="46"/>
    <x v="1"/>
    <s v="Address_4648"/>
    <x v="10"/>
    <n v="19458799501"/>
    <s v="jennifer.ramirez@kag.com"/>
    <x v="1"/>
    <n v="9735.19"/>
    <s v="8/16/2001"/>
    <s v="2/6/2023"/>
    <n v="4648"/>
    <n v="45290"/>
    <x v="0"/>
    <n v="1263.67"/>
    <n v="10998.86"/>
    <x v="79"/>
    <n v="4648"/>
    <n v="40313.54"/>
    <x v="1"/>
    <n v="3.72"/>
    <n v="48"/>
    <s v="12/26/2021"/>
    <x v="0"/>
    <n v="4648"/>
    <x v="0"/>
    <n v="4094.68"/>
    <n v="4755.66"/>
    <n v="237.78"/>
    <s v="6/17/2023"/>
    <s v="2/6/2023"/>
    <n v="181"/>
    <n v="4648"/>
    <s v="8/6/2023"/>
    <s v="Complaint"/>
    <s v="Resolved"/>
    <s v="3/26/2023"/>
    <n v="1"/>
    <x v="0"/>
    <x v="1"/>
  </r>
  <r>
    <n v="4649"/>
    <s v="Michelle"/>
    <s v="White"/>
    <n v="58"/>
    <x v="2"/>
    <s v="Address_4649"/>
    <x v="4"/>
    <n v="19458799502"/>
    <s v="michelle.white@kag.com"/>
    <x v="1"/>
    <n v="840.18"/>
    <s v="10/3/2000"/>
    <s v="1/22/2023"/>
    <n v="4649"/>
    <n v="44987"/>
    <x v="0"/>
    <n v="1051.95"/>
    <n v="-211.77"/>
    <x v="1"/>
    <n v="4649"/>
    <n v="28525.29"/>
    <x v="0"/>
    <n v="3.54"/>
    <n v="60"/>
    <s v="5/26/2022"/>
    <x v="0"/>
    <n v="4649"/>
    <x v="0"/>
    <n v="3924.59"/>
    <n v="1657.26"/>
    <n v="82.86"/>
    <s v="10/4/2023"/>
    <s v="5/26/2023"/>
    <n v="366"/>
    <n v="4649"/>
    <s v="8/29/2023"/>
    <s v="Complaint"/>
    <s v="Resolved"/>
    <s v="5/28/2023"/>
    <n v="1"/>
    <x v="11"/>
    <x v="1"/>
  </r>
  <r>
    <n v="4650"/>
    <s v="Richard"/>
    <s v="Davis"/>
    <n v="21"/>
    <x v="0"/>
    <s v="Address_4650"/>
    <x v="36"/>
    <n v="19458799503"/>
    <s v="richard.davis@kag.com"/>
    <x v="1"/>
    <n v="1447.45"/>
    <s v="7/23/2012"/>
    <s v="6/10/2023"/>
    <n v="4650"/>
    <n v="45190"/>
    <x v="0"/>
    <n v="1013.43"/>
    <n v="2460.88"/>
    <x v="61"/>
    <n v="4650"/>
    <n v="48949.279999999999"/>
    <x v="1"/>
    <n v="7.54"/>
    <n v="48"/>
    <s v="12/30/2021"/>
    <x v="0"/>
    <n v="4650"/>
    <x v="1"/>
    <n v="4530.2299999999996"/>
    <n v="4441.5200000000004"/>
    <n v="222.08"/>
    <s v="9/25/2023"/>
    <s v="6/13/2023"/>
    <n v="9789"/>
    <n v="4650"/>
    <s v="3/10/2023"/>
    <s v="Suggestion"/>
    <s v="Resolved"/>
    <s v="11/10/2023"/>
    <n v="1"/>
    <x v="6"/>
    <x v="2"/>
  </r>
  <r>
    <n v="4651"/>
    <s v="Deborah"/>
    <s v="Adams"/>
    <n v="57"/>
    <x v="1"/>
    <s v="Address_4651"/>
    <x v="7"/>
    <n v="19458799504"/>
    <s v="deborah.adams@kag.com"/>
    <x v="1"/>
    <n v="2776.18"/>
    <s v="8/27/2022"/>
    <s v="8/18/2023"/>
    <n v="4651"/>
    <n v="45247"/>
    <x v="1"/>
    <n v="4510.8999999999996"/>
    <n v="7287.08"/>
    <x v="34"/>
    <n v="4651"/>
    <n v="19180.080000000002"/>
    <x v="1"/>
    <n v="5.58"/>
    <n v="48"/>
    <s v="8/23/2020"/>
    <x v="1"/>
    <n v="4651"/>
    <x v="1"/>
    <n v="7167.97"/>
    <n v="2723.17"/>
    <n v="136.16"/>
    <s v="2/5/2023"/>
    <s v="2/24/2023"/>
    <n v="577"/>
    <n v="4651"/>
    <s v="2/22/2023"/>
    <s v="Complaint"/>
    <s v="Resolved"/>
    <s v="3/23/2023"/>
    <n v="1"/>
    <x v="4"/>
    <x v="1"/>
  </r>
  <r>
    <n v="4652"/>
    <s v="Andrew"/>
    <s v="Hall"/>
    <n v="57"/>
    <x v="1"/>
    <s v="Address_4652"/>
    <x v="3"/>
    <n v="19458799505"/>
    <s v="andrew.hall@kag.com"/>
    <x v="1"/>
    <n v="9549.83"/>
    <s v="4/6/2009"/>
    <s v="12/25/2023"/>
    <n v="4652"/>
    <n v="45199"/>
    <x v="2"/>
    <n v="638.88"/>
    <n v="10188.709999999999"/>
    <x v="71"/>
    <n v="4652"/>
    <n v="21441.200000000001"/>
    <x v="2"/>
    <n v="2.25"/>
    <n v="60"/>
    <s v="10/29/2022"/>
    <x v="0"/>
    <n v="4652"/>
    <x v="2"/>
    <n v="1103.6099999999999"/>
    <n v="3565.55"/>
    <n v="178.28"/>
    <s v="9/26/2023"/>
    <s v="11/26/2023"/>
    <n v="9075"/>
    <n v="4652"/>
    <s v="4/18/2023"/>
    <s v="Suggestion"/>
    <s v="Pending"/>
    <s v="3/1/2023"/>
    <n v="1"/>
    <x v="6"/>
    <x v="1"/>
  </r>
  <r>
    <n v="4653"/>
    <s v="Christopher"/>
    <s v="Davis"/>
    <n v="41"/>
    <x v="2"/>
    <s v="Address_4653"/>
    <x v="11"/>
    <n v="19458799506"/>
    <s v="christopher.davis@kag.com"/>
    <x v="1"/>
    <n v="2860.93"/>
    <s v="9/5/2020"/>
    <s v="12/20/2023"/>
    <n v="4653"/>
    <n v="45084"/>
    <x v="1"/>
    <n v="4356.96"/>
    <n v="7217.89"/>
    <x v="16"/>
    <n v="4653"/>
    <n v="9026.52"/>
    <x v="0"/>
    <n v="5.91"/>
    <n v="12"/>
    <s v="12/18/2020"/>
    <x v="2"/>
    <n v="4653"/>
    <x v="0"/>
    <n v="2826.18"/>
    <n v="4160.72"/>
    <n v="208.04"/>
    <s v="4/18/2023"/>
    <s v="11/8/2023"/>
    <n v="923"/>
    <n v="4653"/>
    <s v="2/16/2023"/>
    <s v="Praise"/>
    <s v="Resolved"/>
    <s v="12/10/2023"/>
    <n v="1"/>
    <x v="7"/>
    <x v="0"/>
  </r>
  <r>
    <n v="4654"/>
    <s v="Barbara"/>
    <s v="Brown"/>
    <n v="23"/>
    <x v="2"/>
    <s v="Address_4654"/>
    <x v="30"/>
    <n v="19458799507"/>
    <s v="barbara.brown@kag.com"/>
    <x v="1"/>
    <n v="4965.12"/>
    <s v="4/12/2001"/>
    <s v="12/9/2023"/>
    <n v="4654"/>
    <n v="45149"/>
    <x v="0"/>
    <n v="1975.58"/>
    <n v="2989.54"/>
    <x v="73"/>
    <n v="4654"/>
    <n v="8822.3700000000008"/>
    <x v="1"/>
    <n v="6.97"/>
    <n v="36"/>
    <s v="9/28/2021"/>
    <x v="2"/>
    <n v="4654"/>
    <x v="0"/>
    <n v="3300.74"/>
    <n v="1331.79"/>
    <n v="66.59"/>
    <s v="2/20/2023"/>
    <s v="3/1/2023"/>
    <n v="6162"/>
    <n v="4654"/>
    <s v="10/18/2023"/>
    <s v="Praise"/>
    <s v="Resolved"/>
    <s v="6/10/2023"/>
    <n v="1"/>
    <x v="5"/>
    <x v="2"/>
  </r>
  <r>
    <n v="4655"/>
    <s v="Jessica"/>
    <s v="Clark"/>
    <n v="57"/>
    <x v="2"/>
    <s v="Address_4655"/>
    <x v="28"/>
    <n v="19458799508"/>
    <s v="jessica.clark@kag.com"/>
    <x v="0"/>
    <n v="7635.53"/>
    <s v="5/27/2014"/>
    <s v="11/14/2023"/>
    <n v="4655"/>
    <n v="45041"/>
    <x v="2"/>
    <n v="3207.6"/>
    <n v="4427.93"/>
    <x v="21"/>
    <n v="4655"/>
    <n v="43189.11"/>
    <x v="1"/>
    <n v="5.42"/>
    <n v="12"/>
    <s v="8/26/2022"/>
    <x v="2"/>
    <n v="4655"/>
    <x v="0"/>
    <n v="9996.0499999999993"/>
    <n v="1776.07"/>
    <n v="88.8"/>
    <s v="1/26/2023"/>
    <s v="4/4/2023"/>
    <n v="8969"/>
    <n v="4655"/>
    <s v="6/28/2023"/>
    <s v="Suggestion"/>
    <s v="Resolved"/>
    <s v="9/19/2023"/>
    <n v="1"/>
    <x v="1"/>
    <x v="1"/>
  </r>
  <r>
    <n v="4656"/>
    <s v="Kevin"/>
    <s v="Scott"/>
    <n v="23"/>
    <x v="0"/>
    <s v="Address_4656"/>
    <x v="20"/>
    <n v="19458799509"/>
    <s v="kevin.scott@kag.com"/>
    <x v="0"/>
    <n v="9298.94"/>
    <s v="9/24/2002"/>
    <s v="2/4/2023"/>
    <n v="4656"/>
    <n v="45180"/>
    <x v="2"/>
    <n v="2210.34"/>
    <n v="11509.28"/>
    <x v="39"/>
    <n v="4656"/>
    <n v="20957.46"/>
    <x v="1"/>
    <n v="6.62"/>
    <n v="36"/>
    <s v="2/11/2021"/>
    <x v="1"/>
    <n v="4656"/>
    <x v="2"/>
    <n v="8956.6200000000008"/>
    <n v="200.29"/>
    <n v="10.01"/>
    <s v="9/4/2023"/>
    <s v="3/19/2023"/>
    <n v="6016"/>
    <n v="4656"/>
    <s v="8/17/2023"/>
    <s v="Suggestion"/>
    <s v="Resolved"/>
    <s v="12/22/2023"/>
    <n v="1"/>
    <x v="6"/>
    <x v="2"/>
  </r>
  <r>
    <n v="4657"/>
    <s v="Elizabeth"/>
    <s v="Jones"/>
    <n v="31"/>
    <x v="0"/>
    <s v="Address_4657"/>
    <x v="35"/>
    <n v="19458799510"/>
    <s v="elizabeth.jones@kag.com"/>
    <x v="1"/>
    <n v="6090.39"/>
    <s v="7/7/2006"/>
    <s v="10/12/2023"/>
    <n v="4657"/>
    <n v="45234"/>
    <x v="1"/>
    <n v="2997.74"/>
    <n v="3092.65"/>
    <x v="14"/>
    <n v="4657"/>
    <n v="31402.81"/>
    <x v="2"/>
    <n v="4.28"/>
    <n v="12"/>
    <s v="1/3/2022"/>
    <x v="2"/>
    <n v="4657"/>
    <x v="0"/>
    <n v="4790.75"/>
    <n v="3896.16"/>
    <n v="194.81"/>
    <s v="12/18/2023"/>
    <s v="12/7/2023"/>
    <n v="4207"/>
    <n v="4657"/>
    <s v="5/23/2023"/>
    <s v="Suggestion"/>
    <s v="Resolved"/>
    <s v="6/25/2023"/>
    <n v="1"/>
    <x v="4"/>
    <x v="4"/>
  </r>
  <r>
    <n v="4658"/>
    <s v="Matthew"/>
    <s v="Allen"/>
    <n v="31"/>
    <x v="1"/>
    <s v="Address_4658"/>
    <x v="31"/>
    <n v="19458799511"/>
    <s v="matthew.allen@kag.com"/>
    <x v="0"/>
    <n v="3904.35"/>
    <s v="10/27/2013"/>
    <s v="11/18/2023"/>
    <n v="4658"/>
    <n v="44989"/>
    <x v="0"/>
    <n v="2762.76"/>
    <n v="6667.11"/>
    <x v="52"/>
    <n v="4658"/>
    <n v="37860.36"/>
    <x v="0"/>
    <n v="8.9"/>
    <n v="60"/>
    <s v="7/15/2020"/>
    <x v="1"/>
    <n v="4658"/>
    <x v="1"/>
    <n v="7311.01"/>
    <n v="353.98"/>
    <n v="17.7"/>
    <s v="3/17/2023"/>
    <s v="8/3/2023"/>
    <n v="9931"/>
    <n v="4658"/>
    <s v="10/7/2023"/>
    <s v="Complaint"/>
    <s v="Pending"/>
    <s v="11/26/2023"/>
    <n v="1"/>
    <x v="11"/>
    <x v="4"/>
  </r>
  <r>
    <n v="4659"/>
    <s v="Sarah"/>
    <s v="Carter"/>
    <n v="67"/>
    <x v="1"/>
    <s v="Address_4659"/>
    <x v="27"/>
    <n v="19458799512"/>
    <s v="sarah.carter@kag.com"/>
    <x v="1"/>
    <n v="9856.5400000000009"/>
    <s v="3/19/2011"/>
    <s v="11/2/2023"/>
    <n v="4659"/>
    <n v="44987"/>
    <x v="0"/>
    <n v="2170.42"/>
    <n v="12026.96"/>
    <x v="52"/>
    <n v="4659"/>
    <n v="22473.919999999998"/>
    <x v="2"/>
    <n v="3.16"/>
    <n v="60"/>
    <s v="8/13/2021"/>
    <x v="2"/>
    <n v="4659"/>
    <x v="2"/>
    <n v="3121.54"/>
    <n v="2101.5700000000002"/>
    <n v="105.08"/>
    <s v="10/26/2023"/>
    <s v="2/16/2023"/>
    <n v="1722"/>
    <n v="4659"/>
    <s v="5/18/2023"/>
    <s v="Suggestion"/>
    <s v="Pending"/>
    <s v="4/1/2023"/>
    <n v="1"/>
    <x v="11"/>
    <x v="3"/>
  </r>
  <r>
    <n v="4660"/>
    <s v="Donald"/>
    <s v="King"/>
    <n v="62"/>
    <x v="0"/>
    <s v="Address_4660"/>
    <x v="12"/>
    <n v="19458799513"/>
    <s v="donald.king@kag.com"/>
    <x v="0"/>
    <n v="359.01"/>
    <s v="5/31/2021"/>
    <s v="1/14/2023"/>
    <n v="4660"/>
    <n v="45182"/>
    <x v="0"/>
    <n v="1382.37"/>
    <n v="1741.38"/>
    <x v="42"/>
    <n v="4660"/>
    <n v="47735.42"/>
    <x v="1"/>
    <n v="3.53"/>
    <n v="60"/>
    <s v="3/4/2021"/>
    <x v="0"/>
    <n v="4660"/>
    <x v="2"/>
    <n v="9451.77"/>
    <n v="4093.54"/>
    <n v="204.68"/>
    <s v="7/7/2023"/>
    <s v="5/29/2023"/>
    <n v="1983"/>
    <n v="4660"/>
    <s v="8/22/2023"/>
    <s v="Praise"/>
    <s v="Pending"/>
    <s v="3/20/2023"/>
    <n v="1"/>
    <x v="6"/>
    <x v="3"/>
  </r>
  <r>
    <n v="4661"/>
    <s v="Patricia"/>
    <s v="Robinson"/>
    <n v="64"/>
    <x v="2"/>
    <s v="Address_4661"/>
    <x v="38"/>
    <n v="19458799514"/>
    <s v="patricia.robinson@kag.com"/>
    <x v="1"/>
    <n v="8338.51"/>
    <s v="3/27/2019"/>
    <s v="2/17/2023"/>
    <n v="4661"/>
    <n v="45003"/>
    <x v="2"/>
    <n v="4655.05"/>
    <n v="3683.46"/>
    <x v="59"/>
    <n v="4661"/>
    <n v="46970.51"/>
    <x v="0"/>
    <n v="7.96"/>
    <n v="36"/>
    <s v="8/6/2022"/>
    <x v="2"/>
    <n v="4661"/>
    <x v="1"/>
    <n v="9352.34"/>
    <n v="515.72"/>
    <n v="25.79"/>
    <s v="6/11/2023"/>
    <s v="6/7/2023"/>
    <n v="6668"/>
    <n v="4661"/>
    <s v="6/23/2023"/>
    <s v="Complaint"/>
    <s v="Pending"/>
    <s v="2/4/2023"/>
    <n v="1"/>
    <x v="11"/>
    <x v="3"/>
  </r>
  <r>
    <n v="4662"/>
    <s v="Amanda"/>
    <s v="Davis"/>
    <n v="52"/>
    <x v="2"/>
    <s v="Address_4662"/>
    <x v="22"/>
    <n v="19458799515"/>
    <s v="amanda.davis@kag.com"/>
    <x v="0"/>
    <n v="2846.56"/>
    <s v="4/3/2000"/>
    <s v="10/27/2023"/>
    <n v="4662"/>
    <n v="45016"/>
    <x v="0"/>
    <n v="4580.68"/>
    <n v="-1734.12"/>
    <x v="53"/>
    <n v="4662"/>
    <n v="34325.800000000003"/>
    <x v="1"/>
    <n v="1.52"/>
    <n v="12"/>
    <s v="1/28/2022"/>
    <x v="2"/>
    <n v="4662"/>
    <x v="0"/>
    <n v="2457.6"/>
    <n v="4967.09"/>
    <n v="248.35"/>
    <s v="3/20/2023"/>
    <s v="12/18/2023"/>
    <n v="2077"/>
    <n v="4662"/>
    <s v="7/22/2023"/>
    <s v="Complaint"/>
    <s v="Resolved"/>
    <s v="2/1/2023"/>
    <n v="-1"/>
    <x v="11"/>
    <x v="1"/>
  </r>
  <r>
    <n v="4663"/>
    <s v="Daniel"/>
    <s v="Hill"/>
    <n v="23"/>
    <x v="0"/>
    <s v="Address_4663"/>
    <x v="34"/>
    <n v="19458799516"/>
    <s v="daniel.hill@kag.com"/>
    <x v="1"/>
    <n v="8192.77"/>
    <s v="12/20/2019"/>
    <s v="8/30/2023"/>
    <n v="4663"/>
    <n v="45214"/>
    <x v="1"/>
    <n v="364.87"/>
    <n v="8557.64"/>
    <x v="72"/>
    <n v="4663"/>
    <n v="49765.18"/>
    <x v="0"/>
    <n v="9.89"/>
    <n v="48"/>
    <s v="10/2/2020"/>
    <x v="1"/>
    <n v="4663"/>
    <x v="0"/>
    <n v="9355.5499999999993"/>
    <n v="2822.39"/>
    <n v="141.12"/>
    <s v="9/1/2023"/>
    <s v="2/27/2023"/>
    <n v="2476"/>
    <n v="4663"/>
    <s v="6/19/2023"/>
    <s v="Complaint"/>
    <s v="Pending"/>
    <s v="8/9/2023"/>
    <n v="1"/>
    <x v="8"/>
    <x v="2"/>
  </r>
  <r>
    <n v="4664"/>
    <s v="Mary"/>
    <s v="Campbell"/>
    <n v="40"/>
    <x v="2"/>
    <s v="Address_4664"/>
    <x v="10"/>
    <n v="19458799517"/>
    <s v="mary.campbell@kag.com"/>
    <x v="0"/>
    <n v="1705.45"/>
    <s v="3/24/2005"/>
    <s v="3/13/2023"/>
    <n v="4664"/>
    <n v="45291"/>
    <x v="2"/>
    <n v="1125.3699999999999"/>
    <n v="2830.82"/>
    <x v="84"/>
    <n v="4664"/>
    <n v="1129.78"/>
    <x v="2"/>
    <n v="6.66"/>
    <n v="12"/>
    <s v="4/5/2022"/>
    <x v="1"/>
    <n v="4664"/>
    <x v="1"/>
    <n v="4693.97"/>
    <n v="624.97"/>
    <n v="31.25"/>
    <s v="1/28/2023"/>
    <s v="7/9/2023"/>
    <n v="553"/>
    <n v="4664"/>
    <s v="12/28/2023"/>
    <s v="Suggestion"/>
    <s v="Resolved"/>
    <s v="8/18/2023"/>
    <n v="1"/>
    <x v="0"/>
    <x v="0"/>
  </r>
  <r>
    <n v="4665"/>
    <s v="Lisa"/>
    <s v="Sanchez"/>
    <n v="37"/>
    <x v="0"/>
    <s v="Address_4665"/>
    <x v="1"/>
    <n v="19458799518"/>
    <s v="lisa.sanchez@kag.com"/>
    <x v="1"/>
    <n v="3533.5"/>
    <s v="4/25/2019"/>
    <s v="9/16/2023"/>
    <n v="4665"/>
    <n v="45217"/>
    <x v="1"/>
    <n v="2874.59"/>
    <n v="658.91"/>
    <x v="93"/>
    <n v="4665"/>
    <n v="1453.38"/>
    <x v="2"/>
    <n v="8.27"/>
    <n v="12"/>
    <s v="8/4/2021"/>
    <x v="0"/>
    <n v="4665"/>
    <x v="1"/>
    <n v="5430.69"/>
    <n v="71.19"/>
    <n v="3.56"/>
    <s v="2/11/2023"/>
    <s v="3/17/2023"/>
    <n v="1584"/>
    <n v="4665"/>
    <s v="1/18/2023"/>
    <s v="Complaint"/>
    <s v="Resolved"/>
    <s v="9/9/2023"/>
    <n v="1"/>
    <x v="8"/>
    <x v="0"/>
  </r>
  <r>
    <n v="4666"/>
    <s v="Paul"/>
    <s v="Torres"/>
    <n v="34"/>
    <x v="2"/>
    <s v="Address_4666"/>
    <x v="31"/>
    <n v="19458799519"/>
    <s v="paul.torres@kag.com"/>
    <x v="1"/>
    <n v="654.12"/>
    <s v="2/22/2005"/>
    <s v="7/18/2023"/>
    <n v="4666"/>
    <n v="45198"/>
    <x v="2"/>
    <n v="4902.4399999999996"/>
    <n v="5556.56"/>
    <x v="31"/>
    <n v="4666"/>
    <n v="4309.21"/>
    <x v="1"/>
    <n v="6.26"/>
    <n v="24"/>
    <s v="7/17/2022"/>
    <x v="2"/>
    <n v="4666"/>
    <x v="0"/>
    <n v="7232.19"/>
    <n v="1681.59"/>
    <n v="84.08"/>
    <s v="7/10/2023"/>
    <s v="2/16/2023"/>
    <n v="5853"/>
    <n v="4666"/>
    <s v="9/29/2023"/>
    <s v="Praise"/>
    <s v="Pending"/>
    <s v="9/16/2023"/>
    <n v="1"/>
    <x v="6"/>
    <x v="4"/>
  </r>
  <r>
    <n v="4667"/>
    <s v="Linda"/>
    <s v="King"/>
    <n v="37"/>
    <x v="2"/>
    <s v="Address_4667"/>
    <x v="8"/>
    <n v="19458799520"/>
    <s v="linda.king@kag.com"/>
    <x v="0"/>
    <n v="2076.2600000000002"/>
    <s v="3/4/2003"/>
    <s v="4/8/2023"/>
    <n v="4667"/>
    <n v="45063"/>
    <x v="1"/>
    <n v="3639.92"/>
    <n v="-1563.66"/>
    <x v="67"/>
    <n v="4667"/>
    <n v="47232.47"/>
    <x v="1"/>
    <n v="8.08"/>
    <n v="12"/>
    <s v="10/12/2021"/>
    <x v="2"/>
    <n v="4667"/>
    <x v="1"/>
    <n v="5307.75"/>
    <n v="1102.72"/>
    <n v="55.14"/>
    <s v="11/6/2023"/>
    <s v="2/14/2023"/>
    <n v="4148"/>
    <n v="4667"/>
    <s v="8/9/2023"/>
    <s v="Suggestion"/>
    <s v="Pending"/>
    <s v="9/29/2023"/>
    <n v="1"/>
    <x v="10"/>
    <x v="0"/>
  </r>
  <r>
    <n v="4668"/>
    <s v="John"/>
    <s v="Miller"/>
    <n v="65"/>
    <x v="1"/>
    <s v="Address_4668"/>
    <x v="8"/>
    <n v="19458799521"/>
    <s v="john.miller@kag.com"/>
    <x v="1"/>
    <n v="6067.64"/>
    <s v="4/18/2014"/>
    <s v="10/31/2023"/>
    <n v="4668"/>
    <n v="45201"/>
    <x v="0"/>
    <n v="4093.5"/>
    <n v="10161.14"/>
    <x v="77"/>
    <n v="4668"/>
    <n v="30636.89"/>
    <x v="1"/>
    <n v="4.91"/>
    <n v="48"/>
    <s v="4/20/2021"/>
    <x v="2"/>
    <n v="4668"/>
    <x v="1"/>
    <n v="6156.31"/>
    <n v="2317.6999999999998"/>
    <n v="115.88"/>
    <s v="6/4/2023"/>
    <s v="2/24/2023"/>
    <n v="9855"/>
    <n v="4668"/>
    <s v="9/10/2023"/>
    <s v="Complaint"/>
    <s v="Resolved"/>
    <s v="2/5/2023"/>
    <n v="1"/>
    <x v="8"/>
    <x v="3"/>
  </r>
  <r>
    <n v="4669"/>
    <s v="Susan"/>
    <s v="Flores"/>
    <n v="23"/>
    <x v="2"/>
    <s v="Address_4669"/>
    <x v="26"/>
    <n v="19458799522"/>
    <s v="susan.flores@kag.com"/>
    <x v="1"/>
    <n v="7638.87"/>
    <s v="12/23/2000"/>
    <s v="5/6/2023"/>
    <n v="4669"/>
    <n v="44966"/>
    <x v="2"/>
    <n v="1577.97"/>
    <n v="6060.9"/>
    <x v="86"/>
    <n v="4669"/>
    <n v="46458.400000000001"/>
    <x v="2"/>
    <n v="6.19"/>
    <n v="12"/>
    <s v="10/4/2021"/>
    <x v="0"/>
    <n v="4669"/>
    <x v="0"/>
    <n v="5028.08"/>
    <n v="2330.5100000000002"/>
    <n v="116.53"/>
    <s v="4/26/2023"/>
    <s v="4/18/2023"/>
    <n v="3556"/>
    <n v="4669"/>
    <s v="10/8/2023"/>
    <s v="Complaint"/>
    <s v="Pending"/>
    <s v="8/19/2023"/>
    <n v="1"/>
    <x v="9"/>
    <x v="2"/>
  </r>
  <r>
    <n v="4670"/>
    <s v="Michael"/>
    <s v="Ramirez"/>
    <n v="57"/>
    <x v="2"/>
    <s v="Address_4670"/>
    <x v="24"/>
    <n v="19458799523"/>
    <s v="michael.ramirez@kag.com"/>
    <x v="1"/>
    <n v="9121.15"/>
    <s v="10/25/2022"/>
    <s v="6/9/2023"/>
    <n v="4670"/>
    <n v="45100"/>
    <x v="1"/>
    <n v="1102.3699999999999"/>
    <n v="8018.78"/>
    <x v="39"/>
    <n v="4670"/>
    <n v="7227.81"/>
    <x v="2"/>
    <n v="6.96"/>
    <n v="24"/>
    <s v="5/27/2022"/>
    <x v="0"/>
    <n v="4670"/>
    <x v="2"/>
    <n v="1604.85"/>
    <n v="779.43"/>
    <n v="38.97"/>
    <s v="8/24/2023"/>
    <s v="12/29/2023"/>
    <n v="2395"/>
    <n v="4670"/>
    <s v="7/17/2023"/>
    <s v="Complaint"/>
    <s v="Resolved"/>
    <s v="5/1/2023"/>
    <n v="1"/>
    <x v="7"/>
    <x v="1"/>
  </r>
  <r>
    <n v="4671"/>
    <s v="Stephanie"/>
    <s v="Hill"/>
    <n v="45"/>
    <x v="0"/>
    <s v="Address_4671"/>
    <x v="6"/>
    <n v="19458799524"/>
    <s v="stephanie.hill@kag.com"/>
    <x v="0"/>
    <n v="1284.8900000000001"/>
    <s v="1/27/2006"/>
    <s v="9/22/2023"/>
    <n v="4671"/>
    <n v="45035"/>
    <x v="2"/>
    <n v="1137.55"/>
    <n v="147.34"/>
    <x v="83"/>
    <n v="4671"/>
    <n v="2566.9499999999998"/>
    <x v="0"/>
    <n v="9.1199999999999992"/>
    <n v="24"/>
    <s v="8/10/2022"/>
    <x v="0"/>
    <n v="4671"/>
    <x v="1"/>
    <n v="5954.28"/>
    <n v="3294.62"/>
    <n v="164.73"/>
    <s v="10/31/2023"/>
    <s v="1/16/2023"/>
    <n v="9759"/>
    <n v="4671"/>
    <s v="2/3/2023"/>
    <s v="Complaint"/>
    <s v="Resolved"/>
    <s v="6/8/2023"/>
    <n v="1"/>
    <x v="1"/>
    <x v="0"/>
  </r>
  <r>
    <n v="4672"/>
    <s v="Jessica"/>
    <s v="Hill"/>
    <n v="30"/>
    <x v="0"/>
    <s v="Address_4672"/>
    <x v="26"/>
    <n v="19458799525"/>
    <s v="jessica.hill@kag.com"/>
    <x v="0"/>
    <n v="1491.67"/>
    <s v="8/15/2020"/>
    <s v="9/4/2023"/>
    <n v="4672"/>
    <n v="45057"/>
    <x v="2"/>
    <n v="2421.58"/>
    <n v="-929.91"/>
    <x v="23"/>
    <n v="4672"/>
    <n v="27620.83"/>
    <x v="0"/>
    <n v="1.31"/>
    <n v="48"/>
    <s v="12/26/2022"/>
    <x v="1"/>
    <n v="4672"/>
    <x v="0"/>
    <n v="1443.19"/>
    <n v="2062.15"/>
    <n v="103.11"/>
    <s v="7/15/2023"/>
    <s v="12/20/2023"/>
    <n v="872"/>
    <n v="4672"/>
    <s v="12/6/2023"/>
    <s v="Praise"/>
    <s v="Resolved"/>
    <s v="5/4/2023"/>
    <n v="-1"/>
    <x v="10"/>
    <x v="4"/>
  </r>
  <r>
    <n v="4673"/>
    <s v="Christopher"/>
    <s v="Ramirez"/>
    <n v="46"/>
    <x v="0"/>
    <s v="Address_4673"/>
    <x v="7"/>
    <n v="19458799526"/>
    <s v="christopher.ramirez@kag.com"/>
    <x v="0"/>
    <n v="9393.8799999999992"/>
    <s v="8/24/2021"/>
    <s v="7/4/2023"/>
    <n v="4673"/>
    <n v="45080"/>
    <x v="0"/>
    <n v="4293.82"/>
    <n v="13687.7"/>
    <x v="89"/>
    <n v="4673"/>
    <n v="9585.75"/>
    <x v="0"/>
    <n v="1.98"/>
    <n v="12"/>
    <s v="1/10/2021"/>
    <x v="1"/>
    <n v="4673"/>
    <x v="0"/>
    <n v="1904.3"/>
    <n v="3164.57"/>
    <n v="158.22999999999999"/>
    <s v="6/20/2023"/>
    <s v="11/14/2023"/>
    <n v="1111"/>
    <n v="4673"/>
    <s v="11/8/2023"/>
    <s v="Suggestion"/>
    <s v="Resolved"/>
    <s v="6/11/2023"/>
    <n v="1"/>
    <x v="7"/>
    <x v="1"/>
  </r>
  <r>
    <n v="4674"/>
    <s v="Karen"/>
    <s v="Wilson"/>
    <n v="62"/>
    <x v="0"/>
    <s v="Address_4674"/>
    <x v="12"/>
    <n v="19458799527"/>
    <s v="karen.wilson@kag.com"/>
    <x v="0"/>
    <n v="7683.15"/>
    <s v="8/18/2016"/>
    <s v="10/29/2023"/>
    <n v="4674"/>
    <n v="45283"/>
    <x v="2"/>
    <n v="1089.69"/>
    <n v="8772.84"/>
    <x v="86"/>
    <n v="4674"/>
    <n v="43131.86"/>
    <x v="2"/>
    <n v="7.22"/>
    <n v="60"/>
    <s v="1/11/2020"/>
    <x v="0"/>
    <n v="4674"/>
    <x v="0"/>
    <n v="7184.99"/>
    <n v="4318.58"/>
    <n v="215.93"/>
    <s v="5/10/2023"/>
    <s v="7/23/2023"/>
    <n v="324"/>
    <n v="4674"/>
    <s v="3/3/2023"/>
    <s v="Suggestion"/>
    <s v="Pending"/>
    <s v="12/13/2023"/>
    <n v="1"/>
    <x v="0"/>
    <x v="3"/>
  </r>
  <r>
    <n v="4675"/>
    <s v="Jessica"/>
    <s v="Roberts"/>
    <n v="37"/>
    <x v="2"/>
    <s v="Address_4675"/>
    <x v="27"/>
    <n v="19458799528"/>
    <s v="jessica.roberts@kag.com"/>
    <x v="0"/>
    <n v="5443.54"/>
    <s v="9/12/2021"/>
    <s v="2/27/2023"/>
    <n v="4675"/>
    <n v="44998"/>
    <x v="1"/>
    <n v="2855.89"/>
    <n v="2587.65"/>
    <x v="86"/>
    <n v="4675"/>
    <n v="21600.06"/>
    <x v="0"/>
    <n v="4.0999999999999996"/>
    <n v="60"/>
    <s v="5/18/2022"/>
    <x v="1"/>
    <n v="4675"/>
    <x v="2"/>
    <n v="5225.79"/>
    <n v="847.08"/>
    <n v="42.35"/>
    <s v="7/21/2023"/>
    <s v="3/30/2023"/>
    <n v="4412"/>
    <n v="4675"/>
    <s v="5/13/2023"/>
    <s v="Complaint"/>
    <s v="Pending"/>
    <s v="9/18/2023"/>
    <n v="1"/>
    <x v="11"/>
    <x v="0"/>
  </r>
  <r>
    <n v="4676"/>
    <s v="Linda"/>
    <s v="Nguyen"/>
    <n v="34"/>
    <x v="0"/>
    <s v="Address_4676"/>
    <x v="0"/>
    <n v="19458799529"/>
    <s v="linda.nguyen@kag.com"/>
    <x v="1"/>
    <n v="4819.58"/>
    <s v="6/4/2002"/>
    <s v="7/3/2023"/>
    <n v="4676"/>
    <n v="45252"/>
    <x v="2"/>
    <n v="4045.89"/>
    <n v="773.69"/>
    <x v="58"/>
    <n v="4676"/>
    <n v="38752.379999999997"/>
    <x v="1"/>
    <n v="7.1"/>
    <n v="24"/>
    <s v="9/18/2022"/>
    <x v="1"/>
    <n v="4676"/>
    <x v="1"/>
    <n v="5858.62"/>
    <n v="2165"/>
    <n v="108.25"/>
    <s v="7/1/2023"/>
    <s v="12/8/2023"/>
    <n v="401"/>
    <n v="4676"/>
    <s v="5/4/2023"/>
    <s v="Suggestion"/>
    <s v="Pending"/>
    <s v="8/15/2023"/>
    <n v="1"/>
    <x v="4"/>
    <x v="4"/>
  </r>
  <r>
    <n v="4677"/>
    <s v="Steven"/>
    <s v="Brown"/>
    <n v="52"/>
    <x v="1"/>
    <s v="Address_4677"/>
    <x v="32"/>
    <n v="19458799530"/>
    <s v="steven.brown@kag.com"/>
    <x v="1"/>
    <n v="1661.39"/>
    <s v="1/18/2008"/>
    <s v="9/28/2023"/>
    <n v="4677"/>
    <n v="44931"/>
    <x v="1"/>
    <n v="2506.7800000000002"/>
    <n v="-845.39"/>
    <x v="43"/>
    <n v="4677"/>
    <n v="26305.5"/>
    <x v="1"/>
    <n v="3.05"/>
    <n v="48"/>
    <s v="7/15/2021"/>
    <x v="0"/>
    <n v="4677"/>
    <x v="1"/>
    <n v="2514.66"/>
    <n v="4206.72"/>
    <n v="210.34"/>
    <s v="1/20/2023"/>
    <s v="8/22/2023"/>
    <n v="9528"/>
    <n v="4677"/>
    <s v="11/18/2023"/>
    <s v="Complaint"/>
    <s v="Resolved"/>
    <s v="11/27/2023"/>
    <n v="1"/>
    <x v="3"/>
    <x v="1"/>
  </r>
  <r>
    <n v="4678"/>
    <s v="Ronald"/>
    <s v="Adams"/>
    <n v="62"/>
    <x v="0"/>
    <s v="Address_4678"/>
    <x v="9"/>
    <n v="19458799531"/>
    <s v="ronald.adams@kag.com"/>
    <x v="0"/>
    <n v="3855.08"/>
    <s v="12/6/2015"/>
    <s v="4/29/2023"/>
    <n v="4678"/>
    <n v="45139"/>
    <x v="0"/>
    <n v="2090.34"/>
    <n v="1764.74"/>
    <x v="44"/>
    <n v="4678"/>
    <n v="26904.85"/>
    <x v="2"/>
    <n v="6.65"/>
    <n v="60"/>
    <s v="5/11/2020"/>
    <x v="1"/>
    <n v="4678"/>
    <x v="2"/>
    <n v="7166.71"/>
    <n v="3611.33"/>
    <n v="180.57"/>
    <s v="12/26/2023"/>
    <s v="6/21/2023"/>
    <n v="1502"/>
    <n v="4678"/>
    <s v="6/6/2023"/>
    <s v="Complaint"/>
    <s v="Resolved"/>
    <s v="10/2/2023"/>
    <n v="-1"/>
    <x v="5"/>
    <x v="3"/>
  </r>
  <r>
    <n v="4679"/>
    <s v="Barbara"/>
    <s v="Moore"/>
    <n v="56"/>
    <x v="2"/>
    <s v="Address_4679"/>
    <x v="38"/>
    <n v="19458799532"/>
    <s v="barbara.moore@kag.com"/>
    <x v="0"/>
    <n v="3788.79"/>
    <s v="9/20/2004"/>
    <s v="8/11/2023"/>
    <n v="4679"/>
    <n v="45209"/>
    <x v="2"/>
    <n v="1739.2"/>
    <n v="2049.59"/>
    <x v="67"/>
    <n v="4679"/>
    <n v="34410.410000000003"/>
    <x v="2"/>
    <n v="5.3"/>
    <n v="24"/>
    <s v="10/14/2020"/>
    <x v="1"/>
    <n v="4679"/>
    <x v="0"/>
    <n v="1647.28"/>
    <n v="1526.95"/>
    <n v="76.349999999999994"/>
    <s v="7/6/2023"/>
    <s v="3/21/2023"/>
    <n v="3521"/>
    <n v="4679"/>
    <s v="2/27/2023"/>
    <s v="Praise"/>
    <s v="Resolved"/>
    <s v="5/22/2023"/>
    <n v="1"/>
    <x v="8"/>
    <x v="1"/>
  </r>
  <r>
    <n v="4680"/>
    <s v="William"/>
    <s v="Baker"/>
    <n v="69"/>
    <x v="1"/>
    <s v="Address_4680"/>
    <x v="33"/>
    <n v="19458799533"/>
    <s v="william.baker@kag.com"/>
    <x v="0"/>
    <n v="6518.63"/>
    <s v="3/26/2016"/>
    <s v="5/24/2023"/>
    <n v="4680"/>
    <n v="45098"/>
    <x v="1"/>
    <n v="3006.24"/>
    <n v="3512.39"/>
    <x v="89"/>
    <n v="4680"/>
    <n v="17437.14"/>
    <x v="0"/>
    <n v="2.11"/>
    <n v="24"/>
    <s v="3/11/2021"/>
    <x v="0"/>
    <n v="4680"/>
    <x v="2"/>
    <n v="3279.9"/>
    <n v="3781.33"/>
    <n v="189.07"/>
    <s v="7/14/2023"/>
    <s v="8/21/2023"/>
    <n v="8866"/>
    <n v="4680"/>
    <s v="6/4/2023"/>
    <s v="Complaint"/>
    <s v="Pending"/>
    <s v="11/14/2023"/>
    <n v="1"/>
    <x v="7"/>
    <x v="3"/>
  </r>
  <r>
    <n v="4681"/>
    <s v="Robert"/>
    <s v="Mitchell"/>
    <n v="54"/>
    <x v="2"/>
    <s v="Address_4681"/>
    <x v="37"/>
    <n v="19458799534"/>
    <s v="robert.mitchell@kag.com"/>
    <x v="1"/>
    <n v="6029.16"/>
    <s v="6/20/2000"/>
    <s v="8/27/2023"/>
    <n v="4681"/>
    <n v="45220"/>
    <x v="2"/>
    <n v="4090.28"/>
    <n v="1938.88"/>
    <x v="44"/>
    <n v="4681"/>
    <n v="47493.52"/>
    <x v="2"/>
    <n v="9.36"/>
    <n v="12"/>
    <s v="8/28/2021"/>
    <x v="0"/>
    <n v="4681"/>
    <x v="2"/>
    <n v="9126.91"/>
    <n v="1909.89"/>
    <n v="95.49"/>
    <s v="5/10/2023"/>
    <s v="8/7/2023"/>
    <n v="6171"/>
    <n v="4681"/>
    <s v="5/1/2023"/>
    <s v="Praise"/>
    <s v="Pending"/>
    <s v="2/3/2023"/>
    <n v="1"/>
    <x v="8"/>
    <x v="1"/>
  </r>
  <r>
    <n v="4682"/>
    <s v="Anthony"/>
    <s v="Harris"/>
    <n v="60"/>
    <x v="1"/>
    <s v="Address_4682"/>
    <x v="10"/>
    <n v="19458799535"/>
    <s v="anthony.harris@kag.com"/>
    <x v="1"/>
    <n v="691.14"/>
    <s v="10/20/2012"/>
    <s v="2/15/2023"/>
    <n v="4682"/>
    <n v="45140"/>
    <x v="2"/>
    <n v="4980.6899999999996"/>
    <n v="5671.83"/>
    <x v="21"/>
    <n v="4682"/>
    <n v="20620.099999999999"/>
    <x v="2"/>
    <n v="8.1300000000000008"/>
    <n v="48"/>
    <s v="11/30/2022"/>
    <x v="0"/>
    <n v="4682"/>
    <x v="1"/>
    <n v="1231.04"/>
    <n v="4856.84"/>
    <n v="242.84"/>
    <s v="10/16/2023"/>
    <s v="5/28/2023"/>
    <n v="6987"/>
    <n v="4682"/>
    <s v="2/6/2023"/>
    <s v="Suggestion"/>
    <s v="Resolved"/>
    <s v="11/30/2023"/>
    <n v="1"/>
    <x v="5"/>
    <x v="1"/>
  </r>
  <r>
    <n v="4683"/>
    <s v="Barbara"/>
    <s v="Miller"/>
    <n v="40"/>
    <x v="1"/>
    <s v="Address_4683"/>
    <x v="9"/>
    <n v="19458799536"/>
    <s v="barbara.miller@kag.com"/>
    <x v="0"/>
    <n v="8499.9500000000007"/>
    <s v="7/25/2003"/>
    <s v="8/17/2023"/>
    <n v="4683"/>
    <n v="45015"/>
    <x v="0"/>
    <n v="4348.1000000000004"/>
    <n v="12848.05"/>
    <x v="97"/>
    <n v="4683"/>
    <n v="20504.080000000002"/>
    <x v="1"/>
    <n v="8.0299999999999994"/>
    <n v="60"/>
    <s v="1/19/2022"/>
    <x v="2"/>
    <n v="4683"/>
    <x v="1"/>
    <n v="7713.01"/>
    <n v="1274.1300000000001"/>
    <n v="63.71"/>
    <s v="6/26/2023"/>
    <s v="8/25/2023"/>
    <n v="4481"/>
    <n v="4683"/>
    <s v="3/31/2023"/>
    <s v="Suggestion"/>
    <s v="Pending"/>
    <s v="5/22/2023"/>
    <n v="1"/>
    <x v="11"/>
    <x v="0"/>
  </r>
  <r>
    <n v="4684"/>
    <s v="Thomas"/>
    <s v="Nguyen"/>
    <n v="35"/>
    <x v="1"/>
    <s v="Address_4684"/>
    <x v="20"/>
    <n v="19458799537"/>
    <s v="thomas.nguyen@kag.com"/>
    <x v="0"/>
    <n v="9381.7199999999993"/>
    <s v="3/24/2000"/>
    <s v="11/23/2023"/>
    <n v="4684"/>
    <n v="44997"/>
    <x v="2"/>
    <n v="2269.2199999999998"/>
    <n v="11650.94"/>
    <x v="81"/>
    <n v="4684"/>
    <n v="35663.69"/>
    <x v="0"/>
    <n v="7.27"/>
    <n v="12"/>
    <s v="2/8/2020"/>
    <x v="0"/>
    <n v="4684"/>
    <x v="0"/>
    <n v="2427.19"/>
    <n v="890.89"/>
    <n v="44.54"/>
    <s v="12/31/2023"/>
    <s v="2/25/2023"/>
    <n v="9491"/>
    <n v="4684"/>
    <s v="12/11/2023"/>
    <s v="Suggestion"/>
    <s v="Pending"/>
    <s v="11/30/2023"/>
    <n v="1"/>
    <x v="11"/>
    <x v="4"/>
  </r>
  <r>
    <n v="4685"/>
    <s v="Jennifer"/>
    <s v="Ramirez"/>
    <n v="53"/>
    <x v="2"/>
    <s v="Address_4685"/>
    <x v="37"/>
    <n v="19458799538"/>
    <s v="jennifer.ramirez@kag.com"/>
    <x v="0"/>
    <n v="7824.06"/>
    <s v="1/22/2017"/>
    <s v="10/18/2023"/>
    <n v="4685"/>
    <n v="45260"/>
    <x v="2"/>
    <n v="405.42"/>
    <n v="7418.64"/>
    <x v="56"/>
    <n v="4685"/>
    <n v="32176.34"/>
    <x v="2"/>
    <n v="1.19"/>
    <n v="36"/>
    <s v="9/13/2022"/>
    <x v="2"/>
    <n v="4685"/>
    <x v="1"/>
    <n v="8498.91"/>
    <n v="4393.22"/>
    <n v="219.66"/>
    <s v="8/28/2023"/>
    <s v="12/5/2023"/>
    <n v="1264"/>
    <n v="4685"/>
    <s v="11/11/2023"/>
    <s v="Suggestion"/>
    <s v="Pending"/>
    <s v="3/9/2023"/>
    <n v="1"/>
    <x v="4"/>
    <x v="1"/>
  </r>
  <r>
    <n v="4686"/>
    <s v="Steven"/>
    <s v="Jones"/>
    <n v="37"/>
    <x v="1"/>
    <s v="Address_4686"/>
    <x v="6"/>
    <n v="19458799539"/>
    <s v="steven.jones@kag.com"/>
    <x v="1"/>
    <n v="1866.01"/>
    <s v="3/21/2013"/>
    <s v="3/7/2023"/>
    <n v="4686"/>
    <n v="45095"/>
    <x v="0"/>
    <n v="611.48"/>
    <n v="1254.53"/>
    <x v="50"/>
    <n v="4686"/>
    <n v="49793.3"/>
    <x v="0"/>
    <n v="5.54"/>
    <n v="48"/>
    <s v="6/21/2022"/>
    <x v="1"/>
    <n v="4686"/>
    <x v="2"/>
    <n v="6470.15"/>
    <n v="2483.94"/>
    <n v="124.2"/>
    <s v="5/29/2023"/>
    <s v="3/22/2023"/>
    <n v="7759"/>
    <n v="4686"/>
    <s v="3/25/2023"/>
    <s v="Praise"/>
    <s v="Pending"/>
    <s v="7/30/2023"/>
    <n v="1"/>
    <x v="7"/>
    <x v="0"/>
  </r>
  <r>
    <n v="4687"/>
    <s v="Robert"/>
    <s v="Williams"/>
    <n v="24"/>
    <x v="2"/>
    <s v="Address_4687"/>
    <x v="6"/>
    <n v="19458799540"/>
    <s v="robert.williams@kag.com"/>
    <x v="0"/>
    <n v="1804.47"/>
    <s v="4/15/2018"/>
    <s v="11/9/2023"/>
    <n v="4687"/>
    <n v="45240"/>
    <x v="2"/>
    <n v="156.33000000000001"/>
    <n v="1960.8"/>
    <x v="37"/>
    <n v="4687"/>
    <n v="42661.31"/>
    <x v="2"/>
    <n v="7.76"/>
    <n v="24"/>
    <s v="4/23/2022"/>
    <x v="2"/>
    <n v="4687"/>
    <x v="2"/>
    <n v="1304"/>
    <n v="3720.54"/>
    <n v="186.03"/>
    <s v="11/14/2023"/>
    <s v="12/17/2023"/>
    <n v="7132"/>
    <n v="4687"/>
    <s v="11/26/2023"/>
    <s v="Suggestion"/>
    <s v="Resolved"/>
    <s v="6/13/2023"/>
    <n v="-1"/>
    <x v="4"/>
    <x v="2"/>
  </r>
  <r>
    <n v="4688"/>
    <s v="Betty"/>
    <s v="Baker"/>
    <n v="53"/>
    <x v="1"/>
    <s v="Address_4688"/>
    <x v="36"/>
    <n v="19458799541"/>
    <s v="betty.baker@kag.com"/>
    <x v="0"/>
    <n v="7288.51"/>
    <s v="11/21/2004"/>
    <s v="10/17/2023"/>
    <n v="4688"/>
    <n v="45124"/>
    <x v="0"/>
    <n v="1819.69"/>
    <n v="9108.2000000000007"/>
    <x v="55"/>
    <n v="4688"/>
    <n v="14944.95"/>
    <x v="0"/>
    <n v="2.95"/>
    <n v="12"/>
    <s v="6/26/2020"/>
    <x v="0"/>
    <n v="4688"/>
    <x v="0"/>
    <n v="1076.49"/>
    <n v="4750.91"/>
    <n v="237.55"/>
    <s v="10/8/2023"/>
    <s v="5/16/2023"/>
    <n v="2055"/>
    <n v="4688"/>
    <s v="3/23/2023"/>
    <s v="Complaint"/>
    <s v="Resolved"/>
    <s v="12/4/2023"/>
    <n v="1"/>
    <x v="2"/>
    <x v="1"/>
  </r>
  <r>
    <n v="4689"/>
    <s v="Susan"/>
    <s v="Walker"/>
    <n v="59"/>
    <x v="0"/>
    <s v="Address_4689"/>
    <x v="2"/>
    <n v="19458799542"/>
    <s v="susan.walker@kag.com"/>
    <x v="1"/>
    <n v="4464.59"/>
    <s v="10/19/2011"/>
    <s v="8/15/2023"/>
    <n v="4689"/>
    <n v="45022"/>
    <x v="2"/>
    <n v="2412.94"/>
    <n v="6877.53"/>
    <x v="58"/>
    <n v="4689"/>
    <n v="5976.08"/>
    <x v="1"/>
    <n v="6.54"/>
    <n v="60"/>
    <s v="10/31/2020"/>
    <x v="1"/>
    <n v="4689"/>
    <x v="2"/>
    <n v="6178.63"/>
    <n v="986.46"/>
    <n v="49.32"/>
    <s v="5/24/2023"/>
    <s v="9/14/2023"/>
    <n v="6316"/>
    <n v="4689"/>
    <s v="12/25/2023"/>
    <s v="Complaint"/>
    <s v="Pending"/>
    <s v="8/3/2023"/>
    <n v="1"/>
    <x v="1"/>
    <x v="1"/>
  </r>
  <r>
    <n v="4690"/>
    <s v="Robert"/>
    <s v="Campbell"/>
    <n v="18"/>
    <x v="0"/>
    <s v="Address_4690"/>
    <x v="23"/>
    <n v="19458799543"/>
    <s v="robert.campbell@kag.com"/>
    <x v="0"/>
    <n v="7810.16"/>
    <s v="10/26/2004"/>
    <s v="10/14/2023"/>
    <n v="4690"/>
    <n v="45245"/>
    <x v="1"/>
    <n v="4104.84"/>
    <n v="3705.32"/>
    <x v="13"/>
    <n v="4690"/>
    <n v="6224.73"/>
    <x v="1"/>
    <n v="9.3699999999999992"/>
    <n v="24"/>
    <s v="5/10/2021"/>
    <x v="0"/>
    <n v="4690"/>
    <x v="2"/>
    <n v="8144.42"/>
    <n v="500.73"/>
    <n v="25.04"/>
    <s v="6/6/2023"/>
    <s v="4/2/2023"/>
    <n v="6262"/>
    <n v="4690"/>
    <s v="12/17/2023"/>
    <s v="Praise"/>
    <s v="Pending"/>
    <s v="9/12/2023"/>
    <n v="1"/>
    <x v="4"/>
    <x v="2"/>
  </r>
  <r>
    <n v="4691"/>
    <s v="Steven"/>
    <s v="Adams"/>
    <n v="66"/>
    <x v="1"/>
    <s v="Address_4691"/>
    <x v="38"/>
    <n v="19458799544"/>
    <s v="steven.adams@kag.com"/>
    <x v="0"/>
    <n v="847.24"/>
    <s v="1/13/2015"/>
    <s v="1/12/2023"/>
    <n v="4691"/>
    <n v="44945"/>
    <x v="1"/>
    <n v="437.81"/>
    <n v="1285.05"/>
    <x v="18"/>
    <n v="4691"/>
    <n v="18718.830000000002"/>
    <x v="1"/>
    <n v="7.78"/>
    <n v="24"/>
    <s v="10/2/2020"/>
    <x v="1"/>
    <n v="4691"/>
    <x v="2"/>
    <n v="7426.79"/>
    <n v="1082.56"/>
    <n v="54.13"/>
    <s v="10/6/2023"/>
    <s v="6/20/2023"/>
    <n v="1285"/>
    <n v="4691"/>
    <s v="2/15/2023"/>
    <s v="Suggestion"/>
    <s v="Pending"/>
    <s v="3/24/2023"/>
    <n v="-1"/>
    <x v="3"/>
    <x v="3"/>
  </r>
  <r>
    <n v="4692"/>
    <s v="Stephanie"/>
    <s v="Martin"/>
    <n v="54"/>
    <x v="1"/>
    <s v="Address_4692"/>
    <x v="38"/>
    <n v="19458799545"/>
    <s v="stephanie.martin@kag.com"/>
    <x v="0"/>
    <n v="7192.72"/>
    <s v="2/8/2006"/>
    <s v="6/24/2023"/>
    <n v="4692"/>
    <n v="45081"/>
    <x v="1"/>
    <n v="1148.32"/>
    <n v="6044.4"/>
    <x v="11"/>
    <n v="4692"/>
    <n v="24382.11"/>
    <x v="1"/>
    <n v="5.93"/>
    <n v="60"/>
    <s v="4/2/2021"/>
    <x v="1"/>
    <n v="4692"/>
    <x v="0"/>
    <n v="3659.67"/>
    <n v="573.75"/>
    <n v="28.69"/>
    <s v="12/9/2023"/>
    <s v="3/31/2023"/>
    <n v="3643"/>
    <n v="4692"/>
    <s v="5/7/2023"/>
    <s v="Complaint"/>
    <s v="Resolved"/>
    <s v="1/28/2023"/>
    <n v="1"/>
    <x v="7"/>
    <x v="1"/>
  </r>
  <r>
    <n v="4693"/>
    <s v="Deborah"/>
    <s v="Jackson"/>
    <n v="66"/>
    <x v="0"/>
    <s v="Address_4693"/>
    <x v="19"/>
    <n v="19458799546"/>
    <s v="deborah.jackson@kag.com"/>
    <x v="1"/>
    <n v="4298.55"/>
    <s v="5/12/2017"/>
    <s v="8/9/2023"/>
    <n v="4693"/>
    <n v="45020"/>
    <x v="0"/>
    <n v="2558.15"/>
    <n v="6856.7"/>
    <x v="14"/>
    <n v="4693"/>
    <n v="32219.08"/>
    <x v="1"/>
    <n v="3.79"/>
    <n v="36"/>
    <s v="8/23/2022"/>
    <x v="1"/>
    <n v="4693"/>
    <x v="0"/>
    <n v="7515.72"/>
    <n v="4810.03"/>
    <n v="240.5"/>
    <s v="5/5/2023"/>
    <s v="3/6/2023"/>
    <n v="8778"/>
    <n v="4693"/>
    <s v="10/11/2023"/>
    <s v="Praise"/>
    <s v="Resolved"/>
    <s v="7/12/2023"/>
    <n v="1"/>
    <x v="1"/>
    <x v="3"/>
  </r>
  <r>
    <n v="4694"/>
    <s v="Kenneth"/>
    <s v="Mitchell"/>
    <n v="52"/>
    <x v="0"/>
    <s v="Address_4694"/>
    <x v="15"/>
    <n v="19458799547"/>
    <s v="kenneth.mitchell@kag.com"/>
    <x v="1"/>
    <n v="406.75"/>
    <s v="6/5/2005"/>
    <s v="3/6/2023"/>
    <n v="4694"/>
    <n v="44979"/>
    <x v="0"/>
    <n v="4250.38"/>
    <n v="-3843.63"/>
    <x v="71"/>
    <n v="4694"/>
    <n v="43028.58"/>
    <x v="0"/>
    <n v="6.73"/>
    <n v="48"/>
    <s v="8/1/2022"/>
    <x v="2"/>
    <n v="4694"/>
    <x v="1"/>
    <n v="3501.3"/>
    <n v="3567.13"/>
    <n v="178.36"/>
    <s v="11/17/2023"/>
    <s v="5/4/2023"/>
    <n v="2585"/>
    <n v="4694"/>
    <s v="9/3/2023"/>
    <s v="Suggestion"/>
    <s v="Pending"/>
    <s v="10/2/2023"/>
    <n v="1"/>
    <x v="9"/>
    <x v="1"/>
  </r>
  <r>
    <n v="4695"/>
    <s v="Christopher"/>
    <s v="Hernandez"/>
    <n v="58"/>
    <x v="2"/>
    <s v="Address_4695"/>
    <x v="16"/>
    <n v="19458799548"/>
    <s v="christopher.hernandez@kag.com"/>
    <x v="1"/>
    <n v="5497.06"/>
    <s v="12/10/2017"/>
    <s v="5/9/2023"/>
    <n v="4695"/>
    <n v="45279"/>
    <x v="0"/>
    <n v="447.32"/>
    <n v="5049.74"/>
    <x v="13"/>
    <n v="4695"/>
    <n v="49487.48"/>
    <x v="2"/>
    <n v="7.43"/>
    <n v="48"/>
    <s v="10/13/2022"/>
    <x v="0"/>
    <n v="4695"/>
    <x v="1"/>
    <n v="5455.54"/>
    <n v="3279.13"/>
    <n v="163.96"/>
    <s v="1/15/2023"/>
    <s v="2/28/2023"/>
    <n v="6785"/>
    <n v="4695"/>
    <s v="5/19/2023"/>
    <s v="Suggestion"/>
    <s v="Resolved"/>
    <s v="4/4/2023"/>
    <n v="1"/>
    <x v="0"/>
    <x v="1"/>
  </r>
  <r>
    <n v="4696"/>
    <s v="Lisa"/>
    <s v="Flores"/>
    <n v="20"/>
    <x v="0"/>
    <s v="Address_4696"/>
    <x v="22"/>
    <n v="19458799549"/>
    <s v="lisa.flores@kag.com"/>
    <x v="1"/>
    <n v="7020.45"/>
    <s v="10/17/2018"/>
    <s v="12/1/2023"/>
    <n v="4696"/>
    <n v="44937"/>
    <x v="0"/>
    <n v="1224.75"/>
    <n v="5795.7"/>
    <x v="40"/>
    <n v="4696"/>
    <n v="21027.08"/>
    <x v="1"/>
    <n v="6.74"/>
    <n v="24"/>
    <s v="5/15/2020"/>
    <x v="2"/>
    <n v="4696"/>
    <x v="2"/>
    <n v="2990.65"/>
    <n v="4758.07"/>
    <n v="237.9"/>
    <s v="3/2/2023"/>
    <s v="10/24/2023"/>
    <n v="339"/>
    <n v="4696"/>
    <s v="4/22/2023"/>
    <s v="Suggestion"/>
    <s v="Pending"/>
    <s v="10/18/2023"/>
    <n v="1"/>
    <x v="3"/>
    <x v="2"/>
  </r>
  <r>
    <n v="4697"/>
    <s v="Robert"/>
    <s v="Williams"/>
    <n v="52"/>
    <x v="2"/>
    <s v="Address_4697"/>
    <x v="16"/>
    <n v="19458799550"/>
    <s v="robert.williams@kag.com"/>
    <x v="0"/>
    <n v="5329.57"/>
    <s v="12/22/2000"/>
    <s v="9/7/2023"/>
    <n v="4697"/>
    <n v="45031"/>
    <x v="0"/>
    <n v="2724.09"/>
    <n v="2605.48"/>
    <x v="47"/>
    <n v="4697"/>
    <n v="27733.439999999999"/>
    <x v="2"/>
    <n v="7.8"/>
    <n v="12"/>
    <s v="12/3/2022"/>
    <x v="0"/>
    <n v="4697"/>
    <x v="2"/>
    <n v="2040.68"/>
    <n v="4892.24"/>
    <n v="244.61"/>
    <s v="2/3/2023"/>
    <s v="8/13/2023"/>
    <n v="4134"/>
    <n v="4697"/>
    <s v="10/3/2023"/>
    <s v="Praise"/>
    <s v="Pending"/>
    <s v="9/2/2023"/>
    <n v="1"/>
    <x v="1"/>
    <x v="1"/>
  </r>
  <r>
    <n v="4698"/>
    <s v="Mary"/>
    <s v="Thompson"/>
    <n v="46"/>
    <x v="1"/>
    <s v="Address_4698"/>
    <x v="37"/>
    <n v="19458799551"/>
    <s v="mary.thompson@kag.com"/>
    <x v="1"/>
    <n v="1316.51"/>
    <s v="7/22/2013"/>
    <s v="7/14/2023"/>
    <n v="4698"/>
    <n v="44936"/>
    <x v="0"/>
    <n v="1628.58"/>
    <n v="-312.07"/>
    <x v="57"/>
    <n v="4698"/>
    <n v="30436.62"/>
    <x v="0"/>
    <n v="3.51"/>
    <n v="36"/>
    <s v="4/17/2020"/>
    <x v="1"/>
    <n v="4698"/>
    <x v="1"/>
    <n v="9642.1299999999992"/>
    <n v="4565.0600000000004"/>
    <n v="228.25"/>
    <s v="4/28/2023"/>
    <s v="1/14/2023"/>
    <n v="9307"/>
    <n v="4698"/>
    <s v="10/16/2023"/>
    <s v="Praise"/>
    <s v="Resolved"/>
    <s v="7/11/2023"/>
    <n v="1"/>
    <x v="3"/>
    <x v="1"/>
  </r>
  <r>
    <n v="4699"/>
    <s v="Ashley"/>
    <s v="Miller"/>
    <n v="26"/>
    <x v="2"/>
    <s v="Address_4699"/>
    <x v="12"/>
    <n v="19458799552"/>
    <s v="ashley.miller@kag.com"/>
    <x v="1"/>
    <n v="8177.5"/>
    <s v="11/8/2013"/>
    <s v="9/27/2023"/>
    <n v="4699"/>
    <n v="45147"/>
    <x v="2"/>
    <n v="4962.0600000000004"/>
    <n v="13139.56"/>
    <x v="30"/>
    <n v="4699"/>
    <n v="28369.53"/>
    <x v="2"/>
    <n v="5.57"/>
    <n v="36"/>
    <s v="12/4/2020"/>
    <x v="2"/>
    <n v="4699"/>
    <x v="2"/>
    <n v="6834.3"/>
    <n v="3298.78"/>
    <n v="164.94"/>
    <s v="10/16/2023"/>
    <s v="3/25/2023"/>
    <n v="9766"/>
    <n v="4699"/>
    <s v="10/6/2023"/>
    <s v="Complaint"/>
    <s v="Pending"/>
    <s v="3/12/2023"/>
    <n v="1"/>
    <x v="5"/>
    <x v="4"/>
  </r>
  <r>
    <n v="4700"/>
    <s v="Timothy"/>
    <s v="Thompson"/>
    <n v="54"/>
    <x v="1"/>
    <s v="Address_4700"/>
    <x v="25"/>
    <n v="19458799553"/>
    <s v="timothy.thompson@kag.com"/>
    <x v="1"/>
    <n v="3239.14"/>
    <s v="12/17/2012"/>
    <s v="7/1/2023"/>
    <n v="4700"/>
    <n v="45268"/>
    <x v="1"/>
    <n v="2266.14"/>
    <n v="973"/>
    <x v="57"/>
    <n v="4700"/>
    <n v="5425.34"/>
    <x v="2"/>
    <n v="5.94"/>
    <n v="24"/>
    <s v="2/28/2022"/>
    <x v="2"/>
    <n v="4700"/>
    <x v="1"/>
    <n v="3017.29"/>
    <n v="2483.67"/>
    <n v="124.18"/>
    <s v="8/6/2023"/>
    <s v="1/16/2023"/>
    <n v="3654"/>
    <n v="4700"/>
    <s v="7/19/2023"/>
    <s v="Praise"/>
    <s v="Pending"/>
    <s v="9/20/2023"/>
    <n v="1"/>
    <x v="0"/>
    <x v="1"/>
  </r>
  <r>
    <n v="4701"/>
    <s v="Joshua"/>
    <s v="Miller"/>
    <n v="59"/>
    <x v="2"/>
    <s v="Address_4701"/>
    <x v="24"/>
    <n v="19458799554"/>
    <s v="joshua.miller@kag.com"/>
    <x v="1"/>
    <n v="9222.4500000000007"/>
    <s v="4/30/2006"/>
    <s v="11/19/2023"/>
    <n v="4701"/>
    <n v="44946"/>
    <x v="0"/>
    <n v="4557.67"/>
    <n v="13780.12"/>
    <x v="35"/>
    <n v="4701"/>
    <n v="6636.99"/>
    <x v="2"/>
    <n v="1.81"/>
    <n v="12"/>
    <s v="2/15/2021"/>
    <x v="2"/>
    <n v="4701"/>
    <x v="1"/>
    <n v="2108.21"/>
    <n v="219.61"/>
    <n v="10.98"/>
    <s v="1/21/2023"/>
    <s v="1/18/2023"/>
    <n v="2639"/>
    <n v="4701"/>
    <s v="11/12/2023"/>
    <s v="Praise"/>
    <s v="Pending"/>
    <s v="12/30/2023"/>
    <n v="1"/>
    <x v="3"/>
    <x v="1"/>
  </r>
  <r>
    <n v="4702"/>
    <s v="Patricia"/>
    <s v="Rivera"/>
    <n v="64"/>
    <x v="2"/>
    <s v="Address_4702"/>
    <x v="19"/>
    <n v="19458799555"/>
    <s v="patricia.rivera@kag.com"/>
    <x v="0"/>
    <n v="9078.07"/>
    <s v="5/12/2015"/>
    <s v="12/6/2023"/>
    <n v="4702"/>
    <n v="45073"/>
    <x v="2"/>
    <n v="4705.03"/>
    <n v="13783.1"/>
    <x v="56"/>
    <n v="4702"/>
    <n v="44549.02"/>
    <x v="2"/>
    <n v="2.59"/>
    <n v="60"/>
    <s v="11/3/2021"/>
    <x v="1"/>
    <n v="4702"/>
    <x v="0"/>
    <n v="3316.98"/>
    <n v="4384.8500000000004"/>
    <n v="219.24"/>
    <s v="5/24/2023"/>
    <s v="8/25/2023"/>
    <n v="1932"/>
    <n v="4702"/>
    <s v="11/25/2023"/>
    <s v="Praise"/>
    <s v="Resolved"/>
    <s v="5/13/2023"/>
    <n v="-1"/>
    <x v="10"/>
    <x v="3"/>
  </r>
  <r>
    <n v="4703"/>
    <s v="Steven"/>
    <s v="King"/>
    <n v="42"/>
    <x v="2"/>
    <s v="Address_4703"/>
    <x v="16"/>
    <n v="19458799556"/>
    <s v="steven.king@kag.com"/>
    <x v="1"/>
    <n v="2083.59"/>
    <s v="11/18/2008"/>
    <s v="11/2/2023"/>
    <n v="4703"/>
    <n v="45270"/>
    <x v="2"/>
    <n v="1304.57"/>
    <n v="3388.16"/>
    <x v="79"/>
    <n v="4703"/>
    <n v="34103.620000000003"/>
    <x v="1"/>
    <n v="3.76"/>
    <n v="60"/>
    <s v="3/28/2022"/>
    <x v="1"/>
    <n v="4703"/>
    <x v="1"/>
    <n v="4341.95"/>
    <n v="500.62"/>
    <n v="25.03"/>
    <s v="5/26/2023"/>
    <s v="1/4/2023"/>
    <n v="2972"/>
    <n v="4703"/>
    <s v="7/4/2023"/>
    <s v="Complaint"/>
    <s v="Resolved"/>
    <s v="7/18/2023"/>
    <n v="1"/>
    <x v="0"/>
    <x v="0"/>
  </r>
  <r>
    <n v="4704"/>
    <s v="Richard"/>
    <s v="Adams"/>
    <n v="29"/>
    <x v="1"/>
    <s v="Address_4704"/>
    <x v="12"/>
    <n v="19458799557"/>
    <s v="richard.adams@kag.com"/>
    <x v="1"/>
    <n v="4816.0200000000004"/>
    <s v="11/6/2018"/>
    <s v="4/10/2023"/>
    <n v="4704"/>
    <n v="45181"/>
    <x v="0"/>
    <n v="1639.24"/>
    <n v="6455.26"/>
    <x v="48"/>
    <n v="4704"/>
    <n v="34259.29"/>
    <x v="1"/>
    <n v="1.43"/>
    <n v="24"/>
    <s v="6/7/2022"/>
    <x v="0"/>
    <n v="4704"/>
    <x v="0"/>
    <n v="8789.2199999999993"/>
    <n v="430.65"/>
    <n v="21.53"/>
    <s v="1/11/2023"/>
    <s v="8/6/2023"/>
    <n v="8956"/>
    <n v="4704"/>
    <s v="6/19/2023"/>
    <s v="Complaint"/>
    <s v="Resolved"/>
    <s v="2/22/2023"/>
    <n v="1"/>
    <x v="6"/>
    <x v="4"/>
  </r>
  <r>
    <n v="4705"/>
    <s v="Sarah"/>
    <s v="Jackson"/>
    <n v="55"/>
    <x v="1"/>
    <s v="Address_4705"/>
    <x v="35"/>
    <n v="19458799558"/>
    <s v="sarah.jackson@kag.com"/>
    <x v="1"/>
    <n v="1459.92"/>
    <s v="12/30/2000"/>
    <s v="12/13/2023"/>
    <n v="4705"/>
    <n v="45056"/>
    <x v="1"/>
    <n v="1627.44"/>
    <n v="-167.52"/>
    <x v="92"/>
    <n v="4705"/>
    <n v="40924.31"/>
    <x v="2"/>
    <n v="3.1"/>
    <n v="12"/>
    <s v="9/20/2022"/>
    <x v="0"/>
    <n v="4705"/>
    <x v="0"/>
    <n v="7141.54"/>
    <n v="3280.89"/>
    <n v="164.04"/>
    <s v="9/26/2023"/>
    <s v="5/21/2023"/>
    <n v="8813"/>
    <n v="4705"/>
    <s v="6/1/2023"/>
    <s v="Praise"/>
    <s v="Resolved"/>
    <s v="8/13/2023"/>
    <n v="1"/>
    <x v="10"/>
    <x v="1"/>
  </r>
  <r>
    <n v="4706"/>
    <s v="John"/>
    <s v="Rodriguez"/>
    <n v="24"/>
    <x v="2"/>
    <s v="Address_4706"/>
    <x v="26"/>
    <n v="19458799559"/>
    <s v="john.rodriguez@kag.com"/>
    <x v="1"/>
    <n v="6809.7"/>
    <s v="9/14/2020"/>
    <s v="8/29/2023"/>
    <n v="4706"/>
    <n v="45173"/>
    <x v="0"/>
    <n v="2187.1999999999998"/>
    <n v="4622.5"/>
    <x v="63"/>
    <n v="4706"/>
    <n v="5122.9399999999996"/>
    <x v="2"/>
    <n v="5.7"/>
    <n v="36"/>
    <s v="3/1/2020"/>
    <x v="0"/>
    <n v="4706"/>
    <x v="0"/>
    <n v="4241.1000000000004"/>
    <n v="4156.87"/>
    <n v="207.84"/>
    <s v="9/25/2023"/>
    <s v="2/23/2023"/>
    <n v="9765"/>
    <n v="4706"/>
    <s v="6/13/2023"/>
    <s v="Complaint"/>
    <s v="Resolved"/>
    <s v="2/14/2023"/>
    <n v="1"/>
    <x v="6"/>
    <x v="2"/>
  </r>
  <r>
    <n v="4707"/>
    <s v="Joseph"/>
    <s v="Mitchell"/>
    <n v="24"/>
    <x v="1"/>
    <s v="Address_4707"/>
    <x v="29"/>
    <n v="19458799560"/>
    <s v="joseph.mitchell@kag.com"/>
    <x v="1"/>
    <n v="8533.98"/>
    <s v="2/13/2009"/>
    <s v="4/26/2023"/>
    <n v="4707"/>
    <n v="45072"/>
    <x v="1"/>
    <n v="325.12"/>
    <n v="8208.86"/>
    <x v="88"/>
    <n v="4707"/>
    <n v="21358.52"/>
    <x v="0"/>
    <n v="5.88"/>
    <n v="36"/>
    <s v="7/15/2021"/>
    <x v="1"/>
    <n v="4707"/>
    <x v="0"/>
    <n v="3934.48"/>
    <n v="3427.5"/>
    <n v="171.38"/>
    <s v="8/12/2023"/>
    <s v="8/5/2023"/>
    <n v="4033"/>
    <n v="4707"/>
    <s v="7/17/2023"/>
    <s v="Praise"/>
    <s v="Resolved"/>
    <s v="10/17/2023"/>
    <n v="1"/>
    <x v="10"/>
    <x v="2"/>
  </r>
  <r>
    <n v="4708"/>
    <s v="Daniel"/>
    <s v="Moore"/>
    <n v="21"/>
    <x v="2"/>
    <s v="Address_4708"/>
    <x v="18"/>
    <n v="19458799561"/>
    <s v="daniel.moore@kag.com"/>
    <x v="0"/>
    <n v="6518.9"/>
    <s v="4/22/2000"/>
    <s v="6/13/2023"/>
    <n v="4708"/>
    <n v="45008"/>
    <x v="1"/>
    <n v="4038.7"/>
    <n v="2480.1999999999998"/>
    <x v="77"/>
    <n v="4708"/>
    <n v="13087.05"/>
    <x v="0"/>
    <n v="3.24"/>
    <n v="36"/>
    <s v="3/16/2020"/>
    <x v="1"/>
    <n v="4708"/>
    <x v="0"/>
    <n v="3139.4"/>
    <n v="1824.97"/>
    <n v="91.25"/>
    <s v="1/31/2023"/>
    <s v="10/4/2023"/>
    <n v="9187"/>
    <n v="4708"/>
    <s v="8/6/2023"/>
    <s v="Complaint"/>
    <s v="Resolved"/>
    <s v="11/8/2023"/>
    <n v="1"/>
    <x v="11"/>
    <x v="2"/>
  </r>
  <r>
    <n v="4709"/>
    <s v="Susan"/>
    <s v="Green"/>
    <n v="62"/>
    <x v="1"/>
    <s v="Address_4709"/>
    <x v="20"/>
    <n v="19458799562"/>
    <s v="susan.green@kag.com"/>
    <x v="1"/>
    <n v="2678.7"/>
    <s v="7/10/2012"/>
    <s v="8/27/2023"/>
    <n v="4709"/>
    <n v="44928"/>
    <x v="0"/>
    <n v="662.96"/>
    <n v="2015.74"/>
    <x v="67"/>
    <n v="4709"/>
    <n v="33379.519999999997"/>
    <x v="2"/>
    <n v="9.52"/>
    <n v="48"/>
    <s v="6/8/2022"/>
    <x v="2"/>
    <n v="4709"/>
    <x v="1"/>
    <n v="2013.88"/>
    <n v="4147.18"/>
    <n v="207.36"/>
    <s v="1/15/2023"/>
    <s v="12/7/2023"/>
    <n v="2125"/>
    <n v="4709"/>
    <s v="11/4/2023"/>
    <s v="Complaint"/>
    <s v="Pending"/>
    <s v="1/21/2023"/>
    <n v="1"/>
    <x v="3"/>
    <x v="3"/>
  </r>
  <r>
    <n v="4710"/>
    <s v="Daniel"/>
    <s v="Mitchell"/>
    <n v="64"/>
    <x v="2"/>
    <s v="Address_4710"/>
    <x v="36"/>
    <n v="19458799563"/>
    <s v="daniel.mitchell@kag.com"/>
    <x v="1"/>
    <n v="855.52"/>
    <s v="12/4/2006"/>
    <s v="1/11/2023"/>
    <n v="4710"/>
    <n v="45229"/>
    <x v="1"/>
    <n v="4469.3900000000003"/>
    <n v="5324.91"/>
    <x v="68"/>
    <n v="4710"/>
    <n v="11531.81"/>
    <x v="1"/>
    <n v="5.2"/>
    <n v="36"/>
    <s v="5/13/2021"/>
    <x v="1"/>
    <n v="4710"/>
    <x v="2"/>
    <n v="8751.59"/>
    <n v="27.05"/>
    <n v="1.35"/>
    <s v="6/25/2023"/>
    <s v="12/1/2023"/>
    <n v="4492"/>
    <n v="4710"/>
    <s v="5/26/2023"/>
    <s v="Praise"/>
    <s v="Pending"/>
    <s v="10/6/2023"/>
    <n v="1"/>
    <x v="8"/>
    <x v="3"/>
  </r>
  <r>
    <n v="4711"/>
    <s v="Christopher"/>
    <s v="Hall"/>
    <n v="48"/>
    <x v="0"/>
    <s v="Address_4711"/>
    <x v="27"/>
    <n v="19458799564"/>
    <s v="christopher.hall@kag.com"/>
    <x v="0"/>
    <n v="785.68"/>
    <s v="12/28/2017"/>
    <s v="6/16/2023"/>
    <n v="4711"/>
    <n v="45174"/>
    <x v="1"/>
    <n v="2887.14"/>
    <n v="-2101.46"/>
    <x v="24"/>
    <n v="4711"/>
    <n v="34914.120000000003"/>
    <x v="1"/>
    <n v="6.74"/>
    <n v="60"/>
    <s v="12/1/2020"/>
    <x v="2"/>
    <n v="4711"/>
    <x v="1"/>
    <n v="5245.15"/>
    <n v="823.34"/>
    <n v="41.17"/>
    <s v="11/3/2023"/>
    <s v="10/14/2023"/>
    <n v="4081"/>
    <n v="4711"/>
    <s v="4/12/2023"/>
    <s v="Praise"/>
    <s v="Pending"/>
    <s v="12/20/2023"/>
    <n v="1"/>
    <x v="6"/>
    <x v="1"/>
  </r>
  <r>
    <n v="4712"/>
    <s v="Mark"/>
    <s v="Adams"/>
    <n v="67"/>
    <x v="0"/>
    <s v="Address_4712"/>
    <x v="31"/>
    <n v="19458799565"/>
    <s v="mark.adams@kag.com"/>
    <x v="1"/>
    <n v="6148.19"/>
    <s v="1/14/2021"/>
    <s v="1/10/2023"/>
    <n v="4712"/>
    <n v="44973"/>
    <x v="1"/>
    <n v="2412.62"/>
    <n v="3735.57"/>
    <x v="1"/>
    <n v="4712"/>
    <n v="20007.12"/>
    <x v="1"/>
    <n v="1.27"/>
    <n v="12"/>
    <s v="3/13/2021"/>
    <x v="2"/>
    <n v="4712"/>
    <x v="0"/>
    <n v="9515.82"/>
    <n v="2505.15"/>
    <n v="125.26"/>
    <s v="5/23/2023"/>
    <s v="1/5/2023"/>
    <n v="7595"/>
    <n v="4712"/>
    <s v="10/17/2023"/>
    <s v="Suggestion"/>
    <s v="Resolved"/>
    <s v="3/28/2023"/>
    <n v="1"/>
    <x v="9"/>
    <x v="3"/>
  </r>
  <r>
    <n v="4713"/>
    <s v="Sarah"/>
    <s v="Harris"/>
    <n v="67"/>
    <x v="2"/>
    <s v="Address_4713"/>
    <x v="33"/>
    <n v="19458799566"/>
    <s v="sarah.harris@kag.com"/>
    <x v="0"/>
    <n v="9537.9500000000007"/>
    <s v="4/26/2022"/>
    <s v="2/20/2023"/>
    <n v="4713"/>
    <n v="45005"/>
    <x v="0"/>
    <n v="3307.33"/>
    <n v="12845.28"/>
    <x v="24"/>
    <n v="4713"/>
    <n v="22530.87"/>
    <x v="1"/>
    <n v="4.59"/>
    <n v="36"/>
    <s v="12/26/2022"/>
    <x v="2"/>
    <n v="4713"/>
    <x v="2"/>
    <n v="8018.5"/>
    <n v="4389.9799999999996"/>
    <n v="219.5"/>
    <s v="12/26/2023"/>
    <s v="12/7/2023"/>
    <n v="3734"/>
    <n v="4713"/>
    <s v="7/21/2023"/>
    <s v="Praise"/>
    <s v="Pending"/>
    <s v="10/19/2023"/>
    <n v="1"/>
    <x v="11"/>
    <x v="3"/>
  </r>
  <r>
    <n v="4714"/>
    <s v="Mark"/>
    <s v="Wilson"/>
    <n v="56"/>
    <x v="1"/>
    <s v="Address_4714"/>
    <x v="29"/>
    <n v="19458799567"/>
    <s v="mark.wilson@kag.com"/>
    <x v="0"/>
    <n v="6983.25"/>
    <s v="2/25/2008"/>
    <s v="10/15/2023"/>
    <n v="4714"/>
    <n v="45050"/>
    <x v="1"/>
    <n v="4666.17"/>
    <n v="11649.42"/>
    <x v="60"/>
    <n v="4714"/>
    <n v="41082.629999999997"/>
    <x v="2"/>
    <n v="5.88"/>
    <n v="24"/>
    <s v="4/14/2021"/>
    <x v="1"/>
    <n v="4714"/>
    <x v="0"/>
    <n v="7238.8"/>
    <n v="518.84"/>
    <n v="25.94"/>
    <s v="1/6/2023"/>
    <s v="12/7/2023"/>
    <n v="4469"/>
    <n v="4714"/>
    <s v="4/16/2023"/>
    <s v="Suggestion"/>
    <s v="Resolved"/>
    <s v="9/23/2023"/>
    <n v="-1"/>
    <x v="10"/>
    <x v="1"/>
  </r>
  <r>
    <n v="4715"/>
    <s v="Nancy"/>
    <s v="Baker"/>
    <n v="27"/>
    <x v="2"/>
    <s v="Address_4715"/>
    <x v="10"/>
    <n v="19458799568"/>
    <s v="nancy.baker@kag.com"/>
    <x v="0"/>
    <n v="7333.2"/>
    <s v="2/26/2007"/>
    <s v="11/24/2023"/>
    <n v="4715"/>
    <n v="45271"/>
    <x v="1"/>
    <n v="1490.37"/>
    <n v="8823.57"/>
    <x v="12"/>
    <n v="4715"/>
    <n v="18060.18"/>
    <x v="1"/>
    <n v="3.81"/>
    <n v="24"/>
    <s v="12/17/2022"/>
    <x v="0"/>
    <n v="4715"/>
    <x v="1"/>
    <n v="4115.3599999999997"/>
    <n v="2511.31"/>
    <n v="125.57"/>
    <s v="1/17/2023"/>
    <s v="9/22/2023"/>
    <n v="6252"/>
    <n v="4715"/>
    <s v="9/26/2023"/>
    <s v="Praise"/>
    <s v="Resolved"/>
    <s v="6/15/2023"/>
    <n v="1"/>
    <x v="0"/>
    <x v="4"/>
  </r>
  <r>
    <n v="4716"/>
    <s v="Karen"/>
    <s v="Harris"/>
    <n v="65"/>
    <x v="0"/>
    <s v="Address_4716"/>
    <x v="31"/>
    <n v="19458799569"/>
    <s v="karen.harris@kag.com"/>
    <x v="0"/>
    <n v="3360.07"/>
    <s v="4/29/2001"/>
    <s v="2/16/2023"/>
    <n v="4716"/>
    <n v="45008"/>
    <x v="2"/>
    <n v="1358.23"/>
    <n v="2001.84"/>
    <x v="94"/>
    <n v="4716"/>
    <n v="13573.36"/>
    <x v="0"/>
    <n v="2.54"/>
    <n v="60"/>
    <s v="12/20/2020"/>
    <x v="2"/>
    <n v="4716"/>
    <x v="1"/>
    <n v="5237.68"/>
    <n v="1029"/>
    <n v="51.45"/>
    <s v="10/11/2023"/>
    <s v="2/14/2023"/>
    <n v="814"/>
    <n v="4716"/>
    <s v="6/25/2023"/>
    <s v="Complaint"/>
    <s v="Pending"/>
    <s v="4/11/2023"/>
    <n v="1"/>
    <x v="11"/>
    <x v="3"/>
  </r>
  <r>
    <n v="4717"/>
    <s v="Elizabeth"/>
    <s v="Jackson"/>
    <n v="40"/>
    <x v="0"/>
    <s v="Address_4717"/>
    <x v="31"/>
    <n v="19458799570"/>
    <s v="elizabeth.jackson@kag.com"/>
    <x v="0"/>
    <n v="5901.78"/>
    <s v="11/2/2018"/>
    <s v="1/13/2023"/>
    <n v="4717"/>
    <n v="45203"/>
    <x v="0"/>
    <n v="1855.69"/>
    <n v="7757.47"/>
    <x v="44"/>
    <n v="4717"/>
    <n v="42662.97"/>
    <x v="1"/>
    <n v="2.81"/>
    <n v="36"/>
    <s v="3/2/2021"/>
    <x v="1"/>
    <n v="4717"/>
    <x v="0"/>
    <n v="3135.96"/>
    <n v="1079.81"/>
    <n v="53.99"/>
    <s v="3/24/2023"/>
    <s v="5/17/2023"/>
    <n v="7474"/>
    <n v="4717"/>
    <s v="8/27/2023"/>
    <s v="Complaint"/>
    <s v="Resolved"/>
    <s v="8/17/2023"/>
    <n v="1"/>
    <x v="8"/>
    <x v="0"/>
  </r>
  <r>
    <n v="4718"/>
    <s v="Kenneth"/>
    <s v="Hill"/>
    <n v="43"/>
    <x v="2"/>
    <s v="Address_4718"/>
    <x v="28"/>
    <n v="19458799571"/>
    <s v="kenneth.hill@kag.com"/>
    <x v="0"/>
    <n v="3234.34"/>
    <s v="4/18/2010"/>
    <s v="11/19/2023"/>
    <n v="4718"/>
    <n v="44958"/>
    <x v="1"/>
    <n v="2439.1799999999998"/>
    <n v="795.16"/>
    <x v="52"/>
    <n v="4718"/>
    <n v="34584.559999999998"/>
    <x v="2"/>
    <n v="5.2"/>
    <n v="60"/>
    <s v="7/14/2020"/>
    <x v="0"/>
    <n v="4718"/>
    <x v="0"/>
    <n v="8195.93"/>
    <n v="4207.6000000000004"/>
    <n v="210.38"/>
    <s v="8/17/2023"/>
    <s v="7/25/2023"/>
    <n v="2682"/>
    <n v="4718"/>
    <s v="8/27/2023"/>
    <s v="Complaint"/>
    <s v="Pending"/>
    <s v="7/1/2023"/>
    <n v="1"/>
    <x v="9"/>
    <x v="0"/>
  </r>
  <r>
    <n v="4719"/>
    <s v="Linda"/>
    <s v="Anderson"/>
    <n v="40"/>
    <x v="0"/>
    <s v="Address_4719"/>
    <x v="32"/>
    <n v="19458799572"/>
    <s v="linda.anderson@kag.com"/>
    <x v="1"/>
    <n v="9026.49"/>
    <s v="6/3/2015"/>
    <s v="11/5/2023"/>
    <n v="4719"/>
    <n v="45201"/>
    <x v="0"/>
    <n v="387.77"/>
    <n v="9414.26"/>
    <x v="65"/>
    <n v="4719"/>
    <n v="20790.88"/>
    <x v="0"/>
    <n v="1.64"/>
    <n v="60"/>
    <s v="12/14/2020"/>
    <x v="1"/>
    <n v="4719"/>
    <x v="1"/>
    <n v="5196.58"/>
    <n v="839.49"/>
    <n v="41.97"/>
    <s v="8/4/2023"/>
    <s v="1/22/2023"/>
    <n v="9558"/>
    <n v="4719"/>
    <s v="9/1/2023"/>
    <s v="Suggestion"/>
    <s v="Resolved"/>
    <s v="9/15/2023"/>
    <n v="1"/>
    <x v="8"/>
    <x v="0"/>
  </r>
  <r>
    <n v="4720"/>
    <s v="Sandra"/>
    <s v="Thomas"/>
    <n v="46"/>
    <x v="2"/>
    <s v="Address_4720"/>
    <x v="5"/>
    <n v="19458799573"/>
    <s v="sandra.thomas@kag.com"/>
    <x v="0"/>
    <n v="1411.89"/>
    <s v="9/6/2004"/>
    <s v="11/5/2023"/>
    <n v="4720"/>
    <n v="45072"/>
    <x v="0"/>
    <n v="3403.14"/>
    <n v="-1991.25"/>
    <x v="98"/>
    <n v="4720"/>
    <n v="25429.49"/>
    <x v="0"/>
    <n v="3.11"/>
    <n v="60"/>
    <s v="11/18/2022"/>
    <x v="1"/>
    <n v="4720"/>
    <x v="2"/>
    <n v="8102.24"/>
    <n v="340.45"/>
    <n v="17.02"/>
    <s v="7/29/2023"/>
    <s v="1/4/2023"/>
    <n v="4248"/>
    <n v="4720"/>
    <s v="11/30/2023"/>
    <s v="Complaint"/>
    <s v="Pending"/>
    <s v="3/8/2023"/>
    <n v="1"/>
    <x v="10"/>
    <x v="1"/>
  </r>
  <r>
    <n v="4721"/>
    <s v="Mark"/>
    <s v="Clark"/>
    <n v="25"/>
    <x v="0"/>
    <s v="Address_4721"/>
    <x v="26"/>
    <n v="19458799574"/>
    <s v="mark.clark@kag.com"/>
    <x v="1"/>
    <n v="6357.04"/>
    <s v="3/6/2003"/>
    <s v="5/1/2023"/>
    <n v="4721"/>
    <n v="45206"/>
    <x v="2"/>
    <n v="2609.2600000000002"/>
    <n v="3747.78"/>
    <x v="53"/>
    <n v="4721"/>
    <n v="18045.05"/>
    <x v="0"/>
    <n v="7.48"/>
    <n v="48"/>
    <s v="5/21/2020"/>
    <x v="0"/>
    <n v="4721"/>
    <x v="0"/>
    <n v="1739.19"/>
    <n v="427.6"/>
    <n v="21.38"/>
    <s v="8/10/2023"/>
    <s v="6/7/2023"/>
    <n v="3432"/>
    <n v="4721"/>
    <s v="10/6/2023"/>
    <s v="Complaint"/>
    <s v="Resolved"/>
    <s v="11/27/2023"/>
    <n v="1"/>
    <x v="8"/>
    <x v="2"/>
  </r>
  <r>
    <n v="4722"/>
    <s v="Elizabeth"/>
    <s v="Flores"/>
    <n v="36"/>
    <x v="1"/>
    <s v="Address_4722"/>
    <x v="16"/>
    <n v="19458799575"/>
    <s v="elizabeth.flores@kag.com"/>
    <x v="0"/>
    <n v="7335.36"/>
    <s v="7/27/2017"/>
    <s v="10/25/2023"/>
    <n v="4722"/>
    <n v="45032"/>
    <x v="2"/>
    <n v="2704.19"/>
    <n v="10039.549999999999"/>
    <x v="66"/>
    <n v="4722"/>
    <n v="28009.24"/>
    <x v="2"/>
    <n v="2.93"/>
    <n v="36"/>
    <s v="2/24/2022"/>
    <x v="2"/>
    <n v="4722"/>
    <x v="1"/>
    <n v="3831.87"/>
    <n v="1750.89"/>
    <n v="87.54"/>
    <s v="1/2/2023"/>
    <s v="4/11/2023"/>
    <n v="3153"/>
    <n v="4722"/>
    <s v="1/23/2023"/>
    <s v="Complaint"/>
    <s v="Pending"/>
    <s v="2/13/2023"/>
    <n v="-1"/>
    <x v="1"/>
    <x v="0"/>
  </r>
  <r>
    <n v="4723"/>
    <s v="Thomas"/>
    <s v="Martinez"/>
    <n v="46"/>
    <x v="1"/>
    <s v="Address_4723"/>
    <x v="4"/>
    <n v="19458799576"/>
    <s v="thomas.martinez@kag.com"/>
    <x v="1"/>
    <n v="7015.05"/>
    <s v="8/18/2000"/>
    <s v="10/12/2023"/>
    <n v="4723"/>
    <n v="45084"/>
    <x v="1"/>
    <n v="1255.74"/>
    <n v="5759.31"/>
    <x v="14"/>
    <n v="4723"/>
    <n v="7796.09"/>
    <x v="1"/>
    <n v="2.0499999999999998"/>
    <n v="24"/>
    <s v="3/29/2020"/>
    <x v="2"/>
    <n v="4723"/>
    <x v="0"/>
    <n v="1790.52"/>
    <n v="2705.9"/>
    <n v="135.30000000000001"/>
    <s v="5/24/2023"/>
    <s v="6/6/2023"/>
    <n v="4508"/>
    <n v="4723"/>
    <s v="3/19/2023"/>
    <s v="Complaint"/>
    <s v="Pending"/>
    <s v="1/24/2023"/>
    <n v="1"/>
    <x v="7"/>
    <x v="1"/>
  </r>
  <r>
    <n v="4724"/>
    <s v="Mary"/>
    <s v="Brown"/>
    <n v="60"/>
    <x v="1"/>
    <s v="Address_4724"/>
    <x v="10"/>
    <n v="19458799577"/>
    <s v="mary.brown@kag.com"/>
    <x v="0"/>
    <n v="2647.44"/>
    <s v="6/14/2017"/>
    <s v="9/2/2023"/>
    <n v="4724"/>
    <n v="45019"/>
    <x v="1"/>
    <n v="4204.59"/>
    <n v="-1557.15"/>
    <x v="72"/>
    <n v="4724"/>
    <n v="44533.66"/>
    <x v="0"/>
    <n v="1.75"/>
    <n v="48"/>
    <s v="4/25/2021"/>
    <x v="2"/>
    <n v="4724"/>
    <x v="2"/>
    <n v="6310.29"/>
    <n v="57.37"/>
    <n v="2.87"/>
    <s v="9/30/2023"/>
    <s v="5/24/2023"/>
    <n v="8562"/>
    <n v="4724"/>
    <s v="2/22/2023"/>
    <s v="Suggestion"/>
    <s v="Resolved"/>
    <s v="6/28/2023"/>
    <n v="1"/>
    <x v="1"/>
    <x v="1"/>
  </r>
  <r>
    <n v="4725"/>
    <s v="Jennifer"/>
    <s v="Jackson"/>
    <n v="23"/>
    <x v="2"/>
    <s v="Address_4725"/>
    <x v="15"/>
    <n v="19458799578"/>
    <s v="jennifer.jackson@kag.com"/>
    <x v="1"/>
    <n v="4911.71"/>
    <s v="9/21/2008"/>
    <s v="2/16/2023"/>
    <n v="4725"/>
    <n v="45172"/>
    <x v="1"/>
    <n v="1996.31"/>
    <n v="6908.02"/>
    <x v="42"/>
    <n v="4725"/>
    <n v="28148.35"/>
    <x v="2"/>
    <n v="9.9"/>
    <n v="60"/>
    <s v="6/19/2021"/>
    <x v="0"/>
    <n v="4725"/>
    <x v="2"/>
    <n v="7513.42"/>
    <n v="4968.7700000000004"/>
    <n v="248.44"/>
    <s v="8/30/2023"/>
    <s v="1/15/2023"/>
    <n v="9367"/>
    <n v="4725"/>
    <s v="4/13/2023"/>
    <s v="Suggestion"/>
    <s v="Resolved"/>
    <s v="10/27/2023"/>
    <n v="1"/>
    <x v="6"/>
    <x v="2"/>
  </r>
  <r>
    <n v="4726"/>
    <s v="Robert"/>
    <s v="Ramirez"/>
    <n v="46"/>
    <x v="2"/>
    <s v="Address_4726"/>
    <x v="8"/>
    <n v="19458799579"/>
    <s v="robert.ramirez@kag.com"/>
    <x v="0"/>
    <n v="6667.13"/>
    <s v="10/6/2018"/>
    <s v="8/7/2023"/>
    <n v="4726"/>
    <n v="45267"/>
    <x v="0"/>
    <n v="3264.79"/>
    <n v="3402.34"/>
    <x v="50"/>
    <n v="4726"/>
    <n v="19878.18"/>
    <x v="1"/>
    <n v="1.78"/>
    <n v="24"/>
    <s v="1/29/2021"/>
    <x v="0"/>
    <n v="4726"/>
    <x v="2"/>
    <n v="8063.08"/>
    <n v="4694.79"/>
    <n v="234.74"/>
    <s v="8/25/2023"/>
    <s v="9/21/2023"/>
    <n v="7004"/>
    <n v="4726"/>
    <s v="12/21/2023"/>
    <s v="Complaint"/>
    <s v="Resolved"/>
    <s v="10/20/2023"/>
    <n v="1"/>
    <x v="0"/>
    <x v="1"/>
  </r>
  <r>
    <n v="4727"/>
    <s v="Betty"/>
    <s v="Lee"/>
    <n v="41"/>
    <x v="1"/>
    <s v="Address_4727"/>
    <x v="12"/>
    <n v="19458799580"/>
    <s v="betty.lee@kag.com"/>
    <x v="1"/>
    <n v="9316.34"/>
    <s v="1/6/2007"/>
    <s v="10/13/2023"/>
    <n v="4727"/>
    <n v="45075"/>
    <x v="2"/>
    <n v="1207.9000000000001"/>
    <n v="10524.24"/>
    <x v="6"/>
    <n v="4727"/>
    <n v="29008.09"/>
    <x v="0"/>
    <n v="4.9000000000000004"/>
    <n v="60"/>
    <s v="1/25/2020"/>
    <x v="1"/>
    <n v="4727"/>
    <x v="0"/>
    <n v="4333.5600000000004"/>
    <n v="2326.59"/>
    <n v="116.33"/>
    <s v="5/6/2023"/>
    <s v="11/26/2023"/>
    <n v="9717"/>
    <n v="4727"/>
    <s v="1/15/2023"/>
    <s v="Complaint"/>
    <s v="Resolved"/>
    <s v="9/27/2023"/>
    <n v="1"/>
    <x v="10"/>
    <x v="0"/>
  </r>
  <r>
    <n v="4728"/>
    <s v="Kenneth"/>
    <s v="Campbell"/>
    <n v="27"/>
    <x v="1"/>
    <s v="Address_4728"/>
    <x v="34"/>
    <n v="19458799581"/>
    <s v="kenneth.campbell@kag.com"/>
    <x v="1"/>
    <n v="5046.63"/>
    <s v="7/24/2005"/>
    <s v="5/3/2023"/>
    <n v="4728"/>
    <n v="45230"/>
    <x v="2"/>
    <n v="4083.3"/>
    <n v="963.33"/>
    <x v="91"/>
    <n v="4728"/>
    <n v="8898.44"/>
    <x v="1"/>
    <n v="5.6"/>
    <n v="48"/>
    <s v="12/24/2022"/>
    <x v="0"/>
    <n v="4728"/>
    <x v="1"/>
    <n v="2231.37"/>
    <n v="731.43"/>
    <n v="36.57"/>
    <s v="9/8/2023"/>
    <s v="9/28/2023"/>
    <n v="9740"/>
    <n v="4728"/>
    <s v="5/27/2023"/>
    <s v="Praise"/>
    <s v="Resolved"/>
    <s v="4/27/2023"/>
    <n v="1"/>
    <x v="8"/>
    <x v="4"/>
  </r>
  <r>
    <n v="4729"/>
    <s v="Robert"/>
    <s v="Wilson"/>
    <n v="68"/>
    <x v="1"/>
    <s v="Address_4729"/>
    <x v="31"/>
    <n v="19458799582"/>
    <s v="robert.wilson@kag.com"/>
    <x v="1"/>
    <n v="3075.04"/>
    <s v="4/21/2000"/>
    <s v="1/14/2023"/>
    <n v="4729"/>
    <n v="45055"/>
    <x v="1"/>
    <n v="1505.58"/>
    <n v="4580.62"/>
    <x v="75"/>
    <n v="4729"/>
    <n v="4845.17"/>
    <x v="2"/>
    <n v="9.68"/>
    <n v="12"/>
    <s v="11/18/2022"/>
    <x v="0"/>
    <n v="4729"/>
    <x v="0"/>
    <n v="9716.06"/>
    <n v="806.66"/>
    <n v="40.33"/>
    <s v="5/25/2023"/>
    <s v="7/7/2023"/>
    <n v="5517"/>
    <n v="4729"/>
    <s v="10/13/2023"/>
    <s v="Complaint"/>
    <s v="Pending"/>
    <s v="6/4/2023"/>
    <n v="1"/>
    <x v="10"/>
    <x v="3"/>
  </r>
  <r>
    <n v="4730"/>
    <s v="Karen"/>
    <s v="Allen"/>
    <n v="31"/>
    <x v="0"/>
    <s v="Address_4730"/>
    <x v="5"/>
    <n v="19458799583"/>
    <s v="karen.allen@kag.com"/>
    <x v="0"/>
    <n v="3926.56"/>
    <s v="10/22/2008"/>
    <s v="9/10/2023"/>
    <n v="4730"/>
    <n v="44948"/>
    <x v="2"/>
    <n v="4609.22"/>
    <n v="8535.7800000000007"/>
    <x v="96"/>
    <n v="4730"/>
    <n v="27858.18"/>
    <x v="2"/>
    <n v="9.02"/>
    <n v="60"/>
    <s v="11/11/2021"/>
    <x v="0"/>
    <n v="4730"/>
    <x v="0"/>
    <n v="2709.61"/>
    <n v="1948.27"/>
    <n v="97.41"/>
    <s v="12/9/2023"/>
    <s v="4/20/2023"/>
    <n v="6817"/>
    <n v="4730"/>
    <s v="4/9/2023"/>
    <s v="Praise"/>
    <s v="Resolved"/>
    <s v="12/1/2023"/>
    <n v="-1"/>
    <x v="3"/>
    <x v="4"/>
  </r>
  <r>
    <n v="4731"/>
    <s v="Sandra"/>
    <s v="Mitchell"/>
    <n v="69"/>
    <x v="1"/>
    <s v="Address_4731"/>
    <x v="22"/>
    <n v="19458799584"/>
    <s v="sandra.mitchell@kag.com"/>
    <x v="1"/>
    <n v="5459.06"/>
    <s v="3/4/2016"/>
    <s v="3/20/2023"/>
    <n v="4731"/>
    <n v="44982"/>
    <x v="0"/>
    <n v="2279.42"/>
    <n v="3179.64"/>
    <x v="2"/>
    <n v="4731"/>
    <n v="4454.34"/>
    <x v="2"/>
    <n v="3.14"/>
    <n v="60"/>
    <s v="4/3/2021"/>
    <x v="2"/>
    <n v="4731"/>
    <x v="0"/>
    <n v="3906.33"/>
    <n v="4563.1000000000004"/>
    <n v="228.16"/>
    <s v="12/1/2023"/>
    <s v="2/10/2023"/>
    <n v="7605"/>
    <n v="4731"/>
    <s v="11/3/2023"/>
    <s v="Complaint"/>
    <s v="Resolved"/>
    <s v="3/11/2023"/>
    <n v="1"/>
    <x v="9"/>
    <x v="3"/>
  </r>
  <r>
    <n v="4732"/>
    <s v="Sarah"/>
    <s v="Martinez"/>
    <n v="23"/>
    <x v="0"/>
    <s v="Address_4732"/>
    <x v="10"/>
    <n v="19458799585"/>
    <s v="sarah.martinez@kag.com"/>
    <x v="0"/>
    <n v="9765.9500000000007"/>
    <s v="6/9/2022"/>
    <s v="8/26/2023"/>
    <n v="4732"/>
    <n v="44964"/>
    <x v="1"/>
    <n v="734.3"/>
    <n v="10500.25"/>
    <x v="58"/>
    <n v="4732"/>
    <n v="33382.6"/>
    <x v="0"/>
    <n v="1.76"/>
    <n v="24"/>
    <s v="11/11/2022"/>
    <x v="1"/>
    <n v="4732"/>
    <x v="2"/>
    <n v="3742.58"/>
    <n v="2063.69"/>
    <n v="103.18"/>
    <s v="4/28/2023"/>
    <s v="12/14/2023"/>
    <n v="6011"/>
    <n v="4732"/>
    <s v="11/3/2023"/>
    <s v="Suggestion"/>
    <s v="Resolved"/>
    <s v="8/7/2023"/>
    <n v="1"/>
    <x v="9"/>
    <x v="2"/>
  </r>
  <r>
    <n v="4733"/>
    <s v="Kenneth"/>
    <s v="Jackson"/>
    <n v="21"/>
    <x v="1"/>
    <s v="Address_4733"/>
    <x v="19"/>
    <n v="19458799586"/>
    <s v="kenneth.jackson@kag.com"/>
    <x v="1"/>
    <n v="6320.48"/>
    <s v="2/12/2017"/>
    <s v="11/11/2023"/>
    <n v="4733"/>
    <n v="44945"/>
    <x v="2"/>
    <n v="3059.86"/>
    <n v="3260.62"/>
    <x v="96"/>
    <n v="4733"/>
    <n v="40211.839999999997"/>
    <x v="2"/>
    <n v="4.9400000000000004"/>
    <n v="24"/>
    <s v="11/5/2022"/>
    <x v="1"/>
    <n v="4733"/>
    <x v="2"/>
    <n v="7929.85"/>
    <n v="1936.59"/>
    <n v="96.83"/>
    <s v="4/24/2023"/>
    <s v="9/6/2023"/>
    <n v="2823"/>
    <n v="4733"/>
    <s v="7/5/2023"/>
    <s v="Complaint"/>
    <s v="Resolved"/>
    <s v="8/2/2023"/>
    <n v="1"/>
    <x v="3"/>
    <x v="2"/>
  </r>
  <r>
    <n v="4734"/>
    <s v="Ronald"/>
    <s v="Robinson"/>
    <n v="69"/>
    <x v="2"/>
    <s v="Address_4734"/>
    <x v="37"/>
    <n v="19458799587"/>
    <s v="ronald.robinson@kag.com"/>
    <x v="0"/>
    <n v="1631.89"/>
    <s v="8/15/2008"/>
    <s v="4/20/2023"/>
    <n v="4734"/>
    <n v="45120"/>
    <x v="1"/>
    <n v="2787.6"/>
    <n v="-1155.71"/>
    <x v="51"/>
    <n v="4734"/>
    <n v="49430"/>
    <x v="1"/>
    <n v="1.91"/>
    <n v="60"/>
    <s v="10/4/2021"/>
    <x v="0"/>
    <n v="4734"/>
    <x v="0"/>
    <n v="8528.49"/>
    <n v="4590.3900000000003"/>
    <n v="229.52"/>
    <s v="3/25/2023"/>
    <s v="8/1/2023"/>
    <n v="3685"/>
    <n v="4734"/>
    <s v="6/20/2023"/>
    <s v="Suggestion"/>
    <s v="Pending"/>
    <s v="11/21/2023"/>
    <n v="1"/>
    <x v="2"/>
    <x v="3"/>
  </r>
  <r>
    <n v="4735"/>
    <s v="Anthony"/>
    <s v="Perez"/>
    <n v="32"/>
    <x v="1"/>
    <s v="Address_4735"/>
    <x v="23"/>
    <n v="19458799588"/>
    <s v="anthony.perez@kag.com"/>
    <x v="0"/>
    <n v="8447.1299999999992"/>
    <s v="9/16/2004"/>
    <s v="12/28/2023"/>
    <n v="4735"/>
    <n v="45019"/>
    <x v="0"/>
    <n v="2112.96"/>
    <n v="6334.17"/>
    <x v="15"/>
    <n v="4735"/>
    <n v="38692.949999999997"/>
    <x v="0"/>
    <n v="8.84"/>
    <n v="36"/>
    <s v="8/15/2020"/>
    <x v="1"/>
    <n v="4735"/>
    <x v="0"/>
    <n v="3568.92"/>
    <n v="4968.63"/>
    <n v="248.43"/>
    <s v="4/11/2023"/>
    <s v="11/29/2023"/>
    <n v="1670"/>
    <n v="4735"/>
    <s v="6/5/2023"/>
    <s v="Suggestion"/>
    <s v="Resolved"/>
    <s v="2/23/2023"/>
    <n v="-1"/>
    <x v="1"/>
    <x v="4"/>
  </r>
  <r>
    <n v="4736"/>
    <s v="Ronald"/>
    <s v="Williams"/>
    <n v="54"/>
    <x v="0"/>
    <s v="Address_4736"/>
    <x v="36"/>
    <n v="19458799589"/>
    <s v="ronald.williams@kag.com"/>
    <x v="1"/>
    <n v="1896.33"/>
    <s v="3/27/2013"/>
    <s v="3/5/2023"/>
    <n v="4736"/>
    <n v="45141"/>
    <x v="0"/>
    <n v="4100.3599999999997"/>
    <n v="5996.69"/>
    <x v="43"/>
    <n v="4736"/>
    <n v="48732.14"/>
    <x v="1"/>
    <n v="7.33"/>
    <n v="24"/>
    <s v="2/2/2022"/>
    <x v="1"/>
    <n v="4736"/>
    <x v="0"/>
    <n v="3549.78"/>
    <n v="1919.28"/>
    <n v="95.96"/>
    <s v="3/12/2023"/>
    <s v="7/6/2023"/>
    <n v="563"/>
    <n v="4736"/>
    <s v="7/29/2023"/>
    <s v="Suggestion"/>
    <s v="Resolved"/>
    <s v="10/12/2023"/>
    <n v="1"/>
    <x v="5"/>
    <x v="1"/>
  </r>
  <r>
    <n v="4737"/>
    <s v="Barbara"/>
    <s v="Torres"/>
    <n v="65"/>
    <x v="1"/>
    <s v="Address_4737"/>
    <x v="5"/>
    <n v="19458799590"/>
    <s v="barbara.torres@kag.com"/>
    <x v="1"/>
    <n v="483.59"/>
    <s v="9/27/2005"/>
    <s v="2/13/2023"/>
    <n v="4737"/>
    <n v="45101"/>
    <x v="1"/>
    <n v="2112.23"/>
    <n v="-1628.64"/>
    <x v="47"/>
    <n v="4737"/>
    <n v="2086.96"/>
    <x v="2"/>
    <n v="9.49"/>
    <n v="12"/>
    <s v="5/29/2021"/>
    <x v="1"/>
    <n v="4737"/>
    <x v="1"/>
    <n v="7207.97"/>
    <n v="4812.7"/>
    <n v="240.64"/>
    <s v="9/17/2023"/>
    <s v="10/16/2023"/>
    <n v="6748"/>
    <n v="4737"/>
    <s v="10/12/2023"/>
    <s v="Praise"/>
    <s v="Resolved"/>
    <s v="11/3/2023"/>
    <n v="1"/>
    <x v="7"/>
    <x v="3"/>
  </r>
  <r>
    <n v="4738"/>
    <s v="John"/>
    <s v="Green"/>
    <n v="56"/>
    <x v="0"/>
    <s v="Address_4738"/>
    <x v="7"/>
    <n v="19458799591"/>
    <s v="john.green@kag.com"/>
    <x v="0"/>
    <n v="1092.08"/>
    <s v="6/5/2001"/>
    <s v="9/27/2023"/>
    <n v="4738"/>
    <n v="45240"/>
    <x v="1"/>
    <n v="689.75"/>
    <n v="1781.83"/>
    <x v="73"/>
    <n v="4738"/>
    <n v="28383.53"/>
    <x v="2"/>
    <n v="6.13"/>
    <n v="12"/>
    <s v="8/14/2020"/>
    <x v="1"/>
    <n v="4738"/>
    <x v="0"/>
    <n v="8730.59"/>
    <n v="648.65"/>
    <n v="32.43"/>
    <s v="5/21/2023"/>
    <s v="8/2/2023"/>
    <n v="1244"/>
    <n v="4738"/>
    <s v="2/25/2023"/>
    <s v="Suggestion"/>
    <s v="Pending"/>
    <s v="10/17/2023"/>
    <n v="1"/>
    <x v="4"/>
    <x v="1"/>
  </r>
  <r>
    <n v="4739"/>
    <s v="Michael"/>
    <s v="Moore"/>
    <n v="45"/>
    <x v="1"/>
    <s v="Address_4739"/>
    <x v="22"/>
    <n v="19458799592"/>
    <s v="michael.moore@kag.com"/>
    <x v="0"/>
    <n v="7882.61"/>
    <s v="8/20/2006"/>
    <s v="4/1/2023"/>
    <n v="4739"/>
    <n v="45182"/>
    <x v="2"/>
    <n v="152.63"/>
    <n v="8035.24"/>
    <x v="96"/>
    <n v="4739"/>
    <n v="9072.1"/>
    <x v="1"/>
    <n v="4.28"/>
    <n v="60"/>
    <s v="10/13/2020"/>
    <x v="1"/>
    <n v="4739"/>
    <x v="2"/>
    <n v="2361.9899999999998"/>
    <n v="998.68"/>
    <n v="49.93"/>
    <s v="12/10/2023"/>
    <s v="6/19/2023"/>
    <n v="6493"/>
    <n v="4739"/>
    <s v="7/10/2023"/>
    <s v="Suggestion"/>
    <s v="Resolved"/>
    <s v="12/3/2023"/>
    <n v="1"/>
    <x v="6"/>
    <x v="0"/>
  </r>
  <r>
    <n v="4740"/>
    <s v="Elizabeth"/>
    <s v="Hernandez"/>
    <n v="19"/>
    <x v="0"/>
    <s v="Address_4740"/>
    <x v="13"/>
    <n v="19458799593"/>
    <s v="elizabeth.hernandez@kag.com"/>
    <x v="0"/>
    <n v="9028.77"/>
    <s v="5/9/2014"/>
    <s v="8/27/2023"/>
    <n v="4740"/>
    <n v="45180"/>
    <x v="0"/>
    <n v="4461.8900000000003"/>
    <n v="13490.66"/>
    <x v="80"/>
    <n v="4740"/>
    <n v="13011.63"/>
    <x v="0"/>
    <n v="5.51"/>
    <n v="24"/>
    <s v="4/27/2020"/>
    <x v="2"/>
    <n v="4740"/>
    <x v="2"/>
    <n v="9854.23"/>
    <n v="2173.7199999999998"/>
    <n v="108.69"/>
    <s v="3/7/2023"/>
    <s v="9/28/2023"/>
    <n v="317"/>
    <n v="4740"/>
    <s v="5/4/2023"/>
    <s v="Complaint"/>
    <s v="Pending"/>
    <s v="11/24/2023"/>
    <n v="1"/>
    <x v="6"/>
    <x v="2"/>
  </r>
  <r>
    <n v="4741"/>
    <s v="Kimberly"/>
    <s v="Mitchell"/>
    <n v="30"/>
    <x v="0"/>
    <s v="Address_4741"/>
    <x v="3"/>
    <n v="19458799594"/>
    <s v="kimberly.mitchell@kag.com"/>
    <x v="1"/>
    <n v="2755.21"/>
    <s v="6/6/2018"/>
    <s v="10/27/2023"/>
    <n v="4741"/>
    <n v="44971"/>
    <x v="0"/>
    <n v="2338.85"/>
    <n v="416.36"/>
    <x v="59"/>
    <n v="4741"/>
    <n v="36992.239999999998"/>
    <x v="2"/>
    <n v="2.4500000000000002"/>
    <n v="12"/>
    <s v="3/5/2020"/>
    <x v="1"/>
    <n v="4741"/>
    <x v="1"/>
    <n v="7148.68"/>
    <n v="1912.78"/>
    <n v="95.64"/>
    <s v="5/29/2023"/>
    <s v="1/19/2023"/>
    <n v="1002"/>
    <n v="4741"/>
    <s v="8/7/2023"/>
    <s v="Suggestion"/>
    <s v="Resolved"/>
    <s v="9/29/2023"/>
    <n v="1"/>
    <x v="9"/>
    <x v="4"/>
  </r>
  <r>
    <n v="4742"/>
    <s v="Matthew"/>
    <s v="Johnson"/>
    <n v="19"/>
    <x v="1"/>
    <s v="Address_4742"/>
    <x v="17"/>
    <n v="19458799595"/>
    <s v="matthew.johnson@kag.com"/>
    <x v="1"/>
    <n v="5031.29"/>
    <s v="9/26/2001"/>
    <s v="11/13/2023"/>
    <n v="4742"/>
    <n v="45141"/>
    <x v="1"/>
    <n v="2819.18"/>
    <n v="2212.11"/>
    <x v="72"/>
    <n v="4742"/>
    <n v="13388.48"/>
    <x v="0"/>
    <n v="5.17"/>
    <n v="48"/>
    <s v="12/21/2021"/>
    <x v="0"/>
    <n v="4742"/>
    <x v="1"/>
    <n v="3714.49"/>
    <n v="1149.5899999999999"/>
    <n v="57.48"/>
    <s v="8/15/2023"/>
    <s v="6/23/2023"/>
    <n v="9400"/>
    <n v="4742"/>
    <s v="12/16/2023"/>
    <s v="Complaint"/>
    <s v="Pending"/>
    <s v="5/26/2023"/>
    <n v="1"/>
    <x v="5"/>
    <x v="2"/>
  </r>
  <r>
    <n v="4743"/>
    <s v="Andrew"/>
    <s v="Lopez"/>
    <n v="58"/>
    <x v="1"/>
    <s v="Address_4743"/>
    <x v="7"/>
    <n v="19458799596"/>
    <s v="andrew.lopez@kag.com"/>
    <x v="1"/>
    <n v="6012.51"/>
    <s v="1/15/2021"/>
    <s v="9/15/2023"/>
    <n v="4743"/>
    <n v="45146"/>
    <x v="2"/>
    <n v="582.55999999999995"/>
    <n v="6595.07"/>
    <x v="64"/>
    <n v="4743"/>
    <n v="9810.77"/>
    <x v="2"/>
    <n v="9.99"/>
    <n v="12"/>
    <s v="10/14/2022"/>
    <x v="2"/>
    <n v="4743"/>
    <x v="1"/>
    <n v="7889.48"/>
    <n v="2378.9"/>
    <n v="118.94"/>
    <s v="5/16/2023"/>
    <s v="4/22/2023"/>
    <n v="5429"/>
    <n v="4743"/>
    <s v="7/14/2023"/>
    <s v="Suggestion"/>
    <s v="Resolved"/>
    <s v="6/13/2023"/>
    <n v="1"/>
    <x v="5"/>
    <x v="1"/>
  </r>
  <r>
    <n v="4744"/>
    <s v="Jessica"/>
    <s v="Garcia"/>
    <n v="49"/>
    <x v="2"/>
    <s v="Address_4744"/>
    <x v="38"/>
    <n v="19458799597"/>
    <s v="jessica.garcia@kag.com"/>
    <x v="1"/>
    <n v="4245.04"/>
    <s v="1/1/2001"/>
    <s v="8/31/2023"/>
    <n v="4744"/>
    <n v="44954"/>
    <x v="1"/>
    <n v="2452.17"/>
    <n v="1792.87"/>
    <x v="4"/>
    <n v="4744"/>
    <n v="19220.419999999998"/>
    <x v="1"/>
    <n v="7.21"/>
    <n v="24"/>
    <s v="4/6/2022"/>
    <x v="1"/>
    <n v="4744"/>
    <x v="2"/>
    <n v="1422.95"/>
    <n v="3669.4"/>
    <n v="183.47"/>
    <s v="6/1/2023"/>
    <s v="9/2/2023"/>
    <n v="7877"/>
    <n v="4744"/>
    <s v="2/13/2023"/>
    <s v="Complaint"/>
    <s v="Pending"/>
    <s v="5/15/2023"/>
    <n v="1"/>
    <x v="3"/>
    <x v="1"/>
  </r>
  <r>
    <n v="4745"/>
    <s v="Mary"/>
    <s v="Nelson"/>
    <n v="69"/>
    <x v="2"/>
    <s v="Address_4745"/>
    <x v="5"/>
    <n v="19458799598"/>
    <s v="mary.nelson@kag.com"/>
    <x v="1"/>
    <n v="746.71"/>
    <s v="3/21/2017"/>
    <s v="3/20/2023"/>
    <n v="4745"/>
    <n v="45242"/>
    <x v="1"/>
    <n v="2671.49"/>
    <n v="3418.2"/>
    <x v="53"/>
    <n v="4745"/>
    <n v="5079.4799999999996"/>
    <x v="1"/>
    <n v="1.56"/>
    <n v="60"/>
    <s v="9/11/2020"/>
    <x v="0"/>
    <n v="4745"/>
    <x v="2"/>
    <n v="9190.1200000000008"/>
    <n v="783.87"/>
    <n v="39.19"/>
    <s v="6/15/2023"/>
    <s v="8/6/2023"/>
    <n v="8106"/>
    <n v="4745"/>
    <s v="1/15/2023"/>
    <s v="Suggestion"/>
    <s v="Pending"/>
    <s v="9/21/2023"/>
    <n v="1"/>
    <x v="4"/>
    <x v="3"/>
  </r>
  <r>
    <n v="4746"/>
    <s v="Nancy"/>
    <s v="Flores"/>
    <n v="22"/>
    <x v="2"/>
    <s v="Address_4746"/>
    <x v="21"/>
    <n v="19458799599"/>
    <s v="nancy.flores@kag.com"/>
    <x v="1"/>
    <n v="660.86"/>
    <s v="5/11/2010"/>
    <s v="11/26/2023"/>
    <n v="4746"/>
    <n v="45187"/>
    <x v="1"/>
    <n v="2331.61"/>
    <n v="2992.47"/>
    <x v="84"/>
    <n v="4746"/>
    <n v="8178.2"/>
    <x v="0"/>
    <n v="7.53"/>
    <n v="12"/>
    <s v="2/22/2021"/>
    <x v="2"/>
    <n v="4746"/>
    <x v="0"/>
    <n v="5292.97"/>
    <n v="1819.13"/>
    <n v="90.96"/>
    <s v="4/12/2023"/>
    <s v="12/11/2023"/>
    <n v="7017"/>
    <n v="4746"/>
    <s v="6/16/2023"/>
    <s v="Praise"/>
    <s v="Pending"/>
    <s v="2/1/2023"/>
    <n v="1"/>
    <x v="6"/>
    <x v="2"/>
  </r>
  <r>
    <n v="4747"/>
    <s v="Elizabeth"/>
    <s v="Baker"/>
    <n v="20"/>
    <x v="0"/>
    <s v="Address_4747"/>
    <x v="13"/>
    <n v="19458799600"/>
    <s v="elizabeth.baker@kag.com"/>
    <x v="1"/>
    <n v="4459.46"/>
    <s v="7/1/2016"/>
    <s v="8/26/2023"/>
    <n v="4747"/>
    <n v="45134"/>
    <x v="0"/>
    <n v="4771.0600000000004"/>
    <n v="-311.60000000000002"/>
    <x v="64"/>
    <n v="4747"/>
    <n v="8176.07"/>
    <x v="0"/>
    <n v="1.91"/>
    <n v="60"/>
    <s v="3/3/2020"/>
    <x v="2"/>
    <n v="4747"/>
    <x v="0"/>
    <n v="2913"/>
    <n v="153.34"/>
    <n v="7.67"/>
    <s v="7/20/2023"/>
    <s v="8/7/2023"/>
    <n v="3947"/>
    <n v="4747"/>
    <s v="11/1/2023"/>
    <s v="Praise"/>
    <s v="Resolved"/>
    <s v="6/11/2023"/>
    <n v="1"/>
    <x v="2"/>
    <x v="2"/>
  </r>
  <r>
    <n v="4748"/>
    <s v="Donna"/>
    <s v="Lewis"/>
    <n v="19"/>
    <x v="0"/>
    <s v="Address_4748"/>
    <x v="7"/>
    <n v="19458799601"/>
    <s v="donna.lewis@kag.com"/>
    <x v="0"/>
    <n v="7998.89"/>
    <s v="12/2/2010"/>
    <s v="9/22/2023"/>
    <n v="4748"/>
    <n v="45207"/>
    <x v="1"/>
    <n v="2861.21"/>
    <n v="10860.1"/>
    <x v="7"/>
    <n v="4748"/>
    <n v="12076.77"/>
    <x v="0"/>
    <n v="4.5199999999999996"/>
    <n v="48"/>
    <s v="10/19/2021"/>
    <x v="2"/>
    <n v="4748"/>
    <x v="2"/>
    <n v="7085.02"/>
    <n v="4775.84"/>
    <n v="238.79"/>
    <s v="9/2/2023"/>
    <s v="8/19/2023"/>
    <n v="1061"/>
    <n v="4748"/>
    <s v="3/18/2023"/>
    <s v="Suggestion"/>
    <s v="Pending"/>
    <s v="8/9/2023"/>
    <n v="1"/>
    <x v="8"/>
    <x v="2"/>
  </r>
  <r>
    <n v="4749"/>
    <s v="Lisa"/>
    <s v="Robinson"/>
    <n v="31"/>
    <x v="2"/>
    <s v="Address_4749"/>
    <x v="10"/>
    <n v="19458799602"/>
    <s v="lisa.robinson@kag.com"/>
    <x v="0"/>
    <n v="937.83"/>
    <s v="10/17/2011"/>
    <s v="7/8/2023"/>
    <n v="4749"/>
    <n v="45055"/>
    <x v="1"/>
    <n v="4872.1899999999996"/>
    <n v="-3934.36"/>
    <x v="22"/>
    <n v="4749"/>
    <n v="43664.38"/>
    <x v="2"/>
    <n v="8.08"/>
    <n v="12"/>
    <s v="1/10/2020"/>
    <x v="1"/>
    <n v="4749"/>
    <x v="1"/>
    <n v="1837.68"/>
    <n v="3804.34"/>
    <n v="190.22"/>
    <s v="12/30/2023"/>
    <s v="12/9/2023"/>
    <n v="3857"/>
    <n v="4749"/>
    <s v="12/1/2023"/>
    <s v="Praise"/>
    <s v="Pending"/>
    <s v="1/19/2023"/>
    <n v="1"/>
    <x v="10"/>
    <x v="4"/>
  </r>
  <r>
    <n v="4750"/>
    <s v="Sandra"/>
    <s v="Johnson"/>
    <n v="57"/>
    <x v="2"/>
    <s v="Address_4750"/>
    <x v="9"/>
    <n v="19458799603"/>
    <s v="sandra.johnson@kag.com"/>
    <x v="1"/>
    <n v="2136.19"/>
    <s v="9/21/2014"/>
    <s v="7/14/2023"/>
    <n v="4750"/>
    <n v="45094"/>
    <x v="2"/>
    <n v="775.13"/>
    <n v="2911.32"/>
    <x v="31"/>
    <n v="4750"/>
    <n v="15466.6"/>
    <x v="1"/>
    <n v="2.15"/>
    <n v="60"/>
    <s v="12/6/2022"/>
    <x v="0"/>
    <n v="4750"/>
    <x v="2"/>
    <n v="5273.44"/>
    <n v="1629.03"/>
    <n v="81.45"/>
    <s v="5/24/2023"/>
    <s v="9/23/2023"/>
    <n v="7646"/>
    <n v="4750"/>
    <s v="10/12/2023"/>
    <s v="Suggestion"/>
    <s v="Pending"/>
    <s v="3/25/2023"/>
    <n v="1"/>
    <x v="7"/>
    <x v="1"/>
  </r>
  <r>
    <n v="4751"/>
    <s v="Kevin"/>
    <s v="Rodriguez"/>
    <n v="69"/>
    <x v="1"/>
    <s v="Address_4751"/>
    <x v="7"/>
    <n v="19458799604"/>
    <s v="kevin.rodriguez@kag.com"/>
    <x v="1"/>
    <n v="2770.7"/>
    <s v="12/8/2004"/>
    <s v="6/15/2023"/>
    <n v="4751"/>
    <n v="45157"/>
    <x v="1"/>
    <n v="4571.8100000000004"/>
    <n v="-1801.11"/>
    <x v="5"/>
    <n v="4751"/>
    <n v="14419.53"/>
    <x v="2"/>
    <n v="3.63"/>
    <n v="12"/>
    <s v="5/2/2020"/>
    <x v="1"/>
    <n v="4751"/>
    <x v="2"/>
    <n v="9450.1200000000008"/>
    <n v="869.5"/>
    <n v="43.48"/>
    <s v="12/28/2023"/>
    <s v="3/2/2023"/>
    <n v="580"/>
    <n v="4751"/>
    <s v="6/3/2023"/>
    <s v="Complaint"/>
    <s v="Pending"/>
    <s v="1/24/2023"/>
    <n v="1"/>
    <x v="5"/>
    <x v="3"/>
  </r>
  <r>
    <n v="4752"/>
    <s v="Joshua"/>
    <s v="Campbell"/>
    <n v="61"/>
    <x v="2"/>
    <s v="Address_4752"/>
    <x v="37"/>
    <n v="19458799605"/>
    <s v="joshua.campbell@kag.com"/>
    <x v="1"/>
    <n v="5635.35"/>
    <s v="5/19/2003"/>
    <s v="7/17/2023"/>
    <n v="4752"/>
    <n v="45277"/>
    <x v="2"/>
    <n v="2769.08"/>
    <n v="2866.27"/>
    <x v="94"/>
    <n v="4752"/>
    <n v="7173.43"/>
    <x v="0"/>
    <n v="2.76"/>
    <n v="12"/>
    <s v="1/13/2021"/>
    <x v="1"/>
    <n v="4752"/>
    <x v="1"/>
    <n v="6746.98"/>
    <n v="2652.23"/>
    <n v="132.61000000000001"/>
    <s v="7/15/2023"/>
    <s v="10/14/2023"/>
    <n v="2757"/>
    <n v="4752"/>
    <s v="1/23/2023"/>
    <s v="Praise"/>
    <s v="Resolved"/>
    <s v="3/19/2023"/>
    <n v="-1"/>
    <x v="0"/>
    <x v="3"/>
  </r>
  <r>
    <n v="4753"/>
    <s v="Anthony"/>
    <s v="Johnson"/>
    <n v="66"/>
    <x v="0"/>
    <s v="Address_4753"/>
    <x v="33"/>
    <n v="19458799606"/>
    <s v="anthony.johnson@kag.com"/>
    <x v="0"/>
    <n v="527.64"/>
    <s v="11/7/2019"/>
    <s v="3/9/2023"/>
    <n v="4753"/>
    <n v="45093"/>
    <x v="1"/>
    <n v="1487.72"/>
    <n v="-960.08"/>
    <x v="50"/>
    <n v="4753"/>
    <n v="1789.15"/>
    <x v="2"/>
    <n v="8.83"/>
    <n v="24"/>
    <s v="2/2/2020"/>
    <x v="0"/>
    <n v="4753"/>
    <x v="2"/>
    <n v="1850.34"/>
    <n v="1121.8900000000001"/>
    <n v="56.09"/>
    <s v="6/21/2023"/>
    <s v="10/22/2023"/>
    <n v="7890"/>
    <n v="4753"/>
    <s v="6/18/2023"/>
    <s v="Complaint"/>
    <s v="Pending"/>
    <s v="5/14/2023"/>
    <n v="1"/>
    <x v="7"/>
    <x v="3"/>
  </r>
  <r>
    <n v="4754"/>
    <s v="Mark"/>
    <s v="Lewis"/>
    <n v="46"/>
    <x v="1"/>
    <s v="Address_4754"/>
    <x v="3"/>
    <n v="19458799607"/>
    <s v="mark.lewis@kag.com"/>
    <x v="0"/>
    <n v="8614.42"/>
    <s v="1/31/2002"/>
    <s v="7/14/2023"/>
    <n v="4754"/>
    <n v="45021"/>
    <x v="0"/>
    <n v="3731.25"/>
    <n v="12345.67"/>
    <x v="18"/>
    <n v="4754"/>
    <n v="8858.56"/>
    <x v="0"/>
    <n v="2.33"/>
    <n v="24"/>
    <s v="10/26/2022"/>
    <x v="1"/>
    <n v="4754"/>
    <x v="2"/>
    <n v="8886.86"/>
    <n v="2713.07"/>
    <n v="135.65"/>
    <s v="8/9/2023"/>
    <s v="2/19/2023"/>
    <n v="1577"/>
    <n v="4754"/>
    <s v="10/31/2023"/>
    <s v="Complaint"/>
    <s v="Pending"/>
    <s v="1/4/2023"/>
    <n v="1"/>
    <x v="1"/>
    <x v="1"/>
  </r>
  <r>
    <n v="4755"/>
    <s v="Timothy"/>
    <s v="Allen"/>
    <n v="65"/>
    <x v="2"/>
    <s v="Address_4755"/>
    <x v="31"/>
    <n v="19458799608"/>
    <s v="timothy.allen@kag.com"/>
    <x v="1"/>
    <n v="4760.1899999999996"/>
    <s v="5/2/2017"/>
    <s v="8/25/2023"/>
    <n v="4755"/>
    <n v="45002"/>
    <x v="1"/>
    <n v="2785.75"/>
    <n v="1974.44"/>
    <x v="95"/>
    <n v="4755"/>
    <n v="36425.589999999997"/>
    <x v="2"/>
    <n v="5.82"/>
    <n v="36"/>
    <s v="6/16/2021"/>
    <x v="1"/>
    <n v="4755"/>
    <x v="1"/>
    <n v="8464.8799999999992"/>
    <n v="2035.2"/>
    <n v="101.76"/>
    <s v="6/24/2023"/>
    <s v="5/14/2023"/>
    <n v="2723"/>
    <n v="4755"/>
    <s v="8/8/2023"/>
    <s v="Complaint"/>
    <s v="Pending"/>
    <s v="2/27/2023"/>
    <n v="1"/>
    <x v="11"/>
    <x v="3"/>
  </r>
  <r>
    <n v="4756"/>
    <s v="Donna"/>
    <s v="Martinez"/>
    <n v="55"/>
    <x v="2"/>
    <s v="Address_4756"/>
    <x v="13"/>
    <n v="19458799609"/>
    <s v="donna.martinez@kag.com"/>
    <x v="0"/>
    <n v="4903.8"/>
    <s v="10/7/2020"/>
    <s v="6/7/2023"/>
    <n v="4756"/>
    <n v="45173"/>
    <x v="0"/>
    <n v="2882.63"/>
    <n v="7786.43"/>
    <x v="5"/>
    <n v="4756"/>
    <n v="48522.47"/>
    <x v="2"/>
    <n v="3.48"/>
    <n v="24"/>
    <s v="4/18/2021"/>
    <x v="0"/>
    <n v="4756"/>
    <x v="2"/>
    <n v="7656.65"/>
    <n v="2777.46"/>
    <n v="138.87"/>
    <s v="11/10/2023"/>
    <s v="12/15/2023"/>
    <n v="4941"/>
    <n v="4756"/>
    <s v="8/28/2023"/>
    <s v="Praise"/>
    <s v="Resolved"/>
    <s v="3/9/2023"/>
    <n v="1"/>
    <x v="6"/>
    <x v="1"/>
  </r>
  <r>
    <n v="4757"/>
    <s v="Sarah"/>
    <s v="King"/>
    <n v="23"/>
    <x v="2"/>
    <s v="Address_4757"/>
    <x v="10"/>
    <n v="19458799610"/>
    <s v="sarah.king@kag.com"/>
    <x v="1"/>
    <n v="3332.54"/>
    <s v="1/31/2019"/>
    <s v="8/16/2023"/>
    <n v="4757"/>
    <n v="45097"/>
    <x v="1"/>
    <n v="867.98"/>
    <n v="2464.56"/>
    <x v="36"/>
    <n v="4757"/>
    <n v="37446.879999999997"/>
    <x v="0"/>
    <n v="5.57"/>
    <n v="24"/>
    <s v="6/16/2021"/>
    <x v="2"/>
    <n v="4757"/>
    <x v="0"/>
    <n v="2470.5500000000002"/>
    <n v="2687.53"/>
    <n v="134.38"/>
    <s v="8/5/2023"/>
    <s v="8/14/2023"/>
    <n v="1097"/>
    <n v="4757"/>
    <s v="10/14/2023"/>
    <s v="Suggestion"/>
    <s v="Pending"/>
    <s v="9/3/2023"/>
    <n v="1"/>
    <x v="7"/>
    <x v="2"/>
  </r>
  <r>
    <n v="4758"/>
    <s v="Anthony"/>
    <s v="Baker"/>
    <n v="67"/>
    <x v="1"/>
    <s v="Address_4758"/>
    <x v="28"/>
    <n v="19458799611"/>
    <s v="anthony.baker@kag.com"/>
    <x v="0"/>
    <n v="2198.83"/>
    <s v="6/14/2002"/>
    <s v="3/3/2023"/>
    <n v="4758"/>
    <n v="45230"/>
    <x v="0"/>
    <n v="3402.9"/>
    <n v="-1204.07"/>
    <x v="87"/>
    <n v="4758"/>
    <n v="42808.160000000003"/>
    <x v="2"/>
    <n v="2.5099999999999998"/>
    <n v="36"/>
    <s v="9/14/2021"/>
    <x v="2"/>
    <n v="4758"/>
    <x v="2"/>
    <n v="6559.74"/>
    <n v="26.57"/>
    <n v="1.33"/>
    <s v="11/24/2023"/>
    <s v="10/31/2023"/>
    <n v="6555"/>
    <n v="4758"/>
    <s v="11/7/2023"/>
    <s v="Praise"/>
    <s v="Resolved"/>
    <s v="9/17/2023"/>
    <n v="1"/>
    <x v="8"/>
    <x v="3"/>
  </r>
  <r>
    <n v="4759"/>
    <s v="Kenneth"/>
    <s v="Davis"/>
    <n v="51"/>
    <x v="1"/>
    <s v="Address_4759"/>
    <x v="26"/>
    <n v="19458799612"/>
    <s v="kenneth.davis@kag.com"/>
    <x v="1"/>
    <n v="3700.32"/>
    <s v="5/26/2020"/>
    <s v="5/15/2023"/>
    <n v="4759"/>
    <n v="45146"/>
    <x v="0"/>
    <n v="1477.76"/>
    <n v="5178.08"/>
    <x v="52"/>
    <n v="4759"/>
    <n v="39550.54"/>
    <x v="0"/>
    <n v="7.82"/>
    <n v="36"/>
    <s v="6/21/2020"/>
    <x v="2"/>
    <n v="4759"/>
    <x v="1"/>
    <n v="8069.89"/>
    <n v="3503.05"/>
    <n v="175.15"/>
    <s v="4/5/2023"/>
    <s v="11/8/2023"/>
    <n v="8114"/>
    <n v="4759"/>
    <s v="7/23/2023"/>
    <s v="Suggestion"/>
    <s v="Pending"/>
    <s v="3/20/2023"/>
    <n v="1"/>
    <x v="5"/>
    <x v="1"/>
  </r>
  <r>
    <n v="4760"/>
    <s v="Sarah"/>
    <s v="Torres"/>
    <n v="25"/>
    <x v="1"/>
    <s v="Address_4760"/>
    <x v="2"/>
    <n v="19458799613"/>
    <s v="sarah.torres@kag.com"/>
    <x v="0"/>
    <n v="9142.66"/>
    <s v="11/26/2000"/>
    <s v="6/9/2023"/>
    <n v="4760"/>
    <n v="45220"/>
    <x v="1"/>
    <n v="1785.26"/>
    <n v="10927.92"/>
    <x v="12"/>
    <n v="4760"/>
    <n v="15506.56"/>
    <x v="1"/>
    <n v="6.79"/>
    <n v="12"/>
    <s v="8/31/2021"/>
    <x v="1"/>
    <n v="4760"/>
    <x v="1"/>
    <n v="7421.63"/>
    <n v="2937.2"/>
    <n v="146.86000000000001"/>
    <s v="7/11/2023"/>
    <s v="7/29/2023"/>
    <n v="7572"/>
    <n v="4760"/>
    <s v="9/24/2023"/>
    <s v="Praise"/>
    <s v="Resolved"/>
    <s v="8/11/2023"/>
    <n v="1"/>
    <x v="8"/>
    <x v="2"/>
  </r>
  <r>
    <n v="4761"/>
    <s v="Amanda"/>
    <s v="Allen"/>
    <n v="63"/>
    <x v="2"/>
    <s v="Address_4761"/>
    <x v="32"/>
    <n v="19458799614"/>
    <s v="amanda.allen@kag.com"/>
    <x v="1"/>
    <n v="1032.8900000000001"/>
    <s v="9/21/2009"/>
    <s v="4/17/2023"/>
    <n v="4761"/>
    <n v="45272"/>
    <x v="2"/>
    <n v="4533.82"/>
    <n v="5566.71"/>
    <x v="62"/>
    <n v="4761"/>
    <n v="36830.28"/>
    <x v="0"/>
    <n v="1.39"/>
    <n v="12"/>
    <s v="8/3/2022"/>
    <x v="1"/>
    <n v="4761"/>
    <x v="0"/>
    <n v="4002.4"/>
    <n v="3025.26"/>
    <n v="151.26"/>
    <s v="4/2/2023"/>
    <s v="6/10/2023"/>
    <n v="8331"/>
    <n v="4761"/>
    <s v="10/23/2023"/>
    <s v="Suggestion"/>
    <s v="Pending"/>
    <s v="10/30/2023"/>
    <n v="1"/>
    <x v="0"/>
    <x v="3"/>
  </r>
  <r>
    <n v="4762"/>
    <s v="Christopher"/>
    <s v="Campbell"/>
    <n v="19"/>
    <x v="1"/>
    <s v="Address_4762"/>
    <x v="27"/>
    <n v="19458799615"/>
    <s v="christopher.campbell@kag.com"/>
    <x v="0"/>
    <n v="701.21"/>
    <s v="7/11/2002"/>
    <s v="11/26/2023"/>
    <n v="4762"/>
    <n v="45206"/>
    <x v="0"/>
    <n v="905.7"/>
    <n v="-204.49"/>
    <x v="76"/>
    <n v="4762"/>
    <n v="37778.769999999997"/>
    <x v="0"/>
    <n v="9.5299999999999994"/>
    <n v="12"/>
    <s v="2/2/2020"/>
    <x v="0"/>
    <n v="4762"/>
    <x v="1"/>
    <n v="9549.59"/>
    <n v="1363.24"/>
    <n v="68.16"/>
    <s v="1/4/2023"/>
    <s v="5/17/2023"/>
    <n v="3865"/>
    <n v="4762"/>
    <s v="12/7/2023"/>
    <s v="Praise"/>
    <s v="Resolved"/>
    <s v="3/29/2023"/>
    <n v="1"/>
    <x v="8"/>
    <x v="2"/>
  </r>
  <r>
    <n v="4763"/>
    <s v="Sarah"/>
    <s v="Garcia"/>
    <n v="43"/>
    <x v="1"/>
    <s v="Address_4763"/>
    <x v="33"/>
    <n v="19458799616"/>
    <s v="sarah.garcia@kag.com"/>
    <x v="0"/>
    <n v="1233.07"/>
    <s v="2/27/2004"/>
    <s v="8/31/2023"/>
    <n v="4763"/>
    <n v="45180"/>
    <x v="0"/>
    <n v="4434.3599999999997"/>
    <n v="-3201.29"/>
    <x v="7"/>
    <n v="4763"/>
    <n v="13669.63"/>
    <x v="1"/>
    <n v="9.0399999999999991"/>
    <n v="24"/>
    <s v="8/5/2021"/>
    <x v="1"/>
    <n v="4763"/>
    <x v="1"/>
    <n v="2793.99"/>
    <n v="4768.4399999999996"/>
    <n v="238.42"/>
    <s v="7/9/2023"/>
    <s v="4/12/2023"/>
    <n v="9212"/>
    <n v="4763"/>
    <s v="9/22/2023"/>
    <s v="Suggestion"/>
    <s v="Pending"/>
    <s v="5/30/2023"/>
    <n v="1"/>
    <x v="6"/>
    <x v="0"/>
  </r>
  <r>
    <n v="4764"/>
    <s v="Andrew"/>
    <s v="Baker"/>
    <n v="34"/>
    <x v="1"/>
    <s v="Address_4764"/>
    <x v="20"/>
    <n v="19458799617"/>
    <s v="andrew.baker@kag.com"/>
    <x v="1"/>
    <n v="7792.08"/>
    <s v="11/11/2014"/>
    <s v="8/31/2023"/>
    <n v="4764"/>
    <n v="45059"/>
    <x v="1"/>
    <n v="2507.09"/>
    <n v="5284.99"/>
    <x v="52"/>
    <n v="4764"/>
    <n v="46112.03"/>
    <x v="2"/>
    <n v="3.68"/>
    <n v="60"/>
    <s v="7/23/2021"/>
    <x v="0"/>
    <n v="4764"/>
    <x v="2"/>
    <n v="4942.7299999999996"/>
    <n v="1868.89"/>
    <n v="93.44"/>
    <s v="7/9/2023"/>
    <s v="5/30/2023"/>
    <n v="4873"/>
    <n v="4764"/>
    <s v="12/10/2023"/>
    <s v="Praise"/>
    <s v="Pending"/>
    <s v="1/30/2023"/>
    <n v="1"/>
    <x v="10"/>
    <x v="4"/>
  </r>
  <r>
    <n v="4765"/>
    <s v="Timothy"/>
    <s v="Flores"/>
    <n v="41"/>
    <x v="1"/>
    <s v="Address_4765"/>
    <x v="28"/>
    <n v="19458799618"/>
    <s v="timothy.flores@kag.com"/>
    <x v="1"/>
    <n v="579.32000000000005"/>
    <s v="6/12/2009"/>
    <s v="4/11/2023"/>
    <n v="4765"/>
    <n v="45162"/>
    <x v="2"/>
    <n v="900.77"/>
    <n v="-321.45"/>
    <x v="16"/>
    <n v="4765"/>
    <n v="49899.41"/>
    <x v="0"/>
    <n v="3.63"/>
    <n v="60"/>
    <s v="12/31/2022"/>
    <x v="2"/>
    <n v="4765"/>
    <x v="0"/>
    <n v="4690.42"/>
    <n v="1220.53"/>
    <n v="61.03"/>
    <s v="6/19/2023"/>
    <s v="6/26/2023"/>
    <n v="7855"/>
    <n v="4765"/>
    <s v="5/7/2023"/>
    <s v="Suggestion"/>
    <s v="Pending"/>
    <s v="12/21/2023"/>
    <n v="1"/>
    <x v="5"/>
    <x v="0"/>
  </r>
  <r>
    <n v="4766"/>
    <s v="Mary"/>
    <s v="Hall"/>
    <n v="48"/>
    <x v="0"/>
    <s v="Address_4766"/>
    <x v="19"/>
    <n v="19458799619"/>
    <s v="mary.hall@kag.com"/>
    <x v="1"/>
    <n v="3398.34"/>
    <s v="12/31/2013"/>
    <s v="8/13/2023"/>
    <n v="4766"/>
    <n v="45091"/>
    <x v="0"/>
    <n v="4059.88"/>
    <n v="-661.54"/>
    <x v="63"/>
    <n v="4766"/>
    <n v="28503.57"/>
    <x v="2"/>
    <n v="5.49"/>
    <n v="24"/>
    <s v="3/15/2022"/>
    <x v="0"/>
    <n v="4766"/>
    <x v="2"/>
    <n v="9067.66"/>
    <n v="160.26"/>
    <n v="8.01"/>
    <s v="11/20/2023"/>
    <s v="7/24/2023"/>
    <n v="4250"/>
    <n v="4766"/>
    <s v="8/28/2023"/>
    <s v="Praise"/>
    <s v="Resolved"/>
    <s v="8/6/2023"/>
    <n v="1"/>
    <x v="7"/>
    <x v="1"/>
  </r>
  <r>
    <n v="4767"/>
    <s v="Ashley"/>
    <s v="Jackson"/>
    <n v="33"/>
    <x v="2"/>
    <s v="Address_4767"/>
    <x v="7"/>
    <n v="19458799620"/>
    <s v="ashley.jackson@kag.com"/>
    <x v="0"/>
    <n v="4306.1000000000004"/>
    <s v="2/20/2009"/>
    <s v="10/9/2023"/>
    <n v="4767"/>
    <n v="45197"/>
    <x v="1"/>
    <n v="3265.96"/>
    <n v="1040.1400000000001"/>
    <x v="5"/>
    <n v="4767"/>
    <n v="16513.16"/>
    <x v="2"/>
    <n v="6.57"/>
    <n v="48"/>
    <s v="6/30/2020"/>
    <x v="2"/>
    <n v="4767"/>
    <x v="2"/>
    <n v="2878.05"/>
    <n v="2976.68"/>
    <n v="148.83000000000001"/>
    <s v="11/16/2023"/>
    <s v="7/27/2023"/>
    <n v="6516"/>
    <n v="4767"/>
    <s v="5/26/2023"/>
    <s v="Complaint"/>
    <s v="Pending"/>
    <s v="7/26/2023"/>
    <n v="1"/>
    <x v="6"/>
    <x v="4"/>
  </r>
  <r>
    <n v="4768"/>
    <s v="Kimberly"/>
    <s v="Young"/>
    <n v="67"/>
    <x v="1"/>
    <s v="Address_4768"/>
    <x v="18"/>
    <n v="19458799621"/>
    <s v="kimberly.young@kag.com"/>
    <x v="1"/>
    <n v="5120.3999999999996"/>
    <s v="6/10/2022"/>
    <s v="2/12/2023"/>
    <n v="4768"/>
    <n v="45120"/>
    <x v="0"/>
    <n v="1740.63"/>
    <n v="3379.77"/>
    <x v="14"/>
    <n v="4768"/>
    <n v="18522.919999999998"/>
    <x v="0"/>
    <n v="3.62"/>
    <n v="12"/>
    <s v="10/17/2020"/>
    <x v="2"/>
    <n v="4768"/>
    <x v="0"/>
    <n v="7939.84"/>
    <n v="4171.09"/>
    <n v="208.55"/>
    <s v="8/26/2023"/>
    <s v="8/16/2023"/>
    <n v="7086"/>
    <n v="4768"/>
    <s v="3/29/2023"/>
    <s v="Praise"/>
    <s v="Resolved"/>
    <s v="6/5/2023"/>
    <n v="-1"/>
    <x v="2"/>
    <x v="3"/>
  </r>
  <r>
    <n v="4769"/>
    <s v="Lisa"/>
    <s v="Clark"/>
    <n v="38"/>
    <x v="0"/>
    <s v="Address_4769"/>
    <x v="29"/>
    <n v="19458799622"/>
    <s v="lisa.clark@kag.com"/>
    <x v="1"/>
    <n v="131.66999999999999"/>
    <s v="3/3/2022"/>
    <s v="12/31/2023"/>
    <n v="4769"/>
    <n v="45202"/>
    <x v="1"/>
    <n v="1510.62"/>
    <n v="-1378.95"/>
    <x v="84"/>
    <n v="4769"/>
    <n v="29539.74"/>
    <x v="0"/>
    <n v="8.16"/>
    <n v="24"/>
    <s v="6/2/2021"/>
    <x v="1"/>
    <n v="4769"/>
    <x v="1"/>
    <n v="5789.76"/>
    <n v="958.16"/>
    <n v="47.91"/>
    <s v="8/16/2023"/>
    <s v="3/2/2023"/>
    <n v="6407"/>
    <n v="4769"/>
    <s v="10/18/2023"/>
    <s v="Suggestion"/>
    <s v="Resolved"/>
    <s v="9/3/2023"/>
    <n v="1"/>
    <x v="8"/>
    <x v="0"/>
  </r>
  <r>
    <n v="4770"/>
    <s v="Michael"/>
    <s v="Smith"/>
    <n v="55"/>
    <x v="0"/>
    <s v="Address_4770"/>
    <x v="32"/>
    <n v="19458799623"/>
    <s v="michael.smith@kag.com"/>
    <x v="1"/>
    <n v="4918.9799999999996"/>
    <s v="9/9/2017"/>
    <s v="11/14/2023"/>
    <n v="4770"/>
    <n v="45084"/>
    <x v="1"/>
    <n v="2110.5100000000002"/>
    <n v="2808.47"/>
    <x v="5"/>
    <n v="4770"/>
    <n v="1381.21"/>
    <x v="0"/>
    <n v="1.71"/>
    <n v="48"/>
    <s v="9/16/2020"/>
    <x v="1"/>
    <n v="4770"/>
    <x v="0"/>
    <n v="6471.18"/>
    <n v="3406.97"/>
    <n v="170.35"/>
    <s v="6/18/2023"/>
    <s v="1/31/2023"/>
    <n v="2165"/>
    <n v="4770"/>
    <s v="6/9/2023"/>
    <s v="Complaint"/>
    <s v="Pending"/>
    <s v="8/9/2023"/>
    <n v="-1"/>
    <x v="7"/>
    <x v="1"/>
  </r>
  <r>
    <n v="4771"/>
    <s v="Jennifer"/>
    <s v="Nelson"/>
    <n v="43"/>
    <x v="2"/>
    <s v="Address_4771"/>
    <x v="2"/>
    <n v="19458799624"/>
    <s v="jennifer.nelson@kag.com"/>
    <x v="1"/>
    <n v="2029.75"/>
    <s v="7/22/2022"/>
    <s v="1/23/2023"/>
    <n v="4771"/>
    <n v="44970"/>
    <x v="2"/>
    <n v="689.71"/>
    <n v="2719.46"/>
    <x v="65"/>
    <n v="4771"/>
    <n v="16108.49"/>
    <x v="0"/>
    <n v="4.58"/>
    <n v="12"/>
    <s v="3/12/2022"/>
    <x v="2"/>
    <n v="4771"/>
    <x v="1"/>
    <n v="1167.67"/>
    <n v="21.35"/>
    <n v="1.07"/>
    <s v="6/6/2023"/>
    <s v="4/23/2023"/>
    <n v="3540"/>
    <n v="4771"/>
    <s v="12/27/2023"/>
    <s v="Suggestion"/>
    <s v="Pending"/>
    <s v="3/19/2023"/>
    <n v="1"/>
    <x v="9"/>
    <x v="0"/>
  </r>
  <r>
    <n v="4772"/>
    <s v="Joseph"/>
    <s v="Allen"/>
    <n v="34"/>
    <x v="2"/>
    <s v="Address_4772"/>
    <x v="20"/>
    <n v="19458799625"/>
    <s v="joseph.allen@kag.com"/>
    <x v="0"/>
    <n v="1068.98"/>
    <s v="8/9/2014"/>
    <s v="3/5/2023"/>
    <n v="4772"/>
    <n v="45113"/>
    <x v="1"/>
    <n v="4048.15"/>
    <n v="-2979.17"/>
    <x v="43"/>
    <n v="4772"/>
    <n v="3401.2"/>
    <x v="1"/>
    <n v="6"/>
    <n v="36"/>
    <s v="12/26/2021"/>
    <x v="2"/>
    <n v="4772"/>
    <x v="1"/>
    <n v="7077.56"/>
    <n v="2974.46"/>
    <n v="148.72"/>
    <s v="12/24/2023"/>
    <s v="1/7/2023"/>
    <n v="7991"/>
    <n v="4772"/>
    <s v="5/26/2023"/>
    <s v="Praise"/>
    <s v="Pending"/>
    <s v="5/12/2023"/>
    <n v="1"/>
    <x v="2"/>
    <x v="4"/>
  </r>
  <r>
    <n v="4773"/>
    <s v="Anthony"/>
    <s v="Flores"/>
    <n v="67"/>
    <x v="1"/>
    <s v="Address_4773"/>
    <x v="18"/>
    <n v="19458799626"/>
    <s v="anthony.flores@kag.com"/>
    <x v="1"/>
    <n v="5379.63"/>
    <s v="8/5/2022"/>
    <s v="11/24/2023"/>
    <n v="4773"/>
    <n v="45058"/>
    <x v="2"/>
    <n v="1400.5"/>
    <n v="3979.13"/>
    <x v="54"/>
    <n v="4773"/>
    <n v="31584.81"/>
    <x v="0"/>
    <n v="8.1999999999999993"/>
    <n v="24"/>
    <s v="9/5/2020"/>
    <x v="0"/>
    <n v="4773"/>
    <x v="2"/>
    <n v="3023.61"/>
    <n v="353.44"/>
    <n v="17.670000000000002"/>
    <s v="2/27/2023"/>
    <s v="10/5/2023"/>
    <n v="8768"/>
    <n v="4773"/>
    <s v="1/22/2023"/>
    <s v="Praise"/>
    <s v="Pending"/>
    <s v="8/17/2023"/>
    <n v="1"/>
    <x v="10"/>
    <x v="3"/>
  </r>
  <r>
    <n v="4774"/>
    <s v="Elizabeth"/>
    <s v="Young"/>
    <n v="63"/>
    <x v="2"/>
    <s v="Address_4774"/>
    <x v="6"/>
    <n v="19458799627"/>
    <s v="elizabeth.young@kag.com"/>
    <x v="1"/>
    <n v="7467.08"/>
    <s v="7/21/2019"/>
    <s v="7/2/2023"/>
    <n v="4774"/>
    <n v="45085"/>
    <x v="1"/>
    <n v="4136.07"/>
    <n v="11603.15"/>
    <x v="73"/>
    <n v="4774"/>
    <n v="30598.63"/>
    <x v="1"/>
    <n v="8.85"/>
    <n v="48"/>
    <s v="7/21/2020"/>
    <x v="0"/>
    <n v="4774"/>
    <x v="2"/>
    <n v="5084.13"/>
    <n v="4484.34"/>
    <n v="224.22"/>
    <s v="12/19/2023"/>
    <s v="8/10/2023"/>
    <n v="129"/>
    <n v="4774"/>
    <s v="10/13/2023"/>
    <s v="Complaint"/>
    <s v="Resolved"/>
    <s v="12/25/2023"/>
    <n v="1"/>
    <x v="7"/>
    <x v="3"/>
  </r>
  <r>
    <n v="4775"/>
    <s v="David"/>
    <s v="Jones"/>
    <n v="59"/>
    <x v="2"/>
    <s v="Address_4775"/>
    <x v="3"/>
    <n v="19458799628"/>
    <s v="david.jones@kag.com"/>
    <x v="0"/>
    <n v="9354.02"/>
    <s v="7/19/2009"/>
    <s v="5/24/2023"/>
    <n v="4775"/>
    <n v="45173"/>
    <x v="1"/>
    <n v="3659.2"/>
    <n v="13013.22"/>
    <x v="56"/>
    <n v="4775"/>
    <n v="29961.35"/>
    <x v="0"/>
    <n v="3.2"/>
    <n v="60"/>
    <s v="10/29/2022"/>
    <x v="1"/>
    <n v="4775"/>
    <x v="2"/>
    <n v="5281.59"/>
    <n v="1428.61"/>
    <n v="71.430000000000007"/>
    <s v="11/18/2023"/>
    <s v="4/29/2023"/>
    <n v="5720"/>
    <n v="4775"/>
    <s v="2/2/2023"/>
    <s v="Suggestion"/>
    <s v="Resolved"/>
    <s v="3/30/2023"/>
    <n v="1"/>
    <x v="6"/>
    <x v="1"/>
  </r>
  <r>
    <n v="4776"/>
    <s v="Steven"/>
    <s v="Taylor"/>
    <n v="21"/>
    <x v="2"/>
    <s v="Address_4776"/>
    <x v="25"/>
    <n v="19458799629"/>
    <s v="steven.taylor@kag.com"/>
    <x v="1"/>
    <n v="9135.33"/>
    <s v="10/7/2015"/>
    <s v="4/30/2023"/>
    <n v="4776"/>
    <n v="45223"/>
    <x v="0"/>
    <n v="4709.76"/>
    <n v="4425.57"/>
    <x v="4"/>
    <n v="4776"/>
    <n v="8398.5400000000009"/>
    <x v="2"/>
    <n v="3.17"/>
    <n v="24"/>
    <s v="5/22/2020"/>
    <x v="2"/>
    <n v="4776"/>
    <x v="1"/>
    <n v="9658.2000000000007"/>
    <n v="2451.14"/>
    <n v="122.56"/>
    <s v="7/14/2023"/>
    <s v="9/4/2023"/>
    <n v="4726"/>
    <n v="4776"/>
    <s v="2/14/2023"/>
    <s v="Complaint"/>
    <s v="Resolved"/>
    <s v="7/27/2023"/>
    <n v="1"/>
    <x v="8"/>
    <x v="2"/>
  </r>
  <r>
    <n v="4777"/>
    <s v="Emily"/>
    <s v="Davis"/>
    <n v="67"/>
    <x v="2"/>
    <s v="Address_4777"/>
    <x v="13"/>
    <n v="19458799630"/>
    <s v="emily.davis@kag.com"/>
    <x v="1"/>
    <n v="4050.07"/>
    <s v="12/29/2004"/>
    <s v="9/22/2023"/>
    <n v="4777"/>
    <n v="45002"/>
    <x v="2"/>
    <n v="504.72"/>
    <n v="4554.79"/>
    <x v="62"/>
    <n v="4777"/>
    <n v="47283.4"/>
    <x v="0"/>
    <n v="4.3099999999999996"/>
    <n v="60"/>
    <s v="1/3/2021"/>
    <x v="1"/>
    <n v="4777"/>
    <x v="0"/>
    <n v="5189.2700000000004"/>
    <n v="1956.77"/>
    <n v="97.84"/>
    <s v="8/20/2023"/>
    <s v="1/21/2023"/>
    <n v="5159"/>
    <n v="4777"/>
    <s v="2/8/2023"/>
    <s v="Complaint"/>
    <s v="Pending"/>
    <s v="7/24/2023"/>
    <n v="1"/>
    <x v="11"/>
    <x v="3"/>
  </r>
  <r>
    <n v="4778"/>
    <s v="Deborah"/>
    <s v="Adams"/>
    <n v="60"/>
    <x v="1"/>
    <s v="Address_4778"/>
    <x v="28"/>
    <n v="19458799631"/>
    <s v="deborah.adams@kag.com"/>
    <x v="1"/>
    <n v="7070.17"/>
    <s v="1/25/2002"/>
    <s v="9/17/2023"/>
    <n v="4778"/>
    <n v="44934"/>
    <x v="0"/>
    <n v="1752.42"/>
    <n v="5317.75"/>
    <x v="73"/>
    <n v="4778"/>
    <n v="27177.21"/>
    <x v="2"/>
    <n v="4.8499999999999996"/>
    <n v="48"/>
    <s v="10/26/2020"/>
    <x v="0"/>
    <n v="4778"/>
    <x v="0"/>
    <n v="4757.91"/>
    <n v="2893.02"/>
    <n v="144.65"/>
    <s v="3/24/2023"/>
    <s v="6/24/2023"/>
    <n v="2827"/>
    <n v="4778"/>
    <s v="12/9/2023"/>
    <s v="Praise"/>
    <s v="Resolved"/>
    <s v="3/30/2023"/>
    <n v="1"/>
    <x v="3"/>
    <x v="1"/>
  </r>
  <r>
    <n v="4779"/>
    <s v="Jennifer"/>
    <s v="King"/>
    <n v="65"/>
    <x v="0"/>
    <s v="Address_4779"/>
    <x v="36"/>
    <n v="19458799632"/>
    <s v="jennifer.king@kag.com"/>
    <x v="1"/>
    <n v="6986.64"/>
    <s v="6/20/2019"/>
    <s v="2/8/2023"/>
    <n v="4779"/>
    <n v="45004"/>
    <x v="2"/>
    <n v="3123.18"/>
    <n v="3863.46"/>
    <x v="62"/>
    <n v="4779"/>
    <n v="28237.24"/>
    <x v="1"/>
    <n v="8.64"/>
    <n v="24"/>
    <s v="10/5/2020"/>
    <x v="1"/>
    <n v="4779"/>
    <x v="1"/>
    <n v="7843.04"/>
    <n v="1567.99"/>
    <n v="78.400000000000006"/>
    <s v="4/17/2023"/>
    <s v="6/9/2023"/>
    <n v="7716"/>
    <n v="4779"/>
    <s v="11/18/2023"/>
    <s v="Suggestion"/>
    <s v="Pending"/>
    <s v="2/28/2023"/>
    <n v="1"/>
    <x v="11"/>
    <x v="3"/>
  </r>
  <r>
    <n v="4780"/>
    <s v="Kenneth"/>
    <s v="Rodriguez"/>
    <n v="21"/>
    <x v="2"/>
    <s v="Address_4780"/>
    <x v="37"/>
    <n v="19458799633"/>
    <s v="kenneth.rodriguez@kag.com"/>
    <x v="1"/>
    <n v="4179.8500000000004"/>
    <s v="2/2/2006"/>
    <s v="10/27/2023"/>
    <n v="4780"/>
    <n v="45033"/>
    <x v="2"/>
    <n v="4294.3"/>
    <n v="8474.15"/>
    <x v="65"/>
    <n v="4780"/>
    <n v="27668.7"/>
    <x v="2"/>
    <n v="1.07"/>
    <n v="24"/>
    <s v="4/16/2021"/>
    <x v="2"/>
    <n v="4780"/>
    <x v="2"/>
    <n v="4782.7299999999996"/>
    <n v="4626.0200000000004"/>
    <n v="231.3"/>
    <s v="9/11/2023"/>
    <s v="10/30/2023"/>
    <n v="3791"/>
    <n v="4780"/>
    <s v="9/22/2023"/>
    <s v="Praise"/>
    <s v="Resolved"/>
    <s v="5/2/2023"/>
    <n v="1"/>
    <x v="1"/>
    <x v="2"/>
  </r>
  <r>
    <n v="4781"/>
    <s v="Margaret"/>
    <s v="Thompson"/>
    <n v="36"/>
    <x v="0"/>
    <s v="Address_4781"/>
    <x v="31"/>
    <n v="19458799634"/>
    <s v="margaret.thompson@kag.com"/>
    <x v="1"/>
    <n v="1072.28"/>
    <s v="7/29/2017"/>
    <s v="10/24/2023"/>
    <n v="4781"/>
    <n v="44966"/>
    <x v="0"/>
    <n v="786.59"/>
    <n v="285.69"/>
    <x v="42"/>
    <n v="4781"/>
    <n v="26696.240000000002"/>
    <x v="1"/>
    <n v="7.16"/>
    <n v="24"/>
    <s v="7/22/2021"/>
    <x v="2"/>
    <n v="4781"/>
    <x v="1"/>
    <n v="8880.17"/>
    <n v="1625.89"/>
    <n v="81.290000000000006"/>
    <s v="3/18/2023"/>
    <s v="11/18/2023"/>
    <n v="139"/>
    <n v="4781"/>
    <s v="12/8/2023"/>
    <s v="Praise"/>
    <s v="Resolved"/>
    <s v="4/6/2023"/>
    <n v="1"/>
    <x v="9"/>
    <x v="0"/>
  </r>
  <r>
    <n v="4782"/>
    <s v="Mary"/>
    <s v="Wright"/>
    <n v="55"/>
    <x v="0"/>
    <s v="Address_4782"/>
    <x v="17"/>
    <n v="19458799635"/>
    <s v="mary.wright@kag.com"/>
    <x v="1"/>
    <n v="3881.89"/>
    <s v="6/17/2001"/>
    <s v="9/26/2023"/>
    <n v="4782"/>
    <n v="45031"/>
    <x v="2"/>
    <n v="4308.38"/>
    <n v="-426.49"/>
    <x v="57"/>
    <n v="4782"/>
    <n v="46982.97"/>
    <x v="0"/>
    <n v="2.98"/>
    <n v="24"/>
    <s v="3/4/2021"/>
    <x v="2"/>
    <n v="4782"/>
    <x v="0"/>
    <n v="5763.37"/>
    <n v="2616.98"/>
    <n v="130.85"/>
    <s v="2/17/2023"/>
    <s v="12/15/2023"/>
    <n v="1094"/>
    <n v="4782"/>
    <s v="3/2/2023"/>
    <s v="Suggestion"/>
    <s v="Pending"/>
    <s v="3/28/2023"/>
    <n v="1"/>
    <x v="1"/>
    <x v="1"/>
  </r>
  <r>
    <n v="4783"/>
    <s v="Mark"/>
    <s v="Roberts"/>
    <n v="42"/>
    <x v="0"/>
    <s v="Address_4783"/>
    <x v="34"/>
    <n v="19458799636"/>
    <s v="mark.roberts@kag.com"/>
    <x v="0"/>
    <n v="9924.34"/>
    <s v="6/14/2005"/>
    <s v="3/17/2023"/>
    <n v="4783"/>
    <n v="45079"/>
    <x v="2"/>
    <n v="344.21"/>
    <n v="10268.549999999999"/>
    <x v="19"/>
    <n v="4783"/>
    <n v="30499.19"/>
    <x v="0"/>
    <n v="8.94"/>
    <n v="36"/>
    <s v="10/12/2022"/>
    <x v="2"/>
    <n v="4783"/>
    <x v="2"/>
    <n v="8844"/>
    <n v="2005.83"/>
    <n v="100.29"/>
    <s v="5/22/2023"/>
    <s v="11/17/2023"/>
    <n v="9061"/>
    <n v="4783"/>
    <s v="1/1/2023"/>
    <s v="Praise"/>
    <s v="Resolved"/>
    <s v="6/25/2023"/>
    <n v="1"/>
    <x v="7"/>
    <x v="0"/>
  </r>
  <r>
    <n v="4784"/>
    <s v="Patricia"/>
    <s v="Miller"/>
    <n v="25"/>
    <x v="2"/>
    <s v="Address_4784"/>
    <x v="14"/>
    <n v="19458799637"/>
    <s v="patricia.miller@kag.com"/>
    <x v="0"/>
    <n v="5594.84"/>
    <s v="5/13/2002"/>
    <s v="10/7/2023"/>
    <n v="4784"/>
    <n v="45244"/>
    <x v="0"/>
    <n v="2377.04"/>
    <n v="7971.88"/>
    <x v="7"/>
    <n v="4784"/>
    <n v="24771.14"/>
    <x v="2"/>
    <n v="3.86"/>
    <n v="24"/>
    <s v="12/11/2021"/>
    <x v="2"/>
    <n v="4784"/>
    <x v="0"/>
    <n v="6993.58"/>
    <n v="1153.3800000000001"/>
    <n v="57.67"/>
    <s v="6/11/2023"/>
    <s v="4/16/2023"/>
    <n v="2521"/>
    <n v="4784"/>
    <s v="2/22/2023"/>
    <s v="Suggestion"/>
    <s v="Resolved"/>
    <s v="6/14/2023"/>
    <n v="1"/>
    <x v="4"/>
    <x v="2"/>
  </r>
  <r>
    <n v="4785"/>
    <s v="James"/>
    <s v="Anderson"/>
    <n v="35"/>
    <x v="2"/>
    <s v="Address_4785"/>
    <x v="6"/>
    <n v="19458799638"/>
    <s v="james.anderson@kag.com"/>
    <x v="1"/>
    <n v="3479.77"/>
    <s v="5/4/2012"/>
    <s v="2/17/2023"/>
    <n v="4785"/>
    <n v="44984"/>
    <x v="2"/>
    <n v="431.38"/>
    <n v="3911.15"/>
    <x v="71"/>
    <n v="4785"/>
    <n v="38555.81"/>
    <x v="2"/>
    <n v="5.84"/>
    <n v="48"/>
    <s v="11/4/2022"/>
    <x v="0"/>
    <n v="4785"/>
    <x v="0"/>
    <n v="6859.3"/>
    <n v="4952.45"/>
    <n v="247.62"/>
    <s v="11/13/2023"/>
    <s v="7/8/2023"/>
    <n v="9488"/>
    <n v="4785"/>
    <s v="7/21/2023"/>
    <s v="Suggestion"/>
    <s v="Pending"/>
    <s v="11/13/2023"/>
    <n v="1"/>
    <x v="9"/>
    <x v="4"/>
  </r>
  <r>
    <n v="4786"/>
    <s v="Christopher"/>
    <s v="Martin"/>
    <n v="68"/>
    <x v="1"/>
    <s v="Address_4786"/>
    <x v="37"/>
    <n v="19458799639"/>
    <s v="christopher.martin@kag.com"/>
    <x v="1"/>
    <n v="7463.77"/>
    <s v="4/14/2008"/>
    <s v="7/24/2023"/>
    <n v="4786"/>
    <n v="45253"/>
    <x v="0"/>
    <n v="757.85"/>
    <n v="8221.6200000000008"/>
    <x v="40"/>
    <n v="4786"/>
    <n v="13321.66"/>
    <x v="2"/>
    <n v="3.96"/>
    <n v="48"/>
    <s v="11/17/2021"/>
    <x v="1"/>
    <n v="4786"/>
    <x v="2"/>
    <n v="6087.84"/>
    <n v="3371.6"/>
    <n v="168.58"/>
    <s v="7/16/2023"/>
    <s v="3/26/2023"/>
    <n v="2990"/>
    <n v="4786"/>
    <s v="12/18/2023"/>
    <s v="Complaint"/>
    <s v="Pending"/>
    <s v="2/28/2023"/>
    <n v="-1"/>
    <x v="4"/>
    <x v="3"/>
  </r>
  <r>
    <n v="4787"/>
    <s v="Sandra"/>
    <s v="Roberts"/>
    <n v="35"/>
    <x v="2"/>
    <s v="Address_4787"/>
    <x v="23"/>
    <n v="19458799640"/>
    <s v="sandra.roberts@kag.com"/>
    <x v="0"/>
    <n v="6894.63"/>
    <s v="4/27/2016"/>
    <s v="4/9/2023"/>
    <n v="4787"/>
    <n v="45013"/>
    <x v="1"/>
    <n v="3876.85"/>
    <n v="10771.48"/>
    <x v="59"/>
    <n v="4787"/>
    <n v="10408.49"/>
    <x v="2"/>
    <n v="4.83"/>
    <n v="36"/>
    <s v="9/25/2021"/>
    <x v="1"/>
    <n v="4787"/>
    <x v="2"/>
    <n v="5466.4"/>
    <n v="2560.89"/>
    <n v="128.04"/>
    <s v="6/22/2023"/>
    <s v="5/25/2023"/>
    <n v="9956"/>
    <n v="4787"/>
    <s v="6/23/2023"/>
    <s v="Praise"/>
    <s v="Pending"/>
    <s v="9/15/2023"/>
    <n v="1"/>
    <x v="11"/>
    <x v="4"/>
  </r>
  <r>
    <n v="4788"/>
    <s v="Matthew"/>
    <s v="Harris"/>
    <n v="65"/>
    <x v="2"/>
    <s v="Address_4788"/>
    <x v="9"/>
    <n v="19458799641"/>
    <s v="matthew.harris@kag.com"/>
    <x v="1"/>
    <n v="5830.12"/>
    <s v="4/23/2003"/>
    <s v="10/15/2023"/>
    <n v="4788"/>
    <n v="45100"/>
    <x v="0"/>
    <n v="102.97"/>
    <n v="5727.15"/>
    <x v="42"/>
    <n v="4788"/>
    <n v="22521.42"/>
    <x v="1"/>
    <n v="5.7"/>
    <n v="24"/>
    <s v="5/12/2020"/>
    <x v="1"/>
    <n v="4788"/>
    <x v="0"/>
    <n v="4271.8900000000003"/>
    <n v="3240.67"/>
    <n v="162.03"/>
    <s v="1/4/2023"/>
    <s v="5/31/2023"/>
    <n v="9388"/>
    <n v="4788"/>
    <s v="3/15/2023"/>
    <s v="Complaint"/>
    <s v="Resolved"/>
    <s v="5/19/2023"/>
    <n v="1"/>
    <x v="7"/>
    <x v="3"/>
  </r>
  <r>
    <n v="4789"/>
    <s v="Elizabeth"/>
    <s v="Williams"/>
    <n v="24"/>
    <x v="2"/>
    <s v="Address_4789"/>
    <x v="15"/>
    <n v="19458799642"/>
    <s v="elizabeth.williams@kag.com"/>
    <x v="0"/>
    <n v="6410.58"/>
    <s v="5/29/2004"/>
    <s v="10/4/2023"/>
    <n v="4789"/>
    <n v="45285"/>
    <x v="2"/>
    <n v="2781.27"/>
    <n v="3629.31"/>
    <x v="81"/>
    <n v="4789"/>
    <n v="1768.6"/>
    <x v="1"/>
    <n v="7.73"/>
    <n v="24"/>
    <s v="9/8/2021"/>
    <x v="0"/>
    <n v="4789"/>
    <x v="2"/>
    <n v="8208.3799999999992"/>
    <n v="2548.1999999999998"/>
    <n v="127.41"/>
    <s v="6/25/2023"/>
    <s v="2/19/2023"/>
    <n v="4966"/>
    <n v="4789"/>
    <s v="2/13/2023"/>
    <s v="Praise"/>
    <s v="Pending"/>
    <s v="5/17/2023"/>
    <n v="1"/>
    <x v="0"/>
    <x v="2"/>
  </r>
  <r>
    <n v="4790"/>
    <s v="Joseph"/>
    <s v="Rivera"/>
    <n v="34"/>
    <x v="0"/>
    <s v="Address_4790"/>
    <x v="24"/>
    <n v="19458799643"/>
    <s v="joseph.rivera@kag.com"/>
    <x v="0"/>
    <n v="5890.89"/>
    <s v="11/6/2011"/>
    <s v="6/8/2023"/>
    <n v="4790"/>
    <n v="45080"/>
    <x v="1"/>
    <n v="500.53"/>
    <n v="6391.42"/>
    <x v="10"/>
    <n v="4790"/>
    <n v="15382.33"/>
    <x v="2"/>
    <n v="2.09"/>
    <n v="12"/>
    <s v="4/12/2021"/>
    <x v="0"/>
    <n v="4790"/>
    <x v="2"/>
    <n v="6758.31"/>
    <n v="3781.01"/>
    <n v="189.05"/>
    <s v="8/22/2023"/>
    <s v="7/27/2023"/>
    <n v="1574"/>
    <n v="4790"/>
    <s v="8/27/2023"/>
    <s v="Suggestion"/>
    <s v="Pending"/>
    <s v="11/27/2023"/>
    <n v="1"/>
    <x v="7"/>
    <x v="4"/>
  </r>
  <r>
    <n v="4791"/>
    <s v="Lisa"/>
    <s v="White"/>
    <n v="20"/>
    <x v="1"/>
    <s v="Address_4791"/>
    <x v="29"/>
    <n v="19458799644"/>
    <s v="lisa.white@kag.com"/>
    <x v="1"/>
    <n v="9567.14"/>
    <s v="1/2/2003"/>
    <s v="11/16/2023"/>
    <n v="4791"/>
    <n v="45224"/>
    <x v="1"/>
    <n v="4058.19"/>
    <n v="5508.95"/>
    <x v="70"/>
    <n v="4791"/>
    <n v="21583.65"/>
    <x v="0"/>
    <n v="4.17"/>
    <n v="12"/>
    <s v="10/8/2021"/>
    <x v="1"/>
    <n v="4791"/>
    <x v="1"/>
    <n v="1860.04"/>
    <n v="1076.04"/>
    <n v="53.8"/>
    <s v="4/16/2023"/>
    <s v="11/16/2023"/>
    <n v="6226"/>
    <n v="4791"/>
    <s v="6/22/2023"/>
    <s v="Complaint"/>
    <s v="Pending"/>
    <s v="1/22/2023"/>
    <n v="1"/>
    <x v="8"/>
    <x v="2"/>
  </r>
  <r>
    <n v="4792"/>
    <s v="Deborah"/>
    <s v="King"/>
    <n v="39"/>
    <x v="0"/>
    <s v="Address_4792"/>
    <x v="36"/>
    <n v="19458799645"/>
    <s v="deborah.king@kag.com"/>
    <x v="0"/>
    <n v="5140.43"/>
    <s v="9/9/2000"/>
    <s v="6/12/2023"/>
    <n v="4792"/>
    <n v="44933"/>
    <x v="1"/>
    <n v="4042.75"/>
    <n v="1097.68"/>
    <x v="68"/>
    <n v="4792"/>
    <n v="29356.240000000002"/>
    <x v="2"/>
    <n v="6.76"/>
    <n v="60"/>
    <s v="11/25/2020"/>
    <x v="1"/>
    <n v="4792"/>
    <x v="1"/>
    <n v="7093.03"/>
    <n v="4939.4799999999996"/>
    <n v="246.97"/>
    <s v="7/19/2023"/>
    <s v="8/24/2023"/>
    <n v="5229"/>
    <n v="4792"/>
    <s v="7/27/2023"/>
    <s v="Complaint"/>
    <s v="Pending"/>
    <s v="6/18/2023"/>
    <n v="1"/>
    <x v="3"/>
    <x v="0"/>
  </r>
  <r>
    <n v="4793"/>
    <s v="Charles"/>
    <s v="Rivera"/>
    <n v="32"/>
    <x v="1"/>
    <s v="Address_4793"/>
    <x v="19"/>
    <n v="19458799646"/>
    <s v="charles.rivera@kag.com"/>
    <x v="0"/>
    <n v="5942.89"/>
    <s v="3/9/2001"/>
    <s v="5/24/2023"/>
    <n v="4793"/>
    <n v="44982"/>
    <x v="0"/>
    <n v="3516.92"/>
    <n v="2425.9699999999998"/>
    <x v="48"/>
    <n v="4793"/>
    <n v="27616.97"/>
    <x v="1"/>
    <n v="6.3"/>
    <n v="36"/>
    <s v="7/24/2022"/>
    <x v="0"/>
    <n v="4793"/>
    <x v="1"/>
    <n v="1436.48"/>
    <n v="1478.07"/>
    <n v="73.900000000000006"/>
    <s v="5/17/2023"/>
    <s v="2/17/2023"/>
    <n v="3862"/>
    <n v="4793"/>
    <s v="9/17/2023"/>
    <s v="Praise"/>
    <s v="Resolved"/>
    <s v="11/7/2023"/>
    <n v="1"/>
    <x v="9"/>
    <x v="4"/>
  </r>
  <r>
    <n v="4794"/>
    <s v="Lisa"/>
    <s v="Perez"/>
    <n v="48"/>
    <x v="2"/>
    <s v="Address_4794"/>
    <x v="8"/>
    <n v="19458799647"/>
    <s v="lisa.perez@kag.com"/>
    <x v="1"/>
    <n v="4769.38"/>
    <s v="5/10/2005"/>
    <s v="6/17/2023"/>
    <n v="4794"/>
    <n v="44994"/>
    <x v="0"/>
    <n v="3782.13"/>
    <n v="987.25"/>
    <x v="72"/>
    <n v="4794"/>
    <n v="19002.689999999999"/>
    <x v="1"/>
    <n v="8.0299999999999994"/>
    <n v="12"/>
    <s v="7/22/2021"/>
    <x v="1"/>
    <n v="4794"/>
    <x v="2"/>
    <n v="9783.99"/>
    <n v="1999.07"/>
    <n v="99.95"/>
    <s v="11/3/2023"/>
    <s v="1/13/2023"/>
    <n v="9893"/>
    <n v="4794"/>
    <s v="5/1/2023"/>
    <s v="Suggestion"/>
    <s v="Resolved"/>
    <s v="9/17/2023"/>
    <n v="-1"/>
    <x v="11"/>
    <x v="1"/>
  </r>
  <r>
    <n v="4795"/>
    <s v="Margaret"/>
    <s v="Hernandez"/>
    <n v="53"/>
    <x v="2"/>
    <s v="Address_4795"/>
    <x v="17"/>
    <n v="19458799648"/>
    <s v="margaret.hernandez@kag.com"/>
    <x v="1"/>
    <n v="6042.2"/>
    <s v="8/20/2007"/>
    <s v="3/31/2023"/>
    <n v="4795"/>
    <n v="45226"/>
    <x v="1"/>
    <n v="2957.98"/>
    <n v="3084.22"/>
    <x v="73"/>
    <n v="4795"/>
    <n v="17819.89"/>
    <x v="0"/>
    <n v="9"/>
    <n v="48"/>
    <s v="2/20/2021"/>
    <x v="1"/>
    <n v="4795"/>
    <x v="1"/>
    <n v="3889.28"/>
    <n v="4846.45"/>
    <n v="242.32"/>
    <s v="5/7/2023"/>
    <s v="5/25/2023"/>
    <n v="2434"/>
    <n v="4795"/>
    <s v="2/13/2023"/>
    <s v="Complaint"/>
    <s v="Pending"/>
    <s v="3/11/2023"/>
    <n v="1"/>
    <x v="8"/>
    <x v="1"/>
  </r>
  <r>
    <n v="4796"/>
    <s v="Kimberly"/>
    <s v="Mitchell"/>
    <n v="43"/>
    <x v="0"/>
    <s v="Address_4796"/>
    <x v="33"/>
    <n v="19458799649"/>
    <s v="kimberly.mitchell@kag.com"/>
    <x v="1"/>
    <n v="8919.19"/>
    <s v="3/24/2000"/>
    <s v="2/7/2023"/>
    <n v="4796"/>
    <n v="45234"/>
    <x v="2"/>
    <n v="2432.6"/>
    <n v="6486.59"/>
    <x v="1"/>
    <n v="4796"/>
    <n v="1064.6199999999999"/>
    <x v="1"/>
    <n v="1.85"/>
    <n v="48"/>
    <s v="4/26/2021"/>
    <x v="2"/>
    <n v="4796"/>
    <x v="0"/>
    <n v="2060.09"/>
    <n v="1278.77"/>
    <n v="63.94"/>
    <s v="5/1/2023"/>
    <s v="3/15/2023"/>
    <n v="4437"/>
    <n v="4796"/>
    <s v="1/19/2023"/>
    <s v="Complaint"/>
    <s v="Resolved"/>
    <s v="8/12/2023"/>
    <n v="1"/>
    <x v="4"/>
    <x v="0"/>
  </r>
  <r>
    <n v="4797"/>
    <s v="Ashley"/>
    <s v="Davis"/>
    <n v="65"/>
    <x v="0"/>
    <s v="Address_4797"/>
    <x v="15"/>
    <n v="19458799650"/>
    <s v="ashley.davis@kag.com"/>
    <x v="1"/>
    <n v="3463.57"/>
    <s v="10/25/2015"/>
    <s v="9/16/2023"/>
    <n v="4797"/>
    <n v="45072"/>
    <x v="2"/>
    <n v="2056.62"/>
    <n v="5520.19"/>
    <x v="5"/>
    <n v="4797"/>
    <n v="44174.52"/>
    <x v="2"/>
    <n v="7.42"/>
    <n v="48"/>
    <s v="2/21/2021"/>
    <x v="0"/>
    <n v="4797"/>
    <x v="1"/>
    <n v="3086.37"/>
    <n v="845.57"/>
    <n v="42.28"/>
    <s v="1/26/2023"/>
    <s v="12/6/2023"/>
    <n v="1576"/>
    <n v="4797"/>
    <s v="3/6/2023"/>
    <s v="Suggestion"/>
    <s v="Pending"/>
    <s v="9/28/2023"/>
    <n v="1"/>
    <x v="10"/>
    <x v="3"/>
  </r>
  <r>
    <n v="4798"/>
    <s v="Matthew"/>
    <s v="Hill"/>
    <n v="31"/>
    <x v="0"/>
    <s v="Address_4798"/>
    <x v="2"/>
    <n v="19458799651"/>
    <s v="matthew.hill@kag.com"/>
    <x v="1"/>
    <n v="5009.4399999999996"/>
    <s v="5/3/2008"/>
    <s v="6/14/2023"/>
    <n v="4798"/>
    <n v="45204"/>
    <x v="1"/>
    <n v="3309.97"/>
    <n v="8319.41"/>
    <x v="49"/>
    <n v="4798"/>
    <n v="12332.41"/>
    <x v="1"/>
    <n v="3.56"/>
    <n v="36"/>
    <s v="5/31/2020"/>
    <x v="1"/>
    <n v="4798"/>
    <x v="0"/>
    <n v="9553.66"/>
    <n v="3126.31"/>
    <n v="156.32"/>
    <s v="5/15/2023"/>
    <s v="12/17/2023"/>
    <n v="6471"/>
    <n v="4798"/>
    <s v="10/8/2023"/>
    <s v="Complaint"/>
    <s v="Resolved"/>
    <s v="10/9/2023"/>
    <n v="1"/>
    <x v="8"/>
    <x v="4"/>
  </r>
  <r>
    <n v="4799"/>
    <s v="Brian"/>
    <s v="Nelson"/>
    <n v="34"/>
    <x v="1"/>
    <s v="Address_4799"/>
    <x v="3"/>
    <n v="19458799652"/>
    <s v="brian.nelson@kag.com"/>
    <x v="1"/>
    <n v="4541.25"/>
    <s v="11/19/2020"/>
    <s v="4/10/2023"/>
    <n v="4799"/>
    <n v="45186"/>
    <x v="2"/>
    <n v="1920.17"/>
    <n v="2621.08"/>
    <x v="22"/>
    <n v="4799"/>
    <n v="18542.150000000001"/>
    <x v="2"/>
    <n v="5.33"/>
    <n v="48"/>
    <s v="3/14/2022"/>
    <x v="0"/>
    <n v="4799"/>
    <x v="0"/>
    <n v="5444.55"/>
    <n v="4824.05"/>
    <n v="241.2"/>
    <s v="2/4/2023"/>
    <s v="1/25/2023"/>
    <n v="6309"/>
    <n v="4799"/>
    <s v="1/19/2023"/>
    <s v="Suggestion"/>
    <s v="Pending"/>
    <s v="12/25/2023"/>
    <n v="1"/>
    <x v="6"/>
    <x v="4"/>
  </r>
  <r>
    <n v="4800"/>
    <s v="Betty"/>
    <s v="Wright"/>
    <n v="26"/>
    <x v="0"/>
    <s v="Address_4800"/>
    <x v="26"/>
    <n v="19458799653"/>
    <s v="betty.wright@kag.com"/>
    <x v="1"/>
    <n v="4039.98"/>
    <s v="8/31/2014"/>
    <s v="9/15/2023"/>
    <n v="4800"/>
    <n v="45083"/>
    <x v="2"/>
    <n v="23.93"/>
    <n v="4016.05"/>
    <x v="78"/>
    <n v="4800"/>
    <n v="1992.49"/>
    <x v="0"/>
    <n v="6.65"/>
    <n v="12"/>
    <s v="9/26/2022"/>
    <x v="1"/>
    <n v="4800"/>
    <x v="1"/>
    <n v="9793.7099999999991"/>
    <n v="4962.96"/>
    <n v="248.15"/>
    <s v="3/18/2023"/>
    <s v="10/3/2023"/>
    <n v="2811"/>
    <n v="4800"/>
    <s v="11/16/2023"/>
    <s v="Suggestion"/>
    <s v="Resolved"/>
    <s v="6/9/2023"/>
    <n v="1"/>
    <x v="7"/>
    <x v="4"/>
  </r>
  <r>
    <n v="4801"/>
    <s v="James"/>
    <s v="Carter"/>
    <n v="24"/>
    <x v="2"/>
    <s v="Address_4801"/>
    <x v="13"/>
    <n v="19458799654"/>
    <s v="james.carter@kag.com"/>
    <x v="1"/>
    <n v="8228.27"/>
    <s v="12/29/2010"/>
    <s v="9/16/2023"/>
    <n v="4801"/>
    <n v="45142"/>
    <x v="0"/>
    <n v="512.74"/>
    <n v="7715.53"/>
    <x v="16"/>
    <n v="4801"/>
    <n v="47885.31"/>
    <x v="1"/>
    <n v="2.36"/>
    <n v="12"/>
    <s v="4/5/2022"/>
    <x v="1"/>
    <n v="4801"/>
    <x v="1"/>
    <n v="3932.81"/>
    <n v="1191.97"/>
    <n v="59.6"/>
    <s v="10/18/2023"/>
    <s v="8/18/2023"/>
    <n v="6833"/>
    <n v="4801"/>
    <s v="6/24/2023"/>
    <s v="Complaint"/>
    <s v="Pending"/>
    <s v="12/17/2023"/>
    <n v="1"/>
    <x v="5"/>
    <x v="2"/>
  </r>
  <r>
    <n v="4802"/>
    <s v="Ronald"/>
    <s v="Rivera"/>
    <n v="63"/>
    <x v="1"/>
    <s v="Address_4802"/>
    <x v="39"/>
    <n v="19458799655"/>
    <s v="ronald.rivera@kag.com"/>
    <x v="1"/>
    <n v="2396.2600000000002"/>
    <s v="1/2/2007"/>
    <s v="4/14/2023"/>
    <n v="4802"/>
    <n v="45094"/>
    <x v="2"/>
    <n v="3262.56"/>
    <n v="5658.82"/>
    <x v="60"/>
    <n v="4802"/>
    <n v="25234.05"/>
    <x v="0"/>
    <n v="4.12"/>
    <n v="60"/>
    <s v="1/3/2021"/>
    <x v="2"/>
    <n v="4802"/>
    <x v="2"/>
    <n v="1388.6"/>
    <n v="1512.48"/>
    <n v="75.62"/>
    <s v="2/2/2023"/>
    <s v="2/28/2023"/>
    <n v="3319"/>
    <n v="4802"/>
    <s v="12/13/2023"/>
    <s v="Complaint"/>
    <s v="Resolved"/>
    <s v="8/16/2023"/>
    <n v="1"/>
    <x v="7"/>
    <x v="3"/>
  </r>
  <r>
    <n v="4803"/>
    <s v="Brian"/>
    <s v="Nguyen"/>
    <n v="44"/>
    <x v="1"/>
    <s v="Address_4803"/>
    <x v="0"/>
    <n v="19458799656"/>
    <s v="brian.nguyen@kag.com"/>
    <x v="1"/>
    <n v="5049.1899999999996"/>
    <s v="3/26/2006"/>
    <s v="6/24/2023"/>
    <n v="4803"/>
    <n v="45242"/>
    <x v="0"/>
    <n v="1830.96"/>
    <n v="3218.23"/>
    <x v="76"/>
    <n v="4803"/>
    <n v="2140.35"/>
    <x v="2"/>
    <n v="9.7799999999999994"/>
    <n v="60"/>
    <s v="10/23/2022"/>
    <x v="0"/>
    <n v="4803"/>
    <x v="2"/>
    <n v="9270.15"/>
    <n v="3937.68"/>
    <n v="196.88"/>
    <s v="5/26/2023"/>
    <s v="8/13/2023"/>
    <n v="495"/>
    <n v="4803"/>
    <s v="6/3/2023"/>
    <s v="Praise"/>
    <s v="Pending"/>
    <s v="3/2/2023"/>
    <n v="1"/>
    <x v="4"/>
    <x v="0"/>
  </r>
  <r>
    <n v="4804"/>
    <s v="Patricia"/>
    <s v="Davis"/>
    <n v="45"/>
    <x v="2"/>
    <s v="Address_4804"/>
    <x v="23"/>
    <n v="19458799657"/>
    <s v="patricia.davis@kag.com"/>
    <x v="1"/>
    <n v="9253.8799999999992"/>
    <s v="1/11/2012"/>
    <s v="4/16/2023"/>
    <n v="4804"/>
    <n v="45095"/>
    <x v="1"/>
    <n v="4947.8599999999997"/>
    <n v="4306.0200000000004"/>
    <x v="50"/>
    <n v="4804"/>
    <n v="13308.51"/>
    <x v="0"/>
    <n v="2.23"/>
    <n v="36"/>
    <s v="9/3/2022"/>
    <x v="2"/>
    <n v="4804"/>
    <x v="1"/>
    <n v="9261.5400000000009"/>
    <n v="772.81"/>
    <n v="38.64"/>
    <s v="7/27/2023"/>
    <s v="7/16/2023"/>
    <n v="6238"/>
    <n v="4804"/>
    <s v="12/21/2023"/>
    <s v="Complaint"/>
    <s v="Pending"/>
    <s v="3/26/2023"/>
    <n v="1"/>
    <x v="7"/>
    <x v="0"/>
  </r>
  <r>
    <n v="4805"/>
    <s v="John"/>
    <s v="Torres"/>
    <n v="29"/>
    <x v="0"/>
    <s v="Address_4805"/>
    <x v="1"/>
    <n v="19458799658"/>
    <s v="john.torres@kag.com"/>
    <x v="0"/>
    <n v="1696.42"/>
    <s v="4/19/2007"/>
    <s v="4/21/2023"/>
    <n v="4805"/>
    <n v="44999"/>
    <x v="2"/>
    <n v="1776.06"/>
    <n v="-79.64"/>
    <x v="50"/>
    <n v="4805"/>
    <n v="44083.87"/>
    <x v="2"/>
    <n v="1.75"/>
    <n v="60"/>
    <s v="5/19/2020"/>
    <x v="2"/>
    <n v="4805"/>
    <x v="0"/>
    <n v="4177.29"/>
    <n v="1627.34"/>
    <n v="81.37"/>
    <s v="12/29/2023"/>
    <s v="1/21/2023"/>
    <n v="2020"/>
    <n v="4805"/>
    <s v="12/5/2023"/>
    <s v="Complaint"/>
    <s v="Resolved"/>
    <s v="4/13/2023"/>
    <n v="1"/>
    <x v="11"/>
    <x v="4"/>
  </r>
  <r>
    <n v="4806"/>
    <s v="Ronald"/>
    <s v="Clark"/>
    <n v="34"/>
    <x v="0"/>
    <s v="Address_4806"/>
    <x v="28"/>
    <n v="19458799659"/>
    <s v="ronald.clark@kag.com"/>
    <x v="0"/>
    <n v="145.97999999999999"/>
    <s v="5/19/2001"/>
    <s v="12/12/2023"/>
    <n v="4806"/>
    <n v="45197"/>
    <x v="2"/>
    <n v="551.04"/>
    <n v="-405.06"/>
    <x v="56"/>
    <n v="4806"/>
    <n v="19409.38"/>
    <x v="2"/>
    <n v="8.5299999999999994"/>
    <n v="36"/>
    <s v="6/22/2020"/>
    <x v="1"/>
    <n v="4806"/>
    <x v="1"/>
    <n v="6942.58"/>
    <n v="2766.81"/>
    <n v="138.34"/>
    <s v="3/20/2023"/>
    <s v="7/21/2023"/>
    <n v="1342"/>
    <n v="4806"/>
    <s v="3/21/2023"/>
    <s v="Praise"/>
    <s v="Pending"/>
    <s v="5/17/2023"/>
    <n v="1"/>
    <x v="6"/>
    <x v="4"/>
  </r>
  <r>
    <n v="4807"/>
    <s v="David"/>
    <s v="Ramirez"/>
    <n v="26"/>
    <x v="2"/>
    <s v="Address_4807"/>
    <x v="32"/>
    <n v="19458799660"/>
    <s v="david.ramirez@kag.com"/>
    <x v="0"/>
    <n v="2725.71"/>
    <s v="12/29/2012"/>
    <s v="1/27/2023"/>
    <n v="4807"/>
    <n v="45003"/>
    <x v="0"/>
    <n v="1648.62"/>
    <n v="4374.33"/>
    <x v="55"/>
    <n v="4807"/>
    <n v="34780.85"/>
    <x v="1"/>
    <n v="4.88"/>
    <n v="24"/>
    <s v="4/24/2022"/>
    <x v="0"/>
    <n v="4807"/>
    <x v="2"/>
    <n v="3314.84"/>
    <n v="1209.73"/>
    <n v="60.49"/>
    <s v="2/26/2023"/>
    <s v="3/25/2023"/>
    <n v="5242"/>
    <n v="4807"/>
    <s v="1/28/2023"/>
    <s v="Suggestion"/>
    <s v="Pending"/>
    <s v="6/5/2023"/>
    <n v="1"/>
    <x v="11"/>
    <x v="4"/>
  </r>
  <r>
    <n v="4808"/>
    <s v="Margaret"/>
    <s v="Flores"/>
    <n v="61"/>
    <x v="2"/>
    <s v="Address_4808"/>
    <x v="4"/>
    <n v="19458799661"/>
    <s v="margaret.flores@kag.com"/>
    <x v="1"/>
    <n v="9230.8799999999992"/>
    <s v="7/2/2010"/>
    <s v="2/7/2023"/>
    <n v="4808"/>
    <n v="44983"/>
    <x v="0"/>
    <n v="3437.38"/>
    <n v="12668.26"/>
    <x v="77"/>
    <n v="4808"/>
    <n v="31078.68"/>
    <x v="1"/>
    <n v="7.07"/>
    <n v="60"/>
    <s v="10/16/2020"/>
    <x v="1"/>
    <n v="4808"/>
    <x v="2"/>
    <n v="6625.19"/>
    <n v="127.19"/>
    <n v="6.36"/>
    <s v="6/5/2023"/>
    <s v="8/30/2023"/>
    <n v="3685"/>
    <n v="4808"/>
    <s v="11/5/2023"/>
    <s v="Complaint"/>
    <s v="Pending"/>
    <s v="3/1/2023"/>
    <n v="1"/>
    <x v="9"/>
    <x v="3"/>
  </r>
  <r>
    <n v="4809"/>
    <s v="Christopher"/>
    <s v="King"/>
    <n v="61"/>
    <x v="2"/>
    <s v="Address_4809"/>
    <x v="4"/>
    <n v="19458799662"/>
    <s v="christopher.king@kag.com"/>
    <x v="1"/>
    <n v="967.48"/>
    <s v="1/9/2018"/>
    <s v="6/21/2023"/>
    <n v="4809"/>
    <n v="45276"/>
    <x v="1"/>
    <n v="2646.1"/>
    <n v="-1678.62"/>
    <x v="22"/>
    <n v="4809"/>
    <n v="24124.98"/>
    <x v="1"/>
    <n v="3.75"/>
    <n v="36"/>
    <s v="6/6/2022"/>
    <x v="0"/>
    <n v="4809"/>
    <x v="0"/>
    <n v="1578.33"/>
    <n v="97.04"/>
    <n v="4.8499999999999996"/>
    <s v="12/3/2023"/>
    <s v="10/16/2023"/>
    <n v="5777"/>
    <n v="4809"/>
    <s v="11/25/2023"/>
    <s v="Suggestion"/>
    <s v="Resolved"/>
    <s v="5/18/2023"/>
    <n v="1"/>
    <x v="0"/>
    <x v="3"/>
  </r>
  <r>
    <n v="4810"/>
    <s v="James"/>
    <s v="Young"/>
    <n v="25"/>
    <x v="2"/>
    <s v="Address_4810"/>
    <x v="28"/>
    <n v="19458799663"/>
    <s v="james.young@kag.com"/>
    <x v="0"/>
    <n v="1457.04"/>
    <s v="7/29/2002"/>
    <s v="1/8/2023"/>
    <n v="4810"/>
    <n v="45025"/>
    <x v="1"/>
    <n v="3055.38"/>
    <n v="-1598.34"/>
    <x v="48"/>
    <n v="4810"/>
    <n v="41827.72"/>
    <x v="2"/>
    <n v="2.79"/>
    <n v="12"/>
    <s v="4/1/2021"/>
    <x v="2"/>
    <n v="4810"/>
    <x v="2"/>
    <n v="4116.2"/>
    <n v="4857.3500000000004"/>
    <n v="242.87"/>
    <s v="10/11/2023"/>
    <s v="4/4/2023"/>
    <n v="2651"/>
    <n v="4810"/>
    <s v="4/20/2023"/>
    <s v="Complaint"/>
    <s v="Resolved"/>
    <s v="10/15/2023"/>
    <n v="1"/>
    <x v="1"/>
    <x v="2"/>
  </r>
  <r>
    <n v="4811"/>
    <s v="Elizabeth"/>
    <s v="Anderson"/>
    <n v="44"/>
    <x v="1"/>
    <s v="Address_4811"/>
    <x v="1"/>
    <n v="19458799664"/>
    <s v="elizabeth.anderson@kag.com"/>
    <x v="0"/>
    <n v="3271.36"/>
    <s v="8/28/2011"/>
    <s v="1/23/2023"/>
    <n v="4811"/>
    <n v="45089"/>
    <x v="2"/>
    <n v="565.07000000000005"/>
    <n v="2706.29"/>
    <x v="83"/>
    <n v="4811"/>
    <n v="2977.36"/>
    <x v="2"/>
    <n v="2.91"/>
    <n v="60"/>
    <s v="11/16/2022"/>
    <x v="2"/>
    <n v="4811"/>
    <x v="1"/>
    <n v="4488.04"/>
    <n v="2426.87"/>
    <n v="121.34"/>
    <s v="2/20/2023"/>
    <s v="11/8/2023"/>
    <n v="8178"/>
    <n v="4811"/>
    <s v="8/30/2023"/>
    <s v="Suggestion"/>
    <s v="Pending"/>
    <s v="8/27/2023"/>
    <n v="1"/>
    <x v="7"/>
    <x v="0"/>
  </r>
  <r>
    <n v="4812"/>
    <s v="Margaret"/>
    <s v="Baker"/>
    <n v="59"/>
    <x v="1"/>
    <s v="Address_4812"/>
    <x v="39"/>
    <n v="19458799665"/>
    <s v="margaret.baker@kag.com"/>
    <x v="0"/>
    <n v="7720.07"/>
    <s v="10/20/2016"/>
    <s v="5/14/2023"/>
    <n v="4812"/>
    <n v="45272"/>
    <x v="0"/>
    <n v="4136.6400000000003"/>
    <n v="3583.43"/>
    <x v="54"/>
    <n v="4812"/>
    <n v="45708.76"/>
    <x v="2"/>
    <n v="2.76"/>
    <n v="60"/>
    <s v="1/30/2021"/>
    <x v="0"/>
    <n v="4812"/>
    <x v="0"/>
    <n v="3802.22"/>
    <n v="4860.26"/>
    <n v="243.01"/>
    <s v="1/16/2023"/>
    <s v="1/12/2023"/>
    <n v="4057"/>
    <n v="4812"/>
    <s v="6/27/2023"/>
    <s v="Suggestion"/>
    <s v="Pending"/>
    <s v="6/14/2023"/>
    <n v="1"/>
    <x v="0"/>
    <x v="1"/>
  </r>
  <r>
    <n v="4813"/>
    <s v="David"/>
    <s v="Taylor"/>
    <n v="29"/>
    <x v="0"/>
    <s v="Address_4813"/>
    <x v="28"/>
    <n v="19458799666"/>
    <s v="david.taylor@kag.com"/>
    <x v="0"/>
    <n v="7537.68"/>
    <s v="11/15/2012"/>
    <s v="2/28/2023"/>
    <n v="4813"/>
    <n v="45201"/>
    <x v="0"/>
    <n v="4512.91"/>
    <n v="3024.77"/>
    <x v="52"/>
    <n v="4813"/>
    <n v="36184.71"/>
    <x v="0"/>
    <n v="3.22"/>
    <n v="36"/>
    <s v="1/2/2021"/>
    <x v="0"/>
    <n v="4813"/>
    <x v="1"/>
    <n v="5414.93"/>
    <n v="1895.98"/>
    <n v="94.8"/>
    <s v="7/30/2023"/>
    <s v="7/4/2023"/>
    <n v="7980"/>
    <n v="4813"/>
    <s v="1/17/2023"/>
    <s v="Complaint"/>
    <s v="Pending"/>
    <s v="7/6/2023"/>
    <n v="1"/>
    <x v="8"/>
    <x v="4"/>
  </r>
  <r>
    <n v="4814"/>
    <s v="Brian"/>
    <s v="Allen"/>
    <n v="54"/>
    <x v="1"/>
    <s v="Address_4814"/>
    <x v="31"/>
    <n v="19458799667"/>
    <s v="brian.allen@kag.com"/>
    <x v="0"/>
    <n v="962"/>
    <s v="7/24/2013"/>
    <s v="2/27/2023"/>
    <n v="4814"/>
    <n v="45203"/>
    <x v="2"/>
    <n v="735.3"/>
    <n v="1697.3"/>
    <x v="60"/>
    <n v="4814"/>
    <n v="43321.97"/>
    <x v="2"/>
    <n v="2.99"/>
    <n v="24"/>
    <s v="2/6/2020"/>
    <x v="1"/>
    <n v="4814"/>
    <x v="0"/>
    <n v="6922.72"/>
    <n v="4095.01"/>
    <n v="204.75"/>
    <s v="8/24/2023"/>
    <s v="7/24/2023"/>
    <n v="4645"/>
    <n v="4814"/>
    <s v="12/13/2023"/>
    <s v="Suggestion"/>
    <s v="Pending"/>
    <s v="10/9/2023"/>
    <n v="1"/>
    <x v="8"/>
    <x v="1"/>
  </r>
  <r>
    <n v="4815"/>
    <s v="Melissa"/>
    <s v="Campbell"/>
    <n v="37"/>
    <x v="1"/>
    <s v="Address_4815"/>
    <x v="33"/>
    <n v="19458799668"/>
    <s v="melissa.campbell@kag.com"/>
    <x v="0"/>
    <n v="9345.0400000000009"/>
    <s v="3/27/2005"/>
    <s v="9/13/2023"/>
    <n v="4815"/>
    <n v="45270"/>
    <x v="0"/>
    <n v="3134.42"/>
    <n v="12479.46"/>
    <x v="28"/>
    <n v="4815"/>
    <n v="1829.69"/>
    <x v="1"/>
    <n v="8.32"/>
    <n v="60"/>
    <s v="10/24/2020"/>
    <x v="2"/>
    <n v="4815"/>
    <x v="0"/>
    <n v="5499.91"/>
    <n v="699.11"/>
    <n v="34.96"/>
    <s v="7/9/2023"/>
    <s v="11/9/2023"/>
    <n v="884"/>
    <n v="4815"/>
    <s v="7/18/2023"/>
    <s v="Complaint"/>
    <s v="Resolved"/>
    <s v="9/9/2023"/>
    <n v="1"/>
    <x v="0"/>
    <x v="0"/>
  </r>
  <r>
    <n v="4816"/>
    <s v="Carol"/>
    <s v="Rivera"/>
    <n v="18"/>
    <x v="1"/>
    <s v="Address_4816"/>
    <x v="1"/>
    <n v="19458799669"/>
    <s v="carol.rivera@kag.com"/>
    <x v="1"/>
    <n v="2464.31"/>
    <s v="10/27/2019"/>
    <s v="10/9/2023"/>
    <n v="4816"/>
    <n v="44952"/>
    <x v="0"/>
    <n v="1156.53"/>
    <n v="3620.84"/>
    <x v="5"/>
    <n v="4816"/>
    <n v="5154.9399999999996"/>
    <x v="1"/>
    <n v="5.8"/>
    <n v="36"/>
    <s v="2/22/2022"/>
    <x v="2"/>
    <n v="4816"/>
    <x v="1"/>
    <n v="5023.33"/>
    <n v="276.23"/>
    <n v="13.81"/>
    <s v="3/3/2023"/>
    <s v="12/21/2023"/>
    <n v="7642"/>
    <n v="4816"/>
    <s v="1/25/2023"/>
    <s v="Suggestion"/>
    <s v="Resolved"/>
    <s v="7/4/2023"/>
    <n v="1"/>
    <x v="3"/>
    <x v="2"/>
  </r>
  <r>
    <n v="4817"/>
    <s v="Emily"/>
    <s v="Thomas"/>
    <n v="26"/>
    <x v="2"/>
    <s v="Address_4817"/>
    <x v="38"/>
    <n v="19458799670"/>
    <s v="emily.thomas@kag.com"/>
    <x v="0"/>
    <n v="2878.3"/>
    <s v="5/31/2018"/>
    <s v="12/1/2023"/>
    <n v="4817"/>
    <n v="44982"/>
    <x v="0"/>
    <n v="919.54"/>
    <n v="3797.84"/>
    <x v="21"/>
    <n v="4817"/>
    <n v="11088.06"/>
    <x v="0"/>
    <n v="3.67"/>
    <n v="24"/>
    <s v="1/27/2020"/>
    <x v="0"/>
    <n v="4817"/>
    <x v="2"/>
    <n v="6960.43"/>
    <n v="1755.38"/>
    <n v="87.77"/>
    <s v="1/19/2023"/>
    <s v="12/14/2023"/>
    <n v="13"/>
    <n v="4817"/>
    <s v="1/28/2023"/>
    <s v="Praise"/>
    <s v="Pending"/>
    <s v="12/23/2023"/>
    <n v="1"/>
    <x v="9"/>
    <x v="4"/>
  </r>
  <r>
    <n v="4818"/>
    <s v="Emily"/>
    <s v="Lewis"/>
    <n v="64"/>
    <x v="1"/>
    <s v="Address_4818"/>
    <x v="24"/>
    <n v="19458799671"/>
    <s v="emily.lewis@kag.com"/>
    <x v="0"/>
    <n v="3925.54"/>
    <s v="2/5/2001"/>
    <s v="6/24/2023"/>
    <n v="4818"/>
    <n v="44957"/>
    <x v="0"/>
    <n v="1030.79"/>
    <n v="2894.75"/>
    <x v="32"/>
    <n v="4818"/>
    <n v="30084.48"/>
    <x v="1"/>
    <n v="4.1100000000000003"/>
    <n v="36"/>
    <s v="7/7/2022"/>
    <x v="0"/>
    <n v="4818"/>
    <x v="2"/>
    <n v="8612.85"/>
    <n v="201.7"/>
    <n v="10.09"/>
    <s v="3/6/2023"/>
    <s v="3/16/2023"/>
    <n v="5257"/>
    <n v="4818"/>
    <s v="6/16/2023"/>
    <s v="Suggestion"/>
    <s v="Resolved"/>
    <s v="6/2/2023"/>
    <n v="1"/>
    <x v="3"/>
    <x v="3"/>
  </r>
  <r>
    <n v="4819"/>
    <s v="Jennifer"/>
    <s v="Rodriguez"/>
    <n v="41"/>
    <x v="0"/>
    <s v="Address_4819"/>
    <x v="39"/>
    <n v="19458799672"/>
    <s v="jennifer.rodriguez@kag.com"/>
    <x v="1"/>
    <n v="6381.48"/>
    <s v="6/6/2009"/>
    <s v="4/6/2023"/>
    <n v="4819"/>
    <n v="44956"/>
    <x v="2"/>
    <n v="2611.39"/>
    <n v="8992.8700000000008"/>
    <x v="23"/>
    <n v="4819"/>
    <n v="5528.62"/>
    <x v="2"/>
    <n v="9.6199999999999992"/>
    <n v="24"/>
    <s v="10/8/2022"/>
    <x v="2"/>
    <n v="4819"/>
    <x v="0"/>
    <n v="4998.05"/>
    <n v="2432.6999999999998"/>
    <n v="121.64"/>
    <s v="2/26/2023"/>
    <s v="6/27/2023"/>
    <n v="3616"/>
    <n v="4819"/>
    <s v="12/15/2023"/>
    <s v="Praise"/>
    <s v="Pending"/>
    <s v="1/28/2023"/>
    <n v="1"/>
    <x v="3"/>
    <x v="0"/>
  </r>
  <r>
    <n v="4820"/>
    <s v="Deborah"/>
    <s v="Allen"/>
    <n v="51"/>
    <x v="1"/>
    <s v="Address_4820"/>
    <x v="3"/>
    <n v="19458799673"/>
    <s v="deborah.allen@kag.com"/>
    <x v="1"/>
    <n v="5260.96"/>
    <s v="3/1/2009"/>
    <s v="5/27/2023"/>
    <n v="4820"/>
    <n v="44950"/>
    <x v="1"/>
    <n v="4430.6400000000003"/>
    <n v="9691.6"/>
    <x v="2"/>
    <n v="4820"/>
    <n v="46645.8"/>
    <x v="2"/>
    <n v="2.65"/>
    <n v="48"/>
    <s v="4/15/2020"/>
    <x v="1"/>
    <n v="4820"/>
    <x v="0"/>
    <n v="5256.94"/>
    <n v="3194.41"/>
    <n v="159.72"/>
    <s v="8/16/2023"/>
    <s v="6/4/2023"/>
    <n v="6072"/>
    <n v="4820"/>
    <s v="8/17/2023"/>
    <s v="Praise"/>
    <s v="Pending"/>
    <s v="5/15/2023"/>
    <n v="1"/>
    <x v="3"/>
    <x v="1"/>
  </r>
  <r>
    <n v="4821"/>
    <s v="Donna"/>
    <s v="Carter"/>
    <n v="53"/>
    <x v="2"/>
    <s v="Address_4821"/>
    <x v="20"/>
    <n v="19458799674"/>
    <s v="donna.carter@kag.com"/>
    <x v="0"/>
    <n v="9293.2900000000009"/>
    <s v="9/11/2003"/>
    <s v="4/27/2023"/>
    <n v="4821"/>
    <n v="45022"/>
    <x v="1"/>
    <n v="4094.84"/>
    <n v="5198.45"/>
    <x v="12"/>
    <n v="4821"/>
    <n v="37681.11"/>
    <x v="1"/>
    <n v="8.98"/>
    <n v="60"/>
    <s v="5/26/2021"/>
    <x v="1"/>
    <n v="4821"/>
    <x v="2"/>
    <n v="8822.3700000000008"/>
    <n v="587.91999999999996"/>
    <n v="29.4"/>
    <s v="4/22/2023"/>
    <s v="3/2/2023"/>
    <n v="2811"/>
    <n v="4821"/>
    <s v="2/28/2023"/>
    <s v="Suggestion"/>
    <s v="Pending"/>
    <s v="1/31/2023"/>
    <n v="1"/>
    <x v="1"/>
    <x v="1"/>
  </r>
  <r>
    <n v="4822"/>
    <s v="Thomas"/>
    <s v="Lewis"/>
    <n v="21"/>
    <x v="1"/>
    <s v="Address_4822"/>
    <x v="36"/>
    <n v="19458799675"/>
    <s v="thomas.lewis@kag.com"/>
    <x v="1"/>
    <n v="5689.74"/>
    <s v="6/14/2008"/>
    <s v="8/28/2023"/>
    <n v="4822"/>
    <n v="45084"/>
    <x v="2"/>
    <n v="725.48"/>
    <n v="4964.26"/>
    <x v="65"/>
    <n v="4822"/>
    <n v="40572.22"/>
    <x v="1"/>
    <n v="7.63"/>
    <n v="48"/>
    <s v="8/12/2021"/>
    <x v="1"/>
    <n v="4822"/>
    <x v="0"/>
    <n v="1073.47"/>
    <n v="2114.48"/>
    <n v="105.72"/>
    <s v="9/27/2023"/>
    <s v="8/19/2023"/>
    <n v="1298"/>
    <n v="4822"/>
    <s v="8/26/2023"/>
    <s v="Complaint"/>
    <s v="Resolved"/>
    <s v="2/15/2023"/>
    <n v="1"/>
    <x v="7"/>
    <x v="2"/>
  </r>
  <r>
    <n v="4823"/>
    <s v="Elizabeth"/>
    <s v="Gonzalez"/>
    <n v="46"/>
    <x v="0"/>
    <s v="Address_4823"/>
    <x v="17"/>
    <n v="19458799676"/>
    <s v="elizabeth.gonzalez@kag.com"/>
    <x v="0"/>
    <n v="8584.67"/>
    <s v="7/25/2016"/>
    <s v="12/21/2023"/>
    <n v="4823"/>
    <n v="45047"/>
    <x v="1"/>
    <n v="2554.5"/>
    <n v="6030.17"/>
    <x v="12"/>
    <n v="4823"/>
    <n v="29608.65"/>
    <x v="2"/>
    <n v="6.52"/>
    <n v="36"/>
    <s v="6/3/2020"/>
    <x v="0"/>
    <n v="4823"/>
    <x v="2"/>
    <n v="4710.76"/>
    <n v="4555.45"/>
    <n v="227.77"/>
    <s v="11/21/2023"/>
    <s v="9/18/2023"/>
    <n v="7023"/>
    <n v="4823"/>
    <s v="8/1/2023"/>
    <s v="Praise"/>
    <s v="Resolved"/>
    <s v="7/1/2023"/>
    <n v="1"/>
    <x v="10"/>
    <x v="1"/>
  </r>
  <r>
    <n v="4824"/>
    <s v="Stephanie"/>
    <s v="Lee"/>
    <n v="40"/>
    <x v="1"/>
    <s v="Address_4824"/>
    <x v="20"/>
    <n v="19458799677"/>
    <s v="stephanie.lee@kag.com"/>
    <x v="0"/>
    <n v="874.22"/>
    <s v="2/8/2006"/>
    <s v="6/3/2023"/>
    <n v="4824"/>
    <n v="45080"/>
    <x v="0"/>
    <n v="762.91"/>
    <n v="1637.13"/>
    <x v="42"/>
    <n v="4824"/>
    <n v="31916.46"/>
    <x v="2"/>
    <n v="6.62"/>
    <n v="48"/>
    <s v="1/17/2020"/>
    <x v="0"/>
    <n v="4824"/>
    <x v="2"/>
    <n v="1200.07"/>
    <n v="2828.87"/>
    <n v="141.44"/>
    <s v="7/23/2023"/>
    <s v="12/22/2023"/>
    <n v="3460"/>
    <n v="4824"/>
    <s v="7/13/2023"/>
    <s v="Suggestion"/>
    <s v="Pending"/>
    <s v="9/30/2023"/>
    <n v="1"/>
    <x v="7"/>
    <x v="0"/>
  </r>
  <r>
    <n v="4825"/>
    <s v="Anthony"/>
    <s v="Lee"/>
    <n v="52"/>
    <x v="0"/>
    <s v="Address_4825"/>
    <x v="10"/>
    <n v="19458799678"/>
    <s v="anthony.lee@kag.com"/>
    <x v="1"/>
    <n v="8573.43"/>
    <s v="8/3/2013"/>
    <s v="11/4/2023"/>
    <n v="4825"/>
    <n v="45284"/>
    <x v="2"/>
    <n v="2195.86"/>
    <n v="6377.57"/>
    <x v="39"/>
    <n v="4825"/>
    <n v="11831.83"/>
    <x v="2"/>
    <n v="4.8099999999999996"/>
    <n v="24"/>
    <s v="1/16/2022"/>
    <x v="2"/>
    <n v="4825"/>
    <x v="1"/>
    <n v="4388.8999999999996"/>
    <n v="2475.17"/>
    <n v="123.76"/>
    <s v="5/31/2023"/>
    <s v="12/21/2023"/>
    <n v="2968"/>
    <n v="4825"/>
    <s v="12/10/2023"/>
    <s v="Suggestion"/>
    <s v="Resolved"/>
    <s v="10/1/2023"/>
    <n v="1"/>
    <x v="0"/>
    <x v="1"/>
  </r>
  <r>
    <n v="4826"/>
    <s v="Stephanie"/>
    <s v="Jones"/>
    <n v="33"/>
    <x v="2"/>
    <s v="Address_4826"/>
    <x v="4"/>
    <n v="19458799679"/>
    <s v="stephanie.jones@kag.com"/>
    <x v="1"/>
    <n v="2057.36"/>
    <s v="11/26/2004"/>
    <s v="11/29/2023"/>
    <n v="4826"/>
    <n v="45008"/>
    <x v="1"/>
    <n v="2817"/>
    <n v="4874.3599999999997"/>
    <x v="58"/>
    <n v="4826"/>
    <n v="45592.02"/>
    <x v="1"/>
    <n v="4.95"/>
    <n v="12"/>
    <s v="2/12/2022"/>
    <x v="2"/>
    <n v="4826"/>
    <x v="1"/>
    <n v="3332.53"/>
    <n v="3221.2"/>
    <n v="161.06"/>
    <s v="11/16/2023"/>
    <s v="8/9/2023"/>
    <n v="5875"/>
    <n v="4826"/>
    <s v="9/15/2023"/>
    <s v="Suggestion"/>
    <s v="Pending"/>
    <s v="12/29/2023"/>
    <n v="1"/>
    <x v="11"/>
    <x v="4"/>
  </r>
  <r>
    <n v="4827"/>
    <s v="Andrew"/>
    <s v="Martinez"/>
    <n v="25"/>
    <x v="0"/>
    <s v="Address_4827"/>
    <x v="2"/>
    <n v="19458799680"/>
    <s v="andrew.martinez@kag.com"/>
    <x v="1"/>
    <n v="3689.29"/>
    <s v="2/25/2020"/>
    <s v="10/30/2023"/>
    <n v="4827"/>
    <n v="45287"/>
    <x v="0"/>
    <n v="4059.78"/>
    <n v="7749.07"/>
    <x v="64"/>
    <n v="4827"/>
    <n v="32796.97"/>
    <x v="1"/>
    <n v="8.16"/>
    <n v="48"/>
    <s v="3/23/2020"/>
    <x v="0"/>
    <n v="4827"/>
    <x v="2"/>
    <n v="6012.35"/>
    <n v="4433.01"/>
    <n v="221.65"/>
    <s v="6/13/2023"/>
    <s v="12/7/2023"/>
    <n v="672"/>
    <n v="4827"/>
    <s v="1/28/2023"/>
    <s v="Suggestion"/>
    <s v="Resolved"/>
    <s v="1/19/2023"/>
    <n v="1"/>
    <x v="0"/>
    <x v="2"/>
  </r>
  <r>
    <n v="4828"/>
    <s v="Charles"/>
    <s v="Garcia"/>
    <n v="44"/>
    <x v="0"/>
    <s v="Address_4828"/>
    <x v="5"/>
    <n v="19458799681"/>
    <s v="charles.garcia@kag.com"/>
    <x v="0"/>
    <n v="3266.88"/>
    <s v="8/30/2019"/>
    <s v="7/19/2023"/>
    <n v="4828"/>
    <n v="45236"/>
    <x v="1"/>
    <n v="4307.91"/>
    <n v="-1041.03"/>
    <x v="51"/>
    <n v="4828"/>
    <n v="21469.27"/>
    <x v="2"/>
    <n v="8.3000000000000007"/>
    <n v="36"/>
    <s v="6/21/2020"/>
    <x v="1"/>
    <n v="4828"/>
    <x v="2"/>
    <n v="5188.3500000000004"/>
    <n v="4022.39"/>
    <n v="201.12"/>
    <s v="11/24/2023"/>
    <s v="7/14/2023"/>
    <n v="2808"/>
    <n v="4828"/>
    <s v="5/26/2023"/>
    <s v="Praise"/>
    <s v="Pending"/>
    <s v="7/29/2023"/>
    <n v="1"/>
    <x v="4"/>
    <x v="0"/>
  </r>
  <r>
    <n v="4829"/>
    <s v="Matthew"/>
    <s v="Gonzalez"/>
    <n v="56"/>
    <x v="2"/>
    <s v="Address_4829"/>
    <x v="23"/>
    <n v="19458799682"/>
    <s v="matthew.gonzalez@kag.com"/>
    <x v="0"/>
    <n v="3439.09"/>
    <s v="4/12/2011"/>
    <s v="1/14/2023"/>
    <n v="4829"/>
    <n v="45258"/>
    <x v="2"/>
    <n v="148.22"/>
    <n v="3290.87"/>
    <x v="98"/>
    <n v="4829"/>
    <n v="44201.93"/>
    <x v="1"/>
    <n v="6.14"/>
    <n v="60"/>
    <s v="3/9/2022"/>
    <x v="2"/>
    <n v="4829"/>
    <x v="1"/>
    <n v="1923.46"/>
    <n v="1268.67"/>
    <n v="63.43"/>
    <s v="5/31/2023"/>
    <s v="5/12/2023"/>
    <n v="2294"/>
    <n v="4829"/>
    <s v="1/9/2023"/>
    <s v="Complaint"/>
    <s v="Resolved"/>
    <s v="5/4/2023"/>
    <n v="1"/>
    <x v="4"/>
    <x v="1"/>
  </r>
  <r>
    <n v="4830"/>
    <s v="Betty"/>
    <s v="Smith"/>
    <n v="29"/>
    <x v="0"/>
    <s v="Address_4830"/>
    <x v="11"/>
    <n v="19458799683"/>
    <s v="betty.smith@kag.com"/>
    <x v="1"/>
    <n v="9194.94"/>
    <s v="1/10/2019"/>
    <s v="6/3/2023"/>
    <n v="4830"/>
    <n v="45203"/>
    <x v="1"/>
    <n v="3449.18"/>
    <n v="12644.12"/>
    <x v="29"/>
    <n v="4830"/>
    <n v="43327.27"/>
    <x v="0"/>
    <n v="7.92"/>
    <n v="48"/>
    <s v="12/31/2021"/>
    <x v="0"/>
    <n v="4830"/>
    <x v="2"/>
    <n v="5792.6"/>
    <n v="168.8"/>
    <n v="8.44"/>
    <s v="2/10/2023"/>
    <s v="3/24/2023"/>
    <n v="435"/>
    <n v="4830"/>
    <s v="2/8/2023"/>
    <s v="Suggestion"/>
    <s v="Pending"/>
    <s v="12/6/2023"/>
    <n v="1"/>
    <x v="8"/>
    <x v="4"/>
  </r>
  <r>
    <n v="4831"/>
    <s v="Timothy"/>
    <s v="Martin"/>
    <n v="61"/>
    <x v="1"/>
    <s v="Address_4831"/>
    <x v="5"/>
    <n v="19458799684"/>
    <s v="timothy.martin@kag.com"/>
    <x v="0"/>
    <n v="4471.78"/>
    <s v="11/29/2011"/>
    <s v="2/16/2023"/>
    <n v="4831"/>
    <n v="45052"/>
    <x v="1"/>
    <n v="2056.69"/>
    <n v="6528.47"/>
    <x v="1"/>
    <n v="4831"/>
    <n v="1026.42"/>
    <x v="1"/>
    <n v="8.2899999999999991"/>
    <n v="48"/>
    <s v="1/3/2020"/>
    <x v="1"/>
    <n v="4831"/>
    <x v="2"/>
    <n v="7242.89"/>
    <n v="1482.12"/>
    <n v="74.11"/>
    <s v="2/21/2023"/>
    <s v="12/23/2023"/>
    <n v="6093"/>
    <n v="4831"/>
    <s v="11/27/2023"/>
    <s v="Complaint"/>
    <s v="Pending"/>
    <s v="7/3/2023"/>
    <n v="1"/>
    <x v="10"/>
    <x v="3"/>
  </r>
  <r>
    <n v="4832"/>
    <s v="Joseph"/>
    <s v="Campbell"/>
    <n v="21"/>
    <x v="1"/>
    <s v="Address_4832"/>
    <x v="15"/>
    <n v="19458799685"/>
    <s v="joseph.campbell@kag.com"/>
    <x v="0"/>
    <n v="2752.89"/>
    <s v="1/27/2011"/>
    <s v="9/5/2023"/>
    <n v="4832"/>
    <n v="45210"/>
    <x v="1"/>
    <n v="2479.8200000000002"/>
    <n v="273.07"/>
    <x v="7"/>
    <n v="4832"/>
    <n v="46317.04"/>
    <x v="1"/>
    <n v="3.99"/>
    <n v="12"/>
    <s v="8/26/2021"/>
    <x v="0"/>
    <n v="4832"/>
    <x v="0"/>
    <n v="1504.21"/>
    <n v="4504.58"/>
    <n v="225.23"/>
    <s v="7/5/2023"/>
    <s v="1/13/2023"/>
    <n v="883"/>
    <n v="4832"/>
    <s v="9/4/2023"/>
    <s v="Praise"/>
    <s v="Pending"/>
    <s v="5/22/2023"/>
    <n v="1"/>
    <x v="8"/>
    <x v="2"/>
  </r>
  <r>
    <n v="4833"/>
    <s v="Patricia"/>
    <s v="Rivera"/>
    <n v="64"/>
    <x v="0"/>
    <s v="Address_4833"/>
    <x v="18"/>
    <n v="19458799686"/>
    <s v="patricia.rivera@kag.com"/>
    <x v="1"/>
    <n v="3014.58"/>
    <s v="6/18/2020"/>
    <s v="4/4/2023"/>
    <n v="4833"/>
    <n v="45050"/>
    <x v="2"/>
    <n v="1117"/>
    <n v="4131.58"/>
    <x v="32"/>
    <n v="4833"/>
    <n v="18807.93"/>
    <x v="2"/>
    <n v="6.61"/>
    <n v="36"/>
    <s v="9/23/2022"/>
    <x v="0"/>
    <n v="4833"/>
    <x v="1"/>
    <n v="1293.1400000000001"/>
    <n v="2203.94"/>
    <n v="110.2"/>
    <s v="12/15/2023"/>
    <s v="1/3/2023"/>
    <n v="5790"/>
    <n v="4833"/>
    <s v="6/30/2023"/>
    <s v="Praise"/>
    <s v="Resolved"/>
    <s v="1/7/2023"/>
    <n v="1"/>
    <x v="10"/>
    <x v="3"/>
  </r>
  <r>
    <n v="4834"/>
    <s v="Mark"/>
    <s v="Davis"/>
    <n v="42"/>
    <x v="1"/>
    <s v="Address_4834"/>
    <x v="2"/>
    <n v="19458799687"/>
    <s v="mark.davis@kag.com"/>
    <x v="1"/>
    <n v="8053.03"/>
    <s v="9/3/2003"/>
    <s v="8/20/2023"/>
    <n v="4834"/>
    <n v="45007"/>
    <x v="0"/>
    <n v="181.01"/>
    <n v="8234.0400000000009"/>
    <x v="25"/>
    <n v="4834"/>
    <n v="21685.200000000001"/>
    <x v="1"/>
    <n v="4.92"/>
    <n v="48"/>
    <s v="7/21/2020"/>
    <x v="1"/>
    <n v="4834"/>
    <x v="1"/>
    <n v="8961.36"/>
    <n v="3747.56"/>
    <n v="187.38"/>
    <s v="8/1/2023"/>
    <s v="11/23/2023"/>
    <n v="600"/>
    <n v="4834"/>
    <s v="8/17/2023"/>
    <s v="Suggestion"/>
    <s v="Resolved"/>
    <s v="1/19/2023"/>
    <n v="1"/>
    <x v="11"/>
    <x v="0"/>
  </r>
  <r>
    <n v="4835"/>
    <s v="David"/>
    <s v="Martinez"/>
    <n v="23"/>
    <x v="1"/>
    <s v="Address_4835"/>
    <x v="15"/>
    <n v="19458799688"/>
    <s v="david.martinez@kag.com"/>
    <x v="0"/>
    <n v="5437.23"/>
    <s v="9/15/2007"/>
    <s v="4/16/2023"/>
    <n v="4835"/>
    <n v="45261"/>
    <x v="2"/>
    <n v="4178.6000000000004"/>
    <n v="9615.83"/>
    <x v="68"/>
    <n v="4835"/>
    <n v="5180.3599999999997"/>
    <x v="2"/>
    <n v="1.88"/>
    <n v="60"/>
    <s v="6/26/2021"/>
    <x v="2"/>
    <n v="4835"/>
    <x v="1"/>
    <n v="6101.39"/>
    <n v="3873.33"/>
    <n v="193.67"/>
    <s v="6/15/2023"/>
    <s v="3/24/2023"/>
    <n v="9412"/>
    <n v="4835"/>
    <s v="10/20/2023"/>
    <s v="Complaint"/>
    <s v="Pending"/>
    <s v="8/2/2023"/>
    <n v="1"/>
    <x v="0"/>
    <x v="2"/>
  </r>
  <r>
    <n v="4836"/>
    <s v="Anthony"/>
    <s v="Rodriguez"/>
    <n v="20"/>
    <x v="2"/>
    <s v="Address_4836"/>
    <x v="36"/>
    <n v="19458799689"/>
    <s v="anthony.rodriguez@kag.com"/>
    <x v="0"/>
    <n v="4550.0200000000004"/>
    <s v="10/2/2021"/>
    <s v="8/16/2023"/>
    <n v="4836"/>
    <n v="45205"/>
    <x v="1"/>
    <n v="1160.83"/>
    <n v="5710.85"/>
    <x v="95"/>
    <n v="4836"/>
    <n v="44001.279999999999"/>
    <x v="1"/>
    <n v="6.84"/>
    <n v="24"/>
    <s v="2/17/2022"/>
    <x v="1"/>
    <n v="4836"/>
    <x v="0"/>
    <n v="1978.34"/>
    <n v="3089.52"/>
    <n v="154.47999999999999"/>
    <s v="3/29/2023"/>
    <s v="9/28/2023"/>
    <n v="664"/>
    <n v="4836"/>
    <s v="5/1/2023"/>
    <s v="Complaint"/>
    <s v="Resolved"/>
    <s v="12/24/2023"/>
    <n v="1"/>
    <x v="8"/>
    <x v="2"/>
  </r>
  <r>
    <n v="4837"/>
    <s v="Sandra"/>
    <s v="Carter"/>
    <n v="56"/>
    <x v="0"/>
    <s v="Address_4837"/>
    <x v="0"/>
    <n v="19458799690"/>
    <s v="sandra.carter@kag.com"/>
    <x v="1"/>
    <n v="9275.4599999999991"/>
    <s v="10/14/2022"/>
    <s v="9/15/2023"/>
    <n v="4837"/>
    <n v="45107"/>
    <x v="2"/>
    <n v="4402.68"/>
    <n v="13678.14"/>
    <x v="81"/>
    <n v="4837"/>
    <n v="27421.03"/>
    <x v="1"/>
    <n v="6.29"/>
    <n v="60"/>
    <s v="2/12/2022"/>
    <x v="0"/>
    <n v="4837"/>
    <x v="1"/>
    <n v="7464.3"/>
    <n v="937.03"/>
    <n v="46.85"/>
    <s v="12/17/2023"/>
    <s v="8/29/2023"/>
    <n v="6238"/>
    <n v="4837"/>
    <s v="8/11/2023"/>
    <s v="Complaint"/>
    <s v="Resolved"/>
    <s v="11/21/2023"/>
    <n v="1"/>
    <x v="7"/>
    <x v="1"/>
  </r>
  <r>
    <n v="4838"/>
    <s v="Christopher"/>
    <s v="Green"/>
    <n v="41"/>
    <x v="1"/>
    <s v="Address_4838"/>
    <x v="37"/>
    <n v="19458799691"/>
    <s v="christopher.green@kag.com"/>
    <x v="1"/>
    <n v="9307.08"/>
    <s v="3/7/2015"/>
    <s v="6/7/2023"/>
    <n v="4838"/>
    <n v="45235"/>
    <x v="1"/>
    <n v="357.81"/>
    <n v="8949.27"/>
    <x v="98"/>
    <n v="4838"/>
    <n v="45379.51"/>
    <x v="1"/>
    <n v="1.92"/>
    <n v="48"/>
    <s v="10/22/2022"/>
    <x v="1"/>
    <n v="4838"/>
    <x v="1"/>
    <n v="8709.7999999999993"/>
    <n v="2592.5700000000002"/>
    <n v="129.63"/>
    <s v="1/22/2023"/>
    <s v="6/8/2023"/>
    <n v="5454"/>
    <n v="4838"/>
    <s v="7/19/2023"/>
    <s v="Complaint"/>
    <s v="Pending"/>
    <s v="5/18/2023"/>
    <n v="1"/>
    <x v="4"/>
    <x v="0"/>
  </r>
  <r>
    <n v="4839"/>
    <s v="Betty"/>
    <s v="Williams"/>
    <n v="38"/>
    <x v="0"/>
    <s v="Address_4839"/>
    <x v="26"/>
    <n v="19458799692"/>
    <s v="betty.williams@kag.com"/>
    <x v="1"/>
    <n v="7585.57"/>
    <s v="1/8/2020"/>
    <s v="10/7/2023"/>
    <n v="4839"/>
    <n v="45088"/>
    <x v="0"/>
    <n v="2048.08"/>
    <n v="9633.65"/>
    <x v="35"/>
    <n v="4839"/>
    <n v="39259.97"/>
    <x v="2"/>
    <n v="1.64"/>
    <n v="48"/>
    <s v="8/26/2022"/>
    <x v="1"/>
    <n v="4839"/>
    <x v="1"/>
    <n v="9703.41"/>
    <n v="2358.69"/>
    <n v="117.93"/>
    <s v="4/21/2023"/>
    <s v="9/28/2023"/>
    <n v="5734"/>
    <n v="4839"/>
    <s v="6/24/2023"/>
    <s v="Complaint"/>
    <s v="Pending"/>
    <s v="8/11/2023"/>
    <n v="1"/>
    <x v="7"/>
    <x v="0"/>
  </r>
  <r>
    <n v="4840"/>
    <s v="Thomas"/>
    <s v="Hernandez"/>
    <n v="23"/>
    <x v="0"/>
    <s v="Address_4840"/>
    <x v="29"/>
    <n v="19458799693"/>
    <s v="thomas.hernandez@kag.com"/>
    <x v="1"/>
    <n v="5228.26"/>
    <s v="10/24/2011"/>
    <s v="9/2/2023"/>
    <n v="4840"/>
    <n v="45250"/>
    <x v="0"/>
    <n v="3714.31"/>
    <n v="1513.95"/>
    <x v="33"/>
    <n v="4840"/>
    <n v="45001.08"/>
    <x v="1"/>
    <n v="3.25"/>
    <n v="12"/>
    <s v="7/25/2022"/>
    <x v="0"/>
    <n v="4840"/>
    <x v="2"/>
    <n v="8469.83"/>
    <n v="3199.62"/>
    <n v="159.97999999999999"/>
    <s v="9/23/2023"/>
    <s v="4/17/2023"/>
    <n v="3323"/>
    <n v="4840"/>
    <s v="3/25/2023"/>
    <s v="Suggestion"/>
    <s v="Pending"/>
    <s v="8/3/2023"/>
    <n v="1"/>
    <x v="4"/>
    <x v="2"/>
  </r>
  <r>
    <n v="4841"/>
    <s v="Kevin"/>
    <s v="Lopez"/>
    <n v="50"/>
    <x v="1"/>
    <s v="Address_4841"/>
    <x v="24"/>
    <n v="19458799694"/>
    <s v="kevin.lopez@kag.com"/>
    <x v="1"/>
    <n v="1254.46"/>
    <s v="12/19/2022"/>
    <s v="3/23/2023"/>
    <n v="4841"/>
    <n v="45287"/>
    <x v="1"/>
    <n v="1291.17"/>
    <n v="2545.63"/>
    <x v="95"/>
    <n v="4841"/>
    <n v="47464.67"/>
    <x v="1"/>
    <n v="8.5"/>
    <n v="36"/>
    <s v="4/26/2021"/>
    <x v="2"/>
    <n v="4841"/>
    <x v="0"/>
    <n v="7751.21"/>
    <n v="4186.07"/>
    <n v="209.3"/>
    <s v="4/24/2023"/>
    <s v="7/28/2023"/>
    <n v="3058"/>
    <n v="4841"/>
    <s v="5/1/2023"/>
    <s v="Suggestion"/>
    <s v="Pending"/>
    <s v="4/20/2023"/>
    <n v="1"/>
    <x v="0"/>
    <x v="1"/>
  </r>
  <r>
    <n v="4842"/>
    <s v="Kenneth"/>
    <s v="Martinez"/>
    <n v="25"/>
    <x v="2"/>
    <s v="Address_4842"/>
    <x v="1"/>
    <n v="19458799695"/>
    <s v="kenneth.martinez@kag.com"/>
    <x v="0"/>
    <n v="7108.7"/>
    <s v="6/13/2018"/>
    <s v="1/23/2023"/>
    <n v="4842"/>
    <n v="44938"/>
    <x v="2"/>
    <n v="4837.3900000000003"/>
    <n v="2271.31"/>
    <x v="75"/>
    <n v="4842"/>
    <n v="44409.31"/>
    <x v="0"/>
    <n v="1.57"/>
    <n v="12"/>
    <s v="3/6/2020"/>
    <x v="0"/>
    <n v="4842"/>
    <x v="2"/>
    <n v="8905.27"/>
    <n v="163.43"/>
    <n v="8.17"/>
    <s v="6/17/2023"/>
    <s v="7/1/2023"/>
    <n v="7016"/>
    <n v="4842"/>
    <s v="2/16/2023"/>
    <s v="Suggestion"/>
    <s v="Resolved"/>
    <s v="1/15/2023"/>
    <n v="1"/>
    <x v="3"/>
    <x v="2"/>
  </r>
  <r>
    <n v="4843"/>
    <s v="Carol"/>
    <s v="Harris"/>
    <n v="50"/>
    <x v="2"/>
    <s v="Address_4843"/>
    <x v="1"/>
    <n v="19458799696"/>
    <s v="carol.harris@kag.com"/>
    <x v="1"/>
    <n v="8169.61"/>
    <s v="5/16/2016"/>
    <s v="4/27/2023"/>
    <n v="4843"/>
    <n v="45056"/>
    <x v="1"/>
    <n v="3191.11"/>
    <n v="11360.72"/>
    <x v="78"/>
    <n v="4843"/>
    <n v="11281.93"/>
    <x v="2"/>
    <n v="5.14"/>
    <n v="60"/>
    <s v="9/30/2021"/>
    <x v="0"/>
    <n v="4843"/>
    <x v="1"/>
    <n v="5387.63"/>
    <n v="1630.51"/>
    <n v="81.53"/>
    <s v="7/2/2023"/>
    <s v="11/7/2023"/>
    <n v="5608"/>
    <n v="4843"/>
    <s v="7/23/2023"/>
    <s v="Praise"/>
    <s v="Pending"/>
    <s v="9/16/2023"/>
    <n v="1"/>
    <x v="10"/>
    <x v="1"/>
  </r>
  <r>
    <n v="4844"/>
    <s v="Stephanie"/>
    <s v="Carter"/>
    <n v="65"/>
    <x v="0"/>
    <s v="Address_4844"/>
    <x v="9"/>
    <n v="19458799697"/>
    <s v="stephanie.carter@kag.com"/>
    <x v="0"/>
    <n v="8535.2099999999991"/>
    <s v="12/18/2018"/>
    <s v="3/11/2023"/>
    <n v="4844"/>
    <n v="45207"/>
    <x v="2"/>
    <n v="1094.79"/>
    <n v="9630"/>
    <x v="50"/>
    <n v="4844"/>
    <n v="4435.51"/>
    <x v="2"/>
    <n v="2.61"/>
    <n v="36"/>
    <s v="4/21/2021"/>
    <x v="1"/>
    <n v="4844"/>
    <x v="0"/>
    <n v="5376.93"/>
    <n v="3758.79"/>
    <n v="187.94"/>
    <s v="4/2/2023"/>
    <s v="2/27/2023"/>
    <n v="7289"/>
    <n v="4844"/>
    <s v="12/18/2023"/>
    <s v="Praise"/>
    <s v="Resolved"/>
    <s v="4/7/2023"/>
    <n v="1"/>
    <x v="8"/>
    <x v="3"/>
  </r>
  <r>
    <n v="4845"/>
    <s v="Sarah"/>
    <s v="Carter"/>
    <n v="20"/>
    <x v="2"/>
    <s v="Address_4845"/>
    <x v="22"/>
    <n v="19458799698"/>
    <s v="sarah.carter@kag.com"/>
    <x v="0"/>
    <n v="5860.47"/>
    <s v="11/26/2012"/>
    <s v="3/16/2023"/>
    <n v="4845"/>
    <n v="45270"/>
    <x v="2"/>
    <n v="3970.12"/>
    <n v="1890.35"/>
    <x v="74"/>
    <n v="4845"/>
    <n v="31392.41"/>
    <x v="1"/>
    <n v="3.28"/>
    <n v="12"/>
    <s v="6/2/2022"/>
    <x v="0"/>
    <n v="4845"/>
    <x v="2"/>
    <n v="7083.55"/>
    <n v="4114.96"/>
    <n v="205.75"/>
    <s v="10/12/2023"/>
    <s v="3/22/2023"/>
    <n v="2562"/>
    <n v="4845"/>
    <s v="2/23/2023"/>
    <s v="Complaint"/>
    <s v="Pending"/>
    <s v="8/1/2023"/>
    <n v="-1"/>
    <x v="0"/>
    <x v="2"/>
  </r>
  <r>
    <n v="4846"/>
    <s v="Brian"/>
    <s v="Harris"/>
    <n v="19"/>
    <x v="1"/>
    <s v="Address_4846"/>
    <x v="19"/>
    <n v="19458799699"/>
    <s v="brian.harris@kag.com"/>
    <x v="0"/>
    <n v="6206.71"/>
    <s v="6/23/2004"/>
    <s v="5/15/2023"/>
    <n v="4846"/>
    <n v="45277"/>
    <x v="1"/>
    <n v="4922.99"/>
    <n v="1283.72"/>
    <x v="33"/>
    <n v="4846"/>
    <n v="8597.76"/>
    <x v="1"/>
    <n v="7.93"/>
    <n v="48"/>
    <s v="2/14/2022"/>
    <x v="1"/>
    <n v="4846"/>
    <x v="0"/>
    <n v="8878.75"/>
    <n v="901.65"/>
    <n v="45.08"/>
    <s v="11/15/2023"/>
    <s v="3/27/2023"/>
    <n v="4249"/>
    <n v="4846"/>
    <s v="2/17/2023"/>
    <s v="Praise"/>
    <s v="Pending"/>
    <s v="10/14/2023"/>
    <n v="1"/>
    <x v="0"/>
    <x v="2"/>
  </r>
  <r>
    <n v="4847"/>
    <s v="Michelle"/>
    <s v="Hernandez"/>
    <n v="55"/>
    <x v="1"/>
    <s v="Address_4847"/>
    <x v="38"/>
    <n v="19458799700"/>
    <s v="michelle.hernandez@kag.com"/>
    <x v="0"/>
    <n v="7121.98"/>
    <s v="10/26/2003"/>
    <s v="8/13/2023"/>
    <n v="4847"/>
    <n v="45051"/>
    <x v="0"/>
    <n v="1252.98"/>
    <n v="8374.9599999999991"/>
    <x v="98"/>
    <n v="4847"/>
    <n v="43292.22"/>
    <x v="0"/>
    <n v="8.66"/>
    <n v="36"/>
    <s v="10/12/2021"/>
    <x v="1"/>
    <n v="4847"/>
    <x v="1"/>
    <n v="2878.64"/>
    <n v="1775.61"/>
    <n v="88.78"/>
    <s v="10/10/2023"/>
    <s v="7/3/2023"/>
    <n v="5685"/>
    <n v="4847"/>
    <s v="10/29/2023"/>
    <s v="Complaint"/>
    <s v="Resolved"/>
    <s v="3/12/2023"/>
    <n v="1"/>
    <x v="10"/>
    <x v="1"/>
  </r>
  <r>
    <n v="4848"/>
    <s v="Joshua"/>
    <s v="Scott"/>
    <n v="57"/>
    <x v="2"/>
    <s v="Address_4848"/>
    <x v="30"/>
    <n v="19458799701"/>
    <s v="joshua.scott@kag.com"/>
    <x v="1"/>
    <n v="8751.9"/>
    <s v="9/2/2006"/>
    <s v="5/18/2023"/>
    <n v="4848"/>
    <n v="45098"/>
    <x v="0"/>
    <n v="4114.3"/>
    <n v="4637.6000000000004"/>
    <x v="49"/>
    <n v="4848"/>
    <n v="47425.36"/>
    <x v="2"/>
    <n v="6.22"/>
    <n v="24"/>
    <s v="9/13/2020"/>
    <x v="0"/>
    <n v="4848"/>
    <x v="0"/>
    <n v="4882.17"/>
    <n v="2503.7399999999998"/>
    <n v="125.19"/>
    <s v="7/28/2023"/>
    <s v="8/12/2023"/>
    <n v="3905"/>
    <n v="4848"/>
    <s v="2/25/2023"/>
    <s v="Complaint"/>
    <s v="Resolved"/>
    <s v="8/16/2023"/>
    <n v="1"/>
    <x v="7"/>
    <x v="1"/>
  </r>
  <r>
    <n v="4849"/>
    <s v="Ronald"/>
    <s v="Hill"/>
    <n v="56"/>
    <x v="2"/>
    <s v="Address_4849"/>
    <x v="15"/>
    <n v="19458799702"/>
    <s v="ronald.hill@kag.com"/>
    <x v="0"/>
    <n v="549.70000000000005"/>
    <s v="1/9/2005"/>
    <s v="12/7/2023"/>
    <n v="4849"/>
    <n v="45060"/>
    <x v="2"/>
    <n v="4886.55"/>
    <n v="-4336.8500000000004"/>
    <x v="19"/>
    <n v="4849"/>
    <n v="6942.57"/>
    <x v="0"/>
    <n v="8.77"/>
    <n v="24"/>
    <s v="8/1/2022"/>
    <x v="2"/>
    <n v="4849"/>
    <x v="1"/>
    <n v="7794.03"/>
    <n v="2905.33"/>
    <n v="145.27000000000001"/>
    <s v="8/16/2023"/>
    <s v="6/12/2023"/>
    <n v="2847"/>
    <n v="4849"/>
    <s v="9/21/2023"/>
    <s v="Complaint"/>
    <s v="Resolved"/>
    <s v="1/23/2023"/>
    <n v="1"/>
    <x v="10"/>
    <x v="1"/>
  </r>
  <r>
    <n v="4850"/>
    <s v="Daniel"/>
    <s v="Sanchez"/>
    <n v="56"/>
    <x v="0"/>
    <s v="Address_4850"/>
    <x v="34"/>
    <n v="19458799703"/>
    <s v="daniel.sanchez@kag.com"/>
    <x v="0"/>
    <n v="5675.9"/>
    <s v="7/22/2022"/>
    <s v="7/20/2023"/>
    <n v="4850"/>
    <n v="45277"/>
    <x v="1"/>
    <n v="1111.45"/>
    <n v="4564.45"/>
    <x v="90"/>
    <n v="4850"/>
    <n v="12556.13"/>
    <x v="2"/>
    <n v="8.7100000000000009"/>
    <n v="60"/>
    <s v="6/18/2020"/>
    <x v="2"/>
    <n v="4850"/>
    <x v="0"/>
    <n v="3543.92"/>
    <n v="1977.18"/>
    <n v="98.86"/>
    <s v="8/7/2023"/>
    <s v="4/18/2023"/>
    <n v="4646"/>
    <n v="4850"/>
    <s v="7/12/2023"/>
    <s v="Complaint"/>
    <s v="Pending"/>
    <s v="2/17/2023"/>
    <n v="1"/>
    <x v="0"/>
    <x v="1"/>
  </r>
  <r>
    <n v="4851"/>
    <s v="Timothy"/>
    <s v="Wilson"/>
    <n v="41"/>
    <x v="2"/>
    <s v="Address_4851"/>
    <x v="21"/>
    <n v="19458799704"/>
    <s v="timothy.wilson@kag.com"/>
    <x v="1"/>
    <n v="3754.05"/>
    <s v="6/13/2014"/>
    <s v="8/28/2023"/>
    <n v="4851"/>
    <n v="44965"/>
    <x v="1"/>
    <n v="1180.3"/>
    <n v="2573.75"/>
    <x v="2"/>
    <n v="4851"/>
    <n v="31636.03"/>
    <x v="0"/>
    <n v="2.99"/>
    <n v="12"/>
    <s v="4/5/2021"/>
    <x v="1"/>
    <n v="4851"/>
    <x v="1"/>
    <n v="1500.47"/>
    <n v="3564.23"/>
    <n v="178.21"/>
    <s v="12/23/2023"/>
    <s v="4/19/2023"/>
    <n v="9707"/>
    <n v="4851"/>
    <s v="3/13/2023"/>
    <s v="Suggestion"/>
    <s v="Resolved"/>
    <s v="3/29/2023"/>
    <n v="1"/>
    <x v="9"/>
    <x v="0"/>
  </r>
  <r>
    <n v="4852"/>
    <s v="Emily"/>
    <s v="Hill"/>
    <n v="38"/>
    <x v="0"/>
    <s v="Address_4852"/>
    <x v="23"/>
    <n v="19458799705"/>
    <s v="emily.hill@kag.com"/>
    <x v="0"/>
    <n v="8348.2800000000007"/>
    <s v="10/4/2021"/>
    <s v="1/25/2023"/>
    <n v="4852"/>
    <n v="45104"/>
    <x v="1"/>
    <n v="3588.4"/>
    <n v="4759.88"/>
    <x v="33"/>
    <n v="4852"/>
    <n v="36537.64"/>
    <x v="1"/>
    <n v="6.81"/>
    <n v="60"/>
    <s v="3/4/2021"/>
    <x v="1"/>
    <n v="4852"/>
    <x v="1"/>
    <n v="4707.34"/>
    <n v="2269.13"/>
    <n v="113.46"/>
    <s v="10/24/2023"/>
    <s v="10/14/2023"/>
    <n v="9546"/>
    <n v="4852"/>
    <s v="10/30/2023"/>
    <s v="Praise"/>
    <s v="Pending"/>
    <s v="2/28/2023"/>
    <n v="1"/>
    <x v="7"/>
    <x v="0"/>
  </r>
  <r>
    <n v="4853"/>
    <s v="Timothy"/>
    <s v="Flores"/>
    <n v="68"/>
    <x v="1"/>
    <s v="Address_4853"/>
    <x v="2"/>
    <n v="19458799706"/>
    <s v="timothy.flores@kag.com"/>
    <x v="1"/>
    <n v="1424.73"/>
    <s v="12/22/2017"/>
    <s v="8/5/2023"/>
    <n v="4853"/>
    <n v="45206"/>
    <x v="0"/>
    <n v="4753.79"/>
    <n v="6178.52"/>
    <x v="95"/>
    <n v="4853"/>
    <n v="26103.29"/>
    <x v="2"/>
    <n v="8"/>
    <n v="24"/>
    <s v="9/9/2022"/>
    <x v="1"/>
    <n v="4853"/>
    <x v="0"/>
    <n v="9753.08"/>
    <n v="1659.69"/>
    <n v="82.98"/>
    <s v="12/13/2023"/>
    <s v="8/31/2023"/>
    <n v="9080"/>
    <n v="4853"/>
    <s v="6/21/2023"/>
    <s v="Complaint"/>
    <s v="Pending"/>
    <s v="3/16/2023"/>
    <n v="1"/>
    <x v="8"/>
    <x v="3"/>
  </r>
  <r>
    <n v="4854"/>
    <s v="Steven"/>
    <s v="Smith"/>
    <n v="35"/>
    <x v="2"/>
    <s v="Address_4854"/>
    <x v="37"/>
    <n v="19458799707"/>
    <s v="steven.smith@kag.com"/>
    <x v="1"/>
    <n v="9106.0400000000009"/>
    <s v="11/17/2002"/>
    <s v="10/7/2023"/>
    <n v="4854"/>
    <n v="44931"/>
    <x v="0"/>
    <n v="3479.42"/>
    <n v="12585.46"/>
    <x v="31"/>
    <n v="4854"/>
    <n v="19082.59"/>
    <x v="2"/>
    <n v="6.05"/>
    <n v="48"/>
    <s v="4/16/2020"/>
    <x v="2"/>
    <n v="4854"/>
    <x v="2"/>
    <n v="6814.73"/>
    <n v="2123.08"/>
    <n v="106.15"/>
    <s v="3/23/2023"/>
    <s v="1/19/2023"/>
    <n v="7534"/>
    <n v="4854"/>
    <s v="9/29/2023"/>
    <s v="Praise"/>
    <s v="Resolved"/>
    <s v="2/24/2023"/>
    <n v="1"/>
    <x v="3"/>
    <x v="4"/>
  </r>
  <r>
    <n v="4855"/>
    <s v="Melissa"/>
    <s v="Brown"/>
    <n v="52"/>
    <x v="0"/>
    <s v="Address_4855"/>
    <x v="11"/>
    <n v="19458799708"/>
    <s v="melissa.brown@kag.com"/>
    <x v="1"/>
    <n v="1327.67"/>
    <s v="7/2/2014"/>
    <s v="1/12/2023"/>
    <n v="4855"/>
    <n v="44980"/>
    <x v="2"/>
    <n v="2528.02"/>
    <n v="-1200.3499999999999"/>
    <x v="51"/>
    <n v="4855"/>
    <n v="15995.22"/>
    <x v="1"/>
    <n v="8.25"/>
    <n v="48"/>
    <s v="2/1/2020"/>
    <x v="0"/>
    <n v="4855"/>
    <x v="1"/>
    <n v="7999.78"/>
    <n v="846.83"/>
    <n v="42.34"/>
    <s v="5/16/2023"/>
    <s v="12/18/2023"/>
    <n v="6993"/>
    <n v="4855"/>
    <s v="4/11/2023"/>
    <s v="Complaint"/>
    <s v="Pending"/>
    <s v="8/14/2023"/>
    <n v="1"/>
    <x v="9"/>
    <x v="1"/>
  </r>
  <r>
    <n v="4856"/>
    <s v="Robert"/>
    <s v="Robinson"/>
    <n v="28"/>
    <x v="0"/>
    <s v="Address_4856"/>
    <x v="27"/>
    <n v="19458799709"/>
    <s v="robert.robinson@kag.com"/>
    <x v="0"/>
    <n v="984.33"/>
    <s v="10/15/2018"/>
    <s v="7/18/2023"/>
    <n v="4856"/>
    <n v="45236"/>
    <x v="0"/>
    <n v="535.1"/>
    <n v="1519.43"/>
    <x v="80"/>
    <n v="4856"/>
    <n v="33632.44"/>
    <x v="2"/>
    <n v="6.66"/>
    <n v="48"/>
    <s v="11/12/2020"/>
    <x v="0"/>
    <n v="4856"/>
    <x v="1"/>
    <n v="1910.8"/>
    <n v="722.74"/>
    <n v="36.14"/>
    <s v="5/4/2023"/>
    <s v="3/25/2023"/>
    <n v="3257"/>
    <n v="4856"/>
    <s v="6/3/2023"/>
    <s v="Praise"/>
    <s v="Pending"/>
    <s v="11/18/2023"/>
    <n v="1"/>
    <x v="4"/>
    <x v="4"/>
  </r>
  <r>
    <n v="4857"/>
    <s v="Kevin"/>
    <s v="Lopez"/>
    <n v="28"/>
    <x v="0"/>
    <s v="Address_4857"/>
    <x v="18"/>
    <n v="19458799710"/>
    <s v="kevin.lopez@kag.com"/>
    <x v="0"/>
    <n v="3530.34"/>
    <s v="12/19/2007"/>
    <s v="5/14/2023"/>
    <n v="4857"/>
    <n v="45192"/>
    <x v="0"/>
    <n v="4622.63"/>
    <n v="8152.97"/>
    <x v="90"/>
    <n v="4857"/>
    <n v="37483.51"/>
    <x v="1"/>
    <n v="3.56"/>
    <n v="48"/>
    <s v="8/8/2020"/>
    <x v="2"/>
    <n v="4857"/>
    <x v="1"/>
    <n v="5760.39"/>
    <n v="3114.02"/>
    <n v="155.69999999999999"/>
    <s v="5/30/2023"/>
    <s v="3/14/2023"/>
    <n v="7885"/>
    <n v="4857"/>
    <s v="6/27/2023"/>
    <s v="Complaint"/>
    <s v="Resolved"/>
    <s v="5/6/2023"/>
    <n v="1"/>
    <x v="6"/>
    <x v="4"/>
  </r>
  <r>
    <n v="4858"/>
    <s v="Deborah"/>
    <s v="Wright"/>
    <n v="20"/>
    <x v="0"/>
    <s v="Address_4858"/>
    <x v="36"/>
    <n v="19458799711"/>
    <s v="deborah.wright@kag.com"/>
    <x v="0"/>
    <n v="9947.77"/>
    <s v="1/27/2002"/>
    <s v="11/11/2023"/>
    <n v="4858"/>
    <n v="45008"/>
    <x v="1"/>
    <n v="354.81"/>
    <n v="9592.9599999999991"/>
    <x v="95"/>
    <n v="4858"/>
    <n v="15152.97"/>
    <x v="1"/>
    <n v="7.17"/>
    <n v="48"/>
    <s v="9/18/2020"/>
    <x v="2"/>
    <n v="4858"/>
    <x v="2"/>
    <n v="8890.57"/>
    <n v="2052.5500000000002"/>
    <n v="102.63"/>
    <s v="6/22/2023"/>
    <s v="7/15/2023"/>
    <n v="4922"/>
    <n v="4858"/>
    <s v="4/2/2023"/>
    <s v="Complaint"/>
    <s v="Pending"/>
    <s v="12/2/2023"/>
    <n v="1"/>
    <x v="11"/>
    <x v="2"/>
  </r>
  <r>
    <n v="4859"/>
    <s v="Kimberly"/>
    <s v="Gonzalez"/>
    <n v="40"/>
    <x v="1"/>
    <s v="Address_4859"/>
    <x v="39"/>
    <n v="19458799712"/>
    <s v="kimberly.gonzalez@kag.com"/>
    <x v="0"/>
    <n v="6374.65"/>
    <s v="5/10/2020"/>
    <s v="3/24/2023"/>
    <n v="4859"/>
    <n v="45147"/>
    <x v="1"/>
    <n v="1065.57"/>
    <n v="7440.22"/>
    <x v="70"/>
    <n v="4859"/>
    <n v="16973.79"/>
    <x v="0"/>
    <n v="6.29"/>
    <n v="24"/>
    <s v="5/21/2022"/>
    <x v="0"/>
    <n v="4859"/>
    <x v="1"/>
    <n v="8918.66"/>
    <n v="4708.84"/>
    <n v="235.44"/>
    <s v="1/23/2023"/>
    <s v="4/21/2023"/>
    <n v="7261"/>
    <n v="4859"/>
    <s v="2/14/2023"/>
    <s v="Praise"/>
    <s v="Pending"/>
    <s v="5/7/2023"/>
    <n v="1"/>
    <x v="5"/>
    <x v="0"/>
  </r>
  <r>
    <n v="4860"/>
    <s v="Michelle"/>
    <s v="Walker"/>
    <n v="18"/>
    <x v="2"/>
    <s v="Address_4860"/>
    <x v="0"/>
    <n v="19458799713"/>
    <s v="michelle.walker@kag.com"/>
    <x v="0"/>
    <n v="361.74"/>
    <s v="7/29/2022"/>
    <s v="11/24/2023"/>
    <n v="4860"/>
    <n v="45257"/>
    <x v="0"/>
    <n v="2259.23"/>
    <n v="2620.9699999999998"/>
    <x v="83"/>
    <n v="4860"/>
    <n v="23543.3"/>
    <x v="1"/>
    <n v="6.62"/>
    <n v="36"/>
    <s v="8/31/2022"/>
    <x v="1"/>
    <n v="4860"/>
    <x v="2"/>
    <n v="9815.94"/>
    <n v="1696.55"/>
    <n v="84.83"/>
    <s v="7/25/2023"/>
    <s v="2/17/2023"/>
    <n v="4936"/>
    <n v="4860"/>
    <s v="5/28/2023"/>
    <s v="Suggestion"/>
    <s v="Pending"/>
    <s v="8/23/2023"/>
    <n v="1"/>
    <x v="4"/>
    <x v="2"/>
  </r>
  <r>
    <n v="4861"/>
    <s v="William"/>
    <s v="Nguyen"/>
    <n v="40"/>
    <x v="0"/>
    <s v="Address_4861"/>
    <x v="27"/>
    <n v="19458799714"/>
    <s v="william.nguyen@kag.com"/>
    <x v="1"/>
    <n v="2567.7199999999998"/>
    <s v="11/15/2017"/>
    <s v="2/5/2023"/>
    <n v="4861"/>
    <n v="45167"/>
    <x v="2"/>
    <n v="2508.1"/>
    <n v="59.62"/>
    <x v="37"/>
    <n v="4861"/>
    <n v="23060.63"/>
    <x v="2"/>
    <n v="1.86"/>
    <n v="48"/>
    <s v="8/31/2022"/>
    <x v="2"/>
    <n v="4861"/>
    <x v="1"/>
    <n v="8422.43"/>
    <n v="3213.23"/>
    <n v="160.66"/>
    <s v="4/19/2023"/>
    <s v="4/5/2023"/>
    <n v="2301"/>
    <n v="4861"/>
    <s v="5/15/2023"/>
    <s v="Suggestion"/>
    <s v="Pending"/>
    <s v="5/10/2023"/>
    <n v="1"/>
    <x v="5"/>
    <x v="0"/>
  </r>
  <r>
    <n v="4862"/>
    <s v="Stephanie"/>
    <s v="Nelson"/>
    <n v="39"/>
    <x v="2"/>
    <s v="Address_4862"/>
    <x v="6"/>
    <n v="19458799715"/>
    <s v="stephanie.nelson@kag.com"/>
    <x v="1"/>
    <n v="1576.74"/>
    <s v="4/2/2018"/>
    <s v="11/13/2023"/>
    <n v="4862"/>
    <n v="45020"/>
    <x v="1"/>
    <n v="285.33999999999997"/>
    <n v="1291.4000000000001"/>
    <x v="38"/>
    <n v="4862"/>
    <n v="42290.080000000002"/>
    <x v="2"/>
    <n v="2.13"/>
    <n v="36"/>
    <s v="4/6/2020"/>
    <x v="0"/>
    <n v="4862"/>
    <x v="0"/>
    <n v="8866.2900000000009"/>
    <n v="3500.6"/>
    <n v="175.03"/>
    <s v="3/21/2023"/>
    <s v="4/10/2023"/>
    <n v="3314"/>
    <n v="4862"/>
    <s v="9/5/2023"/>
    <s v="Praise"/>
    <s v="Pending"/>
    <s v="10/5/2023"/>
    <n v="1"/>
    <x v="1"/>
    <x v="0"/>
  </r>
  <r>
    <n v="4863"/>
    <s v="Michael"/>
    <s v="Thompson"/>
    <n v="59"/>
    <x v="2"/>
    <s v="Address_4863"/>
    <x v="31"/>
    <n v="19458799716"/>
    <s v="michael.thompson@kag.com"/>
    <x v="0"/>
    <n v="109.94"/>
    <s v="6/6/2017"/>
    <s v="8/19/2023"/>
    <n v="4863"/>
    <n v="45289"/>
    <x v="2"/>
    <n v="420.67"/>
    <n v="530.61"/>
    <x v="85"/>
    <n v="4863"/>
    <n v="22408.57"/>
    <x v="2"/>
    <n v="8.33"/>
    <n v="48"/>
    <s v="1/19/2022"/>
    <x v="2"/>
    <n v="4863"/>
    <x v="0"/>
    <n v="2847.54"/>
    <n v="3942.16"/>
    <n v="197.11"/>
    <s v="12/8/2023"/>
    <s v="4/7/2023"/>
    <n v="1271"/>
    <n v="4863"/>
    <s v="7/10/2023"/>
    <s v="Complaint"/>
    <s v="Resolved"/>
    <s v="3/10/2023"/>
    <n v="1"/>
    <x v="0"/>
    <x v="1"/>
  </r>
  <r>
    <n v="4864"/>
    <s v="Steven"/>
    <s v="Brown"/>
    <n v="47"/>
    <x v="1"/>
    <s v="Address_4864"/>
    <x v="16"/>
    <n v="19458799717"/>
    <s v="steven.brown@kag.com"/>
    <x v="0"/>
    <n v="5197.91"/>
    <s v="12/17/2009"/>
    <s v="4/10/2023"/>
    <n v="4864"/>
    <n v="44995"/>
    <x v="0"/>
    <n v="634.38"/>
    <n v="5832.29"/>
    <x v="62"/>
    <n v="4864"/>
    <n v="48942.06"/>
    <x v="1"/>
    <n v="4.88"/>
    <n v="60"/>
    <s v="8/15/2022"/>
    <x v="0"/>
    <n v="4864"/>
    <x v="1"/>
    <n v="1234.7"/>
    <n v="1828.88"/>
    <n v="91.44"/>
    <s v="2/2/2023"/>
    <s v="1/23/2023"/>
    <n v="1624"/>
    <n v="4864"/>
    <s v="9/30/2023"/>
    <s v="Complaint"/>
    <s v="Pending"/>
    <s v="8/25/2023"/>
    <n v="-1"/>
    <x v="11"/>
    <x v="1"/>
  </r>
  <r>
    <n v="4865"/>
    <s v="William"/>
    <s v="Thomas"/>
    <n v="19"/>
    <x v="2"/>
    <s v="Address_4865"/>
    <x v="34"/>
    <n v="19458799718"/>
    <s v="william.thomas@kag.com"/>
    <x v="0"/>
    <n v="3872.97"/>
    <s v="3/5/2022"/>
    <s v="7/18/2023"/>
    <n v="4865"/>
    <n v="44932"/>
    <x v="0"/>
    <n v="208.08"/>
    <n v="3664.89"/>
    <x v="64"/>
    <n v="4865"/>
    <n v="16237.21"/>
    <x v="1"/>
    <n v="2.94"/>
    <n v="12"/>
    <s v="10/17/2020"/>
    <x v="1"/>
    <n v="4865"/>
    <x v="1"/>
    <n v="6899.8"/>
    <n v="2425.69"/>
    <n v="121.28"/>
    <s v="9/30/2023"/>
    <s v="4/16/2023"/>
    <n v="9773"/>
    <n v="4865"/>
    <s v="7/2/2023"/>
    <s v="Suggestion"/>
    <s v="Pending"/>
    <s v="8/7/2023"/>
    <n v="1"/>
    <x v="3"/>
    <x v="2"/>
  </r>
  <r>
    <n v="4866"/>
    <s v="Jessica"/>
    <s v="Miller"/>
    <n v="34"/>
    <x v="1"/>
    <s v="Address_4866"/>
    <x v="14"/>
    <n v="19458799719"/>
    <s v="jessica.miller@kag.com"/>
    <x v="0"/>
    <n v="6171.47"/>
    <s v="5/22/2006"/>
    <s v="7/12/2023"/>
    <n v="4866"/>
    <n v="45132"/>
    <x v="1"/>
    <n v="4887.46"/>
    <n v="11058.93"/>
    <x v="75"/>
    <n v="4866"/>
    <n v="34948.22"/>
    <x v="2"/>
    <n v="1.83"/>
    <n v="36"/>
    <s v="6/28/2022"/>
    <x v="1"/>
    <n v="4866"/>
    <x v="0"/>
    <n v="7208.54"/>
    <n v="3911.87"/>
    <n v="195.59"/>
    <s v="7/11/2023"/>
    <s v="11/29/2023"/>
    <n v="9546"/>
    <n v="4866"/>
    <s v="8/7/2023"/>
    <s v="Praise"/>
    <s v="Pending"/>
    <s v="12/10/2023"/>
    <n v="1"/>
    <x v="2"/>
    <x v="4"/>
  </r>
  <r>
    <n v="4867"/>
    <s v="Karen"/>
    <s v="Perez"/>
    <n v="58"/>
    <x v="1"/>
    <s v="Address_4867"/>
    <x v="10"/>
    <n v="19458799720"/>
    <s v="karen.perez@kag.com"/>
    <x v="1"/>
    <n v="2242.0100000000002"/>
    <s v="5/22/2004"/>
    <s v="6/19/2023"/>
    <n v="4867"/>
    <n v="44942"/>
    <x v="1"/>
    <n v="1197.3699999999999"/>
    <n v="3439.38"/>
    <x v="70"/>
    <n v="4867"/>
    <n v="38187.879999999997"/>
    <x v="0"/>
    <n v="3.37"/>
    <n v="12"/>
    <s v="5/26/2022"/>
    <x v="2"/>
    <n v="4867"/>
    <x v="2"/>
    <n v="9256.5300000000007"/>
    <n v="4344.13"/>
    <n v="217.21"/>
    <s v="1/15/2023"/>
    <s v="8/12/2023"/>
    <n v="8133"/>
    <n v="4867"/>
    <s v="12/1/2023"/>
    <s v="Praise"/>
    <s v="Resolved"/>
    <s v="5/27/2023"/>
    <n v="1"/>
    <x v="3"/>
    <x v="1"/>
  </r>
  <r>
    <n v="4868"/>
    <s v="Ashley"/>
    <s v="Lewis"/>
    <n v="67"/>
    <x v="0"/>
    <s v="Address_4868"/>
    <x v="17"/>
    <n v="19458799721"/>
    <s v="ashley.lewis@kag.com"/>
    <x v="0"/>
    <n v="8327.43"/>
    <s v="1/28/2019"/>
    <s v="5/22/2023"/>
    <n v="4868"/>
    <n v="44986"/>
    <x v="1"/>
    <n v="4398.8100000000004"/>
    <n v="12726.24"/>
    <x v="78"/>
    <n v="4868"/>
    <n v="31889.79"/>
    <x v="1"/>
    <n v="3.66"/>
    <n v="24"/>
    <s v="7/10/2021"/>
    <x v="2"/>
    <n v="4868"/>
    <x v="2"/>
    <n v="6014.54"/>
    <n v="1424.18"/>
    <n v="71.209999999999994"/>
    <s v="8/24/2023"/>
    <s v="1/25/2023"/>
    <n v="8243"/>
    <n v="4868"/>
    <s v="4/29/2023"/>
    <s v="Complaint"/>
    <s v="Pending"/>
    <s v="4/8/2023"/>
    <n v="1"/>
    <x v="11"/>
    <x v="3"/>
  </r>
  <r>
    <n v="4869"/>
    <s v="Deborah"/>
    <s v="Hernandez"/>
    <n v="37"/>
    <x v="1"/>
    <s v="Address_4869"/>
    <x v="5"/>
    <n v="19458799722"/>
    <s v="deborah.hernandez@kag.com"/>
    <x v="0"/>
    <n v="3893.32"/>
    <s v="12/2/2018"/>
    <s v="9/5/2023"/>
    <n v="4869"/>
    <n v="45068"/>
    <x v="1"/>
    <n v="3923.84"/>
    <n v="-30.52"/>
    <x v="92"/>
    <n v="4869"/>
    <n v="18985.34"/>
    <x v="2"/>
    <n v="9.85"/>
    <n v="60"/>
    <s v="10/13/2022"/>
    <x v="2"/>
    <n v="4869"/>
    <x v="1"/>
    <n v="4816.76"/>
    <n v="1210.69"/>
    <n v="60.53"/>
    <s v="12/21/2023"/>
    <s v="8/4/2023"/>
    <n v="8748"/>
    <n v="4869"/>
    <s v="12/30/2023"/>
    <s v="Complaint"/>
    <s v="Resolved"/>
    <s v="5/12/2023"/>
    <n v="1"/>
    <x v="10"/>
    <x v="0"/>
  </r>
  <r>
    <n v="4870"/>
    <s v="Elizabeth"/>
    <s v="Allen"/>
    <n v="26"/>
    <x v="0"/>
    <s v="Address_4870"/>
    <x v="36"/>
    <n v="19458799723"/>
    <s v="elizabeth.allen@kag.com"/>
    <x v="0"/>
    <n v="4880.76"/>
    <s v="12/13/2011"/>
    <s v="11/17/2023"/>
    <n v="4870"/>
    <n v="45215"/>
    <x v="0"/>
    <n v="3532.37"/>
    <n v="8413.1299999999992"/>
    <x v="72"/>
    <n v="4870"/>
    <n v="13613.35"/>
    <x v="2"/>
    <n v="8.51"/>
    <n v="48"/>
    <s v="6/21/2021"/>
    <x v="1"/>
    <n v="4870"/>
    <x v="2"/>
    <n v="9409.36"/>
    <n v="1700.43"/>
    <n v="85.02"/>
    <s v="11/11/2023"/>
    <s v="7/4/2023"/>
    <n v="243"/>
    <n v="4870"/>
    <s v="1/14/2023"/>
    <s v="Suggestion"/>
    <s v="Pending"/>
    <s v="3/8/2023"/>
    <n v="1"/>
    <x v="8"/>
    <x v="4"/>
  </r>
  <r>
    <n v="4871"/>
    <s v="Karen"/>
    <s v="Lewis"/>
    <n v="28"/>
    <x v="1"/>
    <s v="Address_4871"/>
    <x v="11"/>
    <n v="19458799724"/>
    <s v="karen.lewis@kag.com"/>
    <x v="0"/>
    <n v="7351.61"/>
    <s v="6/26/2002"/>
    <s v="1/12/2023"/>
    <n v="4871"/>
    <n v="45283"/>
    <x v="0"/>
    <n v="3293"/>
    <n v="10644.61"/>
    <x v="56"/>
    <n v="4871"/>
    <n v="30609.83"/>
    <x v="2"/>
    <n v="1.71"/>
    <n v="48"/>
    <s v="10/22/2020"/>
    <x v="2"/>
    <n v="4871"/>
    <x v="2"/>
    <n v="2790.59"/>
    <n v="2952.07"/>
    <n v="147.6"/>
    <s v="8/29/2023"/>
    <s v="1/26/2023"/>
    <n v="223"/>
    <n v="4871"/>
    <s v="1/16/2023"/>
    <s v="Complaint"/>
    <s v="Resolved"/>
    <s v="6/11/2023"/>
    <n v="1"/>
    <x v="0"/>
    <x v="4"/>
  </r>
  <r>
    <n v="4872"/>
    <s v="Donna"/>
    <s v="Hill"/>
    <n v="34"/>
    <x v="1"/>
    <s v="Address_4872"/>
    <x v="11"/>
    <n v="19458799725"/>
    <s v="donna.hill@kag.com"/>
    <x v="0"/>
    <n v="1745.03"/>
    <s v="6/13/2009"/>
    <s v="7/30/2023"/>
    <n v="4872"/>
    <n v="45132"/>
    <x v="1"/>
    <n v="2498.11"/>
    <n v="4243.1400000000003"/>
    <x v="4"/>
    <n v="4872"/>
    <n v="33272.93"/>
    <x v="2"/>
    <n v="7.74"/>
    <n v="24"/>
    <s v="8/13/2021"/>
    <x v="2"/>
    <n v="4872"/>
    <x v="1"/>
    <n v="5218.0600000000004"/>
    <n v="4162.51"/>
    <n v="208.13"/>
    <s v="1/29/2023"/>
    <s v="10/10/2023"/>
    <n v="1076"/>
    <n v="4872"/>
    <s v="3/18/2023"/>
    <s v="Suggestion"/>
    <s v="Pending"/>
    <s v="1/7/2023"/>
    <n v="1"/>
    <x v="2"/>
    <x v="4"/>
  </r>
  <r>
    <n v="4873"/>
    <s v="Christopher"/>
    <s v="Lopez"/>
    <n v="31"/>
    <x v="2"/>
    <s v="Address_4873"/>
    <x v="8"/>
    <n v="19458799726"/>
    <s v="christopher.lopez@kag.com"/>
    <x v="1"/>
    <n v="2697.2"/>
    <s v="11/10/2005"/>
    <s v="9/27/2023"/>
    <n v="4873"/>
    <n v="44966"/>
    <x v="2"/>
    <n v="2823.51"/>
    <n v="-126.31"/>
    <x v="65"/>
    <n v="4873"/>
    <n v="13623.49"/>
    <x v="2"/>
    <n v="6.08"/>
    <n v="36"/>
    <s v="8/26/2021"/>
    <x v="0"/>
    <n v="4873"/>
    <x v="1"/>
    <n v="1391.4"/>
    <n v="3221.11"/>
    <n v="161.06"/>
    <s v="3/31/2023"/>
    <s v="6/13/2023"/>
    <n v="2874"/>
    <n v="4873"/>
    <s v="8/5/2023"/>
    <s v="Suggestion"/>
    <s v="Resolved"/>
    <s v="9/14/2023"/>
    <n v="1"/>
    <x v="9"/>
    <x v="4"/>
  </r>
  <r>
    <n v="4874"/>
    <s v="Margaret"/>
    <s v="Miller"/>
    <n v="35"/>
    <x v="0"/>
    <s v="Address_4874"/>
    <x v="22"/>
    <n v="19458799727"/>
    <s v="margaret.miller@kag.com"/>
    <x v="1"/>
    <n v="1632.04"/>
    <s v="8/17/2001"/>
    <s v="11/19/2023"/>
    <n v="4874"/>
    <n v="44935"/>
    <x v="1"/>
    <n v="4454.3900000000003"/>
    <n v="-2822.35"/>
    <x v="14"/>
    <n v="4874"/>
    <n v="17487.97"/>
    <x v="2"/>
    <n v="3.06"/>
    <n v="48"/>
    <s v="8/29/2021"/>
    <x v="0"/>
    <n v="4874"/>
    <x v="2"/>
    <n v="8151.58"/>
    <n v="1011.18"/>
    <n v="50.56"/>
    <s v="1/23/2023"/>
    <s v="2/1/2023"/>
    <n v="5786"/>
    <n v="4874"/>
    <s v="2/4/2023"/>
    <s v="Complaint"/>
    <s v="Resolved"/>
    <s v="6/26/2023"/>
    <n v="1"/>
    <x v="3"/>
    <x v="4"/>
  </r>
  <r>
    <n v="4875"/>
    <s v="Richard"/>
    <s v="Hill"/>
    <n v="35"/>
    <x v="2"/>
    <s v="Address_4875"/>
    <x v="12"/>
    <n v="19458799728"/>
    <s v="richard.hill@kag.com"/>
    <x v="1"/>
    <n v="7704.01"/>
    <s v="10/4/2021"/>
    <s v="4/25/2023"/>
    <n v="4875"/>
    <n v="45017"/>
    <x v="1"/>
    <n v="3889.85"/>
    <n v="11593.86"/>
    <x v="66"/>
    <n v="4875"/>
    <n v="43241.09"/>
    <x v="2"/>
    <n v="7.72"/>
    <n v="36"/>
    <s v="12/25/2022"/>
    <x v="1"/>
    <n v="4875"/>
    <x v="0"/>
    <n v="6613.3"/>
    <n v="258.85000000000002"/>
    <n v="12.94"/>
    <s v="11/6/2023"/>
    <s v="9/27/2023"/>
    <n v="7853"/>
    <n v="4875"/>
    <s v="1/15/2023"/>
    <s v="Suggestion"/>
    <s v="Pending"/>
    <s v="8/16/2023"/>
    <n v="1"/>
    <x v="1"/>
    <x v="4"/>
  </r>
  <r>
    <n v="4876"/>
    <s v="Melissa"/>
    <s v="Adams"/>
    <n v="61"/>
    <x v="1"/>
    <s v="Address_4876"/>
    <x v="39"/>
    <n v="19458799729"/>
    <s v="melissa.adams@kag.com"/>
    <x v="0"/>
    <n v="1065.47"/>
    <s v="3/19/2004"/>
    <s v="12/21/2023"/>
    <n v="4876"/>
    <n v="45121"/>
    <x v="1"/>
    <n v="1161.83"/>
    <n v="-96.36"/>
    <x v="69"/>
    <n v="4876"/>
    <n v="40715.11"/>
    <x v="0"/>
    <n v="1.27"/>
    <n v="48"/>
    <s v="11/10/2020"/>
    <x v="1"/>
    <n v="4876"/>
    <x v="2"/>
    <n v="3610.42"/>
    <n v="2780.78"/>
    <n v="139.04"/>
    <s v="4/6/2023"/>
    <s v="6/23/2023"/>
    <n v="1535"/>
    <n v="4876"/>
    <s v="11/22/2023"/>
    <s v="Suggestion"/>
    <s v="Pending"/>
    <s v="4/28/2023"/>
    <n v="1"/>
    <x v="2"/>
    <x v="3"/>
  </r>
  <r>
    <n v="4877"/>
    <s v="Michael"/>
    <s v="Mitchell"/>
    <n v="67"/>
    <x v="0"/>
    <s v="Address_4877"/>
    <x v="39"/>
    <n v="19458799730"/>
    <s v="michael.mitchell@kag.com"/>
    <x v="0"/>
    <n v="4941.13"/>
    <s v="11/6/2022"/>
    <s v="11/19/2023"/>
    <n v="4877"/>
    <n v="45128"/>
    <x v="2"/>
    <n v="530.11"/>
    <n v="4411.0200000000004"/>
    <x v="6"/>
    <n v="4877"/>
    <n v="10005.26"/>
    <x v="2"/>
    <n v="7.58"/>
    <n v="36"/>
    <s v="8/14/2020"/>
    <x v="0"/>
    <n v="4877"/>
    <x v="0"/>
    <n v="5852.22"/>
    <n v="3812.98"/>
    <n v="190.65"/>
    <s v="4/20/2023"/>
    <s v="12/24/2023"/>
    <n v="6173"/>
    <n v="4877"/>
    <s v="1/20/2023"/>
    <s v="Praise"/>
    <s v="Pending"/>
    <s v="2/15/2023"/>
    <n v="1"/>
    <x v="2"/>
    <x v="3"/>
  </r>
  <r>
    <n v="4878"/>
    <s v="Elizabeth"/>
    <s v="Sanchez"/>
    <n v="25"/>
    <x v="1"/>
    <s v="Address_4878"/>
    <x v="33"/>
    <n v="19458799731"/>
    <s v="elizabeth.sanchez@kag.com"/>
    <x v="1"/>
    <n v="7524.11"/>
    <s v="7/20/2021"/>
    <s v="9/27/2023"/>
    <n v="4878"/>
    <n v="44974"/>
    <x v="1"/>
    <n v="1475.74"/>
    <n v="6048.37"/>
    <x v="84"/>
    <n v="4878"/>
    <n v="46734.44"/>
    <x v="2"/>
    <n v="9.06"/>
    <n v="12"/>
    <s v="1/17/2022"/>
    <x v="1"/>
    <n v="4878"/>
    <x v="2"/>
    <n v="7184.61"/>
    <n v="2526.62"/>
    <n v="126.33"/>
    <s v="4/17/2023"/>
    <s v="3/30/2023"/>
    <n v="8392"/>
    <n v="4878"/>
    <s v="7/3/2023"/>
    <s v="Complaint"/>
    <s v="Pending"/>
    <s v="5/18/2023"/>
    <n v="1"/>
    <x v="9"/>
    <x v="2"/>
  </r>
  <r>
    <n v="4879"/>
    <s v="Donna"/>
    <s v="Flores"/>
    <n v="46"/>
    <x v="1"/>
    <s v="Address_4879"/>
    <x v="30"/>
    <n v="19458799732"/>
    <s v="donna.flores@kag.com"/>
    <x v="1"/>
    <n v="5126.84"/>
    <s v="4/10/2019"/>
    <s v="10/28/2023"/>
    <n v="4879"/>
    <n v="45192"/>
    <x v="0"/>
    <n v="671.31"/>
    <n v="5798.15"/>
    <x v="41"/>
    <n v="4879"/>
    <n v="31773.61"/>
    <x v="1"/>
    <n v="8.94"/>
    <n v="36"/>
    <s v="3/13/2022"/>
    <x v="2"/>
    <n v="4879"/>
    <x v="0"/>
    <n v="8122.22"/>
    <n v="1832.59"/>
    <n v="91.63"/>
    <s v="7/4/2023"/>
    <s v="10/13/2023"/>
    <n v="8472"/>
    <n v="4879"/>
    <s v="6/27/2023"/>
    <s v="Complaint"/>
    <s v="Resolved"/>
    <s v="6/24/2023"/>
    <n v="1"/>
    <x v="6"/>
    <x v="1"/>
  </r>
  <r>
    <n v="4880"/>
    <s v="James"/>
    <s v="Rodriguez"/>
    <n v="25"/>
    <x v="2"/>
    <s v="Address_4880"/>
    <x v="38"/>
    <n v="19458799733"/>
    <s v="james.rodriguez@kag.com"/>
    <x v="0"/>
    <n v="5135.8999999999996"/>
    <s v="4/4/2019"/>
    <s v="5/17/2023"/>
    <n v="4880"/>
    <n v="45171"/>
    <x v="2"/>
    <n v="4772.7700000000004"/>
    <n v="9908.67"/>
    <x v="49"/>
    <n v="4880"/>
    <n v="25340.98"/>
    <x v="2"/>
    <n v="7.95"/>
    <n v="24"/>
    <s v="9/14/2021"/>
    <x v="2"/>
    <n v="4880"/>
    <x v="1"/>
    <n v="1928.71"/>
    <n v="989.1"/>
    <n v="49.46"/>
    <s v="5/13/2023"/>
    <s v="5/8/2023"/>
    <n v="6992"/>
    <n v="4880"/>
    <s v="8/4/2023"/>
    <s v="Complaint"/>
    <s v="Pending"/>
    <s v="12/11/2023"/>
    <n v="1"/>
    <x v="6"/>
    <x v="2"/>
  </r>
  <r>
    <n v="4881"/>
    <s v="Anthony"/>
    <s v="Green"/>
    <n v="43"/>
    <x v="0"/>
    <s v="Address_4881"/>
    <x v="31"/>
    <n v="19458799734"/>
    <s v="anthony.green@kag.com"/>
    <x v="0"/>
    <n v="730.38"/>
    <s v="2/21/2001"/>
    <s v="6/6/2023"/>
    <n v="4881"/>
    <n v="45188"/>
    <x v="0"/>
    <n v="1919.84"/>
    <n v="-1189.46"/>
    <x v="29"/>
    <n v="4881"/>
    <n v="10842.36"/>
    <x v="2"/>
    <n v="9.41"/>
    <n v="48"/>
    <s v="12/29/2022"/>
    <x v="1"/>
    <n v="4881"/>
    <x v="2"/>
    <n v="2733.12"/>
    <n v="2872.68"/>
    <n v="143.63"/>
    <s v="2/20/2023"/>
    <s v="6/10/2023"/>
    <n v="4798"/>
    <n v="4881"/>
    <s v="8/11/2023"/>
    <s v="Complaint"/>
    <s v="Pending"/>
    <s v="10/10/2023"/>
    <n v="1"/>
    <x v="6"/>
    <x v="0"/>
  </r>
  <r>
    <n v="4882"/>
    <s v="Melissa"/>
    <s v="King"/>
    <n v="45"/>
    <x v="0"/>
    <s v="Address_4882"/>
    <x v="27"/>
    <n v="19458799735"/>
    <s v="melissa.king@kag.com"/>
    <x v="1"/>
    <n v="7850.33"/>
    <s v="11/27/2011"/>
    <s v="3/2/2023"/>
    <n v="4882"/>
    <n v="45244"/>
    <x v="2"/>
    <n v="874.41"/>
    <n v="6975.92"/>
    <x v="30"/>
    <n v="4882"/>
    <n v="36779.56"/>
    <x v="0"/>
    <n v="7.37"/>
    <n v="60"/>
    <s v="1/23/2022"/>
    <x v="2"/>
    <n v="4882"/>
    <x v="1"/>
    <n v="5704.82"/>
    <n v="3057.87"/>
    <n v="152.88999999999999"/>
    <s v="8/31/2023"/>
    <s v="4/29/2023"/>
    <n v="7395"/>
    <n v="4882"/>
    <s v="10/16/2023"/>
    <s v="Suggestion"/>
    <s v="Pending"/>
    <s v="9/16/2023"/>
    <n v="1"/>
    <x v="4"/>
    <x v="0"/>
  </r>
  <r>
    <n v="4883"/>
    <s v="Linda"/>
    <s v="Hall"/>
    <n v="25"/>
    <x v="0"/>
    <s v="Address_4883"/>
    <x v="23"/>
    <n v="19458799736"/>
    <s v="linda.hall@kag.com"/>
    <x v="1"/>
    <n v="6079.68"/>
    <s v="12/3/2018"/>
    <s v="10/16/2023"/>
    <n v="4883"/>
    <n v="44957"/>
    <x v="2"/>
    <n v="3115.62"/>
    <n v="2964.06"/>
    <x v="79"/>
    <n v="4883"/>
    <n v="46118.96"/>
    <x v="0"/>
    <n v="7.18"/>
    <n v="36"/>
    <s v="8/29/2022"/>
    <x v="0"/>
    <n v="4883"/>
    <x v="0"/>
    <n v="7392.6"/>
    <n v="4172.33"/>
    <n v="208.62"/>
    <s v="7/27/2023"/>
    <s v="6/20/2023"/>
    <n v="4382"/>
    <n v="4883"/>
    <s v="12/1/2023"/>
    <s v="Praise"/>
    <s v="Pending"/>
    <s v="8/25/2023"/>
    <n v="1"/>
    <x v="3"/>
    <x v="2"/>
  </r>
  <r>
    <n v="4884"/>
    <s v="Melissa"/>
    <s v="Gonzalez"/>
    <n v="37"/>
    <x v="1"/>
    <s v="Address_4884"/>
    <x v="36"/>
    <n v="19458799737"/>
    <s v="melissa.gonzalez@kag.com"/>
    <x v="1"/>
    <n v="6708.38"/>
    <s v="1/25/2012"/>
    <s v="11/24/2023"/>
    <n v="4884"/>
    <n v="45188"/>
    <x v="1"/>
    <n v="1997.17"/>
    <n v="4711.21"/>
    <x v="48"/>
    <n v="4884"/>
    <n v="4182.47"/>
    <x v="0"/>
    <n v="1.24"/>
    <n v="60"/>
    <s v="3/31/2022"/>
    <x v="2"/>
    <n v="4884"/>
    <x v="1"/>
    <n v="8920.0400000000009"/>
    <n v="3696.42"/>
    <n v="184.82"/>
    <s v="11/20/2023"/>
    <s v="11/21/2023"/>
    <n v="5899"/>
    <n v="4884"/>
    <s v="1/28/2023"/>
    <s v="Praise"/>
    <s v="Resolved"/>
    <s v="12/16/2023"/>
    <n v="-1"/>
    <x v="6"/>
    <x v="0"/>
  </r>
  <r>
    <n v="4885"/>
    <s v="Carol"/>
    <s v="Scott"/>
    <n v="64"/>
    <x v="0"/>
    <s v="Address_4885"/>
    <x v="34"/>
    <n v="19458799738"/>
    <s v="carol.scott@kag.com"/>
    <x v="1"/>
    <n v="7681.42"/>
    <s v="1/3/2019"/>
    <s v="6/17/2023"/>
    <n v="4885"/>
    <n v="45277"/>
    <x v="0"/>
    <n v="1097.6300000000001"/>
    <n v="8779.0499999999993"/>
    <x v="95"/>
    <n v="4885"/>
    <n v="26516.49"/>
    <x v="0"/>
    <n v="2.57"/>
    <n v="36"/>
    <s v="3/9/2022"/>
    <x v="0"/>
    <n v="4885"/>
    <x v="1"/>
    <n v="5901.81"/>
    <n v="2577.0100000000002"/>
    <n v="128.85"/>
    <s v="6/14/2023"/>
    <s v="1/14/2023"/>
    <n v="304"/>
    <n v="4885"/>
    <s v="1/12/2023"/>
    <s v="Suggestion"/>
    <s v="Resolved"/>
    <s v="5/29/2023"/>
    <n v="1"/>
    <x v="0"/>
    <x v="3"/>
  </r>
  <r>
    <n v="4886"/>
    <s v="Thomas"/>
    <s v="Harris"/>
    <n v="25"/>
    <x v="1"/>
    <s v="Address_4886"/>
    <x v="23"/>
    <n v="19458799739"/>
    <s v="thomas.harris@kag.com"/>
    <x v="0"/>
    <n v="5650.12"/>
    <s v="7/30/2010"/>
    <s v="12/24/2023"/>
    <n v="4886"/>
    <n v="44960"/>
    <x v="2"/>
    <n v="297.77999999999997"/>
    <n v="5352.34"/>
    <x v="53"/>
    <n v="4886"/>
    <n v="43979.47"/>
    <x v="2"/>
    <n v="8.0299999999999994"/>
    <n v="12"/>
    <s v="1/22/2020"/>
    <x v="0"/>
    <n v="4886"/>
    <x v="0"/>
    <n v="3741.98"/>
    <n v="4047.75"/>
    <n v="202.39"/>
    <s v="11/4/2023"/>
    <s v="8/13/2023"/>
    <n v="6220"/>
    <n v="4886"/>
    <s v="11/3/2023"/>
    <s v="Suggestion"/>
    <s v="Resolved"/>
    <s v="10/23/2023"/>
    <n v="-1"/>
    <x v="9"/>
    <x v="2"/>
  </r>
  <r>
    <n v="4887"/>
    <s v="David"/>
    <s v="White"/>
    <n v="31"/>
    <x v="1"/>
    <s v="Address_4887"/>
    <x v="37"/>
    <n v="19458799740"/>
    <s v="david.white@kag.com"/>
    <x v="1"/>
    <n v="5135.37"/>
    <s v="5/27/2012"/>
    <s v="1/23/2023"/>
    <n v="4887"/>
    <n v="45171"/>
    <x v="0"/>
    <n v="471.41"/>
    <n v="5606.78"/>
    <x v="85"/>
    <n v="4887"/>
    <n v="47673.62"/>
    <x v="0"/>
    <n v="9.98"/>
    <n v="60"/>
    <s v="11/22/2022"/>
    <x v="1"/>
    <n v="4887"/>
    <x v="0"/>
    <n v="8720.31"/>
    <n v="566.79999999999995"/>
    <n v="28.34"/>
    <s v="5/22/2023"/>
    <s v="11/13/2023"/>
    <n v="6253"/>
    <n v="4887"/>
    <s v="5/20/2023"/>
    <s v="Complaint"/>
    <s v="Pending"/>
    <s v="12/8/2023"/>
    <n v="1"/>
    <x v="6"/>
    <x v="4"/>
  </r>
  <r>
    <n v="4888"/>
    <s v="Jennifer"/>
    <s v="Baker"/>
    <n v="30"/>
    <x v="1"/>
    <s v="Address_4888"/>
    <x v="32"/>
    <n v="19458799741"/>
    <s v="jennifer.baker@kag.com"/>
    <x v="1"/>
    <n v="6665.34"/>
    <s v="1/15/2011"/>
    <s v="2/28/2023"/>
    <n v="4888"/>
    <n v="45275"/>
    <x v="2"/>
    <n v="2820.96"/>
    <n v="3844.38"/>
    <x v="42"/>
    <n v="4888"/>
    <n v="4534.8500000000004"/>
    <x v="2"/>
    <n v="7.48"/>
    <n v="24"/>
    <s v="6/30/2022"/>
    <x v="0"/>
    <n v="4888"/>
    <x v="2"/>
    <n v="9647.41"/>
    <n v="1194.4100000000001"/>
    <n v="59.72"/>
    <s v="11/24/2023"/>
    <s v="1/21/2023"/>
    <n v="8164"/>
    <n v="4888"/>
    <s v="7/19/2023"/>
    <s v="Praise"/>
    <s v="Resolved"/>
    <s v="12/19/2023"/>
    <n v="1"/>
    <x v="0"/>
    <x v="4"/>
  </r>
  <r>
    <n v="4889"/>
    <s v="Kevin"/>
    <s v="Taylor"/>
    <n v="57"/>
    <x v="0"/>
    <s v="Address_4889"/>
    <x v="20"/>
    <n v="19458799742"/>
    <s v="kevin.taylor@kag.com"/>
    <x v="0"/>
    <n v="9010.08"/>
    <s v="5/18/2009"/>
    <s v="12/22/2023"/>
    <n v="4889"/>
    <n v="45249"/>
    <x v="1"/>
    <n v="3754.23"/>
    <n v="5255.85"/>
    <x v="40"/>
    <n v="4889"/>
    <n v="39761.69"/>
    <x v="2"/>
    <n v="6.22"/>
    <n v="60"/>
    <s v="1/18/2020"/>
    <x v="2"/>
    <n v="4889"/>
    <x v="0"/>
    <n v="3241.54"/>
    <n v="3766.48"/>
    <n v="188.32"/>
    <s v="7/15/2023"/>
    <s v="8/13/2023"/>
    <n v="1908"/>
    <n v="4889"/>
    <s v="7/18/2023"/>
    <s v="Complaint"/>
    <s v="Pending"/>
    <s v="12/19/2023"/>
    <n v="1"/>
    <x v="4"/>
    <x v="1"/>
  </r>
  <r>
    <n v="4890"/>
    <s v="Matthew"/>
    <s v="Johnson"/>
    <n v="34"/>
    <x v="2"/>
    <s v="Address_4890"/>
    <x v="11"/>
    <n v="19458799743"/>
    <s v="matthew.johnson@kag.com"/>
    <x v="1"/>
    <n v="6421.12"/>
    <s v="10/2/2002"/>
    <s v="11/8/2023"/>
    <n v="4890"/>
    <n v="45194"/>
    <x v="2"/>
    <n v="4629.67"/>
    <n v="1791.45"/>
    <x v="64"/>
    <n v="4890"/>
    <n v="14788.91"/>
    <x v="0"/>
    <n v="2.65"/>
    <n v="36"/>
    <s v="11/19/2022"/>
    <x v="0"/>
    <n v="4890"/>
    <x v="0"/>
    <n v="6419.52"/>
    <n v="2108.0300000000002"/>
    <n v="105.4"/>
    <s v="2/18/2023"/>
    <s v="1/29/2023"/>
    <n v="4442"/>
    <n v="4890"/>
    <s v="3/18/2023"/>
    <s v="Complaint"/>
    <s v="Pending"/>
    <s v="6/17/2023"/>
    <n v="1"/>
    <x v="6"/>
    <x v="4"/>
  </r>
  <r>
    <n v="4891"/>
    <s v="Joshua"/>
    <s v="Gonzalez"/>
    <n v="68"/>
    <x v="1"/>
    <s v="Address_4891"/>
    <x v="2"/>
    <n v="19458799744"/>
    <s v="joshua.gonzalez@kag.com"/>
    <x v="0"/>
    <n v="7904.39"/>
    <s v="12/9/2011"/>
    <s v="6/20/2023"/>
    <n v="4891"/>
    <n v="45220"/>
    <x v="0"/>
    <n v="2931.32"/>
    <n v="10835.71"/>
    <x v="88"/>
    <n v="4891"/>
    <n v="27533.71"/>
    <x v="0"/>
    <n v="9.5299999999999994"/>
    <n v="24"/>
    <s v="1/10/2021"/>
    <x v="0"/>
    <n v="4891"/>
    <x v="0"/>
    <n v="3893.38"/>
    <n v="2869"/>
    <n v="143.44999999999999"/>
    <s v="5/5/2023"/>
    <s v="3/14/2023"/>
    <n v="73"/>
    <n v="4891"/>
    <s v="7/7/2023"/>
    <s v="Complaint"/>
    <s v="Resolved"/>
    <s v="5/7/2023"/>
    <n v="1"/>
    <x v="8"/>
    <x v="3"/>
  </r>
  <r>
    <n v="4892"/>
    <s v="Ronald"/>
    <s v="Walker"/>
    <n v="43"/>
    <x v="2"/>
    <s v="Address_4892"/>
    <x v="0"/>
    <n v="19458799745"/>
    <s v="ronald.walker@kag.com"/>
    <x v="1"/>
    <n v="4854.6899999999996"/>
    <s v="2/10/2017"/>
    <s v="3/25/2023"/>
    <n v="4892"/>
    <n v="45137"/>
    <x v="0"/>
    <n v="3267.04"/>
    <n v="1587.65"/>
    <x v="17"/>
    <n v="4892"/>
    <n v="39402.89"/>
    <x v="0"/>
    <n v="6.85"/>
    <n v="12"/>
    <s v="6/26/2022"/>
    <x v="2"/>
    <n v="4892"/>
    <x v="0"/>
    <n v="8736.01"/>
    <n v="4315.43"/>
    <n v="215.77"/>
    <s v="2/9/2023"/>
    <s v="12/28/2023"/>
    <n v="9340"/>
    <n v="4892"/>
    <s v="7/13/2023"/>
    <s v="Complaint"/>
    <s v="Resolved"/>
    <s v="5/28/2023"/>
    <n v="1"/>
    <x v="2"/>
    <x v="0"/>
  </r>
  <r>
    <n v="4893"/>
    <s v="Betty"/>
    <s v="Lewis"/>
    <n v="23"/>
    <x v="0"/>
    <s v="Address_4893"/>
    <x v="3"/>
    <n v="19458799746"/>
    <s v="betty.lewis@kag.com"/>
    <x v="1"/>
    <n v="5936.76"/>
    <s v="2/27/2008"/>
    <s v="9/5/2023"/>
    <n v="4893"/>
    <n v="45061"/>
    <x v="0"/>
    <n v="1217.51"/>
    <n v="7154.27"/>
    <x v="87"/>
    <n v="4893"/>
    <n v="27711.59"/>
    <x v="2"/>
    <n v="5.4"/>
    <n v="60"/>
    <s v="1/14/2020"/>
    <x v="0"/>
    <n v="4893"/>
    <x v="1"/>
    <n v="4677.72"/>
    <n v="4642.2"/>
    <n v="232.11"/>
    <s v="9/21/2023"/>
    <s v="4/1/2023"/>
    <n v="6011"/>
    <n v="4893"/>
    <s v="5/5/2023"/>
    <s v="Praise"/>
    <s v="Pending"/>
    <s v="11/28/2023"/>
    <n v="1"/>
    <x v="10"/>
    <x v="2"/>
  </r>
  <r>
    <n v="4894"/>
    <s v="Steven"/>
    <s v="Roberts"/>
    <n v="34"/>
    <x v="0"/>
    <s v="Address_4894"/>
    <x v="5"/>
    <n v="19458799747"/>
    <s v="steven.roberts@kag.com"/>
    <x v="0"/>
    <n v="1883.48"/>
    <s v="3/15/2001"/>
    <s v="11/10/2023"/>
    <n v="4894"/>
    <n v="44990"/>
    <x v="0"/>
    <n v="1379.07"/>
    <n v="504.41"/>
    <x v="91"/>
    <n v="4894"/>
    <n v="6392.94"/>
    <x v="2"/>
    <n v="8.75"/>
    <n v="24"/>
    <s v="9/7/2021"/>
    <x v="0"/>
    <n v="4894"/>
    <x v="1"/>
    <n v="9225.16"/>
    <n v="4642.49"/>
    <n v="232.12"/>
    <s v="3/18/2023"/>
    <s v="5/17/2023"/>
    <n v="3175"/>
    <n v="4894"/>
    <s v="11/6/2023"/>
    <s v="Complaint"/>
    <s v="Resolved"/>
    <s v="1/30/2023"/>
    <n v="1"/>
    <x v="11"/>
    <x v="4"/>
  </r>
  <r>
    <n v="4895"/>
    <s v="Paul"/>
    <s v="Ramirez"/>
    <n v="21"/>
    <x v="0"/>
    <s v="Address_4895"/>
    <x v="23"/>
    <n v="19458799748"/>
    <s v="paul.ramirez@kag.com"/>
    <x v="1"/>
    <n v="4936.33"/>
    <s v="1/11/2005"/>
    <s v="5/14/2023"/>
    <n v="4895"/>
    <n v="45173"/>
    <x v="2"/>
    <n v="2093.65"/>
    <n v="2842.68"/>
    <x v="16"/>
    <n v="4895"/>
    <n v="29936.21"/>
    <x v="1"/>
    <n v="9.58"/>
    <n v="60"/>
    <s v="8/9/2020"/>
    <x v="2"/>
    <n v="4895"/>
    <x v="0"/>
    <n v="5274.18"/>
    <n v="1775.61"/>
    <n v="88.78"/>
    <s v="2/13/2023"/>
    <s v="4/6/2023"/>
    <n v="9585"/>
    <n v="4895"/>
    <s v="10/15/2023"/>
    <s v="Complaint"/>
    <s v="Pending"/>
    <s v="11/10/2023"/>
    <n v="1"/>
    <x v="6"/>
    <x v="2"/>
  </r>
  <r>
    <n v="4896"/>
    <s v="David"/>
    <s v="Clark"/>
    <n v="42"/>
    <x v="0"/>
    <s v="Address_4896"/>
    <x v="23"/>
    <n v="19458799749"/>
    <s v="david.clark@kag.com"/>
    <x v="0"/>
    <n v="1574.01"/>
    <s v="10/14/2008"/>
    <s v="10/15/2023"/>
    <n v="4896"/>
    <n v="45259"/>
    <x v="2"/>
    <n v="4344.99"/>
    <n v="5919"/>
    <x v="16"/>
    <n v="4896"/>
    <n v="6772.73"/>
    <x v="2"/>
    <n v="4.34"/>
    <n v="12"/>
    <s v="7/31/2020"/>
    <x v="1"/>
    <n v="4896"/>
    <x v="1"/>
    <n v="7588.55"/>
    <n v="3094.04"/>
    <n v="154.69999999999999"/>
    <s v="12/10/2023"/>
    <s v="12/27/2023"/>
    <n v="6181"/>
    <n v="4896"/>
    <s v="3/13/2023"/>
    <s v="Suggestion"/>
    <s v="Resolved"/>
    <s v="2/25/2023"/>
    <n v="1"/>
    <x v="4"/>
    <x v="0"/>
  </r>
  <r>
    <n v="4897"/>
    <s v="Karen"/>
    <s v="Anderson"/>
    <n v="24"/>
    <x v="0"/>
    <s v="Address_4897"/>
    <x v="22"/>
    <n v="19458799750"/>
    <s v="karen.anderson@kag.com"/>
    <x v="0"/>
    <n v="4723.51"/>
    <s v="6/13/2002"/>
    <s v="7/12/2023"/>
    <n v="4897"/>
    <n v="45203"/>
    <x v="2"/>
    <n v="2182.39"/>
    <n v="2541.12"/>
    <x v="72"/>
    <n v="4897"/>
    <n v="18024.740000000002"/>
    <x v="0"/>
    <n v="5.64"/>
    <n v="12"/>
    <s v="9/11/2020"/>
    <x v="1"/>
    <n v="4897"/>
    <x v="2"/>
    <n v="4102.1099999999997"/>
    <n v="3108.16"/>
    <n v="155.41"/>
    <s v="4/10/2023"/>
    <s v="3/15/2023"/>
    <n v="9347"/>
    <n v="4897"/>
    <s v="5/7/2023"/>
    <s v="Praise"/>
    <s v="Resolved"/>
    <s v="4/7/2023"/>
    <n v="1"/>
    <x v="8"/>
    <x v="2"/>
  </r>
  <r>
    <n v="4898"/>
    <s v="Charles"/>
    <s v="Walker"/>
    <n v="34"/>
    <x v="2"/>
    <s v="Address_4898"/>
    <x v="23"/>
    <n v="19458799751"/>
    <s v="charles.walker@kag.com"/>
    <x v="1"/>
    <n v="743.02"/>
    <s v="10/12/2001"/>
    <s v="7/7/2023"/>
    <n v="4898"/>
    <n v="45004"/>
    <x v="2"/>
    <n v="1205.78"/>
    <n v="1948.8"/>
    <x v="9"/>
    <n v="4898"/>
    <n v="28353.32"/>
    <x v="2"/>
    <n v="2.04"/>
    <n v="12"/>
    <s v="10/7/2021"/>
    <x v="2"/>
    <n v="4898"/>
    <x v="1"/>
    <n v="5741.45"/>
    <n v="1430.19"/>
    <n v="71.510000000000005"/>
    <s v="5/27/2023"/>
    <s v="9/10/2023"/>
    <n v="9994"/>
    <n v="4898"/>
    <s v="8/7/2023"/>
    <s v="Complaint"/>
    <s v="Pending"/>
    <s v="10/3/2023"/>
    <n v="1"/>
    <x v="11"/>
    <x v="4"/>
  </r>
  <r>
    <n v="4899"/>
    <s v="Mary"/>
    <s v="Flores"/>
    <n v="39"/>
    <x v="0"/>
    <s v="Address_4899"/>
    <x v="23"/>
    <n v="19458799752"/>
    <s v="mary.flores@kag.com"/>
    <x v="0"/>
    <n v="5804.45"/>
    <s v="5/5/2021"/>
    <s v="6/1/2023"/>
    <n v="4899"/>
    <n v="45090"/>
    <x v="1"/>
    <n v="4598.29"/>
    <n v="1206.1600000000001"/>
    <x v="57"/>
    <n v="4899"/>
    <n v="49579.33"/>
    <x v="0"/>
    <n v="9.64"/>
    <n v="12"/>
    <s v="6/8/2021"/>
    <x v="2"/>
    <n v="4899"/>
    <x v="0"/>
    <n v="7213.73"/>
    <n v="2288.4299999999998"/>
    <n v="114.42"/>
    <s v="4/13/2023"/>
    <s v="11/9/2023"/>
    <n v="6203"/>
    <n v="4899"/>
    <s v="8/3/2023"/>
    <s v="Praise"/>
    <s v="Resolved"/>
    <s v="7/1/2023"/>
    <n v="1"/>
    <x v="7"/>
    <x v="0"/>
  </r>
  <r>
    <n v="4900"/>
    <s v="Kevin"/>
    <s v="Anderson"/>
    <n v="45"/>
    <x v="0"/>
    <s v="Address_4900"/>
    <x v="29"/>
    <n v="19458799753"/>
    <s v="kevin.anderson@kag.com"/>
    <x v="0"/>
    <n v="2938.68"/>
    <s v="12/22/2020"/>
    <s v="6/6/2023"/>
    <n v="4900"/>
    <n v="45003"/>
    <x v="2"/>
    <n v="2063.06"/>
    <n v="5001.74"/>
    <x v="60"/>
    <n v="4900"/>
    <n v="36619.589999999997"/>
    <x v="0"/>
    <n v="2.09"/>
    <n v="24"/>
    <s v="5/14/2021"/>
    <x v="1"/>
    <n v="4900"/>
    <x v="0"/>
    <n v="2712.88"/>
    <n v="2084.89"/>
    <n v="104.24"/>
    <s v="5/26/2023"/>
    <s v="1/28/2023"/>
    <n v="9539"/>
    <n v="4900"/>
    <s v="11/23/2023"/>
    <s v="Complaint"/>
    <s v="Resolved"/>
    <s v="9/17/2023"/>
    <n v="-1"/>
    <x v="11"/>
    <x v="0"/>
  </r>
  <r>
    <n v="4901"/>
    <s v="Donna"/>
    <s v="Allen"/>
    <n v="67"/>
    <x v="0"/>
    <s v="Address_4901"/>
    <x v="14"/>
    <n v="19458799754"/>
    <s v="donna.allen@kag.com"/>
    <x v="0"/>
    <n v="8432.27"/>
    <s v="8/25/2013"/>
    <s v="1/8/2023"/>
    <n v="4901"/>
    <n v="45103"/>
    <x v="1"/>
    <n v="406.76"/>
    <n v="8839.0300000000007"/>
    <x v="9"/>
    <n v="4901"/>
    <n v="15861.83"/>
    <x v="0"/>
    <n v="9.36"/>
    <n v="24"/>
    <s v="5/8/2021"/>
    <x v="2"/>
    <n v="4901"/>
    <x v="1"/>
    <n v="2568.46"/>
    <n v="3413.93"/>
    <n v="170.7"/>
    <s v="10/31/2023"/>
    <s v="1/29/2023"/>
    <n v="9822"/>
    <n v="4901"/>
    <s v="4/13/2023"/>
    <s v="Suggestion"/>
    <s v="Pending"/>
    <s v="4/3/2023"/>
    <n v="1"/>
    <x v="7"/>
    <x v="3"/>
  </r>
  <r>
    <n v="4902"/>
    <s v="Michelle"/>
    <s v="Martin"/>
    <n v="23"/>
    <x v="0"/>
    <s v="Address_4902"/>
    <x v="8"/>
    <n v="19458799755"/>
    <s v="michelle.martin@kag.com"/>
    <x v="1"/>
    <n v="3825.01"/>
    <s v="1/6/2007"/>
    <s v="9/26/2023"/>
    <n v="4902"/>
    <n v="45023"/>
    <x v="2"/>
    <n v="2731.92"/>
    <n v="6556.93"/>
    <x v="26"/>
    <n v="4902"/>
    <n v="43951.07"/>
    <x v="1"/>
    <n v="2.72"/>
    <n v="12"/>
    <s v="3/21/2020"/>
    <x v="0"/>
    <n v="4902"/>
    <x v="2"/>
    <n v="1782.69"/>
    <n v="2989.52"/>
    <n v="149.47999999999999"/>
    <s v="1/18/2023"/>
    <s v="8/23/2023"/>
    <n v="6715"/>
    <n v="4902"/>
    <s v="10/12/2023"/>
    <s v="Suggestion"/>
    <s v="Resolved"/>
    <s v="11/20/2023"/>
    <n v="1"/>
    <x v="1"/>
    <x v="2"/>
  </r>
  <r>
    <n v="4903"/>
    <s v="Margaret"/>
    <s v="Adams"/>
    <n v="47"/>
    <x v="0"/>
    <s v="Address_4903"/>
    <x v="34"/>
    <n v="19458799756"/>
    <s v="margaret.adams@kag.com"/>
    <x v="0"/>
    <n v="9185.9599999999991"/>
    <s v="8/19/2016"/>
    <s v="3/4/2023"/>
    <n v="4903"/>
    <n v="45065"/>
    <x v="2"/>
    <n v="3135.91"/>
    <n v="12321.87"/>
    <x v="48"/>
    <n v="4903"/>
    <n v="12081.21"/>
    <x v="2"/>
    <n v="9.18"/>
    <n v="36"/>
    <s v="8/12/2020"/>
    <x v="0"/>
    <n v="4903"/>
    <x v="2"/>
    <n v="4170.3500000000004"/>
    <n v="4540.28"/>
    <n v="227.01"/>
    <s v="6/2/2023"/>
    <s v="8/6/2023"/>
    <n v="6344"/>
    <n v="4903"/>
    <s v="4/8/2023"/>
    <s v="Praise"/>
    <s v="Resolved"/>
    <s v="2/25/2023"/>
    <n v="1"/>
    <x v="10"/>
    <x v="1"/>
  </r>
  <r>
    <n v="4904"/>
    <s v="Stephanie"/>
    <s v="Lopez"/>
    <n v="27"/>
    <x v="1"/>
    <s v="Address_4904"/>
    <x v="11"/>
    <n v="19458799757"/>
    <s v="stephanie.lopez@kag.com"/>
    <x v="1"/>
    <n v="4781.59"/>
    <s v="7/17/2011"/>
    <s v="1/25/2023"/>
    <n v="4904"/>
    <n v="45169"/>
    <x v="2"/>
    <n v="4777.37"/>
    <n v="4.22"/>
    <x v="54"/>
    <n v="4904"/>
    <n v="19815.599999999999"/>
    <x v="1"/>
    <n v="5.07"/>
    <n v="24"/>
    <s v="4/16/2022"/>
    <x v="0"/>
    <n v="4904"/>
    <x v="0"/>
    <n v="6303.61"/>
    <n v="1248.93"/>
    <n v="62.45"/>
    <s v="3/30/2023"/>
    <s v="4/27/2023"/>
    <n v="2884"/>
    <n v="4904"/>
    <s v="1/17/2023"/>
    <s v="Praise"/>
    <s v="Resolved"/>
    <s v="1/11/2023"/>
    <n v="1"/>
    <x v="5"/>
    <x v="4"/>
  </r>
  <r>
    <n v="4905"/>
    <s v="Kevin"/>
    <s v="Torres"/>
    <n v="67"/>
    <x v="1"/>
    <s v="Address_4905"/>
    <x v="39"/>
    <n v="19458799758"/>
    <s v="kevin.torres@kag.com"/>
    <x v="0"/>
    <n v="8503.84"/>
    <s v="5/11/2010"/>
    <s v="6/6/2023"/>
    <n v="4905"/>
    <n v="45285"/>
    <x v="1"/>
    <n v="4034.93"/>
    <n v="12538.77"/>
    <x v="61"/>
    <n v="4905"/>
    <n v="32704.04"/>
    <x v="0"/>
    <n v="6.33"/>
    <n v="12"/>
    <s v="4/25/2021"/>
    <x v="2"/>
    <n v="4905"/>
    <x v="2"/>
    <n v="1973.4"/>
    <n v="3001.59"/>
    <n v="150.08000000000001"/>
    <s v="1/27/2023"/>
    <s v="2/20/2023"/>
    <n v="2090"/>
    <n v="4905"/>
    <s v="1/15/2023"/>
    <s v="Complaint"/>
    <s v="Pending"/>
    <s v="2/4/2023"/>
    <n v="1"/>
    <x v="0"/>
    <x v="3"/>
  </r>
  <r>
    <n v="4906"/>
    <s v="Paul"/>
    <s v="Rodriguez"/>
    <n v="56"/>
    <x v="2"/>
    <s v="Address_4906"/>
    <x v="10"/>
    <n v="19458799759"/>
    <s v="paul.rodriguez@kag.com"/>
    <x v="0"/>
    <n v="3042.99"/>
    <s v="2/24/2000"/>
    <s v="7/6/2023"/>
    <n v="4906"/>
    <n v="45271"/>
    <x v="2"/>
    <n v="514.54999999999995"/>
    <n v="3557.54"/>
    <x v="15"/>
    <n v="4906"/>
    <n v="21117.51"/>
    <x v="1"/>
    <n v="1.32"/>
    <n v="24"/>
    <s v="6/28/2022"/>
    <x v="1"/>
    <n v="4906"/>
    <x v="0"/>
    <n v="2347.5500000000002"/>
    <n v="3500.84"/>
    <n v="175.04"/>
    <s v="7/17/2023"/>
    <s v="7/6/2023"/>
    <n v="7511"/>
    <n v="4906"/>
    <s v="4/24/2023"/>
    <s v="Complaint"/>
    <s v="Resolved"/>
    <s v="2/21/2023"/>
    <n v="1"/>
    <x v="0"/>
    <x v="1"/>
  </r>
  <r>
    <n v="4907"/>
    <s v="Joseph"/>
    <s v="Thompson"/>
    <n v="31"/>
    <x v="0"/>
    <s v="Address_4907"/>
    <x v="11"/>
    <n v="19458799760"/>
    <s v="joseph.thompson@kag.com"/>
    <x v="0"/>
    <n v="4570.8599999999997"/>
    <s v="2/26/2004"/>
    <s v="11/13/2023"/>
    <n v="4907"/>
    <n v="45285"/>
    <x v="2"/>
    <n v="2564.5100000000002"/>
    <n v="7135.37"/>
    <x v="86"/>
    <n v="4907"/>
    <n v="36749.269999999997"/>
    <x v="1"/>
    <n v="4.55"/>
    <n v="60"/>
    <s v="8/25/2021"/>
    <x v="1"/>
    <n v="4907"/>
    <x v="0"/>
    <n v="8083.38"/>
    <n v="296.97000000000003"/>
    <n v="14.85"/>
    <s v="12/7/2023"/>
    <s v="12/19/2023"/>
    <n v="8317"/>
    <n v="4907"/>
    <s v="3/25/2023"/>
    <s v="Praise"/>
    <s v="Pending"/>
    <s v="6/13/2023"/>
    <n v="1"/>
    <x v="0"/>
    <x v="4"/>
  </r>
  <r>
    <n v="4908"/>
    <s v="Betty"/>
    <s v="Davis"/>
    <n v="63"/>
    <x v="2"/>
    <s v="Address_4908"/>
    <x v="18"/>
    <n v="19458799761"/>
    <s v="betty.davis@kag.com"/>
    <x v="0"/>
    <n v="6373.29"/>
    <s v="4/19/2015"/>
    <s v="3/29/2023"/>
    <n v="4908"/>
    <n v="45177"/>
    <x v="2"/>
    <n v="2176.23"/>
    <n v="4197.0600000000004"/>
    <x v="1"/>
    <n v="4908"/>
    <n v="32879.75"/>
    <x v="1"/>
    <n v="5.44"/>
    <n v="36"/>
    <s v="2/26/2021"/>
    <x v="1"/>
    <n v="4908"/>
    <x v="2"/>
    <n v="4932.5200000000004"/>
    <n v="3181.16"/>
    <n v="159.06"/>
    <s v="2/15/2023"/>
    <s v="10/24/2023"/>
    <n v="803"/>
    <n v="4908"/>
    <s v="8/22/2023"/>
    <s v="Suggestion"/>
    <s v="Pending"/>
    <s v="11/14/2023"/>
    <n v="1"/>
    <x v="6"/>
    <x v="3"/>
  </r>
  <r>
    <n v="4909"/>
    <s v="Karen"/>
    <s v="Young"/>
    <n v="59"/>
    <x v="2"/>
    <s v="Address_4909"/>
    <x v="37"/>
    <n v="19458799762"/>
    <s v="karen.young@kag.com"/>
    <x v="0"/>
    <n v="2660.64"/>
    <s v="5/1/2013"/>
    <s v="5/5/2023"/>
    <n v="4909"/>
    <n v="45206"/>
    <x v="0"/>
    <n v="1973.28"/>
    <n v="4633.92"/>
    <x v="54"/>
    <n v="4909"/>
    <n v="33696.94"/>
    <x v="2"/>
    <n v="1.08"/>
    <n v="12"/>
    <s v="1/11/2022"/>
    <x v="0"/>
    <n v="4909"/>
    <x v="0"/>
    <n v="1802.35"/>
    <n v="2970.31"/>
    <n v="148.52000000000001"/>
    <s v="4/23/2023"/>
    <s v="1/19/2023"/>
    <n v="3466"/>
    <n v="4909"/>
    <s v="2/5/2023"/>
    <s v="Suggestion"/>
    <s v="Pending"/>
    <s v="6/20/2023"/>
    <n v="1"/>
    <x v="8"/>
    <x v="1"/>
  </r>
  <r>
    <n v="4910"/>
    <s v="Kimberly"/>
    <s v="Mitchell"/>
    <n v="39"/>
    <x v="0"/>
    <s v="Address_4910"/>
    <x v="35"/>
    <n v="19458799763"/>
    <s v="kimberly.mitchell@kag.com"/>
    <x v="0"/>
    <n v="6607.55"/>
    <s v="9/16/2013"/>
    <s v="8/31/2023"/>
    <n v="4910"/>
    <n v="45204"/>
    <x v="0"/>
    <n v="707.67"/>
    <n v="5899.88"/>
    <x v="67"/>
    <n v="4910"/>
    <n v="21592.92"/>
    <x v="0"/>
    <n v="6.95"/>
    <n v="36"/>
    <s v="3/7/2021"/>
    <x v="1"/>
    <n v="4910"/>
    <x v="1"/>
    <n v="3871.22"/>
    <n v="1596.11"/>
    <n v="79.81"/>
    <s v="6/9/2023"/>
    <s v="10/6/2023"/>
    <n v="388"/>
    <n v="4910"/>
    <s v="7/4/2023"/>
    <s v="Complaint"/>
    <s v="Pending"/>
    <s v="6/11/2023"/>
    <n v="-1"/>
    <x v="8"/>
    <x v="0"/>
  </r>
  <r>
    <n v="4911"/>
    <s v="Lisa"/>
    <s v="Wilson"/>
    <n v="58"/>
    <x v="0"/>
    <s v="Address_4911"/>
    <x v="33"/>
    <n v="19458799764"/>
    <s v="lisa.wilson@kag.com"/>
    <x v="1"/>
    <n v="2957.16"/>
    <s v="12/29/2015"/>
    <s v="1/26/2023"/>
    <n v="4911"/>
    <n v="45097"/>
    <x v="0"/>
    <n v="1882.93"/>
    <n v="1074.23"/>
    <x v="79"/>
    <n v="4911"/>
    <n v="3701.37"/>
    <x v="1"/>
    <n v="8.5500000000000007"/>
    <n v="24"/>
    <s v="1/29/2022"/>
    <x v="1"/>
    <n v="4911"/>
    <x v="1"/>
    <n v="5162.99"/>
    <n v="4924.46"/>
    <n v="246.22"/>
    <s v="6/7/2023"/>
    <s v="11/20/2023"/>
    <n v="229"/>
    <n v="4911"/>
    <s v="1/22/2023"/>
    <s v="Suggestion"/>
    <s v="Resolved"/>
    <s v="3/2/2023"/>
    <n v="1"/>
    <x v="7"/>
    <x v="1"/>
  </r>
  <r>
    <n v="4912"/>
    <s v="William"/>
    <s v="Clark"/>
    <n v="43"/>
    <x v="1"/>
    <s v="Address_4912"/>
    <x v="3"/>
    <n v="19458799765"/>
    <s v="william.clark@kag.com"/>
    <x v="1"/>
    <n v="4894.5"/>
    <s v="3/15/2006"/>
    <s v="3/25/2023"/>
    <n v="4912"/>
    <n v="45105"/>
    <x v="1"/>
    <n v="2355.75"/>
    <n v="7250.25"/>
    <x v="60"/>
    <n v="4912"/>
    <n v="43762.66"/>
    <x v="1"/>
    <n v="1.22"/>
    <n v="24"/>
    <s v="3/6/2022"/>
    <x v="2"/>
    <n v="4912"/>
    <x v="1"/>
    <n v="3128.59"/>
    <n v="2037.23"/>
    <n v="101.86"/>
    <s v="7/31/2023"/>
    <s v="8/11/2023"/>
    <n v="6709"/>
    <n v="4912"/>
    <s v="2/9/2023"/>
    <s v="Suggestion"/>
    <s v="Pending"/>
    <s v="7/17/2023"/>
    <n v="1"/>
    <x v="7"/>
    <x v="0"/>
  </r>
  <r>
    <n v="4913"/>
    <s v="Richard"/>
    <s v="Harris"/>
    <n v="27"/>
    <x v="0"/>
    <s v="Address_4913"/>
    <x v="11"/>
    <n v="19458799766"/>
    <s v="richard.harris@kag.com"/>
    <x v="1"/>
    <n v="331.36"/>
    <s v="10/7/2016"/>
    <s v="7/15/2023"/>
    <n v="4913"/>
    <n v="45103"/>
    <x v="2"/>
    <n v="1102.18"/>
    <n v="1433.54"/>
    <x v="22"/>
    <n v="4913"/>
    <n v="4627.12"/>
    <x v="0"/>
    <n v="5.43"/>
    <n v="60"/>
    <s v="2/19/2022"/>
    <x v="2"/>
    <n v="4913"/>
    <x v="1"/>
    <n v="7097.69"/>
    <n v="871.34"/>
    <n v="43.57"/>
    <s v="2/22/2023"/>
    <s v="1/28/2023"/>
    <n v="3087"/>
    <n v="4913"/>
    <s v="3/8/2023"/>
    <s v="Complaint"/>
    <s v="Pending"/>
    <s v="2/14/2023"/>
    <n v="1"/>
    <x v="7"/>
    <x v="4"/>
  </r>
  <r>
    <n v="4914"/>
    <s v="Patricia"/>
    <s v="Gonzalez"/>
    <n v="19"/>
    <x v="1"/>
    <s v="Address_4914"/>
    <x v="16"/>
    <n v="19458799767"/>
    <s v="patricia.gonzalez@kag.com"/>
    <x v="0"/>
    <n v="874"/>
    <s v="4/12/2009"/>
    <s v="10/5/2023"/>
    <n v="4914"/>
    <n v="45204"/>
    <x v="1"/>
    <n v="2883.52"/>
    <n v="-2009.52"/>
    <x v="1"/>
    <n v="4914"/>
    <n v="23737.69"/>
    <x v="2"/>
    <n v="1.3"/>
    <n v="12"/>
    <s v="12/7/2020"/>
    <x v="0"/>
    <n v="4914"/>
    <x v="1"/>
    <n v="8262.81"/>
    <n v="2769.8"/>
    <n v="138.49"/>
    <s v="10/25/2023"/>
    <s v="11/26/2023"/>
    <n v="2853"/>
    <n v="4914"/>
    <s v="11/22/2023"/>
    <s v="Praise"/>
    <s v="Resolved"/>
    <s v="7/13/2023"/>
    <n v="1"/>
    <x v="8"/>
    <x v="2"/>
  </r>
  <r>
    <n v="4915"/>
    <s v="Lisa"/>
    <s v="Lee"/>
    <n v="20"/>
    <x v="2"/>
    <s v="Address_4915"/>
    <x v="20"/>
    <n v="19458799768"/>
    <s v="lisa.lee@kag.com"/>
    <x v="1"/>
    <n v="2348.3000000000002"/>
    <s v="12/8/2011"/>
    <s v="5/15/2023"/>
    <n v="4915"/>
    <n v="45261"/>
    <x v="2"/>
    <n v="1114.2"/>
    <n v="1234.0999999999999"/>
    <x v="54"/>
    <n v="4915"/>
    <n v="15795.07"/>
    <x v="0"/>
    <n v="8.86"/>
    <n v="12"/>
    <s v="10/23/2022"/>
    <x v="2"/>
    <n v="4915"/>
    <x v="1"/>
    <n v="7973"/>
    <n v="1796.63"/>
    <n v="89.83"/>
    <s v="5/7/2023"/>
    <s v="4/29/2023"/>
    <n v="8778"/>
    <n v="4915"/>
    <s v="4/14/2023"/>
    <s v="Complaint"/>
    <s v="Resolved"/>
    <s v="10/18/2023"/>
    <n v="1"/>
    <x v="0"/>
    <x v="2"/>
  </r>
  <r>
    <n v="4916"/>
    <s v="John"/>
    <s v="Hall"/>
    <n v="65"/>
    <x v="2"/>
    <s v="Address_4916"/>
    <x v="20"/>
    <n v="19458799769"/>
    <s v="john.hall@kag.com"/>
    <x v="0"/>
    <n v="8084.28"/>
    <s v="9/3/2019"/>
    <s v="11/14/2023"/>
    <n v="4916"/>
    <n v="44944"/>
    <x v="1"/>
    <n v="615.38"/>
    <n v="8699.66"/>
    <x v="41"/>
    <n v="4916"/>
    <n v="15520.22"/>
    <x v="0"/>
    <n v="2.4500000000000002"/>
    <n v="48"/>
    <s v="1/20/2022"/>
    <x v="2"/>
    <n v="4916"/>
    <x v="1"/>
    <n v="6109.54"/>
    <n v="1160.99"/>
    <n v="58.05"/>
    <s v="3/8/2023"/>
    <s v="11/24/2023"/>
    <n v="7368"/>
    <n v="4916"/>
    <s v="8/29/2023"/>
    <s v="Praise"/>
    <s v="Pending"/>
    <s v="10/25/2023"/>
    <n v="1"/>
    <x v="3"/>
    <x v="3"/>
  </r>
  <r>
    <n v="4917"/>
    <s v="Kevin"/>
    <s v="Walker"/>
    <n v="59"/>
    <x v="1"/>
    <s v="Address_4917"/>
    <x v="21"/>
    <n v="19458799770"/>
    <s v="kevin.walker@kag.com"/>
    <x v="1"/>
    <n v="6637.8"/>
    <s v="1/11/2005"/>
    <s v="4/28/2023"/>
    <n v="4917"/>
    <n v="45226"/>
    <x v="0"/>
    <n v="4920.09"/>
    <n v="11557.89"/>
    <x v="13"/>
    <n v="4917"/>
    <n v="12104.59"/>
    <x v="2"/>
    <n v="1.53"/>
    <n v="60"/>
    <s v="10/2/2021"/>
    <x v="0"/>
    <n v="4917"/>
    <x v="0"/>
    <n v="5103.9799999999996"/>
    <n v="1679.6"/>
    <n v="83.98"/>
    <s v="10/15/2023"/>
    <s v="2/3/2023"/>
    <n v="663"/>
    <n v="4917"/>
    <s v="7/21/2023"/>
    <s v="Suggestion"/>
    <s v="Pending"/>
    <s v="4/2/2023"/>
    <n v="1"/>
    <x v="8"/>
    <x v="1"/>
  </r>
  <r>
    <n v="4918"/>
    <s v="Nancy"/>
    <s v="Torres"/>
    <n v="28"/>
    <x v="1"/>
    <s v="Address_4918"/>
    <x v="4"/>
    <n v="19458799771"/>
    <s v="nancy.torres@kag.com"/>
    <x v="0"/>
    <n v="8945.14"/>
    <s v="12/24/2004"/>
    <s v="9/23/2023"/>
    <n v="4918"/>
    <n v="45035"/>
    <x v="2"/>
    <n v="3445.12"/>
    <n v="5500.02"/>
    <x v="22"/>
    <n v="4918"/>
    <n v="14310.98"/>
    <x v="0"/>
    <n v="8.7200000000000006"/>
    <n v="36"/>
    <s v="2/21/2020"/>
    <x v="2"/>
    <n v="4918"/>
    <x v="0"/>
    <n v="9339.8799999999992"/>
    <n v="3670.81"/>
    <n v="183.54"/>
    <s v="1/15/2023"/>
    <s v="2/2/2023"/>
    <n v="485"/>
    <n v="4918"/>
    <s v="12/5/2023"/>
    <s v="Praise"/>
    <s v="Pending"/>
    <s v="3/7/2023"/>
    <n v="1"/>
    <x v="1"/>
    <x v="4"/>
  </r>
  <r>
    <n v="4919"/>
    <s v="Patricia"/>
    <s v="Mitchell"/>
    <n v="27"/>
    <x v="0"/>
    <s v="Address_4919"/>
    <x v="22"/>
    <n v="19458799772"/>
    <s v="patricia.mitchell@kag.com"/>
    <x v="1"/>
    <n v="9056.64"/>
    <s v="7/5/2006"/>
    <s v="10/14/2023"/>
    <n v="4919"/>
    <n v="44958"/>
    <x v="0"/>
    <n v="2978.04"/>
    <n v="12034.68"/>
    <x v="7"/>
    <n v="4919"/>
    <n v="47811.72"/>
    <x v="1"/>
    <n v="5"/>
    <n v="12"/>
    <s v="6/14/2020"/>
    <x v="0"/>
    <n v="4919"/>
    <x v="1"/>
    <n v="2030.53"/>
    <n v="1497.15"/>
    <n v="74.86"/>
    <s v="3/28/2023"/>
    <s v="11/7/2023"/>
    <n v="7539"/>
    <n v="4919"/>
    <s v="5/7/2023"/>
    <s v="Praise"/>
    <s v="Pending"/>
    <s v="12/31/2023"/>
    <n v="1"/>
    <x v="9"/>
    <x v="4"/>
  </r>
  <r>
    <n v="4920"/>
    <s v="Betty"/>
    <s v="Nelson"/>
    <n v="29"/>
    <x v="1"/>
    <s v="Address_4920"/>
    <x v="39"/>
    <n v="19458799773"/>
    <s v="betty.nelson@kag.com"/>
    <x v="1"/>
    <n v="3809.25"/>
    <s v="12/20/2011"/>
    <s v="1/26/2023"/>
    <n v="4920"/>
    <n v="44982"/>
    <x v="0"/>
    <n v="1644.24"/>
    <n v="2165.0100000000002"/>
    <x v="95"/>
    <n v="4920"/>
    <n v="48630.59"/>
    <x v="2"/>
    <n v="1.86"/>
    <n v="48"/>
    <s v="6/5/2021"/>
    <x v="2"/>
    <n v="4920"/>
    <x v="2"/>
    <n v="5598.03"/>
    <n v="2880.97"/>
    <n v="144.05000000000001"/>
    <s v="8/5/2023"/>
    <s v="12/4/2023"/>
    <n v="6437"/>
    <n v="4920"/>
    <s v="6/15/2023"/>
    <s v="Suggestion"/>
    <s v="Pending"/>
    <s v="3/17/2023"/>
    <n v="1"/>
    <x v="9"/>
    <x v="4"/>
  </r>
  <r>
    <n v="4921"/>
    <s v="Joseph"/>
    <s v="Jones"/>
    <n v="31"/>
    <x v="1"/>
    <s v="Address_4921"/>
    <x v="16"/>
    <n v="19458799774"/>
    <s v="joseph.jones@kag.com"/>
    <x v="1"/>
    <n v="3738.56"/>
    <s v="12/16/2003"/>
    <s v="7/2/2023"/>
    <n v="4921"/>
    <n v="45154"/>
    <x v="2"/>
    <n v="1049.6199999999999"/>
    <n v="4788.18"/>
    <x v="7"/>
    <n v="4921"/>
    <n v="28975.3"/>
    <x v="0"/>
    <n v="6.83"/>
    <n v="36"/>
    <s v="3/28/2020"/>
    <x v="0"/>
    <n v="4921"/>
    <x v="2"/>
    <n v="3889.79"/>
    <n v="2.16"/>
    <n v="0.11"/>
    <s v="5/26/2023"/>
    <s v="10/13/2023"/>
    <n v="1885"/>
    <n v="4921"/>
    <s v="10/14/2023"/>
    <s v="Complaint"/>
    <s v="Pending"/>
    <s v="5/14/2023"/>
    <n v="1"/>
    <x v="5"/>
    <x v="4"/>
  </r>
  <r>
    <n v="4922"/>
    <s v="James"/>
    <s v="Gonzalez"/>
    <n v="47"/>
    <x v="0"/>
    <s v="Address_4922"/>
    <x v="22"/>
    <n v="19458799775"/>
    <s v="james.gonzalez@kag.com"/>
    <x v="1"/>
    <n v="8373.86"/>
    <s v="5/21/2019"/>
    <s v="8/27/2023"/>
    <n v="4922"/>
    <n v="45000"/>
    <x v="1"/>
    <n v="666.17"/>
    <n v="7707.69"/>
    <x v="33"/>
    <n v="4922"/>
    <n v="26708.18"/>
    <x v="2"/>
    <n v="7.35"/>
    <n v="24"/>
    <s v="1/27/2022"/>
    <x v="1"/>
    <n v="4922"/>
    <x v="2"/>
    <n v="5008.3100000000004"/>
    <n v="570.66"/>
    <n v="28.53"/>
    <s v="3/20/2023"/>
    <s v="1/3/2023"/>
    <n v="489"/>
    <n v="4922"/>
    <s v="8/2/2023"/>
    <s v="Suggestion"/>
    <s v="Pending"/>
    <s v="4/24/2023"/>
    <n v="1"/>
    <x v="11"/>
    <x v="1"/>
  </r>
  <r>
    <n v="4923"/>
    <s v="Michael"/>
    <s v="Ramirez"/>
    <n v="58"/>
    <x v="2"/>
    <s v="Address_4923"/>
    <x v="22"/>
    <n v="19458799776"/>
    <s v="michael.ramirez@kag.com"/>
    <x v="0"/>
    <n v="4321.79"/>
    <s v="3/15/2013"/>
    <s v="4/19/2023"/>
    <n v="4923"/>
    <n v="44935"/>
    <x v="0"/>
    <n v="322.49"/>
    <n v="3999.3"/>
    <x v="49"/>
    <n v="4923"/>
    <n v="3369.89"/>
    <x v="1"/>
    <n v="6.12"/>
    <n v="24"/>
    <s v="11/3/2020"/>
    <x v="1"/>
    <n v="4923"/>
    <x v="0"/>
    <n v="6759.12"/>
    <n v="3727.52"/>
    <n v="186.38"/>
    <s v="12/10/2023"/>
    <s v="5/30/2023"/>
    <n v="2210"/>
    <n v="4923"/>
    <s v="9/27/2023"/>
    <s v="Praise"/>
    <s v="Pending"/>
    <s v="10/24/2023"/>
    <n v="1"/>
    <x v="3"/>
    <x v="1"/>
  </r>
  <r>
    <n v="4924"/>
    <s v="Susan"/>
    <s v="Nelson"/>
    <n v="30"/>
    <x v="1"/>
    <s v="Address_4924"/>
    <x v="35"/>
    <n v="19458799777"/>
    <s v="susan.nelson@kag.com"/>
    <x v="0"/>
    <n v="8586.2900000000009"/>
    <s v="3/18/2005"/>
    <s v="3/31/2023"/>
    <n v="4924"/>
    <n v="45015"/>
    <x v="0"/>
    <n v="3501.57"/>
    <n v="5084.72"/>
    <x v="9"/>
    <n v="4924"/>
    <n v="40383.040000000001"/>
    <x v="1"/>
    <n v="3.99"/>
    <n v="60"/>
    <s v="9/20/2020"/>
    <x v="1"/>
    <n v="4924"/>
    <x v="2"/>
    <n v="6201.54"/>
    <n v="1027.77"/>
    <n v="51.39"/>
    <s v="2/14/2023"/>
    <s v="9/8/2023"/>
    <n v="3604"/>
    <n v="4924"/>
    <s v="4/9/2023"/>
    <s v="Complaint"/>
    <s v="Pending"/>
    <s v="6/5/2023"/>
    <n v="1"/>
    <x v="11"/>
    <x v="4"/>
  </r>
  <r>
    <n v="4925"/>
    <s v="Donna"/>
    <s v="Harris"/>
    <n v="47"/>
    <x v="0"/>
    <s v="Address_4925"/>
    <x v="19"/>
    <n v="19458799778"/>
    <s v="donna.harris@kag.com"/>
    <x v="0"/>
    <n v="5108.71"/>
    <s v="3/30/2005"/>
    <s v="10/8/2023"/>
    <n v="4925"/>
    <n v="45058"/>
    <x v="2"/>
    <n v="1388.25"/>
    <n v="6496.96"/>
    <x v="5"/>
    <n v="4925"/>
    <n v="9357.0400000000009"/>
    <x v="2"/>
    <n v="4.82"/>
    <n v="24"/>
    <s v="7/23/2021"/>
    <x v="1"/>
    <n v="4925"/>
    <x v="1"/>
    <n v="7421.65"/>
    <n v="3967.07"/>
    <n v="198.35"/>
    <s v="6/18/2023"/>
    <s v="5/17/2023"/>
    <n v="6005"/>
    <n v="4925"/>
    <s v="1/8/2023"/>
    <s v="Praise"/>
    <s v="Pending"/>
    <s v="10/29/2023"/>
    <n v="1"/>
    <x v="10"/>
    <x v="1"/>
  </r>
  <r>
    <n v="4926"/>
    <s v="Stephanie"/>
    <s v="Wright"/>
    <n v="55"/>
    <x v="0"/>
    <s v="Address_4926"/>
    <x v="23"/>
    <n v="19458799779"/>
    <s v="stephanie.wright@kag.com"/>
    <x v="1"/>
    <n v="4304.66"/>
    <s v="6/3/2014"/>
    <s v="4/30/2023"/>
    <n v="4926"/>
    <n v="45220"/>
    <x v="2"/>
    <n v="1597.45"/>
    <n v="2707.21"/>
    <x v="48"/>
    <n v="4926"/>
    <n v="7986.59"/>
    <x v="2"/>
    <n v="9.59"/>
    <n v="24"/>
    <s v="11/19/2021"/>
    <x v="1"/>
    <n v="4926"/>
    <x v="2"/>
    <n v="1164.9000000000001"/>
    <n v="1377.61"/>
    <n v="68.88"/>
    <s v="4/8/2023"/>
    <s v="12/2/2023"/>
    <n v="755"/>
    <n v="4926"/>
    <s v="2/1/2023"/>
    <s v="Suggestion"/>
    <s v="Pending"/>
    <s v="4/11/2023"/>
    <n v="1"/>
    <x v="8"/>
    <x v="1"/>
  </r>
  <r>
    <n v="4927"/>
    <s v="James"/>
    <s v="Campbell"/>
    <n v="28"/>
    <x v="1"/>
    <s v="Address_4927"/>
    <x v="23"/>
    <n v="19458799780"/>
    <s v="james.campbell@kag.com"/>
    <x v="0"/>
    <n v="2862.79"/>
    <s v="7/18/2008"/>
    <s v="6/29/2023"/>
    <n v="4927"/>
    <n v="45164"/>
    <x v="1"/>
    <n v="813.34"/>
    <n v="2049.4499999999998"/>
    <x v="35"/>
    <n v="4927"/>
    <n v="21779.48"/>
    <x v="2"/>
    <n v="5.81"/>
    <n v="48"/>
    <s v="10/16/2020"/>
    <x v="2"/>
    <n v="4927"/>
    <x v="0"/>
    <n v="5323.19"/>
    <n v="1042.73"/>
    <n v="52.14"/>
    <s v="10/16/2023"/>
    <s v="8/8/2023"/>
    <n v="5776"/>
    <n v="4927"/>
    <s v="10/20/2023"/>
    <s v="Praise"/>
    <s v="Resolved"/>
    <s v="1/14/2023"/>
    <n v="1"/>
    <x v="5"/>
    <x v="4"/>
  </r>
  <r>
    <n v="4928"/>
    <s v="Donna"/>
    <s v="Hill"/>
    <n v="18"/>
    <x v="2"/>
    <s v="Address_4928"/>
    <x v="32"/>
    <n v="19458799781"/>
    <s v="donna.hill@kag.com"/>
    <x v="0"/>
    <n v="1352.22"/>
    <s v="11/9/2010"/>
    <s v="1/18/2023"/>
    <n v="4928"/>
    <n v="45282"/>
    <x v="0"/>
    <n v="594.65"/>
    <n v="1946.87"/>
    <x v="73"/>
    <n v="4928"/>
    <n v="18029.5"/>
    <x v="1"/>
    <n v="4.57"/>
    <n v="36"/>
    <s v="2/19/2021"/>
    <x v="2"/>
    <n v="4928"/>
    <x v="2"/>
    <n v="7224.49"/>
    <n v="3437.82"/>
    <n v="171.89"/>
    <s v="1/26/2023"/>
    <s v="2/8/2023"/>
    <n v="9715"/>
    <n v="4928"/>
    <s v="1/10/2023"/>
    <s v="Suggestion"/>
    <s v="Resolved"/>
    <s v="10/6/2023"/>
    <n v="1"/>
    <x v="0"/>
    <x v="2"/>
  </r>
  <r>
    <n v="4929"/>
    <s v="Donna"/>
    <s v="Miller"/>
    <n v="44"/>
    <x v="0"/>
    <s v="Address_4929"/>
    <x v="12"/>
    <n v="19458799782"/>
    <s v="donna.miller@kag.com"/>
    <x v="1"/>
    <n v="5306.43"/>
    <s v="11/22/2005"/>
    <s v="6/1/2023"/>
    <n v="4929"/>
    <n v="45176"/>
    <x v="0"/>
    <n v="2480.02"/>
    <n v="7786.45"/>
    <x v="6"/>
    <n v="4929"/>
    <n v="5735.19"/>
    <x v="1"/>
    <n v="7.37"/>
    <n v="36"/>
    <s v="9/30/2022"/>
    <x v="0"/>
    <n v="4929"/>
    <x v="2"/>
    <n v="8150.16"/>
    <n v="492.6"/>
    <n v="24.63"/>
    <s v="9/25/2023"/>
    <s v="5/6/2023"/>
    <n v="2647"/>
    <n v="4929"/>
    <s v="4/16/2023"/>
    <s v="Complaint"/>
    <s v="Resolved"/>
    <s v="3/17/2023"/>
    <n v="1"/>
    <x v="6"/>
    <x v="0"/>
  </r>
  <r>
    <n v="4930"/>
    <s v="Charles"/>
    <s v="Nguyen"/>
    <n v="64"/>
    <x v="1"/>
    <s v="Address_4930"/>
    <x v="26"/>
    <n v="19458799783"/>
    <s v="charles.nguyen@kag.com"/>
    <x v="1"/>
    <n v="3319.73"/>
    <s v="10/18/2000"/>
    <s v="4/18/2023"/>
    <n v="4930"/>
    <n v="44968"/>
    <x v="1"/>
    <n v="3640.3"/>
    <n v="-320.57"/>
    <x v="9"/>
    <n v="4930"/>
    <n v="8248.7800000000007"/>
    <x v="1"/>
    <n v="1.69"/>
    <n v="48"/>
    <s v="9/6/2020"/>
    <x v="2"/>
    <n v="4930"/>
    <x v="1"/>
    <n v="2026"/>
    <n v="1813.32"/>
    <n v="90.67"/>
    <s v="2/24/2023"/>
    <s v="9/11/2023"/>
    <n v="9663"/>
    <n v="4930"/>
    <s v="12/24/2023"/>
    <s v="Suggestion"/>
    <s v="Resolved"/>
    <s v="12/31/2023"/>
    <n v="1"/>
    <x v="9"/>
    <x v="3"/>
  </r>
  <r>
    <n v="4931"/>
    <s v="Deborah"/>
    <s v="Young"/>
    <n v="56"/>
    <x v="2"/>
    <s v="Address_4931"/>
    <x v="16"/>
    <n v="19458799784"/>
    <s v="deborah.young@kag.com"/>
    <x v="1"/>
    <n v="2569.46"/>
    <s v="6/15/2017"/>
    <s v="5/23/2023"/>
    <n v="4931"/>
    <n v="45157"/>
    <x v="2"/>
    <n v="4954.75"/>
    <n v="7524.21"/>
    <x v="70"/>
    <n v="4931"/>
    <n v="49624.52"/>
    <x v="1"/>
    <n v="3.61"/>
    <n v="36"/>
    <s v="1/11/2022"/>
    <x v="1"/>
    <n v="4931"/>
    <x v="2"/>
    <n v="3853.18"/>
    <n v="376.99"/>
    <n v="18.850000000000001"/>
    <s v="8/8/2023"/>
    <s v="8/16/2023"/>
    <n v="5914"/>
    <n v="4931"/>
    <s v="3/27/2023"/>
    <s v="Praise"/>
    <s v="Resolved"/>
    <s v="3/15/2023"/>
    <n v="1"/>
    <x v="5"/>
    <x v="1"/>
  </r>
  <r>
    <n v="4932"/>
    <s v="Mark"/>
    <s v="Williams"/>
    <n v="60"/>
    <x v="1"/>
    <s v="Address_4932"/>
    <x v="17"/>
    <n v="19458799785"/>
    <s v="mark.williams@kag.com"/>
    <x v="1"/>
    <n v="1779.64"/>
    <s v="4/17/2014"/>
    <s v="9/21/2023"/>
    <n v="4932"/>
    <n v="45096"/>
    <x v="2"/>
    <n v="1704.09"/>
    <n v="3483.73"/>
    <x v="20"/>
    <n v="4932"/>
    <n v="37006.46"/>
    <x v="0"/>
    <n v="3.04"/>
    <n v="36"/>
    <s v="7/19/2022"/>
    <x v="1"/>
    <n v="4932"/>
    <x v="1"/>
    <n v="6266.11"/>
    <n v="1008.9"/>
    <n v="50.44"/>
    <s v="8/7/2023"/>
    <s v="3/4/2023"/>
    <n v="4216"/>
    <n v="4932"/>
    <s v="5/24/2023"/>
    <s v="Complaint"/>
    <s v="Resolved"/>
    <s v="3/12/2023"/>
    <n v="1"/>
    <x v="7"/>
    <x v="1"/>
  </r>
  <r>
    <n v="4933"/>
    <s v="Robert"/>
    <s v="Hall"/>
    <n v="66"/>
    <x v="0"/>
    <s v="Address_4933"/>
    <x v="17"/>
    <n v="19458799786"/>
    <s v="robert.hall@kag.com"/>
    <x v="0"/>
    <n v="3947.36"/>
    <s v="7/12/2017"/>
    <s v="2/12/2023"/>
    <n v="4933"/>
    <n v="45242"/>
    <x v="2"/>
    <n v="3322.56"/>
    <n v="7269.92"/>
    <x v="63"/>
    <n v="4933"/>
    <n v="30329.3"/>
    <x v="1"/>
    <n v="7.12"/>
    <n v="60"/>
    <s v="7/24/2022"/>
    <x v="2"/>
    <n v="4933"/>
    <x v="0"/>
    <n v="4467.93"/>
    <n v="782.8"/>
    <n v="39.14"/>
    <s v="7/29/2023"/>
    <s v="12/23/2023"/>
    <n v="7500"/>
    <n v="4933"/>
    <s v="11/29/2023"/>
    <s v="Suggestion"/>
    <s v="Pending"/>
    <s v="9/8/2023"/>
    <n v="1"/>
    <x v="4"/>
    <x v="3"/>
  </r>
  <r>
    <n v="4934"/>
    <s v="Ronald"/>
    <s v="Hill"/>
    <n v="54"/>
    <x v="0"/>
    <s v="Address_4934"/>
    <x v="11"/>
    <n v="19458799787"/>
    <s v="ronald.hill@kag.com"/>
    <x v="1"/>
    <n v="5603.14"/>
    <s v="5/4/2015"/>
    <s v="8/5/2023"/>
    <n v="4934"/>
    <n v="45016"/>
    <x v="1"/>
    <n v="589.16999999999996"/>
    <n v="6192.31"/>
    <x v="9"/>
    <n v="4934"/>
    <n v="15877.21"/>
    <x v="2"/>
    <n v="6.44"/>
    <n v="12"/>
    <s v="4/5/2021"/>
    <x v="2"/>
    <n v="4934"/>
    <x v="2"/>
    <n v="4511.54"/>
    <n v="4040.64"/>
    <n v="202.03"/>
    <s v="11/23/2023"/>
    <s v="5/5/2023"/>
    <n v="2965"/>
    <n v="4934"/>
    <s v="11/23/2023"/>
    <s v="Complaint"/>
    <s v="Pending"/>
    <s v="9/4/2023"/>
    <n v="1"/>
    <x v="11"/>
    <x v="1"/>
  </r>
  <r>
    <n v="4935"/>
    <s v="Elizabeth"/>
    <s v="Torres"/>
    <n v="26"/>
    <x v="0"/>
    <s v="Address_4935"/>
    <x v="22"/>
    <n v="19458799788"/>
    <s v="elizabeth.torres@kag.com"/>
    <x v="0"/>
    <n v="8386.56"/>
    <s v="4/19/2021"/>
    <s v="1/24/2023"/>
    <n v="4935"/>
    <n v="45117"/>
    <x v="2"/>
    <n v="2782.83"/>
    <n v="5603.73"/>
    <x v="4"/>
    <n v="4935"/>
    <n v="21993.57"/>
    <x v="2"/>
    <n v="7.83"/>
    <n v="36"/>
    <s v="8/13/2022"/>
    <x v="1"/>
    <n v="4935"/>
    <x v="0"/>
    <n v="2455.56"/>
    <n v="2893.37"/>
    <n v="144.66999999999999"/>
    <s v="10/7/2023"/>
    <s v="5/3/2023"/>
    <n v="8465"/>
    <n v="4935"/>
    <s v="1/16/2023"/>
    <s v="Suggestion"/>
    <s v="Pending"/>
    <s v="12/3/2023"/>
    <n v="1"/>
    <x v="2"/>
    <x v="4"/>
  </r>
  <r>
    <n v="4936"/>
    <s v="Betty"/>
    <s v="Roberts"/>
    <n v="65"/>
    <x v="1"/>
    <s v="Address_4936"/>
    <x v="25"/>
    <n v="19458799789"/>
    <s v="betty.roberts@kag.com"/>
    <x v="1"/>
    <n v="8219.8799999999992"/>
    <s v="11/2/2008"/>
    <s v="9/7/2023"/>
    <n v="4936"/>
    <n v="45203"/>
    <x v="2"/>
    <n v="2595.23"/>
    <n v="10815.11"/>
    <x v="25"/>
    <n v="4936"/>
    <n v="31771.200000000001"/>
    <x v="0"/>
    <n v="4.84"/>
    <n v="36"/>
    <s v="12/21/2020"/>
    <x v="2"/>
    <n v="4936"/>
    <x v="0"/>
    <n v="2971.99"/>
    <n v="4102.32"/>
    <n v="205.12"/>
    <s v="12/17/2023"/>
    <s v="6/10/2023"/>
    <n v="4745"/>
    <n v="4936"/>
    <s v="4/9/2023"/>
    <s v="Praise"/>
    <s v="Pending"/>
    <s v="7/2/2023"/>
    <n v="1"/>
    <x v="8"/>
    <x v="3"/>
  </r>
  <r>
    <n v="4937"/>
    <s v="Charles"/>
    <s v="Perez"/>
    <n v="60"/>
    <x v="0"/>
    <s v="Address_4937"/>
    <x v="1"/>
    <n v="19458799790"/>
    <s v="charles.perez@kag.com"/>
    <x v="1"/>
    <n v="8565.1299999999992"/>
    <s v="4/18/2019"/>
    <s v="4/12/2023"/>
    <n v="4937"/>
    <n v="45053"/>
    <x v="1"/>
    <n v="169.97"/>
    <n v="8395.16"/>
    <x v="76"/>
    <n v="4937"/>
    <n v="39429.699999999997"/>
    <x v="0"/>
    <n v="2.57"/>
    <n v="36"/>
    <s v="6/17/2022"/>
    <x v="1"/>
    <n v="4937"/>
    <x v="0"/>
    <n v="3528.26"/>
    <n v="4967.07"/>
    <n v="248.35"/>
    <s v="9/24/2023"/>
    <s v="5/3/2023"/>
    <n v="6181"/>
    <n v="4937"/>
    <s v="1/8/2023"/>
    <s v="Complaint"/>
    <s v="Pending"/>
    <s v="6/18/2023"/>
    <n v="1"/>
    <x v="10"/>
    <x v="1"/>
  </r>
  <r>
    <n v="4938"/>
    <s v="Stephanie"/>
    <s v="Davis"/>
    <n v="43"/>
    <x v="1"/>
    <s v="Address_4938"/>
    <x v="11"/>
    <n v="19458799791"/>
    <s v="stephanie.davis@kag.com"/>
    <x v="1"/>
    <n v="5804.71"/>
    <s v="12/22/2010"/>
    <s v="11/17/2023"/>
    <n v="4938"/>
    <n v="45059"/>
    <x v="0"/>
    <n v="2420.1"/>
    <n v="3384.61"/>
    <x v="18"/>
    <n v="4938"/>
    <n v="47374.05"/>
    <x v="0"/>
    <n v="2.65"/>
    <n v="24"/>
    <s v="5/21/2021"/>
    <x v="1"/>
    <n v="4938"/>
    <x v="1"/>
    <n v="7457.36"/>
    <n v="2774.31"/>
    <n v="138.72"/>
    <s v="3/13/2023"/>
    <s v="10/8/2023"/>
    <n v="3540"/>
    <n v="4938"/>
    <s v="10/27/2023"/>
    <s v="Complaint"/>
    <s v="Pending"/>
    <s v="5/27/2023"/>
    <n v="1"/>
    <x v="10"/>
    <x v="0"/>
  </r>
  <r>
    <n v="4939"/>
    <s v="John"/>
    <s v="Taylor"/>
    <n v="42"/>
    <x v="2"/>
    <s v="Address_4939"/>
    <x v="29"/>
    <n v="19458799792"/>
    <s v="john.taylor@kag.com"/>
    <x v="1"/>
    <n v="5639.54"/>
    <s v="10/9/2020"/>
    <s v="1/26/2023"/>
    <n v="4939"/>
    <n v="45212"/>
    <x v="0"/>
    <n v="2482.21"/>
    <n v="8121.75"/>
    <x v="55"/>
    <n v="4939"/>
    <n v="7011.34"/>
    <x v="2"/>
    <n v="9.0299999999999994"/>
    <n v="48"/>
    <s v="12/7/2021"/>
    <x v="0"/>
    <n v="4939"/>
    <x v="2"/>
    <n v="4737.78"/>
    <n v="4801.08"/>
    <n v="240.05"/>
    <s v="3/10/2023"/>
    <s v="1/31/2023"/>
    <n v="3479"/>
    <n v="4939"/>
    <s v="11/18/2023"/>
    <s v="Praise"/>
    <s v="Resolved"/>
    <s v="10/25/2023"/>
    <n v="1"/>
    <x v="8"/>
    <x v="0"/>
  </r>
  <r>
    <n v="4940"/>
    <s v="Michael"/>
    <s v="Clark"/>
    <n v="34"/>
    <x v="2"/>
    <s v="Address_4940"/>
    <x v="22"/>
    <n v="19458799793"/>
    <s v="michael.clark@kag.com"/>
    <x v="0"/>
    <n v="9060.9"/>
    <s v="10/3/2020"/>
    <s v="11/26/2023"/>
    <n v="4940"/>
    <n v="44989"/>
    <x v="1"/>
    <n v="1866.38"/>
    <n v="7194.52"/>
    <x v="92"/>
    <n v="4940"/>
    <n v="10390.44"/>
    <x v="0"/>
    <n v="1.67"/>
    <n v="60"/>
    <s v="2/9/2022"/>
    <x v="1"/>
    <n v="4940"/>
    <x v="0"/>
    <n v="2893.03"/>
    <n v="483.83"/>
    <n v="24.19"/>
    <s v="3/21/2023"/>
    <s v="11/12/2023"/>
    <n v="524"/>
    <n v="4940"/>
    <s v="3/19/2023"/>
    <s v="Suggestion"/>
    <s v="Resolved"/>
    <s v="11/16/2023"/>
    <n v="1"/>
    <x v="11"/>
    <x v="4"/>
  </r>
  <r>
    <n v="4941"/>
    <s v="Brian"/>
    <s v="Allen"/>
    <n v="23"/>
    <x v="2"/>
    <s v="Address_4941"/>
    <x v="8"/>
    <n v="19458799794"/>
    <s v="brian.allen@kag.com"/>
    <x v="1"/>
    <n v="2956.61"/>
    <s v="9/30/2012"/>
    <s v="6/3/2023"/>
    <n v="4941"/>
    <n v="45166"/>
    <x v="2"/>
    <n v="2872"/>
    <n v="84.61"/>
    <x v="31"/>
    <n v="4941"/>
    <n v="28811.01"/>
    <x v="0"/>
    <n v="6.35"/>
    <n v="24"/>
    <s v="1/13/2021"/>
    <x v="0"/>
    <n v="4941"/>
    <x v="0"/>
    <n v="1564.66"/>
    <n v="581.01"/>
    <n v="29.05"/>
    <s v="6/1/2023"/>
    <s v="6/21/2023"/>
    <n v="7295"/>
    <n v="4941"/>
    <s v="7/2/2023"/>
    <s v="Suggestion"/>
    <s v="Resolved"/>
    <s v="6/18/2023"/>
    <n v="1"/>
    <x v="5"/>
    <x v="2"/>
  </r>
  <r>
    <n v="4942"/>
    <s v="Timothy"/>
    <s v="Rivera"/>
    <n v="32"/>
    <x v="2"/>
    <s v="Address_4942"/>
    <x v="31"/>
    <n v="19458799795"/>
    <s v="timothy.rivera@kag.com"/>
    <x v="1"/>
    <n v="1539.96"/>
    <s v="9/29/2002"/>
    <s v="11/18/2023"/>
    <n v="4942"/>
    <n v="44964"/>
    <x v="2"/>
    <n v="237.37"/>
    <n v="1777.33"/>
    <x v="67"/>
    <n v="4942"/>
    <n v="46986.17"/>
    <x v="2"/>
    <n v="3.09"/>
    <n v="48"/>
    <s v="6/23/2020"/>
    <x v="2"/>
    <n v="4942"/>
    <x v="2"/>
    <n v="6052.87"/>
    <n v="2496.21"/>
    <n v="124.81"/>
    <s v="12/2/2023"/>
    <s v="2/19/2023"/>
    <n v="3312"/>
    <n v="4942"/>
    <s v="5/15/2023"/>
    <s v="Suggestion"/>
    <s v="Resolved"/>
    <s v="9/19/2023"/>
    <n v="1"/>
    <x v="9"/>
    <x v="4"/>
  </r>
  <r>
    <n v="4943"/>
    <s v="Sarah"/>
    <s v="Taylor"/>
    <n v="20"/>
    <x v="0"/>
    <s v="Address_4943"/>
    <x v="1"/>
    <n v="19458799796"/>
    <s v="sarah.taylor@kag.com"/>
    <x v="0"/>
    <n v="919.47"/>
    <s v="6/18/2012"/>
    <s v="9/27/2023"/>
    <n v="4943"/>
    <n v="45090"/>
    <x v="0"/>
    <n v="4223.79"/>
    <n v="-3304.32"/>
    <x v="47"/>
    <n v="4943"/>
    <n v="23174.560000000001"/>
    <x v="2"/>
    <n v="2.93"/>
    <n v="60"/>
    <s v="6/22/2021"/>
    <x v="0"/>
    <n v="4943"/>
    <x v="0"/>
    <n v="2849.54"/>
    <n v="632.13"/>
    <n v="31.61"/>
    <s v="11/21/2023"/>
    <s v="9/12/2023"/>
    <n v="1238"/>
    <n v="4943"/>
    <s v="9/26/2023"/>
    <s v="Complaint"/>
    <s v="Resolved"/>
    <s v="6/23/2023"/>
    <n v="1"/>
    <x v="7"/>
    <x v="2"/>
  </r>
  <r>
    <n v="4944"/>
    <s v="Christopher"/>
    <s v="Adams"/>
    <n v="48"/>
    <x v="0"/>
    <s v="Address_4944"/>
    <x v="17"/>
    <n v="19458799797"/>
    <s v="christopher.adams@kag.com"/>
    <x v="1"/>
    <n v="8822.34"/>
    <s v="3/19/2004"/>
    <s v="5/9/2023"/>
    <n v="4944"/>
    <n v="44964"/>
    <x v="2"/>
    <n v="2607.36"/>
    <n v="6214.98"/>
    <x v="13"/>
    <n v="4944"/>
    <n v="32063.38"/>
    <x v="1"/>
    <n v="1.89"/>
    <n v="24"/>
    <s v="11/24/2020"/>
    <x v="2"/>
    <n v="4944"/>
    <x v="1"/>
    <n v="6308.83"/>
    <n v="4572.51"/>
    <n v="228.63"/>
    <s v="2/18/2023"/>
    <s v="11/25/2023"/>
    <n v="1694"/>
    <n v="4944"/>
    <s v="1/9/2023"/>
    <s v="Praise"/>
    <s v="Resolved"/>
    <s v="7/19/2023"/>
    <n v="1"/>
    <x v="9"/>
    <x v="1"/>
  </r>
  <r>
    <n v="4945"/>
    <s v="Andrew"/>
    <s v="Lopez"/>
    <n v="45"/>
    <x v="1"/>
    <s v="Address_4945"/>
    <x v="2"/>
    <n v="19458799798"/>
    <s v="andrew.lopez@kag.com"/>
    <x v="0"/>
    <n v="3780.55"/>
    <s v="8/28/2022"/>
    <s v="4/4/2023"/>
    <n v="4945"/>
    <n v="45205"/>
    <x v="0"/>
    <n v="170.43"/>
    <n v="3950.98"/>
    <x v="27"/>
    <n v="4945"/>
    <n v="15392.55"/>
    <x v="0"/>
    <n v="9.81"/>
    <n v="60"/>
    <s v="11/9/2022"/>
    <x v="2"/>
    <n v="4945"/>
    <x v="0"/>
    <n v="5907.14"/>
    <n v="2521.86"/>
    <n v="126.09"/>
    <s v="12/29/2023"/>
    <s v="7/17/2023"/>
    <n v="2791"/>
    <n v="4945"/>
    <s v="7/20/2023"/>
    <s v="Praise"/>
    <s v="Pending"/>
    <s v="5/7/2023"/>
    <n v="1"/>
    <x v="8"/>
    <x v="0"/>
  </r>
  <r>
    <n v="4946"/>
    <s v="Patricia"/>
    <s v="Mitchell"/>
    <n v="26"/>
    <x v="2"/>
    <s v="Address_4946"/>
    <x v="38"/>
    <n v="19458799799"/>
    <s v="patricia.mitchell@kag.com"/>
    <x v="0"/>
    <n v="5037.3900000000003"/>
    <s v="4/20/2005"/>
    <s v="2/6/2023"/>
    <n v="4946"/>
    <n v="45077"/>
    <x v="0"/>
    <n v="4919"/>
    <n v="9956.39"/>
    <x v="56"/>
    <n v="4946"/>
    <n v="40775.199999999997"/>
    <x v="2"/>
    <n v="1.55"/>
    <n v="36"/>
    <s v="5/17/2022"/>
    <x v="0"/>
    <n v="4946"/>
    <x v="2"/>
    <n v="4029.28"/>
    <n v="4388.6899999999996"/>
    <n v="219.43"/>
    <s v="6/27/2023"/>
    <s v="10/13/2023"/>
    <n v="6080"/>
    <n v="4946"/>
    <s v="12/29/2023"/>
    <s v="Praise"/>
    <s v="Resolved"/>
    <s v="9/20/2023"/>
    <n v="1"/>
    <x v="10"/>
    <x v="4"/>
  </r>
  <r>
    <n v="4947"/>
    <s v="Robert"/>
    <s v="Rivera"/>
    <n v="61"/>
    <x v="2"/>
    <s v="Address_4947"/>
    <x v="21"/>
    <n v="19458799800"/>
    <s v="robert.rivera@kag.com"/>
    <x v="0"/>
    <n v="8050.29"/>
    <s v="12/29/2008"/>
    <s v="10/1/2023"/>
    <n v="4947"/>
    <n v="44984"/>
    <x v="2"/>
    <n v="1914.95"/>
    <n v="9965.24"/>
    <x v="64"/>
    <n v="4947"/>
    <n v="30657.79"/>
    <x v="0"/>
    <n v="2.33"/>
    <n v="24"/>
    <s v="6/28/2020"/>
    <x v="2"/>
    <n v="4947"/>
    <x v="2"/>
    <n v="3109.05"/>
    <n v="1096.8699999999999"/>
    <n v="54.84"/>
    <s v="3/23/2023"/>
    <s v="2/9/2023"/>
    <n v="6401"/>
    <n v="4947"/>
    <s v="11/20/2023"/>
    <s v="Suggestion"/>
    <s v="Resolved"/>
    <s v="1/12/2023"/>
    <n v="1"/>
    <x v="9"/>
    <x v="3"/>
  </r>
  <r>
    <n v="4948"/>
    <s v="James"/>
    <s v="Clark"/>
    <n v="68"/>
    <x v="1"/>
    <s v="Address_4948"/>
    <x v="26"/>
    <n v="19458799801"/>
    <s v="james.clark@kag.com"/>
    <x v="1"/>
    <n v="3794.36"/>
    <s v="6/24/2009"/>
    <s v="6/7/2023"/>
    <n v="4948"/>
    <n v="45102"/>
    <x v="0"/>
    <n v="4933.7700000000004"/>
    <n v="-1139.4100000000001"/>
    <x v="43"/>
    <n v="4948"/>
    <n v="19708.61"/>
    <x v="1"/>
    <n v="4.29"/>
    <n v="24"/>
    <s v="5/9/2020"/>
    <x v="2"/>
    <n v="4948"/>
    <x v="2"/>
    <n v="4930.18"/>
    <n v="3270.8"/>
    <n v="163.54"/>
    <s v="5/9/2023"/>
    <s v="10/25/2023"/>
    <n v="5761"/>
    <n v="4948"/>
    <s v="5/13/2023"/>
    <s v="Praise"/>
    <s v="Resolved"/>
    <s v="3/6/2023"/>
    <n v="1"/>
    <x v="7"/>
    <x v="3"/>
  </r>
  <r>
    <n v="4949"/>
    <s v="Patricia"/>
    <s v="Mitchell"/>
    <n v="35"/>
    <x v="1"/>
    <s v="Address_4949"/>
    <x v="11"/>
    <n v="19458799802"/>
    <s v="patricia.mitchell@kag.com"/>
    <x v="0"/>
    <n v="8692.75"/>
    <s v="8/3/2006"/>
    <s v="6/4/2023"/>
    <n v="4949"/>
    <n v="45169"/>
    <x v="0"/>
    <n v="909.86"/>
    <n v="9602.61"/>
    <x v="55"/>
    <n v="4949"/>
    <n v="27588.44"/>
    <x v="0"/>
    <n v="5.0999999999999996"/>
    <n v="12"/>
    <s v="11/8/2021"/>
    <x v="1"/>
    <n v="4949"/>
    <x v="0"/>
    <n v="4021.04"/>
    <n v="1350.88"/>
    <n v="67.540000000000006"/>
    <s v="11/20/2023"/>
    <s v="3/18/2023"/>
    <n v="7410"/>
    <n v="4949"/>
    <s v="12/26/2023"/>
    <s v="Complaint"/>
    <s v="Pending"/>
    <s v="2/20/2023"/>
    <n v="1"/>
    <x v="5"/>
    <x v="4"/>
  </r>
  <r>
    <n v="4950"/>
    <s v="Barbara"/>
    <s v="Davis"/>
    <n v="65"/>
    <x v="1"/>
    <s v="Address_4950"/>
    <x v="37"/>
    <n v="19458799803"/>
    <s v="barbara.davis@kag.com"/>
    <x v="1"/>
    <n v="3284.81"/>
    <s v="1/14/2015"/>
    <s v="7/7/2023"/>
    <n v="4950"/>
    <n v="45289"/>
    <x v="1"/>
    <n v="159.56"/>
    <n v="3125.25"/>
    <x v="14"/>
    <n v="4950"/>
    <n v="35043.1"/>
    <x v="0"/>
    <n v="9.56"/>
    <n v="36"/>
    <s v="10/2/2021"/>
    <x v="1"/>
    <n v="4950"/>
    <x v="2"/>
    <n v="4002.95"/>
    <n v="2797.74"/>
    <n v="139.88999999999999"/>
    <s v="8/18/2023"/>
    <s v="4/22/2023"/>
    <n v="7773"/>
    <n v="4950"/>
    <s v="3/15/2023"/>
    <s v="Suggestion"/>
    <s v="Pending"/>
    <s v="5/1/2023"/>
    <n v="1"/>
    <x v="0"/>
    <x v="3"/>
  </r>
  <r>
    <n v="4951"/>
    <s v="Anthony"/>
    <s v="Thompson"/>
    <n v="57"/>
    <x v="1"/>
    <s v="Address_4951"/>
    <x v="7"/>
    <n v="19458799804"/>
    <s v="anthony.thompson@kag.com"/>
    <x v="0"/>
    <n v="7350.58"/>
    <s v="5/16/2004"/>
    <s v="4/23/2023"/>
    <n v="4951"/>
    <n v="45100"/>
    <x v="2"/>
    <n v="3569.79"/>
    <n v="3780.79"/>
    <x v="67"/>
    <n v="4951"/>
    <n v="11462.12"/>
    <x v="1"/>
    <n v="3.18"/>
    <n v="36"/>
    <s v="7/27/2022"/>
    <x v="1"/>
    <n v="4951"/>
    <x v="0"/>
    <n v="9478.7099999999991"/>
    <n v="4339.82"/>
    <n v="216.99"/>
    <s v="1/22/2023"/>
    <s v="7/11/2023"/>
    <n v="8335"/>
    <n v="4951"/>
    <s v="5/6/2023"/>
    <s v="Complaint"/>
    <s v="Pending"/>
    <s v="4/19/2023"/>
    <n v="1"/>
    <x v="7"/>
    <x v="1"/>
  </r>
  <r>
    <n v="4952"/>
    <s v="Carol"/>
    <s v="Adams"/>
    <n v="49"/>
    <x v="2"/>
    <s v="Address_4952"/>
    <x v="35"/>
    <n v="19458799805"/>
    <s v="carol.adams@kag.com"/>
    <x v="0"/>
    <n v="6706.96"/>
    <s v="8/2/2022"/>
    <s v="1/30/2023"/>
    <n v="4952"/>
    <n v="45269"/>
    <x v="1"/>
    <n v="4727.67"/>
    <n v="11434.63"/>
    <x v="21"/>
    <n v="4952"/>
    <n v="17730.810000000001"/>
    <x v="0"/>
    <n v="7.49"/>
    <n v="24"/>
    <s v="12/4/2021"/>
    <x v="2"/>
    <n v="4952"/>
    <x v="1"/>
    <n v="6314.7"/>
    <n v="1428.98"/>
    <n v="71.45"/>
    <s v="11/18/2023"/>
    <s v="10/25/2023"/>
    <n v="1150"/>
    <n v="4952"/>
    <s v="7/2/2023"/>
    <s v="Complaint"/>
    <s v="Pending"/>
    <s v="10/11/2023"/>
    <n v="1"/>
    <x v="0"/>
    <x v="1"/>
  </r>
  <r>
    <n v="4953"/>
    <s v="Daniel"/>
    <s v="Carter"/>
    <n v="36"/>
    <x v="0"/>
    <s v="Address_4953"/>
    <x v="39"/>
    <n v="19458799806"/>
    <s v="daniel.carter@kag.com"/>
    <x v="1"/>
    <n v="2093.33"/>
    <s v="9/10/2018"/>
    <s v="9/2/2023"/>
    <n v="4953"/>
    <n v="45069"/>
    <x v="2"/>
    <n v="397.18"/>
    <n v="1696.15"/>
    <x v="80"/>
    <n v="4953"/>
    <n v="13275.01"/>
    <x v="1"/>
    <n v="6.91"/>
    <n v="24"/>
    <s v="3/9/2020"/>
    <x v="0"/>
    <n v="4953"/>
    <x v="0"/>
    <n v="6942.82"/>
    <n v="2353.23"/>
    <n v="117.66"/>
    <s v="8/21/2023"/>
    <s v="7/24/2023"/>
    <n v="3667"/>
    <n v="4953"/>
    <s v="1/20/2023"/>
    <s v="Suggestion"/>
    <s v="Resolved"/>
    <s v="7/23/2023"/>
    <n v="1"/>
    <x v="10"/>
    <x v="0"/>
  </r>
  <r>
    <n v="4954"/>
    <s v="Matthew"/>
    <s v="Lewis"/>
    <n v="22"/>
    <x v="2"/>
    <s v="Address_4954"/>
    <x v="0"/>
    <n v="19458799807"/>
    <s v="matthew.lewis@kag.com"/>
    <x v="0"/>
    <n v="1332.53"/>
    <s v="4/11/2016"/>
    <s v="4/10/2023"/>
    <n v="4954"/>
    <n v="45183"/>
    <x v="2"/>
    <n v="3680.28"/>
    <n v="-2347.75"/>
    <x v="21"/>
    <n v="4954"/>
    <n v="48047.82"/>
    <x v="1"/>
    <n v="5.66"/>
    <n v="48"/>
    <s v="4/27/2020"/>
    <x v="0"/>
    <n v="4954"/>
    <x v="1"/>
    <n v="2742.97"/>
    <n v="2567.87"/>
    <n v="128.38999999999999"/>
    <s v="3/9/2023"/>
    <s v="2/4/2023"/>
    <n v="1232"/>
    <n v="4954"/>
    <s v="7/11/2023"/>
    <s v="Complaint"/>
    <s v="Pending"/>
    <s v="2/19/2023"/>
    <n v="1"/>
    <x v="6"/>
    <x v="2"/>
  </r>
  <r>
    <n v="4955"/>
    <s v="Charles"/>
    <s v="Roberts"/>
    <n v="61"/>
    <x v="1"/>
    <s v="Address_4955"/>
    <x v="37"/>
    <n v="19458799808"/>
    <s v="charles.roberts@kag.com"/>
    <x v="1"/>
    <n v="1204.3900000000001"/>
    <s v="12/31/2007"/>
    <s v="1/21/2023"/>
    <n v="4955"/>
    <n v="45026"/>
    <x v="2"/>
    <n v="355.34"/>
    <n v="849.05"/>
    <x v="27"/>
    <n v="4955"/>
    <n v="3105.44"/>
    <x v="1"/>
    <n v="3.39"/>
    <n v="12"/>
    <s v="10/28/2022"/>
    <x v="2"/>
    <n v="4955"/>
    <x v="2"/>
    <n v="4602.3599999999997"/>
    <n v="3087.11"/>
    <n v="154.36000000000001"/>
    <s v="5/14/2023"/>
    <s v="4/7/2023"/>
    <n v="7799"/>
    <n v="4955"/>
    <s v="5/26/2023"/>
    <s v="Praise"/>
    <s v="Pending"/>
    <s v="8/13/2023"/>
    <n v="1"/>
    <x v="1"/>
    <x v="3"/>
  </r>
  <r>
    <n v="4956"/>
    <s v="Nancy"/>
    <s v="Martin"/>
    <n v="23"/>
    <x v="0"/>
    <s v="Address_4956"/>
    <x v="24"/>
    <n v="19458799809"/>
    <s v="nancy.martin@kag.com"/>
    <x v="0"/>
    <n v="6544.05"/>
    <s v="2/13/2019"/>
    <s v="1/18/2023"/>
    <n v="4956"/>
    <n v="45274"/>
    <x v="2"/>
    <n v="3971.6"/>
    <n v="2572.4499999999998"/>
    <x v="97"/>
    <n v="4956"/>
    <n v="3765.62"/>
    <x v="0"/>
    <n v="2.41"/>
    <n v="24"/>
    <s v="10/8/2022"/>
    <x v="0"/>
    <n v="4956"/>
    <x v="1"/>
    <n v="3325.86"/>
    <n v="3995.69"/>
    <n v="199.78"/>
    <s v="8/6/2023"/>
    <s v="4/28/2023"/>
    <n v="3584"/>
    <n v="4956"/>
    <s v="6/27/2023"/>
    <s v="Suggestion"/>
    <s v="Pending"/>
    <s v="12/6/2023"/>
    <n v="1"/>
    <x v="0"/>
    <x v="2"/>
  </r>
  <r>
    <n v="4957"/>
    <s v="Matthew"/>
    <s v="Thomas"/>
    <n v="29"/>
    <x v="2"/>
    <s v="Address_4957"/>
    <x v="26"/>
    <n v="19458799810"/>
    <s v="matthew.thomas@kag.com"/>
    <x v="1"/>
    <n v="228.14"/>
    <s v="1/20/2017"/>
    <s v="6/11/2023"/>
    <n v="4957"/>
    <n v="45128"/>
    <x v="0"/>
    <n v="2910.51"/>
    <n v="-2682.37"/>
    <x v="64"/>
    <n v="4957"/>
    <n v="18431.07"/>
    <x v="0"/>
    <n v="2.59"/>
    <n v="60"/>
    <s v="6/30/2022"/>
    <x v="2"/>
    <n v="4957"/>
    <x v="0"/>
    <n v="9334.0499999999993"/>
    <n v="608.04999999999995"/>
    <n v="30.4"/>
    <s v="1/13/2023"/>
    <s v="2/15/2023"/>
    <n v="3031"/>
    <n v="4957"/>
    <s v="7/1/2023"/>
    <s v="Praise"/>
    <s v="Pending"/>
    <s v="5/28/2023"/>
    <n v="1"/>
    <x v="2"/>
    <x v="4"/>
  </r>
  <r>
    <n v="4958"/>
    <s v="Brian"/>
    <s v="Taylor"/>
    <n v="64"/>
    <x v="1"/>
    <s v="Address_4958"/>
    <x v="25"/>
    <n v="19458799811"/>
    <s v="brian.taylor@kag.com"/>
    <x v="1"/>
    <n v="6640.67"/>
    <s v="3/24/2019"/>
    <s v="6/8/2023"/>
    <n v="4958"/>
    <n v="44959"/>
    <x v="1"/>
    <n v="3911.3"/>
    <n v="10551.97"/>
    <x v="49"/>
    <n v="4958"/>
    <n v="27363.31"/>
    <x v="2"/>
    <n v="4.1100000000000003"/>
    <n v="48"/>
    <s v="8/10/2021"/>
    <x v="1"/>
    <n v="4958"/>
    <x v="1"/>
    <n v="5128.26"/>
    <n v="2678.42"/>
    <n v="133.91999999999999"/>
    <s v="9/25/2023"/>
    <s v="10/1/2023"/>
    <n v="9577"/>
    <n v="4958"/>
    <s v="12/11/2023"/>
    <s v="Praise"/>
    <s v="Pending"/>
    <s v="4/22/2023"/>
    <n v="1"/>
    <x v="9"/>
    <x v="3"/>
  </r>
  <r>
    <n v="4959"/>
    <s v="Melissa"/>
    <s v="Thomas"/>
    <n v="59"/>
    <x v="0"/>
    <s v="Address_4959"/>
    <x v="9"/>
    <n v="19458799812"/>
    <s v="melissa.thomas@kag.com"/>
    <x v="0"/>
    <n v="7841.46"/>
    <s v="8/24/2018"/>
    <s v="1/10/2023"/>
    <n v="4959"/>
    <n v="45078"/>
    <x v="1"/>
    <n v="1863.7"/>
    <n v="9705.16"/>
    <x v="7"/>
    <n v="4959"/>
    <n v="17115.96"/>
    <x v="0"/>
    <n v="2.23"/>
    <n v="24"/>
    <s v="4/12/2021"/>
    <x v="2"/>
    <n v="4959"/>
    <x v="1"/>
    <n v="9233.82"/>
    <n v="710.08"/>
    <n v="35.5"/>
    <s v="11/21/2023"/>
    <s v="3/20/2023"/>
    <n v="5389"/>
    <n v="4959"/>
    <s v="4/24/2023"/>
    <s v="Suggestion"/>
    <s v="Resolved"/>
    <s v="9/13/2023"/>
    <n v="1"/>
    <x v="7"/>
    <x v="1"/>
  </r>
  <r>
    <n v="4960"/>
    <s v="Emily"/>
    <s v="Jackson"/>
    <n v="34"/>
    <x v="0"/>
    <s v="Address_4960"/>
    <x v="31"/>
    <n v="19458799813"/>
    <s v="emily.jackson@kag.com"/>
    <x v="0"/>
    <n v="3094.85"/>
    <s v="8/29/2020"/>
    <s v="12/27/2023"/>
    <n v="4960"/>
    <n v="44996"/>
    <x v="0"/>
    <n v="4527.87"/>
    <n v="-1433.02"/>
    <x v="91"/>
    <n v="4960"/>
    <n v="42989.69"/>
    <x v="0"/>
    <n v="9.99"/>
    <n v="36"/>
    <s v="10/15/2021"/>
    <x v="0"/>
    <n v="4960"/>
    <x v="2"/>
    <n v="5520.79"/>
    <n v="903.58"/>
    <n v="45.18"/>
    <s v="12/21/2023"/>
    <s v="7/5/2023"/>
    <n v="8183"/>
    <n v="4960"/>
    <s v="10/26/2023"/>
    <s v="Suggestion"/>
    <s v="Resolved"/>
    <s v="2/12/2023"/>
    <n v="1"/>
    <x v="11"/>
    <x v="4"/>
  </r>
  <r>
    <n v="4961"/>
    <s v="Emily"/>
    <s v="Davis"/>
    <n v="56"/>
    <x v="1"/>
    <s v="Address_4961"/>
    <x v="38"/>
    <n v="19458799814"/>
    <s v="emily.davis@kag.com"/>
    <x v="1"/>
    <n v="7482.43"/>
    <s v="9/14/2017"/>
    <s v="9/7/2023"/>
    <n v="4961"/>
    <n v="45068"/>
    <x v="1"/>
    <n v="1520.28"/>
    <n v="9002.7099999999991"/>
    <x v="63"/>
    <n v="4961"/>
    <n v="9299.7900000000009"/>
    <x v="1"/>
    <n v="5.01"/>
    <n v="12"/>
    <s v="1/16/2021"/>
    <x v="0"/>
    <n v="4961"/>
    <x v="1"/>
    <n v="9774.85"/>
    <n v="2457.71"/>
    <n v="122.89"/>
    <s v="11/3/2023"/>
    <s v="4/12/2023"/>
    <n v="1050"/>
    <n v="4961"/>
    <s v="9/2/2023"/>
    <s v="Complaint"/>
    <s v="Pending"/>
    <s v="2/22/2023"/>
    <n v="1"/>
    <x v="10"/>
    <x v="1"/>
  </r>
  <r>
    <n v="4962"/>
    <s v="Robert"/>
    <s v="Nguyen"/>
    <n v="24"/>
    <x v="0"/>
    <s v="Address_4962"/>
    <x v="26"/>
    <n v="19458799815"/>
    <s v="robert.nguyen@kag.com"/>
    <x v="0"/>
    <n v="1737.32"/>
    <s v="3/30/2011"/>
    <s v="1/4/2023"/>
    <n v="4962"/>
    <n v="45172"/>
    <x v="1"/>
    <n v="1423.19"/>
    <n v="314.13"/>
    <x v="15"/>
    <n v="4962"/>
    <n v="18866.68"/>
    <x v="1"/>
    <n v="5.85"/>
    <n v="48"/>
    <s v="12/2/2022"/>
    <x v="1"/>
    <n v="4962"/>
    <x v="0"/>
    <n v="7207.9"/>
    <n v="415.71"/>
    <n v="20.79"/>
    <s v="6/30/2023"/>
    <s v="7/11/2023"/>
    <n v="9197"/>
    <n v="4962"/>
    <s v="11/4/2023"/>
    <s v="Suggestion"/>
    <s v="Pending"/>
    <s v="11/23/2023"/>
    <n v="1"/>
    <x v="6"/>
    <x v="2"/>
  </r>
  <r>
    <n v="4963"/>
    <s v="Margaret"/>
    <s v="Nguyen"/>
    <n v="28"/>
    <x v="2"/>
    <s v="Address_4963"/>
    <x v="31"/>
    <n v="19458799816"/>
    <s v="margaret.nguyen@kag.com"/>
    <x v="1"/>
    <n v="9608.86"/>
    <s v="10/14/2010"/>
    <s v="1/15/2023"/>
    <n v="4963"/>
    <n v="45022"/>
    <x v="2"/>
    <n v="4803.57"/>
    <n v="4805.29"/>
    <x v="86"/>
    <n v="4963"/>
    <n v="24909.59"/>
    <x v="0"/>
    <n v="6.55"/>
    <n v="60"/>
    <s v="7/7/2021"/>
    <x v="0"/>
    <n v="4963"/>
    <x v="1"/>
    <n v="6232.66"/>
    <n v="436.76"/>
    <n v="21.84"/>
    <s v="5/4/2023"/>
    <s v="10/14/2023"/>
    <n v="8614"/>
    <n v="4963"/>
    <s v="10/27/2023"/>
    <s v="Complaint"/>
    <s v="Resolved"/>
    <s v="2/24/2023"/>
    <n v="1"/>
    <x v="1"/>
    <x v="4"/>
  </r>
  <r>
    <n v="4964"/>
    <s v="Melissa"/>
    <s v="Lewis"/>
    <n v="51"/>
    <x v="2"/>
    <s v="Address_4964"/>
    <x v="31"/>
    <n v="19458799817"/>
    <s v="melissa.lewis@kag.com"/>
    <x v="0"/>
    <n v="2397.46"/>
    <s v="3/16/2021"/>
    <s v="2/22/2023"/>
    <n v="4964"/>
    <n v="45265"/>
    <x v="2"/>
    <n v="622.85"/>
    <n v="1774.61"/>
    <x v="48"/>
    <n v="4964"/>
    <n v="10906.07"/>
    <x v="0"/>
    <n v="2.76"/>
    <n v="48"/>
    <s v="3/24/2022"/>
    <x v="2"/>
    <n v="4964"/>
    <x v="0"/>
    <n v="6850.78"/>
    <n v="896.05"/>
    <n v="44.8"/>
    <s v="10/22/2023"/>
    <s v="1/14/2023"/>
    <n v="2263"/>
    <n v="4964"/>
    <s v="5/26/2023"/>
    <s v="Complaint"/>
    <s v="Resolved"/>
    <s v="10/30/2023"/>
    <n v="1"/>
    <x v="0"/>
    <x v="1"/>
  </r>
  <r>
    <n v="4965"/>
    <s v="Carol"/>
    <s v="Green"/>
    <n v="19"/>
    <x v="2"/>
    <s v="Address_4965"/>
    <x v="31"/>
    <n v="19458799818"/>
    <s v="carol.green@kag.com"/>
    <x v="1"/>
    <n v="4934.8100000000004"/>
    <s v="9/9/2019"/>
    <s v="7/6/2023"/>
    <n v="4965"/>
    <n v="45010"/>
    <x v="2"/>
    <n v="2966.86"/>
    <n v="1967.95"/>
    <x v="66"/>
    <n v="4965"/>
    <n v="15214.43"/>
    <x v="0"/>
    <n v="5.34"/>
    <n v="12"/>
    <s v="9/14/2020"/>
    <x v="0"/>
    <n v="4965"/>
    <x v="0"/>
    <n v="1902.62"/>
    <n v="2361.5700000000002"/>
    <n v="118.08"/>
    <s v="1/28/2023"/>
    <s v="11/23/2023"/>
    <n v="3336"/>
    <n v="4965"/>
    <s v="8/9/2023"/>
    <s v="Complaint"/>
    <s v="Resolved"/>
    <s v="1/18/2023"/>
    <n v="1"/>
    <x v="11"/>
    <x v="2"/>
  </r>
  <r>
    <n v="4966"/>
    <s v="Ronald"/>
    <s v="Scott"/>
    <n v="31"/>
    <x v="0"/>
    <s v="Address_4966"/>
    <x v="30"/>
    <n v="19458799819"/>
    <s v="ronald.scott@kag.com"/>
    <x v="1"/>
    <n v="9806.91"/>
    <s v="9/12/2013"/>
    <s v="2/24/2023"/>
    <n v="4966"/>
    <n v="45051"/>
    <x v="2"/>
    <n v="2874.29"/>
    <n v="6932.62"/>
    <x v="13"/>
    <n v="4966"/>
    <n v="47423.08"/>
    <x v="2"/>
    <n v="1.57"/>
    <n v="12"/>
    <s v="9/5/2021"/>
    <x v="1"/>
    <n v="4966"/>
    <x v="1"/>
    <n v="6630.67"/>
    <n v="916.04"/>
    <n v="45.8"/>
    <s v="8/2/2023"/>
    <s v="11/7/2023"/>
    <n v="4117"/>
    <n v="4966"/>
    <s v="1/6/2023"/>
    <s v="Praise"/>
    <s v="Pending"/>
    <s v="9/10/2023"/>
    <n v="1"/>
    <x v="10"/>
    <x v="4"/>
  </r>
  <r>
    <n v="4967"/>
    <s v="Carol"/>
    <s v="Sanchez"/>
    <n v="35"/>
    <x v="0"/>
    <s v="Address_4967"/>
    <x v="4"/>
    <n v="19458799820"/>
    <s v="carol.sanchez@kag.com"/>
    <x v="0"/>
    <n v="9080.67"/>
    <s v="1/19/2010"/>
    <s v="8/21/2023"/>
    <n v="4967"/>
    <n v="45266"/>
    <x v="0"/>
    <n v="1191.32"/>
    <n v="10271.99"/>
    <x v="1"/>
    <n v="4967"/>
    <n v="26491.13"/>
    <x v="2"/>
    <n v="9.7200000000000006"/>
    <n v="48"/>
    <s v="8/20/2020"/>
    <x v="2"/>
    <n v="4967"/>
    <x v="0"/>
    <n v="3723.29"/>
    <n v="1893.13"/>
    <n v="94.66"/>
    <s v="11/29/2023"/>
    <s v="6/13/2023"/>
    <n v="7330"/>
    <n v="4967"/>
    <s v="7/11/2023"/>
    <s v="Complaint"/>
    <s v="Resolved"/>
    <s v="1/16/2023"/>
    <n v="1"/>
    <x v="0"/>
    <x v="4"/>
  </r>
  <r>
    <n v="4968"/>
    <s v="Joshua"/>
    <s v="Walker"/>
    <n v="65"/>
    <x v="1"/>
    <s v="Address_4968"/>
    <x v="12"/>
    <n v="19458799821"/>
    <s v="joshua.walker@kag.com"/>
    <x v="1"/>
    <n v="6628.71"/>
    <s v="8/2/2017"/>
    <s v="6/5/2023"/>
    <n v="4968"/>
    <n v="45092"/>
    <x v="0"/>
    <n v="1592.23"/>
    <n v="8220.94"/>
    <x v="6"/>
    <n v="4968"/>
    <n v="43613.66"/>
    <x v="1"/>
    <n v="5.26"/>
    <n v="60"/>
    <s v="4/17/2022"/>
    <x v="2"/>
    <n v="4968"/>
    <x v="0"/>
    <n v="7974.55"/>
    <n v="4342.9399999999996"/>
    <n v="217.15"/>
    <s v="11/16/2023"/>
    <s v="4/21/2023"/>
    <n v="7396"/>
    <n v="4968"/>
    <s v="7/29/2023"/>
    <s v="Praise"/>
    <s v="Resolved"/>
    <s v="8/8/2023"/>
    <n v="1"/>
    <x v="7"/>
    <x v="3"/>
  </r>
  <r>
    <n v="4969"/>
    <s v="Jessica"/>
    <s v="Baker"/>
    <n v="60"/>
    <x v="1"/>
    <s v="Address_4969"/>
    <x v="6"/>
    <n v="19458799822"/>
    <s v="jessica.baker@kag.com"/>
    <x v="1"/>
    <n v="3755.01"/>
    <s v="5/16/2022"/>
    <s v="5/19/2023"/>
    <n v="4969"/>
    <n v="45065"/>
    <x v="0"/>
    <n v="1440.08"/>
    <n v="5195.09"/>
    <x v="40"/>
    <n v="4969"/>
    <n v="14198.95"/>
    <x v="0"/>
    <n v="1.27"/>
    <n v="48"/>
    <s v="11/22/2022"/>
    <x v="2"/>
    <n v="4969"/>
    <x v="1"/>
    <n v="4618.09"/>
    <n v="4637.4399999999996"/>
    <n v="231.87"/>
    <s v="12/31/2023"/>
    <s v="6/3/2023"/>
    <n v="8885"/>
    <n v="4969"/>
    <s v="10/18/2023"/>
    <s v="Suggestion"/>
    <s v="Resolved"/>
    <s v="12/26/2023"/>
    <n v="1"/>
    <x v="10"/>
    <x v="1"/>
  </r>
  <r>
    <n v="4970"/>
    <s v="Steven"/>
    <s v="Lopez"/>
    <n v="26"/>
    <x v="0"/>
    <s v="Address_4970"/>
    <x v="27"/>
    <n v="19458799823"/>
    <s v="steven.lopez@kag.com"/>
    <x v="0"/>
    <n v="7030.87"/>
    <s v="7/17/2000"/>
    <s v="6/11/2023"/>
    <n v="4970"/>
    <n v="45086"/>
    <x v="1"/>
    <n v="4231.88"/>
    <n v="2798.99"/>
    <x v="81"/>
    <n v="4970"/>
    <n v="31006.11"/>
    <x v="1"/>
    <n v="6.39"/>
    <n v="36"/>
    <s v="7/2/2022"/>
    <x v="1"/>
    <n v="4970"/>
    <x v="2"/>
    <n v="8848.9500000000007"/>
    <n v="2765.79"/>
    <n v="138.29"/>
    <s v="7/18/2023"/>
    <s v="6/13/2023"/>
    <n v="4720"/>
    <n v="4970"/>
    <s v="8/11/2023"/>
    <s v="Praise"/>
    <s v="Pending"/>
    <s v="12/21/2023"/>
    <n v="1"/>
    <x v="7"/>
    <x v="4"/>
  </r>
  <r>
    <n v="4971"/>
    <s v="Ronald"/>
    <s v="Taylor"/>
    <n v="56"/>
    <x v="2"/>
    <s v="Address_4971"/>
    <x v="31"/>
    <n v="19458799824"/>
    <s v="ronald.taylor@kag.com"/>
    <x v="0"/>
    <n v="4656.71"/>
    <s v="2/23/2016"/>
    <s v="9/7/2023"/>
    <n v="4971"/>
    <n v="45212"/>
    <x v="2"/>
    <n v="1953.87"/>
    <n v="6610.58"/>
    <x v="17"/>
    <n v="4971"/>
    <n v="38399"/>
    <x v="2"/>
    <n v="1.9"/>
    <n v="48"/>
    <s v="3/29/2020"/>
    <x v="0"/>
    <n v="4971"/>
    <x v="0"/>
    <n v="4276.47"/>
    <n v="4938.49"/>
    <n v="246.92"/>
    <s v="1/28/2023"/>
    <s v="7/26/2023"/>
    <n v="1113"/>
    <n v="4971"/>
    <s v="7/17/2023"/>
    <s v="Suggestion"/>
    <s v="Pending"/>
    <s v="7/30/2023"/>
    <n v="1"/>
    <x v="8"/>
    <x v="1"/>
  </r>
  <r>
    <n v="4972"/>
    <s v="Charles"/>
    <s v="Anderson"/>
    <n v="21"/>
    <x v="0"/>
    <s v="Address_4972"/>
    <x v="10"/>
    <n v="19458799825"/>
    <s v="charles.anderson@kag.com"/>
    <x v="1"/>
    <n v="1177.52"/>
    <s v="6/11/2010"/>
    <s v="5/5/2023"/>
    <n v="4972"/>
    <n v="45012"/>
    <x v="1"/>
    <n v="1799.92"/>
    <n v="-622.4"/>
    <x v="34"/>
    <n v="4972"/>
    <n v="21657.75"/>
    <x v="2"/>
    <n v="8.11"/>
    <n v="24"/>
    <s v="10/11/2020"/>
    <x v="0"/>
    <n v="4972"/>
    <x v="2"/>
    <n v="3554.4"/>
    <n v="3527.4"/>
    <n v="176.37"/>
    <s v="9/13/2023"/>
    <s v="8/22/2023"/>
    <n v="3011"/>
    <n v="4972"/>
    <s v="8/25/2023"/>
    <s v="Praise"/>
    <s v="Pending"/>
    <s v="6/9/2023"/>
    <n v="1"/>
    <x v="11"/>
    <x v="2"/>
  </r>
  <r>
    <n v="4973"/>
    <s v="David"/>
    <s v="Rodriguez"/>
    <n v="65"/>
    <x v="2"/>
    <s v="Address_4973"/>
    <x v="14"/>
    <n v="19458799826"/>
    <s v="david.rodriguez@kag.com"/>
    <x v="0"/>
    <n v="7980.18"/>
    <s v="5/11/2016"/>
    <s v="4/26/2023"/>
    <n v="4973"/>
    <n v="45065"/>
    <x v="2"/>
    <n v="3187.24"/>
    <n v="4792.9399999999996"/>
    <x v="91"/>
    <n v="4973"/>
    <n v="31610.95"/>
    <x v="2"/>
    <n v="9.58"/>
    <n v="24"/>
    <s v="6/28/2020"/>
    <x v="1"/>
    <n v="4973"/>
    <x v="1"/>
    <n v="5545.68"/>
    <n v="675.94"/>
    <n v="33.799999999999997"/>
    <s v="3/20/2023"/>
    <s v="11/12/2023"/>
    <n v="6817"/>
    <n v="4973"/>
    <s v="9/8/2023"/>
    <s v="Complaint"/>
    <s v="Pending"/>
    <s v="3/16/2023"/>
    <n v="1"/>
    <x v="10"/>
    <x v="3"/>
  </r>
  <r>
    <n v="4974"/>
    <s v="Jennifer"/>
    <s v="Hill"/>
    <n v="31"/>
    <x v="1"/>
    <s v="Address_4974"/>
    <x v="25"/>
    <n v="19458799827"/>
    <s v="jennifer.hill@kag.com"/>
    <x v="1"/>
    <n v="8728.9500000000007"/>
    <s v="5/25/2020"/>
    <s v="12/16/2023"/>
    <n v="4974"/>
    <n v="45031"/>
    <x v="2"/>
    <n v="2482.58"/>
    <n v="11211.53"/>
    <x v="62"/>
    <n v="4974"/>
    <n v="43297.75"/>
    <x v="1"/>
    <n v="9.25"/>
    <n v="60"/>
    <s v="6/2/2022"/>
    <x v="2"/>
    <n v="4974"/>
    <x v="2"/>
    <n v="5125.12"/>
    <n v="3697.12"/>
    <n v="184.86"/>
    <s v="10/9/2023"/>
    <s v="10/9/2023"/>
    <n v="8668"/>
    <n v="4974"/>
    <s v="1/10/2023"/>
    <s v="Suggestion"/>
    <s v="Pending"/>
    <s v="7/30/2023"/>
    <n v="1"/>
    <x v="1"/>
    <x v="4"/>
  </r>
  <r>
    <n v="4975"/>
    <s v="Brian"/>
    <s v="Adams"/>
    <n v="28"/>
    <x v="0"/>
    <s v="Address_4975"/>
    <x v="34"/>
    <n v="19458799828"/>
    <s v="brian.adams@kag.com"/>
    <x v="1"/>
    <n v="4135.3100000000004"/>
    <s v="10/12/2000"/>
    <s v="8/7/2023"/>
    <n v="4975"/>
    <n v="45004"/>
    <x v="1"/>
    <n v="2135.61"/>
    <n v="1999.7"/>
    <x v="49"/>
    <n v="4975"/>
    <n v="7898.47"/>
    <x v="2"/>
    <n v="4.8499999999999996"/>
    <n v="24"/>
    <s v="11/23/2021"/>
    <x v="1"/>
    <n v="4975"/>
    <x v="2"/>
    <n v="1509.14"/>
    <n v="3323.87"/>
    <n v="166.19"/>
    <s v="7/23/2023"/>
    <s v="4/18/2023"/>
    <n v="7378"/>
    <n v="4975"/>
    <s v="6/15/2023"/>
    <s v="Complaint"/>
    <s v="Resolved"/>
    <s v="2/2/2023"/>
    <n v="1"/>
    <x v="11"/>
    <x v="4"/>
  </r>
  <r>
    <n v="4976"/>
    <s v="Andrew"/>
    <s v="Mitchell"/>
    <n v="47"/>
    <x v="0"/>
    <s v="Address_4976"/>
    <x v="16"/>
    <n v="19458799829"/>
    <s v="andrew.mitchell@kag.com"/>
    <x v="0"/>
    <n v="6690.69"/>
    <s v="2/25/2003"/>
    <s v="10/8/2023"/>
    <n v="4976"/>
    <n v="45145"/>
    <x v="1"/>
    <n v="3550.01"/>
    <n v="3140.68"/>
    <x v="28"/>
    <n v="4976"/>
    <n v="18382.349999999999"/>
    <x v="0"/>
    <n v="7.41"/>
    <n v="24"/>
    <s v="9/16/2021"/>
    <x v="0"/>
    <n v="4976"/>
    <x v="2"/>
    <n v="7915.54"/>
    <n v="4326.8100000000004"/>
    <n v="216.34"/>
    <s v="4/19/2023"/>
    <s v="10/16/2023"/>
    <n v="5484"/>
    <n v="4976"/>
    <s v="1/17/2023"/>
    <s v="Complaint"/>
    <s v="Pending"/>
    <s v="9/26/2023"/>
    <n v="1"/>
    <x v="5"/>
    <x v="1"/>
  </r>
  <r>
    <n v="4977"/>
    <s v="Joshua"/>
    <s v="Lopez"/>
    <n v="57"/>
    <x v="0"/>
    <s v="Address_4977"/>
    <x v="34"/>
    <n v="19458799830"/>
    <s v="joshua.lopez@kag.com"/>
    <x v="0"/>
    <n v="400.59"/>
    <s v="9/14/2000"/>
    <s v="8/28/2023"/>
    <n v="4977"/>
    <n v="45118"/>
    <x v="1"/>
    <n v="2068.9699999999998"/>
    <n v="2469.56"/>
    <x v="92"/>
    <n v="4977"/>
    <n v="41371.279999999999"/>
    <x v="1"/>
    <n v="2.4"/>
    <n v="48"/>
    <s v="3/17/2020"/>
    <x v="1"/>
    <n v="4977"/>
    <x v="0"/>
    <n v="4518.21"/>
    <n v="2505.6"/>
    <n v="125.28"/>
    <s v="2/7/2023"/>
    <s v="9/13/2023"/>
    <n v="225"/>
    <n v="4977"/>
    <s v="11/21/2023"/>
    <s v="Praise"/>
    <s v="Pending"/>
    <s v="8/12/2023"/>
    <n v="1"/>
    <x v="2"/>
    <x v="1"/>
  </r>
  <r>
    <n v="4978"/>
    <s v="Lisa"/>
    <s v="Young"/>
    <n v="60"/>
    <x v="2"/>
    <s v="Address_4978"/>
    <x v="30"/>
    <n v="19458799831"/>
    <s v="lisa.young@kag.com"/>
    <x v="0"/>
    <n v="2052.7800000000002"/>
    <s v="2/14/2002"/>
    <s v="4/12/2023"/>
    <n v="4978"/>
    <n v="45114"/>
    <x v="0"/>
    <n v="1118.57"/>
    <n v="934.21"/>
    <x v="73"/>
    <n v="4978"/>
    <n v="12313.92"/>
    <x v="2"/>
    <n v="1.68"/>
    <n v="48"/>
    <s v="4/14/2022"/>
    <x v="1"/>
    <n v="4978"/>
    <x v="2"/>
    <n v="5130.28"/>
    <n v="2941.41"/>
    <n v="147.07"/>
    <s v="6/1/2023"/>
    <s v="12/18/2023"/>
    <n v="6221"/>
    <n v="4978"/>
    <s v="12/25/2023"/>
    <s v="Suggestion"/>
    <s v="Pending"/>
    <s v="12/3/2023"/>
    <n v="-1"/>
    <x v="2"/>
    <x v="1"/>
  </r>
  <r>
    <n v="4979"/>
    <s v="Kenneth"/>
    <s v="Harris"/>
    <n v="44"/>
    <x v="1"/>
    <s v="Address_4979"/>
    <x v="17"/>
    <n v="19458799832"/>
    <s v="kenneth.harris@kag.com"/>
    <x v="1"/>
    <n v="5745.61"/>
    <s v="12/1/2001"/>
    <s v="2/9/2023"/>
    <n v="4979"/>
    <n v="45122"/>
    <x v="1"/>
    <n v="3711.81"/>
    <n v="2033.8"/>
    <x v="75"/>
    <n v="4979"/>
    <n v="28249.599999999999"/>
    <x v="1"/>
    <n v="8.39"/>
    <n v="12"/>
    <s v="7/27/2022"/>
    <x v="0"/>
    <n v="4979"/>
    <x v="0"/>
    <n v="7396.77"/>
    <n v="1973.99"/>
    <n v="98.7"/>
    <s v="7/15/2023"/>
    <s v="12/31/2023"/>
    <n v="7416"/>
    <n v="4979"/>
    <s v="3/5/2023"/>
    <s v="Complaint"/>
    <s v="Pending"/>
    <s v="6/18/2023"/>
    <n v="1"/>
    <x v="2"/>
    <x v="0"/>
  </r>
  <r>
    <n v="4980"/>
    <s v="Robert"/>
    <s v="Hill"/>
    <n v="46"/>
    <x v="2"/>
    <s v="Address_4980"/>
    <x v="22"/>
    <n v="19458799833"/>
    <s v="robert.hill@kag.com"/>
    <x v="0"/>
    <n v="2813.42"/>
    <s v="8/7/2011"/>
    <s v="4/3/2023"/>
    <n v="4980"/>
    <n v="45276"/>
    <x v="0"/>
    <n v="348.39"/>
    <n v="3161.81"/>
    <x v="98"/>
    <n v="4980"/>
    <n v="22462.76"/>
    <x v="1"/>
    <n v="7.26"/>
    <n v="24"/>
    <s v="2/1/2021"/>
    <x v="0"/>
    <n v="4980"/>
    <x v="0"/>
    <n v="1434.69"/>
    <n v="86.32"/>
    <n v="4.32"/>
    <s v="11/6/2023"/>
    <s v="8/1/2023"/>
    <n v="9321"/>
    <n v="4980"/>
    <s v="10/4/2023"/>
    <s v="Praise"/>
    <s v="Pending"/>
    <s v="1/5/2023"/>
    <n v="1"/>
    <x v="0"/>
    <x v="1"/>
  </r>
  <r>
    <n v="4981"/>
    <s v="Carol"/>
    <s v="Moore"/>
    <n v="69"/>
    <x v="1"/>
    <s v="Address_4981"/>
    <x v="14"/>
    <n v="19458799834"/>
    <s v="carol.moore@kag.com"/>
    <x v="1"/>
    <n v="9449.2000000000007"/>
    <s v="9/4/2002"/>
    <s v="7/10/2023"/>
    <n v="4981"/>
    <n v="45000"/>
    <x v="1"/>
    <n v="4998.3900000000003"/>
    <n v="4450.8100000000004"/>
    <x v="76"/>
    <n v="4981"/>
    <n v="33579.96"/>
    <x v="1"/>
    <n v="9.16"/>
    <n v="24"/>
    <s v="12/2/2020"/>
    <x v="2"/>
    <n v="4981"/>
    <x v="0"/>
    <n v="3264.67"/>
    <n v="3011.34"/>
    <n v="150.57"/>
    <s v="6/9/2023"/>
    <s v="9/28/2023"/>
    <n v="9659"/>
    <n v="4981"/>
    <s v="8/5/2023"/>
    <s v="Complaint"/>
    <s v="Resolved"/>
    <s v="5/26/2023"/>
    <n v="1"/>
    <x v="11"/>
    <x v="3"/>
  </r>
  <r>
    <n v="4982"/>
    <s v="Daniel"/>
    <s v="Anderson"/>
    <n v="49"/>
    <x v="2"/>
    <s v="Address_4982"/>
    <x v="15"/>
    <n v="19458799835"/>
    <s v="daniel.anderson@kag.com"/>
    <x v="0"/>
    <n v="8386.74"/>
    <s v="7/11/2016"/>
    <s v="1/11/2023"/>
    <n v="4982"/>
    <n v="45187"/>
    <x v="0"/>
    <n v="2987.19"/>
    <n v="5399.55"/>
    <x v="56"/>
    <n v="4982"/>
    <n v="33732.26"/>
    <x v="2"/>
    <n v="9.23"/>
    <n v="12"/>
    <s v="4/10/2021"/>
    <x v="1"/>
    <n v="4982"/>
    <x v="0"/>
    <n v="2982.74"/>
    <n v="4747.3"/>
    <n v="237.36"/>
    <s v="12/31/2023"/>
    <s v="1/28/2023"/>
    <n v="1723"/>
    <n v="4982"/>
    <s v="5/23/2023"/>
    <s v="Complaint"/>
    <s v="Resolved"/>
    <s v="2/8/2023"/>
    <n v="1"/>
    <x v="6"/>
    <x v="1"/>
  </r>
  <r>
    <n v="4983"/>
    <s v="Thomas"/>
    <s v="Young"/>
    <n v="66"/>
    <x v="1"/>
    <s v="Address_4983"/>
    <x v="18"/>
    <n v="19458799836"/>
    <s v="thomas.young@kag.com"/>
    <x v="1"/>
    <n v="6584.56"/>
    <s v="3/28/2013"/>
    <s v="7/7/2023"/>
    <n v="4983"/>
    <n v="45229"/>
    <x v="1"/>
    <n v="1089.3499999999999"/>
    <n v="5495.21"/>
    <x v="63"/>
    <n v="4983"/>
    <n v="29345.58"/>
    <x v="2"/>
    <n v="4.13"/>
    <n v="12"/>
    <s v="11/1/2022"/>
    <x v="2"/>
    <n v="4983"/>
    <x v="1"/>
    <n v="5742.78"/>
    <n v="828.78"/>
    <n v="41.44"/>
    <s v="5/10/2023"/>
    <s v="6/12/2023"/>
    <n v="58"/>
    <n v="4983"/>
    <s v="4/15/2023"/>
    <s v="Suggestion"/>
    <s v="Resolved"/>
    <s v="5/1/2023"/>
    <n v="1"/>
    <x v="8"/>
    <x v="3"/>
  </r>
  <r>
    <n v="4984"/>
    <s v="Barbara"/>
    <s v="Garcia"/>
    <n v="47"/>
    <x v="2"/>
    <s v="Address_4984"/>
    <x v="27"/>
    <n v="19458799837"/>
    <s v="barbara.garcia@kag.com"/>
    <x v="1"/>
    <n v="9988.51"/>
    <s v="2/10/2017"/>
    <s v="7/11/2023"/>
    <n v="4984"/>
    <n v="45218"/>
    <x v="0"/>
    <n v="998.92"/>
    <n v="10987.43"/>
    <x v="72"/>
    <n v="4984"/>
    <n v="47392.24"/>
    <x v="0"/>
    <n v="3.87"/>
    <n v="60"/>
    <s v="7/10/2021"/>
    <x v="2"/>
    <n v="4984"/>
    <x v="2"/>
    <n v="8697.81"/>
    <n v="860.32"/>
    <n v="43.02"/>
    <s v="8/17/2023"/>
    <s v="1/6/2023"/>
    <n v="4946"/>
    <n v="4984"/>
    <s v="11/18/2023"/>
    <s v="Suggestion"/>
    <s v="Pending"/>
    <s v="10/28/2023"/>
    <n v="1"/>
    <x v="8"/>
    <x v="1"/>
  </r>
  <r>
    <n v="4985"/>
    <s v="Daniel"/>
    <s v="Baker"/>
    <n v="43"/>
    <x v="0"/>
    <s v="Address_4985"/>
    <x v="5"/>
    <n v="19458799838"/>
    <s v="daniel.baker@kag.com"/>
    <x v="0"/>
    <n v="2508.15"/>
    <s v="10/10/2015"/>
    <s v="9/3/2023"/>
    <n v="4985"/>
    <n v="45069"/>
    <x v="1"/>
    <n v="1375.84"/>
    <n v="3883.99"/>
    <x v="29"/>
    <n v="4985"/>
    <n v="9590.99"/>
    <x v="0"/>
    <n v="4.9800000000000004"/>
    <n v="12"/>
    <s v="12/17/2021"/>
    <x v="0"/>
    <n v="4985"/>
    <x v="0"/>
    <n v="5295.86"/>
    <n v="2054.75"/>
    <n v="102.74"/>
    <s v="6/9/2023"/>
    <s v="5/15/2023"/>
    <n v="6827"/>
    <n v="4985"/>
    <s v="11/8/2023"/>
    <s v="Suggestion"/>
    <s v="Pending"/>
    <s v="12/24/2023"/>
    <n v="1"/>
    <x v="10"/>
    <x v="0"/>
  </r>
  <r>
    <n v="4986"/>
    <s v="Jessica"/>
    <s v="Nelson"/>
    <n v="47"/>
    <x v="2"/>
    <s v="Address_4986"/>
    <x v="9"/>
    <n v="19458799839"/>
    <s v="jessica.nelson@kag.com"/>
    <x v="1"/>
    <n v="9199.36"/>
    <s v="11/10/2010"/>
    <s v="5/12/2023"/>
    <n v="4986"/>
    <n v="45221"/>
    <x v="2"/>
    <n v="4397.57"/>
    <n v="4801.79"/>
    <x v="51"/>
    <n v="4986"/>
    <n v="41919.26"/>
    <x v="0"/>
    <n v="6.99"/>
    <n v="12"/>
    <s v="4/4/2022"/>
    <x v="0"/>
    <n v="4986"/>
    <x v="0"/>
    <n v="3764.13"/>
    <n v="4217.8599999999997"/>
    <n v="210.89"/>
    <s v="12/8/2023"/>
    <s v="6/5/2023"/>
    <n v="189"/>
    <n v="4986"/>
    <s v="10/24/2023"/>
    <s v="Suggestion"/>
    <s v="Resolved"/>
    <s v="11/29/2023"/>
    <n v="1"/>
    <x v="8"/>
    <x v="1"/>
  </r>
  <r>
    <n v="4987"/>
    <s v="Michael"/>
    <s v="Wright"/>
    <n v="68"/>
    <x v="0"/>
    <s v="Address_4987"/>
    <x v="27"/>
    <n v="19458799840"/>
    <s v="michael.wright@kag.com"/>
    <x v="1"/>
    <n v="3115.28"/>
    <s v="2/18/2005"/>
    <s v="11/26/2023"/>
    <n v="4987"/>
    <n v="44964"/>
    <x v="1"/>
    <n v="4135.18"/>
    <n v="-1019.9"/>
    <x v="69"/>
    <n v="4987"/>
    <n v="24981.48"/>
    <x v="0"/>
    <n v="1.04"/>
    <n v="24"/>
    <s v="5/5/2020"/>
    <x v="1"/>
    <n v="4987"/>
    <x v="0"/>
    <n v="1919.78"/>
    <n v="2935.38"/>
    <n v="146.77000000000001"/>
    <s v="10/20/2023"/>
    <s v="9/5/2023"/>
    <n v="9289"/>
    <n v="4987"/>
    <s v="5/28/2023"/>
    <s v="Suggestion"/>
    <s v="Resolved"/>
    <s v="11/17/2023"/>
    <n v="1"/>
    <x v="9"/>
    <x v="3"/>
  </r>
  <r>
    <n v="4988"/>
    <s v="Ashley"/>
    <s v="King"/>
    <n v="27"/>
    <x v="0"/>
    <s v="Address_4988"/>
    <x v="16"/>
    <n v="19458799841"/>
    <s v="ashley.king@kag.com"/>
    <x v="1"/>
    <n v="6006.29"/>
    <s v="7/31/2000"/>
    <s v="11/6/2023"/>
    <n v="4988"/>
    <n v="44962"/>
    <x v="1"/>
    <n v="731.2"/>
    <n v="5275.09"/>
    <x v="58"/>
    <n v="4988"/>
    <n v="33428.79"/>
    <x v="0"/>
    <n v="5.81"/>
    <n v="36"/>
    <s v="10/5/2021"/>
    <x v="2"/>
    <n v="4988"/>
    <x v="2"/>
    <n v="1024.24"/>
    <n v="2551.0300000000002"/>
    <n v="127.55"/>
    <s v="7/18/2023"/>
    <s v="10/20/2023"/>
    <n v="2723"/>
    <n v="4988"/>
    <s v="3/21/2023"/>
    <s v="Complaint"/>
    <s v="Resolved"/>
    <s v="10/18/2023"/>
    <n v="1"/>
    <x v="9"/>
    <x v="4"/>
  </r>
  <r>
    <n v="4989"/>
    <s v="Lisa"/>
    <s v="Nguyen"/>
    <n v="29"/>
    <x v="0"/>
    <s v="Address_4989"/>
    <x v="12"/>
    <n v="19458799842"/>
    <s v="lisa.nguyen@kag.com"/>
    <x v="0"/>
    <n v="4400.24"/>
    <s v="10/21/2015"/>
    <s v="12/2/2023"/>
    <n v="4989"/>
    <n v="45041"/>
    <x v="2"/>
    <n v="3004.2"/>
    <n v="1396.04"/>
    <x v="20"/>
    <n v="4989"/>
    <n v="14413.6"/>
    <x v="1"/>
    <n v="1.18"/>
    <n v="60"/>
    <s v="7/3/2020"/>
    <x v="1"/>
    <n v="4989"/>
    <x v="1"/>
    <n v="3544.91"/>
    <n v="4324.34"/>
    <n v="216.22"/>
    <s v="10/17/2023"/>
    <s v="9/10/2023"/>
    <n v="3772"/>
    <n v="4989"/>
    <s v="11/18/2023"/>
    <s v="Complaint"/>
    <s v="Resolved"/>
    <s v="10/6/2023"/>
    <n v="1"/>
    <x v="1"/>
    <x v="4"/>
  </r>
  <r>
    <n v="4990"/>
    <s v="David"/>
    <s v="Jones"/>
    <n v="50"/>
    <x v="2"/>
    <s v="Address_4990"/>
    <x v="3"/>
    <n v="19458799843"/>
    <s v="david.jones@kag.com"/>
    <x v="1"/>
    <n v="4487.82"/>
    <s v="4/10/2012"/>
    <s v="2/25/2023"/>
    <n v="4990"/>
    <n v="44928"/>
    <x v="2"/>
    <n v="4555.41"/>
    <n v="-67.59"/>
    <x v="23"/>
    <n v="4990"/>
    <n v="5636.04"/>
    <x v="0"/>
    <n v="5.0599999999999996"/>
    <n v="60"/>
    <s v="7/12/2021"/>
    <x v="0"/>
    <n v="4990"/>
    <x v="2"/>
    <n v="5179.16"/>
    <n v="1002.83"/>
    <n v="50.14"/>
    <s v="12/15/2023"/>
    <s v="1/7/2023"/>
    <n v="8462"/>
    <n v="4990"/>
    <s v="10/8/2023"/>
    <s v="Complaint"/>
    <s v="Resolved"/>
    <s v="6/23/2023"/>
    <n v="1"/>
    <x v="3"/>
    <x v="1"/>
  </r>
  <r>
    <n v="4991"/>
    <s v="Mark"/>
    <s v="Moore"/>
    <n v="51"/>
    <x v="0"/>
    <s v="Address_4991"/>
    <x v="36"/>
    <n v="19458799844"/>
    <s v="mark.moore@kag.com"/>
    <x v="0"/>
    <n v="7648.85"/>
    <s v="12/8/2019"/>
    <s v="12/16/2023"/>
    <n v="4991"/>
    <n v="44941"/>
    <x v="0"/>
    <n v="3668.34"/>
    <n v="3980.51"/>
    <x v="14"/>
    <n v="4991"/>
    <n v="39107.599999999999"/>
    <x v="2"/>
    <n v="1.74"/>
    <n v="48"/>
    <s v="1/24/2022"/>
    <x v="1"/>
    <n v="4991"/>
    <x v="0"/>
    <n v="4210.74"/>
    <n v="4770.1400000000003"/>
    <n v="238.51"/>
    <s v="3/26/2023"/>
    <s v="11/5/2023"/>
    <n v="9809"/>
    <n v="4991"/>
    <s v="12/17/2023"/>
    <s v="Complaint"/>
    <s v="Resolved"/>
    <s v="12/24/2023"/>
    <n v="1"/>
    <x v="3"/>
    <x v="1"/>
  </r>
  <r>
    <n v="4992"/>
    <s v="Timothy"/>
    <s v="Thomas"/>
    <n v="35"/>
    <x v="2"/>
    <s v="Address_4992"/>
    <x v="33"/>
    <n v="19458799845"/>
    <s v="timothy.thomas@kag.com"/>
    <x v="1"/>
    <n v="3540.68"/>
    <s v="2/4/2021"/>
    <s v="12/21/2023"/>
    <n v="4992"/>
    <n v="45010"/>
    <x v="2"/>
    <n v="2941.41"/>
    <n v="6482.09"/>
    <x v="33"/>
    <n v="4992"/>
    <n v="13335.78"/>
    <x v="1"/>
    <n v="6.06"/>
    <n v="60"/>
    <s v="12/14/2021"/>
    <x v="2"/>
    <n v="4992"/>
    <x v="2"/>
    <n v="5132.53"/>
    <n v="4813.76"/>
    <n v="240.69"/>
    <s v="5/6/2023"/>
    <s v="8/21/2023"/>
    <n v="4613"/>
    <n v="4992"/>
    <s v="10/3/2023"/>
    <s v="Complaint"/>
    <s v="Pending"/>
    <s v="12/15/2023"/>
    <n v="1"/>
    <x v="11"/>
    <x v="4"/>
  </r>
  <r>
    <n v="4993"/>
    <s v="Paul"/>
    <s v="Davis"/>
    <n v="56"/>
    <x v="1"/>
    <s v="Address_4993"/>
    <x v="35"/>
    <n v="19458799846"/>
    <s v="paul.davis@kag.com"/>
    <x v="1"/>
    <n v="5124.53"/>
    <s v="3/8/2002"/>
    <s v="2/13/2023"/>
    <n v="4993"/>
    <n v="45237"/>
    <x v="0"/>
    <n v="1051.07"/>
    <n v="4073.46"/>
    <x v="37"/>
    <n v="4993"/>
    <n v="20124.36"/>
    <x v="0"/>
    <n v="3.83"/>
    <n v="12"/>
    <s v="5/20/2022"/>
    <x v="0"/>
    <n v="4993"/>
    <x v="2"/>
    <n v="4957.7"/>
    <n v="4069.95"/>
    <n v="203.5"/>
    <s v="7/6/2023"/>
    <s v="6/18/2023"/>
    <n v="2542"/>
    <n v="4993"/>
    <s v="1/2/2023"/>
    <s v="Praise"/>
    <s v="Resolved"/>
    <s v="6/22/2023"/>
    <n v="1"/>
    <x v="4"/>
    <x v="1"/>
  </r>
  <r>
    <n v="4994"/>
    <s v="Daniel"/>
    <s v="Harris"/>
    <n v="33"/>
    <x v="2"/>
    <s v="Address_4994"/>
    <x v="34"/>
    <n v="19458799847"/>
    <s v="daniel.harris@kag.com"/>
    <x v="0"/>
    <n v="2195.96"/>
    <s v="2/7/2000"/>
    <s v="7/28/2023"/>
    <n v="4994"/>
    <n v="45180"/>
    <x v="1"/>
    <n v="4718.21"/>
    <n v="-2522.25"/>
    <x v="27"/>
    <n v="4994"/>
    <n v="3328.7"/>
    <x v="0"/>
    <n v="5.31"/>
    <n v="60"/>
    <s v="1/12/2020"/>
    <x v="1"/>
    <n v="4994"/>
    <x v="2"/>
    <n v="5051.53"/>
    <n v="1473.53"/>
    <n v="73.680000000000007"/>
    <s v="3/15/2023"/>
    <s v="8/27/2023"/>
    <n v="3625"/>
    <n v="4994"/>
    <s v="4/11/2023"/>
    <s v="Praise"/>
    <s v="Resolved"/>
    <s v="12/23/2023"/>
    <n v="1"/>
    <x v="6"/>
    <x v="4"/>
  </r>
  <r>
    <n v="4995"/>
    <s v="Richard"/>
    <s v="Young"/>
    <n v="62"/>
    <x v="2"/>
    <s v="Address_4995"/>
    <x v="29"/>
    <n v="19458799848"/>
    <s v="richard.young@kag.com"/>
    <x v="1"/>
    <n v="7658.37"/>
    <s v="11/15/2019"/>
    <s v="9/18/2023"/>
    <n v="4995"/>
    <n v="45152"/>
    <x v="2"/>
    <n v="4460.1000000000004"/>
    <n v="12118.47"/>
    <x v="86"/>
    <n v="4995"/>
    <n v="32859.99"/>
    <x v="1"/>
    <n v="9.6199999999999992"/>
    <n v="60"/>
    <s v="12/4/2021"/>
    <x v="1"/>
    <n v="4995"/>
    <x v="1"/>
    <n v="7037.8"/>
    <n v="1877.27"/>
    <n v="93.86"/>
    <s v="4/28/2023"/>
    <s v="12/14/2023"/>
    <n v="7791"/>
    <n v="4995"/>
    <s v="8/23/2023"/>
    <s v="Praise"/>
    <s v="Resolved"/>
    <s v="9/26/2023"/>
    <n v="1"/>
    <x v="5"/>
    <x v="3"/>
  </r>
  <r>
    <n v="4996"/>
    <s v="Emily"/>
    <s v="Sanchez"/>
    <n v="21"/>
    <x v="2"/>
    <s v="Address_4996"/>
    <x v="29"/>
    <n v="19458799849"/>
    <s v="emily.sanchez@kag.com"/>
    <x v="1"/>
    <n v="5564.12"/>
    <s v="3/12/2020"/>
    <s v="7/14/2023"/>
    <n v="4996"/>
    <n v="45259"/>
    <x v="0"/>
    <n v="1612.91"/>
    <n v="7177.03"/>
    <x v="55"/>
    <n v="4996"/>
    <n v="34684.980000000003"/>
    <x v="1"/>
    <n v="4.07"/>
    <n v="48"/>
    <s v="6/10/2021"/>
    <x v="0"/>
    <n v="4996"/>
    <x v="0"/>
    <n v="4347.17"/>
    <n v="2017.13"/>
    <n v="100.86"/>
    <s v="7/19/2023"/>
    <s v="2/10/2023"/>
    <n v="7530"/>
    <n v="4996"/>
    <s v="4/12/2023"/>
    <s v="Complaint"/>
    <s v="Pending"/>
    <s v="1/23/2023"/>
    <n v="1"/>
    <x v="4"/>
    <x v="2"/>
  </r>
  <r>
    <n v="4997"/>
    <s v="Melissa"/>
    <s v="Perez"/>
    <n v="27"/>
    <x v="1"/>
    <s v="Address_4997"/>
    <x v="37"/>
    <n v="19458799850"/>
    <s v="melissa.perez@kag.com"/>
    <x v="1"/>
    <n v="2625.13"/>
    <s v="5/19/2011"/>
    <s v="3/21/2023"/>
    <n v="4997"/>
    <n v="45114"/>
    <x v="1"/>
    <n v="2493.4499999999998"/>
    <n v="5118.58"/>
    <x v="90"/>
    <n v="4997"/>
    <n v="45181.31"/>
    <x v="1"/>
    <n v="7.47"/>
    <n v="48"/>
    <s v="12/24/2020"/>
    <x v="2"/>
    <n v="4997"/>
    <x v="1"/>
    <n v="8379.59"/>
    <n v="853.33"/>
    <n v="42.67"/>
    <s v="2/16/2023"/>
    <s v="12/24/2023"/>
    <n v="8796"/>
    <n v="4997"/>
    <s v="9/7/2023"/>
    <s v="Complaint"/>
    <s v="Pending"/>
    <s v="9/17/2023"/>
    <n v="1"/>
    <x v="2"/>
    <x v="4"/>
  </r>
  <r>
    <n v="4998"/>
    <s v="Timothy"/>
    <s v="Walker"/>
    <n v="45"/>
    <x v="1"/>
    <s v="Address_4998"/>
    <x v="1"/>
    <n v="19458799851"/>
    <s v="timothy.walker@kag.com"/>
    <x v="0"/>
    <n v="2732.76"/>
    <s v="12/2/2011"/>
    <s v="3/9/2023"/>
    <n v="4998"/>
    <n v="44951"/>
    <x v="0"/>
    <n v="418.38"/>
    <n v="2314.38"/>
    <x v="39"/>
    <n v="4998"/>
    <n v="44660.01"/>
    <x v="1"/>
    <n v="7.15"/>
    <n v="60"/>
    <s v="3/6/2020"/>
    <x v="0"/>
    <n v="4998"/>
    <x v="1"/>
    <n v="8208.84"/>
    <n v="228.49"/>
    <n v="11.42"/>
    <s v="2/23/2023"/>
    <s v="9/6/2023"/>
    <n v="9966"/>
    <n v="4998"/>
    <s v="10/23/2023"/>
    <s v="Suggestion"/>
    <s v="Resolved"/>
    <s v="2/5/2023"/>
    <n v="1"/>
    <x v="3"/>
    <x v="0"/>
  </r>
  <r>
    <n v="4999"/>
    <s v="Deborah"/>
    <s v="Nelson"/>
    <n v="58"/>
    <x v="1"/>
    <s v="Address_4999"/>
    <x v="39"/>
    <n v="19458799852"/>
    <s v="deborah.nelson@kag.com"/>
    <x v="0"/>
    <n v="3006.01"/>
    <s v="5/14/2000"/>
    <s v="5/17/2023"/>
    <n v="4999"/>
    <n v="45196"/>
    <x v="1"/>
    <n v="3160.96"/>
    <n v="-154.94999999999999"/>
    <x v="56"/>
    <n v="4999"/>
    <n v="35551.65"/>
    <x v="0"/>
    <n v="8.82"/>
    <n v="24"/>
    <s v="8/13/2021"/>
    <x v="0"/>
    <n v="4999"/>
    <x v="2"/>
    <n v="3083.35"/>
    <n v="325.37"/>
    <n v="16.27"/>
    <s v="9/8/2023"/>
    <s v="1/12/2023"/>
    <n v="538"/>
    <n v="4999"/>
    <s v="5/20/2023"/>
    <s v="Complaint"/>
    <s v="Pending"/>
    <s v="3/3/2023"/>
    <n v="1"/>
    <x v="6"/>
    <x v="1"/>
  </r>
  <r>
    <n v="5000"/>
    <s v="Daniel"/>
    <s v="Martinez"/>
    <n v="35"/>
    <x v="0"/>
    <s v="Address_5000"/>
    <x v="5"/>
    <n v="19458799853"/>
    <s v="daniel.martinez@kag.com"/>
    <x v="0"/>
    <n v="7022.99"/>
    <s v="7/11/2006"/>
    <s v="1/4/2023"/>
    <n v="5000"/>
    <n v="45166"/>
    <x v="0"/>
    <n v="281.35000000000002"/>
    <n v="6741.64"/>
    <x v="87"/>
    <n v="5000"/>
    <n v="16784.32"/>
    <x v="1"/>
    <n v="4.01"/>
    <n v="12"/>
    <s v="9/23/2021"/>
    <x v="0"/>
    <n v="5000"/>
    <x v="0"/>
    <n v="2015.38"/>
    <n v="3078.08"/>
    <n v="153.9"/>
    <s v="5/30/2023"/>
    <s v="6/3/2023"/>
    <n v="1816"/>
    <n v="5000"/>
    <s v="9/6/2023"/>
    <s v="Suggestion"/>
    <s v="Resolved"/>
    <s v="5/23/2023"/>
    <n v="1"/>
    <x v="5"/>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57B836-48ED-4D4C-8FB7-CB7779A89C8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N6:O9" firstHeaderRow="1" firstDataRow="1" firstDataCol="1"/>
  <pivotFields count="42">
    <pivotField dataField="1" showAll="0"/>
    <pivotField showAll="0"/>
    <pivotField showAll="0"/>
    <pivotField showAll="0"/>
    <pivotField showAll="0">
      <items count="4">
        <item x="1"/>
        <item x="0"/>
        <item x="2"/>
        <item t="default"/>
      </items>
    </pivotField>
    <pivotField showAll="0"/>
    <pivotField showAll="0">
      <items count="41">
        <item x="30"/>
        <item x="13"/>
        <item x="15"/>
        <item x="23"/>
        <item x="20"/>
        <item x="38"/>
        <item x="21"/>
        <item x="12"/>
        <item x="11"/>
        <item x="6"/>
        <item x="32"/>
        <item x="39"/>
        <item x="5"/>
        <item x="0"/>
        <item x="14"/>
        <item x="35"/>
        <item x="8"/>
        <item x="25"/>
        <item x="22"/>
        <item x="34"/>
        <item x="37"/>
        <item x="1"/>
        <item x="7"/>
        <item x="29"/>
        <item x="18"/>
        <item x="31"/>
        <item x="33"/>
        <item x="3"/>
        <item x="16"/>
        <item x="2"/>
        <item x="4"/>
        <item x="28"/>
        <item x="26"/>
        <item x="19"/>
        <item x="10"/>
        <item x="24"/>
        <item x="36"/>
        <item x="27"/>
        <item x="17"/>
        <item x="9"/>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3">
    <i>
      <x/>
    </i>
    <i>
      <x v="1"/>
    </i>
    <i t="grand">
      <x/>
    </i>
  </rowItems>
  <colItems count="1">
    <i/>
  </colItems>
  <dataFields count="1">
    <dataField name="Count of Customer ID" fld="0" subtotal="count" baseField="9"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F110CB-DD75-4E65-85DC-52118361639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9:J71" firstHeaderRow="1" firstDataRow="2" firstDataCol="1"/>
  <pivotFields count="42">
    <pivotField dataField="1" showAll="0"/>
    <pivotField showAll="0"/>
    <pivotField showAll="0"/>
    <pivotField showAll="0"/>
    <pivotField axis="axisCol" showAll="0">
      <items count="4">
        <item x="1"/>
        <item x="0"/>
        <item x="2"/>
        <item t="default"/>
      </items>
    </pivotField>
    <pivotField showAll="0"/>
    <pivotField axis="axisRow" showAll="0">
      <items count="41">
        <item x="30"/>
        <item x="13"/>
        <item x="15"/>
        <item x="23"/>
        <item x="20"/>
        <item x="38"/>
        <item x="21"/>
        <item x="12"/>
        <item x="11"/>
        <item x="6"/>
        <item x="32"/>
        <item x="39"/>
        <item x="5"/>
        <item x="0"/>
        <item x="14"/>
        <item x="35"/>
        <item x="8"/>
        <item x="25"/>
        <item x="22"/>
        <item x="34"/>
        <item x="37"/>
        <item x="1"/>
        <item x="7"/>
        <item x="29"/>
        <item x="18"/>
        <item x="31"/>
        <item x="33"/>
        <item x="3"/>
        <item x="16"/>
        <item x="2"/>
        <item x="4"/>
        <item x="28"/>
        <item x="26"/>
        <item x="19"/>
        <item x="10"/>
        <item x="24"/>
        <item x="36"/>
        <item x="27"/>
        <item x="17"/>
        <item x="9"/>
        <item t="default"/>
      </items>
    </pivotField>
    <pivotField showAll="0"/>
    <pivotField showAll="0"/>
    <pivotField showAll="0">
      <items count="3">
        <item x="0"/>
        <item x="1"/>
        <item t="default"/>
      </items>
    </pivotField>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4"/>
  </colFields>
  <colItems count="4">
    <i>
      <x/>
    </i>
    <i>
      <x v="1"/>
    </i>
    <i>
      <x v="2"/>
    </i>
    <i t="grand">
      <x/>
    </i>
  </colItems>
  <dataFields count="1">
    <dataField name="Count of Customer ID" fld="0" subtotal="count" baseField="6" baseItem="3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5B84DD-EAA2-4AEA-B9F0-94237688081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V14:W27" firstHeaderRow="1" firstDataRow="1" firstDataCol="1"/>
  <pivotFields count="42">
    <pivotField dataField="1"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3">
        <item x="3"/>
        <item x="9"/>
        <item x="11"/>
        <item x="1"/>
        <item x="10"/>
        <item x="7"/>
        <item x="2"/>
        <item x="5"/>
        <item x="6"/>
        <item x="8"/>
        <item x="4"/>
        <item x="0"/>
        <item t="default"/>
      </items>
    </pivotField>
    <pivotField showAll="0"/>
  </pivotFields>
  <rowFields count="1">
    <field x="40"/>
  </rowFields>
  <rowItems count="13">
    <i>
      <x/>
    </i>
    <i>
      <x v="1"/>
    </i>
    <i>
      <x v="2"/>
    </i>
    <i>
      <x v="3"/>
    </i>
    <i>
      <x v="4"/>
    </i>
    <i>
      <x v="5"/>
    </i>
    <i>
      <x v="6"/>
    </i>
    <i>
      <x v="7"/>
    </i>
    <i>
      <x v="8"/>
    </i>
    <i>
      <x v="9"/>
    </i>
    <i>
      <x v="10"/>
    </i>
    <i>
      <x v="11"/>
    </i>
    <i t="grand">
      <x/>
    </i>
  </rowItems>
  <colItems count="1">
    <i/>
  </colItems>
  <dataFields count="1">
    <dataField name="Count of Customer ID" fld="0" subtotal="count" baseField="4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5DB211-16E8-4E1F-B3C8-1AD137F48E8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K6:L10" firstHeaderRow="1" firstDataRow="1" firstDataCol="1"/>
  <pivotFields count="42">
    <pivotField dataField="1" showAll="0"/>
    <pivotField showAll="0"/>
    <pivotField showAll="0"/>
    <pivotField showAll="0"/>
    <pivotField axis="axisRow" showAll="0">
      <items count="4">
        <item x="1"/>
        <item x="0"/>
        <item x="2"/>
        <item t="default"/>
      </items>
    </pivotField>
    <pivotField showAll="0"/>
    <pivotField showAll="0">
      <items count="41">
        <item x="30"/>
        <item x="13"/>
        <item x="15"/>
        <item x="23"/>
        <item x="20"/>
        <item x="38"/>
        <item x="21"/>
        <item x="12"/>
        <item x="11"/>
        <item x="6"/>
        <item x="32"/>
        <item x="39"/>
        <item x="5"/>
        <item x="0"/>
        <item x="14"/>
        <item x="35"/>
        <item x="8"/>
        <item x="25"/>
        <item x="22"/>
        <item x="34"/>
        <item x="37"/>
        <item x="1"/>
        <item x="7"/>
        <item x="29"/>
        <item x="18"/>
        <item x="31"/>
        <item x="33"/>
        <item x="3"/>
        <item x="16"/>
        <item x="2"/>
        <item x="4"/>
        <item x="28"/>
        <item x="26"/>
        <item x="19"/>
        <item x="10"/>
        <item x="24"/>
        <item x="36"/>
        <item x="27"/>
        <item x="17"/>
        <item x="9"/>
        <item t="default"/>
      </items>
    </pivotField>
    <pivotField showAll="0"/>
    <pivotField showAll="0"/>
    <pivotField showAll="0">
      <items count="3">
        <item x="0"/>
        <item x="1"/>
        <item t="default"/>
      </items>
    </pivotField>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Count of Customer ID" fld="0" subtotal="count" baseField="4" baseItem="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1AE102-992D-4BDB-AEB0-DD7C26E108C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Q1:R42" firstHeaderRow="1" firstDataRow="1" firstDataCol="1"/>
  <pivotFields count="42">
    <pivotField dataField="1" showAll="0"/>
    <pivotField showAll="0"/>
    <pivotField showAll="0"/>
    <pivotField showAll="0"/>
    <pivotField showAll="0">
      <items count="4">
        <item x="1"/>
        <item x="0"/>
        <item x="2"/>
        <item t="default"/>
      </items>
    </pivotField>
    <pivotField showAll="0"/>
    <pivotField axis="axisRow" showAll="0">
      <items count="41">
        <item x="30"/>
        <item x="13"/>
        <item x="15"/>
        <item x="23"/>
        <item x="20"/>
        <item x="38"/>
        <item x="21"/>
        <item x="12"/>
        <item x="11"/>
        <item x="6"/>
        <item x="32"/>
        <item x="39"/>
        <item x="5"/>
        <item x="0"/>
        <item x="14"/>
        <item x="35"/>
        <item x="8"/>
        <item x="25"/>
        <item x="22"/>
        <item x="34"/>
        <item x="37"/>
        <item x="1"/>
        <item x="7"/>
        <item x="29"/>
        <item x="18"/>
        <item x="31"/>
        <item x="33"/>
        <item x="3"/>
        <item x="16"/>
        <item x="2"/>
        <item x="4"/>
        <item x="28"/>
        <item x="26"/>
        <item x="19"/>
        <item x="10"/>
        <item x="24"/>
        <item x="36"/>
        <item x="27"/>
        <item x="17"/>
        <item x="9"/>
        <item t="default"/>
      </items>
    </pivotField>
    <pivotField showAll="0"/>
    <pivotField showAll="0"/>
    <pivotField showAll="0">
      <items count="3">
        <item x="0"/>
        <item x="1"/>
        <item t="default"/>
      </items>
    </pivotField>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Count of Customer ID" fld="0" subtotal="count" baseField="6"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6B9404-96B8-495E-8533-25B84532FB7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V1:W7" firstHeaderRow="1" firstDataRow="1" firstDataCol="1"/>
  <pivotFields count="4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n="y" x="2"/>
        <item x="4"/>
        <item x="0"/>
        <item x="1"/>
        <item x="3"/>
        <item t="default"/>
      </items>
    </pivotField>
  </pivotFields>
  <rowFields count="1">
    <field x="41"/>
  </rowFields>
  <rowItems count="6">
    <i>
      <x/>
    </i>
    <i>
      <x v="1"/>
    </i>
    <i>
      <x v="2"/>
    </i>
    <i>
      <x v="3"/>
    </i>
    <i>
      <x v="4"/>
    </i>
    <i t="grand">
      <x/>
    </i>
  </rowItems>
  <colItems count="1">
    <i/>
  </colItems>
  <dataFields count="1">
    <dataField name="Count of Customer ID" fld="0" subtotal="count" baseField="41"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4FB3E7A-DBF6-45B1-A6FB-02AE4A0B0C9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R1:S5" firstHeaderRow="1" firstDataRow="1" firstDataCol="1"/>
  <pivotFields count="42">
    <pivotField dataField="1" showAll="0"/>
    <pivotField showAll="0"/>
    <pivotField showAll="0"/>
    <pivotField showAll="0"/>
    <pivotField showAll="0">
      <items count="4">
        <item x="1"/>
        <item x="0"/>
        <item x="2"/>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items count="4">
        <item x="1"/>
        <item x="2"/>
        <item x="0"/>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4">
    <i>
      <x/>
    </i>
    <i>
      <x v="1"/>
    </i>
    <i>
      <x v="2"/>
    </i>
    <i t="grand">
      <x/>
    </i>
  </rowItems>
  <colItems count="1">
    <i/>
  </colItems>
  <dataFields count="1">
    <dataField name="Count of Customer ID" fld="0" subtotal="count" baseField="15" baseItem="0"/>
  </dataFields>
  <chartFormats count="4">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5" count="1" selected="0">
            <x v="0"/>
          </reference>
        </references>
      </pivotArea>
    </chartFormat>
    <chartFormat chart="2" format="8">
      <pivotArea type="data" outline="0" fieldPosition="0">
        <references count="2">
          <reference field="4294967294" count="1" selected="0">
            <x v="0"/>
          </reference>
          <reference field="15" count="1" selected="0">
            <x v="1"/>
          </reference>
        </references>
      </pivotArea>
    </chartFormat>
    <chartFormat chart="2" format="9">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7877B6-90B5-4C8F-A231-31BA4B82E8A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19:J23" firstHeaderRow="1" firstDataRow="2" firstDataCol="1"/>
  <pivotFields count="42">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dataField="1" showAll="0"/>
    <pivotField showAll="0"/>
    <pivotField axis="axisCol" showAll="0">
      <items count="4">
        <item x="1"/>
        <item x="2"/>
        <item x="0"/>
        <item t="default"/>
      </items>
    </pivotField>
    <pivotField numFmtId="166"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3">
    <i>
      <x/>
    </i>
    <i>
      <x v="1"/>
    </i>
    <i t="grand">
      <x/>
    </i>
  </rowItems>
  <colFields count="1">
    <field x="15"/>
  </colFields>
  <colItems count="4">
    <i>
      <x/>
    </i>
    <i>
      <x v="1"/>
    </i>
    <i>
      <x v="2"/>
    </i>
    <i t="grand">
      <x/>
    </i>
  </colItems>
  <dataFields count="1">
    <dataField name="Count of TransactionID" fld="13" subtotal="count" baseField="9" baseItem="0"/>
  </dataFields>
  <chartFormats count="3">
    <chartFormat chart="2" format="6" series="1">
      <pivotArea type="data" outline="0" fieldPosition="0">
        <references count="2">
          <reference field="4294967294" count="1" selected="0">
            <x v="0"/>
          </reference>
          <reference field="15" count="1" selected="0">
            <x v="0"/>
          </reference>
        </references>
      </pivotArea>
    </chartFormat>
    <chartFormat chart="2" format="7" series="1">
      <pivotArea type="data" outline="0" fieldPosition="0">
        <references count="2">
          <reference field="4294967294" count="1" selected="0">
            <x v="0"/>
          </reference>
          <reference field="15" count="1" selected="0">
            <x v="1"/>
          </reference>
        </references>
      </pivotArea>
    </chartFormat>
    <chartFormat chart="2" format="8"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EE8A613-F54F-4801-885F-3557D196876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L18:M25" firstHeaderRow="1" firstDataRow="1" firstDataCol="1"/>
  <pivotFields count="42">
    <pivotField showAll="0"/>
    <pivotField showAll="0"/>
    <pivotField showAll="0"/>
    <pivotField showAll="0"/>
    <pivotField showAll="0"/>
    <pivotField showAll="0"/>
    <pivotField axis="axisRow" showAll="0" measureFilter="1">
      <items count="41">
        <item x="30"/>
        <item x="13"/>
        <item x="15"/>
        <item x="23"/>
        <item x="20"/>
        <item x="38"/>
        <item x="21"/>
        <item x="12"/>
        <item x="11"/>
        <item x="6"/>
        <item x="32"/>
        <item x="39"/>
        <item x="5"/>
        <item x="0"/>
        <item x="14"/>
        <item x="35"/>
        <item x="8"/>
        <item x="25"/>
        <item x="22"/>
        <item x="34"/>
        <item x="37"/>
        <item x="1"/>
        <item x="7"/>
        <item x="29"/>
        <item x="18"/>
        <item x="31"/>
        <item x="33"/>
        <item x="3"/>
        <item x="16"/>
        <item x="2"/>
        <item x="4"/>
        <item x="28"/>
        <item x="26"/>
        <item x="19"/>
        <item x="10"/>
        <item x="24"/>
        <item x="36"/>
        <item x="27"/>
        <item x="17"/>
        <item x="9"/>
        <item t="default"/>
      </items>
    </pivotField>
    <pivotField showAll="0"/>
    <pivotField showAll="0"/>
    <pivotField showAll="0">
      <items count="3">
        <item x="0"/>
        <item x="1"/>
        <item t="default"/>
      </items>
    </pivotField>
    <pivotField showAll="0"/>
    <pivotField showAll="0"/>
    <pivotField showAll="0"/>
    <pivotField dataField="1" showAll="0"/>
    <pivotField showAll="0"/>
    <pivotField showAll="0">
      <items count="4">
        <item x="1"/>
        <item x="2"/>
        <item x="0"/>
        <item t="default"/>
      </items>
    </pivotField>
    <pivotField numFmtId="166"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7">
    <i>
      <x v="10"/>
    </i>
    <i>
      <x v="11"/>
    </i>
    <i>
      <x v="16"/>
    </i>
    <i>
      <x v="35"/>
    </i>
    <i>
      <x v="36"/>
    </i>
    <i>
      <x v="38"/>
    </i>
    <i t="grand">
      <x/>
    </i>
  </rowItems>
  <colItems count="1">
    <i/>
  </colItems>
  <dataFields count="1">
    <dataField name="Count of TransactionID" fld="13" subtotal="count" baseField="6" baseItem="0"/>
  </dataFields>
  <chartFormats count="1">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05F92CE-9263-492D-9A38-DE581357309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L1:M14" firstHeaderRow="1" firstDataRow="1" firstDataCol="1"/>
  <pivotFields count="42">
    <pivotField showAll="0"/>
    <pivotField showAll="0"/>
    <pivotField showAll="0"/>
    <pivotField showAll="0"/>
    <pivotField showAll="0">
      <items count="4">
        <item x="1"/>
        <item x="0"/>
        <item x="2"/>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4">
        <item x="1"/>
        <item x="2"/>
        <item x="0"/>
        <item t="default"/>
      </items>
    </pivotField>
    <pivotField dataField="1" showAll="0"/>
    <pivotField showAll="0"/>
    <pivotField showAll="0"/>
    <pivotField showAll="0"/>
    <pivotField showAll="0"/>
    <pivotField showAll="0">
      <items count="4">
        <item x="1"/>
        <item x="0"/>
        <item x="2"/>
        <item t="default"/>
      </items>
    </pivotField>
    <pivotField showAll="0"/>
    <pivotField showAll="0"/>
    <pivotField showAll="0"/>
    <pivotField showAll="0">
      <items count="4">
        <item x="1"/>
        <item x="2"/>
        <item x="0"/>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3">
        <item x="3"/>
        <item x="9"/>
        <item x="11"/>
        <item x="1"/>
        <item x="10"/>
        <item x="7"/>
        <item x="2"/>
        <item x="5"/>
        <item x="6"/>
        <item x="8"/>
        <item x="4"/>
        <item x="0"/>
        <item t="default"/>
      </items>
    </pivotField>
    <pivotField showAll="0"/>
  </pivotFields>
  <rowFields count="1">
    <field x="40"/>
  </rowFields>
  <rowItems count="13">
    <i>
      <x/>
    </i>
    <i>
      <x v="1"/>
    </i>
    <i>
      <x v="2"/>
    </i>
    <i>
      <x v="3"/>
    </i>
    <i>
      <x v="4"/>
    </i>
    <i>
      <x v="5"/>
    </i>
    <i>
      <x v="6"/>
    </i>
    <i>
      <x v="7"/>
    </i>
    <i>
      <x v="8"/>
    </i>
    <i>
      <x v="9"/>
    </i>
    <i>
      <x v="10"/>
    </i>
    <i>
      <x v="11"/>
    </i>
    <i t="grand">
      <x/>
    </i>
  </rowItems>
  <colItems count="1">
    <i/>
  </colItems>
  <dataFields count="1">
    <dataField name="Sum of Transaction Amount" fld="16" baseField="0" baseItem="0"/>
  </dataFields>
  <formats count="3">
    <format dxfId="2">
      <pivotArea field="40" type="button" dataOnly="0" labelOnly="1" outline="0" axis="axisRow" fieldPosition="0"/>
    </format>
    <format dxfId="1">
      <pivotArea dataOnly="0" labelOnly="1" fieldPosition="0">
        <references count="1">
          <reference field="40" count="0"/>
        </references>
      </pivotArea>
    </format>
    <format dxfId="0">
      <pivotArea dataOnly="0" labelOnly="1" grandRow="1" outline="0"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BAACCF1-EE4D-440A-8D9C-75E7E501584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R9:S12" firstHeaderRow="1" firstDataRow="1" firstDataCol="1"/>
  <pivotFields count="42">
    <pivotField showAll="0"/>
    <pivotField showAll="0"/>
    <pivotField showAll="0"/>
    <pivotField showAll="0"/>
    <pivotField showAll="0">
      <items count="4">
        <item x="1"/>
        <item x="0"/>
        <item x="2"/>
        <item t="default"/>
      </items>
    </pivotField>
    <pivotField showAll="0"/>
    <pivotField showAll="0"/>
    <pivotField showAll="0"/>
    <pivotField showAll="0"/>
    <pivotField axis="axisRow" showAll="0">
      <items count="3">
        <item x="0"/>
        <item x="1"/>
        <item t="default"/>
      </items>
    </pivotField>
    <pivotField dataField="1" showAll="0"/>
    <pivotField showAll="0"/>
    <pivotField showAll="0"/>
    <pivotField showAll="0"/>
    <pivotField showAll="0"/>
    <pivotField showAll="0">
      <items count="4">
        <item x="1"/>
        <item x="2"/>
        <item x="0"/>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items count="4">
        <item x="1"/>
        <item x="2"/>
        <item x="0"/>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3">
    <i>
      <x/>
    </i>
    <i>
      <x v="1"/>
    </i>
    <i t="grand">
      <x/>
    </i>
  </rowItems>
  <colItems count="1">
    <i/>
  </colItems>
  <dataFields count="1">
    <dataField name="Average of Account Balance" fld="10" subtotal="average" baseField="9"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D938FFF-C0B2-4686-9FF1-E4EE3C13B9B9}"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7:O29" firstHeaderRow="1" firstDataRow="2" firstDataCol="1"/>
  <pivotFields count="42">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4">
        <item x="1"/>
        <item x="2"/>
        <item x="0"/>
        <item t="default"/>
      </items>
    </pivotField>
    <pivotField numFmtId="166" showAll="0"/>
    <pivotField showAll="0"/>
    <pivotField axis="axisRow" showAll="0" measureFilter="1">
      <items count="100">
        <item x="35"/>
        <item x="28"/>
        <item x="23"/>
        <item x="46"/>
        <item x="21"/>
        <item x="29"/>
        <item x="38"/>
        <item x="66"/>
        <item x="4"/>
        <item x="78"/>
        <item x="70"/>
        <item x="42"/>
        <item x="89"/>
        <item x="74"/>
        <item x="73"/>
        <item x="93"/>
        <item x="90"/>
        <item x="37"/>
        <item x="19"/>
        <item x="5"/>
        <item x="6"/>
        <item x="52"/>
        <item x="48"/>
        <item x="44"/>
        <item x="7"/>
        <item x="61"/>
        <item x="57"/>
        <item x="94"/>
        <item x="17"/>
        <item x="9"/>
        <item x="13"/>
        <item x="39"/>
        <item x="55"/>
        <item x="18"/>
        <item x="85"/>
        <item x="15"/>
        <item x="54"/>
        <item x="80"/>
        <item x="75"/>
        <item x="98"/>
        <item x="3"/>
        <item x="82"/>
        <item x="0"/>
        <item x="62"/>
        <item x="43"/>
        <item x="33"/>
        <item x="76"/>
        <item x="69"/>
        <item x="50"/>
        <item x="81"/>
        <item x="67"/>
        <item x="63"/>
        <item x="83"/>
        <item x="45"/>
        <item x="26"/>
        <item x="27"/>
        <item x="88"/>
        <item x="58"/>
        <item x="30"/>
        <item x="34"/>
        <item x="16"/>
        <item x="96"/>
        <item x="1"/>
        <item x="59"/>
        <item x="31"/>
        <item x="8"/>
        <item x="91"/>
        <item x="79"/>
        <item x="25"/>
        <item x="51"/>
        <item x="64"/>
        <item x="10"/>
        <item x="95"/>
        <item x="71"/>
        <item x="53"/>
        <item x="56"/>
        <item x="12"/>
        <item x="22"/>
        <item x="47"/>
        <item x="84"/>
        <item x="97"/>
        <item x="2"/>
        <item x="68"/>
        <item x="24"/>
        <item x="87"/>
        <item x="65"/>
        <item x="77"/>
        <item x="72"/>
        <item x="49"/>
        <item x="20"/>
        <item x="32"/>
        <item x="86"/>
        <item x="60"/>
        <item x="11"/>
        <item x="36"/>
        <item x="14"/>
        <item x="41"/>
        <item x="92"/>
        <item x="40"/>
        <item t="default"/>
      </items>
    </pivotField>
    <pivotField dataField="1" showAll="0"/>
    <pivotField showAll="0"/>
    <pivotField showAll="0">
      <items count="4">
        <item x="1"/>
        <item x="0"/>
        <item x="2"/>
        <item t="default"/>
      </items>
    </pivotField>
    <pivotField showAll="0"/>
    <pivotField showAll="0"/>
    <pivotField showAll="0"/>
    <pivotField axis="axisCol"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8"/>
  </rowFields>
  <rowItems count="11">
    <i>
      <x v="22"/>
    </i>
    <i>
      <x v="24"/>
    </i>
    <i>
      <x v="44"/>
    </i>
    <i>
      <x v="61"/>
    </i>
    <i>
      <x v="66"/>
    </i>
    <i>
      <x v="72"/>
    </i>
    <i>
      <x v="73"/>
    </i>
    <i>
      <x v="74"/>
    </i>
    <i>
      <x v="77"/>
    </i>
    <i>
      <x v="91"/>
    </i>
    <i t="grand">
      <x/>
    </i>
  </rowItems>
  <colFields count="1">
    <field x="25"/>
  </colFields>
  <colItems count="4">
    <i>
      <x/>
    </i>
    <i>
      <x v="1"/>
    </i>
    <i>
      <x v="2"/>
    </i>
    <i t="grand">
      <x/>
    </i>
  </colItems>
  <dataFields count="1">
    <dataField name="Sum of Loan ID" fld="19" baseField="0" baseItem="0"/>
  </dataFields>
  <pivotTableStyleInfo name="PivotStyleLight16" showRowHeaders="1" showColHeaders="1" showRowStripes="0" showColStripes="0" showLastColumn="1"/>
  <filters count="1">
    <filter fld="1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FDB5E39-300D-4106-982E-61DCEFC6280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7:K11" firstHeaderRow="1" firstDataRow="1" firstDataCol="1"/>
  <pivotFields count="42">
    <pivotField dataField="1"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4">
        <item x="1"/>
        <item x="2"/>
        <item x="0"/>
        <item t="default"/>
      </items>
    </pivotField>
    <pivotField numFmtId="166" showAll="0"/>
    <pivotField showAll="0"/>
    <pivotField showAll="0"/>
    <pivotField showAll="0"/>
    <pivotField showAll="0"/>
    <pivotField showAll="0">
      <items count="4">
        <item x="1"/>
        <item x="0"/>
        <item x="2"/>
        <item t="default"/>
      </items>
    </pivotField>
    <pivotField showAll="0"/>
    <pivotField showAll="0"/>
    <pivotField showAll="0"/>
    <pivotField showAll="0">
      <items count="4">
        <item x="1"/>
        <item x="2"/>
        <item x="0"/>
        <item t="default"/>
      </items>
    </pivotField>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4">
    <i>
      <x/>
    </i>
    <i>
      <x v="1"/>
    </i>
    <i>
      <x v="2"/>
    </i>
    <i t="grand">
      <x/>
    </i>
  </rowItems>
  <colItems count="1">
    <i/>
  </colItems>
  <dataFields count="1">
    <dataField name="Count of Customer ID" fld="0" subtotal="count" baseField="27"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7" count="1" selected="0">
            <x v="0"/>
          </reference>
        </references>
      </pivotArea>
    </chartFormat>
    <chartFormat chart="2" format="7">
      <pivotArea type="data" outline="0" fieldPosition="0">
        <references count="2">
          <reference field="4294967294" count="1" selected="0">
            <x v="0"/>
          </reference>
          <reference field="27" count="1" selected="0">
            <x v="1"/>
          </reference>
        </references>
      </pivotArea>
    </chartFormat>
    <chartFormat chart="2" format="8">
      <pivotArea type="data" outline="0" fieldPosition="0">
        <references count="2">
          <reference field="4294967294" count="1" selected="0">
            <x v="0"/>
          </reference>
          <reference field="2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1173139-2874-45AE-9C84-32FB11D10C22}"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Z10:AA14" firstHeaderRow="1" firstDataRow="1" firstDataCol="1"/>
  <pivotFields count="42">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4">
        <item x="1"/>
        <item x="2"/>
        <item x="0"/>
        <item t="default"/>
      </items>
    </pivotField>
    <pivotField numFmtId="166" showAll="0"/>
    <pivotField showAll="0"/>
    <pivotField showAll="0"/>
    <pivotField showAll="0"/>
    <pivotField showAll="0"/>
    <pivotField showAll="0">
      <items count="4">
        <item x="1"/>
        <item x="0"/>
        <item x="2"/>
        <item t="default"/>
      </items>
    </pivotField>
    <pivotField showAll="0"/>
    <pivotField showAll="0"/>
    <pivotField showAll="0"/>
    <pivotField showAll="0">
      <items count="4">
        <item x="1"/>
        <item x="2"/>
        <item x="0"/>
        <item t="default"/>
      </items>
    </pivotField>
    <pivotField showAll="0"/>
    <pivotField axis="axisRow" showAll="0">
      <items count="4">
        <item x="0"/>
        <item x="1"/>
        <item x="2"/>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4">
    <i>
      <x/>
    </i>
    <i>
      <x v="1"/>
    </i>
    <i>
      <x v="2"/>
    </i>
    <i t="grand">
      <x/>
    </i>
  </rowItems>
  <colItems count="1">
    <i/>
  </colItems>
  <dataFields count="1">
    <dataField name="Sum of Credit Card Balance" fld="2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412BD6F-CE21-41CA-A9E5-4ACEFBB9AFCE}"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26:T30" firstHeaderRow="1" firstDataRow="1" firstDataCol="1"/>
  <pivotFields count="42">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4">
        <item x="1"/>
        <item x="2"/>
        <item x="0"/>
        <item t="default"/>
      </items>
    </pivotField>
    <pivotField numFmtId="166" showAll="0"/>
    <pivotField showAll="0"/>
    <pivotField showAll="0"/>
    <pivotField showAll="0"/>
    <pivotField showAll="0"/>
    <pivotField showAll="0">
      <items count="4">
        <item x="1"/>
        <item x="0"/>
        <item x="2"/>
        <item t="default"/>
      </items>
    </pivotField>
    <pivotField showAll="0"/>
    <pivotField showAll="0"/>
    <pivotField showAll="0"/>
    <pivotField showAll="0">
      <items count="4">
        <item x="1"/>
        <item x="2"/>
        <item x="0"/>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4">
    <i>
      <x/>
    </i>
    <i>
      <x v="1"/>
    </i>
    <i>
      <x v="2"/>
    </i>
    <i t="grand">
      <x/>
    </i>
  </rowItems>
  <colItems count="1">
    <i/>
  </colItems>
  <dataFields count="1">
    <dataField name="Min of Minimum Payment Due" fld="30" subtotal="min" baseField="2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74C853F-4304-4850-9F0D-63AD39AFB00A}" name="PivotTable4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2:H6" firstHeaderRow="1" firstDataRow="1" firstDataCol="1"/>
  <pivotFields count="42">
    <pivotField showAll="0"/>
    <pivotField showAll="0"/>
    <pivotField showAll="0"/>
    <pivotField showAll="0"/>
    <pivotField showAll="0">
      <items count="4">
        <item x="1"/>
        <item x="0"/>
        <item x="2"/>
        <item t="default"/>
      </items>
    </pivotField>
    <pivotField showAll="0"/>
    <pivotField showAll="0">
      <items count="41">
        <item x="30"/>
        <item x="13"/>
        <item x="15"/>
        <item x="23"/>
        <item x="20"/>
        <item x="38"/>
        <item x="21"/>
        <item x="12"/>
        <item x="11"/>
        <item x="6"/>
        <item x="32"/>
        <item x="39"/>
        <item x="5"/>
        <item x="0"/>
        <item x="14"/>
        <item x="35"/>
        <item x="8"/>
        <item x="25"/>
        <item x="22"/>
        <item x="34"/>
        <item x="37"/>
        <item x="1"/>
        <item x="7"/>
        <item x="29"/>
        <item x="18"/>
        <item x="31"/>
        <item x="33"/>
        <item x="3"/>
        <item x="16"/>
        <item x="2"/>
        <item x="4"/>
        <item x="28"/>
        <item x="26"/>
        <item x="19"/>
        <item x="10"/>
        <item x="24"/>
        <item x="36"/>
        <item x="27"/>
        <item x="17"/>
        <item x="9"/>
        <item t="default"/>
      </items>
    </pivotField>
    <pivotField showAll="0"/>
    <pivotField showAll="0"/>
    <pivotField showAll="0">
      <items count="3">
        <item x="0"/>
        <item x="1"/>
        <item t="default"/>
      </items>
    </pivotField>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dataField="1" showAll="0"/>
    <pivotField axis="axisRow" showAll="0">
      <items count="4">
        <item x="1"/>
        <item x="0"/>
        <item x="2"/>
        <item t="default"/>
      </items>
    </pivotField>
    <pivotField showAll="0"/>
    <pivotField showAll="0"/>
    <pivotField showAll="0"/>
    <pivotField showAll="0">
      <items count="4">
        <item x="1"/>
        <item x="2"/>
        <item x="0"/>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1"/>
  </rowFields>
  <rowItems count="4">
    <i>
      <x/>
    </i>
    <i>
      <x v="1"/>
    </i>
    <i>
      <x v="2"/>
    </i>
    <i t="grand">
      <x/>
    </i>
  </rowItems>
  <colItems count="1">
    <i/>
  </colItems>
  <dataFields count="1">
    <dataField name="Sum of Loan Amount" fld="2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9B7A2E-14B1-46AB-AAD1-89B000E3AB45}"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17:U21" firstHeaderRow="0" firstDataRow="1" firstDataCol="1"/>
  <pivotFields count="42">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4">
        <item x="1"/>
        <item x="2"/>
        <item x="0"/>
        <item t="default"/>
      </items>
    </pivotField>
    <pivotField numFmtId="166" showAll="0"/>
    <pivotField showAll="0"/>
    <pivotField showAll="0"/>
    <pivotField dataField="1" showAll="0"/>
    <pivotField showAll="0"/>
    <pivotField showAll="0">
      <items count="4">
        <item x="1"/>
        <item x="0"/>
        <item x="2"/>
        <item t="default"/>
      </items>
    </pivotField>
    <pivotField showAll="0"/>
    <pivotField showAll="0"/>
    <pivotField showAll="0"/>
    <pivotField showAll="0">
      <items count="4">
        <item x="1"/>
        <item x="2"/>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Fields count="1">
    <field x="-2"/>
  </colFields>
  <colItems count="2">
    <i>
      <x/>
    </i>
    <i i="1">
      <x v="1"/>
    </i>
  </colItems>
  <dataFields count="2">
    <dataField name="Count of Loan ID" fld="19" subtotal="count" baseField="4" baseItem="0"/>
    <dataField name="Count of CardID" fld="26" subtotal="count" baseField="4"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22A7103-116A-4B32-8290-4CF771F7BC34}" name="PivotTable4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27:H31" firstHeaderRow="0" firstDataRow="1" firstDataCol="1"/>
  <pivotFields count="42">
    <pivotField showAll="0"/>
    <pivotField showAll="0"/>
    <pivotField showAll="0"/>
    <pivotField showAll="0"/>
    <pivotField showAll="0">
      <items count="4">
        <item x="1"/>
        <item x="0"/>
        <item x="2"/>
        <item t="default"/>
      </items>
    </pivotField>
    <pivotField showAll="0"/>
    <pivotField showAll="0">
      <items count="41">
        <item x="30"/>
        <item x="13"/>
        <item x="15"/>
        <item x="23"/>
        <item x="20"/>
        <item x="38"/>
        <item x="21"/>
        <item x="12"/>
        <item x="11"/>
        <item x="6"/>
        <item x="32"/>
        <item x="39"/>
        <item x="5"/>
        <item x="0"/>
        <item x="14"/>
        <item x="35"/>
        <item x="8"/>
        <item x="25"/>
        <item x="22"/>
        <item x="34"/>
        <item x="37"/>
        <item x="1"/>
        <item x="7"/>
        <item x="29"/>
        <item x="18"/>
        <item x="31"/>
        <item x="33"/>
        <item x="3"/>
        <item x="16"/>
        <item x="2"/>
        <item x="4"/>
        <item x="28"/>
        <item x="26"/>
        <item x="19"/>
        <item x="10"/>
        <item x="24"/>
        <item x="36"/>
        <item x="27"/>
        <item x="17"/>
        <item x="9"/>
        <item t="default"/>
      </items>
    </pivotField>
    <pivotField showAll="0"/>
    <pivotField showAll="0"/>
    <pivotField showAll="0">
      <items count="3">
        <item x="0"/>
        <item x="1"/>
        <item t="default"/>
      </items>
    </pivotField>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items count="4">
        <item x="1"/>
        <item x="2"/>
        <item x="0"/>
        <item t="default"/>
      </items>
    </pivotField>
    <pivotField showAll="0"/>
    <pivotField axis="axisRow" showAll="0">
      <items count="4">
        <item x="0"/>
        <item x="1"/>
        <item x="2"/>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4">
    <i>
      <x/>
    </i>
    <i>
      <x v="1"/>
    </i>
    <i>
      <x v="2"/>
    </i>
    <i t="grand">
      <x/>
    </i>
  </rowItems>
  <colFields count="1">
    <field x="-2"/>
  </colFields>
  <colItems count="2">
    <i>
      <x/>
    </i>
    <i i="1">
      <x v="1"/>
    </i>
  </colItems>
  <dataFields count="2">
    <dataField name="Sum of Credit Limit" fld="28" baseField="0" baseItem="0"/>
    <dataField name="Sum of Credit Card Balance" fld="29"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881C86F-3FCC-4ABF-942B-24C289E28A5B}" name="PivotTable4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7:B21" firstHeaderRow="1" firstDataRow="1" firstDataCol="1"/>
  <pivotFields count="42">
    <pivotField dataField="1" showAll="0"/>
    <pivotField showAll="0"/>
    <pivotField showAll="0"/>
    <pivotField showAll="0"/>
    <pivotField showAll="0">
      <items count="4">
        <item x="1"/>
        <item x="0"/>
        <item x="2"/>
        <item t="default"/>
      </items>
    </pivotField>
    <pivotField showAll="0"/>
    <pivotField showAll="0">
      <items count="41">
        <item x="30"/>
        <item x="13"/>
        <item x="15"/>
        <item x="23"/>
        <item x="20"/>
        <item x="38"/>
        <item x="21"/>
        <item x="12"/>
        <item x="11"/>
        <item x="6"/>
        <item x="32"/>
        <item x="39"/>
        <item x="5"/>
        <item x="0"/>
        <item x="14"/>
        <item x="35"/>
        <item x="8"/>
        <item x="25"/>
        <item x="22"/>
        <item x="34"/>
        <item x="37"/>
        <item x="1"/>
        <item x="7"/>
        <item x="29"/>
        <item x="18"/>
        <item x="31"/>
        <item x="33"/>
        <item x="3"/>
        <item x="16"/>
        <item x="2"/>
        <item x="4"/>
        <item x="28"/>
        <item x="26"/>
        <item x="19"/>
        <item x="10"/>
        <item x="24"/>
        <item x="36"/>
        <item x="27"/>
        <item x="17"/>
        <item x="9"/>
        <item t="default"/>
      </items>
    </pivotField>
    <pivotField showAll="0"/>
    <pivotField showAll="0"/>
    <pivotField showAll="0">
      <items count="3">
        <item x="0"/>
        <item x="1"/>
        <item t="default"/>
      </items>
    </pivotField>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axis="axisRow" showAll="0">
      <items count="4">
        <item x="1"/>
        <item x="2"/>
        <item x="0"/>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4">
    <i>
      <x/>
    </i>
    <i>
      <x v="1"/>
    </i>
    <i>
      <x v="2"/>
    </i>
    <i t="grand">
      <x/>
    </i>
  </rowItems>
  <colItems count="1">
    <i/>
  </colItems>
  <dataFields count="1">
    <dataField name="Count of Customer ID" fld="0" subtotal="count" baseField="25"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37EC533-EF8C-4D66-BE07-E4762D45D2F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R7:S11" firstHeaderRow="1" firstDataRow="1" firstDataCol="1"/>
  <pivotFields count="42">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4">
        <item x="1"/>
        <item x="2"/>
        <item x="0"/>
        <item t="default"/>
      </items>
    </pivotField>
    <pivotField numFmtId="166" showAll="0"/>
    <pivotField showAll="0"/>
    <pivotField showAll="0"/>
    <pivotField showAll="0"/>
    <pivotField showAll="0"/>
    <pivotField axis="axisRow" showAll="0">
      <items count="4">
        <item x="1"/>
        <item x="0"/>
        <item x="2"/>
        <item t="default"/>
      </items>
    </pivotField>
    <pivotField dataField="1" showAll="0"/>
    <pivotField showAll="0"/>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1"/>
  </rowFields>
  <rowItems count="4">
    <i>
      <x/>
    </i>
    <i>
      <x v="1"/>
    </i>
    <i>
      <x v="2"/>
    </i>
    <i t="grand">
      <x/>
    </i>
  </rowItems>
  <colItems count="1">
    <i/>
  </colItems>
  <dataFields count="1">
    <dataField name="Average of Interest Rate" fld="22" subtotal="average" baseField="21" baseItem="0" numFmtId="2"/>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an_Type" xr10:uid="{B38DC729-EB98-4911-88BD-C0BC6D31547E}" sourceName="Loan Type">
  <pivotTables>
    <pivotTable tabId="4" name="PivotTable43"/>
    <pivotTable tabId="3" name="PivotTable5"/>
    <pivotTable tabId="3" name="PivotTable6"/>
    <pivotTable tabId="3" name="PivotTable7"/>
    <pivotTable tabId="4" name="PivotTable42"/>
    <pivotTable tabId="4" name="PivotTable44"/>
    <pivotTable tabId="2" name="PivotTable1"/>
    <pivotTable tabId="2" name="PivotTable2"/>
    <pivotTable tabId="2" name="PivotTable3"/>
    <pivotTable tabId="2" name="PivotTable4"/>
    <pivotTable tabId="2" name="PivotTable6"/>
    <pivotTable tabId="2" name="PivotTable7"/>
    <pivotTable tabId="3" name="PivotTable8"/>
    <pivotTable tabId="3" name="PivotTable9"/>
    <pivotTable tabId="4" name="PivotTable10"/>
    <pivotTable tabId="4" name="PivotTable12"/>
    <pivotTable tabId="4" name="PivotTable15"/>
    <pivotTable tabId="4" name="PivotTable16"/>
    <pivotTable tabId="4" name="PivotTable17"/>
    <pivotTable tabId="4" name="PivotTable18"/>
  </pivotTables>
  <data>
    <tabular pivotCacheId="2060120722">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an_Status1" xr10:uid="{B2BFDA00-15DD-428F-9059-E5BB3DF28F4A}" sourceName="Loan Status">
  <pivotTables>
    <pivotTable tabId="4" name="PivotTable43"/>
    <pivotTable tabId="3" name="PivotTable5"/>
    <pivotTable tabId="3" name="PivotTable6"/>
    <pivotTable tabId="3" name="PivotTable7"/>
    <pivotTable tabId="4" name="PivotTable42"/>
    <pivotTable tabId="4" name="PivotTable44"/>
    <pivotTable tabId="2" name="PivotTable1"/>
    <pivotTable tabId="2" name="PivotTable2"/>
    <pivotTable tabId="2" name="PivotTable3"/>
    <pivotTable tabId="2" name="PivotTable4"/>
    <pivotTable tabId="2" name="PivotTable6"/>
    <pivotTable tabId="2" name="PivotTable7"/>
    <pivotTable tabId="4" name="PivotTable10"/>
    <pivotTable tabId="4" name="PivotTable12"/>
    <pivotTable tabId="4" name="PivotTable15"/>
    <pivotTable tabId="4" name="PivotTable16"/>
    <pivotTable tabId="4" name="PivotTable17"/>
    <pivotTable tabId="4" name="PivotTable18"/>
  </pivotTables>
  <data>
    <tabular pivotCacheId="2060120722">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Type1" xr10:uid="{557F7966-5434-4B4B-B62C-D18A5031F2DC}" sourceName="Card Type">
  <pivotTables>
    <pivotTable tabId="4" name="PivotTable43"/>
    <pivotTable tabId="3" name="PivotTable5"/>
    <pivotTable tabId="3" name="PivotTable6"/>
    <pivotTable tabId="3" name="PivotTable7"/>
    <pivotTable tabId="4" name="PivotTable42"/>
    <pivotTable tabId="4" name="PivotTable44"/>
  </pivotTables>
  <data>
    <tabular pivotCacheId="206012072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_Type1" xr10:uid="{9A870BCA-EF6A-418F-AAD2-50C2D82366B5}" sourceName="Transaction Type">
  <pivotTables>
    <pivotTable tabId="3" name="PivotTable7"/>
    <pivotTable tabId="3" name="PivotTable5"/>
    <pivotTable tabId="3" name="PivotTable6"/>
    <pivotTable tabId="4" name="PivotTable42"/>
    <pivotTable tabId="4" name="PivotTable43"/>
    <pivotTable tabId="4" name="PivotTable44"/>
    <pivotTable tabId="2" name="PivotTable1"/>
    <pivotTable tabId="2" name="PivotTable2"/>
    <pivotTable tabId="2" name="PivotTable3"/>
    <pivotTable tabId="2" name="PivotTable4"/>
    <pivotTable tabId="2" name="PivotTable6"/>
    <pivotTable tabId="2" name="PivotTable7"/>
    <pivotTable tabId="3" name="PivotTable8"/>
    <pivotTable tabId="3" name="PivotTable9"/>
    <pivotTable tabId="4" name="PivotTable10"/>
    <pivotTable tabId="4" name="PivotTable16"/>
    <pivotTable tabId="4" name="PivotTable17"/>
    <pivotTable tabId="4" name="PivotTable18"/>
    <pivotTable tabId="4" name="PivotTable12"/>
    <pivotTable tabId="4" name="PivotTable15"/>
  </pivotTables>
  <data>
    <tabular pivotCacheId="2060120722">
      <items count="3">
        <i x="1"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24AB5A2-B639-4054-B922-1B9BFCAFD47D}" sourceName="Gender">
  <pivotTables>
    <pivotTable tabId="2" name="PivotTable1"/>
    <pivotTable tabId="2" name="PivotTable2"/>
    <pivotTable tabId="2" name="PivotTable3"/>
    <pivotTable tabId="4" name="PivotTable44"/>
    <pivotTable tabId="4" name="PivotTable42"/>
    <pivotTable tabId="3" name="PivotTable7"/>
    <pivotTable tabId="3" name="PivotTable6"/>
    <pivotTable tabId="3" name="PivotTable5"/>
    <pivotTable tabId="4" name="PivotTable43"/>
  </pivotTables>
  <data>
    <tabular pivotCacheId="2060120722">
      <items count="3">
        <i x="1" s="1"/>
        <i x="0"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Type" xr10:uid="{8A4C13F7-7471-45B1-B670-A584FEA932FD}" sourceName="Account Type">
  <pivotTables>
    <pivotTable tabId="2" name="PivotTable1"/>
    <pivotTable tabId="2" name="PivotTable2"/>
    <pivotTable tabId="2" name="PivotTable3"/>
    <pivotTable tabId="4" name="PivotTable44"/>
    <pivotTable tabId="4" name="PivotTable43"/>
    <pivotTable tabId="4" name="PivotTable42"/>
    <pivotTable tabId="3" name="PivotTable6"/>
    <pivotTable tabId="3" name="PivotTable5"/>
    <pivotTable tabId="3" name="PivotTable7"/>
    <pivotTable tabId="3" name="PivotTable8"/>
    <pivotTable tabId="3" name="PivotTable9"/>
    <pivotTable tabId="4" name="PivotTable10"/>
    <pivotTable tabId="4" name="PivotTable12"/>
    <pivotTable tabId="4" name="PivotTable15"/>
    <pivotTable tabId="4" name="PivotTable16"/>
    <pivotTable tabId="4" name="PivotTable17"/>
    <pivotTable tabId="4" name="PivotTable18"/>
    <pivotTable tabId="2" name="PivotTable6"/>
    <pivotTable tabId="2" name="PivotTable7"/>
  </pivotTables>
  <data>
    <tabular pivotCacheId="2060120722">
      <items count="2">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1A681AC-4F1F-40AC-A9DB-177E3477712B}" sourceName="City">
  <pivotTables>
    <pivotTable tabId="2" name="PivotTable1"/>
    <pivotTable tabId="2" name="PivotTable2"/>
    <pivotTable tabId="2" name="PivotTable3"/>
    <pivotTable tabId="4" name="PivotTable42"/>
    <pivotTable tabId="4" name="PivotTable43"/>
    <pivotTable tabId="4" name="PivotTable44"/>
  </pivotTables>
  <data>
    <tabular pivotCacheId="2060120722">
      <items count="40">
        <i x="30" s="1"/>
        <i x="13" s="1"/>
        <i x="15" s="1"/>
        <i x="23" s="1"/>
        <i x="20" s="1"/>
        <i x="38" s="1"/>
        <i x="21" s="1"/>
        <i x="12" s="1"/>
        <i x="11" s="1"/>
        <i x="6" s="1"/>
        <i x="32" s="1"/>
        <i x="39" s="1"/>
        <i x="5" s="1"/>
        <i x="0" s="1"/>
        <i x="14" s="1"/>
        <i x="35" s="1"/>
        <i x="8" s="1"/>
        <i x="25" s="1"/>
        <i x="22" s="1"/>
        <i x="34" s="1"/>
        <i x="37" s="1"/>
        <i x="1" s="1"/>
        <i x="7" s="1"/>
        <i x="29" s="1"/>
        <i x="18" s="1"/>
        <i x="31" s="1"/>
        <i x="33" s="1"/>
        <i x="3" s="1"/>
        <i x="16" s="1"/>
        <i x="2" s="1"/>
        <i x="4" s="1"/>
        <i x="28" s="1"/>
        <i x="26" s="1"/>
        <i x="19" s="1"/>
        <i x="10" s="1"/>
        <i x="24" s="1"/>
        <i x="36" s="1"/>
        <i x="27" s="1"/>
        <i x="17"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531AB3B7-712D-4C17-803B-D0A2F1B79C32}" cache="Slicer_Gender" caption="Gender" style="SlicerStyleDark1" rowHeight="234950"/>
  <slicer name="Account Type" xr10:uid="{57DEC7CF-6A0F-4B98-AD94-6F77C883D830}" cache="Slicer_Account_Type" caption="Account Type" columnCount="2" style="SlicerStyleDark1" rowHeight="234950"/>
  <slicer name="City" xr10:uid="{0A545336-B596-452D-87B7-26527C0ABCEE}" cache="Slicer_City" caption="City" columnCount="2"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an Type 1" xr10:uid="{F413DC97-9814-4404-B9FF-B75F69063889}" cache="Slicer_Loan_Type" caption="Loan Type" style="SlicerStyleDark1" rowHeight="288000"/>
  <slicer name="Loan Status 1" xr10:uid="{C27DAD28-B4AA-4722-B5C9-8F4A8275B123}" cache="Slicer_Loan_Status1" caption="Loan Status" style="SlicerStyleDark1" rowHeight="288000"/>
  <slicer name="Transaction Type 1" xr10:uid="{DA86208F-4471-40B2-8A01-AD63DB20CDB2}" cache="Slicer_Transaction_Type1" caption="Transaction Type" style="SlicerStyleDark1" rowHeight="288000"/>
  <slicer name="Account Type 2" xr10:uid="{17339035-966D-49FA-A451-2553D2DC01A0}" cache="Slicer_Account_Type" caption="Account Type" columnCount="2" style="SlicerStyleDark1" rowHeight="252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an Type" xr10:uid="{E5CBCCB6-E39B-4BF3-ADA8-5A3953B91A5B}" cache="Slicer_Loan_Type" caption="Loan Type" style="SlicerStyleDark1" rowHeight="720000"/>
  <slicer name="Loan Status" xr10:uid="{38ECD544-5A2C-4E15-8B40-3005411BAE3B}" cache="Slicer_Loan_Status1" caption="Loan Status" style="SlicerStyleDark1" rowHeight="720000"/>
  <slicer name="Card Type" xr10:uid="{AA6BB9AA-B682-403F-B38B-88FDB2D77F7A}" cache="Slicer_Card_Type1" caption="Card Type" style="SlicerStyleDark1" rowHeight="720000"/>
  <slicer name="Gender 1" xr10:uid="{C92A333B-7838-4B4E-B101-C955BBE5A956}" cache="Slicer_Gender" caption="Gender" style="SlicerStyleDark1" rowHeight="72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2BDC5B-38B5-4957-94C6-112A7D9823BF}" name="Table1" displayName="Table1" ref="A1:AP5001" totalsRowShown="0" headerRowDxfId="10" headerRowBorderDxfId="9" tableBorderDxfId="8">
  <autoFilter ref="A1:AP5001" xr:uid="{442BDC5B-38B5-4957-94C6-112A7D9823BF}"/>
  <tableColumns count="42">
    <tableColumn id="1" xr3:uid="{9DE854BB-D998-49B4-BB17-1C8C3ABF41F7}" name="Customer ID"/>
    <tableColumn id="2" xr3:uid="{A2ABF4D3-FE0D-44B3-88F0-7C03B30E853C}" name="First Name"/>
    <tableColumn id="3" xr3:uid="{C899FA84-DAB1-487E-AD63-E4ECA9878730}" name="Last Name"/>
    <tableColumn id="4" xr3:uid="{59E9F486-7E89-4C92-AB96-1353ACC09597}" name="Age"/>
    <tableColumn id="5" xr3:uid="{553898BF-1290-437B-86FE-19201F5F7838}" name="Gender"/>
    <tableColumn id="6" xr3:uid="{0DE6E89A-2498-4398-B993-5EEC3CB39DF9}" name="Address"/>
    <tableColumn id="7" xr3:uid="{1476F55D-D4AF-4FBE-9A3B-383891336E69}" name="City"/>
    <tableColumn id="8" xr3:uid="{8FCAA6BB-56C6-4508-9336-921784EABB8C}" name="Contact Number"/>
    <tableColumn id="9" xr3:uid="{46D373D6-8225-43D0-B1FF-B23A6293475C}" name="Email"/>
    <tableColumn id="10" xr3:uid="{71BEED46-B325-4CAA-9080-BB8418CA4F0D}" name="Account Type"/>
    <tableColumn id="11" xr3:uid="{1440BF03-9852-4DF0-B7B8-E416AA9221E7}" name="Account Balance"/>
    <tableColumn id="12" xr3:uid="{798FD886-A317-4FB8-A06F-1E70255CCDC3}" name="Date Of Account Opening" dataDxfId="7"/>
    <tableColumn id="13" xr3:uid="{B14591AF-A949-4C6A-BE9A-571FEB6DF315}" name="Last Transaction Date" dataDxfId="6"/>
    <tableColumn id="14" xr3:uid="{265793F9-4F25-4026-929C-7E90DA25219E}" name="TransactionID"/>
    <tableColumn id="15" xr3:uid="{DD2F2498-E4F0-4362-8896-3674ADA91C77}" name="Transaction Date"/>
    <tableColumn id="16" xr3:uid="{E9AE552E-8CC8-4A2E-AFA8-3A08CEAF7F68}" name="Transaction Type"/>
    <tableColumn id="17" xr3:uid="{2F0112C3-F904-47B8-A614-432C9F2F171C}" name="Transaction Amount" dataDxfId="5"/>
    <tableColumn id="18" xr3:uid="{B476AE7B-1D3A-4564-9D35-48F1043E8C7A}" name="Account Balance After Transaction"/>
    <tableColumn id="19" xr3:uid="{97E5BDDA-0D74-4CD4-A281-1A6B3F2912E2}" name="Branch ID"/>
    <tableColumn id="20" xr3:uid="{15E110EA-A3C9-434B-84FE-1B5CD23A8B5D}" name="Loan ID"/>
    <tableColumn id="21" xr3:uid="{004DBF2A-C08A-4CAC-B29E-4B4D2A0CB906}" name="Loan Amount"/>
    <tableColumn id="22" xr3:uid="{0F0C4A4F-7B75-4F4B-B505-892126B1D7B9}" name="Loan Type"/>
    <tableColumn id="23" xr3:uid="{141CD53A-BF81-4108-B829-EC81C5AD58F4}" name="Interest Rate"/>
    <tableColumn id="24" xr3:uid="{9A6FE2E2-AC53-4177-B972-8C118DD76DCD}" name="Loan Term"/>
    <tableColumn id="25" xr3:uid="{F33F5ACD-10D8-46E3-ADD3-3A6263FAC988}" name="Approval/Rejection Date"/>
    <tableColumn id="26" xr3:uid="{A436135A-7D9F-4036-92FC-0DCF72C987AA}" name="Loan Status"/>
    <tableColumn id="27" xr3:uid="{F837A7A6-0434-4C70-9BB2-0257590E7578}" name="CardID"/>
    <tableColumn id="28" xr3:uid="{FEBFC05F-C894-4223-942F-CBEBD34E53D6}" name="Card Type"/>
    <tableColumn id="29" xr3:uid="{DF6CF160-D62D-4F04-8BF1-4BD65F77E66E}" name="Credit Limit"/>
    <tableColumn id="30" xr3:uid="{D706ED3D-4DC5-4F83-B6B6-B5E8A38D9E9D}" name="Credit Card Balance"/>
    <tableColumn id="31" xr3:uid="{CF4F4D90-2CEE-4048-A570-D5B703F0170F}" name="Minimum Payment Due"/>
    <tableColumn id="32" xr3:uid="{9103B198-3EDF-462C-9E92-96E34C0D6352}" name="Payment Due Date"/>
    <tableColumn id="33" xr3:uid="{A78BD743-9172-493D-8497-3A45463A9427}" name="Last Credit Card Payment Date"/>
    <tableColumn id="34" xr3:uid="{B000E170-FC80-41D1-A93B-C7F33718BDB6}" name="Rewards Points"/>
    <tableColumn id="35" xr3:uid="{ADECD586-CCDE-4A77-AED7-B6A20B7FAD70}" name="Feedback ID"/>
    <tableColumn id="36" xr3:uid="{E4C3BA2D-8296-4D23-AB17-D44085016457}" name="Feedback Date"/>
    <tableColumn id="37" xr3:uid="{A80AA3DC-63EE-4C8B-BB05-8C0931054A80}" name="Feedback Type"/>
    <tableColumn id="38" xr3:uid="{6B82EA77-EEC0-4D0D-BBCB-A672E8266E77}" name="Resolution Status"/>
    <tableColumn id="39" xr3:uid="{A85D1BE5-CF44-452C-96AD-6895039AC9F4}" name="Resolution Date"/>
    <tableColumn id="40" xr3:uid="{7585431E-DD65-4C42-A7AD-782250D9EBFD}" name="Anomaly"/>
    <tableColumn id="41" xr3:uid="{75A9A0A2-0D6B-4DE1-B9DD-9C9D99771E25}" name="Transaction Month" dataDxfId="4"/>
    <tableColumn id="42" xr3:uid="{1095AAE9-BED9-42CF-B96E-B0779E056A4C}" name="Age Group" dataDxfId="3">
      <calculatedColumnFormula array="1">_xlfn.IFS(
  Table1[[#This Row],[Age]]&lt;=25, "18-25",
  Table1[[#This Row],[Age]]&lt;=35, "26-35",
  Table1[[#This Row],[Age]]&lt;=45, "36-45",
  Table1[[#This Row],[Age]]&lt;=60, "46-60",
  TRUE, "60+")</calculatedColumnFormula>
    </tableColumn>
  </tableColumns>
  <tableStyleInfo name="TableStyleLight16" showFirstColumn="0" showLastColumn="0" showRowStripes="1" showColumnStripes="0"/>
</table>
</file>

<file path=xl/theme/theme1.xml><?xml version="1.0" encoding="utf-8"?>
<a:theme xmlns:a="http://schemas.openxmlformats.org/drawingml/2006/main" name="Office Theme 2007 - 2010">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5" Type="http://schemas.openxmlformats.org/officeDocument/2006/relationships/pivotTable" Target="../pivotTables/pivotTable16.xml"/><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001"/>
  <sheetViews>
    <sheetView zoomScale="72" workbookViewId="0">
      <selection activeCell="W1" sqref="W1:W1048576"/>
    </sheetView>
  </sheetViews>
  <sheetFormatPr defaultRowHeight="14.4" x14ac:dyDescent="0.3"/>
  <cols>
    <col min="1" max="1" width="13.21875" customWidth="1"/>
    <col min="2" max="2" width="11.77734375" customWidth="1"/>
    <col min="3" max="3" width="11.6640625" customWidth="1"/>
    <col min="5" max="5" width="9" customWidth="1"/>
    <col min="6" max="6" width="9.5546875" customWidth="1"/>
    <col min="8" max="8" width="16.77734375" customWidth="1"/>
    <col min="10" max="10" width="14.44140625" customWidth="1"/>
    <col min="11" max="11" width="16.88671875" customWidth="1"/>
    <col min="12" max="12" width="24.21875" style="12" customWidth="1"/>
    <col min="13" max="13" width="20.77734375" customWidth="1"/>
    <col min="14" max="14" width="14.44140625" customWidth="1"/>
    <col min="15" max="15" width="17" customWidth="1"/>
    <col min="16" max="16" width="17.21875" customWidth="1"/>
    <col min="17" max="17" width="20" style="16" customWidth="1"/>
    <col min="18" max="18" width="31.77734375" customWidth="1"/>
    <col min="19" max="19" width="11" customWidth="1"/>
    <col min="20" max="20" width="9.21875" customWidth="1"/>
    <col min="21" max="21" width="14.33203125" customWidth="1"/>
    <col min="22" max="22" width="11.5546875" customWidth="1"/>
    <col min="23" max="23" width="13.5546875" customWidth="1"/>
    <col min="24" max="24" width="11.77734375" customWidth="1"/>
    <col min="25" max="25" width="23.6640625" customWidth="1"/>
    <col min="26" max="26" width="12.6640625" customWidth="1"/>
    <col min="28" max="28" width="11.33203125" customWidth="1"/>
    <col min="29" max="29" width="12.44140625" customWidth="1"/>
    <col min="30" max="30" width="19.21875" customWidth="1"/>
    <col min="31" max="31" width="22.88671875" customWidth="1"/>
    <col min="32" max="32" width="18.5546875" customWidth="1"/>
    <col min="33" max="33" width="28.33203125" customWidth="1"/>
    <col min="34" max="34" width="15.6640625" customWidth="1"/>
    <col min="35" max="35" width="13.109375" customWidth="1"/>
    <col min="36" max="36" width="15.21875" customWidth="1"/>
    <col min="37" max="37" width="15.44140625" customWidth="1"/>
    <col min="38" max="38" width="17.44140625" customWidth="1"/>
    <col min="39" max="39" width="17.21875" customWidth="1"/>
    <col min="40" max="40" width="11" customWidth="1"/>
    <col min="41" max="41" width="20" style="10" customWidth="1"/>
    <col min="42" max="42" width="12.5546875" customWidth="1"/>
  </cols>
  <sheetData>
    <row r="1" spans="1:42" x14ac:dyDescent="0.3">
      <c r="A1" s="5" t="s">
        <v>0</v>
      </c>
      <c r="B1" s="5" t="s">
        <v>1</v>
      </c>
      <c r="C1" s="5" t="s">
        <v>52</v>
      </c>
      <c r="D1" s="5" t="s">
        <v>102</v>
      </c>
      <c r="E1" s="5" t="s">
        <v>103</v>
      </c>
      <c r="F1" s="5" t="s">
        <v>107</v>
      </c>
      <c r="G1" s="5" t="s">
        <v>5108</v>
      </c>
      <c r="H1" s="5" t="s">
        <v>5149</v>
      </c>
      <c r="I1" s="5" t="s">
        <v>5150</v>
      </c>
      <c r="J1" s="5" t="s">
        <v>7290</v>
      </c>
      <c r="K1" s="5" t="s">
        <v>7293</v>
      </c>
      <c r="L1" s="11" t="s">
        <v>7294</v>
      </c>
      <c r="M1" s="9" t="s">
        <v>11033</v>
      </c>
      <c r="N1" s="5" t="s">
        <v>11399</v>
      </c>
      <c r="O1" s="5" t="s">
        <v>11400</v>
      </c>
      <c r="P1" s="5" t="s">
        <v>11401</v>
      </c>
      <c r="Q1" s="15" t="s">
        <v>11405</v>
      </c>
      <c r="R1" s="5" t="s">
        <v>11406</v>
      </c>
      <c r="S1" s="5" t="s">
        <v>11407</v>
      </c>
      <c r="T1" s="5" t="s">
        <v>11408</v>
      </c>
      <c r="U1" s="5" t="s">
        <v>11409</v>
      </c>
      <c r="V1" s="5" t="s">
        <v>11410</v>
      </c>
      <c r="W1" s="5" t="s">
        <v>11414</v>
      </c>
      <c r="X1" s="5" t="s">
        <v>11415</v>
      </c>
      <c r="Y1" s="5" t="s">
        <v>11416</v>
      </c>
      <c r="Z1" s="5" t="s">
        <v>12009</v>
      </c>
      <c r="AA1" s="5" t="s">
        <v>12013</v>
      </c>
      <c r="AB1" s="5" t="s">
        <v>12014</v>
      </c>
      <c r="AC1" s="5" t="s">
        <v>12018</v>
      </c>
      <c r="AD1" s="5" t="s">
        <v>12019</v>
      </c>
      <c r="AE1" s="5" t="s">
        <v>12020</v>
      </c>
      <c r="AF1" s="5" t="s">
        <v>12021</v>
      </c>
      <c r="AG1" s="5" t="s">
        <v>12022</v>
      </c>
      <c r="AH1" s="5" t="s">
        <v>12023</v>
      </c>
      <c r="AI1" s="5" t="s">
        <v>12024</v>
      </c>
      <c r="AJ1" s="5" t="s">
        <v>12025</v>
      </c>
      <c r="AK1" s="5" t="s">
        <v>12026</v>
      </c>
      <c r="AL1" s="5" t="s">
        <v>12030</v>
      </c>
      <c r="AM1" s="5" t="s">
        <v>12033</v>
      </c>
      <c r="AN1" s="5" t="s">
        <v>12034</v>
      </c>
      <c r="AO1" s="9" t="s">
        <v>12035</v>
      </c>
      <c r="AP1" s="5" t="s">
        <v>12086</v>
      </c>
    </row>
    <row r="2" spans="1:42" x14ac:dyDescent="0.3">
      <c r="A2">
        <v>1</v>
      </c>
      <c r="B2" t="s">
        <v>2</v>
      </c>
      <c r="C2" t="s">
        <v>53</v>
      </c>
      <c r="D2">
        <v>45</v>
      </c>
      <c r="E2" t="s">
        <v>104</v>
      </c>
      <c r="F2" t="s">
        <v>108</v>
      </c>
      <c r="G2" t="s">
        <v>5109</v>
      </c>
      <c r="H2">
        <v>19458794854</v>
      </c>
      <c r="I2" t="s">
        <v>5151</v>
      </c>
      <c r="J2" t="s">
        <v>7291</v>
      </c>
      <c r="K2">
        <v>1313.38</v>
      </c>
      <c r="L2" s="12" t="s">
        <v>7295</v>
      </c>
      <c r="M2" s="10" t="s">
        <v>11034</v>
      </c>
      <c r="N2">
        <v>1</v>
      </c>
      <c r="O2">
        <v>45267</v>
      </c>
      <c r="P2" t="s">
        <v>11402</v>
      </c>
      <c r="Q2" s="16">
        <v>1457.61</v>
      </c>
      <c r="R2">
        <v>2770.99</v>
      </c>
      <c r="S2">
        <v>43</v>
      </c>
      <c r="T2">
        <v>1</v>
      </c>
      <c r="U2">
        <v>32200.06</v>
      </c>
      <c r="V2" t="s">
        <v>11411</v>
      </c>
      <c r="W2">
        <v>2.64</v>
      </c>
      <c r="X2">
        <v>36</v>
      </c>
      <c r="Y2" t="s">
        <v>11417</v>
      </c>
      <c r="Z2" t="s">
        <v>12010</v>
      </c>
      <c r="AA2">
        <v>1</v>
      </c>
      <c r="AB2" t="s">
        <v>12015</v>
      </c>
      <c r="AC2">
        <v>1737.88</v>
      </c>
      <c r="AD2">
        <v>4524.32</v>
      </c>
      <c r="AE2">
        <v>226.22</v>
      </c>
      <c r="AF2" t="s">
        <v>11091</v>
      </c>
      <c r="AG2" t="s">
        <v>11327</v>
      </c>
      <c r="AH2">
        <v>8142</v>
      </c>
      <c r="AI2">
        <v>1</v>
      </c>
      <c r="AJ2" t="s">
        <v>11332</v>
      </c>
      <c r="AK2" t="s">
        <v>12027</v>
      </c>
      <c r="AL2" t="s">
        <v>12031</v>
      </c>
      <c r="AM2" t="s">
        <v>11263</v>
      </c>
      <c r="AN2">
        <v>1</v>
      </c>
      <c r="AO2" s="10" t="s">
        <v>12036</v>
      </c>
      <c r="AP2" t="str" cm="1">
        <f t="array" ref="AP2">_xlfn.IFS(
  Table1[[#This Row],[Age]]&lt;=25, "18-25",
  Table1[[#This Row],[Age]]&lt;=35, "26-35",
  Table1[[#This Row],[Age]]&lt;=45, "36-45",
  Table1[[#This Row],[Age]]&lt;=60, "46-60",
  TRUE, "60+")</f>
        <v>36-45</v>
      </c>
    </row>
    <row r="3" spans="1:42" x14ac:dyDescent="0.3">
      <c r="A3">
        <v>2</v>
      </c>
      <c r="B3" t="s">
        <v>3</v>
      </c>
      <c r="C3" t="s">
        <v>54</v>
      </c>
      <c r="D3">
        <v>47</v>
      </c>
      <c r="E3" t="s">
        <v>105</v>
      </c>
      <c r="F3" t="s">
        <v>109</v>
      </c>
      <c r="G3" t="s">
        <v>5110</v>
      </c>
      <c r="H3">
        <v>19458794855</v>
      </c>
      <c r="I3" t="s">
        <v>5152</v>
      </c>
      <c r="J3" t="s">
        <v>7291</v>
      </c>
      <c r="K3">
        <v>5988.46</v>
      </c>
      <c r="L3" s="12" t="s">
        <v>7296</v>
      </c>
      <c r="M3" s="10" t="s">
        <v>11035</v>
      </c>
      <c r="N3">
        <v>2</v>
      </c>
      <c r="O3">
        <v>45043</v>
      </c>
      <c r="P3" t="s">
        <v>11403</v>
      </c>
      <c r="Q3" s="16">
        <v>1660.99</v>
      </c>
      <c r="R3">
        <v>7649.45</v>
      </c>
      <c r="S3">
        <v>63</v>
      </c>
      <c r="T3">
        <v>2</v>
      </c>
      <c r="U3">
        <v>47743.519999999997</v>
      </c>
      <c r="V3" t="s">
        <v>11412</v>
      </c>
      <c r="W3">
        <v>2.48</v>
      </c>
      <c r="X3">
        <v>36</v>
      </c>
      <c r="Y3" t="s">
        <v>9749</v>
      </c>
      <c r="Z3" t="s">
        <v>12011</v>
      </c>
      <c r="AA3">
        <v>2</v>
      </c>
      <c r="AB3" t="s">
        <v>12016</v>
      </c>
      <c r="AC3">
        <v>1799.36</v>
      </c>
      <c r="AD3">
        <v>856.7</v>
      </c>
      <c r="AE3">
        <v>42.84</v>
      </c>
      <c r="AF3" t="s">
        <v>11042</v>
      </c>
      <c r="AG3" t="s">
        <v>11335</v>
      </c>
      <c r="AH3">
        <v>4306</v>
      </c>
      <c r="AI3">
        <v>2</v>
      </c>
      <c r="AJ3" t="s">
        <v>11154</v>
      </c>
      <c r="AK3" t="s">
        <v>12028</v>
      </c>
      <c r="AL3" t="s">
        <v>12031</v>
      </c>
      <c r="AM3" t="s">
        <v>11382</v>
      </c>
      <c r="AN3">
        <v>1</v>
      </c>
      <c r="AO3" s="10" t="s">
        <v>12037</v>
      </c>
      <c r="AP3" t="str" cm="1">
        <f t="array" ref="AP3">_xlfn.IFS(
  Table1[[#This Row],[Age]]&lt;=25, "18-25",
  Table1[[#This Row],[Age]]&lt;=35, "26-35",
  Table1[[#This Row],[Age]]&lt;=45, "36-45",
  Table1[[#This Row],[Age]]&lt;=60, "46-60",
  TRUE, "60+")</f>
        <v>46-60</v>
      </c>
    </row>
    <row r="4" spans="1:42" x14ac:dyDescent="0.3">
      <c r="A4">
        <v>3</v>
      </c>
      <c r="B4" t="s">
        <v>4</v>
      </c>
      <c r="C4" t="s">
        <v>55</v>
      </c>
      <c r="D4">
        <v>25</v>
      </c>
      <c r="E4" t="s">
        <v>105</v>
      </c>
      <c r="F4" t="s">
        <v>110</v>
      </c>
      <c r="G4" t="s">
        <v>5111</v>
      </c>
      <c r="H4">
        <v>19458794856</v>
      </c>
      <c r="I4" t="s">
        <v>5153</v>
      </c>
      <c r="J4" t="s">
        <v>7291</v>
      </c>
      <c r="K4">
        <v>8277.8799999999992</v>
      </c>
      <c r="L4" s="12" t="s">
        <v>7297</v>
      </c>
      <c r="M4" s="10" t="s">
        <v>11036</v>
      </c>
      <c r="N4">
        <v>3</v>
      </c>
      <c r="O4">
        <v>45021</v>
      </c>
      <c r="P4" t="s">
        <v>11403</v>
      </c>
      <c r="Q4" s="16">
        <v>839.91</v>
      </c>
      <c r="R4">
        <v>7437.97</v>
      </c>
      <c r="S4">
        <v>82</v>
      </c>
      <c r="T4">
        <v>3</v>
      </c>
      <c r="U4">
        <v>47981.31</v>
      </c>
      <c r="V4" t="s">
        <v>11412</v>
      </c>
      <c r="W4">
        <v>7.84</v>
      </c>
      <c r="X4">
        <v>24</v>
      </c>
      <c r="Y4" t="s">
        <v>11418</v>
      </c>
      <c r="Z4" t="s">
        <v>12012</v>
      </c>
      <c r="AA4">
        <v>3</v>
      </c>
      <c r="AB4" t="s">
        <v>12015</v>
      </c>
      <c r="AC4">
        <v>6112.96</v>
      </c>
      <c r="AD4">
        <v>3242.36</v>
      </c>
      <c r="AE4">
        <v>162.12</v>
      </c>
      <c r="AF4" t="s">
        <v>11235</v>
      </c>
      <c r="AG4" t="s">
        <v>11327</v>
      </c>
      <c r="AH4">
        <v>4842</v>
      </c>
      <c r="AI4">
        <v>3</v>
      </c>
      <c r="AJ4" t="s">
        <v>11067</v>
      </c>
      <c r="AK4" t="s">
        <v>12029</v>
      </c>
      <c r="AL4" t="s">
        <v>12032</v>
      </c>
      <c r="AM4" t="s">
        <v>11378</v>
      </c>
      <c r="AN4">
        <v>1</v>
      </c>
      <c r="AO4" s="10" t="s">
        <v>12037</v>
      </c>
      <c r="AP4" t="str" cm="1">
        <f t="array" ref="AP4">_xlfn.IFS(
  Table1[[#This Row],[Age]]&lt;=25, "18-25",
  Table1[[#This Row],[Age]]&lt;=35, "26-35",
  Table1[[#This Row],[Age]]&lt;=45, "36-45",
  Table1[[#This Row],[Age]]&lt;=60, "46-60",
  TRUE, "60+")</f>
        <v>18-25</v>
      </c>
    </row>
    <row r="5" spans="1:42" x14ac:dyDescent="0.3">
      <c r="A5">
        <v>4</v>
      </c>
      <c r="B5" t="s">
        <v>5</v>
      </c>
      <c r="C5" t="s">
        <v>56</v>
      </c>
      <c r="D5">
        <v>52</v>
      </c>
      <c r="E5" t="s">
        <v>106</v>
      </c>
      <c r="F5" t="s">
        <v>111</v>
      </c>
      <c r="G5" t="s">
        <v>5112</v>
      </c>
      <c r="H5">
        <v>19458794857</v>
      </c>
      <c r="I5" t="s">
        <v>5154</v>
      </c>
      <c r="J5" t="s">
        <v>7292</v>
      </c>
      <c r="K5">
        <v>7487.21</v>
      </c>
      <c r="L5" s="12" t="s">
        <v>7298</v>
      </c>
      <c r="M5" s="10" t="s">
        <v>11037</v>
      </c>
      <c r="N5">
        <v>4</v>
      </c>
      <c r="O5">
        <v>45135</v>
      </c>
      <c r="P5" t="s">
        <v>11402</v>
      </c>
      <c r="Q5" s="16">
        <v>4908.8900000000003</v>
      </c>
      <c r="R5">
        <v>12396.1</v>
      </c>
      <c r="S5">
        <v>41</v>
      </c>
      <c r="T5">
        <v>4</v>
      </c>
      <c r="U5">
        <v>4482.8</v>
      </c>
      <c r="V5" t="s">
        <v>11413</v>
      </c>
      <c r="W5">
        <v>7.21</v>
      </c>
      <c r="X5">
        <v>48</v>
      </c>
      <c r="Y5" t="s">
        <v>11419</v>
      </c>
      <c r="Z5" t="s">
        <v>12011</v>
      </c>
      <c r="AA5">
        <v>4</v>
      </c>
      <c r="AB5" t="s">
        <v>12016</v>
      </c>
      <c r="AC5">
        <v>2069.41</v>
      </c>
      <c r="AD5">
        <v>4329.17</v>
      </c>
      <c r="AE5">
        <v>216.46</v>
      </c>
      <c r="AF5" t="s">
        <v>11161</v>
      </c>
      <c r="AG5" t="s">
        <v>11265</v>
      </c>
      <c r="AH5">
        <v>9463</v>
      </c>
      <c r="AI5">
        <v>4</v>
      </c>
      <c r="AJ5" t="s">
        <v>11193</v>
      </c>
      <c r="AK5" t="s">
        <v>12028</v>
      </c>
      <c r="AL5" t="s">
        <v>12031</v>
      </c>
      <c r="AM5" t="s">
        <v>11160</v>
      </c>
      <c r="AN5">
        <v>1</v>
      </c>
      <c r="AO5" s="10" t="s">
        <v>12038</v>
      </c>
      <c r="AP5" t="str" cm="1">
        <f t="array" ref="AP5">_xlfn.IFS(
  Table1[[#This Row],[Age]]&lt;=25, "18-25",
  Table1[[#This Row],[Age]]&lt;=35, "26-35",
  Table1[[#This Row],[Age]]&lt;=45, "36-45",
  Table1[[#This Row],[Age]]&lt;=60, "46-60",
  TRUE, "60+")</f>
        <v>46-60</v>
      </c>
    </row>
    <row r="6" spans="1:42" x14ac:dyDescent="0.3">
      <c r="A6">
        <v>5</v>
      </c>
      <c r="B6" t="s">
        <v>6</v>
      </c>
      <c r="C6" t="s">
        <v>57</v>
      </c>
      <c r="D6">
        <v>68</v>
      </c>
      <c r="E6" t="s">
        <v>106</v>
      </c>
      <c r="F6" t="s">
        <v>112</v>
      </c>
      <c r="G6" t="s">
        <v>5113</v>
      </c>
      <c r="H6">
        <v>19458794858</v>
      </c>
      <c r="I6" t="s">
        <v>5155</v>
      </c>
      <c r="J6" t="s">
        <v>7292</v>
      </c>
      <c r="K6">
        <v>6993.55</v>
      </c>
      <c r="L6" s="12" t="s">
        <v>7299</v>
      </c>
      <c r="M6" s="10" t="s">
        <v>11038</v>
      </c>
      <c r="N6">
        <v>5</v>
      </c>
      <c r="O6">
        <v>44942</v>
      </c>
      <c r="P6" t="s">
        <v>11404</v>
      </c>
      <c r="Q6" s="16">
        <v>589.07000000000005</v>
      </c>
      <c r="R6">
        <v>6404.48</v>
      </c>
      <c r="S6">
        <v>9</v>
      </c>
      <c r="T6">
        <v>5</v>
      </c>
      <c r="U6">
        <v>1092.33</v>
      </c>
      <c r="V6" t="s">
        <v>11411</v>
      </c>
      <c r="W6">
        <v>5.37</v>
      </c>
      <c r="X6">
        <v>12</v>
      </c>
      <c r="Y6" t="s">
        <v>8014</v>
      </c>
      <c r="Z6" t="s">
        <v>12011</v>
      </c>
      <c r="AA6">
        <v>5</v>
      </c>
      <c r="AB6" t="s">
        <v>12017</v>
      </c>
      <c r="AC6">
        <v>2765.3</v>
      </c>
      <c r="AD6">
        <v>25.72</v>
      </c>
      <c r="AE6">
        <v>1.29</v>
      </c>
      <c r="AF6" t="s">
        <v>11112</v>
      </c>
      <c r="AG6" t="s">
        <v>11256</v>
      </c>
      <c r="AH6">
        <v>2209</v>
      </c>
      <c r="AI6">
        <v>5</v>
      </c>
      <c r="AJ6" t="s">
        <v>11151</v>
      </c>
      <c r="AK6" t="s">
        <v>12028</v>
      </c>
      <c r="AL6" t="s">
        <v>12031</v>
      </c>
      <c r="AM6" t="s">
        <v>11046</v>
      </c>
      <c r="AN6">
        <v>1</v>
      </c>
      <c r="AO6" s="10" t="s">
        <v>12039</v>
      </c>
      <c r="AP6" t="str" cm="1">
        <f t="array" ref="AP6">_xlfn.IFS(
  Table1[[#This Row],[Age]]&lt;=25, "18-25",
  Table1[[#This Row],[Age]]&lt;=35, "26-35",
  Table1[[#This Row],[Age]]&lt;=45, "36-45",
  Table1[[#This Row],[Age]]&lt;=60, "46-60",
  TRUE, "60+")</f>
        <v>60+</v>
      </c>
    </row>
    <row r="7" spans="1:42" x14ac:dyDescent="0.3">
      <c r="A7">
        <v>6</v>
      </c>
      <c r="B7" t="s">
        <v>7</v>
      </c>
      <c r="C7" t="s">
        <v>58</v>
      </c>
      <c r="D7">
        <v>52</v>
      </c>
      <c r="E7" t="s">
        <v>104</v>
      </c>
      <c r="F7" t="s">
        <v>113</v>
      </c>
      <c r="G7" t="s">
        <v>5114</v>
      </c>
      <c r="H7">
        <v>19458794859</v>
      </c>
      <c r="I7" t="s">
        <v>5156</v>
      </c>
      <c r="J7" t="s">
        <v>7292</v>
      </c>
      <c r="K7">
        <v>9295.64</v>
      </c>
      <c r="L7" s="12" t="s">
        <v>7300</v>
      </c>
      <c r="M7" s="10" t="s">
        <v>11039</v>
      </c>
      <c r="N7">
        <v>6</v>
      </c>
      <c r="O7">
        <v>45037</v>
      </c>
      <c r="P7" t="s">
        <v>11402</v>
      </c>
      <c r="Q7" s="16">
        <v>4914.67</v>
      </c>
      <c r="R7">
        <v>4380.97</v>
      </c>
      <c r="S7">
        <v>20</v>
      </c>
      <c r="T7">
        <v>6</v>
      </c>
      <c r="U7">
        <v>48039.24</v>
      </c>
      <c r="V7" t="s">
        <v>11411</v>
      </c>
      <c r="W7">
        <v>1.45</v>
      </c>
      <c r="X7">
        <v>24</v>
      </c>
      <c r="Y7" t="s">
        <v>11420</v>
      </c>
      <c r="Z7" t="s">
        <v>12012</v>
      </c>
      <c r="AA7">
        <v>6</v>
      </c>
      <c r="AB7" t="s">
        <v>12015</v>
      </c>
      <c r="AC7">
        <v>8029.18</v>
      </c>
      <c r="AD7">
        <v>1331.7</v>
      </c>
      <c r="AE7">
        <v>66.59</v>
      </c>
      <c r="AF7" t="s">
        <v>11272</v>
      </c>
      <c r="AG7" t="s">
        <v>11230</v>
      </c>
      <c r="AH7">
        <v>478</v>
      </c>
      <c r="AI7">
        <v>6</v>
      </c>
      <c r="AJ7" t="s">
        <v>11071</v>
      </c>
      <c r="AK7" t="s">
        <v>12029</v>
      </c>
      <c r="AL7" t="s">
        <v>12031</v>
      </c>
      <c r="AM7" t="s">
        <v>11062</v>
      </c>
      <c r="AN7">
        <v>1</v>
      </c>
      <c r="AO7" s="10" t="s">
        <v>12037</v>
      </c>
      <c r="AP7" t="str" cm="1">
        <f t="array" ref="AP7">_xlfn.IFS(
  Table1[[#This Row],[Age]]&lt;=25, "18-25",
  Table1[[#This Row],[Age]]&lt;=35, "26-35",
  Table1[[#This Row],[Age]]&lt;=45, "36-45",
  Table1[[#This Row],[Age]]&lt;=60, "46-60",
  TRUE, "60+")</f>
        <v>46-60</v>
      </c>
    </row>
    <row r="8" spans="1:42" x14ac:dyDescent="0.3">
      <c r="A8">
        <v>7</v>
      </c>
      <c r="B8" t="s">
        <v>2</v>
      </c>
      <c r="C8" t="s">
        <v>59</v>
      </c>
      <c r="D8">
        <v>43</v>
      </c>
      <c r="E8" t="s">
        <v>104</v>
      </c>
      <c r="F8" t="s">
        <v>114</v>
      </c>
      <c r="G8" t="s">
        <v>5115</v>
      </c>
      <c r="H8">
        <v>19458794860</v>
      </c>
      <c r="I8" t="s">
        <v>5157</v>
      </c>
      <c r="J8" t="s">
        <v>7291</v>
      </c>
      <c r="K8">
        <v>4005.72</v>
      </c>
      <c r="L8" s="12" t="s">
        <v>7301</v>
      </c>
      <c r="M8" s="10" t="s">
        <v>11040</v>
      </c>
      <c r="N8">
        <v>7</v>
      </c>
      <c r="O8">
        <v>45252</v>
      </c>
      <c r="P8" t="s">
        <v>11403</v>
      </c>
      <c r="Q8" s="16">
        <v>3534.9</v>
      </c>
      <c r="R8">
        <v>470.82</v>
      </c>
      <c r="S8">
        <v>21</v>
      </c>
      <c r="T8">
        <v>7</v>
      </c>
      <c r="U8">
        <v>27230.51</v>
      </c>
      <c r="V8" t="s">
        <v>11411</v>
      </c>
      <c r="W8">
        <v>5.25</v>
      </c>
      <c r="X8">
        <v>24</v>
      </c>
      <c r="Y8" t="s">
        <v>9787</v>
      </c>
      <c r="Z8" t="s">
        <v>12011</v>
      </c>
      <c r="AA8">
        <v>7</v>
      </c>
      <c r="AB8" t="s">
        <v>12016</v>
      </c>
      <c r="AC8">
        <v>2996.82</v>
      </c>
      <c r="AD8">
        <v>1441.65</v>
      </c>
      <c r="AE8">
        <v>72.08</v>
      </c>
      <c r="AF8" t="s">
        <v>11299</v>
      </c>
      <c r="AG8" t="s">
        <v>11370</v>
      </c>
      <c r="AH8">
        <v>5745</v>
      </c>
      <c r="AI8">
        <v>7</v>
      </c>
      <c r="AJ8" t="s">
        <v>11379</v>
      </c>
      <c r="AK8" t="s">
        <v>12028</v>
      </c>
      <c r="AL8" t="s">
        <v>12032</v>
      </c>
      <c r="AM8" t="s">
        <v>11324</v>
      </c>
      <c r="AN8">
        <v>1</v>
      </c>
      <c r="AO8" s="10" t="s">
        <v>12040</v>
      </c>
      <c r="AP8" t="str" cm="1">
        <f t="array" ref="AP8">_xlfn.IFS(
  Table1[[#This Row],[Age]]&lt;=25, "18-25",
  Table1[[#This Row],[Age]]&lt;=35, "26-35",
  Table1[[#This Row],[Age]]&lt;=45, "36-45",
  Table1[[#This Row],[Age]]&lt;=60, "46-60",
  TRUE, "60+")</f>
        <v>36-45</v>
      </c>
    </row>
    <row r="9" spans="1:42" x14ac:dyDescent="0.3">
      <c r="A9">
        <v>8</v>
      </c>
      <c r="B9" t="s">
        <v>8</v>
      </c>
      <c r="C9" t="s">
        <v>60</v>
      </c>
      <c r="D9">
        <v>47</v>
      </c>
      <c r="E9" t="s">
        <v>104</v>
      </c>
      <c r="F9" t="s">
        <v>115</v>
      </c>
      <c r="G9" t="s">
        <v>5116</v>
      </c>
      <c r="H9">
        <v>19458794861</v>
      </c>
      <c r="I9" t="s">
        <v>5158</v>
      </c>
      <c r="J9" t="s">
        <v>7292</v>
      </c>
      <c r="K9">
        <v>1458.45</v>
      </c>
      <c r="L9" s="12" t="s">
        <v>7302</v>
      </c>
      <c r="M9" s="10" t="s">
        <v>11041</v>
      </c>
      <c r="N9">
        <v>8</v>
      </c>
      <c r="O9">
        <v>45148</v>
      </c>
      <c r="P9" t="s">
        <v>11403</v>
      </c>
      <c r="Q9" s="16">
        <v>454.87</v>
      </c>
      <c r="R9">
        <v>1003.58</v>
      </c>
      <c r="S9">
        <v>25</v>
      </c>
      <c r="T9">
        <v>8</v>
      </c>
      <c r="U9">
        <v>35319.629999999997</v>
      </c>
      <c r="V9" t="s">
        <v>11411</v>
      </c>
      <c r="W9">
        <v>8.51</v>
      </c>
      <c r="X9">
        <v>12</v>
      </c>
      <c r="Y9" t="s">
        <v>11421</v>
      </c>
      <c r="Z9" t="s">
        <v>12011</v>
      </c>
      <c r="AA9">
        <v>8</v>
      </c>
      <c r="AB9" t="s">
        <v>12015</v>
      </c>
      <c r="AC9">
        <v>4470.78</v>
      </c>
      <c r="AD9">
        <v>3450.21</v>
      </c>
      <c r="AE9">
        <v>172.51</v>
      </c>
      <c r="AF9" t="s">
        <v>11062</v>
      </c>
      <c r="AG9" t="s">
        <v>11145</v>
      </c>
      <c r="AH9">
        <v>5559</v>
      </c>
      <c r="AI9">
        <v>8</v>
      </c>
      <c r="AJ9" t="s">
        <v>11054</v>
      </c>
      <c r="AK9" t="s">
        <v>12028</v>
      </c>
      <c r="AL9" t="s">
        <v>12032</v>
      </c>
      <c r="AM9" t="s">
        <v>11391</v>
      </c>
      <c r="AN9">
        <v>1</v>
      </c>
      <c r="AO9" s="10" t="s">
        <v>12041</v>
      </c>
      <c r="AP9" t="str" cm="1">
        <f t="array" ref="AP9">_xlfn.IFS(
  Table1[[#This Row],[Age]]&lt;=25, "18-25",
  Table1[[#This Row],[Age]]&lt;=35, "26-35",
  Table1[[#This Row],[Age]]&lt;=45, "36-45",
  Table1[[#This Row],[Age]]&lt;=60, "46-60",
  TRUE, "60+")</f>
        <v>46-60</v>
      </c>
    </row>
    <row r="10" spans="1:42" x14ac:dyDescent="0.3">
      <c r="A10">
        <v>9</v>
      </c>
      <c r="B10" t="s">
        <v>9</v>
      </c>
      <c r="C10" t="s">
        <v>61</v>
      </c>
      <c r="D10">
        <v>52</v>
      </c>
      <c r="E10" t="s">
        <v>104</v>
      </c>
      <c r="F10" t="s">
        <v>116</v>
      </c>
      <c r="G10" t="s">
        <v>5117</v>
      </c>
      <c r="H10">
        <v>19458794862</v>
      </c>
      <c r="I10" t="s">
        <v>5159</v>
      </c>
      <c r="J10" t="s">
        <v>7291</v>
      </c>
      <c r="K10">
        <v>1109.3</v>
      </c>
      <c r="L10" s="12" t="s">
        <v>7303</v>
      </c>
      <c r="M10" s="10" t="s">
        <v>11042</v>
      </c>
      <c r="N10">
        <v>9</v>
      </c>
      <c r="O10">
        <v>45197</v>
      </c>
      <c r="P10" t="s">
        <v>11402</v>
      </c>
      <c r="Q10" s="16">
        <v>768.56</v>
      </c>
      <c r="R10">
        <v>340.74</v>
      </c>
      <c r="S10">
        <v>66</v>
      </c>
      <c r="T10">
        <v>9</v>
      </c>
      <c r="U10">
        <v>45717.26</v>
      </c>
      <c r="V10" t="s">
        <v>11411</v>
      </c>
      <c r="W10">
        <v>1.1000000000000001</v>
      </c>
      <c r="X10">
        <v>60</v>
      </c>
      <c r="Y10" t="s">
        <v>9140</v>
      </c>
      <c r="Z10" t="s">
        <v>12010</v>
      </c>
      <c r="AA10">
        <v>9</v>
      </c>
      <c r="AB10" t="s">
        <v>12015</v>
      </c>
      <c r="AC10">
        <v>4349.57</v>
      </c>
      <c r="AD10">
        <v>3227.18</v>
      </c>
      <c r="AE10">
        <v>161.36000000000001</v>
      </c>
      <c r="AF10" t="s">
        <v>11283</v>
      </c>
      <c r="AG10" t="s">
        <v>11065</v>
      </c>
      <c r="AH10">
        <v>4432</v>
      </c>
      <c r="AI10">
        <v>9</v>
      </c>
      <c r="AJ10" t="s">
        <v>11063</v>
      </c>
      <c r="AK10" t="s">
        <v>12027</v>
      </c>
      <c r="AL10" t="s">
        <v>12032</v>
      </c>
      <c r="AM10" t="s">
        <v>11264</v>
      </c>
      <c r="AN10">
        <v>-1</v>
      </c>
      <c r="AO10" s="10" t="s">
        <v>12042</v>
      </c>
      <c r="AP10" t="str" cm="1">
        <f t="array" ref="AP10">_xlfn.IFS(
  Table1[[#This Row],[Age]]&lt;=25, "18-25",
  Table1[[#This Row],[Age]]&lt;=35, "26-35",
  Table1[[#This Row],[Age]]&lt;=45, "36-45",
  Table1[[#This Row],[Age]]&lt;=60, "46-60",
  TRUE, "60+")</f>
        <v>46-60</v>
      </c>
    </row>
    <row r="11" spans="1:42" x14ac:dyDescent="0.3">
      <c r="A11">
        <v>10</v>
      </c>
      <c r="B11" t="s">
        <v>10</v>
      </c>
      <c r="C11" t="s">
        <v>62</v>
      </c>
      <c r="D11">
        <v>55</v>
      </c>
      <c r="E11" t="s">
        <v>106</v>
      </c>
      <c r="F11" t="s">
        <v>117</v>
      </c>
      <c r="G11" t="s">
        <v>5118</v>
      </c>
      <c r="H11">
        <v>19458794863</v>
      </c>
      <c r="I11" t="s">
        <v>5160</v>
      </c>
      <c r="J11" t="s">
        <v>7291</v>
      </c>
      <c r="K11">
        <v>9554.6200000000008</v>
      </c>
      <c r="L11" s="12" t="s">
        <v>7304</v>
      </c>
      <c r="M11" s="10" t="s">
        <v>11043</v>
      </c>
      <c r="N11">
        <v>10</v>
      </c>
      <c r="O11">
        <v>45289</v>
      </c>
      <c r="P11" t="s">
        <v>11403</v>
      </c>
      <c r="Q11" s="16">
        <v>1641.59</v>
      </c>
      <c r="R11">
        <v>11196.21</v>
      </c>
      <c r="S11">
        <v>30</v>
      </c>
      <c r="T11">
        <v>10</v>
      </c>
      <c r="U11">
        <v>22224.58</v>
      </c>
      <c r="V11" t="s">
        <v>11412</v>
      </c>
      <c r="W11">
        <v>1.92</v>
      </c>
      <c r="X11">
        <v>24</v>
      </c>
      <c r="Y11" t="s">
        <v>11422</v>
      </c>
      <c r="Z11" t="s">
        <v>12012</v>
      </c>
      <c r="AA11">
        <v>10</v>
      </c>
      <c r="AB11" t="s">
        <v>12017</v>
      </c>
      <c r="AC11">
        <v>4961.4399999999996</v>
      </c>
      <c r="AD11">
        <v>2765.38</v>
      </c>
      <c r="AE11">
        <v>138.27000000000001</v>
      </c>
      <c r="AF11" t="s">
        <v>11081</v>
      </c>
      <c r="AG11" t="s">
        <v>11291</v>
      </c>
      <c r="AH11">
        <v>8226</v>
      </c>
      <c r="AI11">
        <v>10</v>
      </c>
      <c r="AJ11" t="s">
        <v>11276</v>
      </c>
      <c r="AK11" t="s">
        <v>12028</v>
      </c>
      <c r="AL11" t="s">
        <v>12031</v>
      </c>
      <c r="AM11" t="s">
        <v>11361</v>
      </c>
      <c r="AN11">
        <v>1</v>
      </c>
      <c r="AO11" s="10" t="s">
        <v>12036</v>
      </c>
      <c r="AP11" t="str" cm="1">
        <f t="array" ref="AP11">_xlfn.IFS(
  Table1[[#This Row],[Age]]&lt;=25, "18-25",
  Table1[[#This Row],[Age]]&lt;=35, "26-35",
  Table1[[#This Row],[Age]]&lt;=45, "36-45",
  Table1[[#This Row],[Age]]&lt;=60, "46-60",
  TRUE, "60+")</f>
        <v>46-60</v>
      </c>
    </row>
    <row r="12" spans="1:42" x14ac:dyDescent="0.3">
      <c r="A12">
        <v>11</v>
      </c>
      <c r="B12" t="s">
        <v>10</v>
      </c>
      <c r="C12" t="s">
        <v>63</v>
      </c>
      <c r="D12">
        <v>28</v>
      </c>
      <c r="E12" t="s">
        <v>104</v>
      </c>
      <c r="F12" t="s">
        <v>118</v>
      </c>
      <c r="G12" t="s">
        <v>5119</v>
      </c>
      <c r="H12">
        <v>19458794864</v>
      </c>
      <c r="I12" t="s">
        <v>5161</v>
      </c>
      <c r="J12" t="s">
        <v>7292</v>
      </c>
      <c r="K12">
        <v>5930.75</v>
      </c>
      <c r="L12" s="12" t="s">
        <v>7305</v>
      </c>
      <c r="M12" s="10" t="s">
        <v>11044</v>
      </c>
      <c r="N12">
        <v>11</v>
      </c>
      <c r="O12">
        <v>45085</v>
      </c>
      <c r="P12" t="s">
        <v>11402</v>
      </c>
      <c r="Q12" s="16">
        <v>1309.1300000000001</v>
      </c>
      <c r="R12">
        <v>7239.88</v>
      </c>
      <c r="S12">
        <v>72</v>
      </c>
      <c r="T12">
        <v>11</v>
      </c>
      <c r="U12">
        <v>22592.01</v>
      </c>
      <c r="V12" t="s">
        <v>11413</v>
      </c>
      <c r="W12">
        <v>8.2799999999999994</v>
      </c>
      <c r="X12">
        <v>60</v>
      </c>
      <c r="Y12" t="s">
        <v>11423</v>
      </c>
      <c r="Z12" t="s">
        <v>12010</v>
      </c>
      <c r="AA12">
        <v>11</v>
      </c>
      <c r="AB12" t="s">
        <v>12017</v>
      </c>
      <c r="AC12">
        <v>4782.3900000000003</v>
      </c>
      <c r="AD12">
        <v>4564.25</v>
      </c>
      <c r="AE12">
        <v>228.21</v>
      </c>
      <c r="AF12" t="s">
        <v>11201</v>
      </c>
      <c r="AG12" t="s">
        <v>11131</v>
      </c>
      <c r="AH12">
        <v>4624</v>
      </c>
      <c r="AI12">
        <v>11</v>
      </c>
      <c r="AJ12" t="s">
        <v>11121</v>
      </c>
      <c r="AK12" t="s">
        <v>12028</v>
      </c>
      <c r="AL12" t="s">
        <v>12032</v>
      </c>
      <c r="AM12" t="s">
        <v>11393</v>
      </c>
      <c r="AN12">
        <v>1</v>
      </c>
      <c r="AO12" s="10" t="s">
        <v>12043</v>
      </c>
      <c r="AP12" t="str" cm="1">
        <f t="array" ref="AP12">_xlfn.IFS(
  Table1[[#This Row],[Age]]&lt;=25, "18-25",
  Table1[[#This Row],[Age]]&lt;=35, "26-35",
  Table1[[#This Row],[Age]]&lt;=45, "36-45",
  Table1[[#This Row],[Age]]&lt;=60, "46-60",
  TRUE, "60+")</f>
        <v>26-35</v>
      </c>
    </row>
    <row r="13" spans="1:42" x14ac:dyDescent="0.3">
      <c r="A13">
        <v>12</v>
      </c>
      <c r="B13" t="s">
        <v>11</v>
      </c>
      <c r="C13" t="s">
        <v>64</v>
      </c>
      <c r="D13">
        <v>37</v>
      </c>
      <c r="E13" t="s">
        <v>105</v>
      </c>
      <c r="F13" t="s">
        <v>119</v>
      </c>
      <c r="G13" t="s">
        <v>5112</v>
      </c>
      <c r="H13">
        <v>19458794865</v>
      </c>
      <c r="I13" t="s">
        <v>5162</v>
      </c>
      <c r="J13" t="s">
        <v>7291</v>
      </c>
      <c r="K13">
        <v>8126.85</v>
      </c>
      <c r="L13" s="12" t="s">
        <v>7306</v>
      </c>
      <c r="M13" s="10" t="s">
        <v>11045</v>
      </c>
      <c r="N13">
        <v>12</v>
      </c>
      <c r="O13">
        <v>45020</v>
      </c>
      <c r="P13" t="s">
        <v>11403</v>
      </c>
      <c r="Q13" s="16">
        <v>4865.91</v>
      </c>
      <c r="R13">
        <v>12992.76</v>
      </c>
      <c r="S13">
        <v>25</v>
      </c>
      <c r="T13">
        <v>12</v>
      </c>
      <c r="U13">
        <v>9182.1</v>
      </c>
      <c r="V13" t="s">
        <v>11412</v>
      </c>
      <c r="W13">
        <v>5.73</v>
      </c>
      <c r="X13">
        <v>48</v>
      </c>
      <c r="Y13" t="s">
        <v>11424</v>
      </c>
      <c r="Z13" t="s">
        <v>12011</v>
      </c>
      <c r="AA13">
        <v>12</v>
      </c>
      <c r="AB13" t="s">
        <v>12015</v>
      </c>
      <c r="AC13">
        <v>5697.31</v>
      </c>
      <c r="AD13">
        <v>4935.07</v>
      </c>
      <c r="AE13">
        <v>246.75</v>
      </c>
      <c r="AF13" t="s">
        <v>11259</v>
      </c>
      <c r="AG13" t="s">
        <v>11269</v>
      </c>
      <c r="AH13">
        <v>3488</v>
      </c>
      <c r="AI13">
        <v>12</v>
      </c>
      <c r="AJ13" t="s">
        <v>11345</v>
      </c>
      <c r="AK13" t="s">
        <v>12028</v>
      </c>
      <c r="AL13" t="s">
        <v>12032</v>
      </c>
      <c r="AM13" t="s">
        <v>11211</v>
      </c>
      <c r="AN13">
        <v>1</v>
      </c>
      <c r="AO13" s="10" t="s">
        <v>12037</v>
      </c>
      <c r="AP13" t="str" cm="1">
        <f t="array" ref="AP13">_xlfn.IFS(
  Table1[[#This Row],[Age]]&lt;=25, "18-25",
  Table1[[#This Row],[Age]]&lt;=35, "26-35",
  Table1[[#This Row],[Age]]&lt;=45, "36-45",
  Table1[[#This Row],[Age]]&lt;=60, "46-60",
  TRUE, "60+")</f>
        <v>36-45</v>
      </c>
    </row>
    <row r="14" spans="1:42" x14ac:dyDescent="0.3">
      <c r="A14">
        <v>13</v>
      </c>
      <c r="B14" t="s">
        <v>12</v>
      </c>
      <c r="C14" t="s">
        <v>62</v>
      </c>
      <c r="D14">
        <v>63</v>
      </c>
      <c r="E14" t="s">
        <v>105</v>
      </c>
      <c r="F14" t="s">
        <v>120</v>
      </c>
      <c r="G14" t="s">
        <v>5120</v>
      </c>
      <c r="H14">
        <v>19458794866</v>
      </c>
      <c r="I14" t="s">
        <v>5163</v>
      </c>
      <c r="J14" t="s">
        <v>7292</v>
      </c>
      <c r="K14">
        <v>5402.04</v>
      </c>
      <c r="L14" s="12" t="s">
        <v>7307</v>
      </c>
      <c r="M14" s="10" t="s">
        <v>11046</v>
      </c>
      <c r="N14">
        <v>13</v>
      </c>
      <c r="O14">
        <v>45262</v>
      </c>
      <c r="P14" t="s">
        <v>11403</v>
      </c>
      <c r="Q14" s="16">
        <v>3070.58</v>
      </c>
      <c r="R14">
        <v>8472.6200000000008</v>
      </c>
      <c r="S14">
        <v>94</v>
      </c>
      <c r="T14">
        <v>13</v>
      </c>
      <c r="U14">
        <v>45385.59</v>
      </c>
      <c r="V14" t="s">
        <v>11412</v>
      </c>
      <c r="W14">
        <v>6.96</v>
      </c>
      <c r="X14">
        <v>36</v>
      </c>
      <c r="Y14" t="s">
        <v>9091</v>
      </c>
      <c r="Z14" t="s">
        <v>12011</v>
      </c>
      <c r="AA14">
        <v>13</v>
      </c>
      <c r="AB14" t="s">
        <v>12017</v>
      </c>
      <c r="AC14">
        <v>5776.68</v>
      </c>
      <c r="AD14">
        <v>339.59</v>
      </c>
      <c r="AE14">
        <v>16.98</v>
      </c>
      <c r="AF14" t="s">
        <v>11122</v>
      </c>
      <c r="AG14" t="s">
        <v>11115</v>
      </c>
      <c r="AH14">
        <v>2102</v>
      </c>
      <c r="AI14">
        <v>13</v>
      </c>
      <c r="AJ14" t="s">
        <v>11301</v>
      </c>
      <c r="AK14" t="s">
        <v>12029</v>
      </c>
      <c r="AL14" t="s">
        <v>12031</v>
      </c>
      <c r="AM14" t="s">
        <v>11115</v>
      </c>
      <c r="AN14">
        <v>1</v>
      </c>
      <c r="AO14" s="10" t="s">
        <v>12036</v>
      </c>
      <c r="AP14" t="str" cm="1">
        <f t="array" ref="AP14">_xlfn.IFS(
  Table1[[#This Row],[Age]]&lt;=25, "18-25",
  Table1[[#This Row],[Age]]&lt;=35, "26-35",
  Table1[[#This Row],[Age]]&lt;=45, "36-45",
  Table1[[#This Row],[Age]]&lt;=60, "46-60",
  TRUE, "60+")</f>
        <v>60+</v>
      </c>
    </row>
    <row r="15" spans="1:42" x14ac:dyDescent="0.3">
      <c r="A15">
        <v>14</v>
      </c>
      <c r="B15" t="s">
        <v>13</v>
      </c>
      <c r="C15" t="s">
        <v>54</v>
      </c>
      <c r="D15">
        <v>48</v>
      </c>
      <c r="E15" t="s">
        <v>105</v>
      </c>
      <c r="F15" t="s">
        <v>121</v>
      </c>
      <c r="G15" t="s">
        <v>5121</v>
      </c>
      <c r="H15">
        <v>19458794867</v>
      </c>
      <c r="I15" t="s">
        <v>5164</v>
      </c>
      <c r="J15" t="s">
        <v>7292</v>
      </c>
      <c r="K15">
        <v>4045.09</v>
      </c>
      <c r="L15" s="12" t="s">
        <v>7308</v>
      </c>
      <c r="M15" s="10" t="s">
        <v>11047</v>
      </c>
      <c r="N15">
        <v>14</v>
      </c>
      <c r="O15">
        <v>45226</v>
      </c>
      <c r="P15" t="s">
        <v>11404</v>
      </c>
      <c r="Q15" s="16">
        <v>381.21</v>
      </c>
      <c r="R15">
        <v>4426.3</v>
      </c>
      <c r="S15">
        <v>30</v>
      </c>
      <c r="T15">
        <v>14</v>
      </c>
      <c r="U15">
        <v>32735.99</v>
      </c>
      <c r="V15" t="s">
        <v>11412</v>
      </c>
      <c r="W15">
        <v>7.71</v>
      </c>
      <c r="X15">
        <v>48</v>
      </c>
      <c r="Y15" t="s">
        <v>9261</v>
      </c>
      <c r="Z15" t="s">
        <v>12011</v>
      </c>
      <c r="AA15">
        <v>14</v>
      </c>
      <c r="AB15" t="s">
        <v>12017</v>
      </c>
      <c r="AC15">
        <v>3018.46</v>
      </c>
      <c r="AD15">
        <v>4357.95</v>
      </c>
      <c r="AE15">
        <v>217.9</v>
      </c>
      <c r="AF15" t="s">
        <v>11193</v>
      </c>
      <c r="AG15" t="s">
        <v>11246</v>
      </c>
      <c r="AH15">
        <v>4833</v>
      </c>
      <c r="AI15">
        <v>14</v>
      </c>
      <c r="AJ15" t="s">
        <v>11230</v>
      </c>
      <c r="AK15" t="s">
        <v>12029</v>
      </c>
      <c r="AL15" t="s">
        <v>12031</v>
      </c>
      <c r="AM15" t="s">
        <v>11313</v>
      </c>
      <c r="AN15">
        <v>1</v>
      </c>
      <c r="AO15" s="10" t="s">
        <v>12044</v>
      </c>
      <c r="AP15" t="str" cm="1">
        <f t="array" ref="AP15">_xlfn.IFS(
  Table1[[#This Row],[Age]]&lt;=25, "18-25",
  Table1[[#This Row],[Age]]&lt;=35, "26-35",
  Table1[[#This Row],[Age]]&lt;=45, "36-45",
  Table1[[#This Row],[Age]]&lt;=60, "46-60",
  TRUE, "60+")</f>
        <v>46-60</v>
      </c>
    </row>
    <row r="16" spans="1:42" x14ac:dyDescent="0.3">
      <c r="A16">
        <v>15</v>
      </c>
      <c r="B16" t="s">
        <v>11</v>
      </c>
      <c r="C16" t="s">
        <v>65</v>
      </c>
      <c r="D16">
        <v>51</v>
      </c>
      <c r="E16" t="s">
        <v>106</v>
      </c>
      <c r="F16" t="s">
        <v>122</v>
      </c>
      <c r="G16" t="s">
        <v>5122</v>
      </c>
      <c r="H16">
        <v>19458794868</v>
      </c>
      <c r="I16" t="s">
        <v>5165</v>
      </c>
      <c r="J16" t="s">
        <v>7292</v>
      </c>
      <c r="K16">
        <v>2082.67</v>
      </c>
      <c r="L16" s="12" t="s">
        <v>7309</v>
      </c>
      <c r="M16" s="10" t="s">
        <v>11048</v>
      </c>
      <c r="N16">
        <v>15</v>
      </c>
      <c r="O16">
        <v>45090</v>
      </c>
      <c r="P16" t="s">
        <v>11402</v>
      </c>
      <c r="Q16" s="16">
        <v>2631.77</v>
      </c>
      <c r="R16">
        <v>-549.1</v>
      </c>
      <c r="S16">
        <v>77</v>
      </c>
      <c r="T16">
        <v>15</v>
      </c>
      <c r="U16">
        <v>9833.19</v>
      </c>
      <c r="V16" t="s">
        <v>11411</v>
      </c>
      <c r="W16">
        <v>3.7</v>
      </c>
      <c r="X16">
        <v>36</v>
      </c>
      <c r="Y16" t="s">
        <v>9429</v>
      </c>
      <c r="Z16" t="s">
        <v>12012</v>
      </c>
      <c r="AA16">
        <v>15</v>
      </c>
      <c r="AB16" t="s">
        <v>12015</v>
      </c>
      <c r="AC16">
        <v>2345.9299999999998</v>
      </c>
      <c r="AD16">
        <v>1066.6099999999999</v>
      </c>
      <c r="AE16">
        <v>53.33</v>
      </c>
      <c r="AF16" t="s">
        <v>11269</v>
      </c>
      <c r="AG16" t="s">
        <v>11083</v>
      </c>
      <c r="AH16">
        <v>4769</v>
      </c>
      <c r="AI16">
        <v>15</v>
      </c>
      <c r="AJ16" t="s">
        <v>11397</v>
      </c>
      <c r="AK16" t="s">
        <v>12027</v>
      </c>
      <c r="AL16" t="s">
        <v>12032</v>
      </c>
      <c r="AM16" t="s">
        <v>11280</v>
      </c>
      <c r="AN16">
        <v>1</v>
      </c>
      <c r="AO16" s="10" t="s">
        <v>12043</v>
      </c>
      <c r="AP16" t="str" cm="1">
        <f t="array" ref="AP16">_xlfn.IFS(
  Table1[[#This Row],[Age]]&lt;=25, "18-25",
  Table1[[#This Row],[Age]]&lt;=35, "26-35",
  Table1[[#This Row],[Age]]&lt;=45, "36-45",
  Table1[[#This Row],[Age]]&lt;=60, "46-60",
  TRUE, "60+")</f>
        <v>46-60</v>
      </c>
    </row>
    <row r="17" spans="1:42" x14ac:dyDescent="0.3">
      <c r="A17">
        <v>16</v>
      </c>
      <c r="B17" t="s">
        <v>14</v>
      </c>
      <c r="C17" t="s">
        <v>66</v>
      </c>
      <c r="D17">
        <v>29</v>
      </c>
      <c r="E17" t="s">
        <v>104</v>
      </c>
      <c r="F17" t="s">
        <v>123</v>
      </c>
      <c r="G17" t="s">
        <v>5123</v>
      </c>
      <c r="H17">
        <v>19458794869</v>
      </c>
      <c r="I17" t="s">
        <v>5166</v>
      </c>
      <c r="J17" t="s">
        <v>7292</v>
      </c>
      <c r="K17">
        <v>8578.44</v>
      </c>
      <c r="L17" s="12" t="s">
        <v>7310</v>
      </c>
      <c r="M17" s="10" t="s">
        <v>11049</v>
      </c>
      <c r="N17">
        <v>16</v>
      </c>
      <c r="O17">
        <v>45222</v>
      </c>
      <c r="P17" t="s">
        <v>11404</v>
      </c>
      <c r="Q17" s="16">
        <v>4486.7299999999996</v>
      </c>
      <c r="R17">
        <v>13065.17</v>
      </c>
      <c r="S17">
        <v>31</v>
      </c>
      <c r="T17">
        <v>16</v>
      </c>
      <c r="U17">
        <v>28429.81</v>
      </c>
      <c r="V17" t="s">
        <v>11411</v>
      </c>
      <c r="W17">
        <v>3.68</v>
      </c>
      <c r="X17">
        <v>24</v>
      </c>
      <c r="Y17" t="s">
        <v>9758</v>
      </c>
      <c r="Z17" t="s">
        <v>12011</v>
      </c>
      <c r="AA17">
        <v>16</v>
      </c>
      <c r="AB17" t="s">
        <v>12017</v>
      </c>
      <c r="AC17">
        <v>2673.1</v>
      </c>
      <c r="AD17">
        <v>770.74</v>
      </c>
      <c r="AE17">
        <v>38.54</v>
      </c>
      <c r="AF17" t="s">
        <v>11366</v>
      </c>
      <c r="AG17" t="s">
        <v>11334</v>
      </c>
      <c r="AH17">
        <v>7000</v>
      </c>
      <c r="AI17">
        <v>16</v>
      </c>
      <c r="AJ17" t="s">
        <v>11304</v>
      </c>
      <c r="AK17" t="s">
        <v>12028</v>
      </c>
      <c r="AL17" t="s">
        <v>12032</v>
      </c>
      <c r="AM17" t="s">
        <v>11083</v>
      </c>
      <c r="AN17">
        <v>1</v>
      </c>
      <c r="AO17" s="10" t="s">
        <v>12044</v>
      </c>
      <c r="AP17" t="str" cm="1">
        <f t="array" ref="AP17">_xlfn.IFS(
  Table1[[#This Row],[Age]]&lt;=25, "18-25",
  Table1[[#This Row],[Age]]&lt;=35, "26-35",
  Table1[[#This Row],[Age]]&lt;=45, "36-45",
  Table1[[#This Row],[Age]]&lt;=60, "46-60",
  TRUE, "60+")</f>
        <v>26-35</v>
      </c>
    </row>
    <row r="18" spans="1:42" x14ac:dyDescent="0.3">
      <c r="A18">
        <v>17</v>
      </c>
      <c r="B18" t="s">
        <v>15</v>
      </c>
      <c r="C18" t="s">
        <v>67</v>
      </c>
      <c r="D18">
        <v>65</v>
      </c>
      <c r="E18" t="s">
        <v>105</v>
      </c>
      <c r="F18" t="s">
        <v>124</v>
      </c>
      <c r="G18" t="s">
        <v>5124</v>
      </c>
      <c r="H18">
        <v>19458794870</v>
      </c>
      <c r="I18" t="s">
        <v>5167</v>
      </c>
      <c r="J18" t="s">
        <v>7291</v>
      </c>
      <c r="K18">
        <v>728.8</v>
      </c>
      <c r="L18" s="12" t="s">
        <v>7311</v>
      </c>
      <c r="M18" s="10" t="s">
        <v>11050</v>
      </c>
      <c r="N18">
        <v>17</v>
      </c>
      <c r="O18">
        <v>45245</v>
      </c>
      <c r="P18" t="s">
        <v>11404</v>
      </c>
      <c r="Q18" s="16">
        <v>2086.75</v>
      </c>
      <c r="R18">
        <v>2815.55</v>
      </c>
      <c r="S18">
        <v>96</v>
      </c>
      <c r="T18">
        <v>17</v>
      </c>
      <c r="U18">
        <v>17080.03</v>
      </c>
      <c r="V18" t="s">
        <v>11412</v>
      </c>
      <c r="W18">
        <v>3.38</v>
      </c>
      <c r="X18">
        <v>36</v>
      </c>
      <c r="Y18" t="s">
        <v>11425</v>
      </c>
      <c r="Z18" t="s">
        <v>12010</v>
      </c>
      <c r="AA18">
        <v>17</v>
      </c>
      <c r="AB18" t="s">
        <v>12015</v>
      </c>
      <c r="AC18">
        <v>2838.82</v>
      </c>
      <c r="AD18">
        <v>3905.1</v>
      </c>
      <c r="AE18">
        <v>195.26</v>
      </c>
      <c r="AF18" t="s">
        <v>11207</v>
      </c>
      <c r="AG18" t="s">
        <v>11153</v>
      </c>
      <c r="AH18">
        <v>2437</v>
      </c>
      <c r="AI18">
        <v>17</v>
      </c>
      <c r="AJ18" t="s">
        <v>11336</v>
      </c>
      <c r="AK18" t="s">
        <v>12027</v>
      </c>
      <c r="AL18" t="s">
        <v>12032</v>
      </c>
      <c r="AM18" t="s">
        <v>11121</v>
      </c>
      <c r="AN18">
        <v>1</v>
      </c>
      <c r="AO18" s="10" t="s">
        <v>12040</v>
      </c>
      <c r="AP18" t="str" cm="1">
        <f t="array" ref="AP18">_xlfn.IFS(
  Table1[[#This Row],[Age]]&lt;=25, "18-25",
  Table1[[#This Row],[Age]]&lt;=35, "26-35",
  Table1[[#This Row],[Age]]&lt;=45, "36-45",
  Table1[[#This Row],[Age]]&lt;=60, "46-60",
  TRUE, "60+")</f>
        <v>60+</v>
      </c>
    </row>
    <row r="19" spans="1:42" x14ac:dyDescent="0.3">
      <c r="A19">
        <v>18</v>
      </c>
      <c r="B19" t="s">
        <v>16</v>
      </c>
      <c r="C19" t="s">
        <v>68</v>
      </c>
      <c r="D19">
        <v>45</v>
      </c>
      <c r="E19" t="s">
        <v>105</v>
      </c>
      <c r="F19" t="s">
        <v>125</v>
      </c>
      <c r="G19" t="s">
        <v>5125</v>
      </c>
      <c r="H19">
        <v>19458794871</v>
      </c>
      <c r="I19" t="s">
        <v>5168</v>
      </c>
      <c r="J19" t="s">
        <v>7292</v>
      </c>
      <c r="K19">
        <v>9012.31</v>
      </c>
      <c r="L19" s="12" t="s">
        <v>7312</v>
      </c>
      <c r="M19" s="10" t="s">
        <v>11051</v>
      </c>
      <c r="N19">
        <v>18</v>
      </c>
      <c r="O19">
        <v>45181</v>
      </c>
      <c r="P19" t="s">
        <v>11403</v>
      </c>
      <c r="Q19" s="16">
        <v>3333.99</v>
      </c>
      <c r="R19">
        <v>5678.32</v>
      </c>
      <c r="S19">
        <v>36</v>
      </c>
      <c r="T19">
        <v>18</v>
      </c>
      <c r="U19">
        <v>8211.92</v>
      </c>
      <c r="V19" t="s">
        <v>11412</v>
      </c>
      <c r="W19">
        <v>2.5099999999999998</v>
      </c>
      <c r="X19">
        <v>12</v>
      </c>
      <c r="Y19" t="s">
        <v>11426</v>
      </c>
      <c r="Z19" t="s">
        <v>12012</v>
      </c>
      <c r="AA19">
        <v>18</v>
      </c>
      <c r="AB19" t="s">
        <v>12016</v>
      </c>
      <c r="AC19">
        <v>8388.99</v>
      </c>
      <c r="AD19">
        <v>3165.21</v>
      </c>
      <c r="AE19">
        <v>158.26</v>
      </c>
      <c r="AF19" t="s">
        <v>11057</v>
      </c>
      <c r="AG19" t="s">
        <v>11359</v>
      </c>
      <c r="AH19">
        <v>5109</v>
      </c>
      <c r="AI19">
        <v>18</v>
      </c>
      <c r="AJ19" t="s">
        <v>11220</v>
      </c>
      <c r="AK19" t="s">
        <v>12029</v>
      </c>
      <c r="AL19" t="s">
        <v>12031</v>
      </c>
      <c r="AM19" t="s">
        <v>11218</v>
      </c>
      <c r="AN19">
        <v>1</v>
      </c>
      <c r="AO19" s="10" t="s">
        <v>12042</v>
      </c>
      <c r="AP19" t="str" cm="1">
        <f t="array" ref="AP19">_xlfn.IFS(
  Table1[[#This Row],[Age]]&lt;=25, "18-25",
  Table1[[#This Row],[Age]]&lt;=35, "26-35",
  Table1[[#This Row],[Age]]&lt;=45, "36-45",
  Table1[[#This Row],[Age]]&lt;=60, "46-60",
  TRUE, "60+")</f>
        <v>36-45</v>
      </c>
    </row>
    <row r="20" spans="1:42" x14ac:dyDescent="0.3">
      <c r="A20">
        <v>19</v>
      </c>
      <c r="B20" t="s">
        <v>11</v>
      </c>
      <c r="C20" t="s">
        <v>69</v>
      </c>
      <c r="D20">
        <v>20</v>
      </c>
      <c r="E20" t="s">
        <v>106</v>
      </c>
      <c r="F20" t="s">
        <v>126</v>
      </c>
      <c r="G20" t="s">
        <v>5126</v>
      </c>
      <c r="H20">
        <v>19458794872</v>
      </c>
      <c r="I20" t="s">
        <v>5169</v>
      </c>
      <c r="J20" t="s">
        <v>7291</v>
      </c>
      <c r="K20">
        <v>2129.63</v>
      </c>
      <c r="L20" s="12" t="s">
        <v>7313</v>
      </c>
      <c r="M20" s="10" t="s">
        <v>11052</v>
      </c>
      <c r="N20">
        <v>19</v>
      </c>
      <c r="O20">
        <v>45245</v>
      </c>
      <c r="P20" t="s">
        <v>11402</v>
      </c>
      <c r="Q20" s="16">
        <v>3868.23</v>
      </c>
      <c r="R20">
        <v>-1738.6</v>
      </c>
      <c r="S20">
        <v>41</v>
      </c>
      <c r="T20">
        <v>19</v>
      </c>
      <c r="U20">
        <v>9911.6</v>
      </c>
      <c r="V20" t="s">
        <v>11413</v>
      </c>
      <c r="W20">
        <v>3.74</v>
      </c>
      <c r="X20">
        <v>12</v>
      </c>
      <c r="Y20" t="s">
        <v>8733</v>
      </c>
      <c r="Z20" t="s">
        <v>12010</v>
      </c>
      <c r="AA20">
        <v>19</v>
      </c>
      <c r="AB20" t="s">
        <v>12015</v>
      </c>
      <c r="AC20">
        <v>9371.27</v>
      </c>
      <c r="AD20">
        <v>299.02999999999997</v>
      </c>
      <c r="AE20">
        <v>14.95</v>
      </c>
      <c r="AF20" t="s">
        <v>11344</v>
      </c>
      <c r="AG20" t="s">
        <v>11388</v>
      </c>
      <c r="AH20">
        <v>8681</v>
      </c>
      <c r="AI20">
        <v>19</v>
      </c>
      <c r="AJ20" t="s">
        <v>11367</v>
      </c>
      <c r="AK20" t="s">
        <v>12029</v>
      </c>
      <c r="AL20" t="s">
        <v>12031</v>
      </c>
      <c r="AM20" t="s">
        <v>11135</v>
      </c>
      <c r="AN20">
        <v>1</v>
      </c>
      <c r="AO20" s="10" t="s">
        <v>12040</v>
      </c>
      <c r="AP20" t="str" cm="1">
        <f t="array" ref="AP20">_xlfn.IFS(
  Table1[[#This Row],[Age]]&lt;=25, "18-25",
  Table1[[#This Row],[Age]]&lt;=35, "26-35",
  Table1[[#This Row],[Age]]&lt;=45, "36-45",
  Table1[[#This Row],[Age]]&lt;=60, "46-60",
  TRUE, "60+")</f>
        <v>18-25</v>
      </c>
    </row>
    <row r="21" spans="1:42" x14ac:dyDescent="0.3">
      <c r="A21">
        <v>20</v>
      </c>
      <c r="B21" t="s">
        <v>17</v>
      </c>
      <c r="C21" t="s">
        <v>70</v>
      </c>
      <c r="D21">
        <v>65</v>
      </c>
      <c r="E21" t="s">
        <v>106</v>
      </c>
      <c r="F21" t="s">
        <v>127</v>
      </c>
      <c r="G21" t="s">
        <v>5127</v>
      </c>
      <c r="H21">
        <v>19458794873</v>
      </c>
      <c r="I21" t="s">
        <v>5170</v>
      </c>
      <c r="J21" t="s">
        <v>7292</v>
      </c>
      <c r="K21">
        <v>194.36</v>
      </c>
      <c r="L21" s="12" t="s">
        <v>7314</v>
      </c>
      <c r="M21" s="10" t="s">
        <v>11053</v>
      </c>
      <c r="N21">
        <v>20</v>
      </c>
      <c r="O21">
        <v>45199</v>
      </c>
      <c r="P21" t="s">
        <v>11403</v>
      </c>
      <c r="Q21" s="16">
        <v>933.29</v>
      </c>
      <c r="R21">
        <v>-738.93</v>
      </c>
      <c r="S21">
        <v>61</v>
      </c>
      <c r="T21">
        <v>20</v>
      </c>
      <c r="U21">
        <v>28403.599999999999</v>
      </c>
      <c r="V21" t="s">
        <v>11411</v>
      </c>
      <c r="W21">
        <v>9.58</v>
      </c>
      <c r="X21">
        <v>48</v>
      </c>
      <c r="Y21" t="s">
        <v>11427</v>
      </c>
      <c r="Z21" t="s">
        <v>12012</v>
      </c>
      <c r="AA21">
        <v>20</v>
      </c>
      <c r="AB21" t="s">
        <v>12016</v>
      </c>
      <c r="AC21">
        <v>7650.68</v>
      </c>
      <c r="AD21">
        <v>1076.46</v>
      </c>
      <c r="AE21">
        <v>53.82</v>
      </c>
      <c r="AF21" t="s">
        <v>11231</v>
      </c>
      <c r="AG21" t="s">
        <v>11199</v>
      </c>
      <c r="AH21">
        <v>3441</v>
      </c>
      <c r="AI21">
        <v>20</v>
      </c>
      <c r="AJ21" t="s">
        <v>11376</v>
      </c>
      <c r="AK21" t="s">
        <v>12029</v>
      </c>
      <c r="AL21" t="s">
        <v>12032</v>
      </c>
      <c r="AM21" t="s">
        <v>11100</v>
      </c>
      <c r="AN21">
        <v>1</v>
      </c>
      <c r="AO21" s="10" t="s">
        <v>12042</v>
      </c>
      <c r="AP21" t="str" cm="1">
        <f t="array" ref="AP21">_xlfn.IFS(
  Table1[[#This Row],[Age]]&lt;=25, "18-25",
  Table1[[#This Row],[Age]]&lt;=35, "26-35",
  Table1[[#This Row],[Age]]&lt;=45, "36-45",
  Table1[[#This Row],[Age]]&lt;=60, "46-60",
  TRUE, "60+")</f>
        <v>60+</v>
      </c>
    </row>
    <row r="22" spans="1:42" x14ac:dyDescent="0.3">
      <c r="A22">
        <v>21</v>
      </c>
      <c r="B22" t="s">
        <v>18</v>
      </c>
      <c r="C22" t="s">
        <v>71</v>
      </c>
      <c r="D22">
        <v>59</v>
      </c>
      <c r="E22" t="s">
        <v>106</v>
      </c>
      <c r="F22" t="s">
        <v>128</v>
      </c>
      <c r="G22" t="s">
        <v>5123</v>
      </c>
      <c r="H22">
        <v>19458794874</v>
      </c>
      <c r="I22" t="s">
        <v>5171</v>
      </c>
      <c r="J22" t="s">
        <v>7292</v>
      </c>
      <c r="K22">
        <v>1128.58</v>
      </c>
      <c r="L22" s="12" t="s">
        <v>7315</v>
      </c>
      <c r="M22" s="10" t="s">
        <v>11054</v>
      </c>
      <c r="N22">
        <v>21</v>
      </c>
      <c r="O22">
        <v>44964</v>
      </c>
      <c r="P22" t="s">
        <v>11402</v>
      </c>
      <c r="Q22" s="16">
        <v>4278.95</v>
      </c>
      <c r="R22">
        <v>-3150.37</v>
      </c>
      <c r="S22">
        <v>29</v>
      </c>
      <c r="T22">
        <v>21</v>
      </c>
      <c r="U22">
        <v>28654.880000000001</v>
      </c>
      <c r="V22" t="s">
        <v>11413</v>
      </c>
      <c r="W22">
        <v>1.77</v>
      </c>
      <c r="X22">
        <v>12</v>
      </c>
      <c r="Y22" t="s">
        <v>11428</v>
      </c>
      <c r="Z22" t="s">
        <v>12012</v>
      </c>
      <c r="AA22">
        <v>21</v>
      </c>
      <c r="AB22" t="s">
        <v>12016</v>
      </c>
      <c r="AC22">
        <v>1374.25</v>
      </c>
      <c r="AD22">
        <v>3559.98</v>
      </c>
      <c r="AE22">
        <v>178</v>
      </c>
      <c r="AF22" t="s">
        <v>11101</v>
      </c>
      <c r="AG22" t="s">
        <v>11192</v>
      </c>
      <c r="AH22">
        <v>1213</v>
      </c>
      <c r="AI22">
        <v>21</v>
      </c>
      <c r="AJ22" t="s">
        <v>11126</v>
      </c>
      <c r="AK22" t="s">
        <v>12028</v>
      </c>
      <c r="AL22" t="s">
        <v>12032</v>
      </c>
      <c r="AM22" t="s">
        <v>11067</v>
      </c>
      <c r="AN22">
        <v>1</v>
      </c>
      <c r="AO22" s="10" t="s">
        <v>12045</v>
      </c>
      <c r="AP22" t="str" cm="1">
        <f t="array" ref="AP22">_xlfn.IFS(
  Table1[[#This Row],[Age]]&lt;=25, "18-25",
  Table1[[#This Row],[Age]]&lt;=35, "26-35",
  Table1[[#This Row],[Age]]&lt;=45, "36-45",
  Table1[[#This Row],[Age]]&lt;=60, "46-60",
  TRUE, "60+")</f>
        <v>46-60</v>
      </c>
    </row>
    <row r="23" spans="1:42" x14ac:dyDescent="0.3">
      <c r="A23">
        <v>22</v>
      </c>
      <c r="B23" t="s">
        <v>19</v>
      </c>
      <c r="C23" t="s">
        <v>72</v>
      </c>
      <c r="D23">
        <v>69</v>
      </c>
      <c r="E23" t="s">
        <v>105</v>
      </c>
      <c r="F23" t="s">
        <v>129</v>
      </c>
      <c r="G23" t="s">
        <v>5128</v>
      </c>
      <c r="H23">
        <v>19458794875</v>
      </c>
      <c r="I23" t="s">
        <v>5172</v>
      </c>
      <c r="J23" t="s">
        <v>7291</v>
      </c>
      <c r="K23">
        <v>8846.74</v>
      </c>
      <c r="L23" s="12" t="s">
        <v>7316</v>
      </c>
      <c r="M23" s="10" t="s">
        <v>11055</v>
      </c>
      <c r="N23">
        <v>22</v>
      </c>
      <c r="O23">
        <v>45108</v>
      </c>
      <c r="P23" t="s">
        <v>11404</v>
      </c>
      <c r="Q23" s="16">
        <v>2249.62</v>
      </c>
      <c r="R23">
        <v>11096.36</v>
      </c>
      <c r="S23">
        <v>34</v>
      </c>
      <c r="T23">
        <v>22</v>
      </c>
      <c r="U23">
        <v>39707.1</v>
      </c>
      <c r="V23" t="s">
        <v>11413</v>
      </c>
      <c r="W23">
        <v>3.17</v>
      </c>
      <c r="X23">
        <v>48</v>
      </c>
      <c r="Y23" t="s">
        <v>9802</v>
      </c>
      <c r="Z23" t="s">
        <v>12010</v>
      </c>
      <c r="AA23">
        <v>22</v>
      </c>
      <c r="AB23" t="s">
        <v>12016</v>
      </c>
      <c r="AC23">
        <v>6394.78</v>
      </c>
      <c r="AD23">
        <v>53.5</v>
      </c>
      <c r="AE23">
        <v>2.68</v>
      </c>
      <c r="AF23" t="s">
        <v>11280</v>
      </c>
      <c r="AG23" t="s">
        <v>11300</v>
      </c>
      <c r="AH23">
        <v>4035</v>
      </c>
      <c r="AI23">
        <v>22</v>
      </c>
      <c r="AJ23" t="s">
        <v>11250</v>
      </c>
      <c r="AK23" t="s">
        <v>12028</v>
      </c>
      <c r="AL23" t="s">
        <v>12032</v>
      </c>
      <c r="AM23" t="s">
        <v>11164</v>
      </c>
      <c r="AN23">
        <v>-1</v>
      </c>
      <c r="AO23" s="10" t="s">
        <v>12038</v>
      </c>
      <c r="AP23" t="str" cm="1">
        <f t="array" ref="AP23">_xlfn.IFS(
  Table1[[#This Row],[Age]]&lt;=25, "18-25",
  Table1[[#This Row],[Age]]&lt;=35, "26-35",
  Table1[[#This Row],[Age]]&lt;=45, "36-45",
  Table1[[#This Row],[Age]]&lt;=60, "46-60",
  TRUE, "60+")</f>
        <v>60+</v>
      </c>
    </row>
    <row r="24" spans="1:42" x14ac:dyDescent="0.3">
      <c r="A24">
        <v>23</v>
      </c>
      <c r="B24" t="s">
        <v>16</v>
      </c>
      <c r="C24" t="s">
        <v>73</v>
      </c>
      <c r="D24">
        <v>22</v>
      </c>
      <c r="E24" t="s">
        <v>106</v>
      </c>
      <c r="F24" t="s">
        <v>130</v>
      </c>
      <c r="G24" t="s">
        <v>5114</v>
      </c>
      <c r="H24">
        <v>19458794876</v>
      </c>
      <c r="I24" t="s">
        <v>5173</v>
      </c>
      <c r="J24" t="s">
        <v>7292</v>
      </c>
      <c r="K24">
        <v>829.7</v>
      </c>
      <c r="L24" s="12" t="s">
        <v>7317</v>
      </c>
      <c r="M24" s="10" t="s">
        <v>11056</v>
      </c>
      <c r="N24">
        <v>23</v>
      </c>
      <c r="O24">
        <v>45113</v>
      </c>
      <c r="P24" t="s">
        <v>11403</v>
      </c>
      <c r="Q24" s="16">
        <v>292.88</v>
      </c>
      <c r="R24">
        <v>536.82000000000005</v>
      </c>
      <c r="S24">
        <v>19</v>
      </c>
      <c r="T24">
        <v>23</v>
      </c>
      <c r="U24">
        <v>13151.23</v>
      </c>
      <c r="V24" t="s">
        <v>11411</v>
      </c>
      <c r="W24">
        <v>3.86</v>
      </c>
      <c r="X24">
        <v>60</v>
      </c>
      <c r="Y24" t="s">
        <v>11429</v>
      </c>
      <c r="Z24" t="s">
        <v>12012</v>
      </c>
      <c r="AA24">
        <v>23</v>
      </c>
      <c r="AB24" t="s">
        <v>12017</v>
      </c>
      <c r="AC24">
        <v>8026.74</v>
      </c>
      <c r="AD24">
        <v>1424.94</v>
      </c>
      <c r="AE24">
        <v>71.25</v>
      </c>
      <c r="AF24" t="s">
        <v>11259</v>
      </c>
      <c r="AG24" t="s">
        <v>11302</v>
      </c>
      <c r="AH24">
        <v>1533</v>
      </c>
      <c r="AI24">
        <v>23</v>
      </c>
      <c r="AJ24" t="s">
        <v>11349</v>
      </c>
      <c r="AK24" t="s">
        <v>12028</v>
      </c>
      <c r="AL24" t="s">
        <v>12031</v>
      </c>
      <c r="AM24" t="s">
        <v>11100</v>
      </c>
      <c r="AN24">
        <v>1</v>
      </c>
      <c r="AO24" s="10" t="s">
        <v>12038</v>
      </c>
      <c r="AP24" t="str" cm="1">
        <f t="array" ref="AP24">_xlfn.IFS(
  Table1[[#This Row],[Age]]&lt;=25, "18-25",
  Table1[[#This Row],[Age]]&lt;=35, "26-35",
  Table1[[#This Row],[Age]]&lt;=45, "36-45",
  Table1[[#This Row],[Age]]&lt;=60, "46-60",
  TRUE, "60+")</f>
        <v>18-25</v>
      </c>
    </row>
    <row r="25" spans="1:42" x14ac:dyDescent="0.3">
      <c r="A25">
        <v>24</v>
      </c>
      <c r="B25" t="s">
        <v>7</v>
      </c>
      <c r="C25" t="s">
        <v>67</v>
      </c>
      <c r="D25">
        <v>30</v>
      </c>
      <c r="E25" t="s">
        <v>105</v>
      </c>
      <c r="F25" t="s">
        <v>131</v>
      </c>
      <c r="G25" t="s">
        <v>5128</v>
      </c>
      <c r="H25">
        <v>19458794877</v>
      </c>
      <c r="I25" t="s">
        <v>5174</v>
      </c>
      <c r="J25" t="s">
        <v>7292</v>
      </c>
      <c r="K25">
        <v>3616.88</v>
      </c>
      <c r="L25" s="12" t="s">
        <v>7318</v>
      </c>
      <c r="M25" s="10" t="s">
        <v>11057</v>
      </c>
      <c r="N25">
        <v>24</v>
      </c>
      <c r="O25">
        <v>44951</v>
      </c>
      <c r="P25" t="s">
        <v>11403</v>
      </c>
      <c r="Q25" s="16">
        <v>4395.7299999999996</v>
      </c>
      <c r="R25">
        <v>8012.61</v>
      </c>
      <c r="S25">
        <v>90</v>
      </c>
      <c r="T25">
        <v>24</v>
      </c>
      <c r="U25">
        <v>45875.839999999997</v>
      </c>
      <c r="V25" t="s">
        <v>11413</v>
      </c>
      <c r="W25">
        <v>2.38</v>
      </c>
      <c r="X25">
        <v>60</v>
      </c>
      <c r="Y25" t="s">
        <v>11430</v>
      </c>
      <c r="Z25" t="s">
        <v>12010</v>
      </c>
      <c r="AA25">
        <v>24</v>
      </c>
      <c r="AB25" t="s">
        <v>12015</v>
      </c>
      <c r="AC25">
        <v>5693.7</v>
      </c>
      <c r="AD25">
        <v>2256.35</v>
      </c>
      <c r="AE25">
        <v>112.82</v>
      </c>
      <c r="AF25" t="s">
        <v>11243</v>
      </c>
      <c r="AG25" t="s">
        <v>11218</v>
      </c>
      <c r="AH25">
        <v>6245</v>
      </c>
      <c r="AI25">
        <v>24</v>
      </c>
      <c r="AJ25" t="s">
        <v>11100</v>
      </c>
      <c r="AK25" t="s">
        <v>12027</v>
      </c>
      <c r="AL25" t="s">
        <v>12031</v>
      </c>
      <c r="AM25" t="s">
        <v>11164</v>
      </c>
      <c r="AN25">
        <v>1</v>
      </c>
      <c r="AO25" s="10" t="s">
        <v>12039</v>
      </c>
      <c r="AP25" t="str" cm="1">
        <f t="array" ref="AP25">_xlfn.IFS(
  Table1[[#This Row],[Age]]&lt;=25, "18-25",
  Table1[[#This Row],[Age]]&lt;=35, "26-35",
  Table1[[#This Row],[Age]]&lt;=45, "36-45",
  Table1[[#This Row],[Age]]&lt;=60, "46-60",
  TRUE, "60+")</f>
        <v>26-35</v>
      </c>
    </row>
    <row r="26" spans="1:42" x14ac:dyDescent="0.3">
      <c r="A26">
        <v>25</v>
      </c>
      <c r="B26" t="s">
        <v>20</v>
      </c>
      <c r="C26" t="s">
        <v>74</v>
      </c>
      <c r="D26">
        <v>29</v>
      </c>
      <c r="E26" t="s">
        <v>104</v>
      </c>
      <c r="F26" t="s">
        <v>132</v>
      </c>
      <c r="G26" t="s">
        <v>5129</v>
      </c>
      <c r="H26">
        <v>19458794878</v>
      </c>
      <c r="I26" t="s">
        <v>5175</v>
      </c>
      <c r="J26" t="s">
        <v>7292</v>
      </c>
      <c r="K26">
        <v>2578.13</v>
      </c>
      <c r="L26" s="12" t="s">
        <v>7319</v>
      </c>
      <c r="M26" s="10" t="s">
        <v>11058</v>
      </c>
      <c r="N26">
        <v>25</v>
      </c>
      <c r="O26">
        <v>45259</v>
      </c>
      <c r="P26" t="s">
        <v>11404</v>
      </c>
      <c r="Q26" s="16">
        <v>2826.12</v>
      </c>
      <c r="R26">
        <v>5404.25</v>
      </c>
      <c r="S26">
        <v>5</v>
      </c>
      <c r="T26">
        <v>25</v>
      </c>
      <c r="U26">
        <v>26412.03</v>
      </c>
      <c r="V26" t="s">
        <v>11411</v>
      </c>
      <c r="W26">
        <v>1.7</v>
      </c>
      <c r="X26">
        <v>48</v>
      </c>
      <c r="Y26" t="s">
        <v>11431</v>
      </c>
      <c r="Z26" t="s">
        <v>12010</v>
      </c>
      <c r="AA26">
        <v>25</v>
      </c>
      <c r="AB26" t="s">
        <v>12015</v>
      </c>
      <c r="AC26">
        <v>1720.05</v>
      </c>
      <c r="AD26">
        <v>4563.01</v>
      </c>
      <c r="AE26">
        <v>228.15</v>
      </c>
      <c r="AF26" t="s">
        <v>11340</v>
      </c>
      <c r="AG26" t="s">
        <v>11317</v>
      </c>
      <c r="AH26">
        <v>6588</v>
      </c>
      <c r="AI26">
        <v>25</v>
      </c>
      <c r="AJ26" t="s">
        <v>11263</v>
      </c>
      <c r="AK26" t="s">
        <v>12029</v>
      </c>
      <c r="AL26" t="s">
        <v>12031</v>
      </c>
      <c r="AM26" t="s">
        <v>11041</v>
      </c>
      <c r="AN26">
        <v>1</v>
      </c>
      <c r="AO26" s="10" t="s">
        <v>12040</v>
      </c>
      <c r="AP26" t="str" cm="1">
        <f t="array" ref="AP26">_xlfn.IFS(
  Table1[[#This Row],[Age]]&lt;=25, "18-25",
  Table1[[#This Row],[Age]]&lt;=35, "26-35",
  Table1[[#This Row],[Age]]&lt;=45, "36-45",
  Table1[[#This Row],[Age]]&lt;=60, "46-60",
  TRUE, "60+")</f>
        <v>26-35</v>
      </c>
    </row>
    <row r="27" spans="1:42" x14ac:dyDescent="0.3">
      <c r="A27">
        <v>26</v>
      </c>
      <c r="B27" t="s">
        <v>21</v>
      </c>
      <c r="C27" t="s">
        <v>75</v>
      </c>
      <c r="D27">
        <v>18</v>
      </c>
      <c r="E27" t="s">
        <v>105</v>
      </c>
      <c r="F27" t="s">
        <v>133</v>
      </c>
      <c r="G27" t="s">
        <v>5130</v>
      </c>
      <c r="H27">
        <v>19458794879</v>
      </c>
      <c r="I27" t="s">
        <v>5176</v>
      </c>
      <c r="J27" t="s">
        <v>7291</v>
      </c>
      <c r="K27">
        <v>464.86</v>
      </c>
      <c r="L27" s="12" t="s">
        <v>7320</v>
      </c>
      <c r="M27" s="10" t="s">
        <v>11059</v>
      </c>
      <c r="N27">
        <v>26</v>
      </c>
      <c r="O27">
        <v>45068</v>
      </c>
      <c r="P27" t="s">
        <v>11404</v>
      </c>
      <c r="Q27" s="16">
        <v>999.63</v>
      </c>
      <c r="R27">
        <v>1464.49</v>
      </c>
      <c r="S27">
        <v>20</v>
      </c>
      <c r="T27">
        <v>26</v>
      </c>
      <c r="U27">
        <v>11004.46</v>
      </c>
      <c r="V27" t="s">
        <v>11413</v>
      </c>
      <c r="W27">
        <v>2.46</v>
      </c>
      <c r="X27">
        <v>48</v>
      </c>
      <c r="Y27" t="s">
        <v>11432</v>
      </c>
      <c r="Z27" t="s">
        <v>12011</v>
      </c>
      <c r="AA27">
        <v>26</v>
      </c>
      <c r="AB27" t="s">
        <v>12017</v>
      </c>
      <c r="AC27">
        <v>5608.25</v>
      </c>
      <c r="AD27">
        <v>4251.87</v>
      </c>
      <c r="AE27">
        <v>212.59</v>
      </c>
      <c r="AF27" t="s">
        <v>11120</v>
      </c>
      <c r="AG27" t="s">
        <v>11375</v>
      </c>
      <c r="AH27">
        <v>5749</v>
      </c>
      <c r="AI27">
        <v>26</v>
      </c>
      <c r="AJ27" t="s">
        <v>11219</v>
      </c>
      <c r="AK27" t="s">
        <v>12028</v>
      </c>
      <c r="AL27" t="s">
        <v>12032</v>
      </c>
      <c r="AM27" t="s">
        <v>11322</v>
      </c>
      <c r="AN27">
        <v>1</v>
      </c>
      <c r="AO27" s="10" t="s">
        <v>12046</v>
      </c>
      <c r="AP27" t="str" cm="1">
        <f t="array" ref="AP27">_xlfn.IFS(
  Table1[[#This Row],[Age]]&lt;=25, "18-25",
  Table1[[#This Row],[Age]]&lt;=35, "26-35",
  Table1[[#This Row],[Age]]&lt;=45, "36-45",
  Table1[[#This Row],[Age]]&lt;=60, "46-60",
  TRUE, "60+")</f>
        <v>18-25</v>
      </c>
    </row>
    <row r="28" spans="1:42" x14ac:dyDescent="0.3">
      <c r="A28">
        <v>27</v>
      </c>
      <c r="B28" t="s">
        <v>15</v>
      </c>
      <c r="C28" t="s">
        <v>68</v>
      </c>
      <c r="D28">
        <v>69</v>
      </c>
      <c r="E28" t="s">
        <v>104</v>
      </c>
      <c r="F28" t="s">
        <v>134</v>
      </c>
      <c r="G28" t="s">
        <v>5131</v>
      </c>
      <c r="H28">
        <v>19458794880</v>
      </c>
      <c r="I28" t="s">
        <v>5177</v>
      </c>
      <c r="J28" t="s">
        <v>7292</v>
      </c>
      <c r="K28">
        <v>5361.52</v>
      </c>
      <c r="L28" s="12" t="s">
        <v>7321</v>
      </c>
      <c r="M28" s="10" t="s">
        <v>11060</v>
      </c>
      <c r="N28">
        <v>27</v>
      </c>
      <c r="O28">
        <v>45050</v>
      </c>
      <c r="P28" t="s">
        <v>11402</v>
      </c>
      <c r="Q28" s="16">
        <v>1594.08</v>
      </c>
      <c r="R28">
        <v>3767.44</v>
      </c>
      <c r="S28">
        <v>78</v>
      </c>
      <c r="T28">
        <v>27</v>
      </c>
      <c r="U28">
        <v>21250.75</v>
      </c>
      <c r="V28" t="s">
        <v>11413</v>
      </c>
      <c r="W28">
        <v>5.75</v>
      </c>
      <c r="X28">
        <v>48</v>
      </c>
      <c r="Y28" t="s">
        <v>10992</v>
      </c>
      <c r="Z28" t="s">
        <v>12011</v>
      </c>
      <c r="AA28">
        <v>27</v>
      </c>
      <c r="AB28" t="s">
        <v>12015</v>
      </c>
      <c r="AC28">
        <v>6736.21</v>
      </c>
      <c r="AD28">
        <v>1084.56</v>
      </c>
      <c r="AE28">
        <v>54.23</v>
      </c>
      <c r="AF28" t="s">
        <v>11199</v>
      </c>
      <c r="AG28" t="s">
        <v>11061</v>
      </c>
      <c r="AH28">
        <v>1470</v>
      </c>
      <c r="AI28">
        <v>27</v>
      </c>
      <c r="AJ28" t="s">
        <v>11273</v>
      </c>
      <c r="AK28" t="s">
        <v>12027</v>
      </c>
      <c r="AL28" t="s">
        <v>12032</v>
      </c>
      <c r="AM28" t="s">
        <v>11379</v>
      </c>
      <c r="AN28">
        <v>1</v>
      </c>
      <c r="AO28" s="10" t="s">
        <v>12046</v>
      </c>
      <c r="AP28" t="str" cm="1">
        <f t="array" ref="AP28">_xlfn.IFS(
  Table1[[#This Row],[Age]]&lt;=25, "18-25",
  Table1[[#This Row],[Age]]&lt;=35, "26-35",
  Table1[[#This Row],[Age]]&lt;=45, "36-45",
  Table1[[#This Row],[Age]]&lt;=60, "46-60",
  TRUE, "60+")</f>
        <v>60+</v>
      </c>
    </row>
    <row r="29" spans="1:42" x14ac:dyDescent="0.3">
      <c r="A29">
        <v>28</v>
      </c>
      <c r="B29" t="s">
        <v>17</v>
      </c>
      <c r="C29" t="s">
        <v>76</v>
      </c>
      <c r="D29">
        <v>60</v>
      </c>
      <c r="E29" t="s">
        <v>105</v>
      </c>
      <c r="F29" t="s">
        <v>135</v>
      </c>
      <c r="G29" t="s">
        <v>5112</v>
      </c>
      <c r="H29">
        <v>19458794881</v>
      </c>
      <c r="I29" t="s">
        <v>5178</v>
      </c>
      <c r="J29" t="s">
        <v>7292</v>
      </c>
      <c r="K29">
        <v>9983.5</v>
      </c>
      <c r="L29" s="12" t="s">
        <v>7322</v>
      </c>
      <c r="M29" s="10" t="s">
        <v>11061</v>
      </c>
      <c r="N29">
        <v>28</v>
      </c>
      <c r="O29">
        <v>44951</v>
      </c>
      <c r="P29" t="s">
        <v>11403</v>
      </c>
      <c r="Q29" s="16">
        <v>2851.17</v>
      </c>
      <c r="R29">
        <v>12834.67</v>
      </c>
      <c r="S29">
        <v>29</v>
      </c>
      <c r="T29">
        <v>28</v>
      </c>
      <c r="U29">
        <v>46244.6</v>
      </c>
      <c r="V29" t="s">
        <v>11411</v>
      </c>
      <c r="W29">
        <v>6.37</v>
      </c>
      <c r="X29">
        <v>36</v>
      </c>
      <c r="Y29" t="s">
        <v>9407</v>
      </c>
      <c r="Z29" t="s">
        <v>12011</v>
      </c>
      <c r="AA29">
        <v>28</v>
      </c>
      <c r="AB29" t="s">
        <v>12015</v>
      </c>
      <c r="AC29">
        <v>6126.15</v>
      </c>
      <c r="AD29">
        <v>1530.42</v>
      </c>
      <c r="AE29">
        <v>76.52</v>
      </c>
      <c r="AF29" t="s">
        <v>11230</v>
      </c>
      <c r="AG29" t="s">
        <v>11324</v>
      </c>
      <c r="AH29">
        <v>2965</v>
      </c>
      <c r="AI29">
        <v>28</v>
      </c>
      <c r="AJ29" t="s">
        <v>11170</v>
      </c>
      <c r="AK29" t="s">
        <v>12028</v>
      </c>
      <c r="AL29" t="s">
        <v>12032</v>
      </c>
      <c r="AM29" t="s">
        <v>11220</v>
      </c>
      <c r="AN29">
        <v>1</v>
      </c>
      <c r="AO29" s="10" t="s">
        <v>12039</v>
      </c>
      <c r="AP29" t="str" cm="1">
        <f t="array" ref="AP29">_xlfn.IFS(
  Table1[[#This Row],[Age]]&lt;=25, "18-25",
  Table1[[#This Row],[Age]]&lt;=35, "26-35",
  Table1[[#This Row],[Age]]&lt;=45, "36-45",
  Table1[[#This Row],[Age]]&lt;=60, "46-60",
  TRUE, "60+")</f>
        <v>46-60</v>
      </c>
    </row>
    <row r="30" spans="1:42" x14ac:dyDescent="0.3">
      <c r="A30">
        <v>29</v>
      </c>
      <c r="B30" t="s">
        <v>22</v>
      </c>
      <c r="C30" t="s">
        <v>70</v>
      </c>
      <c r="D30">
        <v>36</v>
      </c>
      <c r="E30" t="s">
        <v>104</v>
      </c>
      <c r="F30" t="s">
        <v>136</v>
      </c>
      <c r="G30" t="s">
        <v>5123</v>
      </c>
      <c r="H30">
        <v>19458794882</v>
      </c>
      <c r="I30" t="s">
        <v>5179</v>
      </c>
      <c r="J30" t="s">
        <v>7292</v>
      </c>
      <c r="K30">
        <v>8544.77</v>
      </c>
      <c r="L30" s="12" t="s">
        <v>7323</v>
      </c>
      <c r="M30" s="10" t="s">
        <v>11062</v>
      </c>
      <c r="N30">
        <v>29</v>
      </c>
      <c r="O30">
        <v>45217</v>
      </c>
      <c r="P30" t="s">
        <v>11404</v>
      </c>
      <c r="Q30" s="16">
        <v>1877.13</v>
      </c>
      <c r="R30">
        <v>6667.64</v>
      </c>
      <c r="S30">
        <v>3</v>
      </c>
      <c r="T30">
        <v>29</v>
      </c>
      <c r="U30">
        <v>24429.67</v>
      </c>
      <c r="V30" t="s">
        <v>11412</v>
      </c>
      <c r="W30">
        <v>2.94</v>
      </c>
      <c r="X30">
        <v>12</v>
      </c>
      <c r="Y30" t="s">
        <v>11429</v>
      </c>
      <c r="Z30" t="s">
        <v>12010</v>
      </c>
      <c r="AA30">
        <v>29</v>
      </c>
      <c r="AB30" t="s">
        <v>12015</v>
      </c>
      <c r="AC30">
        <v>7494.66</v>
      </c>
      <c r="AD30">
        <v>2591.92</v>
      </c>
      <c r="AE30">
        <v>129.6</v>
      </c>
      <c r="AF30" t="s">
        <v>11323</v>
      </c>
      <c r="AG30" t="s">
        <v>11125</v>
      </c>
      <c r="AH30">
        <v>2963</v>
      </c>
      <c r="AI30">
        <v>29</v>
      </c>
      <c r="AJ30" t="s">
        <v>11320</v>
      </c>
      <c r="AK30" t="s">
        <v>12027</v>
      </c>
      <c r="AL30" t="s">
        <v>12032</v>
      </c>
      <c r="AM30" t="s">
        <v>11172</v>
      </c>
      <c r="AN30">
        <v>1</v>
      </c>
      <c r="AO30" s="10" t="s">
        <v>12044</v>
      </c>
      <c r="AP30" t="str" cm="1">
        <f t="array" ref="AP30">_xlfn.IFS(
  Table1[[#This Row],[Age]]&lt;=25, "18-25",
  Table1[[#This Row],[Age]]&lt;=35, "26-35",
  Table1[[#This Row],[Age]]&lt;=45, "36-45",
  Table1[[#This Row],[Age]]&lt;=60, "46-60",
  TRUE, "60+")</f>
        <v>36-45</v>
      </c>
    </row>
    <row r="31" spans="1:42" x14ac:dyDescent="0.3">
      <c r="A31">
        <v>30</v>
      </c>
      <c r="B31" t="s">
        <v>23</v>
      </c>
      <c r="C31" t="s">
        <v>77</v>
      </c>
      <c r="D31">
        <v>46</v>
      </c>
      <c r="E31" t="s">
        <v>105</v>
      </c>
      <c r="F31" t="s">
        <v>137</v>
      </c>
      <c r="G31" t="s">
        <v>5132</v>
      </c>
      <c r="H31">
        <v>19458794883</v>
      </c>
      <c r="I31" t="s">
        <v>5180</v>
      </c>
      <c r="J31" t="s">
        <v>7291</v>
      </c>
      <c r="K31">
        <v>1772.04</v>
      </c>
      <c r="L31" s="12" t="s">
        <v>7324</v>
      </c>
      <c r="M31" s="10" t="s">
        <v>11063</v>
      </c>
      <c r="N31">
        <v>30</v>
      </c>
      <c r="O31">
        <v>45261</v>
      </c>
      <c r="P31" t="s">
        <v>11402</v>
      </c>
      <c r="Q31" s="16">
        <v>1174.58</v>
      </c>
      <c r="R31">
        <v>597.46</v>
      </c>
      <c r="S31">
        <v>84</v>
      </c>
      <c r="T31">
        <v>30</v>
      </c>
      <c r="U31">
        <v>43861.04</v>
      </c>
      <c r="V31" t="s">
        <v>11412</v>
      </c>
      <c r="W31">
        <v>5.53</v>
      </c>
      <c r="X31">
        <v>36</v>
      </c>
      <c r="Y31" t="s">
        <v>11426</v>
      </c>
      <c r="Z31" t="s">
        <v>12012</v>
      </c>
      <c r="AA31">
        <v>30</v>
      </c>
      <c r="AB31" t="s">
        <v>12017</v>
      </c>
      <c r="AC31">
        <v>3404.77</v>
      </c>
      <c r="AD31">
        <v>2181.1</v>
      </c>
      <c r="AE31">
        <v>109.06</v>
      </c>
      <c r="AF31" t="s">
        <v>11146</v>
      </c>
      <c r="AG31" t="s">
        <v>11118</v>
      </c>
      <c r="AH31">
        <v>8656</v>
      </c>
      <c r="AI31">
        <v>30</v>
      </c>
      <c r="AJ31" t="s">
        <v>11147</v>
      </c>
      <c r="AK31" t="s">
        <v>12027</v>
      </c>
      <c r="AL31" t="s">
        <v>12031</v>
      </c>
      <c r="AM31" t="s">
        <v>11350</v>
      </c>
      <c r="AN31">
        <v>1</v>
      </c>
      <c r="AO31" s="10" t="s">
        <v>12036</v>
      </c>
      <c r="AP31" t="str" cm="1">
        <f t="array" ref="AP31">_xlfn.IFS(
  Table1[[#This Row],[Age]]&lt;=25, "18-25",
  Table1[[#This Row],[Age]]&lt;=35, "26-35",
  Table1[[#This Row],[Age]]&lt;=45, "36-45",
  Table1[[#This Row],[Age]]&lt;=60, "46-60",
  TRUE, "60+")</f>
        <v>46-60</v>
      </c>
    </row>
    <row r="32" spans="1:42" x14ac:dyDescent="0.3">
      <c r="A32">
        <v>31</v>
      </c>
      <c r="B32" t="s">
        <v>24</v>
      </c>
      <c r="C32" t="s">
        <v>78</v>
      </c>
      <c r="D32">
        <v>64</v>
      </c>
      <c r="E32" t="s">
        <v>105</v>
      </c>
      <c r="F32" t="s">
        <v>138</v>
      </c>
      <c r="G32" t="s">
        <v>5133</v>
      </c>
      <c r="H32">
        <v>19458794884</v>
      </c>
      <c r="I32" t="s">
        <v>5181</v>
      </c>
      <c r="J32" t="s">
        <v>7291</v>
      </c>
      <c r="K32">
        <v>8854.73</v>
      </c>
      <c r="L32" s="12" t="s">
        <v>7325</v>
      </c>
      <c r="M32" s="10" t="s">
        <v>11064</v>
      </c>
      <c r="N32">
        <v>31</v>
      </c>
      <c r="O32">
        <v>45101</v>
      </c>
      <c r="P32" t="s">
        <v>11402</v>
      </c>
      <c r="Q32" s="16">
        <v>2401.7600000000002</v>
      </c>
      <c r="R32">
        <v>11256.49</v>
      </c>
      <c r="S32">
        <v>25</v>
      </c>
      <c r="T32">
        <v>31</v>
      </c>
      <c r="U32">
        <v>8831.7999999999993</v>
      </c>
      <c r="V32" t="s">
        <v>11412</v>
      </c>
      <c r="W32">
        <v>1.06</v>
      </c>
      <c r="X32">
        <v>36</v>
      </c>
      <c r="Y32" t="s">
        <v>11433</v>
      </c>
      <c r="Z32" t="s">
        <v>12011</v>
      </c>
      <c r="AA32">
        <v>31</v>
      </c>
      <c r="AB32" t="s">
        <v>12015</v>
      </c>
      <c r="AC32">
        <v>7278.03</v>
      </c>
      <c r="AD32">
        <v>3846.45</v>
      </c>
      <c r="AE32">
        <v>192.32</v>
      </c>
      <c r="AF32" t="s">
        <v>11180</v>
      </c>
      <c r="AG32" t="s">
        <v>11314</v>
      </c>
      <c r="AH32">
        <v>3298</v>
      </c>
      <c r="AI32">
        <v>31</v>
      </c>
      <c r="AJ32" t="s">
        <v>11344</v>
      </c>
      <c r="AK32" t="s">
        <v>12029</v>
      </c>
      <c r="AL32" t="s">
        <v>12032</v>
      </c>
      <c r="AM32" t="s">
        <v>11120</v>
      </c>
      <c r="AN32">
        <v>1</v>
      </c>
      <c r="AO32" s="10" t="s">
        <v>12043</v>
      </c>
      <c r="AP32" t="str" cm="1">
        <f t="array" ref="AP32">_xlfn.IFS(
  Table1[[#This Row],[Age]]&lt;=25, "18-25",
  Table1[[#This Row],[Age]]&lt;=35, "26-35",
  Table1[[#This Row],[Age]]&lt;=45, "36-45",
  Table1[[#This Row],[Age]]&lt;=60, "46-60",
  TRUE, "60+")</f>
        <v>60+</v>
      </c>
    </row>
    <row r="33" spans="1:42" x14ac:dyDescent="0.3">
      <c r="A33">
        <v>32</v>
      </c>
      <c r="B33" t="s">
        <v>25</v>
      </c>
      <c r="C33" t="s">
        <v>74</v>
      </c>
      <c r="D33">
        <v>67</v>
      </c>
      <c r="E33" t="s">
        <v>105</v>
      </c>
      <c r="F33" t="s">
        <v>139</v>
      </c>
      <c r="G33" t="s">
        <v>5134</v>
      </c>
      <c r="H33">
        <v>19458794885</v>
      </c>
      <c r="I33" t="s">
        <v>5182</v>
      </c>
      <c r="J33" t="s">
        <v>7291</v>
      </c>
      <c r="K33">
        <v>4572.76</v>
      </c>
      <c r="L33" s="12" t="s">
        <v>7326</v>
      </c>
      <c r="M33" s="10" t="s">
        <v>11065</v>
      </c>
      <c r="N33">
        <v>32</v>
      </c>
      <c r="O33">
        <v>45158</v>
      </c>
      <c r="P33" t="s">
        <v>11404</v>
      </c>
      <c r="Q33" s="16">
        <v>933.38</v>
      </c>
      <c r="R33">
        <v>5506.14</v>
      </c>
      <c r="S33">
        <v>69</v>
      </c>
      <c r="T33">
        <v>32</v>
      </c>
      <c r="U33">
        <v>45783.96</v>
      </c>
      <c r="V33" t="s">
        <v>11412</v>
      </c>
      <c r="W33">
        <v>6.42</v>
      </c>
      <c r="X33">
        <v>36</v>
      </c>
      <c r="Y33" t="s">
        <v>11434</v>
      </c>
      <c r="Z33" t="s">
        <v>12012</v>
      </c>
      <c r="AA33">
        <v>32</v>
      </c>
      <c r="AB33" t="s">
        <v>12017</v>
      </c>
      <c r="AC33">
        <v>3997.31</v>
      </c>
      <c r="AD33">
        <v>4756.24</v>
      </c>
      <c r="AE33">
        <v>237.81</v>
      </c>
      <c r="AF33" t="s">
        <v>11334</v>
      </c>
      <c r="AG33" t="s">
        <v>11372</v>
      </c>
      <c r="AH33">
        <v>6208</v>
      </c>
      <c r="AI33">
        <v>32</v>
      </c>
      <c r="AJ33" t="s">
        <v>11205</v>
      </c>
      <c r="AK33" t="s">
        <v>12029</v>
      </c>
      <c r="AL33" t="s">
        <v>12031</v>
      </c>
      <c r="AM33" t="s">
        <v>11279</v>
      </c>
      <c r="AN33">
        <v>1</v>
      </c>
      <c r="AO33" s="10" t="s">
        <v>12041</v>
      </c>
      <c r="AP33" t="str" cm="1">
        <f t="array" ref="AP33">_xlfn.IFS(
  Table1[[#This Row],[Age]]&lt;=25, "18-25",
  Table1[[#This Row],[Age]]&lt;=35, "26-35",
  Table1[[#This Row],[Age]]&lt;=45, "36-45",
  Table1[[#This Row],[Age]]&lt;=60, "46-60",
  TRUE, "60+")</f>
        <v>60+</v>
      </c>
    </row>
    <row r="34" spans="1:42" x14ac:dyDescent="0.3">
      <c r="A34">
        <v>33</v>
      </c>
      <c r="B34" t="s">
        <v>26</v>
      </c>
      <c r="C34" t="s">
        <v>79</v>
      </c>
      <c r="D34">
        <v>65</v>
      </c>
      <c r="E34" t="s">
        <v>105</v>
      </c>
      <c r="F34" t="s">
        <v>140</v>
      </c>
      <c r="G34" t="s">
        <v>5135</v>
      </c>
      <c r="H34">
        <v>19458794886</v>
      </c>
      <c r="I34" t="s">
        <v>5183</v>
      </c>
      <c r="J34" t="s">
        <v>7291</v>
      </c>
      <c r="K34">
        <v>2805.18</v>
      </c>
      <c r="L34" s="12" t="s">
        <v>7327</v>
      </c>
      <c r="M34" s="10" t="s">
        <v>11066</v>
      </c>
      <c r="N34">
        <v>33</v>
      </c>
      <c r="O34">
        <v>45071</v>
      </c>
      <c r="P34" t="s">
        <v>11403</v>
      </c>
      <c r="Q34" s="16">
        <v>1234.44</v>
      </c>
      <c r="R34">
        <v>1570.74</v>
      </c>
      <c r="S34">
        <v>55</v>
      </c>
      <c r="T34">
        <v>33</v>
      </c>
      <c r="U34">
        <v>22100.32</v>
      </c>
      <c r="V34" t="s">
        <v>11411</v>
      </c>
      <c r="W34">
        <v>1.01</v>
      </c>
      <c r="X34">
        <v>60</v>
      </c>
      <c r="Y34" t="s">
        <v>7504</v>
      </c>
      <c r="Z34" t="s">
        <v>12012</v>
      </c>
      <c r="AA34">
        <v>33</v>
      </c>
      <c r="AB34" t="s">
        <v>12016</v>
      </c>
      <c r="AC34">
        <v>7417.07</v>
      </c>
      <c r="AD34">
        <v>3107.77</v>
      </c>
      <c r="AE34">
        <v>155.38999999999999</v>
      </c>
      <c r="AF34" t="s">
        <v>11038</v>
      </c>
      <c r="AG34" t="s">
        <v>11158</v>
      </c>
      <c r="AH34">
        <v>2387</v>
      </c>
      <c r="AI34">
        <v>33</v>
      </c>
      <c r="AJ34" t="s">
        <v>11251</v>
      </c>
      <c r="AK34" t="s">
        <v>12028</v>
      </c>
      <c r="AL34" t="s">
        <v>12031</v>
      </c>
      <c r="AM34" t="s">
        <v>11134</v>
      </c>
      <c r="AN34">
        <v>1</v>
      </c>
      <c r="AO34" s="10" t="s">
        <v>12046</v>
      </c>
      <c r="AP34" t="str" cm="1">
        <f t="array" ref="AP34">_xlfn.IFS(
  Table1[[#This Row],[Age]]&lt;=25, "18-25",
  Table1[[#This Row],[Age]]&lt;=35, "26-35",
  Table1[[#This Row],[Age]]&lt;=45, "36-45",
  Table1[[#This Row],[Age]]&lt;=60, "46-60",
  TRUE, "60+")</f>
        <v>60+</v>
      </c>
    </row>
    <row r="35" spans="1:42" x14ac:dyDescent="0.3">
      <c r="A35">
        <v>34</v>
      </c>
      <c r="B35" t="s">
        <v>27</v>
      </c>
      <c r="C35" t="s">
        <v>80</v>
      </c>
      <c r="D35">
        <v>56</v>
      </c>
      <c r="E35" t="s">
        <v>106</v>
      </c>
      <c r="F35" t="s">
        <v>141</v>
      </c>
      <c r="G35" t="s">
        <v>5112</v>
      </c>
      <c r="H35">
        <v>19458794887</v>
      </c>
      <c r="I35" t="s">
        <v>5184</v>
      </c>
      <c r="J35" t="s">
        <v>7292</v>
      </c>
      <c r="K35">
        <v>6439.03</v>
      </c>
      <c r="L35" s="12" t="s">
        <v>7328</v>
      </c>
      <c r="M35" s="10" t="s">
        <v>11067</v>
      </c>
      <c r="N35">
        <v>34</v>
      </c>
      <c r="O35">
        <v>45271</v>
      </c>
      <c r="P35" t="s">
        <v>11404</v>
      </c>
      <c r="Q35" s="16">
        <v>4135.3999999999996</v>
      </c>
      <c r="R35">
        <v>10574.43</v>
      </c>
      <c r="S35">
        <v>56</v>
      </c>
      <c r="T35">
        <v>34</v>
      </c>
      <c r="U35">
        <v>46870.22</v>
      </c>
      <c r="V35" t="s">
        <v>11413</v>
      </c>
      <c r="W35">
        <v>6.78</v>
      </c>
      <c r="X35">
        <v>60</v>
      </c>
      <c r="Y35" t="s">
        <v>10537</v>
      </c>
      <c r="Z35" t="s">
        <v>12010</v>
      </c>
      <c r="AA35">
        <v>34</v>
      </c>
      <c r="AB35" t="s">
        <v>12017</v>
      </c>
      <c r="AC35">
        <v>5395.87</v>
      </c>
      <c r="AD35">
        <v>560.70000000000005</v>
      </c>
      <c r="AE35">
        <v>28.04</v>
      </c>
      <c r="AF35" t="s">
        <v>11280</v>
      </c>
      <c r="AG35" t="s">
        <v>11378</v>
      </c>
      <c r="AH35">
        <v>4561</v>
      </c>
      <c r="AI35">
        <v>34</v>
      </c>
      <c r="AJ35" t="s">
        <v>11351</v>
      </c>
      <c r="AK35" t="s">
        <v>12028</v>
      </c>
      <c r="AL35" t="s">
        <v>12031</v>
      </c>
      <c r="AM35" t="s">
        <v>11224</v>
      </c>
      <c r="AN35">
        <v>1</v>
      </c>
      <c r="AO35" s="10" t="s">
        <v>12036</v>
      </c>
      <c r="AP35" t="str" cm="1">
        <f t="array" ref="AP35">_xlfn.IFS(
  Table1[[#This Row],[Age]]&lt;=25, "18-25",
  Table1[[#This Row],[Age]]&lt;=35, "26-35",
  Table1[[#This Row],[Age]]&lt;=45, "36-45",
  Table1[[#This Row],[Age]]&lt;=60, "46-60",
  TRUE, "60+")</f>
        <v>46-60</v>
      </c>
    </row>
    <row r="36" spans="1:42" x14ac:dyDescent="0.3">
      <c r="A36">
        <v>35</v>
      </c>
      <c r="B36" t="s">
        <v>4</v>
      </c>
      <c r="C36" t="s">
        <v>65</v>
      </c>
      <c r="D36">
        <v>59</v>
      </c>
      <c r="E36" t="s">
        <v>105</v>
      </c>
      <c r="F36" t="s">
        <v>142</v>
      </c>
      <c r="G36" t="s">
        <v>5136</v>
      </c>
      <c r="H36">
        <v>19458794888</v>
      </c>
      <c r="I36" t="s">
        <v>5185</v>
      </c>
      <c r="J36" t="s">
        <v>7291</v>
      </c>
      <c r="K36">
        <v>2245.2800000000002</v>
      </c>
      <c r="L36" s="12" t="s">
        <v>7329</v>
      </c>
      <c r="M36" s="10" t="s">
        <v>11068</v>
      </c>
      <c r="N36">
        <v>35</v>
      </c>
      <c r="O36">
        <v>44949</v>
      </c>
      <c r="P36" t="s">
        <v>11404</v>
      </c>
      <c r="Q36" s="16">
        <v>1150.42</v>
      </c>
      <c r="R36">
        <v>3395.7</v>
      </c>
      <c r="S36">
        <v>29</v>
      </c>
      <c r="T36">
        <v>35</v>
      </c>
      <c r="U36">
        <v>43437.85</v>
      </c>
      <c r="V36" t="s">
        <v>11411</v>
      </c>
      <c r="W36">
        <v>5.35</v>
      </c>
      <c r="X36">
        <v>36</v>
      </c>
      <c r="Y36" t="s">
        <v>11435</v>
      </c>
      <c r="Z36" t="s">
        <v>12012</v>
      </c>
      <c r="AA36">
        <v>35</v>
      </c>
      <c r="AB36" t="s">
        <v>12015</v>
      </c>
      <c r="AC36">
        <v>8046.16</v>
      </c>
      <c r="AD36">
        <v>2208.16</v>
      </c>
      <c r="AE36">
        <v>110.41</v>
      </c>
      <c r="AF36" t="s">
        <v>11356</v>
      </c>
      <c r="AG36" t="s">
        <v>11316</v>
      </c>
      <c r="AH36">
        <v>2971</v>
      </c>
      <c r="AI36">
        <v>35</v>
      </c>
      <c r="AJ36" t="s">
        <v>11117</v>
      </c>
      <c r="AK36" t="s">
        <v>12029</v>
      </c>
      <c r="AL36" t="s">
        <v>12031</v>
      </c>
      <c r="AM36" t="s">
        <v>11360</v>
      </c>
      <c r="AN36">
        <v>1</v>
      </c>
      <c r="AO36" s="10" t="s">
        <v>12039</v>
      </c>
      <c r="AP36" t="str" cm="1">
        <f t="array" ref="AP36">_xlfn.IFS(
  Table1[[#This Row],[Age]]&lt;=25, "18-25",
  Table1[[#This Row],[Age]]&lt;=35, "26-35",
  Table1[[#This Row],[Age]]&lt;=45, "36-45",
  Table1[[#This Row],[Age]]&lt;=60, "46-60",
  TRUE, "60+")</f>
        <v>46-60</v>
      </c>
    </row>
    <row r="37" spans="1:42" x14ac:dyDescent="0.3">
      <c r="A37">
        <v>36</v>
      </c>
      <c r="B37" t="s">
        <v>28</v>
      </c>
      <c r="C37" t="s">
        <v>73</v>
      </c>
      <c r="D37">
        <v>42</v>
      </c>
      <c r="E37" t="s">
        <v>105</v>
      </c>
      <c r="F37" t="s">
        <v>143</v>
      </c>
      <c r="G37" t="s">
        <v>5137</v>
      </c>
      <c r="H37">
        <v>19458794889</v>
      </c>
      <c r="I37" t="s">
        <v>5186</v>
      </c>
      <c r="J37" t="s">
        <v>7291</v>
      </c>
      <c r="K37">
        <v>8808.5499999999993</v>
      </c>
      <c r="L37" s="12" t="s">
        <v>7330</v>
      </c>
      <c r="M37" s="10" t="s">
        <v>11069</v>
      </c>
      <c r="N37">
        <v>36</v>
      </c>
      <c r="O37">
        <v>45150</v>
      </c>
      <c r="P37" t="s">
        <v>11402</v>
      </c>
      <c r="Q37" s="16">
        <v>3479.88</v>
      </c>
      <c r="R37">
        <v>12288.43</v>
      </c>
      <c r="S37">
        <v>41</v>
      </c>
      <c r="T37">
        <v>36</v>
      </c>
      <c r="U37">
        <v>33338.35</v>
      </c>
      <c r="V37" t="s">
        <v>11411</v>
      </c>
      <c r="W37">
        <v>1.98</v>
      </c>
      <c r="X37">
        <v>24</v>
      </c>
      <c r="Y37" t="s">
        <v>8838</v>
      </c>
      <c r="Z37" t="s">
        <v>12010</v>
      </c>
      <c r="AA37">
        <v>36</v>
      </c>
      <c r="AB37" t="s">
        <v>12017</v>
      </c>
      <c r="AC37">
        <v>5522.52</v>
      </c>
      <c r="AD37">
        <v>2735.81</v>
      </c>
      <c r="AE37">
        <v>136.79</v>
      </c>
      <c r="AF37" t="s">
        <v>11336</v>
      </c>
      <c r="AG37" t="s">
        <v>11044</v>
      </c>
      <c r="AH37">
        <v>6543</v>
      </c>
      <c r="AI37">
        <v>36</v>
      </c>
      <c r="AJ37" t="s">
        <v>11173</v>
      </c>
      <c r="AK37" t="s">
        <v>12028</v>
      </c>
      <c r="AL37" t="s">
        <v>12032</v>
      </c>
      <c r="AM37" t="s">
        <v>11310</v>
      </c>
      <c r="AN37">
        <v>1</v>
      </c>
      <c r="AO37" s="10" t="s">
        <v>12041</v>
      </c>
      <c r="AP37" t="str" cm="1">
        <f t="array" ref="AP37">_xlfn.IFS(
  Table1[[#This Row],[Age]]&lt;=25, "18-25",
  Table1[[#This Row],[Age]]&lt;=35, "26-35",
  Table1[[#This Row],[Age]]&lt;=45, "36-45",
  Table1[[#This Row],[Age]]&lt;=60, "46-60",
  TRUE, "60+")</f>
        <v>36-45</v>
      </c>
    </row>
    <row r="38" spans="1:42" x14ac:dyDescent="0.3">
      <c r="A38">
        <v>37</v>
      </c>
      <c r="B38" t="s">
        <v>17</v>
      </c>
      <c r="C38" t="s">
        <v>70</v>
      </c>
      <c r="D38">
        <v>33</v>
      </c>
      <c r="E38" t="s">
        <v>106</v>
      </c>
      <c r="F38" t="s">
        <v>144</v>
      </c>
      <c r="G38" t="s">
        <v>5138</v>
      </c>
      <c r="H38">
        <v>19458794890</v>
      </c>
      <c r="I38" t="s">
        <v>5170</v>
      </c>
      <c r="J38" t="s">
        <v>7291</v>
      </c>
      <c r="K38">
        <v>6279.42</v>
      </c>
      <c r="L38" s="12" t="s">
        <v>7331</v>
      </c>
      <c r="M38" s="10" t="s">
        <v>11070</v>
      </c>
      <c r="N38">
        <v>37</v>
      </c>
      <c r="O38">
        <v>45048</v>
      </c>
      <c r="P38" t="s">
        <v>11402</v>
      </c>
      <c r="Q38" s="16">
        <v>1259.8399999999999</v>
      </c>
      <c r="R38">
        <v>5019.58</v>
      </c>
      <c r="S38">
        <v>2</v>
      </c>
      <c r="T38">
        <v>37</v>
      </c>
      <c r="U38">
        <v>33969.47</v>
      </c>
      <c r="V38" t="s">
        <v>11411</v>
      </c>
      <c r="W38">
        <v>1.8</v>
      </c>
      <c r="X38">
        <v>36</v>
      </c>
      <c r="Y38" t="s">
        <v>8746</v>
      </c>
      <c r="Z38" t="s">
        <v>12010</v>
      </c>
      <c r="AA38">
        <v>37</v>
      </c>
      <c r="AB38" t="s">
        <v>12016</v>
      </c>
      <c r="AC38">
        <v>3589.1</v>
      </c>
      <c r="AD38">
        <v>4775.8599999999997</v>
      </c>
      <c r="AE38">
        <v>238.79</v>
      </c>
      <c r="AF38" t="s">
        <v>11255</v>
      </c>
      <c r="AG38" t="s">
        <v>11222</v>
      </c>
      <c r="AH38">
        <v>443</v>
      </c>
      <c r="AI38">
        <v>37</v>
      </c>
      <c r="AJ38" t="s">
        <v>11368</v>
      </c>
      <c r="AK38" t="s">
        <v>12027</v>
      </c>
      <c r="AL38" t="s">
        <v>12031</v>
      </c>
      <c r="AM38" t="s">
        <v>11334</v>
      </c>
      <c r="AN38">
        <v>1</v>
      </c>
      <c r="AO38" s="10" t="s">
        <v>12046</v>
      </c>
      <c r="AP38" t="str" cm="1">
        <f t="array" ref="AP38">_xlfn.IFS(
  Table1[[#This Row],[Age]]&lt;=25, "18-25",
  Table1[[#This Row],[Age]]&lt;=35, "26-35",
  Table1[[#This Row],[Age]]&lt;=45, "36-45",
  Table1[[#This Row],[Age]]&lt;=60, "46-60",
  TRUE, "60+")</f>
        <v>26-35</v>
      </c>
    </row>
    <row r="39" spans="1:42" x14ac:dyDescent="0.3">
      <c r="A39">
        <v>38</v>
      </c>
      <c r="B39" t="s">
        <v>14</v>
      </c>
      <c r="C39" t="s">
        <v>64</v>
      </c>
      <c r="D39">
        <v>34</v>
      </c>
      <c r="E39" t="s">
        <v>106</v>
      </c>
      <c r="F39" t="s">
        <v>145</v>
      </c>
      <c r="G39" t="s">
        <v>5114</v>
      </c>
      <c r="H39">
        <v>19458794891</v>
      </c>
      <c r="I39" t="s">
        <v>5187</v>
      </c>
      <c r="J39" t="s">
        <v>7291</v>
      </c>
      <c r="K39">
        <v>1446.62</v>
      </c>
      <c r="L39" s="12" t="s">
        <v>7332</v>
      </c>
      <c r="M39" s="10" t="s">
        <v>11071</v>
      </c>
      <c r="N39">
        <v>38</v>
      </c>
      <c r="O39">
        <v>45149</v>
      </c>
      <c r="P39" t="s">
        <v>11402</v>
      </c>
      <c r="Q39" s="16">
        <v>1069.8699999999999</v>
      </c>
      <c r="R39">
        <v>2516.4899999999998</v>
      </c>
      <c r="S39">
        <v>6</v>
      </c>
      <c r="T39">
        <v>38</v>
      </c>
      <c r="U39">
        <v>11363.89</v>
      </c>
      <c r="V39" t="s">
        <v>11413</v>
      </c>
      <c r="W39">
        <v>1.06</v>
      </c>
      <c r="X39">
        <v>24</v>
      </c>
      <c r="Y39" t="s">
        <v>11436</v>
      </c>
      <c r="Z39" t="s">
        <v>12010</v>
      </c>
      <c r="AA39">
        <v>38</v>
      </c>
      <c r="AB39" t="s">
        <v>12015</v>
      </c>
      <c r="AC39">
        <v>9908.09</v>
      </c>
      <c r="AD39">
        <v>1725.59</v>
      </c>
      <c r="AE39">
        <v>86.28</v>
      </c>
      <c r="AF39" t="s">
        <v>11356</v>
      </c>
      <c r="AG39" t="s">
        <v>11164</v>
      </c>
      <c r="AH39">
        <v>440</v>
      </c>
      <c r="AI39">
        <v>38</v>
      </c>
      <c r="AJ39" t="s">
        <v>11338</v>
      </c>
      <c r="AK39" t="s">
        <v>12029</v>
      </c>
      <c r="AL39" t="s">
        <v>12031</v>
      </c>
      <c r="AM39" t="s">
        <v>11218</v>
      </c>
      <c r="AN39">
        <v>1</v>
      </c>
      <c r="AO39" s="10" t="s">
        <v>12041</v>
      </c>
      <c r="AP39" t="str" cm="1">
        <f t="array" ref="AP39">_xlfn.IFS(
  Table1[[#This Row],[Age]]&lt;=25, "18-25",
  Table1[[#This Row],[Age]]&lt;=35, "26-35",
  Table1[[#This Row],[Age]]&lt;=45, "36-45",
  Table1[[#This Row],[Age]]&lt;=60, "46-60",
  TRUE, "60+")</f>
        <v>26-35</v>
      </c>
    </row>
    <row r="40" spans="1:42" x14ac:dyDescent="0.3">
      <c r="A40">
        <v>39</v>
      </c>
      <c r="B40" t="s">
        <v>29</v>
      </c>
      <c r="C40" t="s">
        <v>64</v>
      </c>
      <c r="D40">
        <v>45</v>
      </c>
      <c r="E40" t="s">
        <v>106</v>
      </c>
      <c r="F40" t="s">
        <v>146</v>
      </c>
      <c r="G40" t="s">
        <v>5139</v>
      </c>
      <c r="H40">
        <v>19458794892</v>
      </c>
      <c r="I40" t="s">
        <v>5188</v>
      </c>
      <c r="J40" t="s">
        <v>7292</v>
      </c>
      <c r="K40">
        <v>5749.42</v>
      </c>
      <c r="L40" s="12" t="s">
        <v>7333</v>
      </c>
      <c r="M40" s="10" t="s">
        <v>11072</v>
      </c>
      <c r="N40">
        <v>39</v>
      </c>
      <c r="O40">
        <v>45156</v>
      </c>
      <c r="P40" t="s">
        <v>11404</v>
      </c>
      <c r="Q40" s="16">
        <v>1263.27</v>
      </c>
      <c r="R40">
        <v>4486.1499999999996</v>
      </c>
      <c r="S40">
        <v>59</v>
      </c>
      <c r="T40">
        <v>39</v>
      </c>
      <c r="U40">
        <v>30538.66</v>
      </c>
      <c r="V40" t="s">
        <v>11412</v>
      </c>
      <c r="W40">
        <v>5.96</v>
      </c>
      <c r="X40">
        <v>24</v>
      </c>
      <c r="Y40" t="s">
        <v>8278</v>
      </c>
      <c r="Z40" t="s">
        <v>12010</v>
      </c>
      <c r="AA40">
        <v>39</v>
      </c>
      <c r="AB40" t="s">
        <v>12015</v>
      </c>
      <c r="AC40">
        <v>3179.12</v>
      </c>
      <c r="AD40">
        <v>3347.7</v>
      </c>
      <c r="AE40">
        <v>167.38</v>
      </c>
      <c r="AF40" t="s">
        <v>11349</v>
      </c>
      <c r="AG40" t="s">
        <v>11157</v>
      </c>
      <c r="AH40">
        <v>9290</v>
      </c>
      <c r="AI40">
        <v>39</v>
      </c>
      <c r="AJ40" t="s">
        <v>11283</v>
      </c>
      <c r="AK40" t="s">
        <v>12029</v>
      </c>
      <c r="AL40" t="s">
        <v>12031</v>
      </c>
      <c r="AM40" t="s">
        <v>11169</v>
      </c>
      <c r="AN40">
        <v>1</v>
      </c>
      <c r="AO40" s="10" t="s">
        <v>12041</v>
      </c>
      <c r="AP40" t="str" cm="1">
        <f t="array" ref="AP40">_xlfn.IFS(
  Table1[[#This Row],[Age]]&lt;=25, "18-25",
  Table1[[#This Row],[Age]]&lt;=35, "26-35",
  Table1[[#This Row],[Age]]&lt;=45, "36-45",
  Table1[[#This Row],[Age]]&lt;=60, "46-60",
  TRUE, "60+")</f>
        <v>36-45</v>
      </c>
    </row>
    <row r="41" spans="1:42" x14ac:dyDescent="0.3">
      <c r="A41">
        <v>40</v>
      </c>
      <c r="B41" t="s">
        <v>30</v>
      </c>
      <c r="C41" t="s">
        <v>77</v>
      </c>
      <c r="D41">
        <v>56</v>
      </c>
      <c r="E41" t="s">
        <v>106</v>
      </c>
      <c r="F41" t="s">
        <v>147</v>
      </c>
      <c r="G41" t="s">
        <v>5134</v>
      </c>
      <c r="H41">
        <v>19458794893</v>
      </c>
      <c r="I41" t="s">
        <v>5189</v>
      </c>
      <c r="J41" t="s">
        <v>7292</v>
      </c>
      <c r="K41">
        <v>5152.67</v>
      </c>
      <c r="L41" s="12" t="s">
        <v>7334</v>
      </c>
      <c r="M41" s="10" t="s">
        <v>11073</v>
      </c>
      <c r="N41">
        <v>40</v>
      </c>
      <c r="O41">
        <v>44943</v>
      </c>
      <c r="P41" t="s">
        <v>11402</v>
      </c>
      <c r="Q41" s="16">
        <v>2346.81</v>
      </c>
      <c r="R41">
        <v>2805.86</v>
      </c>
      <c r="S41">
        <v>65</v>
      </c>
      <c r="T41">
        <v>40</v>
      </c>
      <c r="U41">
        <v>27925.279999999999</v>
      </c>
      <c r="V41" t="s">
        <v>11411</v>
      </c>
      <c r="W41">
        <v>8.26</v>
      </c>
      <c r="X41">
        <v>12</v>
      </c>
      <c r="Y41" t="s">
        <v>9756</v>
      </c>
      <c r="Z41" t="s">
        <v>12010</v>
      </c>
      <c r="AA41">
        <v>40</v>
      </c>
      <c r="AB41" t="s">
        <v>12016</v>
      </c>
      <c r="AC41">
        <v>4623.6000000000004</v>
      </c>
      <c r="AD41">
        <v>56.38</v>
      </c>
      <c r="AE41">
        <v>2.82</v>
      </c>
      <c r="AF41" t="s">
        <v>11193</v>
      </c>
      <c r="AG41" t="s">
        <v>11040</v>
      </c>
      <c r="AH41">
        <v>526</v>
      </c>
      <c r="AI41">
        <v>40</v>
      </c>
      <c r="AJ41" t="s">
        <v>11237</v>
      </c>
      <c r="AK41" t="s">
        <v>12029</v>
      </c>
      <c r="AL41" t="s">
        <v>12031</v>
      </c>
      <c r="AM41" t="s">
        <v>11342</v>
      </c>
      <c r="AN41">
        <v>1</v>
      </c>
      <c r="AO41" s="10" t="s">
        <v>12039</v>
      </c>
      <c r="AP41" t="str" cm="1">
        <f t="array" ref="AP41">_xlfn.IFS(
  Table1[[#This Row],[Age]]&lt;=25, "18-25",
  Table1[[#This Row],[Age]]&lt;=35, "26-35",
  Table1[[#This Row],[Age]]&lt;=45, "36-45",
  Table1[[#This Row],[Age]]&lt;=60, "46-60",
  TRUE, "60+")</f>
        <v>46-60</v>
      </c>
    </row>
    <row r="42" spans="1:42" x14ac:dyDescent="0.3">
      <c r="A42">
        <v>41</v>
      </c>
      <c r="B42" t="s">
        <v>7</v>
      </c>
      <c r="C42" t="s">
        <v>81</v>
      </c>
      <c r="D42">
        <v>60</v>
      </c>
      <c r="E42" t="s">
        <v>106</v>
      </c>
      <c r="F42" t="s">
        <v>148</v>
      </c>
      <c r="G42" t="s">
        <v>5124</v>
      </c>
      <c r="H42">
        <v>19458794894</v>
      </c>
      <c r="I42" t="s">
        <v>5190</v>
      </c>
      <c r="J42" t="s">
        <v>7291</v>
      </c>
      <c r="K42">
        <v>4767.41</v>
      </c>
      <c r="L42" s="12" t="s">
        <v>7335</v>
      </c>
      <c r="M42" s="10" t="s">
        <v>11074</v>
      </c>
      <c r="N42">
        <v>41</v>
      </c>
      <c r="O42">
        <v>45211</v>
      </c>
      <c r="P42" t="s">
        <v>11404</v>
      </c>
      <c r="Q42" s="16">
        <v>739.94</v>
      </c>
      <c r="R42">
        <v>4027.47</v>
      </c>
      <c r="S42">
        <v>31</v>
      </c>
      <c r="T42">
        <v>41</v>
      </c>
      <c r="U42">
        <v>17373.2</v>
      </c>
      <c r="V42" t="s">
        <v>11411</v>
      </c>
      <c r="W42">
        <v>8.7100000000000009</v>
      </c>
      <c r="X42">
        <v>48</v>
      </c>
      <c r="Y42" t="s">
        <v>11437</v>
      </c>
      <c r="Z42" t="s">
        <v>12010</v>
      </c>
      <c r="AA42">
        <v>41</v>
      </c>
      <c r="AB42" t="s">
        <v>12017</v>
      </c>
      <c r="AC42">
        <v>7976.79</v>
      </c>
      <c r="AD42">
        <v>2183.5</v>
      </c>
      <c r="AE42">
        <v>109.18</v>
      </c>
      <c r="AF42" t="s">
        <v>11358</v>
      </c>
      <c r="AG42" t="s">
        <v>11383</v>
      </c>
      <c r="AH42">
        <v>1841</v>
      </c>
      <c r="AI42">
        <v>41</v>
      </c>
      <c r="AJ42" t="s">
        <v>11094</v>
      </c>
      <c r="AK42" t="s">
        <v>12028</v>
      </c>
      <c r="AL42" t="s">
        <v>12032</v>
      </c>
      <c r="AM42" t="s">
        <v>11299</v>
      </c>
      <c r="AN42">
        <v>1</v>
      </c>
      <c r="AO42" s="10" t="s">
        <v>12044</v>
      </c>
      <c r="AP42" t="str" cm="1">
        <f t="array" ref="AP42">_xlfn.IFS(
  Table1[[#This Row],[Age]]&lt;=25, "18-25",
  Table1[[#This Row],[Age]]&lt;=35, "26-35",
  Table1[[#This Row],[Age]]&lt;=45, "36-45",
  Table1[[#This Row],[Age]]&lt;=60, "46-60",
  TRUE, "60+")</f>
        <v>46-60</v>
      </c>
    </row>
    <row r="43" spans="1:42" x14ac:dyDescent="0.3">
      <c r="A43">
        <v>42</v>
      </c>
      <c r="B43" t="s">
        <v>31</v>
      </c>
      <c r="C43" t="s">
        <v>69</v>
      </c>
      <c r="D43">
        <v>66</v>
      </c>
      <c r="E43" t="s">
        <v>106</v>
      </c>
      <c r="F43" t="s">
        <v>149</v>
      </c>
      <c r="G43" t="s">
        <v>5131</v>
      </c>
      <c r="H43">
        <v>19458794895</v>
      </c>
      <c r="I43" t="s">
        <v>5191</v>
      </c>
      <c r="J43" t="s">
        <v>7291</v>
      </c>
      <c r="K43">
        <v>3713.26</v>
      </c>
      <c r="L43" s="12" t="s">
        <v>7336</v>
      </c>
      <c r="M43" s="10" t="s">
        <v>11075</v>
      </c>
      <c r="N43">
        <v>42</v>
      </c>
      <c r="O43">
        <v>44928</v>
      </c>
      <c r="P43" t="s">
        <v>11404</v>
      </c>
      <c r="Q43" s="16">
        <v>542</v>
      </c>
      <c r="R43">
        <v>3171.26</v>
      </c>
      <c r="S43">
        <v>91</v>
      </c>
      <c r="T43">
        <v>42</v>
      </c>
      <c r="U43">
        <v>25775.45</v>
      </c>
      <c r="V43" t="s">
        <v>11413</v>
      </c>
      <c r="W43">
        <v>6.12</v>
      </c>
      <c r="X43">
        <v>36</v>
      </c>
      <c r="Y43" t="s">
        <v>11438</v>
      </c>
      <c r="Z43" t="s">
        <v>12012</v>
      </c>
      <c r="AA43">
        <v>42</v>
      </c>
      <c r="AB43" t="s">
        <v>12016</v>
      </c>
      <c r="AC43">
        <v>5660.53</v>
      </c>
      <c r="AD43">
        <v>202.41</v>
      </c>
      <c r="AE43">
        <v>10.119999999999999</v>
      </c>
      <c r="AF43" t="s">
        <v>11320</v>
      </c>
      <c r="AG43" t="s">
        <v>11276</v>
      </c>
      <c r="AH43">
        <v>6292</v>
      </c>
      <c r="AI43">
        <v>42</v>
      </c>
      <c r="AJ43" t="s">
        <v>11231</v>
      </c>
      <c r="AK43" t="s">
        <v>12028</v>
      </c>
      <c r="AL43" t="s">
        <v>12032</v>
      </c>
      <c r="AM43" t="s">
        <v>11255</v>
      </c>
      <c r="AN43">
        <v>1</v>
      </c>
      <c r="AO43" s="10" t="s">
        <v>12039</v>
      </c>
      <c r="AP43" t="str" cm="1">
        <f t="array" ref="AP43">_xlfn.IFS(
  Table1[[#This Row],[Age]]&lt;=25, "18-25",
  Table1[[#This Row],[Age]]&lt;=35, "26-35",
  Table1[[#This Row],[Age]]&lt;=45, "36-45",
  Table1[[#This Row],[Age]]&lt;=60, "46-60",
  TRUE, "60+")</f>
        <v>60+</v>
      </c>
    </row>
    <row r="44" spans="1:42" x14ac:dyDescent="0.3">
      <c r="A44">
        <v>43</v>
      </c>
      <c r="B44" t="s">
        <v>2</v>
      </c>
      <c r="C44" t="s">
        <v>55</v>
      </c>
      <c r="D44">
        <v>22</v>
      </c>
      <c r="E44" t="s">
        <v>106</v>
      </c>
      <c r="F44" t="s">
        <v>150</v>
      </c>
      <c r="G44" t="s">
        <v>5111</v>
      </c>
      <c r="H44">
        <v>19458794896</v>
      </c>
      <c r="I44" t="s">
        <v>5192</v>
      </c>
      <c r="J44" t="s">
        <v>7291</v>
      </c>
      <c r="K44">
        <v>4794.63</v>
      </c>
      <c r="L44" s="12" t="s">
        <v>7337</v>
      </c>
      <c r="M44" s="10" t="s">
        <v>11076</v>
      </c>
      <c r="N44">
        <v>43</v>
      </c>
      <c r="O44">
        <v>45193</v>
      </c>
      <c r="P44" t="s">
        <v>11402</v>
      </c>
      <c r="Q44" s="16">
        <v>3786.14</v>
      </c>
      <c r="R44">
        <v>1008.49</v>
      </c>
      <c r="S44">
        <v>46</v>
      </c>
      <c r="T44">
        <v>43</v>
      </c>
      <c r="U44">
        <v>46528.03</v>
      </c>
      <c r="V44" t="s">
        <v>11413</v>
      </c>
      <c r="W44">
        <v>8.98</v>
      </c>
      <c r="X44">
        <v>36</v>
      </c>
      <c r="Y44" t="s">
        <v>11439</v>
      </c>
      <c r="Z44" t="s">
        <v>12011</v>
      </c>
      <c r="AA44">
        <v>43</v>
      </c>
      <c r="AB44" t="s">
        <v>12015</v>
      </c>
      <c r="AC44">
        <v>7147.73</v>
      </c>
      <c r="AD44">
        <v>1185.1099999999999</v>
      </c>
      <c r="AE44">
        <v>59.26</v>
      </c>
      <c r="AF44" t="s">
        <v>11168</v>
      </c>
      <c r="AG44" t="s">
        <v>11327</v>
      </c>
      <c r="AH44">
        <v>2095</v>
      </c>
      <c r="AI44">
        <v>43</v>
      </c>
      <c r="AJ44" t="s">
        <v>11148</v>
      </c>
      <c r="AK44" t="s">
        <v>12029</v>
      </c>
      <c r="AL44" t="s">
        <v>12031</v>
      </c>
      <c r="AM44" t="s">
        <v>11267</v>
      </c>
      <c r="AN44">
        <v>1</v>
      </c>
      <c r="AO44" s="10" t="s">
        <v>12042</v>
      </c>
      <c r="AP44" t="str" cm="1">
        <f t="array" ref="AP44">_xlfn.IFS(
  Table1[[#This Row],[Age]]&lt;=25, "18-25",
  Table1[[#This Row],[Age]]&lt;=35, "26-35",
  Table1[[#This Row],[Age]]&lt;=45, "36-45",
  Table1[[#This Row],[Age]]&lt;=60, "46-60",
  TRUE, "60+")</f>
        <v>18-25</v>
      </c>
    </row>
    <row r="45" spans="1:42" x14ac:dyDescent="0.3">
      <c r="A45">
        <v>44</v>
      </c>
      <c r="B45" t="s">
        <v>32</v>
      </c>
      <c r="C45" t="s">
        <v>70</v>
      </c>
      <c r="D45">
        <v>18</v>
      </c>
      <c r="E45" t="s">
        <v>106</v>
      </c>
      <c r="F45" t="s">
        <v>151</v>
      </c>
      <c r="G45" t="s">
        <v>5123</v>
      </c>
      <c r="H45">
        <v>19458794897</v>
      </c>
      <c r="I45" t="s">
        <v>5193</v>
      </c>
      <c r="J45" t="s">
        <v>7291</v>
      </c>
      <c r="K45">
        <v>5901.51</v>
      </c>
      <c r="L45" s="12" t="s">
        <v>7338</v>
      </c>
      <c r="M45" s="10" t="s">
        <v>11077</v>
      </c>
      <c r="N45">
        <v>44</v>
      </c>
      <c r="O45">
        <v>44942</v>
      </c>
      <c r="P45" t="s">
        <v>11404</v>
      </c>
      <c r="Q45" s="16">
        <v>126.28</v>
      </c>
      <c r="R45">
        <v>5775.23</v>
      </c>
      <c r="S45">
        <v>60</v>
      </c>
      <c r="T45">
        <v>44</v>
      </c>
      <c r="U45">
        <v>1259.98</v>
      </c>
      <c r="V45" t="s">
        <v>11411</v>
      </c>
      <c r="W45">
        <v>8.76</v>
      </c>
      <c r="X45">
        <v>36</v>
      </c>
      <c r="Y45" t="s">
        <v>10290</v>
      </c>
      <c r="Z45" t="s">
        <v>12011</v>
      </c>
      <c r="AA45">
        <v>44</v>
      </c>
      <c r="AB45" t="s">
        <v>12016</v>
      </c>
      <c r="AC45">
        <v>5391.71</v>
      </c>
      <c r="AD45">
        <v>2346.46</v>
      </c>
      <c r="AE45">
        <v>117.32</v>
      </c>
      <c r="AF45" t="s">
        <v>11279</v>
      </c>
      <c r="AG45" t="s">
        <v>11261</v>
      </c>
      <c r="AH45">
        <v>2285</v>
      </c>
      <c r="AI45">
        <v>44</v>
      </c>
      <c r="AJ45" t="s">
        <v>11310</v>
      </c>
      <c r="AK45" t="s">
        <v>12028</v>
      </c>
      <c r="AL45" t="s">
        <v>12031</v>
      </c>
      <c r="AM45" t="s">
        <v>11069</v>
      </c>
      <c r="AN45">
        <v>1</v>
      </c>
      <c r="AO45" s="10" t="s">
        <v>12039</v>
      </c>
      <c r="AP45" t="str" cm="1">
        <f t="array" ref="AP45">_xlfn.IFS(
  Table1[[#This Row],[Age]]&lt;=25, "18-25",
  Table1[[#This Row],[Age]]&lt;=35, "26-35",
  Table1[[#This Row],[Age]]&lt;=45, "36-45",
  Table1[[#This Row],[Age]]&lt;=60, "46-60",
  TRUE, "60+")</f>
        <v>18-25</v>
      </c>
    </row>
    <row r="46" spans="1:42" x14ac:dyDescent="0.3">
      <c r="A46">
        <v>45</v>
      </c>
      <c r="B46" t="s">
        <v>33</v>
      </c>
      <c r="C46" t="s">
        <v>67</v>
      </c>
      <c r="D46">
        <v>20</v>
      </c>
      <c r="E46" t="s">
        <v>106</v>
      </c>
      <c r="F46" t="s">
        <v>152</v>
      </c>
      <c r="G46" t="s">
        <v>5138</v>
      </c>
      <c r="H46">
        <v>19458794898</v>
      </c>
      <c r="I46" t="s">
        <v>5194</v>
      </c>
      <c r="J46" t="s">
        <v>7292</v>
      </c>
      <c r="K46">
        <v>7362.34</v>
      </c>
      <c r="L46" s="12" t="s">
        <v>7339</v>
      </c>
      <c r="M46" s="10" t="s">
        <v>11078</v>
      </c>
      <c r="N46">
        <v>45</v>
      </c>
      <c r="O46">
        <v>45263</v>
      </c>
      <c r="P46" t="s">
        <v>11402</v>
      </c>
      <c r="Q46" s="16">
        <v>1933.57</v>
      </c>
      <c r="R46">
        <v>5428.77</v>
      </c>
      <c r="S46">
        <v>46</v>
      </c>
      <c r="T46">
        <v>45</v>
      </c>
      <c r="U46">
        <v>21439.08</v>
      </c>
      <c r="V46" t="s">
        <v>11413</v>
      </c>
      <c r="W46">
        <v>7.28</v>
      </c>
      <c r="X46">
        <v>48</v>
      </c>
      <c r="Y46" t="s">
        <v>11440</v>
      </c>
      <c r="Z46" t="s">
        <v>12011</v>
      </c>
      <c r="AA46">
        <v>45</v>
      </c>
      <c r="AB46" t="s">
        <v>12015</v>
      </c>
      <c r="AC46">
        <v>6494.58</v>
      </c>
      <c r="AD46">
        <v>2906.73</v>
      </c>
      <c r="AE46">
        <v>145.34</v>
      </c>
      <c r="AF46" t="s">
        <v>11262</v>
      </c>
      <c r="AG46" t="s">
        <v>11307</v>
      </c>
      <c r="AH46">
        <v>7103</v>
      </c>
      <c r="AI46">
        <v>45</v>
      </c>
      <c r="AJ46" t="s">
        <v>11269</v>
      </c>
      <c r="AK46" t="s">
        <v>12029</v>
      </c>
      <c r="AL46" t="s">
        <v>12031</v>
      </c>
      <c r="AM46" t="s">
        <v>11130</v>
      </c>
      <c r="AN46">
        <v>1</v>
      </c>
      <c r="AO46" s="10" t="s">
        <v>12036</v>
      </c>
      <c r="AP46" t="str" cm="1">
        <f t="array" ref="AP46">_xlfn.IFS(
  Table1[[#This Row],[Age]]&lt;=25, "18-25",
  Table1[[#This Row],[Age]]&lt;=35, "26-35",
  Table1[[#This Row],[Age]]&lt;=45, "36-45",
  Table1[[#This Row],[Age]]&lt;=60, "46-60",
  TRUE, "60+")</f>
        <v>18-25</v>
      </c>
    </row>
    <row r="47" spans="1:42" x14ac:dyDescent="0.3">
      <c r="A47">
        <v>46</v>
      </c>
      <c r="B47" t="s">
        <v>22</v>
      </c>
      <c r="C47" t="s">
        <v>82</v>
      </c>
      <c r="D47">
        <v>65</v>
      </c>
      <c r="E47" t="s">
        <v>106</v>
      </c>
      <c r="F47" t="s">
        <v>153</v>
      </c>
      <c r="G47" t="s">
        <v>5122</v>
      </c>
      <c r="H47">
        <v>19458794899</v>
      </c>
      <c r="I47" t="s">
        <v>5195</v>
      </c>
      <c r="J47" t="s">
        <v>7292</v>
      </c>
      <c r="K47">
        <v>9186.9699999999993</v>
      </c>
      <c r="L47" s="12" t="s">
        <v>7340</v>
      </c>
      <c r="M47" s="10" t="s">
        <v>11079</v>
      </c>
      <c r="N47">
        <v>46</v>
      </c>
      <c r="O47">
        <v>44947</v>
      </c>
      <c r="P47" t="s">
        <v>11404</v>
      </c>
      <c r="Q47" s="16">
        <v>1986.21</v>
      </c>
      <c r="R47">
        <v>7200.76</v>
      </c>
      <c r="S47">
        <v>19</v>
      </c>
      <c r="T47">
        <v>46</v>
      </c>
      <c r="U47">
        <v>17348.3</v>
      </c>
      <c r="V47" t="s">
        <v>11411</v>
      </c>
      <c r="W47">
        <v>4.2699999999999996</v>
      </c>
      <c r="X47">
        <v>24</v>
      </c>
      <c r="Y47" t="s">
        <v>11441</v>
      </c>
      <c r="Z47" t="s">
        <v>12012</v>
      </c>
      <c r="AA47">
        <v>46</v>
      </c>
      <c r="AB47" t="s">
        <v>12015</v>
      </c>
      <c r="AC47">
        <v>5610.23</v>
      </c>
      <c r="AD47">
        <v>4383.34</v>
      </c>
      <c r="AE47">
        <v>219.17</v>
      </c>
      <c r="AF47" t="s">
        <v>11264</v>
      </c>
      <c r="AG47" t="s">
        <v>11125</v>
      </c>
      <c r="AH47">
        <v>4173</v>
      </c>
      <c r="AI47">
        <v>46</v>
      </c>
      <c r="AJ47" t="s">
        <v>11248</v>
      </c>
      <c r="AK47" t="s">
        <v>12029</v>
      </c>
      <c r="AL47" t="s">
        <v>12032</v>
      </c>
      <c r="AM47" t="s">
        <v>11192</v>
      </c>
      <c r="AN47">
        <v>1</v>
      </c>
      <c r="AO47" s="10" t="s">
        <v>12039</v>
      </c>
      <c r="AP47" t="str" cm="1">
        <f t="array" ref="AP47">_xlfn.IFS(
  Table1[[#This Row],[Age]]&lt;=25, "18-25",
  Table1[[#This Row],[Age]]&lt;=35, "26-35",
  Table1[[#This Row],[Age]]&lt;=45, "36-45",
  Table1[[#This Row],[Age]]&lt;=60, "46-60",
  TRUE, "60+")</f>
        <v>60+</v>
      </c>
    </row>
    <row r="48" spans="1:42" x14ac:dyDescent="0.3">
      <c r="A48">
        <v>47</v>
      </c>
      <c r="B48" t="s">
        <v>34</v>
      </c>
      <c r="C48" t="s">
        <v>83</v>
      </c>
      <c r="D48">
        <v>41</v>
      </c>
      <c r="E48" t="s">
        <v>106</v>
      </c>
      <c r="F48" t="s">
        <v>154</v>
      </c>
      <c r="G48" t="s">
        <v>5133</v>
      </c>
      <c r="H48">
        <v>19458794900</v>
      </c>
      <c r="I48" t="s">
        <v>5196</v>
      </c>
      <c r="J48" t="s">
        <v>7291</v>
      </c>
      <c r="K48">
        <v>539.4</v>
      </c>
      <c r="L48" s="12" t="s">
        <v>7341</v>
      </c>
      <c r="M48" s="10" t="s">
        <v>11080</v>
      </c>
      <c r="N48">
        <v>47</v>
      </c>
      <c r="O48">
        <v>45177</v>
      </c>
      <c r="P48" t="s">
        <v>11404</v>
      </c>
      <c r="Q48" s="16">
        <v>4466.28</v>
      </c>
      <c r="R48">
        <v>-3926.88</v>
      </c>
      <c r="S48">
        <v>1</v>
      </c>
      <c r="T48">
        <v>47</v>
      </c>
      <c r="U48">
        <v>48100.32</v>
      </c>
      <c r="V48" t="s">
        <v>11411</v>
      </c>
      <c r="W48">
        <v>8.44</v>
      </c>
      <c r="X48">
        <v>36</v>
      </c>
      <c r="Y48" t="s">
        <v>9433</v>
      </c>
      <c r="Z48" t="s">
        <v>12012</v>
      </c>
      <c r="AA48">
        <v>47</v>
      </c>
      <c r="AB48" t="s">
        <v>12016</v>
      </c>
      <c r="AC48">
        <v>9925.2099999999991</v>
      </c>
      <c r="AD48">
        <v>924.02</v>
      </c>
      <c r="AE48">
        <v>46.2</v>
      </c>
      <c r="AF48" t="s">
        <v>11188</v>
      </c>
      <c r="AG48" t="s">
        <v>11374</v>
      </c>
      <c r="AH48">
        <v>722</v>
      </c>
      <c r="AI48">
        <v>47</v>
      </c>
      <c r="AJ48" t="s">
        <v>11373</v>
      </c>
      <c r="AK48" t="s">
        <v>12027</v>
      </c>
      <c r="AL48" t="s">
        <v>12031</v>
      </c>
      <c r="AM48" t="s">
        <v>11036</v>
      </c>
      <c r="AN48">
        <v>1</v>
      </c>
      <c r="AO48" s="10" t="s">
        <v>12042</v>
      </c>
      <c r="AP48" t="str" cm="1">
        <f t="array" ref="AP48">_xlfn.IFS(
  Table1[[#This Row],[Age]]&lt;=25, "18-25",
  Table1[[#This Row],[Age]]&lt;=35, "26-35",
  Table1[[#This Row],[Age]]&lt;=45, "36-45",
  Table1[[#This Row],[Age]]&lt;=60, "46-60",
  TRUE, "60+")</f>
        <v>36-45</v>
      </c>
    </row>
    <row r="49" spans="1:42" x14ac:dyDescent="0.3">
      <c r="A49">
        <v>48</v>
      </c>
      <c r="B49" t="s">
        <v>35</v>
      </c>
      <c r="C49" t="s">
        <v>84</v>
      </c>
      <c r="D49">
        <v>46</v>
      </c>
      <c r="E49" t="s">
        <v>104</v>
      </c>
      <c r="F49" t="s">
        <v>155</v>
      </c>
      <c r="G49" t="s">
        <v>5125</v>
      </c>
      <c r="H49">
        <v>19458794901</v>
      </c>
      <c r="I49" t="s">
        <v>5197</v>
      </c>
      <c r="J49" t="s">
        <v>7291</v>
      </c>
      <c r="K49">
        <v>5736.51</v>
      </c>
      <c r="L49" s="12" t="s">
        <v>7342</v>
      </c>
      <c r="M49" s="10" t="s">
        <v>11081</v>
      </c>
      <c r="N49">
        <v>48</v>
      </c>
      <c r="O49">
        <v>45203</v>
      </c>
      <c r="P49" t="s">
        <v>11402</v>
      </c>
      <c r="Q49" s="16">
        <v>3874.71</v>
      </c>
      <c r="R49">
        <v>9611.2199999999993</v>
      </c>
      <c r="S49">
        <v>95</v>
      </c>
      <c r="T49">
        <v>48</v>
      </c>
      <c r="U49">
        <v>48720.82</v>
      </c>
      <c r="V49" t="s">
        <v>11411</v>
      </c>
      <c r="W49">
        <v>4.53</v>
      </c>
      <c r="X49">
        <v>36</v>
      </c>
      <c r="Y49" t="s">
        <v>8061</v>
      </c>
      <c r="Z49" t="s">
        <v>12010</v>
      </c>
      <c r="AA49">
        <v>48</v>
      </c>
      <c r="AB49" t="s">
        <v>12016</v>
      </c>
      <c r="AC49">
        <v>2867.41</v>
      </c>
      <c r="AD49">
        <v>1543.14</v>
      </c>
      <c r="AE49">
        <v>77.16</v>
      </c>
      <c r="AF49" t="s">
        <v>11035</v>
      </c>
      <c r="AG49" t="s">
        <v>11159</v>
      </c>
      <c r="AH49">
        <v>5615</v>
      </c>
      <c r="AI49">
        <v>48</v>
      </c>
      <c r="AJ49" t="s">
        <v>11047</v>
      </c>
      <c r="AK49" t="s">
        <v>12027</v>
      </c>
      <c r="AL49" t="s">
        <v>12031</v>
      </c>
      <c r="AM49" t="s">
        <v>11134</v>
      </c>
      <c r="AN49">
        <v>1</v>
      </c>
      <c r="AO49" s="10" t="s">
        <v>12044</v>
      </c>
      <c r="AP49" t="str" cm="1">
        <f t="array" ref="AP49">_xlfn.IFS(
  Table1[[#This Row],[Age]]&lt;=25, "18-25",
  Table1[[#This Row],[Age]]&lt;=35, "26-35",
  Table1[[#This Row],[Age]]&lt;=45, "36-45",
  Table1[[#This Row],[Age]]&lt;=60, "46-60",
  TRUE, "60+")</f>
        <v>46-60</v>
      </c>
    </row>
    <row r="50" spans="1:42" x14ac:dyDescent="0.3">
      <c r="A50">
        <v>49</v>
      </c>
      <c r="B50" t="s">
        <v>31</v>
      </c>
      <c r="C50" t="s">
        <v>72</v>
      </c>
      <c r="D50">
        <v>32</v>
      </c>
      <c r="E50" t="s">
        <v>105</v>
      </c>
      <c r="F50" t="s">
        <v>156</v>
      </c>
      <c r="G50" t="s">
        <v>5125</v>
      </c>
      <c r="H50">
        <v>19458794902</v>
      </c>
      <c r="I50" t="s">
        <v>5198</v>
      </c>
      <c r="J50" t="s">
        <v>7291</v>
      </c>
      <c r="K50">
        <v>7544.54</v>
      </c>
      <c r="L50" s="12" t="s">
        <v>7343</v>
      </c>
      <c r="M50" s="10" t="s">
        <v>11082</v>
      </c>
      <c r="N50">
        <v>49</v>
      </c>
      <c r="O50">
        <v>44932</v>
      </c>
      <c r="P50" t="s">
        <v>11404</v>
      </c>
      <c r="Q50" s="16">
        <v>2558.2800000000002</v>
      </c>
      <c r="R50">
        <v>10102.82</v>
      </c>
      <c r="S50">
        <v>18</v>
      </c>
      <c r="T50">
        <v>49</v>
      </c>
      <c r="U50">
        <v>29697.37</v>
      </c>
      <c r="V50" t="s">
        <v>11413</v>
      </c>
      <c r="W50">
        <v>4.63</v>
      </c>
      <c r="X50">
        <v>48</v>
      </c>
      <c r="Y50" t="s">
        <v>9458</v>
      </c>
      <c r="Z50" t="s">
        <v>12011</v>
      </c>
      <c r="AA50">
        <v>49</v>
      </c>
      <c r="AB50" t="s">
        <v>12016</v>
      </c>
      <c r="AC50">
        <v>9023.8799999999992</v>
      </c>
      <c r="AD50">
        <v>2786.09</v>
      </c>
      <c r="AE50">
        <v>139.30000000000001</v>
      </c>
      <c r="AF50" t="s">
        <v>11039</v>
      </c>
      <c r="AG50" t="s">
        <v>11140</v>
      </c>
      <c r="AH50">
        <v>2212</v>
      </c>
      <c r="AI50">
        <v>49</v>
      </c>
      <c r="AJ50" t="s">
        <v>11366</v>
      </c>
      <c r="AK50" t="s">
        <v>12027</v>
      </c>
      <c r="AL50" t="s">
        <v>12031</v>
      </c>
      <c r="AM50" t="s">
        <v>11232</v>
      </c>
      <c r="AN50">
        <v>1</v>
      </c>
      <c r="AO50" s="10" t="s">
        <v>12039</v>
      </c>
      <c r="AP50" t="str" cm="1">
        <f t="array" ref="AP50">_xlfn.IFS(
  Table1[[#This Row],[Age]]&lt;=25, "18-25",
  Table1[[#This Row],[Age]]&lt;=35, "26-35",
  Table1[[#This Row],[Age]]&lt;=45, "36-45",
  Table1[[#This Row],[Age]]&lt;=60, "46-60",
  TRUE, "60+")</f>
        <v>26-35</v>
      </c>
    </row>
    <row r="51" spans="1:42" x14ac:dyDescent="0.3">
      <c r="A51">
        <v>50</v>
      </c>
      <c r="B51" t="s">
        <v>36</v>
      </c>
      <c r="C51" t="s">
        <v>85</v>
      </c>
      <c r="D51">
        <v>21</v>
      </c>
      <c r="E51" t="s">
        <v>105</v>
      </c>
      <c r="F51" t="s">
        <v>157</v>
      </c>
      <c r="G51" t="s">
        <v>5109</v>
      </c>
      <c r="H51">
        <v>19458794903</v>
      </c>
      <c r="I51" t="s">
        <v>5199</v>
      </c>
      <c r="J51" t="s">
        <v>7291</v>
      </c>
      <c r="K51">
        <v>1243.99</v>
      </c>
      <c r="L51" s="12" t="s">
        <v>7344</v>
      </c>
      <c r="M51" s="10" t="s">
        <v>11083</v>
      </c>
      <c r="N51">
        <v>50</v>
      </c>
      <c r="O51">
        <v>45228</v>
      </c>
      <c r="P51" t="s">
        <v>11404</v>
      </c>
      <c r="Q51" s="16">
        <v>2404.27</v>
      </c>
      <c r="R51">
        <v>3648.26</v>
      </c>
      <c r="S51">
        <v>7</v>
      </c>
      <c r="T51">
        <v>50</v>
      </c>
      <c r="U51">
        <v>27950.34</v>
      </c>
      <c r="V51" t="s">
        <v>11412</v>
      </c>
      <c r="W51">
        <v>7.1</v>
      </c>
      <c r="X51">
        <v>60</v>
      </c>
      <c r="Y51" t="s">
        <v>10676</v>
      </c>
      <c r="Z51" t="s">
        <v>12012</v>
      </c>
      <c r="AA51">
        <v>50</v>
      </c>
      <c r="AB51" t="s">
        <v>12017</v>
      </c>
      <c r="AC51">
        <v>5180.67</v>
      </c>
      <c r="AD51">
        <v>1063.32</v>
      </c>
      <c r="AE51">
        <v>53.17</v>
      </c>
      <c r="AF51" t="s">
        <v>11224</v>
      </c>
      <c r="AG51" t="s">
        <v>11159</v>
      </c>
      <c r="AH51">
        <v>2445</v>
      </c>
      <c r="AI51">
        <v>50</v>
      </c>
      <c r="AJ51" t="s">
        <v>11100</v>
      </c>
      <c r="AK51" t="s">
        <v>12029</v>
      </c>
      <c r="AL51" t="s">
        <v>12031</v>
      </c>
      <c r="AM51" t="s">
        <v>11274</v>
      </c>
      <c r="AN51">
        <v>1</v>
      </c>
      <c r="AO51" s="10" t="s">
        <v>12044</v>
      </c>
      <c r="AP51" t="str" cm="1">
        <f t="array" ref="AP51">_xlfn.IFS(
  Table1[[#This Row],[Age]]&lt;=25, "18-25",
  Table1[[#This Row],[Age]]&lt;=35, "26-35",
  Table1[[#This Row],[Age]]&lt;=45, "36-45",
  Table1[[#This Row],[Age]]&lt;=60, "46-60",
  TRUE, "60+")</f>
        <v>18-25</v>
      </c>
    </row>
    <row r="52" spans="1:42" x14ac:dyDescent="0.3">
      <c r="A52">
        <v>51</v>
      </c>
      <c r="B52" t="s">
        <v>16</v>
      </c>
      <c r="C52" t="s">
        <v>82</v>
      </c>
      <c r="D52">
        <v>61</v>
      </c>
      <c r="E52" t="s">
        <v>106</v>
      </c>
      <c r="F52" t="s">
        <v>158</v>
      </c>
      <c r="G52" t="s">
        <v>5140</v>
      </c>
      <c r="H52">
        <v>19458794904</v>
      </c>
      <c r="I52" t="s">
        <v>5200</v>
      </c>
      <c r="J52" t="s">
        <v>7291</v>
      </c>
      <c r="K52">
        <v>9123.83</v>
      </c>
      <c r="L52" s="12" t="s">
        <v>7345</v>
      </c>
      <c r="M52" s="10" t="s">
        <v>11084</v>
      </c>
      <c r="N52">
        <v>51</v>
      </c>
      <c r="O52">
        <v>45163</v>
      </c>
      <c r="P52" t="s">
        <v>11402</v>
      </c>
      <c r="Q52" s="16">
        <v>2832.35</v>
      </c>
      <c r="R52">
        <v>6291.48</v>
      </c>
      <c r="S52">
        <v>32</v>
      </c>
      <c r="T52">
        <v>51</v>
      </c>
      <c r="U52">
        <v>45257.41</v>
      </c>
      <c r="V52" t="s">
        <v>11411</v>
      </c>
      <c r="W52">
        <v>9.35</v>
      </c>
      <c r="X52">
        <v>48</v>
      </c>
      <c r="Y52" t="s">
        <v>11442</v>
      </c>
      <c r="Z52" t="s">
        <v>12010</v>
      </c>
      <c r="AA52">
        <v>51</v>
      </c>
      <c r="AB52" t="s">
        <v>12015</v>
      </c>
      <c r="AC52">
        <v>1226.6300000000001</v>
      </c>
      <c r="AD52">
        <v>4537.6000000000004</v>
      </c>
      <c r="AE52">
        <v>226.88</v>
      </c>
      <c r="AF52" t="s">
        <v>11191</v>
      </c>
      <c r="AG52" t="s">
        <v>11253</v>
      </c>
      <c r="AH52">
        <v>61</v>
      </c>
      <c r="AI52">
        <v>51</v>
      </c>
      <c r="AJ52" t="s">
        <v>11357</v>
      </c>
      <c r="AK52" t="s">
        <v>12027</v>
      </c>
      <c r="AL52" t="s">
        <v>12031</v>
      </c>
      <c r="AM52" t="s">
        <v>11290</v>
      </c>
      <c r="AN52">
        <v>-1</v>
      </c>
      <c r="AO52" s="10" t="s">
        <v>12041</v>
      </c>
      <c r="AP52" t="str" cm="1">
        <f t="array" ref="AP52">_xlfn.IFS(
  Table1[[#This Row],[Age]]&lt;=25, "18-25",
  Table1[[#This Row],[Age]]&lt;=35, "26-35",
  Table1[[#This Row],[Age]]&lt;=45, "36-45",
  Table1[[#This Row],[Age]]&lt;=60, "46-60",
  TRUE, "60+")</f>
        <v>60+</v>
      </c>
    </row>
    <row r="53" spans="1:42" x14ac:dyDescent="0.3">
      <c r="A53">
        <v>52</v>
      </c>
      <c r="B53" t="s">
        <v>37</v>
      </c>
      <c r="C53" t="s">
        <v>72</v>
      </c>
      <c r="D53">
        <v>18</v>
      </c>
      <c r="E53" t="s">
        <v>106</v>
      </c>
      <c r="F53" t="s">
        <v>159</v>
      </c>
      <c r="G53" t="s">
        <v>5125</v>
      </c>
      <c r="H53">
        <v>19458794905</v>
      </c>
      <c r="I53" t="s">
        <v>5201</v>
      </c>
      <c r="J53" t="s">
        <v>7291</v>
      </c>
      <c r="K53">
        <v>2525.4</v>
      </c>
      <c r="L53" s="12" t="s">
        <v>7346</v>
      </c>
      <c r="M53" s="10" t="s">
        <v>11085</v>
      </c>
      <c r="N53">
        <v>52</v>
      </c>
      <c r="O53">
        <v>44949</v>
      </c>
      <c r="P53" t="s">
        <v>11403</v>
      </c>
      <c r="Q53" s="16">
        <v>1795.56</v>
      </c>
      <c r="R53">
        <v>4320.96</v>
      </c>
      <c r="S53">
        <v>99</v>
      </c>
      <c r="T53">
        <v>52</v>
      </c>
      <c r="U53">
        <v>1320.58</v>
      </c>
      <c r="V53" t="s">
        <v>11411</v>
      </c>
      <c r="W53">
        <v>5.5</v>
      </c>
      <c r="X53">
        <v>48</v>
      </c>
      <c r="Y53" t="s">
        <v>8708</v>
      </c>
      <c r="Z53" t="s">
        <v>12011</v>
      </c>
      <c r="AA53">
        <v>52</v>
      </c>
      <c r="AB53" t="s">
        <v>12015</v>
      </c>
      <c r="AC53">
        <v>9801.7900000000009</v>
      </c>
      <c r="AD53">
        <v>4369.68</v>
      </c>
      <c r="AE53">
        <v>218.48</v>
      </c>
      <c r="AF53" t="s">
        <v>11306</v>
      </c>
      <c r="AG53" t="s">
        <v>11214</v>
      </c>
      <c r="AH53">
        <v>2757</v>
      </c>
      <c r="AI53">
        <v>52</v>
      </c>
      <c r="AJ53" t="s">
        <v>11307</v>
      </c>
      <c r="AK53" t="s">
        <v>12028</v>
      </c>
      <c r="AL53" t="s">
        <v>12032</v>
      </c>
      <c r="AM53" t="s">
        <v>11309</v>
      </c>
      <c r="AN53">
        <v>1</v>
      </c>
      <c r="AO53" s="10" t="s">
        <v>12039</v>
      </c>
      <c r="AP53" t="str" cm="1">
        <f t="array" ref="AP53">_xlfn.IFS(
  Table1[[#This Row],[Age]]&lt;=25, "18-25",
  Table1[[#This Row],[Age]]&lt;=35, "26-35",
  Table1[[#This Row],[Age]]&lt;=45, "36-45",
  Table1[[#This Row],[Age]]&lt;=60, "46-60",
  TRUE, "60+")</f>
        <v>18-25</v>
      </c>
    </row>
    <row r="54" spans="1:42" x14ac:dyDescent="0.3">
      <c r="A54">
        <v>53</v>
      </c>
      <c r="B54" t="s">
        <v>26</v>
      </c>
      <c r="C54" t="s">
        <v>83</v>
      </c>
      <c r="D54">
        <v>66</v>
      </c>
      <c r="E54" t="s">
        <v>104</v>
      </c>
      <c r="F54" t="s">
        <v>160</v>
      </c>
      <c r="G54" t="s">
        <v>5141</v>
      </c>
      <c r="H54">
        <v>19458794906</v>
      </c>
      <c r="I54" t="s">
        <v>5202</v>
      </c>
      <c r="J54" t="s">
        <v>7291</v>
      </c>
      <c r="K54">
        <v>8349.99</v>
      </c>
      <c r="L54" s="12" t="s">
        <v>7347</v>
      </c>
      <c r="M54" s="10" t="s">
        <v>11086</v>
      </c>
      <c r="N54">
        <v>53</v>
      </c>
      <c r="O54">
        <v>45240</v>
      </c>
      <c r="P54" t="s">
        <v>11402</v>
      </c>
      <c r="Q54" s="16">
        <v>3506.88</v>
      </c>
      <c r="R54">
        <v>4843.1099999999997</v>
      </c>
      <c r="S54">
        <v>96</v>
      </c>
      <c r="T54">
        <v>53</v>
      </c>
      <c r="U54">
        <v>28551.75</v>
      </c>
      <c r="V54" t="s">
        <v>11411</v>
      </c>
      <c r="W54">
        <v>2.59</v>
      </c>
      <c r="X54">
        <v>60</v>
      </c>
      <c r="Y54" t="s">
        <v>7853</v>
      </c>
      <c r="Z54" t="s">
        <v>12010</v>
      </c>
      <c r="AA54">
        <v>53</v>
      </c>
      <c r="AB54" t="s">
        <v>12015</v>
      </c>
      <c r="AC54">
        <v>8825.31</v>
      </c>
      <c r="AD54">
        <v>4434.3500000000004</v>
      </c>
      <c r="AE54">
        <v>221.72</v>
      </c>
      <c r="AF54" t="s">
        <v>11242</v>
      </c>
      <c r="AG54" t="s">
        <v>11255</v>
      </c>
      <c r="AH54">
        <v>2042</v>
      </c>
      <c r="AI54">
        <v>53</v>
      </c>
      <c r="AJ54" t="s">
        <v>11322</v>
      </c>
      <c r="AK54" t="s">
        <v>12029</v>
      </c>
      <c r="AL54" t="s">
        <v>12032</v>
      </c>
      <c r="AM54" t="s">
        <v>11287</v>
      </c>
      <c r="AN54">
        <v>1</v>
      </c>
      <c r="AO54" s="10" t="s">
        <v>12040</v>
      </c>
      <c r="AP54" t="str" cm="1">
        <f t="array" ref="AP54">_xlfn.IFS(
  Table1[[#This Row],[Age]]&lt;=25, "18-25",
  Table1[[#This Row],[Age]]&lt;=35, "26-35",
  Table1[[#This Row],[Age]]&lt;=45, "36-45",
  Table1[[#This Row],[Age]]&lt;=60, "46-60",
  TRUE, "60+")</f>
        <v>60+</v>
      </c>
    </row>
    <row r="55" spans="1:42" x14ac:dyDescent="0.3">
      <c r="A55">
        <v>54</v>
      </c>
      <c r="B55" t="s">
        <v>28</v>
      </c>
      <c r="C55" t="s">
        <v>86</v>
      </c>
      <c r="D55">
        <v>32</v>
      </c>
      <c r="E55" t="s">
        <v>106</v>
      </c>
      <c r="F55" t="s">
        <v>161</v>
      </c>
      <c r="G55" t="s">
        <v>5130</v>
      </c>
      <c r="H55">
        <v>19458794907</v>
      </c>
      <c r="I55" t="s">
        <v>5203</v>
      </c>
      <c r="J55" t="s">
        <v>7292</v>
      </c>
      <c r="K55">
        <v>6653.87</v>
      </c>
      <c r="L55" s="12" t="s">
        <v>7348</v>
      </c>
      <c r="M55" s="10" t="s">
        <v>11087</v>
      </c>
      <c r="N55">
        <v>54</v>
      </c>
      <c r="O55">
        <v>45111</v>
      </c>
      <c r="P55" t="s">
        <v>11403</v>
      </c>
      <c r="Q55" s="16">
        <v>3433.5</v>
      </c>
      <c r="R55">
        <v>3220.37</v>
      </c>
      <c r="S55">
        <v>59</v>
      </c>
      <c r="T55">
        <v>54</v>
      </c>
      <c r="U55">
        <v>2206.9899999999998</v>
      </c>
      <c r="V55" t="s">
        <v>11411</v>
      </c>
      <c r="W55">
        <v>2.2799999999999998</v>
      </c>
      <c r="X55">
        <v>12</v>
      </c>
      <c r="Y55" t="s">
        <v>9970</v>
      </c>
      <c r="Z55" t="s">
        <v>12011</v>
      </c>
      <c r="AA55">
        <v>54</v>
      </c>
      <c r="AB55" t="s">
        <v>12016</v>
      </c>
      <c r="AC55">
        <v>1662.19</v>
      </c>
      <c r="AD55">
        <v>3601.42</v>
      </c>
      <c r="AE55">
        <v>180.07</v>
      </c>
      <c r="AF55" t="s">
        <v>11353</v>
      </c>
      <c r="AG55" t="s">
        <v>11335</v>
      </c>
      <c r="AH55">
        <v>4735</v>
      </c>
      <c r="AI55">
        <v>54</v>
      </c>
      <c r="AJ55" t="s">
        <v>11259</v>
      </c>
      <c r="AK55" t="s">
        <v>12029</v>
      </c>
      <c r="AL55" t="s">
        <v>12031</v>
      </c>
      <c r="AM55" t="s">
        <v>11167</v>
      </c>
      <c r="AN55">
        <v>1</v>
      </c>
      <c r="AO55" s="10" t="s">
        <v>12038</v>
      </c>
      <c r="AP55" t="str" cm="1">
        <f t="array" ref="AP55">_xlfn.IFS(
  Table1[[#This Row],[Age]]&lt;=25, "18-25",
  Table1[[#This Row],[Age]]&lt;=35, "26-35",
  Table1[[#This Row],[Age]]&lt;=45, "36-45",
  Table1[[#This Row],[Age]]&lt;=60, "46-60",
  TRUE, "60+")</f>
        <v>26-35</v>
      </c>
    </row>
    <row r="56" spans="1:42" x14ac:dyDescent="0.3">
      <c r="A56">
        <v>55</v>
      </c>
      <c r="B56" t="s">
        <v>30</v>
      </c>
      <c r="C56" t="s">
        <v>70</v>
      </c>
      <c r="D56">
        <v>41</v>
      </c>
      <c r="E56" t="s">
        <v>104</v>
      </c>
      <c r="F56" t="s">
        <v>162</v>
      </c>
      <c r="G56" t="s">
        <v>5136</v>
      </c>
      <c r="H56">
        <v>19458794908</v>
      </c>
      <c r="I56" t="s">
        <v>5204</v>
      </c>
      <c r="J56" t="s">
        <v>7292</v>
      </c>
      <c r="K56">
        <v>5639.51</v>
      </c>
      <c r="L56" s="12" t="s">
        <v>7349</v>
      </c>
      <c r="M56" s="10" t="s">
        <v>11088</v>
      </c>
      <c r="N56">
        <v>55</v>
      </c>
      <c r="O56">
        <v>45150</v>
      </c>
      <c r="P56" t="s">
        <v>11404</v>
      </c>
      <c r="Q56" s="16">
        <v>2877.53</v>
      </c>
      <c r="R56">
        <v>2761.98</v>
      </c>
      <c r="S56">
        <v>65</v>
      </c>
      <c r="T56">
        <v>55</v>
      </c>
      <c r="U56">
        <v>48439.95</v>
      </c>
      <c r="V56" t="s">
        <v>11411</v>
      </c>
      <c r="W56">
        <v>3.72</v>
      </c>
      <c r="X56">
        <v>48</v>
      </c>
      <c r="Y56" t="s">
        <v>11443</v>
      </c>
      <c r="Z56" t="s">
        <v>12011</v>
      </c>
      <c r="AA56">
        <v>55</v>
      </c>
      <c r="AB56" t="s">
        <v>12015</v>
      </c>
      <c r="AC56">
        <v>4451.6400000000003</v>
      </c>
      <c r="AD56">
        <v>4981.24</v>
      </c>
      <c r="AE56">
        <v>249.06</v>
      </c>
      <c r="AF56" t="s">
        <v>11087</v>
      </c>
      <c r="AG56" t="s">
        <v>11187</v>
      </c>
      <c r="AH56">
        <v>8927</v>
      </c>
      <c r="AI56">
        <v>55</v>
      </c>
      <c r="AJ56" t="s">
        <v>11058</v>
      </c>
      <c r="AK56" t="s">
        <v>12029</v>
      </c>
      <c r="AL56" t="s">
        <v>12032</v>
      </c>
      <c r="AM56" t="s">
        <v>11055</v>
      </c>
      <c r="AN56">
        <v>1</v>
      </c>
      <c r="AO56" s="10" t="s">
        <v>12041</v>
      </c>
      <c r="AP56" t="str" cm="1">
        <f t="array" ref="AP56">_xlfn.IFS(
  Table1[[#This Row],[Age]]&lt;=25, "18-25",
  Table1[[#This Row],[Age]]&lt;=35, "26-35",
  Table1[[#This Row],[Age]]&lt;=45, "36-45",
  Table1[[#This Row],[Age]]&lt;=60, "46-60",
  TRUE, "60+")</f>
        <v>36-45</v>
      </c>
    </row>
    <row r="57" spans="1:42" x14ac:dyDescent="0.3">
      <c r="A57">
        <v>56</v>
      </c>
      <c r="B57" t="s">
        <v>17</v>
      </c>
      <c r="C57" t="s">
        <v>85</v>
      </c>
      <c r="D57">
        <v>69</v>
      </c>
      <c r="E57" t="s">
        <v>105</v>
      </c>
      <c r="F57" t="s">
        <v>163</v>
      </c>
      <c r="G57" t="s">
        <v>5141</v>
      </c>
      <c r="H57">
        <v>19458794909</v>
      </c>
      <c r="I57" t="s">
        <v>5205</v>
      </c>
      <c r="J57" t="s">
        <v>7292</v>
      </c>
      <c r="K57">
        <v>8705.5</v>
      </c>
      <c r="L57" s="12" t="s">
        <v>7350</v>
      </c>
      <c r="M57" s="10" t="s">
        <v>11089</v>
      </c>
      <c r="N57">
        <v>56</v>
      </c>
      <c r="O57">
        <v>44965</v>
      </c>
      <c r="P57" t="s">
        <v>11403</v>
      </c>
      <c r="Q57" s="16">
        <v>297.89</v>
      </c>
      <c r="R57">
        <v>8407.61</v>
      </c>
      <c r="S57">
        <v>97</v>
      </c>
      <c r="T57">
        <v>56</v>
      </c>
      <c r="U57">
        <v>16687.82</v>
      </c>
      <c r="V57" t="s">
        <v>11412</v>
      </c>
      <c r="W57">
        <v>5.12</v>
      </c>
      <c r="X57">
        <v>48</v>
      </c>
      <c r="Y57" t="s">
        <v>9811</v>
      </c>
      <c r="Z57" t="s">
        <v>12011</v>
      </c>
      <c r="AA57">
        <v>56</v>
      </c>
      <c r="AB57" t="s">
        <v>12016</v>
      </c>
      <c r="AC57">
        <v>8771.57</v>
      </c>
      <c r="AD57">
        <v>4130.99</v>
      </c>
      <c r="AE57">
        <v>206.55</v>
      </c>
      <c r="AF57" t="s">
        <v>11244</v>
      </c>
      <c r="AG57" t="s">
        <v>11314</v>
      </c>
      <c r="AH57">
        <v>8261</v>
      </c>
      <c r="AI57">
        <v>56</v>
      </c>
      <c r="AJ57" t="s">
        <v>11131</v>
      </c>
      <c r="AK57" t="s">
        <v>12029</v>
      </c>
      <c r="AL57" t="s">
        <v>12031</v>
      </c>
      <c r="AM57" t="s">
        <v>11100</v>
      </c>
      <c r="AN57">
        <v>1</v>
      </c>
      <c r="AO57" s="10" t="s">
        <v>12045</v>
      </c>
      <c r="AP57" t="str" cm="1">
        <f t="array" ref="AP57">_xlfn.IFS(
  Table1[[#This Row],[Age]]&lt;=25, "18-25",
  Table1[[#This Row],[Age]]&lt;=35, "26-35",
  Table1[[#This Row],[Age]]&lt;=45, "36-45",
  Table1[[#This Row],[Age]]&lt;=60, "46-60",
  TRUE, "60+")</f>
        <v>60+</v>
      </c>
    </row>
    <row r="58" spans="1:42" x14ac:dyDescent="0.3">
      <c r="A58">
        <v>57</v>
      </c>
      <c r="B58" t="s">
        <v>6</v>
      </c>
      <c r="C58" t="s">
        <v>86</v>
      </c>
      <c r="D58">
        <v>48</v>
      </c>
      <c r="E58" t="s">
        <v>105</v>
      </c>
      <c r="F58" t="s">
        <v>164</v>
      </c>
      <c r="G58" t="s">
        <v>5111</v>
      </c>
      <c r="H58">
        <v>19458794910</v>
      </c>
      <c r="I58" t="s">
        <v>5206</v>
      </c>
      <c r="J58" t="s">
        <v>7291</v>
      </c>
      <c r="K58">
        <v>9695.42</v>
      </c>
      <c r="L58" s="12" t="s">
        <v>7351</v>
      </c>
      <c r="M58" s="10" t="s">
        <v>11090</v>
      </c>
      <c r="N58">
        <v>57</v>
      </c>
      <c r="O58">
        <v>44957</v>
      </c>
      <c r="P58" t="s">
        <v>11402</v>
      </c>
      <c r="Q58" s="16">
        <v>642.91999999999996</v>
      </c>
      <c r="R58">
        <v>10338.34</v>
      </c>
      <c r="S58">
        <v>12</v>
      </c>
      <c r="T58">
        <v>57</v>
      </c>
      <c r="U58">
        <v>26519.26</v>
      </c>
      <c r="V58" t="s">
        <v>11411</v>
      </c>
      <c r="W58">
        <v>3.68</v>
      </c>
      <c r="X58">
        <v>36</v>
      </c>
      <c r="Y58" t="s">
        <v>8061</v>
      </c>
      <c r="Z58" t="s">
        <v>12012</v>
      </c>
      <c r="AA58">
        <v>57</v>
      </c>
      <c r="AB58" t="s">
        <v>12016</v>
      </c>
      <c r="AC58">
        <v>5559.78</v>
      </c>
      <c r="AD58">
        <v>2479.94</v>
      </c>
      <c r="AE58">
        <v>124</v>
      </c>
      <c r="AF58" t="s">
        <v>11160</v>
      </c>
      <c r="AG58" t="s">
        <v>11173</v>
      </c>
      <c r="AH58">
        <v>2928</v>
      </c>
      <c r="AI58">
        <v>57</v>
      </c>
      <c r="AJ58" t="s">
        <v>11359</v>
      </c>
      <c r="AK58" t="s">
        <v>12027</v>
      </c>
      <c r="AL58" t="s">
        <v>12032</v>
      </c>
      <c r="AM58" t="s">
        <v>11372</v>
      </c>
      <c r="AN58">
        <v>1</v>
      </c>
      <c r="AO58" s="10" t="s">
        <v>12039</v>
      </c>
      <c r="AP58" t="str" cm="1">
        <f t="array" ref="AP58">_xlfn.IFS(
  Table1[[#This Row],[Age]]&lt;=25, "18-25",
  Table1[[#This Row],[Age]]&lt;=35, "26-35",
  Table1[[#This Row],[Age]]&lt;=45, "36-45",
  Table1[[#This Row],[Age]]&lt;=60, "46-60",
  TRUE, "60+")</f>
        <v>46-60</v>
      </c>
    </row>
    <row r="59" spans="1:42" x14ac:dyDescent="0.3">
      <c r="A59">
        <v>58</v>
      </c>
      <c r="B59" t="s">
        <v>28</v>
      </c>
      <c r="C59" t="s">
        <v>87</v>
      </c>
      <c r="D59">
        <v>37</v>
      </c>
      <c r="E59" t="s">
        <v>106</v>
      </c>
      <c r="F59" t="s">
        <v>165</v>
      </c>
      <c r="G59" t="s">
        <v>5117</v>
      </c>
      <c r="H59">
        <v>19458794911</v>
      </c>
      <c r="I59" t="s">
        <v>5207</v>
      </c>
      <c r="J59" t="s">
        <v>7292</v>
      </c>
      <c r="K59">
        <v>9971.6</v>
      </c>
      <c r="L59" s="12" t="s">
        <v>7352</v>
      </c>
      <c r="M59" s="10" t="s">
        <v>11091</v>
      </c>
      <c r="N59">
        <v>58</v>
      </c>
      <c r="O59">
        <v>44928</v>
      </c>
      <c r="P59" t="s">
        <v>11404</v>
      </c>
      <c r="Q59" s="16">
        <v>205.99</v>
      </c>
      <c r="R59">
        <v>9765.61</v>
      </c>
      <c r="S59">
        <v>45</v>
      </c>
      <c r="T59">
        <v>58</v>
      </c>
      <c r="U59">
        <v>21460.86</v>
      </c>
      <c r="V59" t="s">
        <v>11413</v>
      </c>
      <c r="W59">
        <v>7.41</v>
      </c>
      <c r="X59">
        <v>24</v>
      </c>
      <c r="Y59" t="s">
        <v>8528</v>
      </c>
      <c r="Z59" t="s">
        <v>12010</v>
      </c>
      <c r="AA59">
        <v>58</v>
      </c>
      <c r="AB59" t="s">
        <v>12017</v>
      </c>
      <c r="AC59">
        <v>9315.2900000000009</v>
      </c>
      <c r="AD59">
        <v>3693.78</v>
      </c>
      <c r="AE59">
        <v>184.69</v>
      </c>
      <c r="AF59" t="s">
        <v>11283</v>
      </c>
      <c r="AG59" t="s">
        <v>11296</v>
      </c>
      <c r="AH59">
        <v>5456</v>
      </c>
      <c r="AI59">
        <v>58</v>
      </c>
      <c r="AJ59" t="s">
        <v>11285</v>
      </c>
      <c r="AK59" t="s">
        <v>12027</v>
      </c>
      <c r="AL59" t="s">
        <v>12032</v>
      </c>
      <c r="AM59" t="s">
        <v>11377</v>
      </c>
      <c r="AN59">
        <v>1</v>
      </c>
      <c r="AO59" s="10" t="s">
        <v>12039</v>
      </c>
      <c r="AP59" t="str" cm="1">
        <f t="array" ref="AP59">_xlfn.IFS(
  Table1[[#This Row],[Age]]&lt;=25, "18-25",
  Table1[[#This Row],[Age]]&lt;=35, "26-35",
  Table1[[#This Row],[Age]]&lt;=45, "36-45",
  Table1[[#This Row],[Age]]&lt;=60, "46-60",
  TRUE, "60+")</f>
        <v>36-45</v>
      </c>
    </row>
    <row r="60" spans="1:42" x14ac:dyDescent="0.3">
      <c r="A60">
        <v>59</v>
      </c>
      <c r="B60" t="s">
        <v>38</v>
      </c>
      <c r="C60" t="s">
        <v>83</v>
      </c>
      <c r="D60">
        <v>27</v>
      </c>
      <c r="E60" t="s">
        <v>104</v>
      </c>
      <c r="F60" t="s">
        <v>166</v>
      </c>
      <c r="G60" t="s">
        <v>5119</v>
      </c>
      <c r="H60">
        <v>19458794912</v>
      </c>
      <c r="I60" t="s">
        <v>5208</v>
      </c>
      <c r="J60" t="s">
        <v>7291</v>
      </c>
      <c r="K60">
        <v>6864.48</v>
      </c>
      <c r="L60" s="12" t="s">
        <v>7353</v>
      </c>
      <c r="M60" s="10" t="s">
        <v>11092</v>
      </c>
      <c r="N60">
        <v>59</v>
      </c>
      <c r="O60">
        <v>45268</v>
      </c>
      <c r="P60" t="s">
        <v>11403</v>
      </c>
      <c r="Q60" s="16">
        <v>3595.39</v>
      </c>
      <c r="R60">
        <v>3269.09</v>
      </c>
      <c r="S60">
        <v>24</v>
      </c>
      <c r="T60">
        <v>59</v>
      </c>
      <c r="U60">
        <v>44787.58</v>
      </c>
      <c r="V60" t="s">
        <v>11412</v>
      </c>
      <c r="W60">
        <v>5.88</v>
      </c>
      <c r="X60">
        <v>24</v>
      </c>
      <c r="Y60" t="s">
        <v>11444</v>
      </c>
      <c r="Z60" t="s">
        <v>12010</v>
      </c>
      <c r="AA60">
        <v>59</v>
      </c>
      <c r="AB60" t="s">
        <v>12015</v>
      </c>
      <c r="AC60">
        <v>6365.93</v>
      </c>
      <c r="AD60">
        <v>479.28</v>
      </c>
      <c r="AE60">
        <v>23.96</v>
      </c>
      <c r="AF60" t="s">
        <v>11326</v>
      </c>
      <c r="AG60" t="s">
        <v>11257</v>
      </c>
      <c r="AH60">
        <v>3616</v>
      </c>
      <c r="AI60">
        <v>59</v>
      </c>
      <c r="AJ60" t="s">
        <v>11112</v>
      </c>
      <c r="AK60" t="s">
        <v>12029</v>
      </c>
      <c r="AL60" t="s">
        <v>12031</v>
      </c>
      <c r="AM60" t="s">
        <v>11313</v>
      </c>
      <c r="AN60">
        <v>1</v>
      </c>
      <c r="AO60" s="10" t="s">
        <v>12036</v>
      </c>
      <c r="AP60" t="str" cm="1">
        <f t="array" ref="AP60">_xlfn.IFS(
  Table1[[#This Row],[Age]]&lt;=25, "18-25",
  Table1[[#This Row],[Age]]&lt;=35, "26-35",
  Table1[[#This Row],[Age]]&lt;=45, "36-45",
  Table1[[#This Row],[Age]]&lt;=60, "46-60",
  TRUE, "60+")</f>
        <v>26-35</v>
      </c>
    </row>
    <row r="61" spans="1:42" x14ac:dyDescent="0.3">
      <c r="A61">
        <v>60</v>
      </c>
      <c r="B61" t="s">
        <v>34</v>
      </c>
      <c r="C61" t="s">
        <v>76</v>
      </c>
      <c r="D61">
        <v>28</v>
      </c>
      <c r="E61" t="s">
        <v>104</v>
      </c>
      <c r="F61" t="s">
        <v>167</v>
      </c>
      <c r="G61" t="s">
        <v>5136</v>
      </c>
      <c r="H61">
        <v>19458794913</v>
      </c>
      <c r="I61" t="s">
        <v>5209</v>
      </c>
      <c r="J61" t="s">
        <v>7291</v>
      </c>
      <c r="K61">
        <v>3457.4</v>
      </c>
      <c r="L61" s="12" t="s">
        <v>7354</v>
      </c>
      <c r="M61" s="10" t="s">
        <v>11093</v>
      </c>
      <c r="N61">
        <v>60</v>
      </c>
      <c r="O61">
        <v>45091</v>
      </c>
      <c r="P61" t="s">
        <v>11402</v>
      </c>
      <c r="Q61" s="16">
        <v>2393.2199999999998</v>
      </c>
      <c r="R61">
        <v>1064.18</v>
      </c>
      <c r="S61">
        <v>54</v>
      </c>
      <c r="T61">
        <v>60</v>
      </c>
      <c r="U61">
        <v>49991.08</v>
      </c>
      <c r="V61" t="s">
        <v>11411</v>
      </c>
      <c r="W61">
        <v>4.66</v>
      </c>
      <c r="X61">
        <v>48</v>
      </c>
      <c r="Y61" t="s">
        <v>8550</v>
      </c>
      <c r="Z61" t="s">
        <v>12012</v>
      </c>
      <c r="AA61">
        <v>60</v>
      </c>
      <c r="AB61" t="s">
        <v>12017</v>
      </c>
      <c r="AC61">
        <v>8287.2999999999993</v>
      </c>
      <c r="AD61">
        <v>4590.25</v>
      </c>
      <c r="AE61">
        <v>229.51</v>
      </c>
      <c r="AF61" t="s">
        <v>11283</v>
      </c>
      <c r="AG61" t="s">
        <v>11389</v>
      </c>
      <c r="AH61">
        <v>9195</v>
      </c>
      <c r="AI61">
        <v>60</v>
      </c>
      <c r="AJ61" t="s">
        <v>11244</v>
      </c>
      <c r="AK61" t="s">
        <v>12029</v>
      </c>
      <c r="AL61" t="s">
        <v>12031</v>
      </c>
      <c r="AM61" t="s">
        <v>11086</v>
      </c>
      <c r="AN61">
        <v>-1</v>
      </c>
      <c r="AO61" s="10" t="s">
        <v>12043</v>
      </c>
      <c r="AP61" t="str" cm="1">
        <f t="array" ref="AP61">_xlfn.IFS(
  Table1[[#This Row],[Age]]&lt;=25, "18-25",
  Table1[[#This Row],[Age]]&lt;=35, "26-35",
  Table1[[#This Row],[Age]]&lt;=45, "36-45",
  Table1[[#This Row],[Age]]&lt;=60, "46-60",
  TRUE, "60+")</f>
        <v>26-35</v>
      </c>
    </row>
    <row r="62" spans="1:42" x14ac:dyDescent="0.3">
      <c r="A62">
        <v>61</v>
      </c>
      <c r="B62" t="s">
        <v>39</v>
      </c>
      <c r="C62" t="s">
        <v>79</v>
      </c>
      <c r="D62">
        <v>35</v>
      </c>
      <c r="E62" t="s">
        <v>105</v>
      </c>
      <c r="F62" t="s">
        <v>168</v>
      </c>
      <c r="G62" t="s">
        <v>5121</v>
      </c>
      <c r="H62">
        <v>19458794914</v>
      </c>
      <c r="I62" t="s">
        <v>5210</v>
      </c>
      <c r="J62" t="s">
        <v>7291</v>
      </c>
      <c r="K62">
        <v>8759.52</v>
      </c>
      <c r="L62" s="12" t="s">
        <v>7355</v>
      </c>
      <c r="M62" s="10" t="s">
        <v>11094</v>
      </c>
      <c r="N62">
        <v>61</v>
      </c>
      <c r="O62">
        <v>45226</v>
      </c>
      <c r="P62" t="s">
        <v>11403</v>
      </c>
      <c r="Q62" s="16">
        <v>4775.3599999999997</v>
      </c>
      <c r="R62">
        <v>13534.88</v>
      </c>
      <c r="S62">
        <v>4</v>
      </c>
      <c r="T62">
        <v>61</v>
      </c>
      <c r="U62">
        <v>4351.01</v>
      </c>
      <c r="V62" t="s">
        <v>11412</v>
      </c>
      <c r="W62">
        <v>2.92</v>
      </c>
      <c r="X62">
        <v>24</v>
      </c>
      <c r="Y62" t="s">
        <v>11445</v>
      </c>
      <c r="Z62" t="s">
        <v>12011</v>
      </c>
      <c r="AA62">
        <v>61</v>
      </c>
      <c r="AB62" t="s">
        <v>12016</v>
      </c>
      <c r="AC62">
        <v>5051.49</v>
      </c>
      <c r="AD62">
        <v>4920.8500000000004</v>
      </c>
      <c r="AE62">
        <v>246.04</v>
      </c>
      <c r="AF62" t="s">
        <v>11094</v>
      </c>
      <c r="AG62" t="s">
        <v>11333</v>
      </c>
      <c r="AH62">
        <v>4132</v>
      </c>
      <c r="AI62">
        <v>61</v>
      </c>
      <c r="AJ62" t="s">
        <v>11396</v>
      </c>
      <c r="AK62" t="s">
        <v>12029</v>
      </c>
      <c r="AL62" t="s">
        <v>12031</v>
      </c>
      <c r="AM62" t="s">
        <v>11236</v>
      </c>
      <c r="AN62">
        <v>1</v>
      </c>
      <c r="AO62" s="10" t="s">
        <v>12044</v>
      </c>
      <c r="AP62" t="str" cm="1">
        <f t="array" ref="AP62">_xlfn.IFS(
  Table1[[#This Row],[Age]]&lt;=25, "18-25",
  Table1[[#This Row],[Age]]&lt;=35, "26-35",
  Table1[[#This Row],[Age]]&lt;=45, "36-45",
  Table1[[#This Row],[Age]]&lt;=60, "46-60",
  TRUE, "60+")</f>
        <v>26-35</v>
      </c>
    </row>
    <row r="63" spans="1:42" x14ac:dyDescent="0.3">
      <c r="A63">
        <v>62</v>
      </c>
      <c r="B63" t="s">
        <v>12</v>
      </c>
      <c r="C63" t="s">
        <v>88</v>
      </c>
      <c r="D63">
        <v>51</v>
      </c>
      <c r="E63" t="s">
        <v>105</v>
      </c>
      <c r="F63" t="s">
        <v>169</v>
      </c>
      <c r="G63" t="s">
        <v>5109</v>
      </c>
      <c r="H63">
        <v>19458794915</v>
      </c>
      <c r="I63" t="s">
        <v>5211</v>
      </c>
      <c r="J63" t="s">
        <v>7292</v>
      </c>
      <c r="K63">
        <v>6578.05</v>
      </c>
      <c r="L63" s="12" t="s">
        <v>7356</v>
      </c>
      <c r="M63" s="10" t="s">
        <v>11095</v>
      </c>
      <c r="N63">
        <v>62</v>
      </c>
      <c r="O63">
        <v>45053</v>
      </c>
      <c r="P63" t="s">
        <v>11402</v>
      </c>
      <c r="Q63" s="16">
        <v>4762.12</v>
      </c>
      <c r="R63">
        <v>1815.93</v>
      </c>
      <c r="S63">
        <v>79</v>
      </c>
      <c r="T63">
        <v>62</v>
      </c>
      <c r="U63">
        <v>36869.53</v>
      </c>
      <c r="V63" t="s">
        <v>11411</v>
      </c>
      <c r="W63">
        <v>6.45</v>
      </c>
      <c r="X63">
        <v>36</v>
      </c>
      <c r="Y63" t="s">
        <v>11446</v>
      </c>
      <c r="Z63" t="s">
        <v>12011</v>
      </c>
      <c r="AA63">
        <v>62</v>
      </c>
      <c r="AB63" t="s">
        <v>12015</v>
      </c>
      <c r="AC63">
        <v>1834.47</v>
      </c>
      <c r="AD63">
        <v>4285.04</v>
      </c>
      <c r="AE63">
        <v>214.25</v>
      </c>
      <c r="AF63" t="s">
        <v>11159</v>
      </c>
      <c r="AG63" t="s">
        <v>11324</v>
      </c>
      <c r="AH63">
        <v>8052</v>
      </c>
      <c r="AI63">
        <v>62</v>
      </c>
      <c r="AJ63" t="s">
        <v>11078</v>
      </c>
      <c r="AK63" t="s">
        <v>12029</v>
      </c>
      <c r="AL63" t="s">
        <v>12031</v>
      </c>
      <c r="AM63" t="s">
        <v>11192</v>
      </c>
      <c r="AN63">
        <v>1</v>
      </c>
      <c r="AO63" s="10" t="s">
        <v>12046</v>
      </c>
      <c r="AP63" t="str" cm="1">
        <f t="array" ref="AP63">_xlfn.IFS(
  Table1[[#This Row],[Age]]&lt;=25, "18-25",
  Table1[[#This Row],[Age]]&lt;=35, "26-35",
  Table1[[#This Row],[Age]]&lt;=45, "36-45",
  Table1[[#This Row],[Age]]&lt;=60, "46-60",
  TRUE, "60+")</f>
        <v>46-60</v>
      </c>
    </row>
    <row r="64" spans="1:42" x14ac:dyDescent="0.3">
      <c r="A64">
        <v>63</v>
      </c>
      <c r="B64" t="s">
        <v>35</v>
      </c>
      <c r="C64" t="s">
        <v>54</v>
      </c>
      <c r="D64">
        <v>45</v>
      </c>
      <c r="E64" t="s">
        <v>104</v>
      </c>
      <c r="F64" t="s">
        <v>170</v>
      </c>
      <c r="G64" t="s">
        <v>5134</v>
      </c>
      <c r="H64">
        <v>19458794916</v>
      </c>
      <c r="I64" t="s">
        <v>5212</v>
      </c>
      <c r="J64" t="s">
        <v>7292</v>
      </c>
      <c r="K64">
        <v>3300.96</v>
      </c>
      <c r="L64" s="12" t="s">
        <v>7357</v>
      </c>
      <c r="M64" s="10" t="s">
        <v>11096</v>
      </c>
      <c r="N64">
        <v>63</v>
      </c>
      <c r="O64">
        <v>45245</v>
      </c>
      <c r="P64" t="s">
        <v>11404</v>
      </c>
      <c r="Q64" s="16">
        <v>3992.87</v>
      </c>
      <c r="R64">
        <v>-691.91</v>
      </c>
      <c r="S64">
        <v>96</v>
      </c>
      <c r="T64">
        <v>63</v>
      </c>
      <c r="U64">
        <v>19031.93</v>
      </c>
      <c r="V64" t="s">
        <v>11412</v>
      </c>
      <c r="W64">
        <v>7.07</v>
      </c>
      <c r="X64">
        <v>48</v>
      </c>
      <c r="Y64" t="s">
        <v>10013</v>
      </c>
      <c r="Z64" t="s">
        <v>12011</v>
      </c>
      <c r="AA64">
        <v>63</v>
      </c>
      <c r="AB64" t="s">
        <v>12015</v>
      </c>
      <c r="AC64">
        <v>3042.97</v>
      </c>
      <c r="AD64">
        <v>177.97</v>
      </c>
      <c r="AE64">
        <v>8.9</v>
      </c>
      <c r="AF64" t="s">
        <v>11359</v>
      </c>
      <c r="AG64" t="s">
        <v>11332</v>
      </c>
      <c r="AH64">
        <v>130</v>
      </c>
      <c r="AI64">
        <v>63</v>
      </c>
      <c r="AJ64" t="s">
        <v>11080</v>
      </c>
      <c r="AK64" t="s">
        <v>12029</v>
      </c>
      <c r="AL64" t="s">
        <v>12032</v>
      </c>
      <c r="AM64" t="s">
        <v>11331</v>
      </c>
      <c r="AN64">
        <v>-1</v>
      </c>
      <c r="AO64" s="10" t="s">
        <v>12040</v>
      </c>
      <c r="AP64" t="str" cm="1">
        <f t="array" ref="AP64">_xlfn.IFS(
  Table1[[#This Row],[Age]]&lt;=25, "18-25",
  Table1[[#This Row],[Age]]&lt;=35, "26-35",
  Table1[[#This Row],[Age]]&lt;=45, "36-45",
  Table1[[#This Row],[Age]]&lt;=60, "46-60",
  TRUE, "60+")</f>
        <v>36-45</v>
      </c>
    </row>
    <row r="65" spans="1:42" x14ac:dyDescent="0.3">
      <c r="A65">
        <v>64</v>
      </c>
      <c r="B65" t="s">
        <v>13</v>
      </c>
      <c r="C65" t="s">
        <v>89</v>
      </c>
      <c r="D65">
        <v>55</v>
      </c>
      <c r="E65" t="s">
        <v>104</v>
      </c>
      <c r="F65" t="s">
        <v>171</v>
      </c>
      <c r="G65" t="s">
        <v>5128</v>
      </c>
      <c r="H65">
        <v>19458794917</v>
      </c>
      <c r="I65" t="s">
        <v>5213</v>
      </c>
      <c r="J65" t="s">
        <v>7291</v>
      </c>
      <c r="K65">
        <v>9330.41</v>
      </c>
      <c r="L65" s="12" t="s">
        <v>7358</v>
      </c>
      <c r="M65" s="10" t="s">
        <v>11097</v>
      </c>
      <c r="N65">
        <v>64</v>
      </c>
      <c r="O65">
        <v>45001</v>
      </c>
      <c r="P65" t="s">
        <v>11402</v>
      </c>
      <c r="Q65" s="16">
        <v>2220.81</v>
      </c>
      <c r="R65">
        <v>7109.6</v>
      </c>
      <c r="S65">
        <v>24</v>
      </c>
      <c r="T65">
        <v>64</v>
      </c>
      <c r="U65">
        <v>7814.57</v>
      </c>
      <c r="V65" t="s">
        <v>11411</v>
      </c>
      <c r="W65">
        <v>8.06</v>
      </c>
      <c r="X65">
        <v>48</v>
      </c>
      <c r="Y65" t="s">
        <v>11447</v>
      </c>
      <c r="Z65" t="s">
        <v>12010</v>
      </c>
      <c r="AA65">
        <v>64</v>
      </c>
      <c r="AB65" t="s">
        <v>12015</v>
      </c>
      <c r="AC65">
        <v>2220.5500000000002</v>
      </c>
      <c r="AD65">
        <v>826.04</v>
      </c>
      <c r="AE65">
        <v>41.3</v>
      </c>
      <c r="AF65" t="s">
        <v>11323</v>
      </c>
      <c r="AG65" t="s">
        <v>11255</v>
      </c>
      <c r="AH65">
        <v>2892</v>
      </c>
      <c r="AI65">
        <v>64</v>
      </c>
      <c r="AJ65" t="s">
        <v>11190</v>
      </c>
      <c r="AK65" t="s">
        <v>12027</v>
      </c>
      <c r="AL65" t="s">
        <v>12032</v>
      </c>
      <c r="AM65" t="s">
        <v>11157</v>
      </c>
      <c r="AN65">
        <v>1</v>
      </c>
      <c r="AO65" s="10" t="s">
        <v>12047</v>
      </c>
      <c r="AP65" t="str" cm="1">
        <f t="array" ref="AP65">_xlfn.IFS(
  Table1[[#This Row],[Age]]&lt;=25, "18-25",
  Table1[[#This Row],[Age]]&lt;=35, "26-35",
  Table1[[#This Row],[Age]]&lt;=45, "36-45",
  Table1[[#This Row],[Age]]&lt;=60, "46-60",
  TRUE, "60+")</f>
        <v>46-60</v>
      </c>
    </row>
    <row r="66" spans="1:42" x14ac:dyDescent="0.3">
      <c r="A66">
        <v>65</v>
      </c>
      <c r="B66" t="s">
        <v>33</v>
      </c>
      <c r="C66" t="s">
        <v>85</v>
      </c>
      <c r="D66">
        <v>33</v>
      </c>
      <c r="E66" t="s">
        <v>105</v>
      </c>
      <c r="F66" t="s">
        <v>172</v>
      </c>
      <c r="G66" t="s">
        <v>5142</v>
      </c>
      <c r="H66">
        <v>19458794918</v>
      </c>
      <c r="I66" t="s">
        <v>5214</v>
      </c>
      <c r="J66" t="s">
        <v>7292</v>
      </c>
      <c r="K66">
        <v>7501.74</v>
      </c>
      <c r="L66" s="12" t="s">
        <v>7359</v>
      </c>
      <c r="M66" s="10" t="s">
        <v>11098</v>
      </c>
      <c r="N66">
        <v>65</v>
      </c>
      <c r="O66">
        <v>45235</v>
      </c>
      <c r="P66" t="s">
        <v>11403</v>
      </c>
      <c r="Q66" s="16">
        <v>1588.59</v>
      </c>
      <c r="R66">
        <v>5913.15</v>
      </c>
      <c r="S66">
        <v>23</v>
      </c>
      <c r="T66">
        <v>65</v>
      </c>
      <c r="U66">
        <v>20866.439999999999</v>
      </c>
      <c r="V66" t="s">
        <v>11413</v>
      </c>
      <c r="W66">
        <v>9.92</v>
      </c>
      <c r="X66">
        <v>48</v>
      </c>
      <c r="Y66" t="s">
        <v>8358</v>
      </c>
      <c r="Z66" t="s">
        <v>12010</v>
      </c>
      <c r="AA66">
        <v>65</v>
      </c>
      <c r="AB66" t="s">
        <v>12015</v>
      </c>
      <c r="AC66">
        <v>8216.6200000000008</v>
      </c>
      <c r="AD66">
        <v>527.51</v>
      </c>
      <c r="AE66">
        <v>26.38</v>
      </c>
      <c r="AF66" t="s">
        <v>11311</v>
      </c>
      <c r="AG66" t="s">
        <v>11375</v>
      </c>
      <c r="AH66">
        <v>1801</v>
      </c>
      <c r="AI66">
        <v>65</v>
      </c>
      <c r="AJ66" t="s">
        <v>11356</v>
      </c>
      <c r="AK66" t="s">
        <v>12029</v>
      </c>
      <c r="AL66" t="s">
        <v>12032</v>
      </c>
      <c r="AM66" t="s">
        <v>11303</v>
      </c>
      <c r="AN66">
        <v>1</v>
      </c>
      <c r="AO66" s="10" t="s">
        <v>12040</v>
      </c>
      <c r="AP66" t="str" cm="1">
        <f t="array" ref="AP66">_xlfn.IFS(
  Table1[[#This Row],[Age]]&lt;=25, "18-25",
  Table1[[#This Row],[Age]]&lt;=35, "26-35",
  Table1[[#This Row],[Age]]&lt;=45, "36-45",
  Table1[[#This Row],[Age]]&lt;=60, "46-60",
  TRUE, "60+")</f>
        <v>26-35</v>
      </c>
    </row>
    <row r="67" spans="1:42" x14ac:dyDescent="0.3">
      <c r="A67">
        <v>66</v>
      </c>
      <c r="B67" t="s">
        <v>16</v>
      </c>
      <c r="C67" t="s">
        <v>90</v>
      </c>
      <c r="D67">
        <v>41</v>
      </c>
      <c r="E67" t="s">
        <v>104</v>
      </c>
      <c r="F67" t="s">
        <v>173</v>
      </c>
      <c r="G67" t="s">
        <v>5138</v>
      </c>
      <c r="H67">
        <v>19458794919</v>
      </c>
      <c r="I67" t="s">
        <v>5215</v>
      </c>
      <c r="J67" t="s">
        <v>7292</v>
      </c>
      <c r="K67">
        <v>4583</v>
      </c>
      <c r="L67" s="12" t="s">
        <v>7360</v>
      </c>
      <c r="M67" s="10" t="s">
        <v>11099</v>
      </c>
      <c r="N67">
        <v>66</v>
      </c>
      <c r="O67">
        <v>45002</v>
      </c>
      <c r="P67" t="s">
        <v>11404</v>
      </c>
      <c r="Q67" s="16">
        <v>1012.86</v>
      </c>
      <c r="R67">
        <v>5595.86</v>
      </c>
      <c r="S67">
        <v>89</v>
      </c>
      <c r="T67">
        <v>66</v>
      </c>
      <c r="U67">
        <v>49909.18</v>
      </c>
      <c r="V67" t="s">
        <v>11411</v>
      </c>
      <c r="W67">
        <v>3.08</v>
      </c>
      <c r="X67">
        <v>36</v>
      </c>
      <c r="Y67" t="s">
        <v>9881</v>
      </c>
      <c r="Z67" t="s">
        <v>12010</v>
      </c>
      <c r="AA67">
        <v>66</v>
      </c>
      <c r="AB67" t="s">
        <v>12016</v>
      </c>
      <c r="AC67">
        <v>9313.17</v>
      </c>
      <c r="AD67">
        <v>2128.2600000000002</v>
      </c>
      <c r="AE67">
        <v>106.41</v>
      </c>
      <c r="AF67" t="s">
        <v>11294</v>
      </c>
      <c r="AG67" t="s">
        <v>11310</v>
      </c>
      <c r="AH67">
        <v>6734</v>
      </c>
      <c r="AI67">
        <v>66</v>
      </c>
      <c r="AJ67" t="s">
        <v>11389</v>
      </c>
      <c r="AK67" t="s">
        <v>12028</v>
      </c>
      <c r="AL67" t="s">
        <v>12031</v>
      </c>
      <c r="AM67" t="s">
        <v>11398</v>
      </c>
      <c r="AN67">
        <v>1</v>
      </c>
      <c r="AO67" s="10" t="s">
        <v>12047</v>
      </c>
      <c r="AP67" t="str" cm="1">
        <f t="array" ref="AP67">_xlfn.IFS(
  Table1[[#This Row],[Age]]&lt;=25, "18-25",
  Table1[[#This Row],[Age]]&lt;=35, "26-35",
  Table1[[#This Row],[Age]]&lt;=45, "36-45",
  Table1[[#This Row],[Age]]&lt;=60, "46-60",
  TRUE, "60+")</f>
        <v>36-45</v>
      </c>
    </row>
    <row r="68" spans="1:42" x14ac:dyDescent="0.3">
      <c r="A68">
        <v>67</v>
      </c>
      <c r="B68" t="s">
        <v>40</v>
      </c>
      <c r="C68" t="s">
        <v>88</v>
      </c>
      <c r="D68">
        <v>56</v>
      </c>
      <c r="E68" t="s">
        <v>105</v>
      </c>
      <c r="F68" t="s">
        <v>174</v>
      </c>
      <c r="G68" t="s">
        <v>5140</v>
      </c>
      <c r="H68">
        <v>19458794920</v>
      </c>
      <c r="I68" t="s">
        <v>5216</v>
      </c>
      <c r="J68" t="s">
        <v>7292</v>
      </c>
      <c r="K68">
        <v>4599.46</v>
      </c>
      <c r="L68" s="12" t="s">
        <v>7361</v>
      </c>
      <c r="M68" s="10" t="s">
        <v>11100</v>
      </c>
      <c r="N68">
        <v>67</v>
      </c>
      <c r="O68">
        <v>45276</v>
      </c>
      <c r="P68" t="s">
        <v>11404</v>
      </c>
      <c r="Q68" s="16">
        <v>1170.1500000000001</v>
      </c>
      <c r="R68">
        <v>5769.61</v>
      </c>
      <c r="S68">
        <v>49</v>
      </c>
      <c r="T68">
        <v>67</v>
      </c>
      <c r="U68">
        <v>18520.8</v>
      </c>
      <c r="V68" t="s">
        <v>11412</v>
      </c>
      <c r="W68">
        <v>1.1399999999999999</v>
      </c>
      <c r="X68">
        <v>24</v>
      </c>
      <c r="Y68" t="s">
        <v>8134</v>
      </c>
      <c r="Z68" t="s">
        <v>12011</v>
      </c>
      <c r="AA68">
        <v>67</v>
      </c>
      <c r="AB68" t="s">
        <v>12015</v>
      </c>
      <c r="AC68">
        <v>3075.82</v>
      </c>
      <c r="AD68">
        <v>190.61</v>
      </c>
      <c r="AE68">
        <v>9.5299999999999994</v>
      </c>
      <c r="AF68" t="s">
        <v>11296</v>
      </c>
      <c r="AG68" t="s">
        <v>11357</v>
      </c>
      <c r="AH68">
        <v>466</v>
      </c>
      <c r="AI68">
        <v>67</v>
      </c>
      <c r="AJ68" t="s">
        <v>11141</v>
      </c>
      <c r="AK68" t="s">
        <v>12029</v>
      </c>
      <c r="AL68" t="s">
        <v>12032</v>
      </c>
      <c r="AM68" t="s">
        <v>11384</v>
      </c>
      <c r="AN68">
        <v>1</v>
      </c>
      <c r="AO68" s="10" t="s">
        <v>12036</v>
      </c>
      <c r="AP68" t="str" cm="1">
        <f t="array" ref="AP68">_xlfn.IFS(
  Table1[[#This Row],[Age]]&lt;=25, "18-25",
  Table1[[#This Row],[Age]]&lt;=35, "26-35",
  Table1[[#This Row],[Age]]&lt;=45, "36-45",
  Table1[[#This Row],[Age]]&lt;=60, "46-60",
  TRUE, "60+")</f>
        <v>46-60</v>
      </c>
    </row>
    <row r="69" spans="1:42" x14ac:dyDescent="0.3">
      <c r="A69">
        <v>68</v>
      </c>
      <c r="B69" t="s">
        <v>25</v>
      </c>
      <c r="C69" t="s">
        <v>87</v>
      </c>
      <c r="D69">
        <v>68</v>
      </c>
      <c r="E69" t="s">
        <v>104</v>
      </c>
      <c r="F69" t="s">
        <v>175</v>
      </c>
      <c r="G69" t="s">
        <v>5122</v>
      </c>
      <c r="H69">
        <v>19458794921</v>
      </c>
      <c r="I69" t="s">
        <v>5217</v>
      </c>
      <c r="J69" t="s">
        <v>7292</v>
      </c>
      <c r="K69">
        <v>9959.69</v>
      </c>
      <c r="L69" s="12" t="s">
        <v>7362</v>
      </c>
      <c r="M69" s="10" t="s">
        <v>11101</v>
      </c>
      <c r="N69">
        <v>68</v>
      </c>
      <c r="O69">
        <v>45201</v>
      </c>
      <c r="P69" t="s">
        <v>11402</v>
      </c>
      <c r="Q69" s="16">
        <v>4951.6899999999996</v>
      </c>
      <c r="R69">
        <v>14911.38</v>
      </c>
      <c r="S69">
        <v>90</v>
      </c>
      <c r="T69">
        <v>68</v>
      </c>
      <c r="U69">
        <v>14592.57</v>
      </c>
      <c r="V69" t="s">
        <v>11413</v>
      </c>
      <c r="W69">
        <v>5.5</v>
      </c>
      <c r="X69">
        <v>48</v>
      </c>
      <c r="Y69" t="s">
        <v>11448</v>
      </c>
      <c r="Z69" t="s">
        <v>12011</v>
      </c>
      <c r="AA69">
        <v>68</v>
      </c>
      <c r="AB69" t="s">
        <v>12015</v>
      </c>
      <c r="AC69">
        <v>3895.3</v>
      </c>
      <c r="AD69">
        <v>4716.75</v>
      </c>
      <c r="AE69">
        <v>235.84</v>
      </c>
      <c r="AF69" t="s">
        <v>11116</v>
      </c>
      <c r="AG69" t="s">
        <v>11039</v>
      </c>
      <c r="AH69">
        <v>6101</v>
      </c>
      <c r="AI69">
        <v>68</v>
      </c>
      <c r="AJ69" t="s">
        <v>11398</v>
      </c>
      <c r="AK69" t="s">
        <v>12029</v>
      </c>
      <c r="AL69" t="s">
        <v>12031</v>
      </c>
      <c r="AM69" t="s">
        <v>11328</v>
      </c>
      <c r="AN69">
        <v>-1</v>
      </c>
      <c r="AO69" s="10" t="s">
        <v>12044</v>
      </c>
      <c r="AP69" t="str" cm="1">
        <f t="array" ref="AP69">_xlfn.IFS(
  Table1[[#This Row],[Age]]&lt;=25, "18-25",
  Table1[[#This Row],[Age]]&lt;=35, "26-35",
  Table1[[#This Row],[Age]]&lt;=45, "36-45",
  Table1[[#This Row],[Age]]&lt;=60, "46-60",
  TRUE, "60+")</f>
        <v>60+</v>
      </c>
    </row>
    <row r="70" spans="1:42" x14ac:dyDescent="0.3">
      <c r="A70">
        <v>69</v>
      </c>
      <c r="B70" t="s">
        <v>33</v>
      </c>
      <c r="C70" t="s">
        <v>81</v>
      </c>
      <c r="D70">
        <v>29</v>
      </c>
      <c r="E70" t="s">
        <v>106</v>
      </c>
      <c r="F70" t="s">
        <v>176</v>
      </c>
      <c r="G70" t="s">
        <v>5143</v>
      </c>
      <c r="H70">
        <v>19458794922</v>
      </c>
      <c r="I70" t="s">
        <v>5218</v>
      </c>
      <c r="J70" t="s">
        <v>7291</v>
      </c>
      <c r="K70">
        <v>3799.72</v>
      </c>
      <c r="L70" s="12" t="s">
        <v>7363</v>
      </c>
      <c r="M70" s="10" t="s">
        <v>11102</v>
      </c>
      <c r="N70">
        <v>69</v>
      </c>
      <c r="O70">
        <v>45227</v>
      </c>
      <c r="P70" t="s">
        <v>11404</v>
      </c>
      <c r="Q70" s="16">
        <v>2656.44</v>
      </c>
      <c r="R70">
        <v>6456.16</v>
      </c>
      <c r="S70">
        <v>21</v>
      </c>
      <c r="T70">
        <v>69</v>
      </c>
      <c r="U70">
        <v>42462.400000000001</v>
      </c>
      <c r="V70" t="s">
        <v>11412</v>
      </c>
      <c r="W70">
        <v>9.32</v>
      </c>
      <c r="X70">
        <v>60</v>
      </c>
      <c r="Y70" t="s">
        <v>8971</v>
      </c>
      <c r="Z70" t="s">
        <v>12011</v>
      </c>
      <c r="AA70">
        <v>69</v>
      </c>
      <c r="AB70" t="s">
        <v>12015</v>
      </c>
      <c r="AC70">
        <v>7657.6</v>
      </c>
      <c r="AD70">
        <v>2925.25</v>
      </c>
      <c r="AE70">
        <v>146.26</v>
      </c>
      <c r="AF70" t="s">
        <v>11227</v>
      </c>
      <c r="AG70" t="s">
        <v>11301</v>
      </c>
      <c r="AH70">
        <v>71</v>
      </c>
      <c r="AI70">
        <v>69</v>
      </c>
      <c r="AJ70" t="s">
        <v>11329</v>
      </c>
      <c r="AK70" t="s">
        <v>12027</v>
      </c>
      <c r="AL70" t="s">
        <v>12031</v>
      </c>
      <c r="AM70" t="s">
        <v>11095</v>
      </c>
      <c r="AN70">
        <v>1</v>
      </c>
      <c r="AO70" s="10" t="s">
        <v>12044</v>
      </c>
      <c r="AP70" t="str" cm="1">
        <f t="array" ref="AP70">_xlfn.IFS(
  Table1[[#This Row],[Age]]&lt;=25, "18-25",
  Table1[[#This Row],[Age]]&lt;=35, "26-35",
  Table1[[#This Row],[Age]]&lt;=45, "36-45",
  Table1[[#This Row],[Age]]&lt;=60, "46-60",
  TRUE, "60+")</f>
        <v>26-35</v>
      </c>
    </row>
    <row r="71" spans="1:42" x14ac:dyDescent="0.3">
      <c r="A71">
        <v>70</v>
      </c>
      <c r="B71" t="s">
        <v>3</v>
      </c>
      <c r="C71" t="s">
        <v>89</v>
      </c>
      <c r="D71">
        <v>67</v>
      </c>
      <c r="E71" t="s">
        <v>105</v>
      </c>
      <c r="F71" t="s">
        <v>177</v>
      </c>
      <c r="G71" t="s">
        <v>5129</v>
      </c>
      <c r="H71">
        <v>19458794923</v>
      </c>
      <c r="I71" t="s">
        <v>5219</v>
      </c>
      <c r="J71" t="s">
        <v>7291</v>
      </c>
      <c r="K71">
        <v>1031.4000000000001</v>
      </c>
      <c r="L71" s="12" t="s">
        <v>7364</v>
      </c>
      <c r="M71" s="10" t="s">
        <v>11103</v>
      </c>
      <c r="N71">
        <v>70</v>
      </c>
      <c r="O71">
        <v>45161</v>
      </c>
      <c r="P71" t="s">
        <v>11403</v>
      </c>
      <c r="Q71" s="16">
        <v>71.14</v>
      </c>
      <c r="R71">
        <v>1102.54</v>
      </c>
      <c r="S71">
        <v>70</v>
      </c>
      <c r="T71">
        <v>70</v>
      </c>
      <c r="U71">
        <v>43528.959999999999</v>
      </c>
      <c r="V71" t="s">
        <v>11412</v>
      </c>
      <c r="W71">
        <v>3.24</v>
      </c>
      <c r="X71">
        <v>48</v>
      </c>
      <c r="Y71" t="s">
        <v>11449</v>
      </c>
      <c r="Z71" t="s">
        <v>12010</v>
      </c>
      <c r="AA71">
        <v>70</v>
      </c>
      <c r="AB71" t="s">
        <v>12017</v>
      </c>
      <c r="AC71">
        <v>4900.6499999999996</v>
      </c>
      <c r="AD71">
        <v>2837.64</v>
      </c>
      <c r="AE71">
        <v>141.88</v>
      </c>
      <c r="AF71" t="s">
        <v>11104</v>
      </c>
      <c r="AG71" t="s">
        <v>11131</v>
      </c>
      <c r="AH71">
        <v>7405</v>
      </c>
      <c r="AI71">
        <v>70</v>
      </c>
      <c r="AJ71" t="s">
        <v>11091</v>
      </c>
      <c r="AK71" t="s">
        <v>12028</v>
      </c>
      <c r="AL71" t="s">
        <v>12031</v>
      </c>
      <c r="AM71" t="s">
        <v>11391</v>
      </c>
      <c r="AN71">
        <v>1</v>
      </c>
      <c r="AO71" s="10" t="s">
        <v>12041</v>
      </c>
      <c r="AP71" t="str" cm="1">
        <f t="array" ref="AP71">_xlfn.IFS(
  Table1[[#This Row],[Age]]&lt;=25, "18-25",
  Table1[[#This Row],[Age]]&lt;=35, "26-35",
  Table1[[#This Row],[Age]]&lt;=45, "36-45",
  Table1[[#This Row],[Age]]&lt;=60, "46-60",
  TRUE, "60+")</f>
        <v>60+</v>
      </c>
    </row>
    <row r="72" spans="1:42" x14ac:dyDescent="0.3">
      <c r="A72">
        <v>71</v>
      </c>
      <c r="B72" t="s">
        <v>32</v>
      </c>
      <c r="C72" t="s">
        <v>87</v>
      </c>
      <c r="D72">
        <v>59</v>
      </c>
      <c r="E72" t="s">
        <v>104</v>
      </c>
      <c r="F72" t="s">
        <v>178</v>
      </c>
      <c r="G72" t="s">
        <v>5128</v>
      </c>
      <c r="H72">
        <v>19458794924</v>
      </c>
      <c r="I72" t="s">
        <v>5220</v>
      </c>
      <c r="J72" t="s">
        <v>7292</v>
      </c>
      <c r="K72">
        <v>5431.76</v>
      </c>
      <c r="L72" s="12" t="s">
        <v>7365</v>
      </c>
      <c r="M72" s="10" t="s">
        <v>11104</v>
      </c>
      <c r="N72">
        <v>71</v>
      </c>
      <c r="O72">
        <v>44981</v>
      </c>
      <c r="P72" t="s">
        <v>11404</v>
      </c>
      <c r="Q72" s="16">
        <v>231.02</v>
      </c>
      <c r="R72">
        <v>5200.74</v>
      </c>
      <c r="S72">
        <v>22</v>
      </c>
      <c r="T72">
        <v>71</v>
      </c>
      <c r="U72">
        <v>17604.59</v>
      </c>
      <c r="V72" t="s">
        <v>11411</v>
      </c>
      <c r="W72">
        <v>7.8</v>
      </c>
      <c r="X72">
        <v>24</v>
      </c>
      <c r="Y72" t="s">
        <v>11450</v>
      </c>
      <c r="Z72" t="s">
        <v>12011</v>
      </c>
      <c r="AA72">
        <v>71</v>
      </c>
      <c r="AB72" t="s">
        <v>12015</v>
      </c>
      <c r="AC72">
        <v>8291.94</v>
      </c>
      <c r="AD72">
        <v>2230.04</v>
      </c>
      <c r="AE72">
        <v>111.5</v>
      </c>
      <c r="AF72" t="s">
        <v>11173</v>
      </c>
      <c r="AG72" t="s">
        <v>11153</v>
      </c>
      <c r="AH72">
        <v>5695</v>
      </c>
      <c r="AI72">
        <v>71</v>
      </c>
      <c r="AJ72" t="s">
        <v>11053</v>
      </c>
      <c r="AK72" t="s">
        <v>12027</v>
      </c>
      <c r="AL72" t="s">
        <v>12031</v>
      </c>
      <c r="AM72" t="s">
        <v>11083</v>
      </c>
      <c r="AN72">
        <v>1</v>
      </c>
      <c r="AO72" s="10" t="s">
        <v>12045</v>
      </c>
      <c r="AP72" t="str" cm="1">
        <f t="array" ref="AP72">_xlfn.IFS(
  Table1[[#This Row],[Age]]&lt;=25, "18-25",
  Table1[[#This Row],[Age]]&lt;=35, "26-35",
  Table1[[#This Row],[Age]]&lt;=45, "36-45",
  Table1[[#This Row],[Age]]&lt;=60, "46-60",
  TRUE, "60+")</f>
        <v>46-60</v>
      </c>
    </row>
    <row r="73" spans="1:42" x14ac:dyDescent="0.3">
      <c r="A73">
        <v>72</v>
      </c>
      <c r="B73" t="s">
        <v>36</v>
      </c>
      <c r="C73" t="s">
        <v>76</v>
      </c>
      <c r="D73">
        <v>24</v>
      </c>
      <c r="E73" t="s">
        <v>105</v>
      </c>
      <c r="F73" t="s">
        <v>179</v>
      </c>
      <c r="G73" t="s">
        <v>5133</v>
      </c>
      <c r="H73">
        <v>19458794925</v>
      </c>
      <c r="I73" t="s">
        <v>5221</v>
      </c>
      <c r="J73" t="s">
        <v>7292</v>
      </c>
      <c r="K73">
        <v>8860.06</v>
      </c>
      <c r="L73" s="12" t="s">
        <v>7366</v>
      </c>
      <c r="M73" s="10" t="s">
        <v>11105</v>
      </c>
      <c r="N73">
        <v>72</v>
      </c>
      <c r="O73">
        <v>45125</v>
      </c>
      <c r="P73" t="s">
        <v>11402</v>
      </c>
      <c r="Q73" s="16">
        <v>2299.2399999999998</v>
      </c>
      <c r="R73">
        <v>6560.82</v>
      </c>
      <c r="S73">
        <v>75</v>
      </c>
      <c r="T73">
        <v>72</v>
      </c>
      <c r="U73">
        <v>15634.98</v>
      </c>
      <c r="V73" t="s">
        <v>11413</v>
      </c>
      <c r="W73">
        <v>3.88</v>
      </c>
      <c r="X73">
        <v>12</v>
      </c>
      <c r="Y73" t="s">
        <v>11451</v>
      </c>
      <c r="Z73" t="s">
        <v>12011</v>
      </c>
      <c r="AA73">
        <v>72</v>
      </c>
      <c r="AB73" t="s">
        <v>12017</v>
      </c>
      <c r="AC73">
        <v>3866.07</v>
      </c>
      <c r="AD73">
        <v>1689.29</v>
      </c>
      <c r="AE73">
        <v>84.46</v>
      </c>
      <c r="AF73" t="s">
        <v>11095</v>
      </c>
      <c r="AG73" t="s">
        <v>11370</v>
      </c>
      <c r="AH73">
        <v>6865</v>
      </c>
      <c r="AI73">
        <v>72</v>
      </c>
      <c r="AJ73" t="s">
        <v>11278</v>
      </c>
      <c r="AK73" t="s">
        <v>12028</v>
      </c>
      <c r="AL73" t="s">
        <v>12031</v>
      </c>
      <c r="AM73" t="s">
        <v>11312</v>
      </c>
      <c r="AN73">
        <v>1</v>
      </c>
      <c r="AO73" s="10" t="s">
        <v>12038</v>
      </c>
      <c r="AP73" t="str" cm="1">
        <f t="array" ref="AP73">_xlfn.IFS(
  Table1[[#This Row],[Age]]&lt;=25, "18-25",
  Table1[[#This Row],[Age]]&lt;=35, "26-35",
  Table1[[#This Row],[Age]]&lt;=45, "36-45",
  Table1[[#This Row],[Age]]&lt;=60, "46-60",
  TRUE, "60+")</f>
        <v>18-25</v>
      </c>
    </row>
    <row r="74" spans="1:42" x14ac:dyDescent="0.3">
      <c r="A74">
        <v>73</v>
      </c>
      <c r="B74" t="s">
        <v>17</v>
      </c>
      <c r="C74" t="s">
        <v>82</v>
      </c>
      <c r="D74">
        <v>53</v>
      </c>
      <c r="E74" t="s">
        <v>104</v>
      </c>
      <c r="F74" t="s">
        <v>180</v>
      </c>
      <c r="G74" t="s">
        <v>5116</v>
      </c>
      <c r="H74">
        <v>19458794926</v>
      </c>
      <c r="I74" t="s">
        <v>5222</v>
      </c>
      <c r="J74" t="s">
        <v>7292</v>
      </c>
      <c r="K74">
        <v>5886.75</v>
      </c>
      <c r="L74" s="12" t="s">
        <v>7367</v>
      </c>
      <c r="M74" s="10" t="s">
        <v>11106</v>
      </c>
      <c r="N74">
        <v>73</v>
      </c>
      <c r="O74">
        <v>44955</v>
      </c>
      <c r="P74" t="s">
        <v>11402</v>
      </c>
      <c r="Q74" s="16">
        <v>2222.9699999999998</v>
      </c>
      <c r="R74">
        <v>3663.78</v>
      </c>
      <c r="S74">
        <v>37</v>
      </c>
      <c r="T74">
        <v>73</v>
      </c>
      <c r="U74">
        <v>32716.79</v>
      </c>
      <c r="V74" t="s">
        <v>11411</v>
      </c>
      <c r="W74">
        <v>4.5199999999999996</v>
      </c>
      <c r="X74">
        <v>12</v>
      </c>
      <c r="Y74" t="s">
        <v>7682</v>
      </c>
      <c r="Z74" t="s">
        <v>12012</v>
      </c>
      <c r="AA74">
        <v>73</v>
      </c>
      <c r="AB74" t="s">
        <v>12017</v>
      </c>
      <c r="AC74">
        <v>5748.09</v>
      </c>
      <c r="AD74">
        <v>2421.4499999999998</v>
      </c>
      <c r="AE74">
        <v>121.07</v>
      </c>
      <c r="AF74" t="s">
        <v>11157</v>
      </c>
      <c r="AG74" t="s">
        <v>11308</v>
      </c>
      <c r="AH74">
        <v>257</v>
      </c>
      <c r="AI74">
        <v>73</v>
      </c>
      <c r="AJ74" t="s">
        <v>11174</v>
      </c>
      <c r="AK74" t="s">
        <v>12028</v>
      </c>
      <c r="AL74" t="s">
        <v>12031</v>
      </c>
      <c r="AM74" t="s">
        <v>11211</v>
      </c>
      <c r="AN74">
        <v>1</v>
      </c>
      <c r="AO74" s="10" t="s">
        <v>12039</v>
      </c>
      <c r="AP74" t="str" cm="1">
        <f t="array" ref="AP74">_xlfn.IFS(
  Table1[[#This Row],[Age]]&lt;=25, "18-25",
  Table1[[#This Row],[Age]]&lt;=35, "26-35",
  Table1[[#This Row],[Age]]&lt;=45, "36-45",
  Table1[[#This Row],[Age]]&lt;=60, "46-60",
  TRUE, "60+")</f>
        <v>46-60</v>
      </c>
    </row>
    <row r="75" spans="1:42" x14ac:dyDescent="0.3">
      <c r="A75">
        <v>74</v>
      </c>
      <c r="B75" t="s">
        <v>41</v>
      </c>
      <c r="C75" t="s">
        <v>87</v>
      </c>
      <c r="D75">
        <v>34</v>
      </c>
      <c r="E75" t="s">
        <v>106</v>
      </c>
      <c r="F75" t="s">
        <v>181</v>
      </c>
      <c r="G75" t="s">
        <v>5132</v>
      </c>
      <c r="H75">
        <v>19458794927</v>
      </c>
      <c r="I75" t="s">
        <v>5223</v>
      </c>
      <c r="J75" t="s">
        <v>7291</v>
      </c>
      <c r="K75">
        <v>7951.57</v>
      </c>
      <c r="L75" s="12" t="s">
        <v>7368</v>
      </c>
      <c r="M75" s="10" t="s">
        <v>11107</v>
      </c>
      <c r="N75">
        <v>74</v>
      </c>
      <c r="O75">
        <v>45230</v>
      </c>
      <c r="P75" t="s">
        <v>11404</v>
      </c>
      <c r="Q75" s="16">
        <v>2033.74</v>
      </c>
      <c r="R75">
        <v>9985.31</v>
      </c>
      <c r="S75">
        <v>30</v>
      </c>
      <c r="T75">
        <v>74</v>
      </c>
      <c r="U75">
        <v>11053.75</v>
      </c>
      <c r="V75" t="s">
        <v>11412</v>
      </c>
      <c r="W75">
        <v>9.5299999999999994</v>
      </c>
      <c r="X75">
        <v>12</v>
      </c>
      <c r="Y75" t="s">
        <v>10548</v>
      </c>
      <c r="Z75" t="s">
        <v>12010</v>
      </c>
      <c r="AA75">
        <v>74</v>
      </c>
      <c r="AB75" t="s">
        <v>12015</v>
      </c>
      <c r="AC75">
        <v>8505.91</v>
      </c>
      <c r="AD75">
        <v>2587.65</v>
      </c>
      <c r="AE75">
        <v>129.38</v>
      </c>
      <c r="AF75" t="s">
        <v>11091</v>
      </c>
      <c r="AG75" t="s">
        <v>11134</v>
      </c>
      <c r="AH75">
        <v>7360</v>
      </c>
      <c r="AI75">
        <v>74</v>
      </c>
      <c r="AJ75" t="s">
        <v>11034</v>
      </c>
      <c r="AK75" t="s">
        <v>12029</v>
      </c>
      <c r="AL75" t="s">
        <v>12032</v>
      </c>
      <c r="AM75" t="s">
        <v>11351</v>
      </c>
      <c r="AN75">
        <v>1</v>
      </c>
      <c r="AO75" s="10" t="s">
        <v>12044</v>
      </c>
      <c r="AP75" t="str" cm="1">
        <f t="array" ref="AP75">_xlfn.IFS(
  Table1[[#This Row],[Age]]&lt;=25, "18-25",
  Table1[[#This Row],[Age]]&lt;=35, "26-35",
  Table1[[#This Row],[Age]]&lt;=45, "36-45",
  Table1[[#This Row],[Age]]&lt;=60, "46-60",
  TRUE, "60+")</f>
        <v>26-35</v>
      </c>
    </row>
    <row r="76" spans="1:42" x14ac:dyDescent="0.3">
      <c r="A76">
        <v>75</v>
      </c>
      <c r="B76" t="s">
        <v>42</v>
      </c>
      <c r="C76" t="s">
        <v>54</v>
      </c>
      <c r="D76">
        <v>66</v>
      </c>
      <c r="E76" t="s">
        <v>106</v>
      </c>
      <c r="F76" t="s">
        <v>182</v>
      </c>
      <c r="G76" t="s">
        <v>5128</v>
      </c>
      <c r="H76">
        <v>19458794928</v>
      </c>
      <c r="I76" t="s">
        <v>5224</v>
      </c>
      <c r="J76" t="s">
        <v>7292</v>
      </c>
      <c r="K76">
        <v>643.16</v>
      </c>
      <c r="L76" s="12" t="s">
        <v>7369</v>
      </c>
      <c r="M76" s="10" t="s">
        <v>11108</v>
      </c>
      <c r="N76">
        <v>75</v>
      </c>
      <c r="O76">
        <v>45254</v>
      </c>
      <c r="P76" t="s">
        <v>11403</v>
      </c>
      <c r="Q76" s="16">
        <v>4119.78</v>
      </c>
      <c r="R76">
        <v>4762.9399999999996</v>
      </c>
      <c r="S76">
        <v>31</v>
      </c>
      <c r="T76">
        <v>75</v>
      </c>
      <c r="U76">
        <v>24700.58</v>
      </c>
      <c r="V76" t="s">
        <v>11413</v>
      </c>
      <c r="W76">
        <v>5.15</v>
      </c>
      <c r="X76">
        <v>60</v>
      </c>
      <c r="Y76" t="s">
        <v>11452</v>
      </c>
      <c r="Z76" t="s">
        <v>12010</v>
      </c>
      <c r="AA76">
        <v>75</v>
      </c>
      <c r="AB76" t="s">
        <v>12016</v>
      </c>
      <c r="AC76">
        <v>4149.29</v>
      </c>
      <c r="AD76">
        <v>3478.89</v>
      </c>
      <c r="AE76">
        <v>173.94</v>
      </c>
      <c r="AF76" t="s">
        <v>11098</v>
      </c>
      <c r="AG76" t="s">
        <v>11107</v>
      </c>
      <c r="AH76">
        <v>1339</v>
      </c>
      <c r="AI76">
        <v>75</v>
      </c>
      <c r="AJ76" t="s">
        <v>11048</v>
      </c>
      <c r="AK76" t="s">
        <v>12027</v>
      </c>
      <c r="AL76" t="s">
        <v>12032</v>
      </c>
      <c r="AM76" t="s">
        <v>11195</v>
      </c>
      <c r="AN76">
        <v>-1</v>
      </c>
      <c r="AO76" s="10" t="s">
        <v>12040</v>
      </c>
      <c r="AP76" t="str" cm="1">
        <f t="array" ref="AP76">_xlfn.IFS(
  Table1[[#This Row],[Age]]&lt;=25, "18-25",
  Table1[[#This Row],[Age]]&lt;=35, "26-35",
  Table1[[#This Row],[Age]]&lt;=45, "36-45",
  Table1[[#This Row],[Age]]&lt;=60, "46-60",
  TRUE, "60+")</f>
        <v>60+</v>
      </c>
    </row>
    <row r="77" spans="1:42" x14ac:dyDescent="0.3">
      <c r="A77">
        <v>76</v>
      </c>
      <c r="B77" t="s">
        <v>12</v>
      </c>
      <c r="C77" t="s">
        <v>65</v>
      </c>
      <c r="D77">
        <v>21</v>
      </c>
      <c r="E77" t="s">
        <v>106</v>
      </c>
      <c r="F77" t="s">
        <v>183</v>
      </c>
      <c r="G77" t="s">
        <v>5126</v>
      </c>
      <c r="H77">
        <v>19458794929</v>
      </c>
      <c r="I77" t="s">
        <v>5225</v>
      </c>
      <c r="J77" t="s">
        <v>7291</v>
      </c>
      <c r="K77">
        <v>6766.61</v>
      </c>
      <c r="L77" s="12" t="s">
        <v>7316</v>
      </c>
      <c r="M77" s="10" t="s">
        <v>11109</v>
      </c>
      <c r="N77">
        <v>76</v>
      </c>
      <c r="O77">
        <v>44989</v>
      </c>
      <c r="P77" t="s">
        <v>11404</v>
      </c>
      <c r="Q77" s="16">
        <v>3518.75</v>
      </c>
      <c r="R77">
        <v>3247.86</v>
      </c>
      <c r="S77">
        <v>33</v>
      </c>
      <c r="T77">
        <v>76</v>
      </c>
      <c r="U77">
        <v>7925.84</v>
      </c>
      <c r="V77" t="s">
        <v>11411</v>
      </c>
      <c r="W77">
        <v>7.53</v>
      </c>
      <c r="X77">
        <v>12</v>
      </c>
      <c r="Y77" t="s">
        <v>8616</v>
      </c>
      <c r="Z77" t="s">
        <v>12010</v>
      </c>
      <c r="AA77">
        <v>76</v>
      </c>
      <c r="AB77" t="s">
        <v>12016</v>
      </c>
      <c r="AC77">
        <v>6771.04</v>
      </c>
      <c r="AD77">
        <v>826.25</v>
      </c>
      <c r="AE77">
        <v>41.31</v>
      </c>
      <c r="AF77" t="s">
        <v>11053</v>
      </c>
      <c r="AG77" t="s">
        <v>11167</v>
      </c>
      <c r="AH77">
        <v>5136</v>
      </c>
      <c r="AI77">
        <v>76</v>
      </c>
      <c r="AJ77" t="s">
        <v>11396</v>
      </c>
      <c r="AK77" t="s">
        <v>12027</v>
      </c>
      <c r="AL77" t="s">
        <v>12032</v>
      </c>
      <c r="AM77" t="s">
        <v>11058</v>
      </c>
      <c r="AN77">
        <v>1</v>
      </c>
      <c r="AO77" s="10" t="s">
        <v>12047</v>
      </c>
      <c r="AP77" t="str" cm="1">
        <f t="array" ref="AP77">_xlfn.IFS(
  Table1[[#This Row],[Age]]&lt;=25, "18-25",
  Table1[[#This Row],[Age]]&lt;=35, "26-35",
  Table1[[#This Row],[Age]]&lt;=45, "36-45",
  Table1[[#This Row],[Age]]&lt;=60, "46-60",
  TRUE, "60+")</f>
        <v>18-25</v>
      </c>
    </row>
    <row r="78" spans="1:42" x14ac:dyDescent="0.3">
      <c r="A78">
        <v>77</v>
      </c>
      <c r="B78" t="s">
        <v>34</v>
      </c>
      <c r="C78" t="s">
        <v>91</v>
      </c>
      <c r="D78">
        <v>54</v>
      </c>
      <c r="E78" t="s">
        <v>105</v>
      </c>
      <c r="F78" t="s">
        <v>184</v>
      </c>
      <c r="G78" t="s">
        <v>5128</v>
      </c>
      <c r="H78">
        <v>19458794930</v>
      </c>
      <c r="I78" t="s">
        <v>5226</v>
      </c>
      <c r="J78" t="s">
        <v>7292</v>
      </c>
      <c r="K78">
        <v>884.02</v>
      </c>
      <c r="L78" s="12" t="s">
        <v>7370</v>
      </c>
      <c r="M78" s="10" t="s">
        <v>11110</v>
      </c>
      <c r="N78">
        <v>77</v>
      </c>
      <c r="O78">
        <v>45075</v>
      </c>
      <c r="P78" t="s">
        <v>11404</v>
      </c>
      <c r="Q78" s="16">
        <v>546.01</v>
      </c>
      <c r="R78">
        <v>1430.03</v>
      </c>
      <c r="S78">
        <v>76</v>
      </c>
      <c r="T78">
        <v>77</v>
      </c>
      <c r="U78">
        <v>15932.98</v>
      </c>
      <c r="V78" t="s">
        <v>11412</v>
      </c>
      <c r="W78">
        <v>5.95</v>
      </c>
      <c r="X78">
        <v>36</v>
      </c>
      <c r="Y78" t="s">
        <v>7889</v>
      </c>
      <c r="Z78" t="s">
        <v>12010</v>
      </c>
      <c r="AA78">
        <v>77</v>
      </c>
      <c r="AB78" t="s">
        <v>12015</v>
      </c>
      <c r="AC78">
        <v>6816.02</v>
      </c>
      <c r="AD78">
        <v>2876.14</v>
      </c>
      <c r="AE78">
        <v>143.81</v>
      </c>
      <c r="AF78" t="s">
        <v>11166</v>
      </c>
      <c r="AG78" t="s">
        <v>11163</v>
      </c>
      <c r="AH78">
        <v>1868</v>
      </c>
      <c r="AI78">
        <v>77</v>
      </c>
      <c r="AJ78" t="s">
        <v>11037</v>
      </c>
      <c r="AK78" t="s">
        <v>12029</v>
      </c>
      <c r="AL78" t="s">
        <v>12032</v>
      </c>
      <c r="AM78" t="s">
        <v>11340</v>
      </c>
      <c r="AN78">
        <v>1</v>
      </c>
      <c r="AO78" s="10" t="s">
        <v>12046</v>
      </c>
      <c r="AP78" t="str" cm="1">
        <f t="array" ref="AP78">_xlfn.IFS(
  Table1[[#This Row],[Age]]&lt;=25, "18-25",
  Table1[[#This Row],[Age]]&lt;=35, "26-35",
  Table1[[#This Row],[Age]]&lt;=45, "36-45",
  Table1[[#This Row],[Age]]&lt;=60, "46-60",
  TRUE, "60+")</f>
        <v>46-60</v>
      </c>
    </row>
    <row r="79" spans="1:42" x14ac:dyDescent="0.3">
      <c r="A79">
        <v>78</v>
      </c>
      <c r="B79" t="s">
        <v>43</v>
      </c>
      <c r="C79" t="s">
        <v>81</v>
      </c>
      <c r="D79">
        <v>50</v>
      </c>
      <c r="E79" t="s">
        <v>106</v>
      </c>
      <c r="F79" t="s">
        <v>185</v>
      </c>
      <c r="G79" t="s">
        <v>5143</v>
      </c>
      <c r="H79">
        <v>19458794931</v>
      </c>
      <c r="I79" t="s">
        <v>5227</v>
      </c>
      <c r="J79" t="s">
        <v>7292</v>
      </c>
      <c r="K79">
        <v>5607.93</v>
      </c>
      <c r="L79" s="12" t="s">
        <v>7371</v>
      </c>
      <c r="M79" s="10" t="s">
        <v>11111</v>
      </c>
      <c r="N79">
        <v>78</v>
      </c>
      <c r="O79">
        <v>45239</v>
      </c>
      <c r="P79" t="s">
        <v>11402</v>
      </c>
      <c r="Q79" s="16">
        <v>1819.77</v>
      </c>
      <c r="R79">
        <v>3788.16</v>
      </c>
      <c r="S79">
        <v>27</v>
      </c>
      <c r="T79">
        <v>78</v>
      </c>
      <c r="U79">
        <v>15576.59</v>
      </c>
      <c r="V79" t="s">
        <v>11413</v>
      </c>
      <c r="W79">
        <v>7.88</v>
      </c>
      <c r="X79">
        <v>36</v>
      </c>
      <c r="Y79" t="s">
        <v>10787</v>
      </c>
      <c r="Z79" t="s">
        <v>12012</v>
      </c>
      <c r="AA79">
        <v>78</v>
      </c>
      <c r="AB79" t="s">
        <v>12016</v>
      </c>
      <c r="AC79">
        <v>4167.3599999999997</v>
      </c>
      <c r="AD79">
        <v>2895.65</v>
      </c>
      <c r="AE79">
        <v>144.78</v>
      </c>
      <c r="AF79" t="s">
        <v>11122</v>
      </c>
      <c r="AG79" t="s">
        <v>11366</v>
      </c>
      <c r="AH79">
        <v>2974</v>
      </c>
      <c r="AI79">
        <v>78</v>
      </c>
      <c r="AJ79" t="s">
        <v>11100</v>
      </c>
      <c r="AK79" t="s">
        <v>12027</v>
      </c>
      <c r="AL79" t="s">
        <v>12031</v>
      </c>
      <c r="AM79" t="s">
        <v>11355</v>
      </c>
      <c r="AN79">
        <v>1</v>
      </c>
      <c r="AO79" s="10" t="s">
        <v>12040</v>
      </c>
      <c r="AP79" t="str" cm="1">
        <f t="array" ref="AP79">_xlfn.IFS(
  Table1[[#This Row],[Age]]&lt;=25, "18-25",
  Table1[[#This Row],[Age]]&lt;=35, "26-35",
  Table1[[#This Row],[Age]]&lt;=45, "36-45",
  Table1[[#This Row],[Age]]&lt;=60, "46-60",
  TRUE, "60+")</f>
        <v>46-60</v>
      </c>
    </row>
    <row r="80" spans="1:42" x14ac:dyDescent="0.3">
      <c r="A80">
        <v>79</v>
      </c>
      <c r="B80" t="s">
        <v>44</v>
      </c>
      <c r="C80" t="s">
        <v>78</v>
      </c>
      <c r="D80">
        <v>36</v>
      </c>
      <c r="E80" t="s">
        <v>105</v>
      </c>
      <c r="F80" t="s">
        <v>186</v>
      </c>
      <c r="G80" t="s">
        <v>5124</v>
      </c>
      <c r="H80">
        <v>19458794932</v>
      </c>
      <c r="I80" t="s">
        <v>5228</v>
      </c>
      <c r="J80" t="s">
        <v>7291</v>
      </c>
      <c r="K80">
        <v>5027.8999999999996</v>
      </c>
      <c r="L80" s="12" t="s">
        <v>7372</v>
      </c>
      <c r="M80" s="10" t="s">
        <v>11112</v>
      </c>
      <c r="N80">
        <v>79</v>
      </c>
      <c r="O80">
        <v>45195</v>
      </c>
      <c r="P80" t="s">
        <v>11404</v>
      </c>
      <c r="Q80" s="16">
        <v>2987.43</v>
      </c>
      <c r="R80">
        <v>2040.47</v>
      </c>
      <c r="S80">
        <v>78</v>
      </c>
      <c r="T80">
        <v>79</v>
      </c>
      <c r="U80">
        <v>35050.1</v>
      </c>
      <c r="V80" t="s">
        <v>11411</v>
      </c>
      <c r="W80">
        <v>3.86</v>
      </c>
      <c r="X80">
        <v>12</v>
      </c>
      <c r="Y80" t="s">
        <v>11453</v>
      </c>
      <c r="Z80" t="s">
        <v>12012</v>
      </c>
      <c r="AA80">
        <v>79</v>
      </c>
      <c r="AB80" t="s">
        <v>12015</v>
      </c>
      <c r="AC80">
        <v>7692.29</v>
      </c>
      <c r="AD80">
        <v>1834.95</v>
      </c>
      <c r="AE80">
        <v>91.75</v>
      </c>
      <c r="AF80" t="s">
        <v>11175</v>
      </c>
      <c r="AG80" t="s">
        <v>11111</v>
      </c>
      <c r="AH80">
        <v>9311</v>
      </c>
      <c r="AI80">
        <v>79</v>
      </c>
      <c r="AJ80" t="s">
        <v>11337</v>
      </c>
      <c r="AK80" t="s">
        <v>12029</v>
      </c>
      <c r="AL80" t="s">
        <v>12031</v>
      </c>
      <c r="AM80" t="s">
        <v>11284</v>
      </c>
      <c r="AN80">
        <v>1</v>
      </c>
      <c r="AO80" s="10" t="s">
        <v>12042</v>
      </c>
      <c r="AP80" t="str" cm="1">
        <f t="array" ref="AP80">_xlfn.IFS(
  Table1[[#This Row],[Age]]&lt;=25, "18-25",
  Table1[[#This Row],[Age]]&lt;=35, "26-35",
  Table1[[#This Row],[Age]]&lt;=45, "36-45",
  Table1[[#This Row],[Age]]&lt;=60, "46-60",
  TRUE, "60+")</f>
        <v>36-45</v>
      </c>
    </row>
    <row r="81" spans="1:42" x14ac:dyDescent="0.3">
      <c r="A81">
        <v>80</v>
      </c>
      <c r="B81" t="s">
        <v>4</v>
      </c>
      <c r="C81" t="s">
        <v>83</v>
      </c>
      <c r="D81">
        <v>43</v>
      </c>
      <c r="E81" t="s">
        <v>106</v>
      </c>
      <c r="F81" t="s">
        <v>187</v>
      </c>
      <c r="G81" t="s">
        <v>5115</v>
      </c>
      <c r="H81">
        <v>19458794933</v>
      </c>
      <c r="I81" t="s">
        <v>5229</v>
      </c>
      <c r="J81" t="s">
        <v>7291</v>
      </c>
      <c r="K81">
        <v>9461.48</v>
      </c>
      <c r="L81" s="12" t="s">
        <v>7373</v>
      </c>
      <c r="M81" s="10" t="s">
        <v>11113</v>
      </c>
      <c r="N81">
        <v>80</v>
      </c>
      <c r="O81">
        <v>45081</v>
      </c>
      <c r="P81" t="s">
        <v>11403</v>
      </c>
      <c r="Q81" s="16">
        <v>1918.62</v>
      </c>
      <c r="R81">
        <v>11380.1</v>
      </c>
      <c r="S81">
        <v>58</v>
      </c>
      <c r="T81">
        <v>80</v>
      </c>
      <c r="U81">
        <v>14831.38</v>
      </c>
      <c r="V81" t="s">
        <v>11413</v>
      </c>
      <c r="W81">
        <v>8.89</v>
      </c>
      <c r="X81">
        <v>12</v>
      </c>
      <c r="Y81" t="s">
        <v>11454</v>
      </c>
      <c r="Z81" t="s">
        <v>12012</v>
      </c>
      <c r="AA81">
        <v>80</v>
      </c>
      <c r="AB81" t="s">
        <v>12015</v>
      </c>
      <c r="AC81">
        <v>5756.9</v>
      </c>
      <c r="AD81">
        <v>4821.45</v>
      </c>
      <c r="AE81">
        <v>241.07</v>
      </c>
      <c r="AF81" t="s">
        <v>11199</v>
      </c>
      <c r="AG81" t="s">
        <v>11122</v>
      </c>
      <c r="AH81">
        <v>5682</v>
      </c>
      <c r="AI81">
        <v>80</v>
      </c>
      <c r="AJ81" t="s">
        <v>11276</v>
      </c>
      <c r="AK81" t="s">
        <v>12029</v>
      </c>
      <c r="AL81" t="s">
        <v>12032</v>
      </c>
      <c r="AM81" t="s">
        <v>11335</v>
      </c>
      <c r="AN81">
        <v>1</v>
      </c>
      <c r="AO81" s="10" t="s">
        <v>12043</v>
      </c>
      <c r="AP81" t="str" cm="1">
        <f t="array" ref="AP81">_xlfn.IFS(
  Table1[[#This Row],[Age]]&lt;=25, "18-25",
  Table1[[#This Row],[Age]]&lt;=35, "26-35",
  Table1[[#This Row],[Age]]&lt;=45, "36-45",
  Table1[[#This Row],[Age]]&lt;=60, "46-60",
  TRUE, "60+")</f>
        <v>36-45</v>
      </c>
    </row>
    <row r="82" spans="1:42" x14ac:dyDescent="0.3">
      <c r="A82">
        <v>81</v>
      </c>
      <c r="B82" t="s">
        <v>6</v>
      </c>
      <c r="C82" t="s">
        <v>65</v>
      </c>
      <c r="D82">
        <v>28</v>
      </c>
      <c r="E82" t="s">
        <v>105</v>
      </c>
      <c r="F82" t="s">
        <v>188</v>
      </c>
      <c r="G82" t="s">
        <v>5109</v>
      </c>
      <c r="H82">
        <v>19458794934</v>
      </c>
      <c r="I82" t="s">
        <v>5230</v>
      </c>
      <c r="J82" t="s">
        <v>7291</v>
      </c>
      <c r="K82">
        <v>1411.4</v>
      </c>
      <c r="L82" s="12" t="s">
        <v>7374</v>
      </c>
      <c r="M82" s="10" t="s">
        <v>11114</v>
      </c>
      <c r="N82">
        <v>81</v>
      </c>
      <c r="O82">
        <v>45122</v>
      </c>
      <c r="P82" t="s">
        <v>11403</v>
      </c>
      <c r="Q82" s="16">
        <v>1049.44</v>
      </c>
      <c r="R82">
        <v>361.96</v>
      </c>
      <c r="S82">
        <v>1</v>
      </c>
      <c r="T82">
        <v>81</v>
      </c>
      <c r="U82">
        <v>45026.29</v>
      </c>
      <c r="V82" t="s">
        <v>11413</v>
      </c>
      <c r="W82">
        <v>5.94</v>
      </c>
      <c r="X82">
        <v>24</v>
      </c>
      <c r="Y82" t="s">
        <v>10861</v>
      </c>
      <c r="Z82" t="s">
        <v>12012</v>
      </c>
      <c r="AA82">
        <v>81</v>
      </c>
      <c r="AB82" t="s">
        <v>12015</v>
      </c>
      <c r="AC82">
        <v>6346.33</v>
      </c>
      <c r="AD82">
        <v>3725.51</v>
      </c>
      <c r="AE82">
        <v>186.28</v>
      </c>
      <c r="AF82" t="s">
        <v>11250</v>
      </c>
      <c r="AG82" t="s">
        <v>11345</v>
      </c>
      <c r="AH82">
        <v>8898</v>
      </c>
      <c r="AI82">
        <v>81</v>
      </c>
      <c r="AJ82" t="s">
        <v>11204</v>
      </c>
      <c r="AK82" t="s">
        <v>12028</v>
      </c>
      <c r="AL82" t="s">
        <v>12031</v>
      </c>
      <c r="AM82" t="s">
        <v>11086</v>
      </c>
      <c r="AN82">
        <v>1</v>
      </c>
      <c r="AO82" s="10" t="s">
        <v>12038</v>
      </c>
      <c r="AP82" t="str" cm="1">
        <f t="array" ref="AP82">_xlfn.IFS(
  Table1[[#This Row],[Age]]&lt;=25, "18-25",
  Table1[[#This Row],[Age]]&lt;=35, "26-35",
  Table1[[#This Row],[Age]]&lt;=45, "36-45",
  Table1[[#This Row],[Age]]&lt;=60, "46-60",
  TRUE, "60+")</f>
        <v>26-35</v>
      </c>
    </row>
    <row r="83" spans="1:42" x14ac:dyDescent="0.3">
      <c r="A83">
        <v>82</v>
      </c>
      <c r="B83" t="s">
        <v>34</v>
      </c>
      <c r="C83" t="s">
        <v>66</v>
      </c>
      <c r="D83">
        <v>48</v>
      </c>
      <c r="E83" t="s">
        <v>106</v>
      </c>
      <c r="F83" t="s">
        <v>189</v>
      </c>
      <c r="G83" t="s">
        <v>5135</v>
      </c>
      <c r="H83">
        <v>19458794935</v>
      </c>
      <c r="I83" t="s">
        <v>5231</v>
      </c>
      <c r="J83" t="s">
        <v>7291</v>
      </c>
      <c r="K83">
        <v>193.96</v>
      </c>
      <c r="L83" s="12" t="s">
        <v>7375</v>
      </c>
      <c r="M83" s="10" t="s">
        <v>11115</v>
      </c>
      <c r="N83">
        <v>82</v>
      </c>
      <c r="O83">
        <v>45270</v>
      </c>
      <c r="P83" t="s">
        <v>11403</v>
      </c>
      <c r="Q83" s="16">
        <v>3143.98</v>
      </c>
      <c r="R83">
        <v>-2950.02</v>
      </c>
      <c r="S83">
        <v>64</v>
      </c>
      <c r="T83">
        <v>82</v>
      </c>
      <c r="U83">
        <v>49169.26</v>
      </c>
      <c r="V83" t="s">
        <v>11411</v>
      </c>
      <c r="W83">
        <v>3.78</v>
      </c>
      <c r="X83">
        <v>36</v>
      </c>
      <c r="Y83" t="s">
        <v>7566</v>
      </c>
      <c r="Z83" t="s">
        <v>12011</v>
      </c>
      <c r="AA83">
        <v>82</v>
      </c>
      <c r="AB83" t="s">
        <v>12016</v>
      </c>
      <c r="AC83">
        <v>4514.9799999999996</v>
      </c>
      <c r="AD83">
        <v>3553.84</v>
      </c>
      <c r="AE83">
        <v>177.69</v>
      </c>
      <c r="AF83" t="s">
        <v>11098</v>
      </c>
      <c r="AG83" t="s">
        <v>11361</v>
      </c>
      <c r="AH83">
        <v>4919</v>
      </c>
      <c r="AI83">
        <v>82</v>
      </c>
      <c r="AJ83" t="s">
        <v>11076</v>
      </c>
      <c r="AK83" t="s">
        <v>12028</v>
      </c>
      <c r="AL83" t="s">
        <v>12031</v>
      </c>
      <c r="AM83" t="s">
        <v>11090</v>
      </c>
      <c r="AN83">
        <v>1</v>
      </c>
      <c r="AO83" s="10" t="s">
        <v>12036</v>
      </c>
      <c r="AP83" t="str" cm="1">
        <f t="array" ref="AP83">_xlfn.IFS(
  Table1[[#This Row],[Age]]&lt;=25, "18-25",
  Table1[[#This Row],[Age]]&lt;=35, "26-35",
  Table1[[#This Row],[Age]]&lt;=45, "36-45",
  Table1[[#This Row],[Age]]&lt;=60, "46-60",
  TRUE, "60+")</f>
        <v>46-60</v>
      </c>
    </row>
    <row r="84" spans="1:42" x14ac:dyDescent="0.3">
      <c r="A84">
        <v>83</v>
      </c>
      <c r="B84" t="s">
        <v>9</v>
      </c>
      <c r="C84" t="s">
        <v>88</v>
      </c>
      <c r="D84">
        <v>18</v>
      </c>
      <c r="E84" t="s">
        <v>104</v>
      </c>
      <c r="F84" t="s">
        <v>190</v>
      </c>
      <c r="G84" t="s">
        <v>5144</v>
      </c>
      <c r="H84">
        <v>19458794936</v>
      </c>
      <c r="I84" t="s">
        <v>5232</v>
      </c>
      <c r="J84" t="s">
        <v>7292</v>
      </c>
      <c r="K84">
        <v>1459.81</v>
      </c>
      <c r="L84" s="12" t="s">
        <v>7376</v>
      </c>
      <c r="M84" s="10" t="s">
        <v>11077</v>
      </c>
      <c r="N84">
        <v>83</v>
      </c>
      <c r="O84">
        <v>45031</v>
      </c>
      <c r="P84" t="s">
        <v>11403</v>
      </c>
      <c r="Q84" s="16">
        <v>3015.22</v>
      </c>
      <c r="R84">
        <v>4475.03</v>
      </c>
      <c r="S84">
        <v>72</v>
      </c>
      <c r="T84">
        <v>83</v>
      </c>
      <c r="U84">
        <v>4972.0200000000004</v>
      </c>
      <c r="V84" t="s">
        <v>11412</v>
      </c>
      <c r="W84">
        <v>1.34</v>
      </c>
      <c r="X84">
        <v>24</v>
      </c>
      <c r="Y84" t="s">
        <v>11455</v>
      </c>
      <c r="Z84" t="s">
        <v>12011</v>
      </c>
      <c r="AA84">
        <v>83</v>
      </c>
      <c r="AB84" t="s">
        <v>12016</v>
      </c>
      <c r="AC84">
        <v>1809.62</v>
      </c>
      <c r="AD84">
        <v>4365.6400000000003</v>
      </c>
      <c r="AE84">
        <v>218.28</v>
      </c>
      <c r="AF84" t="s">
        <v>11351</v>
      </c>
      <c r="AG84" t="s">
        <v>11177</v>
      </c>
      <c r="AH84">
        <v>9222</v>
      </c>
      <c r="AI84">
        <v>83</v>
      </c>
      <c r="AJ84" t="s">
        <v>11056</v>
      </c>
      <c r="AK84" t="s">
        <v>12029</v>
      </c>
      <c r="AL84" t="s">
        <v>12031</v>
      </c>
      <c r="AM84" t="s">
        <v>11214</v>
      </c>
      <c r="AN84">
        <v>1</v>
      </c>
      <c r="AO84" s="10" t="s">
        <v>12037</v>
      </c>
      <c r="AP84" t="str" cm="1">
        <f t="array" ref="AP84">_xlfn.IFS(
  Table1[[#This Row],[Age]]&lt;=25, "18-25",
  Table1[[#This Row],[Age]]&lt;=35, "26-35",
  Table1[[#This Row],[Age]]&lt;=45, "36-45",
  Table1[[#This Row],[Age]]&lt;=60, "46-60",
  TRUE, "60+")</f>
        <v>18-25</v>
      </c>
    </row>
    <row r="85" spans="1:42" x14ac:dyDescent="0.3">
      <c r="A85">
        <v>84</v>
      </c>
      <c r="B85" t="s">
        <v>13</v>
      </c>
      <c r="C85" t="s">
        <v>39</v>
      </c>
      <c r="D85">
        <v>57</v>
      </c>
      <c r="E85" t="s">
        <v>104</v>
      </c>
      <c r="F85" t="s">
        <v>191</v>
      </c>
      <c r="G85" t="s">
        <v>5138</v>
      </c>
      <c r="H85">
        <v>19458794937</v>
      </c>
      <c r="I85" t="s">
        <v>5233</v>
      </c>
      <c r="J85" t="s">
        <v>7291</v>
      </c>
      <c r="K85">
        <v>1789.99</v>
      </c>
      <c r="L85" s="12" t="s">
        <v>7377</v>
      </c>
      <c r="M85" s="10" t="s">
        <v>11116</v>
      </c>
      <c r="N85">
        <v>84</v>
      </c>
      <c r="O85">
        <v>45191</v>
      </c>
      <c r="P85" t="s">
        <v>11403</v>
      </c>
      <c r="Q85" s="16">
        <v>4873.3</v>
      </c>
      <c r="R85">
        <v>-3083.31</v>
      </c>
      <c r="S85">
        <v>72</v>
      </c>
      <c r="T85">
        <v>84</v>
      </c>
      <c r="U85">
        <v>20484.73</v>
      </c>
      <c r="V85" t="s">
        <v>11411</v>
      </c>
      <c r="W85">
        <v>1.1200000000000001</v>
      </c>
      <c r="X85">
        <v>24</v>
      </c>
      <c r="Y85" t="s">
        <v>11456</v>
      </c>
      <c r="Z85" t="s">
        <v>12012</v>
      </c>
      <c r="AA85">
        <v>84</v>
      </c>
      <c r="AB85" t="s">
        <v>12015</v>
      </c>
      <c r="AC85">
        <v>7285.15</v>
      </c>
      <c r="AD85">
        <v>1694.55</v>
      </c>
      <c r="AE85">
        <v>84.73</v>
      </c>
      <c r="AF85" t="s">
        <v>11095</v>
      </c>
      <c r="AG85" t="s">
        <v>11311</v>
      </c>
      <c r="AH85">
        <v>6577</v>
      </c>
      <c r="AI85">
        <v>84</v>
      </c>
      <c r="AJ85" t="s">
        <v>11098</v>
      </c>
      <c r="AK85" t="s">
        <v>12028</v>
      </c>
      <c r="AL85" t="s">
        <v>12032</v>
      </c>
      <c r="AM85" t="s">
        <v>11311</v>
      </c>
      <c r="AN85">
        <v>1</v>
      </c>
      <c r="AO85" s="10" t="s">
        <v>12042</v>
      </c>
      <c r="AP85" t="str" cm="1">
        <f t="array" ref="AP85">_xlfn.IFS(
  Table1[[#This Row],[Age]]&lt;=25, "18-25",
  Table1[[#This Row],[Age]]&lt;=35, "26-35",
  Table1[[#This Row],[Age]]&lt;=45, "36-45",
  Table1[[#This Row],[Age]]&lt;=60, "46-60",
  TRUE, "60+")</f>
        <v>46-60</v>
      </c>
    </row>
    <row r="86" spans="1:42" x14ac:dyDescent="0.3">
      <c r="A86">
        <v>85</v>
      </c>
      <c r="B86" t="s">
        <v>7</v>
      </c>
      <c r="C86" t="s">
        <v>91</v>
      </c>
      <c r="D86">
        <v>53</v>
      </c>
      <c r="E86" t="s">
        <v>105</v>
      </c>
      <c r="F86" t="s">
        <v>192</v>
      </c>
      <c r="G86" t="s">
        <v>5110</v>
      </c>
      <c r="H86">
        <v>19458794938</v>
      </c>
      <c r="I86" t="s">
        <v>5234</v>
      </c>
      <c r="J86" t="s">
        <v>7291</v>
      </c>
      <c r="K86">
        <v>2584.02</v>
      </c>
      <c r="L86" s="12" t="s">
        <v>7378</v>
      </c>
      <c r="M86" s="10" t="s">
        <v>11090</v>
      </c>
      <c r="N86">
        <v>85</v>
      </c>
      <c r="O86">
        <v>45000</v>
      </c>
      <c r="P86" t="s">
        <v>11404</v>
      </c>
      <c r="Q86" s="16">
        <v>2809.74</v>
      </c>
      <c r="R86">
        <v>-225.72</v>
      </c>
      <c r="S86">
        <v>93</v>
      </c>
      <c r="T86">
        <v>85</v>
      </c>
      <c r="U86">
        <v>15790.21</v>
      </c>
      <c r="V86" t="s">
        <v>11411</v>
      </c>
      <c r="W86">
        <v>4.18</v>
      </c>
      <c r="X86">
        <v>12</v>
      </c>
      <c r="Y86" t="s">
        <v>7302</v>
      </c>
      <c r="Z86" t="s">
        <v>12011</v>
      </c>
      <c r="AA86">
        <v>85</v>
      </c>
      <c r="AB86" t="s">
        <v>12015</v>
      </c>
      <c r="AC86">
        <v>4087.24</v>
      </c>
      <c r="AD86">
        <v>1063.3499999999999</v>
      </c>
      <c r="AE86">
        <v>53.17</v>
      </c>
      <c r="AF86" t="s">
        <v>11248</v>
      </c>
      <c r="AG86" t="s">
        <v>11368</v>
      </c>
      <c r="AH86">
        <v>697</v>
      </c>
      <c r="AI86">
        <v>85</v>
      </c>
      <c r="AJ86" t="s">
        <v>11112</v>
      </c>
      <c r="AK86" t="s">
        <v>12029</v>
      </c>
      <c r="AL86" t="s">
        <v>12031</v>
      </c>
      <c r="AM86" t="s">
        <v>11196</v>
      </c>
      <c r="AN86">
        <v>1</v>
      </c>
      <c r="AO86" s="10" t="s">
        <v>12047</v>
      </c>
      <c r="AP86" t="str" cm="1">
        <f t="array" ref="AP86">_xlfn.IFS(
  Table1[[#This Row],[Age]]&lt;=25, "18-25",
  Table1[[#This Row],[Age]]&lt;=35, "26-35",
  Table1[[#This Row],[Age]]&lt;=45, "36-45",
  Table1[[#This Row],[Age]]&lt;=60, "46-60",
  TRUE, "60+")</f>
        <v>46-60</v>
      </c>
    </row>
    <row r="87" spans="1:42" x14ac:dyDescent="0.3">
      <c r="A87">
        <v>86</v>
      </c>
      <c r="B87" t="s">
        <v>27</v>
      </c>
      <c r="C87" t="s">
        <v>74</v>
      </c>
      <c r="D87">
        <v>46</v>
      </c>
      <c r="E87" t="s">
        <v>106</v>
      </c>
      <c r="F87" t="s">
        <v>193</v>
      </c>
      <c r="G87" t="s">
        <v>5145</v>
      </c>
      <c r="H87">
        <v>19458794939</v>
      </c>
      <c r="I87" t="s">
        <v>5235</v>
      </c>
      <c r="J87" t="s">
        <v>7291</v>
      </c>
      <c r="K87">
        <v>8169.38</v>
      </c>
      <c r="L87" s="12" t="s">
        <v>7379</v>
      </c>
      <c r="M87" s="10" t="s">
        <v>11117</v>
      </c>
      <c r="N87">
        <v>86</v>
      </c>
      <c r="O87">
        <v>45001</v>
      </c>
      <c r="P87" t="s">
        <v>11403</v>
      </c>
      <c r="Q87" s="16">
        <v>4372.74</v>
      </c>
      <c r="R87">
        <v>3796.64</v>
      </c>
      <c r="S87">
        <v>26</v>
      </c>
      <c r="T87">
        <v>86</v>
      </c>
      <c r="U87">
        <v>18247.52</v>
      </c>
      <c r="V87" t="s">
        <v>11413</v>
      </c>
      <c r="W87">
        <v>2.94</v>
      </c>
      <c r="X87">
        <v>24</v>
      </c>
      <c r="Y87" t="s">
        <v>11457</v>
      </c>
      <c r="Z87" t="s">
        <v>12010</v>
      </c>
      <c r="AA87">
        <v>86</v>
      </c>
      <c r="AB87" t="s">
        <v>12016</v>
      </c>
      <c r="AC87">
        <v>6476.25</v>
      </c>
      <c r="AD87">
        <v>2191.4299999999998</v>
      </c>
      <c r="AE87">
        <v>109.57</v>
      </c>
      <c r="AF87" t="s">
        <v>11179</v>
      </c>
      <c r="AG87" t="s">
        <v>11277</v>
      </c>
      <c r="AH87">
        <v>4225</v>
      </c>
      <c r="AI87">
        <v>86</v>
      </c>
      <c r="AJ87" t="s">
        <v>11176</v>
      </c>
      <c r="AK87" t="s">
        <v>12027</v>
      </c>
      <c r="AL87" t="s">
        <v>12031</v>
      </c>
      <c r="AM87" t="s">
        <v>11232</v>
      </c>
      <c r="AN87">
        <v>1</v>
      </c>
      <c r="AO87" s="10" t="s">
        <v>12047</v>
      </c>
      <c r="AP87" t="str" cm="1">
        <f t="array" ref="AP87">_xlfn.IFS(
  Table1[[#This Row],[Age]]&lt;=25, "18-25",
  Table1[[#This Row],[Age]]&lt;=35, "26-35",
  Table1[[#This Row],[Age]]&lt;=45, "36-45",
  Table1[[#This Row],[Age]]&lt;=60, "46-60",
  TRUE, "60+")</f>
        <v>46-60</v>
      </c>
    </row>
    <row r="88" spans="1:42" x14ac:dyDescent="0.3">
      <c r="A88">
        <v>87</v>
      </c>
      <c r="B88" t="s">
        <v>45</v>
      </c>
      <c r="C88" t="s">
        <v>73</v>
      </c>
      <c r="D88">
        <v>42</v>
      </c>
      <c r="E88" t="s">
        <v>106</v>
      </c>
      <c r="F88" t="s">
        <v>194</v>
      </c>
      <c r="G88" t="s">
        <v>5114</v>
      </c>
      <c r="H88">
        <v>19458794940</v>
      </c>
      <c r="I88" t="s">
        <v>5236</v>
      </c>
      <c r="J88" t="s">
        <v>7292</v>
      </c>
      <c r="K88">
        <v>3831.12</v>
      </c>
      <c r="L88" s="12" t="s">
        <v>7380</v>
      </c>
      <c r="M88" s="10" t="s">
        <v>11118</v>
      </c>
      <c r="N88">
        <v>87</v>
      </c>
      <c r="O88">
        <v>45023</v>
      </c>
      <c r="P88" t="s">
        <v>11403</v>
      </c>
      <c r="Q88" s="16">
        <v>4746.49</v>
      </c>
      <c r="R88">
        <v>8577.61</v>
      </c>
      <c r="S88">
        <v>90</v>
      </c>
      <c r="T88">
        <v>87</v>
      </c>
      <c r="U88">
        <v>14002.39</v>
      </c>
      <c r="V88" t="s">
        <v>11411</v>
      </c>
      <c r="W88">
        <v>1.47</v>
      </c>
      <c r="X88">
        <v>12</v>
      </c>
      <c r="Y88" t="s">
        <v>11458</v>
      </c>
      <c r="Z88" t="s">
        <v>12011</v>
      </c>
      <c r="AA88">
        <v>87</v>
      </c>
      <c r="AB88" t="s">
        <v>12015</v>
      </c>
      <c r="AC88">
        <v>9170.7800000000007</v>
      </c>
      <c r="AD88">
        <v>2987.74</v>
      </c>
      <c r="AE88">
        <v>149.38999999999999</v>
      </c>
      <c r="AF88" t="s">
        <v>11135</v>
      </c>
      <c r="AG88" t="s">
        <v>11086</v>
      </c>
      <c r="AH88">
        <v>8866</v>
      </c>
      <c r="AI88">
        <v>87</v>
      </c>
      <c r="AJ88" t="s">
        <v>11387</v>
      </c>
      <c r="AK88" t="s">
        <v>12028</v>
      </c>
      <c r="AL88" t="s">
        <v>12032</v>
      </c>
      <c r="AM88" t="s">
        <v>11358</v>
      </c>
      <c r="AN88">
        <v>1</v>
      </c>
      <c r="AO88" s="10" t="s">
        <v>12037</v>
      </c>
      <c r="AP88" t="str" cm="1">
        <f t="array" ref="AP88">_xlfn.IFS(
  Table1[[#This Row],[Age]]&lt;=25, "18-25",
  Table1[[#This Row],[Age]]&lt;=35, "26-35",
  Table1[[#This Row],[Age]]&lt;=45, "36-45",
  Table1[[#This Row],[Age]]&lt;=60, "46-60",
  TRUE, "60+")</f>
        <v>36-45</v>
      </c>
    </row>
    <row r="89" spans="1:42" x14ac:dyDescent="0.3">
      <c r="A89">
        <v>88</v>
      </c>
      <c r="B89" t="s">
        <v>32</v>
      </c>
      <c r="C89" t="s">
        <v>82</v>
      </c>
      <c r="D89">
        <v>64</v>
      </c>
      <c r="E89" t="s">
        <v>104</v>
      </c>
      <c r="F89" t="s">
        <v>195</v>
      </c>
      <c r="G89" t="s">
        <v>5141</v>
      </c>
      <c r="H89">
        <v>19458794941</v>
      </c>
      <c r="I89" t="s">
        <v>5237</v>
      </c>
      <c r="J89" t="s">
        <v>7291</v>
      </c>
      <c r="K89">
        <v>8423.5</v>
      </c>
      <c r="L89" s="12" t="s">
        <v>7381</v>
      </c>
      <c r="M89" s="10" t="s">
        <v>11119</v>
      </c>
      <c r="N89">
        <v>88</v>
      </c>
      <c r="O89">
        <v>45167</v>
      </c>
      <c r="P89" t="s">
        <v>11404</v>
      </c>
      <c r="Q89" s="16">
        <v>2179.5700000000002</v>
      </c>
      <c r="R89">
        <v>10603.07</v>
      </c>
      <c r="S89">
        <v>49</v>
      </c>
      <c r="T89">
        <v>88</v>
      </c>
      <c r="U89">
        <v>19750.580000000002</v>
      </c>
      <c r="V89" t="s">
        <v>11413</v>
      </c>
      <c r="W89">
        <v>5.98</v>
      </c>
      <c r="X89">
        <v>12</v>
      </c>
      <c r="Y89" t="s">
        <v>8289</v>
      </c>
      <c r="Z89" t="s">
        <v>12011</v>
      </c>
      <c r="AA89">
        <v>88</v>
      </c>
      <c r="AB89" t="s">
        <v>12017</v>
      </c>
      <c r="AC89">
        <v>8514.73</v>
      </c>
      <c r="AD89">
        <v>2788</v>
      </c>
      <c r="AE89">
        <v>139.4</v>
      </c>
      <c r="AF89" t="s">
        <v>11341</v>
      </c>
      <c r="AG89" t="s">
        <v>11196</v>
      </c>
      <c r="AH89">
        <v>7888</v>
      </c>
      <c r="AI89">
        <v>88</v>
      </c>
      <c r="AJ89" t="s">
        <v>11247</v>
      </c>
      <c r="AK89" t="s">
        <v>12028</v>
      </c>
      <c r="AL89" t="s">
        <v>12032</v>
      </c>
      <c r="AM89" t="s">
        <v>11214</v>
      </c>
      <c r="AN89">
        <v>1</v>
      </c>
      <c r="AO89" s="10" t="s">
        <v>12041</v>
      </c>
      <c r="AP89" t="str" cm="1">
        <f t="array" ref="AP89">_xlfn.IFS(
  Table1[[#This Row],[Age]]&lt;=25, "18-25",
  Table1[[#This Row],[Age]]&lt;=35, "26-35",
  Table1[[#This Row],[Age]]&lt;=45, "36-45",
  Table1[[#This Row],[Age]]&lt;=60, "46-60",
  TRUE, "60+")</f>
        <v>60+</v>
      </c>
    </row>
    <row r="90" spans="1:42" x14ac:dyDescent="0.3">
      <c r="A90">
        <v>89</v>
      </c>
      <c r="B90" t="s">
        <v>28</v>
      </c>
      <c r="C90" t="s">
        <v>83</v>
      </c>
      <c r="D90">
        <v>66</v>
      </c>
      <c r="E90" t="s">
        <v>106</v>
      </c>
      <c r="F90" t="s">
        <v>196</v>
      </c>
      <c r="G90" t="s">
        <v>5122</v>
      </c>
      <c r="H90">
        <v>19458794942</v>
      </c>
      <c r="I90" t="s">
        <v>5238</v>
      </c>
      <c r="J90" t="s">
        <v>7292</v>
      </c>
      <c r="K90">
        <v>2792.15</v>
      </c>
      <c r="L90" s="12" t="s">
        <v>7382</v>
      </c>
      <c r="M90" s="10" t="s">
        <v>11120</v>
      </c>
      <c r="N90">
        <v>89</v>
      </c>
      <c r="O90">
        <v>45065</v>
      </c>
      <c r="P90" t="s">
        <v>11404</v>
      </c>
      <c r="Q90" s="16">
        <v>273.94</v>
      </c>
      <c r="R90">
        <v>3066.09</v>
      </c>
      <c r="S90">
        <v>84</v>
      </c>
      <c r="T90">
        <v>89</v>
      </c>
      <c r="U90">
        <v>7929.32</v>
      </c>
      <c r="V90" t="s">
        <v>11412</v>
      </c>
      <c r="W90">
        <v>9.9</v>
      </c>
      <c r="X90">
        <v>48</v>
      </c>
      <c r="Y90" t="s">
        <v>11459</v>
      </c>
      <c r="Z90" t="s">
        <v>12011</v>
      </c>
      <c r="AA90">
        <v>89</v>
      </c>
      <c r="AB90" t="s">
        <v>12017</v>
      </c>
      <c r="AC90">
        <v>6663.31</v>
      </c>
      <c r="AD90">
        <v>1102.03</v>
      </c>
      <c r="AE90">
        <v>55.1</v>
      </c>
      <c r="AF90" t="s">
        <v>11148</v>
      </c>
      <c r="AG90" t="s">
        <v>11040</v>
      </c>
      <c r="AH90">
        <v>4072</v>
      </c>
      <c r="AI90">
        <v>89</v>
      </c>
      <c r="AJ90" t="s">
        <v>11131</v>
      </c>
      <c r="AK90" t="s">
        <v>12029</v>
      </c>
      <c r="AL90" t="s">
        <v>12032</v>
      </c>
      <c r="AM90" t="s">
        <v>11213</v>
      </c>
      <c r="AN90">
        <v>1</v>
      </c>
      <c r="AO90" s="10" t="s">
        <v>12046</v>
      </c>
      <c r="AP90" t="str" cm="1">
        <f t="array" ref="AP90">_xlfn.IFS(
  Table1[[#This Row],[Age]]&lt;=25, "18-25",
  Table1[[#This Row],[Age]]&lt;=35, "26-35",
  Table1[[#This Row],[Age]]&lt;=45, "36-45",
  Table1[[#This Row],[Age]]&lt;=60, "46-60",
  TRUE, "60+")</f>
        <v>60+</v>
      </c>
    </row>
    <row r="91" spans="1:42" x14ac:dyDescent="0.3">
      <c r="A91">
        <v>90</v>
      </c>
      <c r="B91" t="s">
        <v>11</v>
      </c>
      <c r="C91" t="s">
        <v>63</v>
      </c>
      <c r="D91">
        <v>35</v>
      </c>
      <c r="E91" t="s">
        <v>106</v>
      </c>
      <c r="F91" t="s">
        <v>197</v>
      </c>
      <c r="G91" t="s">
        <v>5121</v>
      </c>
      <c r="H91">
        <v>19458794943</v>
      </c>
      <c r="I91" t="s">
        <v>5239</v>
      </c>
      <c r="J91" t="s">
        <v>7292</v>
      </c>
      <c r="K91">
        <v>8619.36</v>
      </c>
      <c r="L91" s="12" t="s">
        <v>7383</v>
      </c>
      <c r="M91" s="10" t="s">
        <v>11121</v>
      </c>
      <c r="N91">
        <v>90</v>
      </c>
      <c r="O91">
        <v>45035</v>
      </c>
      <c r="P91" t="s">
        <v>11403</v>
      </c>
      <c r="Q91" s="16">
        <v>726.04</v>
      </c>
      <c r="R91">
        <v>7893.32</v>
      </c>
      <c r="S91">
        <v>44</v>
      </c>
      <c r="T91">
        <v>90</v>
      </c>
      <c r="U91">
        <v>14711.1</v>
      </c>
      <c r="V91" t="s">
        <v>11413</v>
      </c>
      <c r="W91">
        <v>4.8</v>
      </c>
      <c r="X91">
        <v>36</v>
      </c>
      <c r="Y91" t="s">
        <v>9004</v>
      </c>
      <c r="Z91" t="s">
        <v>12011</v>
      </c>
      <c r="AA91">
        <v>90</v>
      </c>
      <c r="AB91" t="s">
        <v>12016</v>
      </c>
      <c r="AC91">
        <v>3047.11</v>
      </c>
      <c r="AD91">
        <v>1343.47</v>
      </c>
      <c r="AE91">
        <v>67.17</v>
      </c>
      <c r="AF91" t="s">
        <v>11294</v>
      </c>
      <c r="AG91" t="s">
        <v>11250</v>
      </c>
      <c r="AH91">
        <v>1434</v>
      </c>
      <c r="AI91">
        <v>90</v>
      </c>
      <c r="AJ91" t="s">
        <v>11163</v>
      </c>
      <c r="AK91" t="s">
        <v>12027</v>
      </c>
      <c r="AL91" t="s">
        <v>12031</v>
      </c>
      <c r="AM91" t="s">
        <v>11279</v>
      </c>
      <c r="AN91">
        <v>1</v>
      </c>
      <c r="AO91" s="10" t="s">
        <v>12037</v>
      </c>
      <c r="AP91" t="str" cm="1">
        <f t="array" ref="AP91">_xlfn.IFS(
  Table1[[#This Row],[Age]]&lt;=25, "18-25",
  Table1[[#This Row],[Age]]&lt;=35, "26-35",
  Table1[[#This Row],[Age]]&lt;=45, "36-45",
  Table1[[#This Row],[Age]]&lt;=60, "46-60",
  TRUE, "60+")</f>
        <v>26-35</v>
      </c>
    </row>
    <row r="92" spans="1:42" x14ac:dyDescent="0.3">
      <c r="A92">
        <v>91</v>
      </c>
      <c r="B92" t="s">
        <v>36</v>
      </c>
      <c r="C92" t="s">
        <v>39</v>
      </c>
      <c r="D92">
        <v>20</v>
      </c>
      <c r="E92" t="s">
        <v>105</v>
      </c>
      <c r="F92" t="s">
        <v>198</v>
      </c>
      <c r="G92" t="s">
        <v>5143</v>
      </c>
      <c r="H92">
        <v>19458794944</v>
      </c>
      <c r="I92" t="s">
        <v>5240</v>
      </c>
      <c r="J92" t="s">
        <v>7291</v>
      </c>
      <c r="K92">
        <v>180.1</v>
      </c>
      <c r="L92" s="12" t="s">
        <v>7384</v>
      </c>
      <c r="M92" s="10" t="s">
        <v>11064</v>
      </c>
      <c r="N92">
        <v>91</v>
      </c>
      <c r="O92">
        <v>44954</v>
      </c>
      <c r="P92" t="s">
        <v>11403</v>
      </c>
      <c r="Q92" s="16">
        <v>2524.81</v>
      </c>
      <c r="R92">
        <v>2704.91</v>
      </c>
      <c r="S92">
        <v>43</v>
      </c>
      <c r="T92">
        <v>91</v>
      </c>
      <c r="U92">
        <v>37643.08</v>
      </c>
      <c r="V92" t="s">
        <v>11411</v>
      </c>
      <c r="W92">
        <v>5.97</v>
      </c>
      <c r="X92">
        <v>60</v>
      </c>
      <c r="Y92" t="s">
        <v>9172</v>
      </c>
      <c r="Z92" t="s">
        <v>12012</v>
      </c>
      <c r="AA92">
        <v>91</v>
      </c>
      <c r="AB92" t="s">
        <v>12017</v>
      </c>
      <c r="AC92">
        <v>5646.98</v>
      </c>
      <c r="AD92">
        <v>4628.6899999999996</v>
      </c>
      <c r="AE92">
        <v>231.43</v>
      </c>
      <c r="AF92" t="s">
        <v>11193</v>
      </c>
      <c r="AG92" t="s">
        <v>11224</v>
      </c>
      <c r="AH92">
        <v>6763</v>
      </c>
      <c r="AI92">
        <v>91</v>
      </c>
      <c r="AJ92" t="s">
        <v>11358</v>
      </c>
      <c r="AK92" t="s">
        <v>12028</v>
      </c>
      <c r="AL92" t="s">
        <v>12032</v>
      </c>
      <c r="AM92" t="s">
        <v>11244</v>
      </c>
      <c r="AN92">
        <v>1</v>
      </c>
      <c r="AO92" s="10" t="s">
        <v>12039</v>
      </c>
      <c r="AP92" t="str" cm="1">
        <f t="array" ref="AP92">_xlfn.IFS(
  Table1[[#This Row],[Age]]&lt;=25, "18-25",
  Table1[[#This Row],[Age]]&lt;=35, "26-35",
  Table1[[#This Row],[Age]]&lt;=45, "36-45",
  Table1[[#This Row],[Age]]&lt;=60, "46-60",
  TRUE, "60+")</f>
        <v>18-25</v>
      </c>
    </row>
    <row r="93" spans="1:42" x14ac:dyDescent="0.3">
      <c r="A93">
        <v>92</v>
      </c>
      <c r="B93" t="s">
        <v>22</v>
      </c>
      <c r="C93" t="s">
        <v>92</v>
      </c>
      <c r="D93">
        <v>35</v>
      </c>
      <c r="E93" t="s">
        <v>104</v>
      </c>
      <c r="F93" t="s">
        <v>199</v>
      </c>
      <c r="G93" t="s">
        <v>5117</v>
      </c>
      <c r="H93">
        <v>19458794945</v>
      </c>
      <c r="I93" t="s">
        <v>5241</v>
      </c>
      <c r="J93" t="s">
        <v>7292</v>
      </c>
      <c r="K93">
        <v>9351.9</v>
      </c>
      <c r="L93" s="12" t="s">
        <v>7385</v>
      </c>
      <c r="M93" s="10" t="s">
        <v>11122</v>
      </c>
      <c r="N93">
        <v>92</v>
      </c>
      <c r="O93">
        <v>45028</v>
      </c>
      <c r="P93" t="s">
        <v>11402</v>
      </c>
      <c r="Q93" s="16">
        <v>4465.8599999999997</v>
      </c>
      <c r="R93">
        <v>4886.04</v>
      </c>
      <c r="S93">
        <v>49</v>
      </c>
      <c r="T93">
        <v>92</v>
      </c>
      <c r="U93">
        <v>17858.28</v>
      </c>
      <c r="V93" t="s">
        <v>11411</v>
      </c>
      <c r="W93">
        <v>2.98</v>
      </c>
      <c r="X93">
        <v>36</v>
      </c>
      <c r="Y93" t="s">
        <v>9258</v>
      </c>
      <c r="Z93" t="s">
        <v>12011</v>
      </c>
      <c r="AA93">
        <v>92</v>
      </c>
      <c r="AB93" t="s">
        <v>12016</v>
      </c>
      <c r="AC93">
        <v>4373.6899999999996</v>
      </c>
      <c r="AD93">
        <v>405.51</v>
      </c>
      <c r="AE93">
        <v>20.28</v>
      </c>
      <c r="AF93" t="s">
        <v>11129</v>
      </c>
      <c r="AG93" t="s">
        <v>11333</v>
      </c>
      <c r="AH93">
        <v>1807</v>
      </c>
      <c r="AI93">
        <v>92</v>
      </c>
      <c r="AJ93" t="s">
        <v>11334</v>
      </c>
      <c r="AK93" t="s">
        <v>12028</v>
      </c>
      <c r="AL93" t="s">
        <v>12032</v>
      </c>
      <c r="AM93" t="s">
        <v>11378</v>
      </c>
      <c r="AN93">
        <v>1</v>
      </c>
      <c r="AO93" s="10" t="s">
        <v>12037</v>
      </c>
      <c r="AP93" t="str" cm="1">
        <f t="array" ref="AP93">_xlfn.IFS(
  Table1[[#This Row],[Age]]&lt;=25, "18-25",
  Table1[[#This Row],[Age]]&lt;=35, "26-35",
  Table1[[#This Row],[Age]]&lt;=45, "36-45",
  Table1[[#This Row],[Age]]&lt;=60, "46-60",
  TRUE, "60+")</f>
        <v>26-35</v>
      </c>
    </row>
    <row r="94" spans="1:42" x14ac:dyDescent="0.3">
      <c r="A94">
        <v>93</v>
      </c>
      <c r="B94" t="s">
        <v>45</v>
      </c>
      <c r="C94" t="s">
        <v>60</v>
      </c>
      <c r="D94">
        <v>24</v>
      </c>
      <c r="E94" t="s">
        <v>106</v>
      </c>
      <c r="F94" t="s">
        <v>200</v>
      </c>
      <c r="G94" t="s">
        <v>5126</v>
      </c>
      <c r="H94">
        <v>19458794946</v>
      </c>
      <c r="I94" t="s">
        <v>5242</v>
      </c>
      <c r="J94" t="s">
        <v>7291</v>
      </c>
      <c r="K94">
        <v>7485.89</v>
      </c>
      <c r="L94" s="12" t="s">
        <v>7386</v>
      </c>
      <c r="M94" s="10" t="s">
        <v>11123</v>
      </c>
      <c r="N94">
        <v>93</v>
      </c>
      <c r="O94">
        <v>45276</v>
      </c>
      <c r="P94" t="s">
        <v>11403</v>
      </c>
      <c r="Q94" s="16">
        <v>3274.12</v>
      </c>
      <c r="R94">
        <v>10760.01</v>
      </c>
      <c r="S94">
        <v>52</v>
      </c>
      <c r="T94">
        <v>93</v>
      </c>
      <c r="U94">
        <v>11183.91</v>
      </c>
      <c r="V94" t="s">
        <v>11411</v>
      </c>
      <c r="W94">
        <v>2.84</v>
      </c>
      <c r="X94">
        <v>60</v>
      </c>
      <c r="Y94" t="s">
        <v>9767</v>
      </c>
      <c r="Z94" t="s">
        <v>12011</v>
      </c>
      <c r="AA94">
        <v>93</v>
      </c>
      <c r="AB94" t="s">
        <v>12017</v>
      </c>
      <c r="AC94">
        <v>6319.51</v>
      </c>
      <c r="AD94">
        <v>2520.25</v>
      </c>
      <c r="AE94">
        <v>126.01</v>
      </c>
      <c r="AF94" t="s">
        <v>11097</v>
      </c>
      <c r="AG94" t="s">
        <v>11190</v>
      </c>
      <c r="AH94">
        <v>7430</v>
      </c>
      <c r="AI94">
        <v>93</v>
      </c>
      <c r="AJ94" t="s">
        <v>11246</v>
      </c>
      <c r="AK94" t="s">
        <v>12029</v>
      </c>
      <c r="AL94" t="s">
        <v>12032</v>
      </c>
      <c r="AM94" t="s">
        <v>11069</v>
      </c>
      <c r="AN94">
        <v>1</v>
      </c>
      <c r="AO94" s="10" t="s">
        <v>12036</v>
      </c>
      <c r="AP94" t="str" cm="1">
        <f t="array" ref="AP94">_xlfn.IFS(
  Table1[[#This Row],[Age]]&lt;=25, "18-25",
  Table1[[#This Row],[Age]]&lt;=35, "26-35",
  Table1[[#This Row],[Age]]&lt;=45, "36-45",
  Table1[[#This Row],[Age]]&lt;=60, "46-60",
  TRUE, "60+")</f>
        <v>18-25</v>
      </c>
    </row>
    <row r="95" spans="1:42" x14ac:dyDescent="0.3">
      <c r="A95">
        <v>94</v>
      </c>
      <c r="B95" t="s">
        <v>46</v>
      </c>
      <c r="C95" t="s">
        <v>92</v>
      </c>
      <c r="D95">
        <v>45</v>
      </c>
      <c r="E95" t="s">
        <v>106</v>
      </c>
      <c r="F95" t="s">
        <v>201</v>
      </c>
      <c r="G95" t="s">
        <v>5109</v>
      </c>
      <c r="H95">
        <v>19458794947</v>
      </c>
      <c r="I95" t="s">
        <v>5243</v>
      </c>
      <c r="J95" t="s">
        <v>7292</v>
      </c>
      <c r="K95">
        <v>4186.03</v>
      </c>
      <c r="L95" s="12" t="s">
        <v>7387</v>
      </c>
      <c r="M95" s="10" t="s">
        <v>11124</v>
      </c>
      <c r="N95">
        <v>94</v>
      </c>
      <c r="O95">
        <v>45045</v>
      </c>
      <c r="P95" t="s">
        <v>11403</v>
      </c>
      <c r="Q95" s="16">
        <v>1015.39</v>
      </c>
      <c r="R95">
        <v>3170.64</v>
      </c>
      <c r="S95">
        <v>71</v>
      </c>
      <c r="T95">
        <v>94</v>
      </c>
      <c r="U95">
        <v>6313.76</v>
      </c>
      <c r="V95" t="s">
        <v>11412</v>
      </c>
      <c r="W95">
        <v>3.96</v>
      </c>
      <c r="X95">
        <v>48</v>
      </c>
      <c r="Y95" t="s">
        <v>11460</v>
      </c>
      <c r="Z95" t="s">
        <v>12010</v>
      </c>
      <c r="AA95">
        <v>94</v>
      </c>
      <c r="AB95" t="s">
        <v>12016</v>
      </c>
      <c r="AC95">
        <v>7582.01</v>
      </c>
      <c r="AD95">
        <v>2373.34</v>
      </c>
      <c r="AE95">
        <v>118.67</v>
      </c>
      <c r="AF95" t="s">
        <v>11367</v>
      </c>
      <c r="AG95" t="s">
        <v>11350</v>
      </c>
      <c r="AH95">
        <v>2695</v>
      </c>
      <c r="AI95">
        <v>94</v>
      </c>
      <c r="AJ95" t="s">
        <v>11301</v>
      </c>
      <c r="AK95" t="s">
        <v>12027</v>
      </c>
      <c r="AL95" t="s">
        <v>12031</v>
      </c>
      <c r="AM95" t="s">
        <v>11256</v>
      </c>
      <c r="AN95">
        <v>1</v>
      </c>
      <c r="AO95" s="10" t="s">
        <v>12037</v>
      </c>
      <c r="AP95" t="str" cm="1">
        <f t="array" ref="AP95">_xlfn.IFS(
  Table1[[#This Row],[Age]]&lt;=25, "18-25",
  Table1[[#This Row],[Age]]&lt;=35, "26-35",
  Table1[[#This Row],[Age]]&lt;=45, "36-45",
  Table1[[#This Row],[Age]]&lt;=60, "46-60",
  TRUE, "60+")</f>
        <v>36-45</v>
      </c>
    </row>
    <row r="96" spans="1:42" x14ac:dyDescent="0.3">
      <c r="A96">
        <v>95</v>
      </c>
      <c r="B96" t="s">
        <v>3</v>
      </c>
      <c r="C96" t="s">
        <v>89</v>
      </c>
      <c r="D96">
        <v>34</v>
      </c>
      <c r="E96" t="s">
        <v>105</v>
      </c>
      <c r="F96" t="s">
        <v>202</v>
      </c>
      <c r="G96" t="s">
        <v>5123</v>
      </c>
      <c r="H96">
        <v>19458794948</v>
      </c>
      <c r="I96" t="s">
        <v>5219</v>
      </c>
      <c r="J96" t="s">
        <v>7292</v>
      </c>
      <c r="K96">
        <v>5815.62</v>
      </c>
      <c r="L96" s="12" t="s">
        <v>7388</v>
      </c>
      <c r="M96" s="10" t="s">
        <v>11125</v>
      </c>
      <c r="N96">
        <v>95</v>
      </c>
      <c r="O96">
        <v>44998</v>
      </c>
      <c r="P96" t="s">
        <v>11402</v>
      </c>
      <c r="Q96" s="16">
        <v>3508.21</v>
      </c>
      <c r="R96">
        <v>9323.83</v>
      </c>
      <c r="S96">
        <v>32</v>
      </c>
      <c r="T96">
        <v>95</v>
      </c>
      <c r="U96">
        <v>18052.2</v>
      </c>
      <c r="V96" t="s">
        <v>11411</v>
      </c>
      <c r="W96">
        <v>8.52</v>
      </c>
      <c r="X96">
        <v>48</v>
      </c>
      <c r="Y96" t="s">
        <v>11461</v>
      </c>
      <c r="Z96" t="s">
        <v>12012</v>
      </c>
      <c r="AA96">
        <v>95</v>
      </c>
      <c r="AB96" t="s">
        <v>12017</v>
      </c>
      <c r="AC96">
        <v>7536.36</v>
      </c>
      <c r="AD96">
        <v>1916.85</v>
      </c>
      <c r="AE96">
        <v>95.84</v>
      </c>
      <c r="AF96" t="s">
        <v>11168</v>
      </c>
      <c r="AG96" t="s">
        <v>11302</v>
      </c>
      <c r="AH96">
        <v>2170</v>
      </c>
      <c r="AI96">
        <v>95</v>
      </c>
      <c r="AJ96" t="s">
        <v>11358</v>
      </c>
      <c r="AK96" t="s">
        <v>12029</v>
      </c>
      <c r="AL96" t="s">
        <v>12032</v>
      </c>
      <c r="AM96" t="s">
        <v>11296</v>
      </c>
      <c r="AN96">
        <v>1</v>
      </c>
      <c r="AO96" s="10" t="s">
        <v>12047</v>
      </c>
      <c r="AP96" t="str" cm="1">
        <f t="array" ref="AP96">_xlfn.IFS(
  Table1[[#This Row],[Age]]&lt;=25, "18-25",
  Table1[[#This Row],[Age]]&lt;=35, "26-35",
  Table1[[#This Row],[Age]]&lt;=45, "36-45",
  Table1[[#This Row],[Age]]&lt;=60, "46-60",
  TRUE, "60+")</f>
        <v>26-35</v>
      </c>
    </row>
    <row r="97" spans="1:42" x14ac:dyDescent="0.3">
      <c r="A97">
        <v>96</v>
      </c>
      <c r="B97" t="s">
        <v>4</v>
      </c>
      <c r="C97" t="s">
        <v>68</v>
      </c>
      <c r="D97">
        <v>42</v>
      </c>
      <c r="E97" t="s">
        <v>105</v>
      </c>
      <c r="F97" t="s">
        <v>203</v>
      </c>
      <c r="G97" t="s">
        <v>5128</v>
      </c>
      <c r="H97">
        <v>19458794949</v>
      </c>
      <c r="I97" t="s">
        <v>5244</v>
      </c>
      <c r="J97" t="s">
        <v>7291</v>
      </c>
      <c r="K97">
        <v>9336.8700000000008</v>
      </c>
      <c r="L97" s="12" t="s">
        <v>7389</v>
      </c>
      <c r="M97" s="10" t="s">
        <v>11126</v>
      </c>
      <c r="N97">
        <v>96</v>
      </c>
      <c r="O97">
        <v>44953</v>
      </c>
      <c r="P97" t="s">
        <v>11404</v>
      </c>
      <c r="Q97" s="16">
        <v>4472.1499999999996</v>
      </c>
      <c r="R97">
        <v>13809.02</v>
      </c>
      <c r="S97">
        <v>55</v>
      </c>
      <c r="T97">
        <v>96</v>
      </c>
      <c r="U97">
        <v>32527.05</v>
      </c>
      <c r="V97" t="s">
        <v>11411</v>
      </c>
      <c r="W97">
        <v>9.65</v>
      </c>
      <c r="X97">
        <v>36</v>
      </c>
      <c r="Y97" t="s">
        <v>11462</v>
      </c>
      <c r="Z97" t="s">
        <v>12010</v>
      </c>
      <c r="AA97">
        <v>96</v>
      </c>
      <c r="AB97" t="s">
        <v>12016</v>
      </c>
      <c r="AC97">
        <v>1512.66</v>
      </c>
      <c r="AD97">
        <v>3918.05</v>
      </c>
      <c r="AE97">
        <v>195.9</v>
      </c>
      <c r="AF97" t="s">
        <v>11245</v>
      </c>
      <c r="AG97" t="s">
        <v>11208</v>
      </c>
      <c r="AH97">
        <v>1024</v>
      </c>
      <c r="AI97">
        <v>96</v>
      </c>
      <c r="AJ97" t="s">
        <v>11359</v>
      </c>
      <c r="AK97" t="s">
        <v>12028</v>
      </c>
      <c r="AL97" t="s">
        <v>12031</v>
      </c>
      <c r="AM97" t="s">
        <v>11296</v>
      </c>
      <c r="AN97">
        <v>1</v>
      </c>
      <c r="AO97" s="10" t="s">
        <v>12039</v>
      </c>
      <c r="AP97" t="str" cm="1">
        <f t="array" ref="AP97">_xlfn.IFS(
  Table1[[#This Row],[Age]]&lt;=25, "18-25",
  Table1[[#This Row],[Age]]&lt;=35, "26-35",
  Table1[[#This Row],[Age]]&lt;=45, "36-45",
  Table1[[#This Row],[Age]]&lt;=60, "46-60",
  TRUE, "60+")</f>
        <v>36-45</v>
      </c>
    </row>
    <row r="98" spans="1:42" x14ac:dyDescent="0.3">
      <c r="A98">
        <v>97</v>
      </c>
      <c r="B98" t="s">
        <v>45</v>
      </c>
      <c r="C98" t="s">
        <v>83</v>
      </c>
      <c r="D98">
        <v>35</v>
      </c>
      <c r="E98" t="s">
        <v>105</v>
      </c>
      <c r="F98" t="s">
        <v>204</v>
      </c>
      <c r="G98" t="s">
        <v>5124</v>
      </c>
      <c r="H98">
        <v>19458794950</v>
      </c>
      <c r="I98" t="s">
        <v>5245</v>
      </c>
      <c r="J98" t="s">
        <v>7291</v>
      </c>
      <c r="K98">
        <v>5867.35</v>
      </c>
      <c r="L98" s="12" t="s">
        <v>7390</v>
      </c>
      <c r="M98" s="10" t="s">
        <v>11127</v>
      </c>
      <c r="N98">
        <v>97</v>
      </c>
      <c r="O98">
        <v>45076</v>
      </c>
      <c r="P98" t="s">
        <v>11404</v>
      </c>
      <c r="Q98" s="16">
        <v>160.83000000000001</v>
      </c>
      <c r="R98">
        <v>5706.52</v>
      </c>
      <c r="S98">
        <v>18</v>
      </c>
      <c r="T98">
        <v>97</v>
      </c>
      <c r="U98">
        <v>13411.94</v>
      </c>
      <c r="V98" t="s">
        <v>11413</v>
      </c>
      <c r="W98">
        <v>7.66</v>
      </c>
      <c r="X98">
        <v>48</v>
      </c>
      <c r="Y98" t="s">
        <v>11463</v>
      </c>
      <c r="Z98" t="s">
        <v>12011</v>
      </c>
      <c r="AA98">
        <v>97</v>
      </c>
      <c r="AB98" t="s">
        <v>12017</v>
      </c>
      <c r="AC98">
        <v>4355.01</v>
      </c>
      <c r="AD98">
        <v>4612.91</v>
      </c>
      <c r="AE98">
        <v>230.65</v>
      </c>
      <c r="AF98" t="s">
        <v>11100</v>
      </c>
      <c r="AG98" t="s">
        <v>11259</v>
      </c>
      <c r="AH98">
        <v>2512</v>
      </c>
      <c r="AI98">
        <v>97</v>
      </c>
      <c r="AJ98" t="s">
        <v>11358</v>
      </c>
      <c r="AK98" t="s">
        <v>12027</v>
      </c>
      <c r="AL98" t="s">
        <v>12031</v>
      </c>
      <c r="AM98" t="s">
        <v>11134</v>
      </c>
      <c r="AN98">
        <v>1</v>
      </c>
      <c r="AO98" s="10" t="s">
        <v>12046</v>
      </c>
      <c r="AP98" t="str" cm="1">
        <f t="array" ref="AP98">_xlfn.IFS(
  Table1[[#This Row],[Age]]&lt;=25, "18-25",
  Table1[[#This Row],[Age]]&lt;=35, "26-35",
  Table1[[#This Row],[Age]]&lt;=45, "36-45",
  Table1[[#This Row],[Age]]&lt;=60, "46-60",
  TRUE, "60+")</f>
        <v>26-35</v>
      </c>
    </row>
    <row r="99" spans="1:42" x14ac:dyDescent="0.3">
      <c r="A99">
        <v>98</v>
      </c>
      <c r="B99" t="s">
        <v>47</v>
      </c>
      <c r="C99" t="s">
        <v>77</v>
      </c>
      <c r="D99">
        <v>69</v>
      </c>
      <c r="E99" t="s">
        <v>105</v>
      </c>
      <c r="F99" t="s">
        <v>205</v>
      </c>
      <c r="G99" t="s">
        <v>5127</v>
      </c>
      <c r="H99">
        <v>19458794951</v>
      </c>
      <c r="I99" t="s">
        <v>5246</v>
      </c>
      <c r="J99" t="s">
        <v>7292</v>
      </c>
      <c r="K99">
        <v>2362.83</v>
      </c>
      <c r="L99" s="12" t="s">
        <v>7391</v>
      </c>
      <c r="M99" s="10" t="s">
        <v>11128</v>
      </c>
      <c r="N99">
        <v>98</v>
      </c>
      <c r="O99">
        <v>45096</v>
      </c>
      <c r="P99" t="s">
        <v>11404</v>
      </c>
      <c r="Q99" s="16">
        <v>1221.6300000000001</v>
      </c>
      <c r="R99">
        <v>3584.46</v>
      </c>
      <c r="S99">
        <v>86</v>
      </c>
      <c r="T99">
        <v>98</v>
      </c>
      <c r="U99">
        <v>21699.84</v>
      </c>
      <c r="V99" t="s">
        <v>11411</v>
      </c>
      <c r="W99">
        <v>1.19</v>
      </c>
      <c r="X99">
        <v>48</v>
      </c>
      <c r="Y99" t="s">
        <v>11464</v>
      </c>
      <c r="Z99" t="s">
        <v>12011</v>
      </c>
      <c r="AA99">
        <v>98</v>
      </c>
      <c r="AB99" t="s">
        <v>12015</v>
      </c>
      <c r="AC99">
        <v>4510.45</v>
      </c>
      <c r="AD99">
        <v>4986.37</v>
      </c>
      <c r="AE99">
        <v>249.32</v>
      </c>
      <c r="AF99" t="s">
        <v>11332</v>
      </c>
      <c r="AG99" t="s">
        <v>11342</v>
      </c>
      <c r="AH99">
        <v>7899</v>
      </c>
      <c r="AI99">
        <v>98</v>
      </c>
      <c r="AJ99" t="s">
        <v>11148</v>
      </c>
      <c r="AK99" t="s">
        <v>12029</v>
      </c>
      <c r="AL99" t="s">
        <v>12031</v>
      </c>
      <c r="AM99" t="s">
        <v>11159</v>
      </c>
      <c r="AN99">
        <v>1</v>
      </c>
      <c r="AO99" s="10" t="s">
        <v>12043</v>
      </c>
      <c r="AP99" t="str" cm="1">
        <f t="array" ref="AP99">_xlfn.IFS(
  Table1[[#This Row],[Age]]&lt;=25, "18-25",
  Table1[[#This Row],[Age]]&lt;=35, "26-35",
  Table1[[#This Row],[Age]]&lt;=45, "36-45",
  Table1[[#This Row],[Age]]&lt;=60, "46-60",
  TRUE, "60+")</f>
        <v>60+</v>
      </c>
    </row>
    <row r="100" spans="1:42" x14ac:dyDescent="0.3">
      <c r="A100">
        <v>99</v>
      </c>
      <c r="B100" t="s">
        <v>22</v>
      </c>
      <c r="C100" t="s">
        <v>77</v>
      </c>
      <c r="D100">
        <v>57</v>
      </c>
      <c r="E100" t="s">
        <v>106</v>
      </c>
      <c r="F100" t="s">
        <v>206</v>
      </c>
      <c r="G100" t="s">
        <v>5116</v>
      </c>
      <c r="H100">
        <v>19458794952</v>
      </c>
      <c r="I100" t="s">
        <v>5247</v>
      </c>
      <c r="J100" t="s">
        <v>7291</v>
      </c>
      <c r="K100">
        <v>5771.45</v>
      </c>
      <c r="L100" s="12" t="s">
        <v>7392</v>
      </c>
      <c r="M100" s="10" t="s">
        <v>11066</v>
      </c>
      <c r="N100">
        <v>99</v>
      </c>
      <c r="O100">
        <v>45086</v>
      </c>
      <c r="P100" t="s">
        <v>11403</v>
      </c>
      <c r="Q100" s="16">
        <v>774.37</v>
      </c>
      <c r="R100">
        <v>6545.82</v>
      </c>
      <c r="S100">
        <v>59</v>
      </c>
      <c r="T100">
        <v>99</v>
      </c>
      <c r="U100">
        <v>47667.53</v>
      </c>
      <c r="V100" t="s">
        <v>11413</v>
      </c>
      <c r="W100">
        <v>4.95</v>
      </c>
      <c r="X100">
        <v>12</v>
      </c>
      <c r="Y100" t="s">
        <v>10037</v>
      </c>
      <c r="Z100" t="s">
        <v>12010</v>
      </c>
      <c r="AA100">
        <v>99</v>
      </c>
      <c r="AB100" t="s">
        <v>12016</v>
      </c>
      <c r="AC100">
        <v>2685.39</v>
      </c>
      <c r="AD100">
        <v>613.70000000000005</v>
      </c>
      <c r="AE100">
        <v>30.68</v>
      </c>
      <c r="AF100" t="s">
        <v>11356</v>
      </c>
      <c r="AG100" t="s">
        <v>11351</v>
      </c>
      <c r="AH100">
        <v>3175</v>
      </c>
      <c r="AI100">
        <v>99</v>
      </c>
      <c r="AJ100" t="s">
        <v>11209</v>
      </c>
      <c r="AK100" t="s">
        <v>12027</v>
      </c>
      <c r="AL100" t="s">
        <v>12032</v>
      </c>
      <c r="AM100" t="s">
        <v>11063</v>
      </c>
      <c r="AN100">
        <v>1</v>
      </c>
      <c r="AO100" s="10" t="s">
        <v>12043</v>
      </c>
      <c r="AP100" t="str" cm="1">
        <f t="array" ref="AP100">_xlfn.IFS(
  Table1[[#This Row],[Age]]&lt;=25, "18-25",
  Table1[[#This Row],[Age]]&lt;=35, "26-35",
  Table1[[#This Row],[Age]]&lt;=45, "36-45",
  Table1[[#This Row],[Age]]&lt;=60, "46-60",
  TRUE, "60+")</f>
        <v>46-60</v>
      </c>
    </row>
    <row r="101" spans="1:42" x14ac:dyDescent="0.3">
      <c r="A101">
        <v>100</v>
      </c>
      <c r="B101" t="s">
        <v>30</v>
      </c>
      <c r="C101" t="s">
        <v>57</v>
      </c>
      <c r="D101">
        <v>60</v>
      </c>
      <c r="E101" t="s">
        <v>106</v>
      </c>
      <c r="F101" t="s">
        <v>207</v>
      </c>
      <c r="G101" t="s">
        <v>5145</v>
      </c>
      <c r="H101">
        <v>19458794953</v>
      </c>
      <c r="I101" t="s">
        <v>5248</v>
      </c>
      <c r="J101" t="s">
        <v>7291</v>
      </c>
      <c r="K101">
        <v>8727.33</v>
      </c>
      <c r="L101" s="12" t="s">
        <v>7393</v>
      </c>
      <c r="M101" s="10" t="s">
        <v>11129</v>
      </c>
      <c r="N101">
        <v>100</v>
      </c>
      <c r="O101">
        <v>45068</v>
      </c>
      <c r="P101" t="s">
        <v>11402</v>
      </c>
      <c r="Q101" s="16">
        <v>3922.67</v>
      </c>
      <c r="R101">
        <v>12650</v>
      </c>
      <c r="S101">
        <v>29</v>
      </c>
      <c r="T101">
        <v>100</v>
      </c>
      <c r="U101">
        <v>28065.78</v>
      </c>
      <c r="V101" t="s">
        <v>11412</v>
      </c>
      <c r="W101">
        <v>4.79</v>
      </c>
      <c r="X101">
        <v>48</v>
      </c>
      <c r="Y101" t="s">
        <v>11465</v>
      </c>
      <c r="Z101" t="s">
        <v>12010</v>
      </c>
      <c r="AA101">
        <v>100</v>
      </c>
      <c r="AB101" t="s">
        <v>12015</v>
      </c>
      <c r="AC101">
        <v>5380.02</v>
      </c>
      <c r="AD101">
        <v>214.28</v>
      </c>
      <c r="AE101">
        <v>10.71</v>
      </c>
      <c r="AF101" t="s">
        <v>11334</v>
      </c>
      <c r="AG101" t="s">
        <v>11156</v>
      </c>
      <c r="AH101">
        <v>8789</v>
      </c>
      <c r="AI101">
        <v>100</v>
      </c>
      <c r="AJ101" t="s">
        <v>11284</v>
      </c>
      <c r="AK101" t="s">
        <v>12029</v>
      </c>
      <c r="AL101" t="s">
        <v>12031</v>
      </c>
      <c r="AM101" t="s">
        <v>11058</v>
      </c>
      <c r="AN101">
        <v>1</v>
      </c>
      <c r="AO101" s="10" t="s">
        <v>12046</v>
      </c>
      <c r="AP101" t="str" cm="1">
        <f t="array" ref="AP101">_xlfn.IFS(
  Table1[[#This Row],[Age]]&lt;=25, "18-25",
  Table1[[#This Row],[Age]]&lt;=35, "26-35",
  Table1[[#This Row],[Age]]&lt;=45, "36-45",
  Table1[[#This Row],[Age]]&lt;=60, "46-60",
  TRUE, "60+")</f>
        <v>46-60</v>
      </c>
    </row>
    <row r="102" spans="1:42" x14ac:dyDescent="0.3">
      <c r="A102">
        <v>101</v>
      </c>
      <c r="B102" t="s">
        <v>31</v>
      </c>
      <c r="C102" t="s">
        <v>92</v>
      </c>
      <c r="D102">
        <v>20</v>
      </c>
      <c r="E102" t="s">
        <v>106</v>
      </c>
      <c r="F102" t="s">
        <v>208</v>
      </c>
      <c r="G102" t="s">
        <v>5127</v>
      </c>
      <c r="H102">
        <v>19458794954</v>
      </c>
      <c r="I102" t="s">
        <v>5249</v>
      </c>
      <c r="J102" t="s">
        <v>7292</v>
      </c>
      <c r="K102">
        <v>9875.75</v>
      </c>
      <c r="L102" s="12" t="s">
        <v>7394</v>
      </c>
      <c r="M102" s="10" t="s">
        <v>11130</v>
      </c>
      <c r="N102">
        <v>101</v>
      </c>
      <c r="O102">
        <v>45080</v>
      </c>
      <c r="P102" t="s">
        <v>11402</v>
      </c>
      <c r="Q102" s="16">
        <v>4458.47</v>
      </c>
      <c r="R102">
        <v>14334.22</v>
      </c>
      <c r="S102">
        <v>32</v>
      </c>
      <c r="T102">
        <v>101</v>
      </c>
      <c r="U102">
        <v>27064.99</v>
      </c>
      <c r="V102" t="s">
        <v>11411</v>
      </c>
      <c r="W102">
        <v>9.42</v>
      </c>
      <c r="X102">
        <v>24</v>
      </c>
      <c r="Y102" t="s">
        <v>11466</v>
      </c>
      <c r="Z102" t="s">
        <v>12011</v>
      </c>
      <c r="AA102">
        <v>101</v>
      </c>
      <c r="AB102" t="s">
        <v>12016</v>
      </c>
      <c r="AC102">
        <v>3511.78</v>
      </c>
      <c r="AD102">
        <v>1376.5</v>
      </c>
      <c r="AE102">
        <v>68.819999999999993</v>
      </c>
      <c r="AF102" t="s">
        <v>11135</v>
      </c>
      <c r="AG102" t="s">
        <v>11280</v>
      </c>
      <c r="AH102">
        <v>9703</v>
      </c>
      <c r="AI102">
        <v>101</v>
      </c>
      <c r="AJ102" t="s">
        <v>11077</v>
      </c>
      <c r="AK102" t="s">
        <v>12028</v>
      </c>
      <c r="AL102" t="s">
        <v>12032</v>
      </c>
      <c r="AM102" t="s">
        <v>11229</v>
      </c>
      <c r="AN102">
        <v>1</v>
      </c>
      <c r="AO102" s="10" t="s">
        <v>12043</v>
      </c>
      <c r="AP102" t="str" cm="1">
        <f t="array" ref="AP102">_xlfn.IFS(
  Table1[[#This Row],[Age]]&lt;=25, "18-25",
  Table1[[#This Row],[Age]]&lt;=35, "26-35",
  Table1[[#This Row],[Age]]&lt;=45, "36-45",
  Table1[[#This Row],[Age]]&lt;=60, "46-60",
  TRUE, "60+")</f>
        <v>18-25</v>
      </c>
    </row>
    <row r="103" spans="1:42" x14ac:dyDescent="0.3">
      <c r="A103">
        <v>102</v>
      </c>
      <c r="B103" t="s">
        <v>11</v>
      </c>
      <c r="C103" t="s">
        <v>53</v>
      </c>
      <c r="D103">
        <v>42</v>
      </c>
      <c r="E103" t="s">
        <v>105</v>
      </c>
      <c r="F103" t="s">
        <v>209</v>
      </c>
      <c r="G103" t="s">
        <v>5146</v>
      </c>
      <c r="H103">
        <v>19458794955</v>
      </c>
      <c r="I103" t="s">
        <v>5250</v>
      </c>
      <c r="J103" t="s">
        <v>7292</v>
      </c>
      <c r="K103">
        <v>5882.42</v>
      </c>
      <c r="L103" s="12" t="s">
        <v>7395</v>
      </c>
      <c r="M103" s="10" t="s">
        <v>11131</v>
      </c>
      <c r="N103">
        <v>102</v>
      </c>
      <c r="O103">
        <v>45176</v>
      </c>
      <c r="P103" t="s">
        <v>11403</v>
      </c>
      <c r="Q103" s="16">
        <v>2777.24</v>
      </c>
      <c r="R103">
        <v>3105.18</v>
      </c>
      <c r="S103">
        <v>54</v>
      </c>
      <c r="T103">
        <v>102</v>
      </c>
      <c r="U103">
        <v>21087.22</v>
      </c>
      <c r="V103" t="s">
        <v>11412</v>
      </c>
      <c r="W103">
        <v>7.71</v>
      </c>
      <c r="X103">
        <v>48</v>
      </c>
      <c r="Y103" t="s">
        <v>9192</v>
      </c>
      <c r="Z103" t="s">
        <v>12010</v>
      </c>
      <c r="AA103">
        <v>102</v>
      </c>
      <c r="AB103" t="s">
        <v>12016</v>
      </c>
      <c r="AC103">
        <v>4126.54</v>
      </c>
      <c r="AD103">
        <v>3412.51</v>
      </c>
      <c r="AE103">
        <v>170.63</v>
      </c>
      <c r="AF103" t="s">
        <v>11034</v>
      </c>
      <c r="AG103" t="s">
        <v>11264</v>
      </c>
      <c r="AH103">
        <v>31</v>
      </c>
      <c r="AI103">
        <v>102</v>
      </c>
      <c r="AJ103" t="s">
        <v>11291</v>
      </c>
      <c r="AK103" t="s">
        <v>12029</v>
      </c>
      <c r="AL103" t="s">
        <v>12031</v>
      </c>
      <c r="AM103" t="s">
        <v>11243</v>
      </c>
      <c r="AN103">
        <v>1</v>
      </c>
      <c r="AO103" s="10" t="s">
        <v>12042</v>
      </c>
      <c r="AP103" t="str" cm="1">
        <f t="array" ref="AP103">_xlfn.IFS(
  Table1[[#This Row],[Age]]&lt;=25, "18-25",
  Table1[[#This Row],[Age]]&lt;=35, "26-35",
  Table1[[#This Row],[Age]]&lt;=45, "36-45",
  Table1[[#This Row],[Age]]&lt;=60, "46-60",
  TRUE, "60+")</f>
        <v>36-45</v>
      </c>
    </row>
    <row r="104" spans="1:42" x14ac:dyDescent="0.3">
      <c r="A104">
        <v>103</v>
      </c>
      <c r="B104" t="s">
        <v>47</v>
      </c>
      <c r="C104" t="s">
        <v>78</v>
      </c>
      <c r="D104">
        <v>24</v>
      </c>
      <c r="E104" t="s">
        <v>106</v>
      </c>
      <c r="F104" t="s">
        <v>210</v>
      </c>
      <c r="G104" t="s">
        <v>5121</v>
      </c>
      <c r="H104">
        <v>19458794956</v>
      </c>
      <c r="I104" t="s">
        <v>5251</v>
      </c>
      <c r="J104" t="s">
        <v>7292</v>
      </c>
      <c r="K104">
        <v>1640.89</v>
      </c>
      <c r="L104" s="12" t="s">
        <v>7396</v>
      </c>
      <c r="M104" s="10" t="s">
        <v>11132</v>
      </c>
      <c r="N104">
        <v>103</v>
      </c>
      <c r="O104">
        <v>45109</v>
      </c>
      <c r="P104" t="s">
        <v>11403</v>
      </c>
      <c r="Q104" s="16">
        <v>4242.53</v>
      </c>
      <c r="R104">
        <v>-2601.64</v>
      </c>
      <c r="S104">
        <v>84</v>
      </c>
      <c r="T104">
        <v>103</v>
      </c>
      <c r="U104">
        <v>28285.16</v>
      </c>
      <c r="V104" t="s">
        <v>11411</v>
      </c>
      <c r="W104">
        <v>7.43</v>
      </c>
      <c r="X104">
        <v>60</v>
      </c>
      <c r="Y104" t="s">
        <v>11467</v>
      </c>
      <c r="Z104" t="s">
        <v>12011</v>
      </c>
      <c r="AA104">
        <v>103</v>
      </c>
      <c r="AB104" t="s">
        <v>12016</v>
      </c>
      <c r="AC104">
        <v>6153.34</v>
      </c>
      <c r="AD104">
        <v>2022.65</v>
      </c>
      <c r="AE104">
        <v>101.13</v>
      </c>
      <c r="AF104" t="s">
        <v>11145</v>
      </c>
      <c r="AG104" t="s">
        <v>11161</v>
      </c>
      <c r="AH104">
        <v>4147</v>
      </c>
      <c r="AI104">
        <v>103</v>
      </c>
      <c r="AJ104" t="s">
        <v>11315</v>
      </c>
      <c r="AK104" t="s">
        <v>12028</v>
      </c>
      <c r="AL104" t="s">
        <v>12032</v>
      </c>
      <c r="AM104" t="s">
        <v>11389</v>
      </c>
      <c r="AN104">
        <v>1</v>
      </c>
      <c r="AO104" s="10" t="s">
        <v>12038</v>
      </c>
      <c r="AP104" t="str" cm="1">
        <f t="array" ref="AP104">_xlfn.IFS(
  Table1[[#This Row],[Age]]&lt;=25, "18-25",
  Table1[[#This Row],[Age]]&lt;=35, "26-35",
  Table1[[#This Row],[Age]]&lt;=45, "36-45",
  Table1[[#This Row],[Age]]&lt;=60, "46-60",
  TRUE, "60+")</f>
        <v>18-25</v>
      </c>
    </row>
    <row r="105" spans="1:42" x14ac:dyDescent="0.3">
      <c r="A105">
        <v>104</v>
      </c>
      <c r="B105" t="s">
        <v>17</v>
      </c>
      <c r="C105" t="s">
        <v>81</v>
      </c>
      <c r="D105">
        <v>64</v>
      </c>
      <c r="E105" t="s">
        <v>104</v>
      </c>
      <c r="F105" t="s">
        <v>211</v>
      </c>
      <c r="G105" t="s">
        <v>5147</v>
      </c>
      <c r="H105">
        <v>19458794957</v>
      </c>
      <c r="I105" t="s">
        <v>5252</v>
      </c>
      <c r="J105" t="s">
        <v>7291</v>
      </c>
      <c r="K105">
        <v>7740.35</v>
      </c>
      <c r="L105" s="12" t="s">
        <v>7397</v>
      </c>
      <c r="M105" s="10" t="s">
        <v>11087</v>
      </c>
      <c r="N105">
        <v>104</v>
      </c>
      <c r="O105">
        <v>45129</v>
      </c>
      <c r="P105" t="s">
        <v>11403</v>
      </c>
      <c r="Q105" s="16">
        <v>3288.12</v>
      </c>
      <c r="R105">
        <v>4452.2299999999996</v>
      </c>
      <c r="S105">
        <v>31</v>
      </c>
      <c r="T105">
        <v>104</v>
      </c>
      <c r="U105">
        <v>49243.8</v>
      </c>
      <c r="V105" t="s">
        <v>11411</v>
      </c>
      <c r="W105">
        <v>6.08</v>
      </c>
      <c r="X105">
        <v>36</v>
      </c>
      <c r="Y105" t="s">
        <v>11468</v>
      </c>
      <c r="Z105" t="s">
        <v>12011</v>
      </c>
      <c r="AA105">
        <v>104</v>
      </c>
      <c r="AB105" t="s">
        <v>12015</v>
      </c>
      <c r="AC105">
        <v>8627.02</v>
      </c>
      <c r="AD105">
        <v>2329.5300000000002</v>
      </c>
      <c r="AE105">
        <v>116.48</v>
      </c>
      <c r="AF105" t="s">
        <v>11115</v>
      </c>
      <c r="AG105" t="s">
        <v>11327</v>
      </c>
      <c r="AH105">
        <v>7328</v>
      </c>
      <c r="AI105">
        <v>104</v>
      </c>
      <c r="AJ105" t="s">
        <v>11247</v>
      </c>
      <c r="AK105" t="s">
        <v>12028</v>
      </c>
      <c r="AL105" t="s">
        <v>12032</v>
      </c>
      <c r="AM105" t="s">
        <v>11364</v>
      </c>
      <c r="AN105">
        <v>1</v>
      </c>
      <c r="AO105" s="10" t="s">
        <v>12038</v>
      </c>
      <c r="AP105" t="str" cm="1">
        <f t="array" ref="AP105">_xlfn.IFS(
  Table1[[#This Row],[Age]]&lt;=25, "18-25",
  Table1[[#This Row],[Age]]&lt;=35, "26-35",
  Table1[[#This Row],[Age]]&lt;=45, "36-45",
  Table1[[#This Row],[Age]]&lt;=60, "46-60",
  TRUE, "60+")</f>
        <v>60+</v>
      </c>
    </row>
    <row r="106" spans="1:42" x14ac:dyDescent="0.3">
      <c r="A106">
        <v>105</v>
      </c>
      <c r="B106" t="s">
        <v>6</v>
      </c>
      <c r="C106" t="s">
        <v>75</v>
      </c>
      <c r="D106">
        <v>27</v>
      </c>
      <c r="E106" t="s">
        <v>104</v>
      </c>
      <c r="F106" t="s">
        <v>212</v>
      </c>
      <c r="G106" t="s">
        <v>5124</v>
      </c>
      <c r="H106">
        <v>19458794958</v>
      </c>
      <c r="I106" t="s">
        <v>5253</v>
      </c>
      <c r="J106" t="s">
        <v>7292</v>
      </c>
      <c r="K106">
        <v>9969.42</v>
      </c>
      <c r="L106" s="12" t="s">
        <v>7398</v>
      </c>
      <c r="M106" s="10" t="s">
        <v>11133</v>
      </c>
      <c r="N106">
        <v>105</v>
      </c>
      <c r="O106">
        <v>44997</v>
      </c>
      <c r="P106" t="s">
        <v>11403</v>
      </c>
      <c r="Q106" s="16">
        <v>3286.93</v>
      </c>
      <c r="R106">
        <v>6682.49</v>
      </c>
      <c r="S106">
        <v>43</v>
      </c>
      <c r="T106">
        <v>105</v>
      </c>
      <c r="U106">
        <v>13436.54</v>
      </c>
      <c r="V106" t="s">
        <v>11411</v>
      </c>
      <c r="W106">
        <v>6.81</v>
      </c>
      <c r="X106">
        <v>60</v>
      </c>
      <c r="Y106" t="s">
        <v>11469</v>
      </c>
      <c r="Z106" t="s">
        <v>12012</v>
      </c>
      <c r="AA106">
        <v>105</v>
      </c>
      <c r="AB106" t="s">
        <v>12016</v>
      </c>
      <c r="AC106">
        <v>4854.9399999999996</v>
      </c>
      <c r="AD106">
        <v>4997.1099999999997</v>
      </c>
      <c r="AE106">
        <v>249.86</v>
      </c>
      <c r="AF106" t="s">
        <v>11211</v>
      </c>
      <c r="AG106" t="s">
        <v>11386</v>
      </c>
      <c r="AH106">
        <v>4710</v>
      </c>
      <c r="AI106">
        <v>105</v>
      </c>
      <c r="AJ106" t="s">
        <v>11175</v>
      </c>
      <c r="AK106" t="s">
        <v>12029</v>
      </c>
      <c r="AL106" t="s">
        <v>12032</v>
      </c>
      <c r="AM106" t="s">
        <v>11120</v>
      </c>
      <c r="AN106">
        <v>1</v>
      </c>
      <c r="AO106" s="10" t="s">
        <v>12047</v>
      </c>
      <c r="AP106" t="str" cm="1">
        <f t="array" ref="AP106">_xlfn.IFS(
  Table1[[#This Row],[Age]]&lt;=25, "18-25",
  Table1[[#This Row],[Age]]&lt;=35, "26-35",
  Table1[[#This Row],[Age]]&lt;=45, "36-45",
  Table1[[#This Row],[Age]]&lt;=60, "46-60",
  TRUE, "60+")</f>
        <v>26-35</v>
      </c>
    </row>
    <row r="107" spans="1:42" x14ac:dyDescent="0.3">
      <c r="A107">
        <v>106</v>
      </c>
      <c r="B107" t="s">
        <v>11</v>
      </c>
      <c r="C107" t="s">
        <v>93</v>
      </c>
      <c r="D107">
        <v>61</v>
      </c>
      <c r="E107" t="s">
        <v>106</v>
      </c>
      <c r="F107" t="s">
        <v>213</v>
      </c>
      <c r="G107" t="s">
        <v>5123</v>
      </c>
      <c r="H107">
        <v>19458794959</v>
      </c>
      <c r="I107" t="s">
        <v>5254</v>
      </c>
      <c r="J107" t="s">
        <v>7291</v>
      </c>
      <c r="K107">
        <v>4789</v>
      </c>
      <c r="L107" s="12" t="s">
        <v>7399</v>
      </c>
      <c r="M107" s="10" t="s">
        <v>11134</v>
      </c>
      <c r="N107">
        <v>106</v>
      </c>
      <c r="O107">
        <v>45109</v>
      </c>
      <c r="P107" t="s">
        <v>11404</v>
      </c>
      <c r="Q107" s="16">
        <v>2902.74</v>
      </c>
      <c r="R107">
        <v>1886.26</v>
      </c>
      <c r="S107">
        <v>41</v>
      </c>
      <c r="T107">
        <v>106</v>
      </c>
      <c r="U107">
        <v>47154.47</v>
      </c>
      <c r="V107" t="s">
        <v>11413</v>
      </c>
      <c r="W107">
        <v>7.29</v>
      </c>
      <c r="X107">
        <v>12</v>
      </c>
      <c r="Y107" t="s">
        <v>11470</v>
      </c>
      <c r="Z107" t="s">
        <v>12010</v>
      </c>
      <c r="AA107">
        <v>106</v>
      </c>
      <c r="AB107" t="s">
        <v>12016</v>
      </c>
      <c r="AC107">
        <v>5861.01</v>
      </c>
      <c r="AD107">
        <v>2456.6799999999998</v>
      </c>
      <c r="AE107">
        <v>122.83</v>
      </c>
      <c r="AF107" t="s">
        <v>11129</v>
      </c>
      <c r="AG107" t="s">
        <v>11084</v>
      </c>
      <c r="AH107">
        <v>6998</v>
      </c>
      <c r="AI107">
        <v>106</v>
      </c>
      <c r="AJ107" t="s">
        <v>11188</v>
      </c>
      <c r="AK107" t="s">
        <v>12027</v>
      </c>
      <c r="AL107" t="s">
        <v>12031</v>
      </c>
      <c r="AM107" t="s">
        <v>11323</v>
      </c>
      <c r="AN107">
        <v>1</v>
      </c>
      <c r="AO107" s="10" t="s">
        <v>12038</v>
      </c>
      <c r="AP107" t="str" cm="1">
        <f t="array" ref="AP107">_xlfn.IFS(
  Table1[[#This Row],[Age]]&lt;=25, "18-25",
  Table1[[#This Row],[Age]]&lt;=35, "26-35",
  Table1[[#This Row],[Age]]&lt;=45, "36-45",
  Table1[[#This Row],[Age]]&lt;=60, "46-60",
  TRUE, "60+")</f>
        <v>60+</v>
      </c>
    </row>
    <row r="108" spans="1:42" x14ac:dyDescent="0.3">
      <c r="A108">
        <v>107</v>
      </c>
      <c r="B108" t="s">
        <v>10</v>
      </c>
      <c r="C108" t="s">
        <v>62</v>
      </c>
      <c r="D108">
        <v>61</v>
      </c>
      <c r="E108" t="s">
        <v>105</v>
      </c>
      <c r="F108" t="s">
        <v>214</v>
      </c>
      <c r="G108" t="s">
        <v>5121</v>
      </c>
      <c r="H108">
        <v>19458794960</v>
      </c>
      <c r="I108" t="s">
        <v>5160</v>
      </c>
      <c r="J108" t="s">
        <v>7292</v>
      </c>
      <c r="K108">
        <v>3898.95</v>
      </c>
      <c r="L108" s="12" t="s">
        <v>7400</v>
      </c>
      <c r="M108" s="10" t="s">
        <v>11105</v>
      </c>
      <c r="N108">
        <v>107</v>
      </c>
      <c r="O108">
        <v>45099</v>
      </c>
      <c r="P108" t="s">
        <v>11402</v>
      </c>
      <c r="Q108" s="16">
        <v>259.58999999999997</v>
      </c>
      <c r="R108">
        <v>3639.36</v>
      </c>
      <c r="S108">
        <v>8</v>
      </c>
      <c r="T108">
        <v>107</v>
      </c>
      <c r="U108">
        <v>8304.48</v>
      </c>
      <c r="V108" t="s">
        <v>11413</v>
      </c>
      <c r="W108">
        <v>5.97</v>
      </c>
      <c r="X108">
        <v>48</v>
      </c>
      <c r="Y108" t="s">
        <v>9446</v>
      </c>
      <c r="Z108" t="s">
        <v>12012</v>
      </c>
      <c r="AA108">
        <v>107</v>
      </c>
      <c r="AB108" t="s">
        <v>12016</v>
      </c>
      <c r="AC108">
        <v>8157.08</v>
      </c>
      <c r="AD108">
        <v>4576.7299999999996</v>
      </c>
      <c r="AE108">
        <v>228.84</v>
      </c>
      <c r="AF108" t="s">
        <v>11190</v>
      </c>
      <c r="AG108" t="s">
        <v>11162</v>
      </c>
      <c r="AH108">
        <v>7527</v>
      </c>
      <c r="AI108">
        <v>107</v>
      </c>
      <c r="AJ108" t="s">
        <v>11372</v>
      </c>
      <c r="AK108" t="s">
        <v>12028</v>
      </c>
      <c r="AL108" t="s">
        <v>12032</v>
      </c>
      <c r="AM108" t="s">
        <v>11224</v>
      </c>
      <c r="AN108">
        <v>1</v>
      </c>
      <c r="AO108" s="10" t="s">
        <v>12043</v>
      </c>
      <c r="AP108" t="str" cm="1">
        <f t="array" ref="AP108">_xlfn.IFS(
  Table1[[#This Row],[Age]]&lt;=25, "18-25",
  Table1[[#This Row],[Age]]&lt;=35, "26-35",
  Table1[[#This Row],[Age]]&lt;=45, "36-45",
  Table1[[#This Row],[Age]]&lt;=60, "46-60",
  TRUE, "60+")</f>
        <v>60+</v>
      </c>
    </row>
    <row r="109" spans="1:42" x14ac:dyDescent="0.3">
      <c r="A109">
        <v>108</v>
      </c>
      <c r="B109" t="s">
        <v>39</v>
      </c>
      <c r="C109" t="s">
        <v>55</v>
      </c>
      <c r="D109">
        <v>68</v>
      </c>
      <c r="E109" t="s">
        <v>104</v>
      </c>
      <c r="F109" t="s">
        <v>215</v>
      </c>
      <c r="G109" t="s">
        <v>5144</v>
      </c>
      <c r="H109">
        <v>19458794961</v>
      </c>
      <c r="I109" t="s">
        <v>5255</v>
      </c>
      <c r="J109" t="s">
        <v>7291</v>
      </c>
      <c r="K109">
        <v>5569.76</v>
      </c>
      <c r="L109" s="12" t="s">
        <v>7401</v>
      </c>
      <c r="M109" s="10" t="s">
        <v>11135</v>
      </c>
      <c r="N109">
        <v>108</v>
      </c>
      <c r="O109">
        <v>44956</v>
      </c>
      <c r="P109" t="s">
        <v>11402</v>
      </c>
      <c r="Q109" s="16">
        <v>4685.5200000000004</v>
      </c>
      <c r="R109">
        <v>10255.280000000001</v>
      </c>
      <c r="S109">
        <v>43</v>
      </c>
      <c r="T109">
        <v>108</v>
      </c>
      <c r="U109">
        <v>6444.16</v>
      </c>
      <c r="V109" t="s">
        <v>11413</v>
      </c>
      <c r="W109">
        <v>8.6</v>
      </c>
      <c r="X109">
        <v>24</v>
      </c>
      <c r="Y109" t="s">
        <v>11471</v>
      </c>
      <c r="Z109" t="s">
        <v>12011</v>
      </c>
      <c r="AA109">
        <v>108</v>
      </c>
      <c r="AB109" t="s">
        <v>12017</v>
      </c>
      <c r="AC109">
        <v>4867.49</v>
      </c>
      <c r="AD109">
        <v>2058.35</v>
      </c>
      <c r="AE109">
        <v>102.92</v>
      </c>
      <c r="AF109" t="s">
        <v>11227</v>
      </c>
      <c r="AG109" t="s">
        <v>11332</v>
      </c>
      <c r="AH109">
        <v>233</v>
      </c>
      <c r="AI109">
        <v>108</v>
      </c>
      <c r="AJ109" t="s">
        <v>11290</v>
      </c>
      <c r="AK109" t="s">
        <v>12029</v>
      </c>
      <c r="AL109" t="s">
        <v>12031</v>
      </c>
      <c r="AM109" t="s">
        <v>11362</v>
      </c>
      <c r="AN109">
        <v>1</v>
      </c>
      <c r="AO109" s="10" t="s">
        <v>12039</v>
      </c>
      <c r="AP109" t="str" cm="1">
        <f t="array" ref="AP109">_xlfn.IFS(
  Table1[[#This Row],[Age]]&lt;=25, "18-25",
  Table1[[#This Row],[Age]]&lt;=35, "26-35",
  Table1[[#This Row],[Age]]&lt;=45, "36-45",
  Table1[[#This Row],[Age]]&lt;=60, "46-60",
  TRUE, "60+")</f>
        <v>60+</v>
      </c>
    </row>
    <row r="110" spans="1:42" x14ac:dyDescent="0.3">
      <c r="A110">
        <v>109</v>
      </c>
      <c r="B110" t="s">
        <v>6</v>
      </c>
      <c r="C110" t="s">
        <v>61</v>
      </c>
      <c r="D110">
        <v>36</v>
      </c>
      <c r="E110" t="s">
        <v>106</v>
      </c>
      <c r="F110" t="s">
        <v>216</v>
      </c>
      <c r="G110" t="s">
        <v>5124</v>
      </c>
      <c r="H110">
        <v>19458794962</v>
      </c>
      <c r="I110" t="s">
        <v>5256</v>
      </c>
      <c r="J110" t="s">
        <v>7291</v>
      </c>
      <c r="K110">
        <v>1731.19</v>
      </c>
      <c r="L110" s="12" t="s">
        <v>7402</v>
      </c>
      <c r="M110" s="10" t="s">
        <v>11113</v>
      </c>
      <c r="N110">
        <v>109</v>
      </c>
      <c r="O110">
        <v>45248</v>
      </c>
      <c r="P110" t="s">
        <v>11402</v>
      </c>
      <c r="Q110" s="16">
        <v>1785.3</v>
      </c>
      <c r="R110">
        <v>3516.49</v>
      </c>
      <c r="S110">
        <v>51</v>
      </c>
      <c r="T110">
        <v>109</v>
      </c>
      <c r="U110">
        <v>33078.81</v>
      </c>
      <c r="V110" t="s">
        <v>11411</v>
      </c>
      <c r="W110">
        <v>1.33</v>
      </c>
      <c r="X110">
        <v>12</v>
      </c>
      <c r="Y110" t="s">
        <v>11472</v>
      </c>
      <c r="Z110" t="s">
        <v>12012</v>
      </c>
      <c r="AA110">
        <v>109</v>
      </c>
      <c r="AB110" t="s">
        <v>12015</v>
      </c>
      <c r="AC110">
        <v>4475.6400000000003</v>
      </c>
      <c r="AD110">
        <v>2200.7600000000002</v>
      </c>
      <c r="AE110">
        <v>110.04</v>
      </c>
      <c r="AF110" t="s">
        <v>11179</v>
      </c>
      <c r="AG110" t="s">
        <v>11270</v>
      </c>
      <c r="AH110">
        <v>3505</v>
      </c>
      <c r="AI110">
        <v>109</v>
      </c>
      <c r="AJ110" t="s">
        <v>11354</v>
      </c>
      <c r="AK110" t="s">
        <v>12027</v>
      </c>
      <c r="AL110" t="s">
        <v>12032</v>
      </c>
      <c r="AM110" t="s">
        <v>11163</v>
      </c>
      <c r="AN110">
        <v>1</v>
      </c>
      <c r="AO110" s="10" t="s">
        <v>12040</v>
      </c>
      <c r="AP110" t="str" cm="1">
        <f t="array" ref="AP110">_xlfn.IFS(
  Table1[[#This Row],[Age]]&lt;=25, "18-25",
  Table1[[#This Row],[Age]]&lt;=35, "26-35",
  Table1[[#This Row],[Age]]&lt;=45, "36-45",
  Table1[[#This Row],[Age]]&lt;=60, "46-60",
  TRUE, "60+")</f>
        <v>36-45</v>
      </c>
    </row>
    <row r="111" spans="1:42" x14ac:dyDescent="0.3">
      <c r="A111">
        <v>110</v>
      </c>
      <c r="B111" t="s">
        <v>38</v>
      </c>
      <c r="C111" t="s">
        <v>86</v>
      </c>
      <c r="D111">
        <v>32</v>
      </c>
      <c r="E111" t="s">
        <v>104</v>
      </c>
      <c r="F111" t="s">
        <v>217</v>
      </c>
      <c r="G111" t="s">
        <v>5116</v>
      </c>
      <c r="H111">
        <v>19458794963</v>
      </c>
      <c r="I111" t="s">
        <v>5257</v>
      </c>
      <c r="J111" t="s">
        <v>7292</v>
      </c>
      <c r="K111">
        <v>9715.7099999999991</v>
      </c>
      <c r="L111" s="12" t="s">
        <v>7403</v>
      </c>
      <c r="M111" s="10" t="s">
        <v>11136</v>
      </c>
      <c r="N111">
        <v>110</v>
      </c>
      <c r="O111">
        <v>45281</v>
      </c>
      <c r="P111" t="s">
        <v>11404</v>
      </c>
      <c r="Q111" s="16">
        <v>4014.86</v>
      </c>
      <c r="R111">
        <v>5700.85</v>
      </c>
      <c r="S111">
        <v>8</v>
      </c>
      <c r="T111">
        <v>110</v>
      </c>
      <c r="U111">
        <v>13307.77</v>
      </c>
      <c r="V111" t="s">
        <v>11411</v>
      </c>
      <c r="W111">
        <v>9.4700000000000006</v>
      </c>
      <c r="X111">
        <v>36</v>
      </c>
      <c r="Y111" t="s">
        <v>11473</v>
      </c>
      <c r="Z111" t="s">
        <v>12012</v>
      </c>
      <c r="AA111">
        <v>110</v>
      </c>
      <c r="AB111" t="s">
        <v>12016</v>
      </c>
      <c r="AC111">
        <v>6993.33</v>
      </c>
      <c r="AD111">
        <v>3857.36</v>
      </c>
      <c r="AE111">
        <v>192.87</v>
      </c>
      <c r="AF111" t="s">
        <v>11199</v>
      </c>
      <c r="AG111" t="s">
        <v>11367</v>
      </c>
      <c r="AH111">
        <v>6390</v>
      </c>
      <c r="AI111">
        <v>110</v>
      </c>
      <c r="AJ111" t="s">
        <v>11237</v>
      </c>
      <c r="AK111" t="s">
        <v>12027</v>
      </c>
      <c r="AL111" t="s">
        <v>12032</v>
      </c>
      <c r="AM111" t="s">
        <v>11216</v>
      </c>
      <c r="AN111">
        <v>1</v>
      </c>
      <c r="AO111" s="10" t="s">
        <v>12036</v>
      </c>
      <c r="AP111" t="str" cm="1">
        <f t="array" ref="AP111">_xlfn.IFS(
  Table1[[#This Row],[Age]]&lt;=25, "18-25",
  Table1[[#This Row],[Age]]&lt;=35, "26-35",
  Table1[[#This Row],[Age]]&lt;=45, "36-45",
  Table1[[#This Row],[Age]]&lt;=60, "46-60",
  TRUE, "60+")</f>
        <v>26-35</v>
      </c>
    </row>
    <row r="112" spans="1:42" x14ac:dyDescent="0.3">
      <c r="A112">
        <v>111</v>
      </c>
      <c r="B112" t="s">
        <v>38</v>
      </c>
      <c r="C112" t="s">
        <v>57</v>
      </c>
      <c r="D112">
        <v>38</v>
      </c>
      <c r="E112" t="s">
        <v>104</v>
      </c>
      <c r="F112" t="s">
        <v>218</v>
      </c>
      <c r="G112" t="s">
        <v>5146</v>
      </c>
      <c r="H112">
        <v>19458794964</v>
      </c>
      <c r="I112" t="s">
        <v>5258</v>
      </c>
      <c r="J112" t="s">
        <v>7292</v>
      </c>
      <c r="K112">
        <v>8399.51</v>
      </c>
      <c r="L112" s="12" t="s">
        <v>7404</v>
      </c>
      <c r="M112" s="10" t="s">
        <v>11137</v>
      </c>
      <c r="N112">
        <v>111</v>
      </c>
      <c r="O112">
        <v>45080</v>
      </c>
      <c r="P112" t="s">
        <v>11404</v>
      </c>
      <c r="Q112" s="16">
        <v>4051.82</v>
      </c>
      <c r="R112">
        <v>12451.33</v>
      </c>
      <c r="S112">
        <v>9</v>
      </c>
      <c r="T112">
        <v>111</v>
      </c>
      <c r="U112">
        <v>22775.22</v>
      </c>
      <c r="V112" t="s">
        <v>11411</v>
      </c>
      <c r="W112">
        <v>7.96</v>
      </c>
      <c r="X112">
        <v>48</v>
      </c>
      <c r="Y112" t="s">
        <v>7709</v>
      </c>
      <c r="Z112" t="s">
        <v>12011</v>
      </c>
      <c r="AA112">
        <v>111</v>
      </c>
      <c r="AB112" t="s">
        <v>12015</v>
      </c>
      <c r="AC112">
        <v>3437.91</v>
      </c>
      <c r="AD112">
        <v>4507.25</v>
      </c>
      <c r="AE112">
        <v>225.36</v>
      </c>
      <c r="AF112" t="s">
        <v>11190</v>
      </c>
      <c r="AG112" t="s">
        <v>11258</v>
      </c>
      <c r="AH112">
        <v>6264</v>
      </c>
      <c r="AI112">
        <v>111</v>
      </c>
      <c r="AJ112" t="s">
        <v>11177</v>
      </c>
      <c r="AK112" t="s">
        <v>12027</v>
      </c>
      <c r="AL112" t="s">
        <v>12032</v>
      </c>
      <c r="AM112" t="s">
        <v>11118</v>
      </c>
      <c r="AN112">
        <v>1</v>
      </c>
      <c r="AO112" s="10" t="s">
        <v>12043</v>
      </c>
      <c r="AP112" t="str" cm="1">
        <f t="array" ref="AP112">_xlfn.IFS(
  Table1[[#This Row],[Age]]&lt;=25, "18-25",
  Table1[[#This Row],[Age]]&lt;=35, "26-35",
  Table1[[#This Row],[Age]]&lt;=45, "36-45",
  Table1[[#This Row],[Age]]&lt;=60, "46-60",
  TRUE, "60+")</f>
        <v>36-45</v>
      </c>
    </row>
    <row r="113" spans="1:42" x14ac:dyDescent="0.3">
      <c r="A113">
        <v>112</v>
      </c>
      <c r="B113" t="s">
        <v>20</v>
      </c>
      <c r="C113" t="s">
        <v>66</v>
      </c>
      <c r="D113">
        <v>38</v>
      </c>
      <c r="E113" t="s">
        <v>104</v>
      </c>
      <c r="F113" t="s">
        <v>219</v>
      </c>
      <c r="G113" t="s">
        <v>5117</v>
      </c>
      <c r="H113">
        <v>19458794965</v>
      </c>
      <c r="I113" t="s">
        <v>5259</v>
      </c>
      <c r="J113" t="s">
        <v>7291</v>
      </c>
      <c r="K113">
        <v>1218.6099999999999</v>
      </c>
      <c r="L113" s="12" t="s">
        <v>7405</v>
      </c>
      <c r="M113" s="10" t="s">
        <v>11138</v>
      </c>
      <c r="N113">
        <v>112</v>
      </c>
      <c r="O113">
        <v>45015</v>
      </c>
      <c r="P113" t="s">
        <v>11402</v>
      </c>
      <c r="Q113" s="16">
        <v>4829.1499999999996</v>
      </c>
      <c r="R113">
        <v>6047.76</v>
      </c>
      <c r="S113">
        <v>78</v>
      </c>
      <c r="T113">
        <v>112</v>
      </c>
      <c r="U113">
        <v>36753.08</v>
      </c>
      <c r="V113" t="s">
        <v>11413</v>
      </c>
      <c r="W113">
        <v>5.76</v>
      </c>
      <c r="X113">
        <v>36</v>
      </c>
      <c r="Y113" t="s">
        <v>11474</v>
      </c>
      <c r="Z113" t="s">
        <v>12011</v>
      </c>
      <c r="AA113">
        <v>112</v>
      </c>
      <c r="AB113" t="s">
        <v>12015</v>
      </c>
      <c r="AC113">
        <v>1256.3599999999999</v>
      </c>
      <c r="AD113">
        <v>4064.69</v>
      </c>
      <c r="AE113">
        <v>203.23</v>
      </c>
      <c r="AF113" t="s">
        <v>11363</v>
      </c>
      <c r="AG113" t="s">
        <v>11217</v>
      </c>
      <c r="AH113">
        <v>7027</v>
      </c>
      <c r="AI113">
        <v>112</v>
      </c>
      <c r="AJ113" t="s">
        <v>11370</v>
      </c>
      <c r="AK113" t="s">
        <v>12029</v>
      </c>
      <c r="AL113" t="s">
        <v>12032</v>
      </c>
      <c r="AM113" t="s">
        <v>11270</v>
      </c>
      <c r="AN113">
        <v>1</v>
      </c>
      <c r="AO113" s="10" t="s">
        <v>12047</v>
      </c>
      <c r="AP113" t="str" cm="1">
        <f t="array" ref="AP113">_xlfn.IFS(
  Table1[[#This Row],[Age]]&lt;=25, "18-25",
  Table1[[#This Row],[Age]]&lt;=35, "26-35",
  Table1[[#This Row],[Age]]&lt;=45, "36-45",
  Table1[[#This Row],[Age]]&lt;=60, "46-60",
  TRUE, "60+")</f>
        <v>36-45</v>
      </c>
    </row>
    <row r="114" spans="1:42" x14ac:dyDescent="0.3">
      <c r="A114">
        <v>113</v>
      </c>
      <c r="B114" t="s">
        <v>48</v>
      </c>
      <c r="C114" t="s">
        <v>80</v>
      </c>
      <c r="D114">
        <v>54</v>
      </c>
      <c r="E114" t="s">
        <v>104</v>
      </c>
      <c r="F114" t="s">
        <v>220</v>
      </c>
      <c r="G114" t="s">
        <v>5121</v>
      </c>
      <c r="H114">
        <v>19458794966</v>
      </c>
      <c r="I114" t="s">
        <v>5260</v>
      </c>
      <c r="J114" t="s">
        <v>7292</v>
      </c>
      <c r="K114">
        <v>9456.31</v>
      </c>
      <c r="L114" s="12" t="s">
        <v>7406</v>
      </c>
      <c r="M114" s="10" t="s">
        <v>11139</v>
      </c>
      <c r="N114">
        <v>113</v>
      </c>
      <c r="O114">
        <v>45147</v>
      </c>
      <c r="P114" t="s">
        <v>11404</v>
      </c>
      <c r="Q114" s="16">
        <v>1640.23</v>
      </c>
      <c r="R114">
        <v>11096.54</v>
      </c>
      <c r="S114">
        <v>46</v>
      </c>
      <c r="T114">
        <v>113</v>
      </c>
      <c r="U114">
        <v>27207.23</v>
      </c>
      <c r="V114" t="s">
        <v>11413</v>
      </c>
      <c r="W114">
        <v>8.74</v>
      </c>
      <c r="X114">
        <v>12</v>
      </c>
      <c r="Y114" t="s">
        <v>11475</v>
      </c>
      <c r="Z114" t="s">
        <v>12012</v>
      </c>
      <c r="AA114">
        <v>113</v>
      </c>
      <c r="AB114" t="s">
        <v>12017</v>
      </c>
      <c r="AC114">
        <v>2209.6999999999998</v>
      </c>
      <c r="AD114">
        <v>2357.23</v>
      </c>
      <c r="AE114">
        <v>117.86</v>
      </c>
      <c r="AF114" t="s">
        <v>11079</v>
      </c>
      <c r="AG114" t="s">
        <v>11392</v>
      </c>
      <c r="AH114">
        <v>2290</v>
      </c>
      <c r="AI114">
        <v>113</v>
      </c>
      <c r="AJ114" t="s">
        <v>11069</v>
      </c>
      <c r="AK114" t="s">
        <v>12029</v>
      </c>
      <c r="AL114" t="s">
        <v>12032</v>
      </c>
      <c r="AM114" t="s">
        <v>11166</v>
      </c>
      <c r="AN114">
        <v>1</v>
      </c>
      <c r="AO114" s="10" t="s">
        <v>12041</v>
      </c>
      <c r="AP114" t="str" cm="1">
        <f t="array" ref="AP114">_xlfn.IFS(
  Table1[[#This Row],[Age]]&lt;=25, "18-25",
  Table1[[#This Row],[Age]]&lt;=35, "26-35",
  Table1[[#This Row],[Age]]&lt;=45, "36-45",
  Table1[[#This Row],[Age]]&lt;=60, "46-60",
  TRUE, "60+")</f>
        <v>46-60</v>
      </c>
    </row>
    <row r="115" spans="1:42" x14ac:dyDescent="0.3">
      <c r="A115">
        <v>114</v>
      </c>
      <c r="B115" t="s">
        <v>25</v>
      </c>
      <c r="C115" t="s">
        <v>63</v>
      </c>
      <c r="D115">
        <v>45</v>
      </c>
      <c r="E115" t="s">
        <v>106</v>
      </c>
      <c r="F115" t="s">
        <v>221</v>
      </c>
      <c r="G115" t="s">
        <v>5145</v>
      </c>
      <c r="H115">
        <v>19458794967</v>
      </c>
      <c r="I115" t="s">
        <v>5261</v>
      </c>
      <c r="J115" t="s">
        <v>7292</v>
      </c>
      <c r="K115">
        <v>9433.91</v>
      </c>
      <c r="L115" s="12" t="s">
        <v>7407</v>
      </c>
      <c r="M115" s="10" t="s">
        <v>11140</v>
      </c>
      <c r="N115">
        <v>114</v>
      </c>
      <c r="O115">
        <v>45237</v>
      </c>
      <c r="P115" t="s">
        <v>11404</v>
      </c>
      <c r="Q115" s="16">
        <v>4987.0200000000004</v>
      </c>
      <c r="R115">
        <v>4446.8900000000003</v>
      </c>
      <c r="S115">
        <v>33</v>
      </c>
      <c r="T115">
        <v>114</v>
      </c>
      <c r="U115">
        <v>1673.72</v>
      </c>
      <c r="V115" t="s">
        <v>11412</v>
      </c>
      <c r="W115">
        <v>8.4499999999999993</v>
      </c>
      <c r="X115">
        <v>24</v>
      </c>
      <c r="Y115" t="s">
        <v>8570</v>
      </c>
      <c r="Z115" t="s">
        <v>12012</v>
      </c>
      <c r="AA115">
        <v>114</v>
      </c>
      <c r="AB115" t="s">
        <v>12015</v>
      </c>
      <c r="AC115">
        <v>3479.44</v>
      </c>
      <c r="AD115">
        <v>3490.18</v>
      </c>
      <c r="AE115">
        <v>174.51</v>
      </c>
      <c r="AF115" t="s">
        <v>11098</v>
      </c>
      <c r="AG115" t="s">
        <v>11077</v>
      </c>
      <c r="AH115">
        <v>4252</v>
      </c>
      <c r="AI115">
        <v>114</v>
      </c>
      <c r="AJ115" t="s">
        <v>11044</v>
      </c>
      <c r="AK115" t="s">
        <v>12027</v>
      </c>
      <c r="AL115" t="s">
        <v>12031</v>
      </c>
      <c r="AM115" t="s">
        <v>11322</v>
      </c>
      <c r="AN115">
        <v>1</v>
      </c>
      <c r="AO115" s="10" t="s">
        <v>12040</v>
      </c>
      <c r="AP115" t="str" cm="1">
        <f t="array" ref="AP115">_xlfn.IFS(
  Table1[[#This Row],[Age]]&lt;=25, "18-25",
  Table1[[#This Row],[Age]]&lt;=35, "26-35",
  Table1[[#This Row],[Age]]&lt;=45, "36-45",
  Table1[[#This Row],[Age]]&lt;=60, "46-60",
  TRUE, "60+")</f>
        <v>36-45</v>
      </c>
    </row>
    <row r="116" spans="1:42" x14ac:dyDescent="0.3">
      <c r="A116">
        <v>115</v>
      </c>
      <c r="B116" t="s">
        <v>2</v>
      </c>
      <c r="C116" t="s">
        <v>59</v>
      </c>
      <c r="D116">
        <v>62</v>
      </c>
      <c r="E116" t="s">
        <v>104</v>
      </c>
      <c r="F116" t="s">
        <v>222</v>
      </c>
      <c r="G116" t="s">
        <v>5122</v>
      </c>
      <c r="H116">
        <v>19458794968</v>
      </c>
      <c r="I116" t="s">
        <v>5157</v>
      </c>
      <c r="J116" t="s">
        <v>7291</v>
      </c>
      <c r="K116">
        <v>3231.91</v>
      </c>
      <c r="L116" s="12" t="s">
        <v>7408</v>
      </c>
      <c r="M116" s="10" t="s">
        <v>11141</v>
      </c>
      <c r="N116">
        <v>115</v>
      </c>
      <c r="O116">
        <v>45284</v>
      </c>
      <c r="P116" t="s">
        <v>11402</v>
      </c>
      <c r="Q116" s="16">
        <v>1509.87</v>
      </c>
      <c r="R116">
        <v>1722.04</v>
      </c>
      <c r="S116">
        <v>58</v>
      </c>
      <c r="T116">
        <v>115</v>
      </c>
      <c r="U116">
        <v>15986.32</v>
      </c>
      <c r="V116" t="s">
        <v>11413</v>
      </c>
      <c r="W116">
        <v>4.7699999999999996</v>
      </c>
      <c r="X116">
        <v>36</v>
      </c>
      <c r="Y116" t="s">
        <v>11476</v>
      </c>
      <c r="Z116" t="s">
        <v>12010</v>
      </c>
      <c r="AA116">
        <v>115</v>
      </c>
      <c r="AB116" t="s">
        <v>12017</v>
      </c>
      <c r="AC116">
        <v>8283.82</v>
      </c>
      <c r="AD116">
        <v>1318.87</v>
      </c>
      <c r="AE116">
        <v>65.94</v>
      </c>
      <c r="AF116" t="s">
        <v>11356</v>
      </c>
      <c r="AG116" t="s">
        <v>11270</v>
      </c>
      <c r="AH116">
        <v>5608</v>
      </c>
      <c r="AI116">
        <v>115</v>
      </c>
      <c r="AJ116" t="s">
        <v>11117</v>
      </c>
      <c r="AK116" t="s">
        <v>12029</v>
      </c>
      <c r="AL116" t="s">
        <v>12032</v>
      </c>
      <c r="AM116" t="s">
        <v>11113</v>
      </c>
      <c r="AN116">
        <v>1</v>
      </c>
      <c r="AO116" s="10" t="s">
        <v>12036</v>
      </c>
      <c r="AP116" t="str" cm="1">
        <f t="array" ref="AP116">_xlfn.IFS(
  Table1[[#This Row],[Age]]&lt;=25, "18-25",
  Table1[[#This Row],[Age]]&lt;=35, "26-35",
  Table1[[#This Row],[Age]]&lt;=45, "36-45",
  Table1[[#This Row],[Age]]&lt;=60, "46-60",
  TRUE, "60+")</f>
        <v>60+</v>
      </c>
    </row>
    <row r="117" spans="1:42" x14ac:dyDescent="0.3">
      <c r="A117">
        <v>116</v>
      </c>
      <c r="B117" t="s">
        <v>46</v>
      </c>
      <c r="C117" t="s">
        <v>94</v>
      </c>
      <c r="D117">
        <v>49</v>
      </c>
      <c r="E117" t="s">
        <v>106</v>
      </c>
      <c r="F117" t="s">
        <v>223</v>
      </c>
      <c r="G117" t="s">
        <v>5133</v>
      </c>
      <c r="H117">
        <v>19458794969</v>
      </c>
      <c r="I117" t="s">
        <v>5262</v>
      </c>
      <c r="J117" t="s">
        <v>7291</v>
      </c>
      <c r="K117">
        <v>6229.51</v>
      </c>
      <c r="L117" s="12" t="s">
        <v>7409</v>
      </c>
      <c r="M117" s="10" t="s">
        <v>11100</v>
      </c>
      <c r="N117">
        <v>116</v>
      </c>
      <c r="O117">
        <v>45247</v>
      </c>
      <c r="P117" t="s">
        <v>11403</v>
      </c>
      <c r="Q117" s="16">
        <v>2262.34</v>
      </c>
      <c r="R117">
        <v>8491.85</v>
      </c>
      <c r="S117">
        <v>79</v>
      </c>
      <c r="T117">
        <v>116</v>
      </c>
      <c r="U117">
        <v>4169.6499999999996</v>
      </c>
      <c r="V117" t="s">
        <v>11412</v>
      </c>
      <c r="W117">
        <v>8.56</v>
      </c>
      <c r="X117">
        <v>48</v>
      </c>
      <c r="Y117" t="s">
        <v>8708</v>
      </c>
      <c r="Z117" t="s">
        <v>12012</v>
      </c>
      <c r="AA117">
        <v>116</v>
      </c>
      <c r="AB117" t="s">
        <v>12015</v>
      </c>
      <c r="AC117">
        <v>2894.62</v>
      </c>
      <c r="AD117">
        <v>385.92</v>
      </c>
      <c r="AE117">
        <v>19.3</v>
      </c>
      <c r="AF117" t="s">
        <v>11047</v>
      </c>
      <c r="AG117" t="s">
        <v>11112</v>
      </c>
      <c r="AH117">
        <v>6192</v>
      </c>
      <c r="AI117">
        <v>116</v>
      </c>
      <c r="AJ117" t="s">
        <v>11040</v>
      </c>
      <c r="AK117" t="s">
        <v>12027</v>
      </c>
      <c r="AL117" t="s">
        <v>12031</v>
      </c>
      <c r="AM117" t="s">
        <v>11071</v>
      </c>
      <c r="AN117">
        <v>1</v>
      </c>
      <c r="AO117" s="10" t="s">
        <v>12040</v>
      </c>
      <c r="AP117" t="str" cm="1">
        <f t="array" ref="AP117">_xlfn.IFS(
  Table1[[#This Row],[Age]]&lt;=25, "18-25",
  Table1[[#This Row],[Age]]&lt;=35, "26-35",
  Table1[[#This Row],[Age]]&lt;=45, "36-45",
  Table1[[#This Row],[Age]]&lt;=60, "46-60",
  TRUE, "60+")</f>
        <v>46-60</v>
      </c>
    </row>
    <row r="118" spans="1:42" x14ac:dyDescent="0.3">
      <c r="A118">
        <v>117</v>
      </c>
      <c r="B118" t="s">
        <v>26</v>
      </c>
      <c r="C118" t="s">
        <v>70</v>
      </c>
      <c r="D118">
        <v>58</v>
      </c>
      <c r="E118" t="s">
        <v>104</v>
      </c>
      <c r="F118" t="s">
        <v>224</v>
      </c>
      <c r="G118" t="s">
        <v>5140</v>
      </c>
      <c r="H118">
        <v>19458794970</v>
      </c>
      <c r="I118" t="s">
        <v>5263</v>
      </c>
      <c r="J118" t="s">
        <v>7292</v>
      </c>
      <c r="K118">
        <v>1196.47</v>
      </c>
      <c r="L118" s="12" t="s">
        <v>7410</v>
      </c>
      <c r="M118" s="10" t="s">
        <v>11044</v>
      </c>
      <c r="N118">
        <v>117</v>
      </c>
      <c r="O118">
        <v>44951</v>
      </c>
      <c r="P118" t="s">
        <v>11402</v>
      </c>
      <c r="Q118" s="16">
        <v>3534.19</v>
      </c>
      <c r="R118">
        <v>-2337.7199999999998</v>
      </c>
      <c r="S118">
        <v>94</v>
      </c>
      <c r="T118">
        <v>117</v>
      </c>
      <c r="U118">
        <v>46379.61</v>
      </c>
      <c r="V118" t="s">
        <v>11412</v>
      </c>
      <c r="W118">
        <v>2.7</v>
      </c>
      <c r="X118">
        <v>60</v>
      </c>
      <c r="Y118" t="s">
        <v>11477</v>
      </c>
      <c r="Z118" t="s">
        <v>12010</v>
      </c>
      <c r="AA118">
        <v>117</v>
      </c>
      <c r="AB118" t="s">
        <v>12017</v>
      </c>
      <c r="AC118">
        <v>6586.05</v>
      </c>
      <c r="AD118">
        <v>790.09</v>
      </c>
      <c r="AE118">
        <v>39.5</v>
      </c>
      <c r="AF118" t="s">
        <v>11250</v>
      </c>
      <c r="AG118" t="s">
        <v>11361</v>
      </c>
      <c r="AH118">
        <v>2828</v>
      </c>
      <c r="AI118">
        <v>117</v>
      </c>
      <c r="AJ118" t="s">
        <v>11117</v>
      </c>
      <c r="AK118" t="s">
        <v>12027</v>
      </c>
      <c r="AL118" t="s">
        <v>12031</v>
      </c>
      <c r="AM118" t="s">
        <v>11382</v>
      </c>
      <c r="AN118">
        <v>-1</v>
      </c>
      <c r="AO118" s="10" t="s">
        <v>12039</v>
      </c>
      <c r="AP118" t="str" cm="1">
        <f t="array" ref="AP118">_xlfn.IFS(
  Table1[[#This Row],[Age]]&lt;=25, "18-25",
  Table1[[#This Row],[Age]]&lt;=35, "26-35",
  Table1[[#This Row],[Age]]&lt;=45, "36-45",
  Table1[[#This Row],[Age]]&lt;=60, "46-60",
  TRUE, "60+")</f>
        <v>46-60</v>
      </c>
    </row>
    <row r="119" spans="1:42" x14ac:dyDescent="0.3">
      <c r="A119">
        <v>118</v>
      </c>
      <c r="B119" t="s">
        <v>30</v>
      </c>
      <c r="C119" t="s">
        <v>55</v>
      </c>
      <c r="D119">
        <v>44</v>
      </c>
      <c r="E119" t="s">
        <v>104</v>
      </c>
      <c r="F119" t="s">
        <v>225</v>
      </c>
      <c r="G119" t="s">
        <v>5141</v>
      </c>
      <c r="H119">
        <v>19458794971</v>
      </c>
      <c r="I119" t="s">
        <v>5264</v>
      </c>
      <c r="J119" t="s">
        <v>7292</v>
      </c>
      <c r="K119">
        <v>933.49</v>
      </c>
      <c r="L119" s="12" t="s">
        <v>7411</v>
      </c>
      <c r="M119" s="10" t="s">
        <v>11072</v>
      </c>
      <c r="N119">
        <v>118</v>
      </c>
      <c r="O119">
        <v>45024</v>
      </c>
      <c r="P119" t="s">
        <v>11403</v>
      </c>
      <c r="Q119" s="16">
        <v>783.39</v>
      </c>
      <c r="R119">
        <v>1716.88</v>
      </c>
      <c r="S119">
        <v>94</v>
      </c>
      <c r="T119">
        <v>118</v>
      </c>
      <c r="U119">
        <v>39937.78</v>
      </c>
      <c r="V119" t="s">
        <v>11413</v>
      </c>
      <c r="W119">
        <v>5.22</v>
      </c>
      <c r="X119">
        <v>60</v>
      </c>
      <c r="Y119" t="s">
        <v>11478</v>
      </c>
      <c r="Z119" t="s">
        <v>12012</v>
      </c>
      <c r="AA119">
        <v>118</v>
      </c>
      <c r="AB119" t="s">
        <v>12017</v>
      </c>
      <c r="AC119">
        <v>3783.95</v>
      </c>
      <c r="AD119">
        <v>120.35</v>
      </c>
      <c r="AE119">
        <v>6.02</v>
      </c>
      <c r="AF119" t="s">
        <v>11173</v>
      </c>
      <c r="AG119" t="s">
        <v>11108</v>
      </c>
      <c r="AH119">
        <v>4647</v>
      </c>
      <c r="AI119">
        <v>118</v>
      </c>
      <c r="AJ119" t="s">
        <v>11310</v>
      </c>
      <c r="AK119" t="s">
        <v>12027</v>
      </c>
      <c r="AL119" t="s">
        <v>12032</v>
      </c>
      <c r="AM119" t="s">
        <v>11197</v>
      </c>
      <c r="AN119">
        <v>1</v>
      </c>
      <c r="AO119" s="10" t="s">
        <v>12037</v>
      </c>
      <c r="AP119" t="str" cm="1">
        <f t="array" ref="AP119">_xlfn.IFS(
  Table1[[#This Row],[Age]]&lt;=25, "18-25",
  Table1[[#This Row],[Age]]&lt;=35, "26-35",
  Table1[[#This Row],[Age]]&lt;=45, "36-45",
  Table1[[#This Row],[Age]]&lt;=60, "46-60",
  TRUE, "60+")</f>
        <v>36-45</v>
      </c>
    </row>
    <row r="120" spans="1:42" x14ac:dyDescent="0.3">
      <c r="A120">
        <v>119</v>
      </c>
      <c r="B120" t="s">
        <v>31</v>
      </c>
      <c r="C120" t="s">
        <v>71</v>
      </c>
      <c r="D120">
        <v>40</v>
      </c>
      <c r="E120" t="s">
        <v>104</v>
      </c>
      <c r="F120" t="s">
        <v>226</v>
      </c>
      <c r="G120" t="s">
        <v>5128</v>
      </c>
      <c r="H120">
        <v>19458794972</v>
      </c>
      <c r="I120" t="s">
        <v>5265</v>
      </c>
      <c r="J120" t="s">
        <v>7292</v>
      </c>
      <c r="K120">
        <v>5067.7700000000004</v>
      </c>
      <c r="L120" s="12" t="s">
        <v>7412</v>
      </c>
      <c r="M120" s="10" t="s">
        <v>11142</v>
      </c>
      <c r="N120">
        <v>119</v>
      </c>
      <c r="O120">
        <v>44968</v>
      </c>
      <c r="P120" t="s">
        <v>11404</v>
      </c>
      <c r="Q120" s="16">
        <v>1339.2</v>
      </c>
      <c r="R120">
        <v>6406.97</v>
      </c>
      <c r="S120">
        <v>31</v>
      </c>
      <c r="T120">
        <v>119</v>
      </c>
      <c r="U120">
        <v>49208.24</v>
      </c>
      <c r="V120" t="s">
        <v>11411</v>
      </c>
      <c r="W120">
        <v>3.09</v>
      </c>
      <c r="X120">
        <v>36</v>
      </c>
      <c r="Y120" t="s">
        <v>10278</v>
      </c>
      <c r="Z120" t="s">
        <v>12010</v>
      </c>
      <c r="AA120">
        <v>119</v>
      </c>
      <c r="AB120" t="s">
        <v>12015</v>
      </c>
      <c r="AC120">
        <v>1529.45</v>
      </c>
      <c r="AD120">
        <v>2222.5700000000002</v>
      </c>
      <c r="AE120">
        <v>111.13</v>
      </c>
      <c r="AF120" t="s">
        <v>11395</v>
      </c>
      <c r="AG120" t="s">
        <v>11039</v>
      </c>
      <c r="AH120">
        <v>1429</v>
      </c>
      <c r="AI120">
        <v>119</v>
      </c>
      <c r="AJ120" t="s">
        <v>11192</v>
      </c>
      <c r="AK120" t="s">
        <v>12028</v>
      </c>
      <c r="AL120" t="s">
        <v>12031</v>
      </c>
      <c r="AM120" t="s">
        <v>11312</v>
      </c>
      <c r="AN120">
        <v>1</v>
      </c>
      <c r="AO120" s="10" t="s">
        <v>12045</v>
      </c>
      <c r="AP120" t="str" cm="1">
        <f t="array" ref="AP120">_xlfn.IFS(
  Table1[[#This Row],[Age]]&lt;=25, "18-25",
  Table1[[#This Row],[Age]]&lt;=35, "26-35",
  Table1[[#This Row],[Age]]&lt;=45, "36-45",
  Table1[[#This Row],[Age]]&lt;=60, "46-60",
  TRUE, "60+")</f>
        <v>36-45</v>
      </c>
    </row>
    <row r="121" spans="1:42" x14ac:dyDescent="0.3">
      <c r="A121">
        <v>120</v>
      </c>
      <c r="B121" t="s">
        <v>6</v>
      </c>
      <c r="C121" t="s">
        <v>78</v>
      </c>
      <c r="D121">
        <v>27</v>
      </c>
      <c r="E121" t="s">
        <v>106</v>
      </c>
      <c r="F121" t="s">
        <v>227</v>
      </c>
      <c r="G121" t="s">
        <v>5131</v>
      </c>
      <c r="H121">
        <v>19458794973</v>
      </c>
      <c r="I121" t="s">
        <v>5266</v>
      </c>
      <c r="J121" t="s">
        <v>7292</v>
      </c>
      <c r="K121">
        <v>591.80999999999995</v>
      </c>
      <c r="L121" s="12" t="s">
        <v>7413</v>
      </c>
      <c r="M121" s="10" t="s">
        <v>11143</v>
      </c>
      <c r="N121">
        <v>120</v>
      </c>
      <c r="O121">
        <v>45226</v>
      </c>
      <c r="P121" t="s">
        <v>11403</v>
      </c>
      <c r="Q121" s="16">
        <v>3643.29</v>
      </c>
      <c r="R121">
        <v>-3051.48</v>
      </c>
      <c r="S121">
        <v>69</v>
      </c>
      <c r="T121">
        <v>120</v>
      </c>
      <c r="U121">
        <v>44370.37</v>
      </c>
      <c r="V121" t="s">
        <v>11413</v>
      </c>
      <c r="W121">
        <v>2.12</v>
      </c>
      <c r="X121">
        <v>24</v>
      </c>
      <c r="Y121" t="s">
        <v>11479</v>
      </c>
      <c r="Z121" t="s">
        <v>12012</v>
      </c>
      <c r="AA121">
        <v>120</v>
      </c>
      <c r="AB121" t="s">
        <v>12015</v>
      </c>
      <c r="AC121">
        <v>8489.2800000000007</v>
      </c>
      <c r="AD121">
        <v>3278.29</v>
      </c>
      <c r="AE121">
        <v>163.91</v>
      </c>
      <c r="AF121" t="s">
        <v>11315</v>
      </c>
      <c r="AG121" t="s">
        <v>11320</v>
      </c>
      <c r="AH121">
        <v>8769</v>
      </c>
      <c r="AI121">
        <v>120</v>
      </c>
      <c r="AJ121" t="s">
        <v>11388</v>
      </c>
      <c r="AK121" t="s">
        <v>12027</v>
      </c>
      <c r="AL121" t="s">
        <v>12031</v>
      </c>
      <c r="AM121" t="s">
        <v>11241</v>
      </c>
      <c r="AN121">
        <v>1</v>
      </c>
      <c r="AO121" s="10" t="s">
        <v>12044</v>
      </c>
      <c r="AP121" t="str" cm="1">
        <f t="array" ref="AP121">_xlfn.IFS(
  Table1[[#This Row],[Age]]&lt;=25, "18-25",
  Table1[[#This Row],[Age]]&lt;=35, "26-35",
  Table1[[#This Row],[Age]]&lt;=45, "36-45",
  Table1[[#This Row],[Age]]&lt;=60, "46-60",
  TRUE, "60+")</f>
        <v>26-35</v>
      </c>
    </row>
    <row r="122" spans="1:42" x14ac:dyDescent="0.3">
      <c r="A122">
        <v>121</v>
      </c>
      <c r="B122" t="s">
        <v>21</v>
      </c>
      <c r="C122" t="s">
        <v>74</v>
      </c>
      <c r="D122">
        <v>57</v>
      </c>
      <c r="E122" t="s">
        <v>104</v>
      </c>
      <c r="F122" t="s">
        <v>228</v>
      </c>
      <c r="G122" t="s">
        <v>5119</v>
      </c>
      <c r="H122">
        <v>19458794974</v>
      </c>
      <c r="I122" t="s">
        <v>5267</v>
      </c>
      <c r="J122" t="s">
        <v>7292</v>
      </c>
      <c r="K122">
        <v>8761.43</v>
      </c>
      <c r="L122" s="12" t="s">
        <v>7414</v>
      </c>
      <c r="M122" s="10" t="s">
        <v>11144</v>
      </c>
      <c r="N122">
        <v>121</v>
      </c>
      <c r="O122">
        <v>44995</v>
      </c>
      <c r="P122" t="s">
        <v>11403</v>
      </c>
      <c r="Q122" s="16">
        <v>4872.18</v>
      </c>
      <c r="R122">
        <v>13633.61</v>
      </c>
      <c r="S122">
        <v>83</v>
      </c>
      <c r="T122">
        <v>121</v>
      </c>
      <c r="U122">
        <v>24291.27</v>
      </c>
      <c r="V122" t="s">
        <v>11412</v>
      </c>
      <c r="W122">
        <v>9.0500000000000007</v>
      </c>
      <c r="X122">
        <v>12</v>
      </c>
      <c r="Y122" t="s">
        <v>11480</v>
      </c>
      <c r="Z122" t="s">
        <v>12011</v>
      </c>
      <c r="AA122">
        <v>121</v>
      </c>
      <c r="AB122" t="s">
        <v>12016</v>
      </c>
      <c r="AC122">
        <v>9401.57</v>
      </c>
      <c r="AD122">
        <v>167.13</v>
      </c>
      <c r="AE122">
        <v>8.36</v>
      </c>
      <c r="AF122" t="s">
        <v>11195</v>
      </c>
      <c r="AG122" t="s">
        <v>11270</v>
      </c>
      <c r="AH122">
        <v>43</v>
      </c>
      <c r="AI122">
        <v>121</v>
      </c>
      <c r="AJ122" t="s">
        <v>11223</v>
      </c>
      <c r="AK122" t="s">
        <v>12027</v>
      </c>
      <c r="AL122" t="s">
        <v>12032</v>
      </c>
      <c r="AM122" t="s">
        <v>11228</v>
      </c>
      <c r="AN122">
        <v>1</v>
      </c>
      <c r="AO122" s="10" t="s">
        <v>12047</v>
      </c>
      <c r="AP122" t="str" cm="1">
        <f t="array" ref="AP122">_xlfn.IFS(
  Table1[[#This Row],[Age]]&lt;=25, "18-25",
  Table1[[#This Row],[Age]]&lt;=35, "26-35",
  Table1[[#This Row],[Age]]&lt;=45, "36-45",
  Table1[[#This Row],[Age]]&lt;=60, "46-60",
  TRUE, "60+")</f>
        <v>46-60</v>
      </c>
    </row>
    <row r="123" spans="1:42" x14ac:dyDescent="0.3">
      <c r="A123">
        <v>122</v>
      </c>
      <c r="B123" t="s">
        <v>41</v>
      </c>
      <c r="C123" t="s">
        <v>87</v>
      </c>
      <c r="D123">
        <v>58</v>
      </c>
      <c r="E123" t="s">
        <v>104</v>
      </c>
      <c r="F123" t="s">
        <v>229</v>
      </c>
      <c r="G123" t="s">
        <v>5145</v>
      </c>
      <c r="H123">
        <v>19458794975</v>
      </c>
      <c r="I123" t="s">
        <v>5223</v>
      </c>
      <c r="J123" t="s">
        <v>7291</v>
      </c>
      <c r="K123">
        <v>9288.14</v>
      </c>
      <c r="L123" s="12" t="s">
        <v>7415</v>
      </c>
      <c r="M123" s="10" t="s">
        <v>11111</v>
      </c>
      <c r="N123">
        <v>122</v>
      </c>
      <c r="O123">
        <v>45287</v>
      </c>
      <c r="P123" t="s">
        <v>11403</v>
      </c>
      <c r="Q123" s="16">
        <v>3666.67</v>
      </c>
      <c r="R123">
        <v>5621.47</v>
      </c>
      <c r="S123">
        <v>48</v>
      </c>
      <c r="T123">
        <v>122</v>
      </c>
      <c r="U123">
        <v>44247.28</v>
      </c>
      <c r="V123" t="s">
        <v>11411</v>
      </c>
      <c r="W123">
        <v>4.3</v>
      </c>
      <c r="X123">
        <v>48</v>
      </c>
      <c r="Y123" t="s">
        <v>7365</v>
      </c>
      <c r="Z123" t="s">
        <v>12011</v>
      </c>
      <c r="AA123">
        <v>122</v>
      </c>
      <c r="AB123" t="s">
        <v>12017</v>
      </c>
      <c r="AC123">
        <v>2496.41</v>
      </c>
      <c r="AD123">
        <v>259.08</v>
      </c>
      <c r="AE123">
        <v>12.95</v>
      </c>
      <c r="AF123" t="s">
        <v>11292</v>
      </c>
      <c r="AG123" t="s">
        <v>11050</v>
      </c>
      <c r="AH123">
        <v>9399</v>
      </c>
      <c r="AI123">
        <v>122</v>
      </c>
      <c r="AJ123" t="s">
        <v>11188</v>
      </c>
      <c r="AK123" t="s">
        <v>12028</v>
      </c>
      <c r="AL123" t="s">
        <v>12031</v>
      </c>
      <c r="AM123" t="s">
        <v>11149</v>
      </c>
      <c r="AN123">
        <v>-1</v>
      </c>
      <c r="AO123" s="10" t="s">
        <v>12036</v>
      </c>
      <c r="AP123" t="str" cm="1">
        <f t="array" ref="AP123">_xlfn.IFS(
  Table1[[#This Row],[Age]]&lt;=25, "18-25",
  Table1[[#This Row],[Age]]&lt;=35, "26-35",
  Table1[[#This Row],[Age]]&lt;=45, "36-45",
  Table1[[#This Row],[Age]]&lt;=60, "46-60",
  TRUE, "60+")</f>
        <v>46-60</v>
      </c>
    </row>
    <row r="124" spans="1:42" x14ac:dyDescent="0.3">
      <c r="A124">
        <v>123</v>
      </c>
      <c r="B124" t="s">
        <v>20</v>
      </c>
      <c r="C124" t="s">
        <v>53</v>
      </c>
      <c r="D124">
        <v>23</v>
      </c>
      <c r="E124" t="s">
        <v>105</v>
      </c>
      <c r="F124" t="s">
        <v>230</v>
      </c>
      <c r="G124" t="s">
        <v>5122</v>
      </c>
      <c r="H124">
        <v>19458794976</v>
      </c>
      <c r="I124" t="s">
        <v>5268</v>
      </c>
      <c r="J124" t="s">
        <v>7292</v>
      </c>
      <c r="K124">
        <v>766.33</v>
      </c>
      <c r="L124" s="12" t="s">
        <v>7416</v>
      </c>
      <c r="M124" s="10" t="s">
        <v>11145</v>
      </c>
      <c r="N124">
        <v>123</v>
      </c>
      <c r="O124">
        <v>45190</v>
      </c>
      <c r="P124" t="s">
        <v>11403</v>
      </c>
      <c r="Q124" s="16">
        <v>4312.87</v>
      </c>
      <c r="R124">
        <v>-3546.54</v>
      </c>
      <c r="S124">
        <v>11</v>
      </c>
      <c r="T124">
        <v>123</v>
      </c>
      <c r="U124">
        <v>33949.49</v>
      </c>
      <c r="V124" t="s">
        <v>11413</v>
      </c>
      <c r="W124">
        <v>7.16</v>
      </c>
      <c r="X124">
        <v>36</v>
      </c>
      <c r="Y124" t="s">
        <v>8920</v>
      </c>
      <c r="Z124" t="s">
        <v>12012</v>
      </c>
      <c r="AA124">
        <v>123</v>
      </c>
      <c r="AB124" t="s">
        <v>12015</v>
      </c>
      <c r="AC124">
        <v>5587.79</v>
      </c>
      <c r="AD124">
        <v>2604.08</v>
      </c>
      <c r="AE124">
        <v>130.19999999999999</v>
      </c>
      <c r="AF124" t="s">
        <v>11156</v>
      </c>
      <c r="AG124" t="s">
        <v>11267</v>
      </c>
      <c r="AH124">
        <v>9171</v>
      </c>
      <c r="AI124">
        <v>123</v>
      </c>
      <c r="AJ124" t="s">
        <v>11291</v>
      </c>
      <c r="AK124" t="s">
        <v>12029</v>
      </c>
      <c r="AL124" t="s">
        <v>12031</v>
      </c>
      <c r="AM124" t="s">
        <v>11284</v>
      </c>
      <c r="AN124">
        <v>1</v>
      </c>
      <c r="AO124" s="10" t="s">
        <v>12042</v>
      </c>
      <c r="AP124" t="str" cm="1">
        <f t="array" ref="AP124">_xlfn.IFS(
  Table1[[#This Row],[Age]]&lt;=25, "18-25",
  Table1[[#This Row],[Age]]&lt;=35, "26-35",
  Table1[[#This Row],[Age]]&lt;=45, "36-45",
  Table1[[#This Row],[Age]]&lt;=60, "46-60",
  TRUE, "60+")</f>
        <v>18-25</v>
      </c>
    </row>
    <row r="125" spans="1:42" x14ac:dyDescent="0.3">
      <c r="A125">
        <v>124</v>
      </c>
      <c r="B125" t="s">
        <v>44</v>
      </c>
      <c r="C125" t="s">
        <v>61</v>
      </c>
      <c r="D125">
        <v>41</v>
      </c>
      <c r="E125" t="s">
        <v>104</v>
      </c>
      <c r="F125" t="s">
        <v>231</v>
      </c>
      <c r="G125" t="s">
        <v>5146</v>
      </c>
      <c r="H125">
        <v>19458794977</v>
      </c>
      <c r="I125" t="s">
        <v>5269</v>
      </c>
      <c r="J125" t="s">
        <v>7291</v>
      </c>
      <c r="K125">
        <v>568.12</v>
      </c>
      <c r="L125" s="12" t="s">
        <v>7417</v>
      </c>
      <c r="M125" s="10" t="s">
        <v>11145</v>
      </c>
      <c r="N125">
        <v>124</v>
      </c>
      <c r="O125">
        <v>45288</v>
      </c>
      <c r="P125" t="s">
        <v>11404</v>
      </c>
      <c r="Q125" s="16">
        <v>197.06</v>
      </c>
      <c r="R125">
        <v>765.18</v>
      </c>
      <c r="S125">
        <v>74</v>
      </c>
      <c r="T125">
        <v>124</v>
      </c>
      <c r="U125">
        <v>26705.38</v>
      </c>
      <c r="V125" t="s">
        <v>11411</v>
      </c>
      <c r="W125">
        <v>4.38</v>
      </c>
      <c r="X125">
        <v>48</v>
      </c>
      <c r="Y125" t="s">
        <v>8486</v>
      </c>
      <c r="Z125" t="s">
        <v>12012</v>
      </c>
      <c r="AA125">
        <v>124</v>
      </c>
      <c r="AB125" t="s">
        <v>12016</v>
      </c>
      <c r="AC125">
        <v>3590.78</v>
      </c>
      <c r="AD125">
        <v>4697.8900000000003</v>
      </c>
      <c r="AE125">
        <v>234.89</v>
      </c>
      <c r="AF125" t="s">
        <v>11196</v>
      </c>
      <c r="AG125" t="s">
        <v>11221</v>
      </c>
      <c r="AH125">
        <v>6392</v>
      </c>
      <c r="AI125">
        <v>124</v>
      </c>
      <c r="AJ125" t="s">
        <v>11336</v>
      </c>
      <c r="AK125" t="s">
        <v>12027</v>
      </c>
      <c r="AL125" t="s">
        <v>12031</v>
      </c>
      <c r="AM125" t="s">
        <v>11223</v>
      </c>
      <c r="AN125">
        <v>1</v>
      </c>
      <c r="AO125" s="10" t="s">
        <v>12036</v>
      </c>
      <c r="AP125" t="str" cm="1">
        <f t="array" ref="AP125">_xlfn.IFS(
  Table1[[#This Row],[Age]]&lt;=25, "18-25",
  Table1[[#This Row],[Age]]&lt;=35, "26-35",
  Table1[[#This Row],[Age]]&lt;=45, "36-45",
  Table1[[#This Row],[Age]]&lt;=60, "46-60",
  TRUE, "60+")</f>
        <v>36-45</v>
      </c>
    </row>
    <row r="126" spans="1:42" x14ac:dyDescent="0.3">
      <c r="A126">
        <v>125</v>
      </c>
      <c r="B126" t="s">
        <v>9</v>
      </c>
      <c r="C126" t="s">
        <v>57</v>
      </c>
      <c r="D126">
        <v>35</v>
      </c>
      <c r="E126" t="s">
        <v>105</v>
      </c>
      <c r="F126" t="s">
        <v>232</v>
      </c>
      <c r="G126" t="s">
        <v>5124</v>
      </c>
      <c r="H126">
        <v>19458794978</v>
      </c>
      <c r="I126" t="s">
        <v>5270</v>
      </c>
      <c r="J126" t="s">
        <v>7292</v>
      </c>
      <c r="K126">
        <v>2292.04</v>
      </c>
      <c r="L126" s="12" t="s">
        <v>7418</v>
      </c>
      <c r="M126" s="10" t="s">
        <v>11070</v>
      </c>
      <c r="N126">
        <v>125</v>
      </c>
      <c r="O126">
        <v>44989</v>
      </c>
      <c r="P126" t="s">
        <v>11402</v>
      </c>
      <c r="Q126" s="16">
        <v>2889.36</v>
      </c>
      <c r="R126">
        <v>5181.3999999999996</v>
      </c>
      <c r="S126">
        <v>33</v>
      </c>
      <c r="T126">
        <v>125</v>
      </c>
      <c r="U126">
        <v>19161.66</v>
      </c>
      <c r="V126" t="s">
        <v>11412</v>
      </c>
      <c r="W126">
        <v>5.9</v>
      </c>
      <c r="X126">
        <v>24</v>
      </c>
      <c r="Y126" t="s">
        <v>11481</v>
      </c>
      <c r="Z126" t="s">
        <v>12012</v>
      </c>
      <c r="AA126">
        <v>125</v>
      </c>
      <c r="AB126" t="s">
        <v>12015</v>
      </c>
      <c r="AC126">
        <v>5948.94</v>
      </c>
      <c r="AD126">
        <v>706.91</v>
      </c>
      <c r="AE126">
        <v>35.35</v>
      </c>
      <c r="AF126" t="s">
        <v>11175</v>
      </c>
      <c r="AG126" t="s">
        <v>11172</v>
      </c>
      <c r="AH126">
        <v>150</v>
      </c>
      <c r="AI126">
        <v>125</v>
      </c>
      <c r="AJ126" t="s">
        <v>11210</v>
      </c>
      <c r="AK126" t="s">
        <v>12029</v>
      </c>
      <c r="AL126" t="s">
        <v>12032</v>
      </c>
      <c r="AM126" t="s">
        <v>11393</v>
      </c>
      <c r="AN126">
        <v>1</v>
      </c>
      <c r="AO126" s="10" t="s">
        <v>12047</v>
      </c>
      <c r="AP126" t="str" cm="1">
        <f t="array" ref="AP126">_xlfn.IFS(
  Table1[[#This Row],[Age]]&lt;=25, "18-25",
  Table1[[#This Row],[Age]]&lt;=35, "26-35",
  Table1[[#This Row],[Age]]&lt;=45, "36-45",
  Table1[[#This Row],[Age]]&lt;=60, "46-60",
  TRUE, "60+")</f>
        <v>26-35</v>
      </c>
    </row>
    <row r="127" spans="1:42" x14ac:dyDescent="0.3">
      <c r="A127">
        <v>126</v>
      </c>
      <c r="B127" t="s">
        <v>11</v>
      </c>
      <c r="C127" t="s">
        <v>85</v>
      </c>
      <c r="D127">
        <v>27</v>
      </c>
      <c r="E127" t="s">
        <v>106</v>
      </c>
      <c r="F127" t="s">
        <v>233</v>
      </c>
      <c r="G127" t="s">
        <v>5143</v>
      </c>
      <c r="H127">
        <v>19458794979</v>
      </c>
      <c r="I127" t="s">
        <v>5271</v>
      </c>
      <c r="J127" t="s">
        <v>7292</v>
      </c>
      <c r="K127">
        <v>9306.59</v>
      </c>
      <c r="L127" s="12" t="s">
        <v>7419</v>
      </c>
      <c r="M127" s="10" t="s">
        <v>11070</v>
      </c>
      <c r="N127">
        <v>126</v>
      </c>
      <c r="O127">
        <v>45132</v>
      </c>
      <c r="P127" t="s">
        <v>11402</v>
      </c>
      <c r="Q127" s="16">
        <v>4571.32</v>
      </c>
      <c r="R127">
        <v>4735.2700000000004</v>
      </c>
      <c r="S127">
        <v>61</v>
      </c>
      <c r="T127">
        <v>126</v>
      </c>
      <c r="U127">
        <v>34367.339999999997</v>
      </c>
      <c r="V127" t="s">
        <v>11413</v>
      </c>
      <c r="W127">
        <v>4.13</v>
      </c>
      <c r="X127">
        <v>60</v>
      </c>
      <c r="Y127" t="s">
        <v>11482</v>
      </c>
      <c r="Z127" t="s">
        <v>12011</v>
      </c>
      <c r="AA127">
        <v>126</v>
      </c>
      <c r="AB127" t="s">
        <v>12017</v>
      </c>
      <c r="AC127">
        <v>7321.96</v>
      </c>
      <c r="AD127">
        <v>3392.53</v>
      </c>
      <c r="AE127">
        <v>169.63</v>
      </c>
      <c r="AF127" t="s">
        <v>11273</v>
      </c>
      <c r="AG127" t="s">
        <v>11329</v>
      </c>
      <c r="AH127">
        <v>8470</v>
      </c>
      <c r="AI127">
        <v>126</v>
      </c>
      <c r="AJ127" t="s">
        <v>11334</v>
      </c>
      <c r="AK127" t="s">
        <v>12029</v>
      </c>
      <c r="AL127" t="s">
        <v>12031</v>
      </c>
      <c r="AM127" t="s">
        <v>11134</v>
      </c>
      <c r="AN127">
        <v>1</v>
      </c>
      <c r="AO127" s="10" t="s">
        <v>12038</v>
      </c>
      <c r="AP127" t="str" cm="1">
        <f t="array" ref="AP127">_xlfn.IFS(
  Table1[[#This Row],[Age]]&lt;=25, "18-25",
  Table1[[#This Row],[Age]]&lt;=35, "26-35",
  Table1[[#This Row],[Age]]&lt;=45, "36-45",
  Table1[[#This Row],[Age]]&lt;=60, "46-60",
  TRUE, "60+")</f>
        <v>26-35</v>
      </c>
    </row>
    <row r="128" spans="1:42" x14ac:dyDescent="0.3">
      <c r="A128">
        <v>127</v>
      </c>
      <c r="B128" t="s">
        <v>29</v>
      </c>
      <c r="C128" t="s">
        <v>53</v>
      </c>
      <c r="D128">
        <v>32</v>
      </c>
      <c r="E128" t="s">
        <v>104</v>
      </c>
      <c r="F128" t="s">
        <v>234</v>
      </c>
      <c r="G128" t="s">
        <v>5111</v>
      </c>
      <c r="H128">
        <v>19458794980</v>
      </c>
      <c r="I128" t="s">
        <v>5272</v>
      </c>
      <c r="J128" t="s">
        <v>7292</v>
      </c>
      <c r="K128">
        <v>7713.24</v>
      </c>
      <c r="L128" s="12" t="s">
        <v>7420</v>
      </c>
      <c r="M128" s="10" t="s">
        <v>11088</v>
      </c>
      <c r="N128">
        <v>127</v>
      </c>
      <c r="O128">
        <v>45074</v>
      </c>
      <c r="P128" t="s">
        <v>11403</v>
      </c>
      <c r="Q128" s="16">
        <v>3415.16</v>
      </c>
      <c r="R128">
        <v>4298.08</v>
      </c>
      <c r="S128">
        <v>88</v>
      </c>
      <c r="T128">
        <v>127</v>
      </c>
      <c r="U128">
        <v>29916.54</v>
      </c>
      <c r="V128" t="s">
        <v>11411</v>
      </c>
      <c r="W128">
        <v>7.68</v>
      </c>
      <c r="X128">
        <v>12</v>
      </c>
      <c r="Y128" t="s">
        <v>10001</v>
      </c>
      <c r="Z128" t="s">
        <v>12012</v>
      </c>
      <c r="AA128">
        <v>127</v>
      </c>
      <c r="AB128" t="s">
        <v>12016</v>
      </c>
      <c r="AC128">
        <v>9860.94</v>
      </c>
      <c r="AD128">
        <v>3272.27</v>
      </c>
      <c r="AE128">
        <v>163.61000000000001</v>
      </c>
      <c r="AF128" t="s">
        <v>11167</v>
      </c>
      <c r="AG128" t="s">
        <v>11251</v>
      </c>
      <c r="AH128">
        <v>9401</v>
      </c>
      <c r="AI128">
        <v>127</v>
      </c>
      <c r="AJ128" t="s">
        <v>11042</v>
      </c>
      <c r="AK128" t="s">
        <v>12027</v>
      </c>
      <c r="AL128" t="s">
        <v>12032</v>
      </c>
      <c r="AM128" t="s">
        <v>11124</v>
      </c>
      <c r="AN128">
        <v>1</v>
      </c>
      <c r="AO128" s="10" t="s">
        <v>12046</v>
      </c>
      <c r="AP128" t="str" cm="1">
        <f t="array" ref="AP128">_xlfn.IFS(
  Table1[[#This Row],[Age]]&lt;=25, "18-25",
  Table1[[#This Row],[Age]]&lt;=35, "26-35",
  Table1[[#This Row],[Age]]&lt;=45, "36-45",
  Table1[[#This Row],[Age]]&lt;=60, "46-60",
  TRUE, "60+")</f>
        <v>26-35</v>
      </c>
    </row>
    <row r="129" spans="1:42" x14ac:dyDescent="0.3">
      <c r="A129">
        <v>128</v>
      </c>
      <c r="B129" t="s">
        <v>38</v>
      </c>
      <c r="C129" t="s">
        <v>78</v>
      </c>
      <c r="D129">
        <v>62</v>
      </c>
      <c r="E129" t="s">
        <v>104</v>
      </c>
      <c r="F129" t="s">
        <v>235</v>
      </c>
      <c r="G129" t="s">
        <v>5148</v>
      </c>
      <c r="H129">
        <v>19458794981</v>
      </c>
      <c r="I129" t="s">
        <v>5273</v>
      </c>
      <c r="J129" t="s">
        <v>7291</v>
      </c>
      <c r="K129">
        <v>6797.33</v>
      </c>
      <c r="L129" s="12" t="s">
        <v>7421</v>
      </c>
      <c r="M129" s="10" t="s">
        <v>11146</v>
      </c>
      <c r="N129">
        <v>128</v>
      </c>
      <c r="O129">
        <v>45255</v>
      </c>
      <c r="P129" t="s">
        <v>11402</v>
      </c>
      <c r="Q129" s="16">
        <v>3385.55</v>
      </c>
      <c r="R129">
        <v>10182.879999999999</v>
      </c>
      <c r="S129">
        <v>15</v>
      </c>
      <c r="T129">
        <v>128</v>
      </c>
      <c r="U129">
        <v>31095.06</v>
      </c>
      <c r="V129" t="s">
        <v>11412</v>
      </c>
      <c r="W129">
        <v>8.08</v>
      </c>
      <c r="X129">
        <v>60</v>
      </c>
      <c r="Y129" t="s">
        <v>10260</v>
      </c>
      <c r="Z129" t="s">
        <v>12011</v>
      </c>
      <c r="AA129">
        <v>128</v>
      </c>
      <c r="AB129" t="s">
        <v>12015</v>
      </c>
      <c r="AC129">
        <v>4135.25</v>
      </c>
      <c r="AD129">
        <v>1529.74</v>
      </c>
      <c r="AE129">
        <v>76.489999999999995</v>
      </c>
      <c r="AF129" t="s">
        <v>11371</v>
      </c>
      <c r="AG129" t="s">
        <v>11108</v>
      </c>
      <c r="AH129">
        <v>6486</v>
      </c>
      <c r="AI129">
        <v>128</v>
      </c>
      <c r="AJ129" t="s">
        <v>11360</v>
      </c>
      <c r="AK129" t="s">
        <v>12028</v>
      </c>
      <c r="AL129" t="s">
        <v>12032</v>
      </c>
      <c r="AM129" t="s">
        <v>11291</v>
      </c>
      <c r="AN129">
        <v>1</v>
      </c>
      <c r="AO129" s="10" t="s">
        <v>12040</v>
      </c>
      <c r="AP129" t="str" cm="1">
        <f t="array" ref="AP129">_xlfn.IFS(
  Table1[[#This Row],[Age]]&lt;=25, "18-25",
  Table1[[#This Row],[Age]]&lt;=35, "26-35",
  Table1[[#This Row],[Age]]&lt;=45, "36-45",
  Table1[[#This Row],[Age]]&lt;=60, "46-60",
  TRUE, "60+")</f>
        <v>60+</v>
      </c>
    </row>
    <row r="130" spans="1:42" x14ac:dyDescent="0.3">
      <c r="A130">
        <v>129</v>
      </c>
      <c r="B130" t="s">
        <v>17</v>
      </c>
      <c r="C130" t="s">
        <v>95</v>
      </c>
      <c r="D130">
        <v>60</v>
      </c>
      <c r="E130" t="s">
        <v>105</v>
      </c>
      <c r="F130" t="s">
        <v>236</v>
      </c>
      <c r="G130" t="s">
        <v>5128</v>
      </c>
      <c r="H130">
        <v>19458794982</v>
      </c>
      <c r="I130" t="s">
        <v>5274</v>
      </c>
      <c r="J130" t="s">
        <v>7292</v>
      </c>
      <c r="K130">
        <v>7785.84</v>
      </c>
      <c r="L130" s="12" t="s">
        <v>7422</v>
      </c>
      <c r="M130" s="10" t="s">
        <v>11051</v>
      </c>
      <c r="N130">
        <v>129</v>
      </c>
      <c r="O130">
        <v>45181</v>
      </c>
      <c r="P130" t="s">
        <v>11402</v>
      </c>
      <c r="Q130" s="16">
        <v>1023.17</v>
      </c>
      <c r="R130">
        <v>6762.67</v>
      </c>
      <c r="S130">
        <v>29</v>
      </c>
      <c r="T130">
        <v>129</v>
      </c>
      <c r="U130">
        <v>20591.740000000002</v>
      </c>
      <c r="V130" t="s">
        <v>11413</v>
      </c>
      <c r="W130">
        <v>4.87</v>
      </c>
      <c r="X130">
        <v>12</v>
      </c>
      <c r="Y130" t="s">
        <v>10749</v>
      </c>
      <c r="Z130" t="s">
        <v>12012</v>
      </c>
      <c r="AA130">
        <v>129</v>
      </c>
      <c r="AB130" t="s">
        <v>12016</v>
      </c>
      <c r="AC130">
        <v>3290.08</v>
      </c>
      <c r="AD130">
        <v>379.47</v>
      </c>
      <c r="AE130">
        <v>18.97</v>
      </c>
      <c r="AF130" t="s">
        <v>11243</v>
      </c>
      <c r="AG130" t="s">
        <v>11238</v>
      </c>
      <c r="AH130">
        <v>8687</v>
      </c>
      <c r="AI130">
        <v>129</v>
      </c>
      <c r="AJ130" t="s">
        <v>11255</v>
      </c>
      <c r="AK130" t="s">
        <v>12029</v>
      </c>
      <c r="AL130" t="s">
        <v>12031</v>
      </c>
      <c r="AM130" t="s">
        <v>11101</v>
      </c>
      <c r="AN130">
        <v>1</v>
      </c>
      <c r="AO130" s="10" t="s">
        <v>12042</v>
      </c>
      <c r="AP130" t="str" cm="1">
        <f t="array" ref="AP130">_xlfn.IFS(
  Table1[[#This Row],[Age]]&lt;=25, "18-25",
  Table1[[#This Row],[Age]]&lt;=35, "26-35",
  Table1[[#This Row],[Age]]&lt;=45, "36-45",
  Table1[[#This Row],[Age]]&lt;=60, "46-60",
  TRUE, "60+")</f>
        <v>46-60</v>
      </c>
    </row>
    <row r="131" spans="1:42" x14ac:dyDescent="0.3">
      <c r="A131">
        <v>130</v>
      </c>
      <c r="B131" t="s">
        <v>13</v>
      </c>
      <c r="C131" t="s">
        <v>83</v>
      </c>
      <c r="D131">
        <v>51</v>
      </c>
      <c r="E131" t="s">
        <v>105</v>
      </c>
      <c r="F131" t="s">
        <v>237</v>
      </c>
      <c r="G131" t="s">
        <v>5121</v>
      </c>
      <c r="H131">
        <v>19458794983</v>
      </c>
      <c r="I131" t="s">
        <v>5275</v>
      </c>
      <c r="J131" t="s">
        <v>7291</v>
      </c>
      <c r="K131">
        <v>2074.8200000000002</v>
      </c>
      <c r="L131" s="12" t="s">
        <v>7423</v>
      </c>
      <c r="M131" s="10" t="s">
        <v>11147</v>
      </c>
      <c r="N131">
        <v>130</v>
      </c>
      <c r="O131">
        <v>45177</v>
      </c>
      <c r="P131" t="s">
        <v>11402</v>
      </c>
      <c r="Q131" s="16">
        <v>4307.09</v>
      </c>
      <c r="R131">
        <v>6381.91</v>
      </c>
      <c r="S131">
        <v>27</v>
      </c>
      <c r="T131">
        <v>130</v>
      </c>
      <c r="U131">
        <v>37226.44</v>
      </c>
      <c r="V131" t="s">
        <v>11413</v>
      </c>
      <c r="W131">
        <v>8.74</v>
      </c>
      <c r="X131">
        <v>60</v>
      </c>
      <c r="Y131" t="s">
        <v>7301</v>
      </c>
      <c r="Z131" t="s">
        <v>12012</v>
      </c>
      <c r="AA131">
        <v>130</v>
      </c>
      <c r="AB131" t="s">
        <v>12015</v>
      </c>
      <c r="AC131">
        <v>7014.85</v>
      </c>
      <c r="AD131">
        <v>3045.93</v>
      </c>
      <c r="AE131">
        <v>152.30000000000001</v>
      </c>
      <c r="AF131" t="s">
        <v>11150</v>
      </c>
      <c r="AG131" t="s">
        <v>11237</v>
      </c>
      <c r="AH131">
        <v>2220</v>
      </c>
      <c r="AI131">
        <v>130</v>
      </c>
      <c r="AJ131" t="s">
        <v>11063</v>
      </c>
      <c r="AK131" t="s">
        <v>12027</v>
      </c>
      <c r="AL131" t="s">
        <v>12032</v>
      </c>
      <c r="AM131" t="s">
        <v>11147</v>
      </c>
      <c r="AN131">
        <v>1</v>
      </c>
      <c r="AO131" s="10" t="s">
        <v>12042</v>
      </c>
      <c r="AP131" t="str" cm="1">
        <f t="array" ref="AP131">_xlfn.IFS(
  Table1[[#This Row],[Age]]&lt;=25, "18-25",
  Table1[[#This Row],[Age]]&lt;=35, "26-35",
  Table1[[#This Row],[Age]]&lt;=45, "36-45",
  Table1[[#This Row],[Age]]&lt;=60, "46-60",
  TRUE, "60+")</f>
        <v>46-60</v>
      </c>
    </row>
    <row r="132" spans="1:42" x14ac:dyDescent="0.3">
      <c r="A132">
        <v>131</v>
      </c>
      <c r="B132" t="s">
        <v>15</v>
      </c>
      <c r="C132" t="s">
        <v>67</v>
      </c>
      <c r="D132">
        <v>25</v>
      </c>
      <c r="E132" t="s">
        <v>104</v>
      </c>
      <c r="F132" t="s">
        <v>238</v>
      </c>
      <c r="G132" t="s">
        <v>5141</v>
      </c>
      <c r="H132">
        <v>19458794984</v>
      </c>
      <c r="I132" t="s">
        <v>5167</v>
      </c>
      <c r="J132" t="s">
        <v>7291</v>
      </c>
      <c r="K132">
        <v>2640.22</v>
      </c>
      <c r="L132" s="12" t="s">
        <v>7424</v>
      </c>
      <c r="M132" s="10" t="s">
        <v>11148</v>
      </c>
      <c r="N132">
        <v>131</v>
      </c>
      <c r="O132">
        <v>45187</v>
      </c>
      <c r="P132" t="s">
        <v>11402</v>
      </c>
      <c r="Q132" s="16">
        <v>4326.58</v>
      </c>
      <c r="R132">
        <v>6966.8</v>
      </c>
      <c r="S132">
        <v>20</v>
      </c>
      <c r="T132">
        <v>131</v>
      </c>
      <c r="U132">
        <v>4985.8</v>
      </c>
      <c r="V132" t="s">
        <v>11411</v>
      </c>
      <c r="W132">
        <v>4.2</v>
      </c>
      <c r="X132">
        <v>36</v>
      </c>
      <c r="Y132" t="s">
        <v>7889</v>
      </c>
      <c r="Z132" t="s">
        <v>12012</v>
      </c>
      <c r="AA132">
        <v>131</v>
      </c>
      <c r="AB132" t="s">
        <v>12015</v>
      </c>
      <c r="AC132">
        <v>8587.19</v>
      </c>
      <c r="AD132">
        <v>2216.2800000000002</v>
      </c>
      <c r="AE132">
        <v>110.81</v>
      </c>
      <c r="AF132" t="s">
        <v>11321</v>
      </c>
      <c r="AG132" t="s">
        <v>11336</v>
      </c>
      <c r="AH132">
        <v>8979</v>
      </c>
      <c r="AI132">
        <v>131</v>
      </c>
      <c r="AJ132" t="s">
        <v>11387</v>
      </c>
      <c r="AK132" t="s">
        <v>12029</v>
      </c>
      <c r="AL132" t="s">
        <v>12031</v>
      </c>
      <c r="AM132" t="s">
        <v>11105</v>
      </c>
      <c r="AN132">
        <v>1</v>
      </c>
      <c r="AO132" s="10" t="s">
        <v>12042</v>
      </c>
      <c r="AP132" t="str" cm="1">
        <f t="array" ref="AP132">_xlfn.IFS(
  Table1[[#This Row],[Age]]&lt;=25, "18-25",
  Table1[[#This Row],[Age]]&lt;=35, "26-35",
  Table1[[#This Row],[Age]]&lt;=45, "36-45",
  Table1[[#This Row],[Age]]&lt;=60, "46-60",
  TRUE, "60+")</f>
        <v>18-25</v>
      </c>
    </row>
    <row r="133" spans="1:42" x14ac:dyDescent="0.3">
      <c r="A133">
        <v>132</v>
      </c>
      <c r="B133" t="s">
        <v>24</v>
      </c>
      <c r="C133" t="s">
        <v>83</v>
      </c>
      <c r="D133">
        <v>67</v>
      </c>
      <c r="E133" t="s">
        <v>106</v>
      </c>
      <c r="F133" t="s">
        <v>239</v>
      </c>
      <c r="G133" t="s">
        <v>5111</v>
      </c>
      <c r="H133">
        <v>19458794985</v>
      </c>
      <c r="I133" t="s">
        <v>5276</v>
      </c>
      <c r="J133" t="s">
        <v>7292</v>
      </c>
      <c r="K133">
        <v>3244.52</v>
      </c>
      <c r="L133" s="12" t="s">
        <v>7425</v>
      </c>
      <c r="M133" s="10" t="s">
        <v>11149</v>
      </c>
      <c r="N133">
        <v>132</v>
      </c>
      <c r="O133">
        <v>45055</v>
      </c>
      <c r="P133" t="s">
        <v>11404</v>
      </c>
      <c r="Q133" s="16">
        <v>3073.9</v>
      </c>
      <c r="R133">
        <v>170.62</v>
      </c>
      <c r="S133">
        <v>36</v>
      </c>
      <c r="T133">
        <v>132</v>
      </c>
      <c r="U133">
        <v>36581.79</v>
      </c>
      <c r="V133" t="s">
        <v>11411</v>
      </c>
      <c r="W133">
        <v>7.86</v>
      </c>
      <c r="X133">
        <v>24</v>
      </c>
      <c r="Y133" t="s">
        <v>10574</v>
      </c>
      <c r="Z133" t="s">
        <v>12011</v>
      </c>
      <c r="AA133">
        <v>132</v>
      </c>
      <c r="AB133" t="s">
        <v>12017</v>
      </c>
      <c r="AC133">
        <v>1251.0899999999999</v>
      </c>
      <c r="AD133">
        <v>1559.79</v>
      </c>
      <c r="AE133">
        <v>77.989999999999995</v>
      </c>
      <c r="AF133" t="s">
        <v>11144</v>
      </c>
      <c r="AG133" t="s">
        <v>11269</v>
      </c>
      <c r="AH133">
        <v>8122</v>
      </c>
      <c r="AI133">
        <v>132</v>
      </c>
      <c r="AJ133" t="s">
        <v>11371</v>
      </c>
      <c r="AK133" t="s">
        <v>12028</v>
      </c>
      <c r="AL133" t="s">
        <v>12031</v>
      </c>
      <c r="AM133" t="s">
        <v>11285</v>
      </c>
      <c r="AN133">
        <v>-1</v>
      </c>
      <c r="AO133" s="10" t="s">
        <v>12046</v>
      </c>
      <c r="AP133" t="str" cm="1">
        <f t="array" ref="AP133">_xlfn.IFS(
  Table1[[#This Row],[Age]]&lt;=25, "18-25",
  Table1[[#This Row],[Age]]&lt;=35, "26-35",
  Table1[[#This Row],[Age]]&lt;=45, "36-45",
  Table1[[#This Row],[Age]]&lt;=60, "46-60",
  TRUE, "60+")</f>
        <v>60+</v>
      </c>
    </row>
    <row r="134" spans="1:42" x14ac:dyDescent="0.3">
      <c r="A134">
        <v>133</v>
      </c>
      <c r="B134" t="s">
        <v>38</v>
      </c>
      <c r="C134" t="s">
        <v>81</v>
      </c>
      <c r="D134">
        <v>52</v>
      </c>
      <c r="E134" t="s">
        <v>105</v>
      </c>
      <c r="F134" t="s">
        <v>240</v>
      </c>
      <c r="G134" t="s">
        <v>5116</v>
      </c>
      <c r="H134">
        <v>19458794986</v>
      </c>
      <c r="I134" t="s">
        <v>5277</v>
      </c>
      <c r="J134" t="s">
        <v>7292</v>
      </c>
      <c r="K134">
        <v>6090.15</v>
      </c>
      <c r="L134" s="12" t="s">
        <v>7426</v>
      </c>
      <c r="M134" s="10" t="s">
        <v>11137</v>
      </c>
      <c r="N134">
        <v>133</v>
      </c>
      <c r="O134">
        <v>44937</v>
      </c>
      <c r="P134" t="s">
        <v>11402</v>
      </c>
      <c r="Q134" s="16">
        <v>2138.8200000000002</v>
      </c>
      <c r="R134">
        <v>8228.9699999999993</v>
      </c>
      <c r="S134">
        <v>14</v>
      </c>
      <c r="T134">
        <v>133</v>
      </c>
      <c r="U134">
        <v>36807.300000000003</v>
      </c>
      <c r="V134" t="s">
        <v>11411</v>
      </c>
      <c r="W134">
        <v>6.85</v>
      </c>
      <c r="X134">
        <v>60</v>
      </c>
      <c r="Y134" t="s">
        <v>8486</v>
      </c>
      <c r="Z134" t="s">
        <v>12010</v>
      </c>
      <c r="AA134">
        <v>133</v>
      </c>
      <c r="AB134" t="s">
        <v>12016</v>
      </c>
      <c r="AC134">
        <v>1390.08</v>
      </c>
      <c r="AD134">
        <v>3900.56</v>
      </c>
      <c r="AE134">
        <v>195.03</v>
      </c>
      <c r="AF134" t="s">
        <v>11092</v>
      </c>
      <c r="AG134" t="s">
        <v>11244</v>
      </c>
      <c r="AH134">
        <v>987</v>
      </c>
      <c r="AI134">
        <v>133</v>
      </c>
      <c r="AJ134" t="s">
        <v>11186</v>
      </c>
      <c r="AK134" t="s">
        <v>12029</v>
      </c>
      <c r="AL134" t="s">
        <v>12031</v>
      </c>
      <c r="AM134" t="s">
        <v>11220</v>
      </c>
      <c r="AN134">
        <v>1</v>
      </c>
      <c r="AO134" s="10" t="s">
        <v>12039</v>
      </c>
      <c r="AP134" t="str" cm="1">
        <f t="array" ref="AP134">_xlfn.IFS(
  Table1[[#This Row],[Age]]&lt;=25, "18-25",
  Table1[[#This Row],[Age]]&lt;=35, "26-35",
  Table1[[#This Row],[Age]]&lt;=45, "36-45",
  Table1[[#This Row],[Age]]&lt;=60, "46-60",
  TRUE, "60+")</f>
        <v>46-60</v>
      </c>
    </row>
    <row r="135" spans="1:42" x14ac:dyDescent="0.3">
      <c r="A135">
        <v>134</v>
      </c>
      <c r="B135" t="s">
        <v>47</v>
      </c>
      <c r="C135" t="s">
        <v>77</v>
      </c>
      <c r="D135">
        <v>44</v>
      </c>
      <c r="E135" t="s">
        <v>104</v>
      </c>
      <c r="F135" t="s">
        <v>241</v>
      </c>
      <c r="G135" t="s">
        <v>5121</v>
      </c>
      <c r="H135">
        <v>19458794987</v>
      </c>
      <c r="I135" t="s">
        <v>5246</v>
      </c>
      <c r="J135" t="s">
        <v>7292</v>
      </c>
      <c r="K135">
        <v>6121.38</v>
      </c>
      <c r="L135" s="12" t="s">
        <v>7427</v>
      </c>
      <c r="M135" s="10" t="s">
        <v>11150</v>
      </c>
      <c r="N135">
        <v>134</v>
      </c>
      <c r="O135">
        <v>44943</v>
      </c>
      <c r="P135" t="s">
        <v>11403</v>
      </c>
      <c r="Q135" s="16">
        <v>4123.12</v>
      </c>
      <c r="R135">
        <v>1998.26</v>
      </c>
      <c r="S135">
        <v>37</v>
      </c>
      <c r="T135">
        <v>134</v>
      </c>
      <c r="U135">
        <v>26281.23</v>
      </c>
      <c r="V135" t="s">
        <v>11413</v>
      </c>
      <c r="W135">
        <v>5.0999999999999996</v>
      </c>
      <c r="X135">
        <v>24</v>
      </c>
      <c r="Y135" t="s">
        <v>9738</v>
      </c>
      <c r="Z135" t="s">
        <v>12012</v>
      </c>
      <c r="AA135">
        <v>134</v>
      </c>
      <c r="AB135" t="s">
        <v>12015</v>
      </c>
      <c r="AC135">
        <v>6231.45</v>
      </c>
      <c r="AD135">
        <v>2024.65</v>
      </c>
      <c r="AE135">
        <v>101.23</v>
      </c>
      <c r="AF135" t="s">
        <v>11158</v>
      </c>
      <c r="AG135" t="s">
        <v>11369</v>
      </c>
      <c r="AH135">
        <v>9179</v>
      </c>
      <c r="AI135">
        <v>134</v>
      </c>
      <c r="AJ135" t="s">
        <v>11158</v>
      </c>
      <c r="AK135" t="s">
        <v>12028</v>
      </c>
      <c r="AL135" t="s">
        <v>12031</v>
      </c>
      <c r="AM135" t="s">
        <v>11051</v>
      </c>
      <c r="AN135">
        <v>1</v>
      </c>
      <c r="AO135" s="10" t="s">
        <v>12039</v>
      </c>
      <c r="AP135" t="str" cm="1">
        <f t="array" ref="AP135">_xlfn.IFS(
  Table1[[#This Row],[Age]]&lt;=25, "18-25",
  Table1[[#This Row],[Age]]&lt;=35, "26-35",
  Table1[[#This Row],[Age]]&lt;=45, "36-45",
  Table1[[#This Row],[Age]]&lt;=60, "46-60",
  TRUE, "60+")</f>
        <v>36-45</v>
      </c>
    </row>
    <row r="136" spans="1:42" x14ac:dyDescent="0.3">
      <c r="A136">
        <v>135</v>
      </c>
      <c r="B136" t="s">
        <v>38</v>
      </c>
      <c r="C136" t="s">
        <v>81</v>
      </c>
      <c r="D136">
        <v>42</v>
      </c>
      <c r="E136" t="s">
        <v>105</v>
      </c>
      <c r="F136" t="s">
        <v>242</v>
      </c>
      <c r="G136" t="s">
        <v>5146</v>
      </c>
      <c r="H136">
        <v>19458794988</v>
      </c>
      <c r="I136" t="s">
        <v>5277</v>
      </c>
      <c r="J136" t="s">
        <v>7292</v>
      </c>
      <c r="K136">
        <v>2165.2199999999998</v>
      </c>
      <c r="L136" s="12" t="s">
        <v>7428</v>
      </c>
      <c r="M136" s="10" t="s">
        <v>11151</v>
      </c>
      <c r="N136">
        <v>135</v>
      </c>
      <c r="O136">
        <v>44994</v>
      </c>
      <c r="P136" t="s">
        <v>11402</v>
      </c>
      <c r="Q136" s="16">
        <v>2330.33</v>
      </c>
      <c r="R136">
        <v>4495.55</v>
      </c>
      <c r="S136">
        <v>88</v>
      </c>
      <c r="T136">
        <v>135</v>
      </c>
      <c r="U136">
        <v>13900.87</v>
      </c>
      <c r="V136" t="s">
        <v>11411</v>
      </c>
      <c r="W136">
        <v>9</v>
      </c>
      <c r="X136">
        <v>60</v>
      </c>
      <c r="Y136" t="s">
        <v>11483</v>
      </c>
      <c r="Z136" t="s">
        <v>12011</v>
      </c>
      <c r="AA136">
        <v>135</v>
      </c>
      <c r="AB136" t="s">
        <v>12015</v>
      </c>
      <c r="AC136">
        <v>2174.0100000000002</v>
      </c>
      <c r="AD136">
        <v>3085.42</v>
      </c>
      <c r="AE136">
        <v>154.27000000000001</v>
      </c>
      <c r="AF136" t="s">
        <v>11170</v>
      </c>
      <c r="AG136" t="s">
        <v>11331</v>
      </c>
      <c r="AH136">
        <v>1932</v>
      </c>
      <c r="AI136">
        <v>135</v>
      </c>
      <c r="AJ136" t="s">
        <v>11321</v>
      </c>
      <c r="AK136" t="s">
        <v>12027</v>
      </c>
      <c r="AL136" t="s">
        <v>12031</v>
      </c>
      <c r="AM136" t="s">
        <v>11224</v>
      </c>
      <c r="AN136">
        <v>1</v>
      </c>
      <c r="AO136" s="10" t="s">
        <v>12047</v>
      </c>
      <c r="AP136" t="str" cm="1">
        <f t="array" ref="AP136">_xlfn.IFS(
  Table1[[#This Row],[Age]]&lt;=25, "18-25",
  Table1[[#This Row],[Age]]&lt;=35, "26-35",
  Table1[[#This Row],[Age]]&lt;=45, "36-45",
  Table1[[#This Row],[Age]]&lt;=60, "46-60",
  TRUE, "60+")</f>
        <v>36-45</v>
      </c>
    </row>
    <row r="137" spans="1:42" x14ac:dyDescent="0.3">
      <c r="A137">
        <v>136</v>
      </c>
      <c r="B137" t="s">
        <v>29</v>
      </c>
      <c r="C137" t="s">
        <v>68</v>
      </c>
      <c r="D137">
        <v>20</v>
      </c>
      <c r="E137" t="s">
        <v>106</v>
      </c>
      <c r="F137" t="s">
        <v>243</v>
      </c>
      <c r="G137" t="s">
        <v>5141</v>
      </c>
      <c r="H137">
        <v>19458794989</v>
      </c>
      <c r="I137" t="s">
        <v>5278</v>
      </c>
      <c r="J137" t="s">
        <v>7291</v>
      </c>
      <c r="K137">
        <v>4423.6000000000004</v>
      </c>
      <c r="L137" s="12" t="s">
        <v>7429</v>
      </c>
      <c r="M137" s="10" t="s">
        <v>11152</v>
      </c>
      <c r="N137">
        <v>136</v>
      </c>
      <c r="O137">
        <v>44931</v>
      </c>
      <c r="P137" t="s">
        <v>11404</v>
      </c>
      <c r="Q137" s="16">
        <v>4114.8500000000004</v>
      </c>
      <c r="R137">
        <v>8538.4500000000007</v>
      </c>
      <c r="S137">
        <v>49</v>
      </c>
      <c r="T137">
        <v>136</v>
      </c>
      <c r="U137">
        <v>26444.55</v>
      </c>
      <c r="V137" t="s">
        <v>11411</v>
      </c>
      <c r="W137">
        <v>6.15</v>
      </c>
      <c r="X137">
        <v>48</v>
      </c>
      <c r="Y137" t="s">
        <v>9887</v>
      </c>
      <c r="Z137" t="s">
        <v>12012</v>
      </c>
      <c r="AA137">
        <v>136</v>
      </c>
      <c r="AB137" t="s">
        <v>12016</v>
      </c>
      <c r="AC137">
        <v>6662.18</v>
      </c>
      <c r="AD137">
        <v>1281.2</v>
      </c>
      <c r="AE137">
        <v>64.06</v>
      </c>
      <c r="AF137" t="s">
        <v>11291</v>
      </c>
      <c r="AG137" t="s">
        <v>11305</v>
      </c>
      <c r="AH137">
        <v>4718</v>
      </c>
      <c r="AI137">
        <v>136</v>
      </c>
      <c r="AJ137" t="s">
        <v>11269</v>
      </c>
      <c r="AK137" t="s">
        <v>12029</v>
      </c>
      <c r="AL137" t="s">
        <v>12031</v>
      </c>
      <c r="AM137" t="s">
        <v>11143</v>
      </c>
      <c r="AN137">
        <v>1</v>
      </c>
      <c r="AO137" s="10" t="s">
        <v>12039</v>
      </c>
      <c r="AP137" t="str" cm="1">
        <f t="array" ref="AP137">_xlfn.IFS(
  Table1[[#This Row],[Age]]&lt;=25, "18-25",
  Table1[[#This Row],[Age]]&lt;=35, "26-35",
  Table1[[#This Row],[Age]]&lt;=45, "36-45",
  Table1[[#This Row],[Age]]&lt;=60, "46-60",
  TRUE, "60+")</f>
        <v>18-25</v>
      </c>
    </row>
    <row r="138" spans="1:42" x14ac:dyDescent="0.3">
      <c r="A138">
        <v>137</v>
      </c>
      <c r="B138" t="s">
        <v>28</v>
      </c>
      <c r="C138" t="s">
        <v>55</v>
      </c>
      <c r="D138">
        <v>38</v>
      </c>
      <c r="E138" t="s">
        <v>105</v>
      </c>
      <c r="F138" t="s">
        <v>244</v>
      </c>
      <c r="G138" t="s">
        <v>5144</v>
      </c>
      <c r="H138">
        <v>19458794990</v>
      </c>
      <c r="I138" t="s">
        <v>5279</v>
      </c>
      <c r="J138" t="s">
        <v>7291</v>
      </c>
      <c r="K138">
        <v>6931.2</v>
      </c>
      <c r="L138" s="12" t="s">
        <v>7430</v>
      </c>
      <c r="M138" s="10" t="s">
        <v>11083</v>
      </c>
      <c r="N138">
        <v>137</v>
      </c>
      <c r="O138">
        <v>45132</v>
      </c>
      <c r="P138" t="s">
        <v>11402</v>
      </c>
      <c r="Q138" s="16">
        <v>2429.73</v>
      </c>
      <c r="R138">
        <v>9360.93</v>
      </c>
      <c r="S138">
        <v>36</v>
      </c>
      <c r="T138">
        <v>137</v>
      </c>
      <c r="U138">
        <v>7031.22</v>
      </c>
      <c r="V138" t="s">
        <v>11411</v>
      </c>
      <c r="W138">
        <v>8.56</v>
      </c>
      <c r="X138">
        <v>60</v>
      </c>
      <c r="Y138" t="s">
        <v>11480</v>
      </c>
      <c r="Z138" t="s">
        <v>12011</v>
      </c>
      <c r="AA138">
        <v>137</v>
      </c>
      <c r="AB138" t="s">
        <v>12016</v>
      </c>
      <c r="AC138">
        <v>6093.49</v>
      </c>
      <c r="AD138">
        <v>391.53</v>
      </c>
      <c r="AE138">
        <v>19.579999999999998</v>
      </c>
      <c r="AF138" t="s">
        <v>11260</v>
      </c>
      <c r="AG138" t="s">
        <v>11333</v>
      </c>
      <c r="AH138">
        <v>7801</v>
      </c>
      <c r="AI138">
        <v>137</v>
      </c>
      <c r="AJ138" t="s">
        <v>11115</v>
      </c>
      <c r="AK138" t="s">
        <v>12028</v>
      </c>
      <c r="AL138" t="s">
        <v>12031</v>
      </c>
      <c r="AM138" t="s">
        <v>11110</v>
      </c>
      <c r="AN138">
        <v>1</v>
      </c>
      <c r="AO138" s="10" t="s">
        <v>12038</v>
      </c>
      <c r="AP138" t="str" cm="1">
        <f t="array" ref="AP138">_xlfn.IFS(
  Table1[[#This Row],[Age]]&lt;=25, "18-25",
  Table1[[#This Row],[Age]]&lt;=35, "26-35",
  Table1[[#This Row],[Age]]&lt;=45, "36-45",
  Table1[[#This Row],[Age]]&lt;=60, "46-60",
  TRUE, "60+")</f>
        <v>36-45</v>
      </c>
    </row>
    <row r="139" spans="1:42" x14ac:dyDescent="0.3">
      <c r="A139">
        <v>138</v>
      </c>
      <c r="B139" t="s">
        <v>34</v>
      </c>
      <c r="C139" t="s">
        <v>96</v>
      </c>
      <c r="D139">
        <v>56</v>
      </c>
      <c r="E139" t="s">
        <v>104</v>
      </c>
      <c r="F139" t="s">
        <v>245</v>
      </c>
      <c r="G139" t="s">
        <v>5111</v>
      </c>
      <c r="H139">
        <v>19458794991</v>
      </c>
      <c r="I139" t="s">
        <v>5280</v>
      </c>
      <c r="J139" t="s">
        <v>7292</v>
      </c>
      <c r="K139">
        <v>3165.23</v>
      </c>
      <c r="L139" s="12" t="s">
        <v>7431</v>
      </c>
      <c r="M139" s="10" t="s">
        <v>11153</v>
      </c>
      <c r="N139">
        <v>138</v>
      </c>
      <c r="O139">
        <v>45008</v>
      </c>
      <c r="P139" t="s">
        <v>11403</v>
      </c>
      <c r="Q139" s="16">
        <v>2903.17</v>
      </c>
      <c r="R139">
        <v>6068.4</v>
      </c>
      <c r="S139">
        <v>58</v>
      </c>
      <c r="T139">
        <v>138</v>
      </c>
      <c r="U139">
        <v>14972.04</v>
      </c>
      <c r="V139" t="s">
        <v>11413</v>
      </c>
      <c r="W139">
        <v>7.6</v>
      </c>
      <c r="X139">
        <v>12</v>
      </c>
      <c r="Y139" t="s">
        <v>11484</v>
      </c>
      <c r="Z139" t="s">
        <v>12011</v>
      </c>
      <c r="AA139">
        <v>138</v>
      </c>
      <c r="AB139" t="s">
        <v>12016</v>
      </c>
      <c r="AC139">
        <v>8212.7199999999993</v>
      </c>
      <c r="AD139">
        <v>775.69</v>
      </c>
      <c r="AE139">
        <v>38.78</v>
      </c>
      <c r="AF139" t="s">
        <v>11231</v>
      </c>
      <c r="AG139" t="s">
        <v>11049</v>
      </c>
      <c r="AH139">
        <v>8387</v>
      </c>
      <c r="AI139">
        <v>138</v>
      </c>
      <c r="AJ139" t="s">
        <v>11316</v>
      </c>
      <c r="AK139" t="s">
        <v>12029</v>
      </c>
      <c r="AL139" t="s">
        <v>12032</v>
      </c>
      <c r="AM139" t="s">
        <v>11156</v>
      </c>
      <c r="AN139">
        <v>1</v>
      </c>
      <c r="AO139" s="10" t="s">
        <v>12047</v>
      </c>
      <c r="AP139" t="str" cm="1">
        <f t="array" ref="AP139">_xlfn.IFS(
  Table1[[#This Row],[Age]]&lt;=25, "18-25",
  Table1[[#This Row],[Age]]&lt;=35, "26-35",
  Table1[[#This Row],[Age]]&lt;=45, "36-45",
  Table1[[#This Row],[Age]]&lt;=60, "46-60",
  TRUE, "60+")</f>
        <v>46-60</v>
      </c>
    </row>
    <row r="140" spans="1:42" x14ac:dyDescent="0.3">
      <c r="A140">
        <v>139</v>
      </c>
      <c r="B140" t="s">
        <v>14</v>
      </c>
      <c r="C140" t="s">
        <v>75</v>
      </c>
      <c r="D140">
        <v>49</v>
      </c>
      <c r="E140" t="s">
        <v>105</v>
      </c>
      <c r="F140" t="s">
        <v>246</v>
      </c>
      <c r="G140" t="s">
        <v>5122</v>
      </c>
      <c r="H140">
        <v>19458794992</v>
      </c>
      <c r="I140" t="s">
        <v>5281</v>
      </c>
      <c r="J140" t="s">
        <v>7291</v>
      </c>
      <c r="K140">
        <v>847.22</v>
      </c>
      <c r="L140" s="12" t="s">
        <v>7432</v>
      </c>
      <c r="M140" s="10" t="s">
        <v>11154</v>
      </c>
      <c r="N140">
        <v>139</v>
      </c>
      <c r="O140">
        <v>44993</v>
      </c>
      <c r="P140" t="s">
        <v>11404</v>
      </c>
      <c r="Q140" s="16">
        <v>3742.63</v>
      </c>
      <c r="R140">
        <v>4589.8500000000004</v>
      </c>
      <c r="S140">
        <v>93</v>
      </c>
      <c r="T140">
        <v>139</v>
      </c>
      <c r="U140">
        <v>21643.69</v>
      </c>
      <c r="V140" t="s">
        <v>11413</v>
      </c>
      <c r="W140">
        <v>5.79</v>
      </c>
      <c r="X140">
        <v>48</v>
      </c>
      <c r="Y140" t="s">
        <v>11422</v>
      </c>
      <c r="Z140" t="s">
        <v>12010</v>
      </c>
      <c r="AA140">
        <v>139</v>
      </c>
      <c r="AB140" t="s">
        <v>12016</v>
      </c>
      <c r="AC140">
        <v>8175.18</v>
      </c>
      <c r="AD140">
        <v>1838.14</v>
      </c>
      <c r="AE140">
        <v>91.91</v>
      </c>
      <c r="AF140" t="s">
        <v>11045</v>
      </c>
      <c r="AG140" t="s">
        <v>11390</v>
      </c>
      <c r="AH140">
        <v>6968</v>
      </c>
      <c r="AI140">
        <v>139</v>
      </c>
      <c r="AJ140" t="s">
        <v>11047</v>
      </c>
      <c r="AK140" t="s">
        <v>12029</v>
      </c>
      <c r="AL140" t="s">
        <v>12031</v>
      </c>
      <c r="AM140" t="s">
        <v>11241</v>
      </c>
      <c r="AN140">
        <v>1</v>
      </c>
      <c r="AO140" s="10" t="s">
        <v>12047</v>
      </c>
      <c r="AP140" t="str" cm="1">
        <f t="array" ref="AP140">_xlfn.IFS(
  Table1[[#This Row],[Age]]&lt;=25, "18-25",
  Table1[[#This Row],[Age]]&lt;=35, "26-35",
  Table1[[#This Row],[Age]]&lt;=45, "36-45",
  Table1[[#This Row],[Age]]&lt;=60, "46-60",
  TRUE, "60+")</f>
        <v>46-60</v>
      </c>
    </row>
    <row r="141" spans="1:42" x14ac:dyDescent="0.3">
      <c r="A141">
        <v>140</v>
      </c>
      <c r="B141" t="s">
        <v>47</v>
      </c>
      <c r="C141" t="s">
        <v>97</v>
      </c>
      <c r="D141">
        <v>67</v>
      </c>
      <c r="E141" t="s">
        <v>106</v>
      </c>
      <c r="F141" t="s">
        <v>247</v>
      </c>
      <c r="G141" t="s">
        <v>5110</v>
      </c>
      <c r="H141">
        <v>19458794993</v>
      </c>
      <c r="I141" t="s">
        <v>5282</v>
      </c>
      <c r="J141" t="s">
        <v>7292</v>
      </c>
      <c r="K141">
        <v>2054.16</v>
      </c>
      <c r="L141" s="12" t="s">
        <v>7433</v>
      </c>
      <c r="M141" s="10" t="s">
        <v>11143</v>
      </c>
      <c r="N141">
        <v>140</v>
      </c>
      <c r="O141">
        <v>45171</v>
      </c>
      <c r="P141" t="s">
        <v>11402</v>
      </c>
      <c r="Q141" s="16">
        <v>1332.32</v>
      </c>
      <c r="R141">
        <v>721.84</v>
      </c>
      <c r="S141">
        <v>15</v>
      </c>
      <c r="T141">
        <v>140</v>
      </c>
      <c r="U141">
        <v>33988.46</v>
      </c>
      <c r="V141" t="s">
        <v>11412</v>
      </c>
      <c r="W141">
        <v>3.94</v>
      </c>
      <c r="X141">
        <v>36</v>
      </c>
      <c r="Y141" t="s">
        <v>11485</v>
      </c>
      <c r="Z141" t="s">
        <v>12012</v>
      </c>
      <c r="AA141">
        <v>140</v>
      </c>
      <c r="AB141" t="s">
        <v>12017</v>
      </c>
      <c r="AC141">
        <v>8492.02</v>
      </c>
      <c r="AD141">
        <v>3669.04</v>
      </c>
      <c r="AE141">
        <v>183.45</v>
      </c>
      <c r="AF141" t="s">
        <v>11275</v>
      </c>
      <c r="AG141" t="s">
        <v>11045</v>
      </c>
      <c r="AH141">
        <v>4561</v>
      </c>
      <c r="AI141">
        <v>140</v>
      </c>
      <c r="AJ141" t="s">
        <v>11153</v>
      </c>
      <c r="AK141" t="s">
        <v>12029</v>
      </c>
      <c r="AL141" t="s">
        <v>12031</v>
      </c>
      <c r="AM141" t="s">
        <v>11189</v>
      </c>
      <c r="AN141">
        <v>1</v>
      </c>
      <c r="AO141" s="10" t="s">
        <v>12042</v>
      </c>
      <c r="AP141" t="str" cm="1">
        <f t="array" ref="AP141">_xlfn.IFS(
  Table1[[#This Row],[Age]]&lt;=25, "18-25",
  Table1[[#This Row],[Age]]&lt;=35, "26-35",
  Table1[[#This Row],[Age]]&lt;=45, "36-45",
  Table1[[#This Row],[Age]]&lt;=60, "46-60",
  TRUE, "60+")</f>
        <v>60+</v>
      </c>
    </row>
    <row r="142" spans="1:42" x14ac:dyDescent="0.3">
      <c r="A142">
        <v>141</v>
      </c>
      <c r="B142" t="s">
        <v>48</v>
      </c>
      <c r="C142" t="s">
        <v>65</v>
      </c>
      <c r="D142">
        <v>38</v>
      </c>
      <c r="E142" t="s">
        <v>104</v>
      </c>
      <c r="F142" t="s">
        <v>248</v>
      </c>
      <c r="G142" t="s">
        <v>5132</v>
      </c>
      <c r="H142">
        <v>19458794994</v>
      </c>
      <c r="I142" t="s">
        <v>5283</v>
      </c>
      <c r="J142" t="s">
        <v>7291</v>
      </c>
      <c r="K142">
        <v>1730.88</v>
      </c>
      <c r="L142" s="12" t="s">
        <v>7434</v>
      </c>
      <c r="M142" s="10" t="s">
        <v>11155</v>
      </c>
      <c r="N142">
        <v>141</v>
      </c>
      <c r="O142">
        <v>45193</v>
      </c>
      <c r="P142" t="s">
        <v>11403</v>
      </c>
      <c r="Q142" s="16">
        <v>1241.76</v>
      </c>
      <c r="R142">
        <v>2972.64</v>
      </c>
      <c r="S142">
        <v>39</v>
      </c>
      <c r="T142">
        <v>141</v>
      </c>
      <c r="U142">
        <v>10173.620000000001</v>
      </c>
      <c r="V142" t="s">
        <v>11413</v>
      </c>
      <c r="W142">
        <v>9.56</v>
      </c>
      <c r="X142">
        <v>36</v>
      </c>
      <c r="Y142" t="s">
        <v>7962</v>
      </c>
      <c r="Z142" t="s">
        <v>12012</v>
      </c>
      <c r="AA142">
        <v>141</v>
      </c>
      <c r="AB142" t="s">
        <v>12017</v>
      </c>
      <c r="AC142">
        <v>9408.31</v>
      </c>
      <c r="AD142">
        <v>2928.2</v>
      </c>
      <c r="AE142">
        <v>146.41</v>
      </c>
      <c r="AF142" t="s">
        <v>11247</v>
      </c>
      <c r="AG142" t="s">
        <v>11330</v>
      </c>
      <c r="AH142">
        <v>714</v>
      </c>
      <c r="AI142">
        <v>141</v>
      </c>
      <c r="AJ142" t="s">
        <v>11137</v>
      </c>
      <c r="AK142" t="s">
        <v>12029</v>
      </c>
      <c r="AL142" t="s">
        <v>12031</v>
      </c>
      <c r="AM142" t="s">
        <v>11126</v>
      </c>
      <c r="AN142">
        <v>1</v>
      </c>
      <c r="AO142" s="10" t="s">
        <v>12042</v>
      </c>
      <c r="AP142" t="str" cm="1">
        <f t="array" ref="AP142">_xlfn.IFS(
  Table1[[#This Row],[Age]]&lt;=25, "18-25",
  Table1[[#This Row],[Age]]&lt;=35, "26-35",
  Table1[[#This Row],[Age]]&lt;=45, "36-45",
  Table1[[#This Row],[Age]]&lt;=60, "46-60",
  TRUE, "60+")</f>
        <v>36-45</v>
      </c>
    </row>
    <row r="143" spans="1:42" x14ac:dyDescent="0.3">
      <c r="A143">
        <v>142</v>
      </c>
      <c r="B143" t="s">
        <v>36</v>
      </c>
      <c r="C143" t="s">
        <v>66</v>
      </c>
      <c r="D143">
        <v>26</v>
      </c>
      <c r="E143" t="s">
        <v>104</v>
      </c>
      <c r="F143" t="s">
        <v>249</v>
      </c>
      <c r="G143" t="s">
        <v>5128</v>
      </c>
      <c r="H143">
        <v>19458794995</v>
      </c>
      <c r="I143" t="s">
        <v>5284</v>
      </c>
      <c r="J143" t="s">
        <v>7292</v>
      </c>
      <c r="K143">
        <v>6356.23</v>
      </c>
      <c r="L143" s="12" t="s">
        <v>7435</v>
      </c>
      <c r="M143" s="10" t="s">
        <v>11156</v>
      </c>
      <c r="N143">
        <v>142</v>
      </c>
      <c r="O143">
        <v>45165</v>
      </c>
      <c r="P143" t="s">
        <v>11403</v>
      </c>
      <c r="Q143" s="16">
        <v>3342.53</v>
      </c>
      <c r="R143">
        <v>9698.76</v>
      </c>
      <c r="S143">
        <v>5</v>
      </c>
      <c r="T143">
        <v>142</v>
      </c>
      <c r="U143">
        <v>8750.3700000000008</v>
      </c>
      <c r="V143" t="s">
        <v>11413</v>
      </c>
      <c r="W143">
        <v>1.51</v>
      </c>
      <c r="X143">
        <v>36</v>
      </c>
      <c r="Y143" t="s">
        <v>11486</v>
      </c>
      <c r="Z143" t="s">
        <v>12011</v>
      </c>
      <c r="AA143">
        <v>142</v>
      </c>
      <c r="AB143" t="s">
        <v>12017</v>
      </c>
      <c r="AC143">
        <v>6312.22</v>
      </c>
      <c r="AD143">
        <v>1881.02</v>
      </c>
      <c r="AE143">
        <v>94.05</v>
      </c>
      <c r="AF143" t="s">
        <v>11324</v>
      </c>
      <c r="AG143" t="s">
        <v>11352</v>
      </c>
      <c r="AH143">
        <v>9063</v>
      </c>
      <c r="AI143">
        <v>142</v>
      </c>
      <c r="AJ143" t="s">
        <v>11044</v>
      </c>
      <c r="AK143" t="s">
        <v>12028</v>
      </c>
      <c r="AL143" t="s">
        <v>12031</v>
      </c>
      <c r="AM143" t="s">
        <v>11086</v>
      </c>
      <c r="AN143">
        <v>1</v>
      </c>
      <c r="AO143" s="10" t="s">
        <v>12041</v>
      </c>
      <c r="AP143" t="str" cm="1">
        <f t="array" ref="AP143">_xlfn.IFS(
  Table1[[#This Row],[Age]]&lt;=25, "18-25",
  Table1[[#This Row],[Age]]&lt;=35, "26-35",
  Table1[[#This Row],[Age]]&lt;=45, "36-45",
  Table1[[#This Row],[Age]]&lt;=60, "46-60",
  TRUE, "60+")</f>
        <v>26-35</v>
      </c>
    </row>
    <row r="144" spans="1:42" x14ac:dyDescent="0.3">
      <c r="A144">
        <v>143</v>
      </c>
      <c r="B144" t="s">
        <v>34</v>
      </c>
      <c r="C144" t="s">
        <v>98</v>
      </c>
      <c r="D144">
        <v>67</v>
      </c>
      <c r="E144" t="s">
        <v>104</v>
      </c>
      <c r="F144" t="s">
        <v>250</v>
      </c>
      <c r="G144" t="s">
        <v>5115</v>
      </c>
      <c r="H144">
        <v>19458794996</v>
      </c>
      <c r="I144" t="s">
        <v>5285</v>
      </c>
      <c r="J144" t="s">
        <v>7292</v>
      </c>
      <c r="K144">
        <v>778.63</v>
      </c>
      <c r="L144" s="12" t="s">
        <v>7436</v>
      </c>
      <c r="M144" s="10" t="s">
        <v>11113</v>
      </c>
      <c r="N144">
        <v>143</v>
      </c>
      <c r="O144">
        <v>45157</v>
      </c>
      <c r="P144" t="s">
        <v>11403</v>
      </c>
      <c r="Q144" s="16">
        <v>4770.03</v>
      </c>
      <c r="R144">
        <v>-3991.4</v>
      </c>
      <c r="S144">
        <v>97</v>
      </c>
      <c r="T144">
        <v>143</v>
      </c>
      <c r="U144">
        <v>30782.02</v>
      </c>
      <c r="V144" t="s">
        <v>11411</v>
      </c>
      <c r="W144">
        <v>9.0500000000000007</v>
      </c>
      <c r="X144">
        <v>24</v>
      </c>
      <c r="Y144" t="s">
        <v>11487</v>
      </c>
      <c r="Z144" t="s">
        <v>12012</v>
      </c>
      <c r="AA144">
        <v>143</v>
      </c>
      <c r="AB144" t="s">
        <v>12016</v>
      </c>
      <c r="AC144">
        <v>2303.0700000000002</v>
      </c>
      <c r="AD144">
        <v>2371.4299999999998</v>
      </c>
      <c r="AE144">
        <v>118.57</v>
      </c>
      <c r="AF144" t="s">
        <v>11180</v>
      </c>
      <c r="AG144" t="s">
        <v>11129</v>
      </c>
      <c r="AH144">
        <v>6128</v>
      </c>
      <c r="AI144">
        <v>143</v>
      </c>
      <c r="AJ144" t="s">
        <v>11127</v>
      </c>
      <c r="AK144" t="s">
        <v>12029</v>
      </c>
      <c r="AL144" t="s">
        <v>12031</v>
      </c>
      <c r="AM144" t="s">
        <v>11315</v>
      </c>
      <c r="AN144">
        <v>1</v>
      </c>
      <c r="AO144" s="10" t="s">
        <v>12041</v>
      </c>
      <c r="AP144" t="str" cm="1">
        <f t="array" ref="AP144">_xlfn.IFS(
  Table1[[#This Row],[Age]]&lt;=25, "18-25",
  Table1[[#This Row],[Age]]&lt;=35, "26-35",
  Table1[[#This Row],[Age]]&lt;=45, "36-45",
  Table1[[#This Row],[Age]]&lt;=60, "46-60",
  TRUE, "60+")</f>
        <v>60+</v>
      </c>
    </row>
    <row r="145" spans="1:42" x14ac:dyDescent="0.3">
      <c r="A145">
        <v>144</v>
      </c>
      <c r="B145" t="s">
        <v>2</v>
      </c>
      <c r="C145" t="s">
        <v>62</v>
      </c>
      <c r="D145">
        <v>18</v>
      </c>
      <c r="E145" t="s">
        <v>104</v>
      </c>
      <c r="F145" t="s">
        <v>251</v>
      </c>
      <c r="G145" t="s">
        <v>5129</v>
      </c>
      <c r="H145">
        <v>19458794997</v>
      </c>
      <c r="I145" t="s">
        <v>5286</v>
      </c>
      <c r="J145" t="s">
        <v>7291</v>
      </c>
      <c r="K145">
        <v>8859.02</v>
      </c>
      <c r="L145" s="12" t="s">
        <v>7437</v>
      </c>
      <c r="M145" s="10" t="s">
        <v>11157</v>
      </c>
      <c r="N145">
        <v>144</v>
      </c>
      <c r="O145">
        <v>45154</v>
      </c>
      <c r="P145" t="s">
        <v>11402</v>
      </c>
      <c r="Q145" s="16">
        <v>2235.71</v>
      </c>
      <c r="R145">
        <v>6623.31</v>
      </c>
      <c r="S145">
        <v>45</v>
      </c>
      <c r="T145">
        <v>144</v>
      </c>
      <c r="U145">
        <v>34297.730000000003</v>
      </c>
      <c r="V145" t="s">
        <v>11411</v>
      </c>
      <c r="W145">
        <v>5.56</v>
      </c>
      <c r="X145">
        <v>36</v>
      </c>
      <c r="Y145" t="s">
        <v>10522</v>
      </c>
      <c r="Z145" t="s">
        <v>12010</v>
      </c>
      <c r="AA145">
        <v>144</v>
      </c>
      <c r="AB145" t="s">
        <v>12017</v>
      </c>
      <c r="AC145">
        <v>9231.5400000000009</v>
      </c>
      <c r="AD145">
        <v>2908.31</v>
      </c>
      <c r="AE145">
        <v>145.41999999999999</v>
      </c>
      <c r="AF145" t="s">
        <v>11061</v>
      </c>
      <c r="AG145" t="s">
        <v>11364</v>
      </c>
      <c r="AH145">
        <v>2160</v>
      </c>
      <c r="AI145">
        <v>144</v>
      </c>
      <c r="AJ145" t="s">
        <v>11233</v>
      </c>
      <c r="AK145" t="s">
        <v>12027</v>
      </c>
      <c r="AL145" t="s">
        <v>12031</v>
      </c>
      <c r="AM145" t="s">
        <v>11391</v>
      </c>
      <c r="AN145">
        <v>1</v>
      </c>
      <c r="AO145" s="10" t="s">
        <v>12041</v>
      </c>
      <c r="AP145" t="str" cm="1">
        <f t="array" ref="AP145">_xlfn.IFS(
  Table1[[#This Row],[Age]]&lt;=25, "18-25",
  Table1[[#This Row],[Age]]&lt;=35, "26-35",
  Table1[[#This Row],[Age]]&lt;=45, "36-45",
  Table1[[#This Row],[Age]]&lt;=60, "46-60",
  TRUE, "60+")</f>
        <v>18-25</v>
      </c>
    </row>
    <row r="146" spans="1:42" x14ac:dyDescent="0.3">
      <c r="A146">
        <v>145</v>
      </c>
      <c r="B146" t="s">
        <v>24</v>
      </c>
      <c r="C146" t="s">
        <v>65</v>
      </c>
      <c r="D146">
        <v>21</v>
      </c>
      <c r="E146" t="s">
        <v>106</v>
      </c>
      <c r="F146" t="s">
        <v>252</v>
      </c>
      <c r="G146" t="s">
        <v>5126</v>
      </c>
      <c r="H146">
        <v>19458794998</v>
      </c>
      <c r="I146" t="s">
        <v>5287</v>
      </c>
      <c r="J146" t="s">
        <v>7291</v>
      </c>
      <c r="K146">
        <v>935.43</v>
      </c>
      <c r="L146" s="12" t="s">
        <v>7438</v>
      </c>
      <c r="M146" s="10" t="s">
        <v>11158</v>
      </c>
      <c r="N146">
        <v>145</v>
      </c>
      <c r="O146">
        <v>45079</v>
      </c>
      <c r="P146" t="s">
        <v>11404</v>
      </c>
      <c r="Q146" s="16">
        <v>4492.03</v>
      </c>
      <c r="R146">
        <v>5427.46</v>
      </c>
      <c r="S146">
        <v>1</v>
      </c>
      <c r="T146">
        <v>145</v>
      </c>
      <c r="U146">
        <v>5099.13</v>
      </c>
      <c r="V146" t="s">
        <v>11413</v>
      </c>
      <c r="W146">
        <v>7.74</v>
      </c>
      <c r="X146">
        <v>60</v>
      </c>
      <c r="Y146" t="s">
        <v>11488</v>
      </c>
      <c r="Z146" t="s">
        <v>12012</v>
      </c>
      <c r="AA146">
        <v>145</v>
      </c>
      <c r="AB146" t="s">
        <v>12015</v>
      </c>
      <c r="AC146">
        <v>9968.85</v>
      </c>
      <c r="AD146">
        <v>846.06</v>
      </c>
      <c r="AE146">
        <v>42.3</v>
      </c>
      <c r="AF146" t="s">
        <v>11314</v>
      </c>
      <c r="AG146" t="s">
        <v>11098</v>
      </c>
      <c r="AH146">
        <v>8707</v>
      </c>
      <c r="AI146">
        <v>145</v>
      </c>
      <c r="AJ146" t="s">
        <v>11133</v>
      </c>
      <c r="AK146" t="s">
        <v>12029</v>
      </c>
      <c r="AL146" t="s">
        <v>12032</v>
      </c>
      <c r="AM146" t="s">
        <v>11093</v>
      </c>
      <c r="AN146">
        <v>1</v>
      </c>
      <c r="AO146" s="10" t="s">
        <v>12043</v>
      </c>
      <c r="AP146" t="str" cm="1">
        <f t="array" ref="AP146">_xlfn.IFS(
  Table1[[#This Row],[Age]]&lt;=25, "18-25",
  Table1[[#This Row],[Age]]&lt;=35, "26-35",
  Table1[[#This Row],[Age]]&lt;=45, "36-45",
  Table1[[#This Row],[Age]]&lt;=60, "46-60",
  TRUE, "60+")</f>
        <v>18-25</v>
      </c>
    </row>
    <row r="147" spans="1:42" x14ac:dyDescent="0.3">
      <c r="A147">
        <v>146</v>
      </c>
      <c r="B147" t="s">
        <v>31</v>
      </c>
      <c r="C147" t="s">
        <v>57</v>
      </c>
      <c r="D147">
        <v>21</v>
      </c>
      <c r="E147" t="s">
        <v>104</v>
      </c>
      <c r="F147" t="s">
        <v>253</v>
      </c>
      <c r="G147" t="s">
        <v>5142</v>
      </c>
      <c r="H147">
        <v>19458794999</v>
      </c>
      <c r="I147" t="s">
        <v>5288</v>
      </c>
      <c r="J147" t="s">
        <v>7291</v>
      </c>
      <c r="K147">
        <v>6019.31</v>
      </c>
      <c r="L147" s="12" t="s">
        <v>7439</v>
      </c>
      <c r="M147" s="10" t="s">
        <v>11159</v>
      </c>
      <c r="N147">
        <v>146</v>
      </c>
      <c r="O147">
        <v>44968</v>
      </c>
      <c r="P147" t="s">
        <v>11402</v>
      </c>
      <c r="Q147" s="16">
        <v>2595.75</v>
      </c>
      <c r="R147">
        <v>3423.56</v>
      </c>
      <c r="S147">
        <v>47</v>
      </c>
      <c r="T147">
        <v>146</v>
      </c>
      <c r="U147">
        <v>2625</v>
      </c>
      <c r="V147" t="s">
        <v>11413</v>
      </c>
      <c r="W147">
        <v>4.01</v>
      </c>
      <c r="X147">
        <v>48</v>
      </c>
      <c r="Y147" t="s">
        <v>10603</v>
      </c>
      <c r="Z147" t="s">
        <v>12011</v>
      </c>
      <c r="AA147">
        <v>146</v>
      </c>
      <c r="AB147" t="s">
        <v>12017</v>
      </c>
      <c r="AC147">
        <v>1346.18</v>
      </c>
      <c r="AD147">
        <v>1359.01</v>
      </c>
      <c r="AE147">
        <v>67.95</v>
      </c>
      <c r="AF147" t="s">
        <v>11092</v>
      </c>
      <c r="AG147" t="s">
        <v>11139</v>
      </c>
      <c r="AH147">
        <v>358</v>
      </c>
      <c r="AI147">
        <v>146</v>
      </c>
      <c r="AJ147" t="s">
        <v>11197</v>
      </c>
      <c r="AK147" t="s">
        <v>12027</v>
      </c>
      <c r="AL147" t="s">
        <v>12032</v>
      </c>
      <c r="AM147" t="s">
        <v>11200</v>
      </c>
      <c r="AN147">
        <v>1</v>
      </c>
      <c r="AO147" s="10" t="s">
        <v>12045</v>
      </c>
      <c r="AP147" t="str" cm="1">
        <f t="array" ref="AP147">_xlfn.IFS(
  Table1[[#This Row],[Age]]&lt;=25, "18-25",
  Table1[[#This Row],[Age]]&lt;=35, "26-35",
  Table1[[#This Row],[Age]]&lt;=45, "36-45",
  Table1[[#This Row],[Age]]&lt;=60, "46-60",
  TRUE, "60+")</f>
        <v>18-25</v>
      </c>
    </row>
    <row r="148" spans="1:42" x14ac:dyDescent="0.3">
      <c r="A148">
        <v>147</v>
      </c>
      <c r="B148" t="s">
        <v>4</v>
      </c>
      <c r="C148" t="s">
        <v>87</v>
      </c>
      <c r="D148">
        <v>66</v>
      </c>
      <c r="E148" t="s">
        <v>106</v>
      </c>
      <c r="F148" t="s">
        <v>254</v>
      </c>
      <c r="G148" t="s">
        <v>5111</v>
      </c>
      <c r="H148">
        <v>19458795000</v>
      </c>
      <c r="I148" t="s">
        <v>5289</v>
      </c>
      <c r="J148" t="s">
        <v>7292</v>
      </c>
      <c r="K148">
        <v>9302.3700000000008</v>
      </c>
      <c r="L148" s="12" t="s">
        <v>7440</v>
      </c>
      <c r="M148" s="10" t="s">
        <v>11160</v>
      </c>
      <c r="N148">
        <v>147</v>
      </c>
      <c r="O148">
        <v>45217</v>
      </c>
      <c r="P148" t="s">
        <v>11404</v>
      </c>
      <c r="Q148" s="16">
        <v>4869.92</v>
      </c>
      <c r="R148">
        <v>14172.29</v>
      </c>
      <c r="S148">
        <v>34</v>
      </c>
      <c r="T148">
        <v>147</v>
      </c>
      <c r="U148">
        <v>8210.34</v>
      </c>
      <c r="V148" t="s">
        <v>11411</v>
      </c>
      <c r="W148">
        <v>4.46</v>
      </c>
      <c r="X148">
        <v>12</v>
      </c>
      <c r="Y148" t="s">
        <v>11489</v>
      </c>
      <c r="Z148" t="s">
        <v>12011</v>
      </c>
      <c r="AA148">
        <v>147</v>
      </c>
      <c r="AB148" t="s">
        <v>12015</v>
      </c>
      <c r="AC148">
        <v>6418.03</v>
      </c>
      <c r="AD148">
        <v>1382.53</v>
      </c>
      <c r="AE148">
        <v>69.13</v>
      </c>
      <c r="AF148" t="s">
        <v>11183</v>
      </c>
      <c r="AG148" t="s">
        <v>11262</v>
      </c>
      <c r="AH148">
        <v>2320</v>
      </c>
      <c r="AI148">
        <v>147</v>
      </c>
      <c r="AJ148" t="s">
        <v>11376</v>
      </c>
      <c r="AK148" t="s">
        <v>12029</v>
      </c>
      <c r="AL148" t="s">
        <v>12031</v>
      </c>
      <c r="AM148" t="s">
        <v>11039</v>
      </c>
      <c r="AN148">
        <v>1</v>
      </c>
      <c r="AO148" s="10" t="s">
        <v>12044</v>
      </c>
      <c r="AP148" t="str" cm="1">
        <f t="array" ref="AP148">_xlfn.IFS(
  Table1[[#This Row],[Age]]&lt;=25, "18-25",
  Table1[[#This Row],[Age]]&lt;=35, "26-35",
  Table1[[#This Row],[Age]]&lt;=45, "36-45",
  Table1[[#This Row],[Age]]&lt;=60, "46-60",
  TRUE, "60+")</f>
        <v>60+</v>
      </c>
    </row>
    <row r="149" spans="1:42" x14ac:dyDescent="0.3">
      <c r="A149">
        <v>148</v>
      </c>
      <c r="B149" t="s">
        <v>4</v>
      </c>
      <c r="C149" t="s">
        <v>73</v>
      </c>
      <c r="D149">
        <v>43</v>
      </c>
      <c r="E149" t="s">
        <v>106</v>
      </c>
      <c r="F149" t="s">
        <v>255</v>
      </c>
      <c r="G149" t="s">
        <v>5136</v>
      </c>
      <c r="H149">
        <v>19458795001</v>
      </c>
      <c r="I149" t="s">
        <v>5290</v>
      </c>
      <c r="J149" t="s">
        <v>7291</v>
      </c>
      <c r="K149">
        <v>717.99</v>
      </c>
      <c r="L149" s="12" t="s">
        <v>7441</v>
      </c>
      <c r="M149" s="10" t="s">
        <v>11157</v>
      </c>
      <c r="N149">
        <v>148</v>
      </c>
      <c r="O149">
        <v>45005</v>
      </c>
      <c r="P149" t="s">
        <v>11404</v>
      </c>
      <c r="Q149" s="16">
        <v>3962.32</v>
      </c>
      <c r="R149">
        <v>-3244.33</v>
      </c>
      <c r="S149">
        <v>8</v>
      </c>
      <c r="T149">
        <v>148</v>
      </c>
      <c r="U149">
        <v>45150.31</v>
      </c>
      <c r="V149" t="s">
        <v>11411</v>
      </c>
      <c r="W149">
        <v>2.72</v>
      </c>
      <c r="X149">
        <v>36</v>
      </c>
      <c r="Y149" t="s">
        <v>9608</v>
      </c>
      <c r="Z149" t="s">
        <v>12011</v>
      </c>
      <c r="AA149">
        <v>148</v>
      </c>
      <c r="AB149" t="s">
        <v>12015</v>
      </c>
      <c r="AC149">
        <v>4367.88</v>
      </c>
      <c r="AD149">
        <v>515.22</v>
      </c>
      <c r="AE149">
        <v>25.76</v>
      </c>
      <c r="AF149" t="s">
        <v>11254</v>
      </c>
      <c r="AG149" t="s">
        <v>11392</v>
      </c>
      <c r="AH149">
        <v>3981</v>
      </c>
      <c r="AI149">
        <v>148</v>
      </c>
      <c r="AJ149" t="s">
        <v>11307</v>
      </c>
      <c r="AK149" t="s">
        <v>12027</v>
      </c>
      <c r="AL149" t="s">
        <v>12031</v>
      </c>
      <c r="AM149" t="s">
        <v>11171</v>
      </c>
      <c r="AN149">
        <v>-1</v>
      </c>
      <c r="AO149" s="10" t="s">
        <v>12047</v>
      </c>
      <c r="AP149" t="str" cm="1">
        <f t="array" ref="AP149">_xlfn.IFS(
  Table1[[#This Row],[Age]]&lt;=25, "18-25",
  Table1[[#This Row],[Age]]&lt;=35, "26-35",
  Table1[[#This Row],[Age]]&lt;=45, "36-45",
  Table1[[#This Row],[Age]]&lt;=60, "46-60",
  TRUE, "60+")</f>
        <v>36-45</v>
      </c>
    </row>
    <row r="150" spans="1:42" x14ac:dyDescent="0.3">
      <c r="A150">
        <v>149</v>
      </c>
      <c r="B150" t="s">
        <v>36</v>
      </c>
      <c r="C150" t="s">
        <v>74</v>
      </c>
      <c r="D150">
        <v>51</v>
      </c>
      <c r="E150" t="s">
        <v>105</v>
      </c>
      <c r="F150" t="s">
        <v>256</v>
      </c>
      <c r="G150" t="s">
        <v>5134</v>
      </c>
      <c r="H150">
        <v>19458795002</v>
      </c>
      <c r="I150" t="s">
        <v>5291</v>
      </c>
      <c r="J150" t="s">
        <v>7292</v>
      </c>
      <c r="K150">
        <v>3892.74</v>
      </c>
      <c r="L150" s="12" t="s">
        <v>7442</v>
      </c>
      <c r="M150" s="10" t="s">
        <v>11161</v>
      </c>
      <c r="N150">
        <v>149</v>
      </c>
      <c r="O150">
        <v>44985</v>
      </c>
      <c r="P150" t="s">
        <v>11403</v>
      </c>
      <c r="Q150" s="16">
        <v>4299.1899999999996</v>
      </c>
      <c r="R150">
        <v>-406.45</v>
      </c>
      <c r="S150">
        <v>88</v>
      </c>
      <c r="T150">
        <v>149</v>
      </c>
      <c r="U150">
        <v>33959.29</v>
      </c>
      <c r="V150" t="s">
        <v>11411</v>
      </c>
      <c r="W150">
        <v>9.59</v>
      </c>
      <c r="X150">
        <v>12</v>
      </c>
      <c r="Y150" t="s">
        <v>11486</v>
      </c>
      <c r="Z150" t="s">
        <v>12012</v>
      </c>
      <c r="AA150">
        <v>149</v>
      </c>
      <c r="AB150" t="s">
        <v>12017</v>
      </c>
      <c r="AC150">
        <v>3733.76</v>
      </c>
      <c r="AD150">
        <v>998.89</v>
      </c>
      <c r="AE150">
        <v>49.94</v>
      </c>
      <c r="AF150" t="s">
        <v>11319</v>
      </c>
      <c r="AG150" t="s">
        <v>11356</v>
      </c>
      <c r="AH150">
        <v>9159</v>
      </c>
      <c r="AI150">
        <v>149</v>
      </c>
      <c r="AJ150" t="s">
        <v>11090</v>
      </c>
      <c r="AK150" t="s">
        <v>12029</v>
      </c>
      <c r="AL150" t="s">
        <v>12032</v>
      </c>
      <c r="AM150" t="s">
        <v>11134</v>
      </c>
      <c r="AN150">
        <v>1</v>
      </c>
      <c r="AO150" s="10" t="s">
        <v>12045</v>
      </c>
      <c r="AP150" t="str" cm="1">
        <f t="array" ref="AP150">_xlfn.IFS(
  Table1[[#This Row],[Age]]&lt;=25, "18-25",
  Table1[[#This Row],[Age]]&lt;=35, "26-35",
  Table1[[#This Row],[Age]]&lt;=45, "36-45",
  Table1[[#This Row],[Age]]&lt;=60, "46-60",
  TRUE, "60+")</f>
        <v>46-60</v>
      </c>
    </row>
    <row r="151" spans="1:42" x14ac:dyDescent="0.3">
      <c r="A151">
        <v>150</v>
      </c>
      <c r="B151" t="s">
        <v>25</v>
      </c>
      <c r="C151" t="s">
        <v>97</v>
      </c>
      <c r="D151">
        <v>44</v>
      </c>
      <c r="E151" t="s">
        <v>105</v>
      </c>
      <c r="F151" t="s">
        <v>257</v>
      </c>
      <c r="G151" t="s">
        <v>5110</v>
      </c>
      <c r="H151">
        <v>19458795003</v>
      </c>
      <c r="I151" t="s">
        <v>5292</v>
      </c>
      <c r="J151" t="s">
        <v>7292</v>
      </c>
      <c r="K151">
        <v>3346.66</v>
      </c>
      <c r="L151" s="12" t="s">
        <v>7443</v>
      </c>
      <c r="M151" s="10" t="s">
        <v>11162</v>
      </c>
      <c r="N151">
        <v>150</v>
      </c>
      <c r="O151">
        <v>45043</v>
      </c>
      <c r="P151" t="s">
        <v>11403</v>
      </c>
      <c r="Q151" s="16">
        <v>3401.22</v>
      </c>
      <c r="R151">
        <v>6747.88</v>
      </c>
      <c r="S151">
        <v>54</v>
      </c>
      <c r="T151">
        <v>150</v>
      </c>
      <c r="U151">
        <v>46130.27</v>
      </c>
      <c r="V151" t="s">
        <v>11412</v>
      </c>
      <c r="W151">
        <v>1.39</v>
      </c>
      <c r="X151">
        <v>24</v>
      </c>
      <c r="Y151" t="s">
        <v>11490</v>
      </c>
      <c r="Z151" t="s">
        <v>12011</v>
      </c>
      <c r="AA151">
        <v>150</v>
      </c>
      <c r="AB151" t="s">
        <v>12015</v>
      </c>
      <c r="AC151">
        <v>7923.47</v>
      </c>
      <c r="AD151">
        <v>2796.43</v>
      </c>
      <c r="AE151">
        <v>139.82</v>
      </c>
      <c r="AF151" t="s">
        <v>11344</v>
      </c>
      <c r="AG151" t="s">
        <v>11221</v>
      </c>
      <c r="AH151">
        <v>1150</v>
      </c>
      <c r="AI151">
        <v>150</v>
      </c>
      <c r="AJ151" t="s">
        <v>11053</v>
      </c>
      <c r="AK151" t="s">
        <v>12029</v>
      </c>
      <c r="AL151" t="s">
        <v>12032</v>
      </c>
      <c r="AM151" t="s">
        <v>11042</v>
      </c>
      <c r="AN151">
        <v>1</v>
      </c>
      <c r="AO151" s="10" t="s">
        <v>12037</v>
      </c>
      <c r="AP151" t="str" cm="1">
        <f t="array" ref="AP151">_xlfn.IFS(
  Table1[[#This Row],[Age]]&lt;=25, "18-25",
  Table1[[#This Row],[Age]]&lt;=35, "26-35",
  Table1[[#This Row],[Age]]&lt;=45, "36-45",
  Table1[[#This Row],[Age]]&lt;=60, "46-60",
  TRUE, "60+")</f>
        <v>36-45</v>
      </c>
    </row>
    <row r="152" spans="1:42" x14ac:dyDescent="0.3">
      <c r="A152">
        <v>151</v>
      </c>
      <c r="B152" t="s">
        <v>49</v>
      </c>
      <c r="C152" t="s">
        <v>72</v>
      </c>
      <c r="D152">
        <v>32</v>
      </c>
      <c r="E152" t="s">
        <v>104</v>
      </c>
      <c r="F152" t="s">
        <v>258</v>
      </c>
      <c r="G152" t="s">
        <v>5124</v>
      </c>
      <c r="H152">
        <v>19458795004</v>
      </c>
      <c r="I152" t="s">
        <v>5293</v>
      </c>
      <c r="J152" t="s">
        <v>7292</v>
      </c>
      <c r="K152">
        <v>3507.67</v>
      </c>
      <c r="L152" s="12" t="s">
        <v>7444</v>
      </c>
      <c r="M152" s="10" t="s">
        <v>11163</v>
      </c>
      <c r="N152">
        <v>151</v>
      </c>
      <c r="O152">
        <v>45175</v>
      </c>
      <c r="P152" t="s">
        <v>11403</v>
      </c>
      <c r="Q152" s="16">
        <v>4343.78</v>
      </c>
      <c r="R152">
        <v>-836.11</v>
      </c>
      <c r="S152">
        <v>87</v>
      </c>
      <c r="T152">
        <v>151</v>
      </c>
      <c r="U152">
        <v>33571.03</v>
      </c>
      <c r="V152" t="s">
        <v>11411</v>
      </c>
      <c r="W152">
        <v>4.4800000000000004</v>
      </c>
      <c r="X152">
        <v>24</v>
      </c>
      <c r="Y152" t="s">
        <v>11467</v>
      </c>
      <c r="Z152" t="s">
        <v>12011</v>
      </c>
      <c r="AA152">
        <v>151</v>
      </c>
      <c r="AB152" t="s">
        <v>12015</v>
      </c>
      <c r="AC152">
        <v>3712.46</v>
      </c>
      <c r="AD152">
        <v>1131.56</v>
      </c>
      <c r="AE152">
        <v>56.58</v>
      </c>
      <c r="AF152" t="s">
        <v>11097</v>
      </c>
      <c r="AG152" t="s">
        <v>11391</v>
      </c>
      <c r="AH152">
        <v>3012</v>
      </c>
      <c r="AI152">
        <v>151</v>
      </c>
      <c r="AJ152" t="s">
        <v>11341</v>
      </c>
      <c r="AK152" t="s">
        <v>12029</v>
      </c>
      <c r="AL152" t="s">
        <v>12031</v>
      </c>
      <c r="AM152" t="s">
        <v>11127</v>
      </c>
      <c r="AN152">
        <v>1</v>
      </c>
      <c r="AO152" s="10" t="s">
        <v>12042</v>
      </c>
      <c r="AP152" t="str" cm="1">
        <f t="array" ref="AP152">_xlfn.IFS(
  Table1[[#This Row],[Age]]&lt;=25, "18-25",
  Table1[[#This Row],[Age]]&lt;=35, "26-35",
  Table1[[#This Row],[Age]]&lt;=45, "36-45",
  Table1[[#This Row],[Age]]&lt;=60, "46-60",
  TRUE, "60+")</f>
        <v>26-35</v>
      </c>
    </row>
    <row r="153" spans="1:42" x14ac:dyDescent="0.3">
      <c r="A153">
        <v>152</v>
      </c>
      <c r="B153" t="s">
        <v>50</v>
      </c>
      <c r="C153" t="s">
        <v>78</v>
      </c>
      <c r="D153">
        <v>62</v>
      </c>
      <c r="E153" t="s">
        <v>104</v>
      </c>
      <c r="F153" t="s">
        <v>259</v>
      </c>
      <c r="G153" t="s">
        <v>5126</v>
      </c>
      <c r="H153">
        <v>19458795005</v>
      </c>
      <c r="I153" t="s">
        <v>5294</v>
      </c>
      <c r="J153" t="s">
        <v>7292</v>
      </c>
      <c r="K153">
        <v>6043.08</v>
      </c>
      <c r="L153" s="12" t="s">
        <v>7445</v>
      </c>
      <c r="M153" s="10" t="s">
        <v>11071</v>
      </c>
      <c r="N153">
        <v>152</v>
      </c>
      <c r="O153">
        <v>44974</v>
      </c>
      <c r="P153" t="s">
        <v>11402</v>
      </c>
      <c r="Q153" s="16">
        <v>2968.06</v>
      </c>
      <c r="R153">
        <v>3075.02</v>
      </c>
      <c r="S153">
        <v>60</v>
      </c>
      <c r="T153">
        <v>152</v>
      </c>
      <c r="U153">
        <v>48296.62</v>
      </c>
      <c r="V153" t="s">
        <v>11412</v>
      </c>
      <c r="W153">
        <v>4.01</v>
      </c>
      <c r="X153">
        <v>12</v>
      </c>
      <c r="Y153" t="s">
        <v>11442</v>
      </c>
      <c r="Z153" t="s">
        <v>12012</v>
      </c>
      <c r="AA153">
        <v>152</v>
      </c>
      <c r="AB153" t="s">
        <v>12017</v>
      </c>
      <c r="AC153">
        <v>2347.08</v>
      </c>
      <c r="AD153">
        <v>2909.99</v>
      </c>
      <c r="AE153">
        <v>145.5</v>
      </c>
      <c r="AF153" t="s">
        <v>11088</v>
      </c>
      <c r="AG153" t="s">
        <v>11196</v>
      </c>
      <c r="AH153">
        <v>3935</v>
      </c>
      <c r="AI153">
        <v>152</v>
      </c>
      <c r="AJ153" t="s">
        <v>11341</v>
      </c>
      <c r="AK153" t="s">
        <v>12028</v>
      </c>
      <c r="AL153" t="s">
        <v>12032</v>
      </c>
      <c r="AM153" t="s">
        <v>11284</v>
      </c>
      <c r="AN153">
        <v>1</v>
      </c>
      <c r="AO153" s="10" t="s">
        <v>12045</v>
      </c>
      <c r="AP153" t="str" cm="1">
        <f t="array" ref="AP153">_xlfn.IFS(
  Table1[[#This Row],[Age]]&lt;=25, "18-25",
  Table1[[#This Row],[Age]]&lt;=35, "26-35",
  Table1[[#This Row],[Age]]&lt;=45, "36-45",
  Table1[[#This Row],[Age]]&lt;=60, "46-60",
  TRUE, "60+")</f>
        <v>60+</v>
      </c>
    </row>
    <row r="154" spans="1:42" x14ac:dyDescent="0.3">
      <c r="A154">
        <v>153</v>
      </c>
      <c r="B154" t="s">
        <v>2</v>
      </c>
      <c r="C154" t="s">
        <v>86</v>
      </c>
      <c r="D154">
        <v>49</v>
      </c>
      <c r="E154" t="s">
        <v>106</v>
      </c>
      <c r="F154" t="s">
        <v>260</v>
      </c>
      <c r="G154" t="s">
        <v>5142</v>
      </c>
      <c r="H154">
        <v>19458795006</v>
      </c>
      <c r="I154" t="s">
        <v>5295</v>
      </c>
      <c r="J154" t="s">
        <v>7291</v>
      </c>
      <c r="K154">
        <v>2694.82</v>
      </c>
      <c r="L154" s="12" t="s">
        <v>7446</v>
      </c>
      <c r="M154" s="10" t="s">
        <v>11164</v>
      </c>
      <c r="N154">
        <v>153</v>
      </c>
      <c r="O154">
        <v>45139</v>
      </c>
      <c r="P154" t="s">
        <v>11404</v>
      </c>
      <c r="Q154" s="16">
        <v>2841.01</v>
      </c>
      <c r="R154">
        <v>5535.83</v>
      </c>
      <c r="S154">
        <v>77</v>
      </c>
      <c r="T154">
        <v>153</v>
      </c>
      <c r="U154">
        <v>22506.43</v>
      </c>
      <c r="V154" t="s">
        <v>11413</v>
      </c>
      <c r="W154">
        <v>8.32</v>
      </c>
      <c r="X154">
        <v>60</v>
      </c>
      <c r="Y154" t="s">
        <v>11491</v>
      </c>
      <c r="Z154" t="s">
        <v>12012</v>
      </c>
      <c r="AA154">
        <v>153</v>
      </c>
      <c r="AB154" t="s">
        <v>12015</v>
      </c>
      <c r="AC154">
        <v>3183.69</v>
      </c>
      <c r="AD154">
        <v>120.08</v>
      </c>
      <c r="AE154">
        <v>6</v>
      </c>
      <c r="AF154" t="s">
        <v>11185</v>
      </c>
      <c r="AG154" t="s">
        <v>11312</v>
      </c>
      <c r="AH154">
        <v>3765</v>
      </c>
      <c r="AI154">
        <v>153</v>
      </c>
      <c r="AJ154" t="s">
        <v>11056</v>
      </c>
      <c r="AK154" t="s">
        <v>12027</v>
      </c>
      <c r="AL154" t="s">
        <v>12032</v>
      </c>
      <c r="AM154" t="s">
        <v>11127</v>
      </c>
      <c r="AN154">
        <v>1</v>
      </c>
      <c r="AO154" s="10" t="s">
        <v>12041</v>
      </c>
      <c r="AP154" t="str" cm="1">
        <f t="array" ref="AP154">_xlfn.IFS(
  Table1[[#This Row],[Age]]&lt;=25, "18-25",
  Table1[[#This Row],[Age]]&lt;=35, "26-35",
  Table1[[#This Row],[Age]]&lt;=45, "36-45",
  Table1[[#This Row],[Age]]&lt;=60, "46-60",
  TRUE, "60+")</f>
        <v>46-60</v>
      </c>
    </row>
    <row r="155" spans="1:42" x14ac:dyDescent="0.3">
      <c r="A155">
        <v>154</v>
      </c>
      <c r="B155" t="s">
        <v>23</v>
      </c>
      <c r="C155" t="s">
        <v>91</v>
      </c>
      <c r="D155">
        <v>58</v>
      </c>
      <c r="E155" t="s">
        <v>105</v>
      </c>
      <c r="F155" t="s">
        <v>261</v>
      </c>
      <c r="G155" t="s">
        <v>5145</v>
      </c>
      <c r="H155">
        <v>19458795007</v>
      </c>
      <c r="I155" t="s">
        <v>5296</v>
      </c>
      <c r="J155" t="s">
        <v>7292</v>
      </c>
      <c r="K155">
        <v>370.5</v>
      </c>
      <c r="L155" s="12" t="s">
        <v>7447</v>
      </c>
      <c r="M155" s="10" t="s">
        <v>11165</v>
      </c>
      <c r="N155">
        <v>154</v>
      </c>
      <c r="O155">
        <v>45185</v>
      </c>
      <c r="P155" t="s">
        <v>11403</v>
      </c>
      <c r="Q155" s="16">
        <v>4369.82</v>
      </c>
      <c r="R155">
        <v>-3999.32</v>
      </c>
      <c r="S155">
        <v>37</v>
      </c>
      <c r="T155">
        <v>154</v>
      </c>
      <c r="U155">
        <v>30355.85</v>
      </c>
      <c r="V155" t="s">
        <v>11411</v>
      </c>
      <c r="W155">
        <v>5.51</v>
      </c>
      <c r="X155">
        <v>12</v>
      </c>
      <c r="Y155" t="s">
        <v>11492</v>
      </c>
      <c r="Z155" t="s">
        <v>12011</v>
      </c>
      <c r="AA155">
        <v>154</v>
      </c>
      <c r="AB155" t="s">
        <v>12017</v>
      </c>
      <c r="AC155">
        <v>5836.36</v>
      </c>
      <c r="AD155">
        <v>869.04</v>
      </c>
      <c r="AE155">
        <v>43.45</v>
      </c>
      <c r="AF155" t="s">
        <v>11137</v>
      </c>
      <c r="AG155" t="s">
        <v>11334</v>
      </c>
      <c r="AH155">
        <v>3920</v>
      </c>
      <c r="AI155">
        <v>154</v>
      </c>
      <c r="AJ155" t="s">
        <v>11109</v>
      </c>
      <c r="AK155" t="s">
        <v>12027</v>
      </c>
      <c r="AL155" t="s">
        <v>12031</v>
      </c>
      <c r="AM155" t="s">
        <v>11037</v>
      </c>
      <c r="AN155">
        <v>1</v>
      </c>
      <c r="AO155" s="10" t="s">
        <v>12042</v>
      </c>
      <c r="AP155" t="str" cm="1">
        <f t="array" ref="AP155">_xlfn.IFS(
  Table1[[#This Row],[Age]]&lt;=25, "18-25",
  Table1[[#This Row],[Age]]&lt;=35, "26-35",
  Table1[[#This Row],[Age]]&lt;=45, "36-45",
  Table1[[#This Row],[Age]]&lt;=60, "46-60",
  TRUE, "60+")</f>
        <v>46-60</v>
      </c>
    </row>
    <row r="156" spans="1:42" x14ac:dyDescent="0.3">
      <c r="A156">
        <v>155</v>
      </c>
      <c r="B156" t="s">
        <v>50</v>
      </c>
      <c r="C156" t="s">
        <v>71</v>
      </c>
      <c r="D156">
        <v>24</v>
      </c>
      <c r="E156" t="s">
        <v>104</v>
      </c>
      <c r="F156" t="s">
        <v>262</v>
      </c>
      <c r="G156" t="s">
        <v>5122</v>
      </c>
      <c r="H156">
        <v>19458795008</v>
      </c>
      <c r="I156" t="s">
        <v>5297</v>
      </c>
      <c r="J156" t="s">
        <v>7292</v>
      </c>
      <c r="K156">
        <v>9626.52</v>
      </c>
      <c r="L156" s="12" t="s">
        <v>7448</v>
      </c>
      <c r="M156" s="10" t="s">
        <v>11166</v>
      </c>
      <c r="N156">
        <v>155</v>
      </c>
      <c r="O156">
        <v>44950</v>
      </c>
      <c r="P156" t="s">
        <v>11402</v>
      </c>
      <c r="Q156" s="16">
        <v>85.18</v>
      </c>
      <c r="R156">
        <v>9541.34</v>
      </c>
      <c r="S156">
        <v>46</v>
      </c>
      <c r="T156">
        <v>155</v>
      </c>
      <c r="U156">
        <v>30458.09</v>
      </c>
      <c r="V156" t="s">
        <v>11412</v>
      </c>
      <c r="W156">
        <v>2.52</v>
      </c>
      <c r="X156">
        <v>48</v>
      </c>
      <c r="Y156" t="s">
        <v>11493</v>
      </c>
      <c r="Z156" t="s">
        <v>12011</v>
      </c>
      <c r="AA156">
        <v>155</v>
      </c>
      <c r="AB156" t="s">
        <v>12016</v>
      </c>
      <c r="AC156">
        <v>3287.64</v>
      </c>
      <c r="AD156">
        <v>3057.75</v>
      </c>
      <c r="AE156">
        <v>152.88999999999999</v>
      </c>
      <c r="AF156" t="s">
        <v>11224</v>
      </c>
      <c r="AG156" t="s">
        <v>11296</v>
      </c>
      <c r="AH156">
        <v>3507</v>
      </c>
      <c r="AI156">
        <v>155</v>
      </c>
      <c r="AJ156" t="s">
        <v>11099</v>
      </c>
      <c r="AK156" t="s">
        <v>12027</v>
      </c>
      <c r="AL156" t="s">
        <v>12031</v>
      </c>
      <c r="AM156" t="s">
        <v>11126</v>
      </c>
      <c r="AN156">
        <v>1</v>
      </c>
      <c r="AO156" s="10" t="s">
        <v>12039</v>
      </c>
      <c r="AP156" t="str" cm="1">
        <f t="array" ref="AP156">_xlfn.IFS(
  Table1[[#This Row],[Age]]&lt;=25, "18-25",
  Table1[[#This Row],[Age]]&lt;=35, "26-35",
  Table1[[#This Row],[Age]]&lt;=45, "36-45",
  Table1[[#This Row],[Age]]&lt;=60, "46-60",
  TRUE, "60+")</f>
        <v>18-25</v>
      </c>
    </row>
    <row r="157" spans="1:42" x14ac:dyDescent="0.3">
      <c r="A157">
        <v>156</v>
      </c>
      <c r="B157" t="s">
        <v>33</v>
      </c>
      <c r="C157" t="s">
        <v>80</v>
      </c>
      <c r="D157">
        <v>61</v>
      </c>
      <c r="E157" t="s">
        <v>104</v>
      </c>
      <c r="F157" t="s">
        <v>263</v>
      </c>
      <c r="G157" t="s">
        <v>5112</v>
      </c>
      <c r="H157">
        <v>19458795009</v>
      </c>
      <c r="I157" t="s">
        <v>5298</v>
      </c>
      <c r="J157" t="s">
        <v>7292</v>
      </c>
      <c r="K157">
        <v>7512.88</v>
      </c>
      <c r="L157" s="12" t="s">
        <v>7449</v>
      </c>
      <c r="M157" s="10" t="s">
        <v>11167</v>
      </c>
      <c r="N157">
        <v>156</v>
      </c>
      <c r="O157">
        <v>45162</v>
      </c>
      <c r="P157" t="s">
        <v>11404</v>
      </c>
      <c r="Q157" s="16">
        <v>2399.11</v>
      </c>
      <c r="R157">
        <v>5113.7700000000004</v>
      </c>
      <c r="S157">
        <v>18</v>
      </c>
      <c r="T157">
        <v>156</v>
      </c>
      <c r="U157">
        <v>1153.8599999999999</v>
      </c>
      <c r="V157" t="s">
        <v>11411</v>
      </c>
      <c r="W157">
        <v>5.58</v>
      </c>
      <c r="X157">
        <v>36</v>
      </c>
      <c r="Y157" t="s">
        <v>11494</v>
      </c>
      <c r="Z157" t="s">
        <v>12011</v>
      </c>
      <c r="AA157">
        <v>156</v>
      </c>
      <c r="AB157" t="s">
        <v>12016</v>
      </c>
      <c r="AC157">
        <v>4145.51</v>
      </c>
      <c r="AD157">
        <v>2922.09</v>
      </c>
      <c r="AE157">
        <v>146.1</v>
      </c>
      <c r="AF157" t="s">
        <v>11085</v>
      </c>
      <c r="AG157" t="s">
        <v>11223</v>
      </c>
      <c r="AH157">
        <v>5639</v>
      </c>
      <c r="AI157">
        <v>156</v>
      </c>
      <c r="AJ157" t="s">
        <v>11247</v>
      </c>
      <c r="AK157" t="s">
        <v>12027</v>
      </c>
      <c r="AL157" t="s">
        <v>12032</v>
      </c>
      <c r="AM157" t="s">
        <v>11111</v>
      </c>
      <c r="AN157">
        <v>1</v>
      </c>
      <c r="AO157" s="10" t="s">
        <v>12041</v>
      </c>
      <c r="AP157" t="str" cm="1">
        <f t="array" ref="AP157">_xlfn.IFS(
  Table1[[#This Row],[Age]]&lt;=25, "18-25",
  Table1[[#This Row],[Age]]&lt;=35, "26-35",
  Table1[[#This Row],[Age]]&lt;=45, "36-45",
  Table1[[#This Row],[Age]]&lt;=60, "46-60",
  TRUE, "60+")</f>
        <v>60+</v>
      </c>
    </row>
    <row r="158" spans="1:42" x14ac:dyDescent="0.3">
      <c r="A158">
        <v>157</v>
      </c>
      <c r="B158" t="s">
        <v>18</v>
      </c>
      <c r="C158" t="s">
        <v>73</v>
      </c>
      <c r="D158">
        <v>61</v>
      </c>
      <c r="E158" t="s">
        <v>106</v>
      </c>
      <c r="F158" t="s">
        <v>264</v>
      </c>
      <c r="G158" t="s">
        <v>5142</v>
      </c>
      <c r="H158">
        <v>19458795010</v>
      </c>
      <c r="I158" t="s">
        <v>5299</v>
      </c>
      <c r="J158" t="s">
        <v>7291</v>
      </c>
      <c r="K158">
        <v>1437.76</v>
      </c>
      <c r="L158" s="12" t="s">
        <v>7450</v>
      </c>
      <c r="M158" s="10" t="s">
        <v>11168</v>
      </c>
      <c r="N158">
        <v>157</v>
      </c>
      <c r="O158">
        <v>45123</v>
      </c>
      <c r="P158" t="s">
        <v>11404</v>
      </c>
      <c r="Q158" s="16">
        <v>4351.67</v>
      </c>
      <c r="R158">
        <v>-2913.91</v>
      </c>
      <c r="S158">
        <v>10</v>
      </c>
      <c r="T158">
        <v>157</v>
      </c>
      <c r="U158">
        <v>2345.27</v>
      </c>
      <c r="V158" t="s">
        <v>11411</v>
      </c>
      <c r="W158">
        <v>3.12</v>
      </c>
      <c r="X158">
        <v>60</v>
      </c>
      <c r="Y158" t="s">
        <v>11000</v>
      </c>
      <c r="Z158" t="s">
        <v>12011</v>
      </c>
      <c r="AA158">
        <v>157</v>
      </c>
      <c r="AB158" t="s">
        <v>12015</v>
      </c>
      <c r="AC158">
        <v>6173.4</v>
      </c>
      <c r="AD158">
        <v>1378.44</v>
      </c>
      <c r="AE158">
        <v>68.92</v>
      </c>
      <c r="AF158" t="s">
        <v>11086</v>
      </c>
      <c r="AG158" t="s">
        <v>11381</v>
      </c>
      <c r="AH158">
        <v>7205</v>
      </c>
      <c r="AI158">
        <v>157</v>
      </c>
      <c r="AJ158" t="s">
        <v>11233</v>
      </c>
      <c r="AK158" t="s">
        <v>12028</v>
      </c>
      <c r="AL158" t="s">
        <v>12032</v>
      </c>
      <c r="AM158" t="s">
        <v>11330</v>
      </c>
      <c r="AN158">
        <v>1</v>
      </c>
      <c r="AO158" s="10" t="s">
        <v>12038</v>
      </c>
      <c r="AP158" t="str" cm="1">
        <f t="array" ref="AP158">_xlfn.IFS(
  Table1[[#This Row],[Age]]&lt;=25, "18-25",
  Table1[[#This Row],[Age]]&lt;=35, "26-35",
  Table1[[#This Row],[Age]]&lt;=45, "36-45",
  Table1[[#This Row],[Age]]&lt;=60, "46-60",
  TRUE, "60+")</f>
        <v>60+</v>
      </c>
    </row>
    <row r="159" spans="1:42" x14ac:dyDescent="0.3">
      <c r="A159">
        <v>158</v>
      </c>
      <c r="B159" t="s">
        <v>29</v>
      </c>
      <c r="C159" t="s">
        <v>58</v>
      </c>
      <c r="D159">
        <v>31</v>
      </c>
      <c r="E159" t="s">
        <v>105</v>
      </c>
      <c r="F159" t="s">
        <v>265</v>
      </c>
      <c r="G159" t="s">
        <v>5130</v>
      </c>
      <c r="H159">
        <v>19458795011</v>
      </c>
      <c r="I159" t="s">
        <v>5300</v>
      </c>
      <c r="J159" t="s">
        <v>7291</v>
      </c>
      <c r="K159">
        <v>4606.05</v>
      </c>
      <c r="L159" s="12" t="s">
        <v>7451</v>
      </c>
      <c r="M159" s="10" t="s">
        <v>11094</v>
      </c>
      <c r="N159">
        <v>158</v>
      </c>
      <c r="O159">
        <v>45283</v>
      </c>
      <c r="P159" t="s">
        <v>11402</v>
      </c>
      <c r="Q159" s="16">
        <v>988.79</v>
      </c>
      <c r="R159">
        <v>5594.84</v>
      </c>
      <c r="S159">
        <v>68</v>
      </c>
      <c r="T159">
        <v>158</v>
      </c>
      <c r="U159">
        <v>8118</v>
      </c>
      <c r="V159" t="s">
        <v>11413</v>
      </c>
      <c r="W159">
        <v>1.1499999999999999</v>
      </c>
      <c r="X159">
        <v>12</v>
      </c>
      <c r="Y159" t="s">
        <v>11495</v>
      </c>
      <c r="Z159" t="s">
        <v>12010</v>
      </c>
      <c r="AA159">
        <v>158</v>
      </c>
      <c r="AB159" t="s">
        <v>12015</v>
      </c>
      <c r="AC159">
        <v>7228.7</v>
      </c>
      <c r="AD159">
        <v>3116.28</v>
      </c>
      <c r="AE159">
        <v>155.81</v>
      </c>
      <c r="AF159" t="s">
        <v>11345</v>
      </c>
      <c r="AG159" t="s">
        <v>11077</v>
      </c>
      <c r="AH159">
        <v>3106</v>
      </c>
      <c r="AI159">
        <v>158</v>
      </c>
      <c r="AJ159" t="s">
        <v>11300</v>
      </c>
      <c r="AK159" t="s">
        <v>12028</v>
      </c>
      <c r="AL159" t="s">
        <v>12032</v>
      </c>
      <c r="AM159" t="s">
        <v>11256</v>
      </c>
      <c r="AN159">
        <v>1</v>
      </c>
      <c r="AO159" s="10" t="s">
        <v>12036</v>
      </c>
      <c r="AP159" t="str" cm="1">
        <f t="array" ref="AP159">_xlfn.IFS(
  Table1[[#This Row],[Age]]&lt;=25, "18-25",
  Table1[[#This Row],[Age]]&lt;=35, "26-35",
  Table1[[#This Row],[Age]]&lt;=45, "36-45",
  Table1[[#This Row],[Age]]&lt;=60, "46-60",
  TRUE, "60+")</f>
        <v>26-35</v>
      </c>
    </row>
    <row r="160" spans="1:42" x14ac:dyDescent="0.3">
      <c r="A160">
        <v>159</v>
      </c>
      <c r="B160" t="s">
        <v>9</v>
      </c>
      <c r="C160" t="s">
        <v>86</v>
      </c>
      <c r="D160">
        <v>40</v>
      </c>
      <c r="E160" t="s">
        <v>104</v>
      </c>
      <c r="F160" t="s">
        <v>266</v>
      </c>
      <c r="G160" t="s">
        <v>5136</v>
      </c>
      <c r="H160">
        <v>19458795012</v>
      </c>
      <c r="I160" t="s">
        <v>5301</v>
      </c>
      <c r="J160" t="s">
        <v>7291</v>
      </c>
      <c r="K160">
        <v>720.95</v>
      </c>
      <c r="L160" s="12" t="s">
        <v>7452</v>
      </c>
      <c r="M160" s="10" t="s">
        <v>11154</v>
      </c>
      <c r="N160">
        <v>159</v>
      </c>
      <c r="O160">
        <v>44959</v>
      </c>
      <c r="P160" t="s">
        <v>11404</v>
      </c>
      <c r="Q160" s="16">
        <v>4790.47</v>
      </c>
      <c r="R160">
        <v>-4069.52</v>
      </c>
      <c r="S160">
        <v>71</v>
      </c>
      <c r="T160">
        <v>159</v>
      </c>
      <c r="U160">
        <v>26045.35</v>
      </c>
      <c r="V160" t="s">
        <v>11412</v>
      </c>
      <c r="W160">
        <v>5.9</v>
      </c>
      <c r="X160">
        <v>48</v>
      </c>
      <c r="Y160" t="s">
        <v>8528</v>
      </c>
      <c r="Z160" t="s">
        <v>12010</v>
      </c>
      <c r="AA160">
        <v>159</v>
      </c>
      <c r="AB160" t="s">
        <v>12015</v>
      </c>
      <c r="AC160">
        <v>1630.36</v>
      </c>
      <c r="AD160">
        <v>829.57</v>
      </c>
      <c r="AE160">
        <v>41.48</v>
      </c>
      <c r="AF160" t="s">
        <v>11257</v>
      </c>
      <c r="AG160" t="s">
        <v>11100</v>
      </c>
      <c r="AH160">
        <v>5436</v>
      </c>
      <c r="AI160">
        <v>159</v>
      </c>
      <c r="AJ160" t="s">
        <v>11364</v>
      </c>
      <c r="AK160" t="s">
        <v>12028</v>
      </c>
      <c r="AL160" t="s">
        <v>12032</v>
      </c>
      <c r="AM160" t="s">
        <v>11294</v>
      </c>
      <c r="AN160">
        <v>1</v>
      </c>
      <c r="AO160" s="10" t="s">
        <v>12045</v>
      </c>
      <c r="AP160" t="str" cm="1">
        <f t="array" ref="AP160">_xlfn.IFS(
  Table1[[#This Row],[Age]]&lt;=25, "18-25",
  Table1[[#This Row],[Age]]&lt;=35, "26-35",
  Table1[[#This Row],[Age]]&lt;=45, "36-45",
  Table1[[#This Row],[Age]]&lt;=60, "46-60",
  TRUE, "60+")</f>
        <v>36-45</v>
      </c>
    </row>
    <row r="161" spans="1:42" x14ac:dyDescent="0.3">
      <c r="A161">
        <v>160</v>
      </c>
      <c r="B161" t="s">
        <v>2</v>
      </c>
      <c r="C161" t="s">
        <v>53</v>
      </c>
      <c r="D161">
        <v>64</v>
      </c>
      <c r="E161" t="s">
        <v>104</v>
      </c>
      <c r="F161" t="s">
        <v>267</v>
      </c>
      <c r="G161" t="s">
        <v>5120</v>
      </c>
      <c r="H161">
        <v>19458795013</v>
      </c>
      <c r="I161" t="s">
        <v>5151</v>
      </c>
      <c r="J161" t="s">
        <v>7292</v>
      </c>
      <c r="K161">
        <v>375.78</v>
      </c>
      <c r="L161" s="12" t="s">
        <v>7453</v>
      </c>
      <c r="M161" s="10" t="s">
        <v>11169</v>
      </c>
      <c r="N161">
        <v>160</v>
      </c>
      <c r="O161">
        <v>45252</v>
      </c>
      <c r="P161" t="s">
        <v>11402</v>
      </c>
      <c r="Q161" s="16">
        <v>3705.6</v>
      </c>
      <c r="R161">
        <v>4081.38</v>
      </c>
      <c r="S161">
        <v>86</v>
      </c>
      <c r="T161">
        <v>160</v>
      </c>
      <c r="U161">
        <v>22095.8</v>
      </c>
      <c r="V161" t="s">
        <v>11412</v>
      </c>
      <c r="W161">
        <v>4.24</v>
      </c>
      <c r="X161">
        <v>12</v>
      </c>
      <c r="Y161" t="s">
        <v>10236</v>
      </c>
      <c r="Z161" t="s">
        <v>12011</v>
      </c>
      <c r="AA161">
        <v>160</v>
      </c>
      <c r="AB161" t="s">
        <v>12017</v>
      </c>
      <c r="AC161">
        <v>4703.32</v>
      </c>
      <c r="AD161">
        <v>4087.66</v>
      </c>
      <c r="AE161">
        <v>204.38</v>
      </c>
      <c r="AF161" t="s">
        <v>11270</v>
      </c>
      <c r="AG161" t="s">
        <v>11159</v>
      </c>
      <c r="AH161">
        <v>8753</v>
      </c>
      <c r="AI161">
        <v>160</v>
      </c>
      <c r="AJ161" t="s">
        <v>11089</v>
      </c>
      <c r="AK161" t="s">
        <v>12027</v>
      </c>
      <c r="AL161" t="s">
        <v>12032</v>
      </c>
      <c r="AM161" t="s">
        <v>11222</v>
      </c>
      <c r="AN161">
        <v>1</v>
      </c>
      <c r="AO161" s="10" t="s">
        <v>12040</v>
      </c>
      <c r="AP161" t="str" cm="1">
        <f t="array" ref="AP161">_xlfn.IFS(
  Table1[[#This Row],[Age]]&lt;=25, "18-25",
  Table1[[#This Row],[Age]]&lt;=35, "26-35",
  Table1[[#This Row],[Age]]&lt;=45, "36-45",
  Table1[[#This Row],[Age]]&lt;=60, "46-60",
  TRUE, "60+")</f>
        <v>60+</v>
      </c>
    </row>
    <row r="162" spans="1:42" x14ac:dyDescent="0.3">
      <c r="A162">
        <v>161</v>
      </c>
      <c r="B162" t="s">
        <v>45</v>
      </c>
      <c r="C162" t="s">
        <v>76</v>
      </c>
      <c r="D162">
        <v>18</v>
      </c>
      <c r="E162" t="s">
        <v>104</v>
      </c>
      <c r="F162" t="s">
        <v>268</v>
      </c>
      <c r="G162" t="s">
        <v>5127</v>
      </c>
      <c r="H162">
        <v>19458795014</v>
      </c>
      <c r="I162" t="s">
        <v>5302</v>
      </c>
      <c r="J162" t="s">
        <v>7291</v>
      </c>
      <c r="K162">
        <v>570.37</v>
      </c>
      <c r="L162" s="12" t="s">
        <v>7454</v>
      </c>
      <c r="M162" s="10" t="s">
        <v>11046</v>
      </c>
      <c r="N162">
        <v>161</v>
      </c>
      <c r="O162">
        <v>45101</v>
      </c>
      <c r="P162" t="s">
        <v>11403</v>
      </c>
      <c r="Q162" s="16">
        <v>3814.49</v>
      </c>
      <c r="R162">
        <v>-3244.12</v>
      </c>
      <c r="S162">
        <v>76</v>
      </c>
      <c r="T162">
        <v>161</v>
      </c>
      <c r="U162">
        <v>27447.7</v>
      </c>
      <c r="V162" t="s">
        <v>11411</v>
      </c>
      <c r="W162">
        <v>3.15</v>
      </c>
      <c r="X162">
        <v>36</v>
      </c>
      <c r="Y162" t="s">
        <v>10972</v>
      </c>
      <c r="Z162" t="s">
        <v>12012</v>
      </c>
      <c r="AA162">
        <v>161</v>
      </c>
      <c r="AB162" t="s">
        <v>12016</v>
      </c>
      <c r="AC162">
        <v>7430.25</v>
      </c>
      <c r="AD162">
        <v>1251.6500000000001</v>
      </c>
      <c r="AE162">
        <v>62.58</v>
      </c>
      <c r="AF162" t="s">
        <v>11149</v>
      </c>
      <c r="AG162" t="s">
        <v>11274</v>
      </c>
      <c r="AH162">
        <v>2604</v>
      </c>
      <c r="AI162">
        <v>161</v>
      </c>
      <c r="AJ162" t="s">
        <v>11159</v>
      </c>
      <c r="AK162" t="s">
        <v>12027</v>
      </c>
      <c r="AL162" t="s">
        <v>12031</v>
      </c>
      <c r="AM162" t="s">
        <v>11111</v>
      </c>
      <c r="AN162">
        <v>1</v>
      </c>
      <c r="AO162" s="10" t="s">
        <v>12043</v>
      </c>
      <c r="AP162" t="str" cm="1">
        <f t="array" ref="AP162">_xlfn.IFS(
  Table1[[#This Row],[Age]]&lt;=25, "18-25",
  Table1[[#This Row],[Age]]&lt;=35, "26-35",
  Table1[[#This Row],[Age]]&lt;=45, "36-45",
  Table1[[#This Row],[Age]]&lt;=60, "46-60",
  TRUE, "60+")</f>
        <v>18-25</v>
      </c>
    </row>
    <row r="163" spans="1:42" x14ac:dyDescent="0.3">
      <c r="A163">
        <v>162</v>
      </c>
      <c r="B163" t="s">
        <v>4</v>
      </c>
      <c r="C163" t="s">
        <v>66</v>
      </c>
      <c r="D163">
        <v>49</v>
      </c>
      <c r="E163" t="s">
        <v>104</v>
      </c>
      <c r="F163" t="s">
        <v>269</v>
      </c>
      <c r="G163" t="s">
        <v>5137</v>
      </c>
      <c r="H163">
        <v>19458795015</v>
      </c>
      <c r="I163" t="s">
        <v>5303</v>
      </c>
      <c r="J163" t="s">
        <v>7291</v>
      </c>
      <c r="K163">
        <v>7582.2</v>
      </c>
      <c r="L163" s="12" t="s">
        <v>7455</v>
      </c>
      <c r="M163" s="10" t="s">
        <v>11164</v>
      </c>
      <c r="N163">
        <v>162</v>
      </c>
      <c r="O163">
        <v>44979</v>
      </c>
      <c r="P163" t="s">
        <v>11404</v>
      </c>
      <c r="Q163" s="16">
        <v>3330.73</v>
      </c>
      <c r="R163">
        <v>4251.47</v>
      </c>
      <c r="S163">
        <v>24</v>
      </c>
      <c r="T163">
        <v>162</v>
      </c>
      <c r="U163">
        <v>40224.050000000003</v>
      </c>
      <c r="V163" t="s">
        <v>11413</v>
      </c>
      <c r="W163">
        <v>2.5499999999999998</v>
      </c>
      <c r="X163">
        <v>24</v>
      </c>
      <c r="Y163" t="s">
        <v>11496</v>
      </c>
      <c r="Z163" t="s">
        <v>12012</v>
      </c>
      <c r="AA163">
        <v>162</v>
      </c>
      <c r="AB163" t="s">
        <v>12016</v>
      </c>
      <c r="AC163">
        <v>3950.7</v>
      </c>
      <c r="AD163">
        <v>2336.54</v>
      </c>
      <c r="AE163">
        <v>116.83</v>
      </c>
      <c r="AF163" t="s">
        <v>11206</v>
      </c>
      <c r="AG163" t="s">
        <v>11120</v>
      </c>
      <c r="AH163">
        <v>5262</v>
      </c>
      <c r="AI163">
        <v>162</v>
      </c>
      <c r="AJ163" t="s">
        <v>11110</v>
      </c>
      <c r="AK163" t="s">
        <v>12027</v>
      </c>
      <c r="AL163" t="s">
        <v>12031</v>
      </c>
      <c r="AM163" t="s">
        <v>11114</v>
      </c>
      <c r="AN163">
        <v>1</v>
      </c>
      <c r="AO163" s="10" t="s">
        <v>12045</v>
      </c>
      <c r="AP163" t="str" cm="1">
        <f t="array" ref="AP163">_xlfn.IFS(
  Table1[[#This Row],[Age]]&lt;=25, "18-25",
  Table1[[#This Row],[Age]]&lt;=35, "26-35",
  Table1[[#This Row],[Age]]&lt;=45, "36-45",
  Table1[[#This Row],[Age]]&lt;=60, "46-60",
  TRUE, "60+")</f>
        <v>46-60</v>
      </c>
    </row>
    <row r="164" spans="1:42" x14ac:dyDescent="0.3">
      <c r="A164">
        <v>163</v>
      </c>
      <c r="B164" t="s">
        <v>5</v>
      </c>
      <c r="C164" t="s">
        <v>54</v>
      </c>
      <c r="D164">
        <v>58</v>
      </c>
      <c r="E164" t="s">
        <v>104</v>
      </c>
      <c r="F164" t="s">
        <v>270</v>
      </c>
      <c r="G164" t="s">
        <v>5133</v>
      </c>
      <c r="H164">
        <v>19458795016</v>
      </c>
      <c r="I164" t="s">
        <v>5304</v>
      </c>
      <c r="J164" t="s">
        <v>7292</v>
      </c>
      <c r="K164">
        <v>4504.75</v>
      </c>
      <c r="L164" s="12" t="s">
        <v>7456</v>
      </c>
      <c r="M164" s="10" t="s">
        <v>11170</v>
      </c>
      <c r="N164">
        <v>163</v>
      </c>
      <c r="O164">
        <v>45099</v>
      </c>
      <c r="P164" t="s">
        <v>11402</v>
      </c>
      <c r="Q164" s="16">
        <v>2242.9</v>
      </c>
      <c r="R164">
        <v>6747.65</v>
      </c>
      <c r="S164">
        <v>47</v>
      </c>
      <c r="T164">
        <v>163</v>
      </c>
      <c r="U164">
        <v>41289.769999999997</v>
      </c>
      <c r="V164" t="s">
        <v>11413</v>
      </c>
      <c r="W164">
        <v>5.08</v>
      </c>
      <c r="X164">
        <v>12</v>
      </c>
      <c r="Y164" t="s">
        <v>11497</v>
      </c>
      <c r="Z164" t="s">
        <v>12010</v>
      </c>
      <c r="AA164">
        <v>163</v>
      </c>
      <c r="AB164" t="s">
        <v>12016</v>
      </c>
      <c r="AC164">
        <v>7817.04</v>
      </c>
      <c r="AD164">
        <v>4736.6099999999997</v>
      </c>
      <c r="AE164">
        <v>236.83</v>
      </c>
      <c r="AF164" t="s">
        <v>11039</v>
      </c>
      <c r="AG164" t="s">
        <v>11138</v>
      </c>
      <c r="AH164">
        <v>9907</v>
      </c>
      <c r="AI164">
        <v>163</v>
      </c>
      <c r="AJ164" t="s">
        <v>11247</v>
      </c>
      <c r="AK164" t="s">
        <v>12029</v>
      </c>
      <c r="AL164" t="s">
        <v>12032</v>
      </c>
      <c r="AM164" t="s">
        <v>11182</v>
      </c>
      <c r="AN164">
        <v>1</v>
      </c>
      <c r="AO164" s="10" t="s">
        <v>12043</v>
      </c>
      <c r="AP164" t="str" cm="1">
        <f t="array" ref="AP164">_xlfn.IFS(
  Table1[[#This Row],[Age]]&lt;=25, "18-25",
  Table1[[#This Row],[Age]]&lt;=35, "26-35",
  Table1[[#This Row],[Age]]&lt;=45, "36-45",
  Table1[[#This Row],[Age]]&lt;=60, "46-60",
  TRUE, "60+")</f>
        <v>46-60</v>
      </c>
    </row>
    <row r="165" spans="1:42" x14ac:dyDescent="0.3">
      <c r="A165">
        <v>164</v>
      </c>
      <c r="B165" t="s">
        <v>3</v>
      </c>
      <c r="C165" t="s">
        <v>99</v>
      </c>
      <c r="D165">
        <v>43</v>
      </c>
      <c r="E165" t="s">
        <v>104</v>
      </c>
      <c r="F165" t="s">
        <v>271</v>
      </c>
      <c r="G165" t="s">
        <v>5116</v>
      </c>
      <c r="H165">
        <v>19458795017</v>
      </c>
      <c r="I165" t="s">
        <v>5305</v>
      </c>
      <c r="J165" t="s">
        <v>7292</v>
      </c>
      <c r="K165">
        <v>8459.5300000000007</v>
      </c>
      <c r="L165" s="12" t="s">
        <v>7457</v>
      </c>
      <c r="M165" s="10" t="s">
        <v>11171</v>
      </c>
      <c r="N165">
        <v>164</v>
      </c>
      <c r="O165">
        <v>45137</v>
      </c>
      <c r="P165" t="s">
        <v>11403</v>
      </c>
      <c r="Q165" s="16">
        <v>2310.17</v>
      </c>
      <c r="R165">
        <v>10769.7</v>
      </c>
      <c r="S165">
        <v>37</v>
      </c>
      <c r="T165">
        <v>164</v>
      </c>
      <c r="U165">
        <v>48873.73</v>
      </c>
      <c r="V165" t="s">
        <v>11413</v>
      </c>
      <c r="W165">
        <v>8.83</v>
      </c>
      <c r="X165">
        <v>48</v>
      </c>
      <c r="Y165" t="s">
        <v>8206</v>
      </c>
      <c r="Z165" t="s">
        <v>12010</v>
      </c>
      <c r="AA165">
        <v>164</v>
      </c>
      <c r="AB165" t="s">
        <v>12016</v>
      </c>
      <c r="AC165">
        <v>4082.07</v>
      </c>
      <c r="AD165">
        <v>2888.99</v>
      </c>
      <c r="AE165">
        <v>144.44999999999999</v>
      </c>
      <c r="AF165" t="s">
        <v>11254</v>
      </c>
      <c r="AG165" t="s">
        <v>11116</v>
      </c>
      <c r="AH165">
        <v>5930</v>
      </c>
      <c r="AI165">
        <v>164</v>
      </c>
      <c r="AJ165" t="s">
        <v>11277</v>
      </c>
      <c r="AK165" t="s">
        <v>12028</v>
      </c>
      <c r="AL165" t="s">
        <v>12031</v>
      </c>
      <c r="AM165" t="s">
        <v>11341</v>
      </c>
      <c r="AN165">
        <v>1</v>
      </c>
      <c r="AO165" s="10" t="s">
        <v>12038</v>
      </c>
      <c r="AP165" t="str" cm="1">
        <f t="array" ref="AP165">_xlfn.IFS(
  Table1[[#This Row],[Age]]&lt;=25, "18-25",
  Table1[[#This Row],[Age]]&lt;=35, "26-35",
  Table1[[#This Row],[Age]]&lt;=45, "36-45",
  Table1[[#This Row],[Age]]&lt;=60, "46-60",
  TRUE, "60+")</f>
        <v>36-45</v>
      </c>
    </row>
    <row r="166" spans="1:42" x14ac:dyDescent="0.3">
      <c r="A166">
        <v>165</v>
      </c>
      <c r="B166" t="s">
        <v>12</v>
      </c>
      <c r="C166" t="s">
        <v>58</v>
      </c>
      <c r="D166">
        <v>65</v>
      </c>
      <c r="E166" t="s">
        <v>105</v>
      </c>
      <c r="F166" t="s">
        <v>272</v>
      </c>
      <c r="G166" t="s">
        <v>5138</v>
      </c>
      <c r="H166">
        <v>19458795018</v>
      </c>
      <c r="I166" t="s">
        <v>5306</v>
      </c>
      <c r="J166" t="s">
        <v>7291</v>
      </c>
      <c r="K166">
        <v>3121.63</v>
      </c>
      <c r="L166" s="12" t="s">
        <v>7458</v>
      </c>
      <c r="M166" s="10" t="s">
        <v>11038</v>
      </c>
      <c r="N166">
        <v>165</v>
      </c>
      <c r="O166">
        <v>45239</v>
      </c>
      <c r="P166" t="s">
        <v>11403</v>
      </c>
      <c r="Q166" s="16">
        <v>4197.1499999999996</v>
      </c>
      <c r="R166">
        <v>-1075.52</v>
      </c>
      <c r="S166">
        <v>72</v>
      </c>
      <c r="T166">
        <v>165</v>
      </c>
      <c r="U166">
        <v>28319.84</v>
      </c>
      <c r="V166" t="s">
        <v>11411</v>
      </c>
      <c r="W166">
        <v>7.82</v>
      </c>
      <c r="X166">
        <v>12</v>
      </c>
      <c r="Y166" t="s">
        <v>11498</v>
      </c>
      <c r="Z166" t="s">
        <v>12010</v>
      </c>
      <c r="AA166">
        <v>165</v>
      </c>
      <c r="AB166" t="s">
        <v>12015</v>
      </c>
      <c r="AC166">
        <v>7833.65</v>
      </c>
      <c r="AD166">
        <v>3761.37</v>
      </c>
      <c r="AE166">
        <v>188.07</v>
      </c>
      <c r="AF166" t="s">
        <v>11155</v>
      </c>
      <c r="AG166" t="s">
        <v>11041</v>
      </c>
      <c r="AH166">
        <v>9441</v>
      </c>
      <c r="AI166">
        <v>165</v>
      </c>
      <c r="AJ166" t="s">
        <v>11187</v>
      </c>
      <c r="AK166" t="s">
        <v>12028</v>
      </c>
      <c r="AL166" t="s">
        <v>12031</v>
      </c>
      <c r="AM166" t="s">
        <v>11349</v>
      </c>
      <c r="AN166">
        <v>1</v>
      </c>
      <c r="AO166" s="10" t="s">
        <v>12040</v>
      </c>
      <c r="AP166" t="str" cm="1">
        <f t="array" ref="AP166">_xlfn.IFS(
  Table1[[#This Row],[Age]]&lt;=25, "18-25",
  Table1[[#This Row],[Age]]&lt;=35, "26-35",
  Table1[[#This Row],[Age]]&lt;=45, "36-45",
  Table1[[#This Row],[Age]]&lt;=60, "46-60",
  TRUE, "60+")</f>
        <v>60+</v>
      </c>
    </row>
    <row r="167" spans="1:42" x14ac:dyDescent="0.3">
      <c r="A167">
        <v>166</v>
      </c>
      <c r="B167" t="s">
        <v>49</v>
      </c>
      <c r="C167" t="s">
        <v>77</v>
      </c>
      <c r="D167">
        <v>26</v>
      </c>
      <c r="E167" t="s">
        <v>106</v>
      </c>
      <c r="F167" t="s">
        <v>273</v>
      </c>
      <c r="G167" t="s">
        <v>5122</v>
      </c>
      <c r="H167">
        <v>19458795019</v>
      </c>
      <c r="I167" t="s">
        <v>5307</v>
      </c>
      <c r="J167" t="s">
        <v>7291</v>
      </c>
      <c r="K167">
        <v>7775.69</v>
      </c>
      <c r="L167" s="12" t="s">
        <v>7459</v>
      </c>
      <c r="M167" s="10" t="s">
        <v>11172</v>
      </c>
      <c r="N167">
        <v>166</v>
      </c>
      <c r="O167">
        <v>45139</v>
      </c>
      <c r="P167" t="s">
        <v>11403</v>
      </c>
      <c r="Q167" s="16">
        <v>704.31</v>
      </c>
      <c r="R167">
        <v>8480</v>
      </c>
      <c r="S167">
        <v>84</v>
      </c>
      <c r="T167">
        <v>166</v>
      </c>
      <c r="U167">
        <v>18013.560000000001</v>
      </c>
      <c r="V167" t="s">
        <v>11413</v>
      </c>
      <c r="W167">
        <v>1.04</v>
      </c>
      <c r="X167">
        <v>36</v>
      </c>
      <c r="Y167" t="s">
        <v>10944</v>
      </c>
      <c r="Z167" t="s">
        <v>12012</v>
      </c>
      <c r="AA167">
        <v>166</v>
      </c>
      <c r="AB167" t="s">
        <v>12016</v>
      </c>
      <c r="AC167">
        <v>9602.15</v>
      </c>
      <c r="AD167">
        <v>3727.59</v>
      </c>
      <c r="AE167">
        <v>186.38</v>
      </c>
      <c r="AF167" t="s">
        <v>11113</v>
      </c>
      <c r="AG167" t="s">
        <v>11176</v>
      </c>
      <c r="AH167">
        <v>3357</v>
      </c>
      <c r="AI167">
        <v>166</v>
      </c>
      <c r="AJ167" t="s">
        <v>11383</v>
      </c>
      <c r="AK167" t="s">
        <v>12029</v>
      </c>
      <c r="AL167" t="s">
        <v>12032</v>
      </c>
      <c r="AM167" t="s">
        <v>11040</v>
      </c>
      <c r="AN167">
        <v>1</v>
      </c>
      <c r="AO167" s="10" t="s">
        <v>12041</v>
      </c>
      <c r="AP167" t="str" cm="1">
        <f t="array" ref="AP167">_xlfn.IFS(
  Table1[[#This Row],[Age]]&lt;=25, "18-25",
  Table1[[#This Row],[Age]]&lt;=35, "26-35",
  Table1[[#This Row],[Age]]&lt;=45, "36-45",
  Table1[[#This Row],[Age]]&lt;=60, "46-60",
  TRUE, "60+")</f>
        <v>26-35</v>
      </c>
    </row>
    <row r="168" spans="1:42" x14ac:dyDescent="0.3">
      <c r="A168">
        <v>167</v>
      </c>
      <c r="B168" t="s">
        <v>50</v>
      </c>
      <c r="C168" t="s">
        <v>60</v>
      </c>
      <c r="D168">
        <v>33</v>
      </c>
      <c r="E168" t="s">
        <v>106</v>
      </c>
      <c r="F168" t="s">
        <v>274</v>
      </c>
      <c r="G168" t="s">
        <v>5148</v>
      </c>
      <c r="H168">
        <v>19458795020</v>
      </c>
      <c r="I168" t="s">
        <v>5308</v>
      </c>
      <c r="J168" t="s">
        <v>7292</v>
      </c>
      <c r="K168">
        <v>871.55</v>
      </c>
      <c r="L168" s="12" t="s">
        <v>7346</v>
      </c>
      <c r="M168" s="10" t="s">
        <v>11173</v>
      </c>
      <c r="N168">
        <v>167</v>
      </c>
      <c r="O168">
        <v>45124</v>
      </c>
      <c r="P168" t="s">
        <v>11404</v>
      </c>
      <c r="Q168" s="16">
        <v>2615.12</v>
      </c>
      <c r="R168">
        <v>-1743.57</v>
      </c>
      <c r="S168">
        <v>43</v>
      </c>
      <c r="T168">
        <v>167</v>
      </c>
      <c r="U168">
        <v>16093.36</v>
      </c>
      <c r="V168" t="s">
        <v>11413</v>
      </c>
      <c r="W168">
        <v>7.58</v>
      </c>
      <c r="X168">
        <v>48</v>
      </c>
      <c r="Y168" t="s">
        <v>11499</v>
      </c>
      <c r="Z168" t="s">
        <v>12010</v>
      </c>
      <c r="AA168">
        <v>167</v>
      </c>
      <c r="AB168" t="s">
        <v>12016</v>
      </c>
      <c r="AC168">
        <v>5537.35</v>
      </c>
      <c r="AD168">
        <v>1906.93</v>
      </c>
      <c r="AE168">
        <v>95.35</v>
      </c>
      <c r="AF168" t="s">
        <v>11387</v>
      </c>
      <c r="AG168" t="s">
        <v>11339</v>
      </c>
      <c r="AH168">
        <v>7951</v>
      </c>
      <c r="AI168">
        <v>167</v>
      </c>
      <c r="AJ168" t="s">
        <v>11307</v>
      </c>
      <c r="AK168" t="s">
        <v>12028</v>
      </c>
      <c r="AL168" t="s">
        <v>12032</v>
      </c>
      <c r="AM168" t="s">
        <v>11383</v>
      </c>
      <c r="AN168">
        <v>1</v>
      </c>
      <c r="AO168" s="10" t="s">
        <v>12038</v>
      </c>
      <c r="AP168" t="str" cm="1">
        <f t="array" ref="AP168">_xlfn.IFS(
  Table1[[#This Row],[Age]]&lt;=25, "18-25",
  Table1[[#This Row],[Age]]&lt;=35, "26-35",
  Table1[[#This Row],[Age]]&lt;=45, "36-45",
  Table1[[#This Row],[Age]]&lt;=60, "46-60",
  TRUE, "60+")</f>
        <v>26-35</v>
      </c>
    </row>
    <row r="169" spans="1:42" x14ac:dyDescent="0.3">
      <c r="A169">
        <v>168</v>
      </c>
      <c r="B169" t="s">
        <v>30</v>
      </c>
      <c r="C169" t="s">
        <v>83</v>
      </c>
      <c r="D169">
        <v>48</v>
      </c>
      <c r="E169" t="s">
        <v>106</v>
      </c>
      <c r="F169" t="s">
        <v>275</v>
      </c>
      <c r="G169" t="s">
        <v>5133</v>
      </c>
      <c r="H169">
        <v>19458795021</v>
      </c>
      <c r="I169" t="s">
        <v>5309</v>
      </c>
      <c r="J169" t="s">
        <v>7291</v>
      </c>
      <c r="K169">
        <v>6387.57</v>
      </c>
      <c r="L169" s="12" t="s">
        <v>7460</v>
      </c>
      <c r="M169" s="10" t="s">
        <v>11174</v>
      </c>
      <c r="N169">
        <v>168</v>
      </c>
      <c r="O169">
        <v>45222</v>
      </c>
      <c r="P169" t="s">
        <v>11403</v>
      </c>
      <c r="Q169" s="16">
        <v>1556.64</v>
      </c>
      <c r="R169">
        <v>7944.21</v>
      </c>
      <c r="S169">
        <v>82</v>
      </c>
      <c r="T169">
        <v>168</v>
      </c>
      <c r="U169">
        <v>17696.34</v>
      </c>
      <c r="V169" t="s">
        <v>11413</v>
      </c>
      <c r="W169">
        <v>1.65</v>
      </c>
      <c r="X169">
        <v>24</v>
      </c>
      <c r="Y169" t="s">
        <v>11500</v>
      </c>
      <c r="Z169" t="s">
        <v>12012</v>
      </c>
      <c r="AA169">
        <v>168</v>
      </c>
      <c r="AB169" t="s">
        <v>12015</v>
      </c>
      <c r="AC169">
        <v>5344.8</v>
      </c>
      <c r="AD169">
        <v>500.83</v>
      </c>
      <c r="AE169">
        <v>25.04</v>
      </c>
      <c r="AF169" t="s">
        <v>11342</v>
      </c>
      <c r="AG169" t="s">
        <v>11318</v>
      </c>
      <c r="AH169">
        <v>5622</v>
      </c>
      <c r="AI169">
        <v>168</v>
      </c>
      <c r="AJ169" t="s">
        <v>11227</v>
      </c>
      <c r="AK169" t="s">
        <v>12028</v>
      </c>
      <c r="AL169" t="s">
        <v>12032</v>
      </c>
      <c r="AM169" t="s">
        <v>11283</v>
      </c>
      <c r="AN169">
        <v>-1</v>
      </c>
      <c r="AO169" s="10" t="s">
        <v>12044</v>
      </c>
      <c r="AP169" t="str" cm="1">
        <f t="array" ref="AP169">_xlfn.IFS(
  Table1[[#This Row],[Age]]&lt;=25, "18-25",
  Table1[[#This Row],[Age]]&lt;=35, "26-35",
  Table1[[#This Row],[Age]]&lt;=45, "36-45",
  Table1[[#This Row],[Age]]&lt;=60, "46-60",
  TRUE, "60+")</f>
        <v>46-60</v>
      </c>
    </row>
    <row r="170" spans="1:42" x14ac:dyDescent="0.3">
      <c r="A170">
        <v>169</v>
      </c>
      <c r="B170" t="s">
        <v>15</v>
      </c>
      <c r="C170" t="s">
        <v>89</v>
      </c>
      <c r="D170">
        <v>19</v>
      </c>
      <c r="E170" t="s">
        <v>104</v>
      </c>
      <c r="F170" t="s">
        <v>276</v>
      </c>
      <c r="G170" t="s">
        <v>5118</v>
      </c>
      <c r="H170">
        <v>19458795022</v>
      </c>
      <c r="I170" t="s">
        <v>5310</v>
      </c>
      <c r="J170" t="s">
        <v>7292</v>
      </c>
      <c r="K170">
        <v>3669.96</v>
      </c>
      <c r="L170" s="12" t="s">
        <v>7461</v>
      </c>
      <c r="M170" s="10" t="s">
        <v>11065</v>
      </c>
      <c r="N170">
        <v>169</v>
      </c>
      <c r="O170">
        <v>44929</v>
      </c>
      <c r="P170" t="s">
        <v>11403</v>
      </c>
      <c r="Q170" s="16">
        <v>4921.74</v>
      </c>
      <c r="R170">
        <v>8591.7000000000007</v>
      </c>
      <c r="S170">
        <v>25</v>
      </c>
      <c r="T170">
        <v>169</v>
      </c>
      <c r="U170">
        <v>16867.650000000001</v>
      </c>
      <c r="V170" t="s">
        <v>11412</v>
      </c>
      <c r="W170">
        <v>5.93</v>
      </c>
      <c r="X170">
        <v>36</v>
      </c>
      <c r="Y170" t="s">
        <v>11501</v>
      </c>
      <c r="Z170" t="s">
        <v>12012</v>
      </c>
      <c r="AA170">
        <v>169</v>
      </c>
      <c r="AB170" t="s">
        <v>12015</v>
      </c>
      <c r="AC170">
        <v>5360.21</v>
      </c>
      <c r="AD170">
        <v>1702.76</v>
      </c>
      <c r="AE170">
        <v>85.14</v>
      </c>
      <c r="AF170" t="s">
        <v>11248</v>
      </c>
      <c r="AG170" t="s">
        <v>11391</v>
      </c>
      <c r="AH170">
        <v>9041</v>
      </c>
      <c r="AI170">
        <v>169</v>
      </c>
      <c r="AJ170" t="s">
        <v>11191</v>
      </c>
      <c r="AK170" t="s">
        <v>12027</v>
      </c>
      <c r="AL170" t="s">
        <v>12032</v>
      </c>
      <c r="AM170" t="s">
        <v>11163</v>
      </c>
      <c r="AN170">
        <v>-1</v>
      </c>
      <c r="AO170" s="10" t="s">
        <v>12039</v>
      </c>
      <c r="AP170" t="str" cm="1">
        <f t="array" ref="AP170">_xlfn.IFS(
  Table1[[#This Row],[Age]]&lt;=25, "18-25",
  Table1[[#This Row],[Age]]&lt;=35, "26-35",
  Table1[[#This Row],[Age]]&lt;=45, "36-45",
  Table1[[#This Row],[Age]]&lt;=60, "46-60",
  TRUE, "60+")</f>
        <v>18-25</v>
      </c>
    </row>
    <row r="171" spans="1:42" x14ac:dyDescent="0.3">
      <c r="A171">
        <v>170</v>
      </c>
      <c r="B171" t="s">
        <v>26</v>
      </c>
      <c r="C171" t="s">
        <v>74</v>
      </c>
      <c r="D171">
        <v>49</v>
      </c>
      <c r="E171" t="s">
        <v>106</v>
      </c>
      <c r="F171" t="s">
        <v>277</v>
      </c>
      <c r="G171" t="s">
        <v>5129</v>
      </c>
      <c r="H171">
        <v>19458795023</v>
      </c>
      <c r="I171" t="s">
        <v>5311</v>
      </c>
      <c r="J171" t="s">
        <v>7292</v>
      </c>
      <c r="K171">
        <v>2839.58</v>
      </c>
      <c r="L171" s="12" t="s">
        <v>7462</v>
      </c>
      <c r="M171" s="10" t="s">
        <v>11175</v>
      </c>
      <c r="N171">
        <v>170</v>
      </c>
      <c r="O171">
        <v>44975</v>
      </c>
      <c r="P171" t="s">
        <v>11403</v>
      </c>
      <c r="Q171" s="16">
        <v>28.43</v>
      </c>
      <c r="R171">
        <v>2811.15</v>
      </c>
      <c r="S171">
        <v>87</v>
      </c>
      <c r="T171">
        <v>170</v>
      </c>
      <c r="U171">
        <v>20253.080000000002</v>
      </c>
      <c r="V171" t="s">
        <v>11413</v>
      </c>
      <c r="W171">
        <v>8.02</v>
      </c>
      <c r="X171">
        <v>12</v>
      </c>
      <c r="Y171" t="s">
        <v>11502</v>
      </c>
      <c r="Z171" t="s">
        <v>12010</v>
      </c>
      <c r="AA171">
        <v>170</v>
      </c>
      <c r="AB171" t="s">
        <v>12017</v>
      </c>
      <c r="AC171">
        <v>9571.27</v>
      </c>
      <c r="AD171">
        <v>168.94</v>
      </c>
      <c r="AE171">
        <v>8.4499999999999993</v>
      </c>
      <c r="AF171" t="s">
        <v>11153</v>
      </c>
      <c r="AG171" t="s">
        <v>11229</v>
      </c>
      <c r="AH171">
        <v>3832</v>
      </c>
      <c r="AI171">
        <v>170</v>
      </c>
      <c r="AJ171" t="s">
        <v>11226</v>
      </c>
      <c r="AK171" t="s">
        <v>12029</v>
      </c>
      <c r="AL171" t="s">
        <v>12032</v>
      </c>
      <c r="AM171" t="s">
        <v>11081</v>
      </c>
      <c r="AN171">
        <v>1</v>
      </c>
      <c r="AO171" s="10" t="s">
        <v>12045</v>
      </c>
      <c r="AP171" t="str" cm="1">
        <f t="array" ref="AP171">_xlfn.IFS(
  Table1[[#This Row],[Age]]&lt;=25, "18-25",
  Table1[[#This Row],[Age]]&lt;=35, "26-35",
  Table1[[#This Row],[Age]]&lt;=45, "36-45",
  Table1[[#This Row],[Age]]&lt;=60, "46-60",
  TRUE, "60+")</f>
        <v>46-60</v>
      </c>
    </row>
    <row r="172" spans="1:42" x14ac:dyDescent="0.3">
      <c r="A172">
        <v>171</v>
      </c>
      <c r="B172" t="s">
        <v>16</v>
      </c>
      <c r="C172" t="s">
        <v>73</v>
      </c>
      <c r="D172">
        <v>27</v>
      </c>
      <c r="E172" t="s">
        <v>105</v>
      </c>
      <c r="F172" t="s">
        <v>278</v>
      </c>
      <c r="G172" t="s">
        <v>5146</v>
      </c>
      <c r="H172">
        <v>19458795024</v>
      </c>
      <c r="I172" t="s">
        <v>5173</v>
      </c>
      <c r="J172" t="s">
        <v>7292</v>
      </c>
      <c r="K172">
        <v>8169.58</v>
      </c>
      <c r="L172" s="12" t="s">
        <v>7463</v>
      </c>
      <c r="M172" s="10" t="s">
        <v>11071</v>
      </c>
      <c r="N172">
        <v>171</v>
      </c>
      <c r="O172">
        <v>44940</v>
      </c>
      <c r="P172" t="s">
        <v>11402</v>
      </c>
      <c r="Q172" s="16">
        <v>327.73</v>
      </c>
      <c r="R172">
        <v>7841.85</v>
      </c>
      <c r="S172">
        <v>18</v>
      </c>
      <c r="T172">
        <v>171</v>
      </c>
      <c r="U172">
        <v>4669.1899999999996</v>
      </c>
      <c r="V172" t="s">
        <v>11413</v>
      </c>
      <c r="W172">
        <v>5.08</v>
      </c>
      <c r="X172">
        <v>60</v>
      </c>
      <c r="Y172" t="s">
        <v>8944</v>
      </c>
      <c r="Z172" t="s">
        <v>12011</v>
      </c>
      <c r="AA172">
        <v>171</v>
      </c>
      <c r="AB172" t="s">
        <v>12015</v>
      </c>
      <c r="AC172">
        <v>2433.4699999999998</v>
      </c>
      <c r="AD172">
        <v>1320.95</v>
      </c>
      <c r="AE172">
        <v>66.05</v>
      </c>
      <c r="AF172" t="s">
        <v>11085</v>
      </c>
      <c r="AG172" t="s">
        <v>11093</v>
      </c>
      <c r="AH172">
        <v>5145</v>
      </c>
      <c r="AI172">
        <v>171</v>
      </c>
      <c r="AJ172" t="s">
        <v>11331</v>
      </c>
      <c r="AK172" t="s">
        <v>12028</v>
      </c>
      <c r="AL172" t="s">
        <v>12031</v>
      </c>
      <c r="AM172" t="s">
        <v>11201</v>
      </c>
      <c r="AN172">
        <v>1</v>
      </c>
      <c r="AO172" s="10" t="s">
        <v>12039</v>
      </c>
      <c r="AP172" t="str" cm="1">
        <f t="array" ref="AP172">_xlfn.IFS(
  Table1[[#This Row],[Age]]&lt;=25, "18-25",
  Table1[[#This Row],[Age]]&lt;=35, "26-35",
  Table1[[#This Row],[Age]]&lt;=45, "36-45",
  Table1[[#This Row],[Age]]&lt;=60, "46-60",
  TRUE, "60+")</f>
        <v>26-35</v>
      </c>
    </row>
    <row r="173" spans="1:42" x14ac:dyDescent="0.3">
      <c r="A173">
        <v>172</v>
      </c>
      <c r="B173" t="s">
        <v>25</v>
      </c>
      <c r="C173" t="s">
        <v>74</v>
      </c>
      <c r="D173">
        <v>42</v>
      </c>
      <c r="E173" t="s">
        <v>104</v>
      </c>
      <c r="F173" t="s">
        <v>279</v>
      </c>
      <c r="G173" t="s">
        <v>5118</v>
      </c>
      <c r="H173">
        <v>19458795025</v>
      </c>
      <c r="I173" t="s">
        <v>5182</v>
      </c>
      <c r="J173" t="s">
        <v>7292</v>
      </c>
      <c r="K173">
        <v>614.03</v>
      </c>
      <c r="L173" s="12" t="s">
        <v>7464</v>
      </c>
      <c r="M173" s="10" t="s">
        <v>11147</v>
      </c>
      <c r="N173">
        <v>172</v>
      </c>
      <c r="O173">
        <v>45132</v>
      </c>
      <c r="P173" t="s">
        <v>11404</v>
      </c>
      <c r="Q173" s="16">
        <v>4837.2700000000004</v>
      </c>
      <c r="R173">
        <v>5451.3</v>
      </c>
      <c r="S173">
        <v>51</v>
      </c>
      <c r="T173">
        <v>172</v>
      </c>
      <c r="U173">
        <v>32038.19</v>
      </c>
      <c r="V173" t="s">
        <v>11411</v>
      </c>
      <c r="W173">
        <v>4.3899999999999997</v>
      </c>
      <c r="X173">
        <v>12</v>
      </c>
      <c r="Y173" t="s">
        <v>11503</v>
      </c>
      <c r="Z173" t="s">
        <v>12011</v>
      </c>
      <c r="AA173">
        <v>172</v>
      </c>
      <c r="AB173" t="s">
        <v>12016</v>
      </c>
      <c r="AC173">
        <v>7662.66</v>
      </c>
      <c r="AD173">
        <v>181.43</v>
      </c>
      <c r="AE173">
        <v>9.07</v>
      </c>
      <c r="AF173" t="s">
        <v>11362</v>
      </c>
      <c r="AG173" t="s">
        <v>11369</v>
      </c>
      <c r="AH173">
        <v>707</v>
      </c>
      <c r="AI173">
        <v>172</v>
      </c>
      <c r="AJ173" t="s">
        <v>11193</v>
      </c>
      <c r="AK173" t="s">
        <v>12027</v>
      </c>
      <c r="AL173" t="s">
        <v>12032</v>
      </c>
      <c r="AM173" t="s">
        <v>11381</v>
      </c>
      <c r="AN173">
        <v>-1</v>
      </c>
      <c r="AO173" s="10" t="s">
        <v>12038</v>
      </c>
      <c r="AP173" t="str" cm="1">
        <f t="array" ref="AP173">_xlfn.IFS(
  Table1[[#This Row],[Age]]&lt;=25, "18-25",
  Table1[[#This Row],[Age]]&lt;=35, "26-35",
  Table1[[#This Row],[Age]]&lt;=45, "36-45",
  Table1[[#This Row],[Age]]&lt;=60, "46-60",
  TRUE, "60+")</f>
        <v>36-45</v>
      </c>
    </row>
    <row r="174" spans="1:42" x14ac:dyDescent="0.3">
      <c r="A174">
        <v>173</v>
      </c>
      <c r="B174" t="s">
        <v>45</v>
      </c>
      <c r="C174" t="s">
        <v>59</v>
      </c>
      <c r="D174">
        <v>35</v>
      </c>
      <c r="E174" t="s">
        <v>105</v>
      </c>
      <c r="F174" t="s">
        <v>280</v>
      </c>
      <c r="G174" t="s">
        <v>5113</v>
      </c>
      <c r="H174">
        <v>19458795026</v>
      </c>
      <c r="I174" t="s">
        <v>5312</v>
      </c>
      <c r="J174" t="s">
        <v>7291</v>
      </c>
      <c r="K174">
        <v>9500.36</v>
      </c>
      <c r="L174" s="12" t="s">
        <v>7465</v>
      </c>
      <c r="M174" s="10" t="s">
        <v>11106</v>
      </c>
      <c r="N174">
        <v>173</v>
      </c>
      <c r="O174">
        <v>45120</v>
      </c>
      <c r="P174" t="s">
        <v>11403</v>
      </c>
      <c r="Q174" s="16">
        <v>2723.52</v>
      </c>
      <c r="R174">
        <v>6776.84</v>
      </c>
      <c r="S174">
        <v>46</v>
      </c>
      <c r="T174">
        <v>173</v>
      </c>
      <c r="U174">
        <v>28834.02</v>
      </c>
      <c r="V174" t="s">
        <v>11412</v>
      </c>
      <c r="W174">
        <v>9.4600000000000009</v>
      </c>
      <c r="X174">
        <v>24</v>
      </c>
      <c r="Y174" t="s">
        <v>11504</v>
      </c>
      <c r="Z174" t="s">
        <v>12012</v>
      </c>
      <c r="AA174">
        <v>173</v>
      </c>
      <c r="AB174" t="s">
        <v>12016</v>
      </c>
      <c r="AC174">
        <v>7207.61</v>
      </c>
      <c r="AD174">
        <v>2097.7600000000002</v>
      </c>
      <c r="AE174">
        <v>104.89</v>
      </c>
      <c r="AF174" t="s">
        <v>11230</v>
      </c>
      <c r="AG174" t="s">
        <v>11347</v>
      </c>
      <c r="AH174">
        <v>1802</v>
      </c>
      <c r="AI174">
        <v>173</v>
      </c>
      <c r="AJ174" t="s">
        <v>11224</v>
      </c>
      <c r="AK174" t="s">
        <v>12029</v>
      </c>
      <c r="AL174" t="s">
        <v>12031</v>
      </c>
      <c r="AM174" t="s">
        <v>11085</v>
      </c>
      <c r="AN174">
        <v>1</v>
      </c>
      <c r="AO174" s="10" t="s">
        <v>12038</v>
      </c>
      <c r="AP174" t="str" cm="1">
        <f t="array" ref="AP174">_xlfn.IFS(
  Table1[[#This Row],[Age]]&lt;=25, "18-25",
  Table1[[#This Row],[Age]]&lt;=35, "26-35",
  Table1[[#This Row],[Age]]&lt;=45, "36-45",
  Table1[[#This Row],[Age]]&lt;=60, "46-60",
  TRUE, "60+")</f>
        <v>26-35</v>
      </c>
    </row>
    <row r="175" spans="1:42" x14ac:dyDescent="0.3">
      <c r="A175">
        <v>174</v>
      </c>
      <c r="B175" t="s">
        <v>40</v>
      </c>
      <c r="C175" t="s">
        <v>83</v>
      </c>
      <c r="D175">
        <v>62</v>
      </c>
      <c r="E175" t="s">
        <v>104</v>
      </c>
      <c r="F175" t="s">
        <v>281</v>
      </c>
      <c r="G175" t="s">
        <v>5144</v>
      </c>
      <c r="H175">
        <v>19458795027</v>
      </c>
      <c r="I175" t="s">
        <v>5313</v>
      </c>
      <c r="J175" t="s">
        <v>7292</v>
      </c>
      <c r="K175">
        <v>7876.9</v>
      </c>
      <c r="L175" s="12" t="s">
        <v>7466</v>
      </c>
      <c r="M175" s="10" t="s">
        <v>11176</v>
      </c>
      <c r="N175">
        <v>174</v>
      </c>
      <c r="O175">
        <v>45207</v>
      </c>
      <c r="P175" t="s">
        <v>11404</v>
      </c>
      <c r="Q175" s="16">
        <v>701.29</v>
      </c>
      <c r="R175">
        <v>8578.19</v>
      </c>
      <c r="S175">
        <v>75</v>
      </c>
      <c r="T175">
        <v>174</v>
      </c>
      <c r="U175">
        <v>23636.080000000002</v>
      </c>
      <c r="V175" t="s">
        <v>11413</v>
      </c>
      <c r="W175">
        <v>1.26</v>
      </c>
      <c r="X175">
        <v>12</v>
      </c>
      <c r="Y175" t="s">
        <v>11505</v>
      </c>
      <c r="Z175" t="s">
        <v>12012</v>
      </c>
      <c r="AA175">
        <v>174</v>
      </c>
      <c r="AB175" t="s">
        <v>12016</v>
      </c>
      <c r="AC175">
        <v>6691.97</v>
      </c>
      <c r="AD175">
        <v>45.09</v>
      </c>
      <c r="AE175">
        <v>2.25</v>
      </c>
      <c r="AF175" t="s">
        <v>11331</v>
      </c>
      <c r="AG175" t="s">
        <v>11356</v>
      </c>
      <c r="AH175">
        <v>2157</v>
      </c>
      <c r="AI175">
        <v>174</v>
      </c>
      <c r="AJ175" t="s">
        <v>11070</v>
      </c>
      <c r="AK175" t="s">
        <v>12029</v>
      </c>
      <c r="AL175" t="s">
        <v>12031</v>
      </c>
      <c r="AM175" t="s">
        <v>11311</v>
      </c>
      <c r="AN175">
        <v>1</v>
      </c>
      <c r="AO175" s="10" t="s">
        <v>12044</v>
      </c>
      <c r="AP175" t="str" cm="1">
        <f t="array" ref="AP175">_xlfn.IFS(
  Table1[[#This Row],[Age]]&lt;=25, "18-25",
  Table1[[#This Row],[Age]]&lt;=35, "26-35",
  Table1[[#This Row],[Age]]&lt;=45, "36-45",
  Table1[[#This Row],[Age]]&lt;=60, "46-60",
  TRUE, "60+")</f>
        <v>60+</v>
      </c>
    </row>
    <row r="176" spans="1:42" x14ac:dyDescent="0.3">
      <c r="A176">
        <v>175</v>
      </c>
      <c r="B176" t="s">
        <v>26</v>
      </c>
      <c r="C176" t="s">
        <v>54</v>
      </c>
      <c r="D176">
        <v>51</v>
      </c>
      <c r="E176" t="s">
        <v>104</v>
      </c>
      <c r="F176" t="s">
        <v>282</v>
      </c>
      <c r="G176" t="s">
        <v>5138</v>
      </c>
      <c r="H176">
        <v>19458795028</v>
      </c>
      <c r="I176" t="s">
        <v>5314</v>
      </c>
      <c r="J176" t="s">
        <v>7292</v>
      </c>
      <c r="K176">
        <v>3620.53</v>
      </c>
      <c r="L176" s="12" t="s">
        <v>7467</v>
      </c>
      <c r="M176" s="10" t="s">
        <v>11177</v>
      </c>
      <c r="N176">
        <v>175</v>
      </c>
      <c r="O176">
        <v>45186</v>
      </c>
      <c r="P176" t="s">
        <v>11403</v>
      </c>
      <c r="Q176" s="16">
        <v>2248.7199999999998</v>
      </c>
      <c r="R176">
        <v>1371.81</v>
      </c>
      <c r="S176">
        <v>59</v>
      </c>
      <c r="T176">
        <v>175</v>
      </c>
      <c r="U176">
        <v>4974.16</v>
      </c>
      <c r="V176" t="s">
        <v>11413</v>
      </c>
      <c r="W176">
        <v>1.95</v>
      </c>
      <c r="X176">
        <v>60</v>
      </c>
      <c r="Y176" t="s">
        <v>10128</v>
      </c>
      <c r="Z176" t="s">
        <v>12010</v>
      </c>
      <c r="AA176">
        <v>175</v>
      </c>
      <c r="AB176" t="s">
        <v>12017</v>
      </c>
      <c r="AC176">
        <v>7654.68</v>
      </c>
      <c r="AD176">
        <v>3803.42</v>
      </c>
      <c r="AE176">
        <v>190.17</v>
      </c>
      <c r="AF176" t="s">
        <v>11262</v>
      </c>
      <c r="AG176" t="s">
        <v>11302</v>
      </c>
      <c r="AH176">
        <v>3765</v>
      </c>
      <c r="AI176">
        <v>175</v>
      </c>
      <c r="AJ176" t="s">
        <v>11062</v>
      </c>
      <c r="AK176" t="s">
        <v>12028</v>
      </c>
      <c r="AL176" t="s">
        <v>12031</v>
      </c>
      <c r="AM176" t="s">
        <v>11104</v>
      </c>
      <c r="AN176">
        <v>1</v>
      </c>
      <c r="AO176" s="10" t="s">
        <v>12042</v>
      </c>
      <c r="AP176" t="str" cm="1">
        <f t="array" ref="AP176">_xlfn.IFS(
  Table1[[#This Row],[Age]]&lt;=25, "18-25",
  Table1[[#This Row],[Age]]&lt;=35, "26-35",
  Table1[[#This Row],[Age]]&lt;=45, "36-45",
  Table1[[#This Row],[Age]]&lt;=60, "46-60",
  TRUE, "60+")</f>
        <v>46-60</v>
      </c>
    </row>
    <row r="177" spans="1:42" x14ac:dyDescent="0.3">
      <c r="A177">
        <v>176</v>
      </c>
      <c r="B177" t="s">
        <v>26</v>
      </c>
      <c r="C177" t="s">
        <v>39</v>
      </c>
      <c r="D177">
        <v>46</v>
      </c>
      <c r="E177" t="s">
        <v>106</v>
      </c>
      <c r="F177" t="s">
        <v>283</v>
      </c>
      <c r="G177" t="s">
        <v>5111</v>
      </c>
      <c r="H177">
        <v>19458795029</v>
      </c>
      <c r="I177" t="s">
        <v>5315</v>
      </c>
      <c r="J177" t="s">
        <v>7291</v>
      </c>
      <c r="K177">
        <v>9914.2000000000007</v>
      </c>
      <c r="L177" s="12" t="s">
        <v>7468</v>
      </c>
      <c r="M177" s="10" t="s">
        <v>11041</v>
      </c>
      <c r="N177">
        <v>176</v>
      </c>
      <c r="O177">
        <v>45173</v>
      </c>
      <c r="P177" t="s">
        <v>11402</v>
      </c>
      <c r="Q177" s="16">
        <v>1620.06</v>
      </c>
      <c r="R177">
        <v>11534.26</v>
      </c>
      <c r="S177">
        <v>39</v>
      </c>
      <c r="T177">
        <v>176</v>
      </c>
      <c r="U177">
        <v>5567.23</v>
      </c>
      <c r="V177" t="s">
        <v>11412</v>
      </c>
      <c r="W177">
        <v>8.83</v>
      </c>
      <c r="X177">
        <v>24</v>
      </c>
      <c r="Y177" t="s">
        <v>9930</v>
      </c>
      <c r="Z177" t="s">
        <v>12011</v>
      </c>
      <c r="AA177">
        <v>176</v>
      </c>
      <c r="AB177" t="s">
        <v>12017</v>
      </c>
      <c r="AC177">
        <v>3873.79</v>
      </c>
      <c r="AD177">
        <v>4815.2700000000004</v>
      </c>
      <c r="AE177">
        <v>240.76</v>
      </c>
      <c r="AF177" t="s">
        <v>11228</v>
      </c>
      <c r="AG177" t="s">
        <v>11286</v>
      </c>
      <c r="AH177">
        <v>5527</v>
      </c>
      <c r="AI177">
        <v>176</v>
      </c>
      <c r="AJ177" t="s">
        <v>11092</v>
      </c>
      <c r="AK177" t="s">
        <v>12027</v>
      </c>
      <c r="AL177" t="s">
        <v>12031</v>
      </c>
      <c r="AM177" t="s">
        <v>11123</v>
      </c>
      <c r="AN177">
        <v>1</v>
      </c>
      <c r="AO177" s="10" t="s">
        <v>12042</v>
      </c>
      <c r="AP177" t="str" cm="1">
        <f t="array" ref="AP177">_xlfn.IFS(
  Table1[[#This Row],[Age]]&lt;=25, "18-25",
  Table1[[#This Row],[Age]]&lt;=35, "26-35",
  Table1[[#This Row],[Age]]&lt;=45, "36-45",
  Table1[[#This Row],[Age]]&lt;=60, "46-60",
  TRUE, "60+")</f>
        <v>46-60</v>
      </c>
    </row>
    <row r="178" spans="1:42" x14ac:dyDescent="0.3">
      <c r="A178">
        <v>177</v>
      </c>
      <c r="B178" t="s">
        <v>17</v>
      </c>
      <c r="C178" t="s">
        <v>100</v>
      </c>
      <c r="D178">
        <v>62</v>
      </c>
      <c r="E178" t="s">
        <v>105</v>
      </c>
      <c r="F178" t="s">
        <v>284</v>
      </c>
      <c r="G178" t="s">
        <v>5140</v>
      </c>
      <c r="H178">
        <v>19458795030</v>
      </c>
      <c r="I178" t="s">
        <v>5316</v>
      </c>
      <c r="J178" t="s">
        <v>7291</v>
      </c>
      <c r="K178">
        <v>2104.64</v>
      </c>
      <c r="L178" s="12" t="s">
        <v>7469</v>
      </c>
      <c r="M178" s="10" t="s">
        <v>11141</v>
      </c>
      <c r="N178">
        <v>177</v>
      </c>
      <c r="O178">
        <v>44989</v>
      </c>
      <c r="P178" t="s">
        <v>11403</v>
      </c>
      <c r="Q178" s="16">
        <v>4556.93</v>
      </c>
      <c r="R178">
        <v>6661.57</v>
      </c>
      <c r="S178">
        <v>78</v>
      </c>
      <c r="T178">
        <v>177</v>
      </c>
      <c r="U178">
        <v>27710.15</v>
      </c>
      <c r="V178" t="s">
        <v>11412</v>
      </c>
      <c r="W178">
        <v>8.98</v>
      </c>
      <c r="X178">
        <v>24</v>
      </c>
      <c r="Y178" t="s">
        <v>11506</v>
      </c>
      <c r="Z178" t="s">
        <v>12010</v>
      </c>
      <c r="AA178">
        <v>177</v>
      </c>
      <c r="AB178" t="s">
        <v>12017</v>
      </c>
      <c r="AC178">
        <v>9352.2199999999993</v>
      </c>
      <c r="AD178">
        <v>158.31</v>
      </c>
      <c r="AE178">
        <v>7.92</v>
      </c>
      <c r="AF178" t="s">
        <v>11236</v>
      </c>
      <c r="AG178" t="s">
        <v>11357</v>
      </c>
      <c r="AH178">
        <v>6037</v>
      </c>
      <c r="AI178">
        <v>177</v>
      </c>
      <c r="AJ178" t="s">
        <v>11204</v>
      </c>
      <c r="AK178" t="s">
        <v>12028</v>
      </c>
      <c r="AL178" t="s">
        <v>12032</v>
      </c>
      <c r="AM178" t="s">
        <v>11056</v>
      </c>
      <c r="AN178">
        <v>1</v>
      </c>
      <c r="AO178" s="10" t="s">
        <v>12047</v>
      </c>
      <c r="AP178" t="str" cm="1">
        <f t="array" ref="AP178">_xlfn.IFS(
  Table1[[#This Row],[Age]]&lt;=25, "18-25",
  Table1[[#This Row],[Age]]&lt;=35, "26-35",
  Table1[[#This Row],[Age]]&lt;=45, "36-45",
  Table1[[#This Row],[Age]]&lt;=60, "46-60",
  TRUE, "60+")</f>
        <v>60+</v>
      </c>
    </row>
    <row r="179" spans="1:42" x14ac:dyDescent="0.3">
      <c r="A179">
        <v>178</v>
      </c>
      <c r="B179" t="s">
        <v>17</v>
      </c>
      <c r="C179" t="s">
        <v>97</v>
      </c>
      <c r="D179">
        <v>41</v>
      </c>
      <c r="E179" t="s">
        <v>106</v>
      </c>
      <c r="F179" t="s">
        <v>285</v>
      </c>
      <c r="G179" t="s">
        <v>5145</v>
      </c>
      <c r="H179">
        <v>19458795031</v>
      </c>
      <c r="I179" t="s">
        <v>5317</v>
      </c>
      <c r="J179" t="s">
        <v>7291</v>
      </c>
      <c r="K179">
        <v>4083.9</v>
      </c>
      <c r="L179" s="12" t="s">
        <v>7470</v>
      </c>
      <c r="M179" s="10" t="s">
        <v>11178</v>
      </c>
      <c r="N179">
        <v>178</v>
      </c>
      <c r="O179">
        <v>44981</v>
      </c>
      <c r="P179" t="s">
        <v>11404</v>
      </c>
      <c r="Q179" s="16">
        <v>3441.02</v>
      </c>
      <c r="R179">
        <v>7524.92</v>
      </c>
      <c r="S179">
        <v>86</v>
      </c>
      <c r="T179">
        <v>178</v>
      </c>
      <c r="U179">
        <v>2792.44</v>
      </c>
      <c r="V179" t="s">
        <v>11413</v>
      </c>
      <c r="W179">
        <v>4.3499999999999996</v>
      </c>
      <c r="X179">
        <v>12</v>
      </c>
      <c r="Y179" t="s">
        <v>11507</v>
      </c>
      <c r="Z179" t="s">
        <v>12011</v>
      </c>
      <c r="AA179">
        <v>178</v>
      </c>
      <c r="AB179" t="s">
        <v>12015</v>
      </c>
      <c r="AC179">
        <v>9170.27</v>
      </c>
      <c r="AD179">
        <v>2889.18</v>
      </c>
      <c r="AE179">
        <v>144.46</v>
      </c>
      <c r="AF179" t="s">
        <v>11228</v>
      </c>
      <c r="AG179" t="s">
        <v>11209</v>
      </c>
      <c r="AH179">
        <v>8537</v>
      </c>
      <c r="AI179">
        <v>178</v>
      </c>
      <c r="AJ179" t="s">
        <v>11060</v>
      </c>
      <c r="AK179" t="s">
        <v>12029</v>
      </c>
      <c r="AL179" t="s">
        <v>12032</v>
      </c>
      <c r="AM179" t="s">
        <v>11245</v>
      </c>
      <c r="AN179">
        <v>1</v>
      </c>
      <c r="AO179" s="10" t="s">
        <v>12045</v>
      </c>
      <c r="AP179" t="str" cm="1">
        <f t="array" ref="AP179">_xlfn.IFS(
  Table1[[#This Row],[Age]]&lt;=25, "18-25",
  Table1[[#This Row],[Age]]&lt;=35, "26-35",
  Table1[[#This Row],[Age]]&lt;=45, "36-45",
  Table1[[#This Row],[Age]]&lt;=60, "46-60",
  TRUE, "60+")</f>
        <v>36-45</v>
      </c>
    </row>
    <row r="180" spans="1:42" x14ac:dyDescent="0.3">
      <c r="A180">
        <v>179</v>
      </c>
      <c r="B180" t="s">
        <v>37</v>
      </c>
      <c r="C180" t="s">
        <v>81</v>
      </c>
      <c r="D180">
        <v>20</v>
      </c>
      <c r="E180" t="s">
        <v>104</v>
      </c>
      <c r="F180" t="s">
        <v>286</v>
      </c>
      <c r="G180" t="s">
        <v>5122</v>
      </c>
      <c r="H180">
        <v>19458795032</v>
      </c>
      <c r="I180" t="s">
        <v>5318</v>
      </c>
      <c r="J180" t="s">
        <v>7292</v>
      </c>
      <c r="K180">
        <v>8860.31</v>
      </c>
      <c r="L180" s="12" t="s">
        <v>7471</v>
      </c>
      <c r="M180" s="10" t="s">
        <v>11179</v>
      </c>
      <c r="N180">
        <v>179</v>
      </c>
      <c r="O180">
        <v>45184</v>
      </c>
      <c r="P180" t="s">
        <v>11403</v>
      </c>
      <c r="Q180" s="16">
        <v>661.29</v>
      </c>
      <c r="R180">
        <v>9521.6</v>
      </c>
      <c r="S180">
        <v>38</v>
      </c>
      <c r="T180">
        <v>179</v>
      </c>
      <c r="U180">
        <v>36514.660000000003</v>
      </c>
      <c r="V180" t="s">
        <v>11412</v>
      </c>
      <c r="W180">
        <v>5.86</v>
      </c>
      <c r="X180">
        <v>36</v>
      </c>
      <c r="Y180" t="s">
        <v>8936</v>
      </c>
      <c r="Z180" t="s">
        <v>12012</v>
      </c>
      <c r="AA180">
        <v>179</v>
      </c>
      <c r="AB180" t="s">
        <v>12016</v>
      </c>
      <c r="AC180">
        <v>3074.32</v>
      </c>
      <c r="AD180">
        <v>1352.26</v>
      </c>
      <c r="AE180">
        <v>67.61</v>
      </c>
      <c r="AF180" t="s">
        <v>11254</v>
      </c>
      <c r="AG180" t="s">
        <v>11150</v>
      </c>
      <c r="AH180">
        <v>3858</v>
      </c>
      <c r="AI180">
        <v>179</v>
      </c>
      <c r="AJ180" t="s">
        <v>11329</v>
      </c>
      <c r="AK180" t="s">
        <v>12029</v>
      </c>
      <c r="AL180" t="s">
        <v>12031</v>
      </c>
      <c r="AM180" t="s">
        <v>11211</v>
      </c>
      <c r="AN180">
        <v>-1</v>
      </c>
      <c r="AO180" s="10" t="s">
        <v>12042</v>
      </c>
      <c r="AP180" t="str" cm="1">
        <f t="array" ref="AP180">_xlfn.IFS(
  Table1[[#This Row],[Age]]&lt;=25, "18-25",
  Table1[[#This Row],[Age]]&lt;=35, "26-35",
  Table1[[#This Row],[Age]]&lt;=45, "36-45",
  Table1[[#This Row],[Age]]&lt;=60, "46-60",
  TRUE, "60+")</f>
        <v>18-25</v>
      </c>
    </row>
    <row r="181" spans="1:42" x14ac:dyDescent="0.3">
      <c r="A181">
        <v>180</v>
      </c>
      <c r="B181" t="s">
        <v>18</v>
      </c>
      <c r="C181" t="s">
        <v>56</v>
      </c>
      <c r="D181">
        <v>32</v>
      </c>
      <c r="E181" t="s">
        <v>105</v>
      </c>
      <c r="F181" t="s">
        <v>287</v>
      </c>
      <c r="G181" t="s">
        <v>5129</v>
      </c>
      <c r="H181">
        <v>19458795033</v>
      </c>
      <c r="I181" t="s">
        <v>5319</v>
      </c>
      <c r="J181" t="s">
        <v>7292</v>
      </c>
      <c r="K181">
        <v>9968.39</v>
      </c>
      <c r="L181" s="12" t="s">
        <v>7472</v>
      </c>
      <c r="M181" s="10" t="s">
        <v>11124</v>
      </c>
      <c r="N181">
        <v>180</v>
      </c>
      <c r="O181">
        <v>44949</v>
      </c>
      <c r="P181" t="s">
        <v>11404</v>
      </c>
      <c r="Q181" s="16">
        <v>2686.86</v>
      </c>
      <c r="R181">
        <v>12655.25</v>
      </c>
      <c r="S181">
        <v>55</v>
      </c>
      <c r="T181">
        <v>180</v>
      </c>
      <c r="U181">
        <v>49695.13</v>
      </c>
      <c r="V181" t="s">
        <v>11413</v>
      </c>
      <c r="W181">
        <v>2.48</v>
      </c>
      <c r="X181">
        <v>24</v>
      </c>
      <c r="Y181" t="s">
        <v>9619</v>
      </c>
      <c r="Z181" t="s">
        <v>12010</v>
      </c>
      <c r="AA181">
        <v>180</v>
      </c>
      <c r="AB181" t="s">
        <v>12017</v>
      </c>
      <c r="AC181">
        <v>5629.23</v>
      </c>
      <c r="AD181">
        <v>2618.58</v>
      </c>
      <c r="AE181">
        <v>130.93</v>
      </c>
      <c r="AF181" t="s">
        <v>11368</v>
      </c>
      <c r="AG181" t="s">
        <v>11066</v>
      </c>
      <c r="AH181">
        <v>2004</v>
      </c>
      <c r="AI181">
        <v>180</v>
      </c>
      <c r="AJ181" t="s">
        <v>11155</v>
      </c>
      <c r="AK181" t="s">
        <v>12029</v>
      </c>
      <c r="AL181" t="s">
        <v>12032</v>
      </c>
      <c r="AM181" t="s">
        <v>11042</v>
      </c>
      <c r="AN181">
        <v>1</v>
      </c>
      <c r="AO181" s="10" t="s">
        <v>12039</v>
      </c>
      <c r="AP181" t="str" cm="1">
        <f t="array" ref="AP181">_xlfn.IFS(
  Table1[[#This Row],[Age]]&lt;=25, "18-25",
  Table1[[#This Row],[Age]]&lt;=35, "26-35",
  Table1[[#This Row],[Age]]&lt;=45, "36-45",
  Table1[[#This Row],[Age]]&lt;=60, "46-60",
  TRUE, "60+")</f>
        <v>26-35</v>
      </c>
    </row>
    <row r="182" spans="1:42" x14ac:dyDescent="0.3">
      <c r="A182">
        <v>181</v>
      </c>
      <c r="B182" t="s">
        <v>10</v>
      </c>
      <c r="C182" t="s">
        <v>88</v>
      </c>
      <c r="D182">
        <v>20</v>
      </c>
      <c r="E182" t="s">
        <v>105</v>
      </c>
      <c r="F182" t="s">
        <v>288</v>
      </c>
      <c r="G182" t="s">
        <v>5148</v>
      </c>
      <c r="H182">
        <v>19458795034</v>
      </c>
      <c r="I182" t="s">
        <v>5320</v>
      </c>
      <c r="J182" t="s">
        <v>7292</v>
      </c>
      <c r="K182">
        <v>2467.2199999999998</v>
      </c>
      <c r="L182" s="12" t="s">
        <v>7473</v>
      </c>
      <c r="M182" s="10" t="s">
        <v>11180</v>
      </c>
      <c r="N182">
        <v>181</v>
      </c>
      <c r="O182">
        <v>45034</v>
      </c>
      <c r="P182" t="s">
        <v>11404</v>
      </c>
      <c r="Q182" s="16">
        <v>680.96</v>
      </c>
      <c r="R182">
        <v>3148.18</v>
      </c>
      <c r="S182">
        <v>79</v>
      </c>
      <c r="T182">
        <v>181</v>
      </c>
      <c r="U182">
        <v>30272.94</v>
      </c>
      <c r="V182" t="s">
        <v>11412</v>
      </c>
      <c r="W182">
        <v>8.9600000000000009</v>
      </c>
      <c r="X182">
        <v>48</v>
      </c>
      <c r="Y182" t="s">
        <v>11434</v>
      </c>
      <c r="Z182" t="s">
        <v>12012</v>
      </c>
      <c r="AA182">
        <v>181</v>
      </c>
      <c r="AB182" t="s">
        <v>12016</v>
      </c>
      <c r="AC182">
        <v>3822.26</v>
      </c>
      <c r="AD182">
        <v>4715.6099999999997</v>
      </c>
      <c r="AE182">
        <v>235.78</v>
      </c>
      <c r="AF182" t="s">
        <v>11251</v>
      </c>
      <c r="AG182" t="s">
        <v>11175</v>
      </c>
      <c r="AH182">
        <v>7071</v>
      </c>
      <c r="AI182">
        <v>181</v>
      </c>
      <c r="AJ182" t="s">
        <v>11189</v>
      </c>
      <c r="AK182" t="s">
        <v>12027</v>
      </c>
      <c r="AL182" t="s">
        <v>12032</v>
      </c>
      <c r="AM182" t="s">
        <v>11058</v>
      </c>
      <c r="AN182">
        <v>1</v>
      </c>
      <c r="AO182" s="10" t="s">
        <v>12037</v>
      </c>
      <c r="AP182" t="str" cm="1">
        <f t="array" ref="AP182">_xlfn.IFS(
  Table1[[#This Row],[Age]]&lt;=25, "18-25",
  Table1[[#This Row],[Age]]&lt;=35, "26-35",
  Table1[[#This Row],[Age]]&lt;=45, "36-45",
  Table1[[#This Row],[Age]]&lt;=60, "46-60",
  TRUE, "60+")</f>
        <v>18-25</v>
      </c>
    </row>
    <row r="183" spans="1:42" x14ac:dyDescent="0.3">
      <c r="A183">
        <v>182</v>
      </c>
      <c r="B183" t="s">
        <v>26</v>
      </c>
      <c r="C183" t="s">
        <v>71</v>
      </c>
      <c r="D183">
        <v>48</v>
      </c>
      <c r="E183" t="s">
        <v>104</v>
      </c>
      <c r="F183" t="s">
        <v>289</v>
      </c>
      <c r="G183" t="s">
        <v>5121</v>
      </c>
      <c r="H183">
        <v>19458795035</v>
      </c>
      <c r="I183" t="s">
        <v>5321</v>
      </c>
      <c r="J183" t="s">
        <v>7291</v>
      </c>
      <c r="K183">
        <v>7456.82</v>
      </c>
      <c r="L183" s="12" t="s">
        <v>7474</v>
      </c>
      <c r="M183" s="10" t="s">
        <v>11181</v>
      </c>
      <c r="N183">
        <v>182</v>
      </c>
      <c r="O183">
        <v>45102</v>
      </c>
      <c r="P183" t="s">
        <v>11402</v>
      </c>
      <c r="Q183" s="16">
        <v>3329.5</v>
      </c>
      <c r="R183">
        <v>10786.32</v>
      </c>
      <c r="S183">
        <v>5</v>
      </c>
      <c r="T183">
        <v>182</v>
      </c>
      <c r="U183">
        <v>36448.14</v>
      </c>
      <c r="V183" t="s">
        <v>11413</v>
      </c>
      <c r="W183">
        <v>5.22</v>
      </c>
      <c r="X183">
        <v>24</v>
      </c>
      <c r="Y183" t="s">
        <v>11508</v>
      </c>
      <c r="Z183" t="s">
        <v>12010</v>
      </c>
      <c r="AA183">
        <v>182</v>
      </c>
      <c r="AB183" t="s">
        <v>12017</v>
      </c>
      <c r="AC183">
        <v>8116.98</v>
      </c>
      <c r="AD183">
        <v>3826.42</v>
      </c>
      <c r="AE183">
        <v>191.32</v>
      </c>
      <c r="AF183" t="s">
        <v>11269</v>
      </c>
      <c r="AG183" t="s">
        <v>11275</v>
      </c>
      <c r="AH183">
        <v>9833</v>
      </c>
      <c r="AI183">
        <v>182</v>
      </c>
      <c r="AJ183" t="s">
        <v>11153</v>
      </c>
      <c r="AK183" t="s">
        <v>12027</v>
      </c>
      <c r="AL183" t="s">
        <v>12031</v>
      </c>
      <c r="AM183" t="s">
        <v>11209</v>
      </c>
      <c r="AN183">
        <v>1</v>
      </c>
      <c r="AO183" s="10" t="s">
        <v>12043</v>
      </c>
      <c r="AP183" t="str" cm="1">
        <f t="array" ref="AP183">_xlfn.IFS(
  Table1[[#This Row],[Age]]&lt;=25, "18-25",
  Table1[[#This Row],[Age]]&lt;=35, "26-35",
  Table1[[#This Row],[Age]]&lt;=45, "36-45",
  Table1[[#This Row],[Age]]&lt;=60, "46-60",
  TRUE, "60+")</f>
        <v>46-60</v>
      </c>
    </row>
    <row r="184" spans="1:42" x14ac:dyDescent="0.3">
      <c r="A184">
        <v>183</v>
      </c>
      <c r="B184" t="s">
        <v>22</v>
      </c>
      <c r="C184" t="s">
        <v>67</v>
      </c>
      <c r="D184">
        <v>27</v>
      </c>
      <c r="E184" t="s">
        <v>106</v>
      </c>
      <c r="F184" t="s">
        <v>290</v>
      </c>
      <c r="G184" t="s">
        <v>5112</v>
      </c>
      <c r="H184">
        <v>19458795036</v>
      </c>
      <c r="I184" t="s">
        <v>5322</v>
      </c>
      <c r="J184" t="s">
        <v>7291</v>
      </c>
      <c r="K184">
        <v>3126.72</v>
      </c>
      <c r="L184" s="12" t="s">
        <v>7475</v>
      </c>
      <c r="M184" s="10" t="s">
        <v>11182</v>
      </c>
      <c r="N184">
        <v>183</v>
      </c>
      <c r="O184">
        <v>44941</v>
      </c>
      <c r="P184" t="s">
        <v>11403</v>
      </c>
      <c r="Q184" s="16">
        <v>3638.86</v>
      </c>
      <c r="R184">
        <v>6765.58</v>
      </c>
      <c r="S184">
        <v>5</v>
      </c>
      <c r="T184">
        <v>183</v>
      </c>
      <c r="U184">
        <v>22507.86</v>
      </c>
      <c r="V184" t="s">
        <v>11412</v>
      </c>
      <c r="W184">
        <v>6.08</v>
      </c>
      <c r="X184">
        <v>48</v>
      </c>
      <c r="Y184" t="s">
        <v>11509</v>
      </c>
      <c r="Z184" t="s">
        <v>12010</v>
      </c>
      <c r="AA184">
        <v>183</v>
      </c>
      <c r="AB184" t="s">
        <v>12015</v>
      </c>
      <c r="AC184">
        <v>9102.64</v>
      </c>
      <c r="AD184">
        <v>3731.6</v>
      </c>
      <c r="AE184">
        <v>186.58</v>
      </c>
      <c r="AF184" t="s">
        <v>11276</v>
      </c>
      <c r="AG184" t="s">
        <v>11369</v>
      </c>
      <c r="AH184">
        <v>7330</v>
      </c>
      <c r="AI184">
        <v>183</v>
      </c>
      <c r="AJ184" t="s">
        <v>11121</v>
      </c>
      <c r="AK184" t="s">
        <v>12027</v>
      </c>
      <c r="AL184" t="s">
        <v>12032</v>
      </c>
      <c r="AM184" t="s">
        <v>11151</v>
      </c>
      <c r="AN184">
        <v>1</v>
      </c>
      <c r="AO184" s="10" t="s">
        <v>12039</v>
      </c>
      <c r="AP184" t="str" cm="1">
        <f t="array" ref="AP184">_xlfn.IFS(
  Table1[[#This Row],[Age]]&lt;=25, "18-25",
  Table1[[#This Row],[Age]]&lt;=35, "26-35",
  Table1[[#This Row],[Age]]&lt;=45, "36-45",
  Table1[[#This Row],[Age]]&lt;=60, "46-60",
  TRUE, "60+")</f>
        <v>26-35</v>
      </c>
    </row>
    <row r="185" spans="1:42" x14ac:dyDescent="0.3">
      <c r="A185">
        <v>184</v>
      </c>
      <c r="B185" t="s">
        <v>2</v>
      </c>
      <c r="C185" t="s">
        <v>58</v>
      </c>
      <c r="D185">
        <v>55</v>
      </c>
      <c r="E185" t="s">
        <v>104</v>
      </c>
      <c r="F185" t="s">
        <v>291</v>
      </c>
      <c r="G185" t="s">
        <v>5126</v>
      </c>
      <c r="H185">
        <v>19458795037</v>
      </c>
      <c r="I185" t="s">
        <v>5323</v>
      </c>
      <c r="J185" t="s">
        <v>7292</v>
      </c>
      <c r="K185">
        <v>7688.08</v>
      </c>
      <c r="L185" s="12" t="s">
        <v>7476</v>
      </c>
      <c r="M185" s="10" t="s">
        <v>11183</v>
      </c>
      <c r="N185">
        <v>184</v>
      </c>
      <c r="O185">
        <v>45233</v>
      </c>
      <c r="P185" t="s">
        <v>11404</v>
      </c>
      <c r="Q185" s="16">
        <v>2815.18</v>
      </c>
      <c r="R185">
        <v>4872.8999999999996</v>
      </c>
      <c r="S185">
        <v>50</v>
      </c>
      <c r="T185">
        <v>184</v>
      </c>
      <c r="U185">
        <v>33703.199999999997</v>
      </c>
      <c r="V185" t="s">
        <v>11413</v>
      </c>
      <c r="W185">
        <v>2.06</v>
      </c>
      <c r="X185">
        <v>36</v>
      </c>
      <c r="Y185" t="s">
        <v>11510</v>
      </c>
      <c r="Z185" t="s">
        <v>12012</v>
      </c>
      <c r="AA185">
        <v>184</v>
      </c>
      <c r="AB185" t="s">
        <v>12015</v>
      </c>
      <c r="AC185">
        <v>5814.61</v>
      </c>
      <c r="AD185">
        <v>1467.03</v>
      </c>
      <c r="AE185">
        <v>73.349999999999994</v>
      </c>
      <c r="AF185" t="s">
        <v>11202</v>
      </c>
      <c r="AG185" t="s">
        <v>11395</v>
      </c>
      <c r="AH185">
        <v>1138</v>
      </c>
      <c r="AI185">
        <v>184</v>
      </c>
      <c r="AJ185" t="s">
        <v>11091</v>
      </c>
      <c r="AK185" t="s">
        <v>12027</v>
      </c>
      <c r="AL185" t="s">
        <v>12032</v>
      </c>
      <c r="AM185" t="s">
        <v>11162</v>
      </c>
      <c r="AN185">
        <v>1</v>
      </c>
      <c r="AO185" s="10" t="s">
        <v>12040</v>
      </c>
      <c r="AP185" t="str" cm="1">
        <f t="array" ref="AP185">_xlfn.IFS(
  Table1[[#This Row],[Age]]&lt;=25, "18-25",
  Table1[[#This Row],[Age]]&lt;=35, "26-35",
  Table1[[#This Row],[Age]]&lt;=45, "36-45",
  Table1[[#This Row],[Age]]&lt;=60, "46-60",
  TRUE, "60+")</f>
        <v>46-60</v>
      </c>
    </row>
    <row r="186" spans="1:42" x14ac:dyDescent="0.3">
      <c r="A186">
        <v>185</v>
      </c>
      <c r="B186" t="s">
        <v>20</v>
      </c>
      <c r="C186" t="s">
        <v>63</v>
      </c>
      <c r="D186">
        <v>39</v>
      </c>
      <c r="E186" t="s">
        <v>105</v>
      </c>
      <c r="F186" t="s">
        <v>292</v>
      </c>
      <c r="G186" t="s">
        <v>5120</v>
      </c>
      <c r="H186">
        <v>19458795038</v>
      </c>
      <c r="I186" t="s">
        <v>5324</v>
      </c>
      <c r="J186" t="s">
        <v>7292</v>
      </c>
      <c r="K186">
        <v>1340.31</v>
      </c>
      <c r="L186" s="12" t="s">
        <v>7477</v>
      </c>
      <c r="M186" s="10" t="s">
        <v>11143</v>
      </c>
      <c r="N186">
        <v>185</v>
      </c>
      <c r="O186">
        <v>45078</v>
      </c>
      <c r="P186" t="s">
        <v>11402</v>
      </c>
      <c r="Q186" s="16">
        <v>4830.12</v>
      </c>
      <c r="R186">
        <v>6170.43</v>
      </c>
      <c r="S186">
        <v>42</v>
      </c>
      <c r="T186">
        <v>185</v>
      </c>
      <c r="U186">
        <v>32937.24</v>
      </c>
      <c r="V186" t="s">
        <v>11412</v>
      </c>
      <c r="W186">
        <v>6.53</v>
      </c>
      <c r="X186">
        <v>60</v>
      </c>
      <c r="Y186" t="s">
        <v>10075</v>
      </c>
      <c r="Z186" t="s">
        <v>12012</v>
      </c>
      <c r="AA186">
        <v>185</v>
      </c>
      <c r="AB186" t="s">
        <v>12016</v>
      </c>
      <c r="AC186">
        <v>3885.67</v>
      </c>
      <c r="AD186">
        <v>3982.37</v>
      </c>
      <c r="AE186">
        <v>199.12</v>
      </c>
      <c r="AF186" t="s">
        <v>11294</v>
      </c>
      <c r="AG186" t="s">
        <v>11195</v>
      </c>
      <c r="AH186">
        <v>7290</v>
      </c>
      <c r="AI186">
        <v>185</v>
      </c>
      <c r="AJ186" t="s">
        <v>11140</v>
      </c>
      <c r="AK186" t="s">
        <v>12027</v>
      </c>
      <c r="AL186" t="s">
        <v>12032</v>
      </c>
      <c r="AM186" t="s">
        <v>11238</v>
      </c>
      <c r="AN186">
        <v>1</v>
      </c>
      <c r="AO186" s="10" t="s">
        <v>12043</v>
      </c>
      <c r="AP186" t="str" cm="1">
        <f t="array" ref="AP186">_xlfn.IFS(
  Table1[[#This Row],[Age]]&lt;=25, "18-25",
  Table1[[#This Row],[Age]]&lt;=35, "26-35",
  Table1[[#This Row],[Age]]&lt;=45, "36-45",
  Table1[[#This Row],[Age]]&lt;=60, "46-60",
  TRUE, "60+")</f>
        <v>36-45</v>
      </c>
    </row>
    <row r="187" spans="1:42" x14ac:dyDescent="0.3">
      <c r="A187">
        <v>186</v>
      </c>
      <c r="B187" t="s">
        <v>47</v>
      </c>
      <c r="C187" t="s">
        <v>67</v>
      </c>
      <c r="D187">
        <v>31</v>
      </c>
      <c r="E187" t="s">
        <v>105</v>
      </c>
      <c r="F187" t="s">
        <v>293</v>
      </c>
      <c r="G187" t="s">
        <v>5138</v>
      </c>
      <c r="H187">
        <v>19458795039</v>
      </c>
      <c r="I187" t="s">
        <v>5325</v>
      </c>
      <c r="J187" t="s">
        <v>7292</v>
      </c>
      <c r="K187">
        <v>3428.08</v>
      </c>
      <c r="L187" s="12" t="s">
        <v>7478</v>
      </c>
      <c r="M187" s="10" t="s">
        <v>11103</v>
      </c>
      <c r="N187">
        <v>186</v>
      </c>
      <c r="O187">
        <v>45202</v>
      </c>
      <c r="P187" t="s">
        <v>11404</v>
      </c>
      <c r="Q187" s="16">
        <v>4722.2299999999996</v>
      </c>
      <c r="R187">
        <v>-1294.1500000000001</v>
      </c>
      <c r="S187">
        <v>19</v>
      </c>
      <c r="T187">
        <v>186</v>
      </c>
      <c r="U187">
        <v>41380.449999999997</v>
      </c>
      <c r="V187" t="s">
        <v>11412</v>
      </c>
      <c r="W187">
        <v>7.26</v>
      </c>
      <c r="X187">
        <v>48</v>
      </c>
      <c r="Y187" t="s">
        <v>11453</v>
      </c>
      <c r="Z187" t="s">
        <v>12010</v>
      </c>
      <c r="AA187">
        <v>186</v>
      </c>
      <c r="AB187" t="s">
        <v>12016</v>
      </c>
      <c r="AC187">
        <v>6808.84</v>
      </c>
      <c r="AD187">
        <v>512.41999999999996</v>
      </c>
      <c r="AE187">
        <v>25.62</v>
      </c>
      <c r="AF187" t="s">
        <v>11198</v>
      </c>
      <c r="AG187" t="s">
        <v>11311</v>
      </c>
      <c r="AH187">
        <v>9002</v>
      </c>
      <c r="AI187">
        <v>186</v>
      </c>
      <c r="AJ187" t="s">
        <v>11205</v>
      </c>
      <c r="AK187" t="s">
        <v>12027</v>
      </c>
      <c r="AL187" t="s">
        <v>12031</v>
      </c>
      <c r="AM187" t="s">
        <v>11055</v>
      </c>
      <c r="AN187">
        <v>1</v>
      </c>
      <c r="AO187" s="10" t="s">
        <v>12044</v>
      </c>
      <c r="AP187" t="str" cm="1">
        <f t="array" ref="AP187">_xlfn.IFS(
  Table1[[#This Row],[Age]]&lt;=25, "18-25",
  Table1[[#This Row],[Age]]&lt;=35, "26-35",
  Table1[[#This Row],[Age]]&lt;=45, "36-45",
  Table1[[#This Row],[Age]]&lt;=60, "46-60",
  TRUE, "60+")</f>
        <v>26-35</v>
      </c>
    </row>
    <row r="188" spans="1:42" x14ac:dyDescent="0.3">
      <c r="A188">
        <v>187</v>
      </c>
      <c r="B188" t="s">
        <v>24</v>
      </c>
      <c r="C188" t="s">
        <v>94</v>
      </c>
      <c r="D188">
        <v>26</v>
      </c>
      <c r="E188" t="s">
        <v>105</v>
      </c>
      <c r="F188" t="s">
        <v>294</v>
      </c>
      <c r="G188" t="s">
        <v>5133</v>
      </c>
      <c r="H188">
        <v>19458795040</v>
      </c>
      <c r="I188" t="s">
        <v>5326</v>
      </c>
      <c r="J188" t="s">
        <v>7291</v>
      </c>
      <c r="K188">
        <v>842.5</v>
      </c>
      <c r="L188" s="12" t="s">
        <v>7479</v>
      </c>
      <c r="M188" s="10" t="s">
        <v>11073</v>
      </c>
      <c r="N188">
        <v>187</v>
      </c>
      <c r="O188">
        <v>45238</v>
      </c>
      <c r="P188" t="s">
        <v>11402</v>
      </c>
      <c r="Q188" s="16">
        <v>1037.52</v>
      </c>
      <c r="R188">
        <v>-195.02</v>
      </c>
      <c r="S188">
        <v>34</v>
      </c>
      <c r="T188">
        <v>187</v>
      </c>
      <c r="U188">
        <v>35855.64</v>
      </c>
      <c r="V188" t="s">
        <v>11413</v>
      </c>
      <c r="W188">
        <v>3.65</v>
      </c>
      <c r="X188">
        <v>48</v>
      </c>
      <c r="Y188" t="s">
        <v>7945</v>
      </c>
      <c r="Z188" t="s">
        <v>12011</v>
      </c>
      <c r="AA188">
        <v>187</v>
      </c>
      <c r="AB188" t="s">
        <v>12017</v>
      </c>
      <c r="AC188">
        <v>2281.89</v>
      </c>
      <c r="AD188">
        <v>3537.47</v>
      </c>
      <c r="AE188">
        <v>176.87</v>
      </c>
      <c r="AF188" t="s">
        <v>11120</v>
      </c>
      <c r="AG188" t="s">
        <v>11174</v>
      </c>
      <c r="AH188">
        <v>8097</v>
      </c>
      <c r="AI188">
        <v>187</v>
      </c>
      <c r="AJ188" t="s">
        <v>11231</v>
      </c>
      <c r="AK188" t="s">
        <v>12028</v>
      </c>
      <c r="AL188" t="s">
        <v>12031</v>
      </c>
      <c r="AM188" t="s">
        <v>11135</v>
      </c>
      <c r="AN188">
        <v>1</v>
      </c>
      <c r="AO188" s="10" t="s">
        <v>12040</v>
      </c>
      <c r="AP188" t="str" cm="1">
        <f t="array" ref="AP188">_xlfn.IFS(
  Table1[[#This Row],[Age]]&lt;=25, "18-25",
  Table1[[#This Row],[Age]]&lt;=35, "26-35",
  Table1[[#This Row],[Age]]&lt;=45, "36-45",
  Table1[[#This Row],[Age]]&lt;=60, "46-60",
  TRUE, "60+")</f>
        <v>26-35</v>
      </c>
    </row>
    <row r="189" spans="1:42" x14ac:dyDescent="0.3">
      <c r="A189">
        <v>188</v>
      </c>
      <c r="B189" t="s">
        <v>49</v>
      </c>
      <c r="C189" t="s">
        <v>67</v>
      </c>
      <c r="D189">
        <v>35</v>
      </c>
      <c r="E189" t="s">
        <v>104</v>
      </c>
      <c r="F189" t="s">
        <v>295</v>
      </c>
      <c r="G189" t="s">
        <v>5140</v>
      </c>
      <c r="H189">
        <v>19458795041</v>
      </c>
      <c r="I189" t="s">
        <v>5327</v>
      </c>
      <c r="J189" t="s">
        <v>7291</v>
      </c>
      <c r="K189">
        <v>4969.78</v>
      </c>
      <c r="L189" s="12" t="s">
        <v>7480</v>
      </c>
      <c r="M189" s="10" t="s">
        <v>11038</v>
      </c>
      <c r="N189">
        <v>188</v>
      </c>
      <c r="O189">
        <v>44964</v>
      </c>
      <c r="P189" t="s">
        <v>11403</v>
      </c>
      <c r="Q189" s="16">
        <v>11.64</v>
      </c>
      <c r="R189">
        <v>4958.1400000000003</v>
      </c>
      <c r="S189">
        <v>53</v>
      </c>
      <c r="T189">
        <v>188</v>
      </c>
      <c r="U189">
        <v>37703.43</v>
      </c>
      <c r="V189" t="s">
        <v>11411</v>
      </c>
      <c r="W189">
        <v>9.07</v>
      </c>
      <c r="X189">
        <v>60</v>
      </c>
      <c r="Y189" t="s">
        <v>11511</v>
      </c>
      <c r="Z189" t="s">
        <v>12010</v>
      </c>
      <c r="AA189">
        <v>188</v>
      </c>
      <c r="AB189" t="s">
        <v>12016</v>
      </c>
      <c r="AC189">
        <v>5579.63</v>
      </c>
      <c r="AD189">
        <v>2020.83</v>
      </c>
      <c r="AE189">
        <v>101.04</v>
      </c>
      <c r="AF189" t="s">
        <v>11223</v>
      </c>
      <c r="AG189" t="s">
        <v>11111</v>
      </c>
      <c r="AH189">
        <v>8657</v>
      </c>
      <c r="AI189">
        <v>188</v>
      </c>
      <c r="AJ189" t="s">
        <v>11250</v>
      </c>
      <c r="AK189" t="s">
        <v>12027</v>
      </c>
      <c r="AL189" t="s">
        <v>12032</v>
      </c>
      <c r="AM189" t="s">
        <v>11185</v>
      </c>
      <c r="AN189">
        <v>1</v>
      </c>
      <c r="AO189" s="10" t="s">
        <v>12045</v>
      </c>
      <c r="AP189" t="str" cm="1">
        <f t="array" ref="AP189">_xlfn.IFS(
  Table1[[#This Row],[Age]]&lt;=25, "18-25",
  Table1[[#This Row],[Age]]&lt;=35, "26-35",
  Table1[[#This Row],[Age]]&lt;=45, "36-45",
  Table1[[#This Row],[Age]]&lt;=60, "46-60",
  TRUE, "60+")</f>
        <v>26-35</v>
      </c>
    </row>
    <row r="190" spans="1:42" x14ac:dyDescent="0.3">
      <c r="A190">
        <v>189</v>
      </c>
      <c r="B190" t="s">
        <v>46</v>
      </c>
      <c r="C190" t="s">
        <v>85</v>
      </c>
      <c r="D190">
        <v>25</v>
      </c>
      <c r="E190" t="s">
        <v>105</v>
      </c>
      <c r="F190" t="s">
        <v>296</v>
      </c>
      <c r="G190" t="s">
        <v>5117</v>
      </c>
      <c r="H190">
        <v>19458795042</v>
      </c>
      <c r="I190" t="s">
        <v>5328</v>
      </c>
      <c r="J190" t="s">
        <v>7292</v>
      </c>
      <c r="K190">
        <v>7044.86</v>
      </c>
      <c r="L190" s="12" t="s">
        <v>7481</v>
      </c>
      <c r="M190" s="10" t="s">
        <v>11184</v>
      </c>
      <c r="N190">
        <v>189</v>
      </c>
      <c r="O190">
        <v>45207</v>
      </c>
      <c r="P190" t="s">
        <v>11403</v>
      </c>
      <c r="Q190" s="16">
        <v>3317.12</v>
      </c>
      <c r="R190">
        <v>3727.74</v>
      </c>
      <c r="S190">
        <v>80</v>
      </c>
      <c r="T190">
        <v>189</v>
      </c>
      <c r="U190">
        <v>28275.16</v>
      </c>
      <c r="V190" t="s">
        <v>11412</v>
      </c>
      <c r="W190">
        <v>2.84</v>
      </c>
      <c r="X190">
        <v>24</v>
      </c>
      <c r="Y190" t="s">
        <v>11426</v>
      </c>
      <c r="Z190" t="s">
        <v>12012</v>
      </c>
      <c r="AA190">
        <v>189</v>
      </c>
      <c r="AB190" t="s">
        <v>12016</v>
      </c>
      <c r="AC190">
        <v>7827.75</v>
      </c>
      <c r="AD190">
        <v>2186.1799999999998</v>
      </c>
      <c r="AE190">
        <v>109.31</v>
      </c>
      <c r="AF190" t="s">
        <v>11282</v>
      </c>
      <c r="AG190" t="s">
        <v>11101</v>
      </c>
      <c r="AH190">
        <v>4937</v>
      </c>
      <c r="AI190">
        <v>189</v>
      </c>
      <c r="AJ190" t="s">
        <v>11069</v>
      </c>
      <c r="AK190" t="s">
        <v>12027</v>
      </c>
      <c r="AL190" t="s">
        <v>12031</v>
      </c>
      <c r="AM190" t="s">
        <v>11295</v>
      </c>
      <c r="AN190">
        <v>1</v>
      </c>
      <c r="AO190" s="10" t="s">
        <v>12044</v>
      </c>
      <c r="AP190" t="str" cm="1">
        <f t="array" ref="AP190">_xlfn.IFS(
  Table1[[#This Row],[Age]]&lt;=25, "18-25",
  Table1[[#This Row],[Age]]&lt;=35, "26-35",
  Table1[[#This Row],[Age]]&lt;=45, "36-45",
  Table1[[#This Row],[Age]]&lt;=60, "46-60",
  TRUE, "60+")</f>
        <v>18-25</v>
      </c>
    </row>
    <row r="191" spans="1:42" x14ac:dyDescent="0.3">
      <c r="A191">
        <v>190</v>
      </c>
      <c r="B191" t="s">
        <v>14</v>
      </c>
      <c r="C191" t="s">
        <v>75</v>
      </c>
      <c r="D191">
        <v>55</v>
      </c>
      <c r="E191" t="s">
        <v>105</v>
      </c>
      <c r="F191" t="s">
        <v>297</v>
      </c>
      <c r="G191" t="s">
        <v>5117</v>
      </c>
      <c r="H191">
        <v>19458795043</v>
      </c>
      <c r="I191" t="s">
        <v>5281</v>
      </c>
      <c r="J191" t="s">
        <v>7291</v>
      </c>
      <c r="K191">
        <v>3848.3</v>
      </c>
      <c r="L191" s="12" t="s">
        <v>7482</v>
      </c>
      <c r="M191" s="10" t="s">
        <v>11185</v>
      </c>
      <c r="N191">
        <v>190</v>
      </c>
      <c r="O191">
        <v>45012</v>
      </c>
      <c r="P191" t="s">
        <v>11403</v>
      </c>
      <c r="Q191" s="16">
        <v>2383.4499999999998</v>
      </c>
      <c r="R191">
        <v>6231.75</v>
      </c>
      <c r="S191">
        <v>21</v>
      </c>
      <c r="T191">
        <v>190</v>
      </c>
      <c r="U191">
        <v>24741.23</v>
      </c>
      <c r="V191" t="s">
        <v>11413</v>
      </c>
      <c r="W191">
        <v>9.08</v>
      </c>
      <c r="X191">
        <v>48</v>
      </c>
      <c r="Y191" t="s">
        <v>9110</v>
      </c>
      <c r="Z191" t="s">
        <v>12012</v>
      </c>
      <c r="AA191">
        <v>190</v>
      </c>
      <c r="AB191" t="s">
        <v>12016</v>
      </c>
      <c r="AC191">
        <v>3365.06</v>
      </c>
      <c r="AD191">
        <v>2449.1799999999998</v>
      </c>
      <c r="AE191">
        <v>122.46</v>
      </c>
      <c r="AF191" t="s">
        <v>11079</v>
      </c>
      <c r="AG191" t="s">
        <v>11100</v>
      </c>
      <c r="AH191">
        <v>3447</v>
      </c>
      <c r="AI191">
        <v>190</v>
      </c>
      <c r="AJ191" t="s">
        <v>11121</v>
      </c>
      <c r="AK191" t="s">
        <v>12028</v>
      </c>
      <c r="AL191" t="s">
        <v>12032</v>
      </c>
      <c r="AM191" t="s">
        <v>11276</v>
      </c>
      <c r="AN191">
        <v>1</v>
      </c>
      <c r="AO191" s="10" t="s">
        <v>12047</v>
      </c>
      <c r="AP191" t="str" cm="1">
        <f t="array" ref="AP191">_xlfn.IFS(
  Table1[[#This Row],[Age]]&lt;=25, "18-25",
  Table1[[#This Row],[Age]]&lt;=35, "26-35",
  Table1[[#This Row],[Age]]&lt;=45, "36-45",
  Table1[[#This Row],[Age]]&lt;=60, "46-60",
  TRUE, "60+")</f>
        <v>46-60</v>
      </c>
    </row>
    <row r="192" spans="1:42" x14ac:dyDescent="0.3">
      <c r="A192">
        <v>191</v>
      </c>
      <c r="B192" t="s">
        <v>2</v>
      </c>
      <c r="C192" t="s">
        <v>39</v>
      </c>
      <c r="D192">
        <v>32</v>
      </c>
      <c r="E192" t="s">
        <v>106</v>
      </c>
      <c r="F192" t="s">
        <v>298</v>
      </c>
      <c r="G192" t="s">
        <v>5112</v>
      </c>
      <c r="H192">
        <v>19458795044</v>
      </c>
      <c r="I192" t="s">
        <v>5329</v>
      </c>
      <c r="J192" t="s">
        <v>7291</v>
      </c>
      <c r="K192">
        <v>6185.7</v>
      </c>
      <c r="L192" s="12" t="s">
        <v>7483</v>
      </c>
      <c r="M192" s="10" t="s">
        <v>11102</v>
      </c>
      <c r="N192">
        <v>191</v>
      </c>
      <c r="O192">
        <v>45250</v>
      </c>
      <c r="P192" t="s">
        <v>11403</v>
      </c>
      <c r="Q192" s="16">
        <v>1679.95</v>
      </c>
      <c r="R192">
        <v>7865.65</v>
      </c>
      <c r="S192">
        <v>45</v>
      </c>
      <c r="T192">
        <v>191</v>
      </c>
      <c r="U192">
        <v>23477.11</v>
      </c>
      <c r="V192" t="s">
        <v>11411</v>
      </c>
      <c r="W192">
        <v>7.33</v>
      </c>
      <c r="X192">
        <v>48</v>
      </c>
      <c r="Y192" t="s">
        <v>11512</v>
      </c>
      <c r="Z192" t="s">
        <v>12010</v>
      </c>
      <c r="AA192">
        <v>191</v>
      </c>
      <c r="AB192" t="s">
        <v>12016</v>
      </c>
      <c r="AC192">
        <v>4527.4399999999996</v>
      </c>
      <c r="AD192">
        <v>3841.22</v>
      </c>
      <c r="AE192">
        <v>192.06</v>
      </c>
      <c r="AF192" t="s">
        <v>11189</v>
      </c>
      <c r="AG192" t="s">
        <v>11196</v>
      </c>
      <c r="AH192">
        <v>1937</v>
      </c>
      <c r="AI192">
        <v>191</v>
      </c>
      <c r="AJ192" t="s">
        <v>11125</v>
      </c>
      <c r="AK192" t="s">
        <v>12029</v>
      </c>
      <c r="AL192" t="s">
        <v>12032</v>
      </c>
      <c r="AM192" t="s">
        <v>11238</v>
      </c>
      <c r="AN192">
        <v>1</v>
      </c>
      <c r="AO192" s="10" t="s">
        <v>12040</v>
      </c>
      <c r="AP192" t="str" cm="1">
        <f t="array" ref="AP192">_xlfn.IFS(
  Table1[[#This Row],[Age]]&lt;=25, "18-25",
  Table1[[#This Row],[Age]]&lt;=35, "26-35",
  Table1[[#This Row],[Age]]&lt;=45, "36-45",
  Table1[[#This Row],[Age]]&lt;=60, "46-60",
  TRUE, "60+")</f>
        <v>26-35</v>
      </c>
    </row>
    <row r="193" spans="1:42" x14ac:dyDescent="0.3">
      <c r="A193">
        <v>192</v>
      </c>
      <c r="B193" t="s">
        <v>40</v>
      </c>
      <c r="C193" t="s">
        <v>80</v>
      </c>
      <c r="D193">
        <v>63</v>
      </c>
      <c r="E193" t="s">
        <v>106</v>
      </c>
      <c r="F193" t="s">
        <v>299</v>
      </c>
      <c r="G193" t="s">
        <v>5116</v>
      </c>
      <c r="H193">
        <v>19458795045</v>
      </c>
      <c r="I193" t="s">
        <v>5330</v>
      </c>
      <c r="J193" t="s">
        <v>7291</v>
      </c>
      <c r="K193">
        <v>5733.96</v>
      </c>
      <c r="L193" s="12" t="s">
        <v>7484</v>
      </c>
      <c r="M193" s="10" t="s">
        <v>11186</v>
      </c>
      <c r="N193">
        <v>192</v>
      </c>
      <c r="O193">
        <v>45006</v>
      </c>
      <c r="P193" t="s">
        <v>11403</v>
      </c>
      <c r="Q193" s="16">
        <v>4585.28</v>
      </c>
      <c r="R193">
        <v>1148.68</v>
      </c>
      <c r="S193">
        <v>96</v>
      </c>
      <c r="T193">
        <v>192</v>
      </c>
      <c r="U193">
        <v>20208.54</v>
      </c>
      <c r="V193" t="s">
        <v>11411</v>
      </c>
      <c r="W193">
        <v>8.48</v>
      </c>
      <c r="X193">
        <v>60</v>
      </c>
      <c r="Y193" t="s">
        <v>11513</v>
      </c>
      <c r="Z193" t="s">
        <v>12012</v>
      </c>
      <c r="AA193">
        <v>192</v>
      </c>
      <c r="AB193" t="s">
        <v>12016</v>
      </c>
      <c r="AC193">
        <v>6889</v>
      </c>
      <c r="AD193">
        <v>1557.54</v>
      </c>
      <c r="AE193">
        <v>77.88</v>
      </c>
      <c r="AF193" t="s">
        <v>11300</v>
      </c>
      <c r="AG193" t="s">
        <v>11048</v>
      </c>
      <c r="AH193">
        <v>9840</v>
      </c>
      <c r="AI193">
        <v>192</v>
      </c>
      <c r="AJ193" t="s">
        <v>11240</v>
      </c>
      <c r="AK193" t="s">
        <v>12029</v>
      </c>
      <c r="AL193" t="s">
        <v>12031</v>
      </c>
      <c r="AM193" t="s">
        <v>11189</v>
      </c>
      <c r="AN193">
        <v>1</v>
      </c>
      <c r="AO193" s="10" t="s">
        <v>12047</v>
      </c>
      <c r="AP193" t="str" cm="1">
        <f t="array" ref="AP193">_xlfn.IFS(
  Table1[[#This Row],[Age]]&lt;=25, "18-25",
  Table1[[#This Row],[Age]]&lt;=35, "26-35",
  Table1[[#This Row],[Age]]&lt;=45, "36-45",
  Table1[[#This Row],[Age]]&lt;=60, "46-60",
  TRUE, "60+")</f>
        <v>60+</v>
      </c>
    </row>
    <row r="194" spans="1:42" x14ac:dyDescent="0.3">
      <c r="A194">
        <v>193</v>
      </c>
      <c r="B194" t="s">
        <v>6</v>
      </c>
      <c r="C194" t="s">
        <v>55</v>
      </c>
      <c r="D194">
        <v>32</v>
      </c>
      <c r="E194" t="s">
        <v>105</v>
      </c>
      <c r="F194" t="s">
        <v>300</v>
      </c>
      <c r="G194" t="s">
        <v>5110</v>
      </c>
      <c r="H194">
        <v>19458795046</v>
      </c>
      <c r="I194" t="s">
        <v>5331</v>
      </c>
      <c r="J194" t="s">
        <v>7291</v>
      </c>
      <c r="K194">
        <v>3016.51</v>
      </c>
      <c r="L194" s="12" t="s">
        <v>7485</v>
      </c>
      <c r="M194" s="10" t="s">
        <v>11187</v>
      </c>
      <c r="N194">
        <v>193</v>
      </c>
      <c r="O194">
        <v>45246</v>
      </c>
      <c r="P194" t="s">
        <v>11403</v>
      </c>
      <c r="Q194" s="16">
        <v>4892.75</v>
      </c>
      <c r="R194">
        <v>-1876.24</v>
      </c>
      <c r="S194">
        <v>60</v>
      </c>
      <c r="T194">
        <v>193</v>
      </c>
      <c r="U194">
        <v>14035.36</v>
      </c>
      <c r="V194" t="s">
        <v>11413</v>
      </c>
      <c r="W194">
        <v>7.29</v>
      </c>
      <c r="X194">
        <v>24</v>
      </c>
      <c r="Y194" t="s">
        <v>7901</v>
      </c>
      <c r="Z194" t="s">
        <v>12010</v>
      </c>
      <c r="AA194">
        <v>193</v>
      </c>
      <c r="AB194" t="s">
        <v>12016</v>
      </c>
      <c r="AC194">
        <v>9637.01</v>
      </c>
      <c r="AD194">
        <v>1617.49</v>
      </c>
      <c r="AE194">
        <v>80.87</v>
      </c>
      <c r="AF194" t="s">
        <v>11202</v>
      </c>
      <c r="AG194" t="s">
        <v>11216</v>
      </c>
      <c r="AH194">
        <v>1701</v>
      </c>
      <c r="AI194">
        <v>193</v>
      </c>
      <c r="AJ194" t="s">
        <v>11049</v>
      </c>
      <c r="AK194" t="s">
        <v>12029</v>
      </c>
      <c r="AL194" t="s">
        <v>12032</v>
      </c>
      <c r="AM194" t="s">
        <v>11231</v>
      </c>
      <c r="AN194">
        <v>1</v>
      </c>
      <c r="AO194" s="10" t="s">
        <v>12040</v>
      </c>
      <c r="AP194" t="str" cm="1">
        <f t="array" ref="AP194">_xlfn.IFS(
  Table1[[#This Row],[Age]]&lt;=25, "18-25",
  Table1[[#This Row],[Age]]&lt;=35, "26-35",
  Table1[[#This Row],[Age]]&lt;=45, "36-45",
  Table1[[#This Row],[Age]]&lt;=60, "46-60",
  TRUE, "60+")</f>
        <v>26-35</v>
      </c>
    </row>
    <row r="195" spans="1:42" x14ac:dyDescent="0.3">
      <c r="A195">
        <v>194</v>
      </c>
      <c r="B195" t="s">
        <v>24</v>
      </c>
      <c r="C195" t="s">
        <v>55</v>
      </c>
      <c r="D195">
        <v>69</v>
      </c>
      <c r="E195" t="s">
        <v>106</v>
      </c>
      <c r="F195" t="s">
        <v>301</v>
      </c>
      <c r="G195" t="s">
        <v>5119</v>
      </c>
      <c r="H195">
        <v>19458795047</v>
      </c>
      <c r="I195" t="s">
        <v>5332</v>
      </c>
      <c r="J195" t="s">
        <v>7292</v>
      </c>
      <c r="K195">
        <v>4919.1000000000004</v>
      </c>
      <c r="L195" s="12" t="s">
        <v>7486</v>
      </c>
      <c r="M195" s="10" t="s">
        <v>11188</v>
      </c>
      <c r="N195">
        <v>194</v>
      </c>
      <c r="O195">
        <v>45097</v>
      </c>
      <c r="P195" t="s">
        <v>11404</v>
      </c>
      <c r="Q195" s="16">
        <v>4653.58</v>
      </c>
      <c r="R195">
        <v>9572.68</v>
      </c>
      <c r="S195">
        <v>53</v>
      </c>
      <c r="T195">
        <v>194</v>
      </c>
      <c r="U195">
        <v>2632.24</v>
      </c>
      <c r="V195" t="s">
        <v>11412</v>
      </c>
      <c r="W195">
        <v>4.8600000000000003</v>
      </c>
      <c r="X195">
        <v>12</v>
      </c>
      <c r="Y195" t="s">
        <v>8289</v>
      </c>
      <c r="Z195" t="s">
        <v>12010</v>
      </c>
      <c r="AA195">
        <v>194</v>
      </c>
      <c r="AB195" t="s">
        <v>12015</v>
      </c>
      <c r="AC195">
        <v>1714.43</v>
      </c>
      <c r="AD195">
        <v>2601.65</v>
      </c>
      <c r="AE195">
        <v>130.08000000000001</v>
      </c>
      <c r="AF195" t="s">
        <v>11222</v>
      </c>
      <c r="AG195" t="s">
        <v>11145</v>
      </c>
      <c r="AH195">
        <v>6100</v>
      </c>
      <c r="AI195">
        <v>194</v>
      </c>
      <c r="AJ195" t="s">
        <v>11195</v>
      </c>
      <c r="AK195" t="s">
        <v>12029</v>
      </c>
      <c r="AL195" t="s">
        <v>12031</v>
      </c>
      <c r="AM195" t="s">
        <v>11077</v>
      </c>
      <c r="AN195">
        <v>1</v>
      </c>
      <c r="AO195" s="10" t="s">
        <v>12043</v>
      </c>
      <c r="AP195" t="str" cm="1">
        <f t="array" ref="AP195">_xlfn.IFS(
  Table1[[#This Row],[Age]]&lt;=25, "18-25",
  Table1[[#This Row],[Age]]&lt;=35, "26-35",
  Table1[[#This Row],[Age]]&lt;=45, "36-45",
  Table1[[#This Row],[Age]]&lt;=60, "46-60",
  TRUE, "60+")</f>
        <v>60+</v>
      </c>
    </row>
    <row r="196" spans="1:42" x14ac:dyDescent="0.3">
      <c r="A196">
        <v>195</v>
      </c>
      <c r="B196" t="s">
        <v>31</v>
      </c>
      <c r="C196" t="s">
        <v>53</v>
      </c>
      <c r="D196">
        <v>23</v>
      </c>
      <c r="E196" t="s">
        <v>104</v>
      </c>
      <c r="F196" t="s">
        <v>302</v>
      </c>
      <c r="G196" t="s">
        <v>5143</v>
      </c>
      <c r="H196">
        <v>19458795048</v>
      </c>
      <c r="I196" t="s">
        <v>5333</v>
      </c>
      <c r="J196" t="s">
        <v>7292</v>
      </c>
      <c r="K196">
        <v>783.29</v>
      </c>
      <c r="L196" s="12" t="s">
        <v>7487</v>
      </c>
      <c r="M196" s="10" t="s">
        <v>11189</v>
      </c>
      <c r="N196">
        <v>195</v>
      </c>
      <c r="O196">
        <v>44997</v>
      </c>
      <c r="P196" t="s">
        <v>11404</v>
      </c>
      <c r="Q196" s="16">
        <v>2505.9699999999998</v>
      </c>
      <c r="R196">
        <v>-1722.68</v>
      </c>
      <c r="S196">
        <v>19</v>
      </c>
      <c r="T196">
        <v>195</v>
      </c>
      <c r="U196">
        <v>33883.69</v>
      </c>
      <c r="V196" t="s">
        <v>11413</v>
      </c>
      <c r="W196">
        <v>3.98</v>
      </c>
      <c r="X196">
        <v>48</v>
      </c>
      <c r="Y196" t="s">
        <v>11514</v>
      </c>
      <c r="Z196" t="s">
        <v>12012</v>
      </c>
      <c r="AA196">
        <v>195</v>
      </c>
      <c r="AB196" t="s">
        <v>12017</v>
      </c>
      <c r="AC196">
        <v>2400.35</v>
      </c>
      <c r="AD196">
        <v>1338.98</v>
      </c>
      <c r="AE196">
        <v>66.95</v>
      </c>
      <c r="AF196" t="s">
        <v>11130</v>
      </c>
      <c r="AG196" t="s">
        <v>11268</v>
      </c>
      <c r="AH196">
        <v>9394</v>
      </c>
      <c r="AI196">
        <v>195</v>
      </c>
      <c r="AJ196" t="s">
        <v>11294</v>
      </c>
      <c r="AK196" t="s">
        <v>12027</v>
      </c>
      <c r="AL196" t="s">
        <v>12032</v>
      </c>
      <c r="AM196" t="s">
        <v>11283</v>
      </c>
      <c r="AN196">
        <v>1</v>
      </c>
      <c r="AO196" s="10" t="s">
        <v>12047</v>
      </c>
      <c r="AP196" t="str" cm="1">
        <f t="array" ref="AP196">_xlfn.IFS(
  Table1[[#This Row],[Age]]&lt;=25, "18-25",
  Table1[[#This Row],[Age]]&lt;=35, "26-35",
  Table1[[#This Row],[Age]]&lt;=45, "36-45",
  Table1[[#This Row],[Age]]&lt;=60, "46-60",
  TRUE, "60+")</f>
        <v>18-25</v>
      </c>
    </row>
    <row r="197" spans="1:42" x14ac:dyDescent="0.3">
      <c r="A197">
        <v>196</v>
      </c>
      <c r="B197" t="s">
        <v>29</v>
      </c>
      <c r="C197" t="s">
        <v>57</v>
      </c>
      <c r="D197">
        <v>29</v>
      </c>
      <c r="E197" t="s">
        <v>106</v>
      </c>
      <c r="F197" t="s">
        <v>303</v>
      </c>
      <c r="G197" t="s">
        <v>5130</v>
      </c>
      <c r="H197">
        <v>19458795049</v>
      </c>
      <c r="I197" t="s">
        <v>5334</v>
      </c>
      <c r="J197" t="s">
        <v>7291</v>
      </c>
      <c r="K197">
        <v>4653.1400000000003</v>
      </c>
      <c r="L197" s="12" t="s">
        <v>7488</v>
      </c>
      <c r="M197" s="10" t="s">
        <v>11190</v>
      </c>
      <c r="N197">
        <v>196</v>
      </c>
      <c r="O197">
        <v>45014</v>
      </c>
      <c r="P197" t="s">
        <v>11402</v>
      </c>
      <c r="Q197" s="16">
        <v>3519.75</v>
      </c>
      <c r="R197">
        <v>8172.89</v>
      </c>
      <c r="S197">
        <v>88</v>
      </c>
      <c r="T197">
        <v>196</v>
      </c>
      <c r="U197">
        <v>45147.1</v>
      </c>
      <c r="V197" t="s">
        <v>11412</v>
      </c>
      <c r="W197">
        <v>7.61</v>
      </c>
      <c r="X197">
        <v>36</v>
      </c>
      <c r="Y197" t="s">
        <v>11515</v>
      </c>
      <c r="Z197" t="s">
        <v>12010</v>
      </c>
      <c r="AA197">
        <v>196</v>
      </c>
      <c r="AB197" t="s">
        <v>12015</v>
      </c>
      <c r="AC197">
        <v>2151.5700000000002</v>
      </c>
      <c r="AD197">
        <v>2230.58</v>
      </c>
      <c r="AE197">
        <v>111.53</v>
      </c>
      <c r="AF197" t="s">
        <v>11328</v>
      </c>
      <c r="AG197" t="s">
        <v>11143</v>
      </c>
      <c r="AH197">
        <v>8131</v>
      </c>
      <c r="AI197">
        <v>196</v>
      </c>
      <c r="AJ197" t="s">
        <v>11160</v>
      </c>
      <c r="AK197" t="s">
        <v>12027</v>
      </c>
      <c r="AL197" t="s">
        <v>12031</v>
      </c>
      <c r="AM197" t="s">
        <v>11384</v>
      </c>
      <c r="AN197">
        <v>1</v>
      </c>
      <c r="AO197" s="10" t="s">
        <v>12047</v>
      </c>
      <c r="AP197" t="str" cm="1">
        <f t="array" ref="AP197">_xlfn.IFS(
  Table1[[#This Row],[Age]]&lt;=25, "18-25",
  Table1[[#This Row],[Age]]&lt;=35, "26-35",
  Table1[[#This Row],[Age]]&lt;=45, "36-45",
  Table1[[#This Row],[Age]]&lt;=60, "46-60",
  TRUE, "60+")</f>
        <v>26-35</v>
      </c>
    </row>
    <row r="198" spans="1:42" x14ac:dyDescent="0.3">
      <c r="A198">
        <v>197</v>
      </c>
      <c r="B198" t="s">
        <v>20</v>
      </c>
      <c r="C198" t="s">
        <v>62</v>
      </c>
      <c r="D198">
        <v>59</v>
      </c>
      <c r="E198" t="s">
        <v>106</v>
      </c>
      <c r="F198" t="s">
        <v>304</v>
      </c>
      <c r="G198" t="s">
        <v>5129</v>
      </c>
      <c r="H198">
        <v>19458795050</v>
      </c>
      <c r="I198" t="s">
        <v>5335</v>
      </c>
      <c r="J198" t="s">
        <v>7291</v>
      </c>
      <c r="K198">
        <v>4636.08</v>
      </c>
      <c r="L198" s="12" t="s">
        <v>7489</v>
      </c>
      <c r="M198" s="10" t="s">
        <v>11182</v>
      </c>
      <c r="N198">
        <v>197</v>
      </c>
      <c r="O198">
        <v>44983</v>
      </c>
      <c r="P198" t="s">
        <v>11403</v>
      </c>
      <c r="Q198" s="16">
        <v>866.15</v>
      </c>
      <c r="R198">
        <v>5502.23</v>
      </c>
      <c r="S198">
        <v>35</v>
      </c>
      <c r="T198">
        <v>197</v>
      </c>
      <c r="U198">
        <v>46593.64</v>
      </c>
      <c r="V198" t="s">
        <v>11411</v>
      </c>
      <c r="W198">
        <v>3.68</v>
      </c>
      <c r="X198">
        <v>60</v>
      </c>
      <c r="Y198" t="s">
        <v>11516</v>
      </c>
      <c r="Z198" t="s">
        <v>12012</v>
      </c>
      <c r="AA198">
        <v>197</v>
      </c>
      <c r="AB198" t="s">
        <v>12016</v>
      </c>
      <c r="AC198">
        <v>2985.56</v>
      </c>
      <c r="AD198">
        <v>3301.72</v>
      </c>
      <c r="AE198">
        <v>165.09</v>
      </c>
      <c r="AF198" t="s">
        <v>11124</v>
      </c>
      <c r="AG198" t="s">
        <v>11139</v>
      </c>
      <c r="AH198">
        <v>4377</v>
      </c>
      <c r="AI198">
        <v>197</v>
      </c>
      <c r="AJ198" t="s">
        <v>11385</v>
      </c>
      <c r="AK198" t="s">
        <v>12028</v>
      </c>
      <c r="AL198" t="s">
        <v>12032</v>
      </c>
      <c r="AM198" t="s">
        <v>11196</v>
      </c>
      <c r="AN198">
        <v>1</v>
      </c>
      <c r="AO198" s="10" t="s">
        <v>12045</v>
      </c>
      <c r="AP198" t="str" cm="1">
        <f t="array" ref="AP198">_xlfn.IFS(
  Table1[[#This Row],[Age]]&lt;=25, "18-25",
  Table1[[#This Row],[Age]]&lt;=35, "26-35",
  Table1[[#This Row],[Age]]&lt;=45, "36-45",
  Table1[[#This Row],[Age]]&lt;=60, "46-60",
  TRUE, "60+")</f>
        <v>46-60</v>
      </c>
    </row>
    <row r="199" spans="1:42" x14ac:dyDescent="0.3">
      <c r="A199">
        <v>198</v>
      </c>
      <c r="B199" t="s">
        <v>25</v>
      </c>
      <c r="C199" t="s">
        <v>62</v>
      </c>
      <c r="D199">
        <v>36</v>
      </c>
      <c r="E199" t="s">
        <v>106</v>
      </c>
      <c r="F199" t="s">
        <v>305</v>
      </c>
      <c r="G199" t="s">
        <v>5141</v>
      </c>
      <c r="H199">
        <v>19458795051</v>
      </c>
      <c r="I199" t="s">
        <v>5336</v>
      </c>
      <c r="J199" t="s">
        <v>7292</v>
      </c>
      <c r="K199">
        <v>384.31</v>
      </c>
      <c r="L199" s="12" t="s">
        <v>7490</v>
      </c>
      <c r="M199" s="10" t="s">
        <v>11191</v>
      </c>
      <c r="N199">
        <v>198</v>
      </c>
      <c r="O199">
        <v>45093</v>
      </c>
      <c r="P199" t="s">
        <v>11403</v>
      </c>
      <c r="Q199" s="16">
        <v>4754.7700000000004</v>
      </c>
      <c r="R199">
        <v>-4370.46</v>
      </c>
      <c r="S199">
        <v>82</v>
      </c>
      <c r="T199">
        <v>198</v>
      </c>
      <c r="U199">
        <v>29447.52</v>
      </c>
      <c r="V199" t="s">
        <v>11412</v>
      </c>
      <c r="W199">
        <v>1.56</v>
      </c>
      <c r="X199">
        <v>48</v>
      </c>
      <c r="Y199" t="s">
        <v>11517</v>
      </c>
      <c r="Z199" t="s">
        <v>12010</v>
      </c>
      <c r="AA199">
        <v>198</v>
      </c>
      <c r="AB199" t="s">
        <v>12016</v>
      </c>
      <c r="AC199">
        <v>1545.49</v>
      </c>
      <c r="AD199">
        <v>4949.28</v>
      </c>
      <c r="AE199">
        <v>247.46</v>
      </c>
      <c r="AF199" t="s">
        <v>11200</v>
      </c>
      <c r="AG199" t="s">
        <v>11280</v>
      </c>
      <c r="AH199">
        <v>1764</v>
      </c>
      <c r="AI199">
        <v>198</v>
      </c>
      <c r="AJ199" t="s">
        <v>11254</v>
      </c>
      <c r="AK199" t="s">
        <v>12029</v>
      </c>
      <c r="AL199" t="s">
        <v>12031</v>
      </c>
      <c r="AM199" t="s">
        <v>11381</v>
      </c>
      <c r="AN199">
        <v>1</v>
      </c>
      <c r="AO199" s="10" t="s">
        <v>12043</v>
      </c>
      <c r="AP199" t="str" cm="1">
        <f t="array" ref="AP199">_xlfn.IFS(
  Table1[[#This Row],[Age]]&lt;=25, "18-25",
  Table1[[#This Row],[Age]]&lt;=35, "26-35",
  Table1[[#This Row],[Age]]&lt;=45, "36-45",
  Table1[[#This Row],[Age]]&lt;=60, "46-60",
  TRUE, "60+")</f>
        <v>36-45</v>
      </c>
    </row>
    <row r="200" spans="1:42" x14ac:dyDescent="0.3">
      <c r="A200">
        <v>199</v>
      </c>
      <c r="B200" t="s">
        <v>17</v>
      </c>
      <c r="C200" t="s">
        <v>94</v>
      </c>
      <c r="D200">
        <v>57</v>
      </c>
      <c r="E200" t="s">
        <v>106</v>
      </c>
      <c r="F200" t="s">
        <v>306</v>
      </c>
      <c r="G200" t="s">
        <v>5126</v>
      </c>
      <c r="H200">
        <v>19458795052</v>
      </c>
      <c r="I200" t="s">
        <v>5337</v>
      </c>
      <c r="J200" t="s">
        <v>7291</v>
      </c>
      <c r="K200">
        <v>5187.3500000000004</v>
      </c>
      <c r="L200" s="12" t="s">
        <v>7491</v>
      </c>
      <c r="M200" s="10" t="s">
        <v>11048</v>
      </c>
      <c r="N200">
        <v>199</v>
      </c>
      <c r="O200">
        <v>45045</v>
      </c>
      <c r="P200" t="s">
        <v>11404</v>
      </c>
      <c r="Q200" s="16">
        <v>1425.55</v>
      </c>
      <c r="R200">
        <v>3761.8</v>
      </c>
      <c r="S200">
        <v>14</v>
      </c>
      <c r="T200">
        <v>199</v>
      </c>
      <c r="U200">
        <v>5612.69</v>
      </c>
      <c r="V200" t="s">
        <v>11413</v>
      </c>
      <c r="W200">
        <v>3.22</v>
      </c>
      <c r="X200">
        <v>24</v>
      </c>
      <c r="Y200" t="s">
        <v>11518</v>
      </c>
      <c r="Z200" t="s">
        <v>12011</v>
      </c>
      <c r="AA200">
        <v>199</v>
      </c>
      <c r="AB200" t="s">
        <v>12016</v>
      </c>
      <c r="AC200">
        <v>4259.28</v>
      </c>
      <c r="AD200">
        <v>1309.97</v>
      </c>
      <c r="AE200">
        <v>65.5</v>
      </c>
      <c r="AF200" t="s">
        <v>11152</v>
      </c>
      <c r="AG200" t="s">
        <v>11358</v>
      </c>
      <c r="AH200">
        <v>1471</v>
      </c>
      <c r="AI200">
        <v>199</v>
      </c>
      <c r="AJ200" t="s">
        <v>11358</v>
      </c>
      <c r="AK200" t="s">
        <v>12027</v>
      </c>
      <c r="AL200" t="s">
        <v>12031</v>
      </c>
      <c r="AM200" t="s">
        <v>11049</v>
      </c>
      <c r="AN200">
        <v>1</v>
      </c>
      <c r="AO200" s="10" t="s">
        <v>12037</v>
      </c>
      <c r="AP200" t="str" cm="1">
        <f t="array" ref="AP200">_xlfn.IFS(
  Table1[[#This Row],[Age]]&lt;=25, "18-25",
  Table1[[#This Row],[Age]]&lt;=35, "26-35",
  Table1[[#This Row],[Age]]&lt;=45, "36-45",
  Table1[[#This Row],[Age]]&lt;=60, "46-60",
  TRUE, "60+")</f>
        <v>46-60</v>
      </c>
    </row>
    <row r="201" spans="1:42" x14ac:dyDescent="0.3">
      <c r="A201">
        <v>200</v>
      </c>
      <c r="B201" t="s">
        <v>11</v>
      </c>
      <c r="C201" t="s">
        <v>69</v>
      </c>
      <c r="D201">
        <v>22</v>
      </c>
      <c r="E201" t="s">
        <v>104</v>
      </c>
      <c r="F201" t="s">
        <v>307</v>
      </c>
      <c r="G201" t="s">
        <v>5146</v>
      </c>
      <c r="H201">
        <v>19458795053</v>
      </c>
      <c r="I201" t="s">
        <v>5169</v>
      </c>
      <c r="J201" t="s">
        <v>7291</v>
      </c>
      <c r="K201">
        <v>7403.17</v>
      </c>
      <c r="L201" s="12" t="s">
        <v>7492</v>
      </c>
      <c r="M201" s="10" t="s">
        <v>11192</v>
      </c>
      <c r="N201">
        <v>200</v>
      </c>
      <c r="O201">
        <v>45211</v>
      </c>
      <c r="P201" t="s">
        <v>11402</v>
      </c>
      <c r="Q201" s="16">
        <v>971.77</v>
      </c>
      <c r="R201">
        <v>8374.94</v>
      </c>
      <c r="S201">
        <v>86</v>
      </c>
      <c r="T201">
        <v>200</v>
      </c>
      <c r="U201">
        <v>44054.55</v>
      </c>
      <c r="V201" t="s">
        <v>11413</v>
      </c>
      <c r="W201">
        <v>7.8</v>
      </c>
      <c r="X201">
        <v>36</v>
      </c>
      <c r="Y201" t="s">
        <v>8143</v>
      </c>
      <c r="Z201" t="s">
        <v>12010</v>
      </c>
      <c r="AA201">
        <v>200</v>
      </c>
      <c r="AB201" t="s">
        <v>12016</v>
      </c>
      <c r="AC201">
        <v>3525.57</v>
      </c>
      <c r="AD201">
        <v>1310.76</v>
      </c>
      <c r="AE201">
        <v>65.540000000000006</v>
      </c>
      <c r="AF201" t="s">
        <v>11065</v>
      </c>
      <c r="AG201" t="s">
        <v>11170</v>
      </c>
      <c r="AH201">
        <v>7179</v>
      </c>
      <c r="AI201">
        <v>200</v>
      </c>
      <c r="AJ201" t="s">
        <v>11373</v>
      </c>
      <c r="AK201" t="s">
        <v>12028</v>
      </c>
      <c r="AL201" t="s">
        <v>12031</v>
      </c>
      <c r="AM201" t="s">
        <v>11129</v>
      </c>
      <c r="AN201">
        <v>1</v>
      </c>
      <c r="AO201" s="10" t="s">
        <v>12044</v>
      </c>
      <c r="AP201" t="str" cm="1">
        <f t="array" ref="AP201">_xlfn.IFS(
  Table1[[#This Row],[Age]]&lt;=25, "18-25",
  Table1[[#This Row],[Age]]&lt;=35, "26-35",
  Table1[[#This Row],[Age]]&lt;=45, "36-45",
  Table1[[#This Row],[Age]]&lt;=60, "46-60",
  TRUE, "60+")</f>
        <v>18-25</v>
      </c>
    </row>
    <row r="202" spans="1:42" x14ac:dyDescent="0.3">
      <c r="A202">
        <v>201</v>
      </c>
      <c r="B202" t="s">
        <v>4</v>
      </c>
      <c r="C202" t="s">
        <v>60</v>
      </c>
      <c r="D202">
        <v>44</v>
      </c>
      <c r="E202" t="s">
        <v>106</v>
      </c>
      <c r="F202" t="s">
        <v>308</v>
      </c>
      <c r="G202" t="s">
        <v>5147</v>
      </c>
      <c r="H202">
        <v>19458795054</v>
      </c>
      <c r="I202" t="s">
        <v>5338</v>
      </c>
      <c r="J202" t="s">
        <v>7292</v>
      </c>
      <c r="K202">
        <v>4577.3</v>
      </c>
      <c r="L202" s="12" t="s">
        <v>7493</v>
      </c>
      <c r="M202" s="10" t="s">
        <v>11193</v>
      </c>
      <c r="N202">
        <v>201</v>
      </c>
      <c r="O202">
        <v>45162</v>
      </c>
      <c r="P202" t="s">
        <v>11402</v>
      </c>
      <c r="Q202" s="16">
        <v>310.19</v>
      </c>
      <c r="R202">
        <v>4887.49</v>
      </c>
      <c r="S202">
        <v>94</v>
      </c>
      <c r="T202">
        <v>201</v>
      </c>
      <c r="U202">
        <v>37639.5</v>
      </c>
      <c r="V202" t="s">
        <v>11411</v>
      </c>
      <c r="W202">
        <v>8.14</v>
      </c>
      <c r="X202">
        <v>12</v>
      </c>
      <c r="Y202" t="s">
        <v>11519</v>
      </c>
      <c r="Z202" t="s">
        <v>12012</v>
      </c>
      <c r="AA202">
        <v>201</v>
      </c>
      <c r="AB202" t="s">
        <v>12017</v>
      </c>
      <c r="AC202">
        <v>2783.1</v>
      </c>
      <c r="AD202">
        <v>1970.59</v>
      </c>
      <c r="AE202">
        <v>98.53</v>
      </c>
      <c r="AF202" t="s">
        <v>11067</v>
      </c>
      <c r="AG202" t="s">
        <v>11118</v>
      </c>
      <c r="AH202">
        <v>6515</v>
      </c>
      <c r="AI202">
        <v>201</v>
      </c>
      <c r="AJ202" t="s">
        <v>11164</v>
      </c>
      <c r="AK202" t="s">
        <v>12027</v>
      </c>
      <c r="AL202" t="s">
        <v>12032</v>
      </c>
      <c r="AM202" t="s">
        <v>11287</v>
      </c>
      <c r="AN202">
        <v>1</v>
      </c>
      <c r="AO202" s="10" t="s">
        <v>12041</v>
      </c>
      <c r="AP202" t="str" cm="1">
        <f t="array" ref="AP202">_xlfn.IFS(
  Table1[[#This Row],[Age]]&lt;=25, "18-25",
  Table1[[#This Row],[Age]]&lt;=35, "26-35",
  Table1[[#This Row],[Age]]&lt;=45, "36-45",
  Table1[[#This Row],[Age]]&lt;=60, "46-60",
  TRUE, "60+")</f>
        <v>36-45</v>
      </c>
    </row>
    <row r="203" spans="1:42" x14ac:dyDescent="0.3">
      <c r="A203">
        <v>202</v>
      </c>
      <c r="B203" t="s">
        <v>50</v>
      </c>
      <c r="C203" t="s">
        <v>75</v>
      </c>
      <c r="D203">
        <v>27</v>
      </c>
      <c r="E203" t="s">
        <v>105</v>
      </c>
      <c r="F203" t="s">
        <v>309</v>
      </c>
      <c r="G203" t="s">
        <v>5118</v>
      </c>
      <c r="H203">
        <v>19458795055</v>
      </c>
      <c r="I203" t="s">
        <v>5339</v>
      </c>
      <c r="J203" t="s">
        <v>7291</v>
      </c>
      <c r="K203">
        <v>6495.65</v>
      </c>
      <c r="L203" s="12" t="s">
        <v>7494</v>
      </c>
      <c r="M203" s="10" t="s">
        <v>11194</v>
      </c>
      <c r="N203">
        <v>202</v>
      </c>
      <c r="O203">
        <v>45246</v>
      </c>
      <c r="P203" t="s">
        <v>11402</v>
      </c>
      <c r="Q203" s="16">
        <v>2756.35</v>
      </c>
      <c r="R203">
        <v>9252</v>
      </c>
      <c r="S203">
        <v>12</v>
      </c>
      <c r="T203">
        <v>202</v>
      </c>
      <c r="U203">
        <v>13319.14</v>
      </c>
      <c r="V203" t="s">
        <v>11413</v>
      </c>
      <c r="W203">
        <v>3.49</v>
      </c>
      <c r="X203">
        <v>36</v>
      </c>
      <c r="Y203" t="s">
        <v>9739</v>
      </c>
      <c r="Z203" t="s">
        <v>12011</v>
      </c>
      <c r="AA203">
        <v>202</v>
      </c>
      <c r="AB203" t="s">
        <v>12017</v>
      </c>
      <c r="AC203">
        <v>3316.81</v>
      </c>
      <c r="AD203">
        <v>3295.36</v>
      </c>
      <c r="AE203">
        <v>164.77</v>
      </c>
      <c r="AF203" t="s">
        <v>11162</v>
      </c>
      <c r="AG203" t="s">
        <v>11236</v>
      </c>
      <c r="AH203">
        <v>2011</v>
      </c>
      <c r="AI203">
        <v>202</v>
      </c>
      <c r="AJ203" t="s">
        <v>11324</v>
      </c>
      <c r="AK203" t="s">
        <v>12027</v>
      </c>
      <c r="AL203" t="s">
        <v>12031</v>
      </c>
      <c r="AM203" t="s">
        <v>11325</v>
      </c>
      <c r="AN203">
        <v>1</v>
      </c>
      <c r="AO203" s="10" t="s">
        <v>12040</v>
      </c>
      <c r="AP203" t="str" cm="1">
        <f t="array" ref="AP203">_xlfn.IFS(
  Table1[[#This Row],[Age]]&lt;=25, "18-25",
  Table1[[#This Row],[Age]]&lt;=35, "26-35",
  Table1[[#This Row],[Age]]&lt;=45, "36-45",
  Table1[[#This Row],[Age]]&lt;=60, "46-60",
  TRUE, "60+")</f>
        <v>26-35</v>
      </c>
    </row>
    <row r="204" spans="1:42" x14ac:dyDescent="0.3">
      <c r="A204">
        <v>203</v>
      </c>
      <c r="B204" t="s">
        <v>50</v>
      </c>
      <c r="C204" t="s">
        <v>78</v>
      </c>
      <c r="D204">
        <v>60</v>
      </c>
      <c r="E204" t="s">
        <v>106</v>
      </c>
      <c r="F204" t="s">
        <v>310</v>
      </c>
      <c r="G204" t="s">
        <v>5134</v>
      </c>
      <c r="H204">
        <v>19458795056</v>
      </c>
      <c r="I204" t="s">
        <v>5294</v>
      </c>
      <c r="J204" t="s">
        <v>7292</v>
      </c>
      <c r="K204">
        <v>5370.97</v>
      </c>
      <c r="L204" s="12" t="s">
        <v>7495</v>
      </c>
      <c r="M204" s="10" t="s">
        <v>11073</v>
      </c>
      <c r="N204">
        <v>203</v>
      </c>
      <c r="O204">
        <v>45229</v>
      </c>
      <c r="P204" t="s">
        <v>11403</v>
      </c>
      <c r="Q204" s="16">
        <v>4742.83</v>
      </c>
      <c r="R204">
        <v>10113.799999999999</v>
      </c>
      <c r="S204">
        <v>49</v>
      </c>
      <c r="T204">
        <v>203</v>
      </c>
      <c r="U204">
        <v>40373.699999999997</v>
      </c>
      <c r="V204" t="s">
        <v>11412</v>
      </c>
      <c r="W204">
        <v>3.95</v>
      </c>
      <c r="X204">
        <v>48</v>
      </c>
      <c r="Y204" t="s">
        <v>9429</v>
      </c>
      <c r="Z204" t="s">
        <v>12012</v>
      </c>
      <c r="AA204">
        <v>203</v>
      </c>
      <c r="AB204" t="s">
        <v>12016</v>
      </c>
      <c r="AC204">
        <v>6791.64</v>
      </c>
      <c r="AD204">
        <v>4631.24</v>
      </c>
      <c r="AE204">
        <v>231.56</v>
      </c>
      <c r="AF204" t="s">
        <v>11148</v>
      </c>
      <c r="AG204" t="s">
        <v>11385</v>
      </c>
      <c r="AH204">
        <v>9311</v>
      </c>
      <c r="AI204">
        <v>203</v>
      </c>
      <c r="AJ204" t="s">
        <v>11259</v>
      </c>
      <c r="AK204" t="s">
        <v>12029</v>
      </c>
      <c r="AL204" t="s">
        <v>12031</v>
      </c>
      <c r="AM204" t="s">
        <v>11335</v>
      </c>
      <c r="AN204">
        <v>-1</v>
      </c>
      <c r="AO204" s="10" t="s">
        <v>12044</v>
      </c>
      <c r="AP204" t="str" cm="1">
        <f t="array" ref="AP204">_xlfn.IFS(
  Table1[[#This Row],[Age]]&lt;=25, "18-25",
  Table1[[#This Row],[Age]]&lt;=35, "26-35",
  Table1[[#This Row],[Age]]&lt;=45, "36-45",
  Table1[[#This Row],[Age]]&lt;=60, "46-60",
  TRUE, "60+")</f>
        <v>46-60</v>
      </c>
    </row>
    <row r="205" spans="1:42" x14ac:dyDescent="0.3">
      <c r="A205">
        <v>204</v>
      </c>
      <c r="B205" t="s">
        <v>11</v>
      </c>
      <c r="C205" t="s">
        <v>39</v>
      </c>
      <c r="D205">
        <v>69</v>
      </c>
      <c r="E205" t="s">
        <v>106</v>
      </c>
      <c r="F205" t="s">
        <v>311</v>
      </c>
      <c r="G205" t="s">
        <v>5136</v>
      </c>
      <c r="H205">
        <v>19458795057</v>
      </c>
      <c r="I205" t="s">
        <v>5340</v>
      </c>
      <c r="J205" t="s">
        <v>7291</v>
      </c>
      <c r="K205">
        <v>7873.27</v>
      </c>
      <c r="L205" s="12" t="s">
        <v>7496</v>
      </c>
      <c r="M205" s="10" t="s">
        <v>11195</v>
      </c>
      <c r="N205">
        <v>204</v>
      </c>
      <c r="O205">
        <v>44946</v>
      </c>
      <c r="P205" t="s">
        <v>11403</v>
      </c>
      <c r="Q205" s="16">
        <v>686.59</v>
      </c>
      <c r="R205">
        <v>8559.86</v>
      </c>
      <c r="S205">
        <v>76</v>
      </c>
      <c r="T205">
        <v>204</v>
      </c>
      <c r="U205">
        <v>24128.39</v>
      </c>
      <c r="V205" t="s">
        <v>11413</v>
      </c>
      <c r="W205">
        <v>5.94</v>
      </c>
      <c r="X205">
        <v>36</v>
      </c>
      <c r="Y205" t="s">
        <v>11419</v>
      </c>
      <c r="Z205" t="s">
        <v>12011</v>
      </c>
      <c r="AA205">
        <v>204</v>
      </c>
      <c r="AB205" t="s">
        <v>12017</v>
      </c>
      <c r="AC205">
        <v>7200.6</v>
      </c>
      <c r="AD205">
        <v>4745.12</v>
      </c>
      <c r="AE205">
        <v>237.26</v>
      </c>
      <c r="AF205" t="s">
        <v>11070</v>
      </c>
      <c r="AG205" t="s">
        <v>11151</v>
      </c>
      <c r="AH205">
        <v>2801</v>
      </c>
      <c r="AI205">
        <v>204</v>
      </c>
      <c r="AJ205" t="s">
        <v>11380</v>
      </c>
      <c r="AK205" t="s">
        <v>12027</v>
      </c>
      <c r="AL205" t="s">
        <v>12031</v>
      </c>
      <c r="AM205" t="s">
        <v>11395</v>
      </c>
      <c r="AN205">
        <v>1</v>
      </c>
      <c r="AO205" s="10" t="s">
        <v>12039</v>
      </c>
      <c r="AP205" t="str" cm="1">
        <f t="array" ref="AP205">_xlfn.IFS(
  Table1[[#This Row],[Age]]&lt;=25, "18-25",
  Table1[[#This Row],[Age]]&lt;=35, "26-35",
  Table1[[#This Row],[Age]]&lt;=45, "36-45",
  Table1[[#This Row],[Age]]&lt;=60, "46-60",
  TRUE, "60+")</f>
        <v>60+</v>
      </c>
    </row>
    <row r="206" spans="1:42" x14ac:dyDescent="0.3">
      <c r="A206">
        <v>205</v>
      </c>
      <c r="B206" t="s">
        <v>46</v>
      </c>
      <c r="C206" t="s">
        <v>54</v>
      </c>
      <c r="D206">
        <v>63</v>
      </c>
      <c r="E206" t="s">
        <v>105</v>
      </c>
      <c r="F206" t="s">
        <v>312</v>
      </c>
      <c r="G206" t="s">
        <v>5118</v>
      </c>
      <c r="H206">
        <v>19458795058</v>
      </c>
      <c r="I206" t="s">
        <v>5341</v>
      </c>
      <c r="J206" t="s">
        <v>7291</v>
      </c>
      <c r="K206">
        <v>5193.1099999999997</v>
      </c>
      <c r="L206" s="12" t="s">
        <v>7497</v>
      </c>
      <c r="M206" s="10" t="s">
        <v>11196</v>
      </c>
      <c r="N206">
        <v>205</v>
      </c>
      <c r="O206">
        <v>44933</v>
      </c>
      <c r="P206" t="s">
        <v>11402</v>
      </c>
      <c r="Q206" s="16">
        <v>612.94000000000005</v>
      </c>
      <c r="R206">
        <v>5806.05</v>
      </c>
      <c r="S206">
        <v>94</v>
      </c>
      <c r="T206">
        <v>205</v>
      </c>
      <c r="U206">
        <v>44492.06</v>
      </c>
      <c r="V206" t="s">
        <v>11413</v>
      </c>
      <c r="W206">
        <v>3.36</v>
      </c>
      <c r="X206">
        <v>12</v>
      </c>
      <c r="Y206" t="s">
        <v>10992</v>
      </c>
      <c r="Z206" t="s">
        <v>12010</v>
      </c>
      <c r="AA206">
        <v>205</v>
      </c>
      <c r="AB206" t="s">
        <v>12015</v>
      </c>
      <c r="AC206">
        <v>9356.31</v>
      </c>
      <c r="AD206">
        <v>1690.09</v>
      </c>
      <c r="AE206">
        <v>84.5</v>
      </c>
      <c r="AF206" t="s">
        <v>11307</v>
      </c>
      <c r="AG206" t="s">
        <v>11040</v>
      </c>
      <c r="AH206">
        <v>4164</v>
      </c>
      <c r="AI206">
        <v>205</v>
      </c>
      <c r="AJ206" t="s">
        <v>11166</v>
      </c>
      <c r="AK206" t="s">
        <v>12027</v>
      </c>
      <c r="AL206" t="s">
        <v>12031</v>
      </c>
      <c r="AM206" t="s">
        <v>11094</v>
      </c>
      <c r="AN206">
        <v>1</v>
      </c>
      <c r="AO206" s="10" t="s">
        <v>12039</v>
      </c>
      <c r="AP206" t="str" cm="1">
        <f t="array" ref="AP206">_xlfn.IFS(
  Table1[[#This Row],[Age]]&lt;=25, "18-25",
  Table1[[#This Row],[Age]]&lt;=35, "26-35",
  Table1[[#This Row],[Age]]&lt;=45, "36-45",
  Table1[[#This Row],[Age]]&lt;=60, "46-60",
  TRUE, "60+")</f>
        <v>60+</v>
      </c>
    </row>
    <row r="207" spans="1:42" x14ac:dyDescent="0.3">
      <c r="A207">
        <v>206</v>
      </c>
      <c r="B207" t="s">
        <v>23</v>
      </c>
      <c r="C207" t="s">
        <v>88</v>
      </c>
      <c r="D207">
        <v>31</v>
      </c>
      <c r="E207" t="s">
        <v>104</v>
      </c>
      <c r="F207" t="s">
        <v>313</v>
      </c>
      <c r="G207" t="s">
        <v>5137</v>
      </c>
      <c r="H207">
        <v>19458795059</v>
      </c>
      <c r="I207" t="s">
        <v>5342</v>
      </c>
      <c r="J207" t="s">
        <v>7291</v>
      </c>
      <c r="K207">
        <v>3382.93</v>
      </c>
      <c r="L207" s="12" t="s">
        <v>7498</v>
      </c>
      <c r="M207" s="10" t="s">
        <v>11099</v>
      </c>
      <c r="N207">
        <v>206</v>
      </c>
      <c r="O207">
        <v>45136</v>
      </c>
      <c r="P207" t="s">
        <v>11403</v>
      </c>
      <c r="Q207" s="16">
        <v>1370.26</v>
      </c>
      <c r="R207">
        <v>2012.67</v>
      </c>
      <c r="S207">
        <v>3</v>
      </c>
      <c r="T207">
        <v>206</v>
      </c>
      <c r="U207">
        <v>13132.94</v>
      </c>
      <c r="V207" t="s">
        <v>11413</v>
      </c>
      <c r="W207">
        <v>6.46</v>
      </c>
      <c r="X207">
        <v>24</v>
      </c>
      <c r="Y207" t="s">
        <v>11476</v>
      </c>
      <c r="Z207" t="s">
        <v>12011</v>
      </c>
      <c r="AA207">
        <v>206</v>
      </c>
      <c r="AB207" t="s">
        <v>12017</v>
      </c>
      <c r="AC207">
        <v>2892.66</v>
      </c>
      <c r="AD207">
        <v>2086.37</v>
      </c>
      <c r="AE207">
        <v>104.32</v>
      </c>
      <c r="AF207" t="s">
        <v>11097</v>
      </c>
      <c r="AG207" t="s">
        <v>11337</v>
      </c>
      <c r="AH207">
        <v>2813</v>
      </c>
      <c r="AI207">
        <v>206</v>
      </c>
      <c r="AJ207" t="s">
        <v>11238</v>
      </c>
      <c r="AK207" t="s">
        <v>12029</v>
      </c>
      <c r="AL207" t="s">
        <v>12031</v>
      </c>
      <c r="AM207" t="s">
        <v>11322</v>
      </c>
      <c r="AN207">
        <v>1</v>
      </c>
      <c r="AO207" s="10" t="s">
        <v>12038</v>
      </c>
      <c r="AP207" t="str" cm="1">
        <f t="array" ref="AP207">_xlfn.IFS(
  Table1[[#This Row],[Age]]&lt;=25, "18-25",
  Table1[[#This Row],[Age]]&lt;=35, "26-35",
  Table1[[#This Row],[Age]]&lt;=45, "36-45",
  Table1[[#This Row],[Age]]&lt;=60, "46-60",
  TRUE, "60+")</f>
        <v>26-35</v>
      </c>
    </row>
    <row r="208" spans="1:42" x14ac:dyDescent="0.3">
      <c r="A208">
        <v>207</v>
      </c>
      <c r="B208" t="s">
        <v>23</v>
      </c>
      <c r="C208" t="s">
        <v>57</v>
      </c>
      <c r="D208">
        <v>51</v>
      </c>
      <c r="E208" t="s">
        <v>105</v>
      </c>
      <c r="F208" t="s">
        <v>314</v>
      </c>
      <c r="G208" t="s">
        <v>5145</v>
      </c>
      <c r="H208">
        <v>19458795060</v>
      </c>
      <c r="I208" t="s">
        <v>5343</v>
      </c>
      <c r="J208" t="s">
        <v>7291</v>
      </c>
      <c r="K208">
        <v>8292.93</v>
      </c>
      <c r="L208" s="12" t="s">
        <v>7499</v>
      </c>
      <c r="M208" s="10" t="s">
        <v>11197</v>
      </c>
      <c r="N208">
        <v>207</v>
      </c>
      <c r="O208">
        <v>45164</v>
      </c>
      <c r="P208" t="s">
        <v>11403</v>
      </c>
      <c r="Q208" s="16">
        <v>3330.32</v>
      </c>
      <c r="R208">
        <v>11623.25</v>
      </c>
      <c r="S208">
        <v>96</v>
      </c>
      <c r="T208">
        <v>207</v>
      </c>
      <c r="U208">
        <v>40244.39</v>
      </c>
      <c r="V208" t="s">
        <v>11412</v>
      </c>
      <c r="W208">
        <v>3.54</v>
      </c>
      <c r="X208">
        <v>12</v>
      </c>
      <c r="Y208" t="s">
        <v>11520</v>
      </c>
      <c r="Z208" t="s">
        <v>12012</v>
      </c>
      <c r="AA208">
        <v>207</v>
      </c>
      <c r="AB208" t="s">
        <v>12016</v>
      </c>
      <c r="AC208">
        <v>1909.04</v>
      </c>
      <c r="AD208">
        <v>2181.6799999999998</v>
      </c>
      <c r="AE208">
        <v>109.08</v>
      </c>
      <c r="AF208" t="s">
        <v>11271</v>
      </c>
      <c r="AG208" t="s">
        <v>11330</v>
      </c>
      <c r="AH208">
        <v>2240</v>
      </c>
      <c r="AI208">
        <v>207</v>
      </c>
      <c r="AJ208" t="s">
        <v>11104</v>
      </c>
      <c r="AK208" t="s">
        <v>12029</v>
      </c>
      <c r="AL208" t="s">
        <v>12031</v>
      </c>
      <c r="AM208" t="s">
        <v>11160</v>
      </c>
      <c r="AN208">
        <v>1</v>
      </c>
      <c r="AO208" s="10" t="s">
        <v>12041</v>
      </c>
      <c r="AP208" t="str" cm="1">
        <f t="array" ref="AP208">_xlfn.IFS(
  Table1[[#This Row],[Age]]&lt;=25, "18-25",
  Table1[[#This Row],[Age]]&lt;=35, "26-35",
  Table1[[#This Row],[Age]]&lt;=45, "36-45",
  Table1[[#This Row],[Age]]&lt;=60, "46-60",
  TRUE, "60+")</f>
        <v>46-60</v>
      </c>
    </row>
    <row r="209" spans="1:42" x14ac:dyDescent="0.3">
      <c r="A209">
        <v>208</v>
      </c>
      <c r="B209" t="s">
        <v>21</v>
      </c>
      <c r="C209" t="s">
        <v>84</v>
      </c>
      <c r="D209">
        <v>66</v>
      </c>
      <c r="E209" t="s">
        <v>105</v>
      </c>
      <c r="F209" t="s">
        <v>315</v>
      </c>
      <c r="G209" t="s">
        <v>5126</v>
      </c>
      <c r="H209">
        <v>19458795061</v>
      </c>
      <c r="I209" t="s">
        <v>5344</v>
      </c>
      <c r="J209" t="s">
        <v>7291</v>
      </c>
      <c r="K209">
        <v>769.45</v>
      </c>
      <c r="L209" s="12" t="s">
        <v>7500</v>
      </c>
      <c r="M209" s="10" t="s">
        <v>11187</v>
      </c>
      <c r="N209">
        <v>208</v>
      </c>
      <c r="O209">
        <v>45276</v>
      </c>
      <c r="P209" t="s">
        <v>11403</v>
      </c>
      <c r="Q209" s="16">
        <v>2743.59</v>
      </c>
      <c r="R209">
        <v>3513.04</v>
      </c>
      <c r="S209">
        <v>27</v>
      </c>
      <c r="T209">
        <v>208</v>
      </c>
      <c r="U209">
        <v>35883.61</v>
      </c>
      <c r="V209" t="s">
        <v>11412</v>
      </c>
      <c r="W209">
        <v>2.09</v>
      </c>
      <c r="X209">
        <v>12</v>
      </c>
      <c r="Y209" t="s">
        <v>11521</v>
      </c>
      <c r="Z209" t="s">
        <v>12010</v>
      </c>
      <c r="AA209">
        <v>208</v>
      </c>
      <c r="AB209" t="s">
        <v>12016</v>
      </c>
      <c r="AC209">
        <v>1527.5</v>
      </c>
      <c r="AD209">
        <v>1744.56</v>
      </c>
      <c r="AE209">
        <v>87.23</v>
      </c>
      <c r="AF209" t="s">
        <v>11095</v>
      </c>
      <c r="AG209" t="s">
        <v>11374</v>
      </c>
      <c r="AH209">
        <v>725</v>
      </c>
      <c r="AI209">
        <v>208</v>
      </c>
      <c r="AJ209" t="s">
        <v>11184</v>
      </c>
      <c r="AK209" t="s">
        <v>12027</v>
      </c>
      <c r="AL209" t="s">
        <v>12032</v>
      </c>
      <c r="AM209" t="s">
        <v>11087</v>
      </c>
      <c r="AN209">
        <v>1</v>
      </c>
      <c r="AO209" s="10" t="s">
        <v>12036</v>
      </c>
      <c r="AP209" t="str" cm="1">
        <f t="array" ref="AP209">_xlfn.IFS(
  Table1[[#This Row],[Age]]&lt;=25, "18-25",
  Table1[[#This Row],[Age]]&lt;=35, "26-35",
  Table1[[#This Row],[Age]]&lt;=45, "36-45",
  Table1[[#This Row],[Age]]&lt;=60, "46-60",
  TRUE, "60+")</f>
        <v>60+</v>
      </c>
    </row>
    <row r="210" spans="1:42" x14ac:dyDescent="0.3">
      <c r="A210">
        <v>209</v>
      </c>
      <c r="B210" t="s">
        <v>2</v>
      </c>
      <c r="C210" t="s">
        <v>94</v>
      </c>
      <c r="D210">
        <v>32</v>
      </c>
      <c r="E210" t="s">
        <v>105</v>
      </c>
      <c r="F210" t="s">
        <v>316</v>
      </c>
      <c r="G210" t="s">
        <v>5113</v>
      </c>
      <c r="H210">
        <v>19458795062</v>
      </c>
      <c r="I210" t="s">
        <v>5345</v>
      </c>
      <c r="J210" t="s">
        <v>7291</v>
      </c>
      <c r="K210">
        <v>2965.62</v>
      </c>
      <c r="L210" s="12" t="s">
        <v>7501</v>
      </c>
      <c r="M210" s="10" t="s">
        <v>11198</v>
      </c>
      <c r="N210">
        <v>209</v>
      </c>
      <c r="O210">
        <v>45040</v>
      </c>
      <c r="P210" t="s">
        <v>11403</v>
      </c>
      <c r="Q210" s="16">
        <v>490.07</v>
      </c>
      <c r="R210">
        <v>3455.69</v>
      </c>
      <c r="S210">
        <v>92</v>
      </c>
      <c r="T210">
        <v>209</v>
      </c>
      <c r="U210">
        <v>1707.62</v>
      </c>
      <c r="V210" t="s">
        <v>11411</v>
      </c>
      <c r="W210">
        <v>2.39</v>
      </c>
      <c r="X210">
        <v>60</v>
      </c>
      <c r="Y210" t="s">
        <v>8302</v>
      </c>
      <c r="Z210" t="s">
        <v>12011</v>
      </c>
      <c r="AA210">
        <v>209</v>
      </c>
      <c r="AB210" t="s">
        <v>12016</v>
      </c>
      <c r="AC210">
        <v>5437.87</v>
      </c>
      <c r="AD210">
        <v>1577.08</v>
      </c>
      <c r="AE210">
        <v>78.849999999999994</v>
      </c>
      <c r="AF210" t="s">
        <v>11205</v>
      </c>
      <c r="AG210" t="s">
        <v>11039</v>
      </c>
      <c r="AH210">
        <v>9231</v>
      </c>
      <c r="AI210">
        <v>209</v>
      </c>
      <c r="AJ210" t="s">
        <v>11257</v>
      </c>
      <c r="AK210" t="s">
        <v>12029</v>
      </c>
      <c r="AL210" t="s">
        <v>12032</v>
      </c>
      <c r="AM210" t="s">
        <v>11161</v>
      </c>
      <c r="AN210">
        <v>1</v>
      </c>
      <c r="AO210" s="10" t="s">
        <v>12037</v>
      </c>
      <c r="AP210" t="str" cm="1">
        <f t="array" ref="AP210">_xlfn.IFS(
  Table1[[#This Row],[Age]]&lt;=25, "18-25",
  Table1[[#This Row],[Age]]&lt;=35, "26-35",
  Table1[[#This Row],[Age]]&lt;=45, "36-45",
  Table1[[#This Row],[Age]]&lt;=60, "46-60",
  TRUE, "60+")</f>
        <v>26-35</v>
      </c>
    </row>
    <row r="211" spans="1:42" x14ac:dyDescent="0.3">
      <c r="A211">
        <v>210</v>
      </c>
      <c r="B211" t="s">
        <v>16</v>
      </c>
      <c r="C211" t="s">
        <v>88</v>
      </c>
      <c r="D211">
        <v>46</v>
      </c>
      <c r="E211" t="s">
        <v>105</v>
      </c>
      <c r="F211" t="s">
        <v>317</v>
      </c>
      <c r="G211" t="s">
        <v>5148</v>
      </c>
      <c r="H211">
        <v>19458795063</v>
      </c>
      <c r="I211" t="s">
        <v>5346</v>
      </c>
      <c r="J211" t="s">
        <v>7291</v>
      </c>
      <c r="K211">
        <v>5955.7</v>
      </c>
      <c r="L211" s="12" t="s">
        <v>7502</v>
      </c>
      <c r="M211" s="10" t="s">
        <v>11193</v>
      </c>
      <c r="N211">
        <v>210</v>
      </c>
      <c r="O211">
        <v>45235</v>
      </c>
      <c r="P211" t="s">
        <v>11402</v>
      </c>
      <c r="Q211" s="16">
        <v>2217.08</v>
      </c>
      <c r="R211">
        <v>3738.62</v>
      </c>
      <c r="S211">
        <v>82</v>
      </c>
      <c r="T211">
        <v>210</v>
      </c>
      <c r="U211">
        <v>28603.4</v>
      </c>
      <c r="V211" t="s">
        <v>11412</v>
      </c>
      <c r="W211">
        <v>3.25</v>
      </c>
      <c r="X211">
        <v>60</v>
      </c>
      <c r="Y211" t="s">
        <v>8272</v>
      </c>
      <c r="Z211" t="s">
        <v>12011</v>
      </c>
      <c r="AA211">
        <v>210</v>
      </c>
      <c r="AB211" t="s">
        <v>12015</v>
      </c>
      <c r="AC211">
        <v>6813.25</v>
      </c>
      <c r="AD211">
        <v>356.96</v>
      </c>
      <c r="AE211">
        <v>17.850000000000001</v>
      </c>
      <c r="AF211" t="s">
        <v>11161</v>
      </c>
      <c r="AG211" t="s">
        <v>11152</v>
      </c>
      <c r="AH211">
        <v>4357</v>
      </c>
      <c r="AI211">
        <v>210</v>
      </c>
      <c r="AJ211" t="s">
        <v>11055</v>
      </c>
      <c r="AK211" t="s">
        <v>12027</v>
      </c>
      <c r="AL211" t="s">
        <v>12032</v>
      </c>
      <c r="AM211" t="s">
        <v>11126</v>
      </c>
      <c r="AN211">
        <v>1</v>
      </c>
      <c r="AO211" s="10" t="s">
        <v>12040</v>
      </c>
      <c r="AP211" t="str" cm="1">
        <f t="array" ref="AP211">_xlfn.IFS(
  Table1[[#This Row],[Age]]&lt;=25, "18-25",
  Table1[[#This Row],[Age]]&lt;=35, "26-35",
  Table1[[#This Row],[Age]]&lt;=45, "36-45",
  Table1[[#This Row],[Age]]&lt;=60, "46-60",
  TRUE, "60+")</f>
        <v>46-60</v>
      </c>
    </row>
    <row r="212" spans="1:42" x14ac:dyDescent="0.3">
      <c r="A212">
        <v>211</v>
      </c>
      <c r="B212" t="s">
        <v>14</v>
      </c>
      <c r="C212" t="s">
        <v>100</v>
      </c>
      <c r="D212">
        <v>43</v>
      </c>
      <c r="E212" t="s">
        <v>106</v>
      </c>
      <c r="F212" t="s">
        <v>318</v>
      </c>
      <c r="G212" t="s">
        <v>5145</v>
      </c>
      <c r="H212">
        <v>19458795064</v>
      </c>
      <c r="I212" t="s">
        <v>5347</v>
      </c>
      <c r="J212" t="s">
        <v>7291</v>
      </c>
      <c r="K212">
        <v>8574.66</v>
      </c>
      <c r="L212" s="12" t="s">
        <v>7503</v>
      </c>
      <c r="M212" s="10" t="s">
        <v>11199</v>
      </c>
      <c r="N212">
        <v>211</v>
      </c>
      <c r="O212">
        <v>45084</v>
      </c>
      <c r="P212" t="s">
        <v>11402</v>
      </c>
      <c r="Q212" s="16">
        <v>343.99</v>
      </c>
      <c r="R212">
        <v>8918.65</v>
      </c>
      <c r="S212">
        <v>25</v>
      </c>
      <c r="T212">
        <v>211</v>
      </c>
      <c r="U212">
        <v>36061.18</v>
      </c>
      <c r="V212" t="s">
        <v>11413</v>
      </c>
      <c r="W212">
        <v>2.5099999999999998</v>
      </c>
      <c r="X212">
        <v>12</v>
      </c>
      <c r="Y212" t="s">
        <v>10069</v>
      </c>
      <c r="Z212" t="s">
        <v>12010</v>
      </c>
      <c r="AA212">
        <v>211</v>
      </c>
      <c r="AB212" t="s">
        <v>12016</v>
      </c>
      <c r="AC212">
        <v>3156.94</v>
      </c>
      <c r="AD212">
        <v>2725.48</v>
      </c>
      <c r="AE212">
        <v>136.27000000000001</v>
      </c>
      <c r="AF212" t="s">
        <v>11283</v>
      </c>
      <c r="AG212" t="s">
        <v>11124</v>
      </c>
      <c r="AH212">
        <v>1847</v>
      </c>
      <c r="AI212">
        <v>211</v>
      </c>
      <c r="AJ212" t="s">
        <v>11198</v>
      </c>
      <c r="AK212" t="s">
        <v>12029</v>
      </c>
      <c r="AL212" t="s">
        <v>12031</v>
      </c>
      <c r="AM212" t="s">
        <v>11140</v>
      </c>
      <c r="AN212">
        <v>1</v>
      </c>
      <c r="AO212" s="10" t="s">
        <v>12043</v>
      </c>
      <c r="AP212" t="str" cm="1">
        <f t="array" ref="AP212">_xlfn.IFS(
  Table1[[#This Row],[Age]]&lt;=25, "18-25",
  Table1[[#This Row],[Age]]&lt;=35, "26-35",
  Table1[[#This Row],[Age]]&lt;=45, "36-45",
  Table1[[#This Row],[Age]]&lt;=60, "46-60",
  TRUE, "60+")</f>
        <v>36-45</v>
      </c>
    </row>
    <row r="213" spans="1:42" x14ac:dyDescent="0.3">
      <c r="A213">
        <v>212</v>
      </c>
      <c r="B213" t="s">
        <v>23</v>
      </c>
      <c r="C213" t="s">
        <v>61</v>
      </c>
      <c r="D213">
        <v>44</v>
      </c>
      <c r="E213" t="s">
        <v>106</v>
      </c>
      <c r="F213" t="s">
        <v>319</v>
      </c>
      <c r="G213" t="s">
        <v>5137</v>
      </c>
      <c r="H213">
        <v>19458795065</v>
      </c>
      <c r="I213" t="s">
        <v>5348</v>
      </c>
      <c r="J213" t="s">
        <v>7292</v>
      </c>
      <c r="K213">
        <v>814.2</v>
      </c>
      <c r="L213" s="12" t="s">
        <v>7504</v>
      </c>
      <c r="M213" s="10" t="s">
        <v>11200</v>
      </c>
      <c r="N213">
        <v>212</v>
      </c>
      <c r="O213">
        <v>45248</v>
      </c>
      <c r="P213" t="s">
        <v>11404</v>
      </c>
      <c r="Q213" s="16">
        <v>4261</v>
      </c>
      <c r="R213">
        <v>-3446.8</v>
      </c>
      <c r="S213">
        <v>15</v>
      </c>
      <c r="T213">
        <v>212</v>
      </c>
      <c r="U213">
        <v>8664.1299999999992</v>
      </c>
      <c r="V213" t="s">
        <v>11413</v>
      </c>
      <c r="W213">
        <v>9.77</v>
      </c>
      <c r="X213">
        <v>36</v>
      </c>
      <c r="Y213" t="s">
        <v>9734</v>
      </c>
      <c r="Z213" t="s">
        <v>12012</v>
      </c>
      <c r="AA213">
        <v>212</v>
      </c>
      <c r="AB213" t="s">
        <v>12016</v>
      </c>
      <c r="AC213">
        <v>6991.48</v>
      </c>
      <c r="AD213">
        <v>3311.69</v>
      </c>
      <c r="AE213">
        <v>165.58</v>
      </c>
      <c r="AF213" t="s">
        <v>11044</v>
      </c>
      <c r="AG213" t="s">
        <v>11060</v>
      </c>
      <c r="AH213">
        <v>7589</v>
      </c>
      <c r="AI213">
        <v>212</v>
      </c>
      <c r="AJ213" t="s">
        <v>11378</v>
      </c>
      <c r="AK213" t="s">
        <v>12027</v>
      </c>
      <c r="AL213" t="s">
        <v>12031</v>
      </c>
      <c r="AM213" t="s">
        <v>11275</v>
      </c>
      <c r="AN213">
        <v>1</v>
      </c>
      <c r="AO213" s="10" t="s">
        <v>12040</v>
      </c>
      <c r="AP213" t="str" cm="1">
        <f t="array" ref="AP213">_xlfn.IFS(
  Table1[[#This Row],[Age]]&lt;=25, "18-25",
  Table1[[#This Row],[Age]]&lt;=35, "26-35",
  Table1[[#This Row],[Age]]&lt;=45, "36-45",
  Table1[[#This Row],[Age]]&lt;=60, "46-60",
  TRUE, "60+")</f>
        <v>36-45</v>
      </c>
    </row>
    <row r="214" spans="1:42" x14ac:dyDescent="0.3">
      <c r="A214">
        <v>213</v>
      </c>
      <c r="B214" t="s">
        <v>29</v>
      </c>
      <c r="C214" t="s">
        <v>66</v>
      </c>
      <c r="D214">
        <v>20</v>
      </c>
      <c r="E214" t="s">
        <v>106</v>
      </c>
      <c r="F214" t="s">
        <v>320</v>
      </c>
      <c r="G214" t="s">
        <v>5120</v>
      </c>
      <c r="H214">
        <v>19458795066</v>
      </c>
      <c r="I214" t="s">
        <v>5349</v>
      </c>
      <c r="J214" t="s">
        <v>7292</v>
      </c>
      <c r="K214">
        <v>1050.92</v>
      </c>
      <c r="L214" s="12" t="s">
        <v>7505</v>
      </c>
      <c r="M214" s="10" t="s">
        <v>11201</v>
      </c>
      <c r="N214">
        <v>213</v>
      </c>
      <c r="O214">
        <v>45053</v>
      </c>
      <c r="P214" t="s">
        <v>11403</v>
      </c>
      <c r="Q214" s="16">
        <v>544.49</v>
      </c>
      <c r="R214">
        <v>1595.41</v>
      </c>
      <c r="S214">
        <v>27</v>
      </c>
      <c r="T214">
        <v>213</v>
      </c>
      <c r="U214">
        <v>27063.05</v>
      </c>
      <c r="V214" t="s">
        <v>11412</v>
      </c>
      <c r="W214">
        <v>6.93</v>
      </c>
      <c r="X214">
        <v>36</v>
      </c>
      <c r="Y214" t="s">
        <v>11522</v>
      </c>
      <c r="Z214" t="s">
        <v>12010</v>
      </c>
      <c r="AA214">
        <v>213</v>
      </c>
      <c r="AB214" t="s">
        <v>12015</v>
      </c>
      <c r="AC214">
        <v>2686.51</v>
      </c>
      <c r="AD214">
        <v>4957.8900000000003</v>
      </c>
      <c r="AE214">
        <v>247.89</v>
      </c>
      <c r="AF214" t="s">
        <v>11236</v>
      </c>
      <c r="AG214" t="s">
        <v>11269</v>
      </c>
      <c r="AH214">
        <v>7893</v>
      </c>
      <c r="AI214">
        <v>213</v>
      </c>
      <c r="AJ214" t="s">
        <v>11236</v>
      </c>
      <c r="AK214" t="s">
        <v>12028</v>
      </c>
      <c r="AL214" t="s">
        <v>12031</v>
      </c>
      <c r="AM214" t="s">
        <v>11148</v>
      </c>
      <c r="AN214">
        <v>1</v>
      </c>
      <c r="AO214" s="10" t="s">
        <v>12046</v>
      </c>
      <c r="AP214" t="str" cm="1">
        <f t="array" ref="AP214">_xlfn.IFS(
  Table1[[#This Row],[Age]]&lt;=25, "18-25",
  Table1[[#This Row],[Age]]&lt;=35, "26-35",
  Table1[[#This Row],[Age]]&lt;=45, "36-45",
  Table1[[#This Row],[Age]]&lt;=60, "46-60",
  TRUE, "60+")</f>
        <v>18-25</v>
      </c>
    </row>
    <row r="215" spans="1:42" x14ac:dyDescent="0.3">
      <c r="A215">
        <v>214</v>
      </c>
      <c r="B215" t="s">
        <v>23</v>
      </c>
      <c r="C215" t="s">
        <v>87</v>
      </c>
      <c r="D215">
        <v>20</v>
      </c>
      <c r="E215" t="s">
        <v>106</v>
      </c>
      <c r="F215" t="s">
        <v>321</v>
      </c>
      <c r="G215" t="s">
        <v>5143</v>
      </c>
      <c r="H215">
        <v>19458795067</v>
      </c>
      <c r="I215" t="s">
        <v>5350</v>
      </c>
      <c r="J215" t="s">
        <v>7292</v>
      </c>
      <c r="K215">
        <v>2895.61</v>
      </c>
      <c r="L215" s="12" t="s">
        <v>7506</v>
      </c>
      <c r="M215" s="10" t="s">
        <v>11202</v>
      </c>
      <c r="N215">
        <v>214</v>
      </c>
      <c r="O215">
        <v>45129</v>
      </c>
      <c r="P215" t="s">
        <v>11403</v>
      </c>
      <c r="Q215" s="16">
        <v>2361.7800000000002</v>
      </c>
      <c r="R215">
        <v>533.83000000000004</v>
      </c>
      <c r="S215">
        <v>15</v>
      </c>
      <c r="T215">
        <v>214</v>
      </c>
      <c r="U215">
        <v>15899.82</v>
      </c>
      <c r="V215" t="s">
        <v>11412</v>
      </c>
      <c r="W215">
        <v>2.61</v>
      </c>
      <c r="X215">
        <v>12</v>
      </c>
      <c r="Y215" t="s">
        <v>7364</v>
      </c>
      <c r="Z215" t="s">
        <v>12010</v>
      </c>
      <c r="AA215">
        <v>214</v>
      </c>
      <c r="AB215" t="s">
        <v>12015</v>
      </c>
      <c r="AC215">
        <v>3001.84</v>
      </c>
      <c r="AD215">
        <v>3095.85</v>
      </c>
      <c r="AE215">
        <v>154.79</v>
      </c>
      <c r="AF215" t="s">
        <v>11287</v>
      </c>
      <c r="AG215" t="s">
        <v>11396</v>
      </c>
      <c r="AH215">
        <v>5035</v>
      </c>
      <c r="AI215">
        <v>214</v>
      </c>
      <c r="AJ215" t="s">
        <v>11288</v>
      </c>
      <c r="AK215" t="s">
        <v>12029</v>
      </c>
      <c r="AL215" t="s">
        <v>12031</v>
      </c>
      <c r="AM215" t="s">
        <v>11123</v>
      </c>
      <c r="AN215">
        <v>1</v>
      </c>
      <c r="AO215" s="10" t="s">
        <v>12038</v>
      </c>
      <c r="AP215" t="str" cm="1">
        <f t="array" ref="AP215">_xlfn.IFS(
  Table1[[#This Row],[Age]]&lt;=25, "18-25",
  Table1[[#This Row],[Age]]&lt;=35, "26-35",
  Table1[[#This Row],[Age]]&lt;=45, "36-45",
  Table1[[#This Row],[Age]]&lt;=60, "46-60",
  TRUE, "60+")</f>
        <v>18-25</v>
      </c>
    </row>
    <row r="216" spans="1:42" x14ac:dyDescent="0.3">
      <c r="A216">
        <v>215</v>
      </c>
      <c r="B216" t="s">
        <v>39</v>
      </c>
      <c r="C216" t="s">
        <v>101</v>
      </c>
      <c r="D216">
        <v>52</v>
      </c>
      <c r="E216" t="s">
        <v>104</v>
      </c>
      <c r="F216" t="s">
        <v>322</v>
      </c>
      <c r="G216" t="s">
        <v>5130</v>
      </c>
      <c r="H216">
        <v>19458795068</v>
      </c>
      <c r="I216" t="s">
        <v>5351</v>
      </c>
      <c r="J216" t="s">
        <v>7292</v>
      </c>
      <c r="K216">
        <v>3511.26</v>
      </c>
      <c r="L216" s="12" t="s">
        <v>7507</v>
      </c>
      <c r="M216" s="10" t="s">
        <v>11203</v>
      </c>
      <c r="N216">
        <v>215</v>
      </c>
      <c r="O216">
        <v>45150</v>
      </c>
      <c r="P216" t="s">
        <v>11403</v>
      </c>
      <c r="Q216" s="16">
        <v>2557.21</v>
      </c>
      <c r="R216">
        <v>954.05</v>
      </c>
      <c r="S216">
        <v>30</v>
      </c>
      <c r="T216">
        <v>215</v>
      </c>
      <c r="U216">
        <v>35116.39</v>
      </c>
      <c r="V216" t="s">
        <v>11411</v>
      </c>
      <c r="W216">
        <v>4.82</v>
      </c>
      <c r="X216">
        <v>36</v>
      </c>
      <c r="Y216" t="s">
        <v>9599</v>
      </c>
      <c r="Z216" t="s">
        <v>12012</v>
      </c>
      <c r="AA216">
        <v>215</v>
      </c>
      <c r="AB216" t="s">
        <v>12015</v>
      </c>
      <c r="AC216">
        <v>6978.03</v>
      </c>
      <c r="AD216">
        <v>3052.17</v>
      </c>
      <c r="AE216">
        <v>152.61000000000001</v>
      </c>
      <c r="AF216" t="s">
        <v>11250</v>
      </c>
      <c r="AG216" t="s">
        <v>11351</v>
      </c>
      <c r="AH216">
        <v>3884</v>
      </c>
      <c r="AI216">
        <v>215</v>
      </c>
      <c r="AJ216" t="s">
        <v>11189</v>
      </c>
      <c r="AK216" t="s">
        <v>12028</v>
      </c>
      <c r="AL216" t="s">
        <v>12032</v>
      </c>
      <c r="AM216" t="s">
        <v>11100</v>
      </c>
      <c r="AN216">
        <v>1</v>
      </c>
      <c r="AO216" s="10" t="s">
        <v>12041</v>
      </c>
      <c r="AP216" t="str" cm="1">
        <f t="array" ref="AP216">_xlfn.IFS(
  Table1[[#This Row],[Age]]&lt;=25, "18-25",
  Table1[[#This Row],[Age]]&lt;=35, "26-35",
  Table1[[#This Row],[Age]]&lt;=45, "36-45",
  Table1[[#This Row],[Age]]&lt;=60, "46-60",
  TRUE, "60+")</f>
        <v>46-60</v>
      </c>
    </row>
    <row r="217" spans="1:42" x14ac:dyDescent="0.3">
      <c r="A217">
        <v>216</v>
      </c>
      <c r="B217" t="s">
        <v>23</v>
      </c>
      <c r="C217" t="s">
        <v>70</v>
      </c>
      <c r="D217">
        <v>52</v>
      </c>
      <c r="E217" t="s">
        <v>106</v>
      </c>
      <c r="F217" t="s">
        <v>323</v>
      </c>
      <c r="G217" t="s">
        <v>5132</v>
      </c>
      <c r="H217">
        <v>19458795069</v>
      </c>
      <c r="I217" t="s">
        <v>5352</v>
      </c>
      <c r="J217" t="s">
        <v>7291</v>
      </c>
      <c r="K217">
        <v>8451.0300000000007</v>
      </c>
      <c r="L217" s="12" t="s">
        <v>7508</v>
      </c>
      <c r="M217" s="10" t="s">
        <v>11194</v>
      </c>
      <c r="N217">
        <v>216</v>
      </c>
      <c r="O217">
        <v>44996</v>
      </c>
      <c r="P217" t="s">
        <v>11404</v>
      </c>
      <c r="Q217" s="16">
        <v>2655.33</v>
      </c>
      <c r="R217">
        <v>5795.7</v>
      </c>
      <c r="S217">
        <v>75</v>
      </c>
      <c r="T217">
        <v>216</v>
      </c>
      <c r="U217">
        <v>27466.85</v>
      </c>
      <c r="V217" t="s">
        <v>11412</v>
      </c>
      <c r="W217">
        <v>3.42</v>
      </c>
      <c r="X217">
        <v>24</v>
      </c>
      <c r="Y217" t="s">
        <v>10094</v>
      </c>
      <c r="Z217" t="s">
        <v>12011</v>
      </c>
      <c r="AA217">
        <v>216</v>
      </c>
      <c r="AB217" t="s">
        <v>12015</v>
      </c>
      <c r="AC217">
        <v>9590.0300000000007</v>
      </c>
      <c r="AD217">
        <v>1851.94</v>
      </c>
      <c r="AE217">
        <v>92.6</v>
      </c>
      <c r="AF217" t="s">
        <v>11039</v>
      </c>
      <c r="AG217" t="s">
        <v>11175</v>
      </c>
      <c r="AH217">
        <v>4646</v>
      </c>
      <c r="AI217">
        <v>216</v>
      </c>
      <c r="AJ217" t="s">
        <v>11082</v>
      </c>
      <c r="AK217" t="s">
        <v>12027</v>
      </c>
      <c r="AL217" t="s">
        <v>12032</v>
      </c>
      <c r="AM217" t="s">
        <v>11312</v>
      </c>
      <c r="AN217">
        <v>1</v>
      </c>
      <c r="AO217" s="10" t="s">
        <v>12047</v>
      </c>
      <c r="AP217" t="str" cm="1">
        <f t="array" ref="AP217">_xlfn.IFS(
  Table1[[#This Row],[Age]]&lt;=25, "18-25",
  Table1[[#This Row],[Age]]&lt;=35, "26-35",
  Table1[[#This Row],[Age]]&lt;=45, "36-45",
  Table1[[#This Row],[Age]]&lt;=60, "46-60",
  TRUE, "60+")</f>
        <v>46-60</v>
      </c>
    </row>
    <row r="218" spans="1:42" x14ac:dyDescent="0.3">
      <c r="A218">
        <v>217</v>
      </c>
      <c r="B218" t="s">
        <v>16</v>
      </c>
      <c r="C218" t="s">
        <v>81</v>
      </c>
      <c r="D218">
        <v>67</v>
      </c>
      <c r="E218" t="s">
        <v>106</v>
      </c>
      <c r="F218" t="s">
        <v>324</v>
      </c>
      <c r="G218" t="s">
        <v>5135</v>
      </c>
      <c r="H218">
        <v>19458795070</v>
      </c>
      <c r="I218" t="s">
        <v>5353</v>
      </c>
      <c r="J218" t="s">
        <v>7292</v>
      </c>
      <c r="K218">
        <v>9593.14</v>
      </c>
      <c r="L218" s="12" t="s">
        <v>7509</v>
      </c>
      <c r="M218" s="10" t="s">
        <v>11034</v>
      </c>
      <c r="N218">
        <v>217</v>
      </c>
      <c r="O218">
        <v>45274</v>
      </c>
      <c r="P218" t="s">
        <v>11404</v>
      </c>
      <c r="Q218" s="16">
        <v>3049.68</v>
      </c>
      <c r="R218">
        <v>12642.82</v>
      </c>
      <c r="S218">
        <v>59</v>
      </c>
      <c r="T218">
        <v>217</v>
      </c>
      <c r="U218">
        <v>31451.439999999999</v>
      </c>
      <c r="V218" t="s">
        <v>11411</v>
      </c>
      <c r="W218">
        <v>7.16</v>
      </c>
      <c r="X218">
        <v>36</v>
      </c>
      <c r="Y218" t="s">
        <v>11523</v>
      </c>
      <c r="Z218" t="s">
        <v>12011</v>
      </c>
      <c r="AA218">
        <v>217</v>
      </c>
      <c r="AB218" t="s">
        <v>12017</v>
      </c>
      <c r="AC218">
        <v>9128.25</v>
      </c>
      <c r="AD218">
        <v>287.56</v>
      </c>
      <c r="AE218">
        <v>14.38</v>
      </c>
      <c r="AF218" t="s">
        <v>11106</v>
      </c>
      <c r="AG218" t="s">
        <v>11095</v>
      </c>
      <c r="AH218">
        <v>4047</v>
      </c>
      <c r="AI218">
        <v>217</v>
      </c>
      <c r="AJ218" t="s">
        <v>11065</v>
      </c>
      <c r="AK218" t="s">
        <v>12027</v>
      </c>
      <c r="AL218" t="s">
        <v>12031</v>
      </c>
      <c r="AM218" t="s">
        <v>11038</v>
      </c>
      <c r="AN218">
        <v>1</v>
      </c>
      <c r="AO218" s="10" t="s">
        <v>12036</v>
      </c>
      <c r="AP218" t="str" cm="1">
        <f t="array" ref="AP218">_xlfn.IFS(
  Table1[[#This Row],[Age]]&lt;=25, "18-25",
  Table1[[#This Row],[Age]]&lt;=35, "26-35",
  Table1[[#This Row],[Age]]&lt;=45, "36-45",
  Table1[[#This Row],[Age]]&lt;=60, "46-60",
  TRUE, "60+")</f>
        <v>60+</v>
      </c>
    </row>
    <row r="219" spans="1:42" x14ac:dyDescent="0.3">
      <c r="A219">
        <v>218</v>
      </c>
      <c r="B219" t="s">
        <v>16</v>
      </c>
      <c r="C219" t="s">
        <v>101</v>
      </c>
      <c r="D219">
        <v>23</v>
      </c>
      <c r="E219" t="s">
        <v>104</v>
      </c>
      <c r="F219" t="s">
        <v>325</v>
      </c>
      <c r="G219" t="s">
        <v>5120</v>
      </c>
      <c r="H219">
        <v>19458795071</v>
      </c>
      <c r="I219" t="s">
        <v>5354</v>
      </c>
      <c r="J219" t="s">
        <v>7292</v>
      </c>
      <c r="K219">
        <v>270.56</v>
      </c>
      <c r="L219" s="12" t="s">
        <v>7510</v>
      </c>
      <c r="M219" s="10" t="s">
        <v>11204</v>
      </c>
      <c r="N219">
        <v>218</v>
      </c>
      <c r="O219">
        <v>45046</v>
      </c>
      <c r="P219" t="s">
        <v>11404</v>
      </c>
      <c r="Q219" s="16">
        <v>3510.9</v>
      </c>
      <c r="R219">
        <v>3781.46</v>
      </c>
      <c r="S219">
        <v>45</v>
      </c>
      <c r="T219">
        <v>218</v>
      </c>
      <c r="U219">
        <v>4554.45</v>
      </c>
      <c r="V219" t="s">
        <v>11411</v>
      </c>
      <c r="W219">
        <v>8.81</v>
      </c>
      <c r="X219">
        <v>36</v>
      </c>
      <c r="Y219" t="s">
        <v>7889</v>
      </c>
      <c r="Z219" t="s">
        <v>12010</v>
      </c>
      <c r="AA219">
        <v>218</v>
      </c>
      <c r="AB219" t="s">
        <v>12017</v>
      </c>
      <c r="AC219">
        <v>1243.2</v>
      </c>
      <c r="AD219">
        <v>3070.83</v>
      </c>
      <c r="AE219">
        <v>153.54</v>
      </c>
      <c r="AF219" t="s">
        <v>11127</v>
      </c>
      <c r="AG219" t="s">
        <v>11213</v>
      </c>
      <c r="AH219">
        <v>7776</v>
      </c>
      <c r="AI219">
        <v>218</v>
      </c>
      <c r="AJ219" t="s">
        <v>11137</v>
      </c>
      <c r="AK219" t="s">
        <v>12029</v>
      </c>
      <c r="AL219" t="s">
        <v>12031</v>
      </c>
      <c r="AM219" t="s">
        <v>11336</v>
      </c>
      <c r="AN219">
        <v>1</v>
      </c>
      <c r="AO219" s="10" t="s">
        <v>12037</v>
      </c>
      <c r="AP219" t="str" cm="1">
        <f t="array" ref="AP219">_xlfn.IFS(
  Table1[[#This Row],[Age]]&lt;=25, "18-25",
  Table1[[#This Row],[Age]]&lt;=35, "26-35",
  Table1[[#This Row],[Age]]&lt;=45, "36-45",
  Table1[[#This Row],[Age]]&lt;=60, "46-60",
  TRUE, "60+")</f>
        <v>18-25</v>
      </c>
    </row>
    <row r="220" spans="1:42" x14ac:dyDescent="0.3">
      <c r="A220">
        <v>219</v>
      </c>
      <c r="B220" t="s">
        <v>26</v>
      </c>
      <c r="C220" t="s">
        <v>81</v>
      </c>
      <c r="D220">
        <v>31</v>
      </c>
      <c r="E220" t="s">
        <v>105</v>
      </c>
      <c r="F220" t="s">
        <v>326</v>
      </c>
      <c r="G220" t="s">
        <v>5109</v>
      </c>
      <c r="H220">
        <v>19458795072</v>
      </c>
      <c r="I220" t="s">
        <v>5355</v>
      </c>
      <c r="J220" t="s">
        <v>7291</v>
      </c>
      <c r="K220">
        <v>252.03</v>
      </c>
      <c r="L220" s="12" t="s">
        <v>7511</v>
      </c>
      <c r="M220" s="10" t="s">
        <v>11199</v>
      </c>
      <c r="N220">
        <v>219</v>
      </c>
      <c r="O220">
        <v>45079</v>
      </c>
      <c r="P220" t="s">
        <v>11404</v>
      </c>
      <c r="Q220" s="16">
        <v>31.75</v>
      </c>
      <c r="R220">
        <v>220.28</v>
      </c>
      <c r="S220">
        <v>53</v>
      </c>
      <c r="T220">
        <v>219</v>
      </c>
      <c r="U220">
        <v>7751.96</v>
      </c>
      <c r="V220" t="s">
        <v>11412</v>
      </c>
      <c r="W220">
        <v>4.6100000000000003</v>
      </c>
      <c r="X220">
        <v>12</v>
      </c>
      <c r="Y220" t="s">
        <v>7496</v>
      </c>
      <c r="Z220" t="s">
        <v>12012</v>
      </c>
      <c r="AA220">
        <v>219</v>
      </c>
      <c r="AB220" t="s">
        <v>12017</v>
      </c>
      <c r="AC220">
        <v>9832.4</v>
      </c>
      <c r="AD220">
        <v>627.70000000000005</v>
      </c>
      <c r="AE220">
        <v>31.39</v>
      </c>
      <c r="AF220" t="s">
        <v>11323</v>
      </c>
      <c r="AG220" t="s">
        <v>11240</v>
      </c>
      <c r="AH220">
        <v>1494</v>
      </c>
      <c r="AI220">
        <v>219</v>
      </c>
      <c r="AJ220" t="s">
        <v>11355</v>
      </c>
      <c r="AK220" t="s">
        <v>12029</v>
      </c>
      <c r="AL220" t="s">
        <v>12032</v>
      </c>
      <c r="AM220" t="s">
        <v>11132</v>
      </c>
      <c r="AN220">
        <v>1</v>
      </c>
      <c r="AO220" s="10" t="s">
        <v>12043</v>
      </c>
      <c r="AP220" t="str" cm="1">
        <f t="array" ref="AP220">_xlfn.IFS(
  Table1[[#This Row],[Age]]&lt;=25, "18-25",
  Table1[[#This Row],[Age]]&lt;=35, "26-35",
  Table1[[#This Row],[Age]]&lt;=45, "36-45",
  Table1[[#This Row],[Age]]&lt;=60, "46-60",
  TRUE, "60+")</f>
        <v>26-35</v>
      </c>
    </row>
    <row r="221" spans="1:42" x14ac:dyDescent="0.3">
      <c r="A221">
        <v>220</v>
      </c>
      <c r="B221" t="s">
        <v>9</v>
      </c>
      <c r="C221" t="s">
        <v>62</v>
      </c>
      <c r="D221">
        <v>43</v>
      </c>
      <c r="E221" t="s">
        <v>106</v>
      </c>
      <c r="F221" t="s">
        <v>327</v>
      </c>
      <c r="G221" t="s">
        <v>5110</v>
      </c>
      <c r="H221">
        <v>19458795073</v>
      </c>
      <c r="I221" t="s">
        <v>5356</v>
      </c>
      <c r="J221" t="s">
        <v>7291</v>
      </c>
      <c r="K221">
        <v>8661.6200000000008</v>
      </c>
      <c r="L221" s="12" t="s">
        <v>7512</v>
      </c>
      <c r="M221" s="10" t="s">
        <v>11040</v>
      </c>
      <c r="N221">
        <v>220</v>
      </c>
      <c r="O221">
        <v>44949</v>
      </c>
      <c r="P221" t="s">
        <v>11403</v>
      </c>
      <c r="Q221" s="16">
        <v>164.26</v>
      </c>
      <c r="R221">
        <v>8497.36</v>
      </c>
      <c r="S221">
        <v>78</v>
      </c>
      <c r="T221">
        <v>220</v>
      </c>
      <c r="U221">
        <v>28052.37</v>
      </c>
      <c r="V221" t="s">
        <v>11411</v>
      </c>
      <c r="W221">
        <v>4.8600000000000003</v>
      </c>
      <c r="X221">
        <v>36</v>
      </c>
      <c r="Y221" t="s">
        <v>11524</v>
      </c>
      <c r="Z221" t="s">
        <v>12011</v>
      </c>
      <c r="AA221">
        <v>220</v>
      </c>
      <c r="AB221" t="s">
        <v>12015</v>
      </c>
      <c r="AC221">
        <v>4280.3</v>
      </c>
      <c r="AD221">
        <v>3719.57</v>
      </c>
      <c r="AE221">
        <v>185.98</v>
      </c>
      <c r="AF221" t="s">
        <v>11305</v>
      </c>
      <c r="AG221" t="s">
        <v>11360</v>
      </c>
      <c r="AH221">
        <v>2113</v>
      </c>
      <c r="AI221">
        <v>220</v>
      </c>
      <c r="AJ221" t="s">
        <v>11241</v>
      </c>
      <c r="AK221" t="s">
        <v>12028</v>
      </c>
      <c r="AL221" t="s">
        <v>12031</v>
      </c>
      <c r="AM221" t="s">
        <v>11359</v>
      </c>
      <c r="AN221">
        <v>1</v>
      </c>
      <c r="AO221" s="10" t="s">
        <v>12039</v>
      </c>
      <c r="AP221" t="str" cm="1">
        <f t="array" ref="AP221">_xlfn.IFS(
  Table1[[#This Row],[Age]]&lt;=25, "18-25",
  Table1[[#This Row],[Age]]&lt;=35, "26-35",
  Table1[[#This Row],[Age]]&lt;=45, "36-45",
  Table1[[#This Row],[Age]]&lt;=60, "46-60",
  TRUE, "60+")</f>
        <v>36-45</v>
      </c>
    </row>
    <row r="222" spans="1:42" x14ac:dyDescent="0.3">
      <c r="A222">
        <v>221</v>
      </c>
      <c r="B222" t="s">
        <v>29</v>
      </c>
      <c r="C222" t="s">
        <v>82</v>
      </c>
      <c r="D222">
        <v>20</v>
      </c>
      <c r="E222" t="s">
        <v>106</v>
      </c>
      <c r="F222" t="s">
        <v>328</v>
      </c>
      <c r="G222" t="s">
        <v>5116</v>
      </c>
      <c r="H222">
        <v>19458795074</v>
      </c>
      <c r="I222" t="s">
        <v>5357</v>
      </c>
      <c r="J222" t="s">
        <v>7291</v>
      </c>
      <c r="K222">
        <v>1442.61</v>
      </c>
      <c r="L222" s="12" t="s">
        <v>7513</v>
      </c>
      <c r="M222" s="10" t="s">
        <v>11205</v>
      </c>
      <c r="N222">
        <v>221</v>
      </c>
      <c r="O222">
        <v>45066</v>
      </c>
      <c r="P222" t="s">
        <v>11403</v>
      </c>
      <c r="Q222" s="16">
        <v>3061.64</v>
      </c>
      <c r="R222">
        <v>-1619.03</v>
      </c>
      <c r="S222">
        <v>45</v>
      </c>
      <c r="T222">
        <v>221</v>
      </c>
      <c r="U222">
        <v>9877.4699999999993</v>
      </c>
      <c r="V222" t="s">
        <v>11411</v>
      </c>
      <c r="W222">
        <v>4.59</v>
      </c>
      <c r="X222">
        <v>36</v>
      </c>
      <c r="Y222" t="s">
        <v>8444</v>
      </c>
      <c r="Z222" t="s">
        <v>12011</v>
      </c>
      <c r="AA222">
        <v>221</v>
      </c>
      <c r="AB222" t="s">
        <v>12015</v>
      </c>
      <c r="AC222">
        <v>5988.43</v>
      </c>
      <c r="AD222">
        <v>3770.77</v>
      </c>
      <c r="AE222">
        <v>188.54</v>
      </c>
      <c r="AF222" t="s">
        <v>11372</v>
      </c>
      <c r="AG222" t="s">
        <v>11166</v>
      </c>
      <c r="AH222">
        <v>1414</v>
      </c>
      <c r="AI222">
        <v>221</v>
      </c>
      <c r="AJ222" t="s">
        <v>11183</v>
      </c>
      <c r="AK222" t="s">
        <v>12028</v>
      </c>
      <c r="AL222" t="s">
        <v>12032</v>
      </c>
      <c r="AM222" t="s">
        <v>11140</v>
      </c>
      <c r="AN222">
        <v>1</v>
      </c>
      <c r="AO222" s="10" t="s">
        <v>12046</v>
      </c>
      <c r="AP222" t="str" cm="1">
        <f t="array" ref="AP222">_xlfn.IFS(
  Table1[[#This Row],[Age]]&lt;=25, "18-25",
  Table1[[#This Row],[Age]]&lt;=35, "26-35",
  Table1[[#This Row],[Age]]&lt;=45, "36-45",
  Table1[[#This Row],[Age]]&lt;=60, "46-60",
  TRUE, "60+")</f>
        <v>18-25</v>
      </c>
    </row>
    <row r="223" spans="1:42" x14ac:dyDescent="0.3">
      <c r="A223">
        <v>222</v>
      </c>
      <c r="B223" t="s">
        <v>50</v>
      </c>
      <c r="C223" t="s">
        <v>62</v>
      </c>
      <c r="D223">
        <v>50</v>
      </c>
      <c r="E223" t="s">
        <v>105</v>
      </c>
      <c r="F223" t="s">
        <v>329</v>
      </c>
      <c r="G223" t="s">
        <v>5133</v>
      </c>
      <c r="H223">
        <v>19458795075</v>
      </c>
      <c r="I223" t="s">
        <v>5358</v>
      </c>
      <c r="J223" t="s">
        <v>7291</v>
      </c>
      <c r="K223">
        <v>3459.43</v>
      </c>
      <c r="L223" s="12" t="s">
        <v>7514</v>
      </c>
      <c r="M223" s="10" t="s">
        <v>11167</v>
      </c>
      <c r="N223">
        <v>222</v>
      </c>
      <c r="O223">
        <v>45038</v>
      </c>
      <c r="P223" t="s">
        <v>11403</v>
      </c>
      <c r="Q223" s="16">
        <v>918.89</v>
      </c>
      <c r="R223">
        <v>4378.32</v>
      </c>
      <c r="S223">
        <v>92</v>
      </c>
      <c r="T223">
        <v>222</v>
      </c>
      <c r="U223">
        <v>25435.87</v>
      </c>
      <c r="V223" t="s">
        <v>11413</v>
      </c>
      <c r="W223">
        <v>5.04</v>
      </c>
      <c r="X223">
        <v>60</v>
      </c>
      <c r="Y223" t="s">
        <v>11501</v>
      </c>
      <c r="Z223" t="s">
        <v>12010</v>
      </c>
      <c r="AA223">
        <v>222</v>
      </c>
      <c r="AB223" t="s">
        <v>12015</v>
      </c>
      <c r="AC223">
        <v>4107.9399999999996</v>
      </c>
      <c r="AD223">
        <v>525.49</v>
      </c>
      <c r="AE223">
        <v>26.27</v>
      </c>
      <c r="AF223" t="s">
        <v>11168</v>
      </c>
      <c r="AG223" t="s">
        <v>11243</v>
      </c>
      <c r="AH223">
        <v>6231</v>
      </c>
      <c r="AI223">
        <v>222</v>
      </c>
      <c r="AJ223" t="s">
        <v>11162</v>
      </c>
      <c r="AK223" t="s">
        <v>12029</v>
      </c>
      <c r="AL223" t="s">
        <v>12032</v>
      </c>
      <c r="AM223" t="s">
        <v>11345</v>
      </c>
      <c r="AN223">
        <v>1</v>
      </c>
      <c r="AO223" s="10" t="s">
        <v>12037</v>
      </c>
      <c r="AP223" t="str" cm="1">
        <f t="array" ref="AP223">_xlfn.IFS(
  Table1[[#This Row],[Age]]&lt;=25, "18-25",
  Table1[[#This Row],[Age]]&lt;=35, "26-35",
  Table1[[#This Row],[Age]]&lt;=45, "36-45",
  Table1[[#This Row],[Age]]&lt;=60, "46-60",
  TRUE, "60+")</f>
        <v>46-60</v>
      </c>
    </row>
    <row r="224" spans="1:42" x14ac:dyDescent="0.3">
      <c r="A224">
        <v>223</v>
      </c>
      <c r="B224" t="s">
        <v>20</v>
      </c>
      <c r="C224" t="s">
        <v>53</v>
      </c>
      <c r="D224">
        <v>59</v>
      </c>
      <c r="E224" t="s">
        <v>106</v>
      </c>
      <c r="F224" t="s">
        <v>330</v>
      </c>
      <c r="G224" t="s">
        <v>5125</v>
      </c>
      <c r="H224">
        <v>19458795076</v>
      </c>
      <c r="I224" t="s">
        <v>5268</v>
      </c>
      <c r="J224" t="s">
        <v>7291</v>
      </c>
      <c r="K224">
        <v>2824.61</v>
      </c>
      <c r="L224" s="12" t="s">
        <v>7515</v>
      </c>
      <c r="M224" s="10" t="s">
        <v>11156</v>
      </c>
      <c r="N224">
        <v>223</v>
      </c>
      <c r="O224">
        <v>45064</v>
      </c>
      <c r="P224" t="s">
        <v>11404</v>
      </c>
      <c r="Q224" s="16">
        <v>4160.91</v>
      </c>
      <c r="R224">
        <v>-1336.3</v>
      </c>
      <c r="S224">
        <v>72</v>
      </c>
      <c r="T224">
        <v>223</v>
      </c>
      <c r="U224">
        <v>34811.440000000002</v>
      </c>
      <c r="V224" t="s">
        <v>11413</v>
      </c>
      <c r="W224">
        <v>1.32</v>
      </c>
      <c r="X224">
        <v>60</v>
      </c>
      <c r="Y224" t="s">
        <v>11525</v>
      </c>
      <c r="Z224" t="s">
        <v>12010</v>
      </c>
      <c r="AA224">
        <v>223</v>
      </c>
      <c r="AB224" t="s">
        <v>12016</v>
      </c>
      <c r="AC224">
        <v>8419.66</v>
      </c>
      <c r="AD224">
        <v>1388.13</v>
      </c>
      <c r="AE224">
        <v>69.41</v>
      </c>
      <c r="AF224" t="s">
        <v>11367</v>
      </c>
      <c r="AG224" t="s">
        <v>11093</v>
      </c>
      <c r="AH224">
        <v>7116</v>
      </c>
      <c r="AI224">
        <v>223</v>
      </c>
      <c r="AJ224" t="s">
        <v>11371</v>
      </c>
      <c r="AK224" t="s">
        <v>12029</v>
      </c>
      <c r="AL224" t="s">
        <v>12031</v>
      </c>
      <c r="AM224" t="s">
        <v>11253</v>
      </c>
      <c r="AN224">
        <v>1</v>
      </c>
      <c r="AO224" s="10" t="s">
        <v>12046</v>
      </c>
      <c r="AP224" t="str" cm="1">
        <f t="array" ref="AP224">_xlfn.IFS(
  Table1[[#This Row],[Age]]&lt;=25, "18-25",
  Table1[[#This Row],[Age]]&lt;=35, "26-35",
  Table1[[#This Row],[Age]]&lt;=45, "36-45",
  Table1[[#This Row],[Age]]&lt;=60, "46-60",
  TRUE, "60+")</f>
        <v>46-60</v>
      </c>
    </row>
    <row r="225" spans="1:42" x14ac:dyDescent="0.3">
      <c r="A225">
        <v>224</v>
      </c>
      <c r="B225" t="s">
        <v>47</v>
      </c>
      <c r="C225" t="s">
        <v>66</v>
      </c>
      <c r="D225">
        <v>30</v>
      </c>
      <c r="E225" t="s">
        <v>105</v>
      </c>
      <c r="F225" t="s">
        <v>331</v>
      </c>
      <c r="G225" t="s">
        <v>5140</v>
      </c>
      <c r="H225">
        <v>19458795077</v>
      </c>
      <c r="I225" t="s">
        <v>5359</v>
      </c>
      <c r="J225" t="s">
        <v>7292</v>
      </c>
      <c r="K225">
        <v>2890.5</v>
      </c>
      <c r="L225" s="12" t="s">
        <v>7516</v>
      </c>
      <c r="M225" s="10" t="s">
        <v>11136</v>
      </c>
      <c r="N225">
        <v>224</v>
      </c>
      <c r="O225">
        <v>45106</v>
      </c>
      <c r="P225" t="s">
        <v>11402</v>
      </c>
      <c r="Q225" s="16">
        <v>3141.28</v>
      </c>
      <c r="R225">
        <v>-250.78</v>
      </c>
      <c r="S225">
        <v>61</v>
      </c>
      <c r="T225">
        <v>224</v>
      </c>
      <c r="U225">
        <v>40678.81</v>
      </c>
      <c r="V225" t="s">
        <v>11413</v>
      </c>
      <c r="W225">
        <v>6.33</v>
      </c>
      <c r="X225">
        <v>36</v>
      </c>
      <c r="Y225" t="s">
        <v>11526</v>
      </c>
      <c r="Z225" t="s">
        <v>12011</v>
      </c>
      <c r="AA225">
        <v>224</v>
      </c>
      <c r="AB225" t="s">
        <v>12016</v>
      </c>
      <c r="AC225">
        <v>7051.47</v>
      </c>
      <c r="AD225">
        <v>4099.49</v>
      </c>
      <c r="AE225">
        <v>204.97</v>
      </c>
      <c r="AF225" t="s">
        <v>11164</v>
      </c>
      <c r="AG225" t="s">
        <v>11087</v>
      </c>
      <c r="AH225">
        <v>7247</v>
      </c>
      <c r="AI225">
        <v>224</v>
      </c>
      <c r="AJ225" t="s">
        <v>11102</v>
      </c>
      <c r="AK225" t="s">
        <v>12029</v>
      </c>
      <c r="AL225" t="s">
        <v>12032</v>
      </c>
      <c r="AM225" t="s">
        <v>11212</v>
      </c>
      <c r="AN225">
        <v>1</v>
      </c>
      <c r="AO225" s="10" t="s">
        <v>12043</v>
      </c>
      <c r="AP225" t="str" cm="1">
        <f t="array" ref="AP225">_xlfn.IFS(
  Table1[[#This Row],[Age]]&lt;=25, "18-25",
  Table1[[#This Row],[Age]]&lt;=35, "26-35",
  Table1[[#This Row],[Age]]&lt;=45, "36-45",
  Table1[[#This Row],[Age]]&lt;=60, "46-60",
  TRUE, "60+")</f>
        <v>26-35</v>
      </c>
    </row>
    <row r="226" spans="1:42" x14ac:dyDescent="0.3">
      <c r="A226">
        <v>225</v>
      </c>
      <c r="B226" t="s">
        <v>8</v>
      </c>
      <c r="C226" t="s">
        <v>74</v>
      </c>
      <c r="D226">
        <v>46</v>
      </c>
      <c r="E226" t="s">
        <v>105</v>
      </c>
      <c r="F226" t="s">
        <v>332</v>
      </c>
      <c r="G226" t="s">
        <v>5114</v>
      </c>
      <c r="H226">
        <v>19458795078</v>
      </c>
      <c r="I226" t="s">
        <v>5360</v>
      </c>
      <c r="J226" t="s">
        <v>7291</v>
      </c>
      <c r="K226">
        <v>3353.06</v>
      </c>
      <c r="L226" s="12" t="s">
        <v>7517</v>
      </c>
      <c r="M226" s="10" t="s">
        <v>11206</v>
      </c>
      <c r="N226">
        <v>225</v>
      </c>
      <c r="O226">
        <v>45045</v>
      </c>
      <c r="P226" t="s">
        <v>11402</v>
      </c>
      <c r="Q226" s="16">
        <v>4902.2</v>
      </c>
      <c r="R226">
        <v>8255.26</v>
      </c>
      <c r="S226">
        <v>11</v>
      </c>
      <c r="T226">
        <v>225</v>
      </c>
      <c r="U226">
        <v>8007.33</v>
      </c>
      <c r="V226" t="s">
        <v>11412</v>
      </c>
      <c r="W226">
        <v>9.57</v>
      </c>
      <c r="X226">
        <v>36</v>
      </c>
      <c r="Y226" t="s">
        <v>11486</v>
      </c>
      <c r="Z226" t="s">
        <v>12012</v>
      </c>
      <c r="AA226">
        <v>225</v>
      </c>
      <c r="AB226" t="s">
        <v>12016</v>
      </c>
      <c r="AC226">
        <v>8894.7800000000007</v>
      </c>
      <c r="AD226">
        <v>4810.91</v>
      </c>
      <c r="AE226">
        <v>240.55</v>
      </c>
      <c r="AF226" t="s">
        <v>11036</v>
      </c>
      <c r="AG226" t="s">
        <v>11278</v>
      </c>
      <c r="AH226">
        <v>330</v>
      </c>
      <c r="AI226">
        <v>225</v>
      </c>
      <c r="AJ226" t="s">
        <v>11222</v>
      </c>
      <c r="AK226" t="s">
        <v>12027</v>
      </c>
      <c r="AL226" t="s">
        <v>12031</v>
      </c>
      <c r="AM226" t="s">
        <v>11303</v>
      </c>
      <c r="AN226">
        <v>1</v>
      </c>
      <c r="AO226" s="10" t="s">
        <v>12037</v>
      </c>
      <c r="AP226" t="str" cm="1">
        <f t="array" ref="AP226">_xlfn.IFS(
  Table1[[#This Row],[Age]]&lt;=25, "18-25",
  Table1[[#This Row],[Age]]&lt;=35, "26-35",
  Table1[[#This Row],[Age]]&lt;=45, "36-45",
  Table1[[#This Row],[Age]]&lt;=60, "46-60",
  TRUE, "60+")</f>
        <v>46-60</v>
      </c>
    </row>
    <row r="227" spans="1:42" x14ac:dyDescent="0.3">
      <c r="A227">
        <v>226</v>
      </c>
      <c r="B227" t="s">
        <v>16</v>
      </c>
      <c r="C227" t="s">
        <v>56</v>
      </c>
      <c r="D227">
        <v>26</v>
      </c>
      <c r="E227" t="s">
        <v>105</v>
      </c>
      <c r="F227" t="s">
        <v>333</v>
      </c>
      <c r="G227" t="s">
        <v>5112</v>
      </c>
      <c r="H227">
        <v>19458795079</v>
      </c>
      <c r="I227" t="s">
        <v>5361</v>
      </c>
      <c r="J227" t="s">
        <v>7291</v>
      </c>
      <c r="K227">
        <v>3426.86</v>
      </c>
      <c r="L227" s="12" t="s">
        <v>7518</v>
      </c>
      <c r="M227" s="10" t="s">
        <v>11085</v>
      </c>
      <c r="N227">
        <v>226</v>
      </c>
      <c r="O227">
        <v>45056</v>
      </c>
      <c r="P227" t="s">
        <v>11403</v>
      </c>
      <c r="Q227" s="16">
        <v>3642.74</v>
      </c>
      <c r="R227">
        <v>7069.6</v>
      </c>
      <c r="S227">
        <v>78</v>
      </c>
      <c r="T227">
        <v>226</v>
      </c>
      <c r="U227">
        <v>37352.06</v>
      </c>
      <c r="V227" t="s">
        <v>11413</v>
      </c>
      <c r="W227">
        <v>8.07</v>
      </c>
      <c r="X227">
        <v>12</v>
      </c>
      <c r="Y227" t="s">
        <v>11527</v>
      </c>
      <c r="Z227" t="s">
        <v>12012</v>
      </c>
      <c r="AA227">
        <v>226</v>
      </c>
      <c r="AB227" t="s">
        <v>12017</v>
      </c>
      <c r="AC227">
        <v>2909.13</v>
      </c>
      <c r="AD227">
        <v>3652.84</v>
      </c>
      <c r="AE227">
        <v>182.64</v>
      </c>
      <c r="AF227" t="s">
        <v>11398</v>
      </c>
      <c r="AG227" t="s">
        <v>11380</v>
      </c>
      <c r="AH227">
        <v>5636</v>
      </c>
      <c r="AI227">
        <v>226</v>
      </c>
      <c r="AJ227" t="s">
        <v>11063</v>
      </c>
      <c r="AK227" t="s">
        <v>12028</v>
      </c>
      <c r="AL227" t="s">
        <v>12032</v>
      </c>
      <c r="AM227" t="s">
        <v>11333</v>
      </c>
      <c r="AN227">
        <v>1</v>
      </c>
      <c r="AO227" s="10" t="s">
        <v>12046</v>
      </c>
      <c r="AP227" t="str" cm="1">
        <f t="array" ref="AP227">_xlfn.IFS(
  Table1[[#This Row],[Age]]&lt;=25, "18-25",
  Table1[[#This Row],[Age]]&lt;=35, "26-35",
  Table1[[#This Row],[Age]]&lt;=45, "36-45",
  Table1[[#This Row],[Age]]&lt;=60, "46-60",
  TRUE, "60+")</f>
        <v>26-35</v>
      </c>
    </row>
    <row r="228" spans="1:42" x14ac:dyDescent="0.3">
      <c r="A228">
        <v>227</v>
      </c>
      <c r="B228" t="s">
        <v>17</v>
      </c>
      <c r="C228" t="s">
        <v>93</v>
      </c>
      <c r="D228">
        <v>49</v>
      </c>
      <c r="E228" t="s">
        <v>106</v>
      </c>
      <c r="F228" t="s">
        <v>334</v>
      </c>
      <c r="G228" t="s">
        <v>5124</v>
      </c>
      <c r="H228">
        <v>19458795080</v>
      </c>
      <c r="I228" t="s">
        <v>5362</v>
      </c>
      <c r="J228" t="s">
        <v>7291</v>
      </c>
      <c r="K228">
        <v>6239.54</v>
      </c>
      <c r="L228" s="12" t="s">
        <v>7519</v>
      </c>
      <c r="M228" s="10" t="s">
        <v>11165</v>
      </c>
      <c r="N228">
        <v>227</v>
      </c>
      <c r="O228">
        <v>45114</v>
      </c>
      <c r="P228" t="s">
        <v>11402</v>
      </c>
      <c r="Q228" s="16">
        <v>462.66</v>
      </c>
      <c r="R228">
        <v>6702.2</v>
      </c>
      <c r="S228">
        <v>51</v>
      </c>
      <c r="T228">
        <v>227</v>
      </c>
      <c r="U228">
        <v>18796.12</v>
      </c>
      <c r="V228" t="s">
        <v>11411</v>
      </c>
      <c r="W228">
        <v>8.75</v>
      </c>
      <c r="X228">
        <v>24</v>
      </c>
      <c r="Y228" t="s">
        <v>11528</v>
      </c>
      <c r="Z228" t="s">
        <v>12010</v>
      </c>
      <c r="AA228">
        <v>227</v>
      </c>
      <c r="AB228" t="s">
        <v>12016</v>
      </c>
      <c r="AC228">
        <v>6763.76</v>
      </c>
      <c r="AD228">
        <v>2006.63</v>
      </c>
      <c r="AE228">
        <v>100.33</v>
      </c>
      <c r="AF228" t="s">
        <v>11376</v>
      </c>
      <c r="AG228" t="s">
        <v>11105</v>
      </c>
      <c r="AH228">
        <v>432</v>
      </c>
      <c r="AI228">
        <v>227</v>
      </c>
      <c r="AJ228" t="s">
        <v>11260</v>
      </c>
      <c r="AK228" t="s">
        <v>12027</v>
      </c>
      <c r="AL228" t="s">
        <v>12031</v>
      </c>
      <c r="AM228" t="s">
        <v>11245</v>
      </c>
      <c r="AN228">
        <v>1</v>
      </c>
      <c r="AO228" s="10" t="s">
        <v>12038</v>
      </c>
      <c r="AP228" t="str" cm="1">
        <f t="array" ref="AP228">_xlfn.IFS(
  Table1[[#This Row],[Age]]&lt;=25, "18-25",
  Table1[[#This Row],[Age]]&lt;=35, "26-35",
  Table1[[#This Row],[Age]]&lt;=45, "36-45",
  Table1[[#This Row],[Age]]&lt;=60, "46-60",
  TRUE, "60+")</f>
        <v>46-60</v>
      </c>
    </row>
    <row r="229" spans="1:42" x14ac:dyDescent="0.3">
      <c r="A229">
        <v>228</v>
      </c>
      <c r="B229" t="s">
        <v>36</v>
      </c>
      <c r="C229" t="s">
        <v>85</v>
      </c>
      <c r="D229">
        <v>39</v>
      </c>
      <c r="E229" t="s">
        <v>105</v>
      </c>
      <c r="F229" t="s">
        <v>335</v>
      </c>
      <c r="G229" t="s">
        <v>5123</v>
      </c>
      <c r="H229">
        <v>19458795081</v>
      </c>
      <c r="I229" t="s">
        <v>5199</v>
      </c>
      <c r="J229" t="s">
        <v>7292</v>
      </c>
      <c r="K229">
        <v>6324.96</v>
      </c>
      <c r="L229" s="12" t="s">
        <v>7520</v>
      </c>
      <c r="M229" s="10" t="s">
        <v>11207</v>
      </c>
      <c r="N229">
        <v>228</v>
      </c>
      <c r="O229">
        <v>45007</v>
      </c>
      <c r="P229" t="s">
        <v>11404</v>
      </c>
      <c r="Q229" s="16">
        <v>863.17</v>
      </c>
      <c r="R229">
        <v>7188.13</v>
      </c>
      <c r="S229">
        <v>86</v>
      </c>
      <c r="T229">
        <v>228</v>
      </c>
      <c r="U229">
        <v>34267.72</v>
      </c>
      <c r="V229" t="s">
        <v>11413</v>
      </c>
      <c r="W229">
        <v>3.06</v>
      </c>
      <c r="X229">
        <v>60</v>
      </c>
      <c r="Y229" t="s">
        <v>11529</v>
      </c>
      <c r="Z229" t="s">
        <v>12012</v>
      </c>
      <c r="AA229">
        <v>228</v>
      </c>
      <c r="AB229" t="s">
        <v>12015</v>
      </c>
      <c r="AC229">
        <v>5784.83</v>
      </c>
      <c r="AD229">
        <v>4136.0600000000004</v>
      </c>
      <c r="AE229">
        <v>206.8</v>
      </c>
      <c r="AF229" t="s">
        <v>11050</v>
      </c>
      <c r="AG229" t="s">
        <v>11098</v>
      </c>
      <c r="AH229">
        <v>5555</v>
      </c>
      <c r="AI229">
        <v>228</v>
      </c>
      <c r="AJ229" t="s">
        <v>11271</v>
      </c>
      <c r="AK229" t="s">
        <v>12029</v>
      </c>
      <c r="AL229" t="s">
        <v>12032</v>
      </c>
      <c r="AM229" t="s">
        <v>11346</v>
      </c>
      <c r="AN229">
        <v>1</v>
      </c>
      <c r="AO229" s="10" t="s">
        <v>12047</v>
      </c>
      <c r="AP229" t="str" cm="1">
        <f t="array" ref="AP229">_xlfn.IFS(
  Table1[[#This Row],[Age]]&lt;=25, "18-25",
  Table1[[#This Row],[Age]]&lt;=35, "26-35",
  Table1[[#This Row],[Age]]&lt;=45, "36-45",
  Table1[[#This Row],[Age]]&lt;=60, "46-60",
  TRUE, "60+")</f>
        <v>36-45</v>
      </c>
    </row>
    <row r="230" spans="1:42" x14ac:dyDescent="0.3">
      <c r="A230">
        <v>229</v>
      </c>
      <c r="B230" t="s">
        <v>50</v>
      </c>
      <c r="C230" t="s">
        <v>98</v>
      </c>
      <c r="D230">
        <v>39</v>
      </c>
      <c r="E230" t="s">
        <v>106</v>
      </c>
      <c r="F230" t="s">
        <v>336</v>
      </c>
      <c r="G230" t="s">
        <v>5134</v>
      </c>
      <c r="H230">
        <v>19458795082</v>
      </c>
      <c r="I230" t="s">
        <v>5363</v>
      </c>
      <c r="J230" t="s">
        <v>7291</v>
      </c>
      <c r="K230">
        <v>5276.63</v>
      </c>
      <c r="L230" s="12" t="s">
        <v>7521</v>
      </c>
      <c r="M230" s="10" t="s">
        <v>11208</v>
      </c>
      <c r="N230">
        <v>229</v>
      </c>
      <c r="O230">
        <v>45127</v>
      </c>
      <c r="P230" t="s">
        <v>11404</v>
      </c>
      <c r="Q230" s="16">
        <v>242.28</v>
      </c>
      <c r="R230">
        <v>5518.91</v>
      </c>
      <c r="S230">
        <v>89</v>
      </c>
      <c r="T230">
        <v>229</v>
      </c>
      <c r="U230">
        <v>8118.95</v>
      </c>
      <c r="V230" t="s">
        <v>11413</v>
      </c>
      <c r="W230">
        <v>6.46</v>
      </c>
      <c r="X230">
        <v>48</v>
      </c>
      <c r="Y230" t="s">
        <v>9756</v>
      </c>
      <c r="Z230" t="s">
        <v>12012</v>
      </c>
      <c r="AA230">
        <v>229</v>
      </c>
      <c r="AB230" t="s">
        <v>12017</v>
      </c>
      <c r="AC230">
        <v>6299.55</v>
      </c>
      <c r="AD230">
        <v>1464.49</v>
      </c>
      <c r="AE230">
        <v>73.22</v>
      </c>
      <c r="AF230" t="s">
        <v>11331</v>
      </c>
      <c r="AG230" t="s">
        <v>11054</v>
      </c>
      <c r="AH230">
        <v>1614</v>
      </c>
      <c r="AI230">
        <v>229</v>
      </c>
      <c r="AJ230" t="s">
        <v>11257</v>
      </c>
      <c r="AK230" t="s">
        <v>12027</v>
      </c>
      <c r="AL230" t="s">
        <v>12031</v>
      </c>
      <c r="AM230" t="s">
        <v>11127</v>
      </c>
      <c r="AN230">
        <v>-1</v>
      </c>
      <c r="AO230" s="10" t="s">
        <v>12038</v>
      </c>
      <c r="AP230" t="str" cm="1">
        <f t="array" ref="AP230">_xlfn.IFS(
  Table1[[#This Row],[Age]]&lt;=25, "18-25",
  Table1[[#This Row],[Age]]&lt;=35, "26-35",
  Table1[[#This Row],[Age]]&lt;=45, "36-45",
  Table1[[#This Row],[Age]]&lt;=60, "46-60",
  TRUE, "60+")</f>
        <v>36-45</v>
      </c>
    </row>
    <row r="231" spans="1:42" x14ac:dyDescent="0.3">
      <c r="A231">
        <v>230</v>
      </c>
      <c r="B231" t="s">
        <v>40</v>
      </c>
      <c r="C231" t="s">
        <v>71</v>
      </c>
      <c r="D231">
        <v>51</v>
      </c>
      <c r="E231" t="s">
        <v>104</v>
      </c>
      <c r="F231" t="s">
        <v>337</v>
      </c>
      <c r="G231" t="s">
        <v>5134</v>
      </c>
      <c r="H231">
        <v>19458795083</v>
      </c>
      <c r="I231" t="s">
        <v>5364</v>
      </c>
      <c r="J231" t="s">
        <v>7291</v>
      </c>
      <c r="K231">
        <v>8599.56</v>
      </c>
      <c r="L231" s="12" t="s">
        <v>7522</v>
      </c>
      <c r="M231" s="10" t="s">
        <v>11162</v>
      </c>
      <c r="N231">
        <v>230</v>
      </c>
      <c r="O231">
        <v>45253</v>
      </c>
      <c r="P231" t="s">
        <v>11403</v>
      </c>
      <c r="Q231" s="16">
        <v>3708.47</v>
      </c>
      <c r="R231">
        <v>4891.09</v>
      </c>
      <c r="S231">
        <v>74</v>
      </c>
      <c r="T231">
        <v>230</v>
      </c>
      <c r="U231">
        <v>26243.58</v>
      </c>
      <c r="V231" t="s">
        <v>11412</v>
      </c>
      <c r="W231">
        <v>9.0399999999999991</v>
      </c>
      <c r="X231">
        <v>36</v>
      </c>
      <c r="Y231" t="s">
        <v>11459</v>
      </c>
      <c r="Z231" t="s">
        <v>12010</v>
      </c>
      <c r="AA231">
        <v>230</v>
      </c>
      <c r="AB231" t="s">
        <v>12015</v>
      </c>
      <c r="AC231">
        <v>4288.63</v>
      </c>
      <c r="AD231">
        <v>4331.3</v>
      </c>
      <c r="AE231">
        <v>216.57</v>
      </c>
      <c r="AF231" t="s">
        <v>11108</v>
      </c>
      <c r="AG231" t="s">
        <v>11047</v>
      </c>
      <c r="AH231">
        <v>1645</v>
      </c>
      <c r="AI231">
        <v>230</v>
      </c>
      <c r="AJ231" t="s">
        <v>11310</v>
      </c>
      <c r="AK231" t="s">
        <v>12028</v>
      </c>
      <c r="AL231" t="s">
        <v>12032</v>
      </c>
      <c r="AM231" t="s">
        <v>11306</v>
      </c>
      <c r="AN231">
        <v>1</v>
      </c>
      <c r="AO231" s="10" t="s">
        <v>12040</v>
      </c>
      <c r="AP231" t="str" cm="1">
        <f t="array" ref="AP231">_xlfn.IFS(
  Table1[[#This Row],[Age]]&lt;=25, "18-25",
  Table1[[#This Row],[Age]]&lt;=35, "26-35",
  Table1[[#This Row],[Age]]&lt;=45, "36-45",
  Table1[[#This Row],[Age]]&lt;=60, "46-60",
  TRUE, "60+")</f>
        <v>46-60</v>
      </c>
    </row>
    <row r="232" spans="1:42" x14ac:dyDescent="0.3">
      <c r="A232">
        <v>231</v>
      </c>
      <c r="B232" t="s">
        <v>50</v>
      </c>
      <c r="C232" t="s">
        <v>89</v>
      </c>
      <c r="D232">
        <v>27</v>
      </c>
      <c r="E232" t="s">
        <v>105</v>
      </c>
      <c r="F232" t="s">
        <v>338</v>
      </c>
      <c r="G232" t="s">
        <v>5111</v>
      </c>
      <c r="H232">
        <v>19458795084</v>
      </c>
      <c r="I232" t="s">
        <v>5365</v>
      </c>
      <c r="J232" t="s">
        <v>7292</v>
      </c>
      <c r="K232">
        <v>8472.15</v>
      </c>
      <c r="L232" s="12" t="s">
        <v>7523</v>
      </c>
      <c r="M232" s="10" t="s">
        <v>11120</v>
      </c>
      <c r="N232">
        <v>231</v>
      </c>
      <c r="O232">
        <v>45000</v>
      </c>
      <c r="P232" t="s">
        <v>11402</v>
      </c>
      <c r="Q232" s="16">
        <v>642.85</v>
      </c>
      <c r="R232">
        <v>7829.3</v>
      </c>
      <c r="S232">
        <v>39</v>
      </c>
      <c r="T232">
        <v>231</v>
      </c>
      <c r="U232">
        <v>42040.55</v>
      </c>
      <c r="V232" t="s">
        <v>11412</v>
      </c>
      <c r="W232">
        <v>1.62</v>
      </c>
      <c r="X232">
        <v>48</v>
      </c>
      <c r="Y232" t="s">
        <v>8279</v>
      </c>
      <c r="Z232" t="s">
        <v>12011</v>
      </c>
      <c r="AA232">
        <v>231</v>
      </c>
      <c r="AB232" t="s">
        <v>12017</v>
      </c>
      <c r="AC232">
        <v>1057.94</v>
      </c>
      <c r="AD232">
        <v>214.18</v>
      </c>
      <c r="AE232">
        <v>10.71</v>
      </c>
      <c r="AF232" t="s">
        <v>11109</v>
      </c>
      <c r="AG232" t="s">
        <v>11288</v>
      </c>
      <c r="AH232">
        <v>5968</v>
      </c>
      <c r="AI232">
        <v>231</v>
      </c>
      <c r="AJ232" t="s">
        <v>11380</v>
      </c>
      <c r="AK232" t="s">
        <v>12029</v>
      </c>
      <c r="AL232" t="s">
        <v>12032</v>
      </c>
      <c r="AM232" t="s">
        <v>11140</v>
      </c>
      <c r="AN232">
        <v>1</v>
      </c>
      <c r="AO232" s="10" t="s">
        <v>12047</v>
      </c>
      <c r="AP232" t="str" cm="1">
        <f t="array" ref="AP232">_xlfn.IFS(
  Table1[[#This Row],[Age]]&lt;=25, "18-25",
  Table1[[#This Row],[Age]]&lt;=35, "26-35",
  Table1[[#This Row],[Age]]&lt;=45, "36-45",
  Table1[[#This Row],[Age]]&lt;=60, "46-60",
  TRUE, "60+")</f>
        <v>26-35</v>
      </c>
    </row>
    <row r="233" spans="1:42" x14ac:dyDescent="0.3">
      <c r="A233">
        <v>232</v>
      </c>
      <c r="B233" t="s">
        <v>33</v>
      </c>
      <c r="C233" t="s">
        <v>63</v>
      </c>
      <c r="D233">
        <v>42</v>
      </c>
      <c r="E233" t="s">
        <v>106</v>
      </c>
      <c r="F233" t="s">
        <v>339</v>
      </c>
      <c r="G233" t="s">
        <v>5138</v>
      </c>
      <c r="H233">
        <v>19458795085</v>
      </c>
      <c r="I233" t="s">
        <v>5366</v>
      </c>
      <c r="J233" t="s">
        <v>7292</v>
      </c>
      <c r="K233">
        <v>2250.4499999999998</v>
      </c>
      <c r="L233" s="12" t="s">
        <v>7503</v>
      </c>
      <c r="M233" s="10" t="s">
        <v>11209</v>
      </c>
      <c r="N233">
        <v>232</v>
      </c>
      <c r="O233">
        <v>45204</v>
      </c>
      <c r="P233" t="s">
        <v>11403</v>
      </c>
      <c r="Q233" s="16">
        <v>3322.2</v>
      </c>
      <c r="R233">
        <v>-1071.75</v>
      </c>
      <c r="S233">
        <v>24</v>
      </c>
      <c r="T233">
        <v>232</v>
      </c>
      <c r="U233">
        <v>6215.14</v>
      </c>
      <c r="V233" t="s">
        <v>11412</v>
      </c>
      <c r="W233">
        <v>8.9</v>
      </c>
      <c r="X233">
        <v>12</v>
      </c>
      <c r="Y233" t="s">
        <v>11530</v>
      </c>
      <c r="Z233" t="s">
        <v>12011</v>
      </c>
      <c r="AA233">
        <v>232</v>
      </c>
      <c r="AB233" t="s">
        <v>12016</v>
      </c>
      <c r="AC233">
        <v>7341.97</v>
      </c>
      <c r="AD233">
        <v>4964.63</v>
      </c>
      <c r="AE233">
        <v>248.23</v>
      </c>
      <c r="AF233" t="s">
        <v>11225</v>
      </c>
      <c r="AG233" t="s">
        <v>11062</v>
      </c>
      <c r="AH233">
        <v>2463</v>
      </c>
      <c r="AI233">
        <v>232</v>
      </c>
      <c r="AJ233" t="s">
        <v>11183</v>
      </c>
      <c r="AK233" t="s">
        <v>12029</v>
      </c>
      <c r="AL233" t="s">
        <v>12032</v>
      </c>
      <c r="AM233" t="s">
        <v>11080</v>
      </c>
      <c r="AN233">
        <v>1</v>
      </c>
      <c r="AO233" s="10" t="s">
        <v>12044</v>
      </c>
      <c r="AP233" t="str" cm="1">
        <f t="array" ref="AP233">_xlfn.IFS(
  Table1[[#This Row],[Age]]&lt;=25, "18-25",
  Table1[[#This Row],[Age]]&lt;=35, "26-35",
  Table1[[#This Row],[Age]]&lt;=45, "36-45",
  Table1[[#This Row],[Age]]&lt;=60, "46-60",
  TRUE, "60+")</f>
        <v>36-45</v>
      </c>
    </row>
    <row r="234" spans="1:42" x14ac:dyDescent="0.3">
      <c r="A234">
        <v>233</v>
      </c>
      <c r="B234" t="s">
        <v>10</v>
      </c>
      <c r="C234" t="s">
        <v>69</v>
      </c>
      <c r="D234">
        <v>29</v>
      </c>
      <c r="E234" t="s">
        <v>105</v>
      </c>
      <c r="F234" t="s">
        <v>340</v>
      </c>
      <c r="G234" t="s">
        <v>5143</v>
      </c>
      <c r="H234">
        <v>19458795086</v>
      </c>
      <c r="I234" t="s">
        <v>5367</v>
      </c>
      <c r="J234" t="s">
        <v>7291</v>
      </c>
      <c r="K234">
        <v>5482.03</v>
      </c>
      <c r="L234" s="12" t="s">
        <v>7524</v>
      </c>
      <c r="M234" s="10" t="s">
        <v>11210</v>
      </c>
      <c r="N234">
        <v>233</v>
      </c>
      <c r="O234">
        <v>45052</v>
      </c>
      <c r="P234" t="s">
        <v>11404</v>
      </c>
      <c r="Q234" s="16">
        <v>2781.43</v>
      </c>
      <c r="R234">
        <v>2700.6</v>
      </c>
      <c r="S234">
        <v>6</v>
      </c>
      <c r="T234">
        <v>233</v>
      </c>
      <c r="U234">
        <v>41556.36</v>
      </c>
      <c r="V234" t="s">
        <v>11412</v>
      </c>
      <c r="W234">
        <v>1.58</v>
      </c>
      <c r="X234">
        <v>48</v>
      </c>
      <c r="Y234" t="s">
        <v>11453</v>
      </c>
      <c r="Z234" t="s">
        <v>12010</v>
      </c>
      <c r="AA234">
        <v>233</v>
      </c>
      <c r="AB234" t="s">
        <v>12015</v>
      </c>
      <c r="AC234">
        <v>7429.1</v>
      </c>
      <c r="AD234">
        <v>552.66999999999996</v>
      </c>
      <c r="AE234">
        <v>27.63</v>
      </c>
      <c r="AF234" t="s">
        <v>11332</v>
      </c>
      <c r="AG234" t="s">
        <v>11178</v>
      </c>
      <c r="AH234">
        <v>1450</v>
      </c>
      <c r="AI234">
        <v>233</v>
      </c>
      <c r="AJ234" t="s">
        <v>11217</v>
      </c>
      <c r="AK234" t="s">
        <v>12028</v>
      </c>
      <c r="AL234" t="s">
        <v>12032</v>
      </c>
      <c r="AM234" t="s">
        <v>11071</v>
      </c>
      <c r="AN234">
        <v>1</v>
      </c>
      <c r="AO234" s="10" t="s">
        <v>12046</v>
      </c>
      <c r="AP234" t="str" cm="1">
        <f t="array" ref="AP234">_xlfn.IFS(
  Table1[[#This Row],[Age]]&lt;=25, "18-25",
  Table1[[#This Row],[Age]]&lt;=35, "26-35",
  Table1[[#This Row],[Age]]&lt;=45, "36-45",
  Table1[[#This Row],[Age]]&lt;=60, "46-60",
  TRUE, "60+")</f>
        <v>26-35</v>
      </c>
    </row>
    <row r="235" spans="1:42" x14ac:dyDescent="0.3">
      <c r="A235">
        <v>234</v>
      </c>
      <c r="B235" t="s">
        <v>39</v>
      </c>
      <c r="C235" t="s">
        <v>76</v>
      </c>
      <c r="D235">
        <v>68</v>
      </c>
      <c r="E235" t="s">
        <v>106</v>
      </c>
      <c r="F235" t="s">
        <v>341</v>
      </c>
      <c r="G235" t="s">
        <v>5109</v>
      </c>
      <c r="H235">
        <v>19458795087</v>
      </c>
      <c r="I235" t="s">
        <v>5368</v>
      </c>
      <c r="J235" t="s">
        <v>7292</v>
      </c>
      <c r="K235">
        <v>7859.99</v>
      </c>
      <c r="L235" s="12" t="s">
        <v>7525</v>
      </c>
      <c r="M235" s="10" t="s">
        <v>11209</v>
      </c>
      <c r="N235">
        <v>234</v>
      </c>
      <c r="O235">
        <v>45082</v>
      </c>
      <c r="P235" t="s">
        <v>11402</v>
      </c>
      <c r="Q235" s="16">
        <v>3170.16</v>
      </c>
      <c r="R235">
        <v>4689.83</v>
      </c>
      <c r="S235">
        <v>33</v>
      </c>
      <c r="T235">
        <v>234</v>
      </c>
      <c r="U235">
        <v>23185.65</v>
      </c>
      <c r="V235" t="s">
        <v>11413</v>
      </c>
      <c r="W235">
        <v>9.85</v>
      </c>
      <c r="X235">
        <v>24</v>
      </c>
      <c r="Y235" t="s">
        <v>11531</v>
      </c>
      <c r="Z235" t="s">
        <v>12012</v>
      </c>
      <c r="AA235">
        <v>234</v>
      </c>
      <c r="AB235" t="s">
        <v>12015</v>
      </c>
      <c r="AC235">
        <v>8830.44</v>
      </c>
      <c r="AD235">
        <v>4575.83</v>
      </c>
      <c r="AE235">
        <v>228.79</v>
      </c>
      <c r="AF235" t="s">
        <v>11286</v>
      </c>
      <c r="AG235" t="s">
        <v>11295</v>
      </c>
      <c r="AH235">
        <v>3464</v>
      </c>
      <c r="AI235">
        <v>234</v>
      </c>
      <c r="AJ235" t="s">
        <v>11074</v>
      </c>
      <c r="AK235" t="s">
        <v>12028</v>
      </c>
      <c r="AL235" t="s">
        <v>12032</v>
      </c>
      <c r="AM235" t="s">
        <v>11038</v>
      </c>
      <c r="AN235">
        <v>1</v>
      </c>
      <c r="AO235" s="10" t="s">
        <v>12043</v>
      </c>
      <c r="AP235" t="str" cm="1">
        <f t="array" ref="AP235">_xlfn.IFS(
  Table1[[#This Row],[Age]]&lt;=25, "18-25",
  Table1[[#This Row],[Age]]&lt;=35, "26-35",
  Table1[[#This Row],[Age]]&lt;=45, "36-45",
  Table1[[#This Row],[Age]]&lt;=60, "46-60",
  TRUE, "60+")</f>
        <v>60+</v>
      </c>
    </row>
    <row r="236" spans="1:42" x14ac:dyDescent="0.3">
      <c r="A236">
        <v>235</v>
      </c>
      <c r="B236" t="s">
        <v>19</v>
      </c>
      <c r="C236" t="s">
        <v>78</v>
      </c>
      <c r="D236">
        <v>20</v>
      </c>
      <c r="E236" t="s">
        <v>106</v>
      </c>
      <c r="F236" t="s">
        <v>342</v>
      </c>
      <c r="G236" t="s">
        <v>5114</v>
      </c>
      <c r="H236">
        <v>19458795088</v>
      </c>
      <c r="I236" t="s">
        <v>5369</v>
      </c>
      <c r="J236" t="s">
        <v>7292</v>
      </c>
      <c r="K236">
        <v>8682.06</v>
      </c>
      <c r="L236" s="12" t="s">
        <v>7526</v>
      </c>
      <c r="M236" s="10" t="s">
        <v>11182</v>
      </c>
      <c r="N236">
        <v>235</v>
      </c>
      <c r="O236">
        <v>45109</v>
      </c>
      <c r="P236" t="s">
        <v>11404</v>
      </c>
      <c r="Q236" s="16">
        <v>2548.2600000000002</v>
      </c>
      <c r="R236">
        <v>11230.32</v>
      </c>
      <c r="S236">
        <v>22</v>
      </c>
      <c r="T236">
        <v>235</v>
      </c>
      <c r="U236">
        <v>41340.31</v>
      </c>
      <c r="V236" t="s">
        <v>11411</v>
      </c>
      <c r="W236">
        <v>1.76</v>
      </c>
      <c r="X236">
        <v>24</v>
      </c>
      <c r="Y236" t="s">
        <v>11532</v>
      </c>
      <c r="Z236" t="s">
        <v>12010</v>
      </c>
      <c r="AA236">
        <v>235</v>
      </c>
      <c r="AB236" t="s">
        <v>12017</v>
      </c>
      <c r="AC236">
        <v>9662.69</v>
      </c>
      <c r="AD236">
        <v>4262.7</v>
      </c>
      <c r="AE236">
        <v>213.14</v>
      </c>
      <c r="AF236" t="s">
        <v>11217</v>
      </c>
      <c r="AG236" t="s">
        <v>11190</v>
      </c>
      <c r="AH236">
        <v>5019</v>
      </c>
      <c r="AI236">
        <v>235</v>
      </c>
      <c r="AJ236" t="s">
        <v>11379</v>
      </c>
      <c r="AK236" t="s">
        <v>12027</v>
      </c>
      <c r="AL236" t="s">
        <v>12031</v>
      </c>
      <c r="AM236" t="s">
        <v>11101</v>
      </c>
      <c r="AN236">
        <v>1</v>
      </c>
      <c r="AO236" s="10" t="s">
        <v>12038</v>
      </c>
      <c r="AP236" t="str" cm="1">
        <f t="array" ref="AP236">_xlfn.IFS(
  Table1[[#This Row],[Age]]&lt;=25, "18-25",
  Table1[[#This Row],[Age]]&lt;=35, "26-35",
  Table1[[#This Row],[Age]]&lt;=45, "36-45",
  Table1[[#This Row],[Age]]&lt;=60, "46-60",
  TRUE, "60+")</f>
        <v>18-25</v>
      </c>
    </row>
    <row r="237" spans="1:42" x14ac:dyDescent="0.3">
      <c r="A237">
        <v>236</v>
      </c>
      <c r="B237" t="s">
        <v>11</v>
      </c>
      <c r="C237" t="s">
        <v>78</v>
      </c>
      <c r="D237">
        <v>36</v>
      </c>
      <c r="E237" t="s">
        <v>104</v>
      </c>
      <c r="F237" t="s">
        <v>343</v>
      </c>
      <c r="G237" t="s">
        <v>5137</v>
      </c>
      <c r="H237">
        <v>19458795089</v>
      </c>
      <c r="I237" t="s">
        <v>5370</v>
      </c>
      <c r="J237" t="s">
        <v>7291</v>
      </c>
      <c r="K237">
        <v>2626.34</v>
      </c>
      <c r="L237" s="12" t="s">
        <v>7527</v>
      </c>
      <c r="M237" s="10" t="s">
        <v>11167</v>
      </c>
      <c r="N237">
        <v>236</v>
      </c>
      <c r="O237">
        <v>45032</v>
      </c>
      <c r="P237" t="s">
        <v>11402</v>
      </c>
      <c r="Q237" s="16">
        <v>75.010000000000005</v>
      </c>
      <c r="R237">
        <v>2701.35</v>
      </c>
      <c r="S237">
        <v>60</v>
      </c>
      <c r="T237">
        <v>236</v>
      </c>
      <c r="U237">
        <v>47961</v>
      </c>
      <c r="V237" t="s">
        <v>11411</v>
      </c>
      <c r="W237">
        <v>4.3099999999999996</v>
      </c>
      <c r="X237">
        <v>12</v>
      </c>
      <c r="Y237" t="s">
        <v>10726</v>
      </c>
      <c r="Z237" t="s">
        <v>12011</v>
      </c>
      <c r="AA237">
        <v>236</v>
      </c>
      <c r="AB237" t="s">
        <v>12017</v>
      </c>
      <c r="AC237">
        <v>2791.92</v>
      </c>
      <c r="AD237">
        <v>1466.02</v>
      </c>
      <c r="AE237">
        <v>73.3</v>
      </c>
      <c r="AF237" t="s">
        <v>11318</v>
      </c>
      <c r="AG237" t="s">
        <v>11052</v>
      </c>
      <c r="AH237">
        <v>1932</v>
      </c>
      <c r="AI237">
        <v>236</v>
      </c>
      <c r="AJ237" t="s">
        <v>11199</v>
      </c>
      <c r="AK237" t="s">
        <v>12029</v>
      </c>
      <c r="AL237" t="s">
        <v>12032</v>
      </c>
      <c r="AM237" t="s">
        <v>11256</v>
      </c>
      <c r="AN237">
        <v>1</v>
      </c>
      <c r="AO237" s="10" t="s">
        <v>12037</v>
      </c>
      <c r="AP237" t="str" cm="1">
        <f t="array" ref="AP237">_xlfn.IFS(
  Table1[[#This Row],[Age]]&lt;=25, "18-25",
  Table1[[#This Row],[Age]]&lt;=35, "26-35",
  Table1[[#This Row],[Age]]&lt;=45, "36-45",
  Table1[[#This Row],[Age]]&lt;=60, "46-60",
  TRUE, "60+")</f>
        <v>36-45</v>
      </c>
    </row>
    <row r="238" spans="1:42" x14ac:dyDescent="0.3">
      <c r="A238">
        <v>237</v>
      </c>
      <c r="B238" t="s">
        <v>48</v>
      </c>
      <c r="C238" t="s">
        <v>96</v>
      </c>
      <c r="D238">
        <v>50</v>
      </c>
      <c r="E238" t="s">
        <v>105</v>
      </c>
      <c r="F238" t="s">
        <v>344</v>
      </c>
      <c r="G238" t="s">
        <v>5122</v>
      </c>
      <c r="H238">
        <v>19458795090</v>
      </c>
      <c r="I238" t="s">
        <v>5371</v>
      </c>
      <c r="J238" t="s">
        <v>7292</v>
      </c>
      <c r="K238">
        <v>4991.59</v>
      </c>
      <c r="L238" s="12" t="s">
        <v>7528</v>
      </c>
      <c r="M238" s="10" t="s">
        <v>11129</v>
      </c>
      <c r="N238">
        <v>237</v>
      </c>
      <c r="O238">
        <v>45260</v>
      </c>
      <c r="P238" t="s">
        <v>11403</v>
      </c>
      <c r="Q238" s="16">
        <v>1273.56</v>
      </c>
      <c r="R238">
        <v>3718.03</v>
      </c>
      <c r="S238">
        <v>20</v>
      </c>
      <c r="T238">
        <v>237</v>
      </c>
      <c r="U238">
        <v>8822.98</v>
      </c>
      <c r="V238" t="s">
        <v>11413</v>
      </c>
      <c r="W238">
        <v>1.49</v>
      </c>
      <c r="X238">
        <v>60</v>
      </c>
      <c r="Y238" t="s">
        <v>11524</v>
      </c>
      <c r="Z238" t="s">
        <v>12010</v>
      </c>
      <c r="AA238">
        <v>237</v>
      </c>
      <c r="AB238" t="s">
        <v>12016</v>
      </c>
      <c r="AC238">
        <v>1613.01</v>
      </c>
      <c r="AD238">
        <v>2311.7600000000002</v>
      </c>
      <c r="AE238">
        <v>115.59</v>
      </c>
      <c r="AF238" t="s">
        <v>11190</v>
      </c>
      <c r="AG238" t="s">
        <v>11311</v>
      </c>
      <c r="AH238">
        <v>6113</v>
      </c>
      <c r="AI238">
        <v>237</v>
      </c>
      <c r="AJ238" t="s">
        <v>11295</v>
      </c>
      <c r="AK238" t="s">
        <v>12028</v>
      </c>
      <c r="AL238" t="s">
        <v>12032</v>
      </c>
      <c r="AM238" t="s">
        <v>11252</v>
      </c>
      <c r="AN238">
        <v>1</v>
      </c>
      <c r="AO238" s="10" t="s">
        <v>12040</v>
      </c>
      <c r="AP238" t="str" cm="1">
        <f t="array" ref="AP238">_xlfn.IFS(
  Table1[[#This Row],[Age]]&lt;=25, "18-25",
  Table1[[#This Row],[Age]]&lt;=35, "26-35",
  Table1[[#This Row],[Age]]&lt;=45, "36-45",
  Table1[[#This Row],[Age]]&lt;=60, "46-60",
  TRUE, "60+")</f>
        <v>46-60</v>
      </c>
    </row>
    <row r="239" spans="1:42" x14ac:dyDescent="0.3">
      <c r="A239">
        <v>238</v>
      </c>
      <c r="B239" t="s">
        <v>41</v>
      </c>
      <c r="C239" t="s">
        <v>66</v>
      </c>
      <c r="D239">
        <v>64</v>
      </c>
      <c r="E239" t="s">
        <v>106</v>
      </c>
      <c r="F239" t="s">
        <v>345</v>
      </c>
      <c r="G239" t="s">
        <v>5111</v>
      </c>
      <c r="H239">
        <v>19458795091</v>
      </c>
      <c r="I239" t="s">
        <v>5372</v>
      </c>
      <c r="J239" t="s">
        <v>7292</v>
      </c>
      <c r="K239">
        <v>5297.77</v>
      </c>
      <c r="L239" s="12" t="s">
        <v>7529</v>
      </c>
      <c r="M239" s="10" t="s">
        <v>11211</v>
      </c>
      <c r="N239">
        <v>238</v>
      </c>
      <c r="O239">
        <v>45073</v>
      </c>
      <c r="P239" t="s">
        <v>11404</v>
      </c>
      <c r="Q239" s="16">
        <v>4426.0600000000004</v>
      </c>
      <c r="R239">
        <v>871.71</v>
      </c>
      <c r="S239">
        <v>11</v>
      </c>
      <c r="T239">
        <v>238</v>
      </c>
      <c r="U239">
        <v>34053.910000000003</v>
      </c>
      <c r="V239" t="s">
        <v>11411</v>
      </c>
      <c r="W239">
        <v>1.51</v>
      </c>
      <c r="X239">
        <v>36</v>
      </c>
      <c r="Y239" t="s">
        <v>10653</v>
      </c>
      <c r="Z239" t="s">
        <v>12010</v>
      </c>
      <c r="AA239">
        <v>238</v>
      </c>
      <c r="AB239" t="s">
        <v>12015</v>
      </c>
      <c r="AC239">
        <v>8064.15</v>
      </c>
      <c r="AD239">
        <v>1072.3699999999999</v>
      </c>
      <c r="AE239">
        <v>53.62</v>
      </c>
      <c r="AF239" t="s">
        <v>11206</v>
      </c>
      <c r="AG239" t="s">
        <v>11268</v>
      </c>
      <c r="AH239">
        <v>1392</v>
      </c>
      <c r="AI239">
        <v>238</v>
      </c>
      <c r="AJ239" t="s">
        <v>11044</v>
      </c>
      <c r="AK239" t="s">
        <v>12029</v>
      </c>
      <c r="AL239" t="s">
        <v>12032</v>
      </c>
      <c r="AM239" t="s">
        <v>11392</v>
      </c>
      <c r="AN239">
        <v>1</v>
      </c>
      <c r="AO239" s="10" t="s">
        <v>12046</v>
      </c>
      <c r="AP239" t="str" cm="1">
        <f t="array" ref="AP239">_xlfn.IFS(
  Table1[[#This Row],[Age]]&lt;=25, "18-25",
  Table1[[#This Row],[Age]]&lt;=35, "26-35",
  Table1[[#This Row],[Age]]&lt;=45, "36-45",
  Table1[[#This Row],[Age]]&lt;=60, "46-60",
  TRUE, "60+")</f>
        <v>60+</v>
      </c>
    </row>
    <row r="240" spans="1:42" x14ac:dyDescent="0.3">
      <c r="A240">
        <v>239</v>
      </c>
      <c r="B240" t="s">
        <v>40</v>
      </c>
      <c r="C240" t="s">
        <v>100</v>
      </c>
      <c r="D240">
        <v>43</v>
      </c>
      <c r="E240" t="s">
        <v>104</v>
      </c>
      <c r="F240" t="s">
        <v>346</v>
      </c>
      <c r="G240" t="s">
        <v>5142</v>
      </c>
      <c r="H240">
        <v>19458795092</v>
      </c>
      <c r="I240" t="s">
        <v>5373</v>
      </c>
      <c r="J240" t="s">
        <v>7291</v>
      </c>
      <c r="K240">
        <v>7026.42</v>
      </c>
      <c r="L240" s="12" t="s">
        <v>7530</v>
      </c>
      <c r="M240" s="10" t="s">
        <v>11116</v>
      </c>
      <c r="N240">
        <v>239</v>
      </c>
      <c r="O240">
        <v>44927</v>
      </c>
      <c r="P240" t="s">
        <v>11403</v>
      </c>
      <c r="Q240" s="16">
        <v>4647.05</v>
      </c>
      <c r="R240">
        <v>11673.47</v>
      </c>
      <c r="S240">
        <v>35</v>
      </c>
      <c r="T240">
        <v>239</v>
      </c>
      <c r="U240">
        <v>12519.73</v>
      </c>
      <c r="V240" t="s">
        <v>11411</v>
      </c>
      <c r="W240">
        <v>8.8000000000000007</v>
      </c>
      <c r="X240">
        <v>48</v>
      </c>
      <c r="Y240" t="s">
        <v>10403</v>
      </c>
      <c r="Z240" t="s">
        <v>12011</v>
      </c>
      <c r="AA240">
        <v>239</v>
      </c>
      <c r="AB240" t="s">
        <v>12017</v>
      </c>
      <c r="AC240">
        <v>8908.27</v>
      </c>
      <c r="AD240">
        <v>2405.34</v>
      </c>
      <c r="AE240">
        <v>120.27</v>
      </c>
      <c r="AF240" t="s">
        <v>11064</v>
      </c>
      <c r="AG240" t="s">
        <v>11386</v>
      </c>
      <c r="AH240">
        <v>5659</v>
      </c>
      <c r="AI240">
        <v>239</v>
      </c>
      <c r="AJ240" t="s">
        <v>11079</v>
      </c>
      <c r="AK240" t="s">
        <v>12027</v>
      </c>
      <c r="AL240" t="s">
        <v>12032</v>
      </c>
      <c r="AM240" t="s">
        <v>11123</v>
      </c>
      <c r="AN240">
        <v>1</v>
      </c>
      <c r="AO240" s="10" t="s">
        <v>12039</v>
      </c>
      <c r="AP240" t="str" cm="1">
        <f t="array" ref="AP240">_xlfn.IFS(
  Table1[[#This Row],[Age]]&lt;=25, "18-25",
  Table1[[#This Row],[Age]]&lt;=35, "26-35",
  Table1[[#This Row],[Age]]&lt;=45, "36-45",
  Table1[[#This Row],[Age]]&lt;=60, "46-60",
  TRUE, "60+")</f>
        <v>36-45</v>
      </c>
    </row>
    <row r="241" spans="1:42" x14ac:dyDescent="0.3">
      <c r="A241">
        <v>240</v>
      </c>
      <c r="B241" t="s">
        <v>15</v>
      </c>
      <c r="C241" t="s">
        <v>59</v>
      </c>
      <c r="D241">
        <v>30</v>
      </c>
      <c r="E241" t="s">
        <v>106</v>
      </c>
      <c r="F241" t="s">
        <v>347</v>
      </c>
      <c r="G241" t="s">
        <v>5111</v>
      </c>
      <c r="H241">
        <v>19458795093</v>
      </c>
      <c r="I241" t="s">
        <v>5374</v>
      </c>
      <c r="J241" t="s">
        <v>7292</v>
      </c>
      <c r="K241">
        <v>3369.57</v>
      </c>
      <c r="L241" s="12" t="s">
        <v>7531</v>
      </c>
      <c r="M241" s="10" t="s">
        <v>11068</v>
      </c>
      <c r="N241">
        <v>240</v>
      </c>
      <c r="O241">
        <v>45110</v>
      </c>
      <c r="P241" t="s">
        <v>11404</v>
      </c>
      <c r="Q241" s="16">
        <v>495.08</v>
      </c>
      <c r="R241">
        <v>2874.49</v>
      </c>
      <c r="S241">
        <v>35</v>
      </c>
      <c r="T241">
        <v>240</v>
      </c>
      <c r="U241">
        <v>7642.16</v>
      </c>
      <c r="V241" t="s">
        <v>11413</v>
      </c>
      <c r="W241">
        <v>1.57</v>
      </c>
      <c r="X241">
        <v>12</v>
      </c>
      <c r="Y241" t="s">
        <v>11533</v>
      </c>
      <c r="Z241" t="s">
        <v>12010</v>
      </c>
      <c r="AA241">
        <v>240</v>
      </c>
      <c r="AB241" t="s">
        <v>12017</v>
      </c>
      <c r="AC241">
        <v>2540.59</v>
      </c>
      <c r="AD241">
        <v>904.03</v>
      </c>
      <c r="AE241">
        <v>45.2</v>
      </c>
      <c r="AF241" t="s">
        <v>11309</v>
      </c>
      <c r="AG241" t="s">
        <v>11172</v>
      </c>
      <c r="AH241">
        <v>1610</v>
      </c>
      <c r="AI241">
        <v>240</v>
      </c>
      <c r="AJ241" t="s">
        <v>11120</v>
      </c>
      <c r="AK241" t="s">
        <v>12028</v>
      </c>
      <c r="AL241" t="s">
        <v>12032</v>
      </c>
      <c r="AM241" t="s">
        <v>11302</v>
      </c>
      <c r="AN241">
        <v>1</v>
      </c>
      <c r="AO241" s="10" t="s">
        <v>12038</v>
      </c>
      <c r="AP241" t="str" cm="1">
        <f t="array" ref="AP241">_xlfn.IFS(
  Table1[[#This Row],[Age]]&lt;=25, "18-25",
  Table1[[#This Row],[Age]]&lt;=35, "26-35",
  Table1[[#This Row],[Age]]&lt;=45, "36-45",
  Table1[[#This Row],[Age]]&lt;=60, "46-60",
  TRUE, "60+")</f>
        <v>26-35</v>
      </c>
    </row>
    <row r="242" spans="1:42" x14ac:dyDescent="0.3">
      <c r="A242">
        <v>241</v>
      </c>
      <c r="B242" t="s">
        <v>10</v>
      </c>
      <c r="C242" t="s">
        <v>79</v>
      </c>
      <c r="D242">
        <v>24</v>
      </c>
      <c r="E242" t="s">
        <v>106</v>
      </c>
      <c r="F242" t="s">
        <v>348</v>
      </c>
      <c r="G242" t="s">
        <v>5118</v>
      </c>
      <c r="H242">
        <v>19458795094</v>
      </c>
      <c r="I242" t="s">
        <v>5375</v>
      </c>
      <c r="J242" t="s">
        <v>7292</v>
      </c>
      <c r="K242">
        <v>3005.17</v>
      </c>
      <c r="L242" s="12" t="s">
        <v>7532</v>
      </c>
      <c r="M242" s="10" t="s">
        <v>11212</v>
      </c>
      <c r="N242">
        <v>241</v>
      </c>
      <c r="O242">
        <v>45014</v>
      </c>
      <c r="P242" t="s">
        <v>11402</v>
      </c>
      <c r="Q242" s="16">
        <v>4763.62</v>
      </c>
      <c r="R242">
        <v>-1758.45</v>
      </c>
      <c r="S242">
        <v>65</v>
      </c>
      <c r="T242">
        <v>241</v>
      </c>
      <c r="U242">
        <v>31776.05</v>
      </c>
      <c r="V242" t="s">
        <v>11412</v>
      </c>
      <c r="W242">
        <v>8.1300000000000008</v>
      </c>
      <c r="X242">
        <v>24</v>
      </c>
      <c r="Y242" t="s">
        <v>11534</v>
      </c>
      <c r="Z242" t="s">
        <v>12010</v>
      </c>
      <c r="AA242">
        <v>241</v>
      </c>
      <c r="AB242" t="s">
        <v>12016</v>
      </c>
      <c r="AC242">
        <v>1981.49</v>
      </c>
      <c r="AD242">
        <v>1463.07</v>
      </c>
      <c r="AE242">
        <v>73.150000000000006</v>
      </c>
      <c r="AF242" t="s">
        <v>11229</v>
      </c>
      <c r="AG242" t="s">
        <v>11168</v>
      </c>
      <c r="AH242">
        <v>8134</v>
      </c>
      <c r="AI242">
        <v>241</v>
      </c>
      <c r="AJ242" t="s">
        <v>11185</v>
      </c>
      <c r="AK242" t="s">
        <v>12028</v>
      </c>
      <c r="AL242" t="s">
        <v>12031</v>
      </c>
      <c r="AM242" t="s">
        <v>11089</v>
      </c>
      <c r="AN242">
        <v>1</v>
      </c>
      <c r="AO242" s="10" t="s">
        <v>12047</v>
      </c>
      <c r="AP242" t="str" cm="1">
        <f t="array" ref="AP242">_xlfn.IFS(
  Table1[[#This Row],[Age]]&lt;=25, "18-25",
  Table1[[#This Row],[Age]]&lt;=35, "26-35",
  Table1[[#This Row],[Age]]&lt;=45, "36-45",
  Table1[[#This Row],[Age]]&lt;=60, "46-60",
  TRUE, "60+")</f>
        <v>18-25</v>
      </c>
    </row>
    <row r="243" spans="1:42" x14ac:dyDescent="0.3">
      <c r="A243">
        <v>242</v>
      </c>
      <c r="B243" t="s">
        <v>44</v>
      </c>
      <c r="C243" t="s">
        <v>95</v>
      </c>
      <c r="D243">
        <v>51</v>
      </c>
      <c r="E243" t="s">
        <v>104</v>
      </c>
      <c r="F243" t="s">
        <v>349</v>
      </c>
      <c r="G243" t="s">
        <v>5143</v>
      </c>
      <c r="H243">
        <v>19458795095</v>
      </c>
      <c r="I243" t="s">
        <v>5376</v>
      </c>
      <c r="J243" t="s">
        <v>7291</v>
      </c>
      <c r="K243">
        <v>7085.42</v>
      </c>
      <c r="L243" s="12" t="s">
        <v>7533</v>
      </c>
      <c r="M243" s="10" t="s">
        <v>11213</v>
      </c>
      <c r="N243">
        <v>242</v>
      </c>
      <c r="O243">
        <v>45118</v>
      </c>
      <c r="P243" t="s">
        <v>11402</v>
      </c>
      <c r="Q243" s="16">
        <v>3355.92</v>
      </c>
      <c r="R243">
        <v>3729.5</v>
      </c>
      <c r="S243">
        <v>90</v>
      </c>
      <c r="T243">
        <v>242</v>
      </c>
      <c r="U243">
        <v>6291.2</v>
      </c>
      <c r="V243" t="s">
        <v>11413</v>
      </c>
      <c r="W243">
        <v>9.16</v>
      </c>
      <c r="X243">
        <v>24</v>
      </c>
      <c r="Y243" t="s">
        <v>11535</v>
      </c>
      <c r="Z243" t="s">
        <v>12011</v>
      </c>
      <c r="AA243">
        <v>242</v>
      </c>
      <c r="AB243" t="s">
        <v>12015</v>
      </c>
      <c r="AC243">
        <v>8639.15</v>
      </c>
      <c r="AD243">
        <v>195.79</v>
      </c>
      <c r="AE243">
        <v>9.7899999999999991</v>
      </c>
      <c r="AF243" t="s">
        <v>11105</v>
      </c>
      <c r="AG243" t="s">
        <v>11258</v>
      </c>
      <c r="AH243">
        <v>5880</v>
      </c>
      <c r="AI243">
        <v>242</v>
      </c>
      <c r="AJ243" t="s">
        <v>11319</v>
      </c>
      <c r="AK243" t="s">
        <v>12029</v>
      </c>
      <c r="AL243" t="s">
        <v>12031</v>
      </c>
      <c r="AM243" t="s">
        <v>11345</v>
      </c>
      <c r="AN243">
        <v>1</v>
      </c>
      <c r="AO243" s="10" t="s">
        <v>12038</v>
      </c>
      <c r="AP243" t="str" cm="1">
        <f t="array" ref="AP243">_xlfn.IFS(
  Table1[[#This Row],[Age]]&lt;=25, "18-25",
  Table1[[#This Row],[Age]]&lt;=35, "26-35",
  Table1[[#This Row],[Age]]&lt;=45, "36-45",
  Table1[[#This Row],[Age]]&lt;=60, "46-60",
  TRUE, "60+")</f>
        <v>46-60</v>
      </c>
    </row>
    <row r="244" spans="1:42" x14ac:dyDescent="0.3">
      <c r="A244">
        <v>243</v>
      </c>
      <c r="B244" t="s">
        <v>27</v>
      </c>
      <c r="C244" t="s">
        <v>58</v>
      </c>
      <c r="D244">
        <v>39</v>
      </c>
      <c r="E244" t="s">
        <v>105</v>
      </c>
      <c r="F244" t="s">
        <v>350</v>
      </c>
      <c r="G244" t="s">
        <v>5129</v>
      </c>
      <c r="H244">
        <v>19458795096</v>
      </c>
      <c r="I244" t="s">
        <v>5377</v>
      </c>
      <c r="J244" t="s">
        <v>7291</v>
      </c>
      <c r="K244">
        <v>4053.42</v>
      </c>
      <c r="L244" s="12" t="s">
        <v>7534</v>
      </c>
      <c r="M244" s="10" t="s">
        <v>11214</v>
      </c>
      <c r="N244">
        <v>243</v>
      </c>
      <c r="O244">
        <v>45013</v>
      </c>
      <c r="P244" t="s">
        <v>11404</v>
      </c>
      <c r="Q244" s="16">
        <v>4613.5600000000004</v>
      </c>
      <c r="R244">
        <v>8666.98</v>
      </c>
      <c r="S244">
        <v>78</v>
      </c>
      <c r="T244">
        <v>243</v>
      </c>
      <c r="U244">
        <v>23793.46</v>
      </c>
      <c r="V244" t="s">
        <v>11412</v>
      </c>
      <c r="W244">
        <v>9.42</v>
      </c>
      <c r="X244">
        <v>12</v>
      </c>
      <c r="Y244" t="s">
        <v>11536</v>
      </c>
      <c r="Z244" t="s">
        <v>12012</v>
      </c>
      <c r="AA244">
        <v>243</v>
      </c>
      <c r="AB244" t="s">
        <v>12016</v>
      </c>
      <c r="AC244">
        <v>9799.74</v>
      </c>
      <c r="AD244">
        <v>2759.35</v>
      </c>
      <c r="AE244">
        <v>137.97</v>
      </c>
      <c r="AF244" t="s">
        <v>11184</v>
      </c>
      <c r="AG244" t="s">
        <v>11187</v>
      </c>
      <c r="AH244">
        <v>2503</v>
      </c>
      <c r="AI244">
        <v>243</v>
      </c>
      <c r="AJ244" t="s">
        <v>11245</v>
      </c>
      <c r="AK244" t="s">
        <v>12029</v>
      </c>
      <c r="AL244" t="s">
        <v>12031</v>
      </c>
      <c r="AM244" t="s">
        <v>11288</v>
      </c>
      <c r="AN244">
        <v>1</v>
      </c>
      <c r="AO244" s="10" t="s">
        <v>12047</v>
      </c>
      <c r="AP244" t="str" cm="1">
        <f t="array" ref="AP244">_xlfn.IFS(
  Table1[[#This Row],[Age]]&lt;=25, "18-25",
  Table1[[#This Row],[Age]]&lt;=35, "26-35",
  Table1[[#This Row],[Age]]&lt;=45, "36-45",
  Table1[[#This Row],[Age]]&lt;=60, "46-60",
  TRUE, "60+")</f>
        <v>36-45</v>
      </c>
    </row>
    <row r="245" spans="1:42" x14ac:dyDescent="0.3">
      <c r="A245">
        <v>244</v>
      </c>
      <c r="B245" t="s">
        <v>20</v>
      </c>
      <c r="C245" t="s">
        <v>95</v>
      </c>
      <c r="D245">
        <v>37</v>
      </c>
      <c r="E245" t="s">
        <v>104</v>
      </c>
      <c r="F245" t="s">
        <v>351</v>
      </c>
      <c r="G245" t="s">
        <v>5147</v>
      </c>
      <c r="H245">
        <v>19458795097</v>
      </c>
      <c r="I245" t="s">
        <v>5378</v>
      </c>
      <c r="J245" t="s">
        <v>7292</v>
      </c>
      <c r="K245">
        <v>139.84</v>
      </c>
      <c r="L245" s="12" t="s">
        <v>7535</v>
      </c>
      <c r="M245" s="10" t="s">
        <v>11144</v>
      </c>
      <c r="N245">
        <v>244</v>
      </c>
      <c r="O245">
        <v>44995</v>
      </c>
      <c r="P245" t="s">
        <v>11404</v>
      </c>
      <c r="Q245" s="16">
        <v>2011.81</v>
      </c>
      <c r="R245">
        <v>2151.65</v>
      </c>
      <c r="S245">
        <v>49</v>
      </c>
      <c r="T245">
        <v>244</v>
      </c>
      <c r="U245">
        <v>32161.759999999998</v>
      </c>
      <c r="V245" t="s">
        <v>11411</v>
      </c>
      <c r="W245">
        <v>8.7799999999999994</v>
      </c>
      <c r="X245">
        <v>12</v>
      </c>
      <c r="Y245" t="s">
        <v>11537</v>
      </c>
      <c r="Z245" t="s">
        <v>12010</v>
      </c>
      <c r="AA245">
        <v>244</v>
      </c>
      <c r="AB245" t="s">
        <v>12016</v>
      </c>
      <c r="AC245">
        <v>4670.46</v>
      </c>
      <c r="AD245">
        <v>3617.72</v>
      </c>
      <c r="AE245">
        <v>180.89</v>
      </c>
      <c r="AF245" t="s">
        <v>11172</v>
      </c>
      <c r="AG245" t="s">
        <v>11248</v>
      </c>
      <c r="AH245">
        <v>5681</v>
      </c>
      <c r="AI245">
        <v>244</v>
      </c>
      <c r="AJ245" t="s">
        <v>11124</v>
      </c>
      <c r="AK245" t="s">
        <v>12028</v>
      </c>
      <c r="AL245" t="s">
        <v>12031</v>
      </c>
      <c r="AM245" t="s">
        <v>11393</v>
      </c>
      <c r="AN245">
        <v>1</v>
      </c>
      <c r="AO245" s="10" t="s">
        <v>12047</v>
      </c>
      <c r="AP245" t="str" cm="1">
        <f t="array" ref="AP245">_xlfn.IFS(
  Table1[[#This Row],[Age]]&lt;=25, "18-25",
  Table1[[#This Row],[Age]]&lt;=35, "26-35",
  Table1[[#This Row],[Age]]&lt;=45, "36-45",
  Table1[[#This Row],[Age]]&lt;=60, "46-60",
  TRUE, "60+")</f>
        <v>36-45</v>
      </c>
    </row>
    <row r="246" spans="1:42" x14ac:dyDescent="0.3">
      <c r="A246">
        <v>245</v>
      </c>
      <c r="B246" t="s">
        <v>31</v>
      </c>
      <c r="C246" t="s">
        <v>94</v>
      </c>
      <c r="D246">
        <v>60</v>
      </c>
      <c r="E246" t="s">
        <v>105</v>
      </c>
      <c r="F246" t="s">
        <v>352</v>
      </c>
      <c r="G246" t="s">
        <v>5148</v>
      </c>
      <c r="H246">
        <v>19458795098</v>
      </c>
      <c r="I246" t="s">
        <v>5379</v>
      </c>
      <c r="J246" t="s">
        <v>7292</v>
      </c>
      <c r="K246">
        <v>9384.68</v>
      </c>
      <c r="L246" s="12" t="s">
        <v>7536</v>
      </c>
      <c r="M246" s="10" t="s">
        <v>11158</v>
      </c>
      <c r="N246">
        <v>245</v>
      </c>
      <c r="O246">
        <v>45266</v>
      </c>
      <c r="P246" t="s">
        <v>11404</v>
      </c>
      <c r="Q246" s="16">
        <v>517.71</v>
      </c>
      <c r="R246">
        <v>8866.9699999999993</v>
      </c>
      <c r="S246">
        <v>66</v>
      </c>
      <c r="T246">
        <v>245</v>
      </c>
      <c r="U246">
        <v>25481.91</v>
      </c>
      <c r="V246" t="s">
        <v>11412</v>
      </c>
      <c r="W246">
        <v>9.6</v>
      </c>
      <c r="X246">
        <v>12</v>
      </c>
      <c r="Y246" t="s">
        <v>9748</v>
      </c>
      <c r="Z246" t="s">
        <v>12012</v>
      </c>
      <c r="AA246">
        <v>245</v>
      </c>
      <c r="AB246" t="s">
        <v>12015</v>
      </c>
      <c r="AC246">
        <v>9144.3700000000008</v>
      </c>
      <c r="AD246">
        <v>1011.49</v>
      </c>
      <c r="AE246">
        <v>50.57</v>
      </c>
      <c r="AF246" t="s">
        <v>11298</v>
      </c>
      <c r="AG246" t="s">
        <v>11141</v>
      </c>
      <c r="AH246">
        <v>4369</v>
      </c>
      <c r="AI246">
        <v>245</v>
      </c>
      <c r="AJ246" t="s">
        <v>11075</v>
      </c>
      <c r="AK246" t="s">
        <v>12028</v>
      </c>
      <c r="AL246" t="s">
        <v>12032</v>
      </c>
      <c r="AM246" t="s">
        <v>11107</v>
      </c>
      <c r="AN246">
        <v>1</v>
      </c>
      <c r="AO246" s="10" t="s">
        <v>12036</v>
      </c>
      <c r="AP246" t="str" cm="1">
        <f t="array" ref="AP246">_xlfn.IFS(
  Table1[[#This Row],[Age]]&lt;=25, "18-25",
  Table1[[#This Row],[Age]]&lt;=35, "26-35",
  Table1[[#This Row],[Age]]&lt;=45, "36-45",
  Table1[[#This Row],[Age]]&lt;=60, "46-60",
  TRUE, "60+")</f>
        <v>46-60</v>
      </c>
    </row>
    <row r="247" spans="1:42" x14ac:dyDescent="0.3">
      <c r="A247">
        <v>246</v>
      </c>
      <c r="B247" t="s">
        <v>40</v>
      </c>
      <c r="C247" t="s">
        <v>64</v>
      </c>
      <c r="D247">
        <v>40</v>
      </c>
      <c r="E247" t="s">
        <v>106</v>
      </c>
      <c r="F247" t="s">
        <v>353</v>
      </c>
      <c r="G247" t="s">
        <v>5119</v>
      </c>
      <c r="H247">
        <v>19458795099</v>
      </c>
      <c r="I247" t="s">
        <v>5380</v>
      </c>
      <c r="J247" t="s">
        <v>7292</v>
      </c>
      <c r="K247">
        <v>1581.49</v>
      </c>
      <c r="L247" s="12" t="s">
        <v>7537</v>
      </c>
      <c r="M247" s="10" t="s">
        <v>11215</v>
      </c>
      <c r="N247">
        <v>246</v>
      </c>
      <c r="O247">
        <v>45036</v>
      </c>
      <c r="P247" t="s">
        <v>11402</v>
      </c>
      <c r="Q247" s="16">
        <v>1519.24</v>
      </c>
      <c r="R247">
        <v>3100.73</v>
      </c>
      <c r="S247">
        <v>46</v>
      </c>
      <c r="T247">
        <v>246</v>
      </c>
      <c r="U247">
        <v>35156.39</v>
      </c>
      <c r="V247" t="s">
        <v>11412</v>
      </c>
      <c r="W247">
        <v>1.47</v>
      </c>
      <c r="X247">
        <v>48</v>
      </c>
      <c r="Y247" t="s">
        <v>11538</v>
      </c>
      <c r="Z247" t="s">
        <v>12012</v>
      </c>
      <c r="AA247">
        <v>246</v>
      </c>
      <c r="AB247" t="s">
        <v>12015</v>
      </c>
      <c r="AC247">
        <v>7942.51</v>
      </c>
      <c r="AD247">
        <v>3060.67</v>
      </c>
      <c r="AE247">
        <v>153.03</v>
      </c>
      <c r="AF247" t="s">
        <v>11351</v>
      </c>
      <c r="AG247" t="s">
        <v>11256</v>
      </c>
      <c r="AH247">
        <v>5538</v>
      </c>
      <c r="AI247">
        <v>246</v>
      </c>
      <c r="AJ247" t="s">
        <v>11138</v>
      </c>
      <c r="AK247" t="s">
        <v>12029</v>
      </c>
      <c r="AL247" t="s">
        <v>12031</v>
      </c>
      <c r="AM247" t="s">
        <v>11300</v>
      </c>
      <c r="AN247">
        <v>1</v>
      </c>
      <c r="AO247" s="10" t="s">
        <v>12037</v>
      </c>
      <c r="AP247" t="str" cm="1">
        <f t="array" ref="AP247">_xlfn.IFS(
  Table1[[#This Row],[Age]]&lt;=25, "18-25",
  Table1[[#This Row],[Age]]&lt;=35, "26-35",
  Table1[[#This Row],[Age]]&lt;=45, "36-45",
  Table1[[#This Row],[Age]]&lt;=60, "46-60",
  TRUE, "60+")</f>
        <v>36-45</v>
      </c>
    </row>
    <row r="248" spans="1:42" x14ac:dyDescent="0.3">
      <c r="A248">
        <v>247</v>
      </c>
      <c r="B248" t="s">
        <v>27</v>
      </c>
      <c r="C248" t="s">
        <v>74</v>
      </c>
      <c r="D248">
        <v>65</v>
      </c>
      <c r="E248" t="s">
        <v>106</v>
      </c>
      <c r="F248" t="s">
        <v>354</v>
      </c>
      <c r="G248" t="s">
        <v>5143</v>
      </c>
      <c r="H248">
        <v>19458795100</v>
      </c>
      <c r="I248" t="s">
        <v>5235</v>
      </c>
      <c r="J248" t="s">
        <v>7292</v>
      </c>
      <c r="K248">
        <v>1571.48</v>
      </c>
      <c r="L248" s="12" t="s">
        <v>7538</v>
      </c>
      <c r="M248" s="10" t="s">
        <v>11041</v>
      </c>
      <c r="N248">
        <v>247</v>
      </c>
      <c r="O248">
        <v>45286</v>
      </c>
      <c r="P248" t="s">
        <v>11403</v>
      </c>
      <c r="Q248" s="16">
        <v>3451.51</v>
      </c>
      <c r="R248">
        <v>5022.99</v>
      </c>
      <c r="S248">
        <v>5</v>
      </c>
      <c r="T248">
        <v>247</v>
      </c>
      <c r="U248">
        <v>40269.19</v>
      </c>
      <c r="V248" t="s">
        <v>11411</v>
      </c>
      <c r="W248">
        <v>9.9700000000000006</v>
      </c>
      <c r="X248">
        <v>24</v>
      </c>
      <c r="Y248" t="s">
        <v>11539</v>
      </c>
      <c r="Z248" t="s">
        <v>12012</v>
      </c>
      <c r="AA248">
        <v>247</v>
      </c>
      <c r="AB248" t="s">
        <v>12016</v>
      </c>
      <c r="AC248">
        <v>3605.5</v>
      </c>
      <c r="AD248">
        <v>240.42</v>
      </c>
      <c r="AE248">
        <v>12.02</v>
      </c>
      <c r="AF248" t="s">
        <v>11344</v>
      </c>
      <c r="AG248" t="s">
        <v>11071</v>
      </c>
      <c r="AH248">
        <v>8061</v>
      </c>
      <c r="AI248">
        <v>247</v>
      </c>
      <c r="AJ248" t="s">
        <v>11147</v>
      </c>
      <c r="AK248" t="s">
        <v>12027</v>
      </c>
      <c r="AL248" t="s">
        <v>12032</v>
      </c>
      <c r="AM248" t="s">
        <v>11382</v>
      </c>
      <c r="AN248">
        <v>1</v>
      </c>
      <c r="AO248" s="10" t="s">
        <v>12036</v>
      </c>
      <c r="AP248" t="str" cm="1">
        <f t="array" ref="AP248">_xlfn.IFS(
  Table1[[#This Row],[Age]]&lt;=25, "18-25",
  Table1[[#This Row],[Age]]&lt;=35, "26-35",
  Table1[[#This Row],[Age]]&lt;=45, "36-45",
  Table1[[#This Row],[Age]]&lt;=60, "46-60",
  TRUE, "60+")</f>
        <v>60+</v>
      </c>
    </row>
    <row r="249" spans="1:42" x14ac:dyDescent="0.3">
      <c r="A249">
        <v>248</v>
      </c>
      <c r="B249" t="s">
        <v>3</v>
      </c>
      <c r="C249" t="s">
        <v>80</v>
      </c>
      <c r="D249">
        <v>31</v>
      </c>
      <c r="E249" t="s">
        <v>104</v>
      </c>
      <c r="F249" t="s">
        <v>355</v>
      </c>
      <c r="G249" t="s">
        <v>5131</v>
      </c>
      <c r="H249">
        <v>19458795101</v>
      </c>
      <c r="I249" t="s">
        <v>5381</v>
      </c>
      <c r="J249" t="s">
        <v>7292</v>
      </c>
      <c r="K249">
        <v>8201.82</v>
      </c>
      <c r="L249" s="12" t="s">
        <v>7539</v>
      </c>
      <c r="M249" s="10" t="s">
        <v>11216</v>
      </c>
      <c r="N249">
        <v>248</v>
      </c>
      <c r="O249">
        <v>45098</v>
      </c>
      <c r="P249" t="s">
        <v>11403</v>
      </c>
      <c r="Q249" s="16">
        <v>3978.16</v>
      </c>
      <c r="R249">
        <v>4223.66</v>
      </c>
      <c r="S249">
        <v>39</v>
      </c>
      <c r="T249">
        <v>248</v>
      </c>
      <c r="U249">
        <v>43740.07</v>
      </c>
      <c r="V249" t="s">
        <v>11412</v>
      </c>
      <c r="W249">
        <v>1.18</v>
      </c>
      <c r="X249">
        <v>12</v>
      </c>
      <c r="Y249" t="s">
        <v>11540</v>
      </c>
      <c r="Z249" t="s">
        <v>12012</v>
      </c>
      <c r="AA249">
        <v>248</v>
      </c>
      <c r="AB249" t="s">
        <v>12015</v>
      </c>
      <c r="AC249">
        <v>2412.86</v>
      </c>
      <c r="AD249">
        <v>417.31</v>
      </c>
      <c r="AE249">
        <v>20.87</v>
      </c>
      <c r="AF249" t="s">
        <v>11271</v>
      </c>
      <c r="AG249" t="s">
        <v>11301</v>
      </c>
      <c r="AH249">
        <v>6935</v>
      </c>
      <c r="AI249">
        <v>248</v>
      </c>
      <c r="AJ249" t="s">
        <v>11219</v>
      </c>
      <c r="AK249" t="s">
        <v>12029</v>
      </c>
      <c r="AL249" t="s">
        <v>12031</v>
      </c>
      <c r="AM249" t="s">
        <v>11070</v>
      </c>
      <c r="AN249">
        <v>1</v>
      </c>
      <c r="AO249" s="10" t="s">
        <v>12043</v>
      </c>
      <c r="AP249" t="str" cm="1">
        <f t="array" ref="AP249">_xlfn.IFS(
  Table1[[#This Row],[Age]]&lt;=25, "18-25",
  Table1[[#This Row],[Age]]&lt;=35, "26-35",
  Table1[[#This Row],[Age]]&lt;=45, "36-45",
  Table1[[#This Row],[Age]]&lt;=60, "46-60",
  TRUE, "60+")</f>
        <v>26-35</v>
      </c>
    </row>
    <row r="250" spans="1:42" x14ac:dyDescent="0.3">
      <c r="A250">
        <v>249</v>
      </c>
      <c r="B250" t="s">
        <v>14</v>
      </c>
      <c r="C250" t="s">
        <v>82</v>
      </c>
      <c r="D250">
        <v>47</v>
      </c>
      <c r="E250" t="s">
        <v>104</v>
      </c>
      <c r="F250" t="s">
        <v>356</v>
      </c>
      <c r="G250" t="s">
        <v>5111</v>
      </c>
      <c r="H250">
        <v>19458795102</v>
      </c>
      <c r="I250" t="s">
        <v>5382</v>
      </c>
      <c r="J250" t="s">
        <v>7291</v>
      </c>
      <c r="K250">
        <v>3421.48</v>
      </c>
      <c r="L250" s="12" t="s">
        <v>7540</v>
      </c>
      <c r="M250" s="10" t="s">
        <v>11217</v>
      </c>
      <c r="N250">
        <v>249</v>
      </c>
      <c r="O250">
        <v>45103</v>
      </c>
      <c r="P250" t="s">
        <v>11404</v>
      </c>
      <c r="Q250" s="16">
        <v>260.11</v>
      </c>
      <c r="R250">
        <v>3681.59</v>
      </c>
      <c r="S250">
        <v>79</v>
      </c>
      <c r="T250">
        <v>249</v>
      </c>
      <c r="U250">
        <v>28433.74</v>
      </c>
      <c r="V250" t="s">
        <v>11411</v>
      </c>
      <c r="W250">
        <v>2.5</v>
      </c>
      <c r="X250">
        <v>36</v>
      </c>
      <c r="Y250" t="s">
        <v>8318</v>
      </c>
      <c r="Z250" t="s">
        <v>12010</v>
      </c>
      <c r="AA250">
        <v>249</v>
      </c>
      <c r="AB250" t="s">
        <v>12017</v>
      </c>
      <c r="AC250">
        <v>2754.94</v>
      </c>
      <c r="AD250">
        <v>2722.29</v>
      </c>
      <c r="AE250">
        <v>136.11000000000001</v>
      </c>
      <c r="AF250" t="s">
        <v>11298</v>
      </c>
      <c r="AG250" t="s">
        <v>11263</v>
      </c>
      <c r="AH250">
        <v>3505</v>
      </c>
      <c r="AI250">
        <v>249</v>
      </c>
      <c r="AJ250" t="s">
        <v>11246</v>
      </c>
      <c r="AK250" t="s">
        <v>12029</v>
      </c>
      <c r="AL250" t="s">
        <v>12031</v>
      </c>
      <c r="AM250" t="s">
        <v>11107</v>
      </c>
      <c r="AN250">
        <v>1</v>
      </c>
      <c r="AO250" s="10" t="s">
        <v>12043</v>
      </c>
      <c r="AP250" t="str" cm="1">
        <f t="array" ref="AP250">_xlfn.IFS(
  Table1[[#This Row],[Age]]&lt;=25, "18-25",
  Table1[[#This Row],[Age]]&lt;=35, "26-35",
  Table1[[#This Row],[Age]]&lt;=45, "36-45",
  Table1[[#This Row],[Age]]&lt;=60, "46-60",
  TRUE, "60+")</f>
        <v>46-60</v>
      </c>
    </row>
    <row r="251" spans="1:42" x14ac:dyDescent="0.3">
      <c r="A251">
        <v>250</v>
      </c>
      <c r="B251" t="s">
        <v>37</v>
      </c>
      <c r="C251" t="s">
        <v>58</v>
      </c>
      <c r="D251">
        <v>40</v>
      </c>
      <c r="E251" t="s">
        <v>104</v>
      </c>
      <c r="F251" t="s">
        <v>357</v>
      </c>
      <c r="G251" t="s">
        <v>5135</v>
      </c>
      <c r="H251">
        <v>19458795103</v>
      </c>
      <c r="I251" t="s">
        <v>5383</v>
      </c>
      <c r="J251" t="s">
        <v>7292</v>
      </c>
      <c r="K251">
        <v>3348.94</v>
      </c>
      <c r="L251" s="12" t="s">
        <v>7541</v>
      </c>
      <c r="M251" s="10" t="s">
        <v>11218</v>
      </c>
      <c r="N251">
        <v>250</v>
      </c>
      <c r="O251">
        <v>45025</v>
      </c>
      <c r="P251" t="s">
        <v>11403</v>
      </c>
      <c r="Q251" s="16">
        <v>2439.89</v>
      </c>
      <c r="R251">
        <v>909.05</v>
      </c>
      <c r="S251">
        <v>85</v>
      </c>
      <c r="T251">
        <v>250</v>
      </c>
      <c r="U251">
        <v>14554.89</v>
      </c>
      <c r="V251" t="s">
        <v>11411</v>
      </c>
      <c r="W251">
        <v>1.73</v>
      </c>
      <c r="X251">
        <v>12</v>
      </c>
      <c r="Y251" t="s">
        <v>11483</v>
      </c>
      <c r="Z251" t="s">
        <v>12011</v>
      </c>
      <c r="AA251">
        <v>250</v>
      </c>
      <c r="AB251" t="s">
        <v>12015</v>
      </c>
      <c r="AC251">
        <v>5735.04</v>
      </c>
      <c r="AD251">
        <v>296.43</v>
      </c>
      <c r="AE251">
        <v>14.82</v>
      </c>
      <c r="AF251" t="s">
        <v>11071</v>
      </c>
      <c r="AG251" t="s">
        <v>11383</v>
      </c>
      <c r="AH251">
        <v>1093</v>
      </c>
      <c r="AI251">
        <v>250</v>
      </c>
      <c r="AJ251" t="s">
        <v>11165</v>
      </c>
      <c r="AK251" t="s">
        <v>12027</v>
      </c>
      <c r="AL251" t="s">
        <v>12031</v>
      </c>
      <c r="AM251" t="s">
        <v>11390</v>
      </c>
      <c r="AN251">
        <v>1</v>
      </c>
      <c r="AO251" s="10" t="s">
        <v>12037</v>
      </c>
      <c r="AP251" t="str" cm="1">
        <f t="array" ref="AP251">_xlfn.IFS(
  Table1[[#This Row],[Age]]&lt;=25, "18-25",
  Table1[[#This Row],[Age]]&lt;=35, "26-35",
  Table1[[#This Row],[Age]]&lt;=45, "36-45",
  Table1[[#This Row],[Age]]&lt;=60, "46-60",
  TRUE, "60+")</f>
        <v>36-45</v>
      </c>
    </row>
    <row r="252" spans="1:42" x14ac:dyDescent="0.3">
      <c r="A252">
        <v>251</v>
      </c>
      <c r="B252" t="s">
        <v>12</v>
      </c>
      <c r="C252" t="s">
        <v>63</v>
      </c>
      <c r="D252">
        <v>64</v>
      </c>
      <c r="E252" t="s">
        <v>106</v>
      </c>
      <c r="F252" t="s">
        <v>358</v>
      </c>
      <c r="G252" t="s">
        <v>5142</v>
      </c>
      <c r="H252">
        <v>19458795104</v>
      </c>
      <c r="I252" t="s">
        <v>5384</v>
      </c>
      <c r="J252" t="s">
        <v>7292</v>
      </c>
      <c r="K252">
        <v>6261.71</v>
      </c>
      <c r="L252" s="12" t="s">
        <v>7542</v>
      </c>
      <c r="M252" s="10" t="s">
        <v>11219</v>
      </c>
      <c r="N252">
        <v>251</v>
      </c>
      <c r="O252">
        <v>44962</v>
      </c>
      <c r="P252" t="s">
        <v>11403</v>
      </c>
      <c r="Q252" s="16">
        <v>331.19</v>
      </c>
      <c r="R252">
        <v>5930.52</v>
      </c>
      <c r="S252">
        <v>93</v>
      </c>
      <c r="T252">
        <v>251</v>
      </c>
      <c r="U252">
        <v>25973.43</v>
      </c>
      <c r="V252" t="s">
        <v>11413</v>
      </c>
      <c r="W252">
        <v>7.7</v>
      </c>
      <c r="X252">
        <v>12</v>
      </c>
      <c r="Y252" t="s">
        <v>10832</v>
      </c>
      <c r="Z252" t="s">
        <v>12010</v>
      </c>
      <c r="AA252">
        <v>251</v>
      </c>
      <c r="AB252" t="s">
        <v>12015</v>
      </c>
      <c r="AC252">
        <v>4576.09</v>
      </c>
      <c r="AD252">
        <v>2286.04</v>
      </c>
      <c r="AE252">
        <v>114.3</v>
      </c>
      <c r="AF252" t="s">
        <v>11265</v>
      </c>
      <c r="AG252" t="s">
        <v>11106</v>
      </c>
      <c r="AH252">
        <v>5281</v>
      </c>
      <c r="AI252">
        <v>251</v>
      </c>
      <c r="AJ252" t="s">
        <v>11244</v>
      </c>
      <c r="AK252" t="s">
        <v>12027</v>
      </c>
      <c r="AL252" t="s">
        <v>12031</v>
      </c>
      <c r="AM252" t="s">
        <v>11330</v>
      </c>
      <c r="AN252">
        <v>1</v>
      </c>
      <c r="AO252" s="10" t="s">
        <v>12045</v>
      </c>
      <c r="AP252" t="str" cm="1">
        <f t="array" ref="AP252">_xlfn.IFS(
  Table1[[#This Row],[Age]]&lt;=25, "18-25",
  Table1[[#This Row],[Age]]&lt;=35, "26-35",
  Table1[[#This Row],[Age]]&lt;=45, "36-45",
  Table1[[#This Row],[Age]]&lt;=60, "46-60",
  TRUE, "60+")</f>
        <v>60+</v>
      </c>
    </row>
    <row r="253" spans="1:42" x14ac:dyDescent="0.3">
      <c r="A253">
        <v>252</v>
      </c>
      <c r="B253" t="s">
        <v>8</v>
      </c>
      <c r="C253" t="s">
        <v>59</v>
      </c>
      <c r="D253">
        <v>69</v>
      </c>
      <c r="E253" t="s">
        <v>105</v>
      </c>
      <c r="F253" t="s">
        <v>359</v>
      </c>
      <c r="G253" t="s">
        <v>5138</v>
      </c>
      <c r="H253">
        <v>19458795105</v>
      </c>
      <c r="I253" t="s">
        <v>5385</v>
      </c>
      <c r="J253" t="s">
        <v>7291</v>
      </c>
      <c r="K253">
        <v>684.48</v>
      </c>
      <c r="L253" s="12" t="s">
        <v>7543</v>
      </c>
      <c r="M253" s="10" t="s">
        <v>11220</v>
      </c>
      <c r="N253">
        <v>252</v>
      </c>
      <c r="O253">
        <v>45151</v>
      </c>
      <c r="P253" t="s">
        <v>11403</v>
      </c>
      <c r="Q253" s="16">
        <v>4319.43</v>
      </c>
      <c r="R253">
        <v>5003.91</v>
      </c>
      <c r="S253">
        <v>51</v>
      </c>
      <c r="T253">
        <v>252</v>
      </c>
      <c r="U253">
        <v>19996.740000000002</v>
      </c>
      <c r="V253" t="s">
        <v>11413</v>
      </c>
      <c r="W253">
        <v>1.78</v>
      </c>
      <c r="X253">
        <v>48</v>
      </c>
      <c r="Y253" t="s">
        <v>10201</v>
      </c>
      <c r="Z253" t="s">
        <v>12012</v>
      </c>
      <c r="AA253">
        <v>252</v>
      </c>
      <c r="AB253" t="s">
        <v>12017</v>
      </c>
      <c r="AC253">
        <v>9627.43</v>
      </c>
      <c r="AD253">
        <v>320.35000000000002</v>
      </c>
      <c r="AE253">
        <v>16.02</v>
      </c>
      <c r="AF253" t="s">
        <v>11335</v>
      </c>
      <c r="AG253" t="s">
        <v>11267</v>
      </c>
      <c r="AH253">
        <v>664</v>
      </c>
      <c r="AI253">
        <v>252</v>
      </c>
      <c r="AJ253" t="s">
        <v>11180</v>
      </c>
      <c r="AK253" t="s">
        <v>12029</v>
      </c>
      <c r="AL253" t="s">
        <v>12032</v>
      </c>
      <c r="AM253" t="s">
        <v>11323</v>
      </c>
      <c r="AN253">
        <v>1</v>
      </c>
      <c r="AO253" s="10" t="s">
        <v>12041</v>
      </c>
      <c r="AP253" t="str" cm="1">
        <f t="array" ref="AP253">_xlfn.IFS(
  Table1[[#This Row],[Age]]&lt;=25, "18-25",
  Table1[[#This Row],[Age]]&lt;=35, "26-35",
  Table1[[#This Row],[Age]]&lt;=45, "36-45",
  Table1[[#This Row],[Age]]&lt;=60, "46-60",
  TRUE, "60+")</f>
        <v>60+</v>
      </c>
    </row>
    <row r="254" spans="1:42" x14ac:dyDescent="0.3">
      <c r="A254">
        <v>253</v>
      </c>
      <c r="B254" t="s">
        <v>36</v>
      </c>
      <c r="C254" t="s">
        <v>56</v>
      </c>
      <c r="D254">
        <v>36</v>
      </c>
      <c r="E254" t="s">
        <v>104</v>
      </c>
      <c r="F254" t="s">
        <v>360</v>
      </c>
      <c r="G254" t="s">
        <v>5109</v>
      </c>
      <c r="H254">
        <v>19458795106</v>
      </c>
      <c r="I254" t="s">
        <v>5386</v>
      </c>
      <c r="J254" t="s">
        <v>7291</v>
      </c>
      <c r="K254">
        <v>2445.92</v>
      </c>
      <c r="L254" s="12" t="s">
        <v>7544</v>
      </c>
      <c r="M254" s="10" t="s">
        <v>11221</v>
      </c>
      <c r="N254">
        <v>253</v>
      </c>
      <c r="O254">
        <v>45270</v>
      </c>
      <c r="P254" t="s">
        <v>11403</v>
      </c>
      <c r="Q254" s="16">
        <v>2386.9299999999998</v>
      </c>
      <c r="R254">
        <v>58.99</v>
      </c>
      <c r="S254">
        <v>21</v>
      </c>
      <c r="T254">
        <v>253</v>
      </c>
      <c r="U254">
        <v>12070.35</v>
      </c>
      <c r="V254" t="s">
        <v>11413</v>
      </c>
      <c r="W254">
        <v>3.63</v>
      </c>
      <c r="X254">
        <v>60</v>
      </c>
      <c r="Y254" t="s">
        <v>11505</v>
      </c>
      <c r="Z254" t="s">
        <v>12012</v>
      </c>
      <c r="AA254">
        <v>253</v>
      </c>
      <c r="AB254" t="s">
        <v>12017</v>
      </c>
      <c r="AC254">
        <v>4738.01</v>
      </c>
      <c r="AD254">
        <v>1746.38</v>
      </c>
      <c r="AE254">
        <v>87.32</v>
      </c>
      <c r="AF254" t="s">
        <v>11319</v>
      </c>
      <c r="AG254" t="s">
        <v>11350</v>
      </c>
      <c r="AH254">
        <v>6368</v>
      </c>
      <c r="AI254">
        <v>253</v>
      </c>
      <c r="AJ254" t="s">
        <v>11253</v>
      </c>
      <c r="AK254" t="s">
        <v>12028</v>
      </c>
      <c r="AL254" t="s">
        <v>12032</v>
      </c>
      <c r="AM254" t="s">
        <v>11269</v>
      </c>
      <c r="AN254">
        <v>1</v>
      </c>
      <c r="AO254" s="10" t="s">
        <v>12036</v>
      </c>
      <c r="AP254" t="str" cm="1">
        <f t="array" ref="AP254">_xlfn.IFS(
  Table1[[#This Row],[Age]]&lt;=25, "18-25",
  Table1[[#This Row],[Age]]&lt;=35, "26-35",
  Table1[[#This Row],[Age]]&lt;=45, "36-45",
  Table1[[#This Row],[Age]]&lt;=60, "46-60",
  TRUE, "60+")</f>
        <v>36-45</v>
      </c>
    </row>
    <row r="255" spans="1:42" x14ac:dyDescent="0.3">
      <c r="A255">
        <v>254</v>
      </c>
      <c r="B255" t="s">
        <v>14</v>
      </c>
      <c r="C255" t="s">
        <v>66</v>
      </c>
      <c r="D255">
        <v>56</v>
      </c>
      <c r="E255" t="s">
        <v>105</v>
      </c>
      <c r="F255" t="s">
        <v>361</v>
      </c>
      <c r="G255" t="s">
        <v>5131</v>
      </c>
      <c r="H255">
        <v>19458795107</v>
      </c>
      <c r="I255" t="s">
        <v>5166</v>
      </c>
      <c r="J255" t="s">
        <v>7292</v>
      </c>
      <c r="K255">
        <v>627.38</v>
      </c>
      <c r="L255" s="12" t="s">
        <v>7545</v>
      </c>
      <c r="M255" s="10" t="s">
        <v>11100</v>
      </c>
      <c r="N255">
        <v>254</v>
      </c>
      <c r="O255">
        <v>45219</v>
      </c>
      <c r="P255" t="s">
        <v>11402</v>
      </c>
      <c r="Q255" s="16">
        <v>4574.96</v>
      </c>
      <c r="R255">
        <v>-3947.58</v>
      </c>
      <c r="S255">
        <v>38</v>
      </c>
      <c r="T255">
        <v>254</v>
      </c>
      <c r="U255">
        <v>26924.3</v>
      </c>
      <c r="V255" t="s">
        <v>11411</v>
      </c>
      <c r="W255">
        <v>6.74</v>
      </c>
      <c r="X255">
        <v>24</v>
      </c>
      <c r="Y255" t="s">
        <v>11541</v>
      </c>
      <c r="Z255" t="s">
        <v>12010</v>
      </c>
      <c r="AA255">
        <v>254</v>
      </c>
      <c r="AB255" t="s">
        <v>12017</v>
      </c>
      <c r="AC255">
        <v>1874.38</v>
      </c>
      <c r="AD255">
        <v>4403.33</v>
      </c>
      <c r="AE255">
        <v>220.17</v>
      </c>
      <c r="AF255" t="s">
        <v>11376</v>
      </c>
      <c r="AG255" t="s">
        <v>11115</v>
      </c>
      <c r="AH255">
        <v>812</v>
      </c>
      <c r="AI255">
        <v>254</v>
      </c>
      <c r="AJ255" t="s">
        <v>11082</v>
      </c>
      <c r="AK255" t="s">
        <v>12028</v>
      </c>
      <c r="AL255" t="s">
        <v>12032</v>
      </c>
      <c r="AM255" t="s">
        <v>11156</v>
      </c>
      <c r="AN255">
        <v>1</v>
      </c>
      <c r="AO255" s="10" t="s">
        <v>12044</v>
      </c>
      <c r="AP255" t="str" cm="1">
        <f t="array" ref="AP255">_xlfn.IFS(
  Table1[[#This Row],[Age]]&lt;=25, "18-25",
  Table1[[#This Row],[Age]]&lt;=35, "26-35",
  Table1[[#This Row],[Age]]&lt;=45, "36-45",
  Table1[[#This Row],[Age]]&lt;=60, "46-60",
  TRUE, "60+")</f>
        <v>46-60</v>
      </c>
    </row>
    <row r="256" spans="1:42" x14ac:dyDescent="0.3">
      <c r="A256">
        <v>255</v>
      </c>
      <c r="B256" t="s">
        <v>8</v>
      </c>
      <c r="C256" t="s">
        <v>99</v>
      </c>
      <c r="D256">
        <v>58</v>
      </c>
      <c r="E256" t="s">
        <v>104</v>
      </c>
      <c r="F256" t="s">
        <v>362</v>
      </c>
      <c r="G256" t="s">
        <v>5124</v>
      </c>
      <c r="H256">
        <v>19458795108</v>
      </c>
      <c r="I256" t="s">
        <v>5387</v>
      </c>
      <c r="J256" t="s">
        <v>7292</v>
      </c>
      <c r="K256">
        <v>2985.95</v>
      </c>
      <c r="L256" s="12" t="s">
        <v>7546</v>
      </c>
      <c r="M256" s="10" t="s">
        <v>11207</v>
      </c>
      <c r="N256">
        <v>255</v>
      </c>
      <c r="O256">
        <v>45179</v>
      </c>
      <c r="P256" t="s">
        <v>11402</v>
      </c>
      <c r="Q256" s="16">
        <v>402.11</v>
      </c>
      <c r="R256">
        <v>2583.84</v>
      </c>
      <c r="S256">
        <v>36</v>
      </c>
      <c r="T256">
        <v>255</v>
      </c>
      <c r="U256">
        <v>2110.09</v>
      </c>
      <c r="V256" t="s">
        <v>11412</v>
      </c>
      <c r="W256">
        <v>5.48</v>
      </c>
      <c r="X256">
        <v>12</v>
      </c>
      <c r="Y256" t="s">
        <v>10448</v>
      </c>
      <c r="Z256" t="s">
        <v>12012</v>
      </c>
      <c r="AA256">
        <v>255</v>
      </c>
      <c r="AB256" t="s">
        <v>12016</v>
      </c>
      <c r="AC256">
        <v>2075.38</v>
      </c>
      <c r="AD256">
        <v>3732</v>
      </c>
      <c r="AE256">
        <v>186.6</v>
      </c>
      <c r="AF256" t="s">
        <v>11298</v>
      </c>
      <c r="AG256" t="s">
        <v>11160</v>
      </c>
      <c r="AH256">
        <v>2048</v>
      </c>
      <c r="AI256">
        <v>255</v>
      </c>
      <c r="AJ256" t="s">
        <v>11256</v>
      </c>
      <c r="AK256" t="s">
        <v>12027</v>
      </c>
      <c r="AL256" t="s">
        <v>12032</v>
      </c>
      <c r="AM256" t="s">
        <v>11120</v>
      </c>
      <c r="AN256">
        <v>1</v>
      </c>
      <c r="AO256" s="10" t="s">
        <v>12042</v>
      </c>
      <c r="AP256" t="str" cm="1">
        <f t="array" ref="AP256">_xlfn.IFS(
  Table1[[#This Row],[Age]]&lt;=25, "18-25",
  Table1[[#This Row],[Age]]&lt;=35, "26-35",
  Table1[[#This Row],[Age]]&lt;=45, "36-45",
  Table1[[#This Row],[Age]]&lt;=60, "46-60",
  TRUE, "60+")</f>
        <v>46-60</v>
      </c>
    </row>
    <row r="257" spans="1:42" x14ac:dyDescent="0.3">
      <c r="A257">
        <v>256</v>
      </c>
      <c r="B257" t="s">
        <v>37</v>
      </c>
      <c r="C257" t="s">
        <v>78</v>
      </c>
      <c r="D257">
        <v>53</v>
      </c>
      <c r="E257" t="s">
        <v>104</v>
      </c>
      <c r="F257" t="s">
        <v>363</v>
      </c>
      <c r="G257" t="s">
        <v>5109</v>
      </c>
      <c r="H257">
        <v>19458795109</v>
      </c>
      <c r="I257" t="s">
        <v>5388</v>
      </c>
      <c r="J257" t="s">
        <v>7291</v>
      </c>
      <c r="K257">
        <v>8712.31</v>
      </c>
      <c r="L257" s="12" t="s">
        <v>7547</v>
      </c>
      <c r="M257" s="10" t="s">
        <v>11222</v>
      </c>
      <c r="N257">
        <v>256</v>
      </c>
      <c r="O257">
        <v>44977</v>
      </c>
      <c r="P257" t="s">
        <v>11402</v>
      </c>
      <c r="Q257" s="16">
        <v>1659.05</v>
      </c>
      <c r="R257">
        <v>10371.36</v>
      </c>
      <c r="S257">
        <v>14</v>
      </c>
      <c r="T257">
        <v>256</v>
      </c>
      <c r="U257">
        <v>30672.68</v>
      </c>
      <c r="V257" t="s">
        <v>11412</v>
      </c>
      <c r="W257">
        <v>2.23</v>
      </c>
      <c r="X257">
        <v>48</v>
      </c>
      <c r="Y257" t="s">
        <v>11542</v>
      </c>
      <c r="Z257" t="s">
        <v>12012</v>
      </c>
      <c r="AA257">
        <v>256</v>
      </c>
      <c r="AB257" t="s">
        <v>12015</v>
      </c>
      <c r="AC257">
        <v>9151.7199999999993</v>
      </c>
      <c r="AD257">
        <v>2067.7800000000002</v>
      </c>
      <c r="AE257">
        <v>103.39</v>
      </c>
      <c r="AF257" t="s">
        <v>11373</v>
      </c>
      <c r="AG257" t="s">
        <v>11369</v>
      </c>
      <c r="AH257">
        <v>8249</v>
      </c>
      <c r="AI257">
        <v>256</v>
      </c>
      <c r="AJ257" t="s">
        <v>11124</v>
      </c>
      <c r="AK257" t="s">
        <v>12029</v>
      </c>
      <c r="AL257" t="s">
        <v>12032</v>
      </c>
      <c r="AM257" t="s">
        <v>11262</v>
      </c>
      <c r="AN257">
        <v>1</v>
      </c>
      <c r="AO257" s="10" t="s">
        <v>12045</v>
      </c>
      <c r="AP257" t="str" cm="1">
        <f t="array" ref="AP257">_xlfn.IFS(
  Table1[[#This Row],[Age]]&lt;=25, "18-25",
  Table1[[#This Row],[Age]]&lt;=35, "26-35",
  Table1[[#This Row],[Age]]&lt;=45, "36-45",
  Table1[[#This Row],[Age]]&lt;=60, "46-60",
  TRUE, "60+")</f>
        <v>46-60</v>
      </c>
    </row>
    <row r="258" spans="1:42" x14ac:dyDescent="0.3">
      <c r="A258">
        <v>257</v>
      </c>
      <c r="B258" t="s">
        <v>50</v>
      </c>
      <c r="C258" t="s">
        <v>90</v>
      </c>
      <c r="D258">
        <v>23</v>
      </c>
      <c r="E258" t="s">
        <v>104</v>
      </c>
      <c r="F258" t="s">
        <v>364</v>
      </c>
      <c r="G258" t="s">
        <v>5121</v>
      </c>
      <c r="H258">
        <v>19458795110</v>
      </c>
      <c r="I258" t="s">
        <v>5389</v>
      </c>
      <c r="J258" t="s">
        <v>7292</v>
      </c>
      <c r="K258">
        <v>9102.39</v>
      </c>
      <c r="L258" s="12" t="s">
        <v>7548</v>
      </c>
      <c r="M258" s="10" t="s">
        <v>11223</v>
      </c>
      <c r="N258">
        <v>257</v>
      </c>
      <c r="O258">
        <v>45219</v>
      </c>
      <c r="P258" t="s">
        <v>11404</v>
      </c>
      <c r="Q258" s="16">
        <v>3385.93</v>
      </c>
      <c r="R258">
        <v>12488.32</v>
      </c>
      <c r="S258">
        <v>33</v>
      </c>
      <c r="T258">
        <v>257</v>
      </c>
      <c r="U258">
        <v>41258.589999999997</v>
      </c>
      <c r="V258" t="s">
        <v>11413</v>
      </c>
      <c r="W258">
        <v>5.69</v>
      </c>
      <c r="X258">
        <v>60</v>
      </c>
      <c r="Y258" t="s">
        <v>11543</v>
      </c>
      <c r="Z258" t="s">
        <v>12010</v>
      </c>
      <c r="AA258">
        <v>257</v>
      </c>
      <c r="AB258" t="s">
        <v>12017</v>
      </c>
      <c r="AC258">
        <v>5662.66</v>
      </c>
      <c r="AD258">
        <v>1751.44</v>
      </c>
      <c r="AE258">
        <v>87.57</v>
      </c>
      <c r="AF258" t="s">
        <v>11129</v>
      </c>
      <c r="AG258" t="s">
        <v>11064</v>
      </c>
      <c r="AH258">
        <v>7384</v>
      </c>
      <c r="AI258">
        <v>257</v>
      </c>
      <c r="AJ258" t="s">
        <v>11100</v>
      </c>
      <c r="AK258" t="s">
        <v>12029</v>
      </c>
      <c r="AL258" t="s">
        <v>12032</v>
      </c>
      <c r="AM258" t="s">
        <v>11289</v>
      </c>
      <c r="AN258">
        <v>-1</v>
      </c>
      <c r="AO258" s="10" t="s">
        <v>12044</v>
      </c>
      <c r="AP258" t="str" cm="1">
        <f t="array" ref="AP258">_xlfn.IFS(
  Table1[[#This Row],[Age]]&lt;=25, "18-25",
  Table1[[#This Row],[Age]]&lt;=35, "26-35",
  Table1[[#This Row],[Age]]&lt;=45, "36-45",
  Table1[[#This Row],[Age]]&lt;=60, "46-60",
  TRUE, "60+")</f>
        <v>18-25</v>
      </c>
    </row>
    <row r="259" spans="1:42" x14ac:dyDescent="0.3">
      <c r="A259">
        <v>258</v>
      </c>
      <c r="B259" t="s">
        <v>30</v>
      </c>
      <c r="C259" t="s">
        <v>93</v>
      </c>
      <c r="D259">
        <v>40</v>
      </c>
      <c r="E259" t="s">
        <v>104</v>
      </c>
      <c r="F259" t="s">
        <v>365</v>
      </c>
      <c r="G259" t="s">
        <v>5128</v>
      </c>
      <c r="H259">
        <v>19458795111</v>
      </c>
      <c r="I259" t="s">
        <v>5390</v>
      </c>
      <c r="J259" t="s">
        <v>7291</v>
      </c>
      <c r="K259">
        <v>3163.42</v>
      </c>
      <c r="L259" s="12" t="s">
        <v>7549</v>
      </c>
      <c r="M259" s="10" t="s">
        <v>11059</v>
      </c>
      <c r="N259">
        <v>258</v>
      </c>
      <c r="O259">
        <v>45079</v>
      </c>
      <c r="P259" t="s">
        <v>11404</v>
      </c>
      <c r="Q259" s="16">
        <v>1474.99</v>
      </c>
      <c r="R259">
        <v>4638.41</v>
      </c>
      <c r="S259">
        <v>23</v>
      </c>
      <c r="T259">
        <v>258</v>
      </c>
      <c r="U259">
        <v>49972.35</v>
      </c>
      <c r="V259" t="s">
        <v>11413</v>
      </c>
      <c r="W259">
        <v>4.07</v>
      </c>
      <c r="X259">
        <v>60</v>
      </c>
      <c r="Y259" t="s">
        <v>11544</v>
      </c>
      <c r="Z259" t="s">
        <v>12010</v>
      </c>
      <c r="AA259">
        <v>258</v>
      </c>
      <c r="AB259" t="s">
        <v>12017</v>
      </c>
      <c r="AC259">
        <v>9508.98</v>
      </c>
      <c r="AD259">
        <v>1823.61</v>
      </c>
      <c r="AE259">
        <v>91.18</v>
      </c>
      <c r="AF259" t="s">
        <v>11169</v>
      </c>
      <c r="AG259" t="s">
        <v>11161</v>
      </c>
      <c r="AH259">
        <v>9654</v>
      </c>
      <c r="AI259">
        <v>258</v>
      </c>
      <c r="AJ259" t="s">
        <v>11108</v>
      </c>
      <c r="AK259" t="s">
        <v>12029</v>
      </c>
      <c r="AL259" t="s">
        <v>12032</v>
      </c>
      <c r="AM259" t="s">
        <v>11114</v>
      </c>
      <c r="AN259">
        <v>1</v>
      </c>
      <c r="AO259" s="10" t="s">
        <v>12043</v>
      </c>
      <c r="AP259" t="str" cm="1">
        <f t="array" ref="AP259">_xlfn.IFS(
  Table1[[#This Row],[Age]]&lt;=25, "18-25",
  Table1[[#This Row],[Age]]&lt;=35, "26-35",
  Table1[[#This Row],[Age]]&lt;=45, "36-45",
  Table1[[#This Row],[Age]]&lt;=60, "46-60",
  TRUE, "60+")</f>
        <v>36-45</v>
      </c>
    </row>
    <row r="260" spans="1:42" x14ac:dyDescent="0.3">
      <c r="A260">
        <v>259</v>
      </c>
      <c r="B260" t="s">
        <v>46</v>
      </c>
      <c r="C260" t="s">
        <v>84</v>
      </c>
      <c r="D260">
        <v>27</v>
      </c>
      <c r="E260" t="s">
        <v>106</v>
      </c>
      <c r="F260" t="s">
        <v>366</v>
      </c>
      <c r="G260" t="s">
        <v>5124</v>
      </c>
      <c r="H260">
        <v>19458795112</v>
      </c>
      <c r="I260" t="s">
        <v>5391</v>
      </c>
      <c r="J260" t="s">
        <v>7291</v>
      </c>
      <c r="K260">
        <v>1957.11</v>
      </c>
      <c r="L260" s="12" t="s">
        <v>7550</v>
      </c>
      <c r="M260" s="10" t="s">
        <v>11224</v>
      </c>
      <c r="N260">
        <v>259</v>
      </c>
      <c r="O260">
        <v>45268</v>
      </c>
      <c r="P260" t="s">
        <v>11402</v>
      </c>
      <c r="Q260" s="16">
        <v>4209.38</v>
      </c>
      <c r="R260">
        <v>6166.49</v>
      </c>
      <c r="S260">
        <v>72</v>
      </c>
      <c r="T260">
        <v>259</v>
      </c>
      <c r="U260">
        <v>46162.27</v>
      </c>
      <c r="V260" t="s">
        <v>11413</v>
      </c>
      <c r="W260">
        <v>6.27</v>
      </c>
      <c r="X260">
        <v>60</v>
      </c>
      <c r="Y260" t="s">
        <v>9345</v>
      </c>
      <c r="Z260" t="s">
        <v>12011</v>
      </c>
      <c r="AA260">
        <v>259</v>
      </c>
      <c r="AB260" t="s">
        <v>12017</v>
      </c>
      <c r="AC260">
        <v>9551.98</v>
      </c>
      <c r="AD260">
        <v>658.84</v>
      </c>
      <c r="AE260">
        <v>32.94</v>
      </c>
      <c r="AF260" t="s">
        <v>11294</v>
      </c>
      <c r="AG260" t="s">
        <v>11158</v>
      </c>
      <c r="AH260">
        <v>474</v>
      </c>
      <c r="AI260">
        <v>259</v>
      </c>
      <c r="AJ260" t="s">
        <v>11268</v>
      </c>
      <c r="AK260" t="s">
        <v>12027</v>
      </c>
      <c r="AL260" t="s">
        <v>12031</v>
      </c>
      <c r="AM260" t="s">
        <v>11346</v>
      </c>
      <c r="AN260">
        <v>1</v>
      </c>
      <c r="AO260" s="10" t="s">
        <v>12036</v>
      </c>
      <c r="AP260" t="str" cm="1">
        <f t="array" ref="AP260">_xlfn.IFS(
  Table1[[#This Row],[Age]]&lt;=25, "18-25",
  Table1[[#This Row],[Age]]&lt;=35, "26-35",
  Table1[[#This Row],[Age]]&lt;=45, "36-45",
  Table1[[#This Row],[Age]]&lt;=60, "46-60",
  TRUE, "60+")</f>
        <v>26-35</v>
      </c>
    </row>
    <row r="261" spans="1:42" x14ac:dyDescent="0.3">
      <c r="A261">
        <v>260</v>
      </c>
      <c r="B261" t="s">
        <v>20</v>
      </c>
      <c r="C261" t="s">
        <v>86</v>
      </c>
      <c r="D261">
        <v>52</v>
      </c>
      <c r="E261" t="s">
        <v>106</v>
      </c>
      <c r="F261" t="s">
        <v>367</v>
      </c>
      <c r="G261" t="s">
        <v>5138</v>
      </c>
      <c r="H261">
        <v>19458795113</v>
      </c>
      <c r="I261" t="s">
        <v>5392</v>
      </c>
      <c r="J261" t="s">
        <v>7291</v>
      </c>
      <c r="K261">
        <v>1439.23</v>
      </c>
      <c r="L261" s="12" t="s">
        <v>7551</v>
      </c>
      <c r="M261" s="10" t="s">
        <v>11111</v>
      </c>
      <c r="N261">
        <v>260</v>
      </c>
      <c r="O261">
        <v>45163</v>
      </c>
      <c r="P261" t="s">
        <v>11403</v>
      </c>
      <c r="Q261" s="16">
        <v>4934.3</v>
      </c>
      <c r="R261">
        <v>-3495.07</v>
      </c>
      <c r="S261">
        <v>84</v>
      </c>
      <c r="T261">
        <v>260</v>
      </c>
      <c r="U261">
        <v>5400.98</v>
      </c>
      <c r="V261" t="s">
        <v>11411</v>
      </c>
      <c r="W261">
        <v>5.85</v>
      </c>
      <c r="X261">
        <v>12</v>
      </c>
      <c r="Y261" t="s">
        <v>11545</v>
      </c>
      <c r="Z261" t="s">
        <v>12012</v>
      </c>
      <c r="AA261">
        <v>260</v>
      </c>
      <c r="AB261" t="s">
        <v>12016</v>
      </c>
      <c r="AC261">
        <v>9665.0400000000009</v>
      </c>
      <c r="AD261">
        <v>1953.25</v>
      </c>
      <c r="AE261">
        <v>97.66</v>
      </c>
      <c r="AF261" t="s">
        <v>11169</v>
      </c>
      <c r="AG261" t="s">
        <v>11078</v>
      </c>
      <c r="AH261">
        <v>4837</v>
      </c>
      <c r="AI261">
        <v>260</v>
      </c>
      <c r="AJ261" t="s">
        <v>11094</v>
      </c>
      <c r="AK261" t="s">
        <v>12027</v>
      </c>
      <c r="AL261" t="s">
        <v>12031</v>
      </c>
      <c r="AM261" t="s">
        <v>11173</v>
      </c>
      <c r="AN261">
        <v>1</v>
      </c>
      <c r="AO261" s="10" t="s">
        <v>12041</v>
      </c>
      <c r="AP261" t="str" cm="1">
        <f t="array" ref="AP261">_xlfn.IFS(
  Table1[[#This Row],[Age]]&lt;=25, "18-25",
  Table1[[#This Row],[Age]]&lt;=35, "26-35",
  Table1[[#This Row],[Age]]&lt;=45, "36-45",
  Table1[[#This Row],[Age]]&lt;=60, "46-60",
  TRUE, "60+")</f>
        <v>46-60</v>
      </c>
    </row>
    <row r="262" spans="1:42" x14ac:dyDescent="0.3">
      <c r="A262">
        <v>261</v>
      </c>
      <c r="B262" t="s">
        <v>13</v>
      </c>
      <c r="C262" t="s">
        <v>59</v>
      </c>
      <c r="D262">
        <v>38</v>
      </c>
      <c r="E262" t="s">
        <v>104</v>
      </c>
      <c r="F262" t="s">
        <v>368</v>
      </c>
      <c r="G262" t="s">
        <v>5127</v>
      </c>
      <c r="H262">
        <v>19458795114</v>
      </c>
      <c r="I262" t="s">
        <v>5393</v>
      </c>
      <c r="J262" t="s">
        <v>7291</v>
      </c>
      <c r="K262">
        <v>4004.75</v>
      </c>
      <c r="L262" s="12" t="s">
        <v>7552</v>
      </c>
      <c r="M262" s="10" t="s">
        <v>11178</v>
      </c>
      <c r="N262">
        <v>261</v>
      </c>
      <c r="O262">
        <v>45187</v>
      </c>
      <c r="P262" t="s">
        <v>11402</v>
      </c>
      <c r="Q262" s="16">
        <v>1413.29</v>
      </c>
      <c r="R262">
        <v>5418.04</v>
      </c>
      <c r="S262">
        <v>38</v>
      </c>
      <c r="T262">
        <v>261</v>
      </c>
      <c r="U262">
        <v>8959.0400000000009</v>
      </c>
      <c r="V262" t="s">
        <v>11411</v>
      </c>
      <c r="W262">
        <v>9.91</v>
      </c>
      <c r="X262">
        <v>12</v>
      </c>
      <c r="Y262" t="s">
        <v>8339</v>
      </c>
      <c r="Z262" t="s">
        <v>12012</v>
      </c>
      <c r="AA262">
        <v>261</v>
      </c>
      <c r="AB262" t="s">
        <v>12017</v>
      </c>
      <c r="AC262">
        <v>9293.56</v>
      </c>
      <c r="AD262">
        <v>2937.41</v>
      </c>
      <c r="AE262">
        <v>146.87</v>
      </c>
      <c r="AF262" t="s">
        <v>11385</v>
      </c>
      <c r="AG262" t="s">
        <v>11204</v>
      </c>
      <c r="AH262">
        <v>7841</v>
      </c>
      <c r="AI262">
        <v>261</v>
      </c>
      <c r="AJ262" t="s">
        <v>11066</v>
      </c>
      <c r="AK262" t="s">
        <v>12029</v>
      </c>
      <c r="AL262" t="s">
        <v>12031</v>
      </c>
      <c r="AM262" t="s">
        <v>11396</v>
      </c>
      <c r="AN262">
        <v>-1</v>
      </c>
      <c r="AO262" s="10" t="s">
        <v>12042</v>
      </c>
      <c r="AP262" t="str" cm="1">
        <f t="array" ref="AP262">_xlfn.IFS(
  Table1[[#This Row],[Age]]&lt;=25, "18-25",
  Table1[[#This Row],[Age]]&lt;=35, "26-35",
  Table1[[#This Row],[Age]]&lt;=45, "36-45",
  Table1[[#This Row],[Age]]&lt;=60, "46-60",
  TRUE, "60+")</f>
        <v>36-45</v>
      </c>
    </row>
    <row r="263" spans="1:42" x14ac:dyDescent="0.3">
      <c r="A263">
        <v>262</v>
      </c>
      <c r="B263" t="s">
        <v>2</v>
      </c>
      <c r="C263" t="s">
        <v>91</v>
      </c>
      <c r="D263">
        <v>49</v>
      </c>
      <c r="E263" t="s">
        <v>106</v>
      </c>
      <c r="F263" t="s">
        <v>369</v>
      </c>
      <c r="G263" t="s">
        <v>5126</v>
      </c>
      <c r="H263">
        <v>19458795115</v>
      </c>
      <c r="I263" t="s">
        <v>5394</v>
      </c>
      <c r="J263" t="s">
        <v>7292</v>
      </c>
      <c r="K263">
        <v>8281.42</v>
      </c>
      <c r="L263" s="12" t="s">
        <v>7553</v>
      </c>
      <c r="M263" s="10" t="s">
        <v>11225</v>
      </c>
      <c r="N263">
        <v>262</v>
      </c>
      <c r="O263">
        <v>45062</v>
      </c>
      <c r="P263" t="s">
        <v>11403</v>
      </c>
      <c r="Q263" s="16">
        <v>1811.78</v>
      </c>
      <c r="R263">
        <v>6469.64</v>
      </c>
      <c r="S263">
        <v>47</v>
      </c>
      <c r="T263">
        <v>262</v>
      </c>
      <c r="U263">
        <v>7793.59</v>
      </c>
      <c r="V263" t="s">
        <v>11413</v>
      </c>
      <c r="W263">
        <v>8.77</v>
      </c>
      <c r="X263">
        <v>48</v>
      </c>
      <c r="Y263" t="s">
        <v>11546</v>
      </c>
      <c r="Z263" t="s">
        <v>12010</v>
      </c>
      <c r="AA263">
        <v>262</v>
      </c>
      <c r="AB263" t="s">
        <v>12015</v>
      </c>
      <c r="AC263">
        <v>8990.91</v>
      </c>
      <c r="AD263">
        <v>4239.71</v>
      </c>
      <c r="AE263">
        <v>211.99</v>
      </c>
      <c r="AF263" t="s">
        <v>11217</v>
      </c>
      <c r="AG263" t="s">
        <v>11086</v>
      </c>
      <c r="AH263">
        <v>5449</v>
      </c>
      <c r="AI263">
        <v>262</v>
      </c>
      <c r="AJ263" t="s">
        <v>11096</v>
      </c>
      <c r="AK263" t="s">
        <v>12027</v>
      </c>
      <c r="AL263" t="s">
        <v>12032</v>
      </c>
      <c r="AM263" t="s">
        <v>11273</v>
      </c>
      <c r="AN263">
        <v>1</v>
      </c>
      <c r="AO263" s="10" t="s">
        <v>12046</v>
      </c>
      <c r="AP263" t="str" cm="1">
        <f t="array" ref="AP263">_xlfn.IFS(
  Table1[[#This Row],[Age]]&lt;=25, "18-25",
  Table1[[#This Row],[Age]]&lt;=35, "26-35",
  Table1[[#This Row],[Age]]&lt;=45, "36-45",
  Table1[[#This Row],[Age]]&lt;=60, "46-60",
  TRUE, "60+")</f>
        <v>46-60</v>
      </c>
    </row>
    <row r="264" spans="1:42" x14ac:dyDescent="0.3">
      <c r="A264">
        <v>263</v>
      </c>
      <c r="B264" t="s">
        <v>32</v>
      </c>
      <c r="C264" t="s">
        <v>93</v>
      </c>
      <c r="D264">
        <v>47</v>
      </c>
      <c r="E264" t="s">
        <v>106</v>
      </c>
      <c r="F264" t="s">
        <v>370</v>
      </c>
      <c r="G264" t="s">
        <v>5145</v>
      </c>
      <c r="H264">
        <v>19458795116</v>
      </c>
      <c r="I264" t="s">
        <v>5395</v>
      </c>
      <c r="J264" t="s">
        <v>7291</v>
      </c>
      <c r="K264">
        <v>8541.3700000000008</v>
      </c>
      <c r="L264" s="12" t="s">
        <v>7554</v>
      </c>
      <c r="M264" s="10" t="s">
        <v>11140</v>
      </c>
      <c r="N264">
        <v>263</v>
      </c>
      <c r="O264">
        <v>45180</v>
      </c>
      <c r="P264" t="s">
        <v>11403</v>
      </c>
      <c r="Q264" s="16">
        <v>4837.05</v>
      </c>
      <c r="R264">
        <v>3704.32</v>
      </c>
      <c r="S264">
        <v>64</v>
      </c>
      <c r="T264">
        <v>263</v>
      </c>
      <c r="U264">
        <v>28359.23</v>
      </c>
      <c r="V264" t="s">
        <v>11411</v>
      </c>
      <c r="W264">
        <v>1.03</v>
      </c>
      <c r="X264">
        <v>24</v>
      </c>
      <c r="Y264" t="s">
        <v>9774</v>
      </c>
      <c r="Z264" t="s">
        <v>12010</v>
      </c>
      <c r="AA264">
        <v>263</v>
      </c>
      <c r="AB264" t="s">
        <v>12017</v>
      </c>
      <c r="AC264">
        <v>6587.25</v>
      </c>
      <c r="AD264">
        <v>3412.68</v>
      </c>
      <c r="AE264">
        <v>170.63</v>
      </c>
      <c r="AF264" t="s">
        <v>11220</v>
      </c>
      <c r="AG264" t="s">
        <v>11371</v>
      </c>
      <c r="AH264">
        <v>183</v>
      </c>
      <c r="AI264">
        <v>263</v>
      </c>
      <c r="AJ264" t="s">
        <v>11380</v>
      </c>
      <c r="AK264" t="s">
        <v>12029</v>
      </c>
      <c r="AL264" t="s">
        <v>12031</v>
      </c>
      <c r="AM264" t="s">
        <v>11252</v>
      </c>
      <c r="AN264">
        <v>-1</v>
      </c>
      <c r="AO264" s="10" t="s">
        <v>12042</v>
      </c>
      <c r="AP264" t="str" cm="1">
        <f t="array" ref="AP264">_xlfn.IFS(
  Table1[[#This Row],[Age]]&lt;=25, "18-25",
  Table1[[#This Row],[Age]]&lt;=35, "26-35",
  Table1[[#This Row],[Age]]&lt;=45, "36-45",
  Table1[[#This Row],[Age]]&lt;=60, "46-60",
  TRUE, "60+")</f>
        <v>46-60</v>
      </c>
    </row>
    <row r="265" spans="1:42" x14ac:dyDescent="0.3">
      <c r="A265">
        <v>264</v>
      </c>
      <c r="B265" t="s">
        <v>13</v>
      </c>
      <c r="C265" t="s">
        <v>55</v>
      </c>
      <c r="D265">
        <v>50</v>
      </c>
      <c r="E265" t="s">
        <v>106</v>
      </c>
      <c r="F265" t="s">
        <v>371</v>
      </c>
      <c r="G265" t="s">
        <v>5136</v>
      </c>
      <c r="H265">
        <v>19458795117</v>
      </c>
      <c r="I265" t="s">
        <v>5396</v>
      </c>
      <c r="J265" t="s">
        <v>7292</v>
      </c>
      <c r="K265">
        <v>554.69000000000005</v>
      </c>
      <c r="L265" s="12" t="s">
        <v>7555</v>
      </c>
      <c r="M265" s="10" t="s">
        <v>11226</v>
      </c>
      <c r="N265">
        <v>264</v>
      </c>
      <c r="O265">
        <v>45235</v>
      </c>
      <c r="P265" t="s">
        <v>11402</v>
      </c>
      <c r="Q265" s="16">
        <v>1796.72</v>
      </c>
      <c r="R265">
        <v>-1242.03</v>
      </c>
      <c r="S265">
        <v>47</v>
      </c>
      <c r="T265">
        <v>264</v>
      </c>
      <c r="U265">
        <v>3250.86</v>
      </c>
      <c r="V265" t="s">
        <v>11413</v>
      </c>
      <c r="W265">
        <v>2.58</v>
      </c>
      <c r="X265">
        <v>48</v>
      </c>
      <c r="Y265" t="s">
        <v>11547</v>
      </c>
      <c r="Z265" t="s">
        <v>12012</v>
      </c>
      <c r="AA265">
        <v>264</v>
      </c>
      <c r="AB265" t="s">
        <v>12017</v>
      </c>
      <c r="AC265">
        <v>9565.3700000000008</v>
      </c>
      <c r="AD265">
        <v>3189.8</v>
      </c>
      <c r="AE265">
        <v>159.49</v>
      </c>
      <c r="AF265" t="s">
        <v>11276</v>
      </c>
      <c r="AG265" t="s">
        <v>11079</v>
      </c>
      <c r="AH265">
        <v>4118</v>
      </c>
      <c r="AI265">
        <v>264</v>
      </c>
      <c r="AJ265" t="s">
        <v>11224</v>
      </c>
      <c r="AK265" t="s">
        <v>12027</v>
      </c>
      <c r="AL265" t="s">
        <v>12031</v>
      </c>
      <c r="AM265" t="s">
        <v>11292</v>
      </c>
      <c r="AN265">
        <v>1</v>
      </c>
      <c r="AO265" s="10" t="s">
        <v>12040</v>
      </c>
      <c r="AP265" t="str" cm="1">
        <f t="array" ref="AP265">_xlfn.IFS(
  Table1[[#This Row],[Age]]&lt;=25, "18-25",
  Table1[[#This Row],[Age]]&lt;=35, "26-35",
  Table1[[#This Row],[Age]]&lt;=45, "36-45",
  Table1[[#This Row],[Age]]&lt;=60, "46-60",
  TRUE, "60+")</f>
        <v>46-60</v>
      </c>
    </row>
    <row r="266" spans="1:42" x14ac:dyDescent="0.3">
      <c r="A266">
        <v>265</v>
      </c>
      <c r="B266" t="s">
        <v>47</v>
      </c>
      <c r="C266" t="s">
        <v>83</v>
      </c>
      <c r="D266">
        <v>23</v>
      </c>
      <c r="E266" t="s">
        <v>106</v>
      </c>
      <c r="F266" t="s">
        <v>372</v>
      </c>
      <c r="G266" t="s">
        <v>5143</v>
      </c>
      <c r="H266">
        <v>19458795118</v>
      </c>
      <c r="I266" t="s">
        <v>5397</v>
      </c>
      <c r="J266" t="s">
        <v>7291</v>
      </c>
      <c r="K266">
        <v>2171.37</v>
      </c>
      <c r="L266" s="12" t="s">
        <v>7556</v>
      </c>
      <c r="M266" s="10" t="s">
        <v>11227</v>
      </c>
      <c r="N266">
        <v>265</v>
      </c>
      <c r="O266">
        <v>45031</v>
      </c>
      <c r="P266" t="s">
        <v>11404</v>
      </c>
      <c r="Q266" s="16">
        <v>2784.37</v>
      </c>
      <c r="R266">
        <v>-613</v>
      </c>
      <c r="S266">
        <v>1</v>
      </c>
      <c r="T266">
        <v>265</v>
      </c>
      <c r="U266">
        <v>46912.639999999999</v>
      </c>
      <c r="V266" t="s">
        <v>11412</v>
      </c>
      <c r="W266">
        <v>9.2200000000000006</v>
      </c>
      <c r="X266">
        <v>60</v>
      </c>
      <c r="Y266" t="s">
        <v>11495</v>
      </c>
      <c r="Z266" t="s">
        <v>12010</v>
      </c>
      <c r="AA266">
        <v>265</v>
      </c>
      <c r="AB266" t="s">
        <v>12016</v>
      </c>
      <c r="AC266">
        <v>8159.68</v>
      </c>
      <c r="AD266">
        <v>335.96</v>
      </c>
      <c r="AE266">
        <v>16.8</v>
      </c>
      <c r="AF266" t="s">
        <v>11082</v>
      </c>
      <c r="AG266" t="s">
        <v>11152</v>
      </c>
      <c r="AH266">
        <v>7627</v>
      </c>
      <c r="AI266">
        <v>265</v>
      </c>
      <c r="AJ266" t="s">
        <v>11175</v>
      </c>
      <c r="AK266" t="s">
        <v>12028</v>
      </c>
      <c r="AL266" t="s">
        <v>12031</v>
      </c>
      <c r="AM266" t="s">
        <v>11234</v>
      </c>
      <c r="AN266">
        <v>1</v>
      </c>
      <c r="AO266" s="10" t="s">
        <v>12037</v>
      </c>
      <c r="AP266" t="str" cm="1">
        <f t="array" ref="AP266">_xlfn.IFS(
  Table1[[#This Row],[Age]]&lt;=25, "18-25",
  Table1[[#This Row],[Age]]&lt;=35, "26-35",
  Table1[[#This Row],[Age]]&lt;=45, "36-45",
  Table1[[#This Row],[Age]]&lt;=60, "46-60",
  TRUE, "60+")</f>
        <v>18-25</v>
      </c>
    </row>
    <row r="267" spans="1:42" x14ac:dyDescent="0.3">
      <c r="A267">
        <v>266</v>
      </c>
      <c r="B267" t="s">
        <v>10</v>
      </c>
      <c r="C267" t="s">
        <v>89</v>
      </c>
      <c r="D267">
        <v>22</v>
      </c>
      <c r="E267" t="s">
        <v>105</v>
      </c>
      <c r="F267" t="s">
        <v>373</v>
      </c>
      <c r="G267" t="s">
        <v>5115</v>
      </c>
      <c r="H267">
        <v>19458795119</v>
      </c>
      <c r="I267" t="s">
        <v>5398</v>
      </c>
      <c r="J267" t="s">
        <v>7292</v>
      </c>
      <c r="K267">
        <v>2111.39</v>
      </c>
      <c r="L267" s="12" t="s">
        <v>7557</v>
      </c>
      <c r="M267" s="10" t="s">
        <v>11228</v>
      </c>
      <c r="N267">
        <v>266</v>
      </c>
      <c r="O267">
        <v>45209</v>
      </c>
      <c r="P267" t="s">
        <v>11403</v>
      </c>
      <c r="Q267" s="16">
        <v>3848.52</v>
      </c>
      <c r="R267">
        <v>5959.91</v>
      </c>
      <c r="S267">
        <v>42</v>
      </c>
      <c r="T267">
        <v>266</v>
      </c>
      <c r="U267">
        <v>4030</v>
      </c>
      <c r="V267" t="s">
        <v>11411</v>
      </c>
      <c r="W267">
        <v>5.86</v>
      </c>
      <c r="X267">
        <v>36</v>
      </c>
      <c r="Y267" t="s">
        <v>8849</v>
      </c>
      <c r="Z267" t="s">
        <v>12010</v>
      </c>
      <c r="AA267">
        <v>266</v>
      </c>
      <c r="AB267" t="s">
        <v>12017</v>
      </c>
      <c r="AC267">
        <v>7131.21</v>
      </c>
      <c r="AD267">
        <v>713.68</v>
      </c>
      <c r="AE267">
        <v>35.68</v>
      </c>
      <c r="AF267" t="s">
        <v>11034</v>
      </c>
      <c r="AG267" t="s">
        <v>11288</v>
      </c>
      <c r="AH267">
        <v>3922</v>
      </c>
      <c r="AI267">
        <v>266</v>
      </c>
      <c r="AJ267" t="s">
        <v>11083</v>
      </c>
      <c r="AK267" t="s">
        <v>12028</v>
      </c>
      <c r="AL267" t="s">
        <v>12031</v>
      </c>
      <c r="AM267" t="s">
        <v>11306</v>
      </c>
      <c r="AN267">
        <v>1</v>
      </c>
      <c r="AO267" s="10" t="s">
        <v>12044</v>
      </c>
      <c r="AP267" t="str" cm="1">
        <f t="array" ref="AP267">_xlfn.IFS(
  Table1[[#This Row],[Age]]&lt;=25, "18-25",
  Table1[[#This Row],[Age]]&lt;=35, "26-35",
  Table1[[#This Row],[Age]]&lt;=45, "36-45",
  Table1[[#This Row],[Age]]&lt;=60, "46-60",
  TRUE, "60+")</f>
        <v>18-25</v>
      </c>
    </row>
    <row r="268" spans="1:42" x14ac:dyDescent="0.3">
      <c r="A268">
        <v>267</v>
      </c>
      <c r="B268" t="s">
        <v>26</v>
      </c>
      <c r="C268" t="s">
        <v>55</v>
      </c>
      <c r="D268">
        <v>32</v>
      </c>
      <c r="E268" t="s">
        <v>105</v>
      </c>
      <c r="F268" t="s">
        <v>374</v>
      </c>
      <c r="G268" t="s">
        <v>5127</v>
      </c>
      <c r="H268">
        <v>19458795120</v>
      </c>
      <c r="I268" t="s">
        <v>5399</v>
      </c>
      <c r="J268" t="s">
        <v>7292</v>
      </c>
      <c r="K268">
        <v>8301.4599999999991</v>
      </c>
      <c r="L268" s="12" t="s">
        <v>7558</v>
      </c>
      <c r="M268" s="10" t="s">
        <v>11214</v>
      </c>
      <c r="N268">
        <v>267</v>
      </c>
      <c r="O268">
        <v>45243</v>
      </c>
      <c r="P268" t="s">
        <v>11403</v>
      </c>
      <c r="Q268" s="16">
        <v>2197.34</v>
      </c>
      <c r="R268">
        <v>10498.8</v>
      </c>
      <c r="S268">
        <v>68</v>
      </c>
      <c r="T268">
        <v>267</v>
      </c>
      <c r="U268">
        <v>20171.28</v>
      </c>
      <c r="V268" t="s">
        <v>11411</v>
      </c>
      <c r="W268">
        <v>7.84</v>
      </c>
      <c r="X268">
        <v>24</v>
      </c>
      <c r="Y268" t="s">
        <v>11548</v>
      </c>
      <c r="Z268" t="s">
        <v>12010</v>
      </c>
      <c r="AA268">
        <v>267</v>
      </c>
      <c r="AB268" t="s">
        <v>12017</v>
      </c>
      <c r="AC268">
        <v>9047.8799999999992</v>
      </c>
      <c r="AD268">
        <v>472.18</v>
      </c>
      <c r="AE268">
        <v>23.61</v>
      </c>
      <c r="AF268" t="s">
        <v>11329</v>
      </c>
      <c r="AG268" t="s">
        <v>11354</v>
      </c>
      <c r="AH268">
        <v>6826</v>
      </c>
      <c r="AI268">
        <v>267</v>
      </c>
      <c r="AJ268" t="s">
        <v>11162</v>
      </c>
      <c r="AK268" t="s">
        <v>12028</v>
      </c>
      <c r="AL268" t="s">
        <v>12031</v>
      </c>
      <c r="AM268" t="s">
        <v>11094</v>
      </c>
      <c r="AN268">
        <v>1</v>
      </c>
      <c r="AO268" s="10" t="s">
        <v>12040</v>
      </c>
      <c r="AP268" t="str" cm="1">
        <f t="array" ref="AP268">_xlfn.IFS(
  Table1[[#This Row],[Age]]&lt;=25, "18-25",
  Table1[[#This Row],[Age]]&lt;=35, "26-35",
  Table1[[#This Row],[Age]]&lt;=45, "36-45",
  Table1[[#This Row],[Age]]&lt;=60, "46-60",
  TRUE, "60+")</f>
        <v>26-35</v>
      </c>
    </row>
    <row r="269" spans="1:42" x14ac:dyDescent="0.3">
      <c r="A269">
        <v>268</v>
      </c>
      <c r="B269" t="s">
        <v>22</v>
      </c>
      <c r="C269" t="s">
        <v>85</v>
      </c>
      <c r="D269">
        <v>60</v>
      </c>
      <c r="E269" t="s">
        <v>106</v>
      </c>
      <c r="F269" t="s">
        <v>375</v>
      </c>
      <c r="G269" t="s">
        <v>5134</v>
      </c>
      <c r="H269">
        <v>19458795121</v>
      </c>
      <c r="I269" t="s">
        <v>5400</v>
      </c>
      <c r="J269" t="s">
        <v>7291</v>
      </c>
      <c r="K269">
        <v>4617.29</v>
      </c>
      <c r="L269" s="12" t="s">
        <v>7559</v>
      </c>
      <c r="M269" s="10" t="s">
        <v>11229</v>
      </c>
      <c r="N269">
        <v>268</v>
      </c>
      <c r="O269">
        <v>45247</v>
      </c>
      <c r="P269" t="s">
        <v>11402</v>
      </c>
      <c r="Q269" s="16">
        <v>1869.31</v>
      </c>
      <c r="R269">
        <v>2747.98</v>
      </c>
      <c r="S269">
        <v>78</v>
      </c>
      <c r="T269">
        <v>268</v>
      </c>
      <c r="U269">
        <v>44804.52</v>
      </c>
      <c r="V269" t="s">
        <v>11411</v>
      </c>
      <c r="W269">
        <v>5.53</v>
      </c>
      <c r="X269">
        <v>48</v>
      </c>
      <c r="Y269" t="s">
        <v>9619</v>
      </c>
      <c r="Z269" t="s">
        <v>12012</v>
      </c>
      <c r="AA269">
        <v>268</v>
      </c>
      <c r="AB269" t="s">
        <v>12016</v>
      </c>
      <c r="AC269">
        <v>8277.7800000000007</v>
      </c>
      <c r="AD269">
        <v>954.37</v>
      </c>
      <c r="AE269">
        <v>47.72</v>
      </c>
      <c r="AF269" t="s">
        <v>11342</v>
      </c>
      <c r="AG269" t="s">
        <v>11250</v>
      </c>
      <c r="AH269">
        <v>3359</v>
      </c>
      <c r="AI269">
        <v>268</v>
      </c>
      <c r="AJ269" t="s">
        <v>11394</v>
      </c>
      <c r="AK269" t="s">
        <v>12027</v>
      </c>
      <c r="AL269" t="s">
        <v>12032</v>
      </c>
      <c r="AM269" t="s">
        <v>11101</v>
      </c>
      <c r="AN269">
        <v>1</v>
      </c>
      <c r="AO269" s="10" t="s">
        <v>12040</v>
      </c>
      <c r="AP269" t="str" cm="1">
        <f t="array" ref="AP269">_xlfn.IFS(
  Table1[[#This Row],[Age]]&lt;=25, "18-25",
  Table1[[#This Row],[Age]]&lt;=35, "26-35",
  Table1[[#This Row],[Age]]&lt;=45, "36-45",
  Table1[[#This Row],[Age]]&lt;=60, "46-60",
  TRUE, "60+")</f>
        <v>46-60</v>
      </c>
    </row>
    <row r="270" spans="1:42" x14ac:dyDescent="0.3">
      <c r="A270">
        <v>269</v>
      </c>
      <c r="B270" t="s">
        <v>35</v>
      </c>
      <c r="C270" t="s">
        <v>101</v>
      </c>
      <c r="D270">
        <v>69</v>
      </c>
      <c r="E270" t="s">
        <v>105</v>
      </c>
      <c r="F270" t="s">
        <v>376</v>
      </c>
      <c r="G270" t="s">
        <v>5146</v>
      </c>
      <c r="H270">
        <v>19458795122</v>
      </c>
      <c r="I270" t="s">
        <v>5401</v>
      </c>
      <c r="J270" t="s">
        <v>7292</v>
      </c>
      <c r="K270">
        <v>3747.11</v>
      </c>
      <c r="L270" s="12" t="s">
        <v>7560</v>
      </c>
      <c r="M270" s="10" t="s">
        <v>11148</v>
      </c>
      <c r="N270">
        <v>269</v>
      </c>
      <c r="O270">
        <v>45010</v>
      </c>
      <c r="P270" t="s">
        <v>11403</v>
      </c>
      <c r="Q270" s="16">
        <v>2482.9899999999998</v>
      </c>
      <c r="R270">
        <v>6230.1</v>
      </c>
      <c r="S270">
        <v>86</v>
      </c>
      <c r="T270">
        <v>269</v>
      </c>
      <c r="U270">
        <v>47470.54</v>
      </c>
      <c r="V270" t="s">
        <v>11411</v>
      </c>
      <c r="W270">
        <v>8.07</v>
      </c>
      <c r="X270">
        <v>24</v>
      </c>
      <c r="Y270" t="s">
        <v>8746</v>
      </c>
      <c r="Z270" t="s">
        <v>12012</v>
      </c>
      <c r="AA270">
        <v>269</v>
      </c>
      <c r="AB270" t="s">
        <v>12016</v>
      </c>
      <c r="AC270">
        <v>4432.05</v>
      </c>
      <c r="AD270">
        <v>3869.91</v>
      </c>
      <c r="AE270">
        <v>193.5</v>
      </c>
      <c r="AF270" t="s">
        <v>11335</v>
      </c>
      <c r="AG270" t="s">
        <v>11134</v>
      </c>
      <c r="AH270">
        <v>3905</v>
      </c>
      <c r="AI270">
        <v>269</v>
      </c>
      <c r="AJ270" t="s">
        <v>11128</v>
      </c>
      <c r="AK270" t="s">
        <v>12028</v>
      </c>
      <c r="AL270" t="s">
        <v>12031</v>
      </c>
      <c r="AM270" t="s">
        <v>11271</v>
      </c>
      <c r="AN270">
        <v>1</v>
      </c>
      <c r="AO270" s="10" t="s">
        <v>12047</v>
      </c>
      <c r="AP270" t="str" cm="1">
        <f t="array" ref="AP270">_xlfn.IFS(
  Table1[[#This Row],[Age]]&lt;=25, "18-25",
  Table1[[#This Row],[Age]]&lt;=35, "26-35",
  Table1[[#This Row],[Age]]&lt;=45, "36-45",
  Table1[[#This Row],[Age]]&lt;=60, "46-60",
  TRUE, "60+")</f>
        <v>60+</v>
      </c>
    </row>
    <row r="271" spans="1:42" x14ac:dyDescent="0.3">
      <c r="A271">
        <v>270</v>
      </c>
      <c r="B271" t="s">
        <v>9</v>
      </c>
      <c r="C271" t="s">
        <v>61</v>
      </c>
      <c r="D271">
        <v>42</v>
      </c>
      <c r="E271" t="s">
        <v>104</v>
      </c>
      <c r="F271" t="s">
        <v>377</v>
      </c>
      <c r="G271" t="s">
        <v>5131</v>
      </c>
      <c r="H271">
        <v>19458795123</v>
      </c>
      <c r="I271" t="s">
        <v>5159</v>
      </c>
      <c r="J271" t="s">
        <v>7292</v>
      </c>
      <c r="K271">
        <v>9570.4</v>
      </c>
      <c r="L271" s="12" t="s">
        <v>7561</v>
      </c>
      <c r="M271" s="10" t="s">
        <v>11230</v>
      </c>
      <c r="N271">
        <v>270</v>
      </c>
      <c r="O271">
        <v>45125</v>
      </c>
      <c r="P271" t="s">
        <v>11403</v>
      </c>
      <c r="Q271" s="16">
        <v>3899.8</v>
      </c>
      <c r="R271">
        <v>13470.2</v>
      </c>
      <c r="S271">
        <v>76</v>
      </c>
      <c r="T271">
        <v>270</v>
      </c>
      <c r="U271">
        <v>23799.25</v>
      </c>
      <c r="V271" t="s">
        <v>11412</v>
      </c>
      <c r="W271">
        <v>2.19</v>
      </c>
      <c r="X271">
        <v>36</v>
      </c>
      <c r="Y271" t="s">
        <v>11549</v>
      </c>
      <c r="Z271" t="s">
        <v>12011</v>
      </c>
      <c r="AA271">
        <v>270</v>
      </c>
      <c r="AB271" t="s">
        <v>12016</v>
      </c>
      <c r="AC271">
        <v>3518.58</v>
      </c>
      <c r="AD271">
        <v>3101.83</v>
      </c>
      <c r="AE271">
        <v>155.09</v>
      </c>
      <c r="AF271" t="s">
        <v>11193</v>
      </c>
      <c r="AG271" t="s">
        <v>11314</v>
      </c>
      <c r="AH271">
        <v>476</v>
      </c>
      <c r="AI271">
        <v>270</v>
      </c>
      <c r="AJ271" t="s">
        <v>11069</v>
      </c>
      <c r="AK271" t="s">
        <v>12028</v>
      </c>
      <c r="AL271" t="s">
        <v>12031</v>
      </c>
      <c r="AM271" t="s">
        <v>11346</v>
      </c>
      <c r="AN271">
        <v>1</v>
      </c>
      <c r="AO271" s="10" t="s">
        <v>12038</v>
      </c>
      <c r="AP271" t="str" cm="1">
        <f t="array" ref="AP271">_xlfn.IFS(
  Table1[[#This Row],[Age]]&lt;=25, "18-25",
  Table1[[#This Row],[Age]]&lt;=35, "26-35",
  Table1[[#This Row],[Age]]&lt;=45, "36-45",
  Table1[[#This Row],[Age]]&lt;=60, "46-60",
  TRUE, "60+")</f>
        <v>36-45</v>
      </c>
    </row>
    <row r="272" spans="1:42" x14ac:dyDescent="0.3">
      <c r="A272">
        <v>271</v>
      </c>
      <c r="B272" t="s">
        <v>43</v>
      </c>
      <c r="C272" t="s">
        <v>57</v>
      </c>
      <c r="D272">
        <v>30</v>
      </c>
      <c r="E272" t="s">
        <v>105</v>
      </c>
      <c r="F272" t="s">
        <v>378</v>
      </c>
      <c r="G272" t="s">
        <v>5147</v>
      </c>
      <c r="H272">
        <v>19458795124</v>
      </c>
      <c r="I272" t="s">
        <v>5402</v>
      </c>
      <c r="J272" t="s">
        <v>7292</v>
      </c>
      <c r="K272">
        <v>9261.0400000000009</v>
      </c>
      <c r="L272" s="12" t="s">
        <v>7562</v>
      </c>
      <c r="M272" s="10" t="s">
        <v>11215</v>
      </c>
      <c r="N272">
        <v>271</v>
      </c>
      <c r="O272">
        <v>44971</v>
      </c>
      <c r="P272" t="s">
        <v>11402</v>
      </c>
      <c r="Q272" s="16">
        <v>1567.69</v>
      </c>
      <c r="R272">
        <v>7693.35</v>
      </c>
      <c r="S272">
        <v>25</v>
      </c>
      <c r="T272">
        <v>271</v>
      </c>
      <c r="U272">
        <v>24933.15</v>
      </c>
      <c r="V272" t="s">
        <v>11412</v>
      </c>
      <c r="W272">
        <v>7.64</v>
      </c>
      <c r="X272">
        <v>60</v>
      </c>
      <c r="Y272" t="s">
        <v>11550</v>
      </c>
      <c r="Z272" t="s">
        <v>12011</v>
      </c>
      <c r="AA272">
        <v>271</v>
      </c>
      <c r="AB272" t="s">
        <v>12015</v>
      </c>
      <c r="AC272">
        <v>2356.87</v>
      </c>
      <c r="AD272">
        <v>2211.73</v>
      </c>
      <c r="AE272">
        <v>110.59</v>
      </c>
      <c r="AF272" t="s">
        <v>11090</v>
      </c>
      <c r="AG272" t="s">
        <v>11149</v>
      </c>
      <c r="AH272">
        <v>7869</v>
      </c>
      <c r="AI272">
        <v>271</v>
      </c>
      <c r="AJ272" t="s">
        <v>11094</v>
      </c>
      <c r="AK272" t="s">
        <v>12028</v>
      </c>
      <c r="AL272" t="s">
        <v>12031</v>
      </c>
      <c r="AM272" t="s">
        <v>11256</v>
      </c>
      <c r="AN272">
        <v>1</v>
      </c>
      <c r="AO272" s="10" t="s">
        <v>12045</v>
      </c>
      <c r="AP272" t="str" cm="1">
        <f t="array" ref="AP272">_xlfn.IFS(
  Table1[[#This Row],[Age]]&lt;=25, "18-25",
  Table1[[#This Row],[Age]]&lt;=35, "26-35",
  Table1[[#This Row],[Age]]&lt;=45, "36-45",
  Table1[[#This Row],[Age]]&lt;=60, "46-60",
  TRUE, "60+")</f>
        <v>26-35</v>
      </c>
    </row>
    <row r="273" spans="1:42" x14ac:dyDescent="0.3">
      <c r="A273">
        <v>272</v>
      </c>
      <c r="B273" t="s">
        <v>18</v>
      </c>
      <c r="C273" t="s">
        <v>80</v>
      </c>
      <c r="D273">
        <v>23</v>
      </c>
      <c r="E273" t="s">
        <v>104</v>
      </c>
      <c r="F273" t="s">
        <v>379</v>
      </c>
      <c r="G273" t="s">
        <v>5130</v>
      </c>
      <c r="H273">
        <v>19458795125</v>
      </c>
      <c r="I273" t="s">
        <v>5403</v>
      </c>
      <c r="J273" t="s">
        <v>7291</v>
      </c>
      <c r="K273">
        <v>4457.0600000000004</v>
      </c>
      <c r="L273" s="12" t="s">
        <v>7563</v>
      </c>
      <c r="M273" s="10" t="s">
        <v>11092</v>
      </c>
      <c r="N273">
        <v>272</v>
      </c>
      <c r="O273">
        <v>45115</v>
      </c>
      <c r="P273" t="s">
        <v>11403</v>
      </c>
      <c r="Q273" s="16">
        <v>1760.53</v>
      </c>
      <c r="R273">
        <v>6217.59</v>
      </c>
      <c r="S273">
        <v>57</v>
      </c>
      <c r="T273">
        <v>272</v>
      </c>
      <c r="U273">
        <v>32172.68</v>
      </c>
      <c r="V273" t="s">
        <v>11411</v>
      </c>
      <c r="W273">
        <v>8.83</v>
      </c>
      <c r="X273">
        <v>48</v>
      </c>
      <c r="Y273" t="s">
        <v>9458</v>
      </c>
      <c r="Z273" t="s">
        <v>12011</v>
      </c>
      <c r="AA273">
        <v>272</v>
      </c>
      <c r="AB273" t="s">
        <v>12017</v>
      </c>
      <c r="AC273">
        <v>9555.65</v>
      </c>
      <c r="AD273">
        <v>57.96</v>
      </c>
      <c r="AE273">
        <v>2.9</v>
      </c>
      <c r="AF273" t="s">
        <v>11323</v>
      </c>
      <c r="AG273" t="s">
        <v>11320</v>
      </c>
      <c r="AH273">
        <v>7544</v>
      </c>
      <c r="AI273">
        <v>272</v>
      </c>
      <c r="AJ273" t="s">
        <v>11120</v>
      </c>
      <c r="AK273" t="s">
        <v>12029</v>
      </c>
      <c r="AL273" t="s">
        <v>12031</v>
      </c>
      <c r="AM273" t="s">
        <v>11242</v>
      </c>
      <c r="AN273">
        <v>1</v>
      </c>
      <c r="AO273" s="10" t="s">
        <v>12038</v>
      </c>
      <c r="AP273" t="str" cm="1">
        <f t="array" ref="AP273">_xlfn.IFS(
  Table1[[#This Row],[Age]]&lt;=25, "18-25",
  Table1[[#This Row],[Age]]&lt;=35, "26-35",
  Table1[[#This Row],[Age]]&lt;=45, "36-45",
  Table1[[#This Row],[Age]]&lt;=60, "46-60",
  TRUE, "60+")</f>
        <v>18-25</v>
      </c>
    </row>
    <row r="274" spans="1:42" x14ac:dyDescent="0.3">
      <c r="A274">
        <v>273</v>
      </c>
      <c r="B274" t="s">
        <v>25</v>
      </c>
      <c r="C274" t="s">
        <v>75</v>
      </c>
      <c r="D274">
        <v>54</v>
      </c>
      <c r="E274" t="s">
        <v>105</v>
      </c>
      <c r="F274" t="s">
        <v>380</v>
      </c>
      <c r="G274" t="s">
        <v>5127</v>
      </c>
      <c r="H274">
        <v>19458795126</v>
      </c>
      <c r="I274" t="s">
        <v>5404</v>
      </c>
      <c r="J274" t="s">
        <v>7292</v>
      </c>
      <c r="K274">
        <v>1370.49</v>
      </c>
      <c r="L274" s="12" t="s">
        <v>7564</v>
      </c>
      <c r="M274" s="10" t="s">
        <v>11231</v>
      </c>
      <c r="N274">
        <v>273</v>
      </c>
      <c r="O274">
        <v>44976</v>
      </c>
      <c r="P274" t="s">
        <v>11404</v>
      </c>
      <c r="Q274" s="16">
        <v>953.81</v>
      </c>
      <c r="R274">
        <v>2324.3000000000002</v>
      </c>
      <c r="S274">
        <v>52</v>
      </c>
      <c r="T274">
        <v>273</v>
      </c>
      <c r="U274">
        <v>20974.3</v>
      </c>
      <c r="V274" t="s">
        <v>11412</v>
      </c>
      <c r="W274">
        <v>3.39</v>
      </c>
      <c r="X274">
        <v>24</v>
      </c>
      <c r="Y274" t="s">
        <v>11551</v>
      </c>
      <c r="Z274" t="s">
        <v>12011</v>
      </c>
      <c r="AA274">
        <v>273</v>
      </c>
      <c r="AB274" t="s">
        <v>12015</v>
      </c>
      <c r="AC274">
        <v>1771.88</v>
      </c>
      <c r="AD274">
        <v>3340.55</v>
      </c>
      <c r="AE274">
        <v>167.03</v>
      </c>
      <c r="AF274" t="s">
        <v>11183</v>
      </c>
      <c r="AG274" t="s">
        <v>11066</v>
      </c>
      <c r="AH274">
        <v>4518</v>
      </c>
      <c r="AI274">
        <v>273</v>
      </c>
      <c r="AJ274" t="s">
        <v>11073</v>
      </c>
      <c r="AK274" t="s">
        <v>12027</v>
      </c>
      <c r="AL274" t="s">
        <v>12031</v>
      </c>
      <c r="AM274" t="s">
        <v>11331</v>
      </c>
      <c r="AN274">
        <v>1</v>
      </c>
      <c r="AO274" s="10" t="s">
        <v>12045</v>
      </c>
      <c r="AP274" t="str" cm="1">
        <f t="array" ref="AP274">_xlfn.IFS(
  Table1[[#This Row],[Age]]&lt;=25, "18-25",
  Table1[[#This Row],[Age]]&lt;=35, "26-35",
  Table1[[#This Row],[Age]]&lt;=45, "36-45",
  Table1[[#This Row],[Age]]&lt;=60, "46-60",
  TRUE, "60+")</f>
        <v>46-60</v>
      </c>
    </row>
    <row r="275" spans="1:42" x14ac:dyDescent="0.3">
      <c r="A275">
        <v>274</v>
      </c>
      <c r="B275" t="s">
        <v>38</v>
      </c>
      <c r="C275" t="s">
        <v>64</v>
      </c>
      <c r="D275">
        <v>19</v>
      </c>
      <c r="E275" t="s">
        <v>105</v>
      </c>
      <c r="F275" t="s">
        <v>381</v>
      </c>
      <c r="G275" t="s">
        <v>5111</v>
      </c>
      <c r="H275">
        <v>19458795127</v>
      </c>
      <c r="I275" t="s">
        <v>5405</v>
      </c>
      <c r="J275" t="s">
        <v>7292</v>
      </c>
      <c r="K275">
        <v>1792.93</v>
      </c>
      <c r="L275" s="12" t="s">
        <v>7565</v>
      </c>
      <c r="M275" s="10" t="s">
        <v>11232</v>
      </c>
      <c r="N275">
        <v>274</v>
      </c>
      <c r="O275">
        <v>45230</v>
      </c>
      <c r="P275" t="s">
        <v>11404</v>
      </c>
      <c r="Q275" s="16">
        <v>3511.07</v>
      </c>
      <c r="R275">
        <v>-1718.14</v>
      </c>
      <c r="S275">
        <v>7</v>
      </c>
      <c r="T275">
        <v>274</v>
      </c>
      <c r="U275">
        <v>16908.400000000001</v>
      </c>
      <c r="V275" t="s">
        <v>11413</v>
      </c>
      <c r="W275">
        <v>4.32</v>
      </c>
      <c r="X275">
        <v>24</v>
      </c>
      <c r="Y275" t="s">
        <v>11552</v>
      </c>
      <c r="Z275" t="s">
        <v>12012</v>
      </c>
      <c r="AA275">
        <v>274</v>
      </c>
      <c r="AB275" t="s">
        <v>12017</v>
      </c>
      <c r="AC275">
        <v>7934.05</v>
      </c>
      <c r="AD275">
        <v>2696.95</v>
      </c>
      <c r="AE275">
        <v>134.85</v>
      </c>
      <c r="AF275" t="s">
        <v>11278</v>
      </c>
      <c r="AG275" t="s">
        <v>11214</v>
      </c>
      <c r="AH275">
        <v>3540</v>
      </c>
      <c r="AI275">
        <v>274</v>
      </c>
      <c r="AJ275" t="s">
        <v>11275</v>
      </c>
      <c r="AK275" t="s">
        <v>12028</v>
      </c>
      <c r="AL275" t="s">
        <v>12031</v>
      </c>
      <c r="AM275" t="s">
        <v>11170</v>
      </c>
      <c r="AN275">
        <v>1</v>
      </c>
      <c r="AO275" s="10" t="s">
        <v>12044</v>
      </c>
      <c r="AP275" t="str" cm="1">
        <f t="array" ref="AP275">_xlfn.IFS(
  Table1[[#This Row],[Age]]&lt;=25, "18-25",
  Table1[[#This Row],[Age]]&lt;=35, "26-35",
  Table1[[#This Row],[Age]]&lt;=45, "36-45",
  Table1[[#This Row],[Age]]&lt;=60, "46-60",
  TRUE, "60+")</f>
        <v>18-25</v>
      </c>
    </row>
    <row r="276" spans="1:42" x14ac:dyDescent="0.3">
      <c r="A276">
        <v>275</v>
      </c>
      <c r="B276" t="s">
        <v>30</v>
      </c>
      <c r="C276" t="s">
        <v>101</v>
      </c>
      <c r="D276">
        <v>34</v>
      </c>
      <c r="E276" t="s">
        <v>104</v>
      </c>
      <c r="F276" t="s">
        <v>382</v>
      </c>
      <c r="G276" t="s">
        <v>5130</v>
      </c>
      <c r="H276">
        <v>19458795128</v>
      </c>
      <c r="I276" t="s">
        <v>5406</v>
      </c>
      <c r="J276" t="s">
        <v>7291</v>
      </c>
      <c r="K276">
        <v>1209.6300000000001</v>
      </c>
      <c r="L276" s="12" t="s">
        <v>7526</v>
      </c>
      <c r="M276" s="10" t="s">
        <v>11079</v>
      </c>
      <c r="N276">
        <v>275</v>
      </c>
      <c r="O276">
        <v>45127</v>
      </c>
      <c r="P276" t="s">
        <v>11404</v>
      </c>
      <c r="Q276" s="16">
        <v>4498.26</v>
      </c>
      <c r="R276">
        <v>5707.89</v>
      </c>
      <c r="S276">
        <v>7</v>
      </c>
      <c r="T276">
        <v>275</v>
      </c>
      <c r="U276">
        <v>37231.919999999998</v>
      </c>
      <c r="V276" t="s">
        <v>11412</v>
      </c>
      <c r="W276">
        <v>6.32</v>
      </c>
      <c r="X276">
        <v>12</v>
      </c>
      <c r="Y276" t="s">
        <v>11514</v>
      </c>
      <c r="Z276" t="s">
        <v>12010</v>
      </c>
      <c r="AA276">
        <v>275</v>
      </c>
      <c r="AB276" t="s">
        <v>12016</v>
      </c>
      <c r="AC276">
        <v>4477.1499999999996</v>
      </c>
      <c r="AD276">
        <v>414.14</v>
      </c>
      <c r="AE276">
        <v>20.71</v>
      </c>
      <c r="AF276" t="s">
        <v>11398</v>
      </c>
      <c r="AG276" t="s">
        <v>11142</v>
      </c>
      <c r="AH276">
        <v>9634</v>
      </c>
      <c r="AI276">
        <v>275</v>
      </c>
      <c r="AJ276" t="s">
        <v>11062</v>
      </c>
      <c r="AK276" t="s">
        <v>12029</v>
      </c>
      <c r="AL276" t="s">
        <v>12031</v>
      </c>
      <c r="AM276" t="s">
        <v>11180</v>
      </c>
      <c r="AN276">
        <v>1</v>
      </c>
      <c r="AO276" s="10" t="s">
        <v>12038</v>
      </c>
      <c r="AP276" t="str" cm="1">
        <f t="array" ref="AP276">_xlfn.IFS(
  Table1[[#This Row],[Age]]&lt;=25, "18-25",
  Table1[[#This Row],[Age]]&lt;=35, "26-35",
  Table1[[#This Row],[Age]]&lt;=45, "36-45",
  Table1[[#This Row],[Age]]&lt;=60, "46-60",
  TRUE, "60+")</f>
        <v>26-35</v>
      </c>
    </row>
    <row r="277" spans="1:42" x14ac:dyDescent="0.3">
      <c r="A277">
        <v>276</v>
      </c>
      <c r="B277" t="s">
        <v>27</v>
      </c>
      <c r="C277" t="s">
        <v>86</v>
      </c>
      <c r="D277">
        <v>41</v>
      </c>
      <c r="E277" t="s">
        <v>104</v>
      </c>
      <c r="F277" t="s">
        <v>383</v>
      </c>
      <c r="G277" t="s">
        <v>5124</v>
      </c>
      <c r="H277">
        <v>19458795129</v>
      </c>
      <c r="I277" t="s">
        <v>5407</v>
      </c>
      <c r="J277" t="s">
        <v>7291</v>
      </c>
      <c r="K277">
        <v>6836.99</v>
      </c>
      <c r="L277" s="12" t="s">
        <v>7566</v>
      </c>
      <c r="M277" s="10" t="s">
        <v>11050</v>
      </c>
      <c r="N277">
        <v>276</v>
      </c>
      <c r="O277">
        <v>45101</v>
      </c>
      <c r="P277" t="s">
        <v>11402</v>
      </c>
      <c r="Q277" s="16">
        <v>936.84</v>
      </c>
      <c r="R277">
        <v>7773.83</v>
      </c>
      <c r="S277">
        <v>56</v>
      </c>
      <c r="T277">
        <v>276</v>
      </c>
      <c r="U277">
        <v>30172.560000000001</v>
      </c>
      <c r="V277" t="s">
        <v>11413</v>
      </c>
      <c r="W277">
        <v>8.81</v>
      </c>
      <c r="X277">
        <v>60</v>
      </c>
      <c r="Y277" t="s">
        <v>8174</v>
      </c>
      <c r="Z277" t="s">
        <v>12012</v>
      </c>
      <c r="AA277">
        <v>276</v>
      </c>
      <c r="AB277" t="s">
        <v>12015</v>
      </c>
      <c r="AC277">
        <v>5197.16</v>
      </c>
      <c r="AD277">
        <v>3503.75</v>
      </c>
      <c r="AE277">
        <v>175.19</v>
      </c>
      <c r="AF277" t="s">
        <v>11093</v>
      </c>
      <c r="AG277" t="s">
        <v>11099</v>
      </c>
      <c r="AH277">
        <v>2561</v>
      </c>
      <c r="AI277">
        <v>276</v>
      </c>
      <c r="AJ277" t="s">
        <v>11295</v>
      </c>
      <c r="AK277" t="s">
        <v>12029</v>
      </c>
      <c r="AL277" t="s">
        <v>12032</v>
      </c>
      <c r="AM277" t="s">
        <v>11329</v>
      </c>
      <c r="AN277">
        <v>1</v>
      </c>
      <c r="AO277" s="10" t="s">
        <v>12043</v>
      </c>
      <c r="AP277" t="str" cm="1">
        <f t="array" ref="AP277">_xlfn.IFS(
  Table1[[#This Row],[Age]]&lt;=25, "18-25",
  Table1[[#This Row],[Age]]&lt;=35, "26-35",
  Table1[[#This Row],[Age]]&lt;=45, "36-45",
  Table1[[#This Row],[Age]]&lt;=60, "46-60",
  TRUE, "60+")</f>
        <v>36-45</v>
      </c>
    </row>
    <row r="278" spans="1:42" x14ac:dyDescent="0.3">
      <c r="A278">
        <v>277</v>
      </c>
      <c r="B278" t="s">
        <v>36</v>
      </c>
      <c r="C278" t="s">
        <v>98</v>
      </c>
      <c r="D278">
        <v>29</v>
      </c>
      <c r="E278" t="s">
        <v>106</v>
      </c>
      <c r="F278" t="s">
        <v>384</v>
      </c>
      <c r="G278" t="s">
        <v>5147</v>
      </c>
      <c r="H278">
        <v>19458795130</v>
      </c>
      <c r="I278" t="s">
        <v>5408</v>
      </c>
      <c r="J278" t="s">
        <v>7292</v>
      </c>
      <c r="K278">
        <v>5591.4</v>
      </c>
      <c r="L278" s="12" t="s">
        <v>7567</v>
      </c>
      <c r="M278" s="10" t="s">
        <v>11233</v>
      </c>
      <c r="N278">
        <v>277</v>
      </c>
      <c r="O278">
        <v>45068</v>
      </c>
      <c r="P278" t="s">
        <v>11402</v>
      </c>
      <c r="Q278" s="16">
        <v>182.6</v>
      </c>
      <c r="R278">
        <v>5774</v>
      </c>
      <c r="S278">
        <v>39</v>
      </c>
      <c r="T278">
        <v>277</v>
      </c>
      <c r="U278">
        <v>24601.88</v>
      </c>
      <c r="V278" t="s">
        <v>11411</v>
      </c>
      <c r="W278">
        <v>9.17</v>
      </c>
      <c r="X278">
        <v>48</v>
      </c>
      <c r="Y278" t="s">
        <v>11546</v>
      </c>
      <c r="Z278" t="s">
        <v>12012</v>
      </c>
      <c r="AA278">
        <v>277</v>
      </c>
      <c r="AB278" t="s">
        <v>12016</v>
      </c>
      <c r="AC278">
        <v>2090.4299999999998</v>
      </c>
      <c r="AD278">
        <v>1349.12</v>
      </c>
      <c r="AE278">
        <v>67.459999999999994</v>
      </c>
      <c r="AF278" t="s">
        <v>11389</v>
      </c>
      <c r="AG278" t="s">
        <v>11042</v>
      </c>
      <c r="AH278">
        <v>6648</v>
      </c>
      <c r="AI278">
        <v>277</v>
      </c>
      <c r="AJ278" t="s">
        <v>11236</v>
      </c>
      <c r="AK278" t="s">
        <v>12028</v>
      </c>
      <c r="AL278" t="s">
        <v>12032</v>
      </c>
      <c r="AM278" t="s">
        <v>11229</v>
      </c>
      <c r="AN278">
        <v>1</v>
      </c>
      <c r="AO278" s="10" t="s">
        <v>12046</v>
      </c>
      <c r="AP278" t="str" cm="1">
        <f t="array" ref="AP278">_xlfn.IFS(
  Table1[[#This Row],[Age]]&lt;=25, "18-25",
  Table1[[#This Row],[Age]]&lt;=35, "26-35",
  Table1[[#This Row],[Age]]&lt;=45, "36-45",
  Table1[[#This Row],[Age]]&lt;=60, "46-60",
  TRUE, "60+")</f>
        <v>26-35</v>
      </c>
    </row>
    <row r="279" spans="1:42" x14ac:dyDescent="0.3">
      <c r="A279">
        <v>278</v>
      </c>
      <c r="B279" t="s">
        <v>44</v>
      </c>
      <c r="C279" t="s">
        <v>95</v>
      </c>
      <c r="D279">
        <v>61</v>
      </c>
      <c r="E279" t="s">
        <v>105</v>
      </c>
      <c r="F279" t="s">
        <v>385</v>
      </c>
      <c r="G279" t="s">
        <v>5110</v>
      </c>
      <c r="H279">
        <v>19458795131</v>
      </c>
      <c r="I279" t="s">
        <v>5376</v>
      </c>
      <c r="J279" t="s">
        <v>7291</v>
      </c>
      <c r="K279">
        <v>5610.78</v>
      </c>
      <c r="L279" s="12" t="s">
        <v>7568</v>
      </c>
      <c r="M279" s="10" t="s">
        <v>11098</v>
      </c>
      <c r="N279">
        <v>278</v>
      </c>
      <c r="O279">
        <v>45201</v>
      </c>
      <c r="P279" t="s">
        <v>11404</v>
      </c>
      <c r="Q279" s="16">
        <v>1912.54</v>
      </c>
      <c r="R279">
        <v>3698.24</v>
      </c>
      <c r="S279">
        <v>70</v>
      </c>
      <c r="T279">
        <v>278</v>
      </c>
      <c r="U279">
        <v>5938.58</v>
      </c>
      <c r="V279" t="s">
        <v>11413</v>
      </c>
      <c r="W279">
        <v>5.81</v>
      </c>
      <c r="X279">
        <v>60</v>
      </c>
      <c r="Y279" t="s">
        <v>11553</v>
      </c>
      <c r="Z279" t="s">
        <v>12012</v>
      </c>
      <c r="AA279">
        <v>278</v>
      </c>
      <c r="AB279" t="s">
        <v>12016</v>
      </c>
      <c r="AC279">
        <v>2067.6799999999998</v>
      </c>
      <c r="AD279">
        <v>2420.0300000000002</v>
      </c>
      <c r="AE279">
        <v>121</v>
      </c>
      <c r="AF279" t="s">
        <v>11373</v>
      </c>
      <c r="AG279" t="s">
        <v>11374</v>
      </c>
      <c r="AH279">
        <v>2193</v>
      </c>
      <c r="AI279">
        <v>278</v>
      </c>
      <c r="AJ279" t="s">
        <v>11375</v>
      </c>
      <c r="AK279" t="s">
        <v>12029</v>
      </c>
      <c r="AL279" t="s">
        <v>12031</v>
      </c>
      <c r="AM279" t="s">
        <v>11177</v>
      </c>
      <c r="AN279">
        <v>1</v>
      </c>
      <c r="AO279" s="10" t="s">
        <v>12044</v>
      </c>
      <c r="AP279" t="str" cm="1">
        <f t="array" ref="AP279">_xlfn.IFS(
  Table1[[#This Row],[Age]]&lt;=25, "18-25",
  Table1[[#This Row],[Age]]&lt;=35, "26-35",
  Table1[[#This Row],[Age]]&lt;=45, "36-45",
  Table1[[#This Row],[Age]]&lt;=60, "46-60",
  TRUE, "60+")</f>
        <v>60+</v>
      </c>
    </row>
    <row r="280" spans="1:42" x14ac:dyDescent="0.3">
      <c r="A280">
        <v>279</v>
      </c>
      <c r="B280" t="s">
        <v>23</v>
      </c>
      <c r="C280" t="s">
        <v>94</v>
      </c>
      <c r="D280">
        <v>31</v>
      </c>
      <c r="E280" t="s">
        <v>104</v>
      </c>
      <c r="F280" t="s">
        <v>386</v>
      </c>
      <c r="G280" t="s">
        <v>5134</v>
      </c>
      <c r="H280">
        <v>19458795132</v>
      </c>
      <c r="I280" t="s">
        <v>5409</v>
      </c>
      <c r="J280" t="s">
        <v>7291</v>
      </c>
      <c r="K280">
        <v>1073.94</v>
      </c>
      <c r="L280" s="12" t="s">
        <v>7569</v>
      </c>
      <c r="M280" s="10" t="s">
        <v>11136</v>
      </c>
      <c r="N280">
        <v>279</v>
      </c>
      <c r="O280">
        <v>45116</v>
      </c>
      <c r="P280" t="s">
        <v>11402</v>
      </c>
      <c r="Q280" s="16">
        <v>2056.67</v>
      </c>
      <c r="R280">
        <v>-982.73</v>
      </c>
      <c r="S280">
        <v>83</v>
      </c>
      <c r="T280">
        <v>279</v>
      </c>
      <c r="U280">
        <v>4374.22</v>
      </c>
      <c r="V280" t="s">
        <v>11413</v>
      </c>
      <c r="W280">
        <v>6.92</v>
      </c>
      <c r="X280">
        <v>12</v>
      </c>
      <c r="Y280" t="s">
        <v>11554</v>
      </c>
      <c r="Z280" t="s">
        <v>12011</v>
      </c>
      <c r="AA280">
        <v>279</v>
      </c>
      <c r="AB280" t="s">
        <v>12016</v>
      </c>
      <c r="AC280">
        <v>4161.1400000000003</v>
      </c>
      <c r="AD280">
        <v>1593.86</v>
      </c>
      <c r="AE280">
        <v>79.69</v>
      </c>
      <c r="AF280" t="s">
        <v>11199</v>
      </c>
      <c r="AG280" t="s">
        <v>11214</v>
      </c>
      <c r="AH280">
        <v>2118</v>
      </c>
      <c r="AI280">
        <v>279</v>
      </c>
      <c r="AJ280" t="s">
        <v>11242</v>
      </c>
      <c r="AK280" t="s">
        <v>12028</v>
      </c>
      <c r="AL280" t="s">
        <v>12032</v>
      </c>
      <c r="AM280" t="s">
        <v>11146</v>
      </c>
      <c r="AN280">
        <v>1</v>
      </c>
      <c r="AO280" s="10" t="s">
        <v>12038</v>
      </c>
      <c r="AP280" t="str" cm="1">
        <f t="array" ref="AP280">_xlfn.IFS(
  Table1[[#This Row],[Age]]&lt;=25, "18-25",
  Table1[[#This Row],[Age]]&lt;=35, "26-35",
  Table1[[#This Row],[Age]]&lt;=45, "36-45",
  Table1[[#This Row],[Age]]&lt;=60, "46-60",
  TRUE, "60+")</f>
        <v>26-35</v>
      </c>
    </row>
    <row r="281" spans="1:42" x14ac:dyDescent="0.3">
      <c r="A281">
        <v>280</v>
      </c>
      <c r="B281" t="s">
        <v>16</v>
      </c>
      <c r="C281" t="s">
        <v>65</v>
      </c>
      <c r="D281">
        <v>24</v>
      </c>
      <c r="E281" t="s">
        <v>106</v>
      </c>
      <c r="F281" t="s">
        <v>387</v>
      </c>
      <c r="G281" t="s">
        <v>5131</v>
      </c>
      <c r="H281">
        <v>19458795133</v>
      </c>
      <c r="I281" t="s">
        <v>5410</v>
      </c>
      <c r="J281" t="s">
        <v>7291</v>
      </c>
      <c r="K281">
        <v>7953.42</v>
      </c>
      <c r="L281" s="12" t="s">
        <v>7570</v>
      </c>
      <c r="M281" s="10" t="s">
        <v>11211</v>
      </c>
      <c r="N281">
        <v>280</v>
      </c>
      <c r="O281">
        <v>45060</v>
      </c>
      <c r="P281" t="s">
        <v>11402</v>
      </c>
      <c r="Q281" s="16">
        <v>3232.86</v>
      </c>
      <c r="R281">
        <v>11186.28</v>
      </c>
      <c r="S281">
        <v>58</v>
      </c>
      <c r="T281">
        <v>280</v>
      </c>
      <c r="U281">
        <v>26029.95</v>
      </c>
      <c r="V281" t="s">
        <v>11412</v>
      </c>
      <c r="W281">
        <v>8.86</v>
      </c>
      <c r="X281">
        <v>36</v>
      </c>
      <c r="Y281" t="s">
        <v>11555</v>
      </c>
      <c r="Z281" t="s">
        <v>12010</v>
      </c>
      <c r="AA281">
        <v>280</v>
      </c>
      <c r="AB281" t="s">
        <v>12016</v>
      </c>
      <c r="AC281">
        <v>7418.23</v>
      </c>
      <c r="AD281">
        <v>1612.87</v>
      </c>
      <c r="AE281">
        <v>80.64</v>
      </c>
      <c r="AF281" t="s">
        <v>11055</v>
      </c>
      <c r="AG281" t="s">
        <v>11043</v>
      </c>
      <c r="AH281">
        <v>3227</v>
      </c>
      <c r="AI281">
        <v>280</v>
      </c>
      <c r="AJ281" t="s">
        <v>11142</v>
      </c>
      <c r="AK281" t="s">
        <v>12027</v>
      </c>
      <c r="AL281" t="s">
        <v>12031</v>
      </c>
      <c r="AM281" t="s">
        <v>11387</v>
      </c>
      <c r="AN281">
        <v>1</v>
      </c>
      <c r="AO281" s="10" t="s">
        <v>12046</v>
      </c>
      <c r="AP281" t="str" cm="1">
        <f t="array" ref="AP281">_xlfn.IFS(
  Table1[[#This Row],[Age]]&lt;=25, "18-25",
  Table1[[#This Row],[Age]]&lt;=35, "26-35",
  Table1[[#This Row],[Age]]&lt;=45, "36-45",
  Table1[[#This Row],[Age]]&lt;=60, "46-60",
  TRUE, "60+")</f>
        <v>18-25</v>
      </c>
    </row>
    <row r="282" spans="1:42" x14ac:dyDescent="0.3">
      <c r="A282">
        <v>281</v>
      </c>
      <c r="B282" t="s">
        <v>47</v>
      </c>
      <c r="C282" t="s">
        <v>97</v>
      </c>
      <c r="D282">
        <v>43</v>
      </c>
      <c r="E282" t="s">
        <v>104</v>
      </c>
      <c r="F282" t="s">
        <v>388</v>
      </c>
      <c r="G282" t="s">
        <v>5128</v>
      </c>
      <c r="H282">
        <v>19458795134</v>
      </c>
      <c r="I282" t="s">
        <v>5282</v>
      </c>
      <c r="J282" t="s">
        <v>7292</v>
      </c>
      <c r="K282">
        <v>5402.17</v>
      </c>
      <c r="L282" s="12" t="s">
        <v>7571</v>
      </c>
      <c r="M282" s="10" t="s">
        <v>11085</v>
      </c>
      <c r="N282">
        <v>281</v>
      </c>
      <c r="O282">
        <v>45027</v>
      </c>
      <c r="P282" t="s">
        <v>11402</v>
      </c>
      <c r="Q282" s="16">
        <v>437.1</v>
      </c>
      <c r="R282">
        <v>5839.27</v>
      </c>
      <c r="S282">
        <v>23</v>
      </c>
      <c r="T282">
        <v>281</v>
      </c>
      <c r="U282">
        <v>31352.15</v>
      </c>
      <c r="V282" t="s">
        <v>11411</v>
      </c>
      <c r="W282">
        <v>3.08</v>
      </c>
      <c r="X282">
        <v>60</v>
      </c>
      <c r="Y282" t="s">
        <v>11556</v>
      </c>
      <c r="Z282" t="s">
        <v>12010</v>
      </c>
      <c r="AA282">
        <v>281</v>
      </c>
      <c r="AB282" t="s">
        <v>12015</v>
      </c>
      <c r="AC282">
        <v>3412.34</v>
      </c>
      <c r="AD282">
        <v>295.14</v>
      </c>
      <c r="AE282">
        <v>14.76</v>
      </c>
      <c r="AF282" t="s">
        <v>11175</v>
      </c>
      <c r="AG282" t="s">
        <v>11264</v>
      </c>
      <c r="AH282">
        <v>1453</v>
      </c>
      <c r="AI282">
        <v>281</v>
      </c>
      <c r="AJ282" t="s">
        <v>11372</v>
      </c>
      <c r="AK282" t="s">
        <v>12028</v>
      </c>
      <c r="AL282" t="s">
        <v>12031</v>
      </c>
      <c r="AM282" t="s">
        <v>11040</v>
      </c>
      <c r="AN282">
        <v>1</v>
      </c>
      <c r="AO282" s="10" t="s">
        <v>12037</v>
      </c>
      <c r="AP282" t="str" cm="1">
        <f t="array" ref="AP282">_xlfn.IFS(
  Table1[[#This Row],[Age]]&lt;=25, "18-25",
  Table1[[#This Row],[Age]]&lt;=35, "26-35",
  Table1[[#This Row],[Age]]&lt;=45, "36-45",
  Table1[[#This Row],[Age]]&lt;=60, "46-60",
  TRUE, "60+")</f>
        <v>36-45</v>
      </c>
    </row>
    <row r="283" spans="1:42" x14ac:dyDescent="0.3">
      <c r="A283">
        <v>282</v>
      </c>
      <c r="B283" t="s">
        <v>44</v>
      </c>
      <c r="C283" t="s">
        <v>98</v>
      </c>
      <c r="D283">
        <v>49</v>
      </c>
      <c r="E283" t="s">
        <v>106</v>
      </c>
      <c r="F283" t="s">
        <v>389</v>
      </c>
      <c r="G283" t="s">
        <v>5147</v>
      </c>
      <c r="H283">
        <v>19458795135</v>
      </c>
      <c r="I283" t="s">
        <v>5411</v>
      </c>
      <c r="J283" t="s">
        <v>7291</v>
      </c>
      <c r="K283">
        <v>1000.6</v>
      </c>
      <c r="L283" s="12" t="s">
        <v>7572</v>
      </c>
      <c r="M283" s="10" t="s">
        <v>11234</v>
      </c>
      <c r="N283">
        <v>282</v>
      </c>
      <c r="O283">
        <v>45272</v>
      </c>
      <c r="P283" t="s">
        <v>11404</v>
      </c>
      <c r="Q283" s="16">
        <v>4109.28</v>
      </c>
      <c r="R283">
        <v>-3108.68</v>
      </c>
      <c r="S283">
        <v>10</v>
      </c>
      <c r="T283">
        <v>282</v>
      </c>
      <c r="U283">
        <v>33218.07</v>
      </c>
      <c r="V283" t="s">
        <v>11412</v>
      </c>
      <c r="W283">
        <v>8.43</v>
      </c>
      <c r="X283">
        <v>12</v>
      </c>
      <c r="Y283" t="s">
        <v>11557</v>
      </c>
      <c r="Z283" t="s">
        <v>12012</v>
      </c>
      <c r="AA283">
        <v>282</v>
      </c>
      <c r="AB283" t="s">
        <v>12016</v>
      </c>
      <c r="AC283">
        <v>7266.59</v>
      </c>
      <c r="AD283">
        <v>238.78</v>
      </c>
      <c r="AE283">
        <v>11.94</v>
      </c>
      <c r="AF283" t="s">
        <v>11143</v>
      </c>
      <c r="AG283" t="s">
        <v>11262</v>
      </c>
      <c r="AH283">
        <v>97</v>
      </c>
      <c r="AI283">
        <v>282</v>
      </c>
      <c r="AJ283" t="s">
        <v>11247</v>
      </c>
      <c r="AK283" t="s">
        <v>12029</v>
      </c>
      <c r="AL283" t="s">
        <v>12031</v>
      </c>
      <c r="AM283" t="s">
        <v>11289</v>
      </c>
      <c r="AN283">
        <v>1</v>
      </c>
      <c r="AO283" s="10" t="s">
        <v>12036</v>
      </c>
      <c r="AP283" t="str" cm="1">
        <f t="array" ref="AP283">_xlfn.IFS(
  Table1[[#This Row],[Age]]&lt;=25, "18-25",
  Table1[[#This Row],[Age]]&lt;=35, "26-35",
  Table1[[#This Row],[Age]]&lt;=45, "36-45",
  Table1[[#This Row],[Age]]&lt;=60, "46-60",
  TRUE, "60+")</f>
        <v>46-60</v>
      </c>
    </row>
    <row r="284" spans="1:42" x14ac:dyDescent="0.3">
      <c r="A284">
        <v>283</v>
      </c>
      <c r="B284" t="s">
        <v>21</v>
      </c>
      <c r="C284" t="s">
        <v>66</v>
      </c>
      <c r="D284">
        <v>46</v>
      </c>
      <c r="E284" t="s">
        <v>106</v>
      </c>
      <c r="F284" t="s">
        <v>390</v>
      </c>
      <c r="G284" t="s">
        <v>5136</v>
      </c>
      <c r="H284">
        <v>19458795136</v>
      </c>
      <c r="I284" t="s">
        <v>5412</v>
      </c>
      <c r="J284" t="s">
        <v>7291</v>
      </c>
      <c r="K284">
        <v>7496.59</v>
      </c>
      <c r="L284" s="12" t="s">
        <v>7573</v>
      </c>
      <c r="M284" s="10" t="s">
        <v>11235</v>
      </c>
      <c r="N284">
        <v>283</v>
      </c>
      <c r="O284">
        <v>45195</v>
      </c>
      <c r="P284" t="s">
        <v>11402</v>
      </c>
      <c r="Q284" s="16">
        <v>2874.19</v>
      </c>
      <c r="R284">
        <v>10370.780000000001</v>
      </c>
      <c r="S284">
        <v>72</v>
      </c>
      <c r="T284">
        <v>283</v>
      </c>
      <c r="U284">
        <v>44849.62</v>
      </c>
      <c r="V284" t="s">
        <v>11412</v>
      </c>
      <c r="W284">
        <v>3.36</v>
      </c>
      <c r="X284">
        <v>36</v>
      </c>
      <c r="Y284" t="s">
        <v>11558</v>
      </c>
      <c r="Z284" t="s">
        <v>12011</v>
      </c>
      <c r="AA284">
        <v>283</v>
      </c>
      <c r="AB284" t="s">
        <v>12016</v>
      </c>
      <c r="AC284">
        <v>9969.61</v>
      </c>
      <c r="AD284">
        <v>3888.99</v>
      </c>
      <c r="AE284">
        <v>194.45</v>
      </c>
      <c r="AF284" t="s">
        <v>11307</v>
      </c>
      <c r="AG284" t="s">
        <v>11339</v>
      </c>
      <c r="AH284">
        <v>5850</v>
      </c>
      <c r="AI284">
        <v>283</v>
      </c>
      <c r="AJ284" t="s">
        <v>11063</v>
      </c>
      <c r="AK284" t="s">
        <v>12028</v>
      </c>
      <c r="AL284" t="s">
        <v>12031</v>
      </c>
      <c r="AM284" t="s">
        <v>11224</v>
      </c>
      <c r="AN284">
        <v>1</v>
      </c>
      <c r="AO284" s="10" t="s">
        <v>12042</v>
      </c>
      <c r="AP284" t="str" cm="1">
        <f t="array" ref="AP284">_xlfn.IFS(
  Table1[[#This Row],[Age]]&lt;=25, "18-25",
  Table1[[#This Row],[Age]]&lt;=35, "26-35",
  Table1[[#This Row],[Age]]&lt;=45, "36-45",
  Table1[[#This Row],[Age]]&lt;=60, "46-60",
  TRUE, "60+")</f>
        <v>46-60</v>
      </c>
    </row>
    <row r="285" spans="1:42" x14ac:dyDescent="0.3">
      <c r="A285">
        <v>284</v>
      </c>
      <c r="B285" t="s">
        <v>48</v>
      </c>
      <c r="C285" t="s">
        <v>69</v>
      </c>
      <c r="D285">
        <v>63</v>
      </c>
      <c r="E285" t="s">
        <v>104</v>
      </c>
      <c r="F285" t="s">
        <v>391</v>
      </c>
      <c r="G285" t="s">
        <v>5136</v>
      </c>
      <c r="H285">
        <v>19458795137</v>
      </c>
      <c r="I285" t="s">
        <v>5413</v>
      </c>
      <c r="J285" t="s">
        <v>7291</v>
      </c>
      <c r="K285">
        <v>9814.85</v>
      </c>
      <c r="L285" s="12" t="s">
        <v>7574</v>
      </c>
      <c r="M285" s="10" t="s">
        <v>11236</v>
      </c>
      <c r="N285">
        <v>284</v>
      </c>
      <c r="O285">
        <v>45283</v>
      </c>
      <c r="P285" t="s">
        <v>11402</v>
      </c>
      <c r="Q285" s="16">
        <v>2734.39</v>
      </c>
      <c r="R285">
        <v>7080.46</v>
      </c>
      <c r="S285">
        <v>36</v>
      </c>
      <c r="T285">
        <v>284</v>
      </c>
      <c r="U285">
        <v>40995.019999999997</v>
      </c>
      <c r="V285" t="s">
        <v>11411</v>
      </c>
      <c r="W285">
        <v>6.23</v>
      </c>
      <c r="X285">
        <v>60</v>
      </c>
      <c r="Y285" t="s">
        <v>11559</v>
      </c>
      <c r="Z285" t="s">
        <v>12012</v>
      </c>
      <c r="AA285">
        <v>284</v>
      </c>
      <c r="AB285" t="s">
        <v>12016</v>
      </c>
      <c r="AC285">
        <v>4821.95</v>
      </c>
      <c r="AD285">
        <v>16.420000000000002</v>
      </c>
      <c r="AE285">
        <v>0.82</v>
      </c>
      <c r="AF285" t="s">
        <v>11277</v>
      </c>
      <c r="AG285" t="s">
        <v>11254</v>
      </c>
      <c r="AH285">
        <v>18</v>
      </c>
      <c r="AI285">
        <v>284</v>
      </c>
      <c r="AJ285" t="s">
        <v>11323</v>
      </c>
      <c r="AK285" t="s">
        <v>12027</v>
      </c>
      <c r="AL285" t="s">
        <v>12032</v>
      </c>
      <c r="AM285" t="s">
        <v>11048</v>
      </c>
      <c r="AN285">
        <v>-1</v>
      </c>
      <c r="AO285" s="10" t="s">
        <v>12036</v>
      </c>
      <c r="AP285" t="str" cm="1">
        <f t="array" ref="AP285">_xlfn.IFS(
  Table1[[#This Row],[Age]]&lt;=25, "18-25",
  Table1[[#This Row],[Age]]&lt;=35, "26-35",
  Table1[[#This Row],[Age]]&lt;=45, "36-45",
  Table1[[#This Row],[Age]]&lt;=60, "46-60",
  TRUE, "60+")</f>
        <v>60+</v>
      </c>
    </row>
    <row r="286" spans="1:42" x14ac:dyDescent="0.3">
      <c r="A286">
        <v>285</v>
      </c>
      <c r="B286" t="s">
        <v>29</v>
      </c>
      <c r="C286" t="s">
        <v>81</v>
      </c>
      <c r="D286">
        <v>56</v>
      </c>
      <c r="E286" t="s">
        <v>104</v>
      </c>
      <c r="F286" t="s">
        <v>392</v>
      </c>
      <c r="G286" t="s">
        <v>5143</v>
      </c>
      <c r="H286">
        <v>19458795138</v>
      </c>
      <c r="I286" t="s">
        <v>5414</v>
      </c>
      <c r="J286" t="s">
        <v>7292</v>
      </c>
      <c r="K286">
        <v>4467.6899999999996</v>
      </c>
      <c r="L286" s="12" t="s">
        <v>7575</v>
      </c>
      <c r="M286" s="10" t="s">
        <v>11148</v>
      </c>
      <c r="N286">
        <v>285</v>
      </c>
      <c r="O286">
        <v>45228</v>
      </c>
      <c r="P286" t="s">
        <v>11404</v>
      </c>
      <c r="Q286" s="16">
        <v>1588.65</v>
      </c>
      <c r="R286">
        <v>2879.04</v>
      </c>
      <c r="S286">
        <v>71</v>
      </c>
      <c r="T286">
        <v>285</v>
      </c>
      <c r="U286">
        <v>7897.35</v>
      </c>
      <c r="V286" t="s">
        <v>11411</v>
      </c>
      <c r="W286">
        <v>9.41</v>
      </c>
      <c r="X286">
        <v>36</v>
      </c>
      <c r="Y286" t="s">
        <v>11560</v>
      </c>
      <c r="Z286" t="s">
        <v>12010</v>
      </c>
      <c r="AA286">
        <v>285</v>
      </c>
      <c r="AB286" t="s">
        <v>12017</v>
      </c>
      <c r="AC286">
        <v>9419.65</v>
      </c>
      <c r="AD286">
        <v>1438.06</v>
      </c>
      <c r="AE286">
        <v>71.900000000000006</v>
      </c>
      <c r="AF286" t="s">
        <v>11152</v>
      </c>
      <c r="AG286" t="s">
        <v>11376</v>
      </c>
      <c r="AH286">
        <v>4123</v>
      </c>
      <c r="AI286">
        <v>285</v>
      </c>
      <c r="AJ286" t="s">
        <v>11041</v>
      </c>
      <c r="AK286" t="s">
        <v>12029</v>
      </c>
      <c r="AL286" t="s">
        <v>12032</v>
      </c>
      <c r="AM286" t="s">
        <v>11094</v>
      </c>
      <c r="AN286">
        <v>1</v>
      </c>
      <c r="AO286" s="10" t="s">
        <v>12044</v>
      </c>
      <c r="AP286" t="str" cm="1">
        <f t="array" ref="AP286">_xlfn.IFS(
  Table1[[#This Row],[Age]]&lt;=25, "18-25",
  Table1[[#This Row],[Age]]&lt;=35, "26-35",
  Table1[[#This Row],[Age]]&lt;=45, "36-45",
  Table1[[#This Row],[Age]]&lt;=60, "46-60",
  TRUE, "60+")</f>
        <v>46-60</v>
      </c>
    </row>
    <row r="287" spans="1:42" x14ac:dyDescent="0.3">
      <c r="A287">
        <v>286</v>
      </c>
      <c r="B287" t="s">
        <v>50</v>
      </c>
      <c r="C287" t="s">
        <v>53</v>
      </c>
      <c r="D287">
        <v>26</v>
      </c>
      <c r="E287" t="s">
        <v>105</v>
      </c>
      <c r="F287" t="s">
        <v>393</v>
      </c>
      <c r="G287" t="s">
        <v>5146</v>
      </c>
      <c r="H287">
        <v>19458795139</v>
      </c>
      <c r="I287" t="s">
        <v>5415</v>
      </c>
      <c r="J287" t="s">
        <v>7291</v>
      </c>
      <c r="K287">
        <v>1244.98</v>
      </c>
      <c r="L287" s="12" t="s">
        <v>7576</v>
      </c>
      <c r="M287" s="10" t="s">
        <v>11043</v>
      </c>
      <c r="N287">
        <v>286</v>
      </c>
      <c r="O287">
        <v>44959</v>
      </c>
      <c r="P287" t="s">
        <v>11404</v>
      </c>
      <c r="Q287" s="16">
        <v>1832.68</v>
      </c>
      <c r="R287">
        <v>3077.66</v>
      </c>
      <c r="S287">
        <v>3</v>
      </c>
      <c r="T287">
        <v>286</v>
      </c>
      <c r="U287">
        <v>39927.120000000003</v>
      </c>
      <c r="V287" t="s">
        <v>11412</v>
      </c>
      <c r="W287">
        <v>5.6</v>
      </c>
      <c r="X287">
        <v>48</v>
      </c>
      <c r="Y287" t="s">
        <v>11561</v>
      </c>
      <c r="Z287" t="s">
        <v>12010</v>
      </c>
      <c r="AA287">
        <v>286</v>
      </c>
      <c r="AB287" t="s">
        <v>12017</v>
      </c>
      <c r="AC287">
        <v>1714.77</v>
      </c>
      <c r="AD287">
        <v>4756.37</v>
      </c>
      <c r="AE287">
        <v>237.82</v>
      </c>
      <c r="AF287" t="s">
        <v>11199</v>
      </c>
      <c r="AG287" t="s">
        <v>11108</v>
      </c>
      <c r="AH287">
        <v>4855</v>
      </c>
      <c r="AI287">
        <v>286</v>
      </c>
      <c r="AJ287" t="s">
        <v>11047</v>
      </c>
      <c r="AK287" t="s">
        <v>12029</v>
      </c>
      <c r="AL287" t="s">
        <v>12032</v>
      </c>
      <c r="AM287" t="s">
        <v>11202</v>
      </c>
      <c r="AN287">
        <v>1</v>
      </c>
      <c r="AO287" s="10" t="s">
        <v>12045</v>
      </c>
      <c r="AP287" t="str" cm="1">
        <f t="array" ref="AP287">_xlfn.IFS(
  Table1[[#This Row],[Age]]&lt;=25, "18-25",
  Table1[[#This Row],[Age]]&lt;=35, "26-35",
  Table1[[#This Row],[Age]]&lt;=45, "36-45",
  Table1[[#This Row],[Age]]&lt;=60, "46-60",
  TRUE, "60+")</f>
        <v>26-35</v>
      </c>
    </row>
    <row r="288" spans="1:42" x14ac:dyDescent="0.3">
      <c r="A288">
        <v>287</v>
      </c>
      <c r="B288" t="s">
        <v>31</v>
      </c>
      <c r="C288" t="s">
        <v>98</v>
      </c>
      <c r="D288">
        <v>31</v>
      </c>
      <c r="E288" t="s">
        <v>105</v>
      </c>
      <c r="F288" t="s">
        <v>394</v>
      </c>
      <c r="G288" t="s">
        <v>5125</v>
      </c>
      <c r="H288">
        <v>19458795140</v>
      </c>
      <c r="I288" t="s">
        <v>5416</v>
      </c>
      <c r="J288" t="s">
        <v>7292</v>
      </c>
      <c r="K288">
        <v>1103.8499999999999</v>
      </c>
      <c r="L288" s="12" t="s">
        <v>7577</v>
      </c>
      <c r="M288" s="10" t="s">
        <v>11191</v>
      </c>
      <c r="N288">
        <v>287</v>
      </c>
      <c r="O288">
        <v>45042</v>
      </c>
      <c r="P288" t="s">
        <v>11402</v>
      </c>
      <c r="Q288" s="16">
        <v>286.58</v>
      </c>
      <c r="R288">
        <v>1390.43</v>
      </c>
      <c r="S288">
        <v>72</v>
      </c>
      <c r="T288">
        <v>287</v>
      </c>
      <c r="U288">
        <v>34138.85</v>
      </c>
      <c r="V288" t="s">
        <v>11412</v>
      </c>
      <c r="W288">
        <v>1.84</v>
      </c>
      <c r="X288">
        <v>24</v>
      </c>
      <c r="Y288" t="s">
        <v>9245</v>
      </c>
      <c r="Z288" t="s">
        <v>12012</v>
      </c>
      <c r="AA288">
        <v>287</v>
      </c>
      <c r="AB288" t="s">
        <v>12015</v>
      </c>
      <c r="AC288">
        <v>3821.11</v>
      </c>
      <c r="AD288">
        <v>3993.9</v>
      </c>
      <c r="AE288">
        <v>199.7</v>
      </c>
      <c r="AF288" t="s">
        <v>11385</v>
      </c>
      <c r="AG288" t="s">
        <v>11171</v>
      </c>
      <c r="AH288">
        <v>289</v>
      </c>
      <c r="AI288">
        <v>287</v>
      </c>
      <c r="AJ288" t="s">
        <v>11047</v>
      </c>
      <c r="AK288" t="s">
        <v>12028</v>
      </c>
      <c r="AL288" t="s">
        <v>12032</v>
      </c>
      <c r="AM288" t="s">
        <v>11232</v>
      </c>
      <c r="AN288">
        <v>1</v>
      </c>
      <c r="AO288" s="10" t="s">
        <v>12037</v>
      </c>
      <c r="AP288" t="str" cm="1">
        <f t="array" ref="AP288">_xlfn.IFS(
  Table1[[#This Row],[Age]]&lt;=25, "18-25",
  Table1[[#This Row],[Age]]&lt;=35, "26-35",
  Table1[[#This Row],[Age]]&lt;=45, "36-45",
  Table1[[#This Row],[Age]]&lt;=60, "46-60",
  TRUE, "60+")</f>
        <v>26-35</v>
      </c>
    </row>
    <row r="289" spans="1:42" x14ac:dyDescent="0.3">
      <c r="A289">
        <v>288</v>
      </c>
      <c r="B289" t="s">
        <v>46</v>
      </c>
      <c r="C289" t="s">
        <v>99</v>
      </c>
      <c r="D289">
        <v>34</v>
      </c>
      <c r="E289" t="s">
        <v>106</v>
      </c>
      <c r="F289" t="s">
        <v>395</v>
      </c>
      <c r="G289" t="s">
        <v>5112</v>
      </c>
      <c r="H289">
        <v>19458795141</v>
      </c>
      <c r="I289" t="s">
        <v>5417</v>
      </c>
      <c r="J289" t="s">
        <v>7291</v>
      </c>
      <c r="K289">
        <v>356.21</v>
      </c>
      <c r="L289" s="12" t="s">
        <v>7578</v>
      </c>
      <c r="M289" s="10" t="s">
        <v>11237</v>
      </c>
      <c r="N289">
        <v>288</v>
      </c>
      <c r="O289">
        <v>45023</v>
      </c>
      <c r="P289" t="s">
        <v>11402</v>
      </c>
      <c r="Q289" s="16">
        <v>3771.24</v>
      </c>
      <c r="R289">
        <v>-3415.03</v>
      </c>
      <c r="S289">
        <v>77</v>
      </c>
      <c r="T289">
        <v>288</v>
      </c>
      <c r="U289">
        <v>41573.42</v>
      </c>
      <c r="V289" t="s">
        <v>11413</v>
      </c>
      <c r="W289">
        <v>9.06</v>
      </c>
      <c r="X289">
        <v>36</v>
      </c>
      <c r="Y289" t="s">
        <v>11517</v>
      </c>
      <c r="Z289" t="s">
        <v>12010</v>
      </c>
      <c r="AA289">
        <v>288</v>
      </c>
      <c r="AB289" t="s">
        <v>12016</v>
      </c>
      <c r="AC289">
        <v>6390.97</v>
      </c>
      <c r="AD289">
        <v>2591.96</v>
      </c>
      <c r="AE289">
        <v>129.6</v>
      </c>
      <c r="AF289" t="s">
        <v>11084</v>
      </c>
      <c r="AG289" t="s">
        <v>11218</v>
      </c>
      <c r="AH289">
        <v>516</v>
      </c>
      <c r="AI289">
        <v>288</v>
      </c>
      <c r="AJ289" t="s">
        <v>11089</v>
      </c>
      <c r="AK289" t="s">
        <v>12028</v>
      </c>
      <c r="AL289" t="s">
        <v>12032</v>
      </c>
      <c r="AM289" t="s">
        <v>11314</v>
      </c>
      <c r="AN289">
        <v>1</v>
      </c>
      <c r="AO289" s="10" t="s">
        <v>12037</v>
      </c>
      <c r="AP289" t="str" cm="1">
        <f t="array" ref="AP289">_xlfn.IFS(
  Table1[[#This Row],[Age]]&lt;=25, "18-25",
  Table1[[#This Row],[Age]]&lt;=35, "26-35",
  Table1[[#This Row],[Age]]&lt;=45, "36-45",
  Table1[[#This Row],[Age]]&lt;=60, "46-60",
  TRUE, "60+")</f>
        <v>26-35</v>
      </c>
    </row>
    <row r="290" spans="1:42" x14ac:dyDescent="0.3">
      <c r="A290">
        <v>289</v>
      </c>
      <c r="B290" t="s">
        <v>38</v>
      </c>
      <c r="C290" t="s">
        <v>97</v>
      </c>
      <c r="D290">
        <v>66</v>
      </c>
      <c r="E290" t="s">
        <v>104</v>
      </c>
      <c r="F290" t="s">
        <v>396</v>
      </c>
      <c r="G290" t="s">
        <v>5123</v>
      </c>
      <c r="H290">
        <v>19458795142</v>
      </c>
      <c r="I290" t="s">
        <v>5418</v>
      </c>
      <c r="J290" t="s">
        <v>7292</v>
      </c>
      <c r="K290">
        <v>7726.94</v>
      </c>
      <c r="L290" s="12" t="s">
        <v>7579</v>
      </c>
      <c r="M290" s="10" t="s">
        <v>11224</v>
      </c>
      <c r="N290">
        <v>289</v>
      </c>
      <c r="O290">
        <v>44967</v>
      </c>
      <c r="P290" t="s">
        <v>11403</v>
      </c>
      <c r="Q290" s="16">
        <v>3027.64</v>
      </c>
      <c r="R290">
        <v>10754.58</v>
      </c>
      <c r="S290">
        <v>95</v>
      </c>
      <c r="T290">
        <v>289</v>
      </c>
      <c r="U290">
        <v>42324.38</v>
      </c>
      <c r="V290" t="s">
        <v>11413</v>
      </c>
      <c r="W290">
        <v>6.26</v>
      </c>
      <c r="X290">
        <v>24</v>
      </c>
      <c r="Y290" t="s">
        <v>11549</v>
      </c>
      <c r="Z290" t="s">
        <v>12011</v>
      </c>
      <c r="AA290">
        <v>289</v>
      </c>
      <c r="AB290" t="s">
        <v>12016</v>
      </c>
      <c r="AC290">
        <v>2933.09</v>
      </c>
      <c r="AD290">
        <v>3710.94</v>
      </c>
      <c r="AE290">
        <v>185.55</v>
      </c>
      <c r="AF290" t="s">
        <v>11324</v>
      </c>
      <c r="AG290" t="s">
        <v>11278</v>
      </c>
      <c r="AH290">
        <v>3300</v>
      </c>
      <c r="AI290">
        <v>289</v>
      </c>
      <c r="AJ290" t="s">
        <v>11290</v>
      </c>
      <c r="AK290" t="s">
        <v>12029</v>
      </c>
      <c r="AL290" t="s">
        <v>12031</v>
      </c>
      <c r="AM290" t="s">
        <v>11398</v>
      </c>
      <c r="AN290">
        <v>1</v>
      </c>
      <c r="AO290" s="10" t="s">
        <v>12045</v>
      </c>
      <c r="AP290" t="str" cm="1">
        <f t="array" ref="AP290">_xlfn.IFS(
  Table1[[#This Row],[Age]]&lt;=25, "18-25",
  Table1[[#This Row],[Age]]&lt;=35, "26-35",
  Table1[[#This Row],[Age]]&lt;=45, "36-45",
  Table1[[#This Row],[Age]]&lt;=60, "46-60",
  TRUE, "60+")</f>
        <v>60+</v>
      </c>
    </row>
    <row r="291" spans="1:42" x14ac:dyDescent="0.3">
      <c r="A291">
        <v>290</v>
      </c>
      <c r="B291" t="s">
        <v>8</v>
      </c>
      <c r="C291" t="s">
        <v>78</v>
      </c>
      <c r="D291">
        <v>42</v>
      </c>
      <c r="E291" t="s">
        <v>105</v>
      </c>
      <c r="F291" t="s">
        <v>397</v>
      </c>
      <c r="G291" t="s">
        <v>5148</v>
      </c>
      <c r="H291">
        <v>19458795143</v>
      </c>
      <c r="I291" t="s">
        <v>5419</v>
      </c>
      <c r="J291" t="s">
        <v>7291</v>
      </c>
      <c r="K291">
        <v>6970.61</v>
      </c>
      <c r="L291" s="12" t="s">
        <v>7580</v>
      </c>
      <c r="M291" s="10" t="s">
        <v>11238</v>
      </c>
      <c r="N291">
        <v>290</v>
      </c>
      <c r="O291">
        <v>45255</v>
      </c>
      <c r="P291" t="s">
        <v>11404</v>
      </c>
      <c r="Q291" s="16">
        <v>4882.38</v>
      </c>
      <c r="R291">
        <v>11852.99</v>
      </c>
      <c r="S291">
        <v>13</v>
      </c>
      <c r="T291">
        <v>290</v>
      </c>
      <c r="U291">
        <v>17931.099999999999</v>
      </c>
      <c r="V291" t="s">
        <v>11412</v>
      </c>
      <c r="W291">
        <v>1.64</v>
      </c>
      <c r="X291">
        <v>48</v>
      </c>
      <c r="Y291" t="s">
        <v>9039</v>
      </c>
      <c r="Z291" t="s">
        <v>12010</v>
      </c>
      <c r="AA291">
        <v>290</v>
      </c>
      <c r="AB291" t="s">
        <v>12015</v>
      </c>
      <c r="AC291">
        <v>4359.03</v>
      </c>
      <c r="AD291">
        <v>4718.9399999999996</v>
      </c>
      <c r="AE291">
        <v>235.95</v>
      </c>
      <c r="AF291" t="s">
        <v>11249</v>
      </c>
      <c r="AG291" t="s">
        <v>11112</v>
      </c>
      <c r="AH291">
        <v>6295</v>
      </c>
      <c r="AI291">
        <v>290</v>
      </c>
      <c r="AJ291" t="s">
        <v>11133</v>
      </c>
      <c r="AK291" t="s">
        <v>12029</v>
      </c>
      <c r="AL291" t="s">
        <v>12032</v>
      </c>
      <c r="AM291" t="s">
        <v>11059</v>
      </c>
      <c r="AN291">
        <v>1</v>
      </c>
      <c r="AO291" s="10" t="s">
        <v>12040</v>
      </c>
      <c r="AP291" t="str" cm="1">
        <f t="array" ref="AP291">_xlfn.IFS(
  Table1[[#This Row],[Age]]&lt;=25, "18-25",
  Table1[[#This Row],[Age]]&lt;=35, "26-35",
  Table1[[#This Row],[Age]]&lt;=45, "36-45",
  Table1[[#This Row],[Age]]&lt;=60, "46-60",
  TRUE, "60+")</f>
        <v>36-45</v>
      </c>
    </row>
    <row r="292" spans="1:42" x14ac:dyDescent="0.3">
      <c r="A292">
        <v>291</v>
      </c>
      <c r="B292" t="s">
        <v>44</v>
      </c>
      <c r="C292" t="s">
        <v>39</v>
      </c>
      <c r="D292">
        <v>47</v>
      </c>
      <c r="E292" t="s">
        <v>106</v>
      </c>
      <c r="F292" t="s">
        <v>398</v>
      </c>
      <c r="G292" t="s">
        <v>5128</v>
      </c>
      <c r="H292">
        <v>19458795144</v>
      </c>
      <c r="I292" t="s">
        <v>5420</v>
      </c>
      <c r="J292" t="s">
        <v>7291</v>
      </c>
      <c r="K292">
        <v>5883.97</v>
      </c>
      <c r="L292" s="12" t="s">
        <v>7581</v>
      </c>
      <c r="M292" s="10" t="s">
        <v>11195</v>
      </c>
      <c r="N292">
        <v>291</v>
      </c>
      <c r="O292">
        <v>45133</v>
      </c>
      <c r="P292" t="s">
        <v>11403</v>
      </c>
      <c r="Q292" s="16">
        <v>1774.27</v>
      </c>
      <c r="R292">
        <v>4109.7</v>
      </c>
      <c r="S292">
        <v>90</v>
      </c>
      <c r="T292">
        <v>291</v>
      </c>
      <c r="U292">
        <v>13900.17</v>
      </c>
      <c r="V292" t="s">
        <v>11412</v>
      </c>
      <c r="W292">
        <v>1.0900000000000001</v>
      </c>
      <c r="X292">
        <v>36</v>
      </c>
      <c r="Y292" t="s">
        <v>8657</v>
      </c>
      <c r="Z292" t="s">
        <v>12012</v>
      </c>
      <c r="AA292">
        <v>291</v>
      </c>
      <c r="AB292" t="s">
        <v>12015</v>
      </c>
      <c r="AC292">
        <v>5062.18</v>
      </c>
      <c r="AD292">
        <v>4699.3599999999997</v>
      </c>
      <c r="AE292">
        <v>234.97</v>
      </c>
      <c r="AF292" t="s">
        <v>11279</v>
      </c>
      <c r="AG292" t="s">
        <v>11162</v>
      </c>
      <c r="AH292">
        <v>3428</v>
      </c>
      <c r="AI292">
        <v>291</v>
      </c>
      <c r="AJ292" t="s">
        <v>11282</v>
      </c>
      <c r="AK292" t="s">
        <v>12027</v>
      </c>
      <c r="AL292" t="s">
        <v>12032</v>
      </c>
      <c r="AM292" t="s">
        <v>11130</v>
      </c>
      <c r="AN292">
        <v>1</v>
      </c>
      <c r="AO292" s="10" t="s">
        <v>12038</v>
      </c>
      <c r="AP292" t="str" cm="1">
        <f t="array" ref="AP292">_xlfn.IFS(
  Table1[[#This Row],[Age]]&lt;=25, "18-25",
  Table1[[#This Row],[Age]]&lt;=35, "26-35",
  Table1[[#This Row],[Age]]&lt;=45, "36-45",
  Table1[[#This Row],[Age]]&lt;=60, "46-60",
  TRUE, "60+")</f>
        <v>46-60</v>
      </c>
    </row>
    <row r="293" spans="1:42" x14ac:dyDescent="0.3">
      <c r="A293">
        <v>292</v>
      </c>
      <c r="B293" t="s">
        <v>27</v>
      </c>
      <c r="C293" t="s">
        <v>85</v>
      </c>
      <c r="D293">
        <v>62</v>
      </c>
      <c r="E293" t="s">
        <v>105</v>
      </c>
      <c r="F293" t="s">
        <v>399</v>
      </c>
      <c r="G293" t="s">
        <v>5131</v>
      </c>
      <c r="H293">
        <v>19458795145</v>
      </c>
      <c r="I293" t="s">
        <v>5421</v>
      </c>
      <c r="J293" t="s">
        <v>7292</v>
      </c>
      <c r="K293">
        <v>7679.73</v>
      </c>
      <c r="L293" s="12" t="s">
        <v>7582</v>
      </c>
      <c r="M293" s="10" t="s">
        <v>11052</v>
      </c>
      <c r="N293">
        <v>292</v>
      </c>
      <c r="O293">
        <v>44955</v>
      </c>
      <c r="P293" t="s">
        <v>11403</v>
      </c>
      <c r="Q293" s="16">
        <v>3334.56</v>
      </c>
      <c r="R293">
        <v>4345.17</v>
      </c>
      <c r="S293">
        <v>48</v>
      </c>
      <c r="T293">
        <v>292</v>
      </c>
      <c r="U293">
        <v>28079.07</v>
      </c>
      <c r="V293" t="s">
        <v>11412</v>
      </c>
      <c r="W293">
        <v>3.35</v>
      </c>
      <c r="X293">
        <v>24</v>
      </c>
      <c r="Y293" t="s">
        <v>11562</v>
      </c>
      <c r="Z293" t="s">
        <v>12010</v>
      </c>
      <c r="AA293">
        <v>292</v>
      </c>
      <c r="AB293" t="s">
        <v>12017</v>
      </c>
      <c r="AC293">
        <v>7067.37</v>
      </c>
      <c r="AD293">
        <v>2229.14</v>
      </c>
      <c r="AE293">
        <v>111.46</v>
      </c>
      <c r="AF293" t="s">
        <v>11282</v>
      </c>
      <c r="AG293" t="s">
        <v>11271</v>
      </c>
      <c r="AH293">
        <v>978</v>
      </c>
      <c r="AI293">
        <v>292</v>
      </c>
      <c r="AJ293" t="s">
        <v>11197</v>
      </c>
      <c r="AK293" t="s">
        <v>12028</v>
      </c>
      <c r="AL293" t="s">
        <v>12031</v>
      </c>
      <c r="AM293" t="s">
        <v>11375</v>
      </c>
      <c r="AN293">
        <v>1</v>
      </c>
      <c r="AO293" s="10" t="s">
        <v>12039</v>
      </c>
      <c r="AP293" t="str" cm="1">
        <f t="array" ref="AP293">_xlfn.IFS(
  Table1[[#This Row],[Age]]&lt;=25, "18-25",
  Table1[[#This Row],[Age]]&lt;=35, "26-35",
  Table1[[#This Row],[Age]]&lt;=45, "36-45",
  Table1[[#This Row],[Age]]&lt;=60, "46-60",
  TRUE, "60+")</f>
        <v>60+</v>
      </c>
    </row>
    <row r="294" spans="1:42" x14ac:dyDescent="0.3">
      <c r="A294">
        <v>293</v>
      </c>
      <c r="B294" t="s">
        <v>14</v>
      </c>
      <c r="C294" t="s">
        <v>87</v>
      </c>
      <c r="D294">
        <v>46</v>
      </c>
      <c r="E294" t="s">
        <v>106</v>
      </c>
      <c r="F294" t="s">
        <v>400</v>
      </c>
      <c r="G294" t="s">
        <v>5132</v>
      </c>
      <c r="H294">
        <v>19458795146</v>
      </c>
      <c r="I294" t="s">
        <v>5422</v>
      </c>
      <c r="J294" t="s">
        <v>7292</v>
      </c>
      <c r="K294">
        <v>9993.0499999999993</v>
      </c>
      <c r="L294" s="12" t="s">
        <v>7583</v>
      </c>
      <c r="M294" s="10" t="s">
        <v>11187</v>
      </c>
      <c r="N294">
        <v>293</v>
      </c>
      <c r="O294">
        <v>45189</v>
      </c>
      <c r="P294" t="s">
        <v>11403</v>
      </c>
      <c r="Q294" s="16">
        <v>4598.53</v>
      </c>
      <c r="R294">
        <v>5394.52</v>
      </c>
      <c r="S294">
        <v>66</v>
      </c>
      <c r="T294">
        <v>293</v>
      </c>
      <c r="U294">
        <v>15631.78</v>
      </c>
      <c r="V294" t="s">
        <v>11412</v>
      </c>
      <c r="W294">
        <v>2.08</v>
      </c>
      <c r="X294">
        <v>36</v>
      </c>
      <c r="Y294" t="s">
        <v>7912</v>
      </c>
      <c r="Z294" t="s">
        <v>12012</v>
      </c>
      <c r="AA294">
        <v>293</v>
      </c>
      <c r="AB294" t="s">
        <v>12017</v>
      </c>
      <c r="AC294">
        <v>2961.29</v>
      </c>
      <c r="AD294">
        <v>1612.06</v>
      </c>
      <c r="AE294">
        <v>80.599999999999994</v>
      </c>
      <c r="AF294" t="s">
        <v>11070</v>
      </c>
      <c r="AG294" t="s">
        <v>11234</v>
      </c>
      <c r="AH294">
        <v>2322</v>
      </c>
      <c r="AI294">
        <v>293</v>
      </c>
      <c r="AJ294" t="s">
        <v>11214</v>
      </c>
      <c r="AK294" t="s">
        <v>12027</v>
      </c>
      <c r="AL294" t="s">
        <v>12032</v>
      </c>
      <c r="AM294" t="s">
        <v>11060</v>
      </c>
      <c r="AN294">
        <v>1</v>
      </c>
      <c r="AO294" s="10" t="s">
        <v>12042</v>
      </c>
      <c r="AP294" t="str" cm="1">
        <f t="array" ref="AP294">_xlfn.IFS(
  Table1[[#This Row],[Age]]&lt;=25, "18-25",
  Table1[[#This Row],[Age]]&lt;=35, "26-35",
  Table1[[#This Row],[Age]]&lt;=45, "36-45",
  Table1[[#This Row],[Age]]&lt;=60, "46-60",
  TRUE, "60+")</f>
        <v>46-60</v>
      </c>
    </row>
    <row r="295" spans="1:42" x14ac:dyDescent="0.3">
      <c r="A295">
        <v>294</v>
      </c>
      <c r="B295" t="s">
        <v>37</v>
      </c>
      <c r="C295" t="s">
        <v>99</v>
      </c>
      <c r="D295">
        <v>46</v>
      </c>
      <c r="E295" t="s">
        <v>105</v>
      </c>
      <c r="F295" t="s">
        <v>401</v>
      </c>
      <c r="G295" t="s">
        <v>5113</v>
      </c>
      <c r="H295">
        <v>19458795147</v>
      </c>
      <c r="I295" t="s">
        <v>5423</v>
      </c>
      <c r="J295" t="s">
        <v>7291</v>
      </c>
      <c r="K295">
        <v>4078.29</v>
      </c>
      <c r="L295" s="12" t="s">
        <v>7584</v>
      </c>
      <c r="M295" s="10" t="s">
        <v>11190</v>
      </c>
      <c r="N295">
        <v>294</v>
      </c>
      <c r="O295">
        <v>45021</v>
      </c>
      <c r="P295" t="s">
        <v>11403</v>
      </c>
      <c r="Q295" s="16">
        <v>3561.29</v>
      </c>
      <c r="R295">
        <v>7639.58</v>
      </c>
      <c r="S295">
        <v>3</v>
      </c>
      <c r="T295">
        <v>294</v>
      </c>
      <c r="U295">
        <v>18134.580000000002</v>
      </c>
      <c r="V295" t="s">
        <v>11412</v>
      </c>
      <c r="W295">
        <v>6.66</v>
      </c>
      <c r="X295">
        <v>12</v>
      </c>
      <c r="Y295" t="s">
        <v>9140</v>
      </c>
      <c r="Z295" t="s">
        <v>12012</v>
      </c>
      <c r="AA295">
        <v>294</v>
      </c>
      <c r="AB295" t="s">
        <v>12015</v>
      </c>
      <c r="AC295">
        <v>4174.62</v>
      </c>
      <c r="AD295">
        <v>3740.67</v>
      </c>
      <c r="AE295">
        <v>187.03</v>
      </c>
      <c r="AF295" t="s">
        <v>11297</v>
      </c>
      <c r="AG295" t="s">
        <v>11167</v>
      </c>
      <c r="AH295">
        <v>752</v>
      </c>
      <c r="AI295">
        <v>294</v>
      </c>
      <c r="AJ295" t="s">
        <v>11394</v>
      </c>
      <c r="AK295" t="s">
        <v>12029</v>
      </c>
      <c r="AL295" t="s">
        <v>12031</v>
      </c>
      <c r="AM295" t="s">
        <v>11242</v>
      </c>
      <c r="AN295">
        <v>1</v>
      </c>
      <c r="AO295" s="10" t="s">
        <v>12037</v>
      </c>
      <c r="AP295" t="str" cm="1">
        <f t="array" ref="AP295">_xlfn.IFS(
  Table1[[#This Row],[Age]]&lt;=25, "18-25",
  Table1[[#This Row],[Age]]&lt;=35, "26-35",
  Table1[[#This Row],[Age]]&lt;=45, "36-45",
  Table1[[#This Row],[Age]]&lt;=60, "46-60",
  TRUE, "60+")</f>
        <v>46-60</v>
      </c>
    </row>
    <row r="296" spans="1:42" x14ac:dyDescent="0.3">
      <c r="A296">
        <v>295</v>
      </c>
      <c r="B296" t="s">
        <v>11</v>
      </c>
      <c r="C296" t="s">
        <v>75</v>
      </c>
      <c r="D296">
        <v>35</v>
      </c>
      <c r="E296" t="s">
        <v>104</v>
      </c>
      <c r="F296" t="s">
        <v>402</v>
      </c>
      <c r="G296" t="s">
        <v>5124</v>
      </c>
      <c r="H296">
        <v>19458795148</v>
      </c>
      <c r="I296" t="s">
        <v>5424</v>
      </c>
      <c r="J296" t="s">
        <v>7291</v>
      </c>
      <c r="K296">
        <v>7087.52</v>
      </c>
      <c r="L296" s="12" t="s">
        <v>7585</v>
      </c>
      <c r="M296" s="10" t="s">
        <v>11140</v>
      </c>
      <c r="N296">
        <v>295</v>
      </c>
      <c r="O296">
        <v>45108</v>
      </c>
      <c r="P296" t="s">
        <v>11404</v>
      </c>
      <c r="Q296" s="16">
        <v>211.15</v>
      </c>
      <c r="R296">
        <v>6876.37</v>
      </c>
      <c r="S296">
        <v>63</v>
      </c>
      <c r="T296">
        <v>295</v>
      </c>
      <c r="U296">
        <v>4388.84</v>
      </c>
      <c r="V296" t="s">
        <v>11411</v>
      </c>
      <c r="W296">
        <v>6.37</v>
      </c>
      <c r="X296">
        <v>36</v>
      </c>
      <c r="Y296" t="s">
        <v>11563</v>
      </c>
      <c r="Z296" t="s">
        <v>12011</v>
      </c>
      <c r="AA296">
        <v>295</v>
      </c>
      <c r="AB296" t="s">
        <v>12016</v>
      </c>
      <c r="AC296">
        <v>9591.9</v>
      </c>
      <c r="AD296">
        <v>2050.9299999999998</v>
      </c>
      <c r="AE296">
        <v>102.55</v>
      </c>
      <c r="AF296" t="s">
        <v>11212</v>
      </c>
      <c r="AG296" t="s">
        <v>11332</v>
      </c>
      <c r="AH296">
        <v>7967</v>
      </c>
      <c r="AI296">
        <v>295</v>
      </c>
      <c r="AJ296" t="s">
        <v>11163</v>
      </c>
      <c r="AK296" t="s">
        <v>12028</v>
      </c>
      <c r="AL296" t="s">
        <v>12032</v>
      </c>
      <c r="AM296" t="s">
        <v>11116</v>
      </c>
      <c r="AN296">
        <v>1</v>
      </c>
      <c r="AO296" s="10" t="s">
        <v>12038</v>
      </c>
      <c r="AP296" t="str" cm="1">
        <f t="array" ref="AP296">_xlfn.IFS(
  Table1[[#This Row],[Age]]&lt;=25, "18-25",
  Table1[[#This Row],[Age]]&lt;=35, "26-35",
  Table1[[#This Row],[Age]]&lt;=45, "36-45",
  Table1[[#This Row],[Age]]&lt;=60, "46-60",
  TRUE, "60+")</f>
        <v>26-35</v>
      </c>
    </row>
    <row r="297" spans="1:42" x14ac:dyDescent="0.3">
      <c r="A297">
        <v>296</v>
      </c>
      <c r="B297" t="s">
        <v>20</v>
      </c>
      <c r="C297" t="s">
        <v>56</v>
      </c>
      <c r="D297">
        <v>48</v>
      </c>
      <c r="E297" t="s">
        <v>106</v>
      </c>
      <c r="F297" t="s">
        <v>403</v>
      </c>
      <c r="G297" t="s">
        <v>5142</v>
      </c>
      <c r="H297">
        <v>19458795149</v>
      </c>
      <c r="I297" t="s">
        <v>5425</v>
      </c>
      <c r="J297" t="s">
        <v>7291</v>
      </c>
      <c r="K297">
        <v>3833.9</v>
      </c>
      <c r="L297" s="12" t="s">
        <v>7402</v>
      </c>
      <c r="M297" s="10" t="s">
        <v>11146</v>
      </c>
      <c r="N297">
        <v>296</v>
      </c>
      <c r="O297">
        <v>44937</v>
      </c>
      <c r="P297" t="s">
        <v>11404</v>
      </c>
      <c r="Q297" s="16">
        <v>3164.86</v>
      </c>
      <c r="R297">
        <v>6998.76</v>
      </c>
      <c r="S297">
        <v>15</v>
      </c>
      <c r="T297">
        <v>296</v>
      </c>
      <c r="U297">
        <v>49576.82</v>
      </c>
      <c r="V297" t="s">
        <v>11412</v>
      </c>
      <c r="W297">
        <v>8.57</v>
      </c>
      <c r="X297">
        <v>36</v>
      </c>
      <c r="Y297" t="s">
        <v>11529</v>
      </c>
      <c r="Z297" t="s">
        <v>12012</v>
      </c>
      <c r="AA297">
        <v>296</v>
      </c>
      <c r="AB297" t="s">
        <v>12016</v>
      </c>
      <c r="AC297">
        <v>3395.71</v>
      </c>
      <c r="AD297">
        <v>774.01</v>
      </c>
      <c r="AE297">
        <v>38.700000000000003</v>
      </c>
      <c r="AF297" t="s">
        <v>11396</v>
      </c>
      <c r="AG297" t="s">
        <v>11060</v>
      </c>
      <c r="AH297">
        <v>4856</v>
      </c>
      <c r="AI297">
        <v>296</v>
      </c>
      <c r="AJ297" t="s">
        <v>11047</v>
      </c>
      <c r="AK297" t="s">
        <v>12029</v>
      </c>
      <c r="AL297" t="s">
        <v>12031</v>
      </c>
      <c r="AM297" t="s">
        <v>11195</v>
      </c>
      <c r="AN297">
        <v>1</v>
      </c>
      <c r="AO297" s="10" t="s">
        <v>12039</v>
      </c>
      <c r="AP297" t="str" cm="1">
        <f t="array" ref="AP297">_xlfn.IFS(
  Table1[[#This Row],[Age]]&lt;=25, "18-25",
  Table1[[#This Row],[Age]]&lt;=35, "26-35",
  Table1[[#This Row],[Age]]&lt;=45, "36-45",
  Table1[[#This Row],[Age]]&lt;=60, "46-60",
  TRUE, "60+")</f>
        <v>46-60</v>
      </c>
    </row>
    <row r="298" spans="1:42" x14ac:dyDescent="0.3">
      <c r="A298">
        <v>297</v>
      </c>
      <c r="B298" t="s">
        <v>11</v>
      </c>
      <c r="C298" t="s">
        <v>75</v>
      </c>
      <c r="D298">
        <v>36</v>
      </c>
      <c r="E298" t="s">
        <v>106</v>
      </c>
      <c r="F298" t="s">
        <v>404</v>
      </c>
      <c r="G298" t="s">
        <v>5123</v>
      </c>
      <c r="H298">
        <v>19458795150</v>
      </c>
      <c r="I298" t="s">
        <v>5424</v>
      </c>
      <c r="J298" t="s">
        <v>7292</v>
      </c>
      <c r="K298">
        <v>3585.37</v>
      </c>
      <c r="L298" s="12" t="s">
        <v>7586</v>
      </c>
      <c r="M298" s="10" t="s">
        <v>11208</v>
      </c>
      <c r="N298">
        <v>297</v>
      </c>
      <c r="O298">
        <v>44968</v>
      </c>
      <c r="P298" t="s">
        <v>11404</v>
      </c>
      <c r="Q298" s="16">
        <v>2731.5</v>
      </c>
      <c r="R298">
        <v>6316.87</v>
      </c>
      <c r="S298">
        <v>2</v>
      </c>
      <c r="T298">
        <v>297</v>
      </c>
      <c r="U298">
        <v>16155.55</v>
      </c>
      <c r="V298" t="s">
        <v>11412</v>
      </c>
      <c r="W298">
        <v>5.62</v>
      </c>
      <c r="X298">
        <v>60</v>
      </c>
      <c r="Y298" t="s">
        <v>11564</v>
      </c>
      <c r="Z298" t="s">
        <v>12012</v>
      </c>
      <c r="AA298">
        <v>297</v>
      </c>
      <c r="AB298" t="s">
        <v>12016</v>
      </c>
      <c r="AC298">
        <v>7617.56</v>
      </c>
      <c r="AD298">
        <v>968.8</v>
      </c>
      <c r="AE298">
        <v>48.44</v>
      </c>
      <c r="AF298" t="s">
        <v>11161</v>
      </c>
      <c r="AG298" t="s">
        <v>11246</v>
      </c>
      <c r="AH298">
        <v>9740</v>
      </c>
      <c r="AI298">
        <v>297</v>
      </c>
      <c r="AJ298" t="s">
        <v>11182</v>
      </c>
      <c r="AK298" t="s">
        <v>12029</v>
      </c>
      <c r="AL298" t="s">
        <v>12032</v>
      </c>
      <c r="AM298" t="s">
        <v>11220</v>
      </c>
      <c r="AN298">
        <v>1</v>
      </c>
      <c r="AO298" s="10" t="s">
        <v>12045</v>
      </c>
      <c r="AP298" t="str" cm="1">
        <f t="array" ref="AP298">_xlfn.IFS(
  Table1[[#This Row],[Age]]&lt;=25, "18-25",
  Table1[[#This Row],[Age]]&lt;=35, "26-35",
  Table1[[#This Row],[Age]]&lt;=45, "36-45",
  Table1[[#This Row],[Age]]&lt;=60, "46-60",
  TRUE, "60+")</f>
        <v>36-45</v>
      </c>
    </row>
    <row r="299" spans="1:42" x14ac:dyDescent="0.3">
      <c r="A299">
        <v>298</v>
      </c>
      <c r="B299" t="s">
        <v>10</v>
      </c>
      <c r="C299" t="s">
        <v>62</v>
      </c>
      <c r="D299">
        <v>34</v>
      </c>
      <c r="E299" t="s">
        <v>105</v>
      </c>
      <c r="F299" t="s">
        <v>405</v>
      </c>
      <c r="G299" t="s">
        <v>5142</v>
      </c>
      <c r="H299">
        <v>19458795151</v>
      </c>
      <c r="I299" t="s">
        <v>5160</v>
      </c>
      <c r="J299" t="s">
        <v>7291</v>
      </c>
      <c r="K299">
        <v>8524.11</v>
      </c>
      <c r="L299" s="12" t="s">
        <v>7587</v>
      </c>
      <c r="M299" s="10" t="s">
        <v>11239</v>
      </c>
      <c r="N299">
        <v>298</v>
      </c>
      <c r="O299">
        <v>45187</v>
      </c>
      <c r="P299" t="s">
        <v>11403</v>
      </c>
      <c r="Q299" s="16">
        <v>2501.5700000000002</v>
      </c>
      <c r="R299">
        <v>11025.68</v>
      </c>
      <c r="S299">
        <v>61</v>
      </c>
      <c r="T299">
        <v>298</v>
      </c>
      <c r="U299">
        <v>39223.589999999997</v>
      </c>
      <c r="V299" t="s">
        <v>11413</v>
      </c>
      <c r="W299">
        <v>3.28</v>
      </c>
      <c r="X299">
        <v>60</v>
      </c>
      <c r="Y299" t="s">
        <v>11525</v>
      </c>
      <c r="Z299" t="s">
        <v>12010</v>
      </c>
      <c r="AA299">
        <v>298</v>
      </c>
      <c r="AB299" t="s">
        <v>12016</v>
      </c>
      <c r="AC299">
        <v>8838.7999999999993</v>
      </c>
      <c r="AD299">
        <v>2715.58</v>
      </c>
      <c r="AE299">
        <v>135.78</v>
      </c>
      <c r="AF299" t="s">
        <v>11079</v>
      </c>
      <c r="AG299" t="s">
        <v>11265</v>
      </c>
      <c r="AH299">
        <v>347</v>
      </c>
      <c r="AI299">
        <v>298</v>
      </c>
      <c r="AJ299" t="s">
        <v>11246</v>
      </c>
      <c r="AK299" t="s">
        <v>12029</v>
      </c>
      <c r="AL299" t="s">
        <v>12032</v>
      </c>
      <c r="AM299" t="s">
        <v>11292</v>
      </c>
      <c r="AN299">
        <v>1</v>
      </c>
      <c r="AO299" s="10" t="s">
        <v>12042</v>
      </c>
      <c r="AP299" t="str" cm="1">
        <f t="array" ref="AP299">_xlfn.IFS(
  Table1[[#This Row],[Age]]&lt;=25, "18-25",
  Table1[[#This Row],[Age]]&lt;=35, "26-35",
  Table1[[#This Row],[Age]]&lt;=45, "36-45",
  Table1[[#This Row],[Age]]&lt;=60, "46-60",
  TRUE, "60+")</f>
        <v>26-35</v>
      </c>
    </row>
    <row r="300" spans="1:42" x14ac:dyDescent="0.3">
      <c r="A300">
        <v>299</v>
      </c>
      <c r="B300" t="s">
        <v>23</v>
      </c>
      <c r="C300" t="s">
        <v>86</v>
      </c>
      <c r="D300">
        <v>23</v>
      </c>
      <c r="E300" t="s">
        <v>105</v>
      </c>
      <c r="F300" t="s">
        <v>406</v>
      </c>
      <c r="G300" t="s">
        <v>5141</v>
      </c>
      <c r="H300">
        <v>19458795152</v>
      </c>
      <c r="I300" t="s">
        <v>5426</v>
      </c>
      <c r="J300" t="s">
        <v>7291</v>
      </c>
      <c r="K300">
        <v>5790.16</v>
      </c>
      <c r="L300" s="12" t="s">
        <v>7588</v>
      </c>
      <c r="M300" s="10" t="s">
        <v>11240</v>
      </c>
      <c r="N300">
        <v>299</v>
      </c>
      <c r="O300">
        <v>44928</v>
      </c>
      <c r="P300" t="s">
        <v>11404</v>
      </c>
      <c r="Q300" s="16">
        <v>2769.69</v>
      </c>
      <c r="R300">
        <v>8559.85</v>
      </c>
      <c r="S300">
        <v>59</v>
      </c>
      <c r="T300">
        <v>299</v>
      </c>
      <c r="U300">
        <v>49664.76</v>
      </c>
      <c r="V300" t="s">
        <v>11411</v>
      </c>
      <c r="W300">
        <v>1.45</v>
      </c>
      <c r="X300">
        <v>48</v>
      </c>
      <c r="Y300" t="s">
        <v>11565</v>
      </c>
      <c r="Z300" t="s">
        <v>12010</v>
      </c>
      <c r="AA300">
        <v>299</v>
      </c>
      <c r="AB300" t="s">
        <v>12017</v>
      </c>
      <c r="AC300">
        <v>7041.8</v>
      </c>
      <c r="AD300">
        <v>2545.9</v>
      </c>
      <c r="AE300">
        <v>127.3</v>
      </c>
      <c r="AF300" t="s">
        <v>11154</v>
      </c>
      <c r="AG300" t="s">
        <v>11291</v>
      </c>
      <c r="AH300">
        <v>1980</v>
      </c>
      <c r="AI300">
        <v>299</v>
      </c>
      <c r="AJ300" t="s">
        <v>11240</v>
      </c>
      <c r="AK300" t="s">
        <v>12027</v>
      </c>
      <c r="AL300" t="s">
        <v>12031</v>
      </c>
      <c r="AM300" t="s">
        <v>11044</v>
      </c>
      <c r="AN300">
        <v>1</v>
      </c>
      <c r="AO300" s="10" t="s">
        <v>12039</v>
      </c>
      <c r="AP300" t="str" cm="1">
        <f t="array" ref="AP300">_xlfn.IFS(
  Table1[[#This Row],[Age]]&lt;=25, "18-25",
  Table1[[#This Row],[Age]]&lt;=35, "26-35",
  Table1[[#This Row],[Age]]&lt;=45, "36-45",
  Table1[[#This Row],[Age]]&lt;=60, "46-60",
  TRUE, "60+")</f>
        <v>18-25</v>
      </c>
    </row>
    <row r="301" spans="1:42" x14ac:dyDescent="0.3">
      <c r="A301">
        <v>300</v>
      </c>
      <c r="B301" t="s">
        <v>6</v>
      </c>
      <c r="C301" t="s">
        <v>99</v>
      </c>
      <c r="D301">
        <v>29</v>
      </c>
      <c r="E301" t="s">
        <v>105</v>
      </c>
      <c r="F301" t="s">
        <v>407</v>
      </c>
      <c r="G301" t="s">
        <v>5146</v>
      </c>
      <c r="H301">
        <v>19458795153</v>
      </c>
      <c r="I301" t="s">
        <v>5427</v>
      </c>
      <c r="J301" t="s">
        <v>7291</v>
      </c>
      <c r="K301">
        <v>1294.07</v>
      </c>
      <c r="L301" s="12" t="s">
        <v>7589</v>
      </c>
      <c r="M301" s="10" t="s">
        <v>11091</v>
      </c>
      <c r="N301">
        <v>300</v>
      </c>
      <c r="O301">
        <v>44969</v>
      </c>
      <c r="P301" t="s">
        <v>11404</v>
      </c>
      <c r="Q301" s="16">
        <v>2308.2199999999998</v>
      </c>
      <c r="R301">
        <v>3602.29</v>
      </c>
      <c r="S301">
        <v>17</v>
      </c>
      <c r="T301">
        <v>300</v>
      </c>
      <c r="U301">
        <v>48487.17</v>
      </c>
      <c r="V301" t="s">
        <v>11413</v>
      </c>
      <c r="W301">
        <v>1.0900000000000001</v>
      </c>
      <c r="X301">
        <v>48</v>
      </c>
      <c r="Y301" t="s">
        <v>11566</v>
      </c>
      <c r="Z301" t="s">
        <v>12010</v>
      </c>
      <c r="AA301">
        <v>300</v>
      </c>
      <c r="AB301" t="s">
        <v>12016</v>
      </c>
      <c r="AC301">
        <v>8097.28</v>
      </c>
      <c r="AD301">
        <v>2316.6799999999998</v>
      </c>
      <c r="AE301">
        <v>115.83</v>
      </c>
      <c r="AF301" t="s">
        <v>11353</v>
      </c>
      <c r="AG301" t="s">
        <v>11228</v>
      </c>
      <c r="AH301">
        <v>2812</v>
      </c>
      <c r="AI301">
        <v>300</v>
      </c>
      <c r="AJ301" t="s">
        <v>11296</v>
      </c>
      <c r="AK301" t="s">
        <v>12027</v>
      </c>
      <c r="AL301" t="s">
        <v>12031</v>
      </c>
      <c r="AM301" t="s">
        <v>11108</v>
      </c>
      <c r="AN301">
        <v>1</v>
      </c>
      <c r="AO301" s="10" t="s">
        <v>12045</v>
      </c>
      <c r="AP301" t="str" cm="1">
        <f t="array" ref="AP301">_xlfn.IFS(
  Table1[[#This Row],[Age]]&lt;=25, "18-25",
  Table1[[#This Row],[Age]]&lt;=35, "26-35",
  Table1[[#This Row],[Age]]&lt;=45, "36-45",
  Table1[[#This Row],[Age]]&lt;=60, "46-60",
  TRUE, "60+")</f>
        <v>26-35</v>
      </c>
    </row>
    <row r="302" spans="1:42" x14ac:dyDescent="0.3">
      <c r="A302">
        <v>301</v>
      </c>
      <c r="B302" t="s">
        <v>12</v>
      </c>
      <c r="C302" t="s">
        <v>63</v>
      </c>
      <c r="D302">
        <v>55</v>
      </c>
      <c r="E302" t="s">
        <v>104</v>
      </c>
      <c r="F302" t="s">
        <v>408</v>
      </c>
      <c r="G302" t="s">
        <v>5140</v>
      </c>
      <c r="H302">
        <v>19458795154</v>
      </c>
      <c r="I302" t="s">
        <v>5384</v>
      </c>
      <c r="J302" t="s">
        <v>7292</v>
      </c>
      <c r="K302">
        <v>4094.81</v>
      </c>
      <c r="L302" s="12" t="s">
        <v>7590</v>
      </c>
      <c r="M302" s="10" t="s">
        <v>11175</v>
      </c>
      <c r="N302">
        <v>301</v>
      </c>
      <c r="O302">
        <v>44930</v>
      </c>
      <c r="P302" t="s">
        <v>11404</v>
      </c>
      <c r="Q302" s="16">
        <v>3462.24</v>
      </c>
      <c r="R302">
        <v>7557.05</v>
      </c>
      <c r="S302">
        <v>11</v>
      </c>
      <c r="T302">
        <v>301</v>
      </c>
      <c r="U302">
        <v>32060.27</v>
      </c>
      <c r="V302" t="s">
        <v>11412</v>
      </c>
      <c r="W302">
        <v>9.33</v>
      </c>
      <c r="X302">
        <v>48</v>
      </c>
      <c r="Y302" t="s">
        <v>11567</v>
      </c>
      <c r="Z302" t="s">
        <v>12011</v>
      </c>
      <c r="AA302">
        <v>301</v>
      </c>
      <c r="AB302" t="s">
        <v>12015</v>
      </c>
      <c r="AC302">
        <v>9856.36</v>
      </c>
      <c r="AD302">
        <v>1850.26</v>
      </c>
      <c r="AE302">
        <v>92.51</v>
      </c>
      <c r="AF302" t="s">
        <v>11111</v>
      </c>
      <c r="AG302" t="s">
        <v>11272</v>
      </c>
      <c r="AH302">
        <v>2815</v>
      </c>
      <c r="AI302">
        <v>301</v>
      </c>
      <c r="AJ302" t="s">
        <v>11087</v>
      </c>
      <c r="AK302" t="s">
        <v>12029</v>
      </c>
      <c r="AL302" t="s">
        <v>12031</v>
      </c>
      <c r="AM302" t="s">
        <v>11241</v>
      </c>
      <c r="AN302">
        <v>1</v>
      </c>
      <c r="AO302" s="10" t="s">
        <v>12039</v>
      </c>
      <c r="AP302" t="str" cm="1">
        <f t="array" ref="AP302">_xlfn.IFS(
  Table1[[#This Row],[Age]]&lt;=25, "18-25",
  Table1[[#This Row],[Age]]&lt;=35, "26-35",
  Table1[[#This Row],[Age]]&lt;=45, "36-45",
  Table1[[#This Row],[Age]]&lt;=60, "46-60",
  TRUE, "60+")</f>
        <v>46-60</v>
      </c>
    </row>
    <row r="303" spans="1:42" x14ac:dyDescent="0.3">
      <c r="A303">
        <v>302</v>
      </c>
      <c r="B303" t="s">
        <v>19</v>
      </c>
      <c r="C303" t="s">
        <v>101</v>
      </c>
      <c r="D303">
        <v>20</v>
      </c>
      <c r="E303" t="s">
        <v>105</v>
      </c>
      <c r="F303" t="s">
        <v>409</v>
      </c>
      <c r="G303" t="s">
        <v>5112</v>
      </c>
      <c r="H303">
        <v>19458795155</v>
      </c>
      <c r="I303" t="s">
        <v>5428</v>
      </c>
      <c r="J303" t="s">
        <v>7291</v>
      </c>
      <c r="K303">
        <v>7985.89</v>
      </c>
      <c r="L303" s="12" t="s">
        <v>7591</v>
      </c>
      <c r="M303" s="10" t="s">
        <v>11137</v>
      </c>
      <c r="N303">
        <v>302</v>
      </c>
      <c r="O303">
        <v>45263</v>
      </c>
      <c r="P303" t="s">
        <v>11402</v>
      </c>
      <c r="Q303" s="16">
        <v>84.42</v>
      </c>
      <c r="R303">
        <v>7901.47</v>
      </c>
      <c r="S303">
        <v>5</v>
      </c>
      <c r="T303">
        <v>302</v>
      </c>
      <c r="U303">
        <v>27394.41</v>
      </c>
      <c r="V303" t="s">
        <v>11412</v>
      </c>
      <c r="W303">
        <v>2.2999999999999998</v>
      </c>
      <c r="X303">
        <v>24</v>
      </c>
      <c r="Y303" t="s">
        <v>9683</v>
      </c>
      <c r="Z303" t="s">
        <v>12011</v>
      </c>
      <c r="AA303">
        <v>302</v>
      </c>
      <c r="AB303" t="s">
        <v>12016</v>
      </c>
      <c r="AC303">
        <v>3986.62</v>
      </c>
      <c r="AD303">
        <v>1625.51</v>
      </c>
      <c r="AE303">
        <v>81.28</v>
      </c>
      <c r="AF303" t="s">
        <v>11326</v>
      </c>
      <c r="AG303" t="s">
        <v>11318</v>
      </c>
      <c r="AH303">
        <v>7999</v>
      </c>
      <c r="AI303">
        <v>302</v>
      </c>
      <c r="AJ303" t="s">
        <v>11218</v>
      </c>
      <c r="AK303" t="s">
        <v>12028</v>
      </c>
      <c r="AL303" t="s">
        <v>12032</v>
      </c>
      <c r="AM303" t="s">
        <v>11056</v>
      </c>
      <c r="AN303">
        <v>1</v>
      </c>
      <c r="AO303" s="10" t="s">
        <v>12036</v>
      </c>
      <c r="AP303" t="str" cm="1">
        <f t="array" ref="AP303">_xlfn.IFS(
  Table1[[#This Row],[Age]]&lt;=25, "18-25",
  Table1[[#This Row],[Age]]&lt;=35, "26-35",
  Table1[[#This Row],[Age]]&lt;=45, "36-45",
  Table1[[#This Row],[Age]]&lt;=60, "46-60",
  TRUE, "60+")</f>
        <v>18-25</v>
      </c>
    </row>
    <row r="304" spans="1:42" x14ac:dyDescent="0.3">
      <c r="A304">
        <v>303</v>
      </c>
      <c r="B304" t="s">
        <v>13</v>
      </c>
      <c r="C304" t="s">
        <v>97</v>
      </c>
      <c r="D304">
        <v>64</v>
      </c>
      <c r="E304" t="s">
        <v>105</v>
      </c>
      <c r="F304" t="s">
        <v>410</v>
      </c>
      <c r="G304" t="s">
        <v>5114</v>
      </c>
      <c r="H304">
        <v>19458795156</v>
      </c>
      <c r="I304" t="s">
        <v>5429</v>
      </c>
      <c r="J304" t="s">
        <v>7292</v>
      </c>
      <c r="K304">
        <v>9405.98</v>
      </c>
      <c r="L304" s="12" t="s">
        <v>7592</v>
      </c>
      <c r="M304" s="10" t="s">
        <v>11227</v>
      </c>
      <c r="N304">
        <v>303</v>
      </c>
      <c r="O304">
        <v>45021</v>
      </c>
      <c r="P304" t="s">
        <v>11403</v>
      </c>
      <c r="Q304" s="16">
        <v>950.91</v>
      </c>
      <c r="R304">
        <v>10356.89</v>
      </c>
      <c r="S304">
        <v>70</v>
      </c>
      <c r="T304">
        <v>303</v>
      </c>
      <c r="U304">
        <v>16154.55</v>
      </c>
      <c r="V304" t="s">
        <v>11412</v>
      </c>
      <c r="W304">
        <v>5.49</v>
      </c>
      <c r="X304">
        <v>48</v>
      </c>
      <c r="Y304" t="s">
        <v>8420</v>
      </c>
      <c r="Z304" t="s">
        <v>12010</v>
      </c>
      <c r="AA304">
        <v>303</v>
      </c>
      <c r="AB304" t="s">
        <v>12017</v>
      </c>
      <c r="AC304">
        <v>3323.49</v>
      </c>
      <c r="AD304">
        <v>941.17</v>
      </c>
      <c r="AE304">
        <v>47.06</v>
      </c>
      <c r="AF304" t="s">
        <v>11040</v>
      </c>
      <c r="AG304" t="s">
        <v>11392</v>
      </c>
      <c r="AH304">
        <v>1982</v>
      </c>
      <c r="AI304">
        <v>303</v>
      </c>
      <c r="AJ304" t="s">
        <v>11101</v>
      </c>
      <c r="AK304" t="s">
        <v>12027</v>
      </c>
      <c r="AL304" t="s">
        <v>12032</v>
      </c>
      <c r="AM304" t="s">
        <v>11121</v>
      </c>
      <c r="AN304">
        <v>1</v>
      </c>
      <c r="AO304" s="10" t="s">
        <v>12037</v>
      </c>
      <c r="AP304" t="str" cm="1">
        <f t="array" ref="AP304">_xlfn.IFS(
  Table1[[#This Row],[Age]]&lt;=25, "18-25",
  Table1[[#This Row],[Age]]&lt;=35, "26-35",
  Table1[[#This Row],[Age]]&lt;=45, "36-45",
  Table1[[#This Row],[Age]]&lt;=60, "46-60",
  TRUE, "60+")</f>
        <v>60+</v>
      </c>
    </row>
    <row r="305" spans="1:42" x14ac:dyDescent="0.3">
      <c r="A305">
        <v>304</v>
      </c>
      <c r="B305" t="s">
        <v>37</v>
      </c>
      <c r="C305" t="s">
        <v>68</v>
      </c>
      <c r="D305">
        <v>52</v>
      </c>
      <c r="E305" t="s">
        <v>104</v>
      </c>
      <c r="F305" t="s">
        <v>411</v>
      </c>
      <c r="G305" t="s">
        <v>5140</v>
      </c>
      <c r="H305">
        <v>19458795157</v>
      </c>
      <c r="I305" t="s">
        <v>5430</v>
      </c>
      <c r="J305" t="s">
        <v>7292</v>
      </c>
      <c r="K305">
        <v>6182.84</v>
      </c>
      <c r="L305" s="12" t="s">
        <v>7593</v>
      </c>
      <c r="M305" s="10" t="s">
        <v>11241</v>
      </c>
      <c r="N305">
        <v>304</v>
      </c>
      <c r="O305">
        <v>44985</v>
      </c>
      <c r="P305" t="s">
        <v>11404</v>
      </c>
      <c r="Q305" s="16">
        <v>1833.27</v>
      </c>
      <c r="R305">
        <v>4349.57</v>
      </c>
      <c r="S305">
        <v>67</v>
      </c>
      <c r="T305">
        <v>304</v>
      </c>
      <c r="U305">
        <v>43213.83</v>
      </c>
      <c r="V305" t="s">
        <v>11412</v>
      </c>
      <c r="W305">
        <v>8.15</v>
      </c>
      <c r="X305">
        <v>48</v>
      </c>
      <c r="Y305" t="s">
        <v>11446</v>
      </c>
      <c r="Z305" t="s">
        <v>12011</v>
      </c>
      <c r="AA305">
        <v>304</v>
      </c>
      <c r="AB305" t="s">
        <v>12016</v>
      </c>
      <c r="AC305">
        <v>5053.05</v>
      </c>
      <c r="AD305">
        <v>3409.23</v>
      </c>
      <c r="AE305">
        <v>170.46</v>
      </c>
      <c r="AF305" t="s">
        <v>11299</v>
      </c>
      <c r="AG305" t="s">
        <v>11058</v>
      </c>
      <c r="AH305">
        <v>9746</v>
      </c>
      <c r="AI305">
        <v>304</v>
      </c>
      <c r="AJ305" t="s">
        <v>11166</v>
      </c>
      <c r="AK305" t="s">
        <v>12029</v>
      </c>
      <c r="AL305" t="s">
        <v>12031</v>
      </c>
      <c r="AM305" t="s">
        <v>11125</v>
      </c>
      <c r="AN305">
        <v>1</v>
      </c>
      <c r="AO305" s="10" t="s">
        <v>12045</v>
      </c>
      <c r="AP305" t="str" cm="1">
        <f t="array" ref="AP305">_xlfn.IFS(
  Table1[[#This Row],[Age]]&lt;=25, "18-25",
  Table1[[#This Row],[Age]]&lt;=35, "26-35",
  Table1[[#This Row],[Age]]&lt;=45, "36-45",
  Table1[[#This Row],[Age]]&lt;=60, "46-60",
  TRUE, "60+")</f>
        <v>46-60</v>
      </c>
    </row>
    <row r="306" spans="1:42" x14ac:dyDescent="0.3">
      <c r="A306">
        <v>305</v>
      </c>
      <c r="B306" t="s">
        <v>38</v>
      </c>
      <c r="C306" t="s">
        <v>79</v>
      </c>
      <c r="D306">
        <v>64</v>
      </c>
      <c r="E306" t="s">
        <v>105</v>
      </c>
      <c r="F306" t="s">
        <v>412</v>
      </c>
      <c r="G306" t="s">
        <v>5143</v>
      </c>
      <c r="H306">
        <v>19458795158</v>
      </c>
      <c r="I306" t="s">
        <v>5431</v>
      </c>
      <c r="J306" t="s">
        <v>7291</v>
      </c>
      <c r="K306">
        <v>4002.72</v>
      </c>
      <c r="L306" s="12" t="s">
        <v>7594</v>
      </c>
      <c r="M306" s="10" t="s">
        <v>11242</v>
      </c>
      <c r="N306">
        <v>305</v>
      </c>
      <c r="O306">
        <v>44956</v>
      </c>
      <c r="P306" t="s">
        <v>11404</v>
      </c>
      <c r="Q306" s="16">
        <v>2268.81</v>
      </c>
      <c r="R306">
        <v>6271.53</v>
      </c>
      <c r="S306">
        <v>23</v>
      </c>
      <c r="T306">
        <v>305</v>
      </c>
      <c r="U306">
        <v>17561.759999999998</v>
      </c>
      <c r="V306" t="s">
        <v>11412</v>
      </c>
      <c r="W306">
        <v>9.36</v>
      </c>
      <c r="X306">
        <v>60</v>
      </c>
      <c r="Y306" t="s">
        <v>11568</v>
      </c>
      <c r="Z306" t="s">
        <v>12010</v>
      </c>
      <c r="AA306">
        <v>305</v>
      </c>
      <c r="AB306" t="s">
        <v>12016</v>
      </c>
      <c r="AC306">
        <v>6744.88</v>
      </c>
      <c r="AD306">
        <v>2515.52</v>
      </c>
      <c r="AE306">
        <v>125.78</v>
      </c>
      <c r="AF306" t="s">
        <v>11108</v>
      </c>
      <c r="AG306" t="s">
        <v>11222</v>
      </c>
      <c r="AH306">
        <v>6359</v>
      </c>
      <c r="AI306">
        <v>305</v>
      </c>
      <c r="AJ306" t="s">
        <v>11117</v>
      </c>
      <c r="AK306" t="s">
        <v>12029</v>
      </c>
      <c r="AL306" t="s">
        <v>12032</v>
      </c>
      <c r="AM306" t="s">
        <v>11306</v>
      </c>
      <c r="AN306">
        <v>1</v>
      </c>
      <c r="AO306" s="10" t="s">
        <v>12039</v>
      </c>
      <c r="AP306" t="str" cm="1">
        <f t="array" ref="AP306">_xlfn.IFS(
  Table1[[#This Row],[Age]]&lt;=25, "18-25",
  Table1[[#This Row],[Age]]&lt;=35, "26-35",
  Table1[[#This Row],[Age]]&lt;=45, "36-45",
  Table1[[#This Row],[Age]]&lt;=60, "46-60",
  TRUE, "60+")</f>
        <v>60+</v>
      </c>
    </row>
    <row r="307" spans="1:42" x14ac:dyDescent="0.3">
      <c r="A307">
        <v>306</v>
      </c>
      <c r="B307" t="s">
        <v>44</v>
      </c>
      <c r="C307" t="s">
        <v>84</v>
      </c>
      <c r="D307">
        <v>50</v>
      </c>
      <c r="E307" t="s">
        <v>104</v>
      </c>
      <c r="F307" t="s">
        <v>413</v>
      </c>
      <c r="G307" t="s">
        <v>5144</v>
      </c>
      <c r="H307">
        <v>19458795159</v>
      </c>
      <c r="I307" t="s">
        <v>5432</v>
      </c>
      <c r="J307" t="s">
        <v>7292</v>
      </c>
      <c r="K307">
        <v>2594.63</v>
      </c>
      <c r="L307" s="12" t="s">
        <v>7595</v>
      </c>
      <c r="M307" s="10" t="s">
        <v>11035</v>
      </c>
      <c r="N307">
        <v>306</v>
      </c>
      <c r="O307">
        <v>45014</v>
      </c>
      <c r="P307" t="s">
        <v>11403</v>
      </c>
      <c r="Q307" s="16">
        <v>661.13</v>
      </c>
      <c r="R307">
        <v>1933.5</v>
      </c>
      <c r="S307">
        <v>96</v>
      </c>
      <c r="T307">
        <v>306</v>
      </c>
      <c r="U307">
        <v>6229.47</v>
      </c>
      <c r="V307" t="s">
        <v>11411</v>
      </c>
      <c r="W307">
        <v>2.82</v>
      </c>
      <c r="X307">
        <v>36</v>
      </c>
      <c r="Y307" t="s">
        <v>9599</v>
      </c>
      <c r="Z307" t="s">
        <v>12011</v>
      </c>
      <c r="AA307">
        <v>306</v>
      </c>
      <c r="AB307" t="s">
        <v>12017</v>
      </c>
      <c r="AC307">
        <v>1964.5</v>
      </c>
      <c r="AD307">
        <v>1846.73</v>
      </c>
      <c r="AE307">
        <v>92.34</v>
      </c>
      <c r="AF307" t="s">
        <v>11129</v>
      </c>
      <c r="AG307" t="s">
        <v>11261</v>
      </c>
      <c r="AH307">
        <v>1131</v>
      </c>
      <c r="AI307">
        <v>306</v>
      </c>
      <c r="AJ307" t="s">
        <v>11319</v>
      </c>
      <c r="AK307" t="s">
        <v>12029</v>
      </c>
      <c r="AL307" t="s">
        <v>12031</v>
      </c>
      <c r="AM307" t="s">
        <v>11276</v>
      </c>
      <c r="AN307">
        <v>1</v>
      </c>
      <c r="AO307" s="10" t="s">
        <v>12047</v>
      </c>
      <c r="AP307" t="str" cm="1">
        <f t="array" ref="AP307">_xlfn.IFS(
  Table1[[#This Row],[Age]]&lt;=25, "18-25",
  Table1[[#This Row],[Age]]&lt;=35, "26-35",
  Table1[[#This Row],[Age]]&lt;=45, "36-45",
  Table1[[#This Row],[Age]]&lt;=60, "46-60",
  TRUE, "60+")</f>
        <v>46-60</v>
      </c>
    </row>
    <row r="308" spans="1:42" x14ac:dyDescent="0.3">
      <c r="A308">
        <v>307</v>
      </c>
      <c r="B308" t="s">
        <v>22</v>
      </c>
      <c r="C308" t="s">
        <v>87</v>
      </c>
      <c r="D308">
        <v>46</v>
      </c>
      <c r="E308" t="s">
        <v>104</v>
      </c>
      <c r="F308" t="s">
        <v>414</v>
      </c>
      <c r="G308" t="s">
        <v>5109</v>
      </c>
      <c r="H308">
        <v>19458795160</v>
      </c>
      <c r="I308" t="s">
        <v>5433</v>
      </c>
      <c r="J308" t="s">
        <v>7292</v>
      </c>
      <c r="K308">
        <v>4278.03</v>
      </c>
      <c r="L308" s="12" t="s">
        <v>7596</v>
      </c>
      <c r="M308" s="10" t="s">
        <v>11243</v>
      </c>
      <c r="N308">
        <v>307</v>
      </c>
      <c r="O308">
        <v>45256</v>
      </c>
      <c r="P308" t="s">
        <v>11403</v>
      </c>
      <c r="Q308" s="16">
        <v>4102.53</v>
      </c>
      <c r="R308">
        <v>8380.56</v>
      </c>
      <c r="S308">
        <v>63</v>
      </c>
      <c r="T308">
        <v>307</v>
      </c>
      <c r="U308">
        <v>15410.82</v>
      </c>
      <c r="V308" t="s">
        <v>11411</v>
      </c>
      <c r="W308">
        <v>3.09</v>
      </c>
      <c r="X308">
        <v>48</v>
      </c>
      <c r="Y308" t="s">
        <v>11569</v>
      </c>
      <c r="Z308" t="s">
        <v>12012</v>
      </c>
      <c r="AA308">
        <v>307</v>
      </c>
      <c r="AB308" t="s">
        <v>12017</v>
      </c>
      <c r="AC308">
        <v>1471.69</v>
      </c>
      <c r="AD308">
        <v>3886.96</v>
      </c>
      <c r="AE308">
        <v>194.35</v>
      </c>
      <c r="AF308" t="s">
        <v>11037</v>
      </c>
      <c r="AG308" t="s">
        <v>11116</v>
      </c>
      <c r="AH308">
        <v>2320</v>
      </c>
      <c r="AI308">
        <v>307</v>
      </c>
      <c r="AJ308" t="s">
        <v>11341</v>
      </c>
      <c r="AK308" t="s">
        <v>12029</v>
      </c>
      <c r="AL308" t="s">
        <v>12032</v>
      </c>
      <c r="AM308" t="s">
        <v>11386</v>
      </c>
      <c r="AN308">
        <v>1</v>
      </c>
      <c r="AO308" s="10" t="s">
        <v>12040</v>
      </c>
      <c r="AP308" t="str" cm="1">
        <f t="array" ref="AP308">_xlfn.IFS(
  Table1[[#This Row],[Age]]&lt;=25, "18-25",
  Table1[[#This Row],[Age]]&lt;=35, "26-35",
  Table1[[#This Row],[Age]]&lt;=45, "36-45",
  Table1[[#This Row],[Age]]&lt;=60, "46-60",
  TRUE, "60+")</f>
        <v>46-60</v>
      </c>
    </row>
    <row r="309" spans="1:42" x14ac:dyDescent="0.3">
      <c r="A309">
        <v>308</v>
      </c>
      <c r="B309" t="s">
        <v>38</v>
      </c>
      <c r="C309" t="s">
        <v>66</v>
      </c>
      <c r="D309">
        <v>20</v>
      </c>
      <c r="E309" t="s">
        <v>105</v>
      </c>
      <c r="F309" t="s">
        <v>415</v>
      </c>
      <c r="G309" t="s">
        <v>5118</v>
      </c>
      <c r="H309">
        <v>19458795161</v>
      </c>
      <c r="I309" t="s">
        <v>5434</v>
      </c>
      <c r="J309" t="s">
        <v>7291</v>
      </c>
      <c r="K309">
        <v>5699.98</v>
      </c>
      <c r="L309" s="12" t="s">
        <v>7597</v>
      </c>
      <c r="M309" s="10" t="s">
        <v>11244</v>
      </c>
      <c r="N309">
        <v>308</v>
      </c>
      <c r="O309">
        <v>45146</v>
      </c>
      <c r="P309" t="s">
        <v>11404</v>
      </c>
      <c r="Q309" s="16">
        <v>4647.66</v>
      </c>
      <c r="R309">
        <v>10347.64</v>
      </c>
      <c r="S309">
        <v>4</v>
      </c>
      <c r="T309">
        <v>308</v>
      </c>
      <c r="U309">
        <v>16439.77</v>
      </c>
      <c r="V309" t="s">
        <v>11411</v>
      </c>
      <c r="W309">
        <v>2.62</v>
      </c>
      <c r="X309">
        <v>48</v>
      </c>
      <c r="Y309" t="s">
        <v>10175</v>
      </c>
      <c r="Z309" t="s">
        <v>12010</v>
      </c>
      <c r="AA309">
        <v>308</v>
      </c>
      <c r="AB309" t="s">
        <v>12017</v>
      </c>
      <c r="AC309">
        <v>2238.4499999999998</v>
      </c>
      <c r="AD309">
        <v>3162.06</v>
      </c>
      <c r="AE309">
        <v>158.1</v>
      </c>
      <c r="AF309" t="s">
        <v>11395</v>
      </c>
      <c r="AG309" t="s">
        <v>11245</v>
      </c>
      <c r="AH309">
        <v>3202</v>
      </c>
      <c r="AI309">
        <v>308</v>
      </c>
      <c r="AJ309" t="s">
        <v>11064</v>
      </c>
      <c r="AK309" t="s">
        <v>12027</v>
      </c>
      <c r="AL309" t="s">
        <v>12031</v>
      </c>
      <c r="AM309" t="s">
        <v>11105</v>
      </c>
      <c r="AN309">
        <v>1</v>
      </c>
      <c r="AO309" s="10" t="s">
        <v>12041</v>
      </c>
      <c r="AP309" t="str" cm="1">
        <f t="array" ref="AP309">_xlfn.IFS(
  Table1[[#This Row],[Age]]&lt;=25, "18-25",
  Table1[[#This Row],[Age]]&lt;=35, "26-35",
  Table1[[#This Row],[Age]]&lt;=45, "36-45",
  Table1[[#This Row],[Age]]&lt;=60, "46-60",
  TRUE, "60+")</f>
        <v>18-25</v>
      </c>
    </row>
    <row r="310" spans="1:42" x14ac:dyDescent="0.3">
      <c r="A310">
        <v>309</v>
      </c>
      <c r="B310" t="s">
        <v>22</v>
      </c>
      <c r="C310" t="s">
        <v>71</v>
      </c>
      <c r="D310">
        <v>22</v>
      </c>
      <c r="E310" t="s">
        <v>104</v>
      </c>
      <c r="F310" t="s">
        <v>416</v>
      </c>
      <c r="G310" t="s">
        <v>5112</v>
      </c>
      <c r="H310">
        <v>19458795162</v>
      </c>
      <c r="I310" t="s">
        <v>5435</v>
      </c>
      <c r="J310" t="s">
        <v>7291</v>
      </c>
      <c r="K310">
        <v>143.72999999999999</v>
      </c>
      <c r="L310" s="12" t="s">
        <v>7598</v>
      </c>
      <c r="M310" s="10" t="s">
        <v>11216</v>
      </c>
      <c r="N310">
        <v>309</v>
      </c>
      <c r="O310">
        <v>45054</v>
      </c>
      <c r="P310" t="s">
        <v>11402</v>
      </c>
      <c r="Q310" s="16">
        <v>3758.57</v>
      </c>
      <c r="R310">
        <v>3902.3</v>
      </c>
      <c r="S310">
        <v>29</v>
      </c>
      <c r="T310">
        <v>309</v>
      </c>
      <c r="U310">
        <v>36205.78</v>
      </c>
      <c r="V310" t="s">
        <v>11411</v>
      </c>
      <c r="W310">
        <v>2.4300000000000002</v>
      </c>
      <c r="X310">
        <v>36</v>
      </c>
      <c r="Y310" t="s">
        <v>8874</v>
      </c>
      <c r="Z310" t="s">
        <v>12010</v>
      </c>
      <c r="AA310">
        <v>309</v>
      </c>
      <c r="AB310" t="s">
        <v>12016</v>
      </c>
      <c r="AC310">
        <v>2502.5700000000002</v>
      </c>
      <c r="AD310">
        <v>3778.11</v>
      </c>
      <c r="AE310">
        <v>188.91</v>
      </c>
      <c r="AF310" t="s">
        <v>11103</v>
      </c>
      <c r="AG310" t="s">
        <v>11088</v>
      </c>
      <c r="AH310">
        <v>9873</v>
      </c>
      <c r="AI310">
        <v>309</v>
      </c>
      <c r="AJ310" t="s">
        <v>11202</v>
      </c>
      <c r="AK310" t="s">
        <v>12027</v>
      </c>
      <c r="AL310" t="s">
        <v>12032</v>
      </c>
      <c r="AM310" t="s">
        <v>11345</v>
      </c>
      <c r="AN310">
        <v>1</v>
      </c>
      <c r="AO310" s="10" t="s">
        <v>12046</v>
      </c>
      <c r="AP310" t="str" cm="1">
        <f t="array" ref="AP310">_xlfn.IFS(
  Table1[[#This Row],[Age]]&lt;=25, "18-25",
  Table1[[#This Row],[Age]]&lt;=35, "26-35",
  Table1[[#This Row],[Age]]&lt;=45, "36-45",
  Table1[[#This Row],[Age]]&lt;=60, "46-60",
  TRUE, "60+")</f>
        <v>18-25</v>
      </c>
    </row>
    <row r="311" spans="1:42" x14ac:dyDescent="0.3">
      <c r="A311">
        <v>310</v>
      </c>
      <c r="B311" t="s">
        <v>3</v>
      </c>
      <c r="C311" t="s">
        <v>66</v>
      </c>
      <c r="D311">
        <v>31</v>
      </c>
      <c r="E311" t="s">
        <v>105</v>
      </c>
      <c r="F311" t="s">
        <v>417</v>
      </c>
      <c r="G311" t="s">
        <v>5136</v>
      </c>
      <c r="H311">
        <v>19458795163</v>
      </c>
      <c r="I311" t="s">
        <v>5436</v>
      </c>
      <c r="J311" t="s">
        <v>7291</v>
      </c>
      <c r="K311">
        <v>2759.91</v>
      </c>
      <c r="L311" s="12" t="s">
        <v>7429</v>
      </c>
      <c r="M311" s="10" t="s">
        <v>11245</v>
      </c>
      <c r="N311">
        <v>310</v>
      </c>
      <c r="O311">
        <v>45097</v>
      </c>
      <c r="P311" t="s">
        <v>11404</v>
      </c>
      <c r="Q311" s="16">
        <v>4644.8</v>
      </c>
      <c r="R311">
        <v>7404.71</v>
      </c>
      <c r="S311">
        <v>17</v>
      </c>
      <c r="T311">
        <v>310</v>
      </c>
      <c r="U311">
        <v>9307.56</v>
      </c>
      <c r="V311" t="s">
        <v>11411</v>
      </c>
      <c r="W311">
        <v>5.09</v>
      </c>
      <c r="X311">
        <v>60</v>
      </c>
      <c r="Y311" t="s">
        <v>7517</v>
      </c>
      <c r="Z311" t="s">
        <v>12011</v>
      </c>
      <c r="AA311">
        <v>310</v>
      </c>
      <c r="AB311" t="s">
        <v>12015</v>
      </c>
      <c r="AC311">
        <v>1353.48</v>
      </c>
      <c r="AD311">
        <v>3222.2</v>
      </c>
      <c r="AE311">
        <v>161.11000000000001</v>
      </c>
      <c r="AF311" t="s">
        <v>11270</v>
      </c>
      <c r="AG311" t="s">
        <v>11235</v>
      </c>
      <c r="AH311">
        <v>3453</v>
      </c>
      <c r="AI311">
        <v>310</v>
      </c>
      <c r="AJ311" t="s">
        <v>11245</v>
      </c>
      <c r="AK311" t="s">
        <v>12029</v>
      </c>
      <c r="AL311" t="s">
        <v>12031</v>
      </c>
      <c r="AM311" t="s">
        <v>11268</v>
      </c>
      <c r="AN311">
        <v>1</v>
      </c>
      <c r="AO311" s="10" t="s">
        <v>12043</v>
      </c>
      <c r="AP311" t="str" cm="1">
        <f t="array" ref="AP311">_xlfn.IFS(
  Table1[[#This Row],[Age]]&lt;=25, "18-25",
  Table1[[#This Row],[Age]]&lt;=35, "26-35",
  Table1[[#This Row],[Age]]&lt;=45, "36-45",
  Table1[[#This Row],[Age]]&lt;=60, "46-60",
  TRUE, "60+")</f>
        <v>26-35</v>
      </c>
    </row>
    <row r="312" spans="1:42" x14ac:dyDescent="0.3">
      <c r="A312">
        <v>311</v>
      </c>
      <c r="B312" t="s">
        <v>32</v>
      </c>
      <c r="C312" t="s">
        <v>78</v>
      </c>
      <c r="D312">
        <v>53</v>
      </c>
      <c r="E312" t="s">
        <v>104</v>
      </c>
      <c r="F312" t="s">
        <v>418</v>
      </c>
      <c r="G312" t="s">
        <v>5142</v>
      </c>
      <c r="H312">
        <v>19458795164</v>
      </c>
      <c r="I312" t="s">
        <v>5437</v>
      </c>
      <c r="J312" t="s">
        <v>7292</v>
      </c>
      <c r="K312">
        <v>6748.01</v>
      </c>
      <c r="L312" s="12" t="s">
        <v>7599</v>
      </c>
      <c r="M312" s="10" t="s">
        <v>11219</v>
      </c>
      <c r="N312">
        <v>311</v>
      </c>
      <c r="O312">
        <v>45278</v>
      </c>
      <c r="P312" t="s">
        <v>11402</v>
      </c>
      <c r="Q312" s="16">
        <v>3718.67</v>
      </c>
      <c r="R312">
        <v>10466.68</v>
      </c>
      <c r="S312">
        <v>95</v>
      </c>
      <c r="T312">
        <v>311</v>
      </c>
      <c r="U312">
        <v>16526.3</v>
      </c>
      <c r="V312" t="s">
        <v>11413</v>
      </c>
      <c r="W312">
        <v>6.72</v>
      </c>
      <c r="X312">
        <v>60</v>
      </c>
      <c r="Y312" t="s">
        <v>9769</v>
      </c>
      <c r="Z312" t="s">
        <v>12011</v>
      </c>
      <c r="AA312">
        <v>311</v>
      </c>
      <c r="AB312" t="s">
        <v>12015</v>
      </c>
      <c r="AC312">
        <v>6330.59</v>
      </c>
      <c r="AD312">
        <v>3125.05</v>
      </c>
      <c r="AE312">
        <v>156.25</v>
      </c>
      <c r="AF312" t="s">
        <v>11092</v>
      </c>
      <c r="AG312" t="s">
        <v>11315</v>
      </c>
      <c r="AH312">
        <v>2317</v>
      </c>
      <c r="AI312">
        <v>311</v>
      </c>
      <c r="AJ312" t="s">
        <v>11126</v>
      </c>
      <c r="AK312" t="s">
        <v>12027</v>
      </c>
      <c r="AL312" t="s">
        <v>12032</v>
      </c>
      <c r="AM312" t="s">
        <v>11326</v>
      </c>
      <c r="AN312">
        <v>1</v>
      </c>
      <c r="AO312" s="10" t="s">
        <v>12036</v>
      </c>
      <c r="AP312" t="str" cm="1">
        <f t="array" ref="AP312">_xlfn.IFS(
  Table1[[#This Row],[Age]]&lt;=25, "18-25",
  Table1[[#This Row],[Age]]&lt;=35, "26-35",
  Table1[[#This Row],[Age]]&lt;=45, "36-45",
  Table1[[#This Row],[Age]]&lt;=60, "46-60",
  TRUE, "60+")</f>
        <v>46-60</v>
      </c>
    </row>
    <row r="313" spans="1:42" x14ac:dyDescent="0.3">
      <c r="A313">
        <v>312</v>
      </c>
      <c r="B313" t="s">
        <v>51</v>
      </c>
      <c r="C313" t="s">
        <v>65</v>
      </c>
      <c r="D313">
        <v>45</v>
      </c>
      <c r="E313" t="s">
        <v>106</v>
      </c>
      <c r="F313" t="s">
        <v>419</v>
      </c>
      <c r="G313" t="s">
        <v>5132</v>
      </c>
      <c r="H313">
        <v>19458795165</v>
      </c>
      <c r="I313" t="s">
        <v>5438</v>
      </c>
      <c r="J313" t="s">
        <v>7292</v>
      </c>
      <c r="K313">
        <v>6764.97</v>
      </c>
      <c r="L313" s="12" t="s">
        <v>7600</v>
      </c>
      <c r="M313" s="10" t="s">
        <v>11049</v>
      </c>
      <c r="N313">
        <v>312</v>
      </c>
      <c r="O313">
        <v>45151</v>
      </c>
      <c r="P313" t="s">
        <v>11403</v>
      </c>
      <c r="Q313" s="16">
        <v>2210.87</v>
      </c>
      <c r="R313">
        <v>4554.1000000000004</v>
      </c>
      <c r="S313">
        <v>35</v>
      </c>
      <c r="T313">
        <v>312</v>
      </c>
      <c r="U313">
        <v>4752.7299999999996</v>
      </c>
      <c r="V313" t="s">
        <v>11413</v>
      </c>
      <c r="W313">
        <v>7.36</v>
      </c>
      <c r="X313">
        <v>36</v>
      </c>
      <c r="Y313" t="s">
        <v>11570</v>
      </c>
      <c r="Z313" t="s">
        <v>12012</v>
      </c>
      <c r="AA313">
        <v>312</v>
      </c>
      <c r="AB313" t="s">
        <v>12017</v>
      </c>
      <c r="AC313">
        <v>6223.48</v>
      </c>
      <c r="AD313">
        <v>2059.0700000000002</v>
      </c>
      <c r="AE313">
        <v>102.95</v>
      </c>
      <c r="AF313" t="s">
        <v>11140</v>
      </c>
      <c r="AG313" t="s">
        <v>11396</v>
      </c>
      <c r="AH313">
        <v>3050</v>
      </c>
      <c r="AI313">
        <v>312</v>
      </c>
      <c r="AJ313" t="s">
        <v>11300</v>
      </c>
      <c r="AK313" t="s">
        <v>12027</v>
      </c>
      <c r="AL313" t="s">
        <v>12032</v>
      </c>
      <c r="AM313" t="s">
        <v>11181</v>
      </c>
      <c r="AN313">
        <v>1</v>
      </c>
      <c r="AO313" s="10" t="s">
        <v>12041</v>
      </c>
      <c r="AP313" t="str" cm="1">
        <f t="array" ref="AP313">_xlfn.IFS(
  Table1[[#This Row],[Age]]&lt;=25, "18-25",
  Table1[[#This Row],[Age]]&lt;=35, "26-35",
  Table1[[#This Row],[Age]]&lt;=45, "36-45",
  Table1[[#This Row],[Age]]&lt;=60, "46-60",
  TRUE, "60+")</f>
        <v>36-45</v>
      </c>
    </row>
    <row r="314" spans="1:42" x14ac:dyDescent="0.3">
      <c r="A314">
        <v>313</v>
      </c>
      <c r="B314" t="s">
        <v>32</v>
      </c>
      <c r="C314" t="s">
        <v>99</v>
      </c>
      <c r="D314">
        <v>58</v>
      </c>
      <c r="E314" t="s">
        <v>105</v>
      </c>
      <c r="F314" t="s">
        <v>420</v>
      </c>
      <c r="G314" t="s">
        <v>5126</v>
      </c>
      <c r="H314">
        <v>19458795166</v>
      </c>
      <c r="I314" t="s">
        <v>5439</v>
      </c>
      <c r="J314" t="s">
        <v>7292</v>
      </c>
      <c r="K314">
        <v>6564.77</v>
      </c>
      <c r="L314" s="12" t="s">
        <v>7601</v>
      </c>
      <c r="M314" s="10" t="s">
        <v>11246</v>
      </c>
      <c r="N314">
        <v>313</v>
      </c>
      <c r="O314">
        <v>45200</v>
      </c>
      <c r="P314" t="s">
        <v>11403</v>
      </c>
      <c r="Q314" s="16">
        <v>1971.73</v>
      </c>
      <c r="R314">
        <v>8536.5</v>
      </c>
      <c r="S314">
        <v>48</v>
      </c>
      <c r="T314">
        <v>313</v>
      </c>
      <c r="U314">
        <v>42571.66</v>
      </c>
      <c r="V314" t="s">
        <v>11411</v>
      </c>
      <c r="W314">
        <v>3.94</v>
      </c>
      <c r="X314">
        <v>60</v>
      </c>
      <c r="Y314" t="s">
        <v>9298</v>
      </c>
      <c r="Z314" t="s">
        <v>12011</v>
      </c>
      <c r="AA314">
        <v>313</v>
      </c>
      <c r="AB314" t="s">
        <v>12015</v>
      </c>
      <c r="AC314">
        <v>5314.23</v>
      </c>
      <c r="AD314">
        <v>1405.2</v>
      </c>
      <c r="AE314">
        <v>70.260000000000005</v>
      </c>
      <c r="AF314" t="s">
        <v>11162</v>
      </c>
      <c r="AG314" t="s">
        <v>11296</v>
      </c>
      <c r="AH314">
        <v>5250</v>
      </c>
      <c r="AI314">
        <v>313</v>
      </c>
      <c r="AJ314" t="s">
        <v>11329</v>
      </c>
      <c r="AK314" t="s">
        <v>12028</v>
      </c>
      <c r="AL314" t="s">
        <v>12031</v>
      </c>
      <c r="AM314" t="s">
        <v>11359</v>
      </c>
      <c r="AN314">
        <v>1</v>
      </c>
      <c r="AO314" s="10" t="s">
        <v>12044</v>
      </c>
      <c r="AP314" t="str" cm="1">
        <f t="array" ref="AP314">_xlfn.IFS(
  Table1[[#This Row],[Age]]&lt;=25, "18-25",
  Table1[[#This Row],[Age]]&lt;=35, "26-35",
  Table1[[#This Row],[Age]]&lt;=45, "36-45",
  Table1[[#This Row],[Age]]&lt;=60, "46-60",
  TRUE, "60+")</f>
        <v>46-60</v>
      </c>
    </row>
    <row r="315" spans="1:42" x14ac:dyDescent="0.3">
      <c r="A315">
        <v>314</v>
      </c>
      <c r="B315" t="s">
        <v>16</v>
      </c>
      <c r="C315" t="s">
        <v>81</v>
      </c>
      <c r="D315">
        <v>49</v>
      </c>
      <c r="E315" t="s">
        <v>106</v>
      </c>
      <c r="F315" t="s">
        <v>421</v>
      </c>
      <c r="G315" t="s">
        <v>5143</v>
      </c>
      <c r="H315">
        <v>19458795167</v>
      </c>
      <c r="I315" t="s">
        <v>5353</v>
      </c>
      <c r="J315" t="s">
        <v>7291</v>
      </c>
      <c r="K315">
        <v>9504.43</v>
      </c>
      <c r="L315" s="12" t="s">
        <v>7602</v>
      </c>
      <c r="M315" s="10" t="s">
        <v>11247</v>
      </c>
      <c r="N315">
        <v>314</v>
      </c>
      <c r="O315">
        <v>45091</v>
      </c>
      <c r="P315" t="s">
        <v>11402</v>
      </c>
      <c r="Q315" s="16">
        <v>840.33</v>
      </c>
      <c r="R315">
        <v>10344.76</v>
      </c>
      <c r="S315">
        <v>85</v>
      </c>
      <c r="T315">
        <v>314</v>
      </c>
      <c r="U315">
        <v>36514</v>
      </c>
      <c r="V315" t="s">
        <v>11412</v>
      </c>
      <c r="W315">
        <v>6.61</v>
      </c>
      <c r="X315">
        <v>60</v>
      </c>
      <c r="Y315" t="s">
        <v>11571</v>
      </c>
      <c r="Z315" t="s">
        <v>12010</v>
      </c>
      <c r="AA315">
        <v>314</v>
      </c>
      <c r="AB315" t="s">
        <v>12017</v>
      </c>
      <c r="AC315">
        <v>2176.38</v>
      </c>
      <c r="AD315">
        <v>1155.45</v>
      </c>
      <c r="AE315">
        <v>57.77</v>
      </c>
      <c r="AF315" t="s">
        <v>11247</v>
      </c>
      <c r="AG315" t="s">
        <v>11233</v>
      </c>
      <c r="AH315">
        <v>2923</v>
      </c>
      <c r="AI315">
        <v>314</v>
      </c>
      <c r="AJ315" t="s">
        <v>11183</v>
      </c>
      <c r="AK315" t="s">
        <v>12029</v>
      </c>
      <c r="AL315" t="s">
        <v>12031</v>
      </c>
      <c r="AM315" t="s">
        <v>11259</v>
      </c>
      <c r="AN315">
        <v>-1</v>
      </c>
      <c r="AO315" s="10" t="s">
        <v>12043</v>
      </c>
      <c r="AP315" t="str" cm="1">
        <f t="array" ref="AP315">_xlfn.IFS(
  Table1[[#This Row],[Age]]&lt;=25, "18-25",
  Table1[[#This Row],[Age]]&lt;=35, "26-35",
  Table1[[#This Row],[Age]]&lt;=45, "36-45",
  Table1[[#This Row],[Age]]&lt;=60, "46-60",
  TRUE, "60+")</f>
        <v>46-60</v>
      </c>
    </row>
    <row r="316" spans="1:42" x14ac:dyDescent="0.3">
      <c r="A316">
        <v>315</v>
      </c>
      <c r="B316" t="s">
        <v>38</v>
      </c>
      <c r="C316" t="s">
        <v>39</v>
      </c>
      <c r="D316">
        <v>35</v>
      </c>
      <c r="E316" t="s">
        <v>106</v>
      </c>
      <c r="F316" t="s">
        <v>422</v>
      </c>
      <c r="G316" t="s">
        <v>5120</v>
      </c>
      <c r="H316">
        <v>19458795168</v>
      </c>
      <c r="I316" t="s">
        <v>5440</v>
      </c>
      <c r="J316" t="s">
        <v>7292</v>
      </c>
      <c r="K316">
        <v>5728.6</v>
      </c>
      <c r="L316" s="12" t="s">
        <v>7603</v>
      </c>
      <c r="M316" s="10" t="s">
        <v>11098</v>
      </c>
      <c r="N316">
        <v>315</v>
      </c>
      <c r="O316">
        <v>45084</v>
      </c>
      <c r="P316" t="s">
        <v>11403</v>
      </c>
      <c r="Q316" s="16">
        <v>441.37</v>
      </c>
      <c r="R316">
        <v>5287.23</v>
      </c>
      <c r="S316">
        <v>87</v>
      </c>
      <c r="T316">
        <v>315</v>
      </c>
      <c r="U316">
        <v>22436.86</v>
      </c>
      <c r="V316" t="s">
        <v>11412</v>
      </c>
      <c r="W316">
        <v>1.02</v>
      </c>
      <c r="X316">
        <v>12</v>
      </c>
      <c r="Y316" t="s">
        <v>11519</v>
      </c>
      <c r="Z316" t="s">
        <v>12012</v>
      </c>
      <c r="AA316">
        <v>315</v>
      </c>
      <c r="AB316" t="s">
        <v>12015</v>
      </c>
      <c r="AC316">
        <v>9519.27</v>
      </c>
      <c r="AD316">
        <v>4493.32</v>
      </c>
      <c r="AE316">
        <v>224.67</v>
      </c>
      <c r="AF316" t="s">
        <v>11094</v>
      </c>
      <c r="AG316" t="s">
        <v>11275</v>
      </c>
      <c r="AH316">
        <v>9080</v>
      </c>
      <c r="AI316">
        <v>315</v>
      </c>
      <c r="AJ316" t="s">
        <v>11200</v>
      </c>
      <c r="AK316" t="s">
        <v>12028</v>
      </c>
      <c r="AL316" t="s">
        <v>12031</v>
      </c>
      <c r="AM316" t="s">
        <v>11141</v>
      </c>
      <c r="AN316">
        <v>-1</v>
      </c>
      <c r="AO316" s="10" t="s">
        <v>12043</v>
      </c>
      <c r="AP316" t="str" cm="1">
        <f t="array" ref="AP316">_xlfn.IFS(
  Table1[[#This Row],[Age]]&lt;=25, "18-25",
  Table1[[#This Row],[Age]]&lt;=35, "26-35",
  Table1[[#This Row],[Age]]&lt;=45, "36-45",
  Table1[[#This Row],[Age]]&lt;=60, "46-60",
  TRUE, "60+")</f>
        <v>26-35</v>
      </c>
    </row>
    <row r="317" spans="1:42" x14ac:dyDescent="0.3">
      <c r="A317">
        <v>316</v>
      </c>
      <c r="B317" t="s">
        <v>27</v>
      </c>
      <c r="C317" t="s">
        <v>90</v>
      </c>
      <c r="D317">
        <v>59</v>
      </c>
      <c r="E317" t="s">
        <v>106</v>
      </c>
      <c r="F317" t="s">
        <v>423</v>
      </c>
      <c r="G317" t="s">
        <v>5138</v>
      </c>
      <c r="H317">
        <v>19458795169</v>
      </c>
      <c r="I317" t="s">
        <v>5441</v>
      </c>
      <c r="J317" t="s">
        <v>7291</v>
      </c>
      <c r="K317">
        <v>2770.31</v>
      </c>
      <c r="L317" s="12" t="s">
        <v>7604</v>
      </c>
      <c r="M317" s="10" t="s">
        <v>11207</v>
      </c>
      <c r="N317">
        <v>316</v>
      </c>
      <c r="O317">
        <v>45123</v>
      </c>
      <c r="P317" t="s">
        <v>11402</v>
      </c>
      <c r="Q317" s="16">
        <v>1105.9000000000001</v>
      </c>
      <c r="R317">
        <v>1664.41</v>
      </c>
      <c r="S317">
        <v>48</v>
      </c>
      <c r="T317">
        <v>316</v>
      </c>
      <c r="U317">
        <v>22070.75</v>
      </c>
      <c r="V317" t="s">
        <v>11412</v>
      </c>
      <c r="W317">
        <v>8.99</v>
      </c>
      <c r="X317">
        <v>24</v>
      </c>
      <c r="Y317" t="s">
        <v>11572</v>
      </c>
      <c r="Z317" t="s">
        <v>12010</v>
      </c>
      <c r="AA317">
        <v>316</v>
      </c>
      <c r="AB317" t="s">
        <v>12016</v>
      </c>
      <c r="AC317">
        <v>7348.88</v>
      </c>
      <c r="AD317">
        <v>1004.28</v>
      </c>
      <c r="AE317">
        <v>50.21</v>
      </c>
      <c r="AF317" t="s">
        <v>11224</v>
      </c>
      <c r="AG317" t="s">
        <v>11199</v>
      </c>
      <c r="AH317">
        <v>6032</v>
      </c>
      <c r="AI317">
        <v>316</v>
      </c>
      <c r="AJ317" t="s">
        <v>11363</v>
      </c>
      <c r="AK317" t="s">
        <v>12027</v>
      </c>
      <c r="AL317" t="s">
        <v>12032</v>
      </c>
      <c r="AM317" t="s">
        <v>11203</v>
      </c>
      <c r="AN317">
        <v>1</v>
      </c>
      <c r="AO317" s="10" t="s">
        <v>12038</v>
      </c>
      <c r="AP317" t="str" cm="1">
        <f t="array" ref="AP317">_xlfn.IFS(
  Table1[[#This Row],[Age]]&lt;=25, "18-25",
  Table1[[#This Row],[Age]]&lt;=35, "26-35",
  Table1[[#This Row],[Age]]&lt;=45, "36-45",
  Table1[[#This Row],[Age]]&lt;=60, "46-60",
  TRUE, "60+")</f>
        <v>46-60</v>
      </c>
    </row>
    <row r="318" spans="1:42" x14ac:dyDescent="0.3">
      <c r="A318">
        <v>317</v>
      </c>
      <c r="B318" t="s">
        <v>46</v>
      </c>
      <c r="C318" t="s">
        <v>56</v>
      </c>
      <c r="D318">
        <v>57</v>
      </c>
      <c r="E318" t="s">
        <v>106</v>
      </c>
      <c r="F318" t="s">
        <v>424</v>
      </c>
      <c r="G318" t="s">
        <v>5113</v>
      </c>
      <c r="H318">
        <v>19458795170</v>
      </c>
      <c r="I318" t="s">
        <v>5442</v>
      </c>
      <c r="J318" t="s">
        <v>7291</v>
      </c>
      <c r="K318">
        <v>8134.97</v>
      </c>
      <c r="L318" s="12" t="s">
        <v>7605</v>
      </c>
      <c r="M318" s="10" t="s">
        <v>11075</v>
      </c>
      <c r="N318">
        <v>317</v>
      </c>
      <c r="O318">
        <v>45241</v>
      </c>
      <c r="P318" t="s">
        <v>11404</v>
      </c>
      <c r="Q318" s="16">
        <v>2665.36</v>
      </c>
      <c r="R318">
        <v>5469.61</v>
      </c>
      <c r="S318">
        <v>95</v>
      </c>
      <c r="T318">
        <v>317</v>
      </c>
      <c r="U318">
        <v>9152.2199999999993</v>
      </c>
      <c r="V318" t="s">
        <v>11411</v>
      </c>
      <c r="W318">
        <v>8.83</v>
      </c>
      <c r="X318">
        <v>36</v>
      </c>
      <c r="Y318" t="s">
        <v>10257</v>
      </c>
      <c r="Z318" t="s">
        <v>12011</v>
      </c>
      <c r="AA318">
        <v>317</v>
      </c>
      <c r="AB318" t="s">
        <v>12015</v>
      </c>
      <c r="AC318">
        <v>1912.87</v>
      </c>
      <c r="AD318">
        <v>3364.06</v>
      </c>
      <c r="AE318">
        <v>168.2</v>
      </c>
      <c r="AF318" t="s">
        <v>11122</v>
      </c>
      <c r="AG318" t="s">
        <v>11366</v>
      </c>
      <c r="AH318">
        <v>2763</v>
      </c>
      <c r="AI318">
        <v>317</v>
      </c>
      <c r="AJ318" t="s">
        <v>11375</v>
      </c>
      <c r="AK318" t="s">
        <v>12027</v>
      </c>
      <c r="AL318" t="s">
        <v>12032</v>
      </c>
      <c r="AM318" t="s">
        <v>11121</v>
      </c>
      <c r="AN318">
        <v>1</v>
      </c>
      <c r="AO318" s="10" t="s">
        <v>12040</v>
      </c>
      <c r="AP318" t="str" cm="1">
        <f t="array" ref="AP318">_xlfn.IFS(
  Table1[[#This Row],[Age]]&lt;=25, "18-25",
  Table1[[#This Row],[Age]]&lt;=35, "26-35",
  Table1[[#This Row],[Age]]&lt;=45, "36-45",
  Table1[[#This Row],[Age]]&lt;=60, "46-60",
  TRUE, "60+")</f>
        <v>46-60</v>
      </c>
    </row>
    <row r="319" spans="1:42" x14ac:dyDescent="0.3">
      <c r="A319">
        <v>318</v>
      </c>
      <c r="B319" t="s">
        <v>12</v>
      </c>
      <c r="C319" t="s">
        <v>69</v>
      </c>
      <c r="D319">
        <v>30</v>
      </c>
      <c r="E319" t="s">
        <v>105</v>
      </c>
      <c r="F319" t="s">
        <v>425</v>
      </c>
      <c r="G319" t="s">
        <v>5124</v>
      </c>
      <c r="H319">
        <v>19458795171</v>
      </c>
      <c r="I319" t="s">
        <v>5443</v>
      </c>
      <c r="J319" t="s">
        <v>7292</v>
      </c>
      <c r="K319">
        <v>3954.84</v>
      </c>
      <c r="L319" s="12" t="s">
        <v>7606</v>
      </c>
      <c r="M319" s="10" t="s">
        <v>11059</v>
      </c>
      <c r="N319">
        <v>318</v>
      </c>
      <c r="O319">
        <v>44956</v>
      </c>
      <c r="P319" t="s">
        <v>11404</v>
      </c>
      <c r="Q319" s="16">
        <v>683.39</v>
      </c>
      <c r="R319">
        <v>4638.2299999999996</v>
      </c>
      <c r="S319">
        <v>53</v>
      </c>
      <c r="T319">
        <v>318</v>
      </c>
      <c r="U319">
        <v>19839.18</v>
      </c>
      <c r="V319" t="s">
        <v>11411</v>
      </c>
      <c r="W319">
        <v>5.9</v>
      </c>
      <c r="X319">
        <v>24</v>
      </c>
      <c r="Y319" t="s">
        <v>10380</v>
      </c>
      <c r="Z319" t="s">
        <v>12010</v>
      </c>
      <c r="AA319">
        <v>318</v>
      </c>
      <c r="AB319" t="s">
        <v>12015</v>
      </c>
      <c r="AC319">
        <v>6189.39</v>
      </c>
      <c r="AD319">
        <v>946.97</v>
      </c>
      <c r="AE319">
        <v>47.35</v>
      </c>
      <c r="AF319" t="s">
        <v>11211</v>
      </c>
      <c r="AG319" t="s">
        <v>11368</v>
      </c>
      <c r="AH319">
        <v>6982</v>
      </c>
      <c r="AI319">
        <v>318</v>
      </c>
      <c r="AJ319" t="s">
        <v>11168</v>
      </c>
      <c r="AK319" t="s">
        <v>12029</v>
      </c>
      <c r="AL319" t="s">
        <v>12031</v>
      </c>
      <c r="AM319" t="s">
        <v>11143</v>
      </c>
      <c r="AN319">
        <v>1</v>
      </c>
      <c r="AO319" s="10" t="s">
        <v>12039</v>
      </c>
      <c r="AP319" t="str" cm="1">
        <f t="array" ref="AP319">_xlfn.IFS(
  Table1[[#This Row],[Age]]&lt;=25, "18-25",
  Table1[[#This Row],[Age]]&lt;=35, "26-35",
  Table1[[#This Row],[Age]]&lt;=45, "36-45",
  Table1[[#This Row],[Age]]&lt;=60, "46-60",
  TRUE, "60+")</f>
        <v>26-35</v>
      </c>
    </row>
    <row r="320" spans="1:42" x14ac:dyDescent="0.3">
      <c r="A320">
        <v>319</v>
      </c>
      <c r="B320" t="s">
        <v>20</v>
      </c>
      <c r="C320" t="s">
        <v>77</v>
      </c>
      <c r="D320">
        <v>19</v>
      </c>
      <c r="E320" t="s">
        <v>104</v>
      </c>
      <c r="F320" t="s">
        <v>426</v>
      </c>
      <c r="G320" t="s">
        <v>5143</v>
      </c>
      <c r="H320">
        <v>19458795172</v>
      </c>
      <c r="I320" t="s">
        <v>5444</v>
      </c>
      <c r="J320" t="s">
        <v>7292</v>
      </c>
      <c r="K320">
        <v>2468.98</v>
      </c>
      <c r="L320" s="12" t="s">
        <v>7607</v>
      </c>
      <c r="M320" s="10" t="s">
        <v>11248</v>
      </c>
      <c r="N320">
        <v>319</v>
      </c>
      <c r="O320">
        <v>45122</v>
      </c>
      <c r="P320" t="s">
        <v>11403</v>
      </c>
      <c r="Q320" s="16">
        <v>4756.3100000000004</v>
      </c>
      <c r="R320">
        <v>7225.29</v>
      </c>
      <c r="S320">
        <v>65</v>
      </c>
      <c r="T320">
        <v>319</v>
      </c>
      <c r="U320">
        <v>45434.43</v>
      </c>
      <c r="V320" t="s">
        <v>11412</v>
      </c>
      <c r="W320">
        <v>3.19</v>
      </c>
      <c r="X320">
        <v>36</v>
      </c>
      <c r="Y320" t="s">
        <v>10931</v>
      </c>
      <c r="Z320" t="s">
        <v>12012</v>
      </c>
      <c r="AA320">
        <v>319</v>
      </c>
      <c r="AB320" t="s">
        <v>12016</v>
      </c>
      <c r="AC320">
        <v>1357.96</v>
      </c>
      <c r="AD320">
        <v>4694.62</v>
      </c>
      <c r="AE320">
        <v>234.73</v>
      </c>
      <c r="AF320" t="s">
        <v>11178</v>
      </c>
      <c r="AG320" t="s">
        <v>11362</v>
      </c>
      <c r="AH320">
        <v>5281</v>
      </c>
      <c r="AI320">
        <v>319</v>
      </c>
      <c r="AJ320" t="s">
        <v>11197</v>
      </c>
      <c r="AK320" t="s">
        <v>12027</v>
      </c>
      <c r="AL320" t="s">
        <v>12032</v>
      </c>
      <c r="AM320" t="s">
        <v>11321</v>
      </c>
      <c r="AN320">
        <v>1</v>
      </c>
      <c r="AO320" s="10" t="s">
        <v>12038</v>
      </c>
      <c r="AP320" t="str" cm="1">
        <f t="array" ref="AP320">_xlfn.IFS(
  Table1[[#This Row],[Age]]&lt;=25, "18-25",
  Table1[[#This Row],[Age]]&lt;=35, "26-35",
  Table1[[#This Row],[Age]]&lt;=45, "36-45",
  Table1[[#This Row],[Age]]&lt;=60, "46-60",
  TRUE, "60+")</f>
        <v>18-25</v>
      </c>
    </row>
    <row r="321" spans="1:42" x14ac:dyDescent="0.3">
      <c r="A321">
        <v>320</v>
      </c>
      <c r="B321" t="s">
        <v>33</v>
      </c>
      <c r="C321" t="s">
        <v>91</v>
      </c>
      <c r="D321">
        <v>69</v>
      </c>
      <c r="E321" t="s">
        <v>105</v>
      </c>
      <c r="F321" t="s">
        <v>427</v>
      </c>
      <c r="G321" t="s">
        <v>5127</v>
      </c>
      <c r="H321">
        <v>19458795173</v>
      </c>
      <c r="I321" t="s">
        <v>5445</v>
      </c>
      <c r="J321" t="s">
        <v>7292</v>
      </c>
      <c r="K321">
        <v>5611.82</v>
      </c>
      <c r="L321" s="12" t="s">
        <v>7608</v>
      </c>
      <c r="M321" s="10" t="s">
        <v>11090</v>
      </c>
      <c r="N321">
        <v>320</v>
      </c>
      <c r="O321">
        <v>45095</v>
      </c>
      <c r="P321" t="s">
        <v>11403</v>
      </c>
      <c r="Q321" s="16">
        <v>1100.33</v>
      </c>
      <c r="R321">
        <v>4511.49</v>
      </c>
      <c r="S321">
        <v>75</v>
      </c>
      <c r="T321">
        <v>320</v>
      </c>
      <c r="U321">
        <v>7794.24</v>
      </c>
      <c r="V321" t="s">
        <v>11413</v>
      </c>
      <c r="W321">
        <v>9.75</v>
      </c>
      <c r="X321">
        <v>12</v>
      </c>
      <c r="Y321" t="s">
        <v>11573</v>
      </c>
      <c r="Z321" t="s">
        <v>12010</v>
      </c>
      <c r="AA321">
        <v>320</v>
      </c>
      <c r="AB321" t="s">
        <v>12015</v>
      </c>
      <c r="AC321">
        <v>4641.09</v>
      </c>
      <c r="AD321">
        <v>980.17</v>
      </c>
      <c r="AE321">
        <v>49.01</v>
      </c>
      <c r="AF321" t="s">
        <v>11277</v>
      </c>
      <c r="AG321" t="s">
        <v>11312</v>
      </c>
      <c r="AH321">
        <v>8368</v>
      </c>
      <c r="AI321">
        <v>320</v>
      </c>
      <c r="AJ321" t="s">
        <v>11064</v>
      </c>
      <c r="AK321" t="s">
        <v>12027</v>
      </c>
      <c r="AL321" t="s">
        <v>12031</v>
      </c>
      <c r="AM321" t="s">
        <v>11396</v>
      </c>
      <c r="AN321">
        <v>1</v>
      </c>
      <c r="AO321" s="10" t="s">
        <v>12043</v>
      </c>
      <c r="AP321" t="str" cm="1">
        <f t="array" ref="AP321">_xlfn.IFS(
  Table1[[#This Row],[Age]]&lt;=25, "18-25",
  Table1[[#This Row],[Age]]&lt;=35, "26-35",
  Table1[[#This Row],[Age]]&lt;=45, "36-45",
  Table1[[#This Row],[Age]]&lt;=60, "46-60",
  TRUE, "60+")</f>
        <v>60+</v>
      </c>
    </row>
    <row r="322" spans="1:42" x14ac:dyDescent="0.3">
      <c r="A322">
        <v>321</v>
      </c>
      <c r="B322" t="s">
        <v>20</v>
      </c>
      <c r="C322" t="s">
        <v>96</v>
      </c>
      <c r="D322">
        <v>42</v>
      </c>
      <c r="E322" t="s">
        <v>105</v>
      </c>
      <c r="F322" t="s">
        <v>428</v>
      </c>
      <c r="G322" t="s">
        <v>5145</v>
      </c>
      <c r="H322">
        <v>19458795174</v>
      </c>
      <c r="I322" t="s">
        <v>5446</v>
      </c>
      <c r="J322" t="s">
        <v>7291</v>
      </c>
      <c r="K322">
        <v>2961.44</v>
      </c>
      <c r="L322" s="12" t="s">
        <v>7331</v>
      </c>
      <c r="M322" s="10" t="s">
        <v>11249</v>
      </c>
      <c r="N322">
        <v>321</v>
      </c>
      <c r="O322">
        <v>45233</v>
      </c>
      <c r="P322" t="s">
        <v>11403</v>
      </c>
      <c r="Q322" s="16">
        <v>4169.82</v>
      </c>
      <c r="R322">
        <v>-1208.3800000000001</v>
      </c>
      <c r="S322">
        <v>1</v>
      </c>
      <c r="T322">
        <v>321</v>
      </c>
      <c r="U322">
        <v>38486.39</v>
      </c>
      <c r="V322" t="s">
        <v>11413</v>
      </c>
      <c r="W322">
        <v>8.3000000000000007</v>
      </c>
      <c r="X322">
        <v>36</v>
      </c>
      <c r="Y322" t="s">
        <v>8393</v>
      </c>
      <c r="Z322" t="s">
        <v>12011</v>
      </c>
      <c r="AA322">
        <v>321</v>
      </c>
      <c r="AB322" t="s">
        <v>12017</v>
      </c>
      <c r="AC322">
        <v>8273.56</v>
      </c>
      <c r="AD322">
        <v>4274.29</v>
      </c>
      <c r="AE322">
        <v>213.71</v>
      </c>
      <c r="AF322" t="s">
        <v>11130</v>
      </c>
      <c r="AG322" t="s">
        <v>11134</v>
      </c>
      <c r="AH322">
        <v>2418</v>
      </c>
      <c r="AI322">
        <v>321</v>
      </c>
      <c r="AJ322" t="s">
        <v>11352</v>
      </c>
      <c r="AK322" t="s">
        <v>12027</v>
      </c>
      <c r="AL322" t="s">
        <v>12032</v>
      </c>
      <c r="AM322" t="s">
        <v>11064</v>
      </c>
      <c r="AN322">
        <v>1</v>
      </c>
      <c r="AO322" s="10" t="s">
        <v>12040</v>
      </c>
      <c r="AP322" t="str" cm="1">
        <f t="array" ref="AP322">_xlfn.IFS(
  Table1[[#This Row],[Age]]&lt;=25, "18-25",
  Table1[[#This Row],[Age]]&lt;=35, "26-35",
  Table1[[#This Row],[Age]]&lt;=45, "36-45",
  Table1[[#This Row],[Age]]&lt;=60, "46-60",
  TRUE, "60+")</f>
        <v>36-45</v>
      </c>
    </row>
    <row r="323" spans="1:42" x14ac:dyDescent="0.3">
      <c r="A323">
        <v>322</v>
      </c>
      <c r="B323" t="s">
        <v>34</v>
      </c>
      <c r="C323" t="s">
        <v>83</v>
      </c>
      <c r="D323">
        <v>37</v>
      </c>
      <c r="E323" t="s">
        <v>104</v>
      </c>
      <c r="F323" t="s">
        <v>429</v>
      </c>
      <c r="G323" t="s">
        <v>5117</v>
      </c>
      <c r="H323">
        <v>19458795175</v>
      </c>
      <c r="I323" t="s">
        <v>5196</v>
      </c>
      <c r="J323" t="s">
        <v>7292</v>
      </c>
      <c r="K323">
        <v>4021.98</v>
      </c>
      <c r="L323" s="12" t="s">
        <v>7609</v>
      </c>
      <c r="M323" s="10" t="s">
        <v>11250</v>
      </c>
      <c r="N323">
        <v>322</v>
      </c>
      <c r="O323">
        <v>45270</v>
      </c>
      <c r="P323" t="s">
        <v>11402</v>
      </c>
      <c r="Q323" s="16">
        <v>4095.91</v>
      </c>
      <c r="R323">
        <v>8117.89</v>
      </c>
      <c r="S323">
        <v>7</v>
      </c>
      <c r="T323">
        <v>322</v>
      </c>
      <c r="U323">
        <v>3311.62</v>
      </c>
      <c r="V323" t="s">
        <v>11413</v>
      </c>
      <c r="W323">
        <v>1.1499999999999999</v>
      </c>
      <c r="X323">
        <v>36</v>
      </c>
      <c r="Y323" t="s">
        <v>8923</v>
      </c>
      <c r="Z323" t="s">
        <v>12010</v>
      </c>
      <c r="AA323">
        <v>322</v>
      </c>
      <c r="AB323" t="s">
        <v>12017</v>
      </c>
      <c r="AC323">
        <v>5781.64</v>
      </c>
      <c r="AD323">
        <v>4675.6099999999997</v>
      </c>
      <c r="AE323">
        <v>233.78</v>
      </c>
      <c r="AF323" t="s">
        <v>11199</v>
      </c>
      <c r="AG323" t="s">
        <v>11208</v>
      </c>
      <c r="AH323">
        <v>3259</v>
      </c>
      <c r="AI323">
        <v>322</v>
      </c>
      <c r="AJ323" t="s">
        <v>11063</v>
      </c>
      <c r="AK323" t="s">
        <v>12029</v>
      </c>
      <c r="AL323" t="s">
        <v>12032</v>
      </c>
      <c r="AM323" t="s">
        <v>11288</v>
      </c>
      <c r="AN323">
        <v>1</v>
      </c>
      <c r="AO323" s="10" t="s">
        <v>12036</v>
      </c>
      <c r="AP323" t="str" cm="1">
        <f t="array" ref="AP323">_xlfn.IFS(
  Table1[[#This Row],[Age]]&lt;=25, "18-25",
  Table1[[#This Row],[Age]]&lt;=35, "26-35",
  Table1[[#This Row],[Age]]&lt;=45, "36-45",
  Table1[[#This Row],[Age]]&lt;=60, "46-60",
  TRUE, "60+")</f>
        <v>36-45</v>
      </c>
    </row>
    <row r="324" spans="1:42" x14ac:dyDescent="0.3">
      <c r="A324">
        <v>323</v>
      </c>
      <c r="B324" t="s">
        <v>7</v>
      </c>
      <c r="C324" t="s">
        <v>77</v>
      </c>
      <c r="D324">
        <v>24</v>
      </c>
      <c r="E324" t="s">
        <v>106</v>
      </c>
      <c r="F324" t="s">
        <v>430</v>
      </c>
      <c r="G324" t="s">
        <v>5143</v>
      </c>
      <c r="H324">
        <v>19458795176</v>
      </c>
      <c r="I324" t="s">
        <v>5447</v>
      </c>
      <c r="J324" t="s">
        <v>7291</v>
      </c>
      <c r="K324">
        <v>6962.26</v>
      </c>
      <c r="L324" s="12" t="s">
        <v>7610</v>
      </c>
      <c r="M324" s="10" t="s">
        <v>11251</v>
      </c>
      <c r="N324">
        <v>323</v>
      </c>
      <c r="O324">
        <v>44993</v>
      </c>
      <c r="P324" t="s">
        <v>11403</v>
      </c>
      <c r="Q324" s="16">
        <v>714.61</v>
      </c>
      <c r="R324">
        <v>7676.87</v>
      </c>
      <c r="S324">
        <v>77</v>
      </c>
      <c r="T324">
        <v>323</v>
      </c>
      <c r="U324">
        <v>16272.3</v>
      </c>
      <c r="V324" t="s">
        <v>11413</v>
      </c>
      <c r="W324">
        <v>5.23</v>
      </c>
      <c r="X324">
        <v>36</v>
      </c>
      <c r="Y324" t="s">
        <v>10159</v>
      </c>
      <c r="Z324" t="s">
        <v>12010</v>
      </c>
      <c r="AA324">
        <v>323</v>
      </c>
      <c r="AB324" t="s">
        <v>12015</v>
      </c>
      <c r="AC324">
        <v>1864.16</v>
      </c>
      <c r="AD324">
        <v>1034.48</v>
      </c>
      <c r="AE324">
        <v>51.72</v>
      </c>
      <c r="AF324" t="s">
        <v>11153</v>
      </c>
      <c r="AG324" t="s">
        <v>11096</v>
      </c>
      <c r="AH324">
        <v>8175</v>
      </c>
      <c r="AI324">
        <v>323</v>
      </c>
      <c r="AJ324" t="s">
        <v>11151</v>
      </c>
      <c r="AK324" t="s">
        <v>12029</v>
      </c>
      <c r="AL324" t="s">
        <v>12032</v>
      </c>
      <c r="AM324" t="s">
        <v>11323</v>
      </c>
      <c r="AN324">
        <v>1</v>
      </c>
      <c r="AO324" s="10" t="s">
        <v>12047</v>
      </c>
      <c r="AP324" t="str" cm="1">
        <f t="array" ref="AP324">_xlfn.IFS(
  Table1[[#This Row],[Age]]&lt;=25, "18-25",
  Table1[[#This Row],[Age]]&lt;=35, "26-35",
  Table1[[#This Row],[Age]]&lt;=45, "36-45",
  Table1[[#This Row],[Age]]&lt;=60, "46-60",
  TRUE, "60+")</f>
        <v>18-25</v>
      </c>
    </row>
    <row r="325" spans="1:42" x14ac:dyDescent="0.3">
      <c r="A325">
        <v>324</v>
      </c>
      <c r="B325" t="s">
        <v>44</v>
      </c>
      <c r="C325" t="s">
        <v>65</v>
      </c>
      <c r="D325">
        <v>28</v>
      </c>
      <c r="E325" t="s">
        <v>104</v>
      </c>
      <c r="F325" t="s">
        <v>431</v>
      </c>
      <c r="G325" t="s">
        <v>5145</v>
      </c>
      <c r="H325">
        <v>19458795177</v>
      </c>
      <c r="I325" t="s">
        <v>5448</v>
      </c>
      <c r="J325" t="s">
        <v>7292</v>
      </c>
      <c r="K325">
        <v>9959.89</v>
      </c>
      <c r="L325" s="12" t="s">
        <v>7611</v>
      </c>
      <c r="M325" s="10" t="s">
        <v>11252</v>
      </c>
      <c r="N325">
        <v>324</v>
      </c>
      <c r="O325">
        <v>45110</v>
      </c>
      <c r="P325" t="s">
        <v>11404</v>
      </c>
      <c r="Q325" s="16">
        <v>3556.61</v>
      </c>
      <c r="R325">
        <v>13516.5</v>
      </c>
      <c r="S325">
        <v>84</v>
      </c>
      <c r="T325">
        <v>324</v>
      </c>
      <c r="U325">
        <v>42499.94</v>
      </c>
      <c r="V325" t="s">
        <v>11412</v>
      </c>
      <c r="W325">
        <v>1.92</v>
      </c>
      <c r="X325">
        <v>12</v>
      </c>
      <c r="Y325" t="s">
        <v>11574</v>
      </c>
      <c r="Z325" t="s">
        <v>12012</v>
      </c>
      <c r="AA325">
        <v>324</v>
      </c>
      <c r="AB325" t="s">
        <v>12017</v>
      </c>
      <c r="AC325">
        <v>8620.43</v>
      </c>
      <c r="AD325">
        <v>4435.2700000000004</v>
      </c>
      <c r="AE325">
        <v>221.76</v>
      </c>
      <c r="AF325" t="s">
        <v>11076</v>
      </c>
      <c r="AG325" t="s">
        <v>11246</v>
      </c>
      <c r="AH325">
        <v>9660</v>
      </c>
      <c r="AI325">
        <v>324</v>
      </c>
      <c r="AJ325" t="s">
        <v>11074</v>
      </c>
      <c r="AK325" t="s">
        <v>12027</v>
      </c>
      <c r="AL325" t="s">
        <v>12032</v>
      </c>
      <c r="AM325" t="s">
        <v>11279</v>
      </c>
      <c r="AN325">
        <v>1</v>
      </c>
      <c r="AO325" s="10" t="s">
        <v>12038</v>
      </c>
      <c r="AP325" t="str" cm="1">
        <f t="array" ref="AP325">_xlfn.IFS(
  Table1[[#This Row],[Age]]&lt;=25, "18-25",
  Table1[[#This Row],[Age]]&lt;=35, "26-35",
  Table1[[#This Row],[Age]]&lt;=45, "36-45",
  Table1[[#This Row],[Age]]&lt;=60, "46-60",
  TRUE, "60+")</f>
        <v>26-35</v>
      </c>
    </row>
    <row r="326" spans="1:42" x14ac:dyDescent="0.3">
      <c r="A326">
        <v>325</v>
      </c>
      <c r="B326" t="s">
        <v>37</v>
      </c>
      <c r="C326" t="s">
        <v>57</v>
      </c>
      <c r="D326">
        <v>22</v>
      </c>
      <c r="E326" t="s">
        <v>106</v>
      </c>
      <c r="F326" t="s">
        <v>432</v>
      </c>
      <c r="G326" t="s">
        <v>5143</v>
      </c>
      <c r="H326">
        <v>19458795178</v>
      </c>
      <c r="I326" t="s">
        <v>5449</v>
      </c>
      <c r="J326" t="s">
        <v>7291</v>
      </c>
      <c r="K326">
        <v>6482.84</v>
      </c>
      <c r="L326" s="12" t="s">
        <v>7612</v>
      </c>
      <c r="M326" s="10" t="s">
        <v>11230</v>
      </c>
      <c r="N326">
        <v>325</v>
      </c>
      <c r="O326">
        <v>45164</v>
      </c>
      <c r="P326" t="s">
        <v>11404</v>
      </c>
      <c r="Q326" s="16">
        <v>4122.33</v>
      </c>
      <c r="R326">
        <v>10605.17</v>
      </c>
      <c r="S326">
        <v>70</v>
      </c>
      <c r="T326">
        <v>325</v>
      </c>
      <c r="U326">
        <v>22804.2</v>
      </c>
      <c r="V326" t="s">
        <v>11413</v>
      </c>
      <c r="W326">
        <v>2.19</v>
      </c>
      <c r="X326">
        <v>60</v>
      </c>
      <c r="Y326" t="s">
        <v>11557</v>
      </c>
      <c r="Z326" t="s">
        <v>12011</v>
      </c>
      <c r="AA326">
        <v>325</v>
      </c>
      <c r="AB326" t="s">
        <v>12017</v>
      </c>
      <c r="AC326">
        <v>1670.47</v>
      </c>
      <c r="AD326">
        <v>547.29999999999995</v>
      </c>
      <c r="AE326">
        <v>27.36</v>
      </c>
      <c r="AF326" t="s">
        <v>11386</v>
      </c>
      <c r="AG326" t="s">
        <v>11353</v>
      </c>
      <c r="AH326">
        <v>6009</v>
      </c>
      <c r="AI326">
        <v>325</v>
      </c>
      <c r="AJ326" t="s">
        <v>11096</v>
      </c>
      <c r="AK326" t="s">
        <v>12027</v>
      </c>
      <c r="AL326" t="s">
        <v>12031</v>
      </c>
      <c r="AM326" t="s">
        <v>11141</v>
      </c>
      <c r="AN326">
        <v>1</v>
      </c>
      <c r="AO326" s="10" t="s">
        <v>12041</v>
      </c>
      <c r="AP326" t="str" cm="1">
        <f t="array" ref="AP326">_xlfn.IFS(
  Table1[[#This Row],[Age]]&lt;=25, "18-25",
  Table1[[#This Row],[Age]]&lt;=35, "26-35",
  Table1[[#This Row],[Age]]&lt;=45, "36-45",
  Table1[[#This Row],[Age]]&lt;=60, "46-60",
  TRUE, "60+")</f>
        <v>18-25</v>
      </c>
    </row>
    <row r="327" spans="1:42" x14ac:dyDescent="0.3">
      <c r="A327">
        <v>326</v>
      </c>
      <c r="B327" t="s">
        <v>6</v>
      </c>
      <c r="C327" t="s">
        <v>69</v>
      </c>
      <c r="D327">
        <v>46</v>
      </c>
      <c r="E327" t="s">
        <v>105</v>
      </c>
      <c r="F327" t="s">
        <v>433</v>
      </c>
      <c r="G327" t="s">
        <v>5148</v>
      </c>
      <c r="H327">
        <v>19458795179</v>
      </c>
      <c r="I327" t="s">
        <v>5450</v>
      </c>
      <c r="J327" t="s">
        <v>7292</v>
      </c>
      <c r="K327">
        <v>2837.15</v>
      </c>
      <c r="L327" s="12" t="s">
        <v>7613</v>
      </c>
      <c r="M327" s="10" t="s">
        <v>11253</v>
      </c>
      <c r="N327">
        <v>326</v>
      </c>
      <c r="O327">
        <v>45128</v>
      </c>
      <c r="P327" t="s">
        <v>11404</v>
      </c>
      <c r="Q327" s="16">
        <v>4422.59</v>
      </c>
      <c r="R327">
        <v>7259.74</v>
      </c>
      <c r="S327">
        <v>30</v>
      </c>
      <c r="T327">
        <v>326</v>
      </c>
      <c r="U327">
        <v>35432.01</v>
      </c>
      <c r="V327" t="s">
        <v>11411</v>
      </c>
      <c r="W327">
        <v>1.01</v>
      </c>
      <c r="X327">
        <v>48</v>
      </c>
      <c r="Y327" t="s">
        <v>10073</v>
      </c>
      <c r="Z327" t="s">
        <v>12012</v>
      </c>
      <c r="AA327">
        <v>326</v>
      </c>
      <c r="AB327" t="s">
        <v>12016</v>
      </c>
      <c r="AC327">
        <v>5384.6</v>
      </c>
      <c r="AD327">
        <v>3499.94</v>
      </c>
      <c r="AE327">
        <v>175</v>
      </c>
      <c r="AF327" t="s">
        <v>11194</v>
      </c>
      <c r="AG327" t="s">
        <v>11111</v>
      </c>
      <c r="AH327">
        <v>2628</v>
      </c>
      <c r="AI327">
        <v>326</v>
      </c>
      <c r="AJ327" t="s">
        <v>11073</v>
      </c>
      <c r="AK327" t="s">
        <v>12027</v>
      </c>
      <c r="AL327" t="s">
        <v>12032</v>
      </c>
      <c r="AM327" t="s">
        <v>11148</v>
      </c>
      <c r="AN327">
        <v>1</v>
      </c>
      <c r="AO327" s="10" t="s">
        <v>12038</v>
      </c>
      <c r="AP327" t="str" cm="1">
        <f t="array" ref="AP327">_xlfn.IFS(
  Table1[[#This Row],[Age]]&lt;=25, "18-25",
  Table1[[#This Row],[Age]]&lt;=35, "26-35",
  Table1[[#This Row],[Age]]&lt;=45, "36-45",
  Table1[[#This Row],[Age]]&lt;=60, "46-60",
  TRUE, "60+")</f>
        <v>46-60</v>
      </c>
    </row>
    <row r="328" spans="1:42" x14ac:dyDescent="0.3">
      <c r="A328">
        <v>327</v>
      </c>
      <c r="B328" t="s">
        <v>30</v>
      </c>
      <c r="C328" t="s">
        <v>65</v>
      </c>
      <c r="D328">
        <v>35</v>
      </c>
      <c r="E328" t="s">
        <v>104</v>
      </c>
      <c r="F328" t="s">
        <v>434</v>
      </c>
      <c r="G328" t="s">
        <v>5146</v>
      </c>
      <c r="H328">
        <v>19458795180</v>
      </c>
      <c r="I328" t="s">
        <v>5451</v>
      </c>
      <c r="J328" t="s">
        <v>7292</v>
      </c>
      <c r="K328">
        <v>995.61</v>
      </c>
      <c r="L328" s="12" t="s">
        <v>7614</v>
      </c>
      <c r="M328" s="10" t="s">
        <v>11151</v>
      </c>
      <c r="N328">
        <v>327</v>
      </c>
      <c r="O328">
        <v>45035</v>
      </c>
      <c r="P328" t="s">
        <v>11402</v>
      </c>
      <c r="Q328" s="16">
        <v>4770.3599999999997</v>
      </c>
      <c r="R328">
        <v>-3774.75</v>
      </c>
      <c r="S328">
        <v>70</v>
      </c>
      <c r="T328">
        <v>327</v>
      </c>
      <c r="U328">
        <v>6073.55</v>
      </c>
      <c r="V328" t="s">
        <v>11411</v>
      </c>
      <c r="W328">
        <v>7.19</v>
      </c>
      <c r="X328">
        <v>24</v>
      </c>
      <c r="Y328" t="s">
        <v>11450</v>
      </c>
      <c r="Z328" t="s">
        <v>12012</v>
      </c>
      <c r="AA328">
        <v>327</v>
      </c>
      <c r="AB328" t="s">
        <v>12016</v>
      </c>
      <c r="AC328">
        <v>5624.47</v>
      </c>
      <c r="AD328">
        <v>2534.42</v>
      </c>
      <c r="AE328">
        <v>126.72</v>
      </c>
      <c r="AF328" t="s">
        <v>11065</v>
      </c>
      <c r="AG328" t="s">
        <v>11267</v>
      </c>
      <c r="AH328">
        <v>5389</v>
      </c>
      <c r="AI328">
        <v>327</v>
      </c>
      <c r="AJ328" t="s">
        <v>11386</v>
      </c>
      <c r="AK328" t="s">
        <v>12028</v>
      </c>
      <c r="AL328" t="s">
        <v>12031</v>
      </c>
      <c r="AM328" t="s">
        <v>11328</v>
      </c>
      <c r="AN328">
        <v>1</v>
      </c>
      <c r="AO328" s="10" t="s">
        <v>12037</v>
      </c>
      <c r="AP328" t="str" cm="1">
        <f t="array" ref="AP328">_xlfn.IFS(
  Table1[[#This Row],[Age]]&lt;=25, "18-25",
  Table1[[#This Row],[Age]]&lt;=35, "26-35",
  Table1[[#This Row],[Age]]&lt;=45, "36-45",
  Table1[[#This Row],[Age]]&lt;=60, "46-60",
  TRUE, "60+")</f>
        <v>26-35</v>
      </c>
    </row>
    <row r="329" spans="1:42" x14ac:dyDescent="0.3">
      <c r="A329">
        <v>328</v>
      </c>
      <c r="B329" t="s">
        <v>14</v>
      </c>
      <c r="C329" t="s">
        <v>91</v>
      </c>
      <c r="D329">
        <v>25</v>
      </c>
      <c r="E329" t="s">
        <v>104</v>
      </c>
      <c r="F329" t="s">
        <v>435</v>
      </c>
      <c r="G329" t="s">
        <v>5117</v>
      </c>
      <c r="H329">
        <v>19458795181</v>
      </c>
      <c r="I329" t="s">
        <v>5452</v>
      </c>
      <c r="J329" t="s">
        <v>7291</v>
      </c>
      <c r="K329">
        <v>3683.48</v>
      </c>
      <c r="L329" s="12" t="s">
        <v>7615</v>
      </c>
      <c r="M329" s="10" t="s">
        <v>11129</v>
      </c>
      <c r="N329">
        <v>328</v>
      </c>
      <c r="O329">
        <v>45144</v>
      </c>
      <c r="P329" t="s">
        <v>11404</v>
      </c>
      <c r="Q329" s="16">
        <v>4651.22</v>
      </c>
      <c r="R329">
        <v>8334.7000000000007</v>
      </c>
      <c r="S329">
        <v>98</v>
      </c>
      <c r="T329">
        <v>328</v>
      </c>
      <c r="U329">
        <v>34487.86</v>
      </c>
      <c r="V329" t="s">
        <v>11411</v>
      </c>
      <c r="W329">
        <v>3.27</v>
      </c>
      <c r="X329">
        <v>24</v>
      </c>
      <c r="Y329" t="s">
        <v>11553</v>
      </c>
      <c r="Z329" t="s">
        <v>12012</v>
      </c>
      <c r="AA329">
        <v>328</v>
      </c>
      <c r="AB329" t="s">
        <v>12017</v>
      </c>
      <c r="AC329">
        <v>7962.71</v>
      </c>
      <c r="AD329">
        <v>4805.58</v>
      </c>
      <c r="AE329">
        <v>240.28</v>
      </c>
      <c r="AF329" t="s">
        <v>11088</v>
      </c>
      <c r="AG329" t="s">
        <v>11198</v>
      </c>
      <c r="AH329">
        <v>5101</v>
      </c>
      <c r="AI329">
        <v>328</v>
      </c>
      <c r="AJ329" t="s">
        <v>11164</v>
      </c>
      <c r="AK329" t="s">
        <v>12027</v>
      </c>
      <c r="AL329" t="s">
        <v>12032</v>
      </c>
      <c r="AM329" t="s">
        <v>11047</v>
      </c>
      <c r="AN329">
        <v>1</v>
      </c>
      <c r="AO329" s="10" t="s">
        <v>12041</v>
      </c>
      <c r="AP329" t="str" cm="1">
        <f t="array" ref="AP329">_xlfn.IFS(
  Table1[[#This Row],[Age]]&lt;=25, "18-25",
  Table1[[#This Row],[Age]]&lt;=35, "26-35",
  Table1[[#This Row],[Age]]&lt;=45, "36-45",
  Table1[[#This Row],[Age]]&lt;=60, "46-60",
  TRUE, "60+")</f>
        <v>18-25</v>
      </c>
    </row>
    <row r="330" spans="1:42" x14ac:dyDescent="0.3">
      <c r="A330">
        <v>329</v>
      </c>
      <c r="B330" t="s">
        <v>39</v>
      </c>
      <c r="C330" t="s">
        <v>95</v>
      </c>
      <c r="D330">
        <v>44</v>
      </c>
      <c r="E330" t="s">
        <v>106</v>
      </c>
      <c r="F330" t="s">
        <v>436</v>
      </c>
      <c r="G330" t="s">
        <v>5131</v>
      </c>
      <c r="H330">
        <v>19458795182</v>
      </c>
      <c r="I330" t="s">
        <v>5453</v>
      </c>
      <c r="J330" t="s">
        <v>7292</v>
      </c>
      <c r="K330">
        <v>291.18</v>
      </c>
      <c r="L330" s="12" t="s">
        <v>7616</v>
      </c>
      <c r="M330" s="10" t="s">
        <v>11254</v>
      </c>
      <c r="N330">
        <v>329</v>
      </c>
      <c r="O330">
        <v>45002</v>
      </c>
      <c r="P330" t="s">
        <v>11404</v>
      </c>
      <c r="Q330" s="16">
        <v>1562.57</v>
      </c>
      <c r="R330">
        <v>-1271.3900000000001</v>
      </c>
      <c r="S330">
        <v>99</v>
      </c>
      <c r="T330">
        <v>329</v>
      </c>
      <c r="U330">
        <v>41132.01</v>
      </c>
      <c r="V330" t="s">
        <v>11413</v>
      </c>
      <c r="W330">
        <v>3.74</v>
      </c>
      <c r="X330">
        <v>24</v>
      </c>
      <c r="Y330" t="s">
        <v>11575</v>
      </c>
      <c r="Z330" t="s">
        <v>12011</v>
      </c>
      <c r="AA330">
        <v>329</v>
      </c>
      <c r="AB330" t="s">
        <v>12015</v>
      </c>
      <c r="AC330">
        <v>9870.84</v>
      </c>
      <c r="AD330">
        <v>2404.73</v>
      </c>
      <c r="AE330">
        <v>120.24</v>
      </c>
      <c r="AF330" t="s">
        <v>11183</v>
      </c>
      <c r="AG330" t="s">
        <v>11369</v>
      </c>
      <c r="AH330">
        <v>3792</v>
      </c>
      <c r="AI330">
        <v>329</v>
      </c>
      <c r="AJ330" t="s">
        <v>11234</v>
      </c>
      <c r="AK330" t="s">
        <v>12029</v>
      </c>
      <c r="AL330" t="s">
        <v>12031</v>
      </c>
      <c r="AM330" t="s">
        <v>11035</v>
      </c>
      <c r="AN330">
        <v>1</v>
      </c>
      <c r="AO330" s="10" t="s">
        <v>12047</v>
      </c>
      <c r="AP330" t="str" cm="1">
        <f t="array" ref="AP330">_xlfn.IFS(
  Table1[[#This Row],[Age]]&lt;=25, "18-25",
  Table1[[#This Row],[Age]]&lt;=35, "26-35",
  Table1[[#This Row],[Age]]&lt;=45, "36-45",
  Table1[[#This Row],[Age]]&lt;=60, "46-60",
  TRUE, "60+")</f>
        <v>36-45</v>
      </c>
    </row>
    <row r="331" spans="1:42" x14ac:dyDescent="0.3">
      <c r="A331">
        <v>330</v>
      </c>
      <c r="B331" t="s">
        <v>20</v>
      </c>
      <c r="C331" t="s">
        <v>86</v>
      </c>
      <c r="D331">
        <v>59</v>
      </c>
      <c r="E331" t="s">
        <v>104</v>
      </c>
      <c r="F331" t="s">
        <v>437</v>
      </c>
      <c r="G331" t="s">
        <v>5142</v>
      </c>
      <c r="H331">
        <v>19458795183</v>
      </c>
      <c r="I331" t="s">
        <v>5392</v>
      </c>
      <c r="J331" t="s">
        <v>7292</v>
      </c>
      <c r="K331">
        <v>4701.07</v>
      </c>
      <c r="L331" s="12" t="s">
        <v>7617</v>
      </c>
      <c r="M331" s="10" t="s">
        <v>11255</v>
      </c>
      <c r="N331">
        <v>330</v>
      </c>
      <c r="O331">
        <v>45247</v>
      </c>
      <c r="P331" t="s">
        <v>11403</v>
      </c>
      <c r="Q331" s="16">
        <v>1345.6</v>
      </c>
      <c r="R331">
        <v>6046.67</v>
      </c>
      <c r="S331">
        <v>84</v>
      </c>
      <c r="T331">
        <v>330</v>
      </c>
      <c r="U331">
        <v>40457.050000000003</v>
      </c>
      <c r="V331" t="s">
        <v>11411</v>
      </c>
      <c r="W331">
        <v>1.42</v>
      </c>
      <c r="X331">
        <v>48</v>
      </c>
      <c r="Y331" t="s">
        <v>7962</v>
      </c>
      <c r="Z331" t="s">
        <v>12010</v>
      </c>
      <c r="AA331">
        <v>330</v>
      </c>
      <c r="AB331" t="s">
        <v>12016</v>
      </c>
      <c r="AC331">
        <v>4590</v>
      </c>
      <c r="AD331">
        <v>342.16</v>
      </c>
      <c r="AE331">
        <v>17.11</v>
      </c>
      <c r="AF331" t="s">
        <v>11374</v>
      </c>
      <c r="AG331" t="s">
        <v>11044</v>
      </c>
      <c r="AH331">
        <v>6254</v>
      </c>
      <c r="AI331">
        <v>330</v>
      </c>
      <c r="AJ331" t="s">
        <v>11338</v>
      </c>
      <c r="AK331" t="s">
        <v>12027</v>
      </c>
      <c r="AL331" t="s">
        <v>12032</v>
      </c>
      <c r="AM331" t="s">
        <v>11336</v>
      </c>
      <c r="AN331">
        <v>1</v>
      </c>
      <c r="AO331" s="10" t="s">
        <v>12040</v>
      </c>
      <c r="AP331" t="str" cm="1">
        <f t="array" ref="AP331">_xlfn.IFS(
  Table1[[#This Row],[Age]]&lt;=25, "18-25",
  Table1[[#This Row],[Age]]&lt;=35, "26-35",
  Table1[[#This Row],[Age]]&lt;=45, "36-45",
  Table1[[#This Row],[Age]]&lt;=60, "46-60",
  TRUE, "60+")</f>
        <v>46-60</v>
      </c>
    </row>
    <row r="332" spans="1:42" x14ac:dyDescent="0.3">
      <c r="A332">
        <v>331</v>
      </c>
      <c r="B332" t="s">
        <v>44</v>
      </c>
      <c r="C332" t="s">
        <v>77</v>
      </c>
      <c r="D332">
        <v>19</v>
      </c>
      <c r="E332" t="s">
        <v>105</v>
      </c>
      <c r="F332" t="s">
        <v>438</v>
      </c>
      <c r="G332" t="s">
        <v>5124</v>
      </c>
      <c r="H332">
        <v>19458795184</v>
      </c>
      <c r="I332" t="s">
        <v>5454</v>
      </c>
      <c r="J332" t="s">
        <v>7291</v>
      </c>
      <c r="K332">
        <v>6633.84</v>
      </c>
      <c r="L332" s="12" t="s">
        <v>7618</v>
      </c>
      <c r="M332" s="10" t="s">
        <v>11129</v>
      </c>
      <c r="N332">
        <v>331</v>
      </c>
      <c r="O332">
        <v>44928</v>
      </c>
      <c r="P332" t="s">
        <v>11404</v>
      </c>
      <c r="Q332" s="16">
        <v>1993.68</v>
      </c>
      <c r="R332">
        <v>8627.52</v>
      </c>
      <c r="S332">
        <v>38</v>
      </c>
      <c r="T332">
        <v>331</v>
      </c>
      <c r="U332">
        <v>22504.62</v>
      </c>
      <c r="V332" t="s">
        <v>11411</v>
      </c>
      <c r="W332">
        <v>1.07</v>
      </c>
      <c r="X332">
        <v>60</v>
      </c>
      <c r="Y332" t="s">
        <v>11576</v>
      </c>
      <c r="Z332" t="s">
        <v>12011</v>
      </c>
      <c r="AA332">
        <v>331</v>
      </c>
      <c r="AB332" t="s">
        <v>12015</v>
      </c>
      <c r="AC332">
        <v>6767.13</v>
      </c>
      <c r="AD332">
        <v>631.19000000000005</v>
      </c>
      <c r="AE332">
        <v>31.56</v>
      </c>
      <c r="AF332" t="s">
        <v>11343</v>
      </c>
      <c r="AG332" t="s">
        <v>11056</v>
      </c>
      <c r="AH332">
        <v>2517</v>
      </c>
      <c r="AI332">
        <v>331</v>
      </c>
      <c r="AJ332" t="s">
        <v>11145</v>
      </c>
      <c r="AK332" t="s">
        <v>12027</v>
      </c>
      <c r="AL332" t="s">
        <v>12032</v>
      </c>
      <c r="AM332" t="s">
        <v>11319</v>
      </c>
      <c r="AN332">
        <v>1</v>
      </c>
      <c r="AO332" s="10" t="s">
        <v>12039</v>
      </c>
      <c r="AP332" t="str" cm="1">
        <f t="array" ref="AP332">_xlfn.IFS(
  Table1[[#This Row],[Age]]&lt;=25, "18-25",
  Table1[[#This Row],[Age]]&lt;=35, "26-35",
  Table1[[#This Row],[Age]]&lt;=45, "36-45",
  Table1[[#This Row],[Age]]&lt;=60, "46-60",
  TRUE, "60+")</f>
        <v>18-25</v>
      </c>
    </row>
    <row r="333" spans="1:42" x14ac:dyDescent="0.3">
      <c r="A333">
        <v>332</v>
      </c>
      <c r="B333" t="s">
        <v>21</v>
      </c>
      <c r="C333" t="s">
        <v>100</v>
      </c>
      <c r="D333">
        <v>52</v>
      </c>
      <c r="E333" t="s">
        <v>104</v>
      </c>
      <c r="F333" t="s">
        <v>439</v>
      </c>
      <c r="G333" t="s">
        <v>5135</v>
      </c>
      <c r="H333">
        <v>19458795185</v>
      </c>
      <c r="I333" t="s">
        <v>5455</v>
      </c>
      <c r="J333" t="s">
        <v>7292</v>
      </c>
      <c r="K333">
        <v>5166.78</v>
      </c>
      <c r="L333" s="12" t="s">
        <v>7619</v>
      </c>
      <c r="M333" s="10" t="s">
        <v>11256</v>
      </c>
      <c r="N333">
        <v>332</v>
      </c>
      <c r="O333">
        <v>44937</v>
      </c>
      <c r="P333" t="s">
        <v>11403</v>
      </c>
      <c r="Q333" s="16">
        <v>2330.38</v>
      </c>
      <c r="R333">
        <v>7497.16</v>
      </c>
      <c r="S333">
        <v>30</v>
      </c>
      <c r="T333">
        <v>332</v>
      </c>
      <c r="U333">
        <v>45302.92</v>
      </c>
      <c r="V333" t="s">
        <v>11411</v>
      </c>
      <c r="W333">
        <v>8.1300000000000008</v>
      </c>
      <c r="X333">
        <v>12</v>
      </c>
      <c r="Y333" t="s">
        <v>11577</v>
      </c>
      <c r="Z333" t="s">
        <v>12010</v>
      </c>
      <c r="AA333">
        <v>332</v>
      </c>
      <c r="AB333" t="s">
        <v>12016</v>
      </c>
      <c r="AC333">
        <v>5682.76</v>
      </c>
      <c r="AD333">
        <v>1607.23</v>
      </c>
      <c r="AE333">
        <v>80.36</v>
      </c>
      <c r="AF333" t="s">
        <v>11382</v>
      </c>
      <c r="AG333" t="s">
        <v>11361</v>
      </c>
      <c r="AH333">
        <v>191</v>
      </c>
      <c r="AI333">
        <v>332</v>
      </c>
      <c r="AJ333" t="s">
        <v>11367</v>
      </c>
      <c r="AK333" t="s">
        <v>12029</v>
      </c>
      <c r="AL333" t="s">
        <v>12032</v>
      </c>
      <c r="AM333" t="s">
        <v>11262</v>
      </c>
      <c r="AN333">
        <v>1</v>
      </c>
      <c r="AO333" s="10" t="s">
        <v>12039</v>
      </c>
      <c r="AP333" t="str" cm="1">
        <f t="array" ref="AP333">_xlfn.IFS(
  Table1[[#This Row],[Age]]&lt;=25, "18-25",
  Table1[[#This Row],[Age]]&lt;=35, "26-35",
  Table1[[#This Row],[Age]]&lt;=45, "36-45",
  Table1[[#This Row],[Age]]&lt;=60, "46-60",
  TRUE, "60+")</f>
        <v>46-60</v>
      </c>
    </row>
    <row r="334" spans="1:42" x14ac:dyDescent="0.3">
      <c r="A334">
        <v>333</v>
      </c>
      <c r="B334" t="s">
        <v>15</v>
      </c>
      <c r="C334" t="s">
        <v>79</v>
      </c>
      <c r="D334">
        <v>43</v>
      </c>
      <c r="E334" t="s">
        <v>104</v>
      </c>
      <c r="F334" t="s">
        <v>440</v>
      </c>
      <c r="G334" t="s">
        <v>5116</v>
      </c>
      <c r="H334">
        <v>19458795186</v>
      </c>
      <c r="I334" t="s">
        <v>5456</v>
      </c>
      <c r="J334" t="s">
        <v>7292</v>
      </c>
      <c r="K334">
        <v>8666.2900000000009</v>
      </c>
      <c r="L334" s="12" t="s">
        <v>7620</v>
      </c>
      <c r="M334" s="10" t="s">
        <v>11087</v>
      </c>
      <c r="N334">
        <v>333</v>
      </c>
      <c r="O334">
        <v>45002</v>
      </c>
      <c r="P334" t="s">
        <v>11404</v>
      </c>
      <c r="Q334" s="16">
        <v>1177.0899999999999</v>
      </c>
      <c r="R334">
        <v>9843.3799999999992</v>
      </c>
      <c r="S334">
        <v>97</v>
      </c>
      <c r="T334">
        <v>333</v>
      </c>
      <c r="U334">
        <v>29173.77</v>
      </c>
      <c r="V334" t="s">
        <v>11411</v>
      </c>
      <c r="W334">
        <v>6.95</v>
      </c>
      <c r="X334">
        <v>36</v>
      </c>
      <c r="Y334" t="s">
        <v>11578</v>
      </c>
      <c r="Z334" t="s">
        <v>12012</v>
      </c>
      <c r="AA334">
        <v>333</v>
      </c>
      <c r="AB334" t="s">
        <v>12017</v>
      </c>
      <c r="AC334">
        <v>1717.43</v>
      </c>
      <c r="AD334">
        <v>2344.87</v>
      </c>
      <c r="AE334">
        <v>117.24</v>
      </c>
      <c r="AF334" t="s">
        <v>11322</v>
      </c>
      <c r="AG334" t="s">
        <v>11319</v>
      </c>
      <c r="AH334">
        <v>7883</v>
      </c>
      <c r="AI334">
        <v>333</v>
      </c>
      <c r="AJ334" t="s">
        <v>11320</v>
      </c>
      <c r="AK334" t="s">
        <v>12028</v>
      </c>
      <c r="AL334" t="s">
        <v>12032</v>
      </c>
      <c r="AM334" t="s">
        <v>11306</v>
      </c>
      <c r="AN334">
        <v>1</v>
      </c>
      <c r="AO334" s="10" t="s">
        <v>12047</v>
      </c>
      <c r="AP334" t="str" cm="1">
        <f t="array" ref="AP334">_xlfn.IFS(
  Table1[[#This Row],[Age]]&lt;=25, "18-25",
  Table1[[#This Row],[Age]]&lt;=35, "26-35",
  Table1[[#This Row],[Age]]&lt;=45, "36-45",
  Table1[[#This Row],[Age]]&lt;=60, "46-60",
  TRUE, "60+")</f>
        <v>36-45</v>
      </c>
    </row>
    <row r="335" spans="1:42" x14ac:dyDescent="0.3">
      <c r="A335">
        <v>334</v>
      </c>
      <c r="B335" t="s">
        <v>15</v>
      </c>
      <c r="C335" t="s">
        <v>75</v>
      </c>
      <c r="D335">
        <v>40</v>
      </c>
      <c r="E335" t="s">
        <v>105</v>
      </c>
      <c r="F335" t="s">
        <v>441</v>
      </c>
      <c r="G335" t="s">
        <v>5122</v>
      </c>
      <c r="H335">
        <v>19458795187</v>
      </c>
      <c r="I335" t="s">
        <v>5457</v>
      </c>
      <c r="J335" t="s">
        <v>7291</v>
      </c>
      <c r="K335">
        <v>4991.1000000000004</v>
      </c>
      <c r="L335" s="12" t="s">
        <v>7621</v>
      </c>
      <c r="M335" s="10" t="s">
        <v>11257</v>
      </c>
      <c r="N335">
        <v>334</v>
      </c>
      <c r="O335">
        <v>45018</v>
      </c>
      <c r="P335" t="s">
        <v>11404</v>
      </c>
      <c r="Q335" s="16">
        <v>439.56</v>
      </c>
      <c r="R335">
        <v>5430.66</v>
      </c>
      <c r="S335">
        <v>54</v>
      </c>
      <c r="T335">
        <v>334</v>
      </c>
      <c r="U335">
        <v>41075.72</v>
      </c>
      <c r="V335" t="s">
        <v>11412</v>
      </c>
      <c r="W335">
        <v>4.4400000000000004</v>
      </c>
      <c r="X335">
        <v>36</v>
      </c>
      <c r="Y335" t="s">
        <v>9730</v>
      </c>
      <c r="Z335" t="s">
        <v>12010</v>
      </c>
      <c r="AA335">
        <v>334</v>
      </c>
      <c r="AB335" t="s">
        <v>12016</v>
      </c>
      <c r="AC335">
        <v>8175.51</v>
      </c>
      <c r="AD335">
        <v>4789.63</v>
      </c>
      <c r="AE335">
        <v>239.48</v>
      </c>
      <c r="AF335" t="s">
        <v>11283</v>
      </c>
      <c r="AG335" t="s">
        <v>11369</v>
      </c>
      <c r="AH335">
        <v>7107</v>
      </c>
      <c r="AI335">
        <v>334</v>
      </c>
      <c r="AJ335" t="s">
        <v>11291</v>
      </c>
      <c r="AK335" t="s">
        <v>12027</v>
      </c>
      <c r="AL335" t="s">
        <v>12031</v>
      </c>
      <c r="AM335" t="s">
        <v>11037</v>
      </c>
      <c r="AN335">
        <v>1</v>
      </c>
      <c r="AO335" s="10" t="s">
        <v>12037</v>
      </c>
      <c r="AP335" t="str" cm="1">
        <f t="array" ref="AP335">_xlfn.IFS(
  Table1[[#This Row],[Age]]&lt;=25, "18-25",
  Table1[[#This Row],[Age]]&lt;=35, "26-35",
  Table1[[#This Row],[Age]]&lt;=45, "36-45",
  Table1[[#This Row],[Age]]&lt;=60, "46-60",
  TRUE, "60+")</f>
        <v>36-45</v>
      </c>
    </row>
    <row r="336" spans="1:42" x14ac:dyDescent="0.3">
      <c r="A336">
        <v>335</v>
      </c>
      <c r="B336" t="s">
        <v>51</v>
      </c>
      <c r="C336" t="s">
        <v>93</v>
      </c>
      <c r="D336">
        <v>22</v>
      </c>
      <c r="E336" t="s">
        <v>106</v>
      </c>
      <c r="F336" t="s">
        <v>442</v>
      </c>
      <c r="G336" t="s">
        <v>5133</v>
      </c>
      <c r="H336">
        <v>19458795188</v>
      </c>
      <c r="I336" t="s">
        <v>5458</v>
      </c>
      <c r="J336" t="s">
        <v>7292</v>
      </c>
      <c r="K336">
        <v>4677.5600000000004</v>
      </c>
      <c r="L336" s="12" t="s">
        <v>7622</v>
      </c>
      <c r="M336" s="10" t="s">
        <v>11132</v>
      </c>
      <c r="N336">
        <v>335</v>
      </c>
      <c r="O336">
        <v>45023</v>
      </c>
      <c r="P336" t="s">
        <v>11403</v>
      </c>
      <c r="Q336" s="16">
        <v>3286.37</v>
      </c>
      <c r="R336">
        <v>1391.19</v>
      </c>
      <c r="S336">
        <v>88</v>
      </c>
      <c r="T336">
        <v>335</v>
      </c>
      <c r="U336">
        <v>11459.51</v>
      </c>
      <c r="V336" t="s">
        <v>11413</v>
      </c>
      <c r="W336">
        <v>1.63</v>
      </c>
      <c r="X336">
        <v>60</v>
      </c>
      <c r="Y336" t="s">
        <v>11579</v>
      </c>
      <c r="Z336" t="s">
        <v>12011</v>
      </c>
      <c r="AA336">
        <v>335</v>
      </c>
      <c r="AB336" t="s">
        <v>12015</v>
      </c>
      <c r="AC336">
        <v>5704.6</v>
      </c>
      <c r="AD336">
        <v>2421.5</v>
      </c>
      <c r="AE336">
        <v>121.08</v>
      </c>
      <c r="AF336" t="s">
        <v>11052</v>
      </c>
      <c r="AG336" t="s">
        <v>11328</v>
      </c>
      <c r="AH336">
        <v>7051</v>
      </c>
      <c r="AI336">
        <v>335</v>
      </c>
      <c r="AJ336" t="s">
        <v>11393</v>
      </c>
      <c r="AK336" t="s">
        <v>12029</v>
      </c>
      <c r="AL336" t="s">
        <v>12031</v>
      </c>
      <c r="AM336" t="s">
        <v>11065</v>
      </c>
      <c r="AN336">
        <v>1</v>
      </c>
      <c r="AO336" s="10" t="s">
        <v>12037</v>
      </c>
      <c r="AP336" t="str" cm="1">
        <f t="array" ref="AP336">_xlfn.IFS(
  Table1[[#This Row],[Age]]&lt;=25, "18-25",
  Table1[[#This Row],[Age]]&lt;=35, "26-35",
  Table1[[#This Row],[Age]]&lt;=45, "36-45",
  Table1[[#This Row],[Age]]&lt;=60, "46-60",
  TRUE, "60+")</f>
        <v>18-25</v>
      </c>
    </row>
    <row r="337" spans="1:42" x14ac:dyDescent="0.3">
      <c r="A337">
        <v>336</v>
      </c>
      <c r="B337" t="s">
        <v>18</v>
      </c>
      <c r="C337" t="s">
        <v>72</v>
      </c>
      <c r="D337">
        <v>33</v>
      </c>
      <c r="E337" t="s">
        <v>104</v>
      </c>
      <c r="F337" t="s">
        <v>443</v>
      </c>
      <c r="G337" t="s">
        <v>5121</v>
      </c>
      <c r="H337">
        <v>19458795189</v>
      </c>
      <c r="I337" t="s">
        <v>5459</v>
      </c>
      <c r="J337" t="s">
        <v>7292</v>
      </c>
      <c r="K337">
        <v>3165.8</v>
      </c>
      <c r="L337" s="12" t="s">
        <v>7623</v>
      </c>
      <c r="M337" s="10" t="s">
        <v>11253</v>
      </c>
      <c r="N337">
        <v>336</v>
      </c>
      <c r="O337">
        <v>45096</v>
      </c>
      <c r="P337" t="s">
        <v>11403</v>
      </c>
      <c r="Q337" s="16">
        <v>879.46</v>
      </c>
      <c r="R337">
        <v>2286.34</v>
      </c>
      <c r="S337">
        <v>95</v>
      </c>
      <c r="T337">
        <v>336</v>
      </c>
      <c r="U337">
        <v>11301.79</v>
      </c>
      <c r="V337" t="s">
        <v>11413</v>
      </c>
      <c r="W337">
        <v>7.98</v>
      </c>
      <c r="X337">
        <v>12</v>
      </c>
      <c r="Y337" t="s">
        <v>11580</v>
      </c>
      <c r="Z337" t="s">
        <v>12011</v>
      </c>
      <c r="AA337">
        <v>336</v>
      </c>
      <c r="AB337" t="s">
        <v>12017</v>
      </c>
      <c r="AC337">
        <v>6459.75</v>
      </c>
      <c r="AD337">
        <v>4650.09</v>
      </c>
      <c r="AE337">
        <v>232.5</v>
      </c>
      <c r="AF337" t="s">
        <v>11390</v>
      </c>
      <c r="AG337" t="s">
        <v>11083</v>
      </c>
      <c r="AH337">
        <v>4313</v>
      </c>
      <c r="AI337">
        <v>336</v>
      </c>
      <c r="AJ337" t="s">
        <v>11051</v>
      </c>
      <c r="AK337" t="s">
        <v>12027</v>
      </c>
      <c r="AL337" t="s">
        <v>12031</v>
      </c>
      <c r="AM337" t="s">
        <v>11259</v>
      </c>
      <c r="AN337">
        <v>1</v>
      </c>
      <c r="AO337" s="10" t="s">
        <v>12043</v>
      </c>
      <c r="AP337" t="str" cm="1">
        <f t="array" ref="AP337">_xlfn.IFS(
  Table1[[#This Row],[Age]]&lt;=25, "18-25",
  Table1[[#This Row],[Age]]&lt;=35, "26-35",
  Table1[[#This Row],[Age]]&lt;=45, "36-45",
  Table1[[#This Row],[Age]]&lt;=60, "46-60",
  TRUE, "60+")</f>
        <v>26-35</v>
      </c>
    </row>
    <row r="338" spans="1:42" x14ac:dyDescent="0.3">
      <c r="A338">
        <v>337</v>
      </c>
      <c r="B338" t="s">
        <v>19</v>
      </c>
      <c r="C338" t="s">
        <v>74</v>
      </c>
      <c r="D338">
        <v>59</v>
      </c>
      <c r="E338" t="s">
        <v>106</v>
      </c>
      <c r="F338" t="s">
        <v>444</v>
      </c>
      <c r="G338" t="s">
        <v>5110</v>
      </c>
      <c r="H338">
        <v>19458795190</v>
      </c>
      <c r="I338" t="s">
        <v>5460</v>
      </c>
      <c r="J338" t="s">
        <v>7291</v>
      </c>
      <c r="K338">
        <v>8392.3799999999992</v>
      </c>
      <c r="L338" s="12" t="s">
        <v>7624</v>
      </c>
      <c r="M338" s="10" t="s">
        <v>11258</v>
      </c>
      <c r="N338">
        <v>337</v>
      </c>
      <c r="O338">
        <v>45185</v>
      </c>
      <c r="P338" t="s">
        <v>11404</v>
      </c>
      <c r="Q338" s="16">
        <v>4575.3500000000004</v>
      </c>
      <c r="R338">
        <v>3817.03</v>
      </c>
      <c r="S338">
        <v>16</v>
      </c>
      <c r="T338">
        <v>337</v>
      </c>
      <c r="U338">
        <v>37963.75</v>
      </c>
      <c r="V338" t="s">
        <v>11413</v>
      </c>
      <c r="W338">
        <v>9.34</v>
      </c>
      <c r="X338">
        <v>36</v>
      </c>
      <c r="Y338" t="s">
        <v>11581</v>
      </c>
      <c r="Z338" t="s">
        <v>12011</v>
      </c>
      <c r="AA338">
        <v>337</v>
      </c>
      <c r="AB338" t="s">
        <v>12016</v>
      </c>
      <c r="AC338">
        <v>4046.42</v>
      </c>
      <c r="AD338">
        <v>4566.7299999999996</v>
      </c>
      <c r="AE338">
        <v>228.34</v>
      </c>
      <c r="AF338" t="s">
        <v>11310</v>
      </c>
      <c r="AG338" t="s">
        <v>11394</v>
      </c>
      <c r="AH338">
        <v>8609</v>
      </c>
      <c r="AI338">
        <v>337</v>
      </c>
      <c r="AJ338" t="s">
        <v>11264</v>
      </c>
      <c r="AK338" t="s">
        <v>12027</v>
      </c>
      <c r="AL338" t="s">
        <v>12032</v>
      </c>
      <c r="AM338" t="s">
        <v>11213</v>
      </c>
      <c r="AN338">
        <v>-1</v>
      </c>
      <c r="AO338" s="10" t="s">
        <v>12042</v>
      </c>
      <c r="AP338" t="str" cm="1">
        <f t="array" ref="AP338">_xlfn.IFS(
  Table1[[#This Row],[Age]]&lt;=25, "18-25",
  Table1[[#This Row],[Age]]&lt;=35, "26-35",
  Table1[[#This Row],[Age]]&lt;=45, "36-45",
  Table1[[#This Row],[Age]]&lt;=60, "46-60",
  TRUE, "60+")</f>
        <v>46-60</v>
      </c>
    </row>
    <row r="339" spans="1:42" x14ac:dyDescent="0.3">
      <c r="A339">
        <v>338</v>
      </c>
      <c r="B339" t="s">
        <v>19</v>
      </c>
      <c r="C339" t="s">
        <v>90</v>
      </c>
      <c r="D339">
        <v>28</v>
      </c>
      <c r="E339" t="s">
        <v>104</v>
      </c>
      <c r="F339" t="s">
        <v>445</v>
      </c>
      <c r="G339" t="s">
        <v>5116</v>
      </c>
      <c r="H339">
        <v>19458795191</v>
      </c>
      <c r="I339" t="s">
        <v>5461</v>
      </c>
      <c r="J339" t="s">
        <v>7292</v>
      </c>
      <c r="K339">
        <v>9045.6299999999992</v>
      </c>
      <c r="L339" s="12" t="s">
        <v>7625</v>
      </c>
      <c r="M339" s="10" t="s">
        <v>11173</v>
      </c>
      <c r="N339">
        <v>338</v>
      </c>
      <c r="O339">
        <v>45223</v>
      </c>
      <c r="P339" t="s">
        <v>11402</v>
      </c>
      <c r="Q339" s="16">
        <v>1445.55</v>
      </c>
      <c r="R339">
        <v>7600.08</v>
      </c>
      <c r="S339">
        <v>16</v>
      </c>
      <c r="T339">
        <v>338</v>
      </c>
      <c r="U339">
        <v>32685.119999999999</v>
      </c>
      <c r="V339" t="s">
        <v>11412</v>
      </c>
      <c r="W339">
        <v>5.75</v>
      </c>
      <c r="X339">
        <v>12</v>
      </c>
      <c r="Y339" t="s">
        <v>7853</v>
      </c>
      <c r="Z339" t="s">
        <v>12010</v>
      </c>
      <c r="AA339">
        <v>338</v>
      </c>
      <c r="AB339" t="s">
        <v>12017</v>
      </c>
      <c r="AC339">
        <v>9233.2800000000007</v>
      </c>
      <c r="AD339">
        <v>843.63</v>
      </c>
      <c r="AE339">
        <v>42.18</v>
      </c>
      <c r="AF339" t="s">
        <v>11191</v>
      </c>
      <c r="AG339" t="s">
        <v>11227</v>
      </c>
      <c r="AH339">
        <v>8348</v>
      </c>
      <c r="AI339">
        <v>338</v>
      </c>
      <c r="AJ339" t="s">
        <v>11391</v>
      </c>
      <c r="AK339" t="s">
        <v>12027</v>
      </c>
      <c r="AL339" t="s">
        <v>12032</v>
      </c>
      <c r="AM339" t="s">
        <v>11320</v>
      </c>
      <c r="AN339">
        <v>-1</v>
      </c>
      <c r="AO339" s="10" t="s">
        <v>12044</v>
      </c>
      <c r="AP339" t="str" cm="1">
        <f t="array" ref="AP339">_xlfn.IFS(
  Table1[[#This Row],[Age]]&lt;=25, "18-25",
  Table1[[#This Row],[Age]]&lt;=35, "26-35",
  Table1[[#This Row],[Age]]&lt;=45, "36-45",
  Table1[[#This Row],[Age]]&lt;=60, "46-60",
  TRUE, "60+")</f>
        <v>26-35</v>
      </c>
    </row>
    <row r="340" spans="1:42" x14ac:dyDescent="0.3">
      <c r="A340">
        <v>339</v>
      </c>
      <c r="B340" t="s">
        <v>45</v>
      </c>
      <c r="C340" t="s">
        <v>90</v>
      </c>
      <c r="D340">
        <v>36</v>
      </c>
      <c r="E340" t="s">
        <v>105</v>
      </c>
      <c r="F340" t="s">
        <v>446</v>
      </c>
      <c r="G340" t="s">
        <v>5130</v>
      </c>
      <c r="H340">
        <v>19458795192</v>
      </c>
      <c r="I340" t="s">
        <v>5462</v>
      </c>
      <c r="J340" t="s">
        <v>7292</v>
      </c>
      <c r="K340">
        <v>9781.4</v>
      </c>
      <c r="L340" s="12" t="s">
        <v>7626</v>
      </c>
      <c r="M340" s="10" t="s">
        <v>11236</v>
      </c>
      <c r="N340">
        <v>339</v>
      </c>
      <c r="O340">
        <v>45231</v>
      </c>
      <c r="P340" t="s">
        <v>11402</v>
      </c>
      <c r="Q340" s="16">
        <v>996.45</v>
      </c>
      <c r="R340">
        <v>8784.9500000000007</v>
      </c>
      <c r="S340">
        <v>27</v>
      </c>
      <c r="T340">
        <v>339</v>
      </c>
      <c r="U340">
        <v>34139.18</v>
      </c>
      <c r="V340" t="s">
        <v>11413</v>
      </c>
      <c r="W340">
        <v>2.25</v>
      </c>
      <c r="X340">
        <v>60</v>
      </c>
      <c r="Y340" t="s">
        <v>11514</v>
      </c>
      <c r="Z340" t="s">
        <v>12010</v>
      </c>
      <c r="AA340">
        <v>339</v>
      </c>
      <c r="AB340" t="s">
        <v>12015</v>
      </c>
      <c r="AC340">
        <v>7186.92</v>
      </c>
      <c r="AD340">
        <v>4596.41</v>
      </c>
      <c r="AE340">
        <v>229.82</v>
      </c>
      <c r="AF340" t="s">
        <v>11058</v>
      </c>
      <c r="AG340" t="s">
        <v>11046</v>
      </c>
      <c r="AH340">
        <v>3998</v>
      </c>
      <c r="AI340">
        <v>339</v>
      </c>
      <c r="AJ340" t="s">
        <v>11309</v>
      </c>
      <c r="AK340" t="s">
        <v>12029</v>
      </c>
      <c r="AL340" t="s">
        <v>12032</v>
      </c>
      <c r="AM340" t="s">
        <v>11219</v>
      </c>
      <c r="AN340">
        <v>1</v>
      </c>
      <c r="AO340" s="10" t="s">
        <v>12040</v>
      </c>
      <c r="AP340" t="str" cm="1">
        <f t="array" ref="AP340">_xlfn.IFS(
  Table1[[#This Row],[Age]]&lt;=25, "18-25",
  Table1[[#This Row],[Age]]&lt;=35, "26-35",
  Table1[[#This Row],[Age]]&lt;=45, "36-45",
  Table1[[#This Row],[Age]]&lt;=60, "46-60",
  TRUE, "60+")</f>
        <v>36-45</v>
      </c>
    </row>
    <row r="341" spans="1:42" x14ac:dyDescent="0.3">
      <c r="A341">
        <v>340</v>
      </c>
      <c r="B341" t="s">
        <v>6</v>
      </c>
      <c r="C341" t="s">
        <v>56</v>
      </c>
      <c r="D341">
        <v>33</v>
      </c>
      <c r="E341" t="s">
        <v>106</v>
      </c>
      <c r="F341" t="s">
        <v>447</v>
      </c>
      <c r="G341" t="s">
        <v>5134</v>
      </c>
      <c r="H341">
        <v>19458795193</v>
      </c>
      <c r="I341" t="s">
        <v>5463</v>
      </c>
      <c r="J341" t="s">
        <v>7291</v>
      </c>
      <c r="K341">
        <v>9813.9699999999993</v>
      </c>
      <c r="L341" s="12" t="s">
        <v>7627</v>
      </c>
      <c r="M341" s="10" t="s">
        <v>11067</v>
      </c>
      <c r="N341">
        <v>340</v>
      </c>
      <c r="O341">
        <v>45009</v>
      </c>
      <c r="P341" t="s">
        <v>11403</v>
      </c>
      <c r="Q341" s="16">
        <v>978.85</v>
      </c>
      <c r="R341">
        <v>8835.1200000000008</v>
      </c>
      <c r="S341">
        <v>22</v>
      </c>
      <c r="T341">
        <v>340</v>
      </c>
      <c r="U341">
        <v>12591.94</v>
      </c>
      <c r="V341" t="s">
        <v>11412</v>
      </c>
      <c r="W341">
        <v>6.87</v>
      </c>
      <c r="X341">
        <v>60</v>
      </c>
      <c r="Y341" t="s">
        <v>11582</v>
      </c>
      <c r="Z341" t="s">
        <v>12011</v>
      </c>
      <c r="AA341">
        <v>340</v>
      </c>
      <c r="AB341" t="s">
        <v>12015</v>
      </c>
      <c r="AC341">
        <v>4212.96</v>
      </c>
      <c r="AD341">
        <v>1275.9100000000001</v>
      </c>
      <c r="AE341">
        <v>63.8</v>
      </c>
      <c r="AF341" t="s">
        <v>11381</v>
      </c>
      <c r="AG341" t="s">
        <v>11162</v>
      </c>
      <c r="AH341">
        <v>5825</v>
      </c>
      <c r="AI341">
        <v>340</v>
      </c>
      <c r="AJ341" t="s">
        <v>11100</v>
      </c>
      <c r="AK341" t="s">
        <v>12027</v>
      </c>
      <c r="AL341" t="s">
        <v>12032</v>
      </c>
      <c r="AM341" t="s">
        <v>11328</v>
      </c>
      <c r="AN341">
        <v>1</v>
      </c>
      <c r="AO341" s="10" t="s">
        <v>12047</v>
      </c>
      <c r="AP341" t="str" cm="1">
        <f t="array" ref="AP341">_xlfn.IFS(
  Table1[[#This Row],[Age]]&lt;=25, "18-25",
  Table1[[#This Row],[Age]]&lt;=35, "26-35",
  Table1[[#This Row],[Age]]&lt;=45, "36-45",
  Table1[[#This Row],[Age]]&lt;=60, "46-60",
  TRUE, "60+")</f>
        <v>26-35</v>
      </c>
    </row>
    <row r="342" spans="1:42" x14ac:dyDescent="0.3">
      <c r="A342">
        <v>341</v>
      </c>
      <c r="B342" t="s">
        <v>24</v>
      </c>
      <c r="C342" t="s">
        <v>94</v>
      </c>
      <c r="D342">
        <v>49</v>
      </c>
      <c r="E342" t="s">
        <v>104</v>
      </c>
      <c r="F342" t="s">
        <v>448</v>
      </c>
      <c r="G342" t="s">
        <v>5120</v>
      </c>
      <c r="H342">
        <v>19458795194</v>
      </c>
      <c r="I342" t="s">
        <v>5326</v>
      </c>
      <c r="J342" t="s">
        <v>7292</v>
      </c>
      <c r="K342">
        <v>9806.19</v>
      </c>
      <c r="L342" s="12" t="s">
        <v>7628</v>
      </c>
      <c r="M342" s="10" t="s">
        <v>11259</v>
      </c>
      <c r="N342">
        <v>341</v>
      </c>
      <c r="O342">
        <v>45008</v>
      </c>
      <c r="P342" t="s">
        <v>11403</v>
      </c>
      <c r="Q342" s="16">
        <v>1454.45</v>
      </c>
      <c r="R342">
        <v>8351.74</v>
      </c>
      <c r="S342">
        <v>15</v>
      </c>
      <c r="T342">
        <v>341</v>
      </c>
      <c r="U342">
        <v>20581.509999999998</v>
      </c>
      <c r="V342" t="s">
        <v>11411</v>
      </c>
      <c r="W342">
        <v>1.64</v>
      </c>
      <c r="X342">
        <v>60</v>
      </c>
      <c r="Y342" t="s">
        <v>7826</v>
      </c>
      <c r="Z342" t="s">
        <v>12011</v>
      </c>
      <c r="AA342">
        <v>341</v>
      </c>
      <c r="AB342" t="s">
        <v>12015</v>
      </c>
      <c r="AC342">
        <v>5471.24</v>
      </c>
      <c r="AD342">
        <v>4184.03</v>
      </c>
      <c r="AE342">
        <v>209.2</v>
      </c>
      <c r="AF342" t="s">
        <v>11131</v>
      </c>
      <c r="AG342" t="s">
        <v>11244</v>
      </c>
      <c r="AH342">
        <v>4634</v>
      </c>
      <c r="AI342">
        <v>341</v>
      </c>
      <c r="AJ342" t="s">
        <v>11185</v>
      </c>
      <c r="AK342" t="s">
        <v>12029</v>
      </c>
      <c r="AL342" t="s">
        <v>12031</v>
      </c>
      <c r="AM342" t="s">
        <v>11326</v>
      </c>
      <c r="AN342">
        <v>1</v>
      </c>
      <c r="AO342" s="10" t="s">
        <v>12047</v>
      </c>
      <c r="AP342" t="str" cm="1">
        <f t="array" ref="AP342">_xlfn.IFS(
  Table1[[#This Row],[Age]]&lt;=25, "18-25",
  Table1[[#This Row],[Age]]&lt;=35, "26-35",
  Table1[[#This Row],[Age]]&lt;=45, "36-45",
  Table1[[#This Row],[Age]]&lt;=60, "46-60",
  TRUE, "60+")</f>
        <v>46-60</v>
      </c>
    </row>
    <row r="343" spans="1:42" x14ac:dyDescent="0.3">
      <c r="A343">
        <v>342</v>
      </c>
      <c r="B343" t="s">
        <v>24</v>
      </c>
      <c r="C343" t="s">
        <v>84</v>
      </c>
      <c r="D343">
        <v>29</v>
      </c>
      <c r="E343" t="s">
        <v>106</v>
      </c>
      <c r="F343" t="s">
        <v>449</v>
      </c>
      <c r="G343" t="s">
        <v>5109</v>
      </c>
      <c r="H343">
        <v>19458795195</v>
      </c>
      <c r="I343" t="s">
        <v>5464</v>
      </c>
      <c r="J343" t="s">
        <v>7292</v>
      </c>
      <c r="K343">
        <v>7148.39</v>
      </c>
      <c r="L343" s="12" t="s">
        <v>7629</v>
      </c>
      <c r="M343" s="10" t="s">
        <v>11237</v>
      </c>
      <c r="N343">
        <v>342</v>
      </c>
      <c r="O343">
        <v>45219</v>
      </c>
      <c r="P343" t="s">
        <v>11404</v>
      </c>
      <c r="Q343" s="16">
        <v>3064.71</v>
      </c>
      <c r="R343">
        <v>10213.1</v>
      </c>
      <c r="S343">
        <v>46</v>
      </c>
      <c r="T343">
        <v>342</v>
      </c>
      <c r="U343">
        <v>13660.6</v>
      </c>
      <c r="V343" t="s">
        <v>11412</v>
      </c>
      <c r="W343">
        <v>2.4900000000000002</v>
      </c>
      <c r="X343">
        <v>36</v>
      </c>
      <c r="Y343" t="s">
        <v>7496</v>
      </c>
      <c r="Z343" t="s">
        <v>12010</v>
      </c>
      <c r="AA343">
        <v>342</v>
      </c>
      <c r="AB343" t="s">
        <v>12017</v>
      </c>
      <c r="AC343">
        <v>3750.84</v>
      </c>
      <c r="AD343">
        <v>4876.42</v>
      </c>
      <c r="AE343">
        <v>243.82</v>
      </c>
      <c r="AF343" t="s">
        <v>11200</v>
      </c>
      <c r="AG343" t="s">
        <v>11293</v>
      </c>
      <c r="AH343">
        <v>3980</v>
      </c>
      <c r="AI343">
        <v>342</v>
      </c>
      <c r="AJ343" t="s">
        <v>11248</v>
      </c>
      <c r="AK343" t="s">
        <v>12027</v>
      </c>
      <c r="AL343" t="s">
        <v>12032</v>
      </c>
      <c r="AM343" t="s">
        <v>11359</v>
      </c>
      <c r="AN343">
        <v>1</v>
      </c>
      <c r="AO343" s="10" t="s">
        <v>12044</v>
      </c>
      <c r="AP343" t="str" cm="1">
        <f t="array" ref="AP343">_xlfn.IFS(
  Table1[[#This Row],[Age]]&lt;=25, "18-25",
  Table1[[#This Row],[Age]]&lt;=35, "26-35",
  Table1[[#This Row],[Age]]&lt;=45, "36-45",
  Table1[[#This Row],[Age]]&lt;=60, "46-60",
  TRUE, "60+")</f>
        <v>26-35</v>
      </c>
    </row>
    <row r="344" spans="1:42" x14ac:dyDescent="0.3">
      <c r="A344">
        <v>343</v>
      </c>
      <c r="B344" t="s">
        <v>41</v>
      </c>
      <c r="C344" t="s">
        <v>96</v>
      </c>
      <c r="D344">
        <v>19</v>
      </c>
      <c r="E344" t="s">
        <v>104</v>
      </c>
      <c r="F344" t="s">
        <v>450</v>
      </c>
      <c r="G344" t="s">
        <v>5132</v>
      </c>
      <c r="H344">
        <v>19458795196</v>
      </c>
      <c r="I344" t="s">
        <v>5465</v>
      </c>
      <c r="J344" t="s">
        <v>7292</v>
      </c>
      <c r="K344">
        <v>5670.26</v>
      </c>
      <c r="L344" s="12" t="s">
        <v>7630</v>
      </c>
      <c r="M344" s="10" t="s">
        <v>11092</v>
      </c>
      <c r="N344">
        <v>343</v>
      </c>
      <c r="O344">
        <v>45274</v>
      </c>
      <c r="P344" t="s">
        <v>11402</v>
      </c>
      <c r="Q344" s="16">
        <v>4891.8</v>
      </c>
      <c r="R344">
        <v>10562.06</v>
      </c>
      <c r="S344">
        <v>1</v>
      </c>
      <c r="T344">
        <v>343</v>
      </c>
      <c r="U344">
        <v>4338.17</v>
      </c>
      <c r="V344" t="s">
        <v>11413</v>
      </c>
      <c r="W344">
        <v>5.24</v>
      </c>
      <c r="X344">
        <v>12</v>
      </c>
      <c r="Y344" t="s">
        <v>11583</v>
      </c>
      <c r="Z344" t="s">
        <v>12012</v>
      </c>
      <c r="AA344">
        <v>343</v>
      </c>
      <c r="AB344" t="s">
        <v>12017</v>
      </c>
      <c r="AC344">
        <v>6749.59</v>
      </c>
      <c r="AD344">
        <v>359.88</v>
      </c>
      <c r="AE344">
        <v>17.989999999999998</v>
      </c>
      <c r="AF344" t="s">
        <v>11283</v>
      </c>
      <c r="AG344" t="s">
        <v>11269</v>
      </c>
      <c r="AH344">
        <v>4393</v>
      </c>
      <c r="AI344">
        <v>343</v>
      </c>
      <c r="AJ344" t="s">
        <v>11166</v>
      </c>
      <c r="AK344" t="s">
        <v>12029</v>
      </c>
      <c r="AL344" t="s">
        <v>12031</v>
      </c>
      <c r="AM344" t="s">
        <v>11186</v>
      </c>
      <c r="AN344">
        <v>1</v>
      </c>
      <c r="AO344" s="10" t="s">
        <v>12036</v>
      </c>
      <c r="AP344" t="str" cm="1">
        <f t="array" ref="AP344">_xlfn.IFS(
  Table1[[#This Row],[Age]]&lt;=25, "18-25",
  Table1[[#This Row],[Age]]&lt;=35, "26-35",
  Table1[[#This Row],[Age]]&lt;=45, "36-45",
  Table1[[#This Row],[Age]]&lt;=60, "46-60",
  TRUE, "60+")</f>
        <v>18-25</v>
      </c>
    </row>
    <row r="345" spans="1:42" x14ac:dyDescent="0.3">
      <c r="A345">
        <v>344</v>
      </c>
      <c r="B345" t="s">
        <v>7</v>
      </c>
      <c r="C345" t="s">
        <v>87</v>
      </c>
      <c r="D345">
        <v>60</v>
      </c>
      <c r="E345" t="s">
        <v>105</v>
      </c>
      <c r="F345" t="s">
        <v>451</v>
      </c>
      <c r="G345" t="s">
        <v>5139</v>
      </c>
      <c r="H345">
        <v>19458795197</v>
      </c>
      <c r="I345" t="s">
        <v>5466</v>
      </c>
      <c r="J345" t="s">
        <v>7291</v>
      </c>
      <c r="K345">
        <v>1806.21</v>
      </c>
      <c r="L345" s="12" t="s">
        <v>7631</v>
      </c>
      <c r="M345" s="10" t="s">
        <v>11170</v>
      </c>
      <c r="N345">
        <v>344</v>
      </c>
      <c r="O345">
        <v>45149</v>
      </c>
      <c r="P345" t="s">
        <v>11402</v>
      </c>
      <c r="Q345" s="16">
        <v>2436.48</v>
      </c>
      <c r="R345">
        <v>-630.27</v>
      </c>
      <c r="S345">
        <v>28</v>
      </c>
      <c r="T345">
        <v>344</v>
      </c>
      <c r="U345">
        <v>10993.12</v>
      </c>
      <c r="V345" t="s">
        <v>11412</v>
      </c>
      <c r="W345">
        <v>3.24</v>
      </c>
      <c r="X345">
        <v>24</v>
      </c>
      <c r="Y345" t="s">
        <v>11573</v>
      </c>
      <c r="Z345" t="s">
        <v>12011</v>
      </c>
      <c r="AA345">
        <v>344</v>
      </c>
      <c r="AB345" t="s">
        <v>12016</v>
      </c>
      <c r="AC345">
        <v>8279.1200000000008</v>
      </c>
      <c r="AD345">
        <v>3407.06</v>
      </c>
      <c r="AE345">
        <v>170.35</v>
      </c>
      <c r="AF345" t="s">
        <v>11106</v>
      </c>
      <c r="AG345" t="s">
        <v>11179</v>
      </c>
      <c r="AH345">
        <v>5227</v>
      </c>
      <c r="AI345">
        <v>344</v>
      </c>
      <c r="AJ345" t="s">
        <v>11298</v>
      </c>
      <c r="AK345" t="s">
        <v>12028</v>
      </c>
      <c r="AL345" t="s">
        <v>12031</v>
      </c>
      <c r="AM345" t="s">
        <v>11285</v>
      </c>
      <c r="AN345">
        <v>1</v>
      </c>
      <c r="AO345" s="10" t="s">
        <v>12041</v>
      </c>
      <c r="AP345" t="str" cm="1">
        <f t="array" ref="AP345">_xlfn.IFS(
  Table1[[#This Row],[Age]]&lt;=25, "18-25",
  Table1[[#This Row],[Age]]&lt;=35, "26-35",
  Table1[[#This Row],[Age]]&lt;=45, "36-45",
  Table1[[#This Row],[Age]]&lt;=60, "46-60",
  TRUE, "60+")</f>
        <v>46-60</v>
      </c>
    </row>
    <row r="346" spans="1:42" x14ac:dyDescent="0.3">
      <c r="A346">
        <v>345</v>
      </c>
      <c r="B346" t="s">
        <v>18</v>
      </c>
      <c r="C346" t="s">
        <v>67</v>
      </c>
      <c r="D346">
        <v>39</v>
      </c>
      <c r="E346" t="s">
        <v>105</v>
      </c>
      <c r="F346" t="s">
        <v>452</v>
      </c>
      <c r="G346" t="s">
        <v>5139</v>
      </c>
      <c r="H346">
        <v>19458795198</v>
      </c>
      <c r="I346" t="s">
        <v>5467</v>
      </c>
      <c r="J346" t="s">
        <v>7292</v>
      </c>
      <c r="K346">
        <v>7693.93</v>
      </c>
      <c r="L346" s="12" t="s">
        <v>7632</v>
      </c>
      <c r="M346" s="10" t="s">
        <v>11037</v>
      </c>
      <c r="N346">
        <v>345</v>
      </c>
      <c r="O346">
        <v>45189</v>
      </c>
      <c r="P346" t="s">
        <v>11404</v>
      </c>
      <c r="Q346" s="16">
        <v>3002.39</v>
      </c>
      <c r="R346">
        <v>4691.54</v>
      </c>
      <c r="S346">
        <v>33</v>
      </c>
      <c r="T346">
        <v>345</v>
      </c>
      <c r="U346">
        <v>49763.05</v>
      </c>
      <c r="V346" t="s">
        <v>11412</v>
      </c>
      <c r="W346">
        <v>9.3699999999999992</v>
      </c>
      <c r="X346">
        <v>24</v>
      </c>
      <c r="Y346" t="s">
        <v>7608</v>
      </c>
      <c r="Z346" t="s">
        <v>12010</v>
      </c>
      <c r="AA346">
        <v>345</v>
      </c>
      <c r="AB346" t="s">
        <v>12015</v>
      </c>
      <c r="AC346">
        <v>4085.77</v>
      </c>
      <c r="AD346">
        <v>2131.2600000000002</v>
      </c>
      <c r="AE346">
        <v>106.56</v>
      </c>
      <c r="AF346" t="s">
        <v>11226</v>
      </c>
      <c r="AG346" t="s">
        <v>11145</v>
      </c>
      <c r="AH346">
        <v>8567</v>
      </c>
      <c r="AI346">
        <v>345</v>
      </c>
      <c r="AJ346" t="s">
        <v>11286</v>
      </c>
      <c r="AK346" t="s">
        <v>12027</v>
      </c>
      <c r="AL346" t="s">
        <v>12031</v>
      </c>
      <c r="AM346" t="s">
        <v>11252</v>
      </c>
      <c r="AN346">
        <v>-1</v>
      </c>
      <c r="AO346" s="10" t="s">
        <v>12042</v>
      </c>
      <c r="AP346" t="str" cm="1">
        <f t="array" ref="AP346">_xlfn.IFS(
  Table1[[#This Row],[Age]]&lt;=25, "18-25",
  Table1[[#This Row],[Age]]&lt;=35, "26-35",
  Table1[[#This Row],[Age]]&lt;=45, "36-45",
  Table1[[#This Row],[Age]]&lt;=60, "46-60",
  TRUE, "60+")</f>
        <v>36-45</v>
      </c>
    </row>
    <row r="347" spans="1:42" x14ac:dyDescent="0.3">
      <c r="A347">
        <v>346</v>
      </c>
      <c r="B347" t="s">
        <v>20</v>
      </c>
      <c r="C347" t="s">
        <v>95</v>
      </c>
      <c r="D347">
        <v>43</v>
      </c>
      <c r="E347" t="s">
        <v>104</v>
      </c>
      <c r="F347" t="s">
        <v>453</v>
      </c>
      <c r="G347" t="s">
        <v>5139</v>
      </c>
      <c r="H347">
        <v>19458795199</v>
      </c>
      <c r="I347" t="s">
        <v>5378</v>
      </c>
      <c r="J347" t="s">
        <v>7292</v>
      </c>
      <c r="K347">
        <v>7375.31</v>
      </c>
      <c r="L347" s="12" t="s">
        <v>7633</v>
      </c>
      <c r="M347" s="10" t="s">
        <v>11260</v>
      </c>
      <c r="N347">
        <v>346</v>
      </c>
      <c r="O347">
        <v>44964</v>
      </c>
      <c r="P347" t="s">
        <v>11402</v>
      </c>
      <c r="Q347" s="16">
        <v>4214.57</v>
      </c>
      <c r="R347">
        <v>11589.88</v>
      </c>
      <c r="S347">
        <v>15</v>
      </c>
      <c r="T347">
        <v>346</v>
      </c>
      <c r="U347">
        <v>12468.06</v>
      </c>
      <c r="V347" t="s">
        <v>11411</v>
      </c>
      <c r="W347">
        <v>8.2799999999999994</v>
      </c>
      <c r="X347">
        <v>36</v>
      </c>
      <c r="Y347" t="s">
        <v>11556</v>
      </c>
      <c r="Z347" t="s">
        <v>12011</v>
      </c>
      <c r="AA347">
        <v>346</v>
      </c>
      <c r="AB347" t="s">
        <v>12017</v>
      </c>
      <c r="AC347">
        <v>8366.36</v>
      </c>
      <c r="AD347">
        <v>2275.69</v>
      </c>
      <c r="AE347">
        <v>113.78</v>
      </c>
      <c r="AF347" t="s">
        <v>11171</v>
      </c>
      <c r="AG347" t="s">
        <v>11209</v>
      </c>
      <c r="AH347">
        <v>9653</v>
      </c>
      <c r="AI347">
        <v>346</v>
      </c>
      <c r="AJ347" t="s">
        <v>11205</v>
      </c>
      <c r="AK347" t="s">
        <v>12029</v>
      </c>
      <c r="AL347" t="s">
        <v>12032</v>
      </c>
      <c r="AM347" t="s">
        <v>11245</v>
      </c>
      <c r="AN347">
        <v>1</v>
      </c>
      <c r="AO347" s="10" t="s">
        <v>12045</v>
      </c>
      <c r="AP347" t="str" cm="1">
        <f t="array" ref="AP347">_xlfn.IFS(
  Table1[[#This Row],[Age]]&lt;=25, "18-25",
  Table1[[#This Row],[Age]]&lt;=35, "26-35",
  Table1[[#This Row],[Age]]&lt;=45, "36-45",
  Table1[[#This Row],[Age]]&lt;=60, "46-60",
  TRUE, "60+")</f>
        <v>36-45</v>
      </c>
    </row>
    <row r="348" spans="1:42" x14ac:dyDescent="0.3">
      <c r="A348">
        <v>347</v>
      </c>
      <c r="B348" t="s">
        <v>26</v>
      </c>
      <c r="C348" t="s">
        <v>101</v>
      </c>
      <c r="D348">
        <v>50</v>
      </c>
      <c r="E348" t="s">
        <v>104</v>
      </c>
      <c r="F348" t="s">
        <v>454</v>
      </c>
      <c r="G348" t="s">
        <v>5148</v>
      </c>
      <c r="H348">
        <v>19458795200</v>
      </c>
      <c r="I348" t="s">
        <v>5468</v>
      </c>
      <c r="J348" t="s">
        <v>7291</v>
      </c>
      <c r="K348">
        <v>8439.7800000000007</v>
      </c>
      <c r="L348" s="12" t="s">
        <v>7634</v>
      </c>
      <c r="M348" s="10" t="s">
        <v>11256</v>
      </c>
      <c r="N348">
        <v>347</v>
      </c>
      <c r="O348">
        <v>45059</v>
      </c>
      <c r="P348" t="s">
        <v>11404</v>
      </c>
      <c r="Q348" s="16">
        <v>1676.85</v>
      </c>
      <c r="R348">
        <v>6762.93</v>
      </c>
      <c r="S348">
        <v>95</v>
      </c>
      <c r="T348">
        <v>347</v>
      </c>
      <c r="U348">
        <v>8805.3700000000008</v>
      </c>
      <c r="V348" t="s">
        <v>11412</v>
      </c>
      <c r="W348">
        <v>3.49</v>
      </c>
      <c r="X348">
        <v>48</v>
      </c>
      <c r="Y348" t="s">
        <v>11584</v>
      </c>
      <c r="Z348" t="s">
        <v>12012</v>
      </c>
      <c r="AA348">
        <v>347</v>
      </c>
      <c r="AB348" t="s">
        <v>12017</v>
      </c>
      <c r="AC348">
        <v>9342.06</v>
      </c>
      <c r="AD348">
        <v>2793.84</v>
      </c>
      <c r="AE348">
        <v>139.69</v>
      </c>
      <c r="AF348" t="s">
        <v>11325</v>
      </c>
      <c r="AG348" t="s">
        <v>11299</v>
      </c>
      <c r="AH348">
        <v>2575</v>
      </c>
      <c r="AI348">
        <v>347</v>
      </c>
      <c r="AJ348" t="s">
        <v>11270</v>
      </c>
      <c r="AK348" t="s">
        <v>12027</v>
      </c>
      <c r="AL348" t="s">
        <v>12031</v>
      </c>
      <c r="AM348" t="s">
        <v>11046</v>
      </c>
      <c r="AN348">
        <v>-1</v>
      </c>
      <c r="AO348" s="10" t="s">
        <v>12046</v>
      </c>
      <c r="AP348" t="str" cm="1">
        <f t="array" ref="AP348">_xlfn.IFS(
  Table1[[#This Row],[Age]]&lt;=25, "18-25",
  Table1[[#This Row],[Age]]&lt;=35, "26-35",
  Table1[[#This Row],[Age]]&lt;=45, "36-45",
  Table1[[#This Row],[Age]]&lt;=60, "46-60",
  TRUE, "60+")</f>
        <v>46-60</v>
      </c>
    </row>
    <row r="349" spans="1:42" x14ac:dyDescent="0.3">
      <c r="A349">
        <v>348</v>
      </c>
      <c r="B349" t="s">
        <v>28</v>
      </c>
      <c r="C349" t="s">
        <v>91</v>
      </c>
      <c r="D349">
        <v>41</v>
      </c>
      <c r="E349" t="s">
        <v>106</v>
      </c>
      <c r="F349" t="s">
        <v>455</v>
      </c>
      <c r="G349" t="s">
        <v>5142</v>
      </c>
      <c r="H349">
        <v>19458795201</v>
      </c>
      <c r="I349" t="s">
        <v>5469</v>
      </c>
      <c r="J349" t="s">
        <v>7291</v>
      </c>
      <c r="K349">
        <v>4678.2700000000004</v>
      </c>
      <c r="L349" s="12" t="s">
        <v>7635</v>
      </c>
      <c r="M349" s="10" t="s">
        <v>11133</v>
      </c>
      <c r="N349">
        <v>348</v>
      </c>
      <c r="O349">
        <v>44987</v>
      </c>
      <c r="P349" t="s">
        <v>11404</v>
      </c>
      <c r="Q349" s="16">
        <v>907.58</v>
      </c>
      <c r="R349">
        <v>5585.85</v>
      </c>
      <c r="S349">
        <v>57</v>
      </c>
      <c r="T349">
        <v>348</v>
      </c>
      <c r="U349">
        <v>35146.959999999999</v>
      </c>
      <c r="V349" t="s">
        <v>11412</v>
      </c>
      <c r="W349">
        <v>9.67</v>
      </c>
      <c r="X349">
        <v>48</v>
      </c>
      <c r="Y349" t="s">
        <v>11545</v>
      </c>
      <c r="Z349" t="s">
        <v>12012</v>
      </c>
      <c r="AA349">
        <v>348</v>
      </c>
      <c r="AB349" t="s">
        <v>12017</v>
      </c>
      <c r="AC349">
        <v>4555.25</v>
      </c>
      <c r="AD349">
        <v>4727.1899999999996</v>
      </c>
      <c r="AE349">
        <v>236.36</v>
      </c>
      <c r="AF349" t="s">
        <v>11248</v>
      </c>
      <c r="AG349" t="s">
        <v>11087</v>
      </c>
      <c r="AH349">
        <v>9618</v>
      </c>
      <c r="AI349">
        <v>348</v>
      </c>
      <c r="AJ349" t="s">
        <v>11385</v>
      </c>
      <c r="AK349" t="s">
        <v>12029</v>
      </c>
      <c r="AL349" t="s">
        <v>12031</v>
      </c>
      <c r="AM349" t="s">
        <v>11062</v>
      </c>
      <c r="AN349">
        <v>1</v>
      </c>
      <c r="AO349" s="10" t="s">
        <v>12047</v>
      </c>
      <c r="AP349" t="str" cm="1">
        <f t="array" ref="AP349">_xlfn.IFS(
  Table1[[#This Row],[Age]]&lt;=25, "18-25",
  Table1[[#This Row],[Age]]&lt;=35, "26-35",
  Table1[[#This Row],[Age]]&lt;=45, "36-45",
  Table1[[#This Row],[Age]]&lt;=60, "46-60",
  TRUE, "60+")</f>
        <v>36-45</v>
      </c>
    </row>
    <row r="350" spans="1:42" x14ac:dyDescent="0.3">
      <c r="A350">
        <v>349</v>
      </c>
      <c r="B350" t="s">
        <v>20</v>
      </c>
      <c r="C350" t="s">
        <v>68</v>
      </c>
      <c r="D350">
        <v>22</v>
      </c>
      <c r="E350" t="s">
        <v>104</v>
      </c>
      <c r="F350" t="s">
        <v>456</v>
      </c>
      <c r="G350" t="s">
        <v>5146</v>
      </c>
      <c r="H350">
        <v>19458795202</v>
      </c>
      <c r="I350" t="s">
        <v>5470</v>
      </c>
      <c r="J350" t="s">
        <v>7292</v>
      </c>
      <c r="K350">
        <v>8934.9699999999993</v>
      </c>
      <c r="L350" s="12" t="s">
        <v>7636</v>
      </c>
      <c r="M350" s="10" t="s">
        <v>11261</v>
      </c>
      <c r="N350">
        <v>349</v>
      </c>
      <c r="O350">
        <v>45009</v>
      </c>
      <c r="P350" t="s">
        <v>11403</v>
      </c>
      <c r="Q350" s="16">
        <v>2173.8000000000002</v>
      </c>
      <c r="R350">
        <v>6761.17</v>
      </c>
      <c r="S350">
        <v>70</v>
      </c>
      <c r="T350">
        <v>349</v>
      </c>
      <c r="U350">
        <v>30505.08</v>
      </c>
      <c r="V350" t="s">
        <v>11412</v>
      </c>
      <c r="W350">
        <v>4.4000000000000004</v>
      </c>
      <c r="X350">
        <v>60</v>
      </c>
      <c r="Y350" t="s">
        <v>11585</v>
      </c>
      <c r="Z350" t="s">
        <v>12012</v>
      </c>
      <c r="AA350">
        <v>349</v>
      </c>
      <c r="AB350" t="s">
        <v>12016</v>
      </c>
      <c r="AC350">
        <v>3079.79</v>
      </c>
      <c r="AD350">
        <v>3160.63</v>
      </c>
      <c r="AE350">
        <v>158.03</v>
      </c>
      <c r="AF350" t="s">
        <v>11296</v>
      </c>
      <c r="AG350" t="s">
        <v>11059</v>
      </c>
      <c r="AH350">
        <v>2114</v>
      </c>
      <c r="AI350">
        <v>349</v>
      </c>
      <c r="AJ350" t="s">
        <v>11245</v>
      </c>
      <c r="AK350" t="s">
        <v>12029</v>
      </c>
      <c r="AL350" t="s">
        <v>12031</v>
      </c>
      <c r="AM350" t="s">
        <v>11162</v>
      </c>
      <c r="AN350">
        <v>1</v>
      </c>
      <c r="AO350" s="10" t="s">
        <v>12047</v>
      </c>
      <c r="AP350" t="str" cm="1">
        <f t="array" ref="AP350">_xlfn.IFS(
  Table1[[#This Row],[Age]]&lt;=25, "18-25",
  Table1[[#This Row],[Age]]&lt;=35, "26-35",
  Table1[[#This Row],[Age]]&lt;=45, "36-45",
  Table1[[#This Row],[Age]]&lt;=60, "46-60",
  TRUE, "60+")</f>
        <v>18-25</v>
      </c>
    </row>
    <row r="351" spans="1:42" x14ac:dyDescent="0.3">
      <c r="A351">
        <v>350</v>
      </c>
      <c r="B351" t="s">
        <v>48</v>
      </c>
      <c r="C351" t="s">
        <v>75</v>
      </c>
      <c r="D351">
        <v>38</v>
      </c>
      <c r="E351" t="s">
        <v>106</v>
      </c>
      <c r="F351" t="s">
        <v>457</v>
      </c>
      <c r="G351" t="s">
        <v>5133</v>
      </c>
      <c r="H351">
        <v>19458795203</v>
      </c>
      <c r="I351" t="s">
        <v>5471</v>
      </c>
      <c r="J351" t="s">
        <v>7292</v>
      </c>
      <c r="K351">
        <v>7214.88</v>
      </c>
      <c r="L351" s="12" t="s">
        <v>7637</v>
      </c>
      <c r="M351" s="10" t="s">
        <v>11262</v>
      </c>
      <c r="N351">
        <v>350</v>
      </c>
      <c r="O351">
        <v>45131</v>
      </c>
      <c r="P351" t="s">
        <v>11404</v>
      </c>
      <c r="Q351" s="16">
        <v>1600.28</v>
      </c>
      <c r="R351">
        <v>8815.16</v>
      </c>
      <c r="S351">
        <v>68</v>
      </c>
      <c r="T351">
        <v>350</v>
      </c>
      <c r="U351">
        <v>37554.639999999999</v>
      </c>
      <c r="V351" t="s">
        <v>11412</v>
      </c>
      <c r="W351">
        <v>6.12</v>
      </c>
      <c r="X351">
        <v>12</v>
      </c>
      <c r="Y351" t="s">
        <v>8201</v>
      </c>
      <c r="Z351" t="s">
        <v>12010</v>
      </c>
      <c r="AA351">
        <v>350</v>
      </c>
      <c r="AB351" t="s">
        <v>12016</v>
      </c>
      <c r="AC351">
        <v>9491.14</v>
      </c>
      <c r="AD351">
        <v>4959.12</v>
      </c>
      <c r="AE351">
        <v>247.96</v>
      </c>
      <c r="AF351" t="s">
        <v>11129</v>
      </c>
      <c r="AG351" t="s">
        <v>11357</v>
      </c>
      <c r="AH351">
        <v>6435</v>
      </c>
      <c r="AI351">
        <v>350</v>
      </c>
      <c r="AJ351" t="s">
        <v>11183</v>
      </c>
      <c r="AK351" t="s">
        <v>12029</v>
      </c>
      <c r="AL351" t="s">
        <v>12031</v>
      </c>
      <c r="AM351" t="s">
        <v>11366</v>
      </c>
      <c r="AN351">
        <v>1</v>
      </c>
      <c r="AO351" s="10" t="s">
        <v>12038</v>
      </c>
      <c r="AP351" t="str" cm="1">
        <f t="array" ref="AP351">_xlfn.IFS(
  Table1[[#This Row],[Age]]&lt;=25, "18-25",
  Table1[[#This Row],[Age]]&lt;=35, "26-35",
  Table1[[#This Row],[Age]]&lt;=45, "36-45",
  Table1[[#This Row],[Age]]&lt;=60, "46-60",
  TRUE, "60+")</f>
        <v>36-45</v>
      </c>
    </row>
    <row r="352" spans="1:42" x14ac:dyDescent="0.3">
      <c r="A352">
        <v>351</v>
      </c>
      <c r="B352" t="s">
        <v>44</v>
      </c>
      <c r="C352" t="s">
        <v>66</v>
      </c>
      <c r="D352">
        <v>63</v>
      </c>
      <c r="E352" t="s">
        <v>104</v>
      </c>
      <c r="F352" t="s">
        <v>458</v>
      </c>
      <c r="G352" t="s">
        <v>5132</v>
      </c>
      <c r="H352">
        <v>19458795204</v>
      </c>
      <c r="I352" t="s">
        <v>5472</v>
      </c>
      <c r="J352" t="s">
        <v>7291</v>
      </c>
      <c r="K352">
        <v>1794.14</v>
      </c>
      <c r="L352" s="12" t="s">
        <v>7638</v>
      </c>
      <c r="M352" s="10" t="s">
        <v>11091</v>
      </c>
      <c r="N352">
        <v>351</v>
      </c>
      <c r="O352">
        <v>44954</v>
      </c>
      <c r="P352" t="s">
        <v>11402</v>
      </c>
      <c r="Q352" s="16">
        <v>4331.99</v>
      </c>
      <c r="R352">
        <v>6126.13</v>
      </c>
      <c r="S352">
        <v>58</v>
      </c>
      <c r="T352">
        <v>351</v>
      </c>
      <c r="U352">
        <v>33029.980000000003</v>
      </c>
      <c r="V352" t="s">
        <v>11413</v>
      </c>
      <c r="W352">
        <v>6.08</v>
      </c>
      <c r="X352">
        <v>24</v>
      </c>
      <c r="Y352" t="s">
        <v>9891</v>
      </c>
      <c r="Z352" t="s">
        <v>12012</v>
      </c>
      <c r="AA352">
        <v>351</v>
      </c>
      <c r="AB352" t="s">
        <v>12015</v>
      </c>
      <c r="AC352">
        <v>1492.79</v>
      </c>
      <c r="AD352">
        <v>4826.2299999999996</v>
      </c>
      <c r="AE352">
        <v>241.31</v>
      </c>
      <c r="AF352" t="s">
        <v>11171</v>
      </c>
      <c r="AG352" t="s">
        <v>11220</v>
      </c>
      <c r="AH352">
        <v>7</v>
      </c>
      <c r="AI352">
        <v>351</v>
      </c>
      <c r="AJ352" t="s">
        <v>11361</v>
      </c>
      <c r="AK352" t="s">
        <v>12028</v>
      </c>
      <c r="AL352" t="s">
        <v>12031</v>
      </c>
      <c r="AM352" t="s">
        <v>11390</v>
      </c>
      <c r="AN352">
        <v>1</v>
      </c>
      <c r="AO352" s="10" t="s">
        <v>12039</v>
      </c>
      <c r="AP352" t="str" cm="1">
        <f t="array" ref="AP352">_xlfn.IFS(
  Table1[[#This Row],[Age]]&lt;=25, "18-25",
  Table1[[#This Row],[Age]]&lt;=35, "26-35",
  Table1[[#This Row],[Age]]&lt;=45, "36-45",
  Table1[[#This Row],[Age]]&lt;=60, "46-60",
  TRUE, "60+")</f>
        <v>60+</v>
      </c>
    </row>
    <row r="353" spans="1:42" x14ac:dyDescent="0.3">
      <c r="A353">
        <v>352</v>
      </c>
      <c r="B353" t="s">
        <v>8</v>
      </c>
      <c r="C353" t="s">
        <v>75</v>
      </c>
      <c r="D353">
        <v>35</v>
      </c>
      <c r="E353" t="s">
        <v>105</v>
      </c>
      <c r="F353" t="s">
        <v>459</v>
      </c>
      <c r="G353" t="s">
        <v>5121</v>
      </c>
      <c r="H353">
        <v>19458795205</v>
      </c>
      <c r="I353" t="s">
        <v>5473</v>
      </c>
      <c r="J353" t="s">
        <v>7291</v>
      </c>
      <c r="K353">
        <v>2148.34</v>
      </c>
      <c r="L353" s="12" t="s">
        <v>7639</v>
      </c>
      <c r="M353" s="10" t="s">
        <v>11263</v>
      </c>
      <c r="N353">
        <v>352</v>
      </c>
      <c r="O353">
        <v>45111</v>
      </c>
      <c r="P353" t="s">
        <v>11402</v>
      </c>
      <c r="Q353" s="16">
        <v>4889.92</v>
      </c>
      <c r="R353">
        <v>-2741.58</v>
      </c>
      <c r="S353">
        <v>20</v>
      </c>
      <c r="T353">
        <v>352</v>
      </c>
      <c r="U353">
        <v>11926.68</v>
      </c>
      <c r="V353" t="s">
        <v>11411</v>
      </c>
      <c r="W353">
        <v>6.85</v>
      </c>
      <c r="X353">
        <v>60</v>
      </c>
      <c r="Y353" t="s">
        <v>10306</v>
      </c>
      <c r="Z353" t="s">
        <v>12011</v>
      </c>
      <c r="AA353">
        <v>352</v>
      </c>
      <c r="AB353" t="s">
        <v>12015</v>
      </c>
      <c r="AC353">
        <v>5350.06</v>
      </c>
      <c r="AD353">
        <v>4281.53</v>
      </c>
      <c r="AE353">
        <v>214.08</v>
      </c>
      <c r="AF353" t="s">
        <v>11148</v>
      </c>
      <c r="AG353" t="s">
        <v>11167</v>
      </c>
      <c r="AH353">
        <v>5340</v>
      </c>
      <c r="AI353">
        <v>352</v>
      </c>
      <c r="AJ353" t="s">
        <v>11162</v>
      </c>
      <c r="AK353" t="s">
        <v>12028</v>
      </c>
      <c r="AL353" t="s">
        <v>12031</v>
      </c>
      <c r="AM353" t="s">
        <v>11348</v>
      </c>
      <c r="AN353">
        <v>1</v>
      </c>
      <c r="AO353" s="10" t="s">
        <v>12038</v>
      </c>
      <c r="AP353" t="str" cm="1">
        <f t="array" ref="AP353">_xlfn.IFS(
  Table1[[#This Row],[Age]]&lt;=25, "18-25",
  Table1[[#This Row],[Age]]&lt;=35, "26-35",
  Table1[[#This Row],[Age]]&lt;=45, "36-45",
  Table1[[#This Row],[Age]]&lt;=60, "46-60",
  TRUE, "60+")</f>
        <v>26-35</v>
      </c>
    </row>
    <row r="354" spans="1:42" x14ac:dyDescent="0.3">
      <c r="A354">
        <v>353</v>
      </c>
      <c r="B354" t="s">
        <v>33</v>
      </c>
      <c r="C354" t="s">
        <v>61</v>
      </c>
      <c r="D354">
        <v>56</v>
      </c>
      <c r="E354" t="s">
        <v>106</v>
      </c>
      <c r="F354" t="s">
        <v>460</v>
      </c>
      <c r="G354" t="s">
        <v>5128</v>
      </c>
      <c r="H354">
        <v>19458795206</v>
      </c>
      <c r="I354" t="s">
        <v>5474</v>
      </c>
      <c r="J354" t="s">
        <v>7291</v>
      </c>
      <c r="K354">
        <v>8161.23</v>
      </c>
      <c r="L354" s="12" t="s">
        <v>7640</v>
      </c>
      <c r="M354" s="10" t="s">
        <v>11246</v>
      </c>
      <c r="N354">
        <v>353</v>
      </c>
      <c r="O354">
        <v>45056</v>
      </c>
      <c r="P354" t="s">
        <v>11404</v>
      </c>
      <c r="Q354" s="16">
        <v>3444.7</v>
      </c>
      <c r="R354">
        <v>4716.53</v>
      </c>
      <c r="S354">
        <v>4</v>
      </c>
      <c r="T354">
        <v>353</v>
      </c>
      <c r="U354">
        <v>25544.400000000001</v>
      </c>
      <c r="V354" t="s">
        <v>11412</v>
      </c>
      <c r="W354">
        <v>3.19</v>
      </c>
      <c r="X354">
        <v>36</v>
      </c>
      <c r="Y354" t="s">
        <v>11586</v>
      </c>
      <c r="Z354" t="s">
        <v>12012</v>
      </c>
      <c r="AA354">
        <v>353</v>
      </c>
      <c r="AB354" t="s">
        <v>12017</v>
      </c>
      <c r="AC354">
        <v>8013.22</v>
      </c>
      <c r="AD354">
        <v>3495.69</v>
      </c>
      <c r="AE354">
        <v>174.78</v>
      </c>
      <c r="AF354" t="s">
        <v>11087</v>
      </c>
      <c r="AG354" t="s">
        <v>11220</v>
      </c>
      <c r="AH354">
        <v>6850</v>
      </c>
      <c r="AI354">
        <v>353</v>
      </c>
      <c r="AJ354" t="s">
        <v>11303</v>
      </c>
      <c r="AK354" t="s">
        <v>12027</v>
      </c>
      <c r="AL354" t="s">
        <v>12031</v>
      </c>
      <c r="AM354" t="s">
        <v>11167</v>
      </c>
      <c r="AN354">
        <v>1</v>
      </c>
      <c r="AO354" s="10" t="s">
        <v>12046</v>
      </c>
      <c r="AP354" t="str" cm="1">
        <f t="array" ref="AP354">_xlfn.IFS(
  Table1[[#This Row],[Age]]&lt;=25, "18-25",
  Table1[[#This Row],[Age]]&lt;=35, "26-35",
  Table1[[#This Row],[Age]]&lt;=45, "36-45",
  Table1[[#This Row],[Age]]&lt;=60, "46-60",
  TRUE, "60+")</f>
        <v>46-60</v>
      </c>
    </row>
    <row r="355" spans="1:42" x14ac:dyDescent="0.3">
      <c r="A355">
        <v>354</v>
      </c>
      <c r="B355" t="s">
        <v>38</v>
      </c>
      <c r="C355" t="s">
        <v>98</v>
      </c>
      <c r="D355">
        <v>22</v>
      </c>
      <c r="E355" t="s">
        <v>106</v>
      </c>
      <c r="F355" t="s">
        <v>461</v>
      </c>
      <c r="G355" t="s">
        <v>5137</v>
      </c>
      <c r="H355">
        <v>19458795207</v>
      </c>
      <c r="I355" t="s">
        <v>5475</v>
      </c>
      <c r="J355" t="s">
        <v>7292</v>
      </c>
      <c r="K355">
        <v>4314.3599999999997</v>
      </c>
      <c r="L355" s="12" t="s">
        <v>7641</v>
      </c>
      <c r="M355" s="10" t="s">
        <v>11123</v>
      </c>
      <c r="N355">
        <v>354</v>
      </c>
      <c r="O355">
        <v>44996</v>
      </c>
      <c r="P355" t="s">
        <v>11403</v>
      </c>
      <c r="Q355" s="16">
        <v>3272.27</v>
      </c>
      <c r="R355">
        <v>7586.63</v>
      </c>
      <c r="S355">
        <v>10</v>
      </c>
      <c r="T355">
        <v>354</v>
      </c>
      <c r="U355">
        <v>9655.5</v>
      </c>
      <c r="V355" t="s">
        <v>11411</v>
      </c>
      <c r="W355">
        <v>9.3000000000000007</v>
      </c>
      <c r="X355">
        <v>48</v>
      </c>
      <c r="Y355" t="s">
        <v>11587</v>
      </c>
      <c r="Z355" t="s">
        <v>12011</v>
      </c>
      <c r="AA355">
        <v>354</v>
      </c>
      <c r="AB355" t="s">
        <v>12015</v>
      </c>
      <c r="AC355">
        <v>1413.25</v>
      </c>
      <c r="AD355">
        <v>1159.1099999999999</v>
      </c>
      <c r="AE355">
        <v>57.96</v>
      </c>
      <c r="AF355" t="s">
        <v>11145</v>
      </c>
      <c r="AG355" t="s">
        <v>11088</v>
      </c>
      <c r="AH355">
        <v>7332</v>
      </c>
      <c r="AI355">
        <v>354</v>
      </c>
      <c r="AJ355" t="s">
        <v>11212</v>
      </c>
      <c r="AK355" t="s">
        <v>12029</v>
      </c>
      <c r="AL355" t="s">
        <v>12031</v>
      </c>
      <c r="AM355" t="s">
        <v>11342</v>
      </c>
      <c r="AN355">
        <v>1</v>
      </c>
      <c r="AO355" s="10" t="s">
        <v>12047</v>
      </c>
      <c r="AP355" t="str" cm="1">
        <f t="array" ref="AP355">_xlfn.IFS(
  Table1[[#This Row],[Age]]&lt;=25, "18-25",
  Table1[[#This Row],[Age]]&lt;=35, "26-35",
  Table1[[#This Row],[Age]]&lt;=45, "36-45",
  Table1[[#This Row],[Age]]&lt;=60, "46-60",
  TRUE, "60+")</f>
        <v>18-25</v>
      </c>
    </row>
    <row r="356" spans="1:42" x14ac:dyDescent="0.3">
      <c r="A356">
        <v>355</v>
      </c>
      <c r="B356" t="s">
        <v>23</v>
      </c>
      <c r="C356" t="s">
        <v>61</v>
      </c>
      <c r="D356">
        <v>25</v>
      </c>
      <c r="E356" t="s">
        <v>105</v>
      </c>
      <c r="F356" t="s">
        <v>462</v>
      </c>
      <c r="G356" t="s">
        <v>5115</v>
      </c>
      <c r="H356">
        <v>19458795208</v>
      </c>
      <c r="I356" t="s">
        <v>5348</v>
      </c>
      <c r="J356" t="s">
        <v>7291</v>
      </c>
      <c r="K356">
        <v>2565.23</v>
      </c>
      <c r="L356" s="12" t="s">
        <v>7642</v>
      </c>
      <c r="M356" s="10" t="s">
        <v>11068</v>
      </c>
      <c r="N356">
        <v>355</v>
      </c>
      <c r="O356">
        <v>45133</v>
      </c>
      <c r="P356" t="s">
        <v>11402</v>
      </c>
      <c r="Q356" s="16">
        <v>3573.96</v>
      </c>
      <c r="R356">
        <v>-1008.73</v>
      </c>
      <c r="S356">
        <v>7</v>
      </c>
      <c r="T356">
        <v>355</v>
      </c>
      <c r="U356">
        <v>13423.36</v>
      </c>
      <c r="V356" t="s">
        <v>11411</v>
      </c>
      <c r="W356">
        <v>3.39</v>
      </c>
      <c r="X356">
        <v>36</v>
      </c>
      <c r="Y356" t="s">
        <v>11588</v>
      </c>
      <c r="Z356" t="s">
        <v>12011</v>
      </c>
      <c r="AA356">
        <v>355</v>
      </c>
      <c r="AB356" t="s">
        <v>12017</v>
      </c>
      <c r="AC356">
        <v>6763.7</v>
      </c>
      <c r="AD356">
        <v>2864.88</v>
      </c>
      <c r="AE356">
        <v>143.24</v>
      </c>
      <c r="AF356" t="s">
        <v>11210</v>
      </c>
      <c r="AG356" t="s">
        <v>11235</v>
      </c>
      <c r="AH356">
        <v>220</v>
      </c>
      <c r="AI356">
        <v>355</v>
      </c>
      <c r="AJ356" t="s">
        <v>11370</v>
      </c>
      <c r="AK356" t="s">
        <v>12027</v>
      </c>
      <c r="AL356" t="s">
        <v>12031</v>
      </c>
      <c r="AM356" t="s">
        <v>11212</v>
      </c>
      <c r="AN356">
        <v>1</v>
      </c>
      <c r="AO356" s="10" t="s">
        <v>12038</v>
      </c>
      <c r="AP356" t="str" cm="1">
        <f t="array" ref="AP356">_xlfn.IFS(
  Table1[[#This Row],[Age]]&lt;=25, "18-25",
  Table1[[#This Row],[Age]]&lt;=35, "26-35",
  Table1[[#This Row],[Age]]&lt;=45, "36-45",
  Table1[[#This Row],[Age]]&lt;=60, "46-60",
  TRUE, "60+")</f>
        <v>18-25</v>
      </c>
    </row>
    <row r="357" spans="1:42" x14ac:dyDescent="0.3">
      <c r="A357">
        <v>356</v>
      </c>
      <c r="B357" t="s">
        <v>39</v>
      </c>
      <c r="C357" t="s">
        <v>100</v>
      </c>
      <c r="D357">
        <v>38</v>
      </c>
      <c r="E357" t="s">
        <v>106</v>
      </c>
      <c r="F357" t="s">
        <v>463</v>
      </c>
      <c r="G357" t="s">
        <v>5118</v>
      </c>
      <c r="H357">
        <v>19458795209</v>
      </c>
      <c r="I357" t="s">
        <v>5476</v>
      </c>
      <c r="J357" t="s">
        <v>7292</v>
      </c>
      <c r="K357">
        <v>4283.51</v>
      </c>
      <c r="L357" s="12" t="s">
        <v>7643</v>
      </c>
      <c r="M357" s="10" t="s">
        <v>11090</v>
      </c>
      <c r="N357">
        <v>356</v>
      </c>
      <c r="O357">
        <v>45082</v>
      </c>
      <c r="P357" t="s">
        <v>11403</v>
      </c>
      <c r="Q357" s="16">
        <v>2343.65</v>
      </c>
      <c r="R357">
        <v>1939.86</v>
      </c>
      <c r="S357">
        <v>91</v>
      </c>
      <c r="T357">
        <v>356</v>
      </c>
      <c r="U357">
        <v>49358.96</v>
      </c>
      <c r="V357" t="s">
        <v>11413</v>
      </c>
      <c r="W357">
        <v>6.98</v>
      </c>
      <c r="X357">
        <v>12</v>
      </c>
      <c r="Y357" t="s">
        <v>11589</v>
      </c>
      <c r="Z357" t="s">
        <v>12011</v>
      </c>
      <c r="AA357">
        <v>356</v>
      </c>
      <c r="AB357" t="s">
        <v>12017</v>
      </c>
      <c r="AC357">
        <v>8551.31</v>
      </c>
      <c r="AD357">
        <v>1169.05</v>
      </c>
      <c r="AE357">
        <v>58.45</v>
      </c>
      <c r="AF357" t="s">
        <v>11224</v>
      </c>
      <c r="AG357" t="s">
        <v>11390</v>
      </c>
      <c r="AH357">
        <v>6607</v>
      </c>
      <c r="AI357">
        <v>356</v>
      </c>
      <c r="AJ357" t="s">
        <v>11138</v>
      </c>
      <c r="AK357" t="s">
        <v>12028</v>
      </c>
      <c r="AL357" t="s">
        <v>12031</v>
      </c>
      <c r="AM357" t="s">
        <v>11164</v>
      </c>
      <c r="AN357">
        <v>-1</v>
      </c>
      <c r="AO357" s="10" t="s">
        <v>12043</v>
      </c>
      <c r="AP357" t="str" cm="1">
        <f t="array" ref="AP357">_xlfn.IFS(
  Table1[[#This Row],[Age]]&lt;=25, "18-25",
  Table1[[#This Row],[Age]]&lt;=35, "26-35",
  Table1[[#This Row],[Age]]&lt;=45, "36-45",
  Table1[[#This Row],[Age]]&lt;=60, "46-60",
  TRUE, "60+")</f>
        <v>36-45</v>
      </c>
    </row>
    <row r="358" spans="1:42" x14ac:dyDescent="0.3">
      <c r="A358">
        <v>357</v>
      </c>
      <c r="B358" t="s">
        <v>17</v>
      </c>
      <c r="C358" t="s">
        <v>75</v>
      </c>
      <c r="D358">
        <v>64</v>
      </c>
      <c r="E358" t="s">
        <v>105</v>
      </c>
      <c r="F358" t="s">
        <v>464</v>
      </c>
      <c r="G358" t="s">
        <v>5123</v>
      </c>
      <c r="H358">
        <v>19458795210</v>
      </c>
      <c r="I358" t="s">
        <v>5477</v>
      </c>
      <c r="J358" t="s">
        <v>7292</v>
      </c>
      <c r="K358">
        <v>1697.64</v>
      </c>
      <c r="L358" s="12" t="s">
        <v>7644</v>
      </c>
      <c r="M358" s="10" t="s">
        <v>11264</v>
      </c>
      <c r="N358">
        <v>357</v>
      </c>
      <c r="O358">
        <v>44963</v>
      </c>
      <c r="P358" t="s">
        <v>11404</v>
      </c>
      <c r="Q358" s="16">
        <v>3147.68</v>
      </c>
      <c r="R358">
        <v>4845.32</v>
      </c>
      <c r="S358">
        <v>57</v>
      </c>
      <c r="T358">
        <v>357</v>
      </c>
      <c r="U358">
        <v>36705.32</v>
      </c>
      <c r="V358" t="s">
        <v>11412</v>
      </c>
      <c r="W358">
        <v>7.89</v>
      </c>
      <c r="X358">
        <v>12</v>
      </c>
      <c r="Y358" t="s">
        <v>11590</v>
      </c>
      <c r="Z358" t="s">
        <v>12011</v>
      </c>
      <c r="AA358">
        <v>357</v>
      </c>
      <c r="AB358" t="s">
        <v>12017</v>
      </c>
      <c r="AC358">
        <v>3682.38</v>
      </c>
      <c r="AD358">
        <v>4771.2299999999996</v>
      </c>
      <c r="AE358">
        <v>238.56</v>
      </c>
      <c r="AF358" t="s">
        <v>11394</v>
      </c>
      <c r="AG358" t="s">
        <v>11084</v>
      </c>
      <c r="AH358">
        <v>3173</v>
      </c>
      <c r="AI358">
        <v>357</v>
      </c>
      <c r="AJ358" t="s">
        <v>11207</v>
      </c>
      <c r="AK358" t="s">
        <v>12027</v>
      </c>
      <c r="AL358" t="s">
        <v>12031</v>
      </c>
      <c r="AM358" t="s">
        <v>11133</v>
      </c>
      <c r="AN358">
        <v>1</v>
      </c>
      <c r="AO358" s="10" t="s">
        <v>12045</v>
      </c>
      <c r="AP358" t="str" cm="1">
        <f t="array" ref="AP358">_xlfn.IFS(
  Table1[[#This Row],[Age]]&lt;=25, "18-25",
  Table1[[#This Row],[Age]]&lt;=35, "26-35",
  Table1[[#This Row],[Age]]&lt;=45, "36-45",
  Table1[[#This Row],[Age]]&lt;=60, "46-60",
  TRUE, "60+")</f>
        <v>60+</v>
      </c>
    </row>
    <row r="359" spans="1:42" x14ac:dyDescent="0.3">
      <c r="A359">
        <v>358</v>
      </c>
      <c r="B359" t="s">
        <v>26</v>
      </c>
      <c r="C359" t="s">
        <v>56</v>
      </c>
      <c r="D359">
        <v>22</v>
      </c>
      <c r="E359" t="s">
        <v>105</v>
      </c>
      <c r="F359" t="s">
        <v>465</v>
      </c>
      <c r="G359" t="s">
        <v>5142</v>
      </c>
      <c r="H359">
        <v>19458795211</v>
      </c>
      <c r="I359" t="s">
        <v>5478</v>
      </c>
      <c r="J359" t="s">
        <v>7292</v>
      </c>
      <c r="K359">
        <v>8928.19</v>
      </c>
      <c r="L359" s="12" t="s">
        <v>7645</v>
      </c>
      <c r="M359" s="10" t="s">
        <v>11166</v>
      </c>
      <c r="N359">
        <v>358</v>
      </c>
      <c r="O359">
        <v>45143</v>
      </c>
      <c r="P359" t="s">
        <v>11404</v>
      </c>
      <c r="Q359" s="16">
        <v>365.59</v>
      </c>
      <c r="R359">
        <v>9293.7800000000007</v>
      </c>
      <c r="S359">
        <v>6</v>
      </c>
      <c r="T359">
        <v>358</v>
      </c>
      <c r="U359">
        <v>39359.67</v>
      </c>
      <c r="V359" t="s">
        <v>11412</v>
      </c>
      <c r="W359">
        <v>8.93</v>
      </c>
      <c r="X359">
        <v>12</v>
      </c>
      <c r="Y359" t="s">
        <v>7436</v>
      </c>
      <c r="Z359" t="s">
        <v>12011</v>
      </c>
      <c r="AA359">
        <v>358</v>
      </c>
      <c r="AB359" t="s">
        <v>12015</v>
      </c>
      <c r="AC359">
        <v>3792.92</v>
      </c>
      <c r="AD359">
        <v>4794</v>
      </c>
      <c r="AE359">
        <v>239.7</v>
      </c>
      <c r="AF359" t="s">
        <v>11211</v>
      </c>
      <c r="AG359" t="s">
        <v>11271</v>
      </c>
      <c r="AH359">
        <v>3837</v>
      </c>
      <c r="AI359">
        <v>358</v>
      </c>
      <c r="AJ359" t="s">
        <v>11156</v>
      </c>
      <c r="AK359" t="s">
        <v>12028</v>
      </c>
      <c r="AL359" t="s">
        <v>12032</v>
      </c>
      <c r="AM359" t="s">
        <v>11046</v>
      </c>
      <c r="AN359">
        <v>1</v>
      </c>
      <c r="AO359" s="10" t="s">
        <v>12041</v>
      </c>
      <c r="AP359" t="str" cm="1">
        <f t="array" ref="AP359">_xlfn.IFS(
  Table1[[#This Row],[Age]]&lt;=25, "18-25",
  Table1[[#This Row],[Age]]&lt;=35, "26-35",
  Table1[[#This Row],[Age]]&lt;=45, "36-45",
  Table1[[#This Row],[Age]]&lt;=60, "46-60",
  TRUE, "60+")</f>
        <v>18-25</v>
      </c>
    </row>
    <row r="360" spans="1:42" x14ac:dyDescent="0.3">
      <c r="A360">
        <v>359</v>
      </c>
      <c r="B360" t="s">
        <v>18</v>
      </c>
      <c r="C360" t="s">
        <v>60</v>
      </c>
      <c r="D360">
        <v>30</v>
      </c>
      <c r="E360" t="s">
        <v>105</v>
      </c>
      <c r="F360" t="s">
        <v>466</v>
      </c>
      <c r="G360" t="s">
        <v>5115</v>
      </c>
      <c r="H360">
        <v>19458795212</v>
      </c>
      <c r="I360" t="s">
        <v>5479</v>
      </c>
      <c r="J360" t="s">
        <v>7291</v>
      </c>
      <c r="K360">
        <v>808.24</v>
      </c>
      <c r="L360" s="12" t="s">
        <v>7646</v>
      </c>
      <c r="M360" s="10" t="s">
        <v>11265</v>
      </c>
      <c r="N360">
        <v>359</v>
      </c>
      <c r="O360">
        <v>45022</v>
      </c>
      <c r="P360" t="s">
        <v>11402</v>
      </c>
      <c r="Q360" s="16">
        <v>2472.31</v>
      </c>
      <c r="R360">
        <v>-1664.07</v>
      </c>
      <c r="S360">
        <v>55</v>
      </c>
      <c r="T360">
        <v>359</v>
      </c>
      <c r="U360">
        <v>2472.9</v>
      </c>
      <c r="V360" t="s">
        <v>11413</v>
      </c>
      <c r="W360">
        <v>5.1100000000000003</v>
      </c>
      <c r="X360">
        <v>48</v>
      </c>
      <c r="Y360" t="s">
        <v>11550</v>
      </c>
      <c r="Z360" t="s">
        <v>12012</v>
      </c>
      <c r="AA360">
        <v>359</v>
      </c>
      <c r="AB360" t="s">
        <v>12017</v>
      </c>
      <c r="AC360">
        <v>1304.3499999999999</v>
      </c>
      <c r="AD360">
        <v>1662.92</v>
      </c>
      <c r="AE360">
        <v>83.15</v>
      </c>
      <c r="AF360" t="s">
        <v>11390</v>
      </c>
      <c r="AG360" t="s">
        <v>11330</v>
      </c>
      <c r="AH360">
        <v>9329</v>
      </c>
      <c r="AI360">
        <v>359</v>
      </c>
      <c r="AJ360" t="s">
        <v>11220</v>
      </c>
      <c r="AK360" t="s">
        <v>12028</v>
      </c>
      <c r="AL360" t="s">
        <v>12031</v>
      </c>
      <c r="AM360" t="s">
        <v>11205</v>
      </c>
      <c r="AN360">
        <v>1</v>
      </c>
      <c r="AO360" s="10" t="s">
        <v>12037</v>
      </c>
      <c r="AP360" t="str" cm="1">
        <f t="array" ref="AP360">_xlfn.IFS(
  Table1[[#This Row],[Age]]&lt;=25, "18-25",
  Table1[[#This Row],[Age]]&lt;=35, "26-35",
  Table1[[#This Row],[Age]]&lt;=45, "36-45",
  Table1[[#This Row],[Age]]&lt;=60, "46-60",
  TRUE, "60+")</f>
        <v>26-35</v>
      </c>
    </row>
    <row r="361" spans="1:42" x14ac:dyDescent="0.3">
      <c r="A361">
        <v>360</v>
      </c>
      <c r="B361" t="s">
        <v>3</v>
      </c>
      <c r="C361" t="s">
        <v>90</v>
      </c>
      <c r="D361">
        <v>36</v>
      </c>
      <c r="E361" t="s">
        <v>104</v>
      </c>
      <c r="F361" t="s">
        <v>467</v>
      </c>
      <c r="G361" t="s">
        <v>5112</v>
      </c>
      <c r="H361">
        <v>19458795213</v>
      </c>
      <c r="I361" t="s">
        <v>5480</v>
      </c>
      <c r="J361" t="s">
        <v>7291</v>
      </c>
      <c r="K361">
        <v>3597.09</v>
      </c>
      <c r="L361" s="12" t="s">
        <v>7386</v>
      </c>
      <c r="M361" s="10" t="s">
        <v>11187</v>
      </c>
      <c r="N361">
        <v>360</v>
      </c>
      <c r="O361">
        <v>45175</v>
      </c>
      <c r="P361" t="s">
        <v>11402</v>
      </c>
      <c r="Q361" s="16">
        <v>1668.51</v>
      </c>
      <c r="R361">
        <v>5265.6</v>
      </c>
      <c r="S361">
        <v>31</v>
      </c>
      <c r="T361">
        <v>360</v>
      </c>
      <c r="U361">
        <v>19724.560000000001</v>
      </c>
      <c r="V361" t="s">
        <v>11413</v>
      </c>
      <c r="W361">
        <v>7.41</v>
      </c>
      <c r="X361">
        <v>48</v>
      </c>
      <c r="Y361" t="s">
        <v>11591</v>
      </c>
      <c r="Z361" t="s">
        <v>12010</v>
      </c>
      <c r="AA361">
        <v>360</v>
      </c>
      <c r="AB361" t="s">
        <v>12017</v>
      </c>
      <c r="AC361">
        <v>5959.12</v>
      </c>
      <c r="AD361">
        <v>240.54</v>
      </c>
      <c r="AE361">
        <v>12.03</v>
      </c>
      <c r="AF361" t="s">
        <v>11038</v>
      </c>
      <c r="AG361" t="s">
        <v>11261</v>
      </c>
      <c r="AH361">
        <v>6065</v>
      </c>
      <c r="AI361">
        <v>360</v>
      </c>
      <c r="AJ361" t="s">
        <v>11163</v>
      </c>
      <c r="AK361" t="s">
        <v>12027</v>
      </c>
      <c r="AL361" t="s">
        <v>12032</v>
      </c>
      <c r="AM361" t="s">
        <v>11381</v>
      </c>
      <c r="AN361">
        <v>1</v>
      </c>
      <c r="AO361" s="10" t="s">
        <v>12042</v>
      </c>
      <c r="AP361" t="str" cm="1">
        <f t="array" ref="AP361">_xlfn.IFS(
  Table1[[#This Row],[Age]]&lt;=25, "18-25",
  Table1[[#This Row],[Age]]&lt;=35, "26-35",
  Table1[[#This Row],[Age]]&lt;=45, "36-45",
  Table1[[#This Row],[Age]]&lt;=60, "46-60",
  TRUE, "60+")</f>
        <v>36-45</v>
      </c>
    </row>
    <row r="362" spans="1:42" x14ac:dyDescent="0.3">
      <c r="A362">
        <v>361</v>
      </c>
      <c r="B362" t="s">
        <v>51</v>
      </c>
      <c r="C362" t="s">
        <v>100</v>
      </c>
      <c r="D362">
        <v>46</v>
      </c>
      <c r="E362" t="s">
        <v>105</v>
      </c>
      <c r="F362" t="s">
        <v>468</v>
      </c>
      <c r="G362" t="s">
        <v>5141</v>
      </c>
      <c r="H362">
        <v>19458795214</v>
      </c>
      <c r="I362" t="s">
        <v>5481</v>
      </c>
      <c r="J362" t="s">
        <v>7291</v>
      </c>
      <c r="K362">
        <v>5613.59</v>
      </c>
      <c r="L362" s="12" t="s">
        <v>7647</v>
      </c>
      <c r="M362" s="10" t="s">
        <v>11106</v>
      </c>
      <c r="N362">
        <v>361</v>
      </c>
      <c r="O362">
        <v>45109</v>
      </c>
      <c r="P362" t="s">
        <v>11403</v>
      </c>
      <c r="Q362" s="16">
        <v>275.37</v>
      </c>
      <c r="R362">
        <v>5338.22</v>
      </c>
      <c r="S362">
        <v>64</v>
      </c>
      <c r="T362">
        <v>361</v>
      </c>
      <c r="U362">
        <v>28207.19</v>
      </c>
      <c r="V362" t="s">
        <v>11413</v>
      </c>
      <c r="W362">
        <v>1.77</v>
      </c>
      <c r="X362">
        <v>60</v>
      </c>
      <c r="Y362" t="s">
        <v>11592</v>
      </c>
      <c r="Z362" t="s">
        <v>12012</v>
      </c>
      <c r="AA362">
        <v>361</v>
      </c>
      <c r="AB362" t="s">
        <v>12016</v>
      </c>
      <c r="AC362">
        <v>1552.98</v>
      </c>
      <c r="AD362">
        <v>4138.8999999999996</v>
      </c>
      <c r="AE362">
        <v>206.94</v>
      </c>
      <c r="AF362" t="s">
        <v>11306</v>
      </c>
      <c r="AG362" t="s">
        <v>11089</v>
      </c>
      <c r="AH362">
        <v>8027</v>
      </c>
      <c r="AI362">
        <v>361</v>
      </c>
      <c r="AJ362" t="s">
        <v>11168</v>
      </c>
      <c r="AK362" t="s">
        <v>12029</v>
      </c>
      <c r="AL362" t="s">
        <v>12031</v>
      </c>
      <c r="AM362" t="s">
        <v>11249</v>
      </c>
      <c r="AN362">
        <v>1</v>
      </c>
      <c r="AO362" s="10" t="s">
        <v>12038</v>
      </c>
      <c r="AP362" t="str" cm="1">
        <f t="array" ref="AP362">_xlfn.IFS(
  Table1[[#This Row],[Age]]&lt;=25, "18-25",
  Table1[[#This Row],[Age]]&lt;=35, "26-35",
  Table1[[#This Row],[Age]]&lt;=45, "36-45",
  Table1[[#This Row],[Age]]&lt;=60, "46-60",
  TRUE, "60+")</f>
        <v>46-60</v>
      </c>
    </row>
    <row r="363" spans="1:42" x14ac:dyDescent="0.3">
      <c r="A363">
        <v>362</v>
      </c>
      <c r="B363" t="s">
        <v>40</v>
      </c>
      <c r="C363" t="s">
        <v>92</v>
      </c>
      <c r="D363">
        <v>19</v>
      </c>
      <c r="E363" t="s">
        <v>106</v>
      </c>
      <c r="F363" t="s">
        <v>469</v>
      </c>
      <c r="G363" t="s">
        <v>5138</v>
      </c>
      <c r="H363">
        <v>19458795215</v>
      </c>
      <c r="I363" t="s">
        <v>5482</v>
      </c>
      <c r="J363" t="s">
        <v>7291</v>
      </c>
      <c r="K363">
        <v>8749.09</v>
      </c>
      <c r="L363" s="12" t="s">
        <v>7648</v>
      </c>
      <c r="M363" s="10" t="s">
        <v>11111</v>
      </c>
      <c r="N363">
        <v>362</v>
      </c>
      <c r="O363">
        <v>45027</v>
      </c>
      <c r="P363" t="s">
        <v>11404</v>
      </c>
      <c r="Q363" s="16">
        <v>2728.43</v>
      </c>
      <c r="R363">
        <v>11477.52</v>
      </c>
      <c r="S363">
        <v>36</v>
      </c>
      <c r="T363">
        <v>362</v>
      </c>
      <c r="U363">
        <v>8334.0300000000007</v>
      </c>
      <c r="V363" t="s">
        <v>11411</v>
      </c>
      <c r="W363">
        <v>8</v>
      </c>
      <c r="X363">
        <v>36</v>
      </c>
      <c r="Y363" t="s">
        <v>11417</v>
      </c>
      <c r="Z363" t="s">
        <v>12012</v>
      </c>
      <c r="AA363">
        <v>362</v>
      </c>
      <c r="AB363" t="s">
        <v>12016</v>
      </c>
      <c r="AC363">
        <v>1019.99</v>
      </c>
      <c r="AD363">
        <v>1760.46</v>
      </c>
      <c r="AE363">
        <v>88.02</v>
      </c>
      <c r="AF363" t="s">
        <v>11129</v>
      </c>
      <c r="AG363" t="s">
        <v>11097</v>
      </c>
      <c r="AH363">
        <v>320</v>
      </c>
      <c r="AI363">
        <v>362</v>
      </c>
      <c r="AJ363" t="s">
        <v>11290</v>
      </c>
      <c r="AK363" t="s">
        <v>12029</v>
      </c>
      <c r="AL363" t="s">
        <v>12032</v>
      </c>
      <c r="AM363" t="s">
        <v>11378</v>
      </c>
      <c r="AN363">
        <v>1</v>
      </c>
      <c r="AO363" s="10" t="s">
        <v>12037</v>
      </c>
      <c r="AP363" t="str" cm="1">
        <f t="array" ref="AP363">_xlfn.IFS(
  Table1[[#This Row],[Age]]&lt;=25, "18-25",
  Table1[[#This Row],[Age]]&lt;=35, "26-35",
  Table1[[#This Row],[Age]]&lt;=45, "36-45",
  Table1[[#This Row],[Age]]&lt;=60, "46-60",
  TRUE, "60+")</f>
        <v>18-25</v>
      </c>
    </row>
    <row r="364" spans="1:42" x14ac:dyDescent="0.3">
      <c r="A364">
        <v>363</v>
      </c>
      <c r="B364" t="s">
        <v>38</v>
      </c>
      <c r="C364" t="s">
        <v>91</v>
      </c>
      <c r="D364">
        <v>54</v>
      </c>
      <c r="E364" t="s">
        <v>104</v>
      </c>
      <c r="F364" t="s">
        <v>470</v>
      </c>
      <c r="G364" t="s">
        <v>5125</v>
      </c>
      <c r="H364">
        <v>19458795216</v>
      </c>
      <c r="I364" t="s">
        <v>5483</v>
      </c>
      <c r="J364" t="s">
        <v>7292</v>
      </c>
      <c r="K364">
        <v>7837.33</v>
      </c>
      <c r="L364" s="12" t="s">
        <v>7649</v>
      </c>
      <c r="M364" s="10" t="s">
        <v>11266</v>
      </c>
      <c r="N364">
        <v>363</v>
      </c>
      <c r="O364">
        <v>45154</v>
      </c>
      <c r="P364" t="s">
        <v>11403</v>
      </c>
      <c r="Q364" s="16">
        <v>1807.68</v>
      </c>
      <c r="R364">
        <v>6029.65</v>
      </c>
      <c r="S364">
        <v>91</v>
      </c>
      <c r="T364">
        <v>363</v>
      </c>
      <c r="U364">
        <v>42578.77</v>
      </c>
      <c r="V364" t="s">
        <v>11412</v>
      </c>
      <c r="W364">
        <v>7.8</v>
      </c>
      <c r="X364">
        <v>24</v>
      </c>
      <c r="Y364" t="s">
        <v>11555</v>
      </c>
      <c r="Z364" t="s">
        <v>12010</v>
      </c>
      <c r="AA364">
        <v>363</v>
      </c>
      <c r="AB364" t="s">
        <v>12017</v>
      </c>
      <c r="AC364">
        <v>2142.2199999999998</v>
      </c>
      <c r="AD364">
        <v>1597.56</v>
      </c>
      <c r="AE364">
        <v>79.88</v>
      </c>
      <c r="AF364" t="s">
        <v>11216</v>
      </c>
      <c r="AG364" t="s">
        <v>11161</v>
      </c>
      <c r="AH364">
        <v>5394</v>
      </c>
      <c r="AI364">
        <v>363</v>
      </c>
      <c r="AJ364" t="s">
        <v>11262</v>
      </c>
      <c r="AK364" t="s">
        <v>12029</v>
      </c>
      <c r="AL364" t="s">
        <v>12032</v>
      </c>
      <c r="AM364" t="s">
        <v>11313</v>
      </c>
      <c r="AN364">
        <v>1</v>
      </c>
      <c r="AO364" s="10" t="s">
        <v>12041</v>
      </c>
      <c r="AP364" t="str" cm="1">
        <f t="array" ref="AP364">_xlfn.IFS(
  Table1[[#This Row],[Age]]&lt;=25, "18-25",
  Table1[[#This Row],[Age]]&lt;=35, "26-35",
  Table1[[#This Row],[Age]]&lt;=45, "36-45",
  Table1[[#This Row],[Age]]&lt;=60, "46-60",
  TRUE, "60+")</f>
        <v>46-60</v>
      </c>
    </row>
    <row r="365" spans="1:42" x14ac:dyDescent="0.3">
      <c r="A365">
        <v>364</v>
      </c>
      <c r="B365" t="s">
        <v>46</v>
      </c>
      <c r="C365" t="s">
        <v>92</v>
      </c>
      <c r="D365">
        <v>43</v>
      </c>
      <c r="E365" t="s">
        <v>105</v>
      </c>
      <c r="F365" t="s">
        <v>471</v>
      </c>
      <c r="G365" t="s">
        <v>5144</v>
      </c>
      <c r="H365">
        <v>19458795217</v>
      </c>
      <c r="I365" t="s">
        <v>5243</v>
      </c>
      <c r="J365" t="s">
        <v>7292</v>
      </c>
      <c r="K365">
        <v>321.99</v>
      </c>
      <c r="L365" s="12" t="s">
        <v>7650</v>
      </c>
      <c r="M365" s="10" t="s">
        <v>11056</v>
      </c>
      <c r="N365">
        <v>364</v>
      </c>
      <c r="O365">
        <v>45264</v>
      </c>
      <c r="P365" t="s">
        <v>11402</v>
      </c>
      <c r="Q365" s="16">
        <v>2957.16</v>
      </c>
      <c r="R365">
        <v>-2635.17</v>
      </c>
      <c r="S365">
        <v>13</v>
      </c>
      <c r="T365">
        <v>364</v>
      </c>
      <c r="U365">
        <v>7840.41</v>
      </c>
      <c r="V365" t="s">
        <v>11412</v>
      </c>
      <c r="W365">
        <v>4.7</v>
      </c>
      <c r="X365">
        <v>24</v>
      </c>
      <c r="Y365" t="s">
        <v>9091</v>
      </c>
      <c r="Z365" t="s">
        <v>12012</v>
      </c>
      <c r="AA365">
        <v>364</v>
      </c>
      <c r="AB365" t="s">
        <v>12015</v>
      </c>
      <c r="AC365">
        <v>4911.95</v>
      </c>
      <c r="AD365">
        <v>2899.75</v>
      </c>
      <c r="AE365">
        <v>144.99</v>
      </c>
      <c r="AF365" t="s">
        <v>11200</v>
      </c>
      <c r="AG365" t="s">
        <v>11380</v>
      </c>
      <c r="AH365">
        <v>813</v>
      </c>
      <c r="AI365">
        <v>364</v>
      </c>
      <c r="AJ365" t="s">
        <v>11258</v>
      </c>
      <c r="AK365" t="s">
        <v>12028</v>
      </c>
      <c r="AL365" t="s">
        <v>12032</v>
      </c>
      <c r="AM365" t="s">
        <v>11213</v>
      </c>
      <c r="AN365">
        <v>1</v>
      </c>
      <c r="AO365" s="10" t="s">
        <v>12036</v>
      </c>
      <c r="AP365" t="str" cm="1">
        <f t="array" ref="AP365">_xlfn.IFS(
  Table1[[#This Row],[Age]]&lt;=25, "18-25",
  Table1[[#This Row],[Age]]&lt;=35, "26-35",
  Table1[[#This Row],[Age]]&lt;=45, "36-45",
  Table1[[#This Row],[Age]]&lt;=60, "46-60",
  TRUE, "60+")</f>
        <v>36-45</v>
      </c>
    </row>
    <row r="366" spans="1:42" x14ac:dyDescent="0.3">
      <c r="A366">
        <v>365</v>
      </c>
      <c r="B366" t="s">
        <v>29</v>
      </c>
      <c r="C366" t="s">
        <v>69</v>
      </c>
      <c r="D366">
        <v>46</v>
      </c>
      <c r="E366" t="s">
        <v>105</v>
      </c>
      <c r="F366" t="s">
        <v>472</v>
      </c>
      <c r="G366" t="s">
        <v>5115</v>
      </c>
      <c r="H366">
        <v>19458795218</v>
      </c>
      <c r="I366" t="s">
        <v>5484</v>
      </c>
      <c r="J366" t="s">
        <v>7291</v>
      </c>
      <c r="K366">
        <v>8269.9599999999991</v>
      </c>
      <c r="L366" s="12" t="s">
        <v>7651</v>
      </c>
      <c r="M366" s="10" t="s">
        <v>11123</v>
      </c>
      <c r="N366">
        <v>365</v>
      </c>
      <c r="O366">
        <v>44929</v>
      </c>
      <c r="P366" t="s">
        <v>11402</v>
      </c>
      <c r="Q366" s="16">
        <v>2570.77</v>
      </c>
      <c r="R366">
        <v>5699.19</v>
      </c>
      <c r="S366">
        <v>75</v>
      </c>
      <c r="T366">
        <v>365</v>
      </c>
      <c r="U366">
        <v>32188.77</v>
      </c>
      <c r="V366" t="s">
        <v>11412</v>
      </c>
      <c r="W366">
        <v>3.82</v>
      </c>
      <c r="X366">
        <v>24</v>
      </c>
      <c r="Y366" t="s">
        <v>11465</v>
      </c>
      <c r="Z366" t="s">
        <v>12010</v>
      </c>
      <c r="AA366">
        <v>365</v>
      </c>
      <c r="AB366" t="s">
        <v>12015</v>
      </c>
      <c r="AC366">
        <v>7720.43</v>
      </c>
      <c r="AD366">
        <v>2.38</v>
      </c>
      <c r="AE366">
        <v>0.12</v>
      </c>
      <c r="AF366" t="s">
        <v>11271</v>
      </c>
      <c r="AG366" t="s">
        <v>11197</v>
      </c>
      <c r="AH366">
        <v>4985</v>
      </c>
      <c r="AI366">
        <v>365</v>
      </c>
      <c r="AJ366" t="s">
        <v>11350</v>
      </c>
      <c r="AK366" t="s">
        <v>12027</v>
      </c>
      <c r="AL366" t="s">
        <v>12032</v>
      </c>
      <c r="AM366" t="s">
        <v>11150</v>
      </c>
      <c r="AN366">
        <v>1</v>
      </c>
      <c r="AO366" s="10" t="s">
        <v>12039</v>
      </c>
      <c r="AP366" t="str" cm="1">
        <f t="array" ref="AP366">_xlfn.IFS(
  Table1[[#This Row],[Age]]&lt;=25, "18-25",
  Table1[[#This Row],[Age]]&lt;=35, "26-35",
  Table1[[#This Row],[Age]]&lt;=45, "36-45",
  Table1[[#This Row],[Age]]&lt;=60, "46-60",
  TRUE, "60+")</f>
        <v>46-60</v>
      </c>
    </row>
    <row r="367" spans="1:42" x14ac:dyDescent="0.3">
      <c r="A367">
        <v>366</v>
      </c>
      <c r="B367" t="s">
        <v>11</v>
      </c>
      <c r="C367" t="s">
        <v>63</v>
      </c>
      <c r="D367">
        <v>22</v>
      </c>
      <c r="E367" t="s">
        <v>105</v>
      </c>
      <c r="F367" t="s">
        <v>473</v>
      </c>
      <c r="G367" t="s">
        <v>5118</v>
      </c>
      <c r="H367">
        <v>19458795219</v>
      </c>
      <c r="I367" t="s">
        <v>5239</v>
      </c>
      <c r="J367" t="s">
        <v>7292</v>
      </c>
      <c r="K367">
        <v>6417.39</v>
      </c>
      <c r="L367" s="12" t="s">
        <v>7652</v>
      </c>
      <c r="M367" s="10" t="s">
        <v>11267</v>
      </c>
      <c r="N367">
        <v>366</v>
      </c>
      <c r="O367">
        <v>44997</v>
      </c>
      <c r="P367" t="s">
        <v>11403</v>
      </c>
      <c r="Q367" s="16">
        <v>1388.34</v>
      </c>
      <c r="R367">
        <v>7805.73</v>
      </c>
      <c r="S367">
        <v>73</v>
      </c>
      <c r="T367">
        <v>366</v>
      </c>
      <c r="U367">
        <v>28106.17</v>
      </c>
      <c r="V367" t="s">
        <v>11413</v>
      </c>
      <c r="W367">
        <v>4.42</v>
      </c>
      <c r="X367">
        <v>48</v>
      </c>
      <c r="Y367" t="s">
        <v>10226</v>
      </c>
      <c r="Z367" t="s">
        <v>12011</v>
      </c>
      <c r="AA367">
        <v>366</v>
      </c>
      <c r="AB367" t="s">
        <v>12016</v>
      </c>
      <c r="AC367">
        <v>7076.06</v>
      </c>
      <c r="AD367">
        <v>1874.86</v>
      </c>
      <c r="AE367">
        <v>93.74</v>
      </c>
      <c r="AF367" t="s">
        <v>11129</v>
      </c>
      <c r="AG367" t="s">
        <v>11265</v>
      </c>
      <c r="AH367">
        <v>6748</v>
      </c>
      <c r="AI367">
        <v>366</v>
      </c>
      <c r="AJ367" t="s">
        <v>11092</v>
      </c>
      <c r="AK367" t="s">
        <v>12029</v>
      </c>
      <c r="AL367" t="s">
        <v>12031</v>
      </c>
      <c r="AM367" t="s">
        <v>11305</v>
      </c>
      <c r="AN367">
        <v>1</v>
      </c>
      <c r="AO367" s="10" t="s">
        <v>12047</v>
      </c>
      <c r="AP367" t="str" cm="1">
        <f t="array" ref="AP367">_xlfn.IFS(
  Table1[[#This Row],[Age]]&lt;=25, "18-25",
  Table1[[#This Row],[Age]]&lt;=35, "26-35",
  Table1[[#This Row],[Age]]&lt;=45, "36-45",
  Table1[[#This Row],[Age]]&lt;=60, "46-60",
  TRUE, "60+")</f>
        <v>18-25</v>
      </c>
    </row>
    <row r="368" spans="1:42" x14ac:dyDescent="0.3">
      <c r="A368">
        <v>367</v>
      </c>
      <c r="B368" t="s">
        <v>3</v>
      </c>
      <c r="C368" t="s">
        <v>77</v>
      </c>
      <c r="D368">
        <v>49</v>
      </c>
      <c r="E368" t="s">
        <v>106</v>
      </c>
      <c r="F368" t="s">
        <v>474</v>
      </c>
      <c r="G368" t="s">
        <v>5136</v>
      </c>
      <c r="H368">
        <v>19458795220</v>
      </c>
      <c r="I368" t="s">
        <v>5485</v>
      </c>
      <c r="J368" t="s">
        <v>7291</v>
      </c>
      <c r="K368">
        <v>1420.15</v>
      </c>
      <c r="L368" s="12" t="s">
        <v>7653</v>
      </c>
      <c r="M368" s="10" t="s">
        <v>11268</v>
      </c>
      <c r="N368">
        <v>367</v>
      </c>
      <c r="O368">
        <v>45023</v>
      </c>
      <c r="P368" t="s">
        <v>11404</v>
      </c>
      <c r="Q368" s="16">
        <v>2704.52</v>
      </c>
      <c r="R368">
        <v>4124.67</v>
      </c>
      <c r="S368">
        <v>72</v>
      </c>
      <c r="T368">
        <v>367</v>
      </c>
      <c r="U368">
        <v>42616.35</v>
      </c>
      <c r="V368" t="s">
        <v>11411</v>
      </c>
      <c r="W368">
        <v>1.82</v>
      </c>
      <c r="X368">
        <v>60</v>
      </c>
      <c r="Y368" t="s">
        <v>11593</v>
      </c>
      <c r="Z368" t="s">
        <v>12012</v>
      </c>
      <c r="AA368">
        <v>367</v>
      </c>
      <c r="AB368" t="s">
        <v>12016</v>
      </c>
      <c r="AC368">
        <v>3811.15</v>
      </c>
      <c r="AD368">
        <v>2081.83</v>
      </c>
      <c r="AE368">
        <v>104.09</v>
      </c>
      <c r="AF368" t="s">
        <v>11303</v>
      </c>
      <c r="AG368" t="s">
        <v>11349</v>
      </c>
      <c r="AH368">
        <v>5381</v>
      </c>
      <c r="AI368">
        <v>367</v>
      </c>
      <c r="AJ368" t="s">
        <v>11180</v>
      </c>
      <c r="AK368" t="s">
        <v>12028</v>
      </c>
      <c r="AL368" t="s">
        <v>12032</v>
      </c>
      <c r="AM368" t="s">
        <v>11247</v>
      </c>
      <c r="AN368">
        <v>1</v>
      </c>
      <c r="AO368" s="10" t="s">
        <v>12037</v>
      </c>
      <c r="AP368" t="str" cm="1">
        <f t="array" ref="AP368">_xlfn.IFS(
  Table1[[#This Row],[Age]]&lt;=25, "18-25",
  Table1[[#This Row],[Age]]&lt;=35, "26-35",
  Table1[[#This Row],[Age]]&lt;=45, "36-45",
  Table1[[#This Row],[Age]]&lt;=60, "46-60",
  TRUE, "60+")</f>
        <v>46-60</v>
      </c>
    </row>
    <row r="369" spans="1:42" x14ac:dyDescent="0.3">
      <c r="A369">
        <v>368</v>
      </c>
      <c r="B369" t="s">
        <v>23</v>
      </c>
      <c r="C369" t="s">
        <v>82</v>
      </c>
      <c r="D369">
        <v>55</v>
      </c>
      <c r="E369" t="s">
        <v>104</v>
      </c>
      <c r="F369" t="s">
        <v>475</v>
      </c>
      <c r="G369" t="s">
        <v>5109</v>
      </c>
      <c r="H369">
        <v>19458795221</v>
      </c>
      <c r="I369" t="s">
        <v>5486</v>
      </c>
      <c r="J369" t="s">
        <v>7292</v>
      </c>
      <c r="K369">
        <v>6213.03</v>
      </c>
      <c r="L369" s="12" t="s">
        <v>7654</v>
      </c>
      <c r="M369" s="10" t="s">
        <v>11247</v>
      </c>
      <c r="N369">
        <v>368</v>
      </c>
      <c r="O369">
        <v>45011</v>
      </c>
      <c r="P369" t="s">
        <v>11402</v>
      </c>
      <c r="Q369" s="16">
        <v>1900.08</v>
      </c>
      <c r="R369">
        <v>8113.11</v>
      </c>
      <c r="S369">
        <v>61</v>
      </c>
      <c r="T369">
        <v>368</v>
      </c>
      <c r="U369">
        <v>16278.73</v>
      </c>
      <c r="V369" t="s">
        <v>11411</v>
      </c>
      <c r="W369">
        <v>6.74</v>
      </c>
      <c r="X369">
        <v>12</v>
      </c>
      <c r="Y369" t="s">
        <v>11594</v>
      </c>
      <c r="Z369" t="s">
        <v>12011</v>
      </c>
      <c r="AA369">
        <v>368</v>
      </c>
      <c r="AB369" t="s">
        <v>12017</v>
      </c>
      <c r="AC369">
        <v>3888.88</v>
      </c>
      <c r="AD369">
        <v>4853.9399999999996</v>
      </c>
      <c r="AE369">
        <v>242.7</v>
      </c>
      <c r="AF369" t="s">
        <v>11064</v>
      </c>
      <c r="AG369" t="s">
        <v>11326</v>
      </c>
      <c r="AH369">
        <v>3406</v>
      </c>
      <c r="AI369">
        <v>368</v>
      </c>
      <c r="AJ369" t="s">
        <v>11132</v>
      </c>
      <c r="AK369" t="s">
        <v>12029</v>
      </c>
      <c r="AL369" t="s">
        <v>12032</v>
      </c>
      <c r="AM369" t="s">
        <v>11333</v>
      </c>
      <c r="AN369">
        <v>1</v>
      </c>
      <c r="AO369" s="10" t="s">
        <v>12047</v>
      </c>
      <c r="AP369" t="str" cm="1">
        <f t="array" ref="AP369">_xlfn.IFS(
  Table1[[#This Row],[Age]]&lt;=25, "18-25",
  Table1[[#This Row],[Age]]&lt;=35, "26-35",
  Table1[[#This Row],[Age]]&lt;=45, "36-45",
  Table1[[#This Row],[Age]]&lt;=60, "46-60",
  TRUE, "60+")</f>
        <v>46-60</v>
      </c>
    </row>
    <row r="370" spans="1:42" x14ac:dyDescent="0.3">
      <c r="A370">
        <v>369</v>
      </c>
      <c r="B370" t="s">
        <v>51</v>
      </c>
      <c r="C370" t="s">
        <v>89</v>
      </c>
      <c r="D370">
        <v>65</v>
      </c>
      <c r="E370" t="s">
        <v>104</v>
      </c>
      <c r="F370" t="s">
        <v>476</v>
      </c>
      <c r="G370" t="s">
        <v>5121</v>
      </c>
      <c r="H370">
        <v>19458795222</v>
      </c>
      <c r="I370" t="s">
        <v>5487</v>
      </c>
      <c r="J370" t="s">
        <v>7292</v>
      </c>
      <c r="K370">
        <v>8197.15</v>
      </c>
      <c r="L370" s="12" t="s">
        <v>7655</v>
      </c>
      <c r="M370" s="10" t="s">
        <v>11226</v>
      </c>
      <c r="N370">
        <v>369</v>
      </c>
      <c r="O370">
        <v>45165</v>
      </c>
      <c r="P370" t="s">
        <v>11404</v>
      </c>
      <c r="Q370" s="16">
        <v>4606.37</v>
      </c>
      <c r="R370">
        <v>12803.52</v>
      </c>
      <c r="S370">
        <v>10</v>
      </c>
      <c r="T370">
        <v>369</v>
      </c>
      <c r="U370">
        <v>14920.1</v>
      </c>
      <c r="V370" t="s">
        <v>11413</v>
      </c>
      <c r="W370">
        <v>9.2200000000000006</v>
      </c>
      <c r="X370">
        <v>12</v>
      </c>
      <c r="Y370" t="s">
        <v>8074</v>
      </c>
      <c r="Z370" t="s">
        <v>12011</v>
      </c>
      <c r="AA370">
        <v>369</v>
      </c>
      <c r="AB370" t="s">
        <v>12015</v>
      </c>
      <c r="AC370">
        <v>6918.43</v>
      </c>
      <c r="AD370">
        <v>791.94</v>
      </c>
      <c r="AE370">
        <v>39.6</v>
      </c>
      <c r="AF370" t="s">
        <v>11134</v>
      </c>
      <c r="AG370" t="s">
        <v>11147</v>
      </c>
      <c r="AH370">
        <v>2991</v>
      </c>
      <c r="AI370">
        <v>369</v>
      </c>
      <c r="AJ370" t="s">
        <v>11106</v>
      </c>
      <c r="AK370" t="s">
        <v>12028</v>
      </c>
      <c r="AL370" t="s">
        <v>12031</v>
      </c>
      <c r="AM370" t="s">
        <v>11090</v>
      </c>
      <c r="AN370">
        <v>1</v>
      </c>
      <c r="AO370" s="10" t="s">
        <v>12041</v>
      </c>
      <c r="AP370" t="str" cm="1">
        <f t="array" ref="AP370">_xlfn.IFS(
  Table1[[#This Row],[Age]]&lt;=25, "18-25",
  Table1[[#This Row],[Age]]&lt;=35, "26-35",
  Table1[[#This Row],[Age]]&lt;=45, "36-45",
  Table1[[#This Row],[Age]]&lt;=60, "46-60",
  TRUE, "60+")</f>
        <v>60+</v>
      </c>
    </row>
    <row r="371" spans="1:42" x14ac:dyDescent="0.3">
      <c r="A371">
        <v>370</v>
      </c>
      <c r="B371" t="s">
        <v>43</v>
      </c>
      <c r="C371" t="s">
        <v>96</v>
      </c>
      <c r="D371">
        <v>19</v>
      </c>
      <c r="E371" t="s">
        <v>104</v>
      </c>
      <c r="F371" t="s">
        <v>477</v>
      </c>
      <c r="G371" t="s">
        <v>5115</v>
      </c>
      <c r="H371">
        <v>19458795223</v>
      </c>
      <c r="I371" t="s">
        <v>5488</v>
      </c>
      <c r="J371" t="s">
        <v>7291</v>
      </c>
      <c r="K371">
        <v>6060.91</v>
      </c>
      <c r="L371" s="12" t="s">
        <v>7656</v>
      </c>
      <c r="M371" s="10" t="s">
        <v>11269</v>
      </c>
      <c r="N371">
        <v>370</v>
      </c>
      <c r="O371">
        <v>45102</v>
      </c>
      <c r="P371" t="s">
        <v>11402</v>
      </c>
      <c r="Q371" s="16">
        <v>1884.41</v>
      </c>
      <c r="R371">
        <v>4176.5</v>
      </c>
      <c r="S371">
        <v>66</v>
      </c>
      <c r="T371">
        <v>370</v>
      </c>
      <c r="U371">
        <v>42474.239999999998</v>
      </c>
      <c r="V371" t="s">
        <v>11412</v>
      </c>
      <c r="W371">
        <v>6.99</v>
      </c>
      <c r="X371">
        <v>60</v>
      </c>
      <c r="Y371" t="s">
        <v>11595</v>
      </c>
      <c r="Z371" t="s">
        <v>12010</v>
      </c>
      <c r="AA371">
        <v>370</v>
      </c>
      <c r="AB371" t="s">
        <v>12016</v>
      </c>
      <c r="AC371">
        <v>7366.03</v>
      </c>
      <c r="AD371">
        <v>753.08</v>
      </c>
      <c r="AE371">
        <v>37.65</v>
      </c>
      <c r="AF371" t="s">
        <v>11288</v>
      </c>
      <c r="AG371" t="s">
        <v>11242</v>
      </c>
      <c r="AH371">
        <v>2368</v>
      </c>
      <c r="AI371">
        <v>370</v>
      </c>
      <c r="AJ371" t="s">
        <v>11234</v>
      </c>
      <c r="AK371" t="s">
        <v>12027</v>
      </c>
      <c r="AL371" t="s">
        <v>12031</v>
      </c>
      <c r="AM371" t="s">
        <v>11191</v>
      </c>
      <c r="AN371">
        <v>1</v>
      </c>
      <c r="AO371" s="10" t="s">
        <v>12043</v>
      </c>
      <c r="AP371" t="str" cm="1">
        <f t="array" ref="AP371">_xlfn.IFS(
  Table1[[#This Row],[Age]]&lt;=25, "18-25",
  Table1[[#This Row],[Age]]&lt;=35, "26-35",
  Table1[[#This Row],[Age]]&lt;=45, "36-45",
  Table1[[#This Row],[Age]]&lt;=60, "46-60",
  TRUE, "60+")</f>
        <v>18-25</v>
      </c>
    </row>
    <row r="372" spans="1:42" x14ac:dyDescent="0.3">
      <c r="A372">
        <v>371</v>
      </c>
      <c r="B372" t="s">
        <v>38</v>
      </c>
      <c r="C372" t="s">
        <v>82</v>
      </c>
      <c r="D372">
        <v>22</v>
      </c>
      <c r="E372" t="s">
        <v>106</v>
      </c>
      <c r="F372" t="s">
        <v>478</v>
      </c>
      <c r="G372" t="s">
        <v>5111</v>
      </c>
      <c r="H372">
        <v>19458795224</v>
      </c>
      <c r="I372" t="s">
        <v>5489</v>
      </c>
      <c r="J372" t="s">
        <v>7292</v>
      </c>
      <c r="K372">
        <v>9991.5499999999993</v>
      </c>
      <c r="L372" s="12" t="s">
        <v>7657</v>
      </c>
      <c r="M372" s="10" t="s">
        <v>11225</v>
      </c>
      <c r="N372">
        <v>371</v>
      </c>
      <c r="O372">
        <v>45219</v>
      </c>
      <c r="P372" t="s">
        <v>11404</v>
      </c>
      <c r="Q372" s="16">
        <v>210.35</v>
      </c>
      <c r="R372">
        <v>9781.2000000000007</v>
      </c>
      <c r="S372">
        <v>24</v>
      </c>
      <c r="T372">
        <v>371</v>
      </c>
      <c r="U372">
        <v>11848.89</v>
      </c>
      <c r="V372" t="s">
        <v>11412</v>
      </c>
      <c r="W372">
        <v>6.22</v>
      </c>
      <c r="X372">
        <v>48</v>
      </c>
      <c r="Y372" t="s">
        <v>9509</v>
      </c>
      <c r="Z372" t="s">
        <v>12012</v>
      </c>
      <c r="AA372">
        <v>371</v>
      </c>
      <c r="AB372" t="s">
        <v>12015</v>
      </c>
      <c r="AC372">
        <v>7505.92</v>
      </c>
      <c r="AD372">
        <v>3096.8</v>
      </c>
      <c r="AE372">
        <v>154.84</v>
      </c>
      <c r="AF372" t="s">
        <v>11254</v>
      </c>
      <c r="AG372" t="s">
        <v>11065</v>
      </c>
      <c r="AH372">
        <v>287</v>
      </c>
      <c r="AI372">
        <v>371</v>
      </c>
      <c r="AJ372" t="s">
        <v>11384</v>
      </c>
      <c r="AK372" t="s">
        <v>12028</v>
      </c>
      <c r="AL372" t="s">
        <v>12031</v>
      </c>
      <c r="AM372" t="s">
        <v>11144</v>
      </c>
      <c r="AN372">
        <v>1</v>
      </c>
      <c r="AO372" s="10" t="s">
        <v>12044</v>
      </c>
      <c r="AP372" t="str" cm="1">
        <f t="array" ref="AP372">_xlfn.IFS(
  Table1[[#This Row],[Age]]&lt;=25, "18-25",
  Table1[[#This Row],[Age]]&lt;=35, "26-35",
  Table1[[#This Row],[Age]]&lt;=45, "36-45",
  Table1[[#This Row],[Age]]&lt;=60, "46-60",
  TRUE, "60+")</f>
        <v>18-25</v>
      </c>
    </row>
    <row r="373" spans="1:42" x14ac:dyDescent="0.3">
      <c r="A373">
        <v>372</v>
      </c>
      <c r="B373" t="s">
        <v>20</v>
      </c>
      <c r="C373" t="s">
        <v>78</v>
      </c>
      <c r="D373">
        <v>64</v>
      </c>
      <c r="E373" t="s">
        <v>105</v>
      </c>
      <c r="F373" t="s">
        <v>479</v>
      </c>
      <c r="G373" t="s">
        <v>5141</v>
      </c>
      <c r="H373">
        <v>19458795225</v>
      </c>
      <c r="I373" t="s">
        <v>5490</v>
      </c>
      <c r="J373" t="s">
        <v>7292</v>
      </c>
      <c r="K373">
        <v>5119.33</v>
      </c>
      <c r="L373" s="12" t="s">
        <v>7658</v>
      </c>
      <c r="M373" s="10" t="s">
        <v>11090</v>
      </c>
      <c r="N373">
        <v>372</v>
      </c>
      <c r="O373">
        <v>45057</v>
      </c>
      <c r="P373" t="s">
        <v>11402</v>
      </c>
      <c r="Q373" s="16">
        <v>3820.23</v>
      </c>
      <c r="R373">
        <v>8939.56</v>
      </c>
      <c r="S373">
        <v>99</v>
      </c>
      <c r="T373">
        <v>372</v>
      </c>
      <c r="U373">
        <v>37556.03</v>
      </c>
      <c r="V373" t="s">
        <v>11411</v>
      </c>
      <c r="W373">
        <v>9.92</v>
      </c>
      <c r="X373">
        <v>24</v>
      </c>
      <c r="Y373" t="s">
        <v>8805</v>
      </c>
      <c r="Z373" t="s">
        <v>12011</v>
      </c>
      <c r="AA373">
        <v>372</v>
      </c>
      <c r="AB373" t="s">
        <v>12016</v>
      </c>
      <c r="AC373">
        <v>2425.63</v>
      </c>
      <c r="AD373">
        <v>390.94</v>
      </c>
      <c r="AE373">
        <v>19.55</v>
      </c>
      <c r="AF373" t="s">
        <v>11367</v>
      </c>
      <c r="AG373" t="s">
        <v>11220</v>
      </c>
      <c r="AH373">
        <v>3466</v>
      </c>
      <c r="AI373">
        <v>372</v>
      </c>
      <c r="AJ373" t="s">
        <v>11346</v>
      </c>
      <c r="AK373" t="s">
        <v>12028</v>
      </c>
      <c r="AL373" t="s">
        <v>12032</v>
      </c>
      <c r="AM373" t="s">
        <v>11177</v>
      </c>
      <c r="AN373">
        <v>1</v>
      </c>
      <c r="AO373" s="10" t="s">
        <v>12046</v>
      </c>
      <c r="AP373" t="str" cm="1">
        <f t="array" ref="AP373">_xlfn.IFS(
  Table1[[#This Row],[Age]]&lt;=25, "18-25",
  Table1[[#This Row],[Age]]&lt;=35, "26-35",
  Table1[[#This Row],[Age]]&lt;=45, "36-45",
  Table1[[#This Row],[Age]]&lt;=60, "46-60",
  TRUE, "60+")</f>
        <v>60+</v>
      </c>
    </row>
    <row r="374" spans="1:42" x14ac:dyDescent="0.3">
      <c r="A374">
        <v>373</v>
      </c>
      <c r="B374" t="s">
        <v>7</v>
      </c>
      <c r="C374" t="s">
        <v>55</v>
      </c>
      <c r="D374">
        <v>50</v>
      </c>
      <c r="E374" t="s">
        <v>104</v>
      </c>
      <c r="F374" t="s">
        <v>480</v>
      </c>
      <c r="G374" t="s">
        <v>5128</v>
      </c>
      <c r="H374">
        <v>19458795226</v>
      </c>
      <c r="I374" t="s">
        <v>5491</v>
      </c>
      <c r="J374" t="s">
        <v>7292</v>
      </c>
      <c r="K374">
        <v>6764</v>
      </c>
      <c r="L374" s="12" t="s">
        <v>7659</v>
      </c>
      <c r="M374" s="10" t="s">
        <v>11220</v>
      </c>
      <c r="N374">
        <v>373</v>
      </c>
      <c r="O374">
        <v>45103</v>
      </c>
      <c r="P374" t="s">
        <v>11404</v>
      </c>
      <c r="Q374" s="16">
        <v>4818.78</v>
      </c>
      <c r="R374">
        <v>1945.22</v>
      </c>
      <c r="S374">
        <v>34</v>
      </c>
      <c r="T374">
        <v>373</v>
      </c>
      <c r="U374">
        <v>10366.15</v>
      </c>
      <c r="V374" t="s">
        <v>11411</v>
      </c>
      <c r="W374">
        <v>5.88</v>
      </c>
      <c r="X374">
        <v>36</v>
      </c>
      <c r="Y374" t="s">
        <v>11596</v>
      </c>
      <c r="Z374" t="s">
        <v>12011</v>
      </c>
      <c r="AA374">
        <v>373</v>
      </c>
      <c r="AB374" t="s">
        <v>12015</v>
      </c>
      <c r="AC374">
        <v>1585.88</v>
      </c>
      <c r="AD374">
        <v>3105.37</v>
      </c>
      <c r="AE374">
        <v>155.27000000000001</v>
      </c>
      <c r="AF374" t="s">
        <v>11373</v>
      </c>
      <c r="AG374" t="s">
        <v>11234</v>
      </c>
      <c r="AH374">
        <v>7821</v>
      </c>
      <c r="AI374">
        <v>373</v>
      </c>
      <c r="AJ374" t="s">
        <v>11108</v>
      </c>
      <c r="AK374" t="s">
        <v>12027</v>
      </c>
      <c r="AL374" t="s">
        <v>12032</v>
      </c>
      <c r="AM374" t="s">
        <v>11037</v>
      </c>
      <c r="AN374">
        <v>1</v>
      </c>
      <c r="AO374" s="10" t="s">
        <v>12043</v>
      </c>
      <c r="AP374" t="str" cm="1">
        <f t="array" ref="AP374">_xlfn.IFS(
  Table1[[#This Row],[Age]]&lt;=25, "18-25",
  Table1[[#This Row],[Age]]&lt;=35, "26-35",
  Table1[[#This Row],[Age]]&lt;=45, "36-45",
  Table1[[#This Row],[Age]]&lt;=60, "46-60",
  TRUE, "60+")</f>
        <v>46-60</v>
      </c>
    </row>
    <row r="375" spans="1:42" x14ac:dyDescent="0.3">
      <c r="A375">
        <v>374</v>
      </c>
      <c r="B375" t="s">
        <v>50</v>
      </c>
      <c r="C375" t="s">
        <v>94</v>
      </c>
      <c r="D375">
        <v>68</v>
      </c>
      <c r="E375" t="s">
        <v>105</v>
      </c>
      <c r="F375" t="s">
        <v>481</v>
      </c>
      <c r="G375" t="s">
        <v>5117</v>
      </c>
      <c r="H375">
        <v>19458795227</v>
      </c>
      <c r="I375" t="s">
        <v>5492</v>
      </c>
      <c r="J375" t="s">
        <v>7291</v>
      </c>
      <c r="K375">
        <v>796.7</v>
      </c>
      <c r="L375" s="12" t="s">
        <v>7660</v>
      </c>
      <c r="M375" s="10" t="s">
        <v>11212</v>
      </c>
      <c r="N375">
        <v>374</v>
      </c>
      <c r="O375">
        <v>45027</v>
      </c>
      <c r="P375" t="s">
        <v>11404</v>
      </c>
      <c r="Q375" s="16">
        <v>855.23</v>
      </c>
      <c r="R375">
        <v>1651.93</v>
      </c>
      <c r="S375">
        <v>50</v>
      </c>
      <c r="T375">
        <v>374</v>
      </c>
      <c r="U375">
        <v>43909.08</v>
      </c>
      <c r="V375" t="s">
        <v>11412</v>
      </c>
      <c r="W375">
        <v>4.1100000000000003</v>
      </c>
      <c r="X375">
        <v>48</v>
      </c>
      <c r="Y375" t="s">
        <v>7343</v>
      </c>
      <c r="Z375" t="s">
        <v>12011</v>
      </c>
      <c r="AA375">
        <v>374</v>
      </c>
      <c r="AB375" t="s">
        <v>12016</v>
      </c>
      <c r="AC375">
        <v>5541.14</v>
      </c>
      <c r="AD375">
        <v>2037.22</v>
      </c>
      <c r="AE375">
        <v>101.86</v>
      </c>
      <c r="AF375" t="s">
        <v>11150</v>
      </c>
      <c r="AG375" t="s">
        <v>11355</v>
      </c>
      <c r="AH375">
        <v>444</v>
      </c>
      <c r="AI375">
        <v>374</v>
      </c>
      <c r="AJ375" t="s">
        <v>11036</v>
      </c>
      <c r="AK375" t="s">
        <v>12027</v>
      </c>
      <c r="AL375" t="s">
        <v>12031</v>
      </c>
      <c r="AM375" t="s">
        <v>11098</v>
      </c>
      <c r="AN375">
        <v>1</v>
      </c>
      <c r="AO375" s="10" t="s">
        <v>12037</v>
      </c>
      <c r="AP375" t="str" cm="1">
        <f t="array" ref="AP375">_xlfn.IFS(
  Table1[[#This Row],[Age]]&lt;=25, "18-25",
  Table1[[#This Row],[Age]]&lt;=35, "26-35",
  Table1[[#This Row],[Age]]&lt;=45, "36-45",
  Table1[[#This Row],[Age]]&lt;=60, "46-60",
  TRUE, "60+")</f>
        <v>60+</v>
      </c>
    </row>
    <row r="376" spans="1:42" x14ac:dyDescent="0.3">
      <c r="A376">
        <v>375</v>
      </c>
      <c r="B376" t="s">
        <v>9</v>
      </c>
      <c r="C376" t="s">
        <v>63</v>
      </c>
      <c r="D376">
        <v>52</v>
      </c>
      <c r="E376" t="s">
        <v>106</v>
      </c>
      <c r="F376" t="s">
        <v>482</v>
      </c>
      <c r="G376" t="s">
        <v>5113</v>
      </c>
      <c r="H376">
        <v>19458795228</v>
      </c>
      <c r="I376" t="s">
        <v>5493</v>
      </c>
      <c r="J376" t="s">
        <v>7292</v>
      </c>
      <c r="K376">
        <v>8150.66</v>
      </c>
      <c r="L376" s="12" t="s">
        <v>7661</v>
      </c>
      <c r="M376" s="10" t="s">
        <v>11270</v>
      </c>
      <c r="N376">
        <v>375</v>
      </c>
      <c r="O376">
        <v>45143</v>
      </c>
      <c r="P376" t="s">
        <v>11402</v>
      </c>
      <c r="Q376" s="16">
        <v>4864.1899999999996</v>
      </c>
      <c r="R376">
        <v>3286.47</v>
      </c>
      <c r="S376">
        <v>75</v>
      </c>
      <c r="T376">
        <v>375</v>
      </c>
      <c r="U376">
        <v>42114.11</v>
      </c>
      <c r="V376" t="s">
        <v>11413</v>
      </c>
      <c r="W376">
        <v>7.34</v>
      </c>
      <c r="X376">
        <v>24</v>
      </c>
      <c r="Y376" t="s">
        <v>9360</v>
      </c>
      <c r="Z376" t="s">
        <v>12010</v>
      </c>
      <c r="AA376">
        <v>375</v>
      </c>
      <c r="AB376" t="s">
        <v>12017</v>
      </c>
      <c r="AC376">
        <v>4588.12</v>
      </c>
      <c r="AD376">
        <v>13.14</v>
      </c>
      <c r="AE376">
        <v>0.66</v>
      </c>
      <c r="AF376" t="s">
        <v>11107</v>
      </c>
      <c r="AG376" t="s">
        <v>11148</v>
      </c>
      <c r="AH376">
        <v>9974</v>
      </c>
      <c r="AI376">
        <v>375</v>
      </c>
      <c r="AJ376" t="s">
        <v>11376</v>
      </c>
      <c r="AK376" t="s">
        <v>12027</v>
      </c>
      <c r="AL376" t="s">
        <v>12031</v>
      </c>
      <c r="AM376" t="s">
        <v>11284</v>
      </c>
      <c r="AN376">
        <v>1</v>
      </c>
      <c r="AO376" s="10" t="s">
        <v>12041</v>
      </c>
      <c r="AP376" t="str" cm="1">
        <f t="array" ref="AP376">_xlfn.IFS(
  Table1[[#This Row],[Age]]&lt;=25, "18-25",
  Table1[[#This Row],[Age]]&lt;=35, "26-35",
  Table1[[#This Row],[Age]]&lt;=45, "36-45",
  Table1[[#This Row],[Age]]&lt;=60, "46-60",
  TRUE, "60+")</f>
        <v>46-60</v>
      </c>
    </row>
    <row r="377" spans="1:42" x14ac:dyDescent="0.3">
      <c r="A377">
        <v>376</v>
      </c>
      <c r="B377" t="s">
        <v>20</v>
      </c>
      <c r="C377" t="s">
        <v>63</v>
      </c>
      <c r="D377">
        <v>36</v>
      </c>
      <c r="E377" t="s">
        <v>104</v>
      </c>
      <c r="F377" t="s">
        <v>483</v>
      </c>
      <c r="G377" t="s">
        <v>5117</v>
      </c>
      <c r="H377">
        <v>19458795229</v>
      </c>
      <c r="I377" t="s">
        <v>5324</v>
      </c>
      <c r="J377" t="s">
        <v>7292</v>
      </c>
      <c r="K377">
        <v>6278.62</v>
      </c>
      <c r="L377" s="12" t="s">
        <v>7662</v>
      </c>
      <c r="M377" s="10" t="s">
        <v>11045</v>
      </c>
      <c r="N377">
        <v>376</v>
      </c>
      <c r="O377">
        <v>45114</v>
      </c>
      <c r="P377" t="s">
        <v>11404</v>
      </c>
      <c r="Q377" s="16">
        <v>3089.8</v>
      </c>
      <c r="R377">
        <v>9368.42</v>
      </c>
      <c r="S377">
        <v>1</v>
      </c>
      <c r="T377">
        <v>376</v>
      </c>
      <c r="U377">
        <v>39585.69</v>
      </c>
      <c r="V377" t="s">
        <v>11413</v>
      </c>
      <c r="W377">
        <v>5.69</v>
      </c>
      <c r="X377">
        <v>12</v>
      </c>
      <c r="Y377" t="s">
        <v>9367</v>
      </c>
      <c r="Z377" t="s">
        <v>12010</v>
      </c>
      <c r="AA377">
        <v>376</v>
      </c>
      <c r="AB377" t="s">
        <v>12015</v>
      </c>
      <c r="AC377">
        <v>9363.51</v>
      </c>
      <c r="AD377">
        <v>2203.2199999999998</v>
      </c>
      <c r="AE377">
        <v>110.16</v>
      </c>
      <c r="AF377" t="s">
        <v>11069</v>
      </c>
      <c r="AG377" t="s">
        <v>11052</v>
      </c>
      <c r="AH377">
        <v>4636</v>
      </c>
      <c r="AI377">
        <v>376</v>
      </c>
      <c r="AJ377" t="s">
        <v>11037</v>
      </c>
      <c r="AK377" t="s">
        <v>12028</v>
      </c>
      <c r="AL377" t="s">
        <v>12032</v>
      </c>
      <c r="AM377" t="s">
        <v>11372</v>
      </c>
      <c r="AN377">
        <v>1</v>
      </c>
      <c r="AO377" s="10" t="s">
        <v>12038</v>
      </c>
      <c r="AP377" t="str" cm="1">
        <f t="array" ref="AP377">_xlfn.IFS(
  Table1[[#This Row],[Age]]&lt;=25, "18-25",
  Table1[[#This Row],[Age]]&lt;=35, "26-35",
  Table1[[#This Row],[Age]]&lt;=45, "36-45",
  Table1[[#This Row],[Age]]&lt;=60, "46-60",
  TRUE, "60+")</f>
        <v>36-45</v>
      </c>
    </row>
    <row r="378" spans="1:42" x14ac:dyDescent="0.3">
      <c r="A378">
        <v>377</v>
      </c>
      <c r="B378" t="s">
        <v>14</v>
      </c>
      <c r="C378" t="s">
        <v>84</v>
      </c>
      <c r="D378">
        <v>32</v>
      </c>
      <c r="E378" t="s">
        <v>106</v>
      </c>
      <c r="F378" t="s">
        <v>484</v>
      </c>
      <c r="G378" t="s">
        <v>5142</v>
      </c>
      <c r="H378">
        <v>19458795230</v>
      </c>
      <c r="I378" t="s">
        <v>5494</v>
      </c>
      <c r="J378" t="s">
        <v>7292</v>
      </c>
      <c r="K378">
        <v>5656.3</v>
      </c>
      <c r="L378" s="12" t="s">
        <v>7663</v>
      </c>
      <c r="M378" s="10" t="s">
        <v>11225</v>
      </c>
      <c r="N378">
        <v>377</v>
      </c>
      <c r="O378">
        <v>45172</v>
      </c>
      <c r="P378" t="s">
        <v>11404</v>
      </c>
      <c r="Q378" s="16">
        <v>4238.46</v>
      </c>
      <c r="R378">
        <v>1417.84</v>
      </c>
      <c r="S378">
        <v>5</v>
      </c>
      <c r="T378">
        <v>377</v>
      </c>
      <c r="U378">
        <v>25082.09</v>
      </c>
      <c r="V378" t="s">
        <v>11411</v>
      </c>
      <c r="W378">
        <v>9.75</v>
      </c>
      <c r="X378">
        <v>60</v>
      </c>
      <c r="Y378" t="s">
        <v>10537</v>
      </c>
      <c r="Z378" t="s">
        <v>12011</v>
      </c>
      <c r="AA378">
        <v>377</v>
      </c>
      <c r="AB378" t="s">
        <v>12015</v>
      </c>
      <c r="AC378">
        <v>1051.83</v>
      </c>
      <c r="AD378">
        <v>3693.8</v>
      </c>
      <c r="AE378">
        <v>184.69</v>
      </c>
      <c r="AF378" t="s">
        <v>11356</v>
      </c>
      <c r="AG378" t="s">
        <v>11225</v>
      </c>
      <c r="AH378">
        <v>4464</v>
      </c>
      <c r="AI378">
        <v>377</v>
      </c>
      <c r="AJ378" t="s">
        <v>11131</v>
      </c>
      <c r="AK378" t="s">
        <v>12027</v>
      </c>
      <c r="AL378" t="s">
        <v>12031</v>
      </c>
      <c r="AM378" t="s">
        <v>11217</v>
      </c>
      <c r="AN378">
        <v>1</v>
      </c>
      <c r="AO378" s="10" t="s">
        <v>12042</v>
      </c>
      <c r="AP378" t="str" cm="1">
        <f t="array" ref="AP378">_xlfn.IFS(
  Table1[[#This Row],[Age]]&lt;=25, "18-25",
  Table1[[#This Row],[Age]]&lt;=35, "26-35",
  Table1[[#This Row],[Age]]&lt;=45, "36-45",
  Table1[[#This Row],[Age]]&lt;=60, "46-60",
  TRUE, "60+")</f>
        <v>26-35</v>
      </c>
    </row>
    <row r="379" spans="1:42" x14ac:dyDescent="0.3">
      <c r="A379">
        <v>378</v>
      </c>
      <c r="B379" t="s">
        <v>32</v>
      </c>
      <c r="C379" t="s">
        <v>70</v>
      </c>
      <c r="D379">
        <v>52</v>
      </c>
      <c r="E379" t="s">
        <v>104</v>
      </c>
      <c r="F379" t="s">
        <v>485</v>
      </c>
      <c r="G379" t="s">
        <v>5122</v>
      </c>
      <c r="H379">
        <v>19458795231</v>
      </c>
      <c r="I379" t="s">
        <v>5193</v>
      </c>
      <c r="J379" t="s">
        <v>7291</v>
      </c>
      <c r="K379">
        <v>7117.21</v>
      </c>
      <c r="L379" s="12" t="s">
        <v>7664</v>
      </c>
      <c r="M379" s="10" t="s">
        <v>11201</v>
      </c>
      <c r="N379">
        <v>378</v>
      </c>
      <c r="O379">
        <v>45279</v>
      </c>
      <c r="P379" t="s">
        <v>11402</v>
      </c>
      <c r="Q379" s="16">
        <v>2369.75</v>
      </c>
      <c r="R379">
        <v>9486.9599999999991</v>
      </c>
      <c r="S379">
        <v>27</v>
      </c>
      <c r="T379">
        <v>378</v>
      </c>
      <c r="U379">
        <v>2658.12</v>
      </c>
      <c r="V379" t="s">
        <v>11413</v>
      </c>
      <c r="W379">
        <v>9.08</v>
      </c>
      <c r="X379">
        <v>60</v>
      </c>
      <c r="Y379" t="s">
        <v>11588</v>
      </c>
      <c r="Z379" t="s">
        <v>12012</v>
      </c>
      <c r="AA379">
        <v>378</v>
      </c>
      <c r="AB379" t="s">
        <v>12015</v>
      </c>
      <c r="AC379">
        <v>8280.49</v>
      </c>
      <c r="AD379">
        <v>663.01</v>
      </c>
      <c r="AE379">
        <v>33.15</v>
      </c>
      <c r="AF379" t="s">
        <v>11390</v>
      </c>
      <c r="AG379" t="s">
        <v>11356</v>
      </c>
      <c r="AH379">
        <v>4026</v>
      </c>
      <c r="AI379">
        <v>378</v>
      </c>
      <c r="AJ379" t="s">
        <v>11351</v>
      </c>
      <c r="AK379" t="s">
        <v>12028</v>
      </c>
      <c r="AL379" t="s">
        <v>12032</v>
      </c>
      <c r="AM379" t="s">
        <v>11310</v>
      </c>
      <c r="AN379">
        <v>1</v>
      </c>
      <c r="AO379" s="10" t="s">
        <v>12036</v>
      </c>
      <c r="AP379" t="str" cm="1">
        <f t="array" ref="AP379">_xlfn.IFS(
  Table1[[#This Row],[Age]]&lt;=25, "18-25",
  Table1[[#This Row],[Age]]&lt;=35, "26-35",
  Table1[[#This Row],[Age]]&lt;=45, "36-45",
  Table1[[#This Row],[Age]]&lt;=60, "46-60",
  TRUE, "60+")</f>
        <v>46-60</v>
      </c>
    </row>
    <row r="380" spans="1:42" x14ac:dyDescent="0.3">
      <c r="A380">
        <v>379</v>
      </c>
      <c r="B380" t="s">
        <v>22</v>
      </c>
      <c r="C380" t="s">
        <v>54</v>
      </c>
      <c r="D380">
        <v>25</v>
      </c>
      <c r="E380" t="s">
        <v>104</v>
      </c>
      <c r="F380" t="s">
        <v>486</v>
      </c>
      <c r="G380" t="s">
        <v>5121</v>
      </c>
      <c r="H380">
        <v>19458795232</v>
      </c>
      <c r="I380" t="s">
        <v>5495</v>
      </c>
      <c r="J380" t="s">
        <v>7292</v>
      </c>
      <c r="K380">
        <v>5649.05</v>
      </c>
      <c r="L380" s="12" t="s">
        <v>7665</v>
      </c>
      <c r="M380" s="10" t="s">
        <v>11106</v>
      </c>
      <c r="N380">
        <v>379</v>
      </c>
      <c r="O380">
        <v>45195</v>
      </c>
      <c r="P380" t="s">
        <v>11403</v>
      </c>
      <c r="Q380" s="16">
        <v>3116.38</v>
      </c>
      <c r="R380">
        <v>8765.43</v>
      </c>
      <c r="S380">
        <v>7</v>
      </c>
      <c r="T380">
        <v>379</v>
      </c>
      <c r="U380">
        <v>7490.79</v>
      </c>
      <c r="V380" t="s">
        <v>11413</v>
      </c>
      <c r="W380">
        <v>9.52</v>
      </c>
      <c r="X380">
        <v>24</v>
      </c>
      <c r="Y380" t="s">
        <v>11588</v>
      </c>
      <c r="Z380" t="s">
        <v>12010</v>
      </c>
      <c r="AA380">
        <v>379</v>
      </c>
      <c r="AB380" t="s">
        <v>12015</v>
      </c>
      <c r="AC380">
        <v>9926.93</v>
      </c>
      <c r="AD380">
        <v>917.79</v>
      </c>
      <c r="AE380">
        <v>45.89</v>
      </c>
      <c r="AF380" t="s">
        <v>11322</v>
      </c>
      <c r="AG380" t="s">
        <v>11191</v>
      </c>
      <c r="AH380">
        <v>7192</v>
      </c>
      <c r="AI380">
        <v>379</v>
      </c>
      <c r="AJ380" t="s">
        <v>11237</v>
      </c>
      <c r="AK380" t="s">
        <v>12029</v>
      </c>
      <c r="AL380" t="s">
        <v>12032</v>
      </c>
      <c r="AM380" t="s">
        <v>11229</v>
      </c>
      <c r="AN380">
        <v>1</v>
      </c>
      <c r="AO380" s="10" t="s">
        <v>12042</v>
      </c>
      <c r="AP380" t="str" cm="1">
        <f t="array" ref="AP380">_xlfn.IFS(
  Table1[[#This Row],[Age]]&lt;=25, "18-25",
  Table1[[#This Row],[Age]]&lt;=35, "26-35",
  Table1[[#This Row],[Age]]&lt;=45, "36-45",
  Table1[[#This Row],[Age]]&lt;=60, "46-60",
  TRUE, "60+")</f>
        <v>18-25</v>
      </c>
    </row>
    <row r="381" spans="1:42" x14ac:dyDescent="0.3">
      <c r="A381">
        <v>380</v>
      </c>
      <c r="B381" t="s">
        <v>25</v>
      </c>
      <c r="C381" t="s">
        <v>83</v>
      </c>
      <c r="D381">
        <v>64</v>
      </c>
      <c r="E381" t="s">
        <v>105</v>
      </c>
      <c r="F381" t="s">
        <v>487</v>
      </c>
      <c r="G381" t="s">
        <v>5141</v>
      </c>
      <c r="H381">
        <v>19458795233</v>
      </c>
      <c r="I381" t="s">
        <v>5496</v>
      </c>
      <c r="J381" t="s">
        <v>7291</v>
      </c>
      <c r="K381">
        <v>7687.87</v>
      </c>
      <c r="L381" s="12" t="s">
        <v>7666</v>
      </c>
      <c r="M381" s="10" t="s">
        <v>11271</v>
      </c>
      <c r="N381">
        <v>380</v>
      </c>
      <c r="O381">
        <v>45107</v>
      </c>
      <c r="P381" t="s">
        <v>11402</v>
      </c>
      <c r="Q381" s="16">
        <v>4206.88</v>
      </c>
      <c r="R381">
        <v>3480.99</v>
      </c>
      <c r="S381">
        <v>1</v>
      </c>
      <c r="T381">
        <v>380</v>
      </c>
      <c r="U381">
        <v>23373.65</v>
      </c>
      <c r="V381" t="s">
        <v>11412</v>
      </c>
      <c r="W381">
        <v>1.01</v>
      </c>
      <c r="X381">
        <v>48</v>
      </c>
      <c r="Y381" t="s">
        <v>11429</v>
      </c>
      <c r="Z381" t="s">
        <v>12011</v>
      </c>
      <c r="AA381">
        <v>380</v>
      </c>
      <c r="AB381" t="s">
        <v>12017</v>
      </c>
      <c r="AC381">
        <v>8653.42</v>
      </c>
      <c r="AD381">
        <v>1172.33</v>
      </c>
      <c r="AE381">
        <v>58.62</v>
      </c>
      <c r="AF381" t="s">
        <v>11285</v>
      </c>
      <c r="AG381" t="s">
        <v>11090</v>
      </c>
      <c r="AH381">
        <v>7965</v>
      </c>
      <c r="AI381">
        <v>380</v>
      </c>
      <c r="AJ381" t="s">
        <v>11176</v>
      </c>
      <c r="AK381" t="s">
        <v>12029</v>
      </c>
      <c r="AL381" t="s">
        <v>12031</v>
      </c>
      <c r="AM381" t="s">
        <v>11111</v>
      </c>
      <c r="AN381">
        <v>1</v>
      </c>
      <c r="AO381" s="10" t="s">
        <v>12043</v>
      </c>
      <c r="AP381" t="str" cm="1">
        <f t="array" ref="AP381">_xlfn.IFS(
  Table1[[#This Row],[Age]]&lt;=25, "18-25",
  Table1[[#This Row],[Age]]&lt;=35, "26-35",
  Table1[[#This Row],[Age]]&lt;=45, "36-45",
  Table1[[#This Row],[Age]]&lt;=60, "46-60",
  TRUE, "60+")</f>
        <v>60+</v>
      </c>
    </row>
    <row r="382" spans="1:42" x14ac:dyDescent="0.3">
      <c r="A382">
        <v>381</v>
      </c>
      <c r="B382" t="s">
        <v>43</v>
      </c>
      <c r="C382" t="s">
        <v>93</v>
      </c>
      <c r="D382">
        <v>18</v>
      </c>
      <c r="E382" t="s">
        <v>106</v>
      </c>
      <c r="F382" t="s">
        <v>488</v>
      </c>
      <c r="G382" t="s">
        <v>5122</v>
      </c>
      <c r="H382">
        <v>19458795234</v>
      </c>
      <c r="I382" t="s">
        <v>5497</v>
      </c>
      <c r="J382" t="s">
        <v>7291</v>
      </c>
      <c r="K382">
        <v>5876.8</v>
      </c>
      <c r="L382" s="12" t="s">
        <v>7667</v>
      </c>
      <c r="M382" s="10" t="s">
        <v>11100</v>
      </c>
      <c r="N382">
        <v>381</v>
      </c>
      <c r="O382">
        <v>45232</v>
      </c>
      <c r="P382" t="s">
        <v>11403</v>
      </c>
      <c r="Q382" s="16">
        <v>4914.17</v>
      </c>
      <c r="R382">
        <v>962.63</v>
      </c>
      <c r="S382">
        <v>32</v>
      </c>
      <c r="T382">
        <v>381</v>
      </c>
      <c r="U382">
        <v>3138.73</v>
      </c>
      <c r="V382" t="s">
        <v>11412</v>
      </c>
      <c r="W382">
        <v>4.01</v>
      </c>
      <c r="X382">
        <v>24</v>
      </c>
      <c r="Y382" t="s">
        <v>8746</v>
      </c>
      <c r="Z382" t="s">
        <v>12011</v>
      </c>
      <c r="AA382">
        <v>381</v>
      </c>
      <c r="AB382" t="s">
        <v>12015</v>
      </c>
      <c r="AC382">
        <v>8332.99</v>
      </c>
      <c r="AD382">
        <v>1949.43</v>
      </c>
      <c r="AE382">
        <v>97.47</v>
      </c>
      <c r="AF382" t="s">
        <v>11192</v>
      </c>
      <c r="AG382" t="s">
        <v>11382</v>
      </c>
      <c r="AH382">
        <v>894</v>
      </c>
      <c r="AI382">
        <v>381</v>
      </c>
      <c r="AJ382" t="s">
        <v>11303</v>
      </c>
      <c r="AK382" t="s">
        <v>12027</v>
      </c>
      <c r="AL382" t="s">
        <v>12032</v>
      </c>
      <c r="AM382" t="s">
        <v>11308</v>
      </c>
      <c r="AN382">
        <v>1</v>
      </c>
      <c r="AO382" s="10" t="s">
        <v>12040</v>
      </c>
      <c r="AP382" t="str" cm="1">
        <f t="array" ref="AP382">_xlfn.IFS(
  Table1[[#This Row],[Age]]&lt;=25, "18-25",
  Table1[[#This Row],[Age]]&lt;=35, "26-35",
  Table1[[#This Row],[Age]]&lt;=45, "36-45",
  Table1[[#This Row],[Age]]&lt;=60, "46-60",
  TRUE, "60+")</f>
        <v>18-25</v>
      </c>
    </row>
    <row r="383" spans="1:42" x14ac:dyDescent="0.3">
      <c r="A383">
        <v>382</v>
      </c>
      <c r="B383" t="s">
        <v>14</v>
      </c>
      <c r="C383" t="s">
        <v>68</v>
      </c>
      <c r="D383">
        <v>55</v>
      </c>
      <c r="E383" t="s">
        <v>104</v>
      </c>
      <c r="F383" t="s">
        <v>489</v>
      </c>
      <c r="G383" t="s">
        <v>5133</v>
      </c>
      <c r="H383">
        <v>19458795235</v>
      </c>
      <c r="I383" t="s">
        <v>5498</v>
      </c>
      <c r="J383" t="s">
        <v>7292</v>
      </c>
      <c r="K383">
        <v>5248.53</v>
      </c>
      <c r="L383" s="12" t="s">
        <v>7668</v>
      </c>
      <c r="M383" s="10" t="s">
        <v>11265</v>
      </c>
      <c r="N383">
        <v>382</v>
      </c>
      <c r="O383">
        <v>45080</v>
      </c>
      <c r="P383" t="s">
        <v>11402</v>
      </c>
      <c r="Q383" s="16">
        <v>932.14</v>
      </c>
      <c r="R383">
        <v>6180.67</v>
      </c>
      <c r="S383">
        <v>17</v>
      </c>
      <c r="T383">
        <v>382</v>
      </c>
      <c r="U383">
        <v>4110.1499999999996</v>
      </c>
      <c r="V383" t="s">
        <v>11413</v>
      </c>
      <c r="W383">
        <v>6.64</v>
      </c>
      <c r="X383">
        <v>48</v>
      </c>
      <c r="Y383" t="s">
        <v>8550</v>
      </c>
      <c r="Z383" t="s">
        <v>12010</v>
      </c>
      <c r="AA383">
        <v>382</v>
      </c>
      <c r="AB383" t="s">
        <v>12015</v>
      </c>
      <c r="AC383">
        <v>1202.27</v>
      </c>
      <c r="AD383">
        <v>4745.8100000000004</v>
      </c>
      <c r="AE383">
        <v>237.29</v>
      </c>
      <c r="AF383" t="s">
        <v>11084</v>
      </c>
      <c r="AG383" t="s">
        <v>11083</v>
      </c>
      <c r="AH383">
        <v>3207</v>
      </c>
      <c r="AI383">
        <v>382</v>
      </c>
      <c r="AJ383" t="s">
        <v>11134</v>
      </c>
      <c r="AK383" t="s">
        <v>12028</v>
      </c>
      <c r="AL383" t="s">
        <v>12032</v>
      </c>
      <c r="AM383" t="s">
        <v>11103</v>
      </c>
      <c r="AN383">
        <v>1</v>
      </c>
      <c r="AO383" s="10" t="s">
        <v>12043</v>
      </c>
      <c r="AP383" t="str" cm="1">
        <f t="array" ref="AP383">_xlfn.IFS(
  Table1[[#This Row],[Age]]&lt;=25, "18-25",
  Table1[[#This Row],[Age]]&lt;=35, "26-35",
  Table1[[#This Row],[Age]]&lt;=45, "36-45",
  Table1[[#This Row],[Age]]&lt;=60, "46-60",
  TRUE, "60+")</f>
        <v>46-60</v>
      </c>
    </row>
    <row r="384" spans="1:42" x14ac:dyDescent="0.3">
      <c r="A384">
        <v>383</v>
      </c>
      <c r="B384" t="s">
        <v>13</v>
      </c>
      <c r="C384" t="s">
        <v>84</v>
      </c>
      <c r="D384">
        <v>39</v>
      </c>
      <c r="E384" t="s">
        <v>104</v>
      </c>
      <c r="F384" t="s">
        <v>490</v>
      </c>
      <c r="G384" t="s">
        <v>5148</v>
      </c>
      <c r="H384">
        <v>19458795236</v>
      </c>
      <c r="I384" t="s">
        <v>5499</v>
      </c>
      <c r="J384" t="s">
        <v>7292</v>
      </c>
      <c r="K384">
        <v>1436.69</v>
      </c>
      <c r="L384" s="12" t="s">
        <v>7669</v>
      </c>
      <c r="M384" s="10" t="s">
        <v>11272</v>
      </c>
      <c r="N384">
        <v>383</v>
      </c>
      <c r="O384">
        <v>45107</v>
      </c>
      <c r="P384" t="s">
        <v>11403</v>
      </c>
      <c r="Q384" s="16">
        <v>4494.75</v>
      </c>
      <c r="R384">
        <v>-3058.06</v>
      </c>
      <c r="S384">
        <v>18</v>
      </c>
      <c r="T384">
        <v>383</v>
      </c>
      <c r="U384">
        <v>7149.69</v>
      </c>
      <c r="V384" t="s">
        <v>11411</v>
      </c>
      <c r="W384">
        <v>3.77</v>
      </c>
      <c r="X384">
        <v>12</v>
      </c>
      <c r="Y384" t="s">
        <v>11597</v>
      </c>
      <c r="Z384" t="s">
        <v>12011</v>
      </c>
      <c r="AA384">
        <v>383</v>
      </c>
      <c r="AB384" t="s">
        <v>12016</v>
      </c>
      <c r="AC384">
        <v>8788.67</v>
      </c>
      <c r="AD384">
        <v>352.76</v>
      </c>
      <c r="AE384">
        <v>17.64</v>
      </c>
      <c r="AF384" t="s">
        <v>11042</v>
      </c>
      <c r="AG384" t="s">
        <v>11313</v>
      </c>
      <c r="AH384">
        <v>6817</v>
      </c>
      <c r="AI384">
        <v>383</v>
      </c>
      <c r="AJ384" t="s">
        <v>11164</v>
      </c>
      <c r="AK384" t="s">
        <v>12027</v>
      </c>
      <c r="AL384" t="s">
        <v>12032</v>
      </c>
      <c r="AM384" t="s">
        <v>11273</v>
      </c>
      <c r="AN384">
        <v>1</v>
      </c>
      <c r="AO384" s="10" t="s">
        <v>12043</v>
      </c>
      <c r="AP384" t="str" cm="1">
        <f t="array" ref="AP384">_xlfn.IFS(
  Table1[[#This Row],[Age]]&lt;=25, "18-25",
  Table1[[#This Row],[Age]]&lt;=35, "26-35",
  Table1[[#This Row],[Age]]&lt;=45, "36-45",
  Table1[[#This Row],[Age]]&lt;=60, "46-60",
  TRUE, "60+")</f>
        <v>36-45</v>
      </c>
    </row>
    <row r="385" spans="1:42" x14ac:dyDescent="0.3">
      <c r="A385">
        <v>384</v>
      </c>
      <c r="B385" t="s">
        <v>51</v>
      </c>
      <c r="C385" t="s">
        <v>95</v>
      </c>
      <c r="D385">
        <v>34</v>
      </c>
      <c r="E385" t="s">
        <v>106</v>
      </c>
      <c r="F385" t="s">
        <v>491</v>
      </c>
      <c r="G385" t="s">
        <v>5118</v>
      </c>
      <c r="H385">
        <v>19458795237</v>
      </c>
      <c r="I385" t="s">
        <v>5500</v>
      </c>
      <c r="J385" t="s">
        <v>7292</v>
      </c>
      <c r="K385">
        <v>4771.12</v>
      </c>
      <c r="L385" s="12" t="s">
        <v>7670</v>
      </c>
      <c r="M385" s="10" t="s">
        <v>11269</v>
      </c>
      <c r="N385">
        <v>384</v>
      </c>
      <c r="O385">
        <v>44983</v>
      </c>
      <c r="P385" t="s">
        <v>11403</v>
      </c>
      <c r="Q385" s="16">
        <v>3339.69</v>
      </c>
      <c r="R385">
        <v>8110.81</v>
      </c>
      <c r="S385">
        <v>68</v>
      </c>
      <c r="T385">
        <v>384</v>
      </c>
      <c r="U385">
        <v>13781.49</v>
      </c>
      <c r="V385" t="s">
        <v>11412</v>
      </c>
      <c r="W385">
        <v>6.91</v>
      </c>
      <c r="X385">
        <v>60</v>
      </c>
      <c r="Y385" t="s">
        <v>11598</v>
      </c>
      <c r="Z385" t="s">
        <v>12012</v>
      </c>
      <c r="AA385">
        <v>384</v>
      </c>
      <c r="AB385" t="s">
        <v>12016</v>
      </c>
      <c r="AC385">
        <v>6257.29</v>
      </c>
      <c r="AD385">
        <v>4108.37</v>
      </c>
      <c r="AE385">
        <v>205.42</v>
      </c>
      <c r="AF385" t="s">
        <v>11369</v>
      </c>
      <c r="AG385" t="s">
        <v>11074</v>
      </c>
      <c r="AH385">
        <v>6666</v>
      </c>
      <c r="AI385">
        <v>384</v>
      </c>
      <c r="AJ385" t="s">
        <v>11223</v>
      </c>
      <c r="AK385" t="s">
        <v>12028</v>
      </c>
      <c r="AL385" t="s">
        <v>12032</v>
      </c>
      <c r="AM385" t="s">
        <v>11044</v>
      </c>
      <c r="AN385">
        <v>1</v>
      </c>
      <c r="AO385" s="10" t="s">
        <v>12045</v>
      </c>
      <c r="AP385" t="str" cm="1">
        <f t="array" ref="AP385">_xlfn.IFS(
  Table1[[#This Row],[Age]]&lt;=25, "18-25",
  Table1[[#This Row],[Age]]&lt;=35, "26-35",
  Table1[[#This Row],[Age]]&lt;=45, "36-45",
  Table1[[#This Row],[Age]]&lt;=60, "46-60",
  TRUE, "60+")</f>
        <v>26-35</v>
      </c>
    </row>
    <row r="386" spans="1:42" x14ac:dyDescent="0.3">
      <c r="A386">
        <v>385</v>
      </c>
      <c r="B386" t="s">
        <v>11</v>
      </c>
      <c r="C386" t="s">
        <v>84</v>
      </c>
      <c r="D386">
        <v>33</v>
      </c>
      <c r="E386" t="s">
        <v>105</v>
      </c>
      <c r="F386" t="s">
        <v>492</v>
      </c>
      <c r="G386" t="s">
        <v>5119</v>
      </c>
      <c r="H386">
        <v>19458795238</v>
      </c>
      <c r="I386" t="s">
        <v>5501</v>
      </c>
      <c r="J386" t="s">
        <v>7292</v>
      </c>
      <c r="K386">
        <v>5428.52</v>
      </c>
      <c r="L386" s="12" t="s">
        <v>7671</v>
      </c>
      <c r="M386" s="10" t="s">
        <v>11273</v>
      </c>
      <c r="N386">
        <v>385</v>
      </c>
      <c r="O386">
        <v>44972</v>
      </c>
      <c r="P386" t="s">
        <v>11402</v>
      </c>
      <c r="Q386" s="16">
        <v>4734.84</v>
      </c>
      <c r="R386">
        <v>10163.36</v>
      </c>
      <c r="S386">
        <v>49</v>
      </c>
      <c r="T386">
        <v>385</v>
      </c>
      <c r="U386">
        <v>37716.82</v>
      </c>
      <c r="V386" t="s">
        <v>11412</v>
      </c>
      <c r="W386">
        <v>7.43</v>
      </c>
      <c r="X386">
        <v>48</v>
      </c>
      <c r="Y386" t="s">
        <v>9167</v>
      </c>
      <c r="Z386" t="s">
        <v>12010</v>
      </c>
      <c r="AA386">
        <v>385</v>
      </c>
      <c r="AB386" t="s">
        <v>12015</v>
      </c>
      <c r="AC386">
        <v>6885.88</v>
      </c>
      <c r="AD386">
        <v>4003.66</v>
      </c>
      <c r="AE386">
        <v>200.18</v>
      </c>
      <c r="AF386" t="s">
        <v>11076</v>
      </c>
      <c r="AG386" t="s">
        <v>11298</v>
      </c>
      <c r="AH386">
        <v>2527</v>
      </c>
      <c r="AI386">
        <v>385</v>
      </c>
      <c r="AJ386" t="s">
        <v>11267</v>
      </c>
      <c r="AK386" t="s">
        <v>12029</v>
      </c>
      <c r="AL386" t="s">
        <v>12031</v>
      </c>
      <c r="AM386" t="s">
        <v>11254</v>
      </c>
      <c r="AN386">
        <v>1</v>
      </c>
      <c r="AO386" s="10" t="s">
        <v>12045</v>
      </c>
      <c r="AP386" t="str" cm="1">
        <f t="array" ref="AP386">_xlfn.IFS(
  Table1[[#This Row],[Age]]&lt;=25, "18-25",
  Table1[[#This Row],[Age]]&lt;=35, "26-35",
  Table1[[#This Row],[Age]]&lt;=45, "36-45",
  Table1[[#This Row],[Age]]&lt;=60, "46-60",
  TRUE, "60+")</f>
        <v>26-35</v>
      </c>
    </row>
    <row r="387" spans="1:42" x14ac:dyDescent="0.3">
      <c r="A387">
        <v>386</v>
      </c>
      <c r="B387" t="s">
        <v>35</v>
      </c>
      <c r="C387" t="s">
        <v>86</v>
      </c>
      <c r="D387">
        <v>62</v>
      </c>
      <c r="E387" t="s">
        <v>106</v>
      </c>
      <c r="F387" t="s">
        <v>493</v>
      </c>
      <c r="G387" t="s">
        <v>5126</v>
      </c>
      <c r="H387">
        <v>19458795239</v>
      </c>
      <c r="I387" t="s">
        <v>5502</v>
      </c>
      <c r="J387" t="s">
        <v>7292</v>
      </c>
      <c r="K387">
        <v>6283.28</v>
      </c>
      <c r="L387" s="12" t="s">
        <v>7672</v>
      </c>
      <c r="M387" s="10" t="s">
        <v>11274</v>
      </c>
      <c r="N387">
        <v>386</v>
      </c>
      <c r="O387">
        <v>45276</v>
      </c>
      <c r="P387" t="s">
        <v>11404</v>
      </c>
      <c r="Q387" s="16">
        <v>1597.35</v>
      </c>
      <c r="R387">
        <v>7880.63</v>
      </c>
      <c r="S387">
        <v>13</v>
      </c>
      <c r="T387">
        <v>386</v>
      </c>
      <c r="U387">
        <v>3351.14</v>
      </c>
      <c r="V387" t="s">
        <v>11412</v>
      </c>
      <c r="W387">
        <v>6.61</v>
      </c>
      <c r="X387">
        <v>12</v>
      </c>
      <c r="Y387" t="s">
        <v>9004</v>
      </c>
      <c r="Z387" t="s">
        <v>12010</v>
      </c>
      <c r="AA387">
        <v>386</v>
      </c>
      <c r="AB387" t="s">
        <v>12017</v>
      </c>
      <c r="AC387">
        <v>4572.5200000000004</v>
      </c>
      <c r="AD387">
        <v>2328.44</v>
      </c>
      <c r="AE387">
        <v>116.42</v>
      </c>
      <c r="AF387" t="s">
        <v>11284</v>
      </c>
      <c r="AG387" t="s">
        <v>11117</v>
      </c>
      <c r="AH387">
        <v>7483</v>
      </c>
      <c r="AI387">
        <v>386</v>
      </c>
      <c r="AJ387" t="s">
        <v>11348</v>
      </c>
      <c r="AK387" t="s">
        <v>12029</v>
      </c>
      <c r="AL387" t="s">
        <v>12032</v>
      </c>
      <c r="AM387" t="s">
        <v>11098</v>
      </c>
      <c r="AN387">
        <v>1</v>
      </c>
      <c r="AO387" s="10" t="s">
        <v>12036</v>
      </c>
      <c r="AP387" t="str" cm="1">
        <f t="array" ref="AP387">_xlfn.IFS(
  Table1[[#This Row],[Age]]&lt;=25, "18-25",
  Table1[[#This Row],[Age]]&lt;=35, "26-35",
  Table1[[#This Row],[Age]]&lt;=45, "36-45",
  Table1[[#This Row],[Age]]&lt;=60, "46-60",
  TRUE, "60+")</f>
        <v>60+</v>
      </c>
    </row>
    <row r="388" spans="1:42" x14ac:dyDescent="0.3">
      <c r="A388">
        <v>387</v>
      </c>
      <c r="B388" t="s">
        <v>50</v>
      </c>
      <c r="C388" t="s">
        <v>64</v>
      </c>
      <c r="D388">
        <v>18</v>
      </c>
      <c r="E388" t="s">
        <v>104</v>
      </c>
      <c r="F388" t="s">
        <v>494</v>
      </c>
      <c r="G388" t="s">
        <v>5146</v>
      </c>
      <c r="H388">
        <v>19458795240</v>
      </c>
      <c r="I388" t="s">
        <v>5503</v>
      </c>
      <c r="J388" t="s">
        <v>7292</v>
      </c>
      <c r="K388">
        <v>4613.33</v>
      </c>
      <c r="L388" s="12" t="s">
        <v>7673</v>
      </c>
      <c r="M388" s="10" t="s">
        <v>11161</v>
      </c>
      <c r="N388">
        <v>387</v>
      </c>
      <c r="O388">
        <v>45012</v>
      </c>
      <c r="P388" t="s">
        <v>11402</v>
      </c>
      <c r="Q388" s="16">
        <v>1220.54</v>
      </c>
      <c r="R388">
        <v>5833.87</v>
      </c>
      <c r="S388">
        <v>69</v>
      </c>
      <c r="T388">
        <v>387</v>
      </c>
      <c r="U388">
        <v>49198.33</v>
      </c>
      <c r="V388" t="s">
        <v>11411</v>
      </c>
      <c r="W388">
        <v>5.12</v>
      </c>
      <c r="X388">
        <v>36</v>
      </c>
      <c r="Y388" t="s">
        <v>9734</v>
      </c>
      <c r="Z388" t="s">
        <v>12012</v>
      </c>
      <c r="AA388">
        <v>387</v>
      </c>
      <c r="AB388" t="s">
        <v>12017</v>
      </c>
      <c r="AC388">
        <v>9496.02</v>
      </c>
      <c r="AD388">
        <v>680.19</v>
      </c>
      <c r="AE388">
        <v>34.01</v>
      </c>
      <c r="AF388" t="s">
        <v>11158</v>
      </c>
      <c r="AG388" t="s">
        <v>11090</v>
      </c>
      <c r="AH388">
        <v>3483</v>
      </c>
      <c r="AI388">
        <v>387</v>
      </c>
      <c r="AJ388" t="s">
        <v>11372</v>
      </c>
      <c r="AK388" t="s">
        <v>12027</v>
      </c>
      <c r="AL388" t="s">
        <v>12031</v>
      </c>
      <c r="AM388" t="s">
        <v>11378</v>
      </c>
      <c r="AN388">
        <v>1</v>
      </c>
      <c r="AO388" s="10" t="s">
        <v>12047</v>
      </c>
      <c r="AP388" t="str" cm="1">
        <f t="array" ref="AP388">_xlfn.IFS(
  Table1[[#This Row],[Age]]&lt;=25, "18-25",
  Table1[[#This Row],[Age]]&lt;=35, "26-35",
  Table1[[#This Row],[Age]]&lt;=45, "36-45",
  Table1[[#This Row],[Age]]&lt;=60, "46-60",
  TRUE, "60+")</f>
        <v>18-25</v>
      </c>
    </row>
    <row r="389" spans="1:42" x14ac:dyDescent="0.3">
      <c r="A389">
        <v>388</v>
      </c>
      <c r="B389" t="s">
        <v>28</v>
      </c>
      <c r="C389" t="s">
        <v>65</v>
      </c>
      <c r="D389">
        <v>20</v>
      </c>
      <c r="E389" t="s">
        <v>106</v>
      </c>
      <c r="F389" t="s">
        <v>495</v>
      </c>
      <c r="G389" t="s">
        <v>5132</v>
      </c>
      <c r="H389">
        <v>19458795241</v>
      </c>
      <c r="I389" t="s">
        <v>5504</v>
      </c>
      <c r="J389" t="s">
        <v>7291</v>
      </c>
      <c r="K389">
        <v>1551.77</v>
      </c>
      <c r="L389" s="12" t="s">
        <v>7674</v>
      </c>
      <c r="M389" s="10" t="s">
        <v>11275</v>
      </c>
      <c r="N389">
        <v>388</v>
      </c>
      <c r="O389">
        <v>45161</v>
      </c>
      <c r="P389" t="s">
        <v>11403</v>
      </c>
      <c r="Q389" s="16">
        <v>1833.96</v>
      </c>
      <c r="R389">
        <v>-282.19</v>
      </c>
      <c r="S389">
        <v>22</v>
      </c>
      <c r="T389">
        <v>388</v>
      </c>
      <c r="U389">
        <v>14417.65</v>
      </c>
      <c r="V389" t="s">
        <v>11412</v>
      </c>
      <c r="W389">
        <v>7.27</v>
      </c>
      <c r="X389">
        <v>24</v>
      </c>
      <c r="Y389" t="s">
        <v>11599</v>
      </c>
      <c r="Z389" t="s">
        <v>12011</v>
      </c>
      <c r="AA389">
        <v>388</v>
      </c>
      <c r="AB389" t="s">
        <v>12015</v>
      </c>
      <c r="AC389">
        <v>5707.66</v>
      </c>
      <c r="AD389">
        <v>3060.75</v>
      </c>
      <c r="AE389">
        <v>153.04</v>
      </c>
      <c r="AF389" t="s">
        <v>11289</v>
      </c>
      <c r="AG389" t="s">
        <v>11229</v>
      </c>
      <c r="AH389">
        <v>6198</v>
      </c>
      <c r="AI389">
        <v>388</v>
      </c>
      <c r="AJ389" t="s">
        <v>11136</v>
      </c>
      <c r="AK389" t="s">
        <v>12029</v>
      </c>
      <c r="AL389" t="s">
        <v>12032</v>
      </c>
      <c r="AM389" t="s">
        <v>11067</v>
      </c>
      <c r="AN389">
        <v>1</v>
      </c>
      <c r="AO389" s="10" t="s">
        <v>12041</v>
      </c>
      <c r="AP389" t="str" cm="1">
        <f t="array" ref="AP389">_xlfn.IFS(
  Table1[[#This Row],[Age]]&lt;=25, "18-25",
  Table1[[#This Row],[Age]]&lt;=35, "26-35",
  Table1[[#This Row],[Age]]&lt;=45, "36-45",
  Table1[[#This Row],[Age]]&lt;=60, "46-60",
  TRUE, "60+")</f>
        <v>18-25</v>
      </c>
    </row>
    <row r="390" spans="1:42" x14ac:dyDescent="0.3">
      <c r="A390">
        <v>389</v>
      </c>
      <c r="B390" t="s">
        <v>15</v>
      </c>
      <c r="C390" t="s">
        <v>78</v>
      </c>
      <c r="D390">
        <v>23</v>
      </c>
      <c r="E390" t="s">
        <v>105</v>
      </c>
      <c r="F390" t="s">
        <v>496</v>
      </c>
      <c r="G390" t="s">
        <v>5112</v>
      </c>
      <c r="H390">
        <v>19458795242</v>
      </c>
      <c r="I390" t="s">
        <v>5505</v>
      </c>
      <c r="J390" t="s">
        <v>7292</v>
      </c>
      <c r="K390">
        <v>1588.59</v>
      </c>
      <c r="L390" s="12" t="s">
        <v>7675</v>
      </c>
      <c r="M390" s="10" t="s">
        <v>11065</v>
      </c>
      <c r="N390">
        <v>389</v>
      </c>
      <c r="O390">
        <v>45008</v>
      </c>
      <c r="P390" t="s">
        <v>11403</v>
      </c>
      <c r="Q390" s="16">
        <v>4423.6499999999996</v>
      </c>
      <c r="R390">
        <v>-2835.06</v>
      </c>
      <c r="S390">
        <v>26</v>
      </c>
      <c r="T390">
        <v>389</v>
      </c>
      <c r="U390">
        <v>16689.689999999999</v>
      </c>
      <c r="V390" t="s">
        <v>11412</v>
      </c>
      <c r="W390">
        <v>8.02</v>
      </c>
      <c r="X390">
        <v>48</v>
      </c>
      <c r="Y390" t="s">
        <v>11600</v>
      </c>
      <c r="Z390" t="s">
        <v>12010</v>
      </c>
      <c r="AA390">
        <v>389</v>
      </c>
      <c r="AB390" t="s">
        <v>12016</v>
      </c>
      <c r="AC390">
        <v>6558.77</v>
      </c>
      <c r="AD390">
        <v>3616.69</v>
      </c>
      <c r="AE390">
        <v>180.83</v>
      </c>
      <c r="AF390" t="s">
        <v>11075</v>
      </c>
      <c r="AG390" t="s">
        <v>11141</v>
      </c>
      <c r="AH390">
        <v>7718</v>
      </c>
      <c r="AI390">
        <v>389</v>
      </c>
      <c r="AJ390" t="s">
        <v>11223</v>
      </c>
      <c r="AK390" t="s">
        <v>12029</v>
      </c>
      <c r="AL390" t="s">
        <v>12032</v>
      </c>
      <c r="AM390" t="s">
        <v>11277</v>
      </c>
      <c r="AN390">
        <v>1</v>
      </c>
      <c r="AO390" s="10" t="s">
        <v>12047</v>
      </c>
      <c r="AP390" t="str" cm="1">
        <f t="array" ref="AP390">_xlfn.IFS(
  Table1[[#This Row],[Age]]&lt;=25, "18-25",
  Table1[[#This Row],[Age]]&lt;=35, "26-35",
  Table1[[#This Row],[Age]]&lt;=45, "36-45",
  Table1[[#This Row],[Age]]&lt;=60, "46-60",
  TRUE, "60+")</f>
        <v>18-25</v>
      </c>
    </row>
    <row r="391" spans="1:42" x14ac:dyDescent="0.3">
      <c r="A391">
        <v>390</v>
      </c>
      <c r="B391" t="s">
        <v>9</v>
      </c>
      <c r="C391" t="s">
        <v>94</v>
      </c>
      <c r="D391">
        <v>69</v>
      </c>
      <c r="E391" t="s">
        <v>105</v>
      </c>
      <c r="F391" t="s">
        <v>497</v>
      </c>
      <c r="G391" t="s">
        <v>5136</v>
      </c>
      <c r="H391">
        <v>19458795243</v>
      </c>
      <c r="I391" t="s">
        <v>5506</v>
      </c>
      <c r="J391" t="s">
        <v>7292</v>
      </c>
      <c r="K391">
        <v>7237.78</v>
      </c>
      <c r="L391" s="12" t="s">
        <v>7676</v>
      </c>
      <c r="M391" s="10" t="s">
        <v>11276</v>
      </c>
      <c r="N391">
        <v>390</v>
      </c>
      <c r="O391">
        <v>45104</v>
      </c>
      <c r="P391" t="s">
        <v>11403</v>
      </c>
      <c r="Q391" s="16">
        <v>2303.5700000000002</v>
      </c>
      <c r="R391">
        <v>4934.21</v>
      </c>
      <c r="S391">
        <v>68</v>
      </c>
      <c r="T391">
        <v>390</v>
      </c>
      <c r="U391">
        <v>13146.36</v>
      </c>
      <c r="V391" t="s">
        <v>11413</v>
      </c>
      <c r="W391">
        <v>7.26</v>
      </c>
      <c r="X391">
        <v>24</v>
      </c>
      <c r="Y391" t="s">
        <v>11601</v>
      </c>
      <c r="Z391" t="s">
        <v>12012</v>
      </c>
      <c r="AA391">
        <v>390</v>
      </c>
      <c r="AB391" t="s">
        <v>12016</v>
      </c>
      <c r="AC391">
        <v>2880.23</v>
      </c>
      <c r="AD391">
        <v>776.24</v>
      </c>
      <c r="AE391">
        <v>38.81</v>
      </c>
      <c r="AF391" t="s">
        <v>11131</v>
      </c>
      <c r="AG391" t="s">
        <v>11132</v>
      </c>
      <c r="AH391">
        <v>7741</v>
      </c>
      <c r="AI391">
        <v>390</v>
      </c>
      <c r="AJ391" t="s">
        <v>11302</v>
      </c>
      <c r="AK391" t="s">
        <v>12027</v>
      </c>
      <c r="AL391" t="s">
        <v>12031</v>
      </c>
      <c r="AM391" t="s">
        <v>11150</v>
      </c>
      <c r="AN391">
        <v>1</v>
      </c>
      <c r="AO391" s="10" t="s">
        <v>12043</v>
      </c>
      <c r="AP391" t="str" cm="1">
        <f t="array" ref="AP391">_xlfn.IFS(
  Table1[[#This Row],[Age]]&lt;=25, "18-25",
  Table1[[#This Row],[Age]]&lt;=35, "26-35",
  Table1[[#This Row],[Age]]&lt;=45, "36-45",
  Table1[[#This Row],[Age]]&lt;=60, "46-60",
  TRUE, "60+")</f>
        <v>60+</v>
      </c>
    </row>
    <row r="392" spans="1:42" x14ac:dyDescent="0.3">
      <c r="A392">
        <v>391</v>
      </c>
      <c r="B392" t="s">
        <v>16</v>
      </c>
      <c r="C392" t="s">
        <v>55</v>
      </c>
      <c r="D392">
        <v>20</v>
      </c>
      <c r="E392" t="s">
        <v>105</v>
      </c>
      <c r="F392" t="s">
        <v>498</v>
      </c>
      <c r="G392" t="s">
        <v>5134</v>
      </c>
      <c r="H392">
        <v>19458795244</v>
      </c>
      <c r="I392" t="s">
        <v>5507</v>
      </c>
      <c r="J392" t="s">
        <v>7291</v>
      </c>
      <c r="K392">
        <v>6648.33</v>
      </c>
      <c r="L392" s="12" t="s">
        <v>7677</v>
      </c>
      <c r="M392" s="10" t="s">
        <v>11268</v>
      </c>
      <c r="N392">
        <v>391</v>
      </c>
      <c r="O392">
        <v>45252</v>
      </c>
      <c r="P392" t="s">
        <v>11402</v>
      </c>
      <c r="Q392" s="16">
        <v>4757.8599999999997</v>
      </c>
      <c r="R392">
        <v>1890.47</v>
      </c>
      <c r="S392">
        <v>87</v>
      </c>
      <c r="T392">
        <v>391</v>
      </c>
      <c r="U392">
        <v>30517.15</v>
      </c>
      <c r="V392" t="s">
        <v>11411</v>
      </c>
      <c r="W392">
        <v>8.31</v>
      </c>
      <c r="X392">
        <v>24</v>
      </c>
      <c r="Y392" t="s">
        <v>11447</v>
      </c>
      <c r="Z392" t="s">
        <v>12012</v>
      </c>
      <c r="AA392">
        <v>391</v>
      </c>
      <c r="AB392" t="s">
        <v>12016</v>
      </c>
      <c r="AC392">
        <v>6023.32</v>
      </c>
      <c r="AD392">
        <v>3494.73</v>
      </c>
      <c r="AE392">
        <v>174.74</v>
      </c>
      <c r="AF392" t="s">
        <v>11272</v>
      </c>
      <c r="AG392" t="s">
        <v>11193</v>
      </c>
      <c r="AH392">
        <v>830</v>
      </c>
      <c r="AI392">
        <v>391</v>
      </c>
      <c r="AJ392" t="s">
        <v>11071</v>
      </c>
      <c r="AK392" t="s">
        <v>12027</v>
      </c>
      <c r="AL392" t="s">
        <v>12031</v>
      </c>
      <c r="AM392" t="s">
        <v>11192</v>
      </c>
      <c r="AN392">
        <v>1</v>
      </c>
      <c r="AO392" s="10" t="s">
        <v>12040</v>
      </c>
      <c r="AP392" t="str" cm="1">
        <f t="array" ref="AP392">_xlfn.IFS(
  Table1[[#This Row],[Age]]&lt;=25, "18-25",
  Table1[[#This Row],[Age]]&lt;=35, "26-35",
  Table1[[#This Row],[Age]]&lt;=45, "36-45",
  Table1[[#This Row],[Age]]&lt;=60, "46-60",
  TRUE, "60+")</f>
        <v>18-25</v>
      </c>
    </row>
    <row r="393" spans="1:42" x14ac:dyDescent="0.3">
      <c r="A393">
        <v>392</v>
      </c>
      <c r="B393" t="s">
        <v>24</v>
      </c>
      <c r="C393" t="s">
        <v>95</v>
      </c>
      <c r="D393">
        <v>64</v>
      </c>
      <c r="E393" t="s">
        <v>105</v>
      </c>
      <c r="F393" t="s">
        <v>499</v>
      </c>
      <c r="G393" t="s">
        <v>5143</v>
      </c>
      <c r="H393">
        <v>19458795245</v>
      </c>
      <c r="I393" t="s">
        <v>5508</v>
      </c>
      <c r="J393" t="s">
        <v>7292</v>
      </c>
      <c r="K393">
        <v>2669.04</v>
      </c>
      <c r="L393" s="12" t="s">
        <v>7678</v>
      </c>
      <c r="M393" s="10" t="s">
        <v>11088</v>
      </c>
      <c r="N393">
        <v>392</v>
      </c>
      <c r="O393">
        <v>45019</v>
      </c>
      <c r="P393" t="s">
        <v>11403</v>
      </c>
      <c r="Q393" s="16">
        <v>1219.28</v>
      </c>
      <c r="R393">
        <v>3888.32</v>
      </c>
      <c r="S393">
        <v>5</v>
      </c>
      <c r="T393">
        <v>392</v>
      </c>
      <c r="U393">
        <v>1951.9</v>
      </c>
      <c r="V393" t="s">
        <v>11413</v>
      </c>
      <c r="W393">
        <v>9.5299999999999994</v>
      </c>
      <c r="X393">
        <v>60</v>
      </c>
      <c r="Y393" t="s">
        <v>10550</v>
      </c>
      <c r="Z393" t="s">
        <v>12011</v>
      </c>
      <c r="AA393">
        <v>392</v>
      </c>
      <c r="AB393" t="s">
        <v>12017</v>
      </c>
      <c r="AC393">
        <v>2985.82</v>
      </c>
      <c r="AD393">
        <v>4602.6499999999996</v>
      </c>
      <c r="AE393">
        <v>230.13</v>
      </c>
      <c r="AF393" t="s">
        <v>11229</v>
      </c>
      <c r="AG393" t="s">
        <v>11200</v>
      </c>
      <c r="AH393">
        <v>696</v>
      </c>
      <c r="AI393">
        <v>392</v>
      </c>
      <c r="AJ393" t="s">
        <v>11249</v>
      </c>
      <c r="AK393" t="s">
        <v>12029</v>
      </c>
      <c r="AL393" t="s">
        <v>12031</v>
      </c>
      <c r="AM393" t="s">
        <v>11342</v>
      </c>
      <c r="AN393">
        <v>1</v>
      </c>
      <c r="AO393" s="10" t="s">
        <v>12037</v>
      </c>
      <c r="AP393" t="str" cm="1">
        <f t="array" ref="AP393">_xlfn.IFS(
  Table1[[#This Row],[Age]]&lt;=25, "18-25",
  Table1[[#This Row],[Age]]&lt;=35, "26-35",
  Table1[[#This Row],[Age]]&lt;=45, "36-45",
  Table1[[#This Row],[Age]]&lt;=60, "46-60",
  TRUE, "60+")</f>
        <v>60+</v>
      </c>
    </row>
    <row r="394" spans="1:42" x14ac:dyDescent="0.3">
      <c r="A394">
        <v>393</v>
      </c>
      <c r="B394" t="s">
        <v>25</v>
      </c>
      <c r="C394" t="s">
        <v>62</v>
      </c>
      <c r="D394">
        <v>47</v>
      </c>
      <c r="E394" t="s">
        <v>105</v>
      </c>
      <c r="F394" t="s">
        <v>500</v>
      </c>
      <c r="G394" t="s">
        <v>5144</v>
      </c>
      <c r="H394">
        <v>19458795246</v>
      </c>
      <c r="I394" t="s">
        <v>5336</v>
      </c>
      <c r="J394" t="s">
        <v>7292</v>
      </c>
      <c r="K394">
        <v>4513.99</v>
      </c>
      <c r="L394" s="12" t="s">
        <v>7679</v>
      </c>
      <c r="M394" s="10" t="s">
        <v>11195</v>
      </c>
      <c r="N394">
        <v>393</v>
      </c>
      <c r="O394">
        <v>45124</v>
      </c>
      <c r="P394" t="s">
        <v>11404</v>
      </c>
      <c r="Q394" s="16">
        <v>1110.51</v>
      </c>
      <c r="R394">
        <v>5624.5</v>
      </c>
      <c r="S394">
        <v>9</v>
      </c>
      <c r="T394">
        <v>393</v>
      </c>
      <c r="U394">
        <v>5584.91</v>
      </c>
      <c r="V394" t="s">
        <v>11413</v>
      </c>
      <c r="W394">
        <v>1.92</v>
      </c>
      <c r="X394">
        <v>24</v>
      </c>
      <c r="Y394" t="s">
        <v>11602</v>
      </c>
      <c r="Z394" t="s">
        <v>12010</v>
      </c>
      <c r="AA394">
        <v>393</v>
      </c>
      <c r="AB394" t="s">
        <v>12015</v>
      </c>
      <c r="AC394">
        <v>2030.96</v>
      </c>
      <c r="AD394">
        <v>947.46</v>
      </c>
      <c r="AE394">
        <v>47.37</v>
      </c>
      <c r="AF394" t="s">
        <v>11381</v>
      </c>
      <c r="AG394" t="s">
        <v>11097</v>
      </c>
      <c r="AH394">
        <v>3125</v>
      </c>
      <c r="AI394">
        <v>393</v>
      </c>
      <c r="AJ394" t="s">
        <v>11397</v>
      </c>
      <c r="AK394" t="s">
        <v>12029</v>
      </c>
      <c r="AL394" t="s">
        <v>12032</v>
      </c>
      <c r="AM394" t="s">
        <v>11389</v>
      </c>
      <c r="AN394">
        <v>1</v>
      </c>
      <c r="AO394" s="10" t="s">
        <v>12038</v>
      </c>
      <c r="AP394" t="str" cm="1">
        <f t="array" ref="AP394">_xlfn.IFS(
  Table1[[#This Row],[Age]]&lt;=25, "18-25",
  Table1[[#This Row],[Age]]&lt;=35, "26-35",
  Table1[[#This Row],[Age]]&lt;=45, "36-45",
  Table1[[#This Row],[Age]]&lt;=60, "46-60",
  TRUE, "60+")</f>
        <v>46-60</v>
      </c>
    </row>
    <row r="395" spans="1:42" x14ac:dyDescent="0.3">
      <c r="A395">
        <v>394</v>
      </c>
      <c r="B395" t="s">
        <v>16</v>
      </c>
      <c r="C395" t="s">
        <v>101</v>
      </c>
      <c r="D395">
        <v>64</v>
      </c>
      <c r="E395" t="s">
        <v>105</v>
      </c>
      <c r="F395" t="s">
        <v>501</v>
      </c>
      <c r="G395" t="s">
        <v>5122</v>
      </c>
      <c r="H395">
        <v>19458795247</v>
      </c>
      <c r="I395" t="s">
        <v>5354</v>
      </c>
      <c r="J395" t="s">
        <v>7291</v>
      </c>
      <c r="K395">
        <v>3138.88</v>
      </c>
      <c r="L395" s="12" t="s">
        <v>7680</v>
      </c>
      <c r="M395" s="10" t="s">
        <v>11277</v>
      </c>
      <c r="N395">
        <v>394</v>
      </c>
      <c r="O395">
        <v>45088</v>
      </c>
      <c r="P395" t="s">
        <v>11404</v>
      </c>
      <c r="Q395" s="16">
        <v>3395.24</v>
      </c>
      <c r="R395">
        <v>6534.12</v>
      </c>
      <c r="S395">
        <v>77</v>
      </c>
      <c r="T395">
        <v>394</v>
      </c>
      <c r="U395">
        <v>5840.09</v>
      </c>
      <c r="V395" t="s">
        <v>11413</v>
      </c>
      <c r="W395">
        <v>9.16</v>
      </c>
      <c r="X395">
        <v>36</v>
      </c>
      <c r="Y395" t="s">
        <v>11497</v>
      </c>
      <c r="Z395" t="s">
        <v>12010</v>
      </c>
      <c r="AA395">
        <v>394</v>
      </c>
      <c r="AB395" t="s">
        <v>12017</v>
      </c>
      <c r="AC395">
        <v>5635.38</v>
      </c>
      <c r="AD395">
        <v>628.36</v>
      </c>
      <c r="AE395">
        <v>31.42</v>
      </c>
      <c r="AF395" t="s">
        <v>11081</v>
      </c>
      <c r="AG395" t="s">
        <v>11111</v>
      </c>
      <c r="AH395">
        <v>8469</v>
      </c>
      <c r="AI395">
        <v>394</v>
      </c>
      <c r="AJ395" t="s">
        <v>11146</v>
      </c>
      <c r="AK395" t="s">
        <v>12027</v>
      </c>
      <c r="AL395" t="s">
        <v>12032</v>
      </c>
      <c r="AM395" t="s">
        <v>11229</v>
      </c>
      <c r="AN395">
        <v>1</v>
      </c>
      <c r="AO395" s="10" t="s">
        <v>12043</v>
      </c>
      <c r="AP395" t="str" cm="1">
        <f t="array" ref="AP395">_xlfn.IFS(
  Table1[[#This Row],[Age]]&lt;=25, "18-25",
  Table1[[#This Row],[Age]]&lt;=35, "26-35",
  Table1[[#This Row],[Age]]&lt;=45, "36-45",
  Table1[[#This Row],[Age]]&lt;=60, "46-60",
  TRUE, "60+")</f>
        <v>60+</v>
      </c>
    </row>
    <row r="396" spans="1:42" x14ac:dyDescent="0.3">
      <c r="A396">
        <v>395</v>
      </c>
      <c r="B396" t="s">
        <v>36</v>
      </c>
      <c r="C396" t="s">
        <v>81</v>
      </c>
      <c r="D396">
        <v>28</v>
      </c>
      <c r="E396" t="s">
        <v>105</v>
      </c>
      <c r="F396" t="s">
        <v>502</v>
      </c>
      <c r="G396" t="s">
        <v>5144</v>
      </c>
      <c r="H396">
        <v>19458795248</v>
      </c>
      <c r="I396" t="s">
        <v>5509</v>
      </c>
      <c r="J396" t="s">
        <v>7291</v>
      </c>
      <c r="K396">
        <v>1892.13</v>
      </c>
      <c r="L396" s="12" t="s">
        <v>7681</v>
      </c>
      <c r="M396" s="10" t="s">
        <v>11278</v>
      </c>
      <c r="N396">
        <v>395</v>
      </c>
      <c r="O396">
        <v>45152</v>
      </c>
      <c r="P396" t="s">
        <v>11404</v>
      </c>
      <c r="Q396" s="16">
        <v>1465.4</v>
      </c>
      <c r="R396">
        <v>426.73</v>
      </c>
      <c r="S396">
        <v>62</v>
      </c>
      <c r="T396">
        <v>395</v>
      </c>
      <c r="U396">
        <v>33562.089999999997</v>
      </c>
      <c r="V396" t="s">
        <v>11413</v>
      </c>
      <c r="W396">
        <v>3.46</v>
      </c>
      <c r="X396">
        <v>60</v>
      </c>
      <c r="Y396" t="s">
        <v>9837</v>
      </c>
      <c r="Z396" t="s">
        <v>12012</v>
      </c>
      <c r="AA396">
        <v>395</v>
      </c>
      <c r="AB396" t="s">
        <v>12017</v>
      </c>
      <c r="AC396">
        <v>8614.9599999999991</v>
      </c>
      <c r="AD396">
        <v>3334.37</v>
      </c>
      <c r="AE396">
        <v>166.72</v>
      </c>
      <c r="AF396" t="s">
        <v>11391</v>
      </c>
      <c r="AG396" t="s">
        <v>11072</v>
      </c>
      <c r="AH396">
        <v>842</v>
      </c>
      <c r="AI396">
        <v>395</v>
      </c>
      <c r="AJ396" t="s">
        <v>11081</v>
      </c>
      <c r="AK396" t="s">
        <v>12028</v>
      </c>
      <c r="AL396" t="s">
        <v>12032</v>
      </c>
      <c r="AM396" t="s">
        <v>11310</v>
      </c>
      <c r="AN396">
        <v>1</v>
      </c>
      <c r="AO396" s="10" t="s">
        <v>12041</v>
      </c>
      <c r="AP396" t="str" cm="1">
        <f t="array" ref="AP396">_xlfn.IFS(
  Table1[[#This Row],[Age]]&lt;=25, "18-25",
  Table1[[#This Row],[Age]]&lt;=35, "26-35",
  Table1[[#This Row],[Age]]&lt;=45, "36-45",
  Table1[[#This Row],[Age]]&lt;=60, "46-60",
  TRUE, "60+")</f>
        <v>26-35</v>
      </c>
    </row>
    <row r="397" spans="1:42" x14ac:dyDescent="0.3">
      <c r="A397">
        <v>396</v>
      </c>
      <c r="B397" t="s">
        <v>39</v>
      </c>
      <c r="C397" t="s">
        <v>74</v>
      </c>
      <c r="D397">
        <v>44</v>
      </c>
      <c r="E397" t="s">
        <v>104</v>
      </c>
      <c r="F397" t="s">
        <v>503</v>
      </c>
      <c r="G397" t="s">
        <v>5145</v>
      </c>
      <c r="H397">
        <v>19458795249</v>
      </c>
      <c r="I397" t="s">
        <v>5510</v>
      </c>
      <c r="J397" t="s">
        <v>7292</v>
      </c>
      <c r="K397">
        <v>3329.02</v>
      </c>
      <c r="L397" s="12" t="s">
        <v>7682</v>
      </c>
      <c r="M397" s="10" t="s">
        <v>11279</v>
      </c>
      <c r="N397">
        <v>396</v>
      </c>
      <c r="O397">
        <v>45119</v>
      </c>
      <c r="P397" t="s">
        <v>11402</v>
      </c>
      <c r="Q397" s="16">
        <v>654.48</v>
      </c>
      <c r="R397">
        <v>2674.54</v>
      </c>
      <c r="S397">
        <v>73</v>
      </c>
      <c r="T397">
        <v>396</v>
      </c>
      <c r="U397">
        <v>17146.57</v>
      </c>
      <c r="V397" t="s">
        <v>11413</v>
      </c>
      <c r="W397">
        <v>6.07</v>
      </c>
      <c r="X397">
        <v>24</v>
      </c>
      <c r="Y397" t="s">
        <v>7436</v>
      </c>
      <c r="Z397" t="s">
        <v>12012</v>
      </c>
      <c r="AA397">
        <v>396</v>
      </c>
      <c r="AB397" t="s">
        <v>12016</v>
      </c>
      <c r="AC397">
        <v>8896.64</v>
      </c>
      <c r="AD397">
        <v>2405.58</v>
      </c>
      <c r="AE397">
        <v>120.28</v>
      </c>
      <c r="AF397" t="s">
        <v>11198</v>
      </c>
      <c r="AG397" t="s">
        <v>11237</v>
      </c>
      <c r="AH397">
        <v>1791</v>
      </c>
      <c r="AI397">
        <v>396</v>
      </c>
      <c r="AJ397" t="s">
        <v>11139</v>
      </c>
      <c r="AK397" t="s">
        <v>12027</v>
      </c>
      <c r="AL397" t="s">
        <v>12031</v>
      </c>
      <c r="AM397" t="s">
        <v>11119</v>
      </c>
      <c r="AN397">
        <v>1</v>
      </c>
      <c r="AO397" s="10" t="s">
        <v>12038</v>
      </c>
      <c r="AP397" t="str" cm="1">
        <f t="array" ref="AP397">_xlfn.IFS(
  Table1[[#This Row],[Age]]&lt;=25, "18-25",
  Table1[[#This Row],[Age]]&lt;=35, "26-35",
  Table1[[#This Row],[Age]]&lt;=45, "36-45",
  Table1[[#This Row],[Age]]&lt;=60, "46-60",
  TRUE, "60+")</f>
        <v>36-45</v>
      </c>
    </row>
    <row r="398" spans="1:42" x14ac:dyDescent="0.3">
      <c r="A398">
        <v>397</v>
      </c>
      <c r="B398" t="s">
        <v>13</v>
      </c>
      <c r="C398" t="s">
        <v>88</v>
      </c>
      <c r="D398">
        <v>39</v>
      </c>
      <c r="E398" t="s">
        <v>106</v>
      </c>
      <c r="F398" t="s">
        <v>504</v>
      </c>
      <c r="G398" t="s">
        <v>5129</v>
      </c>
      <c r="H398">
        <v>19458795250</v>
      </c>
      <c r="I398" t="s">
        <v>5511</v>
      </c>
      <c r="J398" t="s">
        <v>7291</v>
      </c>
      <c r="K398">
        <v>2700.62</v>
      </c>
      <c r="L398" s="12" t="s">
        <v>7683</v>
      </c>
      <c r="M398" s="10" t="s">
        <v>11280</v>
      </c>
      <c r="N398">
        <v>397</v>
      </c>
      <c r="O398">
        <v>45072</v>
      </c>
      <c r="P398" t="s">
        <v>11404</v>
      </c>
      <c r="Q398" s="16">
        <v>1885.93</v>
      </c>
      <c r="R398">
        <v>4586.55</v>
      </c>
      <c r="S398">
        <v>68</v>
      </c>
      <c r="T398">
        <v>397</v>
      </c>
      <c r="U398">
        <v>22437.22</v>
      </c>
      <c r="V398" t="s">
        <v>11413</v>
      </c>
      <c r="W398">
        <v>9.48</v>
      </c>
      <c r="X398">
        <v>36</v>
      </c>
      <c r="Y398" t="s">
        <v>11465</v>
      </c>
      <c r="Z398" t="s">
        <v>12010</v>
      </c>
      <c r="AA398">
        <v>397</v>
      </c>
      <c r="AB398" t="s">
        <v>12017</v>
      </c>
      <c r="AC398">
        <v>9432.81</v>
      </c>
      <c r="AD398">
        <v>4269.68</v>
      </c>
      <c r="AE398">
        <v>213.48</v>
      </c>
      <c r="AF398" t="s">
        <v>11156</v>
      </c>
      <c r="AG398" t="s">
        <v>11140</v>
      </c>
      <c r="AH398">
        <v>1346</v>
      </c>
      <c r="AI398">
        <v>397</v>
      </c>
      <c r="AJ398" t="s">
        <v>11174</v>
      </c>
      <c r="AK398" t="s">
        <v>12027</v>
      </c>
      <c r="AL398" t="s">
        <v>12031</v>
      </c>
      <c r="AM398" t="s">
        <v>11291</v>
      </c>
      <c r="AN398">
        <v>1</v>
      </c>
      <c r="AO398" s="10" t="s">
        <v>12046</v>
      </c>
      <c r="AP398" t="str" cm="1">
        <f t="array" ref="AP398">_xlfn.IFS(
  Table1[[#This Row],[Age]]&lt;=25, "18-25",
  Table1[[#This Row],[Age]]&lt;=35, "26-35",
  Table1[[#This Row],[Age]]&lt;=45, "36-45",
  Table1[[#This Row],[Age]]&lt;=60, "46-60",
  TRUE, "60+")</f>
        <v>36-45</v>
      </c>
    </row>
    <row r="399" spans="1:42" x14ac:dyDescent="0.3">
      <c r="A399">
        <v>398</v>
      </c>
      <c r="B399" t="s">
        <v>20</v>
      </c>
      <c r="C399" t="s">
        <v>62</v>
      </c>
      <c r="D399">
        <v>23</v>
      </c>
      <c r="E399" t="s">
        <v>105</v>
      </c>
      <c r="F399" t="s">
        <v>505</v>
      </c>
      <c r="G399" t="s">
        <v>5145</v>
      </c>
      <c r="H399">
        <v>19458795251</v>
      </c>
      <c r="I399" t="s">
        <v>5335</v>
      </c>
      <c r="J399" t="s">
        <v>7291</v>
      </c>
      <c r="K399">
        <v>916.03</v>
      </c>
      <c r="L399" s="12" t="s">
        <v>7684</v>
      </c>
      <c r="M399" s="10" t="s">
        <v>11114</v>
      </c>
      <c r="N399">
        <v>398</v>
      </c>
      <c r="O399">
        <v>45180</v>
      </c>
      <c r="P399" t="s">
        <v>11402</v>
      </c>
      <c r="Q399" s="16">
        <v>1338.17</v>
      </c>
      <c r="R399">
        <v>-422.14</v>
      </c>
      <c r="S399">
        <v>90</v>
      </c>
      <c r="T399">
        <v>398</v>
      </c>
      <c r="U399">
        <v>47548.69</v>
      </c>
      <c r="V399" t="s">
        <v>11412</v>
      </c>
      <c r="W399">
        <v>6.58</v>
      </c>
      <c r="X399">
        <v>48</v>
      </c>
      <c r="Y399" t="s">
        <v>10842</v>
      </c>
      <c r="Z399" t="s">
        <v>12011</v>
      </c>
      <c r="AA399">
        <v>398</v>
      </c>
      <c r="AB399" t="s">
        <v>12017</v>
      </c>
      <c r="AC399">
        <v>9426.4599999999991</v>
      </c>
      <c r="AD399">
        <v>2579.6</v>
      </c>
      <c r="AE399">
        <v>128.97999999999999</v>
      </c>
      <c r="AF399" t="s">
        <v>11210</v>
      </c>
      <c r="AG399" t="s">
        <v>11165</v>
      </c>
      <c r="AH399">
        <v>2763</v>
      </c>
      <c r="AI399">
        <v>398</v>
      </c>
      <c r="AJ399" t="s">
        <v>11308</v>
      </c>
      <c r="AK399" t="s">
        <v>12027</v>
      </c>
      <c r="AL399" t="s">
        <v>12032</v>
      </c>
      <c r="AM399" t="s">
        <v>11260</v>
      </c>
      <c r="AN399">
        <v>1</v>
      </c>
      <c r="AO399" s="10" t="s">
        <v>12042</v>
      </c>
      <c r="AP399" t="str" cm="1">
        <f t="array" ref="AP399">_xlfn.IFS(
  Table1[[#This Row],[Age]]&lt;=25, "18-25",
  Table1[[#This Row],[Age]]&lt;=35, "26-35",
  Table1[[#This Row],[Age]]&lt;=45, "36-45",
  Table1[[#This Row],[Age]]&lt;=60, "46-60",
  TRUE, "60+")</f>
        <v>18-25</v>
      </c>
    </row>
    <row r="400" spans="1:42" x14ac:dyDescent="0.3">
      <c r="A400">
        <v>399</v>
      </c>
      <c r="B400" t="s">
        <v>31</v>
      </c>
      <c r="C400" t="s">
        <v>85</v>
      </c>
      <c r="D400">
        <v>55</v>
      </c>
      <c r="E400" t="s">
        <v>106</v>
      </c>
      <c r="F400" t="s">
        <v>506</v>
      </c>
      <c r="G400" t="s">
        <v>5136</v>
      </c>
      <c r="H400">
        <v>19458795252</v>
      </c>
      <c r="I400" t="s">
        <v>5512</v>
      </c>
      <c r="J400" t="s">
        <v>7291</v>
      </c>
      <c r="K400">
        <v>5094.42</v>
      </c>
      <c r="L400" s="12" t="s">
        <v>7685</v>
      </c>
      <c r="M400" s="10" t="s">
        <v>11281</v>
      </c>
      <c r="N400">
        <v>399</v>
      </c>
      <c r="O400">
        <v>45209</v>
      </c>
      <c r="P400" t="s">
        <v>11403</v>
      </c>
      <c r="Q400" s="16">
        <v>2070.7800000000002</v>
      </c>
      <c r="R400">
        <v>3023.64</v>
      </c>
      <c r="S400">
        <v>78</v>
      </c>
      <c r="T400">
        <v>399</v>
      </c>
      <c r="U400">
        <v>10802.1</v>
      </c>
      <c r="V400" t="s">
        <v>11411</v>
      </c>
      <c r="W400">
        <v>1.76</v>
      </c>
      <c r="X400">
        <v>12</v>
      </c>
      <c r="Y400" t="s">
        <v>10823</v>
      </c>
      <c r="Z400" t="s">
        <v>12011</v>
      </c>
      <c r="AA400">
        <v>399</v>
      </c>
      <c r="AB400" t="s">
        <v>12015</v>
      </c>
      <c r="AC400">
        <v>9717.94</v>
      </c>
      <c r="AD400">
        <v>4104.5200000000004</v>
      </c>
      <c r="AE400">
        <v>205.23</v>
      </c>
      <c r="AF400" t="s">
        <v>11075</v>
      </c>
      <c r="AG400" t="s">
        <v>11253</v>
      </c>
      <c r="AH400">
        <v>7883</v>
      </c>
      <c r="AI400">
        <v>399</v>
      </c>
      <c r="AJ400" t="s">
        <v>11337</v>
      </c>
      <c r="AK400" t="s">
        <v>12027</v>
      </c>
      <c r="AL400" t="s">
        <v>12032</v>
      </c>
      <c r="AM400" t="s">
        <v>11283</v>
      </c>
      <c r="AN400">
        <v>1</v>
      </c>
      <c r="AO400" s="10" t="s">
        <v>12044</v>
      </c>
      <c r="AP400" t="str" cm="1">
        <f t="array" ref="AP400">_xlfn.IFS(
  Table1[[#This Row],[Age]]&lt;=25, "18-25",
  Table1[[#This Row],[Age]]&lt;=35, "26-35",
  Table1[[#This Row],[Age]]&lt;=45, "36-45",
  Table1[[#This Row],[Age]]&lt;=60, "46-60",
  TRUE, "60+")</f>
        <v>46-60</v>
      </c>
    </row>
    <row r="401" spans="1:42" x14ac:dyDescent="0.3">
      <c r="A401">
        <v>400</v>
      </c>
      <c r="B401" t="s">
        <v>5</v>
      </c>
      <c r="C401" t="s">
        <v>85</v>
      </c>
      <c r="D401">
        <v>58</v>
      </c>
      <c r="E401" t="s">
        <v>106</v>
      </c>
      <c r="F401" t="s">
        <v>507</v>
      </c>
      <c r="G401" t="s">
        <v>5143</v>
      </c>
      <c r="H401">
        <v>19458795253</v>
      </c>
      <c r="I401" t="s">
        <v>5513</v>
      </c>
      <c r="J401" t="s">
        <v>7291</v>
      </c>
      <c r="K401">
        <v>4563.75</v>
      </c>
      <c r="L401" s="12" t="s">
        <v>7686</v>
      </c>
      <c r="M401" s="10" t="s">
        <v>11133</v>
      </c>
      <c r="N401">
        <v>400</v>
      </c>
      <c r="O401">
        <v>44936</v>
      </c>
      <c r="P401" t="s">
        <v>11402</v>
      </c>
      <c r="Q401" s="16">
        <v>940.69</v>
      </c>
      <c r="R401">
        <v>3623.06</v>
      </c>
      <c r="S401">
        <v>2</v>
      </c>
      <c r="T401">
        <v>400</v>
      </c>
      <c r="U401">
        <v>4439.6400000000003</v>
      </c>
      <c r="V401" t="s">
        <v>11413</v>
      </c>
      <c r="W401">
        <v>5.49</v>
      </c>
      <c r="X401">
        <v>36</v>
      </c>
      <c r="Y401" t="s">
        <v>9196</v>
      </c>
      <c r="Z401" t="s">
        <v>12011</v>
      </c>
      <c r="AA401">
        <v>400</v>
      </c>
      <c r="AB401" t="s">
        <v>12016</v>
      </c>
      <c r="AC401">
        <v>7495.65</v>
      </c>
      <c r="AD401">
        <v>1975.56</v>
      </c>
      <c r="AE401">
        <v>98.78</v>
      </c>
      <c r="AF401" t="s">
        <v>11213</v>
      </c>
      <c r="AG401" t="s">
        <v>11259</v>
      </c>
      <c r="AH401">
        <v>4080</v>
      </c>
      <c r="AI401">
        <v>400</v>
      </c>
      <c r="AJ401" t="s">
        <v>11291</v>
      </c>
      <c r="AK401" t="s">
        <v>12028</v>
      </c>
      <c r="AL401" t="s">
        <v>12032</v>
      </c>
      <c r="AM401" t="s">
        <v>11169</v>
      </c>
      <c r="AN401">
        <v>1</v>
      </c>
      <c r="AO401" s="10" t="s">
        <v>12039</v>
      </c>
      <c r="AP401" t="str" cm="1">
        <f t="array" ref="AP401">_xlfn.IFS(
  Table1[[#This Row],[Age]]&lt;=25, "18-25",
  Table1[[#This Row],[Age]]&lt;=35, "26-35",
  Table1[[#This Row],[Age]]&lt;=45, "36-45",
  Table1[[#This Row],[Age]]&lt;=60, "46-60",
  TRUE, "60+")</f>
        <v>46-60</v>
      </c>
    </row>
    <row r="402" spans="1:42" x14ac:dyDescent="0.3">
      <c r="A402">
        <v>401</v>
      </c>
      <c r="B402" t="s">
        <v>44</v>
      </c>
      <c r="C402" t="s">
        <v>57</v>
      </c>
      <c r="D402">
        <v>63</v>
      </c>
      <c r="E402" t="s">
        <v>104</v>
      </c>
      <c r="F402" t="s">
        <v>508</v>
      </c>
      <c r="G402" t="s">
        <v>5146</v>
      </c>
      <c r="H402">
        <v>19458795254</v>
      </c>
      <c r="I402" t="s">
        <v>5514</v>
      </c>
      <c r="J402" t="s">
        <v>7292</v>
      </c>
      <c r="K402">
        <v>7174.62</v>
      </c>
      <c r="L402" s="12" t="s">
        <v>7687</v>
      </c>
      <c r="M402" s="10" t="s">
        <v>11089</v>
      </c>
      <c r="N402">
        <v>401</v>
      </c>
      <c r="O402">
        <v>45056</v>
      </c>
      <c r="P402" t="s">
        <v>11404</v>
      </c>
      <c r="Q402" s="16">
        <v>4785.34</v>
      </c>
      <c r="R402">
        <v>11959.96</v>
      </c>
      <c r="S402">
        <v>95</v>
      </c>
      <c r="T402">
        <v>401</v>
      </c>
      <c r="U402">
        <v>22629.74</v>
      </c>
      <c r="V402" t="s">
        <v>11411</v>
      </c>
      <c r="W402">
        <v>9.0500000000000007</v>
      </c>
      <c r="X402">
        <v>48</v>
      </c>
      <c r="Y402" t="s">
        <v>7587</v>
      </c>
      <c r="Z402" t="s">
        <v>12012</v>
      </c>
      <c r="AA402">
        <v>401</v>
      </c>
      <c r="AB402" t="s">
        <v>12017</v>
      </c>
      <c r="AC402">
        <v>2003.76</v>
      </c>
      <c r="AD402">
        <v>980.61</v>
      </c>
      <c r="AE402">
        <v>49.03</v>
      </c>
      <c r="AF402" t="s">
        <v>11314</v>
      </c>
      <c r="AG402" t="s">
        <v>11390</v>
      </c>
      <c r="AH402">
        <v>2985</v>
      </c>
      <c r="AI402">
        <v>401</v>
      </c>
      <c r="AJ402" t="s">
        <v>11083</v>
      </c>
      <c r="AK402" t="s">
        <v>12029</v>
      </c>
      <c r="AL402" t="s">
        <v>12032</v>
      </c>
      <c r="AM402" t="s">
        <v>11130</v>
      </c>
      <c r="AN402">
        <v>1</v>
      </c>
      <c r="AO402" s="10" t="s">
        <v>12046</v>
      </c>
      <c r="AP402" t="str" cm="1">
        <f t="array" ref="AP402">_xlfn.IFS(
  Table1[[#This Row],[Age]]&lt;=25, "18-25",
  Table1[[#This Row],[Age]]&lt;=35, "26-35",
  Table1[[#This Row],[Age]]&lt;=45, "36-45",
  Table1[[#This Row],[Age]]&lt;=60, "46-60",
  TRUE, "60+")</f>
        <v>60+</v>
      </c>
    </row>
    <row r="403" spans="1:42" x14ac:dyDescent="0.3">
      <c r="A403">
        <v>402</v>
      </c>
      <c r="B403" t="s">
        <v>2</v>
      </c>
      <c r="C403" t="s">
        <v>58</v>
      </c>
      <c r="D403">
        <v>48</v>
      </c>
      <c r="E403" t="s">
        <v>106</v>
      </c>
      <c r="F403" t="s">
        <v>509</v>
      </c>
      <c r="G403" t="s">
        <v>5126</v>
      </c>
      <c r="H403">
        <v>19458795255</v>
      </c>
      <c r="I403" t="s">
        <v>5323</v>
      </c>
      <c r="J403" t="s">
        <v>7291</v>
      </c>
      <c r="K403">
        <v>6241.03</v>
      </c>
      <c r="L403" s="12" t="s">
        <v>7688</v>
      </c>
      <c r="M403" s="10" t="s">
        <v>11186</v>
      </c>
      <c r="N403">
        <v>402</v>
      </c>
      <c r="O403">
        <v>45241</v>
      </c>
      <c r="P403" t="s">
        <v>11402</v>
      </c>
      <c r="Q403" s="16">
        <v>4010.23</v>
      </c>
      <c r="R403">
        <v>10251.26</v>
      </c>
      <c r="S403">
        <v>50</v>
      </c>
      <c r="T403">
        <v>402</v>
      </c>
      <c r="U403">
        <v>9039.59</v>
      </c>
      <c r="V403" t="s">
        <v>11411</v>
      </c>
      <c r="W403">
        <v>4.71</v>
      </c>
      <c r="X403">
        <v>48</v>
      </c>
      <c r="Y403" t="s">
        <v>7993</v>
      </c>
      <c r="Z403" t="s">
        <v>12012</v>
      </c>
      <c r="AA403">
        <v>402</v>
      </c>
      <c r="AB403" t="s">
        <v>12015</v>
      </c>
      <c r="AC403">
        <v>6560.61</v>
      </c>
      <c r="AD403">
        <v>1877.34</v>
      </c>
      <c r="AE403">
        <v>93.87</v>
      </c>
      <c r="AF403" t="s">
        <v>11131</v>
      </c>
      <c r="AG403" t="s">
        <v>11386</v>
      </c>
      <c r="AH403">
        <v>9511</v>
      </c>
      <c r="AI403">
        <v>402</v>
      </c>
      <c r="AJ403" t="s">
        <v>11158</v>
      </c>
      <c r="AK403" t="s">
        <v>12028</v>
      </c>
      <c r="AL403" t="s">
        <v>12031</v>
      </c>
      <c r="AM403" t="s">
        <v>11337</v>
      </c>
      <c r="AN403">
        <v>1</v>
      </c>
      <c r="AO403" s="10" t="s">
        <v>12040</v>
      </c>
      <c r="AP403" t="str" cm="1">
        <f t="array" ref="AP403">_xlfn.IFS(
  Table1[[#This Row],[Age]]&lt;=25, "18-25",
  Table1[[#This Row],[Age]]&lt;=35, "26-35",
  Table1[[#This Row],[Age]]&lt;=45, "36-45",
  Table1[[#This Row],[Age]]&lt;=60, "46-60",
  TRUE, "60+")</f>
        <v>46-60</v>
      </c>
    </row>
    <row r="404" spans="1:42" x14ac:dyDescent="0.3">
      <c r="A404">
        <v>403</v>
      </c>
      <c r="B404" t="s">
        <v>3</v>
      </c>
      <c r="C404" t="s">
        <v>87</v>
      </c>
      <c r="D404">
        <v>60</v>
      </c>
      <c r="E404" t="s">
        <v>106</v>
      </c>
      <c r="F404" t="s">
        <v>510</v>
      </c>
      <c r="G404" t="s">
        <v>5141</v>
      </c>
      <c r="H404">
        <v>19458795256</v>
      </c>
      <c r="I404" t="s">
        <v>5515</v>
      </c>
      <c r="J404" t="s">
        <v>7292</v>
      </c>
      <c r="K404">
        <v>3499.44</v>
      </c>
      <c r="L404" s="12" t="s">
        <v>7689</v>
      </c>
      <c r="M404" s="10" t="s">
        <v>11174</v>
      </c>
      <c r="N404">
        <v>403</v>
      </c>
      <c r="O404">
        <v>45017</v>
      </c>
      <c r="P404" t="s">
        <v>11402</v>
      </c>
      <c r="Q404" s="16">
        <v>4206.1000000000004</v>
      </c>
      <c r="R404">
        <v>-706.66</v>
      </c>
      <c r="S404">
        <v>51</v>
      </c>
      <c r="T404">
        <v>403</v>
      </c>
      <c r="U404">
        <v>8088.2</v>
      </c>
      <c r="V404" t="s">
        <v>11412</v>
      </c>
      <c r="W404">
        <v>8.6300000000000008</v>
      </c>
      <c r="X404">
        <v>48</v>
      </c>
      <c r="Y404" t="s">
        <v>11559</v>
      </c>
      <c r="Z404" t="s">
        <v>12011</v>
      </c>
      <c r="AA404">
        <v>403</v>
      </c>
      <c r="AB404" t="s">
        <v>12017</v>
      </c>
      <c r="AC404">
        <v>6480.14</v>
      </c>
      <c r="AD404">
        <v>1797.71</v>
      </c>
      <c r="AE404">
        <v>89.89</v>
      </c>
      <c r="AF404" t="s">
        <v>11187</v>
      </c>
      <c r="AG404" t="s">
        <v>11035</v>
      </c>
      <c r="AH404">
        <v>949</v>
      </c>
      <c r="AI404">
        <v>403</v>
      </c>
      <c r="AJ404" t="s">
        <v>11198</v>
      </c>
      <c r="AK404" t="s">
        <v>12027</v>
      </c>
      <c r="AL404" t="s">
        <v>12032</v>
      </c>
      <c r="AM404" t="s">
        <v>11096</v>
      </c>
      <c r="AN404">
        <v>-1</v>
      </c>
      <c r="AO404" s="10" t="s">
        <v>12037</v>
      </c>
      <c r="AP404" t="str" cm="1">
        <f t="array" ref="AP404">_xlfn.IFS(
  Table1[[#This Row],[Age]]&lt;=25, "18-25",
  Table1[[#This Row],[Age]]&lt;=35, "26-35",
  Table1[[#This Row],[Age]]&lt;=45, "36-45",
  Table1[[#This Row],[Age]]&lt;=60, "46-60",
  TRUE, "60+")</f>
        <v>46-60</v>
      </c>
    </row>
    <row r="405" spans="1:42" x14ac:dyDescent="0.3">
      <c r="A405">
        <v>404</v>
      </c>
      <c r="B405" t="s">
        <v>25</v>
      </c>
      <c r="C405" t="s">
        <v>101</v>
      </c>
      <c r="D405">
        <v>23</v>
      </c>
      <c r="E405" t="s">
        <v>105</v>
      </c>
      <c r="F405" t="s">
        <v>511</v>
      </c>
      <c r="G405" t="s">
        <v>5115</v>
      </c>
      <c r="H405">
        <v>19458795257</v>
      </c>
      <c r="I405" t="s">
        <v>5516</v>
      </c>
      <c r="J405" t="s">
        <v>7292</v>
      </c>
      <c r="K405">
        <v>5013.41</v>
      </c>
      <c r="L405" s="12" t="s">
        <v>7690</v>
      </c>
      <c r="M405" s="10" t="s">
        <v>11282</v>
      </c>
      <c r="N405">
        <v>404</v>
      </c>
      <c r="O405">
        <v>44989</v>
      </c>
      <c r="P405" t="s">
        <v>11402</v>
      </c>
      <c r="Q405" s="16">
        <v>1495.98</v>
      </c>
      <c r="R405">
        <v>6509.39</v>
      </c>
      <c r="S405">
        <v>90</v>
      </c>
      <c r="T405">
        <v>404</v>
      </c>
      <c r="U405">
        <v>21096.47</v>
      </c>
      <c r="V405" t="s">
        <v>11411</v>
      </c>
      <c r="W405">
        <v>8.15</v>
      </c>
      <c r="X405">
        <v>12</v>
      </c>
      <c r="Y405" t="s">
        <v>11603</v>
      </c>
      <c r="Z405" t="s">
        <v>12010</v>
      </c>
      <c r="AA405">
        <v>404</v>
      </c>
      <c r="AB405" t="s">
        <v>12015</v>
      </c>
      <c r="AC405">
        <v>1964.87</v>
      </c>
      <c r="AD405">
        <v>1497.48</v>
      </c>
      <c r="AE405">
        <v>74.87</v>
      </c>
      <c r="AF405" t="s">
        <v>11077</v>
      </c>
      <c r="AG405" t="s">
        <v>11379</v>
      </c>
      <c r="AH405">
        <v>9223</v>
      </c>
      <c r="AI405">
        <v>404</v>
      </c>
      <c r="AJ405" t="s">
        <v>11079</v>
      </c>
      <c r="AK405" t="s">
        <v>12027</v>
      </c>
      <c r="AL405" t="s">
        <v>12031</v>
      </c>
      <c r="AM405" t="s">
        <v>11218</v>
      </c>
      <c r="AN405">
        <v>1</v>
      </c>
      <c r="AO405" s="10" t="s">
        <v>12047</v>
      </c>
      <c r="AP405" t="str" cm="1">
        <f t="array" ref="AP405">_xlfn.IFS(
  Table1[[#This Row],[Age]]&lt;=25, "18-25",
  Table1[[#This Row],[Age]]&lt;=35, "26-35",
  Table1[[#This Row],[Age]]&lt;=45, "36-45",
  Table1[[#This Row],[Age]]&lt;=60, "46-60",
  TRUE, "60+")</f>
        <v>18-25</v>
      </c>
    </row>
    <row r="406" spans="1:42" x14ac:dyDescent="0.3">
      <c r="A406">
        <v>405</v>
      </c>
      <c r="B406" t="s">
        <v>36</v>
      </c>
      <c r="C406" t="s">
        <v>57</v>
      </c>
      <c r="D406">
        <v>67</v>
      </c>
      <c r="E406" t="s">
        <v>105</v>
      </c>
      <c r="F406" t="s">
        <v>512</v>
      </c>
      <c r="G406" t="s">
        <v>5110</v>
      </c>
      <c r="H406">
        <v>19458795258</v>
      </c>
      <c r="I406" t="s">
        <v>5517</v>
      </c>
      <c r="J406" t="s">
        <v>7291</v>
      </c>
      <c r="K406">
        <v>5407.22</v>
      </c>
      <c r="L406" s="12" t="s">
        <v>7691</v>
      </c>
      <c r="M406" s="10" t="s">
        <v>11283</v>
      </c>
      <c r="N406">
        <v>405</v>
      </c>
      <c r="O406">
        <v>44941</v>
      </c>
      <c r="P406" t="s">
        <v>11402</v>
      </c>
      <c r="Q406" s="16">
        <v>4285.2299999999996</v>
      </c>
      <c r="R406">
        <v>9692.4500000000007</v>
      </c>
      <c r="S406">
        <v>2</v>
      </c>
      <c r="T406">
        <v>405</v>
      </c>
      <c r="U406">
        <v>33812.910000000003</v>
      </c>
      <c r="V406" t="s">
        <v>11411</v>
      </c>
      <c r="W406">
        <v>9.16</v>
      </c>
      <c r="X406">
        <v>24</v>
      </c>
      <c r="Y406" t="s">
        <v>10434</v>
      </c>
      <c r="Z406" t="s">
        <v>12012</v>
      </c>
      <c r="AA406">
        <v>405</v>
      </c>
      <c r="AB406" t="s">
        <v>12016</v>
      </c>
      <c r="AC406">
        <v>7325.45</v>
      </c>
      <c r="AD406">
        <v>1170.96</v>
      </c>
      <c r="AE406">
        <v>58.55</v>
      </c>
      <c r="AF406" t="s">
        <v>11040</v>
      </c>
      <c r="AG406" t="s">
        <v>11328</v>
      </c>
      <c r="AH406">
        <v>4632</v>
      </c>
      <c r="AI406">
        <v>405</v>
      </c>
      <c r="AJ406" t="s">
        <v>11104</v>
      </c>
      <c r="AK406" t="s">
        <v>12028</v>
      </c>
      <c r="AL406" t="s">
        <v>12031</v>
      </c>
      <c r="AM406" t="s">
        <v>11230</v>
      </c>
      <c r="AN406">
        <v>1</v>
      </c>
      <c r="AO406" s="10" t="s">
        <v>12039</v>
      </c>
      <c r="AP406" t="str" cm="1">
        <f t="array" ref="AP406">_xlfn.IFS(
  Table1[[#This Row],[Age]]&lt;=25, "18-25",
  Table1[[#This Row],[Age]]&lt;=35, "26-35",
  Table1[[#This Row],[Age]]&lt;=45, "36-45",
  Table1[[#This Row],[Age]]&lt;=60, "46-60",
  TRUE, "60+")</f>
        <v>60+</v>
      </c>
    </row>
    <row r="407" spans="1:42" x14ac:dyDescent="0.3">
      <c r="A407">
        <v>406</v>
      </c>
      <c r="B407" t="s">
        <v>38</v>
      </c>
      <c r="C407" t="s">
        <v>71</v>
      </c>
      <c r="D407">
        <v>37</v>
      </c>
      <c r="E407" t="s">
        <v>106</v>
      </c>
      <c r="F407" t="s">
        <v>513</v>
      </c>
      <c r="G407" t="s">
        <v>5135</v>
      </c>
      <c r="H407">
        <v>19458795259</v>
      </c>
      <c r="I407" t="s">
        <v>5518</v>
      </c>
      <c r="J407" t="s">
        <v>7292</v>
      </c>
      <c r="K407">
        <v>9183.73</v>
      </c>
      <c r="L407" s="12" t="s">
        <v>7692</v>
      </c>
      <c r="M407" s="10" t="s">
        <v>11191</v>
      </c>
      <c r="N407">
        <v>406</v>
      </c>
      <c r="O407">
        <v>45168</v>
      </c>
      <c r="P407" t="s">
        <v>11403</v>
      </c>
      <c r="Q407" s="16">
        <v>2958.01</v>
      </c>
      <c r="R407">
        <v>12141.74</v>
      </c>
      <c r="S407">
        <v>41</v>
      </c>
      <c r="T407">
        <v>406</v>
      </c>
      <c r="U407">
        <v>12899.74</v>
      </c>
      <c r="V407" t="s">
        <v>11411</v>
      </c>
      <c r="W407">
        <v>3.37</v>
      </c>
      <c r="X407">
        <v>24</v>
      </c>
      <c r="Y407" t="s">
        <v>7853</v>
      </c>
      <c r="Z407" t="s">
        <v>12012</v>
      </c>
      <c r="AA407">
        <v>406</v>
      </c>
      <c r="AB407" t="s">
        <v>12015</v>
      </c>
      <c r="AC407">
        <v>4726.07</v>
      </c>
      <c r="AD407">
        <v>1932.89</v>
      </c>
      <c r="AE407">
        <v>96.64</v>
      </c>
      <c r="AF407" t="s">
        <v>11075</v>
      </c>
      <c r="AG407" t="s">
        <v>11240</v>
      </c>
      <c r="AH407">
        <v>3668</v>
      </c>
      <c r="AI407">
        <v>406</v>
      </c>
      <c r="AJ407" t="s">
        <v>11269</v>
      </c>
      <c r="AK407" t="s">
        <v>12028</v>
      </c>
      <c r="AL407" t="s">
        <v>12032</v>
      </c>
      <c r="AM407" t="s">
        <v>11383</v>
      </c>
      <c r="AN407">
        <v>1</v>
      </c>
      <c r="AO407" s="10" t="s">
        <v>12041</v>
      </c>
      <c r="AP407" t="str" cm="1">
        <f t="array" ref="AP407">_xlfn.IFS(
  Table1[[#This Row],[Age]]&lt;=25, "18-25",
  Table1[[#This Row],[Age]]&lt;=35, "26-35",
  Table1[[#This Row],[Age]]&lt;=45, "36-45",
  Table1[[#This Row],[Age]]&lt;=60, "46-60",
  TRUE, "60+")</f>
        <v>36-45</v>
      </c>
    </row>
    <row r="408" spans="1:42" x14ac:dyDescent="0.3">
      <c r="A408">
        <v>407</v>
      </c>
      <c r="B408" t="s">
        <v>35</v>
      </c>
      <c r="C408" t="s">
        <v>88</v>
      </c>
      <c r="D408">
        <v>64</v>
      </c>
      <c r="E408" t="s">
        <v>105</v>
      </c>
      <c r="F408" t="s">
        <v>514</v>
      </c>
      <c r="G408" t="s">
        <v>5121</v>
      </c>
      <c r="H408">
        <v>19458795260</v>
      </c>
      <c r="I408" t="s">
        <v>5519</v>
      </c>
      <c r="J408" t="s">
        <v>7291</v>
      </c>
      <c r="K408">
        <v>9818.77</v>
      </c>
      <c r="L408" s="12" t="s">
        <v>7693</v>
      </c>
      <c r="M408" s="10" t="s">
        <v>11284</v>
      </c>
      <c r="N408">
        <v>407</v>
      </c>
      <c r="O408">
        <v>45119</v>
      </c>
      <c r="P408" t="s">
        <v>11402</v>
      </c>
      <c r="Q408" s="16">
        <v>293.08999999999997</v>
      </c>
      <c r="R408">
        <v>10111.86</v>
      </c>
      <c r="S408">
        <v>64</v>
      </c>
      <c r="T408">
        <v>407</v>
      </c>
      <c r="U408">
        <v>43922.23</v>
      </c>
      <c r="V408" t="s">
        <v>11411</v>
      </c>
      <c r="W408">
        <v>5.47</v>
      </c>
      <c r="X408">
        <v>24</v>
      </c>
      <c r="Y408" t="s">
        <v>7396</v>
      </c>
      <c r="Z408" t="s">
        <v>12010</v>
      </c>
      <c r="AA408">
        <v>407</v>
      </c>
      <c r="AB408" t="s">
        <v>12017</v>
      </c>
      <c r="AC408">
        <v>1632.01</v>
      </c>
      <c r="AD408">
        <v>4858.16</v>
      </c>
      <c r="AE408">
        <v>242.91</v>
      </c>
      <c r="AF408" t="s">
        <v>11203</v>
      </c>
      <c r="AG408" t="s">
        <v>11377</v>
      </c>
      <c r="AH408">
        <v>8453</v>
      </c>
      <c r="AI408">
        <v>407</v>
      </c>
      <c r="AJ408" t="s">
        <v>11236</v>
      </c>
      <c r="AK408" t="s">
        <v>12029</v>
      </c>
      <c r="AL408" t="s">
        <v>12032</v>
      </c>
      <c r="AM408" t="s">
        <v>11124</v>
      </c>
      <c r="AN408">
        <v>1</v>
      </c>
      <c r="AO408" s="10" t="s">
        <v>12038</v>
      </c>
      <c r="AP408" t="str" cm="1">
        <f t="array" ref="AP408">_xlfn.IFS(
  Table1[[#This Row],[Age]]&lt;=25, "18-25",
  Table1[[#This Row],[Age]]&lt;=35, "26-35",
  Table1[[#This Row],[Age]]&lt;=45, "36-45",
  Table1[[#This Row],[Age]]&lt;=60, "46-60",
  TRUE, "60+")</f>
        <v>60+</v>
      </c>
    </row>
    <row r="409" spans="1:42" x14ac:dyDescent="0.3">
      <c r="A409">
        <v>408</v>
      </c>
      <c r="B409" t="s">
        <v>22</v>
      </c>
      <c r="C409" t="s">
        <v>75</v>
      </c>
      <c r="D409">
        <v>58</v>
      </c>
      <c r="E409" t="s">
        <v>104</v>
      </c>
      <c r="F409" t="s">
        <v>515</v>
      </c>
      <c r="G409" t="s">
        <v>5134</v>
      </c>
      <c r="H409">
        <v>19458795261</v>
      </c>
      <c r="I409" t="s">
        <v>5520</v>
      </c>
      <c r="J409" t="s">
        <v>7291</v>
      </c>
      <c r="K409">
        <v>8173.87</v>
      </c>
      <c r="L409" s="12" t="s">
        <v>7694</v>
      </c>
      <c r="M409" s="10" t="s">
        <v>11154</v>
      </c>
      <c r="N409">
        <v>408</v>
      </c>
      <c r="O409">
        <v>45287</v>
      </c>
      <c r="P409" t="s">
        <v>11402</v>
      </c>
      <c r="Q409" s="16">
        <v>774.77</v>
      </c>
      <c r="R409">
        <v>7399.1</v>
      </c>
      <c r="S409">
        <v>44</v>
      </c>
      <c r="T409">
        <v>408</v>
      </c>
      <c r="U409">
        <v>18759.95</v>
      </c>
      <c r="V409" t="s">
        <v>11412</v>
      </c>
      <c r="W409">
        <v>4.0199999999999996</v>
      </c>
      <c r="X409">
        <v>36</v>
      </c>
      <c r="Y409" t="s">
        <v>11604</v>
      </c>
      <c r="Z409" t="s">
        <v>12012</v>
      </c>
      <c r="AA409">
        <v>408</v>
      </c>
      <c r="AB409" t="s">
        <v>12015</v>
      </c>
      <c r="AC409">
        <v>9415.51</v>
      </c>
      <c r="AD409">
        <v>2458.37</v>
      </c>
      <c r="AE409">
        <v>122.92</v>
      </c>
      <c r="AF409" t="s">
        <v>11362</v>
      </c>
      <c r="AG409" t="s">
        <v>11357</v>
      </c>
      <c r="AH409">
        <v>3685</v>
      </c>
      <c r="AI409">
        <v>408</v>
      </c>
      <c r="AJ409" t="s">
        <v>11290</v>
      </c>
      <c r="AK409" t="s">
        <v>12028</v>
      </c>
      <c r="AL409" t="s">
        <v>12032</v>
      </c>
      <c r="AM409" t="s">
        <v>11366</v>
      </c>
      <c r="AN409">
        <v>1</v>
      </c>
      <c r="AO409" s="10" t="s">
        <v>12036</v>
      </c>
      <c r="AP409" t="str" cm="1">
        <f t="array" ref="AP409">_xlfn.IFS(
  Table1[[#This Row],[Age]]&lt;=25, "18-25",
  Table1[[#This Row],[Age]]&lt;=35, "26-35",
  Table1[[#This Row],[Age]]&lt;=45, "36-45",
  Table1[[#This Row],[Age]]&lt;=60, "46-60",
  TRUE, "60+")</f>
        <v>46-60</v>
      </c>
    </row>
    <row r="410" spans="1:42" x14ac:dyDescent="0.3">
      <c r="A410">
        <v>409</v>
      </c>
      <c r="B410" t="s">
        <v>11</v>
      </c>
      <c r="C410" t="s">
        <v>80</v>
      </c>
      <c r="D410">
        <v>28</v>
      </c>
      <c r="E410" t="s">
        <v>106</v>
      </c>
      <c r="F410" t="s">
        <v>516</v>
      </c>
      <c r="G410" t="s">
        <v>5142</v>
      </c>
      <c r="H410">
        <v>19458795262</v>
      </c>
      <c r="I410" t="s">
        <v>5521</v>
      </c>
      <c r="J410" t="s">
        <v>7291</v>
      </c>
      <c r="K410">
        <v>5664.84</v>
      </c>
      <c r="L410" s="12" t="s">
        <v>7695</v>
      </c>
      <c r="M410" s="10" t="s">
        <v>11223</v>
      </c>
      <c r="N410">
        <v>409</v>
      </c>
      <c r="O410">
        <v>45142</v>
      </c>
      <c r="P410" t="s">
        <v>11402</v>
      </c>
      <c r="Q410" s="16">
        <v>2235.35</v>
      </c>
      <c r="R410">
        <v>3429.49</v>
      </c>
      <c r="S410">
        <v>52</v>
      </c>
      <c r="T410">
        <v>409</v>
      </c>
      <c r="U410">
        <v>46768.36</v>
      </c>
      <c r="V410" t="s">
        <v>11412</v>
      </c>
      <c r="W410">
        <v>5.81</v>
      </c>
      <c r="X410">
        <v>12</v>
      </c>
      <c r="Y410" t="s">
        <v>7344</v>
      </c>
      <c r="Z410" t="s">
        <v>12012</v>
      </c>
      <c r="AA410">
        <v>409</v>
      </c>
      <c r="AB410" t="s">
        <v>12017</v>
      </c>
      <c r="AC410">
        <v>2726.14</v>
      </c>
      <c r="AD410">
        <v>694.1</v>
      </c>
      <c r="AE410">
        <v>34.71</v>
      </c>
      <c r="AF410" t="s">
        <v>11098</v>
      </c>
      <c r="AG410" t="s">
        <v>11045</v>
      </c>
      <c r="AH410">
        <v>2334</v>
      </c>
      <c r="AI410">
        <v>409</v>
      </c>
      <c r="AJ410" t="s">
        <v>11092</v>
      </c>
      <c r="AK410" t="s">
        <v>12028</v>
      </c>
      <c r="AL410" t="s">
        <v>12031</v>
      </c>
      <c r="AM410" t="s">
        <v>11305</v>
      </c>
      <c r="AN410">
        <v>1</v>
      </c>
      <c r="AO410" s="10" t="s">
        <v>12041</v>
      </c>
      <c r="AP410" t="str" cm="1">
        <f t="array" ref="AP410">_xlfn.IFS(
  Table1[[#This Row],[Age]]&lt;=25, "18-25",
  Table1[[#This Row],[Age]]&lt;=35, "26-35",
  Table1[[#This Row],[Age]]&lt;=45, "36-45",
  Table1[[#This Row],[Age]]&lt;=60, "46-60",
  TRUE, "60+")</f>
        <v>26-35</v>
      </c>
    </row>
    <row r="411" spans="1:42" x14ac:dyDescent="0.3">
      <c r="A411">
        <v>410</v>
      </c>
      <c r="B411" t="s">
        <v>49</v>
      </c>
      <c r="C411" t="s">
        <v>60</v>
      </c>
      <c r="D411">
        <v>19</v>
      </c>
      <c r="E411" t="s">
        <v>106</v>
      </c>
      <c r="F411" t="s">
        <v>517</v>
      </c>
      <c r="G411" t="s">
        <v>5140</v>
      </c>
      <c r="H411">
        <v>19458795263</v>
      </c>
      <c r="I411" t="s">
        <v>5522</v>
      </c>
      <c r="J411" t="s">
        <v>7291</v>
      </c>
      <c r="K411">
        <v>9288.26</v>
      </c>
      <c r="L411" s="12" t="s">
        <v>7696</v>
      </c>
      <c r="M411" s="10" t="s">
        <v>11285</v>
      </c>
      <c r="N411">
        <v>410</v>
      </c>
      <c r="O411">
        <v>45188</v>
      </c>
      <c r="P411" t="s">
        <v>11403</v>
      </c>
      <c r="Q411" s="16">
        <v>1974.99</v>
      </c>
      <c r="R411">
        <v>11263.25</v>
      </c>
      <c r="S411">
        <v>37</v>
      </c>
      <c r="T411">
        <v>410</v>
      </c>
      <c r="U411">
        <v>25127.37</v>
      </c>
      <c r="V411" t="s">
        <v>11413</v>
      </c>
      <c r="W411">
        <v>1.17</v>
      </c>
      <c r="X411">
        <v>60</v>
      </c>
      <c r="Y411" t="s">
        <v>8094</v>
      </c>
      <c r="Z411" t="s">
        <v>12011</v>
      </c>
      <c r="AA411">
        <v>410</v>
      </c>
      <c r="AB411" t="s">
        <v>12017</v>
      </c>
      <c r="AC411">
        <v>2115.59</v>
      </c>
      <c r="AD411">
        <v>1175.8499999999999</v>
      </c>
      <c r="AE411">
        <v>58.79</v>
      </c>
      <c r="AF411" t="s">
        <v>11277</v>
      </c>
      <c r="AG411" t="s">
        <v>11053</v>
      </c>
      <c r="AH411">
        <v>9877</v>
      </c>
      <c r="AI411">
        <v>410</v>
      </c>
      <c r="AJ411" t="s">
        <v>11296</v>
      </c>
      <c r="AK411" t="s">
        <v>12028</v>
      </c>
      <c r="AL411" t="s">
        <v>12032</v>
      </c>
      <c r="AM411" t="s">
        <v>11335</v>
      </c>
      <c r="AN411">
        <v>1</v>
      </c>
      <c r="AO411" s="10" t="s">
        <v>12042</v>
      </c>
      <c r="AP411" t="str" cm="1">
        <f t="array" ref="AP411">_xlfn.IFS(
  Table1[[#This Row],[Age]]&lt;=25, "18-25",
  Table1[[#This Row],[Age]]&lt;=35, "26-35",
  Table1[[#This Row],[Age]]&lt;=45, "36-45",
  Table1[[#This Row],[Age]]&lt;=60, "46-60",
  TRUE, "60+")</f>
        <v>18-25</v>
      </c>
    </row>
    <row r="412" spans="1:42" x14ac:dyDescent="0.3">
      <c r="A412">
        <v>411</v>
      </c>
      <c r="B412" t="s">
        <v>30</v>
      </c>
      <c r="C412" t="s">
        <v>55</v>
      </c>
      <c r="D412">
        <v>48</v>
      </c>
      <c r="E412" t="s">
        <v>104</v>
      </c>
      <c r="F412" t="s">
        <v>518</v>
      </c>
      <c r="G412" t="s">
        <v>5115</v>
      </c>
      <c r="H412">
        <v>19458795264</v>
      </c>
      <c r="I412" t="s">
        <v>5264</v>
      </c>
      <c r="J412" t="s">
        <v>7292</v>
      </c>
      <c r="K412">
        <v>1863.32</v>
      </c>
      <c r="L412" s="12" t="s">
        <v>7697</v>
      </c>
      <c r="M412" s="10" t="s">
        <v>11286</v>
      </c>
      <c r="N412">
        <v>411</v>
      </c>
      <c r="O412">
        <v>45147</v>
      </c>
      <c r="P412" t="s">
        <v>11403</v>
      </c>
      <c r="Q412" s="16">
        <v>3978.44</v>
      </c>
      <c r="R412">
        <v>5841.76</v>
      </c>
      <c r="S412">
        <v>66</v>
      </c>
      <c r="T412">
        <v>411</v>
      </c>
      <c r="U412">
        <v>36610.160000000003</v>
      </c>
      <c r="V412" t="s">
        <v>11411</v>
      </c>
      <c r="W412">
        <v>3.18</v>
      </c>
      <c r="X412">
        <v>12</v>
      </c>
      <c r="Y412" t="s">
        <v>11504</v>
      </c>
      <c r="Z412" t="s">
        <v>12011</v>
      </c>
      <c r="AA412">
        <v>411</v>
      </c>
      <c r="AB412" t="s">
        <v>12015</v>
      </c>
      <c r="AC412">
        <v>2824.41</v>
      </c>
      <c r="AD412">
        <v>1764.83</v>
      </c>
      <c r="AE412">
        <v>88.24</v>
      </c>
      <c r="AF412" t="s">
        <v>11367</v>
      </c>
      <c r="AG412" t="s">
        <v>11386</v>
      </c>
      <c r="AH412">
        <v>6579</v>
      </c>
      <c r="AI412">
        <v>411</v>
      </c>
      <c r="AJ412" t="s">
        <v>11210</v>
      </c>
      <c r="AK412" t="s">
        <v>12027</v>
      </c>
      <c r="AL412" t="s">
        <v>12031</v>
      </c>
      <c r="AM412" t="s">
        <v>11098</v>
      </c>
      <c r="AN412">
        <v>1</v>
      </c>
      <c r="AO412" s="10" t="s">
        <v>12041</v>
      </c>
      <c r="AP412" t="str" cm="1">
        <f t="array" ref="AP412">_xlfn.IFS(
  Table1[[#This Row],[Age]]&lt;=25, "18-25",
  Table1[[#This Row],[Age]]&lt;=35, "26-35",
  Table1[[#This Row],[Age]]&lt;=45, "36-45",
  Table1[[#This Row],[Age]]&lt;=60, "46-60",
  TRUE, "60+")</f>
        <v>46-60</v>
      </c>
    </row>
    <row r="413" spans="1:42" x14ac:dyDescent="0.3">
      <c r="A413">
        <v>412</v>
      </c>
      <c r="B413" t="s">
        <v>12</v>
      </c>
      <c r="C413" t="s">
        <v>65</v>
      </c>
      <c r="D413">
        <v>55</v>
      </c>
      <c r="E413" t="s">
        <v>104</v>
      </c>
      <c r="F413" t="s">
        <v>519</v>
      </c>
      <c r="G413" t="s">
        <v>5147</v>
      </c>
      <c r="H413">
        <v>19458795265</v>
      </c>
      <c r="I413" t="s">
        <v>5225</v>
      </c>
      <c r="J413" t="s">
        <v>7292</v>
      </c>
      <c r="K413">
        <v>6995.31</v>
      </c>
      <c r="L413" s="12" t="s">
        <v>7698</v>
      </c>
      <c r="M413" s="10" t="s">
        <v>11287</v>
      </c>
      <c r="N413">
        <v>412</v>
      </c>
      <c r="O413">
        <v>45060</v>
      </c>
      <c r="P413" t="s">
        <v>11403</v>
      </c>
      <c r="Q413" s="16">
        <v>4369.6099999999997</v>
      </c>
      <c r="R413">
        <v>11364.92</v>
      </c>
      <c r="S413">
        <v>92</v>
      </c>
      <c r="T413">
        <v>412</v>
      </c>
      <c r="U413">
        <v>42601.83</v>
      </c>
      <c r="V413" t="s">
        <v>11411</v>
      </c>
      <c r="W413">
        <v>9.77</v>
      </c>
      <c r="X413">
        <v>60</v>
      </c>
      <c r="Y413" t="s">
        <v>9266</v>
      </c>
      <c r="Z413" t="s">
        <v>12010</v>
      </c>
      <c r="AA413">
        <v>412</v>
      </c>
      <c r="AB413" t="s">
        <v>12017</v>
      </c>
      <c r="AC413">
        <v>7878.54</v>
      </c>
      <c r="AD413">
        <v>942.07</v>
      </c>
      <c r="AE413">
        <v>47.1</v>
      </c>
      <c r="AF413" t="s">
        <v>11356</v>
      </c>
      <c r="AG413" t="s">
        <v>11360</v>
      </c>
      <c r="AH413">
        <v>1401</v>
      </c>
      <c r="AI413">
        <v>412</v>
      </c>
      <c r="AJ413" t="s">
        <v>11341</v>
      </c>
      <c r="AK413" t="s">
        <v>12027</v>
      </c>
      <c r="AL413" t="s">
        <v>12031</v>
      </c>
      <c r="AM413" t="s">
        <v>11221</v>
      </c>
      <c r="AN413">
        <v>1</v>
      </c>
      <c r="AO413" s="10" t="s">
        <v>12046</v>
      </c>
      <c r="AP413" t="str" cm="1">
        <f t="array" ref="AP413">_xlfn.IFS(
  Table1[[#This Row],[Age]]&lt;=25, "18-25",
  Table1[[#This Row],[Age]]&lt;=35, "26-35",
  Table1[[#This Row],[Age]]&lt;=45, "36-45",
  Table1[[#This Row],[Age]]&lt;=60, "46-60",
  TRUE, "60+")</f>
        <v>46-60</v>
      </c>
    </row>
    <row r="414" spans="1:42" x14ac:dyDescent="0.3">
      <c r="A414">
        <v>413</v>
      </c>
      <c r="B414" t="s">
        <v>45</v>
      </c>
      <c r="C414" t="s">
        <v>63</v>
      </c>
      <c r="D414">
        <v>43</v>
      </c>
      <c r="E414" t="s">
        <v>104</v>
      </c>
      <c r="F414" t="s">
        <v>520</v>
      </c>
      <c r="G414" t="s">
        <v>5135</v>
      </c>
      <c r="H414">
        <v>19458795266</v>
      </c>
      <c r="I414" t="s">
        <v>5523</v>
      </c>
      <c r="J414" t="s">
        <v>7291</v>
      </c>
      <c r="K414">
        <v>4658.63</v>
      </c>
      <c r="L414" s="12" t="s">
        <v>7699</v>
      </c>
      <c r="M414" s="10" t="s">
        <v>11288</v>
      </c>
      <c r="N414">
        <v>413</v>
      </c>
      <c r="O414">
        <v>45220</v>
      </c>
      <c r="P414" t="s">
        <v>11402</v>
      </c>
      <c r="Q414" s="16">
        <v>4326</v>
      </c>
      <c r="R414">
        <v>8984.6299999999992</v>
      </c>
      <c r="S414">
        <v>56</v>
      </c>
      <c r="T414">
        <v>413</v>
      </c>
      <c r="U414">
        <v>26956.27</v>
      </c>
      <c r="V414" t="s">
        <v>11412</v>
      </c>
      <c r="W414">
        <v>6.43</v>
      </c>
      <c r="X414">
        <v>48</v>
      </c>
      <c r="Y414" t="s">
        <v>11605</v>
      </c>
      <c r="Z414" t="s">
        <v>12011</v>
      </c>
      <c r="AA414">
        <v>413</v>
      </c>
      <c r="AB414" t="s">
        <v>12016</v>
      </c>
      <c r="AC414">
        <v>7940.86</v>
      </c>
      <c r="AD414">
        <v>3708.79</v>
      </c>
      <c r="AE414">
        <v>185.44</v>
      </c>
      <c r="AF414" t="s">
        <v>11339</v>
      </c>
      <c r="AG414" t="s">
        <v>11112</v>
      </c>
      <c r="AH414">
        <v>978</v>
      </c>
      <c r="AI414">
        <v>413</v>
      </c>
      <c r="AJ414" t="s">
        <v>11077</v>
      </c>
      <c r="AK414" t="s">
        <v>12027</v>
      </c>
      <c r="AL414" t="s">
        <v>12031</v>
      </c>
      <c r="AM414" t="s">
        <v>11213</v>
      </c>
      <c r="AN414">
        <v>1</v>
      </c>
      <c r="AO414" s="10" t="s">
        <v>12044</v>
      </c>
      <c r="AP414" t="str" cm="1">
        <f t="array" ref="AP414">_xlfn.IFS(
  Table1[[#This Row],[Age]]&lt;=25, "18-25",
  Table1[[#This Row],[Age]]&lt;=35, "26-35",
  Table1[[#This Row],[Age]]&lt;=45, "36-45",
  Table1[[#This Row],[Age]]&lt;=60, "46-60",
  TRUE, "60+")</f>
        <v>36-45</v>
      </c>
    </row>
    <row r="415" spans="1:42" x14ac:dyDescent="0.3">
      <c r="A415">
        <v>414</v>
      </c>
      <c r="B415" t="s">
        <v>37</v>
      </c>
      <c r="C415" t="s">
        <v>95</v>
      </c>
      <c r="D415">
        <v>44</v>
      </c>
      <c r="E415" t="s">
        <v>104</v>
      </c>
      <c r="F415" t="s">
        <v>521</v>
      </c>
      <c r="G415" t="s">
        <v>5113</v>
      </c>
      <c r="H415">
        <v>19458795267</v>
      </c>
      <c r="I415" t="s">
        <v>5524</v>
      </c>
      <c r="J415" t="s">
        <v>7291</v>
      </c>
      <c r="K415">
        <v>1533.01</v>
      </c>
      <c r="L415" s="12" t="s">
        <v>7700</v>
      </c>
      <c r="M415" s="10" t="s">
        <v>11211</v>
      </c>
      <c r="N415">
        <v>414</v>
      </c>
      <c r="O415">
        <v>45230</v>
      </c>
      <c r="P415" t="s">
        <v>11402</v>
      </c>
      <c r="Q415" s="16">
        <v>1882.69</v>
      </c>
      <c r="R415">
        <v>-349.68</v>
      </c>
      <c r="S415">
        <v>23</v>
      </c>
      <c r="T415">
        <v>414</v>
      </c>
      <c r="U415">
        <v>42665.85</v>
      </c>
      <c r="V415" t="s">
        <v>11412</v>
      </c>
      <c r="W415">
        <v>2.56</v>
      </c>
      <c r="X415">
        <v>24</v>
      </c>
      <c r="Y415" t="s">
        <v>7345</v>
      </c>
      <c r="Z415" t="s">
        <v>12012</v>
      </c>
      <c r="AA415">
        <v>414</v>
      </c>
      <c r="AB415" t="s">
        <v>12015</v>
      </c>
      <c r="AC415">
        <v>1771.71</v>
      </c>
      <c r="AD415">
        <v>3953.28</v>
      </c>
      <c r="AE415">
        <v>197.66</v>
      </c>
      <c r="AF415" t="s">
        <v>11264</v>
      </c>
      <c r="AG415" t="s">
        <v>11167</v>
      </c>
      <c r="AH415">
        <v>8550</v>
      </c>
      <c r="AI415">
        <v>414</v>
      </c>
      <c r="AJ415" t="s">
        <v>11247</v>
      </c>
      <c r="AK415" t="s">
        <v>12029</v>
      </c>
      <c r="AL415" t="s">
        <v>12032</v>
      </c>
      <c r="AM415" t="s">
        <v>11248</v>
      </c>
      <c r="AN415">
        <v>1</v>
      </c>
      <c r="AO415" s="10" t="s">
        <v>12044</v>
      </c>
      <c r="AP415" t="str" cm="1">
        <f t="array" ref="AP415">_xlfn.IFS(
  Table1[[#This Row],[Age]]&lt;=25, "18-25",
  Table1[[#This Row],[Age]]&lt;=35, "26-35",
  Table1[[#This Row],[Age]]&lt;=45, "36-45",
  Table1[[#This Row],[Age]]&lt;=60, "46-60",
  TRUE, "60+")</f>
        <v>36-45</v>
      </c>
    </row>
    <row r="416" spans="1:42" x14ac:dyDescent="0.3">
      <c r="A416">
        <v>415</v>
      </c>
      <c r="B416" t="s">
        <v>47</v>
      </c>
      <c r="C416" t="s">
        <v>80</v>
      </c>
      <c r="D416">
        <v>63</v>
      </c>
      <c r="E416" t="s">
        <v>106</v>
      </c>
      <c r="F416" t="s">
        <v>522</v>
      </c>
      <c r="G416" t="s">
        <v>5118</v>
      </c>
      <c r="H416">
        <v>19458795268</v>
      </c>
      <c r="I416" t="s">
        <v>5525</v>
      </c>
      <c r="J416" t="s">
        <v>7292</v>
      </c>
      <c r="K416">
        <v>844.58</v>
      </c>
      <c r="L416" s="12" t="s">
        <v>7701</v>
      </c>
      <c r="M416" s="10" t="s">
        <v>11089</v>
      </c>
      <c r="N416">
        <v>415</v>
      </c>
      <c r="O416">
        <v>44941</v>
      </c>
      <c r="P416" t="s">
        <v>11403</v>
      </c>
      <c r="Q416" s="16">
        <v>3182.52</v>
      </c>
      <c r="R416">
        <v>-2337.94</v>
      </c>
      <c r="S416">
        <v>71</v>
      </c>
      <c r="T416">
        <v>415</v>
      </c>
      <c r="U416">
        <v>19521.11</v>
      </c>
      <c r="V416" t="s">
        <v>11412</v>
      </c>
      <c r="W416">
        <v>5.57</v>
      </c>
      <c r="X416">
        <v>60</v>
      </c>
      <c r="Y416" t="s">
        <v>11606</v>
      </c>
      <c r="Z416" t="s">
        <v>12011</v>
      </c>
      <c r="AA416">
        <v>415</v>
      </c>
      <c r="AB416" t="s">
        <v>12017</v>
      </c>
      <c r="AC416">
        <v>5614.99</v>
      </c>
      <c r="AD416">
        <v>4012.93</v>
      </c>
      <c r="AE416">
        <v>200.65</v>
      </c>
      <c r="AF416" t="s">
        <v>11320</v>
      </c>
      <c r="AG416" t="s">
        <v>11178</v>
      </c>
      <c r="AH416">
        <v>1356</v>
      </c>
      <c r="AI416">
        <v>415</v>
      </c>
      <c r="AJ416" t="s">
        <v>11328</v>
      </c>
      <c r="AK416" t="s">
        <v>12029</v>
      </c>
      <c r="AL416" t="s">
        <v>12031</v>
      </c>
      <c r="AM416" t="s">
        <v>11037</v>
      </c>
      <c r="AN416">
        <v>1</v>
      </c>
      <c r="AO416" s="10" t="s">
        <v>12039</v>
      </c>
      <c r="AP416" t="str" cm="1">
        <f t="array" ref="AP416">_xlfn.IFS(
  Table1[[#This Row],[Age]]&lt;=25, "18-25",
  Table1[[#This Row],[Age]]&lt;=35, "26-35",
  Table1[[#This Row],[Age]]&lt;=45, "36-45",
  Table1[[#This Row],[Age]]&lt;=60, "46-60",
  TRUE, "60+")</f>
        <v>60+</v>
      </c>
    </row>
    <row r="417" spans="1:42" x14ac:dyDescent="0.3">
      <c r="A417">
        <v>416</v>
      </c>
      <c r="B417" t="s">
        <v>6</v>
      </c>
      <c r="C417" t="s">
        <v>83</v>
      </c>
      <c r="D417">
        <v>63</v>
      </c>
      <c r="E417" t="s">
        <v>105</v>
      </c>
      <c r="F417" t="s">
        <v>523</v>
      </c>
      <c r="G417" t="s">
        <v>5114</v>
      </c>
      <c r="H417">
        <v>19458795269</v>
      </c>
      <c r="I417" t="s">
        <v>5526</v>
      </c>
      <c r="J417" t="s">
        <v>7292</v>
      </c>
      <c r="K417">
        <v>4859.34</v>
      </c>
      <c r="L417" s="12" t="s">
        <v>7702</v>
      </c>
      <c r="M417" s="10" t="s">
        <v>11289</v>
      </c>
      <c r="N417">
        <v>416</v>
      </c>
      <c r="O417">
        <v>45254</v>
      </c>
      <c r="P417" t="s">
        <v>11402</v>
      </c>
      <c r="Q417" s="16">
        <v>2490.4899999999998</v>
      </c>
      <c r="R417">
        <v>2368.85</v>
      </c>
      <c r="S417">
        <v>39</v>
      </c>
      <c r="T417">
        <v>416</v>
      </c>
      <c r="U417">
        <v>18806.8</v>
      </c>
      <c r="V417" t="s">
        <v>11411</v>
      </c>
      <c r="W417">
        <v>7.28</v>
      </c>
      <c r="X417">
        <v>24</v>
      </c>
      <c r="Y417" t="s">
        <v>10842</v>
      </c>
      <c r="Z417" t="s">
        <v>12011</v>
      </c>
      <c r="AA417">
        <v>416</v>
      </c>
      <c r="AB417" t="s">
        <v>12015</v>
      </c>
      <c r="AC417">
        <v>7211.14</v>
      </c>
      <c r="AD417">
        <v>4578.8100000000004</v>
      </c>
      <c r="AE417">
        <v>228.94</v>
      </c>
      <c r="AF417" t="s">
        <v>11276</v>
      </c>
      <c r="AG417" t="s">
        <v>11375</v>
      </c>
      <c r="AH417">
        <v>1847</v>
      </c>
      <c r="AI417">
        <v>416</v>
      </c>
      <c r="AJ417" t="s">
        <v>11305</v>
      </c>
      <c r="AK417" t="s">
        <v>12029</v>
      </c>
      <c r="AL417" t="s">
        <v>12032</v>
      </c>
      <c r="AM417" t="s">
        <v>11319</v>
      </c>
      <c r="AN417">
        <v>1</v>
      </c>
      <c r="AO417" s="10" t="s">
        <v>12040</v>
      </c>
      <c r="AP417" t="str" cm="1">
        <f t="array" ref="AP417">_xlfn.IFS(
  Table1[[#This Row],[Age]]&lt;=25, "18-25",
  Table1[[#This Row],[Age]]&lt;=35, "26-35",
  Table1[[#This Row],[Age]]&lt;=45, "36-45",
  Table1[[#This Row],[Age]]&lt;=60, "46-60",
  TRUE, "60+")</f>
        <v>60+</v>
      </c>
    </row>
    <row r="418" spans="1:42" x14ac:dyDescent="0.3">
      <c r="A418">
        <v>417</v>
      </c>
      <c r="B418" t="s">
        <v>51</v>
      </c>
      <c r="C418" t="s">
        <v>55</v>
      </c>
      <c r="D418">
        <v>48</v>
      </c>
      <c r="E418" t="s">
        <v>105</v>
      </c>
      <c r="F418" t="s">
        <v>524</v>
      </c>
      <c r="G418" t="s">
        <v>5128</v>
      </c>
      <c r="H418">
        <v>19458795270</v>
      </c>
      <c r="I418" t="s">
        <v>5527</v>
      </c>
      <c r="J418" t="s">
        <v>7291</v>
      </c>
      <c r="K418">
        <v>2465.8000000000002</v>
      </c>
      <c r="L418" s="12" t="s">
        <v>7703</v>
      </c>
      <c r="M418" s="10" t="s">
        <v>11211</v>
      </c>
      <c r="N418">
        <v>417</v>
      </c>
      <c r="O418">
        <v>44955</v>
      </c>
      <c r="P418" t="s">
        <v>11402</v>
      </c>
      <c r="Q418" s="16">
        <v>4445.71</v>
      </c>
      <c r="R418">
        <v>6911.51</v>
      </c>
      <c r="S418">
        <v>86</v>
      </c>
      <c r="T418">
        <v>417</v>
      </c>
      <c r="U418">
        <v>39909.11</v>
      </c>
      <c r="V418" t="s">
        <v>11412</v>
      </c>
      <c r="W418">
        <v>6.43</v>
      </c>
      <c r="X418">
        <v>12</v>
      </c>
      <c r="Y418" t="s">
        <v>11607</v>
      </c>
      <c r="Z418" t="s">
        <v>12012</v>
      </c>
      <c r="AA418">
        <v>417</v>
      </c>
      <c r="AB418" t="s">
        <v>12016</v>
      </c>
      <c r="AC418">
        <v>7146.65</v>
      </c>
      <c r="AD418">
        <v>4293.7299999999996</v>
      </c>
      <c r="AE418">
        <v>214.69</v>
      </c>
      <c r="AF418" t="s">
        <v>11288</v>
      </c>
      <c r="AG418" t="s">
        <v>11114</v>
      </c>
      <c r="AH418">
        <v>5610</v>
      </c>
      <c r="AI418">
        <v>417</v>
      </c>
      <c r="AJ418" t="s">
        <v>11038</v>
      </c>
      <c r="AK418" t="s">
        <v>12027</v>
      </c>
      <c r="AL418" t="s">
        <v>12032</v>
      </c>
      <c r="AM418" t="s">
        <v>11038</v>
      </c>
      <c r="AN418">
        <v>1</v>
      </c>
      <c r="AO418" s="10" t="s">
        <v>12039</v>
      </c>
      <c r="AP418" t="str" cm="1">
        <f t="array" ref="AP418">_xlfn.IFS(
  Table1[[#This Row],[Age]]&lt;=25, "18-25",
  Table1[[#This Row],[Age]]&lt;=35, "26-35",
  Table1[[#This Row],[Age]]&lt;=45, "36-45",
  Table1[[#This Row],[Age]]&lt;=60, "46-60",
  TRUE, "60+")</f>
        <v>46-60</v>
      </c>
    </row>
    <row r="419" spans="1:42" x14ac:dyDescent="0.3">
      <c r="A419">
        <v>418</v>
      </c>
      <c r="B419" t="s">
        <v>27</v>
      </c>
      <c r="C419" t="s">
        <v>88</v>
      </c>
      <c r="D419">
        <v>41</v>
      </c>
      <c r="E419" t="s">
        <v>105</v>
      </c>
      <c r="F419" t="s">
        <v>525</v>
      </c>
      <c r="G419" t="s">
        <v>5114</v>
      </c>
      <c r="H419">
        <v>19458795271</v>
      </c>
      <c r="I419" t="s">
        <v>5528</v>
      </c>
      <c r="J419" t="s">
        <v>7291</v>
      </c>
      <c r="K419">
        <v>2580.0100000000002</v>
      </c>
      <c r="L419" s="12" t="s">
        <v>7704</v>
      </c>
      <c r="M419" s="10" t="s">
        <v>11184</v>
      </c>
      <c r="N419">
        <v>418</v>
      </c>
      <c r="O419">
        <v>45184</v>
      </c>
      <c r="P419" t="s">
        <v>11403</v>
      </c>
      <c r="Q419" s="16">
        <v>4445.97</v>
      </c>
      <c r="R419">
        <v>7025.98</v>
      </c>
      <c r="S419">
        <v>60</v>
      </c>
      <c r="T419">
        <v>418</v>
      </c>
      <c r="U419">
        <v>12822.22</v>
      </c>
      <c r="V419" t="s">
        <v>11411</v>
      </c>
      <c r="W419">
        <v>5.52</v>
      </c>
      <c r="X419">
        <v>24</v>
      </c>
      <c r="Y419" t="s">
        <v>11586</v>
      </c>
      <c r="Z419" t="s">
        <v>12012</v>
      </c>
      <c r="AA419">
        <v>418</v>
      </c>
      <c r="AB419" t="s">
        <v>12015</v>
      </c>
      <c r="AC419">
        <v>7038.44</v>
      </c>
      <c r="AD419">
        <v>2903.74</v>
      </c>
      <c r="AE419">
        <v>145.19</v>
      </c>
      <c r="AF419" t="s">
        <v>11392</v>
      </c>
      <c r="AG419" t="s">
        <v>11381</v>
      </c>
      <c r="AH419">
        <v>3182</v>
      </c>
      <c r="AI419">
        <v>418</v>
      </c>
      <c r="AJ419" t="s">
        <v>11068</v>
      </c>
      <c r="AK419" t="s">
        <v>12028</v>
      </c>
      <c r="AL419" t="s">
        <v>12032</v>
      </c>
      <c r="AM419" t="s">
        <v>11038</v>
      </c>
      <c r="AN419">
        <v>1</v>
      </c>
      <c r="AO419" s="10" t="s">
        <v>12042</v>
      </c>
      <c r="AP419" t="str" cm="1">
        <f t="array" ref="AP419">_xlfn.IFS(
  Table1[[#This Row],[Age]]&lt;=25, "18-25",
  Table1[[#This Row],[Age]]&lt;=35, "26-35",
  Table1[[#This Row],[Age]]&lt;=45, "36-45",
  Table1[[#This Row],[Age]]&lt;=60, "46-60",
  TRUE, "60+")</f>
        <v>36-45</v>
      </c>
    </row>
    <row r="420" spans="1:42" x14ac:dyDescent="0.3">
      <c r="A420">
        <v>419</v>
      </c>
      <c r="B420" t="s">
        <v>34</v>
      </c>
      <c r="C420" t="s">
        <v>62</v>
      </c>
      <c r="D420">
        <v>30</v>
      </c>
      <c r="E420" t="s">
        <v>105</v>
      </c>
      <c r="F420" t="s">
        <v>526</v>
      </c>
      <c r="G420" t="s">
        <v>5129</v>
      </c>
      <c r="H420">
        <v>19458795272</v>
      </c>
      <c r="I420" t="s">
        <v>5529</v>
      </c>
      <c r="J420" t="s">
        <v>7291</v>
      </c>
      <c r="K420">
        <v>3270.15</v>
      </c>
      <c r="L420" s="12" t="s">
        <v>7705</v>
      </c>
      <c r="M420" s="10" t="s">
        <v>11071</v>
      </c>
      <c r="N420">
        <v>419</v>
      </c>
      <c r="O420">
        <v>45257</v>
      </c>
      <c r="P420" t="s">
        <v>11403</v>
      </c>
      <c r="Q420" s="16">
        <v>278.82</v>
      </c>
      <c r="R420">
        <v>2991.33</v>
      </c>
      <c r="S420">
        <v>56</v>
      </c>
      <c r="T420">
        <v>419</v>
      </c>
      <c r="U420">
        <v>36134.89</v>
      </c>
      <c r="V420" t="s">
        <v>11412</v>
      </c>
      <c r="W420">
        <v>7.07</v>
      </c>
      <c r="X420">
        <v>24</v>
      </c>
      <c r="Y420" t="s">
        <v>10931</v>
      </c>
      <c r="Z420" t="s">
        <v>12012</v>
      </c>
      <c r="AA420">
        <v>419</v>
      </c>
      <c r="AB420" t="s">
        <v>12015</v>
      </c>
      <c r="AC420">
        <v>4818.74</v>
      </c>
      <c r="AD420">
        <v>2496.65</v>
      </c>
      <c r="AE420">
        <v>124.83</v>
      </c>
      <c r="AF420" t="s">
        <v>11130</v>
      </c>
      <c r="AG420" t="s">
        <v>11184</v>
      </c>
      <c r="AH420">
        <v>7954</v>
      </c>
      <c r="AI420">
        <v>419</v>
      </c>
      <c r="AJ420" t="s">
        <v>11184</v>
      </c>
      <c r="AK420" t="s">
        <v>12029</v>
      </c>
      <c r="AL420" t="s">
        <v>12031</v>
      </c>
      <c r="AM420" t="s">
        <v>11059</v>
      </c>
      <c r="AN420">
        <v>1</v>
      </c>
      <c r="AO420" s="10" t="s">
        <v>12040</v>
      </c>
      <c r="AP420" t="str" cm="1">
        <f t="array" ref="AP420">_xlfn.IFS(
  Table1[[#This Row],[Age]]&lt;=25, "18-25",
  Table1[[#This Row],[Age]]&lt;=35, "26-35",
  Table1[[#This Row],[Age]]&lt;=45, "36-45",
  Table1[[#This Row],[Age]]&lt;=60, "46-60",
  TRUE, "60+")</f>
        <v>26-35</v>
      </c>
    </row>
    <row r="421" spans="1:42" x14ac:dyDescent="0.3">
      <c r="A421">
        <v>420</v>
      </c>
      <c r="B421" t="s">
        <v>21</v>
      </c>
      <c r="C421" t="s">
        <v>54</v>
      </c>
      <c r="D421">
        <v>42</v>
      </c>
      <c r="E421" t="s">
        <v>104</v>
      </c>
      <c r="F421" t="s">
        <v>527</v>
      </c>
      <c r="G421" t="s">
        <v>5137</v>
      </c>
      <c r="H421">
        <v>19458795273</v>
      </c>
      <c r="I421" t="s">
        <v>5530</v>
      </c>
      <c r="J421" t="s">
        <v>7292</v>
      </c>
      <c r="K421">
        <v>7211.81</v>
      </c>
      <c r="L421" s="12" t="s">
        <v>7706</v>
      </c>
      <c r="M421" s="10" t="s">
        <v>11057</v>
      </c>
      <c r="N421">
        <v>420</v>
      </c>
      <c r="O421">
        <v>45127</v>
      </c>
      <c r="P421" t="s">
        <v>11404</v>
      </c>
      <c r="Q421" s="16">
        <v>2864.98</v>
      </c>
      <c r="R421">
        <v>4346.83</v>
      </c>
      <c r="S421">
        <v>36</v>
      </c>
      <c r="T421">
        <v>420</v>
      </c>
      <c r="U421">
        <v>4777.26</v>
      </c>
      <c r="V421" t="s">
        <v>11411</v>
      </c>
      <c r="W421">
        <v>2.5</v>
      </c>
      <c r="X421">
        <v>36</v>
      </c>
      <c r="Y421" t="s">
        <v>11608</v>
      </c>
      <c r="Z421" t="s">
        <v>12011</v>
      </c>
      <c r="AA421">
        <v>420</v>
      </c>
      <c r="AB421" t="s">
        <v>12017</v>
      </c>
      <c r="AC421">
        <v>4682.26</v>
      </c>
      <c r="AD421">
        <v>4003.2</v>
      </c>
      <c r="AE421">
        <v>200.16</v>
      </c>
      <c r="AF421" t="s">
        <v>11087</v>
      </c>
      <c r="AG421" t="s">
        <v>11152</v>
      </c>
      <c r="AH421">
        <v>4500</v>
      </c>
      <c r="AI421">
        <v>420</v>
      </c>
      <c r="AJ421" t="s">
        <v>11330</v>
      </c>
      <c r="AK421" t="s">
        <v>12029</v>
      </c>
      <c r="AL421" t="s">
        <v>12032</v>
      </c>
      <c r="AM421" t="s">
        <v>11101</v>
      </c>
      <c r="AN421">
        <v>1</v>
      </c>
      <c r="AO421" s="10" t="s">
        <v>12038</v>
      </c>
      <c r="AP421" t="str" cm="1">
        <f t="array" ref="AP421">_xlfn.IFS(
  Table1[[#This Row],[Age]]&lt;=25, "18-25",
  Table1[[#This Row],[Age]]&lt;=35, "26-35",
  Table1[[#This Row],[Age]]&lt;=45, "36-45",
  Table1[[#This Row],[Age]]&lt;=60, "46-60",
  TRUE, "60+")</f>
        <v>36-45</v>
      </c>
    </row>
    <row r="422" spans="1:42" x14ac:dyDescent="0.3">
      <c r="A422">
        <v>421</v>
      </c>
      <c r="B422" t="s">
        <v>9</v>
      </c>
      <c r="C422" t="s">
        <v>95</v>
      </c>
      <c r="D422">
        <v>54</v>
      </c>
      <c r="E422" t="s">
        <v>105</v>
      </c>
      <c r="F422" t="s">
        <v>528</v>
      </c>
      <c r="G422" t="s">
        <v>5111</v>
      </c>
      <c r="H422">
        <v>19458795274</v>
      </c>
      <c r="I422" t="s">
        <v>5531</v>
      </c>
      <c r="J422" t="s">
        <v>7291</v>
      </c>
      <c r="K422">
        <v>1724.49</v>
      </c>
      <c r="L422" s="12" t="s">
        <v>7707</v>
      </c>
      <c r="M422" s="10" t="s">
        <v>11290</v>
      </c>
      <c r="N422">
        <v>421</v>
      </c>
      <c r="O422">
        <v>45014</v>
      </c>
      <c r="P422" t="s">
        <v>11403</v>
      </c>
      <c r="Q422" s="16">
        <v>2522.3000000000002</v>
      </c>
      <c r="R422">
        <v>-797.81</v>
      </c>
      <c r="S422">
        <v>1</v>
      </c>
      <c r="T422">
        <v>421</v>
      </c>
      <c r="U422">
        <v>32145.63</v>
      </c>
      <c r="V422" t="s">
        <v>11413</v>
      </c>
      <c r="W422">
        <v>4.9400000000000004</v>
      </c>
      <c r="X422">
        <v>60</v>
      </c>
      <c r="Y422" t="s">
        <v>7746</v>
      </c>
      <c r="Z422" t="s">
        <v>12011</v>
      </c>
      <c r="AA422">
        <v>421</v>
      </c>
      <c r="AB422" t="s">
        <v>12015</v>
      </c>
      <c r="AC422">
        <v>9274.5</v>
      </c>
      <c r="AD422">
        <v>4827.5200000000004</v>
      </c>
      <c r="AE422">
        <v>241.38</v>
      </c>
      <c r="AF422" t="s">
        <v>11344</v>
      </c>
      <c r="AG422" t="s">
        <v>11305</v>
      </c>
      <c r="AH422">
        <v>9218</v>
      </c>
      <c r="AI422">
        <v>421</v>
      </c>
      <c r="AJ422" t="s">
        <v>11290</v>
      </c>
      <c r="AK422" t="s">
        <v>12028</v>
      </c>
      <c r="AL422" t="s">
        <v>12031</v>
      </c>
      <c r="AM422" t="s">
        <v>11329</v>
      </c>
      <c r="AN422">
        <v>1</v>
      </c>
      <c r="AO422" s="10" t="s">
        <v>12047</v>
      </c>
      <c r="AP422" t="str" cm="1">
        <f t="array" ref="AP422">_xlfn.IFS(
  Table1[[#This Row],[Age]]&lt;=25, "18-25",
  Table1[[#This Row],[Age]]&lt;=35, "26-35",
  Table1[[#This Row],[Age]]&lt;=45, "36-45",
  Table1[[#This Row],[Age]]&lt;=60, "46-60",
  TRUE, "60+")</f>
        <v>46-60</v>
      </c>
    </row>
    <row r="423" spans="1:42" x14ac:dyDescent="0.3">
      <c r="A423">
        <v>422</v>
      </c>
      <c r="B423" t="s">
        <v>4</v>
      </c>
      <c r="C423" t="s">
        <v>39</v>
      </c>
      <c r="D423">
        <v>58</v>
      </c>
      <c r="E423" t="s">
        <v>105</v>
      </c>
      <c r="F423" t="s">
        <v>529</v>
      </c>
      <c r="G423" t="s">
        <v>5123</v>
      </c>
      <c r="H423">
        <v>19458795275</v>
      </c>
      <c r="I423" t="s">
        <v>5532</v>
      </c>
      <c r="J423" t="s">
        <v>7291</v>
      </c>
      <c r="K423">
        <v>7203.8</v>
      </c>
      <c r="L423" s="12" t="s">
        <v>7708</v>
      </c>
      <c r="M423" s="10" t="s">
        <v>11034</v>
      </c>
      <c r="N423">
        <v>422</v>
      </c>
      <c r="O423">
        <v>45088</v>
      </c>
      <c r="P423" t="s">
        <v>11403</v>
      </c>
      <c r="Q423" s="16">
        <v>3854.26</v>
      </c>
      <c r="R423">
        <v>11058.06</v>
      </c>
      <c r="S423">
        <v>98</v>
      </c>
      <c r="T423">
        <v>422</v>
      </c>
      <c r="U423">
        <v>47153.58</v>
      </c>
      <c r="V423" t="s">
        <v>11412</v>
      </c>
      <c r="W423">
        <v>7.75</v>
      </c>
      <c r="X423">
        <v>36</v>
      </c>
      <c r="Y423" t="s">
        <v>9755</v>
      </c>
      <c r="Z423" t="s">
        <v>12011</v>
      </c>
      <c r="AA423">
        <v>422</v>
      </c>
      <c r="AB423" t="s">
        <v>12015</v>
      </c>
      <c r="AC423">
        <v>9579.56</v>
      </c>
      <c r="AD423">
        <v>152.65</v>
      </c>
      <c r="AE423">
        <v>7.63</v>
      </c>
      <c r="AF423" t="s">
        <v>11060</v>
      </c>
      <c r="AG423" t="s">
        <v>11287</v>
      </c>
      <c r="AH423">
        <v>2505</v>
      </c>
      <c r="AI423">
        <v>422</v>
      </c>
      <c r="AJ423" t="s">
        <v>11378</v>
      </c>
      <c r="AK423" t="s">
        <v>12028</v>
      </c>
      <c r="AL423" t="s">
        <v>12032</v>
      </c>
      <c r="AM423" t="s">
        <v>11085</v>
      </c>
      <c r="AN423">
        <v>1</v>
      </c>
      <c r="AO423" s="10" t="s">
        <v>12043</v>
      </c>
      <c r="AP423" t="str" cm="1">
        <f t="array" ref="AP423">_xlfn.IFS(
  Table1[[#This Row],[Age]]&lt;=25, "18-25",
  Table1[[#This Row],[Age]]&lt;=35, "26-35",
  Table1[[#This Row],[Age]]&lt;=45, "36-45",
  Table1[[#This Row],[Age]]&lt;=60, "46-60",
  TRUE, "60+")</f>
        <v>46-60</v>
      </c>
    </row>
    <row r="424" spans="1:42" x14ac:dyDescent="0.3">
      <c r="A424">
        <v>423</v>
      </c>
      <c r="B424" t="s">
        <v>26</v>
      </c>
      <c r="C424" t="s">
        <v>93</v>
      </c>
      <c r="D424">
        <v>42</v>
      </c>
      <c r="E424" t="s">
        <v>106</v>
      </c>
      <c r="F424" t="s">
        <v>530</v>
      </c>
      <c r="G424" t="s">
        <v>5115</v>
      </c>
      <c r="H424">
        <v>19458795276</v>
      </c>
      <c r="I424" t="s">
        <v>5533</v>
      </c>
      <c r="J424" t="s">
        <v>7292</v>
      </c>
      <c r="K424">
        <v>7848.83</v>
      </c>
      <c r="L424" s="12" t="s">
        <v>7709</v>
      </c>
      <c r="M424" s="10" t="s">
        <v>11223</v>
      </c>
      <c r="N424">
        <v>423</v>
      </c>
      <c r="O424">
        <v>44950</v>
      </c>
      <c r="P424" t="s">
        <v>11403</v>
      </c>
      <c r="Q424" s="16">
        <v>987.08</v>
      </c>
      <c r="R424">
        <v>8835.91</v>
      </c>
      <c r="S424">
        <v>4</v>
      </c>
      <c r="T424">
        <v>423</v>
      </c>
      <c r="U424">
        <v>23366.83</v>
      </c>
      <c r="V424" t="s">
        <v>11413</v>
      </c>
      <c r="W424">
        <v>6.22</v>
      </c>
      <c r="X424">
        <v>12</v>
      </c>
      <c r="Y424" t="s">
        <v>9987</v>
      </c>
      <c r="Z424" t="s">
        <v>12010</v>
      </c>
      <c r="AA424">
        <v>423</v>
      </c>
      <c r="AB424" t="s">
        <v>12017</v>
      </c>
      <c r="AC424">
        <v>2587.3200000000002</v>
      </c>
      <c r="AD424">
        <v>1801.67</v>
      </c>
      <c r="AE424">
        <v>90.08</v>
      </c>
      <c r="AF424" t="s">
        <v>11358</v>
      </c>
      <c r="AG424" t="s">
        <v>11303</v>
      </c>
      <c r="AH424">
        <v>2412</v>
      </c>
      <c r="AI424">
        <v>423</v>
      </c>
      <c r="AJ424" t="s">
        <v>11373</v>
      </c>
      <c r="AK424" t="s">
        <v>12027</v>
      </c>
      <c r="AL424" t="s">
        <v>12032</v>
      </c>
      <c r="AM424" t="s">
        <v>11043</v>
      </c>
      <c r="AN424">
        <v>1</v>
      </c>
      <c r="AO424" s="10" t="s">
        <v>12039</v>
      </c>
      <c r="AP424" t="str" cm="1">
        <f t="array" ref="AP424">_xlfn.IFS(
  Table1[[#This Row],[Age]]&lt;=25, "18-25",
  Table1[[#This Row],[Age]]&lt;=35, "26-35",
  Table1[[#This Row],[Age]]&lt;=45, "36-45",
  Table1[[#This Row],[Age]]&lt;=60, "46-60",
  TRUE, "60+")</f>
        <v>36-45</v>
      </c>
    </row>
    <row r="425" spans="1:42" x14ac:dyDescent="0.3">
      <c r="A425">
        <v>424</v>
      </c>
      <c r="B425" t="s">
        <v>41</v>
      </c>
      <c r="C425" t="s">
        <v>65</v>
      </c>
      <c r="D425">
        <v>46</v>
      </c>
      <c r="E425" t="s">
        <v>106</v>
      </c>
      <c r="F425" t="s">
        <v>531</v>
      </c>
      <c r="G425" t="s">
        <v>5126</v>
      </c>
      <c r="H425">
        <v>19458795277</v>
      </c>
      <c r="I425" t="s">
        <v>5534</v>
      </c>
      <c r="J425" t="s">
        <v>7291</v>
      </c>
      <c r="K425">
        <v>5985.35</v>
      </c>
      <c r="L425" s="12" t="s">
        <v>7710</v>
      </c>
      <c r="M425" s="10" t="s">
        <v>11250</v>
      </c>
      <c r="N425">
        <v>424</v>
      </c>
      <c r="O425">
        <v>45167</v>
      </c>
      <c r="P425" t="s">
        <v>11403</v>
      </c>
      <c r="Q425" s="16">
        <v>3478.04</v>
      </c>
      <c r="R425">
        <v>9463.39</v>
      </c>
      <c r="S425">
        <v>41</v>
      </c>
      <c r="T425">
        <v>424</v>
      </c>
      <c r="U425">
        <v>21382.29</v>
      </c>
      <c r="V425" t="s">
        <v>11412</v>
      </c>
      <c r="W425">
        <v>9.16</v>
      </c>
      <c r="X425">
        <v>48</v>
      </c>
      <c r="Y425" t="s">
        <v>11609</v>
      </c>
      <c r="Z425" t="s">
        <v>12011</v>
      </c>
      <c r="AA425">
        <v>424</v>
      </c>
      <c r="AB425" t="s">
        <v>12016</v>
      </c>
      <c r="AC425">
        <v>9959.51</v>
      </c>
      <c r="AD425">
        <v>3340.07</v>
      </c>
      <c r="AE425">
        <v>167</v>
      </c>
      <c r="AF425" t="s">
        <v>11261</v>
      </c>
      <c r="AG425" t="s">
        <v>11274</v>
      </c>
      <c r="AH425">
        <v>8388</v>
      </c>
      <c r="AI425">
        <v>424</v>
      </c>
      <c r="AJ425" t="s">
        <v>11035</v>
      </c>
      <c r="AK425" t="s">
        <v>12028</v>
      </c>
      <c r="AL425" t="s">
        <v>12032</v>
      </c>
      <c r="AM425" t="s">
        <v>11044</v>
      </c>
      <c r="AN425">
        <v>1</v>
      </c>
      <c r="AO425" s="10" t="s">
        <v>12041</v>
      </c>
      <c r="AP425" t="str" cm="1">
        <f t="array" ref="AP425">_xlfn.IFS(
  Table1[[#This Row],[Age]]&lt;=25, "18-25",
  Table1[[#This Row],[Age]]&lt;=35, "26-35",
  Table1[[#This Row],[Age]]&lt;=45, "36-45",
  Table1[[#This Row],[Age]]&lt;=60, "46-60",
  TRUE, "60+")</f>
        <v>46-60</v>
      </c>
    </row>
    <row r="426" spans="1:42" x14ac:dyDescent="0.3">
      <c r="A426">
        <v>425</v>
      </c>
      <c r="B426" t="s">
        <v>16</v>
      </c>
      <c r="C426" t="s">
        <v>89</v>
      </c>
      <c r="D426">
        <v>48</v>
      </c>
      <c r="E426" t="s">
        <v>105</v>
      </c>
      <c r="F426" t="s">
        <v>532</v>
      </c>
      <c r="G426" t="s">
        <v>5111</v>
      </c>
      <c r="H426">
        <v>19458795278</v>
      </c>
      <c r="I426" t="s">
        <v>5535</v>
      </c>
      <c r="J426" t="s">
        <v>7291</v>
      </c>
      <c r="K426">
        <v>2550.8200000000002</v>
      </c>
      <c r="L426" s="12" t="s">
        <v>7711</v>
      </c>
      <c r="M426" s="10" t="s">
        <v>11172</v>
      </c>
      <c r="N426">
        <v>425</v>
      </c>
      <c r="O426">
        <v>45028</v>
      </c>
      <c r="P426" t="s">
        <v>11402</v>
      </c>
      <c r="Q426" s="16">
        <v>3695.66</v>
      </c>
      <c r="R426">
        <v>6246.48</v>
      </c>
      <c r="S426">
        <v>99</v>
      </c>
      <c r="T426">
        <v>425</v>
      </c>
      <c r="U426">
        <v>27486.5</v>
      </c>
      <c r="V426" t="s">
        <v>11412</v>
      </c>
      <c r="W426">
        <v>4.99</v>
      </c>
      <c r="X426">
        <v>48</v>
      </c>
      <c r="Y426" t="s">
        <v>8165</v>
      </c>
      <c r="Z426" t="s">
        <v>12010</v>
      </c>
      <c r="AA426">
        <v>425</v>
      </c>
      <c r="AB426" t="s">
        <v>12015</v>
      </c>
      <c r="AC426">
        <v>2238.2600000000002</v>
      </c>
      <c r="AD426">
        <v>1787.3</v>
      </c>
      <c r="AE426">
        <v>89.36</v>
      </c>
      <c r="AF426" t="s">
        <v>11108</v>
      </c>
      <c r="AG426" t="s">
        <v>11389</v>
      </c>
      <c r="AH426">
        <v>1752</v>
      </c>
      <c r="AI426">
        <v>425</v>
      </c>
      <c r="AJ426" t="s">
        <v>11354</v>
      </c>
      <c r="AK426" t="s">
        <v>12029</v>
      </c>
      <c r="AL426" t="s">
        <v>12032</v>
      </c>
      <c r="AM426" t="s">
        <v>11226</v>
      </c>
      <c r="AN426">
        <v>1</v>
      </c>
      <c r="AO426" s="10" t="s">
        <v>12037</v>
      </c>
      <c r="AP426" t="str" cm="1">
        <f t="array" ref="AP426">_xlfn.IFS(
  Table1[[#This Row],[Age]]&lt;=25, "18-25",
  Table1[[#This Row],[Age]]&lt;=35, "26-35",
  Table1[[#This Row],[Age]]&lt;=45, "36-45",
  Table1[[#This Row],[Age]]&lt;=60, "46-60",
  TRUE, "60+")</f>
        <v>46-60</v>
      </c>
    </row>
    <row r="427" spans="1:42" x14ac:dyDescent="0.3">
      <c r="A427">
        <v>426</v>
      </c>
      <c r="B427" t="s">
        <v>50</v>
      </c>
      <c r="C427" t="s">
        <v>39</v>
      </c>
      <c r="D427">
        <v>60</v>
      </c>
      <c r="E427" t="s">
        <v>104</v>
      </c>
      <c r="F427" t="s">
        <v>533</v>
      </c>
      <c r="G427" t="s">
        <v>5122</v>
      </c>
      <c r="H427">
        <v>19458795279</v>
      </c>
      <c r="I427" t="s">
        <v>5536</v>
      </c>
      <c r="J427" t="s">
        <v>7292</v>
      </c>
      <c r="K427">
        <v>610.16999999999996</v>
      </c>
      <c r="L427" s="12" t="s">
        <v>7712</v>
      </c>
      <c r="M427" s="10" t="s">
        <v>11217</v>
      </c>
      <c r="N427">
        <v>426</v>
      </c>
      <c r="O427">
        <v>45207</v>
      </c>
      <c r="P427" t="s">
        <v>11403</v>
      </c>
      <c r="Q427" s="16">
        <v>143.46</v>
      </c>
      <c r="R427">
        <v>466.71</v>
      </c>
      <c r="S427">
        <v>53</v>
      </c>
      <c r="T427">
        <v>426</v>
      </c>
      <c r="U427">
        <v>36258.74</v>
      </c>
      <c r="V427" t="s">
        <v>11411</v>
      </c>
      <c r="W427">
        <v>2.19</v>
      </c>
      <c r="X427">
        <v>24</v>
      </c>
      <c r="Y427" t="s">
        <v>11610</v>
      </c>
      <c r="Z427" t="s">
        <v>12012</v>
      </c>
      <c r="AA427">
        <v>426</v>
      </c>
      <c r="AB427" t="s">
        <v>12016</v>
      </c>
      <c r="AC427">
        <v>8077.64</v>
      </c>
      <c r="AD427">
        <v>3814.19</v>
      </c>
      <c r="AE427">
        <v>190.71</v>
      </c>
      <c r="AF427" t="s">
        <v>11112</v>
      </c>
      <c r="AG427" t="s">
        <v>11165</v>
      </c>
      <c r="AH427">
        <v>4589</v>
      </c>
      <c r="AI427">
        <v>426</v>
      </c>
      <c r="AJ427" t="s">
        <v>11188</v>
      </c>
      <c r="AK427" t="s">
        <v>12029</v>
      </c>
      <c r="AL427" t="s">
        <v>12032</v>
      </c>
      <c r="AM427" t="s">
        <v>11377</v>
      </c>
      <c r="AN427">
        <v>1</v>
      </c>
      <c r="AO427" s="10" t="s">
        <v>12044</v>
      </c>
      <c r="AP427" t="str" cm="1">
        <f t="array" ref="AP427">_xlfn.IFS(
  Table1[[#This Row],[Age]]&lt;=25, "18-25",
  Table1[[#This Row],[Age]]&lt;=35, "26-35",
  Table1[[#This Row],[Age]]&lt;=45, "36-45",
  Table1[[#This Row],[Age]]&lt;=60, "46-60",
  TRUE, "60+")</f>
        <v>46-60</v>
      </c>
    </row>
    <row r="428" spans="1:42" x14ac:dyDescent="0.3">
      <c r="A428">
        <v>427</v>
      </c>
      <c r="B428" t="s">
        <v>9</v>
      </c>
      <c r="C428" t="s">
        <v>53</v>
      </c>
      <c r="D428">
        <v>56</v>
      </c>
      <c r="E428" t="s">
        <v>105</v>
      </c>
      <c r="F428" t="s">
        <v>534</v>
      </c>
      <c r="G428" t="s">
        <v>5127</v>
      </c>
      <c r="H428">
        <v>19458795280</v>
      </c>
      <c r="I428" t="s">
        <v>5537</v>
      </c>
      <c r="J428" t="s">
        <v>7292</v>
      </c>
      <c r="K428">
        <v>4138.66</v>
      </c>
      <c r="L428" s="12" t="s">
        <v>7458</v>
      </c>
      <c r="M428" s="10" t="s">
        <v>11291</v>
      </c>
      <c r="N428">
        <v>427</v>
      </c>
      <c r="O428">
        <v>45043</v>
      </c>
      <c r="P428" t="s">
        <v>11402</v>
      </c>
      <c r="Q428" s="16">
        <v>2162.0300000000002</v>
      </c>
      <c r="R428">
        <v>6300.69</v>
      </c>
      <c r="S428">
        <v>31</v>
      </c>
      <c r="T428">
        <v>427</v>
      </c>
      <c r="U428">
        <v>18582.98</v>
      </c>
      <c r="V428" t="s">
        <v>11413</v>
      </c>
      <c r="W428">
        <v>1.44</v>
      </c>
      <c r="X428">
        <v>48</v>
      </c>
      <c r="Y428" t="s">
        <v>7658</v>
      </c>
      <c r="Z428" t="s">
        <v>12012</v>
      </c>
      <c r="AA428">
        <v>427</v>
      </c>
      <c r="AB428" t="s">
        <v>12016</v>
      </c>
      <c r="AC428">
        <v>1938.53</v>
      </c>
      <c r="AD428">
        <v>3958.99</v>
      </c>
      <c r="AE428">
        <v>197.95</v>
      </c>
      <c r="AF428" t="s">
        <v>11130</v>
      </c>
      <c r="AG428" t="s">
        <v>11092</v>
      </c>
      <c r="AH428">
        <v>2565</v>
      </c>
      <c r="AI428">
        <v>427</v>
      </c>
      <c r="AJ428" t="s">
        <v>11276</v>
      </c>
      <c r="AK428" t="s">
        <v>12027</v>
      </c>
      <c r="AL428" t="s">
        <v>12032</v>
      </c>
      <c r="AM428" t="s">
        <v>11365</v>
      </c>
      <c r="AN428">
        <v>1</v>
      </c>
      <c r="AO428" s="10" t="s">
        <v>12037</v>
      </c>
      <c r="AP428" t="str" cm="1">
        <f t="array" ref="AP428">_xlfn.IFS(
  Table1[[#This Row],[Age]]&lt;=25, "18-25",
  Table1[[#This Row],[Age]]&lt;=35, "26-35",
  Table1[[#This Row],[Age]]&lt;=45, "36-45",
  Table1[[#This Row],[Age]]&lt;=60, "46-60",
  TRUE, "60+")</f>
        <v>46-60</v>
      </c>
    </row>
    <row r="429" spans="1:42" x14ac:dyDescent="0.3">
      <c r="A429">
        <v>428</v>
      </c>
      <c r="B429" t="s">
        <v>15</v>
      </c>
      <c r="C429" t="s">
        <v>70</v>
      </c>
      <c r="D429">
        <v>19</v>
      </c>
      <c r="E429" t="s">
        <v>104</v>
      </c>
      <c r="F429" t="s">
        <v>535</v>
      </c>
      <c r="G429" t="s">
        <v>5123</v>
      </c>
      <c r="H429">
        <v>19458795281</v>
      </c>
      <c r="I429" t="s">
        <v>5538</v>
      </c>
      <c r="J429" t="s">
        <v>7292</v>
      </c>
      <c r="K429">
        <v>8489.7099999999991</v>
      </c>
      <c r="L429" s="12" t="s">
        <v>7713</v>
      </c>
      <c r="M429" s="10" t="s">
        <v>11036</v>
      </c>
      <c r="N429">
        <v>428</v>
      </c>
      <c r="O429">
        <v>44959</v>
      </c>
      <c r="P429" t="s">
        <v>11402</v>
      </c>
      <c r="Q429" s="16">
        <v>4894.9399999999996</v>
      </c>
      <c r="R429">
        <v>13384.65</v>
      </c>
      <c r="S429">
        <v>33</v>
      </c>
      <c r="T429">
        <v>428</v>
      </c>
      <c r="U429">
        <v>1006.37</v>
      </c>
      <c r="V429" t="s">
        <v>11411</v>
      </c>
      <c r="W429">
        <v>5.3</v>
      </c>
      <c r="X429">
        <v>36</v>
      </c>
      <c r="Y429" t="s">
        <v>11503</v>
      </c>
      <c r="Z429" t="s">
        <v>12010</v>
      </c>
      <c r="AA429">
        <v>428</v>
      </c>
      <c r="AB429" t="s">
        <v>12017</v>
      </c>
      <c r="AC429">
        <v>6616.33</v>
      </c>
      <c r="AD429">
        <v>3414.35</v>
      </c>
      <c r="AE429">
        <v>170.72</v>
      </c>
      <c r="AF429" t="s">
        <v>11374</v>
      </c>
      <c r="AG429" t="s">
        <v>11349</v>
      </c>
      <c r="AH429">
        <v>7478</v>
      </c>
      <c r="AI429">
        <v>428</v>
      </c>
      <c r="AJ429" t="s">
        <v>11301</v>
      </c>
      <c r="AK429" t="s">
        <v>12027</v>
      </c>
      <c r="AL429" t="s">
        <v>12032</v>
      </c>
      <c r="AM429" t="s">
        <v>11299</v>
      </c>
      <c r="AN429">
        <v>1</v>
      </c>
      <c r="AO429" s="10" t="s">
        <v>12045</v>
      </c>
      <c r="AP429" t="str" cm="1">
        <f t="array" ref="AP429">_xlfn.IFS(
  Table1[[#This Row],[Age]]&lt;=25, "18-25",
  Table1[[#This Row],[Age]]&lt;=35, "26-35",
  Table1[[#This Row],[Age]]&lt;=45, "36-45",
  Table1[[#This Row],[Age]]&lt;=60, "46-60",
  TRUE, "60+")</f>
        <v>18-25</v>
      </c>
    </row>
    <row r="430" spans="1:42" x14ac:dyDescent="0.3">
      <c r="A430">
        <v>429</v>
      </c>
      <c r="B430" t="s">
        <v>22</v>
      </c>
      <c r="C430" t="s">
        <v>86</v>
      </c>
      <c r="D430">
        <v>29</v>
      </c>
      <c r="E430" t="s">
        <v>106</v>
      </c>
      <c r="F430" t="s">
        <v>536</v>
      </c>
      <c r="G430" t="s">
        <v>5116</v>
      </c>
      <c r="H430">
        <v>19458795282</v>
      </c>
      <c r="I430" t="s">
        <v>5539</v>
      </c>
      <c r="J430" t="s">
        <v>7292</v>
      </c>
      <c r="K430">
        <v>1108.52</v>
      </c>
      <c r="L430" s="12" t="s">
        <v>7714</v>
      </c>
      <c r="M430" s="10" t="s">
        <v>11238</v>
      </c>
      <c r="N430">
        <v>429</v>
      </c>
      <c r="O430">
        <v>45290</v>
      </c>
      <c r="P430" t="s">
        <v>11403</v>
      </c>
      <c r="Q430" s="16">
        <v>1510.02</v>
      </c>
      <c r="R430">
        <v>-401.5</v>
      </c>
      <c r="S430">
        <v>5</v>
      </c>
      <c r="T430">
        <v>429</v>
      </c>
      <c r="U430">
        <v>25602.15</v>
      </c>
      <c r="V430" t="s">
        <v>11411</v>
      </c>
      <c r="W430">
        <v>4.9400000000000004</v>
      </c>
      <c r="X430">
        <v>24</v>
      </c>
      <c r="Y430" t="s">
        <v>11611</v>
      </c>
      <c r="Z430" t="s">
        <v>12012</v>
      </c>
      <c r="AA430">
        <v>429</v>
      </c>
      <c r="AB430" t="s">
        <v>12015</v>
      </c>
      <c r="AC430">
        <v>5986.77</v>
      </c>
      <c r="AD430">
        <v>792.06</v>
      </c>
      <c r="AE430">
        <v>39.6</v>
      </c>
      <c r="AF430" t="s">
        <v>11204</v>
      </c>
      <c r="AG430" t="s">
        <v>11177</v>
      </c>
      <c r="AH430">
        <v>7243</v>
      </c>
      <c r="AI430">
        <v>429</v>
      </c>
      <c r="AJ430" t="s">
        <v>11307</v>
      </c>
      <c r="AK430" t="s">
        <v>12028</v>
      </c>
      <c r="AL430" t="s">
        <v>12031</v>
      </c>
      <c r="AM430" t="s">
        <v>11110</v>
      </c>
      <c r="AN430">
        <v>1</v>
      </c>
      <c r="AO430" s="10" t="s">
        <v>12036</v>
      </c>
      <c r="AP430" t="str" cm="1">
        <f t="array" ref="AP430">_xlfn.IFS(
  Table1[[#This Row],[Age]]&lt;=25, "18-25",
  Table1[[#This Row],[Age]]&lt;=35, "26-35",
  Table1[[#This Row],[Age]]&lt;=45, "36-45",
  Table1[[#This Row],[Age]]&lt;=60, "46-60",
  TRUE, "60+")</f>
        <v>26-35</v>
      </c>
    </row>
    <row r="431" spans="1:42" x14ac:dyDescent="0.3">
      <c r="A431">
        <v>430</v>
      </c>
      <c r="B431" t="s">
        <v>15</v>
      </c>
      <c r="C431" t="s">
        <v>98</v>
      </c>
      <c r="D431">
        <v>22</v>
      </c>
      <c r="E431" t="s">
        <v>104</v>
      </c>
      <c r="F431" t="s">
        <v>537</v>
      </c>
      <c r="G431" t="s">
        <v>5120</v>
      </c>
      <c r="H431">
        <v>19458795283</v>
      </c>
      <c r="I431" t="s">
        <v>5540</v>
      </c>
      <c r="J431" t="s">
        <v>7291</v>
      </c>
      <c r="K431">
        <v>7473.82</v>
      </c>
      <c r="L431" s="12" t="s">
        <v>7715</v>
      </c>
      <c r="M431" s="10" t="s">
        <v>11152</v>
      </c>
      <c r="N431">
        <v>430</v>
      </c>
      <c r="O431">
        <v>45180</v>
      </c>
      <c r="P431" t="s">
        <v>11403</v>
      </c>
      <c r="Q431" s="16">
        <v>4423.82</v>
      </c>
      <c r="R431">
        <v>3050</v>
      </c>
      <c r="S431">
        <v>43</v>
      </c>
      <c r="T431">
        <v>430</v>
      </c>
      <c r="U431">
        <v>21544.63</v>
      </c>
      <c r="V431" t="s">
        <v>11411</v>
      </c>
      <c r="W431">
        <v>3.31</v>
      </c>
      <c r="X431">
        <v>24</v>
      </c>
      <c r="Y431" t="s">
        <v>11459</v>
      </c>
      <c r="Z431" t="s">
        <v>12012</v>
      </c>
      <c r="AA431">
        <v>430</v>
      </c>
      <c r="AB431" t="s">
        <v>12017</v>
      </c>
      <c r="AC431">
        <v>9988.33</v>
      </c>
      <c r="AD431">
        <v>4662.43</v>
      </c>
      <c r="AE431">
        <v>233.12</v>
      </c>
      <c r="AF431" t="s">
        <v>11295</v>
      </c>
      <c r="AG431" t="s">
        <v>11177</v>
      </c>
      <c r="AH431">
        <v>5632</v>
      </c>
      <c r="AI431">
        <v>430</v>
      </c>
      <c r="AJ431" t="s">
        <v>11057</v>
      </c>
      <c r="AK431" t="s">
        <v>12027</v>
      </c>
      <c r="AL431" t="s">
        <v>12032</v>
      </c>
      <c r="AM431" t="s">
        <v>11326</v>
      </c>
      <c r="AN431">
        <v>1</v>
      </c>
      <c r="AO431" s="10" t="s">
        <v>12042</v>
      </c>
      <c r="AP431" t="str" cm="1">
        <f t="array" ref="AP431">_xlfn.IFS(
  Table1[[#This Row],[Age]]&lt;=25, "18-25",
  Table1[[#This Row],[Age]]&lt;=35, "26-35",
  Table1[[#This Row],[Age]]&lt;=45, "36-45",
  Table1[[#This Row],[Age]]&lt;=60, "46-60",
  TRUE, "60+")</f>
        <v>18-25</v>
      </c>
    </row>
    <row r="432" spans="1:42" x14ac:dyDescent="0.3">
      <c r="A432">
        <v>431</v>
      </c>
      <c r="B432" t="s">
        <v>15</v>
      </c>
      <c r="C432" t="s">
        <v>100</v>
      </c>
      <c r="D432">
        <v>44</v>
      </c>
      <c r="E432" t="s">
        <v>105</v>
      </c>
      <c r="F432" t="s">
        <v>538</v>
      </c>
      <c r="G432" t="s">
        <v>5138</v>
      </c>
      <c r="H432">
        <v>19458795284</v>
      </c>
      <c r="I432" t="s">
        <v>5541</v>
      </c>
      <c r="J432" t="s">
        <v>7292</v>
      </c>
      <c r="K432">
        <v>4732.1099999999997</v>
      </c>
      <c r="L432" s="12" t="s">
        <v>7716</v>
      </c>
      <c r="M432" s="10" t="s">
        <v>11292</v>
      </c>
      <c r="N432">
        <v>431</v>
      </c>
      <c r="O432">
        <v>45225</v>
      </c>
      <c r="P432" t="s">
        <v>11404</v>
      </c>
      <c r="Q432" s="16">
        <v>2938.58</v>
      </c>
      <c r="R432">
        <v>7670.69</v>
      </c>
      <c r="S432">
        <v>11</v>
      </c>
      <c r="T432">
        <v>431</v>
      </c>
      <c r="U432">
        <v>27102.45</v>
      </c>
      <c r="V432" t="s">
        <v>11411</v>
      </c>
      <c r="W432">
        <v>6.31</v>
      </c>
      <c r="X432">
        <v>60</v>
      </c>
      <c r="Y432" t="s">
        <v>11527</v>
      </c>
      <c r="Z432" t="s">
        <v>12010</v>
      </c>
      <c r="AA432">
        <v>431</v>
      </c>
      <c r="AB432" t="s">
        <v>12016</v>
      </c>
      <c r="AC432">
        <v>5663.95</v>
      </c>
      <c r="AD432">
        <v>1640.72</v>
      </c>
      <c r="AE432">
        <v>82.04</v>
      </c>
      <c r="AF432" t="s">
        <v>11048</v>
      </c>
      <c r="AG432" t="s">
        <v>11256</v>
      </c>
      <c r="AH432">
        <v>5185</v>
      </c>
      <c r="AI432">
        <v>431</v>
      </c>
      <c r="AJ432" t="s">
        <v>11194</v>
      </c>
      <c r="AK432" t="s">
        <v>12029</v>
      </c>
      <c r="AL432" t="s">
        <v>12031</v>
      </c>
      <c r="AM432" t="s">
        <v>11193</v>
      </c>
      <c r="AN432">
        <v>1</v>
      </c>
      <c r="AO432" s="10" t="s">
        <v>12044</v>
      </c>
      <c r="AP432" t="str" cm="1">
        <f t="array" ref="AP432">_xlfn.IFS(
  Table1[[#This Row],[Age]]&lt;=25, "18-25",
  Table1[[#This Row],[Age]]&lt;=35, "26-35",
  Table1[[#This Row],[Age]]&lt;=45, "36-45",
  Table1[[#This Row],[Age]]&lt;=60, "46-60",
  TRUE, "60+")</f>
        <v>36-45</v>
      </c>
    </row>
    <row r="433" spans="1:42" x14ac:dyDescent="0.3">
      <c r="A433">
        <v>432</v>
      </c>
      <c r="B433" t="s">
        <v>23</v>
      </c>
      <c r="C433" t="s">
        <v>79</v>
      </c>
      <c r="D433">
        <v>51</v>
      </c>
      <c r="E433" t="s">
        <v>106</v>
      </c>
      <c r="F433" t="s">
        <v>539</v>
      </c>
      <c r="G433" t="s">
        <v>5138</v>
      </c>
      <c r="H433">
        <v>19458795285</v>
      </c>
      <c r="I433" t="s">
        <v>5542</v>
      </c>
      <c r="J433" t="s">
        <v>7292</v>
      </c>
      <c r="K433">
        <v>8998.4500000000007</v>
      </c>
      <c r="L433" s="12" t="s">
        <v>7717</v>
      </c>
      <c r="M433" s="10" t="s">
        <v>11040</v>
      </c>
      <c r="N433">
        <v>432</v>
      </c>
      <c r="O433">
        <v>44943</v>
      </c>
      <c r="P433" t="s">
        <v>11402</v>
      </c>
      <c r="Q433" s="16">
        <v>1489.76</v>
      </c>
      <c r="R433">
        <v>7508.69</v>
      </c>
      <c r="S433">
        <v>32</v>
      </c>
      <c r="T433">
        <v>432</v>
      </c>
      <c r="U433">
        <v>36050.300000000003</v>
      </c>
      <c r="V433" t="s">
        <v>11412</v>
      </c>
      <c r="W433">
        <v>3.25</v>
      </c>
      <c r="X433">
        <v>24</v>
      </c>
      <c r="Y433" t="s">
        <v>7826</v>
      </c>
      <c r="Z433" t="s">
        <v>12010</v>
      </c>
      <c r="AA433">
        <v>432</v>
      </c>
      <c r="AB433" t="s">
        <v>12017</v>
      </c>
      <c r="AC433">
        <v>6703.38</v>
      </c>
      <c r="AD433">
        <v>4887.67</v>
      </c>
      <c r="AE433">
        <v>244.38</v>
      </c>
      <c r="AF433" t="s">
        <v>11199</v>
      </c>
      <c r="AG433" t="s">
        <v>11286</v>
      </c>
      <c r="AH433">
        <v>2567</v>
      </c>
      <c r="AI433">
        <v>432</v>
      </c>
      <c r="AJ433" t="s">
        <v>11119</v>
      </c>
      <c r="AK433" t="s">
        <v>12027</v>
      </c>
      <c r="AL433" t="s">
        <v>12031</v>
      </c>
      <c r="AM433" t="s">
        <v>11147</v>
      </c>
      <c r="AN433">
        <v>1</v>
      </c>
      <c r="AO433" s="10" t="s">
        <v>12039</v>
      </c>
      <c r="AP433" t="str" cm="1">
        <f t="array" ref="AP433">_xlfn.IFS(
  Table1[[#This Row],[Age]]&lt;=25, "18-25",
  Table1[[#This Row],[Age]]&lt;=35, "26-35",
  Table1[[#This Row],[Age]]&lt;=45, "36-45",
  Table1[[#This Row],[Age]]&lt;=60, "46-60",
  TRUE, "60+")</f>
        <v>46-60</v>
      </c>
    </row>
    <row r="434" spans="1:42" x14ac:dyDescent="0.3">
      <c r="A434">
        <v>433</v>
      </c>
      <c r="B434" t="s">
        <v>25</v>
      </c>
      <c r="C434" t="s">
        <v>73</v>
      </c>
      <c r="D434">
        <v>31</v>
      </c>
      <c r="E434" t="s">
        <v>105</v>
      </c>
      <c r="F434" t="s">
        <v>540</v>
      </c>
      <c r="G434" t="s">
        <v>5147</v>
      </c>
      <c r="H434">
        <v>19458795286</v>
      </c>
      <c r="I434" t="s">
        <v>5543</v>
      </c>
      <c r="J434" t="s">
        <v>7291</v>
      </c>
      <c r="K434">
        <v>3626.36</v>
      </c>
      <c r="L434" s="12" t="s">
        <v>7718</v>
      </c>
      <c r="M434" s="10" t="s">
        <v>11138</v>
      </c>
      <c r="N434">
        <v>433</v>
      </c>
      <c r="O434">
        <v>44933</v>
      </c>
      <c r="P434" t="s">
        <v>11403</v>
      </c>
      <c r="Q434" s="16">
        <v>4181.58</v>
      </c>
      <c r="R434">
        <v>-555.22</v>
      </c>
      <c r="S434">
        <v>1</v>
      </c>
      <c r="T434">
        <v>433</v>
      </c>
      <c r="U434">
        <v>14886.16</v>
      </c>
      <c r="V434" t="s">
        <v>11411</v>
      </c>
      <c r="W434">
        <v>2.95</v>
      </c>
      <c r="X434">
        <v>48</v>
      </c>
      <c r="Y434" t="s">
        <v>9922</v>
      </c>
      <c r="Z434" t="s">
        <v>12011</v>
      </c>
      <c r="AA434">
        <v>433</v>
      </c>
      <c r="AB434" t="s">
        <v>12015</v>
      </c>
      <c r="AC434">
        <v>7484.35</v>
      </c>
      <c r="AD434">
        <v>1759.92</v>
      </c>
      <c r="AE434">
        <v>88</v>
      </c>
      <c r="AF434" t="s">
        <v>11101</v>
      </c>
      <c r="AG434" t="s">
        <v>11034</v>
      </c>
      <c r="AH434">
        <v>8268</v>
      </c>
      <c r="AI434">
        <v>433</v>
      </c>
      <c r="AJ434" t="s">
        <v>11215</v>
      </c>
      <c r="AK434" t="s">
        <v>12027</v>
      </c>
      <c r="AL434" t="s">
        <v>12031</v>
      </c>
      <c r="AM434" t="s">
        <v>11138</v>
      </c>
      <c r="AN434">
        <v>1</v>
      </c>
      <c r="AO434" s="10" t="s">
        <v>12039</v>
      </c>
      <c r="AP434" t="str" cm="1">
        <f t="array" ref="AP434">_xlfn.IFS(
  Table1[[#This Row],[Age]]&lt;=25, "18-25",
  Table1[[#This Row],[Age]]&lt;=35, "26-35",
  Table1[[#This Row],[Age]]&lt;=45, "36-45",
  Table1[[#This Row],[Age]]&lt;=60, "46-60",
  TRUE, "60+")</f>
        <v>26-35</v>
      </c>
    </row>
    <row r="435" spans="1:42" x14ac:dyDescent="0.3">
      <c r="A435">
        <v>434</v>
      </c>
      <c r="B435" t="s">
        <v>40</v>
      </c>
      <c r="C435" t="s">
        <v>99</v>
      </c>
      <c r="D435">
        <v>24</v>
      </c>
      <c r="E435" t="s">
        <v>105</v>
      </c>
      <c r="F435" t="s">
        <v>541</v>
      </c>
      <c r="G435" t="s">
        <v>5119</v>
      </c>
      <c r="H435">
        <v>19458795287</v>
      </c>
      <c r="I435" t="s">
        <v>5544</v>
      </c>
      <c r="J435" t="s">
        <v>7292</v>
      </c>
      <c r="K435">
        <v>7077.01</v>
      </c>
      <c r="L435" s="12" t="s">
        <v>7719</v>
      </c>
      <c r="M435" s="10" t="s">
        <v>11293</v>
      </c>
      <c r="N435">
        <v>434</v>
      </c>
      <c r="O435">
        <v>44953</v>
      </c>
      <c r="P435" t="s">
        <v>11402</v>
      </c>
      <c r="Q435" s="16">
        <v>4953.3999999999996</v>
      </c>
      <c r="R435">
        <v>2123.61</v>
      </c>
      <c r="S435">
        <v>43</v>
      </c>
      <c r="T435">
        <v>434</v>
      </c>
      <c r="U435">
        <v>25757.72</v>
      </c>
      <c r="V435" t="s">
        <v>11412</v>
      </c>
      <c r="W435">
        <v>6.6</v>
      </c>
      <c r="X435">
        <v>60</v>
      </c>
      <c r="Y435" t="s">
        <v>11612</v>
      </c>
      <c r="Z435" t="s">
        <v>12011</v>
      </c>
      <c r="AA435">
        <v>434</v>
      </c>
      <c r="AB435" t="s">
        <v>12017</v>
      </c>
      <c r="AC435">
        <v>7529.78</v>
      </c>
      <c r="AD435">
        <v>803.87</v>
      </c>
      <c r="AE435">
        <v>40.19</v>
      </c>
      <c r="AF435" t="s">
        <v>11089</v>
      </c>
      <c r="AG435" t="s">
        <v>11129</v>
      </c>
      <c r="AH435">
        <v>2166</v>
      </c>
      <c r="AI435">
        <v>434</v>
      </c>
      <c r="AJ435" t="s">
        <v>11339</v>
      </c>
      <c r="AK435" t="s">
        <v>12027</v>
      </c>
      <c r="AL435" t="s">
        <v>12032</v>
      </c>
      <c r="AM435" t="s">
        <v>11380</v>
      </c>
      <c r="AN435">
        <v>1</v>
      </c>
      <c r="AO435" s="10" t="s">
        <v>12039</v>
      </c>
      <c r="AP435" t="str" cm="1">
        <f t="array" ref="AP435">_xlfn.IFS(
  Table1[[#This Row],[Age]]&lt;=25, "18-25",
  Table1[[#This Row],[Age]]&lt;=35, "26-35",
  Table1[[#This Row],[Age]]&lt;=45, "36-45",
  Table1[[#This Row],[Age]]&lt;=60, "46-60",
  TRUE, "60+")</f>
        <v>18-25</v>
      </c>
    </row>
    <row r="436" spans="1:42" x14ac:dyDescent="0.3">
      <c r="A436">
        <v>435</v>
      </c>
      <c r="B436" t="s">
        <v>4</v>
      </c>
      <c r="C436" t="s">
        <v>95</v>
      </c>
      <c r="D436">
        <v>54</v>
      </c>
      <c r="E436" t="s">
        <v>104</v>
      </c>
      <c r="F436" t="s">
        <v>542</v>
      </c>
      <c r="G436" t="s">
        <v>5148</v>
      </c>
      <c r="H436">
        <v>19458795288</v>
      </c>
      <c r="I436" t="s">
        <v>5545</v>
      </c>
      <c r="J436" t="s">
        <v>7292</v>
      </c>
      <c r="K436">
        <v>7427.18</v>
      </c>
      <c r="L436" s="12" t="s">
        <v>7720</v>
      </c>
      <c r="M436" s="10" t="s">
        <v>11087</v>
      </c>
      <c r="N436">
        <v>435</v>
      </c>
      <c r="O436">
        <v>44962</v>
      </c>
      <c r="P436" t="s">
        <v>11404</v>
      </c>
      <c r="Q436" s="16">
        <v>3712.61</v>
      </c>
      <c r="R436">
        <v>3714.57</v>
      </c>
      <c r="S436">
        <v>6</v>
      </c>
      <c r="T436">
        <v>435</v>
      </c>
      <c r="U436">
        <v>13416.05</v>
      </c>
      <c r="V436" t="s">
        <v>11412</v>
      </c>
      <c r="W436">
        <v>9.5</v>
      </c>
      <c r="X436">
        <v>36</v>
      </c>
      <c r="Y436" t="s">
        <v>11609</v>
      </c>
      <c r="Z436" t="s">
        <v>12010</v>
      </c>
      <c r="AA436">
        <v>435</v>
      </c>
      <c r="AB436" t="s">
        <v>12016</v>
      </c>
      <c r="AC436">
        <v>6739.34</v>
      </c>
      <c r="AD436">
        <v>1441.71</v>
      </c>
      <c r="AE436">
        <v>72.09</v>
      </c>
      <c r="AF436" t="s">
        <v>11167</v>
      </c>
      <c r="AG436" t="s">
        <v>11315</v>
      </c>
      <c r="AH436">
        <v>1576</v>
      </c>
      <c r="AI436">
        <v>435</v>
      </c>
      <c r="AJ436" t="s">
        <v>11300</v>
      </c>
      <c r="AK436" t="s">
        <v>12027</v>
      </c>
      <c r="AL436" t="s">
        <v>12032</v>
      </c>
      <c r="AM436" t="s">
        <v>11385</v>
      </c>
      <c r="AN436">
        <v>1</v>
      </c>
      <c r="AO436" s="10" t="s">
        <v>12045</v>
      </c>
      <c r="AP436" t="str" cm="1">
        <f t="array" ref="AP436">_xlfn.IFS(
  Table1[[#This Row],[Age]]&lt;=25, "18-25",
  Table1[[#This Row],[Age]]&lt;=35, "26-35",
  Table1[[#This Row],[Age]]&lt;=45, "36-45",
  Table1[[#This Row],[Age]]&lt;=60, "46-60",
  TRUE, "60+")</f>
        <v>46-60</v>
      </c>
    </row>
    <row r="437" spans="1:42" x14ac:dyDescent="0.3">
      <c r="A437">
        <v>436</v>
      </c>
      <c r="B437" t="s">
        <v>5</v>
      </c>
      <c r="C437" t="s">
        <v>58</v>
      </c>
      <c r="D437">
        <v>53</v>
      </c>
      <c r="E437" t="s">
        <v>105</v>
      </c>
      <c r="F437" t="s">
        <v>543</v>
      </c>
      <c r="G437" t="s">
        <v>5138</v>
      </c>
      <c r="H437">
        <v>19458795289</v>
      </c>
      <c r="I437" t="s">
        <v>5546</v>
      </c>
      <c r="J437" t="s">
        <v>7292</v>
      </c>
      <c r="K437">
        <v>2067.54</v>
      </c>
      <c r="L437" s="12" t="s">
        <v>7620</v>
      </c>
      <c r="M437" s="10" t="s">
        <v>11294</v>
      </c>
      <c r="N437">
        <v>436</v>
      </c>
      <c r="O437">
        <v>45197</v>
      </c>
      <c r="P437" t="s">
        <v>11403</v>
      </c>
      <c r="Q437" s="16">
        <v>315.86</v>
      </c>
      <c r="R437">
        <v>2383.4</v>
      </c>
      <c r="S437">
        <v>92</v>
      </c>
      <c r="T437">
        <v>436</v>
      </c>
      <c r="U437">
        <v>23507.99</v>
      </c>
      <c r="V437" t="s">
        <v>11411</v>
      </c>
      <c r="W437">
        <v>2.82</v>
      </c>
      <c r="X437">
        <v>48</v>
      </c>
      <c r="Y437" t="s">
        <v>11436</v>
      </c>
      <c r="Z437" t="s">
        <v>12010</v>
      </c>
      <c r="AA437">
        <v>436</v>
      </c>
      <c r="AB437" t="s">
        <v>12016</v>
      </c>
      <c r="AC437">
        <v>8061.69</v>
      </c>
      <c r="AD437">
        <v>4072.57</v>
      </c>
      <c r="AE437">
        <v>203.63</v>
      </c>
      <c r="AF437" t="s">
        <v>11376</v>
      </c>
      <c r="AG437" t="s">
        <v>11133</v>
      </c>
      <c r="AH437">
        <v>7587</v>
      </c>
      <c r="AI437">
        <v>436</v>
      </c>
      <c r="AJ437" t="s">
        <v>11123</v>
      </c>
      <c r="AK437" t="s">
        <v>12028</v>
      </c>
      <c r="AL437" t="s">
        <v>12032</v>
      </c>
      <c r="AM437" t="s">
        <v>11350</v>
      </c>
      <c r="AN437">
        <v>1</v>
      </c>
      <c r="AO437" s="10" t="s">
        <v>12042</v>
      </c>
      <c r="AP437" t="str" cm="1">
        <f t="array" ref="AP437">_xlfn.IFS(
  Table1[[#This Row],[Age]]&lt;=25, "18-25",
  Table1[[#This Row],[Age]]&lt;=35, "26-35",
  Table1[[#This Row],[Age]]&lt;=45, "36-45",
  Table1[[#This Row],[Age]]&lt;=60, "46-60",
  TRUE, "60+")</f>
        <v>46-60</v>
      </c>
    </row>
    <row r="438" spans="1:42" x14ac:dyDescent="0.3">
      <c r="A438">
        <v>437</v>
      </c>
      <c r="B438" t="s">
        <v>29</v>
      </c>
      <c r="C438" t="s">
        <v>67</v>
      </c>
      <c r="D438">
        <v>27</v>
      </c>
      <c r="E438" t="s">
        <v>105</v>
      </c>
      <c r="F438" t="s">
        <v>544</v>
      </c>
      <c r="G438" t="s">
        <v>5140</v>
      </c>
      <c r="H438">
        <v>19458795290</v>
      </c>
      <c r="I438" t="s">
        <v>5547</v>
      </c>
      <c r="J438" t="s">
        <v>7291</v>
      </c>
      <c r="K438">
        <v>1665.65</v>
      </c>
      <c r="L438" s="12" t="s">
        <v>7491</v>
      </c>
      <c r="M438" s="10" t="s">
        <v>11187</v>
      </c>
      <c r="N438">
        <v>437</v>
      </c>
      <c r="O438">
        <v>44996</v>
      </c>
      <c r="P438" t="s">
        <v>11404</v>
      </c>
      <c r="Q438" s="16">
        <v>271.52999999999997</v>
      </c>
      <c r="R438">
        <v>1394.12</v>
      </c>
      <c r="S438">
        <v>81</v>
      </c>
      <c r="T438">
        <v>437</v>
      </c>
      <c r="U438">
        <v>17882.419999999998</v>
      </c>
      <c r="V438" t="s">
        <v>11412</v>
      </c>
      <c r="W438">
        <v>2.65</v>
      </c>
      <c r="X438">
        <v>48</v>
      </c>
      <c r="Y438" t="s">
        <v>11613</v>
      </c>
      <c r="Z438" t="s">
        <v>12010</v>
      </c>
      <c r="AA438">
        <v>437</v>
      </c>
      <c r="AB438" t="s">
        <v>12015</v>
      </c>
      <c r="AC438">
        <v>7589.54</v>
      </c>
      <c r="AD438">
        <v>1540.8</v>
      </c>
      <c r="AE438">
        <v>77.040000000000006</v>
      </c>
      <c r="AF438" t="s">
        <v>11108</v>
      </c>
      <c r="AG438" t="s">
        <v>11211</v>
      </c>
      <c r="AH438">
        <v>1166</v>
      </c>
      <c r="AI438">
        <v>437</v>
      </c>
      <c r="AJ438" t="s">
        <v>11281</v>
      </c>
      <c r="AK438" t="s">
        <v>12028</v>
      </c>
      <c r="AL438" t="s">
        <v>12031</v>
      </c>
      <c r="AM438" t="s">
        <v>11257</v>
      </c>
      <c r="AN438">
        <v>1</v>
      </c>
      <c r="AO438" s="10" t="s">
        <v>12047</v>
      </c>
      <c r="AP438" t="str" cm="1">
        <f t="array" ref="AP438">_xlfn.IFS(
  Table1[[#This Row],[Age]]&lt;=25, "18-25",
  Table1[[#This Row],[Age]]&lt;=35, "26-35",
  Table1[[#This Row],[Age]]&lt;=45, "36-45",
  Table1[[#This Row],[Age]]&lt;=60, "46-60",
  TRUE, "60+")</f>
        <v>26-35</v>
      </c>
    </row>
    <row r="439" spans="1:42" x14ac:dyDescent="0.3">
      <c r="A439">
        <v>438</v>
      </c>
      <c r="B439" t="s">
        <v>20</v>
      </c>
      <c r="C439" t="s">
        <v>54</v>
      </c>
      <c r="D439">
        <v>46</v>
      </c>
      <c r="E439" t="s">
        <v>106</v>
      </c>
      <c r="F439" t="s">
        <v>545</v>
      </c>
      <c r="G439" t="s">
        <v>5110</v>
      </c>
      <c r="H439">
        <v>19458795291</v>
      </c>
      <c r="I439" t="s">
        <v>5548</v>
      </c>
      <c r="J439" t="s">
        <v>7292</v>
      </c>
      <c r="K439">
        <v>1018.04</v>
      </c>
      <c r="L439" s="12" t="s">
        <v>7694</v>
      </c>
      <c r="M439" s="10" t="s">
        <v>11235</v>
      </c>
      <c r="N439">
        <v>438</v>
      </c>
      <c r="O439">
        <v>45111</v>
      </c>
      <c r="P439" t="s">
        <v>11402</v>
      </c>
      <c r="Q439" s="16">
        <v>2462.86</v>
      </c>
      <c r="R439">
        <v>-1444.82</v>
      </c>
      <c r="S439">
        <v>11</v>
      </c>
      <c r="T439">
        <v>438</v>
      </c>
      <c r="U439">
        <v>19083.02</v>
      </c>
      <c r="V439" t="s">
        <v>11413</v>
      </c>
      <c r="W439">
        <v>5.67</v>
      </c>
      <c r="X439">
        <v>48</v>
      </c>
      <c r="Y439" t="s">
        <v>7648</v>
      </c>
      <c r="Z439" t="s">
        <v>12010</v>
      </c>
      <c r="AA439">
        <v>438</v>
      </c>
      <c r="AB439" t="s">
        <v>12015</v>
      </c>
      <c r="AC439">
        <v>4313.74</v>
      </c>
      <c r="AD439">
        <v>2989.76</v>
      </c>
      <c r="AE439">
        <v>149.49</v>
      </c>
      <c r="AF439" t="s">
        <v>11375</v>
      </c>
      <c r="AG439" t="s">
        <v>11314</v>
      </c>
      <c r="AH439">
        <v>6331</v>
      </c>
      <c r="AI439">
        <v>438</v>
      </c>
      <c r="AJ439" t="s">
        <v>11217</v>
      </c>
      <c r="AK439" t="s">
        <v>12028</v>
      </c>
      <c r="AL439" t="s">
        <v>12031</v>
      </c>
      <c r="AM439" t="s">
        <v>11375</v>
      </c>
      <c r="AN439">
        <v>1</v>
      </c>
      <c r="AO439" s="10" t="s">
        <v>12038</v>
      </c>
      <c r="AP439" t="str" cm="1">
        <f t="array" ref="AP439">_xlfn.IFS(
  Table1[[#This Row],[Age]]&lt;=25, "18-25",
  Table1[[#This Row],[Age]]&lt;=35, "26-35",
  Table1[[#This Row],[Age]]&lt;=45, "36-45",
  Table1[[#This Row],[Age]]&lt;=60, "46-60",
  TRUE, "60+")</f>
        <v>46-60</v>
      </c>
    </row>
    <row r="440" spans="1:42" x14ac:dyDescent="0.3">
      <c r="A440">
        <v>439</v>
      </c>
      <c r="B440" t="s">
        <v>6</v>
      </c>
      <c r="C440" t="s">
        <v>70</v>
      </c>
      <c r="D440">
        <v>33</v>
      </c>
      <c r="E440" t="s">
        <v>104</v>
      </c>
      <c r="F440" t="s">
        <v>546</v>
      </c>
      <c r="G440" t="s">
        <v>5144</v>
      </c>
      <c r="H440">
        <v>19458795292</v>
      </c>
      <c r="I440" t="s">
        <v>5549</v>
      </c>
      <c r="J440" t="s">
        <v>7291</v>
      </c>
      <c r="K440">
        <v>7045.67</v>
      </c>
      <c r="L440" s="12" t="s">
        <v>7721</v>
      </c>
      <c r="M440" s="10" t="s">
        <v>11192</v>
      </c>
      <c r="N440">
        <v>439</v>
      </c>
      <c r="O440">
        <v>45154</v>
      </c>
      <c r="P440" t="s">
        <v>11404</v>
      </c>
      <c r="Q440" s="16">
        <v>40.270000000000003</v>
      </c>
      <c r="R440">
        <v>7005.4</v>
      </c>
      <c r="S440">
        <v>41</v>
      </c>
      <c r="T440">
        <v>439</v>
      </c>
      <c r="U440">
        <v>29388.69</v>
      </c>
      <c r="V440" t="s">
        <v>11413</v>
      </c>
      <c r="W440">
        <v>2.0699999999999998</v>
      </c>
      <c r="X440">
        <v>36</v>
      </c>
      <c r="Y440" t="s">
        <v>11574</v>
      </c>
      <c r="Z440" t="s">
        <v>12010</v>
      </c>
      <c r="AA440">
        <v>439</v>
      </c>
      <c r="AB440" t="s">
        <v>12016</v>
      </c>
      <c r="AC440">
        <v>2091.38</v>
      </c>
      <c r="AD440">
        <v>3479.35</v>
      </c>
      <c r="AE440">
        <v>173.97</v>
      </c>
      <c r="AF440" t="s">
        <v>11218</v>
      </c>
      <c r="AG440" t="s">
        <v>11266</v>
      </c>
      <c r="AH440">
        <v>1607</v>
      </c>
      <c r="AI440">
        <v>439</v>
      </c>
      <c r="AJ440" t="s">
        <v>11395</v>
      </c>
      <c r="AK440" t="s">
        <v>12029</v>
      </c>
      <c r="AL440" t="s">
        <v>12032</v>
      </c>
      <c r="AM440" t="s">
        <v>11129</v>
      </c>
      <c r="AN440">
        <v>1</v>
      </c>
      <c r="AO440" s="10" t="s">
        <v>12041</v>
      </c>
      <c r="AP440" t="str" cm="1">
        <f t="array" ref="AP440">_xlfn.IFS(
  Table1[[#This Row],[Age]]&lt;=25, "18-25",
  Table1[[#This Row],[Age]]&lt;=35, "26-35",
  Table1[[#This Row],[Age]]&lt;=45, "36-45",
  Table1[[#This Row],[Age]]&lt;=60, "46-60",
  TRUE, "60+")</f>
        <v>26-35</v>
      </c>
    </row>
    <row r="441" spans="1:42" x14ac:dyDescent="0.3">
      <c r="A441">
        <v>440</v>
      </c>
      <c r="B441" t="s">
        <v>17</v>
      </c>
      <c r="C441" t="s">
        <v>97</v>
      </c>
      <c r="D441">
        <v>55</v>
      </c>
      <c r="E441" t="s">
        <v>104</v>
      </c>
      <c r="F441" t="s">
        <v>547</v>
      </c>
      <c r="G441" t="s">
        <v>5117</v>
      </c>
      <c r="H441">
        <v>19458795293</v>
      </c>
      <c r="I441" t="s">
        <v>5317</v>
      </c>
      <c r="J441" t="s">
        <v>7292</v>
      </c>
      <c r="K441">
        <v>5526.69</v>
      </c>
      <c r="L441" s="12" t="s">
        <v>7722</v>
      </c>
      <c r="M441" s="10" t="s">
        <v>11191</v>
      </c>
      <c r="N441">
        <v>440</v>
      </c>
      <c r="O441">
        <v>44995</v>
      </c>
      <c r="P441" t="s">
        <v>11404</v>
      </c>
      <c r="Q441" s="16">
        <v>3382.98</v>
      </c>
      <c r="R441">
        <v>2143.71</v>
      </c>
      <c r="S441">
        <v>27</v>
      </c>
      <c r="T441">
        <v>440</v>
      </c>
      <c r="U441">
        <v>34790.94</v>
      </c>
      <c r="V441" t="s">
        <v>11413</v>
      </c>
      <c r="W441">
        <v>3.65</v>
      </c>
      <c r="X441">
        <v>60</v>
      </c>
      <c r="Y441" t="s">
        <v>11496</v>
      </c>
      <c r="Z441" t="s">
        <v>12011</v>
      </c>
      <c r="AA441">
        <v>440</v>
      </c>
      <c r="AB441" t="s">
        <v>12016</v>
      </c>
      <c r="AC441">
        <v>9127.91</v>
      </c>
      <c r="AD441">
        <v>1521.94</v>
      </c>
      <c r="AE441">
        <v>76.099999999999994</v>
      </c>
      <c r="AF441" t="s">
        <v>11051</v>
      </c>
      <c r="AG441" t="s">
        <v>11307</v>
      </c>
      <c r="AH441">
        <v>9715</v>
      </c>
      <c r="AI441">
        <v>440</v>
      </c>
      <c r="AJ441" t="s">
        <v>11376</v>
      </c>
      <c r="AK441" t="s">
        <v>12029</v>
      </c>
      <c r="AL441" t="s">
        <v>12031</v>
      </c>
      <c r="AM441" t="s">
        <v>11097</v>
      </c>
      <c r="AN441">
        <v>1</v>
      </c>
      <c r="AO441" s="10" t="s">
        <v>12047</v>
      </c>
      <c r="AP441" t="str" cm="1">
        <f t="array" ref="AP441">_xlfn.IFS(
  Table1[[#This Row],[Age]]&lt;=25, "18-25",
  Table1[[#This Row],[Age]]&lt;=35, "26-35",
  Table1[[#This Row],[Age]]&lt;=45, "36-45",
  Table1[[#This Row],[Age]]&lt;=60, "46-60",
  TRUE, "60+")</f>
        <v>46-60</v>
      </c>
    </row>
    <row r="442" spans="1:42" x14ac:dyDescent="0.3">
      <c r="A442">
        <v>441</v>
      </c>
      <c r="B442" t="s">
        <v>17</v>
      </c>
      <c r="C442" t="s">
        <v>80</v>
      </c>
      <c r="D442">
        <v>38</v>
      </c>
      <c r="E442" t="s">
        <v>106</v>
      </c>
      <c r="F442" t="s">
        <v>548</v>
      </c>
      <c r="G442" t="s">
        <v>5118</v>
      </c>
      <c r="H442">
        <v>19458795294</v>
      </c>
      <c r="I442" t="s">
        <v>5550</v>
      </c>
      <c r="J442" t="s">
        <v>7291</v>
      </c>
      <c r="K442">
        <v>958.52</v>
      </c>
      <c r="L442" s="12" t="s">
        <v>7723</v>
      </c>
      <c r="M442" s="10" t="s">
        <v>11042</v>
      </c>
      <c r="N442">
        <v>441</v>
      </c>
      <c r="O442">
        <v>44979</v>
      </c>
      <c r="P442" t="s">
        <v>11402</v>
      </c>
      <c r="Q442" s="16">
        <v>91.35</v>
      </c>
      <c r="R442">
        <v>1049.8699999999999</v>
      </c>
      <c r="S442">
        <v>61</v>
      </c>
      <c r="T442">
        <v>441</v>
      </c>
      <c r="U442">
        <v>1620.27</v>
      </c>
      <c r="V442" t="s">
        <v>11413</v>
      </c>
      <c r="W442">
        <v>9.92</v>
      </c>
      <c r="X442">
        <v>60</v>
      </c>
      <c r="Y442" t="s">
        <v>11614</v>
      </c>
      <c r="Z442" t="s">
        <v>12010</v>
      </c>
      <c r="AA442">
        <v>441</v>
      </c>
      <c r="AB442" t="s">
        <v>12015</v>
      </c>
      <c r="AC442">
        <v>1087.9100000000001</v>
      </c>
      <c r="AD442">
        <v>3318.97</v>
      </c>
      <c r="AE442">
        <v>165.95</v>
      </c>
      <c r="AF442" t="s">
        <v>11118</v>
      </c>
      <c r="AG442" t="s">
        <v>11173</v>
      </c>
      <c r="AH442">
        <v>4951</v>
      </c>
      <c r="AI442">
        <v>441</v>
      </c>
      <c r="AJ442" t="s">
        <v>11253</v>
      </c>
      <c r="AK442" t="s">
        <v>12027</v>
      </c>
      <c r="AL442" t="s">
        <v>12031</v>
      </c>
      <c r="AM442" t="s">
        <v>11143</v>
      </c>
      <c r="AN442">
        <v>1</v>
      </c>
      <c r="AO442" s="10" t="s">
        <v>12045</v>
      </c>
      <c r="AP442" t="str" cm="1">
        <f t="array" ref="AP442">_xlfn.IFS(
  Table1[[#This Row],[Age]]&lt;=25, "18-25",
  Table1[[#This Row],[Age]]&lt;=35, "26-35",
  Table1[[#This Row],[Age]]&lt;=45, "36-45",
  Table1[[#This Row],[Age]]&lt;=60, "46-60",
  TRUE, "60+")</f>
        <v>36-45</v>
      </c>
    </row>
    <row r="443" spans="1:42" x14ac:dyDescent="0.3">
      <c r="A443">
        <v>442</v>
      </c>
      <c r="B443" t="s">
        <v>48</v>
      </c>
      <c r="C443" t="s">
        <v>78</v>
      </c>
      <c r="D443">
        <v>55</v>
      </c>
      <c r="E443" t="s">
        <v>106</v>
      </c>
      <c r="F443" t="s">
        <v>549</v>
      </c>
      <c r="G443" t="s">
        <v>5109</v>
      </c>
      <c r="H443">
        <v>19458795295</v>
      </c>
      <c r="I443" t="s">
        <v>5551</v>
      </c>
      <c r="J443" t="s">
        <v>7291</v>
      </c>
      <c r="K443">
        <v>3152.51</v>
      </c>
      <c r="L443" s="12" t="s">
        <v>7724</v>
      </c>
      <c r="M443" s="10" t="s">
        <v>11083</v>
      </c>
      <c r="N443">
        <v>442</v>
      </c>
      <c r="O443">
        <v>45163</v>
      </c>
      <c r="P443" t="s">
        <v>11402</v>
      </c>
      <c r="Q443" s="16">
        <v>4865.59</v>
      </c>
      <c r="R443">
        <v>-1713.08</v>
      </c>
      <c r="S443">
        <v>76</v>
      </c>
      <c r="T443">
        <v>442</v>
      </c>
      <c r="U443">
        <v>43955.42</v>
      </c>
      <c r="V443" t="s">
        <v>11412</v>
      </c>
      <c r="W443">
        <v>8.57</v>
      </c>
      <c r="X443">
        <v>48</v>
      </c>
      <c r="Y443" t="s">
        <v>7921</v>
      </c>
      <c r="Z443" t="s">
        <v>12012</v>
      </c>
      <c r="AA443">
        <v>442</v>
      </c>
      <c r="AB443" t="s">
        <v>12017</v>
      </c>
      <c r="AC443">
        <v>2833.11</v>
      </c>
      <c r="AD443">
        <v>772.36</v>
      </c>
      <c r="AE443">
        <v>38.619999999999997</v>
      </c>
      <c r="AF443" t="s">
        <v>11246</v>
      </c>
      <c r="AG443" t="s">
        <v>11049</v>
      </c>
      <c r="AH443">
        <v>3920</v>
      </c>
      <c r="AI443">
        <v>442</v>
      </c>
      <c r="AJ443" t="s">
        <v>11234</v>
      </c>
      <c r="AK443" t="s">
        <v>12029</v>
      </c>
      <c r="AL443" t="s">
        <v>12032</v>
      </c>
      <c r="AM443" t="s">
        <v>11176</v>
      </c>
      <c r="AN443">
        <v>1</v>
      </c>
      <c r="AO443" s="10" t="s">
        <v>12041</v>
      </c>
      <c r="AP443" t="str" cm="1">
        <f t="array" ref="AP443">_xlfn.IFS(
  Table1[[#This Row],[Age]]&lt;=25, "18-25",
  Table1[[#This Row],[Age]]&lt;=35, "26-35",
  Table1[[#This Row],[Age]]&lt;=45, "36-45",
  Table1[[#This Row],[Age]]&lt;=60, "46-60",
  TRUE, "60+")</f>
        <v>46-60</v>
      </c>
    </row>
    <row r="444" spans="1:42" x14ac:dyDescent="0.3">
      <c r="A444">
        <v>443</v>
      </c>
      <c r="B444" t="s">
        <v>2</v>
      </c>
      <c r="C444" t="s">
        <v>97</v>
      </c>
      <c r="D444">
        <v>58</v>
      </c>
      <c r="E444" t="s">
        <v>104</v>
      </c>
      <c r="F444" t="s">
        <v>550</v>
      </c>
      <c r="G444" t="s">
        <v>5117</v>
      </c>
      <c r="H444">
        <v>19458795296</v>
      </c>
      <c r="I444" t="s">
        <v>5552</v>
      </c>
      <c r="J444" t="s">
        <v>7292</v>
      </c>
      <c r="K444">
        <v>1509.23</v>
      </c>
      <c r="L444" s="12" t="s">
        <v>7641</v>
      </c>
      <c r="M444" s="10" t="s">
        <v>11137</v>
      </c>
      <c r="N444">
        <v>443</v>
      </c>
      <c r="O444">
        <v>45123</v>
      </c>
      <c r="P444" t="s">
        <v>11402</v>
      </c>
      <c r="Q444" s="16">
        <v>4404.3599999999997</v>
      </c>
      <c r="R444">
        <v>5913.59</v>
      </c>
      <c r="S444">
        <v>13</v>
      </c>
      <c r="T444">
        <v>443</v>
      </c>
      <c r="U444">
        <v>18852.439999999999</v>
      </c>
      <c r="V444" t="s">
        <v>11412</v>
      </c>
      <c r="W444">
        <v>7.36</v>
      </c>
      <c r="X444">
        <v>24</v>
      </c>
      <c r="Y444" t="s">
        <v>10957</v>
      </c>
      <c r="Z444" t="s">
        <v>12011</v>
      </c>
      <c r="AA444">
        <v>443</v>
      </c>
      <c r="AB444" t="s">
        <v>12015</v>
      </c>
      <c r="AC444">
        <v>5950.21</v>
      </c>
      <c r="AD444">
        <v>3151.51</v>
      </c>
      <c r="AE444">
        <v>157.58000000000001</v>
      </c>
      <c r="AF444" t="s">
        <v>11351</v>
      </c>
      <c r="AG444" t="s">
        <v>11219</v>
      </c>
      <c r="AH444">
        <v>2206</v>
      </c>
      <c r="AI444">
        <v>443</v>
      </c>
      <c r="AJ444" t="s">
        <v>11067</v>
      </c>
      <c r="AK444" t="s">
        <v>12027</v>
      </c>
      <c r="AL444" t="s">
        <v>12032</v>
      </c>
      <c r="AM444" t="s">
        <v>11090</v>
      </c>
      <c r="AN444">
        <v>1</v>
      </c>
      <c r="AO444" s="10" t="s">
        <v>12038</v>
      </c>
      <c r="AP444" t="str" cm="1">
        <f t="array" ref="AP444">_xlfn.IFS(
  Table1[[#This Row],[Age]]&lt;=25, "18-25",
  Table1[[#This Row],[Age]]&lt;=35, "26-35",
  Table1[[#This Row],[Age]]&lt;=45, "36-45",
  Table1[[#This Row],[Age]]&lt;=60, "46-60",
  TRUE, "60+")</f>
        <v>46-60</v>
      </c>
    </row>
    <row r="445" spans="1:42" x14ac:dyDescent="0.3">
      <c r="A445">
        <v>444</v>
      </c>
      <c r="B445" t="s">
        <v>33</v>
      </c>
      <c r="C445" t="s">
        <v>62</v>
      </c>
      <c r="D445">
        <v>50</v>
      </c>
      <c r="E445" t="s">
        <v>106</v>
      </c>
      <c r="F445" t="s">
        <v>551</v>
      </c>
      <c r="G445" t="s">
        <v>5125</v>
      </c>
      <c r="H445">
        <v>19458795297</v>
      </c>
      <c r="I445" t="s">
        <v>5553</v>
      </c>
      <c r="J445" t="s">
        <v>7291</v>
      </c>
      <c r="K445">
        <v>1017.54</v>
      </c>
      <c r="L445" s="12" t="s">
        <v>7725</v>
      </c>
      <c r="M445" s="10" t="s">
        <v>11262</v>
      </c>
      <c r="N445">
        <v>444</v>
      </c>
      <c r="O445">
        <v>44928</v>
      </c>
      <c r="P445" t="s">
        <v>11402</v>
      </c>
      <c r="Q445" s="16">
        <v>4078.74</v>
      </c>
      <c r="R445">
        <v>5096.28</v>
      </c>
      <c r="S445">
        <v>95</v>
      </c>
      <c r="T445">
        <v>444</v>
      </c>
      <c r="U445">
        <v>32536.91</v>
      </c>
      <c r="V445" t="s">
        <v>11413</v>
      </c>
      <c r="W445">
        <v>1.23</v>
      </c>
      <c r="X445">
        <v>24</v>
      </c>
      <c r="Y445" t="s">
        <v>11615</v>
      </c>
      <c r="Z445" t="s">
        <v>12012</v>
      </c>
      <c r="AA445">
        <v>444</v>
      </c>
      <c r="AB445" t="s">
        <v>12017</v>
      </c>
      <c r="AC445">
        <v>8088.62</v>
      </c>
      <c r="AD445">
        <v>3274.27</v>
      </c>
      <c r="AE445">
        <v>163.71</v>
      </c>
      <c r="AF445" t="s">
        <v>11164</v>
      </c>
      <c r="AG445" t="s">
        <v>11353</v>
      </c>
      <c r="AH445">
        <v>1499</v>
      </c>
      <c r="AI445">
        <v>444</v>
      </c>
      <c r="AJ445" t="s">
        <v>11058</v>
      </c>
      <c r="AK445" t="s">
        <v>12027</v>
      </c>
      <c r="AL445" t="s">
        <v>12032</v>
      </c>
      <c r="AM445" t="s">
        <v>11325</v>
      </c>
      <c r="AN445">
        <v>1</v>
      </c>
      <c r="AO445" s="10" t="s">
        <v>12039</v>
      </c>
      <c r="AP445" t="str" cm="1">
        <f t="array" ref="AP445">_xlfn.IFS(
  Table1[[#This Row],[Age]]&lt;=25, "18-25",
  Table1[[#This Row],[Age]]&lt;=35, "26-35",
  Table1[[#This Row],[Age]]&lt;=45, "36-45",
  Table1[[#This Row],[Age]]&lt;=60, "46-60",
  TRUE, "60+")</f>
        <v>46-60</v>
      </c>
    </row>
    <row r="446" spans="1:42" x14ac:dyDescent="0.3">
      <c r="A446">
        <v>445</v>
      </c>
      <c r="B446" t="s">
        <v>40</v>
      </c>
      <c r="C446" t="s">
        <v>93</v>
      </c>
      <c r="D446">
        <v>46</v>
      </c>
      <c r="E446" t="s">
        <v>104</v>
      </c>
      <c r="F446" t="s">
        <v>552</v>
      </c>
      <c r="G446" t="s">
        <v>5131</v>
      </c>
      <c r="H446">
        <v>19458795298</v>
      </c>
      <c r="I446" t="s">
        <v>5554</v>
      </c>
      <c r="J446" t="s">
        <v>7292</v>
      </c>
      <c r="K446">
        <v>3057.83</v>
      </c>
      <c r="L446" s="12" t="s">
        <v>7726</v>
      </c>
      <c r="M446" s="10" t="s">
        <v>11058</v>
      </c>
      <c r="N446">
        <v>445</v>
      </c>
      <c r="O446">
        <v>45033</v>
      </c>
      <c r="P446" t="s">
        <v>11402</v>
      </c>
      <c r="Q446" s="16">
        <v>4063.94</v>
      </c>
      <c r="R446">
        <v>-1006.11</v>
      </c>
      <c r="S446">
        <v>35</v>
      </c>
      <c r="T446">
        <v>445</v>
      </c>
      <c r="U446">
        <v>6997.23</v>
      </c>
      <c r="V446" t="s">
        <v>11413</v>
      </c>
      <c r="W446">
        <v>3.39</v>
      </c>
      <c r="X446">
        <v>48</v>
      </c>
      <c r="Y446" t="s">
        <v>11616</v>
      </c>
      <c r="Z446" t="s">
        <v>12011</v>
      </c>
      <c r="AA446">
        <v>445</v>
      </c>
      <c r="AB446" t="s">
        <v>12017</v>
      </c>
      <c r="AC446">
        <v>2922.38</v>
      </c>
      <c r="AD446">
        <v>163.56</v>
      </c>
      <c r="AE446">
        <v>8.18</v>
      </c>
      <c r="AF446" t="s">
        <v>11382</v>
      </c>
      <c r="AG446" t="s">
        <v>11363</v>
      </c>
      <c r="AH446">
        <v>531</v>
      </c>
      <c r="AI446">
        <v>445</v>
      </c>
      <c r="AJ446" t="s">
        <v>11229</v>
      </c>
      <c r="AK446" t="s">
        <v>12027</v>
      </c>
      <c r="AL446" t="s">
        <v>12031</v>
      </c>
      <c r="AM446" t="s">
        <v>11205</v>
      </c>
      <c r="AN446">
        <v>1</v>
      </c>
      <c r="AO446" s="10" t="s">
        <v>12037</v>
      </c>
      <c r="AP446" t="str" cm="1">
        <f t="array" ref="AP446">_xlfn.IFS(
  Table1[[#This Row],[Age]]&lt;=25, "18-25",
  Table1[[#This Row],[Age]]&lt;=35, "26-35",
  Table1[[#This Row],[Age]]&lt;=45, "36-45",
  Table1[[#This Row],[Age]]&lt;=60, "46-60",
  TRUE, "60+")</f>
        <v>46-60</v>
      </c>
    </row>
    <row r="447" spans="1:42" x14ac:dyDescent="0.3">
      <c r="A447">
        <v>446</v>
      </c>
      <c r="B447" t="s">
        <v>45</v>
      </c>
      <c r="C447" t="s">
        <v>95</v>
      </c>
      <c r="D447">
        <v>65</v>
      </c>
      <c r="E447" t="s">
        <v>106</v>
      </c>
      <c r="F447" t="s">
        <v>553</v>
      </c>
      <c r="G447" t="s">
        <v>5122</v>
      </c>
      <c r="H447">
        <v>19458795299</v>
      </c>
      <c r="I447" t="s">
        <v>5555</v>
      </c>
      <c r="J447" t="s">
        <v>7292</v>
      </c>
      <c r="K447">
        <v>1053.33</v>
      </c>
      <c r="L447" s="12" t="s">
        <v>7727</v>
      </c>
      <c r="M447" s="10" t="s">
        <v>11160</v>
      </c>
      <c r="N447">
        <v>446</v>
      </c>
      <c r="O447">
        <v>45072</v>
      </c>
      <c r="P447" t="s">
        <v>11402</v>
      </c>
      <c r="Q447" s="16">
        <v>4173.53</v>
      </c>
      <c r="R447">
        <v>5226.8599999999997</v>
      </c>
      <c r="S447">
        <v>25</v>
      </c>
      <c r="T447">
        <v>446</v>
      </c>
      <c r="U447">
        <v>29001.35</v>
      </c>
      <c r="V447" t="s">
        <v>11413</v>
      </c>
      <c r="W447">
        <v>6.13</v>
      </c>
      <c r="X447">
        <v>24</v>
      </c>
      <c r="Y447" t="s">
        <v>9948</v>
      </c>
      <c r="Z447" t="s">
        <v>12012</v>
      </c>
      <c r="AA447">
        <v>446</v>
      </c>
      <c r="AB447" t="s">
        <v>12015</v>
      </c>
      <c r="AC447">
        <v>6713.24</v>
      </c>
      <c r="AD447">
        <v>1470.5</v>
      </c>
      <c r="AE447">
        <v>73.53</v>
      </c>
      <c r="AF447" t="s">
        <v>11048</v>
      </c>
      <c r="AG447" t="s">
        <v>11123</v>
      </c>
      <c r="AH447">
        <v>236</v>
      </c>
      <c r="AI447">
        <v>446</v>
      </c>
      <c r="AJ447" t="s">
        <v>11096</v>
      </c>
      <c r="AK447" t="s">
        <v>12029</v>
      </c>
      <c r="AL447" t="s">
        <v>12031</v>
      </c>
      <c r="AM447" t="s">
        <v>11328</v>
      </c>
      <c r="AN447">
        <v>1</v>
      </c>
      <c r="AO447" s="10" t="s">
        <v>12046</v>
      </c>
      <c r="AP447" t="str" cm="1">
        <f t="array" ref="AP447">_xlfn.IFS(
  Table1[[#This Row],[Age]]&lt;=25, "18-25",
  Table1[[#This Row],[Age]]&lt;=35, "26-35",
  Table1[[#This Row],[Age]]&lt;=45, "36-45",
  Table1[[#This Row],[Age]]&lt;=60, "46-60",
  TRUE, "60+")</f>
        <v>60+</v>
      </c>
    </row>
    <row r="448" spans="1:42" x14ac:dyDescent="0.3">
      <c r="A448">
        <v>447</v>
      </c>
      <c r="B448" t="s">
        <v>50</v>
      </c>
      <c r="C448" t="s">
        <v>76</v>
      </c>
      <c r="D448">
        <v>34</v>
      </c>
      <c r="E448" t="s">
        <v>104</v>
      </c>
      <c r="F448" t="s">
        <v>554</v>
      </c>
      <c r="G448" t="s">
        <v>5116</v>
      </c>
      <c r="H448">
        <v>19458795300</v>
      </c>
      <c r="I448" t="s">
        <v>5556</v>
      </c>
      <c r="J448" t="s">
        <v>7291</v>
      </c>
      <c r="K448">
        <v>2675.84</v>
      </c>
      <c r="L448" s="12" t="s">
        <v>7728</v>
      </c>
      <c r="M448" s="10" t="s">
        <v>11295</v>
      </c>
      <c r="N448">
        <v>447</v>
      </c>
      <c r="O448">
        <v>45086</v>
      </c>
      <c r="P448" t="s">
        <v>11404</v>
      </c>
      <c r="Q448" s="16">
        <v>2176.94</v>
      </c>
      <c r="R448">
        <v>498.9</v>
      </c>
      <c r="S448">
        <v>94</v>
      </c>
      <c r="T448">
        <v>447</v>
      </c>
      <c r="U448">
        <v>34244.519999999997</v>
      </c>
      <c r="V448" t="s">
        <v>11413</v>
      </c>
      <c r="W448">
        <v>7.39</v>
      </c>
      <c r="X448">
        <v>36</v>
      </c>
      <c r="Y448" t="s">
        <v>11617</v>
      </c>
      <c r="Z448" t="s">
        <v>12012</v>
      </c>
      <c r="AA448">
        <v>447</v>
      </c>
      <c r="AB448" t="s">
        <v>12015</v>
      </c>
      <c r="AC448">
        <v>4402.1499999999996</v>
      </c>
      <c r="AD448">
        <v>30.38</v>
      </c>
      <c r="AE448">
        <v>1.52</v>
      </c>
      <c r="AF448" t="s">
        <v>11310</v>
      </c>
      <c r="AG448" t="s">
        <v>11245</v>
      </c>
      <c r="AH448">
        <v>4043</v>
      </c>
      <c r="AI448">
        <v>447</v>
      </c>
      <c r="AJ448" t="s">
        <v>11315</v>
      </c>
      <c r="AK448" t="s">
        <v>12029</v>
      </c>
      <c r="AL448" t="s">
        <v>12031</v>
      </c>
      <c r="AM448" t="s">
        <v>11274</v>
      </c>
      <c r="AN448">
        <v>1</v>
      </c>
      <c r="AO448" s="10" t="s">
        <v>12043</v>
      </c>
      <c r="AP448" t="str" cm="1">
        <f t="array" ref="AP448">_xlfn.IFS(
  Table1[[#This Row],[Age]]&lt;=25, "18-25",
  Table1[[#This Row],[Age]]&lt;=35, "26-35",
  Table1[[#This Row],[Age]]&lt;=45, "36-45",
  Table1[[#This Row],[Age]]&lt;=60, "46-60",
  TRUE, "60+")</f>
        <v>26-35</v>
      </c>
    </row>
    <row r="449" spans="1:42" x14ac:dyDescent="0.3">
      <c r="A449">
        <v>448</v>
      </c>
      <c r="B449" t="s">
        <v>18</v>
      </c>
      <c r="C449" t="s">
        <v>94</v>
      </c>
      <c r="D449">
        <v>30</v>
      </c>
      <c r="E449" t="s">
        <v>104</v>
      </c>
      <c r="F449" t="s">
        <v>555</v>
      </c>
      <c r="G449" t="s">
        <v>5136</v>
      </c>
      <c r="H449">
        <v>19458795301</v>
      </c>
      <c r="I449" t="s">
        <v>5557</v>
      </c>
      <c r="J449" t="s">
        <v>7291</v>
      </c>
      <c r="K449">
        <v>5571.92</v>
      </c>
      <c r="L449" s="12" t="s">
        <v>7729</v>
      </c>
      <c r="M449" s="10" t="s">
        <v>11187</v>
      </c>
      <c r="N449">
        <v>448</v>
      </c>
      <c r="O449">
        <v>45165</v>
      </c>
      <c r="P449" t="s">
        <v>11402</v>
      </c>
      <c r="Q449" s="16">
        <v>3961.36</v>
      </c>
      <c r="R449">
        <v>1610.56</v>
      </c>
      <c r="S449">
        <v>36</v>
      </c>
      <c r="T449">
        <v>448</v>
      </c>
      <c r="U449">
        <v>8714.4599999999991</v>
      </c>
      <c r="V449" t="s">
        <v>11412</v>
      </c>
      <c r="W449">
        <v>7.02</v>
      </c>
      <c r="X449">
        <v>60</v>
      </c>
      <c r="Y449" t="s">
        <v>11475</v>
      </c>
      <c r="Z449" t="s">
        <v>12010</v>
      </c>
      <c r="AA449">
        <v>448</v>
      </c>
      <c r="AB449" t="s">
        <v>12015</v>
      </c>
      <c r="AC449">
        <v>1030.93</v>
      </c>
      <c r="AD449">
        <v>3962.21</v>
      </c>
      <c r="AE449">
        <v>198.11</v>
      </c>
      <c r="AF449" t="s">
        <v>11306</v>
      </c>
      <c r="AG449" t="s">
        <v>11099</v>
      </c>
      <c r="AH449">
        <v>1153</v>
      </c>
      <c r="AI449">
        <v>448</v>
      </c>
      <c r="AJ449" t="s">
        <v>11231</v>
      </c>
      <c r="AK449" t="s">
        <v>12027</v>
      </c>
      <c r="AL449" t="s">
        <v>12031</v>
      </c>
      <c r="AM449" t="s">
        <v>11244</v>
      </c>
      <c r="AN449">
        <v>1</v>
      </c>
      <c r="AO449" s="10" t="s">
        <v>12041</v>
      </c>
      <c r="AP449" t="str" cm="1">
        <f t="array" ref="AP449">_xlfn.IFS(
  Table1[[#This Row],[Age]]&lt;=25, "18-25",
  Table1[[#This Row],[Age]]&lt;=35, "26-35",
  Table1[[#This Row],[Age]]&lt;=45, "36-45",
  Table1[[#This Row],[Age]]&lt;=60, "46-60",
  TRUE, "60+")</f>
        <v>26-35</v>
      </c>
    </row>
    <row r="450" spans="1:42" x14ac:dyDescent="0.3">
      <c r="A450">
        <v>449</v>
      </c>
      <c r="B450" t="s">
        <v>28</v>
      </c>
      <c r="C450" t="s">
        <v>87</v>
      </c>
      <c r="D450">
        <v>23</v>
      </c>
      <c r="E450" t="s">
        <v>106</v>
      </c>
      <c r="F450" t="s">
        <v>556</v>
      </c>
      <c r="G450" t="s">
        <v>5134</v>
      </c>
      <c r="H450">
        <v>19458795302</v>
      </c>
      <c r="I450" t="s">
        <v>5207</v>
      </c>
      <c r="J450" t="s">
        <v>7291</v>
      </c>
      <c r="K450">
        <v>5652.95</v>
      </c>
      <c r="L450" s="12" t="s">
        <v>7499</v>
      </c>
      <c r="M450" s="10" t="s">
        <v>11167</v>
      </c>
      <c r="N450">
        <v>449</v>
      </c>
      <c r="O450">
        <v>45052</v>
      </c>
      <c r="P450" t="s">
        <v>11402</v>
      </c>
      <c r="Q450" s="16">
        <v>1842.08</v>
      </c>
      <c r="R450">
        <v>3810.87</v>
      </c>
      <c r="S450">
        <v>21</v>
      </c>
      <c r="T450">
        <v>449</v>
      </c>
      <c r="U450">
        <v>45695.59</v>
      </c>
      <c r="V450" t="s">
        <v>11413</v>
      </c>
      <c r="W450">
        <v>2.67</v>
      </c>
      <c r="X450">
        <v>36</v>
      </c>
      <c r="Y450" t="s">
        <v>11575</v>
      </c>
      <c r="Z450" t="s">
        <v>12010</v>
      </c>
      <c r="AA450">
        <v>449</v>
      </c>
      <c r="AB450" t="s">
        <v>12017</v>
      </c>
      <c r="AC450">
        <v>7436.21</v>
      </c>
      <c r="AD450">
        <v>2233.0500000000002</v>
      </c>
      <c r="AE450">
        <v>111.65</v>
      </c>
      <c r="AF450" t="s">
        <v>11214</v>
      </c>
      <c r="AG450" t="s">
        <v>11322</v>
      </c>
      <c r="AH450">
        <v>5297</v>
      </c>
      <c r="AI450">
        <v>449</v>
      </c>
      <c r="AJ450" t="s">
        <v>11090</v>
      </c>
      <c r="AK450" t="s">
        <v>12028</v>
      </c>
      <c r="AL450" t="s">
        <v>12032</v>
      </c>
      <c r="AM450" t="s">
        <v>11204</v>
      </c>
      <c r="AN450">
        <v>1</v>
      </c>
      <c r="AO450" s="10" t="s">
        <v>12046</v>
      </c>
      <c r="AP450" t="str" cm="1">
        <f t="array" ref="AP450">_xlfn.IFS(
  Table1[[#This Row],[Age]]&lt;=25, "18-25",
  Table1[[#This Row],[Age]]&lt;=35, "26-35",
  Table1[[#This Row],[Age]]&lt;=45, "36-45",
  Table1[[#This Row],[Age]]&lt;=60, "46-60",
  TRUE, "60+")</f>
        <v>18-25</v>
      </c>
    </row>
    <row r="451" spans="1:42" x14ac:dyDescent="0.3">
      <c r="A451">
        <v>450</v>
      </c>
      <c r="B451" t="s">
        <v>38</v>
      </c>
      <c r="C451" t="s">
        <v>54</v>
      </c>
      <c r="D451">
        <v>19</v>
      </c>
      <c r="E451" t="s">
        <v>105</v>
      </c>
      <c r="F451" t="s">
        <v>557</v>
      </c>
      <c r="G451" t="s">
        <v>5121</v>
      </c>
      <c r="H451">
        <v>19458795303</v>
      </c>
      <c r="I451" t="s">
        <v>5558</v>
      </c>
      <c r="J451" t="s">
        <v>7291</v>
      </c>
      <c r="K451">
        <v>1763.22</v>
      </c>
      <c r="L451" s="12" t="s">
        <v>7730</v>
      </c>
      <c r="M451" s="10" t="s">
        <v>11236</v>
      </c>
      <c r="N451">
        <v>450</v>
      </c>
      <c r="O451">
        <v>45083</v>
      </c>
      <c r="P451" t="s">
        <v>11402</v>
      </c>
      <c r="Q451" s="16">
        <v>4243.45</v>
      </c>
      <c r="R451">
        <v>-2480.23</v>
      </c>
      <c r="S451">
        <v>55</v>
      </c>
      <c r="T451">
        <v>450</v>
      </c>
      <c r="U451">
        <v>38115.85</v>
      </c>
      <c r="V451" t="s">
        <v>11413</v>
      </c>
      <c r="W451">
        <v>5.2</v>
      </c>
      <c r="X451">
        <v>48</v>
      </c>
      <c r="Y451" t="s">
        <v>8925</v>
      </c>
      <c r="Z451" t="s">
        <v>12011</v>
      </c>
      <c r="AA451">
        <v>450</v>
      </c>
      <c r="AB451" t="s">
        <v>12017</v>
      </c>
      <c r="AC451">
        <v>6624.9</v>
      </c>
      <c r="AD451">
        <v>2134.02</v>
      </c>
      <c r="AE451">
        <v>106.7</v>
      </c>
      <c r="AF451" t="s">
        <v>11351</v>
      </c>
      <c r="AG451" t="s">
        <v>11348</v>
      </c>
      <c r="AH451">
        <v>4651</v>
      </c>
      <c r="AI451">
        <v>450</v>
      </c>
      <c r="AJ451" t="s">
        <v>11196</v>
      </c>
      <c r="AK451" t="s">
        <v>12028</v>
      </c>
      <c r="AL451" t="s">
        <v>12032</v>
      </c>
      <c r="AM451" t="s">
        <v>11181</v>
      </c>
      <c r="AN451">
        <v>1</v>
      </c>
      <c r="AO451" s="10" t="s">
        <v>12043</v>
      </c>
      <c r="AP451" t="str" cm="1">
        <f t="array" ref="AP451">_xlfn.IFS(
  Table1[[#This Row],[Age]]&lt;=25, "18-25",
  Table1[[#This Row],[Age]]&lt;=35, "26-35",
  Table1[[#This Row],[Age]]&lt;=45, "36-45",
  Table1[[#This Row],[Age]]&lt;=60, "46-60",
  TRUE, "60+")</f>
        <v>18-25</v>
      </c>
    </row>
    <row r="452" spans="1:42" x14ac:dyDescent="0.3">
      <c r="A452">
        <v>451</v>
      </c>
      <c r="B452" t="s">
        <v>13</v>
      </c>
      <c r="C452" t="s">
        <v>67</v>
      </c>
      <c r="D452">
        <v>25</v>
      </c>
      <c r="E452" t="s">
        <v>105</v>
      </c>
      <c r="F452" t="s">
        <v>558</v>
      </c>
      <c r="G452" t="s">
        <v>5136</v>
      </c>
      <c r="H452">
        <v>19458795304</v>
      </c>
      <c r="I452" t="s">
        <v>5559</v>
      </c>
      <c r="J452" t="s">
        <v>7291</v>
      </c>
      <c r="K452">
        <v>1991.03</v>
      </c>
      <c r="L452" s="12" t="s">
        <v>7731</v>
      </c>
      <c r="M452" s="10" t="s">
        <v>11293</v>
      </c>
      <c r="N452">
        <v>451</v>
      </c>
      <c r="O452">
        <v>45231</v>
      </c>
      <c r="P452" t="s">
        <v>11402</v>
      </c>
      <c r="Q452" s="16">
        <v>3093.65</v>
      </c>
      <c r="R452">
        <v>5084.68</v>
      </c>
      <c r="S452">
        <v>36</v>
      </c>
      <c r="T452">
        <v>451</v>
      </c>
      <c r="U452">
        <v>27162.06</v>
      </c>
      <c r="V452" t="s">
        <v>11411</v>
      </c>
      <c r="W452">
        <v>2.79</v>
      </c>
      <c r="X452">
        <v>24</v>
      </c>
      <c r="Y452" t="s">
        <v>11618</v>
      </c>
      <c r="Z452" t="s">
        <v>12011</v>
      </c>
      <c r="AA452">
        <v>451</v>
      </c>
      <c r="AB452" t="s">
        <v>12015</v>
      </c>
      <c r="AC452">
        <v>1499.57</v>
      </c>
      <c r="AD452">
        <v>2284.42</v>
      </c>
      <c r="AE452">
        <v>114.22</v>
      </c>
      <c r="AF452" t="s">
        <v>11098</v>
      </c>
      <c r="AG452" t="s">
        <v>11085</v>
      </c>
      <c r="AH452">
        <v>7386</v>
      </c>
      <c r="AI452">
        <v>451</v>
      </c>
      <c r="AJ452" t="s">
        <v>11287</v>
      </c>
      <c r="AK452" t="s">
        <v>12027</v>
      </c>
      <c r="AL452" t="s">
        <v>12031</v>
      </c>
      <c r="AM452" t="s">
        <v>11171</v>
      </c>
      <c r="AN452">
        <v>1</v>
      </c>
      <c r="AO452" s="10" t="s">
        <v>12040</v>
      </c>
      <c r="AP452" t="str" cm="1">
        <f t="array" ref="AP452">_xlfn.IFS(
  Table1[[#This Row],[Age]]&lt;=25, "18-25",
  Table1[[#This Row],[Age]]&lt;=35, "26-35",
  Table1[[#This Row],[Age]]&lt;=45, "36-45",
  Table1[[#This Row],[Age]]&lt;=60, "46-60",
  TRUE, "60+")</f>
        <v>18-25</v>
      </c>
    </row>
    <row r="453" spans="1:42" x14ac:dyDescent="0.3">
      <c r="A453">
        <v>452</v>
      </c>
      <c r="B453" t="s">
        <v>27</v>
      </c>
      <c r="C453" t="s">
        <v>62</v>
      </c>
      <c r="D453">
        <v>49</v>
      </c>
      <c r="E453" t="s">
        <v>106</v>
      </c>
      <c r="F453" t="s">
        <v>559</v>
      </c>
      <c r="G453" t="s">
        <v>5142</v>
      </c>
      <c r="H453">
        <v>19458795305</v>
      </c>
      <c r="I453" t="s">
        <v>5560</v>
      </c>
      <c r="J453" t="s">
        <v>7291</v>
      </c>
      <c r="K453">
        <v>8564.2199999999993</v>
      </c>
      <c r="L453" s="12" t="s">
        <v>7521</v>
      </c>
      <c r="M453" s="10" t="s">
        <v>11079</v>
      </c>
      <c r="N453">
        <v>452</v>
      </c>
      <c r="O453">
        <v>45134</v>
      </c>
      <c r="P453" t="s">
        <v>11403</v>
      </c>
      <c r="Q453" s="16">
        <v>1798.14</v>
      </c>
      <c r="R453">
        <v>6766.08</v>
      </c>
      <c r="S453">
        <v>28</v>
      </c>
      <c r="T453">
        <v>452</v>
      </c>
      <c r="U453">
        <v>9137.24</v>
      </c>
      <c r="V453" t="s">
        <v>11411</v>
      </c>
      <c r="W453">
        <v>9.31</v>
      </c>
      <c r="X453">
        <v>48</v>
      </c>
      <c r="Y453" t="s">
        <v>11619</v>
      </c>
      <c r="Z453" t="s">
        <v>12010</v>
      </c>
      <c r="AA453">
        <v>452</v>
      </c>
      <c r="AB453" t="s">
        <v>12017</v>
      </c>
      <c r="AC453">
        <v>8825.77</v>
      </c>
      <c r="AD453">
        <v>2021.44</v>
      </c>
      <c r="AE453">
        <v>101.07</v>
      </c>
      <c r="AF453" t="s">
        <v>11231</v>
      </c>
      <c r="AG453" t="s">
        <v>11037</v>
      </c>
      <c r="AH453">
        <v>1681</v>
      </c>
      <c r="AI453">
        <v>452</v>
      </c>
      <c r="AJ453" t="s">
        <v>11183</v>
      </c>
      <c r="AK453" t="s">
        <v>12027</v>
      </c>
      <c r="AL453" t="s">
        <v>12032</v>
      </c>
      <c r="AM453" t="s">
        <v>11319</v>
      </c>
      <c r="AN453">
        <v>1</v>
      </c>
      <c r="AO453" s="10" t="s">
        <v>12038</v>
      </c>
      <c r="AP453" t="str" cm="1">
        <f t="array" ref="AP453">_xlfn.IFS(
  Table1[[#This Row],[Age]]&lt;=25, "18-25",
  Table1[[#This Row],[Age]]&lt;=35, "26-35",
  Table1[[#This Row],[Age]]&lt;=45, "36-45",
  Table1[[#This Row],[Age]]&lt;=60, "46-60",
  TRUE, "60+")</f>
        <v>46-60</v>
      </c>
    </row>
    <row r="454" spans="1:42" x14ac:dyDescent="0.3">
      <c r="A454">
        <v>453</v>
      </c>
      <c r="B454" t="s">
        <v>49</v>
      </c>
      <c r="C454" t="s">
        <v>83</v>
      </c>
      <c r="D454">
        <v>53</v>
      </c>
      <c r="E454" t="s">
        <v>104</v>
      </c>
      <c r="F454" t="s">
        <v>560</v>
      </c>
      <c r="G454" t="s">
        <v>5121</v>
      </c>
      <c r="H454">
        <v>19458795306</v>
      </c>
      <c r="I454" t="s">
        <v>5561</v>
      </c>
      <c r="J454" t="s">
        <v>7291</v>
      </c>
      <c r="K454">
        <v>1752.66</v>
      </c>
      <c r="L454" s="12" t="s">
        <v>7732</v>
      </c>
      <c r="M454" s="10" t="s">
        <v>11087</v>
      </c>
      <c r="N454">
        <v>453</v>
      </c>
      <c r="O454">
        <v>45129</v>
      </c>
      <c r="P454" t="s">
        <v>11404</v>
      </c>
      <c r="Q454" s="16">
        <v>3729.91</v>
      </c>
      <c r="R454">
        <v>-1977.25</v>
      </c>
      <c r="S454">
        <v>27</v>
      </c>
      <c r="T454">
        <v>453</v>
      </c>
      <c r="U454">
        <v>43412.02</v>
      </c>
      <c r="V454" t="s">
        <v>11412</v>
      </c>
      <c r="W454">
        <v>6.02</v>
      </c>
      <c r="X454">
        <v>36</v>
      </c>
      <c r="Y454" t="s">
        <v>11620</v>
      </c>
      <c r="Z454" t="s">
        <v>12012</v>
      </c>
      <c r="AA454">
        <v>453</v>
      </c>
      <c r="AB454" t="s">
        <v>12017</v>
      </c>
      <c r="AC454">
        <v>2532.3200000000002</v>
      </c>
      <c r="AD454">
        <v>823.22</v>
      </c>
      <c r="AE454">
        <v>41.16</v>
      </c>
      <c r="AF454" t="s">
        <v>11359</v>
      </c>
      <c r="AG454" t="s">
        <v>11086</v>
      </c>
      <c r="AH454">
        <v>695</v>
      </c>
      <c r="AI454">
        <v>453</v>
      </c>
      <c r="AJ454" t="s">
        <v>11067</v>
      </c>
      <c r="AK454" t="s">
        <v>12028</v>
      </c>
      <c r="AL454" t="s">
        <v>12032</v>
      </c>
      <c r="AM454" t="s">
        <v>11267</v>
      </c>
      <c r="AN454">
        <v>1</v>
      </c>
      <c r="AO454" s="10" t="s">
        <v>12038</v>
      </c>
      <c r="AP454" t="str" cm="1">
        <f t="array" ref="AP454">_xlfn.IFS(
  Table1[[#This Row],[Age]]&lt;=25, "18-25",
  Table1[[#This Row],[Age]]&lt;=35, "26-35",
  Table1[[#This Row],[Age]]&lt;=45, "36-45",
  Table1[[#This Row],[Age]]&lt;=60, "46-60",
  TRUE, "60+")</f>
        <v>46-60</v>
      </c>
    </row>
    <row r="455" spans="1:42" x14ac:dyDescent="0.3">
      <c r="A455">
        <v>454</v>
      </c>
      <c r="B455" t="s">
        <v>35</v>
      </c>
      <c r="C455" t="s">
        <v>77</v>
      </c>
      <c r="D455">
        <v>26</v>
      </c>
      <c r="E455" t="s">
        <v>106</v>
      </c>
      <c r="F455" t="s">
        <v>561</v>
      </c>
      <c r="G455" t="s">
        <v>5140</v>
      </c>
      <c r="H455">
        <v>19458795307</v>
      </c>
      <c r="I455" t="s">
        <v>5562</v>
      </c>
      <c r="J455" t="s">
        <v>7291</v>
      </c>
      <c r="K455">
        <v>552.84</v>
      </c>
      <c r="L455" s="12" t="s">
        <v>7733</v>
      </c>
      <c r="M455" s="10" t="s">
        <v>11084</v>
      </c>
      <c r="N455">
        <v>454</v>
      </c>
      <c r="O455">
        <v>45242</v>
      </c>
      <c r="P455" t="s">
        <v>11404</v>
      </c>
      <c r="Q455" s="16">
        <v>1221.69</v>
      </c>
      <c r="R455">
        <v>-668.85</v>
      </c>
      <c r="S455">
        <v>12</v>
      </c>
      <c r="T455">
        <v>454</v>
      </c>
      <c r="U455">
        <v>4362.67</v>
      </c>
      <c r="V455" t="s">
        <v>11413</v>
      </c>
      <c r="W455">
        <v>4.51</v>
      </c>
      <c r="X455">
        <v>60</v>
      </c>
      <c r="Y455" t="s">
        <v>11473</v>
      </c>
      <c r="Z455" t="s">
        <v>12011</v>
      </c>
      <c r="AA455">
        <v>454</v>
      </c>
      <c r="AB455" t="s">
        <v>12017</v>
      </c>
      <c r="AC455">
        <v>8239.02</v>
      </c>
      <c r="AD455">
        <v>3309.87</v>
      </c>
      <c r="AE455">
        <v>165.49</v>
      </c>
      <c r="AF455" t="s">
        <v>11377</v>
      </c>
      <c r="AG455" t="s">
        <v>11104</v>
      </c>
      <c r="AH455">
        <v>7733</v>
      </c>
      <c r="AI455">
        <v>454</v>
      </c>
      <c r="AJ455" t="s">
        <v>11220</v>
      </c>
      <c r="AK455" t="s">
        <v>12028</v>
      </c>
      <c r="AL455" t="s">
        <v>12031</v>
      </c>
      <c r="AM455" t="s">
        <v>11046</v>
      </c>
      <c r="AN455">
        <v>1</v>
      </c>
      <c r="AO455" s="10" t="s">
        <v>12040</v>
      </c>
      <c r="AP455" t="str" cm="1">
        <f t="array" ref="AP455">_xlfn.IFS(
  Table1[[#This Row],[Age]]&lt;=25, "18-25",
  Table1[[#This Row],[Age]]&lt;=35, "26-35",
  Table1[[#This Row],[Age]]&lt;=45, "36-45",
  Table1[[#This Row],[Age]]&lt;=60, "46-60",
  TRUE, "60+")</f>
        <v>26-35</v>
      </c>
    </row>
    <row r="456" spans="1:42" x14ac:dyDescent="0.3">
      <c r="A456">
        <v>455</v>
      </c>
      <c r="B456" t="s">
        <v>25</v>
      </c>
      <c r="C456" t="s">
        <v>93</v>
      </c>
      <c r="D456">
        <v>40</v>
      </c>
      <c r="E456" t="s">
        <v>105</v>
      </c>
      <c r="F456" t="s">
        <v>562</v>
      </c>
      <c r="G456" t="s">
        <v>5142</v>
      </c>
      <c r="H456">
        <v>19458795308</v>
      </c>
      <c r="I456" t="s">
        <v>5563</v>
      </c>
      <c r="J456" t="s">
        <v>7292</v>
      </c>
      <c r="K456">
        <v>2523.73</v>
      </c>
      <c r="L456" s="12" t="s">
        <v>7734</v>
      </c>
      <c r="M456" s="10" t="s">
        <v>11289</v>
      </c>
      <c r="N456">
        <v>455</v>
      </c>
      <c r="O456">
        <v>45053</v>
      </c>
      <c r="P456" t="s">
        <v>11403</v>
      </c>
      <c r="Q456" s="16">
        <v>4823.67</v>
      </c>
      <c r="R456">
        <v>-2299.94</v>
      </c>
      <c r="S456">
        <v>74</v>
      </c>
      <c r="T456">
        <v>455</v>
      </c>
      <c r="U456">
        <v>6643.41</v>
      </c>
      <c r="V456" t="s">
        <v>11413</v>
      </c>
      <c r="W456">
        <v>9.26</v>
      </c>
      <c r="X456">
        <v>12</v>
      </c>
      <c r="Y456" t="s">
        <v>11621</v>
      </c>
      <c r="Z456" t="s">
        <v>12011</v>
      </c>
      <c r="AA456">
        <v>455</v>
      </c>
      <c r="AB456" t="s">
        <v>12015</v>
      </c>
      <c r="AC456">
        <v>4620.45</v>
      </c>
      <c r="AD456">
        <v>4586.6499999999996</v>
      </c>
      <c r="AE456">
        <v>229.33</v>
      </c>
      <c r="AF456" t="s">
        <v>11074</v>
      </c>
      <c r="AG456" t="s">
        <v>11045</v>
      </c>
      <c r="AH456">
        <v>5511</v>
      </c>
      <c r="AI456">
        <v>455</v>
      </c>
      <c r="AJ456" t="s">
        <v>11349</v>
      </c>
      <c r="AK456" t="s">
        <v>12029</v>
      </c>
      <c r="AL456" t="s">
        <v>12031</v>
      </c>
      <c r="AM456" t="s">
        <v>11104</v>
      </c>
      <c r="AN456">
        <v>1</v>
      </c>
      <c r="AO456" s="10" t="s">
        <v>12046</v>
      </c>
      <c r="AP456" t="str" cm="1">
        <f t="array" ref="AP456">_xlfn.IFS(
  Table1[[#This Row],[Age]]&lt;=25, "18-25",
  Table1[[#This Row],[Age]]&lt;=35, "26-35",
  Table1[[#This Row],[Age]]&lt;=45, "36-45",
  Table1[[#This Row],[Age]]&lt;=60, "46-60",
  TRUE, "60+")</f>
        <v>36-45</v>
      </c>
    </row>
    <row r="457" spans="1:42" x14ac:dyDescent="0.3">
      <c r="A457">
        <v>456</v>
      </c>
      <c r="B457" t="s">
        <v>18</v>
      </c>
      <c r="C457" t="s">
        <v>75</v>
      </c>
      <c r="D457">
        <v>24</v>
      </c>
      <c r="E457" t="s">
        <v>104</v>
      </c>
      <c r="F457" t="s">
        <v>563</v>
      </c>
      <c r="G457" t="s">
        <v>5147</v>
      </c>
      <c r="H457">
        <v>19458795309</v>
      </c>
      <c r="I457" t="s">
        <v>5564</v>
      </c>
      <c r="J457" t="s">
        <v>7292</v>
      </c>
      <c r="K457">
        <v>5806.62</v>
      </c>
      <c r="L457" s="12" t="s">
        <v>7735</v>
      </c>
      <c r="M457" s="10" t="s">
        <v>11296</v>
      </c>
      <c r="N457">
        <v>456</v>
      </c>
      <c r="O457">
        <v>45210</v>
      </c>
      <c r="P457" t="s">
        <v>11404</v>
      </c>
      <c r="Q457" s="16">
        <v>3327.08</v>
      </c>
      <c r="R457">
        <v>9133.7000000000007</v>
      </c>
      <c r="S457">
        <v>26</v>
      </c>
      <c r="T457">
        <v>456</v>
      </c>
      <c r="U457">
        <v>35210.54</v>
      </c>
      <c r="V457" t="s">
        <v>11411</v>
      </c>
      <c r="W457">
        <v>9.14</v>
      </c>
      <c r="X457">
        <v>48</v>
      </c>
      <c r="Y457" t="s">
        <v>11561</v>
      </c>
      <c r="Z457" t="s">
        <v>12010</v>
      </c>
      <c r="AA457">
        <v>456</v>
      </c>
      <c r="AB457" t="s">
        <v>12016</v>
      </c>
      <c r="AC457">
        <v>2963.54</v>
      </c>
      <c r="AD457">
        <v>4933.4799999999996</v>
      </c>
      <c r="AE457">
        <v>246.67</v>
      </c>
      <c r="AF457" t="s">
        <v>11055</v>
      </c>
      <c r="AG457" t="s">
        <v>11369</v>
      </c>
      <c r="AH457">
        <v>5282</v>
      </c>
      <c r="AI457">
        <v>456</v>
      </c>
      <c r="AJ457" t="s">
        <v>11038</v>
      </c>
      <c r="AK457" t="s">
        <v>12028</v>
      </c>
      <c r="AL457" t="s">
        <v>12031</v>
      </c>
      <c r="AM457" t="s">
        <v>11153</v>
      </c>
      <c r="AN457">
        <v>1</v>
      </c>
      <c r="AO457" s="10" t="s">
        <v>12044</v>
      </c>
      <c r="AP457" t="str" cm="1">
        <f t="array" ref="AP457">_xlfn.IFS(
  Table1[[#This Row],[Age]]&lt;=25, "18-25",
  Table1[[#This Row],[Age]]&lt;=35, "26-35",
  Table1[[#This Row],[Age]]&lt;=45, "36-45",
  Table1[[#This Row],[Age]]&lt;=60, "46-60",
  TRUE, "60+")</f>
        <v>18-25</v>
      </c>
    </row>
    <row r="458" spans="1:42" x14ac:dyDescent="0.3">
      <c r="A458">
        <v>457</v>
      </c>
      <c r="B458" t="s">
        <v>8</v>
      </c>
      <c r="C458" t="s">
        <v>72</v>
      </c>
      <c r="D458">
        <v>48</v>
      </c>
      <c r="E458" t="s">
        <v>104</v>
      </c>
      <c r="F458" t="s">
        <v>564</v>
      </c>
      <c r="G458" t="s">
        <v>5144</v>
      </c>
      <c r="H458">
        <v>19458795310</v>
      </c>
      <c r="I458" t="s">
        <v>5565</v>
      </c>
      <c r="J458" t="s">
        <v>7291</v>
      </c>
      <c r="K458">
        <v>171.52</v>
      </c>
      <c r="L458" s="12" t="s">
        <v>7736</v>
      </c>
      <c r="M458" s="10" t="s">
        <v>11221</v>
      </c>
      <c r="N458">
        <v>457</v>
      </c>
      <c r="O458">
        <v>45268</v>
      </c>
      <c r="P458" t="s">
        <v>11404</v>
      </c>
      <c r="Q458" s="16">
        <v>2012</v>
      </c>
      <c r="R458">
        <v>-1840.48</v>
      </c>
      <c r="S458">
        <v>93</v>
      </c>
      <c r="T458">
        <v>457</v>
      </c>
      <c r="U458">
        <v>13439.18</v>
      </c>
      <c r="V458" t="s">
        <v>11413</v>
      </c>
      <c r="W458">
        <v>5.54</v>
      </c>
      <c r="X458">
        <v>48</v>
      </c>
      <c r="Y458" t="s">
        <v>10746</v>
      </c>
      <c r="Z458" t="s">
        <v>12010</v>
      </c>
      <c r="AA458">
        <v>457</v>
      </c>
      <c r="AB458" t="s">
        <v>12015</v>
      </c>
      <c r="AC458">
        <v>6268.97</v>
      </c>
      <c r="AD458">
        <v>3984.32</v>
      </c>
      <c r="AE458">
        <v>199.22</v>
      </c>
      <c r="AF458" t="s">
        <v>11258</v>
      </c>
      <c r="AG458" t="s">
        <v>11084</v>
      </c>
      <c r="AH458">
        <v>1752</v>
      </c>
      <c r="AI458">
        <v>457</v>
      </c>
      <c r="AJ458" t="s">
        <v>11133</v>
      </c>
      <c r="AK458" t="s">
        <v>12027</v>
      </c>
      <c r="AL458" t="s">
        <v>12031</v>
      </c>
      <c r="AM458" t="s">
        <v>11059</v>
      </c>
      <c r="AN458">
        <v>1</v>
      </c>
      <c r="AO458" s="10" t="s">
        <v>12036</v>
      </c>
      <c r="AP458" t="str" cm="1">
        <f t="array" ref="AP458">_xlfn.IFS(
  Table1[[#This Row],[Age]]&lt;=25, "18-25",
  Table1[[#This Row],[Age]]&lt;=35, "26-35",
  Table1[[#This Row],[Age]]&lt;=45, "36-45",
  Table1[[#This Row],[Age]]&lt;=60, "46-60",
  TRUE, "60+")</f>
        <v>46-60</v>
      </c>
    </row>
    <row r="459" spans="1:42" x14ac:dyDescent="0.3">
      <c r="A459">
        <v>458</v>
      </c>
      <c r="B459" t="s">
        <v>39</v>
      </c>
      <c r="C459" t="s">
        <v>84</v>
      </c>
      <c r="D459">
        <v>38</v>
      </c>
      <c r="E459" t="s">
        <v>104</v>
      </c>
      <c r="F459" t="s">
        <v>565</v>
      </c>
      <c r="G459" t="s">
        <v>5112</v>
      </c>
      <c r="H459">
        <v>19458795311</v>
      </c>
      <c r="I459" t="s">
        <v>5566</v>
      </c>
      <c r="J459" t="s">
        <v>7291</v>
      </c>
      <c r="K459">
        <v>9851.3700000000008</v>
      </c>
      <c r="L459" s="12" t="s">
        <v>7737</v>
      </c>
      <c r="M459" s="10" t="s">
        <v>11157</v>
      </c>
      <c r="N459">
        <v>458</v>
      </c>
      <c r="O459">
        <v>45081</v>
      </c>
      <c r="P459" t="s">
        <v>11402</v>
      </c>
      <c r="Q459" s="16">
        <v>2758.13</v>
      </c>
      <c r="R459">
        <v>12609.5</v>
      </c>
      <c r="S459">
        <v>45</v>
      </c>
      <c r="T459">
        <v>458</v>
      </c>
      <c r="U459">
        <v>23506.58</v>
      </c>
      <c r="V459" t="s">
        <v>11413</v>
      </c>
      <c r="W459">
        <v>7.18</v>
      </c>
      <c r="X459">
        <v>48</v>
      </c>
      <c r="Y459" t="s">
        <v>10072</v>
      </c>
      <c r="Z459" t="s">
        <v>12011</v>
      </c>
      <c r="AA459">
        <v>458</v>
      </c>
      <c r="AB459" t="s">
        <v>12017</v>
      </c>
      <c r="AC459">
        <v>5060.03</v>
      </c>
      <c r="AD459">
        <v>1943.64</v>
      </c>
      <c r="AE459">
        <v>97.18</v>
      </c>
      <c r="AF459" t="s">
        <v>11298</v>
      </c>
      <c r="AG459" t="s">
        <v>11236</v>
      </c>
      <c r="AH459">
        <v>2701</v>
      </c>
      <c r="AI459">
        <v>458</v>
      </c>
      <c r="AJ459" t="s">
        <v>11311</v>
      </c>
      <c r="AK459" t="s">
        <v>12028</v>
      </c>
      <c r="AL459" t="s">
        <v>12031</v>
      </c>
      <c r="AM459" t="s">
        <v>11225</v>
      </c>
      <c r="AN459">
        <v>1</v>
      </c>
      <c r="AO459" s="10" t="s">
        <v>12043</v>
      </c>
      <c r="AP459" t="str" cm="1">
        <f t="array" ref="AP459">_xlfn.IFS(
  Table1[[#This Row],[Age]]&lt;=25, "18-25",
  Table1[[#This Row],[Age]]&lt;=35, "26-35",
  Table1[[#This Row],[Age]]&lt;=45, "36-45",
  Table1[[#This Row],[Age]]&lt;=60, "46-60",
  TRUE, "60+")</f>
        <v>36-45</v>
      </c>
    </row>
    <row r="460" spans="1:42" x14ac:dyDescent="0.3">
      <c r="A460">
        <v>459</v>
      </c>
      <c r="B460" t="s">
        <v>8</v>
      </c>
      <c r="C460" t="s">
        <v>89</v>
      </c>
      <c r="D460">
        <v>18</v>
      </c>
      <c r="E460" t="s">
        <v>105</v>
      </c>
      <c r="F460" t="s">
        <v>566</v>
      </c>
      <c r="G460" t="s">
        <v>5134</v>
      </c>
      <c r="H460">
        <v>19458795312</v>
      </c>
      <c r="I460" t="s">
        <v>5567</v>
      </c>
      <c r="J460" t="s">
        <v>7292</v>
      </c>
      <c r="K460">
        <v>2380.86</v>
      </c>
      <c r="L460" s="12" t="s">
        <v>7738</v>
      </c>
      <c r="M460" s="10" t="s">
        <v>11297</v>
      </c>
      <c r="N460">
        <v>459</v>
      </c>
      <c r="O460">
        <v>45062</v>
      </c>
      <c r="P460" t="s">
        <v>11404</v>
      </c>
      <c r="Q460" s="16">
        <v>3690.47</v>
      </c>
      <c r="R460">
        <v>-1309.6099999999999</v>
      </c>
      <c r="S460">
        <v>6</v>
      </c>
      <c r="T460">
        <v>459</v>
      </c>
      <c r="U460">
        <v>27406.6</v>
      </c>
      <c r="V460" t="s">
        <v>11413</v>
      </c>
      <c r="W460">
        <v>3.87</v>
      </c>
      <c r="X460">
        <v>48</v>
      </c>
      <c r="Y460" t="s">
        <v>10573</v>
      </c>
      <c r="Z460" t="s">
        <v>12012</v>
      </c>
      <c r="AA460">
        <v>459</v>
      </c>
      <c r="AB460" t="s">
        <v>12017</v>
      </c>
      <c r="AC460">
        <v>9104.11</v>
      </c>
      <c r="AD460">
        <v>2813.65</v>
      </c>
      <c r="AE460">
        <v>140.68</v>
      </c>
      <c r="AF460" t="s">
        <v>11055</v>
      </c>
      <c r="AG460" t="s">
        <v>11036</v>
      </c>
      <c r="AH460">
        <v>4578</v>
      </c>
      <c r="AI460">
        <v>459</v>
      </c>
      <c r="AJ460" t="s">
        <v>11342</v>
      </c>
      <c r="AK460" t="s">
        <v>12028</v>
      </c>
      <c r="AL460" t="s">
        <v>12031</v>
      </c>
      <c r="AM460" t="s">
        <v>11300</v>
      </c>
      <c r="AN460">
        <v>-1</v>
      </c>
      <c r="AO460" s="10" t="s">
        <v>12046</v>
      </c>
      <c r="AP460" t="str" cm="1">
        <f t="array" ref="AP460">_xlfn.IFS(
  Table1[[#This Row],[Age]]&lt;=25, "18-25",
  Table1[[#This Row],[Age]]&lt;=35, "26-35",
  Table1[[#This Row],[Age]]&lt;=45, "36-45",
  Table1[[#This Row],[Age]]&lt;=60, "46-60",
  TRUE, "60+")</f>
        <v>18-25</v>
      </c>
    </row>
    <row r="461" spans="1:42" x14ac:dyDescent="0.3">
      <c r="A461">
        <v>460</v>
      </c>
      <c r="B461" t="s">
        <v>26</v>
      </c>
      <c r="C461" t="s">
        <v>60</v>
      </c>
      <c r="D461">
        <v>63</v>
      </c>
      <c r="E461" t="s">
        <v>105</v>
      </c>
      <c r="F461" t="s">
        <v>567</v>
      </c>
      <c r="G461" t="s">
        <v>5114</v>
      </c>
      <c r="H461">
        <v>19458795313</v>
      </c>
      <c r="I461" t="s">
        <v>5568</v>
      </c>
      <c r="J461" t="s">
        <v>7291</v>
      </c>
      <c r="K461">
        <v>2457.36</v>
      </c>
      <c r="L461" s="12" t="s">
        <v>7739</v>
      </c>
      <c r="M461" s="10" t="s">
        <v>11256</v>
      </c>
      <c r="N461">
        <v>460</v>
      </c>
      <c r="O461">
        <v>45077</v>
      </c>
      <c r="P461" t="s">
        <v>11403</v>
      </c>
      <c r="Q461" s="16">
        <v>3988.64</v>
      </c>
      <c r="R461">
        <v>6446</v>
      </c>
      <c r="S461">
        <v>89</v>
      </c>
      <c r="T461">
        <v>460</v>
      </c>
      <c r="U461">
        <v>23453.47</v>
      </c>
      <c r="V461" t="s">
        <v>11411</v>
      </c>
      <c r="W461">
        <v>3.77</v>
      </c>
      <c r="X461">
        <v>60</v>
      </c>
      <c r="Y461" t="s">
        <v>11622</v>
      </c>
      <c r="Z461" t="s">
        <v>12011</v>
      </c>
      <c r="AA461">
        <v>460</v>
      </c>
      <c r="AB461" t="s">
        <v>12017</v>
      </c>
      <c r="AC461">
        <v>6797.84</v>
      </c>
      <c r="AD461">
        <v>63.5</v>
      </c>
      <c r="AE461">
        <v>3.18</v>
      </c>
      <c r="AF461" t="s">
        <v>11356</v>
      </c>
      <c r="AG461" t="s">
        <v>11271</v>
      </c>
      <c r="AH461">
        <v>2531</v>
      </c>
      <c r="AI461">
        <v>460</v>
      </c>
      <c r="AJ461" t="s">
        <v>11230</v>
      </c>
      <c r="AK461" t="s">
        <v>12029</v>
      </c>
      <c r="AL461" t="s">
        <v>12032</v>
      </c>
      <c r="AM461" t="s">
        <v>11351</v>
      </c>
      <c r="AN461">
        <v>-1</v>
      </c>
      <c r="AO461" s="10" t="s">
        <v>12046</v>
      </c>
      <c r="AP461" t="str" cm="1">
        <f t="array" ref="AP461">_xlfn.IFS(
  Table1[[#This Row],[Age]]&lt;=25, "18-25",
  Table1[[#This Row],[Age]]&lt;=35, "26-35",
  Table1[[#This Row],[Age]]&lt;=45, "36-45",
  Table1[[#This Row],[Age]]&lt;=60, "46-60",
  TRUE, "60+")</f>
        <v>60+</v>
      </c>
    </row>
    <row r="462" spans="1:42" x14ac:dyDescent="0.3">
      <c r="A462">
        <v>461</v>
      </c>
      <c r="B462" t="s">
        <v>36</v>
      </c>
      <c r="C462" t="s">
        <v>72</v>
      </c>
      <c r="D462">
        <v>19</v>
      </c>
      <c r="E462" t="s">
        <v>104</v>
      </c>
      <c r="F462" t="s">
        <v>568</v>
      </c>
      <c r="G462" t="s">
        <v>5123</v>
      </c>
      <c r="H462">
        <v>19458795314</v>
      </c>
      <c r="I462" t="s">
        <v>5569</v>
      </c>
      <c r="J462" t="s">
        <v>7291</v>
      </c>
      <c r="K462">
        <v>7412.31</v>
      </c>
      <c r="L462" s="12" t="s">
        <v>7740</v>
      </c>
      <c r="M462" s="10" t="s">
        <v>11260</v>
      </c>
      <c r="N462">
        <v>461</v>
      </c>
      <c r="O462">
        <v>44958</v>
      </c>
      <c r="P462" t="s">
        <v>11404</v>
      </c>
      <c r="Q462" s="16">
        <v>4875.04</v>
      </c>
      <c r="R462">
        <v>2537.27</v>
      </c>
      <c r="S462">
        <v>8</v>
      </c>
      <c r="T462">
        <v>461</v>
      </c>
      <c r="U462">
        <v>5110.79</v>
      </c>
      <c r="V462" t="s">
        <v>11411</v>
      </c>
      <c r="W462">
        <v>5.95</v>
      </c>
      <c r="X462">
        <v>60</v>
      </c>
      <c r="Y462" t="s">
        <v>10529</v>
      </c>
      <c r="Z462" t="s">
        <v>12010</v>
      </c>
      <c r="AA462">
        <v>461</v>
      </c>
      <c r="AB462" t="s">
        <v>12015</v>
      </c>
      <c r="AC462">
        <v>8382.93</v>
      </c>
      <c r="AD462">
        <v>1779.99</v>
      </c>
      <c r="AE462">
        <v>89</v>
      </c>
      <c r="AF462" t="s">
        <v>11080</v>
      </c>
      <c r="AG462" t="s">
        <v>11166</v>
      </c>
      <c r="AH462">
        <v>3617</v>
      </c>
      <c r="AI462">
        <v>461</v>
      </c>
      <c r="AJ462" t="s">
        <v>11127</v>
      </c>
      <c r="AK462" t="s">
        <v>12029</v>
      </c>
      <c r="AL462" t="s">
        <v>12032</v>
      </c>
      <c r="AM462" t="s">
        <v>11150</v>
      </c>
      <c r="AN462">
        <v>1</v>
      </c>
      <c r="AO462" s="10" t="s">
        <v>12045</v>
      </c>
      <c r="AP462" t="str" cm="1">
        <f t="array" ref="AP462">_xlfn.IFS(
  Table1[[#This Row],[Age]]&lt;=25, "18-25",
  Table1[[#This Row],[Age]]&lt;=35, "26-35",
  Table1[[#This Row],[Age]]&lt;=45, "36-45",
  Table1[[#This Row],[Age]]&lt;=60, "46-60",
  TRUE, "60+")</f>
        <v>18-25</v>
      </c>
    </row>
    <row r="463" spans="1:42" x14ac:dyDescent="0.3">
      <c r="A463">
        <v>462</v>
      </c>
      <c r="B463" t="s">
        <v>29</v>
      </c>
      <c r="C463" t="s">
        <v>95</v>
      </c>
      <c r="D463">
        <v>57</v>
      </c>
      <c r="E463" t="s">
        <v>104</v>
      </c>
      <c r="F463" t="s">
        <v>569</v>
      </c>
      <c r="G463" t="s">
        <v>5126</v>
      </c>
      <c r="H463">
        <v>19458795315</v>
      </c>
      <c r="I463" t="s">
        <v>5570</v>
      </c>
      <c r="J463" t="s">
        <v>7291</v>
      </c>
      <c r="K463">
        <v>2556.9699999999998</v>
      </c>
      <c r="L463" s="12" t="s">
        <v>7741</v>
      </c>
      <c r="M463" s="10" t="s">
        <v>11138</v>
      </c>
      <c r="N463">
        <v>462</v>
      </c>
      <c r="O463">
        <v>44941</v>
      </c>
      <c r="P463" t="s">
        <v>11403</v>
      </c>
      <c r="Q463" s="16">
        <v>1052.7</v>
      </c>
      <c r="R463">
        <v>1504.27</v>
      </c>
      <c r="S463">
        <v>75</v>
      </c>
      <c r="T463">
        <v>462</v>
      </c>
      <c r="U463">
        <v>37136.25</v>
      </c>
      <c r="V463" t="s">
        <v>11413</v>
      </c>
      <c r="W463">
        <v>8.6199999999999992</v>
      </c>
      <c r="X463">
        <v>36</v>
      </c>
      <c r="Y463" t="s">
        <v>11572</v>
      </c>
      <c r="Z463" t="s">
        <v>12011</v>
      </c>
      <c r="AA463">
        <v>462</v>
      </c>
      <c r="AB463" t="s">
        <v>12017</v>
      </c>
      <c r="AC463">
        <v>1379.01</v>
      </c>
      <c r="AD463">
        <v>3356.63</v>
      </c>
      <c r="AE463">
        <v>167.83</v>
      </c>
      <c r="AF463" t="s">
        <v>11094</v>
      </c>
      <c r="AG463" t="s">
        <v>11243</v>
      </c>
      <c r="AH463">
        <v>5485</v>
      </c>
      <c r="AI463">
        <v>462</v>
      </c>
      <c r="AJ463" t="s">
        <v>11235</v>
      </c>
      <c r="AK463" t="s">
        <v>12028</v>
      </c>
      <c r="AL463" t="s">
        <v>12031</v>
      </c>
      <c r="AM463" t="s">
        <v>11297</v>
      </c>
      <c r="AN463">
        <v>1</v>
      </c>
      <c r="AO463" s="10" t="s">
        <v>12039</v>
      </c>
      <c r="AP463" t="str" cm="1">
        <f t="array" ref="AP463">_xlfn.IFS(
  Table1[[#This Row],[Age]]&lt;=25, "18-25",
  Table1[[#This Row],[Age]]&lt;=35, "26-35",
  Table1[[#This Row],[Age]]&lt;=45, "36-45",
  Table1[[#This Row],[Age]]&lt;=60, "46-60",
  TRUE, "60+")</f>
        <v>46-60</v>
      </c>
    </row>
    <row r="464" spans="1:42" x14ac:dyDescent="0.3">
      <c r="A464">
        <v>463</v>
      </c>
      <c r="B464" t="s">
        <v>36</v>
      </c>
      <c r="C464" t="s">
        <v>84</v>
      </c>
      <c r="D464">
        <v>28</v>
      </c>
      <c r="E464" t="s">
        <v>105</v>
      </c>
      <c r="F464" t="s">
        <v>570</v>
      </c>
      <c r="G464" t="s">
        <v>5123</v>
      </c>
      <c r="H464">
        <v>19458795316</v>
      </c>
      <c r="I464" t="s">
        <v>5571</v>
      </c>
      <c r="J464" t="s">
        <v>7292</v>
      </c>
      <c r="K464">
        <v>4021.9</v>
      </c>
      <c r="L464" s="12" t="s">
        <v>7742</v>
      </c>
      <c r="M464" s="10" t="s">
        <v>11160</v>
      </c>
      <c r="N464">
        <v>463</v>
      </c>
      <c r="O464">
        <v>45273</v>
      </c>
      <c r="P464" t="s">
        <v>11403</v>
      </c>
      <c r="Q464" s="16">
        <v>2527.15</v>
      </c>
      <c r="R464">
        <v>1494.75</v>
      </c>
      <c r="S464">
        <v>17</v>
      </c>
      <c r="T464">
        <v>463</v>
      </c>
      <c r="U464">
        <v>12759.52</v>
      </c>
      <c r="V464" t="s">
        <v>11413</v>
      </c>
      <c r="W464">
        <v>6.37</v>
      </c>
      <c r="X464">
        <v>12</v>
      </c>
      <c r="Y464" t="s">
        <v>11564</v>
      </c>
      <c r="Z464" t="s">
        <v>12011</v>
      </c>
      <c r="AA464">
        <v>463</v>
      </c>
      <c r="AB464" t="s">
        <v>12017</v>
      </c>
      <c r="AC464">
        <v>5278.24</v>
      </c>
      <c r="AD464">
        <v>4472.4799999999996</v>
      </c>
      <c r="AE464">
        <v>223.62</v>
      </c>
      <c r="AF464" t="s">
        <v>11325</v>
      </c>
      <c r="AG464" t="s">
        <v>11230</v>
      </c>
      <c r="AH464">
        <v>2833</v>
      </c>
      <c r="AI464">
        <v>463</v>
      </c>
      <c r="AJ464" t="s">
        <v>11241</v>
      </c>
      <c r="AK464" t="s">
        <v>12029</v>
      </c>
      <c r="AL464" t="s">
        <v>12031</v>
      </c>
      <c r="AM464" t="s">
        <v>11162</v>
      </c>
      <c r="AN464">
        <v>1</v>
      </c>
      <c r="AO464" s="10" t="s">
        <v>12036</v>
      </c>
      <c r="AP464" t="str" cm="1">
        <f t="array" ref="AP464">_xlfn.IFS(
  Table1[[#This Row],[Age]]&lt;=25, "18-25",
  Table1[[#This Row],[Age]]&lt;=35, "26-35",
  Table1[[#This Row],[Age]]&lt;=45, "36-45",
  Table1[[#This Row],[Age]]&lt;=60, "46-60",
  TRUE, "60+")</f>
        <v>26-35</v>
      </c>
    </row>
    <row r="465" spans="1:42" x14ac:dyDescent="0.3">
      <c r="A465">
        <v>464</v>
      </c>
      <c r="B465" t="s">
        <v>9</v>
      </c>
      <c r="C465" t="s">
        <v>101</v>
      </c>
      <c r="D465">
        <v>54</v>
      </c>
      <c r="E465" t="s">
        <v>105</v>
      </c>
      <c r="F465" t="s">
        <v>571</v>
      </c>
      <c r="G465" t="s">
        <v>5121</v>
      </c>
      <c r="H465">
        <v>19458795317</v>
      </c>
      <c r="I465" t="s">
        <v>5572</v>
      </c>
      <c r="J465" t="s">
        <v>7292</v>
      </c>
      <c r="K465">
        <v>5484.8</v>
      </c>
      <c r="L465" s="12" t="s">
        <v>7743</v>
      </c>
      <c r="M465" s="10" t="s">
        <v>11206</v>
      </c>
      <c r="N465">
        <v>464</v>
      </c>
      <c r="O465">
        <v>45054</v>
      </c>
      <c r="P465" t="s">
        <v>11404</v>
      </c>
      <c r="Q465" s="16">
        <v>466.37</v>
      </c>
      <c r="R465">
        <v>5951.17</v>
      </c>
      <c r="S465">
        <v>38</v>
      </c>
      <c r="T465">
        <v>464</v>
      </c>
      <c r="U465">
        <v>37188.050000000003</v>
      </c>
      <c r="V465" t="s">
        <v>11413</v>
      </c>
      <c r="W465">
        <v>5.13</v>
      </c>
      <c r="X465">
        <v>48</v>
      </c>
      <c r="Y465" t="s">
        <v>11623</v>
      </c>
      <c r="Z465" t="s">
        <v>12012</v>
      </c>
      <c r="AA465">
        <v>464</v>
      </c>
      <c r="AB465" t="s">
        <v>12016</v>
      </c>
      <c r="AC465">
        <v>3928.91</v>
      </c>
      <c r="AD465">
        <v>552.54999999999995</v>
      </c>
      <c r="AE465">
        <v>27.63</v>
      </c>
      <c r="AF465" t="s">
        <v>11172</v>
      </c>
      <c r="AG465" t="s">
        <v>11289</v>
      </c>
      <c r="AH465">
        <v>5480</v>
      </c>
      <c r="AI465">
        <v>464</v>
      </c>
      <c r="AJ465" t="s">
        <v>11062</v>
      </c>
      <c r="AK465" t="s">
        <v>12028</v>
      </c>
      <c r="AL465" t="s">
        <v>12031</v>
      </c>
      <c r="AM465" t="s">
        <v>11037</v>
      </c>
      <c r="AN465">
        <v>1</v>
      </c>
      <c r="AO465" s="10" t="s">
        <v>12046</v>
      </c>
      <c r="AP465" t="str" cm="1">
        <f t="array" ref="AP465">_xlfn.IFS(
  Table1[[#This Row],[Age]]&lt;=25, "18-25",
  Table1[[#This Row],[Age]]&lt;=35, "26-35",
  Table1[[#This Row],[Age]]&lt;=45, "36-45",
  Table1[[#This Row],[Age]]&lt;=60, "46-60",
  TRUE, "60+")</f>
        <v>46-60</v>
      </c>
    </row>
    <row r="466" spans="1:42" x14ac:dyDescent="0.3">
      <c r="A466">
        <v>465</v>
      </c>
      <c r="B466" t="s">
        <v>31</v>
      </c>
      <c r="C466" t="s">
        <v>79</v>
      </c>
      <c r="D466">
        <v>35</v>
      </c>
      <c r="E466" t="s">
        <v>104</v>
      </c>
      <c r="F466" t="s">
        <v>572</v>
      </c>
      <c r="G466" t="s">
        <v>5134</v>
      </c>
      <c r="H466">
        <v>19458795318</v>
      </c>
      <c r="I466" t="s">
        <v>5573</v>
      </c>
      <c r="J466" t="s">
        <v>7292</v>
      </c>
      <c r="K466">
        <v>316.54000000000002</v>
      </c>
      <c r="L466" s="12" t="s">
        <v>7744</v>
      </c>
      <c r="M466" s="10" t="s">
        <v>11094</v>
      </c>
      <c r="N466">
        <v>465</v>
      </c>
      <c r="O466">
        <v>45022</v>
      </c>
      <c r="P466" t="s">
        <v>11402</v>
      </c>
      <c r="Q466" s="16">
        <v>420.55</v>
      </c>
      <c r="R466">
        <v>737.09</v>
      </c>
      <c r="S466">
        <v>77</v>
      </c>
      <c r="T466">
        <v>465</v>
      </c>
      <c r="U466">
        <v>43399.25</v>
      </c>
      <c r="V466" t="s">
        <v>11413</v>
      </c>
      <c r="W466">
        <v>6.98</v>
      </c>
      <c r="X466">
        <v>36</v>
      </c>
      <c r="Y466" t="s">
        <v>11624</v>
      </c>
      <c r="Z466" t="s">
        <v>12011</v>
      </c>
      <c r="AA466">
        <v>465</v>
      </c>
      <c r="AB466" t="s">
        <v>12016</v>
      </c>
      <c r="AC466">
        <v>2438.2600000000002</v>
      </c>
      <c r="AD466">
        <v>458.55</v>
      </c>
      <c r="AE466">
        <v>22.93</v>
      </c>
      <c r="AF466" t="s">
        <v>11261</v>
      </c>
      <c r="AG466" t="s">
        <v>11049</v>
      </c>
      <c r="AH466">
        <v>3969</v>
      </c>
      <c r="AI466">
        <v>465</v>
      </c>
      <c r="AJ466" t="s">
        <v>11325</v>
      </c>
      <c r="AK466" t="s">
        <v>12029</v>
      </c>
      <c r="AL466" t="s">
        <v>12032</v>
      </c>
      <c r="AM466" t="s">
        <v>11391</v>
      </c>
      <c r="AN466">
        <v>1</v>
      </c>
      <c r="AO466" s="10" t="s">
        <v>12037</v>
      </c>
      <c r="AP466" t="str" cm="1">
        <f t="array" ref="AP466">_xlfn.IFS(
  Table1[[#This Row],[Age]]&lt;=25, "18-25",
  Table1[[#This Row],[Age]]&lt;=35, "26-35",
  Table1[[#This Row],[Age]]&lt;=45, "36-45",
  Table1[[#This Row],[Age]]&lt;=60, "46-60",
  TRUE, "60+")</f>
        <v>26-35</v>
      </c>
    </row>
    <row r="467" spans="1:42" x14ac:dyDescent="0.3">
      <c r="A467">
        <v>466</v>
      </c>
      <c r="B467" t="s">
        <v>21</v>
      </c>
      <c r="C467" t="s">
        <v>69</v>
      </c>
      <c r="D467">
        <v>61</v>
      </c>
      <c r="E467" t="s">
        <v>106</v>
      </c>
      <c r="F467" t="s">
        <v>573</v>
      </c>
      <c r="G467" t="s">
        <v>5112</v>
      </c>
      <c r="H467">
        <v>19458795319</v>
      </c>
      <c r="I467" t="s">
        <v>5574</v>
      </c>
      <c r="J467" t="s">
        <v>7292</v>
      </c>
      <c r="K467">
        <v>8389.2000000000007</v>
      </c>
      <c r="L467" s="12" t="s">
        <v>7745</v>
      </c>
      <c r="M467" s="10" t="s">
        <v>11298</v>
      </c>
      <c r="N467">
        <v>466</v>
      </c>
      <c r="O467">
        <v>45239</v>
      </c>
      <c r="P467" t="s">
        <v>11403</v>
      </c>
      <c r="Q467" s="16">
        <v>530.62</v>
      </c>
      <c r="R467">
        <v>7858.58</v>
      </c>
      <c r="S467">
        <v>41</v>
      </c>
      <c r="T467">
        <v>466</v>
      </c>
      <c r="U467">
        <v>27282.32</v>
      </c>
      <c r="V467" t="s">
        <v>11412</v>
      </c>
      <c r="W467">
        <v>8.31</v>
      </c>
      <c r="X467">
        <v>60</v>
      </c>
      <c r="Y467" t="s">
        <v>10164</v>
      </c>
      <c r="Z467" t="s">
        <v>12012</v>
      </c>
      <c r="AA467">
        <v>466</v>
      </c>
      <c r="AB467" t="s">
        <v>12017</v>
      </c>
      <c r="AC467">
        <v>9768.06</v>
      </c>
      <c r="AD467">
        <v>771.56</v>
      </c>
      <c r="AE467">
        <v>38.58</v>
      </c>
      <c r="AF467" t="s">
        <v>11332</v>
      </c>
      <c r="AG467" t="s">
        <v>11321</v>
      </c>
      <c r="AH467">
        <v>1273</v>
      </c>
      <c r="AI467">
        <v>466</v>
      </c>
      <c r="AJ467" t="s">
        <v>11308</v>
      </c>
      <c r="AK467" t="s">
        <v>12027</v>
      </c>
      <c r="AL467" t="s">
        <v>12031</v>
      </c>
      <c r="AM467" t="s">
        <v>11100</v>
      </c>
      <c r="AN467">
        <v>1</v>
      </c>
      <c r="AO467" s="10" t="s">
        <v>12040</v>
      </c>
      <c r="AP467" t="str" cm="1">
        <f t="array" ref="AP467">_xlfn.IFS(
  Table1[[#This Row],[Age]]&lt;=25, "18-25",
  Table1[[#This Row],[Age]]&lt;=35, "26-35",
  Table1[[#This Row],[Age]]&lt;=45, "36-45",
  Table1[[#This Row],[Age]]&lt;=60, "46-60",
  TRUE, "60+")</f>
        <v>60+</v>
      </c>
    </row>
    <row r="468" spans="1:42" x14ac:dyDescent="0.3">
      <c r="A468">
        <v>467</v>
      </c>
      <c r="B468" t="s">
        <v>47</v>
      </c>
      <c r="C468" t="s">
        <v>66</v>
      </c>
      <c r="D468">
        <v>41</v>
      </c>
      <c r="E468" t="s">
        <v>106</v>
      </c>
      <c r="F468" t="s">
        <v>574</v>
      </c>
      <c r="G468" t="s">
        <v>5142</v>
      </c>
      <c r="H468">
        <v>19458795320</v>
      </c>
      <c r="I468" t="s">
        <v>5359</v>
      </c>
      <c r="J468" t="s">
        <v>7291</v>
      </c>
      <c r="K468">
        <v>5169.3</v>
      </c>
      <c r="L468" s="12" t="s">
        <v>7746</v>
      </c>
      <c r="M468" s="10" t="s">
        <v>11299</v>
      </c>
      <c r="N468">
        <v>467</v>
      </c>
      <c r="O468">
        <v>45229</v>
      </c>
      <c r="P468" t="s">
        <v>11404</v>
      </c>
      <c r="Q468" s="16">
        <v>1304.92</v>
      </c>
      <c r="R468">
        <v>6474.22</v>
      </c>
      <c r="S468">
        <v>15</v>
      </c>
      <c r="T468">
        <v>467</v>
      </c>
      <c r="U468">
        <v>35612.449999999997</v>
      </c>
      <c r="V468" t="s">
        <v>11411</v>
      </c>
      <c r="W468">
        <v>8.09</v>
      </c>
      <c r="X468">
        <v>24</v>
      </c>
      <c r="Y468" t="s">
        <v>11625</v>
      </c>
      <c r="Z468" t="s">
        <v>12010</v>
      </c>
      <c r="AA468">
        <v>467</v>
      </c>
      <c r="AB468" t="s">
        <v>12015</v>
      </c>
      <c r="AC468">
        <v>7209.08</v>
      </c>
      <c r="AD468">
        <v>723.13</v>
      </c>
      <c r="AE468">
        <v>36.159999999999997</v>
      </c>
      <c r="AF468" t="s">
        <v>11070</v>
      </c>
      <c r="AG468" t="s">
        <v>11044</v>
      </c>
      <c r="AH468">
        <v>2365</v>
      </c>
      <c r="AI468">
        <v>467</v>
      </c>
      <c r="AJ468" t="s">
        <v>11373</v>
      </c>
      <c r="AK468" t="s">
        <v>12027</v>
      </c>
      <c r="AL468" t="s">
        <v>12032</v>
      </c>
      <c r="AM468" t="s">
        <v>11247</v>
      </c>
      <c r="AN468">
        <v>1</v>
      </c>
      <c r="AO468" s="10" t="s">
        <v>12044</v>
      </c>
      <c r="AP468" t="str" cm="1">
        <f t="array" ref="AP468">_xlfn.IFS(
  Table1[[#This Row],[Age]]&lt;=25, "18-25",
  Table1[[#This Row],[Age]]&lt;=35, "26-35",
  Table1[[#This Row],[Age]]&lt;=45, "36-45",
  Table1[[#This Row],[Age]]&lt;=60, "46-60",
  TRUE, "60+")</f>
        <v>36-45</v>
      </c>
    </row>
    <row r="469" spans="1:42" x14ac:dyDescent="0.3">
      <c r="A469">
        <v>468</v>
      </c>
      <c r="B469" t="s">
        <v>47</v>
      </c>
      <c r="C469" t="s">
        <v>78</v>
      </c>
      <c r="D469">
        <v>69</v>
      </c>
      <c r="E469" t="s">
        <v>106</v>
      </c>
      <c r="F469" t="s">
        <v>575</v>
      </c>
      <c r="G469" t="s">
        <v>5145</v>
      </c>
      <c r="H469">
        <v>19458795321</v>
      </c>
      <c r="I469" t="s">
        <v>5251</v>
      </c>
      <c r="J469" t="s">
        <v>7291</v>
      </c>
      <c r="K469">
        <v>3197.9</v>
      </c>
      <c r="L469" s="12" t="s">
        <v>7747</v>
      </c>
      <c r="M469" s="10" t="s">
        <v>11273</v>
      </c>
      <c r="N469">
        <v>468</v>
      </c>
      <c r="O469">
        <v>45027</v>
      </c>
      <c r="P469" t="s">
        <v>11404</v>
      </c>
      <c r="Q469" s="16">
        <v>3484.71</v>
      </c>
      <c r="R469">
        <v>6682.61</v>
      </c>
      <c r="S469">
        <v>83</v>
      </c>
      <c r="T469">
        <v>468</v>
      </c>
      <c r="U469">
        <v>2809.95</v>
      </c>
      <c r="V469" t="s">
        <v>11412</v>
      </c>
      <c r="W469">
        <v>4.34</v>
      </c>
      <c r="X469">
        <v>60</v>
      </c>
      <c r="Y469" t="s">
        <v>8874</v>
      </c>
      <c r="Z469" t="s">
        <v>12010</v>
      </c>
      <c r="AA469">
        <v>468</v>
      </c>
      <c r="AB469" t="s">
        <v>12017</v>
      </c>
      <c r="AC469">
        <v>3781.72</v>
      </c>
      <c r="AD469">
        <v>3922.59</v>
      </c>
      <c r="AE469">
        <v>196.13</v>
      </c>
      <c r="AF469" t="s">
        <v>11227</v>
      </c>
      <c r="AG469" t="s">
        <v>11138</v>
      </c>
      <c r="AH469">
        <v>5998</v>
      </c>
      <c r="AI469">
        <v>468</v>
      </c>
      <c r="AJ469" t="s">
        <v>11347</v>
      </c>
      <c r="AK469" t="s">
        <v>12027</v>
      </c>
      <c r="AL469" t="s">
        <v>12031</v>
      </c>
      <c r="AM469" t="s">
        <v>11370</v>
      </c>
      <c r="AN469">
        <v>1</v>
      </c>
      <c r="AO469" s="10" t="s">
        <v>12037</v>
      </c>
      <c r="AP469" t="str" cm="1">
        <f t="array" ref="AP469">_xlfn.IFS(
  Table1[[#This Row],[Age]]&lt;=25, "18-25",
  Table1[[#This Row],[Age]]&lt;=35, "26-35",
  Table1[[#This Row],[Age]]&lt;=45, "36-45",
  Table1[[#This Row],[Age]]&lt;=60, "46-60",
  TRUE, "60+")</f>
        <v>60+</v>
      </c>
    </row>
    <row r="470" spans="1:42" x14ac:dyDescent="0.3">
      <c r="A470">
        <v>469</v>
      </c>
      <c r="B470" t="s">
        <v>28</v>
      </c>
      <c r="C470" t="s">
        <v>58</v>
      </c>
      <c r="D470">
        <v>36</v>
      </c>
      <c r="E470" t="s">
        <v>105</v>
      </c>
      <c r="F470" t="s">
        <v>576</v>
      </c>
      <c r="G470" t="s">
        <v>5142</v>
      </c>
      <c r="H470">
        <v>19458795322</v>
      </c>
      <c r="I470" t="s">
        <v>5575</v>
      </c>
      <c r="J470" t="s">
        <v>7292</v>
      </c>
      <c r="K470">
        <v>4057.89</v>
      </c>
      <c r="L470" s="12" t="s">
        <v>7748</v>
      </c>
      <c r="M470" s="10" t="s">
        <v>11114</v>
      </c>
      <c r="N470">
        <v>469</v>
      </c>
      <c r="O470">
        <v>45044</v>
      </c>
      <c r="P470" t="s">
        <v>11402</v>
      </c>
      <c r="Q470" s="16">
        <v>4307.0600000000004</v>
      </c>
      <c r="R470">
        <v>8364.9500000000007</v>
      </c>
      <c r="S470">
        <v>83</v>
      </c>
      <c r="T470">
        <v>469</v>
      </c>
      <c r="U470">
        <v>2800.66</v>
      </c>
      <c r="V470" t="s">
        <v>11412</v>
      </c>
      <c r="W470">
        <v>9.42</v>
      </c>
      <c r="X470">
        <v>60</v>
      </c>
      <c r="Y470" t="s">
        <v>11626</v>
      </c>
      <c r="Z470" t="s">
        <v>12011</v>
      </c>
      <c r="AA470">
        <v>469</v>
      </c>
      <c r="AB470" t="s">
        <v>12017</v>
      </c>
      <c r="AC470">
        <v>4881.43</v>
      </c>
      <c r="AD470">
        <v>3558.27</v>
      </c>
      <c r="AE470">
        <v>177.91</v>
      </c>
      <c r="AF470" t="s">
        <v>11299</v>
      </c>
      <c r="AG470" t="s">
        <v>11153</v>
      </c>
      <c r="AH470">
        <v>3710</v>
      </c>
      <c r="AI470">
        <v>469</v>
      </c>
      <c r="AJ470" t="s">
        <v>11107</v>
      </c>
      <c r="AK470" t="s">
        <v>12028</v>
      </c>
      <c r="AL470" t="s">
        <v>12031</v>
      </c>
      <c r="AM470" t="s">
        <v>11361</v>
      </c>
      <c r="AN470">
        <v>1</v>
      </c>
      <c r="AO470" s="10" t="s">
        <v>12037</v>
      </c>
      <c r="AP470" t="str" cm="1">
        <f t="array" ref="AP470">_xlfn.IFS(
  Table1[[#This Row],[Age]]&lt;=25, "18-25",
  Table1[[#This Row],[Age]]&lt;=35, "26-35",
  Table1[[#This Row],[Age]]&lt;=45, "36-45",
  Table1[[#This Row],[Age]]&lt;=60, "46-60",
  TRUE, "60+")</f>
        <v>36-45</v>
      </c>
    </row>
    <row r="471" spans="1:42" x14ac:dyDescent="0.3">
      <c r="A471">
        <v>470</v>
      </c>
      <c r="B471" t="s">
        <v>41</v>
      </c>
      <c r="C471" t="s">
        <v>95</v>
      </c>
      <c r="D471">
        <v>22</v>
      </c>
      <c r="E471" t="s">
        <v>106</v>
      </c>
      <c r="F471" t="s">
        <v>577</v>
      </c>
      <c r="G471" t="s">
        <v>5113</v>
      </c>
      <c r="H471">
        <v>19458795323</v>
      </c>
      <c r="I471" t="s">
        <v>5576</v>
      </c>
      <c r="J471" t="s">
        <v>7292</v>
      </c>
      <c r="K471">
        <v>652.66</v>
      </c>
      <c r="L471" s="12" t="s">
        <v>7749</v>
      </c>
      <c r="M471" s="10" t="s">
        <v>11130</v>
      </c>
      <c r="N471">
        <v>470</v>
      </c>
      <c r="O471">
        <v>44936</v>
      </c>
      <c r="P471" t="s">
        <v>11402</v>
      </c>
      <c r="Q471" s="16">
        <v>2185.62</v>
      </c>
      <c r="R471">
        <v>2838.28</v>
      </c>
      <c r="S471">
        <v>74</v>
      </c>
      <c r="T471">
        <v>470</v>
      </c>
      <c r="U471">
        <v>10660.95</v>
      </c>
      <c r="V471" t="s">
        <v>11412</v>
      </c>
      <c r="W471">
        <v>1.1399999999999999</v>
      </c>
      <c r="X471">
        <v>24</v>
      </c>
      <c r="Y471" t="s">
        <v>10316</v>
      </c>
      <c r="Z471" t="s">
        <v>12010</v>
      </c>
      <c r="AA471">
        <v>470</v>
      </c>
      <c r="AB471" t="s">
        <v>12017</v>
      </c>
      <c r="AC471">
        <v>5644.55</v>
      </c>
      <c r="AD471">
        <v>4522.46</v>
      </c>
      <c r="AE471">
        <v>226.12</v>
      </c>
      <c r="AF471" t="s">
        <v>11146</v>
      </c>
      <c r="AG471" t="s">
        <v>11369</v>
      </c>
      <c r="AH471">
        <v>1986</v>
      </c>
      <c r="AI471">
        <v>470</v>
      </c>
      <c r="AJ471" t="s">
        <v>11040</v>
      </c>
      <c r="AK471" t="s">
        <v>12027</v>
      </c>
      <c r="AL471" t="s">
        <v>12031</v>
      </c>
      <c r="AM471" t="s">
        <v>11047</v>
      </c>
      <c r="AN471">
        <v>1</v>
      </c>
      <c r="AO471" s="10" t="s">
        <v>12039</v>
      </c>
      <c r="AP471" t="str" cm="1">
        <f t="array" ref="AP471">_xlfn.IFS(
  Table1[[#This Row],[Age]]&lt;=25, "18-25",
  Table1[[#This Row],[Age]]&lt;=35, "26-35",
  Table1[[#This Row],[Age]]&lt;=45, "36-45",
  Table1[[#This Row],[Age]]&lt;=60, "46-60",
  TRUE, "60+")</f>
        <v>18-25</v>
      </c>
    </row>
    <row r="472" spans="1:42" x14ac:dyDescent="0.3">
      <c r="A472">
        <v>471</v>
      </c>
      <c r="B472" t="s">
        <v>50</v>
      </c>
      <c r="C472" t="s">
        <v>81</v>
      </c>
      <c r="D472">
        <v>46</v>
      </c>
      <c r="E472" t="s">
        <v>106</v>
      </c>
      <c r="F472" t="s">
        <v>578</v>
      </c>
      <c r="G472" t="s">
        <v>5117</v>
      </c>
      <c r="H472">
        <v>19458795324</v>
      </c>
      <c r="I472" t="s">
        <v>5577</v>
      </c>
      <c r="J472" t="s">
        <v>7292</v>
      </c>
      <c r="K472">
        <v>7208.01</v>
      </c>
      <c r="L472" s="12" t="s">
        <v>7750</v>
      </c>
      <c r="M472" s="10" t="s">
        <v>11164</v>
      </c>
      <c r="N472">
        <v>471</v>
      </c>
      <c r="O472">
        <v>45043</v>
      </c>
      <c r="P472" t="s">
        <v>11404</v>
      </c>
      <c r="Q472" s="16">
        <v>2780.46</v>
      </c>
      <c r="R472">
        <v>4427.55</v>
      </c>
      <c r="S472">
        <v>28</v>
      </c>
      <c r="T472">
        <v>471</v>
      </c>
      <c r="U472">
        <v>18560.78</v>
      </c>
      <c r="V472" t="s">
        <v>11412</v>
      </c>
      <c r="W472">
        <v>5.0599999999999996</v>
      </c>
      <c r="X472">
        <v>24</v>
      </c>
      <c r="Y472" t="s">
        <v>10200</v>
      </c>
      <c r="Z472" t="s">
        <v>12010</v>
      </c>
      <c r="AA472">
        <v>471</v>
      </c>
      <c r="AB472" t="s">
        <v>12016</v>
      </c>
      <c r="AC472">
        <v>1136.92</v>
      </c>
      <c r="AD472">
        <v>1469.85</v>
      </c>
      <c r="AE472">
        <v>73.489999999999995</v>
      </c>
      <c r="AF472" t="s">
        <v>11215</v>
      </c>
      <c r="AG472" t="s">
        <v>11232</v>
      </c>
      <c r="AH472">
        <v>8508</v>
      </c>
      <c r="AI472">
        <v>471</v>
      </c>
      <c r="AJ472" t="s">
        <v>11135</v>
      </c>
      <c r="AK472" t="s">
        <v>12029</v>
      </c>
      <c r="AL472" t="s">
        <v>12031</v>
      </c>
      <c r="AM472" t="s">
        <v>11085</v>
      </c>
      <c r="AN472">
        <v>1</v>
      </c>
      <c r="AO472" s="10" t="s">
        <v>12037</v>
      </c>
      <c r="AP472" t="str" cm="1">
        <f t="array" ref="AP472">_xlfn.IFS(
  Table1[[#This Row],[Age]]&lt;=25, "18-25",
  Table1[[#This Row],[Age]]&lt;=35, "26-35",
  Table1[[#This Row],[Age]]&lt;=45, "36-45",
  Table1[[#This Row],[Age]]&lt;=60, "46-60",
  TRUE, "60+")</f>
        <v>46-60</v>
      </c>
    </row>
    <row r="473" spans="1:42" x14ac:dyDescent="0.3">
      <c r="A473">
        <v>472</v>
      </c>
      <c r="B473" t="s">
        <v>44</v>
      </c>
      <c r="C473" t="s">
        <v>58</v>
      </c>
      <c r="D473">
        <v>56</v>
      </c>
      <c r="E473" t="s">
        <v>105</v>
      </c>
      <c r="F473" t="s">
        <v>579</v>
      </c>
      <c r="G473" t="s">
        <v>5147</v>
      </c>
      <c r="H473">
        <v>19458795325</v>
      </c>
      <c r="I473" t="s">
        <v>5578</v>
      </c>
      <c r="J473" t="s">
        <v>7291</v>
      </c>
      <c r="K473">
        <v>5441.09</v>
      </c>
      <c r="L473" s="12" t="s">
        <v>7751</v>
      </c>
      <c r="M473" s="10" t="s">
        <v>11300</v>
      </c>
      <c r="N473">
        <v>472</v>
      </c>
      <c r="O473">
        <v>45274</v>
      </c>
      <c r="P473" t="s">
        <v>11402</v>
      </c>
      <c r="Q473" s="16">
        <v>1039.77</v>
      </c>
      <c r="R473">
        <v>4401.32</v>
      </c>
      <c r="S473">
        <v>25</v>
      </c>
      <c r="T473">
        <v>472</v>
      </c>
      <c r="U473">
        <v>9956.41</v>
      </c>
      <c r="V473" t="s">
        <v>11413</v>
      </c>
      <c r="W473">
        <v>9.17</v>
      </c>
      <c r="X473">
        <v>36</v>
      </c>
      <c r="Y473" t="s">
        <v>10013</v>
      </c>
      <c r="Z473" t="s">
        <v>12011</v>
      </c>
      <c r="AA473">
        <v>472</v>
      </c>
      <c r="AB473" t="s">
        <v>12015</v>
      </c>
      <c r="AC473">
        <v>7968.69</v>
      </c>
      <c r="AD473">
        <v>3397.97</v>
      </c>
      <c r="AE473">
        <v>169.9</v>
      </c>
      <c r="AF473" t="s">
        <v>11353</v>
      </c>
      <c r="AG473" t="s">
        <v>11366</v>
      </c>
      <c r="AH473">
        <v>84</v>
      </c>
      <c r="AI473">
        <v>472</v>
      </c>
      <c r="AJ473" t="s">
        <v>11152</v>
      </c>
      <c r="AK473" t="s">
        <v>12028</v>
      </c>
      <c r="AL473" t="s">
        <v>12032</v>
      </c>
      <c r="AM473" t="s">
        <v>11325</v>
      </c>
      <c r="AN473">
        <v>1</v>
      </c>
      <c r="AO473" s="10" t="s">
        <v>12036</v>
      </c>
      <c r="AP473" t="str" cm="1">
        <f t="array" ref="AP473">_xlfn.IFS(
  Table1[[#This Row],[Age]]&lt;=25, "18-25",
  Table1[[#This Row],[Age]]&lt;=35, "26-35",
  Table1[[#This Row],[Age]]&lt;=45, "36-45",
  Table1[[#This Row],[Age]]&lt;=60, "46-60",
  TRUE, "60+")</f>
        <v>46-60</v>
      </c>
    </row>
    <row r="474" spans="1:42" x14ac:dyDescent="0.3">
      <c r="A474">
        <v>473</v>
      </c>
      <c r="B474" t="s">
        <v>22</v>
      </c>
      <c r="C474" t="s">
        <v>55</v>
      </c>
      <c r="D474">
        <v>19</v>
      </c>
      <c r="E474" t="s">
        <v>106</v>
      </c>
      <c r="F474" t="s">
        <v>580</v>
      </c>
      <c r="G474" t="s">
        <v>5110</v>
      </c>
      <c r="H474">
        <v>19458795326</v>
      </c>
      <c r="I474" t="s">
        <v>5579</v>
      </c>
      <c r="J474" t="s">
        <v>7292</v>
      </c>
      <c r="K474">
        <v>9148.52</v>
      </c>
      <c r="L474" s="12" t="s">
        <v>7752</v>
      </c>
      <c r="M474" s="10" t="s">
        <v>11278</v>
      </c>
      <c r="N474">
        <v>473</v>
      </c>
      <c r="O474">
        <v>45106</v>
      </c>
      <c r="P474" t="s">
        <v>11403</v>
      </c>
      <c r="Q474" s="16">
        <v>3957.5</v>
      </c>
      <c r="R474">
        <v>5191.0200000000004</v>
      </c>
      <c r="S474">
        <v>79</v>
      </c>
      <c r="T474">
        <v>473</v>
      </c>
      <c r="U474">
        <v>32113.05</v>
      </c>
      <c r="V474" t="s">
        <v>11413</v>
      </c>
      <c r="W474">
        <v>7.26</v>
      </c>
      <c r="X474">
        <v>12</v>
      </c>
      <c r="Y474" t="s">
        <v>11601</v>
      </c>
      <c r="Z474" t="s">
        <v>12011</v>
      </c>
      <c r="AA474">
        <v>473</v>
      </c>
      <c r="AB474" t="s">
        <v>12015</v>
      </c>
      <c r="AC474">
        <v>8267.27</v>
      </c>
      <c r="AD474">
        <v>1822.83</v>
      </c>
      <c r="AE474">
        <v>91.14</v>
      </c>
      <c r="AF474" t="s">
        <v>11354</v>
      </c>
      <c r="AG474" t="s">
        <v>11332</v>
      </c>
      <c r="AH474">
        <v>8678</v>
      </c>
      <c r="AI474">
        <v>473</v>
      </c>
      <c r="AJ474" t="s">
        <v>11308</v>
      </c>
      <c r="AK474" t="s">
        <v>12028</v>
      </c>
      <c r="AL474" t="s">
        <v>12031</v>
      </c>
      <c r="AM474" t="s">
        <v>11141</v>
      </c>
      <c r="AN474">
        <v>1</v>
      </c>
      <c r="AO474" s="10" t="s">
        <v>12043</v>
      </c>
      <c r="AP474" t="str" cm="1">
        <f t="array" ref="AP474">_xlfn.IFS(
  Table1[[#This Row],[Age]]&lt;=25, "18-25",
  Table1[[#This Row],[Age]]&lt;=35, "26-35",
  Table1[[#This Row],[Age]]&lt;=45, "36-45",
  Table1[[#This Row],[Age]]&lt;=60, "46-60",
  TRUE, "60+")</f>
        <v>18-25</v>
      </c>
    </row>
    <row r="475" spans="1:42" x14ac:dyDescent="0.3">
      <c r="A475">
        <v>474</v>
      </c>
      <c r="B475" t="s">
        <v>13</v>
      </c>
      <c r="C475" t="s">
        <v>80</v>
      </c>
      <c r="D475">
        <v>34</v>
      </c>
      <c r="E475" t="s">
        <v>104</v>
      </c>
      <c r="F475" t="s">
        <v>581</v>
      </c>
      <c r="G475" t="s">
        <v>5127</v>
      </c>
      <c r="H475">
        <v>19458795327</v>
      </c>
      <c r="I475" t="s">
        <v>5580</v>
      </c>
      <c r="J475" t="s">
        <v>7292</v>
      </c>
      <c r="K475">
        <v>4695.45</v>
      </c>
      <c r="L475" s="12" t="s">
        <v>7753</v>
      </c>
      <c r="M475" s="10" t="s">
        <v>11123</v>
      </c>
      <c r="N475">
        <v>474</v>
      </c>
      <c r="O475">
        <v>45150</v>
      </c>
      <c r="P475" t="s">
        <v>11404</v>
      </c>
      <c r="Q475" s="16">
        <v>4442.8900000000003</v>
      </c>
      <c r="R475">
        <v>9138.34</v>
      </c>
      <c r="S475">
        <v>35</v>
      </c>
      <c r="T475">
        <v>474</v>
      </c>
      <c r="U475">
        <v>14567.49</v>
      </c>
      <c r="V475" t="s">
        <v>11413</v>
      </c>
      <c r="W475">
        <v>7.34</v>
      </c>
      <c r="X475">
        <v>12</v>
      </c>
      <c r="Y475" t="s">
        <v>11627</v>
      </c>
      <c r="Z475" t="s">
        <v>12011</v>
      </c>
      <c r="AA475">
        <v>474</v>
      </c>
      <c r="AB475" t="s">
        <v>12016</v>
      </c>
      <c r="AC475">
        <v>7535.72</v>
      </c>
      <c r="AD475">
        <v>687.5</v>
      </c>
      <c r="AE475">
        <v>34.380000000000003</v>
      </c>
      <c r="AF475" t="s">
        <v>11082</v>
      </c>
      <c r="AG475" t="s">
        <v>11340</v>
      </c>
      <c r="AH475">
        <v>7039</v>
      </c>
      <c r="AI475">
        <v>474</v>
      </c>
      <c r="AJ475" t="s">
        <v>11276</v>
      </c>
      <c r="AK475" t="s">
        <v>12027</v>
      </c>
      <c r="AL475" t="s">
        <v>12032</v>
      </c>
      <c r="AM475" t="s">
        <v>11178</v>
      </c>
      <c r="AN475">
        <v>1</v>
      </c>
      <c r="AO475" s="10" t="s">
        <v>12041</v>
      </c>
      <c r="AP475" t="str" cm="1">
        <f t="array" ref="AP475">_xlfn.IFS(
  Table1[[#This Row],[Age]]&lt;=25, "18-25",
  Table1[[#This Row],[Age]]&lt;=35, "26-35",
  Table1[[#This Row],[Age]]&lt;=45, "36-45",
  Table1[[#This Row],[Age]]&lt;=60, "46-60",
  TRUE, "60+")</f>
        <v>26-35</v>
      </c>
    </row>
    <row r="476" spans="1:42" x14ac:dyDescent="0.3">
      <c r="A476">
        <v>475</v>
      </c>
      <c r="B476" t="s">
        <v>45</v>
      </c>
      <c r="C476" t="s">
        <v>55</v>
      </c>
      <c r="D476">
        <v>62</v>
      </c>
      <c r="E476" t="s">
        <v>105</v>
      </c>
      <c r="F476" t="s">
        <v>582</v>
      </c>
      <c r="G476" t="s">
        <v>5114</v>
      </c>
      <c r="H476">
        <v>19458795328</v>
      </c>
      <c r="I476" t="s">
        <v>5581</v>
      </c>
      <c r="J476" t="s">
        <v>7291</v>
      </c>
      <c r="K476">
        <v>8301.18</v>
      </c>
      <c r="L476" s="12" t="s">
        <v>7754</v>
      </c>
      <c r="M476" s="10" t="s">
        <v>11295</v>
      </c>
      <c r="N476">
        <v>475</v>
      </c>
      <c r="O476">
        <v>45150</v>
      </c>
      <c r="P476" t="s">
        <v>11402</v>
      </c>
      <c r="Q476" s="16">
        <v>2433.13</v>
      </c>
      <c r="R476">
        <v>10734.31</v>
      </c>
      <c r="S476">
        <v>80</v>
      </c>
      <c r="T476">
        <v>475</v>
      </c>
      <c r="U476">
        <v>42441.8</v>
      </c>
      <c r="V476" t="s">
        <v>11413</v>
      </c>
      <c r="W476">
        <v>2.41</v>
      </c>
      <c r="X476">
        <v>60</v>
      </c>
      <c r="Y476" t="s">
        <v>9131</v>
      </c>
      <c r="Z476" t="s">
        <v>12010</v>
      </c>
      <c r="AA476">
        <v>475</v>
      </c>
      <c r="AB476" t="s">
        <v>12016</v>
      </c>
      <c r="AC476">
        <v>4393.1400000000003</v>
      </c>
      <c r="AD476">
        <v>3930.19</v>
      </c>
      <c r="AE476">
        <v>196.51</v>
      </c>
      <c r="AF476" t="s">
        <v>11338</v>
      </c>
      <c r="AG476" t="s">
        <v>11377</v>
      </c>
      <c r="AH476">
        <v>6427</v>
      </c>
      <c r="AI476">
        <v>475</v>
      </c>
      <c r="AJ476" t="s">
        <v>11334</v>
      </c>
      <c r="AK476" t="s">
        <v>12029</v>
      </c>
      <c r="AL476" t="s">
        <v>12032</v>
      </c>
      <c r="AM476" t="s">
        <v>11172</v>
      </c>
      <c r="AN476">
        <v>1</v>
      </c>
      <c r="AO476" s="10" t="s">
        <v>12041</v>
      </c>
      <c r="AP476" t="str" cm="1">
        <f t="array" ref="AP476">_xlfn.IFS(
  Table1[[#This Row],[Age]]&lt;=25, "18-25",
  Table1[[#This Row],[Age]]&lt;=35, "26-35",
  Table1[[#This Row],[Age]]&lt;=45, "36-45",
  Table1[[#This Row],[Age]]&lt;=60, "46-60",
  TRUE, "60+")</f>
        <v>60+</v>
      </c>
    </row>
    <row r="477" spans="1:42" x14ac:dyDescent="0.3">
      <c r="A477">
        <v>476</v>
      </c>
      <c r="B477" t="s">
        <v>47</v>
      </c>
      <c r="C477" t="s">
        <v>60</v>
      </c>
      <c r="D477">
        <v>28</v>
      </c>
      <c r="E477" t="s">
        <v>104</v>
      </c>
      <c r="F477" t="s">
        <v>583</v>
      </c>
      <c r="G477" t="s">
        <v>5133</v>
      </c>
      <c r="H477">
        <v>19458795329</v>
      </c>
      <c r="I477" t="s">
        <v>5582</v>
      </c>
      <c r="J477" t="s">
        <v>7291</v>
      </c>
      <c r="K477">
        <v>1964.45</v>
      </c>
      <c r="L477" s="12" t="s">
        <v>7755</v>
      </c>
      <c r="M477" s="10" t="s">
        <v>11301</v>
      </c>
      <c r="N477">
        <v>476</v>
      </c>
      <c r="O477">
        <v>45174</v>
      </c>
      <c r="P477" t="s">
        <v>11404</v>
      </c>
      <c r="Q477" s="16">
        <v>812.76</v>
      </c>
      <c r="R477">
        <v>2777.21</v>
      </c>
      <c r="S477">
        <v>37</v>
      </c>
      <c r="T477">
        <v>476</v>
      </c>
      <c r="U477">
        <v>28469.59</v>
      </c>
      <c r="V477" t="s">
        <v>11411</v>
      </c>
      <c r="W477">
        <v>6.24</v>
      </c>
      <c r="X477">
        <v>24</v>
      </c>
      <c r="Y477" t="s">
        <v>11532</v>
      </c>
      <c r="Z477" t="s">
        <v>12012</v>
      </c>
      <c r="AA477">
        <v>476</v>
      </c>
      <c r="AB477" t="s">
        <v>12016</v>
      </c>
      <c r="AC477">
        <v>1895.84</v>
      </c>
      <c r="AD477">
        <v>3125.74</v>
      </c>
      <c r="AE477">
        <v>156.29</v>
      </c>
      <c r="AF477" t="s">
        <v>11112</v>
      </c>
      <c r="AG477" t="s">
        <v>11112</v>
      </c>
      <c r="AH477">
        <v>6090</v>
      </c>
      <c r="AI477">
        <v>476</v>
      </c>
      <c r="AJ477" t="s">
        <v>11391</v>
      </c>
      <c r="AK477" t="s">
        <v>12027</v>
      </c>
      <c r="AL477" t="s">
        <v>12031</v>
      </c>
      <c r="AM477" t="s">
        <v>11397</v>
      </c>
      <c r="AN477">
        <v>1</v>
      </c>
      <c r="AO477" s="10" t="s">
        <v>12042</v>
      </c>
      <c r="AP477" t="str" cm="1">
        <f t="array" ref="AP477">_xlfn.IFS(
  Table1[[#This Row],[Age]]&lt;=25, "18-25",
  Table1[[#This Row],[Age]]&lt;=35, "26-35",
  Table1[[#This Row],[Age]]&lt;=45, "36-45",
  Table1[[#This Row],[Age]]&lt;=60, "46-60",
  TRUE, "60+")</f>
        <v>26-35</v>
      </c>
    </row>
    <row r="478" spans="1:42" x14ac:dyDescent="0.3">
      <c r="A478">
        <v>477</v>
      </c>
      <c r="B478" t="s">
        <v>27</v>
      </c>
      <c r="C478" t="s">
        <v>100</v>
      </c>
      <c r="D478">
        <v>54</v>
      </c>
      <c r="E478" t="s">
        <v>106</v>
      </c>
      <c r="F478" t="s">
        <v>584</v>
      </c>
      <c r="G478" t="s">
        <v>5123</v>
      </c>
      <c r="H478">
        <v>19458795330</v>
      </c>
      <c r="I478" t="s">
        <v>5583</v>
      </c>
      <c r="J478" t="s">
        <v>7292</v>
      </c>
      <c r="K478">
        <v>659.44</v>
      </c>
      <c r="L478" s="12" t="s">
        <v>7674</v>
      </c>
      <c r="M478" s="10" t="s">
        <v>11203</v>
      </c>
      <c r="N478">
        <v>477</v>
      </c>
      <c r="O478">
        <v>45180</v>
      </c>
      <c r="P478" t="s">
        <v>11402</v>
      </c>
      <c r="Q478" s="16">
        <v>35.46</v>
      </c>
      <c r="R478">
        <v>694.9</v>
      </c>
      <c r="S478">
        <v>27</v>
      </c>
      <c r="T478">
        <v>477</v>
      </c>
      <c r="U478">
        <v>19525.900000000001</v>
      </c>
      <c r="V478" t="s">
        <v>11411</v>
      </c>
      <c r="W478">
        <v>9.6999999999999993</v>
      </c>
      <c r="X478">
        <v>60</v>
      </c>
      <c r="Y478" t="s">
        <v>11628</v>
      </c>
      <c r="Z478" t="s">
        <v>12010</v>
      </c>
      <c r="AA478">
        <v>477</v>
      </c>
      <c r="AB478" t="s">
        <v>12016</v>
      </c>
      <c r="AC478">
        <v>1044.78</v>
      </c>
      <c r="AD478">
        <v>3516.03</v>
      </c>
      <c r="AE478">
        <v>175.8</v>
      </c>
      <c r="AF478" t="s">
        <v>11372</v>
      </c>
      <c r="AG478" t="s">
        <v>11043</v>
      </c>
      <c r="AH478">
        <v>4172</v>
      </c>
      <c r="AI478">
        <v>477</v>
      </c>
      <c r="AJ478" t="s">
        <v>11114</v>
      </c>
      <c r="AK478" t="s">
        <v>12028</v>
      </c>
      <c r="AL478" t="s">
        <v>12032</v>
      </c>
      <c r="AM478" t="s">
        <v>11170</v>
      </c>
      <c r="AN478">
        <v>1</v>
      </c>
      <c r="AO478" s="10" t="s">
        <v>12042</v>
      </c>
      <c r="AP478" t="str" cm="1">
        <f t="array" ref="AP478">_xlfn.IFS(
  Table1[[#This Row],[Age]]&lt;=25, "18-25",
  Table1[[#This Row],[Age]]&lt;=35, "26-35",
  Table1[[#This Row],[Age]]&lt;=45, "36-45",
  Table1[[#This Row],[Age]]&lt;=60, "46-60",
  TRUE, "60+")</f>
        <v>46-60</v>
      </c>
    </row>
    <row r="479" spans="1:42" x14ac:dyDescent="0.3">
      <c r="A479">
        <v>478</v>
      </c>
      <c r="B479" t="s">
        <v>2</v>
      </c>
      <c r="C479" t="s">
        <v>55</v>
      </c>
      <c r="D479">
        <v>30</v>
      </c>
      <c r="E479" t="s">
        <v>104</v>
      </c>
      <c r="F479" t="s">
        <v>585</v>
      </c>
      <c r="G479" t="s">
        <v>5145</v>
      </c>
      <c r="H479">
        <v>19458795331</v>
      </c>
      <c r="I479" t="s">
        <v>5192</v>
      </c>
      <c r="J479" t="s">
        <v>7292</v>
      </c>
      <c r="K479">
        <v>9489.56</v>
      </c>
      <c r="L479" s="12" t="s">
        <v>7756</v>
      </c>
      <c r="M479" s="10" t="s">
        <v>11041</v>
      </c>
      <c r="N479">
        <v>478</v>
      </c>
      <c r="O479">
        <v>45245</v>
      </c>
      <c r="P479" t="s">
        <v>11403</v>
      </c>
      <c r="Q479" s="16">
        <v>2686.69</v>
      </c>
      <c r="R479">
        <v>6802.87</v>
      </c>
      <c r="S479">
        <v>5</v>
      </c>
      <c r="T479">
        <v>478</v>
      </c>
      <c r="U479">
        <v>44760.83</v>
      </c>
      <c r="V479" t="s">
        <v>11413</v>
      </c>
      <c r="W479">
        <v>2.9</v>
      </c>
      <c r="X479">
        <v>12</v>
      </c>
      <c r="Y479" t="s">
        <v>9284</v>
      </c>
      <c r="Z479" t="s">
        <v>12010</v>
      </c>
      <c r="AA479">
        <v>478</v>
      </c>
      <c r="AB479" t="s">
        <v>12016</v>
      </c>
      <c r="AC479">
        <v>4927.55</v>
      </c>
      <c r="AD479">
        <v>814.66</v>
      </c>
      <c r="AE479">
        <v>40.729999999999997</v>
      </c>
      <c r="AF479" t="s">
        <v>11277</v>
      </c>
      <c r="AG479" t="s">
        <v>11326</v>
      </c>
      <c r="AH479">
        <v>1382</v>
      </c>
      <c r="AI479">
        <v>478</v>
      </c>
      <c r="AJ479" t="s">
        <v>11352</v>
      </c>
      <c r="AK479" t="s">
        <v>12028</v>
      </c>
      <c r="AL479" t="s">
        <v>12031</v>
      </c>
      <c r="AM479" t="s">
        <v>11183</v>
      </c>
      <c r="AN479">
        <v>1</v>
      </c>
      <c r="AO479" s="10" t="s">
        <v>12040</v>
      </c>
      <c r="AP479" t="str" cm="1">
        <f t="array" ref="AP479">_xlfn.IFS(
  Table1[[#This Row],[Age]]&lt;=25, "18-25",
  Table1[[#This Row],[Age]]&lt;=35, "26-35",
  Table1[[#This Row],[Age]]&lt;=45, "36-45",
  Table1[[#This Row],[Age]]&lt;=60, "46-60",
  TRUE, "60+")</f>
        <v>26-35</v>
      </c>
    </row>
    <row r="480" spans="1:42" x14ac:dyDescent="0.3">
      <c r="A480">
        <v>479</v>
      </c>
      <c r="B480" t="s">
        <v>48</v>
      </c>
      <c r="C480" t="s">
        <v>75</v>
      </c>
      <c r="D480">
        <v>46</v>
      </c>
      <c r="E480" t="s">
        <v>105</v>
      </c>
      <c r="F480" t="s">
        <v>586</v>
      </c>
      <c r="G480" t="s">
        <v>5120</v>
      </c>
      <c r="H480">
        <v>19458795332</v>
      </c>
      <c r="I480" t="s">
        <v>5471</v>
      </c>
      <c r="J480" t="s">
        <v>7291</v>
      </c>
      <c r="K480">
        <v>2643.89</v>
      </c>
      <c r="L480" s="12" t="s">
        <v>7757</v>
      </c>
      <c r="M480" s="10" t="s">
        <v>11057</v>
      </c>
      <c r="N480">
        <v>479</v>
      </c>
      <c r="O480">
        <v>45252</v>
      </c>
      <c r="P480" t="s">
        <v>11404</v>
      </c>
      <c r="Q480" s="16">
        <v>2493.1999999999998</v>
      </c>
      <c r="R480">
        <v>150.69</v>
      </c>
      <c r="S480">
        <v>59</v>
      </c>
      <c r="T480">
        <v>479</v>
      </c>
      <c r="U480">
        <v>41589.79</v>
      </c>
      <c r="V480" t="s">
        <v>11413</v>
      </c>
      <c r="W480">
        <v>3.94</v>
      </c>
      <c r="X480">
        <v>12</v>
      </c>
      <c r="Y480" t="s">
        <v>7804</v>
      </c>
      <c r="Z480" t="s">
        <v>12012</v>
      </c>
      <c r="AA480">
        <v>479</v>
      </c>
      <c r="AB480" t="s">
        <v>12015</v>
      </c>
      <c r="AC480">
        <v>9547.19</v>
      </c>
      <c r="AD480">
        <v>3225.41</v>
      </c>
      <c r="AE480">
        <v>161.27000000000001</v>
      </c>
      <c r="AF480" t="s">
        <v>11108</v>
      </c>
      <c r="AG480" t="s">
        <v>11203</v>
      </c>
      <c r="AH480">
        <v>5648</v>
      </c>
      <c r="AI480">
        <v>479</v>
      </c>
      <c r="AJ480" t="s">
        <v>11354</v>
      </c>
      <c r="AK480" t="s">
        <v>12028</v>
      </c>
      <c r="AL480" t="s">
        <v>12031</v>
      </c>
      <c r="AM480" t="s">
        <v>11168</v>
      </c>
      <c r="AN480">
        <v>1</v>
      </c>
      <c r="AO480" s="10" t="s">
        <v>12040</v>
      </c>
      <c r="AP480" t="str" cm="1">
        <f t="array" ref="AP480">_xlfn.IFS(
  Table1[[#This Row],[Age]]&lt;=25, "18-25",
  Table1[[#This Row],[Age]]&lt;=35, "26-35",
  Table1[[#This Row],[Age]]&lt;=45, "36-45",
  Table1[[#This Row],[Age]]&lt;=60, "46-60",
  TRUE, "60+")</f>
        <v>46-60</v>
      </c>
    </row>
    <row r="481" spans="1:42" x14ac:dyDescent="0.3">
      <c r="A481">
        <v>480</v>
      </c>
      <c r="B481" t="s">
        <v>15</v>
      </c>
      <c r="C481" t="s">
        <v>93</v>
      </c>
      <c r="D481">
        <v>49</v>
      </c>
      <c r="E481" t="s">
        <v>106</v>
      </c>
      <c r="F481" t="s">
        <v>587</v>
      </c>
      <c r="G481" t="s">
        <v>5124</v>
      </c>
      <c r="H481">
        <v>19458795333</v>
      </c>
      <c r="I481" t="s">
        <v>5584</v>
      </c>
      <c r="J481" t="s">
        <v>7291</v>
      </c>
      <c r="K481">
        <v>8352.48</v>
      </c>
      <c r="L481" s="12" t="s">
        <v>7758</v>
      </c>
      <c r="M481" s="10" t="s">
        <v>11302</v>
      </c>
      <c r="N481">
        <v>480</v>
      </c>
      <c r="O481">
        <v>45063</v>
      </c>
      <c r="P481" t="s">
        <v>11402</v>
      </c>
      <c r="Q481" s="16">
        <v>4629.79</v>
      </c>
      <c r="R481">
        <v>12982.27</v>
      </c>
      <c r="S481">
        <v>88</v>
      </c>
      <c r="T481">
        <v>480</v>
      </c>
      <c r="U481">
        <v>41181.72</v>
      </c>
      <c r="V481" t="s">
        <v>11413</v>
      </c>
      <c r="W481">
        <v>4.5</v>
      </c>
      <c r="X481">
        <v>48</v>
      </c>
      <c r="Y481" t="s">
        <v>11629</v>
      </c>
      <c r="Z481" t="s">
        <v>12012</v>
      </c>
      <c r="AA481">
        <v>480</v>
      </c>
      <c r="AB481" t="s">
        <v>12015</v>
      </c>
      <c r="AC481">
        <v>5193.51</v>
      </c>
      <c r="AD481">
        <v>1546.55</v>
      </c>
      <c r="AE481">
        <v>77.33</v>
      </c>
      <c r="AF481" t="s">
        <v>11288</v>
      </c>
      <c r="AG481" t="s">
        <v>11370</v>
      </c>
      <c r="AH481">
        <v>7199</v>
      </c>
      <c r="AI481">
        <v>480</v>
      </c>
      <c r="AJ481" t="s">
        <v>11396</v>
      </c>
      <c r="AK481" t="s">
        <v>12027</v>
      </c>
      <c r="AL481" t="s">
        <v>12031</v>
      </c>
      <c r="AM481" t="s">
        <v>11324</v>
      </c>
      <c r="AN481">
        <v>1</v>
      </c>
      <c r="AO481" s="10" t="s">
        <v>12046</v>
      </c>
      <c r="AP481" t="str" cm="1">
        <f t="array" ref="AP481">_xlfn.IFS(
  Table1[[#This Row],[Age]]&lt;=25, "18-25",
  Table1[[#This Row],[Age]]&lt;=35, "26-35",
  Table1[[#This Row],[Age]]&lt;=45, "36-45",
  Table1[[#This Row],[Age]]&lt;=60, "46-60",
  TRUE, "60+")</f>
        <v>46-60</v>
      </c>
    </row>
    <row r="482" spans="1:42" x14ac:dyDescent="0.3">
      <c r="A482">
        <v>481</v>
      </c>
      <c r="B482" t="s">
        <v>3</v>
      </c>
      <c r="C482" t="s">
        <v>80</v>
      </c>
      <c r="D482">
        <v>62</v>
      </c>
      <c r="E482" t="s">
        <v>105</v>
      </c>
      <c r="F482" t="s">
        <v>588</v>
      </c>
      <c r="G482" t="s">
        <v>5110</v>
      </c>
      <c r="H482">
        <v>19458795334</v>
      </c>
      <c r="I482" t="s">
        <v>5381</v>
      </c>
      <c r="J482" t="s">
        <v>7292</v>
      </c>
      <c r="K482">
        <v>2647.6</v>
      </c>
      <c r="L482" s="12" t="s">
        <v>7759</v>
      </c>
      <c r="M482" s="10" t="s">
        <v>11074</v>
      </c>
      <c r="N482">
        <v>481</v>
      </c>
      <c r="O482">
        <v>45156</v>
      </c>
      <c r="P482" t="s">
        <v>11403</v>
      </c>
      <c r="Q482" s="16">
        <v>192.06</v>
      </c>
      <c r="R482">
        <v>2839.66</v>
      </c>
      <c r="S482">
        <v>66</v>
      </c>
      <c r="T482">
        <v>481</v>
      </c>
      <c r="U482">
        <v>36689.21</v>
      </c>
      <c r="V482" t="s">
        <v>11413</v>
      </c>
      <c r="W482">
        <v>4.24</v>
      </c>
      <c r="X482">
        <v>12</v>
      </c>
      <c r="Y482" t="s">
        <v>10390</v>
      </c>
      <c r="Z482" t="s">
        <v>12012</v>
      </c>
      <c r="AA482">
        <v>481</v>
      </c>
      <c r="AB482" t="s">
        <v>12016</v>
      </c>
      <c r="AC482">
        <v>9083.7999999999993</v>
      </c>
      <c r="AD482">
        <v>1257.76</v>
      </c>
      <c r="AE482">
        <v>62.89</v>
      </c>
      <c r="AF482" t="s">
        <v>11311</v>
      </c>
      <c r="AG482" t="s">
        <v>11114</v>
      </c>
      <c r="AH482">
        <v>8020</v>
      </c>
      <c r="AI482">
        <v>481</v>
      </c>
      <c r="AJ482" t="s">
        <v>11268</v>
      </c>
      <c r="AK482" t="s">
        <v>12027</v>
      </c>
      <c r="AL482" t="s">
        <v>12031</v>
      </c>
      <c r="AM482" t="s">
        <v>11093</v>
      </c>
      <c r="AN482">
        <v>1</v>
      </c>
      <c r="AO482" s="10" t="s">
        <v>12041</v>
      </c>
      <c r="AP482" t="str" cm="1">
        <f t="array" ref="AP482">_xlfn.IFS(
  Table1[[#This Row],[Age]]&lt;=25, "18-25",
  Table1[[#This Row],[Age]]&lt;=35, "26-35",
  Table1[[#This Row],[Age]]&lt;=45, "36-45",
  Table1[[#This Row],[Age]]&lt;=60, "46-60",
  TRUE, "60+")</f>
        <v>60+</v>
      </c>
    </row>
    <row r="483" spans="1:42" x14ac:dyDescent="0.3">
      <c r="A483">
        <v>482</v>
      </c>
      <c r="B483" t="s">
        <v>14</v>
      </c>
      <c r="C483" t="s">
        <v>83</v>
      </c>
      <c r="D483">
        <v>57</v>
      </c>
      <c r="E483" t="s">
        <v>106</v>
      </c>
      <c r="F483" t="s">
        <v>589</v>
      </c>
      <c r="G483" t="s">
        <v>5139</v>
      </c>
      <c r="H483">
        <v>19458795335</v>
      </c>
      <c r="I483" t="s">
        <v>5585</v>
      </c>
      <c r="J483" t="s">
        <v>7291</v>
      </c>
      <c r="K483">
        <v>1642.83</v>
      </c>
      <c r="L483" s="12" t="s">
        <v>7422</v>
      </c>
      <c r="M483" s="10" t="s">
        <v>11209</v>
      </c>
      <c r="N483">
        <v>482</v>
      </c>
      <c r="O483">
        <v>45276</v>
      </c>
      <c r="P483" t="s">
        <v>11403</v>
      </c>
      <c r="Q483" s="16">
        <v>753.27</v>
      </c>
      <c r="R483">
        <v>889.56</v>
      </c>
      <c r="S483">
        <v>99</v>
      </c>
      <c r="T483">
        <v>482</v>
      </c>
      <c r="U483">
        <v>31096.5</v>
      </c>
      <c r="V483" t="s">
        <v>11413</v>
      </c>
      <c r="W483">
        <v>6.64</v>
      </c>
      <c r="X483">
        <v>48</v>
      </c>
      <c r="Y483" t="s">
        <v>7900</v>
      </c>
      <c r="Z483" t="s">
        <v>12012</v>
      </c>
      <c r="AA483">
        <v>482</v>
      </c>
      <c r="AB483" t="s">
        <v>12016</v>
      </c>
      <c r="AC483">
        <v>6354.88</v>
      </c>
      <c r="AD483">
        <v>3248.52</v>
      </c>
      <c r="AE483">
        <v>162.43</v>
      </c>
      <c r="AF483" t="s">
        <v>11216</v>
      </c>
      <c r="AG483" t="s">
        <v>11379</v>
      </c>
      <c r="AH483">
        <v>234</v>
      </c>
      <c r="AI483">
        <v>482</v>
      </c>
      <c r="AJ483" t="s">
        <v>11083</v>
      </c>
      <c r="AK483" t="s">
        <v>12028</v>
      </c>
      <c r="AL483" t="s">
        <v>12031</v>
      </c>
      <c r="AM483" t="s">
        <v>11260</v>
      </c>
      <c r="AN483">
        <v>1</v>
      </c>
      <c r="AO483" s="10" t="s">
        <v>12036</v>
      </c>
      <c r="AP483" t="str" cm="1">
        <f t="array" ref="AP483">_xlfn.IFS(
  Table1[[#This Row],[Age]]&lt;=25, "18-25",
  Table1[[#This Row],[Age]]&lt;=35, "26-35",
  Table1[[#This Row],[Age]]&lt;=45, "36-45",
  Table1[[#This Row],[Age]]&lt;=60, "46-60",
  TRUE, "60+")</f>
        <v>46-60</v>
      </c>
    </row>
    <row r="484" spans="1:42" x14ac:dyDescent="0.3">
      <c r="A484">
        <v>483</v>
      </c>
      <c r="B484" t="s">
        <v>21</v>
      </c>
      <c r="C484" t="s">
        <v>62</v>
      </c>
      <c r="D484">
        <v>60</v>
      </c>
      <c r="E484" t="s">
        <v>105</v>
      </c>
      <c r="F484" t="s">
        <v>590</v>
      </c>
      <c r="G484" t="s">
        <v>5135</v>
      </c>
      <c r="H484">
        <v>19458795336</v>
      </c>
      <c r="I484" t="s">
        <v>5586</v>
      </c>
      <c r="J484" t="s">
        <v>7292</v>
      </c>
      <c r="K484">
        <v>7352.06</v>
      </c>
      <c r="L484" s="12" t="s">
        <v>7760</v>
      </c>
      <c r="M484" s="10" t="s">
        <v>11059</v>
      </c>
      <c r="N484">
        <v>483</v>
      </c>
      <c r="O484">
        <v>44967</v>
      </c>
      <c r="P484" t="s">
        <v>11402</v>
      </c>
      <c r="Q484" s="16">
        <v>996.46</v>
      </c>
      <c r="R484">
        <v>8348.52</v>
      </c>
      <c r="S484">
        <v>57</v>
      </c>
      <c r="T484">
        <v>483</v>
      </c>
      <c r="U484">
        <v>18974.349999999999</v>
      </c>
      <c r="V484" t="s">
        <v>11411</v>
      </c>
      <c r="W484">
        <v>3.11</v>
      </c>
      <c r="X484">
        <v>60</v>
      </c>
      <c r="Y484" t="s">
        <v>8270</v>
      </c>
      <c r="Z484" t="s">
        <v>12010</v>
      </c>
      <c r="AA484">
        <v>483</v>
      </c>
      <c r="AB484" t="s">
        <v>12015</v>
      </c>
      <c r="AC484">
        <v>6592.76</v>
      </c>
      <c r="AD484">
        <v>121.57</v>
      </c>
      <c r="AE484">
        <v>6.08</v>
      </c>
      <c r="AF484" t="s">
        <v>11218</v>
      </c>
      <c r="AG484" t="s">
        <v>11214</v>
      </c>
      <c r="AH484">
        <v>3900</v>
      </c>
      <c r="AI484">
        <v>483</v>
      </c>
      <c r="AJ484" t="s">
        <v>11314</v>
      </c>
      <c r="AK484" t="s">
        <v>12029</v>
      </c>
      <c r="AL484" t="s">
        <v>12032</v>
      </c>
      <c r="AM484" t="s">
        <v>11213</v>
      </c>
      <c r="AN484">
        <v>-1</v>
      </c>
      <c r="AO484" s="10" t="s">
        <v>12045</v>
      </c>
      <c r="AP484" t="str" cm="1">
        <f t="array" ref="AP484">_xlfn.IFS(
  Table1[[#This Row],[Age]]&lt;=25, "18-25",
  Table1[[#This Row],[Age]]&lt;=35, "26-35",
  Table1[[#This Row],[Age]]&lt;=45, "36-45",
  Table1[[#This Row],[Age]]&lt;=60, "46-60",
  TRUE, "60+")</f>
        <v>46-60</v>
      </c>
    </row>
    <row r="485" spans="1:42" x14ac:dyDescent="0.3">
      <c r="A485">
        <v>484</v>
      </c>
      <c r="B485" t="s">
        <v>36</v>
      </c>
      <c r="C485" t="s">
        <v>69</v>
      </c>
      <c r="D485">
        <v>25</v>
      </c>
      <c r="E485" t="s">
        <v>105</v>
      </c>
      <c r="F485" t="s">
        <v>591</v>
      </c>
      <c r="G485" t="s">
        <v>5127</v>
      </c>
      <c r="H485">
        <v>19458795337</v>
      </c>
      <c r="I485" t="s">
        <v>5587</v>
      </c>
      <c r="J485" t="s">
        <v>7292</v>
      </c>
      <c r="K485">
        <v>7806.22</v>
      </c>
      <c r="L485" s="12" t="s">
        <v>7761</v>
      </c>
      <c r="M485" s="10" t="s">
        <v>11303</v>
      </c>
      <c r="N485">
        <v>484</v>
      </c>
      <c r="O485">
        <v>44966</v>
      </c>
      <c r="P485" t="s">
        <v>11404</v>
      </c>
      <c r="Q485" s="16">
        <v>2740.15</v>
      </c>
      <c r="R485">
        <v>10546.37</v>
      </c>
      <c r="S485">
        <v>61</v>
      </c>
      <c r="T485">
        <v>484</v>
      </c>
      <c r="U485">
        <v>21707.42</v>
      </c>
      <c r="V485" t="s">
        <v>11411</v>
      </c>
      <c r="W485">
        <v>5.55</v>
      </c>
      <c r="X485">
        <v>36</v>
      </c>
      <c r="Y485" t="s">
        <v>11517</v>
      </c>
      <c r="Z485" t="s">
        <v>12012</v>
      </c>
      <c r="AA485">
        <v>484</v>
      </c>
      <c r="AB485" t="s">
        <v>12015</v>
      </c>
      <c r="AC485">
        <v>8216.27</v>
      </c>
      <c r="AD485">
        <v>4521.29</v>
      </c>
      <c r="AE485">
        <v>226.06</v>
      </c>
      <c r="AF485" t="s">
        <v>11075</v>
      </c>
      <c r="AG485" t="s">
        <v>11067</v>
      </c>
      <c r="AH485">
        <v>9521</v>
      </c>
      <c r="AI485">
        <v>484</v>
      </c>
      <c r="AJ485" t="s">
        <v>11107</v>
      </c>
      <c r="AK485" t="s">
        <v>12027</v>
      </c>
      <c r="AL485" t="s">
        <v>12032</v>
      </c>
      <c r="AM485" t="s">
        <v>11397</v>
      </c>
      <c r="AN485">
        <v>1</v>
      </c>
      <c r="AO485" s="10" t="s">
        <v>12045</v>
      </c>
      <c r="AP485" t="str" cm="1">
        <f t="array" ref="AP485">_xlfn.IFS(
  Table1[[#This Row],[Age]]&lt;=25, "18-25",
  Table1[[#This Row],[Age]]&lt;=35, "26-35",
  Table1[[#This Row],[Age]]&lt;=45, "36-45",
  Table1[[#This Row],[Age]]&lt;=60, "46-60",
  TRUE, "60+")</f>
        <v>18-25</v>
      </c>
    </row>
    <row r="486" spans="1:42" x14ac:dyDescent="0.3">
      <c r="A486">
        <v>485</v>
      </c>
      <c r="B486" t="s">
        <v>27</v>
      </c>
      <c r="C486" t="s">
        <v>76</v>
      </c>
      <c r="D486">
        <v>27</v>
      </c>
      <c r="E486" t="s">
        <v>104</v>
      </c>
      <c r="F486" t="s">
        <v>592</v>
      </c>
      <c r="G486" t="s">
        <v>5133</v>
      </c>
      <c r="H486">
        <v>19458795338</v>
      </c>
      <c r="I486" t="s">
        <v>5588</v>
      </c>
      <c r="J486" t="s">
        <v>7291</v>
      </c>
      <c r="K486">
        <v>8451.77</v>
      </c>
      <c r="L486" s="12" t="s">
        <v>7762</v>
      </c>
      <c r="M486" s="10" t="s">
        <v>11296</v>
      </c>
      <c r="N486">
        <v>485</v>
      </c>
      <c r="O486">
        <v>45198</v>
      </c>
      <c r="P486" t="s">
        <v>11402</v>
      </c>
      <c r="Q486" s="16">
        <v>1430.83</v>
      </c>
      <c r="R486">
        <v>9882.6</v>
      </c>
      <c r="S486">
        <v>97</v>
      </c>
      <c r="T486">
        <v>485</v>
      </c>
      <c r="U486">
        <v>32709.08</v>
      </c>
      <c r="V486" t="s">
        <v>11413</v>
      </c>
      <c r="W486">
        <v>4.5999999999999996</v>
      </c>
      <c r="X486">
        <v>12</v>
      </c>
      <c r="Y486" t="s">
        <v>9758</v>
      </c>
      <c r="Z486" t="s">
        <v>12010</v>
      </c>
      <c r="AA486">
        <v>485</v>
      </c>
      <c r="AB486" t="s">
        <v>12015</v>
      </c>
      <c r="AC486">
        <v>3593.44</v>
      </c>
      <c r="AD486">
        <v>812.82</v>
      </c>
      <c r="AE486">
        <v>40.64</v>
      </c>
      <c r="AF486" t="s">
        <v>11050</v>
      </c>
      <c r="AG486" t="s">
        <v>11389</v>
      </c>
      <c r="AH486">
        <v>851</v>
      </c>
      <c r="AI486">
        <v>485</v>
      </c>
      <c r="AJ486" t="s">
        <v>11292</v>
      </c>
      <c r="AK486" t="s">
        <v>12029</v>
      </c>
      <c r="AL486" t="s">
        <v>12031</v>
      </c>
      <c r="AM486" t="s">
        <v>11097</v>
      </c>
      <c r="AN486">
        <v>1</v>
      </c>
      <c r="AO486" s="10" t="s">
        <v>12042</v>
      </c>
      <c r="AP486" t="str" cm="1">
        <f t="array" ref="AP486">_xlfn.IFS(
  Table1[[#This Row],[Age]]&lt;=25, "18-25",
  Table1[[#This Row],[Age]]&lt;=35, "26-35",
  Table1[[#This Row],[Age]]&lt;=45, "36-45",
  Table1[[#This Row],[Age]]&lt;=60, "46-60",
  TRUE, "60+")</f>
        <v>26-35</v>
      </c>
    </row>
    <row r="487" spans="1:42" x14ac:dyDescent="0.3">
      <c r="A487">
        <v>486</v>
      </c>
      <c r="B487" t="s">
        <v>29</v>
      </c>
      <c r="C487" t="s">
        <v>74</v>
      </c>
      <c r="D487">
        <v>42</v>
      </c>
      <c r="E487" t="s">
        <v>105</v>
      </c>
      <c r="F487" t="s">
        <v>593</v>
      </c>
      <c r="G487" t="s">
        <v>5115</v>
      </c>
      <c r="H487">
        <v>19458795339</v>
      </c>
      <c r="I487" t="s">
        <v>5589</v>
      </c>
      <c r="J487" t="s">
        <v>7292</v>
      </c>
      <c r="K487">
        <v>8662.2000000000007</v>
      </c>
      <c r="L487" s="12" t="s">
        <v>7763</v>
      </c>
      <c r="M487" s="10" t="s">
        <v>11149</v>
      </c>
      <c r="N487">
        <v>486</v>
      </c>
      <c r="O487">
        <v>45178</v>
      </c>
      <c r="P487" t="s">
        <v>11402</v>
      </c>
      <c r="Q487" s="16">
        <v>1036.3399999999999</v>
      </c>
      <c r="R487">
        <v>9698.5400000000009</v>
      </c>
      <c r="S487">
        <v>96</v>
      </c>
      <c r="T487">
        <v>486</v>
      </c>
      <c r="U487">
        <v>9470.7000000000007</v>
      </c>
      <c r="V487" t="s">
        <v>11411</v>
      </c>
      <c r="W487">
        <v>6.8</v>
      </c>
      <c r="X487">
        <v>48</v>
      </c>
      <c r="Y487" t="s">
        <v>9881</v>
      </c>
      <c r="Z487" t="s">
        <v>12010</v>
      </c>
      <c r="AA487">
        <v>486</v>
      </c>
      <c r="AB487" t="s">
        <v>12016</v>
      </c>
      <c r="AC487">
        <v>5767</v>
      </c>
      <c r="AD487">
        <v>2096.31</v>
      </c>
      <c r="AE487">
        <v>104.82</v>
      </c>
      <c r="AF487" t="s">
        <v>11382</v>
      </c>
      <c r="AG487" t="s">
        <v>11328</v>
      </c>
      <c r="AH487">
        <v>6864</v>
      </c>
      <c r="AI487">
        <v>486</v>
      </c>
      <c r="AJ487" t="s">
        <v>11237</v>
      </c>
      <c r="AK487" t="s">
        <v>12029</v>
      </c>
      <c r="AL487" t="s">
        <v>12031</v>
      </c>
      <c r="AM487" t="s">
        <v>11363</v>
      </c>
      <c r="AN487">
        <v>1</v>
      </c>
      <c r="AO487" s="10" t="s">
        <v>12042</v>
      </c>
      <c r="AP487" t="str" cm="1">
        <f t="array" ref="AP487">_xlfn.IFS(
  Table1[[#This Row],[Age]]&lt;=25, "18-25",
  Table1[[#This Row],[Age]]&lt;=35, "26-35",
  Table1[[#This Row],[Age]]&lt;=45, "36-45",
  Table1[[#This Row],[Age]]&lt;=60, "46-60",
  TRUE, "60+")</f>
        <v>36-45</v>
      </c>
    </row>
    <row r="488" spans="1:42" x14ac:dyDescent="0.3">
      <c r="A488">
        <v>487</v>
      </c>
      <c r="B488" t="s">
        <v>15</v>
      </c>
      <c r="C488" t="s">
        <v>87</v>
      </c>
      <c r="D488">
        <v>28</v>
      </c>
      <c r="E488" t="s">
        <v>105</v>
      </c>
      <c r="F488" t="s">
        <v>594</v>
      </c>
      <c r="G488" t="s">
        <v>5134</v>
      </c>
      <c r="H488">
        <v>19458795340</v>
      </c>
      <c r="I488" t="s">
        <v>5590</v>
      </c>
      <c r="J488" t="s">
        <v>7291</v>
      </c>
      <c r="K488">
        <v>4883</v>
      </c>
      <c r="L488" s="12" t="s">
        <v>7764</v>
      </c>
      <c r="M488" s="10" t="s">
        <v>11036</v>
      </c>
      <c r="N488">
        <v>487</v>
      </c>
      <c r="O488">
        <v>44951</v>
      </c>
      <c r="P488" t="s">
        <v>11403</v>
      </c>
      <c r="Q488" s="16">
        <v>2576.9299999999998</v>
      </c>
      <c r="R488">
        <v>7459.93</v>
      </c>
      <c r="S488">
        <v>60</v>
      </c>
      <c r="T488">
        <v>487</v>
      </c>
      <c r="U488">
        <v>41562.92</v>
      </c>
      <c r="V488" t="s">
        <v>11411</v>
      </c>
      <c r="W488">
        <v>3.18</v>
      </c>
      <c r="X488">
        <v>36</v>
      </c>
      <c r="Y488" t="s">
        <v>11630</v>
      </c>
      <c r="Z488" t="s">
        <v>12011</v>
      </c>
      <c r="AA488">
        <v>487</v>
      </c>
      <c r="AB488" t="s">
        <v>12015</v>
      </c>
      <c r="AC488">
        <v>1819.1</v>
      </c>
      <c r="AD488">
        <v>2719.28</v>
      </c>
      <c r="AE488">
        <v>135.96</v>
      </c>
      <c r="AF488" t="s">
        <v>11257</v>
      </c>
      <c r="AG488" t="s">
        <v>11245</v>
      </c>
      <c r="AH488">
        <v>3229</v>
      </c>
      <c r="AI488">
        <v>487</v>
      </c>
      <c r="AJ488" t="s">
        <v>11045</v>
      </c>
      <c r="AK488" t="s">
        <v>12027</v>
      </c>
      <c r="AL488" t="s">
        <v>12031</v>
      </c>
      <c r="AM488" t="s">
        <v>11137</v>
      </c>
      <c r="AN488">
        <v>1</v>
      </c>
      <c r="AO488" s="10" t="s">
        <v>12039</v>
      </c>
      <c r="AP488" t="str" cm="1">
        <f t="array" ref="AP488">_xlfn.IFS(
  Table1[[#This Row],[Age]]&lt;=25, "18-25",
  Table1[[#This Row],[Age]]&lt;=35, "26-35",
  Table1[[#This Row],[Age]]&lt;=45, "36-45",
  Table1[[#This Row],[Age]]&lt;=60, "46-60",
  TRUE, "60+")</f>
        <v>26-35</v>
      </c>
    </row>
    <row r="489" spans="1:42" x14ac:dyDescent="0.3">
      <c r="A489">
        <v>488</v>
      </c>
      <c r="B489" t="s">
        <v>3</v>
      </c>
      <c r="C489" t="s">
        <v>71</v>
      </c>
      <c r="D489">
        <v>45</v>
      </c>
      <c r="E489" t="s">
        <v>104</v>
      </c>
      <c r="F489" t="s">
        <v>595</v>
      </c>
      <c r="G489" t="s">
        <v>5119</v>
      </c>
      <c r="H489">
        <v>19458795341</v>
      </c>
      <c r="I489" t="s">
        <v>5591</v>
      </c>
      <c r="J489" t="s">
        <v>7291</v>
      </c>
      <c r="K489">
        <v>4062.15</v>
      </c>
      <c r="L489" s="12" t="s">
        <v>7765</v>
      </c>
      <c r="M489" s="10" t="s">
        <v>11232</v>
      </c>
      <c r="N489">
        <v>488</v>
      </c>
      <c r="O489">
        <v>45064</v>
      </c>
      <c r="P489" t="s">
        <v>11402</v>
      </c>
      <c r="Q489" s="16">
        <v>212.86</v>
      </c>
      <c r="R489">
        <v>4275.01</v>
      </c>
      <c r="S489">
        <v>64</v>
      </c>
      <c r="T489">
        <v>488</v>
      </c>
      <c r="U489">
        <v>46994.84</v>
      </c>
      <c r="V489" t="s">
        <v>11412</v>
      </c>
      <c r="W489">
        <v>5.98</v>
      </c>
      <c r="X489">
        <v>36</v>
      </c>
      <c r="Y489" t="s">
        <v>9030</v>
      </c>
      <c r="Z489" t="s">
        <v>12011</v>
      </c>
      <c r="AA489">
        <v>488</v>
      </c>
      <c r="AB489" t="s">
        <v>12015</v>
      </c>
      <c r="AC489">
        <v>9595.7099999999991</v>
      </c>
      <c r="AD489">
        <v>4174.37</v>
      </c>
      <c r="AE489">
        <v>208.72</v>
      </c>
      <c r="AF489" t="s">
        <v>11364</v>
      </c>
      <c r="AG489" t="s">
        <v>11104</v>
      </c>
      <c r="AH489">
        <v>2600</v>
      </c>
      <c r="AI489">
        <v>488</v>
      </c>
      <c r="AJ489" t="s">
        <v>11349</v>
      </c>
      <c r="AK489" t="s">
        <v>12029</v>
      </c>
      <c r="AL489" t="s">
        <v>12031</v>
      </c>
      <c r="AM489" t="s">
        <v>11247</v>
      </c>
      <c r="AN489">
        <v>1</v>
      </c>
      <c r="AO489" s="10" t="s">
        <v>12046</v>
      </c>
      <c r="AP489" t="str" cm="1">
        <f t="array" ref="AP489">_xlfn.IFS(
  Table1[[#This Row],[Age]]&lt;=25, "18-25",
  Table1[[#This Row],[Age]]&lt;=35, "26-35",
  Table1[[#This Row],[Age]]&lt;=45, "36-45",
  Table1[[#This Row],[Age]]&lt;=60, "46-60",
  TRUE, "60+")</f>
        <v>36-45</v>
      </c>
    </row>
    <row r="490" spans="1:42" x14ac:dyDescent="0.3">
      <c r="A490">
        <v>489</v>
      </c>
      <c r="B490" t="s">
        <v>34</v>
      </c>
      <c r="C490" t="s">
        <v>85</v>
      </c>
      <c r="D490">
        <v>50</v>
      </c>
      <c r="E490" t="s">
        <v>106</v>
      </c>
      <c r="F490" t="s">
        <v>596</v>
      </c>
      <c r="G490" t="s">
        <v>5140</v>
      </c>
      <c r="H490">
        <v>19458795342</v>
      </c>
      <c r="I490" t="s">
        <v>5592</v>
      </c>
      <c r="J490" t="s">
        <v>7292</v>
      </c>
      <c r="K490">
        <v>7534.59</v>
      </c>
      <c r="L490" s="12" t="s">
        <v>7766</v>
      </c>
      <c r="M490" s="10" t="s">
        <v>11157</v>
      </c>
      <c r="N490">
        <v>489</v>
      </c>
      <c r="O490">
        <v>44935</v>
      </c>
      <c r="P490" t="s">
        <v>11402</v>
      </c>
      <c r="Q490" s="16">
        <v>4876.46</v>
      </c>
      <c r="R490">
        <v>2658.13</v>
      </c>
      <c r="S490">
        <v>32</v>
      </c>
      <c r="T490">
        <v>489</v>
      </c>
      <c r="U490">
        <v>5801.44</v>
      </c>
      <c r="V490" t="s">
        <v>11413</v>
      </c>
      <c r="W490">
        <v>7.66</v>
      </c>
      <c r="X490">
        <v>60</v>
      </c>
      <c r="Y490" t="s">
        <v>11631</v>
      </c>
      <c r="Z490" t="s">
        <v>12012</v>
      </c>
      <c r="AA490">
        <v>489</v>
      </c>
      <c r="AB490" t="s">
        <v>12016</v>
      </c>
      <c r="AC490">
        <v>9950.4</v>
      </c>
      <c r="AD490">
        <v>1115.97</v>
      </c>
      <c r="AE490">
        <v>55.8</v>
      </c>
      <c r="AF490" t="s">
        <v>11384</v>
      </c>
      <c r="AG490" t="s">
        <v>11209</v>
      </c>
      <c r="AH490">
        <v>7283</v>
      </c>
      <c r="AI490">
        <v>489</v>
      </c>
      <c r="AJ490" t="s">
        <v>11234</v>
      </c>
      <c r="AK490" t="s">
        <v>12028</v>
      </c>
      <c r="AL490" t="s">
        <v>12032</v>
      </c>
      <c r="AM490" t="s">
        <v>11062</v>
      </c>
      <c r="AN490">
        <v>1</v>
      </c>
      <c r="AO490" s="10" t="s">
        <v>12039</v>
      </c>
      <c r="AP490" t="str" cm="1">
        <f t="array" ref="AP490">_xlfn.IFS(
  Table1[[#This Row],[Age]]&lt;=25, "18-25",
  Table1[[#This Row],[Age]]&lt;=35, "26-35",
  Table1[[#This Row],[Age]]&lt;=45, "36-45",
  Table1[[#This Row],[Age]]&lt;=60, "46-60",
  TRUE, "60+")</f>
        <v>46-60</v>
      </c>
    </row>
    <row r="491" spans="1:42" x14ac:dyDescent="0.3">
      <c r="A491">
        <v>490</v>
      </c>
      <c r="B491" t="s">
        <v>26</v>
      </c>
      <c r="C491" t="s">
        <v>66</v>
      </c>
      <c r="D491">
        <v>56</v>
      </c>
      <c r="E491" t="s">
        <v>106</v>
      </c>
      <c r="F491" t="s">
        <v>597</v>
      </c>
      <c r="G491" t="s">
        <v>5145</v>
      </c>
      <c r="H491">
        <v>19458795343</v>
      </c>
      <c r="I491" t="s">
        <v>5593</v>
      </c>
      <c r="J491" t="s">
        <v>7291</v>
      </c>
      <c r="K491">
        <v>5736.92</v>
      </c>
      <c r="L491" s="12" t="s">
        <v>7767</v>
      </c>
      <c r="M491" s="10" t="s">
        <v>11190</v>
      </c>
      <c r="N491">
        <v>490</v>
      </c>
      <c r="O491">
        <v>45222</v>
      </c>
      <c r="P491" t="s">
        <v>11404</v>
      </c>
      <c r="Q491" s="16">
        <v>4306.4799999999996</v>
      </c>
      <c r="R491">
        <v>10043.4</v>
      </c>
      <c r="S491">
        <v>16</v>
      </c>
      <c r="T491">
        <v>490</v>
      </c>
      <c r="U491">
        <v>2100.33</v>
      </c>
      <c r="V491" t="s">
        <v>11413</v>
      </c>
      <c r="W491">
        <v>7.24</v>
      </c>
      <c r="X491">
        <v>24</v>
      </c>
      <c r="Y491" t="s">
        <v>8224</v>
      </c>
      <c r="Z491" t="s">
        <v>12010</v>
      </c>
      <c r="AA491">
        <v>490</v>
      </c>
      <c r="AB491" t="s">
        <v>12016</v>
      </c>
      <c r="AC491">
        <v>6132.67</v>
      </c>
      <c r="AD491">
        <v>4614.41</v>
      </c>
      <c r="AE491">
        <v>230.72</v>
      </c>
      <c r="AF491" t="s">
        <v>11112</v>
      </c>
      <c r="AG491" t="s">
        <v>11340</v>
      </c>
      <c r="AH491">
        <v>6600</v>
      </c>
      <c r="AI491">
        <v>490</v>
      </c>
      <c r="AJ491" t="s">
        <v>11391</v>
      </c>
      <c r="AK491" t="s">
        <v>12029</v>
      </c>
      <c r="AL491" t="s">
        <v>12031</v>
      </c>
      <c r="AM491" t="s">
        <v>11167</v>
      </c>
      <c r="AN491">
        <v>1</v>
      </c>
      <c r="AO491" s="10" t="s">
        <v>12044</v>
      </c>
      <c r="AP491" t="str" cm="1">
        <f t="array" ref="AP491">_xlfn.IFS(
  Table1[[#This Row],[Age]]&lt;=25, "18-25",
  Table1[[#This Row],[Age]]&lt;=35, "26-35",
  Table1[[#This Row],[Age]]&lt;=45, "36-45",
  Table1[[#This Row],[Age]]&lt;=60, "46-60",
  TRUE, "60+")</f>
        <v>46-60</v>
      </c>
    </row>
    <row r="492" spans="1:42" x14ac:dyDescent="0.3">
      <c r="A492">
        <v>491</v>
      </c>
      <c r="B492" t="s">
        <v>48</v>
      </c>
      <c r="C492" t="s">
        <v>71</v>
      </c>
      <c r="D492">
        <v>43</v>
      </c>
      <c r="E492" t="s">
        <v>105</v>
      </c>
      <c r="F492" t="s">
        <v>598</v>
      </c>
      <c r="G492" t="s">
        <v>5113</v>
      </c>
      <c r="H492">
        <v>19458795344</v>
      </c>
      <c r="I492" t="s">
        <v>5594</v>
      </c>
      <c r="J492" t="s">
        <v>7291</v>
      </c>
      <c r="K492">
        <v>9656.31</v>
      </c>
      <c r="L492" s="12" t="s">
        <v>7768</v>
      </c>
      <c r="M492" s="10" t="s">
        <v>11304</v>
      </c>
      <c r="N492">
        <v>491</v>
      </c>
      <c r="O492">
        <v>44983</v>
      </c>
      <c r="P492" t="s">
        <v>11402</v>
      </c>
      <c r="Q492" s="16">
        <v>1367.09</v>
      </c>
      <c r="R492">
        <v>8289.2199999999993</v>
      </c>
      <c r="S492">
        <v>44</v>
      </c>
      <c r="T492">
        <v>491</v>
      </c>
      <c r="U492">
        <v>7992.31</v>
      </c>
      <c r="V492" t="s">
        <v>11411</v>
      </c>
      <c r="W492">
        <v>8.51</v>
      </c>
      <c r="X492">
        <v>36</v>
      </c>
      <c r="Y492" t="s">
        <v>11632</v>
      </c>
      <c r="Z492" t="s">
        <v>12011</v>
      </c>
      <c r="AA492">
        <v>491</v>
      </c>
      <c r="AB492" t="s">
        <v>12016</v>
      </c>
      <c r="AC492">
        <v>9294.85</v>
      </c>
      <c r="AD492">
        <v>1482.58</v>
      </c>
      <c r="AE492">
        <v>74.13</v>
      </c>
      <c r="AF492" t="s">
        <v>11115</v>
      </c>
      <c r="AG492" t="s">
        <v>11221</v>
      </c>
      <c r="AH492">
        <v>3973</v>
      </c>
      <c r="AI492">
        <v>491</v>
      </c>
      <c r="AJ492" t="s">
        <v>11388</v>
      </c>
      <c r="AK492" t="s">
        <v>12027</v>
      </c>
      <c r="AL492" t="s">
        <v>12031</v>
      </c>
      <c r="AM492" t="s">
        <v>11332</v>
      </c>
      <c r="AN492">
        <v>1</v>
      </c>
      <c r="AO492" s="10" t="s">
        <v>12045</v>
      </c>
      <c r="AP492" t="str" cm="1">
        <f t="array" ref="AP492">_xlfn.IFS(
  Table1[[#This Row],[Age]]&lt;=25, "18-25",
  Table1[[#This Row],[Age]]&lt;=35, "26-35",
  Table1[[#This Row],[Age]]&lt;=45, "36-45",
  Table1[[#This Row],[Age]]&lt;=60, "46-60",
  TRUE, "60+")</f>
        <v>36-45</v>
      </c>
    </row>
    <row r="493" spans="1:42" x14ac:dyDescent="0.3">
      <c r="A493">
        <v>492</v>
      </c>
      <c r="B493" t="s">
        <v>28</v>
      </c>
      <c r="C493" t="s">
        <v>58</v>
      </c>
      <c r="D493">
        <v>25</v>
      </c>
      <c r="E493" t="s">
        <v>104</v>
      </c>
      <c r="F493" t="s">
        <v>599</v>
      </c>
      <c r="G493" t="s">
        <v>5111</v>
      </c>
      <c r="H493">
        <v>19458795345</v>
      </c>
      <c r="I493" t="s">
        <v>5575</v>
      </c>
      <c r="J493" t="s">
        <v>7292</v>
      </c>
      <c r="K493">
        <v>3820.78</v>
      </c>
      <c r="L493" s="12" t="s">
        <v>7769</v>
      </c>
      <c r="M493" s="10" t="s">
        <v>11213</v>
      </c>
      <c r="N493">
        <v>492</v>
      </c>
      <c r="O493">
        <v>45228</v>
      </c>
      <c r="P493" t="s">
        <v>11404</v>
      </c>
      <c r="Q493" s="16">
        <v>1687.49</v>
      </c>
      <c r="R493">
        <v>2133.29</v>
      </c>
      <c r="S493">
        <v>87</v>
      </c>
      <c r="T493">
        <v>492</v>
      </c>
      <c r="U493">
        <v>38235.230000000003</v>
      </c>
      <c r="V493" t="s">
        <v>11411</v>
      </c>
      <c r="W493">
        <v>9.61</v>
      </c>
      <c r="X493">
        <v>60</v>
      </c>
      <c r="Y493" t="s">
        <v>7301</v>
      </c>
      <c r="Z493" t="s">
        <v>12012</v>
      </c>
      <c r="AA493">
        <v>492</v>
      </c>
      <c r="AB493" t="s">
        <v>12017</v>
      </c>
      <c r="AC493">
        <v>8517.9599999999991</v>
      </c>
      <c r="AD493">
        <v>2689.48</v>
      </c>
      <c r="AE493">
        <v>134.47</v>
      </c>
      <c r="AF493" t="s">
        <v>11353</v>
      </c>
      <c r="AG493" t="s">
        <v>11173</v>
      </c>
      <c r="AH493">
        <v>4788</v>
      </c>
      <c r="AI493">
        <v>492</v>
      </c>
      <c r="AJ493" t="s">
        <v>11041</v>
      </c>
      <c r="AK493" t="s">
        <v>12029</v>
      </c>
      <c r="AL493" t="s">
        <v>12031</v>
      </c>
      <c r="AM493" t="s">
        <v>11042</v>
      </c>
      <c r="AN493">
        <v>1</v>
      </c>
      <c r="AO493" s="10" t="s">
        <v>12044</v>
      </c>
      <c r="AP493" t="str" cm="1">
        <f t="array" ref="AP493">_xlfn.IFS(
  Table1[[#This Row],[Age]]&lt;=25, "18-25",
  Table1[[#This Row],[Age]]&lt;=35, "26-35",
  Table1[[#This Row],[Age]]&lt;=45, "36-45",
  Table1[[#This Row],[Age]]&lt;=60, "46-60",
  TRUE, "60+")</f>
        <v>18-25</v>
      </c>
    </row>
    <row r="494" spans="1:42" x14ac:dyDescent="0.3">
      <c r="A494">
        <v>493</v>
      </c>
      <c r="B494" t="s">
        <v>23</v>
      </c>
      <c r="C494" t="s">
        <v>88</v>
      </c>
      <c r="D494">
        <v>55</v>
      </c>
      <c r="E494" t="s">
        <v>106</v>
      </c>
      <c r="F494" t="s">
        <v>600</v>
      </c>
      <c r="G494" t="s">
        <v>5132</v>
      </c>
      <c r="H494">
        <v>19458795346</v>
      </c>
      <c r="I494" t="s">
        <v>5342</v>
      </c>
      <c r="J494" t="s">
        <v>7292</v>
      </c>
      <c r="K494">
        <v>524.47</v>
      </c>
      <c r="L494" s="12" t="s">
        <v>7770</v>
      </c>
      <c r="M494" s="10" t="s">
        <v>11305</v>
      </c>
      <c r="N494">
        <v>493</v>
      </c>
      <c r="O494">
        <v>45045</v>
      </c>
      <c r="P494" t="s">
        <v>11402</v>
      </c>
      <c r="Q494" s="16">
        <v>1237.03</v>
      </c>
      <c r="R494">
        <v>1761.5</v>
      </c>
      <c r="S494">
        <v>90</v>
      </c>
      <c r="T494">
        <v>493</v>
      </c>
      <c r="U494">
        <v>6283.5</v>
      </c>
      <c r="V494" t="s">
        <v>11411</v>
      </c>
      <c r="W494">
        <v>8.69</v>
      </c>
      <c r="X494">
        <v>24</v>
      </c>
      <c r="Y494" t="s">
        <v>10842</v>
      </c>
      <c r="Z494" t="s">
        <v>12012</v>
      </c>
      <c r="AA494">
        <v>493</v>
      </c>
      <c r="AB494" t="s">
        <v>12015</v>
      </c>
      <c r="AC494">
        <v>5731.15</v>
      </c>
      <c r="AD494">
        <v>845.61</v>
      </c>
      <c r="AE494">
        <v>42.28</v>
      </c>
      <c r="AF494" t="s">
        <v>11363</v>
      </c>
      <c r="AG494" t="s">
        <v>11246</v>
      </c>
      <c r="AH494">
        <v>3385</v>
      </c>
      <c r="AI494">
        <v>493</v>
      </c>
      <c r="AJ494" t="s">
        <v>11216</v>
      </c>
      <c r="AK494" t="s">
        <v>12028</v>
      </c>
      <c r="AL494" t="s">
        <v>12032</v>
      </c>
      <c r="AM494" t="s">
        <v>11046</v>
      </c>
      <c r="AN494">
        <v>-1</v>
      </c>
      <c r="AO494" s="10" t="s">
        <v>12037</v>
      </c>
      <c r="AP494" t="str" cm="1">
        <f t="array" ref="AP494">_xlfn.IFS(
  Table1[[#This Row],[Age]]&lt;=25, "18-25",
  Table1[[#This Row],[Age]]&lt;=35, "26-35",
  Table1[[#This Row],[Age]]&lt;=45, "36-45",
  Table1[[#This Row],[Age]]&lt;=60, "46-60",
  TRUE, "60+")</f>
        <v>46-60</v>
      </c>
    </row>
    <row r="495" spans="1:42" x14ac:dyDescent="0.3">
      <c r="A495">
        <v>494</v>
      </c>
      <c r="B495" t="s">
        <v>18</v>
      </c>
      <c r="C495" t="s">
        <v>63</v>
      </c>
      <c r="D495">
        <v>43</v>
      </c>
      <c r="E495" t="s">
        <v>104</v>
      </c>
      <c r="F495" t="s">
        <v>601</v>
      </c>
      <c r="G495" t="s">
        <v>5127</v>
      </c>
      <c r="H495">
        <v>19458795347</v>
      </c>
      <c r="I495" t="s">
        <v>5595</v>
      </c>
      <c r="J495" t="s">
        <v>7291</v>
      </c>
      <c r="K495">
        <v>5934.12</v>
      </c>
      <c r="L495" s="12" t="s">
        <v>7771</v>
      </c>
      <c r="M495" s="10" t="s">
        <v>11147</v>
      </c>
      <c r="N495">
        <v>494</v>
      </c>
      <c r="O495">
        <v>45189</v>
      </c>
      <c r="P495" t="s">
        <v>11403</v>
      </c>
      <c r="Q495" s="16">
        <v>4642.71</v>
      </c>
      <c r="R495">
        <v>10576.83</v>
      </c>
      <c r="S495">
        <v>69</v>
      </c>
      <c r="T495">
        <v>494</v>
      </c>
      <c r="U495">
        <v>19240.23</v>
      </c>
      <c r="V495" t="s">
        <v>11411</v>
      </c>
      <c r="W495">
        <v>9.44</v>
      </c>
      <c r="X495">
        <v>36</v>
      </c>
      <c r="Y495" t="s">
        <v>9360</v>
      </c>
      <c r="Z495" t="s">
        <v>12011</v>
      </c>
      <c r="AA495">
        <v>494</v>
      </c>
      <c r="AB495" t="s">
        <v>12017</v>
      </c>
      <c r="AC495">
        <v>6584.27</v>
      </c>
      <c r="AD495">
        <v>3111.87</v>
      </c>
      <c r="AE495">
        <v>155.59</v>
      </c>
      <c r="AF495" t="s">
        <v>11398</v>
      </c>
      <c r="AG495" t="s">
        <v>11063</v>
      </c>
      <c r="AH495">
        <v>1015</v>
      </c>
      <c r="AI495">
        <v>494</v>
      </c>
      <c r="AJ495" t="s">
        <v>11059</v>
      </c>
      <c r="AK495" t="s">
        <v>12029</v>
      </c>
      <c r="AL495" t="s">
        <v>12031</v>
      </c>
      <c r="AM495" t="s">
        <v>11342</v>
      </c>
      <c r="AN495">
        <v>1</v>
      </c>
      <c r="AO495" s="10" t="s">
        <v>12042</v>
      </c>
      <c r="AP495" t="str" cm="1">
        <f t="array" ref="AP495">_xlfn.IFS(
  Table1[[#This Row],[Age]]&lt;=25, "18-25",
  Table1[[#This Row],[Age]]&lt;=35, "26-35",
  Table1[[#This Row],[Age]]&lt;=45, "36-45",
  Table1[[#This Row],[Age]]&lt;=60, "46-60",
  TRUE, "60+")</f>
        <v>36-45</v>
      </c>
    </row>
    <row r="496" spans="1:42" x14ac:dyDescent="0.3">
      <c r="A496">
        <v>495</v>
      </c>
      <c r="B496" t="s">
        <v>51</v>
      </c>
      <c r="C496" t="s">
        <v>96</v>
      </c>
      <c r="D496">
        <v>49</v>
      </c>
      <c r="E496" t="s">
        <v>105</v>
      </c>
      <c r="F496" t="s">
        <v>602</v>
      </c>
      <c r="G496" t="s">
        <v>5133</v>
      </c>
      <c r="H496">
        <v>19458795348</v>
      </c>
      <c r="I496" t="s">
        <v>5596</v>
      </c>
      <c r="J496" t="s">
        <v>7292</v>
      </c>
      <c r="K496">
        <v>3599.35</v>
      </c>
      <c r="L496" s="12" t="s">
        <v>7772</v>
      </c>
      <c r="M496" s="10" t="s">
        <v>11299</v>
      </c>
      <c r="N496">
        <v>495</v>
      </c>
      <c r="O496">
        <v>45097</v>
      </c>
      <c r="P496" t="s">
        <v>11402</v>
      </c>
      <c r="Q496" s="16">
        <v>3269.45</v>
      </c>
      <c r="R496">
        <v>329.9</v>
      </c>
      <c r="S496">
        <v>61</v>
      </c>
      <c r="T496">
        <v>495</v>
      </c>
      <c r="U496">
        <v>4093.06</v>
      </c>
      <c r="V496" t="s">
        <v>11413</v>
      </c>
      <c r="W496">
        <v>1.1599999999999999</v>
      </c>
      <c r="X496">
        <v>60</v>
      </c>
      <c r="Y496" t="s">
        <v>11417</v>
      </c>
      <c r="Z496" t="s">
        <v>12010</v>
      </c>
      <c r="AA496">
        <v>495</v>
      </c>
      <c r="AB496" t="s">
        <v>12017</v>
      </c>
      <c r="AC496">
        <v>7561.93</v>
      </c>
      <c r="AD496">
        <v>783.61</v>
      </c>
      <c r="AE496">
        <v>39.18</v>
      </c>
      <c r="AF496" t="s">
        <v>11326</v>
      </c>
      <c r="AG496" t="s">
        <v>11278</v>
      </c>
      <c r="AH496">
        <v>1792</v>
      </c>
      <c r="AI496">
        <v>495</v>
      </c>
      <c r="AJ496" t="s">
        <v>11241</v>
      </c>
      <c r="AK496" t="s">
        <v>12027</v>
      </c>
      <c r="AL496" t="s">
        <v>12032</v>
      </c>
      <c r="AM496" t="s">
        <v>11044</v>
      </c>
      <c r="AN496">
        <v>1</v>
      </c>
      <c r="AO496" s="10" t="s">
        <v>12043</v>
      </c>
      <c r="AP496" t="str" cm="1">
        <f t="array" ref="AP496">_xlfn.IFS(
  Table1[[#This Row],[Age]]&lt;=25, "18-25",
  Table1[[#This Row],[Age]]&lt;=35, "26-35",
  Table1[[#This Row],[Age]]&lt;=45, "36-45",
  Table1[[#This Row],[Age]]&lt;=60, "46-60",
  TRUE, "60+")</f>
        <v>46-60</v>
      </c>
    </row>
    <row r="497" spans="1:42" x14ac:dyDescent="0.3">
      <c r="A497">
        <v>496</v>
      </c>
      <c r="B497" t="s">
        <v>48</v>
      </c>
      <c r="C497" t="s">
        <v>97</v>
      </c>
      <c r="D497">
        <v>63</v>
      </c>
      <c r="E497" t="s">
        <v>104</v>
      </c>
      <c r="F497" t="s">
        <v>603</v>
      </c>
      <c r="G497" t="s">
        <v>5124</v>
      </c>
      <c r="H497">
        <v>19458795349</v>
      </c>
      <c r="I497" t="s">
        <v>5597</v>
      </c>
      <c r="J497" t="s">
        <v>7292</v>
      </c>
      <c r="K497">
        <v>3492.47</v>
      </c>
      <c r="L497" s="12" t="s">
        <v>7773</v>
      </c>
      <c r="M497" s="10" t="s">
        <v>11168</v>
      </c>
      <c r="N497">
        <v>496</v>
      </c>
      <c r="O497">
        <v>45286</v>
      </c>
      <c r="P497" t="s">
        <v>11404</v>
      </c>
      <c r="Q497" s="16">
        <v>2610.6799999999998</v>
      </c>
      <c r="R497">
        <v>881.79</v>
      </c>
      <c r="S497">
        <v>71</v>
      </c>
      <c r="T497">
        <v>496</v>
      </c>
      <c r="U497">
        <v>22195.3</v>
      </c>
      <c r="V497" t="s">
        <v>11411</v>
      </c>
      <c r="W497">
        <v>6.66</v>
      </c>
      <c r="X497">
        <v>60</v>
      </c>
      <c r="Y497" t="s">
        <v>11633</v>
      </c>
      <c r="Z497" t="s">
        <v>12011</v>
      </c>
      <c r="AA497">
        <v>496</v>
      </c>
      <c r="AB497" t="s">
        <v>12016</v>
      </c>
      <c r="AC497">
        <v>3983.6</v>
      </c>
      <c r="AD497">
        <v>420.77</v>
      </c>
      <c r="AE497">
        <v>21.04</v>
      </c>
      <c r="AF497" t="s">
        <v>11364</v>
      </c>
      <c r="AG497" t="s">
        <v>11118</v>
      </c>
      <c r="AH497">
        <v>5278</v>
      </c>
      <c r="AI497">
        <v>496</v>
      </c>
      <c r="AJ497" t="s">
        <v>11373</v>
      </c>
      <c r="AK497" t="s">
        <v>12029</v>
      </c>
      <c r="AL497" t="s">
        <v>12032</v>
      </c>
      <c r="AM497" t="s">
        <v>11306</v>
      </c>
      <c r="AN497">
        <v>1</v>
      </c>
      <c r="AO497" s="10" t="s">
        <v>12036</v>
      </c>
      <c r="AP497" t="str" cm="1">
        <f t="array" ref="AP497">_xlfn.IFS(
  Table1[[#This Row],[Age]]&lt;=25, "18-25",
  Table1[[#This Row],[Age]]&lt;=35, "26-35",
  Table1[[#This Row],[Age]]&lt;=45, "36-45",
  Table1[[#This Row],[Age]]&lt;=60, "46-60",
  TRUE, "60+")</f>
        <v>60+</v>
      </c>
    </row>
    <row r="498" spans="1:42" x14ac:dyDescent="0.3">
      <c r="A498">
        <v>497</v>
      </c>
      <c r="B498" t="s">
        <v>21</v>
      </c>
      <c r="C498" t="s">
        <v>61</v>
      </c>
      <c r="D498">
        <v>45</v>
      </c>
      <c r="E498" t="s">
        <v>105</v>
      </c>
      <c r="F498" t="s">
        <v>604</v>
      </c>
      <c r="G498" t="s">
        <v>5112</v>
      </c>
      <c r="H498">
        <v>19458795350</v>
      </c>
      <c r="I498" t="s">
        <v>5598</v>
      </c>
      <c r="J498" t="s">
        <v>7291</v>
      </c>
      <c r="K498">
        <v>5688.74</v>
      </c>
      <c r="L498" s="12" t="s">
        <v>7774</v>
      </c>
      <c r="M498" s="10" t="s">
        <v>11118</v>
      </c>
      <c r="N498">
        <v>497</v>
      </c>
      <c r="O498">
        <v>45130</v>
      </c>
      <c r="P498" t="s">
        <v>11404</v>
      </c>
      <c r="Q498" s="16">
        <v>2547.91</v>
      </c>
      <c r="R498">
        <v>8236.65</v>
      </c>
      <c r="S498">
        <v>34</v>
      </c>
      <c r="T498">
        <v>497</v>
      </c>
      <c r="U498">
        <v>30589.09</v>
      </c>
      <c r="V498" t="s">
        <v>11411</v>
      </c>
      <c r="W498">
        <v>3.41</v>
      </c>
      <c r="X498">
        <v>48</v>
      </c>
      <c r="Y498" t="s">
        <v>7892</v>
      </c>
      <c r="Z498" t="s">
        <v>12012</v>
      </c>
      <c r="AA498">
        <v>497</v>
      </c>
      <c r="AB498" t="s">
        <v>12015</v>
      </c>
      <c r="AC498">
        <v>3786.6</v>
      </c>
      <c r="AD498">
        <v>2458.2399999999998</v>
      </c>
      <c r="AE498">
        <v>122.91</v>
      </c>
      <c r="AF498" t="s">
        <v>11277</v>
      </c>
      <c r="AG498" t="s">
        <v>11295</v>
      </c>
      <c r="AH498">
        <v>2631</v>
      </c>
      <c r="AI498">
        <v>497</v>
      </c>
      <c r="AJ498" t="s">
        <v>11360</v>
      </c>
      <c r="AK498" t="s">
        <v>12029</v>
      </c>
      <c r="AL498" t="s">
        <v>12032</v>
      </c>
      <c r="AM498" t="s">
        <v>11126</v>
      </c>
      <c r="AN498">
        <v>1</v>
      </c>
      <c r="AO498" s="10" t="s">
        <v>12038</v>
      </c>
      <c r="AP498" t="str" cm="1">
        <f t="array" ref="AP498">_xlfn.IFS(
  Table1[[#This Row],[Age]]&lt;=25, "18-25",
  Table1[[#This Row],[Age]]&lt;=35, "26-35",
  Table1[[#This Row],[Age]]&lt;=45, "36-45",
  Table1[[#This Row],[Age]]&lt;=60, "46-60",
  TRUE, "60+")</f>
        <v>36-45</v>
      </c>
    </row>
    <row r="499" spans="1:42" x14ac:dyDescent="0.3">
      <c r="A499">
        <v>498</v>
      </c>
      <c r="B499" t="s">
        <v>27</v>
      </c>
      <c r="C499" t="s">
        <v>101</v>
      </c>
      <c r="D499">
        <v>69</v>
      </c>
      <c r="E499" t="s">
        <v>106</v>
      </c>
      <c r="F499" t="s">
        <v>605</v>
      </c>
      <c r="G499" t="s">
        <v>5115</v>
      </c>
      <c r="H499">
        <v>19458795351</v>
      </c>
      <c r="I499" t="s">
        <v>5599</v>
      </c>
      <c r="J499" t="s">
        <v>7291</v>
      </c>
      <c r="K499">
        <v>9225.6299999999992</v>
      </c>
      <c r="L499" s="12" t="s">
        <v>7775</v>
      </c>
      <c r="M499" s="10" t="s">
        <v>11306</v>
      </c>
      <c r="N499">
        <v>498</v>
      </c>
      <c r="O499">
        <v>44983</v>
      </c>
      <c r="P499" t="s">
        <v>11402</v>
      </c>
      <c r="Q499" s="16">
        <v>837.94</v>
      </c>
      <c r="R499">
        <v>10063.57</v>
      </c>
      <c r="S499">
        <v>74</v>
      </c>
      <c r="T499">
        <v>498</v>
      </c>
      <c r="U499">
        <v>31796.97</v>
      </c>
      <c r="V499" t="s">
        <v>11413</v>
      </c>
      <c r="W499">
        <v>8.2799999999999994</v>
      </c>
      <c r="X499">
        <v>60</v>
      </c>
      <c r="Y499" t="s">
        <v>11634</v>
      </c>
      <c r="Z499" t="s">
        <v>12012</v>
      </c>
      <c r="AA499">
        <v>498</v>
      </c>
      <c r="AB499" t="s">
        <v>12015</v>
      </c>
      <c r="AC499">
        <v>8458.48</v>
      </c>
      <c r="AD499">
        <v>3487.96</v>
      </c>
      <c r="AE499">
        <v>174.4</v>
      </c>
      <c r="AF499" t="s">
        <v>11225</v>
      </c>
      <c r="AG499" t="s">
        <v>11371</v>
      </c>
      <c r="AH499">
        <v>4589</v>
      </c>
      <c r="AI499">
        <v>498</v>
      </c>
      <c r="AJ499" t="s">
        <v>11042</v>
      </c>
      <c r="AK499" t="s">
        <v>12028</v>
      </c>
      <c r="AL499" t="s">
        <v>12032</v>
      </c>
      <c r="AM499" t="s">
        <v>11214</v>
      </c>
      <c r="AN499">
        <v>1</v>
      </c>
      <c r="AO499" s="10" t="s">
        <v>12045</v>
      </c>
      <c r="AP499" t="str" cm="1">
        <f t="array" ref="AP499">_xlfn.IFS(
  Table1[[#This Row],[Age]]&lt;=25, "18-25",
  Table1[[#This Row],[Age]]&lt;=35, "26-35",
  Table1[[#This Row],[Age]]&lt;=45, "36-45",
  Table1[[#This Row],[Age]]&lt;=60, "46-60",
  TRUE, "60+")</f>
        <v>60+</v>
      </c>
    </row>
    <row r="500" spans="1:42" x14ac:dyDescent="0.3">
      <c r="A500">
        <v>499</v>
      </c>
      <c r="B500" t="s">
        <v>36</v>
      </c>
      <c r="C500" t="s">
        <v>79</v>
      </c>
      <c r="D500">
        <v>24</v>
      </c>
      <c r="E500" t="s">
        <v>106</v>
      </c>
      <c r="F500" t="s">
        <v>606</v>
      </c>
      <c r="G500" t="s">
        <v>5146</v>
      </c>
      <c r="H500">
        <v>19458795352</v>
      </c>
      <c r="I500" t="s">
        <v>5600</v>
      </c>
      <c r="J500" t="s">
        <v>7292</v>
      </c>
      <c r="K500">
        <v>2742.89</v>
      </c>
      <c r="L500" s="12" t="s">
        <v>7776</v>
      </c>
      <c r="M500" s="10" t="s">
        <v>11307</v>
      </c>
      <c r="N500">
        <v>499</v>
      </c>
      <c r="O500">
        <v>45071</v>
      </c>
      <c r="P500" t="s">
        <v>11402</v>
      </c>
      <c r="Q500" s="16">
        <v>4813.6099999999997</v>
      </c>
      <c r="R500">
        <v>-2070.7199999999998</v>
      </c>
      <c r="S500">
        <v>86</v>
      </c>
      <c r="T500">
        <v>499</v>
      </c>
      <c r="U500">
        <v>26426.85</v>
      </c>
      <c r="V500" t="s">
        <v>11411</v>
      </c>
      <c r="W500">
        <v>8.3699999999999992</v>
      </c>
      <c r="X500">
        <v>36</v>
      </c>
      <c r="Y500" t="s">
        <v>8444</v>
      </c>
      <c r="Z500" t="s">
        <v>12011</v>
      </c>
      <c r="AA500">
        <v>499</v>
      </c>
      <c r="AB500" t="s">
        <v>12016</v>
      </c>
      <c r="AC500">
        <v>2698.48</v>
      </c>
      <c r="AD500">
        <v>933.34</v>
      </c>
      <c r="AE500">
        <v>46.67</v>
      </c>
      <c r="AF500" t="s">
        <v>11205</v>
      </c>
      <c r="AG500" t="s">
        <v>11102</v>
      </c>
      <c r="AH500">
        <v>4663</v>
      </c>
      <c r="AI500">
        <v>499</v>
      </c>
      <c r="AJ500" t="s">
        <v>11394</v>
      </c>
      <c r="AK500" t="s">
        <v>12028</v>
      </c>
      <c r="AL500" t="s">
        <v>12032</v>
      </c>
      <c r="AM500" t="s">
        <v>11275</v>
      </c>
      <c r="AN500">
        <v>1</v>
      </c>
      <c r="AO500" s="10" t="s">
        <v>12046</v>
      </c>
      <c r="AP500" t="str" cm="1">
        <f t="array" ref="AP500">_xlfn.IFS(
  Table1[[#This Row],[Age]]&lt;=25, "18-25",
  Table1[[#This Row],[Age]]&lt;=35, "26-35",
  Table1[[#This Row],[Age]]&lt;=45, "36-45",
  Table1[[#This Row],[Age]]&lt;=60, "46-60",
  TRUE, "60+")</f>
        <v>18-25</v>
      </c>
    </row>
    <row r="501" spans="1:42" x14ac:dyDescent="0.3">
      <c r="A501">
        <v>500</v>
      </c>
      <c r="B501" t="s">
        <v>36</v>
      </c>
      <c r="C501" t="s">
        <v>100</v>
      </c>
      <c r="D501">
        <v>52</v>
      </c>
      <c r="E501" t="s">
        <v>106</v>
      </c>
      <c r="F501" t="s">
        <v>607</v>
      </c>
      <c r="G501" t="s">
        <v>5122</v>
      </c>
      <c r="H501">
        <v>19458795353</v>
      </c>
      <c r="I501" t="s">
        <v>5601</v>
      </c>
      <c r="J501" t="s">
        <v>7291</v>
      </c>
      <c r="K501">
        <v>3857.97</v>
      </c>
      <c r="L501" s="12" t="s">
        <v>7777</v>
      </c>
      <c r="M501" s="10" t="s">
        <v>11283</v>
      </c>
      <c r="N501">
        <v>500</v>
      </c>
      <c r="O501">
        <v>44951</v>
      </c>
      <c r="P501" t="s">
        <v>11402</v>
      </c>
      <c r="Q501" s="16">
        <v>4573.84</v>
      </c>
      <c r="R501">
        <v>-715.87</v>
      </c>
      <c r="S501">
        <v>21</v>
      </c>
      <c r="T501">
        <v>500</v>
      </c>
      <c r="U501">
        <v>46967.29</v>
      </c>
      <c r="V501" t="s">
        <v>11412</v>
      </c>
      <c r="W501">
        <v>1.43</v>
      </c>
      <c r="X501">
        <v>36</v>
      </c>
      <c r="Y501" t="s">
        <v>7617</v>
      </c>
      <c r="Z501" t="s">
        <v>12011</v>
      </c>
      <c r="AA501">
        <v>500</v>
      </c>
      <c r="AB501" t="s">
        <v>12015</v>
      </c>
      <c r="AC501">
        <v>3127.13</v>
      </c>
      <c r="AD501">
        <v>273.64999999999998</v>
      </c>
      <c r="AE501">
        <v>13.68</v>
      </c>
      <c r="AF501" t="s">
        <v>11341</v>
      </c>
      <c r="AG501" t="s">
        <v>11212</v>
      </c>
      <c r="AH501">
        <v>5805</v>
      </c>
      <c r="AI501">
        <v>500</v>
      </c>
      <c r="AJ501" t="s">
        <v>11368</v>
      </c>
      <c r="AK501" t="s">
        <v>12028</v>
      </c>
      <c r="AL501" t="s">
        <v>12031</v>
      </c>
      <c r="AM501" t="s">
        <v>11379</v>
      </c>
      <c r="AN501">
        <v>1</v>
      </c>
      <c r="AO501" s="10" t="s">
        <v>12039</v>
      </c>
      <c r="AP501" t="str" cm="1">
        <f t="array" ref="AP501">_xlfn.IFS(
  Table1[[#This Row],[Age]]&lt;=25, "18-25",
  Table1[[#This Row],[Age]]&lt;=35, "26-35",
  Table1[[#This Row],[Age]]&lt;=45, "36-45",
  Table1[[#This Row],[Age]]&lt;=60, "46-60",
  TRUE, "60+")</f>
        <v>46-60</v>
      </c>
    </row>
    <row r="502" spans="1:42" x14ac:dyDescent="0.3">
      <c r="A502">
        <v>501</v>
      </c>
      <c r="B502" t="s">
        <v>44</v>
      </c>
      <c r="C502" t="s">
        <v>63</v>
      </c>
      <c r="D502">
        <v>19</v>
      </c>
      <c r="E502" t="s">
        <v>106</v>
      </c>
      <c r="F502" t="s">
        <v>608</v>
      </c>
      <c r="G502" t="s">
        <v>5142</v>
      </c>
      <c r="H502">
        <v>19458795354</v>
      </c>
      <c r="I502" t="s">
        <v>5602</v>
      </c>
      <c r="J502" t="s">
        <v>7292</v>
      </c>
      <c r="K502">
        <v>8923.3700000000008</v>
      </c>
      <c r="L502" s="12" t="s">
        <v>7778</v>
      </c>
      <c r="M502" s="10" t="s">
        <v>11300</v>
      </c>
      <c r="N502">
        <v>501</v>
      </c>
      <c r="O502">
        <v>45037</v>
      </c>
      <c r="P502" t="s">
        <v>11404</v>
      </c>
      <c r="Q502" s="16">
        <v>4762.58</v>
      </c>
      <c r="R502">
        <v>13685.95</v>
      </c>
      <c r="S502">
        <v>19</v>
      </c>
      <c r="T502">
        <v>501</v>
      </c>
      <c r="U502">
        <v>27025.69</v>
      </c>
      <c r="V502" t="s">
        <v>11413</v>
      </c>
      <c r="W502">
        <v>6.36</v>
      </c>
      <c r="X502">
        <v>12</v>
      </c>
      <c r="Y502" t="s">
        <v>11566</v>
      </c>
      <c r="Z502" t="s">
        <v>12012</v>
      </c>
      <c r="AA502">
        <v>501</v>
      </c>
      <c r="AB502" t="s">
        <v>12017</v>
      </c>
      <c r="AC502">
        <v>6330.74</v>
      </c>
      <c r="AD502">
        <v>212.45</v>
      </c>
      <c r="AE502">
        <v>10.62</v>
      </c>
      <c r="AF502" t="s">
        <v>11066</v>
      </c>
      <c r="AG502" t="s">
        <v>11326</v>
      </c>
      <c r="AH502">
        <v>8997</v>
      </c>
      <c r="AI502">
        <v>501</v>
      </c>
      <c r="AJ502" t="s">
        <v>11312</v>
      </c>
      <c r="AK502" t="s">
        <v>12027</v>
      </c>
      <c r="AL502" t="s">
        <v>12032</v>
      </c>
      <c r="AM502" t="s">
        <v>11133</v>
      </c>
      <c r="AN502">
        <v>1</v>
      </c>
      <c r="AO502" s="10" t="s">
        <v>12037</v>
      </c>
      <c r="AP502" t="str" cm="1">
        <f t="array" ref="AP502">_xlfn.IFS(
  Table1[[#This Row],[Age]]&lt;=25, "18-25",
  Table1[[#This Row],[Age]]&lt;=35, "26-35",
  Table1[[#This Row],[Age]]&lt;=45, "36-45",
  Table1[[#This Row],[Age]]&lt;=60, "46-60",
  TRUE, "60+")</f>
        <v>18-25</v>
      </c>
    </row>
    <row r="503" spans="1:42" x14ac:dyDescent="0.3">
      <c r="A503">
        <v>502</v>
      </c>
      <c r="B503" t="s">
        <v>7</v>
      </c>
      <c r="C503" t="s">
        <v>57</v>
      </c>
      <c r="D503">
        <v>39</v>
      </c>
      <c r="E503" t="s">
        <v>104</v>
      </c>
      <c r="F503" t="s">
        <v>609</v>
      </c>
      <c r="G503" t="s">
        <v>5144</v>
      </c>
      <c r="H503">
        <v>19458795355</v>
      </c>
      <c r="I503" t="s">
        <v>5603</v>
      </c>
      <c r="J503" t="s">
        <v>7292</v>
      </c>
      <c r="K503">
        <v>8962.67</v>
      </c>
      <c r="L503" s="12" t="s">
        <v>7779</v>
      </c>
      <c r="M503" s="10" t="s">
        <v>11308</v>
      </c>
      <c r="N503">
        <v>502</v>
      </c>
      <c r="O503">
        <v>44981</v>
      </c>
      <c r="P503" t="s">
        <v>11404</v>
      </c>
      <c r="Q503" s="16">
        <v>1461.75</v>
      </c>
      <c r="R503">
        <v>10424.42</v>
      </c>
      <c r="S503">
        <v>52</v>
      </c>
      <c r="T503">
        <v>502</v>
      </c>
      <c r="U503">
        <v>43102.66</v>
      </c>
      <c r="V503" t="s">
        <v>11411</v>
      </c>
      <c r="W503">
        <v>8.66</v>
      </c>
      <c r="X503">
        <v>36</v>
      </c>
      <c r="Y503" t="s">
        <v>11434</v>
      </c>
      <c r="Z503" t="s">
        <v>12012</v>
      </c>
      <c r="AA503">
        <v>502</v>
      </c>
      <c r="AB503" t="s">
        <v>12015</v>
      </c>
      <c r="AC503">
        <v>4576.4399999999996</v>
      </c>
      <c r="AD503">
        <v>7.32</v>
      </c>
      <c r="AE503">
        <v>0.37</v>
      </c>
      <c r="AF503" t="s">
        <v>11388</v>
      </c>
      <c r="AG503" t="s">
        <v>11213</v>
      </c>
      <c r="AH503">
        <v>2777</v>
      </c>
      <c r="AI503">
        <v>502</v>
      </c>
      <c r="AJ503" t="s">
        <v>11288</v>
      </c>
      <c r="AK503" t="s">
        <v>12028</v>
      </c>
      <c r="AL503" t="s">
        <v>12032</v>
      </c>
      <c r="AM503" t="s">
        <v>11112</v>
      </c>
      <c r="AN503">
        <v>1</v>
      </c>
      <c r="AO503" s="10" t="s">
        <v>12045</v>
      </c>
      <c r="AP503" t="str" cm="1">
        <f t="array" ref="AP503">_xlfn.IFS(
  Table1[[#This Row],[Age]]&lt;=25, "18-25",
  Table1[[#This Row],[Age]]&lt;=35, "26-35",
  Table1[[#This Row],[Age]]&lt;=45, "36-45",
  Table1[[#This Row],[Age]]&lt;=60, "46-60",
  TRUE, "60+")</f>
        <v>36-45</v>
      </c>
    </row>
    <row r="504" spans="1:42" x14ac:dyDescent="0.3">
      <c r="A504">
        <v>503</v>
      </c>
      <c r="B504" t="s">
        <v>2</v>
      </c>
      <c r="C504" t="s">
        <v>97</v>
      </c>
      <c r="D504">
        <v>67</v>
      </c>
      <c r="E504" t="s">
        <v>104</v>
      </c>
      <c r="F504" t="s">
        <v>610</v>
      </c>
      <c r="G504" t="s">
        <v>5138</v>
      </c>
      <c r="H504">
        <v>19458795356</v>
      </c>
      <c r="I504" t="s">
        <v>5552</v>
      </c>
      <c r="J504" t="s">
        <v>7292</v>
      </c>
      <c r="K504">
        <v>2422.4299999999998</v>
      </c>
      <c r="L504" s="12" t="s">
        <v>7780</v>
      </c>
      <c r="M504" s="10" t="s">
        <v>11120</v>
      </c>
      <c r="N504">
        <v>503</v>
      </c>
      <c r="O504">
        <v>45073</v>
      </c>
      <c r="P504" t="s">
        <v>11403</v>
      </c>
      <c r="Q504" s="16">
        <v>2388.48</v>
      </c>
      <c r="R504">
        <v>33.950000000000003</v>
      </c>
      <c r="S504">
        <v>42</v>
      </c>
      <c r="T504">
        <v>503</v>
      </c>
      <c r="U504">
        <v>49658.26</v>
      </c>
      <c r="V504" t="s">
        <v>11411</v>
      </c>
      <c r="W504">
        <v>6.29</v>
      </c>
      <c r="X504">
        <v>24</v>
      </c>
      <c r="Y504" t="s">
        <v>11441</v>
      </c>
      <c r="Z504" t="s">
        <v>12011</v>
      </c>
      <c r="AA504">
        <v>503</v>
      </c>
      <c r="AB504" t="s">
        <v>12015</v>
      </c>
      <c r="AC504">
        <v>2180.4499999999998</v>
      </c>
      <c r="AD504">
        <v>1168.6500000000001</v>
      </c>
      <c r="AE504">
        <v>58.43</v>
      </c>
      <c r="AF504" t="s">
        <v>11338</v>
      </c>
      <c r="AG504" t="s">
        <v>11250</v>
      </c>
      <c r="AH504">
        <v>1098</v>
      </c>
      <c r="AI504">
        <v>503</v>
      </c>
      <c r="AJ504" t="s">
        <v>11388</v>
      </c>
      <c r="AK504" t="s">
        <v>12028</v>
      </c>
      <c r="AL504" t="s">
        <v>12032</v>
      </c>
      <c r="AM504" t="s">
        <v>11298</v>
      </c>
      <c r="AN504">
        <v>1</v>
      </c>
      <c r="AO504" s="10" t="s">
        <v>12046</v>
      </c>
      <c r="AP504" t="str" cm="1">
        <f t="array" ref="AP504">_xlfn.IFS(
  Table1[[#This Row],[Age]]&lt;=25, "18-25",
  Table1[[#This Row],[Age]]&lt;=35, "26-35",
  Table1[[#This Row],[Age]]&lt;=45, "36-45",
  Table1[[#This Row],[Age]]&lt;=60, "46-60",
  TRUE, "60+")</f>
        <v>60+</v>
      </c>
    </row>
    <row r="505" spans="1:42" x14ac:dyDescent="0.3">
      <c r="A505">
        <v>504</v>
      </c>
      <c r="B505" t="s">
        <v>12</v>
      </c>
      <c r="C505" t="s">
        <v>75</v>
      </c>
      <c r="D505">
        <v>39</v>
      </c>
      <c r="E505" t="s">
        <v>104</v>
      </c>
      <c r="F505" t="s">
        <v>611</v>
      </c>
      <c r="G505" t="s">
        <v>5129</v>
      </c>
      <c r="H505">
        <v>19458795357</v>
      </c>
      <c r="I505" t="s">
        <v>5604</v>
      </c>
      <c r="J505" t="s">
        <v>7292</v>
      </c>
      <c r="K505">
        <v>7092.67</v>
      </c>
      <c r="L505" s="12" t="s">
        <v>7781</v>
      </c>
      <c r="M505" s="10" t="s">
        <v>11065</v>
      </c>
      <c r="N505">
        <v>504</v>
      </c>
      <c r="O505">
        <v>44958</v>
      </c>
      <c r="P505" t="s">
        <v>11402</v>
      </c>
      <c r="Q505" s="16">
        <v>2599.44</v>
      </c>
      <c r="R505">
        <v>9692.11</v>
      </c>
      <c r="S505">
        <v>39</v>
      </c>
      <c r="T505">
        <v>504</v>
      </c>
      <c r="U505">
        <v>12257.52</v>
      </c>
      <c r="V505" t="s">
        <v>11413</v>
      </c>
      <c r="W505">
        <v>4.83</v>
      </c>
      <c r="X505">
        <v>12</v>
      </c>
      <c r="Y505" t="s">
        <v>11635</v>
      </c>
      <c r="Z505" t="s">
        <v>12012</v>
      </c>
      <c r="AA505">
        <v>504</v>
      </c>
      <c r="AB505" t="s">
        <v>12016</v>
      </c>
      <c r="AC505">
        <v>9855.08</v>
      </c>
      <c r="AD505">
        <v>4332.59</v>
      </c>
      <c r="AE505">
        <v>216.63</v>
      </c>
      <c r="AF505" t="s">
        <v>11093</v>
      </c>
      <c r="AG505" t="s">
        <v>11251</v>
      </c>
      <c r="AH505">
        <v>8916</v>
      </c>
      <c r="AI505">
        <v>504</v>
      </c>
      <c r="AJ505" t="s">
        <v>11395</v>
      </c>
      <c r="AK505" t="s">
        <v>12027</v>
      </c>
      <c r="AL505" t="s">
        <v>12031</v>
      </c>
      <c r="AM505" t="s">
        <v>11242</v>
      </c>
      <c r="AN505">
        <v>1</v>
      </c>
      <c r="AO505" s="10" t="s">
        <v>12045</v>
      </c>
      <c r="AP505" t="str" cm="1">
        <f t="array" ref="AP505">_xlfn.IFS(
  Table1[[#This Row],[Age]]&lt;=25, "18-25",
  Table1[[#This Row],[Age]]&lt;=35, "26-35",
  Table1[[#This Row],[Age]]&lt;=45, "36-45",
  Table1[[#This Row],[Age]]&lt;=60, "46-60",
  TRUE, "60+")</f>
        <v>36-45</v>
      </c>
    </row>
    <row r="506" spans="1:42" x14ac:dyDescent="0.3">
      <c r="A506">
        <v>505</v>
      </c>
      <c r="B506" t="s">
        <v>20</v>
      </c>
      <c r="C506" t="s">
        <v>74</v>
      </c>
      <c r="D506">
        <v>20</v>
      </c>
      <c r="E506" t="s">
        <v>105</v>
      </c>
      <c r="F506" t="s">
        <v>612</v>
      </c>
      <c r="G506" t="s">
        <v>5130</v>
      </c>
      <c r="H506">
        <v>19458795358</v>
      </c>
      <c r="I506" t="s">
        <v>5175</v>
      </c>
      <c r="J506" t="s">
        <v>7291</v>
      </c>
      <c r="K506">
        <v>4214.05</v>
      </c>
      <c r="L506" s="12" t="s">
        <v>7782</v>
      </c>
      <c r="M506" s="10" t="s">
        <v>11216</v>
      </c>
      <c r="N506">
        <v>505</v>
      </c>
      <c r="O506">
        <v>45013</v>
      </c>
      <c r="P506" t="s">
        <v>11404</v>
      </c>
      <c r="Q506" s="16">
        <v>2453.48</v>
      </c>
      <c r="R506">
        <v>6667.53</v>
      </c>
      <c r="S506">
        <v>45</v>
      </c>
      <c r="T506">
        <v>505</v>
      </c>
      <c r="U506">
        <v>14011.24</v>
      </c>
      <c r="V506" t="s">
        <v>11411</v>
      </c>
      <c r="W506">
        <v>1.69</v>
      </c>
      <c r="X506">
        <v>60</v>
      </c>
      <c r="Y506" t="s">
        <v>8272</v>
      </c>
      <c r="Z506" t="s">
        <v>12012</v>
      </c>
      <c r="AA506">
        <v>505</v>
      </c>
      <c r="AB506" t="s">
        <v>12017</v>
      </c>
      <c r="AC506">
        <v>5259.41</v>
      </c>
      <c r="AD506">
        <v>2260.52</v>
      </c>
      <c r="AE506">
        <v>113.03</v>
      </c>
      <c r="AF506" t="s">
        <v>11038</v>
      </c>
      <c r="AG506" t="s">
        <v>11328</v>
      </c>
      <c r="AH506">
        <v>3670</v>
      </c>
      <c r="AI506">
        <v>505</v>
      </c>
      <c r="AJ506" t="s">
        <v>11290</v>
      </c>
      <c r="AK506" t="s">
        <v>12028</v>
      </c>
      <c r="AL506" t="s">
        <v>12031</v>
      </c>
      <c r="AM506" t="s">
        <v>11215</v>
      </c>
      <c r="AN506">
        <v>1</v>
      </c>
      <c r="AO506" s="10" t="s">
        <v>12047</v>
      </c>
      <c r="AP506" t="str" cm="1">
        <f t="array" ref="AP506">_xlfn.IFS(
  Table1[[#This Row],[Age]]&lt;=25, "18-25",
  Table1[[#This Row],[Age]]&lt;=35, "26-35",
  Table1[[#This Row],[Age]]&lt;=45, "36-45",
  Table1[[#This Row],[Age]]&lt;=60, "46-60",
  TRUE, "60+")</f>
        <v>18-25</v>
      </c>
    </row>
    <row r="507" spans="1:42" x14ac:dyDescent="0.3">
      <c r="A507">
        <v>506</v>
      </c>
      <c r="B507" t="s">
        <v>18</v>
      </c>
      <c r="C507" t="s">
        <v>93</v>
      </c>
      <c r="D507">
        <v>63</v>
      </c>
      <c r="E507" t="s">
        <v>106</v>
      </c>
      <c r="F507" t="s">
        <v>613</v>
      </c>
      <c r="G507" t="s">
        <v>5115</v>
      </c>
      <c r="H507">
        <v>19458795359</v>
      </c>
      <c r="I507" t="s">
        <v>5605</v>
      </c>
      <c r="J507" t="s">
        <v>7291</v>
      </c>
      <c r="K507">
        <v>9366.41</v>
      </c>
      <c r="L507" s="12" t="s">
        <v>7783</v>
      </c>
      <c r="M507" s="10" t="s">
        <v>11257</v>
      </c>
      <c r="N507">
        <v>506</v>
      </c>
      <c r="O507">
        <v>45086</v>
      </c>
      <c r="P507" t="s">
        <v>11404</v>
      </c>
      <c r="Q507" s="16">
        <v>105.76</v>
      </c>
      <c r="R507">
        <v>9472.17</v>
      </c>
      <c r="S507">
        <v>89</v>
      </c>
      <c r="T507">
        <v>506</v>
      </c>
      <c r="U507">
        <v>26571.61</v>
      </c>
      <c r="V507" t="s">
        <v>11412</v>
      </c>
      <c r="W507">
        <v>7.57</v>
      </c>
      <c r="X507">
        <v>12</v>
      </c>
      <c r="Y507" t="s">
        <v>8222</v>
      </c>
      <c r="Z507" t="s">
        <v>12011</v>
      </c>
      <c r="AA507">
        <v>506</v>
      </c>
      <c r="AB507" t="s">
        <v>12017</v>
      </c>
      <c r="AC507">
        <v>9990.42</v>
      </c>
      <c r="AD507">
        <v>4615.91</v>
      </c>
      <c r="AE507">
        <v>230.8</v>
      </c>
      <c r="AF507" t="s">
        <v>11212</v>
      </c>
      <c r="AG507" t="s">
        <v>11264</v>
      </c>
      <c r="AH507">
        <v>4113</v>
      </c>
      <c r="AI507">
        <v>506</v>
      </c>
      <c r="AJ507" t="s">
        <v>11151</v>
      </c>
      <c r="AK507" t="s">
        <v>12027</v>
      </c>
      <c r="AL507" t="s">
        <v>12031</v>
      </c>
      <c r="AM507" t="s">
        <v>11188</v>
      </c>
      <c r="AN507">
        <v>1</v>
      </c>
      <c r="AO507" s="10" t="s">
        <v>12043</v>
      </c>
      <c r="AP507" t="str" cm="1">
        <f t="array" ref="AP507">_xlfn.IFS(
  Table1[[#This Row],[Age]]&lt;=25, "18-25",
  Table1[[#This Row],[Age]]&lt;=35, "26-35",
  Table1[[#This Row],[Age]]&lt;=45, "36-45",
  Table1[[#This Row],[Age]]&lt;=60, "46-60",
  TRUE, "60+")</f>
        <v>60+</v>
      </c>
    </row>
    <row r="508" spans="1:42" x14ac:dyDescent="0.3">
      <c r="A508">
        <v>507</v>
      </c>
      <c r="B508" t="s">
        <v>29</v>
      </c>
      <c r="C508" t="s">
        <v>66</v>
      </c>
      <c r="D508">
        <v>67</v>
      </c>
      <c r="E508" t="s">
        <v>106</v>
      </c>
      <c r="F508" t="s">
        <v>614</v>
      </c>
      <c r="G508" t="s">
        <v>5118</v>
      </c>
      <c r="H508">
        <v>19458795360</v>
      </c>
      <c r="I508" t="s">
        <v>5349</v>
      </c>
      <c r="J508" t="s">
        <v>7291</v>
      </c>
      <c r="K508">
        <v>7349.23</v>
      </c>
      <c r="L508" s="12" t="s">
        <v>7784</v>
      </c>
      <c r="M508" s="10" t="s">
        <v>11174</v>
      </c>
      <c r="N508">
        <v>507</v>
      </c>
      <c r="O508">
        <v>44998</v>
      </c>
      <c r="P508" t="s">
        <v>11404</v>
      </c>
      <c r="Q508" s="16">
        <v>4167.41</v>
      </c>
      <c r="R508">
        <v>11516.64</v>
      </c>
      <c r="S508">
        <v>13</v>
      </c>
      <c r="T508">
        <v>507</v>
      </c>
      <c r="U508">
        <v>9936.5400000000009</v>
      </c>
      <c r="V508" t="s">
        <v>11412</v>
      </c>
      <c r="W508">
        <v>1.67</v>
      </c>
      <c r="X508">
        <v>24</v>
      </c>
      <c r="Y508" t="s">
        <v>11446</v>
      </c>
      <c r="Z508" t="s">
        <v>12011</v>
      </c>
      <c r="AA508">
        <v>507</v>
      </c>
      <c r="AB508" t="s">
        <v>12016</v>
      </c>
      <c r="AC508">
        <v>5062.2299999999996</v>
      </c>
      <c r="AD508">
        <v>1246.97</v>
      </c>
      <c r="AE508">
        <v>62.35</v>
      </c>
      <c r="AF508" t="s">
        <v>11330</v>
      </c>
      <c r="AG508" t="s">
        <v>11288</v>
      </c>
      <c r="AH508">
        <v>6802</v>
      </c>
      <c r="AI508">
        <v>507</v>
      </c>
      <c r="AJ508" t="s">
        <v>11060</v>
      </c>
      <c r="AK508" t="s">
        <v>12028</v>
      </c>
      <c r="AL508" t="s">
        <v>12031</v>
      </c>
      <c r="AM508" t="s">
        <v>11276</v>
      </c>
      <c r="AN508">
        <v>1</v>
      </c>
      <c r="AO508" s="10" t="s">
        <v>12047</v>
      </c>
      <c r="AP508" t="str" cm="1">
        <f t="array" ref="AP508">_xlfn.IFS(
  Table1[[#This Row],[Age]]&lt;=25, "18-25",
  Table1[[#This Row],[Age]]&lt;=35, "26-35",
  Table1[[#This Row],[Age]]&lt;=45, "36-45",
  Table1[[#This Row],[Age]]&lt;=60, "46-60",
  TRUE, "60+")</f>
        <v>60+</v>
      </c>
    </row>
    <row r="509" spans="1:42" x14ac:dyDescent="0.3">
      <c r="A509">
        <v>508</v>
      </c>
      <c r="B509" t="s">
        <v>9</v>
      </c>
      <c r="C509" t="s">
        <v>90</v>
      </c>
      <c r="D509">
        <v>62</v>
      </c>
      <c r="E509" t="s">
        <v>106</v>
      </c>
      <c r="F509" t="s">
        <v>615</v>
      </c>
      <c r="G509" t="s">
        <v>5114</v>
      </c>
      <c r="H509">
        <v>19458795361</v>
      </c>
      <c r="I509" t="s">
        <v>5606</v>
      </c>
      <c r="J509" t="s">
        <v>7291</v>
      </c>
      <c r="K509">
        <v>4994.1000000000004</v>
      </c>
      <c r="L509" s="12" t="s">
        <v>7785</v>
      </c>
      <c r="M509" s="10" t="s">
        <v>11292</v>
      </c>
      <c r="N509">
        <v>508</v>
      </c>
      <c r="O509">
        <v>44948</v>
      </c>
      <c r="P509" t="s">
        <v>11404</v>
      </c>
      <c r="Q509" s="16">
        <v>3735.26</v>
      </c>
      <c r="R509">
        <v>8729.36</v>
      </c>
      <c r="S509">
        <v>43</v>
      </c>
      <c r="T509">
        <v>508</v>
      </c>
      <c r="U509">
        <v>28642.13</v>
      </c>
      <c r="V509" t="s">
        <v>11413</v>
      </c>
      <c r="W509">
        <v>6.38</v>
      </c>
      <c r="X509">
        <v>12</v>
      </c>
      <c r="Y509" t="s">
        <v>8883</v>
      </c>
      <c r="Z509" t="s">
        <v>12012</v>
      </c>
      <c r="AA509">
        <v>508</v>
      </c>
      <c r="AB509" t="s">
        <v>12016</v>
      </c>
      <c r="AC509">
        <v>8066.4</v>
      </c>
      <c r="AD509">
        <v>4916.8500000000004</v>
      </c>
      <c r="AE509">
        <v>245.84</v>
      </c>
      <c r="AF509" t="s">
        <v>11077</v>
      </c>
      <c r="AG509" t="s">
        <v>11268</v>
      </c>
      <c r="AH509">
        <v>5557</v>
      </c>
      <c r="AI509">
        <v>508</v>
      </c>
      <c r="AJ509" t="s">
        <v>11121</v>
      </c>
      <c r="AK509" t="s">
        <v>12029</v>
      </c>
      <c r="AL509" t="s">
        <v>12031</v>
      </c>
      <c r="AM509" t="s">
        <v>11149</v>
      </c>
      <c r="AN509">
        <v>1</v>
      </c>
      <c r="AO509" s="10" t="s">
        <v>12039</v>
      </c>
      <c r="AP509" t="str" cm="1">
        <f t="array" ref="AP509">_xlfn.IFS(
  Table1[[#This Row],[Age]]&lt;=25, "18-25",
  Table1[[#This Row],[Age]]&lt;=35, "26-35",
  Table1[[#This Row],[Age]]&lt;=45, "36-45",
  Table1[[#This Row],[Age]]&lt;=60, "46-60",
  TRUE, "60+")</f>
        <v>60+</v>
      </c>
    </row>
    <row r="510" spans="1:42" x14ac:dyDescent="0.3">
      <c r="A510">
        <v>509</v>
      </c>
      <c r="B510" t="s">
        <v>42</v>
      </c>
      <c r="C510" t="s">
        <v>101</v>
      </c>
      <c r="D510">
        <v>25</v>
      </c>
      <c r="E510" t="s">
        <v>104</v>
      </c>
      <c r="F510" t="s">
        <v>616</v>
      </c>
      <c r="G510" t="s">
        <v>5109</v>
      </c>
      <c r="H510">
        <v>19458795362</v>
      </c>
      <c r="I510" t="s">
        <v>5607</v>
      </c>
      <c r="J510" t="s">
        <v>7291</v>
      </c>
      <c r="K510">
        <v>8192.3700000000008</v>
      </c>
      <c r="L510" s="12" t="s">
        <v>7786</v>
      </c>
      <c r="M510" s="10" t="s">
        <v>11181</v>
      </c>
      <c r="N510">
        <v>509</v>
      </c>
      <c r="O510">
        <v>45164</v>
      </c>
      <c r="P510" t="s">
        <v>11403</v>
      </c>
      <c r="Q510" s="16">
        <v>2379.2399999999998</v>
      </c>
      <c r="R510">
        <v>5813.13</v>
      </c>
      <c r="S510">
        <v>83</v>
      </c>
      <c r="T510">
        <v>509</v>
      </c>
      <c r="U510">
        <v>34535.11</v>
      </c>
      <c r="V510" t="s">
        <v>11412</v>
      </c>
      <c r="W510">
        <v>9.26</v>
      </c>
      <c r="X510">
        <v>24</v>
      </c>
      <c r="Y510" t="s">
        <v>11636</v>
      </c>
      <c r="Z510" t="s">
        <v>12012</v>
      </c>
      <c r="AA510">
        <v>509</v>
      </c>
      <c r="AB510" t="s">
        <v>12015</v>
      </c>
      <c r="AC510">
        <v>7335.03</v>
      </c>
      <c r="AD510">
        <v>4124.28</v>
      </c>
      <c r="AE510">
        <v>206.21</v>
      </c>
      <c r="AF510" t="s">
        <v>11373</v>
      </c>
      <c r="AG510" t="s">
        <v>11392</v>
      </c>
      <c r="AH510">
        <v>5782</v>
      </c>
      <c r="AI510">
        <v>509</v>
      </c>
      <c r="AJ510" t="s">
        <v>11300</v>
      </c>
      <c r="AK510" t="s">
        <v>12027</v>
      </c>
      <c r="AL510" t="s">
        <v>12031</v>
      </c>
      <c r="AM510" t="s">
        <v>11043</v>
      </c>
      <c r="AN510">
        <v>1</v>
      </c>
      <c r="AO510" s="10" t="s">
        <v>12041</v>
      </c>
      <c r="AP510" t="str" cm="1">
        <f t="array" ref="AP510">_xlfn.IFS(
  Table1[[#This Row],[Age]]&lt;=25, "18-25",
  Table1[[#This Row],[Age]]&lt;=35, "26-35",
  Table1[[#This Row],[Age]]&lt;=45, "36-45",
  Table1[[#This Row],[Age]]&lt;=60, "46-60",
  TRUE, "60+")</f>
        <v>18-25</v>
      </c>
    </row>
    <row r="511" spans="1:42" x14ac:dyDescent="0.3">
      <c r="A511">
        <v>510</v>
      </c>
      <c r="B511" t="s">
        <v>48</v>
      </c>
      <c r="C511" t="s">
        <v>69</v>
      </c>
      <c r="D511">
        <v>21</v>
      </c>
      <c r="E511" t="s">
        <v>104</v>
      </c>
      <c r="F511" t="s">
        <v>617</v>
      </c>
      <c r="G511" t="s">
        <v>5134</v>
      </c>
      <c r="H511">
        <v>19458795363</v>
      </c>
      <c r="I511" t="s">
        <v>5413</v>
      </c>
      <c r="J511" t="s">
        <v>7292</v>
      </c>
      <c r="K511">
        <v>9979</v>
      </c>
      <c r="L511" s="12" t="s">
        <v>7787</v>
      </c>
      <c r="M511" s="10" t="s">
        <v>11160</v>
      </c>
      <c r="N511">
        <v>510</v>
      </c>
      <c r="O511">
        <v>45109</v>
      </c>
      <c r="P511" t="s">
        <v>11404</v>
      </c>
      <c r="Q511" s="16">
        <v>1344.34</v>
      </c>
      <c r="R511">
        <v>8634.66</v>
      </c>
      <c r="S511">
        <v>71</v>
      </c>
      <c r="T511">
        <v>510</v>
      </c>
      <c r="U511">
        <v>3959.48</v>
      </c>
      <c r="V511" t="s">
        <v>11413</v>
      </c>
      <c r="W511">
        <v>4.7699999999999996</v>
      </c>
      <c r="X511">
        <v>60</v>
      </c>
      <c r="Y511" t="s">
        <v>11572</v>
      </c>
      <c r="Z511" t="s">
        <v>12010</v>
      </c>
      <c r="AA511">
        <v>510</v>
      </c>
      <c r="AB511" t="s">
        <v>12016</v>
      </c>
      <c r="AC511">
        <v>3935.79</v>
      </c>
      <c r="AD511">
        <v>3919.21</v>
      </c>
      <c r="AE511">
        <v>195.96</v>
      </c>
      <c r="AF511" t="s">
        <v>11383</v>
      </c>
      <c r="AG511" t="s">
        <v>11354</v>
      </c>
      <c r="AH511">
        <v>3023</v>
      </c>
      <c r="AI511">
        <v>510</v>
      </c>
      <c r="AJ511" t="s">
        <v>11369</v>
      </c>
      <c r="AK511" t="s">
        <v>12028</v>
      </c>
      <c r="AL511" t="s">
        <v>12032</v>
      </c>
      <c r="AM511" t="s">
        <v>11038</v>
      </c>
      <c r="AN511">
        <v>1</v>
      </c>
      <c r="AO511" s="10" t="s">
        <v>12038</v>
      </c>
      <c r="AP511" t="str" cm="1">
        <f t="array" ref="AP511">_xlfn.IFS(
  Table1[[#This Row],[Age]]&lt;=25, "18-25",
  Table1[[#This Row],[Age]]&lt;=35, "26-35",
  Table1[[#This Row],[Age]]&lt;=45, "36-45",
  Table1[[#This Row],[Age]]&lt;=60, "46-60",
  TRUE, "60+")</f>
        <v>18-25</v>
      </c>
    </row>
    <row r="512" spans="1:42" x14ac:dyDescent="0.3">
      <c r="A512">
        <v>511</v>
      </c>
      <c r="B512" t="s">
        <v>12</v>
      </c>
      <c r="C512" t="s">
        <v>55</v>
      </c>
      <c r="D512">
        <v>32</v>
      </c>
      <c r="E512" t="s">
        <v>106</v>
      </c>
      <c r="F512" t="s">
        <v>618</v>
      </c>
      <c r="G512" t="s">
        <v>5123</v>
      </c>
      <c r="H512">
        <v>19458795364</v>
      </c>
      <c r="I512" t="s">
        <v>5608</v>
      </c>
      <c r="J512" t="s">
        <v>7292</v>
      </c>
      <c r="K512">
        <v>4525.7299999999996</v>
      </c>
      <c r="L512" s="12" t="s">
        <v>7788</v>
      </c>
      <c r="M512" s="10" t="s">
        <v>11057</v>
      </c>
      <c r="N512">
        <v>511</v>
      </c>
      <c r="O512">
        <v>45062</v>
      </c>
      <c r="P512" t="s">
        <v>11404</v>
      </c>
      <c r="Q512" s="16">
        <v>3178.53</v>
      </c>
      <c r="R512">
        <v>1347.2</v>
      </c>
      <c r="S512">
        <v>95</v>
      </c>
      <c r="T512">
        <v>511</v>
      </c>
      <c r="U512">
        <v>34388.35</v>
      </c>
      <c r="V512" t="s">
        <v>11412</v>
      </c>
      <c r="W512">
        <v>7.93</v>
      </c>
      <c r="X512">
        <v>12</v>
      </c>
      <c r="Y512" t="s">
        <v>10094</v>
      </c>
      <c r="Z512" t="s">
        <v>12010</v>
      </c>
      <c r="AA512">
        <v>511</v>
      </c>
      <c r="AB512" t="s">
        <v>12015</v>
      </c>
      <c r="AC512">
        <v>1749.63</v>
      </c>
      <c r="AD512">
        <v>2977.93</v>
      </c>
      <c r="AE512">
        <v>148.9</v>
      </c>
      <c r="AF512" t="s">
        <v>11388</v>
      </c>
      <c r="AG512" t="s">
        <v>11283</v>
      </c>
      <c r="AH512">
        <v>462</v>
      </c>
      <c r="AI512">
        <v>511</v>
      </c>
      <c r="AJ512" t="s">
        <v>11222</v>
      </c>
      <c r="AK512" t="s">
        <v>12028</v>
      </c>
      <c r="AL512" t="s">
        <v>12032</v>
      </c>
      <c r="AM512" t="s">
        <v>11102</v>
      </c>
      <c r="AN512">
        <v>1</v>
      </c>
      <c r="AO512" s="10" t="s">
        <v>12046</v>
      </c>
      <c r="AP512" t="str" cm="1">
        <f t="array" ref="AP512">_xlfn.IFS(
  Table1[[#This Row],[Age]]&lt;=25, "18-25",
  Table1[[#This Row],[Age]]&lt;=35, "26-35",
  Table1[[#This Row],[Age]]&lt;=45, "36-45",
  Table1[[#This Row],[Age]]&lt;=60, "46-60",
  TRUE, "60+")</f>
        <v>26-35</v>
      </c>
    </row>
    <row r="513" spans="1:42" x14ac:dyDescent="0.3">
      <c r="A513">
        <v>512</v>
      </c>
      <c r="B513" t="s">
        <v>41</v>
      </c>
      <c r="C513" t="s">
        <v>93</v>
      </c>
      <c r="D513">
        <v>61</v>
      </c>
      <c r="E513" t="s">
        <v>105</v>
      </c>
      <c r="F513" t="s">
        <v>619</v>
      </c>
      <c r="G513" t="s">
        <v>5134</v>
      </c>
      <c r="H513">
        <v>19458795365</v>
      </c>
      <c r="I513" t="s">
        <v>5609</v>
      </c>
      <c r="J513" t="s">
        <v>7292</v>
      </c>
      <c r="K513">
        <v>3797.77</v>
      </c>
      <c r="L513" s="12" t="s">
        <v>7789</v>
      </c>
      <c r="M513" s="10" t="s">
        <v>11088</v>
      </c>
      <c r="N513">
        <v>512</v>
      </c>
      <c r="O513">
        <v>44972</v>
      </c>
      <c r="P513" t="s">
        <v>11402</v>
      </c>
      <c r="Q513" s="16">
        <v>700.08</v>
      </c>
      <c r="R513">
        <v>3097.69</v>
      </c>
      <c r="S513">
        <v>66</v>
      </c>
      <c r="T513">
        <v>512</v>
      </c>
      <c r="U513">
        <v>8813.8799999999992</v>
      </c>
      <c r="V513" t="s">
        <v>11413</v>
      </c>
      <c r="W513">
        <v>8.1999999999999993</v>
      </c>
      <c r="X513">
        <v>36</v>
      </c>
      <c r="Y513" t="s">
        <v>10896</v>
      </c>
      <c r="Z513" t="s">
        <v>12010</v>
      </c>
      <c r="AA513">
        <v>512</v>
      </c>
      <c r="AB513" t="s">
        <v>12015</v>
      </c>
      <c r="AC513">
        <v>2365.38</v>
      </c>
      <c r="AD513">
        <v>979.55</v>
      </c>
      <c r="AE513">
        <v>48.98</v>
      </c>
      <c r="AF513" t="s">
        <v>11236</v>
      </c>
      <c r="AG513" t="s">
        <v>11042</v>
      </c>
      <c r="AH513">
        <v>3035</v>
      </c>
      <c r="AI513">
        <v>512</v>
      </c>
      <c r="AJ513" t="s">
        <v>11036</v>
      </c>
      <c r="AK513" t="s">
        <v>12028</v>
      </c>
      <c r="AL513" t="s">
        <v>12031</v>
      </c>
      <c r="AM513" t="s">
        <v>11145</v>
      </c>
      <c r="AN513">
        <v>1</v>
      </c>
      <c r="AO513" s="10" t="s">
        <v>12045</v>
      </c>
      <c r="AP513" t="str" cm="1">
        <f t="array" ref="AP513">_xlfn.IFS(
  Table1[[#This Row],[Age]]&lt;=25, "18-25",
  Table1[[#This Row],[Age]]&lt;=35, "26-35",
  Table1[[#This Row],[Age]]&lt;=45, "36-45",
  Table1[[#This Row],[Age]]&lt;=60, "46-60",
  TRUE, "60+")</f>
        <v>60+</v>
      </c>
    </row>
    <row r="514" spans="1:42" x14ac:dyDescent="0.3">
      <c r="A514">
        <v>513</v>
      </c>
      <c r="B514" t="s">
        <v>43</v>
      </c>
      <c r="C514" t="s">
        <v>79</v>
      </c>
      <c r="D514">
        <v>63</v>
      </c>
      <c r="E514" t="s">
        <v>104</v>
      </c>
      <c r="F514" t="s">
        <v>620</v>
      </c>
      <c r="G514" t="s">
        <v>5132</v>
      </c>
      <c r="H514">
        <v>19458795366</v>
      </c>
      <c r="I514" t="s">
        <v>5610</v>
      </c>
      <c r="J514" t="s">
        <v>7291</v>
      </c>
      <c r="K514">
        <v>6109.66</v>
      </c>
      <c r="L514" s="12" t="s">
        <v>7790</v>
      </c>
      <c r="M514" s="10" t="s">
        <v>11238</v>
      </c>
      <c r="N514">
        <v>513</v>
      </c>
      <c r="O514">
        <v>44931</v>
      </c>
      <c r="P514" t="s">
        <v>11403</v>
      </c>
      <c r="Q514" s="16">
        <v>4986.42</v>
      </c>
      <c r="R514">
        <v>11096.08</v>
      </c>
      <c r="S514">
        <v>45</v>
      </c>
      <c r="T514">
        <v>513</v>
      </c>
      <c r="U514">
        <v>15666.61</v>
      </c>
      <c r="V514" t="s">
        <v>11411</v>
      </c>
      <c r="W514">
        <v>1.0900000000000001</v>
      </c>
      <c r="X514">
        <v>36</v>
      </c>
      <c r="Y514" t="s">
        <v>11632</v>
      </c>
      <c r="Z514" t="s">
        <v>12011</v>
      </c>
      <c r="AA514">
        <v>513</v>
      </c>
      <c r="AB514" t="s">
        <v>12016</v>
      </c>
      <c r="AC514">
        <v>1344.37</v>
      </c>
      <c r="AD514">
        <v>4758.33</v>
      </c>
      <c r="AE514">
        <v>237.92</v>
      </c>
      <c r="AF514" t="s">
        <v>11140</v>
      </c>
      <c r="AG514" t="s">
        <v>11082</v>
      </c>
      <c r="AH514">
        <v>3077</v>
      </c>
      <c r="AI514">
        <v>513</v>
      </c>
      <c r="AJ514" t="s">
        <v>11359</v>
      </c>
      <c r="AK514" t="s">
        <v>12027</v>
      </c>
      <c r="AL514" t="s">
        <v>12031</v>
      </c>
      <c r="AM514" t="s">
        <v>11266</v>
      </c>
      <c r="AN514">
        <v>1</v>
      </c>
      <c r="AO514" s="10" t="s">
        <v>12039</v>
      </c>
      <c r="AP514" t="str" cm="1">
        <f t="array" ref="AP514">_xlfn.IFS(
  Table1[[#This Row],[Age]]&lt;=25, "18-25",
  Table1[[#This Row],[Age]]&lt;=35, "26-35",
  Table1[[#This Row],[Age]]&lt;=45, "36-45",
  Table1[[#This Row],[Age]]&lt;=60, "46-60",
  TRUE, "60+")</f>
        <v>60+</v>
      </c>
    </row>
    <row r="515" spans="1:42" x14ac:dyDescent="0.3">
      <c r="A515">
        <v>514</v>
      </c>
      <c r="B515" t="s">
        <v>42</v>
      </c>
      <c r="C515" t="s">
        <v>99</v>
      </c>
      <c r="D515">
        <v>69</v>
      </c>
      <c r="E515" t="s">
        <v>106</v>
      </c>
      <c r="F515" t="s">
        <v>621</v>
      </c>
      <c r="G515" t="s">
        <v>5118</v>
      </c>
      <c r="H515">
        <v>19458795367</v>
      </c>
      <c r="I515" t="s">
        <v>5611</v>
      </c>
      <c r="J515" t="s">
        <v>7292</v>
      </c>
      <c r="K515">
        <v>6862.52</v>
      </c>
      <c r="L515" s="12" t="s">
        <v>7791</v>
      </c>
      <c r="M515" s="10" t="s">
        <v>11309</v>
      </c>
      <c r="N515">
        <v>514</v>
      </c>
      <c r="O515">
        <v>44938</v>
      </c>
      <c r="P515" t="s">
        <v>11403</v>
      </c>
      <c r="Q515" s="16">
        <v>635.45000000000005</v>
      </c>
      <c r="R515">
        <v>6227.07</v>
      </c>
      <c r="S515">
        <v>4</v>
      </c>
      <c r="T515">
        <v>514</v>
      </c>
      <c r="U515">
        <v>37201.68</v>
      </c>
      <c r="V515" t="s">
        <v>11411</v>
      </c>
      <c r="W515">
        <v>9.23</v>
      </c>
      <c r="X515">
        <v>24</v>
      </c>
      <c r="Y515" t="s">
        <v>8582</v>
      </c>
      <c r="Z515" t="s">
        <v>12012</v>
      </c>
      <c r="AA515">
        <v>514</v>
      </c>
      <c r="AB515" t="s">
        <v>12016</v>
      </c>
      <c r="AC515">
        <v>6914.07</v>
      </c>
      <c r="AD515">
        <v>4051.82</v>
      </c>
      <c r="AE515">
        <v>202.59</v>
      </c>
      <c r="AF515" t="s">
        <v>11148</v>
      </c>
      <c r="AG515" t="s">
        <v>11115</v>
      </c>
      <c r="AH515">
        <v>5992</v>
      </c>
      <c r="AI515">
        <v>514</v>
      </c>
      <c r="AJ515" t="s">
        <v>11091</v>
      </c>
      <c r="AK515" t="s">
        <v>12029</v>
      </c>
      <c r="AL515" t="s">
        <v>12032</v>
      </c>
      <c r="AM515" t="s">
        <v>11251</v>
      </c>
      <c r="AN515">
        <v>1</v>
      </c>
      <c r="AO515" s="10" t="s">
        <v>12039</v>
      </c>
      <c r="AP515" t="str" cm="1">
        <f t="array" ref="AP515">_xlfn.IFS(
  Table1[[#This Row],[Age]]&lt;=25, "18-25",
  Table1[[#This Row],[Age]]&lt;=35, "26-35",
  Table1[[#This Row],[Age]]&lt;=45, "36-45",
  Table1[[#This Row],[Age]]&lt;=60, "46-60",
  TRUE, "60+")</f>
        <v>60+</v>
      </c>
    </row>
    <row r="516" spans="1:42" x14ac:dyDescent="0.3">
      <c r="A516">
        <v>515</v>
      </c>
      <c r="B516" t="s">
        <v>8</v>
      </c>
      <c r="C516" t="s">
        <v>60</v>
      </c>
      <c r="D516">
        <v>56</v>
      </c>
      <c r="E516" t="s">
        <v>106</v>
      </c>
      <c r="F516" t="s">
        <v>622</v>
      </c>
      <c r="G516" t="s">
        <v>5111</v>
      </c>
      <c r="H516">
        <v>19458795368</v>
      </c>
      <c r="I516" t="s">
        <v>5158</v>
      </c>
      <c r="J516" t="s">
        <v>7291</v>
      </c>
      <c r="K516">
        <v>7074.04</v>
      </c>
      <c r="L516" s="12" t="s">
        <v>7792</v>
      </c>
      <c r="M516" s="10" t="s">
        <v>11310</v>
      </c>
      <c r="N516">
        <v>515</v>
      </c>
      <c r="O516">
        <v>44953</v>
      </c>
      <c r="P516" t="s">
        <v>11403</v>
      </c>
      <c r="Q516" s="16">
        <v>301.69</v>
      </c>
      <c r="R516">
        <v>7375.73</v>
      </c>
      <c r="S516">
        <v>1</v>
      </c>
      <c r="T516">
        <v>515</v>
      </c>
      <c r="U516">
        <v>9015.91</v>
      </c>
      <c r="V516" t="s">
        <v>11413</v>
      </c>
      <c r="W516">
        <v>2.7</v>
      </c>
      <c r="X516">
        <v>24</v>
      </c>
      <c r="Y516" t="s">
        <v>11637</v>
      </c>
      <c r="Z516" t="s">
        <v>12011</v>
      </c>
      <c r="AA516">
        <v>515</v>
      </c>
      <c r="AB516" t="s">
        <v>12015</v>
      </c>
      <c r="AC516">
        <v>1590.01</v>
      </c>
      <c r="AD516">
        <v>4161.96</v>
      </c>
      <c r="AE516">
        <v>208.1</v>
      </c>
      <c r="AF516" t="s">
        <v>11303</v>
      </c>
      <c r="AG516" t="s">
        <v>11155</v>
      </c>
      <c r="AH516">
        <v>1676</v>
      </c>
      <c r="AI516">
        <v>515</v>
      </c>
      <c r="AJ516" t="s">
        <v>11205</v>
      </c>
      <c r="AK516" t="s">
        <v>12028</v>
      </c>
      <c r="AL516" t="s">
        <v>12032</v>
      </c>
      <c r="AM516" t="s">
        <v>11059</v>
      </c>
      <c r="AN516">
        <v>1</v>
      </c>
      <c r="AO516" s="10" t="s">
        <v>12039</v>
      </c>
      <c r="AP516" t="str" cm="1">
        <f t="array" ref="AP516">_xlfn.IFS(
  Table1[[#This Row],[Age]]&lt;=25, "18-25",
  Table1[[#This Row],[Age]]&lt;=35, "26-35",
  Table1[[#This Row],[Age]]&lt;=45, "36-45",
  Table1[[#This Row],[Age]]&lt;=60, "46-60",
  TRUE, "60+")</f>
        <v>46-60</v>
      </c>
    </row>
    <row r="517" spans="1:42" x14ac:dyDescent="0.3">
      <c r="A517">
        <v>516</v>
      </c>
      <c r="B517" t="s">
        <v>50</v>
      </c>
      <c r="C517" t="s">
        <v>86</v>
      </c>
      <c r="D517">
        <v>29</v>
      </c>
      <c r="E517" t="s">
        <v>106</v>
      </c>
      <c r="F517" t="s">
        <v>623</v>
      </c>
      <c r="G517" t="s">
        <v>5146</v>
      </c>
      <c r="H517">
        <v>19458795369</v>
      </c>
      <c r="I517" t="s">
        <v>5612</v>
      </c>
      <c r="J517" t="s">
        <v>7291</v>
      </c>
      <c r="K517">
        <v>4788.47</v>
      </c>
      <c r="L517" s="12" t="s">
        <v>7793</v>
      </c>
      <c r="M517" s="10" t="s">
        <v>11224</v>
      </c>
      <c r="N517">
        <v>516</v>
      </c>
      <c r="O517">
        <v>45010</v>
      </c>
      <c r="P517" t="s">
        <v>11402</v>
      </c>
      <c r="Q517" s="16">
        <v>3065.92</v>
      </c>
      <c r="R517">
        <v>1722.55</v>
      </c>
      <c r="S517">
        <v>60</v>
      </c>
      <c r="T517">
        <v>516</v>
      </c>
      <c r="U517">
        <v>27052.47</v>
      </c>
      <c r="V517" t="s">
        <v>11412</v>
      </c>
      <c r="W517">
        <v>3.54</v>
      </c>
      <c r="X517">
        <v>24</v>
      </c>
      <c r="Y517" t="s">
        <v>7617</v>
      </c>
      <c r="Z517" t="s">
        <v>12010</v>
      </c>
      <c r="AA517">
        <v>516</v>
      </c>
      <c r="AB517" t="s">
        <v>12017</v>
      </c>
      <c r="AC517">
        <v>3664.76</v>
      </c>
      <c r="AD517">
        <v>4430.6499999999996</v>
      </c>
      <c r="AE517">
        <v>221.53</v>
      </c>
      <c r="AF517" t="s">
        <v>11324</v>
      </c>
      <c r="AG517" t="s">
        <v>11159</v>
      </c>
      <c r="AH517">
        <v>8581</v>
      </c>
      <c r="AI517">
        <v>516</v>
      </c>
      <c r="AJ517" t="s">
        <v>11233</v>
      </c>
      <c r="AK517" t="s">
        <v>12028</v>
      </c>
      <c r="AL517" t="s">
        <v>12031</v>
      </c>
      <c r="AM517" t="s">
        <v>11163</v>
      </c>
      <c r="AN517">
        <v>1</v>
      </c>
      <c r="AO517" s="10" t="s">
        <v>12047</v>
      </c>
      <c r="AP517" t="str" cm="1">
        <f t="array" ref="AP517">_xlfn.IFS(
  Table1[[#This Row],[Age]]&lt;=25, "18-25",
  Table1[[#This Row],[Age]]&lt;=35, "26-35",
  Table1[[#This Row],[Age]]&lt;=45, "36-45",
  Table1[[#This Row],[Age]]&lt;=60, "46-60",
  TRUE, "60+")</f>
        <v>26-35</v>
      </c>
    </row>
    <row r="518" spans="1:42" x14ac:dyDescent="0.3">
      <c r="A518">
        <v>517</v>
      </c>
      <c r="B518" t="s">
        <v>47</v>
      </c>
      <c r="C518" t="s">
        <v>100</v>
      </c>
      <c r="D518">
        <v>46</v>
      </c>
      <c r="E518" t="s">
        <v>105</v>
      </c>
      <c r="F518" t="s">
        <v>624</v>
      </c>
      <c r="G518" t="s">
        <v>5132</v>
      </c>
      <c r="H518">
        <v>19458795370</v>
      </c>
      <c r="I518" t="s">
        <v>5613</v>
      </c>
      <c r="J518" t="s">
        <v>7292</v>
      </c>
      <c r="K518">
        <v>3389.7</v>
      </c>
      <c r="L518" s="12" t="s">
        <v>7794</v>
      </c>
      <c r="M518" s="10" t="s">
        <v>11210</v>
      </c>
      <c r="N518">
        <v>517</v>
      </c>
      <c r="O518">
        <v>44962</v>
      </c>
      <c r="P518" t="s">
        <v>11403</v>
      </c>
      <c r="Q518" s="16">
        <v>2322.42</v>
      </c>
      <c r="R518">
        <v>5712.12</v>
      </c>
      <c r="S518">
        <v>50</v>
      </c>
      <c r="T518">
        <v>517</v>
      </c>
      <c r="U518">
        <v>29869.59</v>
      </c>
      <c r="V518" t="s">
        <v>11413</v>
      </c>
      <c r="W518">
        <v>8.84</v>
      </c>
      <c r="X518">
        <v>60</v>
      </c>
      <c r="Y518" t="s">
        <v>11431</v>
      </c>
      <c r="Z518" t="s">
        <v>12010</v>
      </c>
      <c r="AA518">
        <v>517</v>
      </c>
      <c r="AB518" t="s">
        <v>12017</v>
      </c>
      <c r="AC518">
        <v>2031.45</v>
      </c>
      <c r="AD518">
        <v>1289.22</v>
      </c>
      <c r="AE518">
        <v>64.459999999999994</v>
      </c>
      <c r="AF518" t="s">
        <v>11059</v>
      </c>
      <c r="AG518" t="s">
        <v>11286</v>
      </c>
      <c r="AH518">
        <v>8626</v>
      </c>
      <c r="AI518">
        <v>517</v>
      </c>
      <c r="AJ518" t="s">
        <v>11387</v>
      </c>
      <c r="AK518" t="s">
        <v>12028</v>
      </c>
      <c r="AL518" t="s">
        <v>12031</v>
      </c>
      <c r="AM518" t="s">
        <v>11334</v>
      </c>
      <c r="AN518">
        <v>1</v>
      </c>
      <c r="AO518" s="10" t="s">
        <v>12045</v>
      </c>
      <c r="AP518" t="str" cm="1">
        <f t="array" ref="AP518">_xlfn.IFS(
  Table1[[#This Row],[Age]]&lt;=25, "18-25",
  Table1[[#This Row],[Age]]&lt;=35, "26-35",
  Table1[[#This Row],[Age]]&lt;=45, "36-45",
  Table1[[#This Row],[Age]]&lt;=60, "46-60",
  TRUE, "60+")</f>
        <v>46-60</v>
      </c>
    </row>
    <row r="519" spans="1:42" x14ac:dyDescent="0.3">
      <c r="A519">
        <v>518</v>
      </c>
      <c r="B519" t="s">
        <v>48</v>
      </c>
      <c r="C519" t="s">
        <v>54</v>
      </c>
      <c r="D519">
        <v>26</v>
      </c>
      <c r="E519" t="s">
        <v>106</v>
      </c>
      <c r="F519" t="s">
        <v>625</v>
      </c>
      <c r="G519" t="s">
        <v>5146</v>
      </c>
      <c r="H519">
        <v>19458795371</v>
      </c>
      <c r="I519" t="s">
        <v>5614</v>
      </c>
      <c r="J519" t="s">
        <v>7292</v>
      </c>
      <c r="K519">
        <v>8237.0499999999993</v>
      </c>
      <c r="L519" s="12" t="s">
        <v>7795</v>
      </c>
      <c r="M519" s="10" t="s">
        <v>11311</v>
      </c>
      <c r="N519">
        <v>518</v>
      </c>
      <c r="O519">
        <v>44978</v>
      </c>
      <c r="P519" t="s">
        <v>11404</v>
      </c>
      <c r="Q519" s="16">
        <v>3597.81</v>
      </c>
      <c r="R519">
        <v>11834.86</v>
      </c>
      <c r="S519">
        <v>87</v>
      </c>
      <c r="T519">
        <v>518</v>
      </c>
      <c r="U519">
        <v>9053.5400000000009</v>
      </c>
      <c r="V519" t="s">
        <v>11411</v>
      </c>
      <c r="W519">
        <v>7.18</v>
      </c>
      <c r="X519">
        <v>24</v>
      </c>
      <c r="Y519" t="s">
        <v>11638</v>
      </c>
      <c r="Z519" t="s">
        <v>12011</v>
      </c>
      <c r="AA519">
        <v>518</v>
      </c>
      <c r="AB519" t="s">
        <v>12015</v>
      </c>
      <c r="AC519">
        <v>6251.9</v>
      </c>
      <c r="AD519">
        <v>4347.5600000000004</v>
      </c>
      <c r="AE519">
        <v>217.38</v>
      </c>
      <c r="AF519" t="s">
        <v>11339</v>
      </c>
      <c r="AG519" t="s">
        <v>11155</v>
      </c>
      <c r="AH519">
        <v>6574</v>
      </c>
      <c r="AI519">
        <v>518</v>
      </c>
      <c r="AJ519" t="s">
        <v>11394</v>
      </c>
      <c r="AK519" t="s">
        <v>12027</v>
      </c>
      <c r="AL519" t="s">
        <v>12031</v>
      </c>
      <c r="AM519" t="s">
        <v>11080</v>
      </c>
      <c r="AN519">
        <v>1</v>
      </c>
      <c r="AO519" s="10" t="s">
        <v>12045</v>
      </c>
      <c r="AP519" t="str" cm="1">
        <f t="array" ref="AP519">_xlfn.IFS(
  Table1[[#This Row],[Age]]&lt;=25, "18-25",
  Table1[[#This Row],[Age]]&lt;=35, "26-35",
  Table1[[#This Row],[Age]]&lt;=45, "36-45",
  Table1[[#This Row],[Age]]&lt;=60, "46-60",
  TRUE, "60+")</f>
        <v>26-35</v>
      </c>
    </row>
    <row r="520" spans="1:42" x14ac:dyDescent="0.3">
      <c r="A520">
        <v>519</v>
      </c>
      <c r="B520" t="s">
        <v>45</v>
      </c>
      <c r="C520" t="s">
        <v>82</v>
      </c>
      <c r="D520">
        <v>59</v>
      </c>
      <c r="E520" t="s">
        <v>104</v>
      </c>
      <c r="F520" t="s">
        <v>626</v>
      </c>
      <c r="G520" t="s">
        <v>5139</v>
      </c>
      <c r="H520">
        <v>19458795372</v>
      </c>
      <c r="I520" t="s">
        <v>5615</v>
      </c>
      <c r="J520" t="s">
        <v>7291</v>
      </c>
      <c r="K520">
        <v>9586.7800000000007</v>
      </c>
      <c r="L520" s="12" t="s">
        <v>7796</v>
      </c>
      <c r="M520" s="10" t="s">
        <v>11083</v>
      </c>
      <c r="N520">
        <v>519</v>
      </c>
      <c r="O520">
        <v>45056</v>
      </c>
      <c r="P520" t="s">
        <v>11403</v>
      </c>
      <c r="Q520" s="16">
        <v>648.55999999999995</v>
      </c>
      <c r="R520">
        <v>10235.34</v>
      </c>
      <c r="S520">
        <v>47</v>
      </c>
      <c r="T520">
        <v>519</v>
      </c>
      <c r="U520">
        <v>14464.29</v>
      </c>
      <c r="V520" t="s">
        <v>11413</v>
      </c>
      <c r="W520">
        <v>4.3499999999999996</v>
      </c>
      <c r="X520">
        <v>36</v>
      </c>
      <c r="Y520" t="s">
        <v>7807</v>
      </c>
      <c r="Z520" t="s">
        <v>12012</v>
      </c>
      <c r="AA520">
        <v>519</v>
      </c>
      <c r="AB520" t="s">
        <v>12016</v>
      </c>
      <c r="AC520">
        <v>7313.79</v>
      </c>
      <c r="AD520">
        <v>2451.65</v>
      </c>
      <c r="AE520">
        <v>122.58</v>
      </c>
      <c r="AF520" t="s">
        <v>11269</v>
      </c>
      <c r="AG520" t="s">
        <v>11231</v>
      </c>
      <c r="AH520">
        <v>200</v>
      </c>
      <c r="AI520">
        <v>519</v>
      </c>
      <c r="AJ520" t="s">
        <v>11105</v>
      </c>
      <c r="AK520" t="s">
        <v>12028</v>
      </c>
      <c r="AL520" t="s">
        <v>12031</v>
      </c>
      <c r="AM520" t="s">
        <v>11241</v>
      </c>
      <c r="AN520">
        <v>1</v>
      </c>
      <c r="AO520" s="10" t="s">
        <v>12046</v>
      </c>
      <c r="AP520" t="str" cm="1">
        <f t="array" ref="AP520">_xlfn.IFS(
  Table1[[#This Row],[Age]]&lt;=25, "18-25",
  Table1[[#This Row],[Age]]&lt;=35, "26-35",
  Table1[[#This Row],[Age]]&lt;=45, "36-45",
  Table1[[#This Row],[Age]]&lt;=60, "46-60",
  TRUE, "60+")</f>
        <v>46-60</v>
      </c>
    </row>
    <row r="521" spans="1:42" x14ac:dyDescent="0.3">
      <c r="A521">
        <v>520</v>
      </c>
      <c r="B521" t="s">
        <v>33</v>
      </c>
      <c r="C521" t="s">
        <v>97</v>
      </c>
      <c r="D521">
        <v>57</v>
      </c>
      <c r="E521" t="s">
        <v>105</v>
      </c>
      <c r="F521" t="s">
        <v>627</v>
      </c>
      <c r="G521" t="s">
        <v>5117</v>
      </c>
      <c r="H521">
        <v>19458795373</v>
      </c>
      <c r="I521" t="s">
        <v>5616</v>
      </c>
      <c r="J521" t="s">
        <v>7291</v>
      </c>
      <c r="K521">
        <v>8653.42</v>
      </c>
      <c r="L521" s="12" t="s">
        <v>7797</v>
      </c>
      <c r="M521" s="10" t="s">
        <v>11218</v>
      </c>
      <c r="N521">
        <v>520</v>
      </c>
      <c r="O521">
        <v>45000</v>
      </c>
      <c r="P521" t="s">
        <v>11404</v>
      </c>
      <c r="Q521" s="16">
        <v>1825.09</v>
      </c>
      <c r="R521">
        <v>10478.51</v>
      </c>
      <c r="S521">
        <v>17</v>
      </c>
      <c r="T521">
        <v>520</v>
      </c>
      <c r="U521">
        <v>30716.73</v>
      </c>
      <c r="V521" t="s">
        <v>11411</v>
      </c>
      <c r="W521">
        <v>1.79</v>
      </c>
      <c r="X521">
        <v>36</v>
      </c>
      <c r="Y521" t="s">
        <v>7527</v>
      </c>
      <c r="Z521" t="s">
        <v>12010</v>
      </c>
      <c r="AA521">
        <v>520</v>
      </c>
      <c r="AB521" t="s">
        <v>12017</v>
      </c>
      <c r="AC521">
        <v>5009.74</v>
      </c>
      <c r="AD521">
        <v>3266.68</v>
      </c>
      <c r="AE521">
        <v>163.33000000000001</v>
      </c>
      <c r="AF521" t="s">
        <v>11041</v>
      </c>
      <c r="AG521" t="s">
        <v>11208</v>
      </c>
      <c r="AH521">
        <v>8769</v>
      </c>
      <c r="AI521">
        <v>520</v>
      </c>
      <c r="AJ521" t="s">
        <v>11106</v>
      </c>
      <c r="AK521" t="s">
        <v>12029</v>
      </c>
      <c r="AL521" t="s">
        <v>12032</v>
      </c>
      <c r="AM521" t="s">
        <v>11215</v>
      </c>
      <c r="AN521">
        <v>1</v>
      </c>
      <c r="AO521" s="10" t="s">
        <v>12047</v>
      </c>
      <c r="AP521" t="str" cm="1">
        <f t="array" ref="AP521">_xlfn.IFS(
  Table1[[#This Row],[Age]]&lt;=25, "18-25",
  Table1[[#This Row],[Age]]&lt;=35, "26-35",
  Table1[[#This Row],[Age]]&lt;=45, "36-45",
  Table1[[#This Row],[Age]]&lt;=60, "46-60",
  TRUE, "60+")</f>
        <v>46-60</v>
      </c>
    </row>
    <row r="522" spans="1:42" x14ac:dyDescent="0.3">
      <c r="A522">
        <v>521</v>
      </c>
      <c r="B522" t="s">
        <v>27</v>
      </c>
      <c r="C522" t="s">
        <v>97</v>
      </c>
      <c r="D522">
        <v>37</v>
      </c>
      <c r="E522" t="s">
        <v>105</v>
      </c>
      <c r="F522" t="s">
        <v>628</v>
      </c>
      <c r="G522" t="s">
        <v>5109</v>
      </c>
      <c r="H522">
        <v>19458795374</v>
      </c>
      <c r="I522" t="s">
        <v>5617</v>
      </c>
      <c r="J522" t="s">
        <v>7292</v>
      </c>
      <c r="K522">
        <v>6855.31</v>
      </c>
      <c r="L522" s="12" t="s">
        <v>7798</v>
      </c>
      <c r="M522" s="10" t="s">
        <v>11090</v>
      </c>
      <c r="N522">
        <v>521</v>
      </c>
      <c r="O522">
        <v>45174</v>
      </c>
      <c r="P522" t="s">
        <v>11403</v>
      </c>
      <c r="Q522" s="16">
        <v>2510.16</v>
      </c>
      <c r="R522">
        <v>4345.1499999999996</v>
      </c>
      <c r="S522">
        <v>86</v>
      </c>
      <c r="T522">
        <v>521</v>
      </c>
      <c r="U522">
        <v>23598.73</v>
      </c>
      <c r="V522" t="s">
        <v>11413</v>
      </c>
      <c r="W522">
        <v>4.4800000000000004</v>
      </c>
      <c r="X522">
        <v>24</v>
      </c>
      <c r="Y522" t="s">
        <v>11577</v>
      </c>
      <c r="Z522" t="s">
        <v>12011</v>
      </c>
      <c r="AA522">
        <v>521</v>
      </c>
      <c r="AB522" t="s">
        <v>12016</v>
      </c>
      <c r="AC522">
        <v>9621.23</v>
      </c>
      <c r="AD522">
        <v>4803.8599999999997</v>
      </c>
      <c r="AE522">
        <v>240.19</v>
      </c>
      <c r="AF522" t="s">
        <v>11312</v>
      </c>
      <c r="AG522" t="s">
        <v>11355</v>
      </c>
      <c r="AH522">
        <v>958</v>
      </c>
      <c r="AI522">
        <v>521</v>
      </c>
      <c r="AJ522" t="s">
        <v>11388</v>
      </c>
      <c r="AK522" t="s">
        <v>12027</v>
      </c>
      <c r="AL522" t="s">
        <v>12032</v>
      </c>
      <c r="AM522" t="s">
        <v>11390</v>
      </c>
      <c r="AN522">
        <v>1</v>
      </c>
      <c r="AO522" s="10" t="s">
        <v>12042</v>
      </c>
      <c r="AP522" t="str" cm="1">
        <f t="array" ref="AP522">_xlfn.IFS(
  Table1[[#This Row],[Age]]&lt;=25, "18-25",
  Table1[[#This Row],[Age]]&lt;=35, "26-35",
  Table1[[#This Row],[Age]]&lt;=45, "36-45",
  Table1[[#This Row],[Age]]&lt;=60, "46-60",
  TRUE, "60+")</f>
        <v>36-45</v>
      </c>
    </row>
    <row r="523" spans="1:42" x14ac:dyDescent="0.3">
      <c r="A523">
        <v>522</v>
      </c>
      <c r="B523" t="s">
        <v>11</v>
      </c>
      <c r="C523" t="s">
        <v>67</v>
      </c>
      <c r="D523">
        <v>51</v>
      </c>
      <c r="E523" t="s">
        <v>106</v>
      </c>
      <c r="F523" t="s">
        <v>629</v>
      </c>
      <c r="G523" t="s">
        <v>5142</v>
      </c>
      <c r="H523">
        <v>19458795375</v>
      </c>
      <c r="I523" t="s">
        <v>5618</v>
      </c>
      <c r="J523" t="s">
        <v>7291</v>
      </c>
      <c r="K523">
        <v>3665.49</v>
      </c>
      <c r="L523" s="12" t="s">
        <v>7799</v>
      </c>
      <c r="M523" s="10" t="s">
        <v>11092</v>
      </c>
      <c r="N523">
        <v>522</v>
      </c>
      <c r="O523">
        <v>44938</v>
      </c>
      <c r="P523" t="s">
        <v>11403</v>
      </c>
      <c r="Q523" s="16">
        <v>2240.4899999999998</v>
      </c>
      <c r="R523">
        <v>1425</v>
      </c>
      <c r="S523">
        <v>35</v>
      </c>
      <c r="T523">
        <v>522</v>
      </c>
      <c r="U523">
        <v>33339.089999999997</v>
      </c>
      <c r="V523" t="s">
        <v>11413</v>
      </c>
      <c r="W523">
        <v>9.6999999999999993</v>
      </c>
      <c r="X523">
        <v>48</v>
      </c>
      <c r="Y523" t="s">
        <v>11569</v>
      </c>
      <c r="Z523" t="s">
        <v>12012</v>
      </c>
      <c r="AA523">
        <v>522</v>
      </c>
      <c r="AB523" t="s">
        <v>12016</v>
      </c>
      <c r="AC523">
        <v>3420.96</v>
      </c>
      <c r="AD523">
        <v>4493.3</v>
      </c>
      <c r="AE523">
        <v>224.67</v>
      </c>
      <c r="AF523" t="s">
        <v>11218</v>
      </c>
      <c r="AG523" t="s">
        <v>11124</v>
      </c>
      <c r="AH523">
        <v>3777</v>
      </c>
      <c r="AI523">
        <v>522</v>
      </c>
      <c r="AJ523" t="s">
        <v>11397</v>
      </c>
      <c r="AK523" t="s">
        <v>12028</v>
      </c>
      <c r="AL523" t="s">
        <v>12032</v>
      </c>
      <c r="AM523" t="s">
        <v>11087</v>
      </c>
      <c r="AN523">
        <v>1</v>
      </c>
      <c r="AO523" s="10" t="s">
        <v>12039</v>
      </c>
      <c r="AP523" t="str" cm="1">
        <f t="array" ref="AP523">_xlfn.IFS(
  Table1[[#This Row],[Age]]&lt;=25, "18-25",
  Table1[[#This Row],[Age]]&lt;=35, "26-35",
  Table1[[#This Row],[Age]]&lt;=45, "36-45",
  Table1[[#This Row],[Age]]&lt;=60, "46-60",
  TRUE, "60+")</f>
        <v>46-60</v>
      </c>
    </row>
    <row r="524" spans="1:42" x14ac:dyDescent="0.3">
      <c r="A524">
        <v>523</v>
      </c>
      <c r="B524" t="s">
        <v>27</v>
      </c>
      <c r="C524" t="s">
        <v>67</v>
      </c>
      <c r="D524">
        <v>43</v>
      </c>
      <c r="E524" t="s">
        <v>104</v>
      </c>
      <c r="F524" t="s">
        <v>630</v>
      </c>
      <c r="G524" t="s">
        <v>5119</v>
      </c>
      <c r="H524">
        <v>19458795376</v>
      </c>
      <c r="I524" t="s">
        <v>5619</v>
      </c>
      <c r="J524" t="s">
        <v>7292</v>
      </c>
      <c r="K524">
        <v>6262.58</v>
      </c>
      <c r="L524" s="12" t="s">
        <v>7800</v>
      </c>
      <c r="M524" s="10" t="s">
        <v>11226</v>
      </c>
      <c r="N524">
        <v>523</v>
      </c>
      <c r="O524">
        <v>44981</v>
      </c>
      <c r="P524" t="s">
        <v>11404</v>
      </c>
      <c r="Q524" s="16">
        <v>2919.34</v>
      </c>
      <c r="R524">
        <v>9181.92</v>
      </c>
      <c r="S524">
        <v>8</v>
      </c>
      <c r="T524">
        <v>523</v>
      </c>
      <c r="U524">
        <v>42881.13</v>
      </c>
      <c r="V524" t="s">
        <v>11412</v>
      </c>
      <c r="W524">
        <v>1.94</v>
      </c>
      <c r="X524">
        <v>24</v>
      </c>
      <c r="Y524" t="s">
        <v>11639</v>
      </c>
      <c r="Z524" t="s">
        <v>12012</v>
      </c>
      <c r="AA524">
        <v>523</v>
      </c>
      <c r="AB524" t="s">
        <v>12016</v>
      </c>
      <c r="AC524">
        <v>9929.42</v>
      </c>
      <c r="AD524">
        <v>1248.43</v>
      </c>
      <c r="AE524">
        <v>62.42</v>
      </c>
      <c r="AF524" t="s">
        <v>11316</v>
      </c>
      <c r="AG524" t="s">
        <v>11162</v>
      </c>
      <c r="AH524">
        <v>8868</v>
      </c>
      <c r="AI524">
        <v>523</v>
      </c>
      <c r="AJ524" t="s">
        <v>11113</v>
      </c>
      <c r="AK524" t="s">
        <v>12029</v>
      </c>
      <c r="AL524" t="s">
        <v>12032</v>
      </c>
      <c r="AM524" t="s">
        <v>11348</v>
      </c>
      <c r="AN524">
        <v>1</v>
      </c>
      <c r="AO524" s="10" t="s">
        <v>12045</v>
      </c>
      <c r="AP524" t="str" cm="1">
        <f t="array" ref="AP524">_xlfn.IFS(
  Table1[[#This Row],[Age]]&lt;=25, "18-25",
  Table1[[#This Row],[Age]]&lt;=35, "26-35",
  Table1[[#This Row],[Age]]&lt;=45, "36-45",
  Table1[[#This Row],[Age]]&lt;=60, "46-60",
  TRUE, "60+")</f>
        <v>36-45</v>
      </c>
    </row>
    <row r="525" spans="1:42" x14ac:dyDescent="0.3">
      <c r="A525">
        <v>524</v>
      </c>
      <c r="B525" t="s">
        <v>16</v>
      </c>
      <c r="C525" t="s">
        <v>72</v>
      </c>
      <c r="D525">
        <v>65</v>
      </c>
      <c r="E525" t="s">
        <v>104</v>
      </c>
      <c r="F525" t="s">
        <v>631</v>
      </c>
      <c r="G525" t="s">
        <v>5145</v>
      </c>
      <c r="H525">
        <v>19458795377</v>
      </c>
      <c r="I525" t="s">
        <v>5620</v>
      </c>
      <c r="J525" t="s">
        <v>7292</v>
      </c>
      <c r="K525">
        <v>1101.48</v>
      </c>
      <c r="L525" s="12" t="s">
        <v>7801</v>
      </c>
      <c r="M525" s="10" t="s">
        <v>11312</v>
      </c>
      <c r="N525">
        <v>524</v>
      </c>
      <c r="O525">
        <v>45262</v>
      </c>
      <c r="P525" t="s">
        <v>11402</v>
      </c>
      <c r="Q525" s="16">
        <v>517.73</v>
      </c>
      <c r="R525">
        <v>1619.21</v>
      </c>
      <c r="S525">
        <v>56</v>
      </c>
      <c r="T525">
        <v>524</v>
      </c>
      <c r="U525">
        <v>7616.67</v>
      </c>
      <c r="V525" t="s">
        <v>11411</v>
      </c>
      <c r="W525">
        <v>8.6199999999999992</v>
      </c>
      <c r="X525">
        <v>48</v>
      </c>
      <c r="Y525" t="s">
        <v>8633</v>
      </c>
      <c r="Z525" t="s">
        <v>12010</v>
      </c>
      <c r="AA525">
        <v>524</v>
      </c>
      <c r="AB525" t="s">
        <v>12017</v>
      </c>
      <c r="AC525">
        <v>6266.04</v>
      </c>
      <c r="AD525">
        <v>3668.92</v>
      </c>
      <c r="AE525">
        <v>183.45</v>
      </c>
      <c r="AF525" t="s">
        <v>11316</v>
      </c>
      <c r="AG525" t="s">
        <v>11271</v>
      </c>
      <c r="AH525">
        <v>9914</v>
      </c>
      <c r="AI525">
        <v>524</v>
      </c>
      <c r="AJ525" t="s">
        <v>11139</v>
      </c>
      <c r="AK525" t="s">
        <v>12029</v>
      </c>
      <c r="AL525" t="s">
        <v>12031</v>
      </c>
      <c r="AM525" t="s">
        <v>11063</v>
      </c>
      <c r="AN525">
        <v>-1</v>
      </c>
      <c r="AO525" s="10" t="s">
        <v>12036</v>
      </c>
      <c r="AP525" t="str" cm="1">
        <f t="array" ref="AP525">_xlfn.IFS(
  Table1[[#This Row],[Age]]&lt;=25, "18-25",
  Table1[[#This Row],[Age]]&lt;=35, "26-35",
  Table1[[#This Row],[Age]]&lt;=45, "36-45",
  Table1[[#This Row],[Age]]&lt;=60, "46-60",
  TRUE, "60+")</f>
        <v>60+</v>
      </c>
    </row>
    <row r="526" spans="1:42" x14ac:dyDescent="0.3">
      <c r="A526">
        <v>525</v>
      </c>
      <c r="B526" t="s">
        <v>23</v>
      </c>
      <c r="C526" t="s">
        <v>73</v>
      </c>
      <c r="D526">
        <v>38</v>
      </c>
      <c r="E526" t="s">
        <v>106</v>
      </c>
      <c r="F526" t="s">
        <v>632</v>
      </c>
      <c r="G526" t="s">
        <v>5147</v>
      </c>
      <c r="H526">
        <v>19458795378</v>
      </c>
      <c r="I526" t="s">
        <v>5621</v>
      </c>
      <c r="J526" t="s">
        <v>7291</v>
      </c>
      <c r="K526">
        <v>5385.74</v>
      </c>
      <c r="L526" s="12" t="s">
        <v>7802</v>
      </c>
      <c r="M526" s="10" t="s">
        <v>11263</v>
      </c>
      <c r="N526">
        <v>525</v>
      </c>
      <c r="O526">
        <v>45180</v>
      </c>
      <c r="P526" t="s">
        <v>11402</v>
      </c>
      <c r="Q526" s="16">
        <v>2523.59</v>
      </c>
      <c r="R526">
        <v>7909.33</v>
      </c>
      <c r="S526">
        <v>60</v>
      </c>
      <c r="T526">
        <v>525</v>
      </c>
      <c r="U526">
        <v>4461</v>
      </c>
      <c r="V526" t="s">
        <v>11413</v>
      </c>
      <c r="W526">
        <v>3.93</v>
      </c>
      <c r="X526">
        <v>12</v>
      </c>
      <c r="Y526" t="s">
        <v>11457</v>
      </c>
      <c r="Z526" t="s">
        <v>12012</v>
      </c>
      <c r="AA526">
        <v>525</v>
      </c>
      <c r="AB526" t="s">
        <v>12017</v>
      </c>
      <c r="AC526">
        <v>8743.69</v>
      </c>
      <c r="AD526">
        <v>4147.01</v>
      </c>
      <c r="AE526">
        <v>207.35</v>
      </c>
      <c r="AF526" t="s">
        <v>11345</v>
      </c>
      <c r="AG526" t="s">
        <v>11377</v>
      </c>
      <c r="AH526">
        <v>5285</v>
      </c>
      <c r="AI526">
        <v>525</v>
      </c>
      <c r="AJ526" t="s">
        <v>11341</v>
      </c>
      <c r="AK526" t="s">
        <v>12029</v>
      </c>
      <c r="AL526" t="s">
        <v>12031</v>
      </c>
      <c r="AM526" t="s">
        <v>11267</v>
      </c>
      <c r="AN526">
        <v>1</v>
      </c>
      <c r="AO526" s="10" t="s">
        <v>12042</v>
      </c>
      <c r="AP526" t="str" cm="1">
        <f t="array" ref="AP526">_xlfn.IFS(
  Table1[[#This Row],[Age]]&lt;=25, "18-25",
  Table1[[#This Row],[Age]]&lt;=35, "26-35",
  Table1[[#This Row],[Age]]&lt;=45, "36-45",
  Table1[[#This Row],[Age]]&lt;=60, "46-60",
  TRUE, "60+")</f>
        <v>36-45</v>
      </c>
    </row>
    <row r="527" spans="1:42" x14ac:dyDescent="0.3">
      <c r="A527">
        <v>526</v>
      </c>
      <c r="B527" t="s">
        <v>26</v>
      </c>
      <c r="C527" t="s">
        <v>63</v>
      </c>
      <c r="D527">
        <v>40</v>
      </c>
      <c r="E527" t="s">
        <v>106</v>
      </c>
      <c r="F527" t="s">
        <v>633</v>
      </c>
      <c r="G527" t="s">
        <v>5119</v>
      </c>
      <c r="H527">
        <v>19458795379</v>
      </c>
      <c r="I527" t="s">
        <v>5622</v>
      </c>
      <c r="J527" t="s">
        <v>7292</v>
      </c>
      <c r="K527">
        <v>7834.05</v>
      </c>
      <c r="L527" s="12" t="s">
        <v>7803</v>
      </c>
      <c r="M527" s="10" t="s">
        <v>11220</v>
      </c>
      <c r="N527">
        <v>526</v>
      </c>
      <c r="O527">
        <v>45085</v>
      </c>
      <c r="P527" t="s">
        <v>11402</v>
      </c>
      <c r="Q527" s="16">
        <v>2778.29</v>
      </c>
      <c r="R527">
        <v>10612.34</v>
      </c>
      <c r="S527">
        <v>55</v>
      </c>
      <c r="T527">
        <v>526</v>
      </c>
      <c r="U527">
        <v>33669.599999999999</v>
      </c>
      <c r="V527" t="s">
        <v>11413</v>
      </c>
      <c r="W527">
        <v>6.89</v>
      </c>
      <c r="X527">
        <v>12</v>
      </c>
      <c r="Y527" t="s">
        <v>11640</v>
      </c>
      <c r="Z527" t="s">
        <v>12012</v>
      </c>
      <c r="AA527">
        <v>526</v>
      </c>
      <c r="AB527" t="s">
        <v>12016</v>
      </c>
      <c r="AC527">
        <v>2079.89</v>
      </c>
      <c r="AD527">
        <v>2206.79</v>
      </c>
      <c r="AE527">
        <v>110.34</v>
      </c>
      <c r="AF527" t="s">
        <v>11234</v>
      </c>
      <c r="AG527" t="s">
        <v>11263</v>
      </c>
      <c r="AH527">
        <v>1302</v>
      </c>
      <c r="AI527">
        <v>526</v>
      </c>
      <c r="AJ527" t="s">
        <v>11089</v>
      </c>
      <c r="AK527" t="s">
        <v>12028</v>
      </c>
      <c r="AL527" t="s">
        <v>12032</v>
      </c>
      <c r="AM527" t="s">
        <v>11086</v>
      </c>
      <c r="AN527">
        <v>1</v>
      </c>
      <c r="AO527" s="10" t="s">
        <v>12043</v>
      </c>
      <c r="AP527" t="str" cm="1">
        <f t="array" ref="AP527">_xlfn.IFS(
  Table1[[#This Row],[Age]]&lt;=25, "18-25",
  Table1[[#This Row],[Age]]&lt;=35, "26-35",
  Table1[[#This Row],[Age]]&lt;=45, "36-45",
  Table1[[#This Row],[Age]]&lt;=60, "46-60",
  TRUE, "60+")</f>
        <v>36-45</v>
      </c>
    </row>
    <row r="528" spans="1:42" x14ac:dyDescent="0.3">
      <c r="A528">
        <v>527</v>
      </c>
      <c r="B528" t="s">
        <v>50</v>
      </c>
      <c r="C528" t="s">
        <v>85</v>
      </c>
      <c r="D528">
        <v>35</v>
      </c>
      <c r="E528" t="s">
        <v>104</v>
      </c>
      <c r="F528" t="s">
        <v>634</v>
      </c>
      <c r="G528" t="s">
        <v>5134</v>
      </c>
      <c r="H528">
        <v>19458795380</v>
      </c>
      <c r="I528" t="s">
        <v>5623</v>
      </c>
      <c r="J528" t="s">
        <v>7291</v>
      </c>
      <c r="K528">
        <v>2585.4899999999998</v>
      </c>
      <c r="L528" s="12" t="s">
        <v>7804</v>
      </c>
      <c r="M528" s="10" t="s">
        <v>11313</v>
      </c>
      <c r="N528">
        <v>527</v>
      </c>
      <c r="O528">
        <v>45017</v>
      </c>
      <c r="P528" t="s">
        <v>11404</v>
      </c>
      <c r="Q528" s="16">
        <v>4406.3</v>
      </c>
      <c r="R528">
        <v>6991.79</v>
      </c>
      <c r="S528">
        <v>7</v>
      </c>
      <c r="T528">
        <v>527</v>
      </c>
      <c r="U528">
        <v>38761.54</v>
      </c>
      <c r="V528" t="s">
        <v>11412</v>
      </c>
      <c r="W528">
        <v>6.68</v>
      </c>
      <c r="X528">
        <v>36</v>
      </c>
      <c r="Y528" t="s">
        <v>10508</v>
      </c>
      <c r="Z528" t="s">
        <v>12010</v>
      </c>
      <c r="AA528">
        <v>527</v>
      </c>
      <c r="AB528" t="s">
        <v>12015</v>
      </c>
      <c r="AC528">
        <v>9852.98</v>
      </c>
      <c r="AD528">
        <v>534.75</v>
      </c>
      <c r="AE528">
        <v>26.74</v>
      </c>
      <c r="AF528" t="s">
        <v>11231</v>
      </c>
      <c r="AG528" t="s">
        <v>11044</v>
      </c>
      <c r="AH528">
        <v>5702</v>
      </c>
      <c r="AI528">
        <v>527</v>
      </c>
      <c r="AJ528" t="s">
        <v>11335</v>
      </c>
      <c r="AK528" t="s">
        <v>12028</v>
      </c>
      <c r="AL528" t="s">
        <v>12031</v>
      </c>
      <c r="AM528" t="s">
        <v>11210</v>
      </c>
      <c r="AN528">
        <v>1</v>
      </c>
      <c r="AO528" s="10" t="s">
        <v>12037</v>
      </c>
      <c r="AP528" t="str" cm="1">
        <f t="array" ref="AP528">_xlfn.IFS(
  Table1[[#This Row],[Age]]&lt;=25, "18-25",
  Table1[[#This Row],[Age]]&lt;=35, "26-35",
  Table1[[#This Row],[Age]]&lt;=45, "36-45",
  Table1[[#This Row],[Age]]&lt;=60, "46-60",
  TRUE, "60+")</f>
        <v>26-35</v>
      </c>
    </row>
    <row r="529" spans="1:42" x14ac:dyDescent="0.3">
      <c r="A529">
        <v>528</v>
      </c>
      <c r="B529" t="s">
        <v>24</v>
      </c>
      <c r="C529" t="s">
        <v>91</v>
      </c>
      <c r="D529">
        <v>69</v>
      </c>
      <c r="E529" t="s">
        <v>105</v>
      </c>
      <c r="F529" t="s">
        <v>635</v>
      </c>
      <c r="G529" t="s">
        <v>5113</v>
      </c>
      <c r="H529">
        <v>19458795381</v>
      </c>
      <c r="I529" t="s">
        <v>5624</v>
      </c>
      <c r="J529" t="s">
        <v>7291</v>
      </c>
      <c r="K529">
        <v>5065.1899999999996</v>
      </c>
      <c r="L529" s="12" t="s">
        <v>7805</v>
      </c>
      <c r="M529" s="10" t="s">
        <v>11079</v>
      </c>
      <c r="N529">
        <v>528</v>
      </c>
      <c r="O529">
        <v>45086</v>
      </c>
      <c r="P529" t="s">
        <v>11404</v>
      </c>
      <c r="Q529" s="16">
        <v>2859.67</v>
      </c>
      <c r="R529">
        <v>7924.86</v>
      </c>
      <c r="S529">
        <v>65</v>
      </c>
      <c r="T529">
        <v>528</v>
      </c>
      <c r="U529">
        <v>23016.04</v>
      </c>
      <c r="V529" t="s">
        <v>11413</v>
      </c>
      <c r="W529">
        <v>3.93</v>
      </c>
      <c r="X529">
        <v>12</v>
      </c>
      <c r="Y529" t="s">
        <v>11641</v>
      </c>
      <c r="Z529" t="s">
        <v>12011</v>
      </c>
      <c r="AA529">
        <v>528</v>
      </c>
      <c r="AB529" t="s">
        <v>12016</v>
      </c>
      <c r="AC529">
        <v>7795.45</v>
      </c>
      <c r="AD529">
        <v>1570.82</v>
      </c>
      <c r="AE529">
        <v>78.540000000000006</v>
      </c>
      <c r="AF529" t="s">
        <v>11035</v>
      </c>
      <c r="AG529" t="s">
        <v>11337</v>
      </c>
      <c r="AH529">
        <v>4164</v>
      </c>
      <c r="AI529">
        <v>528</v>
      </c>
      <c r="AJ529" t="s">
        <v>11080</v>
      </c>
      <c r="AK529" t="s">
        <v>12028</v>
      </c>
      <c r="AL529" t="s">
        <v>12032</v>
      </c>
      <c r="AM529" t="s">
        <v>11260</v>
      </c>
      <c r="AN529">
        <v>1</v>
      </c>
      <c r="AO529" s="10" t="s">
        <v>12043</v>
      </c>
      <c r="AP529" t="str" cm="1">
        <f t="array" ref="AP529">_xlfn.IFS(
  Table1[[#This Row],[Age]]&lt;=25, "18-25",
  Table1[[#This Row],[Age]]&lt;=35, "26-35",
  Table1[[#This Row],[Age]]&lt;=45, "36-45",
  Table1[[#This Row],[Age]]&lt;=60, "46-60",
  TRUE, "60+")</f>
        <v>60+</v>
      </c>
    </row>
    <row r="530" spans="1:42" x14ac:dyDescent="0.3">
      <c r="A530">
        <v>529</v>
      </c>
      <c r="B530" t="s">
        <v>37</v>
      </c>
      <c r="C530" t="s">
        <v>86</v>
      </c>
      <c r="D530">
        <v>41</v>
      </c>
      <c r="E530" t="s">
        <v>105</v>
      </c>
      <c r="F530" t="s">
        <v>636</v>
      </c>
      <c r="G530" t="s">
        <v>5141</v>
      </c>
      <c r="H530">
        <v>19458795382</v>
      </c>
      <c r="I530" t="s">
        <v>5625</v>
      </c>
      <c r="J530" t="s">
        <v>7292</v>
      </c>
      <c r="K530">
        <v>825.42</v>
      </c>
      <c r="L530" s="12" t="s">
        <v>7303</v>
      </c>
      <c r="M530" s="10" t="s">
        <v>11185</v>
      </c>
      <c r="N530">
        <v>529</v>
      </c>
      <c r="O530">
        <v>45246</v>
      </c>
      <c r="P530" t="s">
        <v>11403</v>
      </c>
      <c r="Q530" s="16">
        <v>2741</v>
      </c>
      <c r="R530">
        <v>-1915.58</v>
      </c>
      <c r="S530">
        <v>25</v>
      </c>
      <c r="T530">
        <v>529</v>
      </c>
      <c r="U530">
        <v>20301.560000000001</v>
      </c>
      <c r="V530" t="s">
        <v>11413</v>
      </c>
      <c r="W530">
        <v>1.49</v>
      </c>
      <c r="X530">
        <v>12</v>
      </c>
      <c r="Y530" t="s">
        <v>11642</v>
      </c>
      <c r="Z530" t="s">
        <v>12011</v>
      </c>
      <c r="AA530">
        <v>529</v>
      </c>
      <c r="AB530" t="s">
        <v>12016</v>
      </c>
      <c r="AC530">
        <v>6351.7</v>
      </c>
      <c r="AD530">
        <v>3670.94</v>
      </c>
      <c r="AE530">
        <v>183.55</v>
      </c>
      <c r="AF530" t="s">
        <v>11357</v>
      </c>
      <c r="AG530" t="s">
        <v>11084</v>
      </c>
      <c r="AH530">
        <v>188</v>
      </c>
      <c r="AI530">
        <v>529</v>
      </c>
      <c r="AJ530" t="s">
        <v>11172</v>
      </c>
      <c r="AK530" t="s">
        <v>12029</v>
      </c>
      <c r="AL530" t="s">
        <v>12032</v>
      </c>
      <c r="AM530" t="s">
        <v>11168</v>
      </c>
      <c r="AN530">
        <v>1</v>
      </c>
      <c r="AO530" s="10" t="s">
        <v>12040</v>
      </c>
      <c r="AP530" t="str" cm="1">
        <f t="array" ref="AP530">_xlfn.IFS(
  Table1[[#This Row],[Age]]&lt;=25, "18-25",
  Table1[[#This Row],[Age]]&lt;=35, "26-35",
  Table1[[#This Row],[Age]]&lt;=45, "36-45",
  Table1[[#This Row],[Age]]&lt;=60, "46-60",
  TRUE, "60+")</f>
        <v>36-45</v>
      </c>
    </row>
    <row r="531" spans="1:42" x14ac:dyDescent="0.3">
      <c r="A531">
        <v>530</v>
      </c>
      <c r="B531" t="s">
        <v>11</v>
      </c>
      <c r="C531" t="s">
        <v>61</v>
      </c>
      <c r="D531">
        <v>59</v>
      </c>
      <c r="E531" t="s">
        <v>106</v>
      </c>
      <c r="F531" t="s">
        <v>637</v>
      </c>
      <c r="G531" t="s">
        <v>5131</v>
      </c>
      <c r="H531">
        <v>19458795383</v>
      </c>
      <c r="I531" t="s">
        <v>5626</v>
      </c>
      <c r="J531" t="s">
        <v>7292</v>
      </c>
      <c r="K531">
        <v>8401.1200000000008</v>
      </c>
      <c r="L531" s="12" t="s">
        <v>7806</v>
      </c>
      <c r="M531" s="10" t="s">
        <v>11142</v>
      </c>
      <c r="N531">
        <v>530</v>
      </c>
      <c r="O531">
        <v>45030</v>
      </c>
      <c r="P531" t="s">
        <v>11403</v>
      </c>
      <c r="Q531" s="16">
        <v>4062.27</v>
      </c>
      <c r="R531">
        <v>4338.8500000000004</v>
      </c>
      <c r="S531">
        <v>24</v>
      </c>
      <c r="T531">
        <v>530</v>
      </c>
      <c r="U531">
        <v>30241.82</v>
      </c>
      <c r="V531" t="s">
        <v>11413</v>
      </c>
      <c r="W531">
        <v>2.34</v>
      </c>
      <c r="X531">
        <v>12</v>
      </c>
      <c r="Y531" t="s">
        <v>11643</v>
      </c>
      <c r="Z531" t="s">
        <v>12010</v>
      </c>
      <c r="AA531">
        <v>530</v>
      </c>
      <c r="AB531" t="s">
        <v>12015</v>
      </c>
      <c r="AC531">
        <v>1043.77</v>
      </c>
      <c r="AD531">
        <v>2935.92</v>
      </c>
      <c r="AE531">
        <v>146.80000000000001</v>
      </c>
      <c r="AF531" t="s">
        <v>11132</v>
      </c>
      <c r="AG531" t="s">
        <v>11343</v>
      </c>
      <c r="AH531">
        <v>8088</v>
      </c>
      <c r="AI531">
        <v>530</v>
      </c>
      <c r="AJ531" t="s">
        <v>11319</v>
      </c>
      <c r="AK531" t="s">
        <v>12029</v>
      </c>
      <c r="AL531" t="s">
        <v>12032</v>
      </c>
      <c r="AM531" t="s">
        <v>11223</v>
      </c>
      <c r="AN531">
        <v>1</v>
      </c>
      <c r="AO531" s="10" t="s">
        <v>12037</v>
      </c>
      <c r="AP531" t="str" cm="1">
        <f t="array" ref="AP531">_xlfn.IFS(
  Table1[[#This Row],[Age]]&lt;=25, "18-25",
  Table1[[#This Row],[Age]]&lt;=35, "26-35",
  Table1[[#This Row],[Age]]&lt;=45, "36-45",
  Table1[[#This Row],[Age]]&lt;=60, "46-60",
  TRUE, "60+")</f>
        <v>46-60</v>
      </c>
    </row>
    <row r="532" spans="1:42" x14ac:dyDescent="0.3">
      <c r="A532">
        <v>531</v>
      </c>
      <c r="B532" t="s">
        <v>21</v>
      </c>
      <c r="C532" t="s">
        <v>94</v>
      </c>
      <c r="D532">
        <v>46</v>
      </c>
      <c r="E532" t="s">
        <v>106</v>
      </c>
      <c r="F532" t="s">
        <v>638</v>
      </c>
      <c r="G532" t="s">
        <v>5124</v>
      </c>
      <c r="H532">
        <v>19458795384</v>
      </c>
      <c r="I532" t="s">
        <v>5627</v>
      </c>
      <c r="J532" t="s">
        <v>7291</v>
      </c>
      <c r="K532">
        <v>3567.3</v>
      </c>
      <c r="L532" s="12" t="s">
        <v>7807</v>
      </c>
      <c r="M532" s="10" t="s">
        <v>11170</v>
      </c>
      <c r="N532">
        <v>531</v>
      </c>
      <c r="O532">
        <v>45017</v>
      </c>
      <c r="P532" t="s">
        <v>11404</v>
      </c>
      <c r="Q532" s="16">
        <v>334.34</v>
      </c>
      <c r="R532">
        <v>3901.64</v>
      </c>
      <c r="S532">
        <v>97</v>
      </c>
      <c r="T532">
        <v>531</v>
      </c>
      <c r="U532">
        <v>28021.24</v>
      </c>
      <c r="V532" t="s">
        <v>11412</v>
      </c>
      <c r="W532">
        <v>6.09</v>
      </c>
      <c r="X532">
        <v>60</v>
      </c>
      <c r="Y532" t="s">
        <v>11644</v>
      </c>
      <c r="Z532" t="s">
        <v>12012</v>
      </c>
      <c r="AA532">
        <v>531</v>
      </c>
      <c r="AB532" t="s">
        <v>12017</v>
      </c>
      <c r="AC532">
        <v>1037.93</v>
      </c>
      <c r="AD532">
        <v>3857.96</v>
      </c>
      <c r="AE532">
        <v>192.9</v>
      </c>
      <c r="AF532" t="s">
        <v>11056</v>
      </c>
      <c r="AG532" t="s">
        <v>11145</v>
      </c>
      <c r="AH532">
        <v>9074</v>
      </c>
      <c r="AI532">
        <v>531</v>
      </c>
      <c r="AJ532" t="s">
        <v>11122</v>
      </c>
      <c r="AK532" t="s">
        <v>12029</v>
      </c>
      <c r="AL532" t="s">
        <v>12032</v>
      </c>
      <c r="AM532" t="s">
        <v>11129</v>
      </c>
      <c r="AN532">
        <v>1</v>
      </c>
      <c r="AO532" s="10" t="s">
        <v>12037</v>
      </c>
      <c r="AP532" t="str" cm="1">
        <f t="array" ref="AP532">_xlfn.IFS(
  Table1[[#This Row],[Age]]&lt;=25, "18-25",
  Table1[[#This Row],[Age]]&lt;=35, "26-35",
  Table1[[#This Row],[Age]]&lt;=45, "36-45",
  Table1[[#This Row],[Age]]&lt;=60, "46-60",
  TRUE, "60+")</f>
        <v>46-60</v>
      </c>
    </row>
    <row r="533" spans="1:42" x14ac:dyDescent="0.3">
      <c r="A533">
        <v>532</v>
      </c>
      <c r="B533" t="s">
        <v>35</v>
      </c>
      <c r="C533" t="s">
        <v>55</v>
      </c>
      <c r="D533">
        <v>55</v>
      </c>
      <c r="E533" t="s">
        <v>104</v>
      </c>
      <c r="F533" t="s">
        <v>639</v>
      </c>
      <c r="G533" t="s">
        <v>5112</v>
      </c>
      <c r="H533">
        <v>19458795385</v>
      </c>
      <c r="I533" t="s">
        <v>5628</v>
      </c>
      <c r="J533" t="s">
        <v>7292</v>
      </c>
      <c r="K533">
        <v>5863.86</v>
      </c>
      <c r="L533" s="12" t="s">
        <v>7808</v>
      </c>
      <c r="M533" s="10" t="s">
        <v>11150</v>
      </c>
      <c r="N533">
        <v>532</v>
      </c>
      <c r="O533">
        <v>45241</v>
      </c>
      <c r="P533" t="s">
        <v>11403</v>
      </c>
      <c r="Q533" s="16">
        <v>3243.33</v>
      </c>
      <c r="R533">
        <v>2620.5300000000002</v>
      </c>
      <c r="S533">
        <v>75</v>
      </c>
      <c r="T533">
        <v>532</v>
      </c>
      <c r="U533">
        <v>25018.36</v>
      </c>
      <c r="V533" t="s">
        <v>11412</v>
      </c>
      <c r="W533">
        <v>9.5399999999999991</v>
      </c>
      <c r="X533">
        <v>60</v>
      </c>
      <c r="Y533" t="s">
        <v>11461</v>
      </c>
      <c r="Z533" t="s">
        <v>12010</v>
      </c>
      <c r="AA533">
        <v>532</v>
      </c>
      <c r="AB533" t="s">
        <v>12015</v>
      </c>
      <c r="AC533">
        <v>2520.13</v>
      </c>
      <c r="AD533">
        <v>4482.7299999999996</v>
      </c>
      <c r="AE533">
        <v>224.14</v>
      </c>
      <c r="AF533" t="s">
        <v>11233</v>
      </c>
      <c r="AG533" t="s">
        <v>11097</v>
      </c>
      <c r="AH533">
        <v>7905</v>
      </c>
      <c r="AI533">
        <v>532</v>
      </c>
      <c r="AJ533" t="s">
        <v>11148</v>
      </c>
      <c r="AK533" t="s">
        <v>12027</v>
      </c>
      <c r="AL533" t="s">
        <v>12032</v>
      </c>
      <c r="AM533" t="s">
        <v>11327</v>
      </c>
      <c r="AN533">
        <v>1</v>
      </c>
      <c r="AO533" s="10" t="s">
        <v>12040</v>
      </c>
      <c r="AP533" t="str" cm="1">
        <f t="array" ref="AP533">_xlfn.IFS(
  Table1[[#This Row],[Age]]&lt;=25, "18-25",
  Table1[[#This Row],[Age]]&lt;=35, "26-35",
  Table1[[#This Row],[Age]]&lt;=45, "36-45",
  Table1[[#This Row],[Age]]&lt;=60, "46-60",
  TRUE, "60+")</f>
        <v>46-60</v>
      </c>
    </row>
    <row r="534" spans="1:42" x14ac:dyDescent="0.3">
      <c r="A534">
        <v>533</v>
      </c>
      <c r="B534" t="s">
        <v>38</v>
      </c>
      <c r="C534" t="s">
        <v>54</v>
      </c>
      <c r="D534">
        <v>55</v>
      </c>
      <c r="E534" t="s">
        <v>104</v>
      </c>
      <c r="F534" t="s">
        <v>640</v>
      </c>
      <c r="G534" t="s">
        <v>5112</v>
      </c>
      <c r="H534">
        <v>19458795386</v>
      </c>
      <c r="I534" t="s">
        <v>5558</v>
      </c>
      <c r="J534" t="s">
        <v>7291</v>
      </c>
      <c r="K534">
        <v>3847.49</v>
      </c>
      <c r="L534" s="12" t="s">
        <v>7809</v>
      </c>
      <c r="M534" s="10" t="s">
        <v>11314</v>
      </c>
      <c r="N534">
        <v>533</v>
      </c>
      <c r="O534">
        <v>45207</v>
      </c>
      <c r="P534" t="s">
        <v>11403</v>
      </c>
      <c r="Q534" s="16">
        <v>4060.9</v>
      </c>
      <c r="R534">
        <v>-213.41</v>
      </c>
      <c r="S534">
        <v>96</v>
      </c>
      <c r="T534">
        <v>533</v>
      </c>
      <c r="U534">
        <v>41116.550000000003</v>
      </c>
      <c r="V534" t="s">
        <v>11412</v>
      </c>
      <c r="W534">
        <v>9.33</v>
      </c>
      <c r="X534">
        <v>24</v>
      </c>
      <c r="Y534" t="s">
        <v>10820</v>
      </c>
      <c r="Z534" t="s">
        <v>12012</v>
      </c>
      <c r="AA534">
        <v>533</v>
      </c>
      <c r="AB534" t="s">
        <v>12015</v>
      </c>
      <c r="AC534">
        <v>4664.8500000000004</v>
      </c>
      <c r="AD534">
        <v>1629.95</v>
      </c>
      <c r="AE534">
        <v>81.5</v>
      </c>
      <c r="AF534" t="s">
        <v>11126</v>
      </c>
      <c r="AG534" t="s">
        <v>11302</v>
      </c>
      <c r="AH534">
        <v>6591</v>
      </c>
      <c r="AI534">
        <v>533</v>
      </c>
      <c r="AJ534" t="s">
        <v>11235</v>
      </c>
      <c r="AK534" t="s">
        <v>12029</v>
      </c>
      <c r="AL534" t="s">
        <v>12031</v>
      </c>
      <c r="AM534" t="s">
        <v>11237</v>
      </c>
      <c r="AN534">
        <v>-1</v>
      </c>
      <c r="AO534" s="10" t="s">
        <v>12044</v>
      </c>
      <c r="AP534" t="str" cm="1">
        <f t="array" ref="AP534">_xlfn.IFS(
  Table1[[#This Row],[Age]]&lt;=25, "18-25",
  Table1[[#This Row],[Age]]&lt;=35, "26-35",
  Table1[[#This Row],[Age]]&lt;=45, "36-45",
  Table1[[#This Row],[Age]]&lt;=60, "46-60",
  TRUE, "60+")</f>
        <v>46-60</v>
      </c>
    </row>
    <row r="535" spans="1:42" x14ac:dyDescent="0.3">
      <c r="A535">
        <v>534</v>
      </c>
      <c r="B535" t="s">
        <v>20</v>
      </c>
      <c r="C535" t="s">
        <v>78</v>
      </c>
      <c r="D535">
        <v>69</v>
      </c>
      <c r="E535" t="s">
        <v>104</v>
      </c>
      <c r="F535" t="s">
        <v>641</v>
      </c>
      <c r="G535" t="s">
        <v>5140</v>
      </c>
      <c r="H535">
        <v>19458795387</v>
      </c>
      <c r="I535" t="s">
        <v>5490</v>
      </c>
      <c r="J535" t="s">
        <v>7291</v>
      </c>
      <c r="K535">
        <v>6016.24</v>
      </c>
      <c r="L535" s="12" t="s">
        <v>7810</v>
      </c>
      <c r="M535" s="10" t="s">
        <v>11088</v>
      </c>
      <c r="N535">
        <v>534</v>
      </c>
      <c r="O535">
        <v>45286</v>
      </c>
      <c r="P535" t="s">
        <v>11402</v>
      </c>
      <c r="Q535" s="16">
        <v>482.03</v>
      </c>
      <c r="R535">
        <v>5534.21</v>
      </c>
      <c r="S535">
        <v>93</v>
      </c>
      <c r="T535">
        <v>534</v>
      </c>
      <c r="U535">
        <v>9501.52</v>
      </c>
      <c r="V535" t="s">
        <v>11413</v>
      </c>
      <c r="W535">
        <v>2.02</v>
      </c>
      <c r="X535">
        <v>48</v>
      </c>
      <c r="Y535" t="s">
        <v>11609</v>
      </c>
      <c r="Z535" t="s">
        <v>12010</v>
      </c>
      <c r="AA535">
        <v>534</v>
      </c>
      <c r="AB535" t="s">
        <v>12015</v>
      </c>
      <c r="AC535">
        <v>3663.14</v>
      </c>
      <c r="AD535">
        <v>3439.77</v>
      </c>
      <c r="AE535">
        <v>171.99</v>
      </c>
      <c r="AF535" t="s">
        <v>11393</v>
      </c>
      <c r="AG535" t="s">
        <v>11093</v>
      </c>
      <c r="AH535">
        <v>5980</v>
      </c>
      <c r="AI535">
        <v>534</v>
      </c>
      <c r="AJ535" t="s">
        <v>11373</v>
      </c>
      <c r="AK535" t="s">
        <v>12028</v>
      </c>
      <c r="AL535" t="s">
        <v>12032</v>
      </c>
      <c r="AM535" t="s">
        <v>11037</v>
      </c>
      <c r="AN535">
        <v>1</v>
      </c>
      <c r="AO535" s="10" t="s">
        <v>12036</v>
      </c>
      <c r="AP535" t="str" cm="1">
        <f t="array" ref="AP535">_xlfn.IFS(
  Table1[[#This Row],[Age]]&lt;=25, "18-25",
  Table1[[#This Row],[Age]]&lt;=35, "26-35",
  Table1[[#This Row],[Age]]&lt;=45, "36-45",
  Table1[[#This Row],[Age]]&lt;=60, "46-60",
  TRUE, "60+")</f>
        <v>60+</v>
      </c>
    </row>
    <row r="536" spans="1:42" x14ac:dyDescent="0.3">
      <c r="A536">
        <v>535</v>
      </c>
      <c r="B536" t="s">
        <v>20</v>
      </c>
      <c r="C536" t="s">
        <v>67</v>
      </c>
      <c r="D536">
        <v>30</v>
      </c>
      <c r="E536" t="s">
        <v>104</v>
      </c>
      <c r="F536" t="s">
        <v>642</v>
      </c>
      <c r="G536" t="s">
        <v>5136</v>
      </c>
      <c r="H536">
        <v>19458795388</v>
      </c>
      <c r="I536" t="s">
        <v>5629</v>
      </c>
      <c r="J536" t="s">
        <v>7292</v>
      </c>
      <c r="K536">
        <v>7467.56</v>
      </c>
      <c r="L536" s="12" t="s">
        <v>7811</v>
      </c>
      <c r="M536" s="10" t="s">
        <v>11095</v>
      </c>
      <c r="N536">
        <v>535</v>
      </c>
      <c r="O536">
        <v>44994</v>
      </c>
      <c r="P536" t="s">
        <v>11404</v>
      </c>
      <c r="Q536" s="16">
        <v>4059.75</v>
      </c>
      <c r="R536">
        <v>3407.81</v>
      </c>
      <c r="S536">
        <v>65</v>
      </c>
      <c r="T536">
        <v>535</v>
      </c>
      <c r="U536">
        <v>34379.24</v>
      </c>
      <c r="V536" t="s">
        <v>11413</v>
      </c>
      <c r="W536">
        <v>8.8800000000000008</v>
      </c>
      <c r="X536">
        <v>36</v>
      </c>
      <c r="Y536" t="s">
        <v>8451</v>
      </c>
      <c r="Z536" t="s">
        <v>12010</v>
      </c>
      <c r="AA536">
        <v>535</v>
      </c>
      <c r="AB536" t="s">
        <v>12016</v>
      </c>
      <c r="AC536">
        <v>8647.67</v>
      </c>
      <c r="AD536">
        <v>484.57</v>
      </c>
      <c r="AE536">
        <v>24.23</v>
      </c>
      <c r="AF536" t="s">
        <v>11266</v>
      </c>
      <c r="AG536" t="s">
        <v>11184</v>
      </c>
      <c r="AH536">
        <v>8410</v>
      </c>
      <c r="AI536">
        <v>535</v>
      </c>
      <c r="AJ536" t="s">
        <v>11162</v>
      </c>
      <c r="AK536" t="s">
        <v>12027</v>
      </c>
      <c r="AL536" t="s">
        <v>12031</v>
      </c>
      <c r="AM536" t="s">
        <v>11301</v>
      </c>
      <c r="AN536">
        <v>1</v>
      </c>
      <c r="AO536" s="10" t="s">
        <v>12047</v>
      </c>
      <c r="AP536" t="str" cm="1">
        <f t="array" ref="AP536">_xlfn.IFS(
  Table1[[#This Row],[Age]]&lt;=25, "18-25",
  Table1[[#This Row],[Age]]&lt;=35, "26-35",
  Table1[[#This Row],[Age]]&lt;=45, "36-45",
  Table1[[#This Row],[Age]]&lt;=60, "46-60",
  TRUE, "60+")</f>
        <v>26-35</v>
      </c>
    </row>
    <row r="537" spans="1:42" x14ac:dyDescent="0.3">
      <c r="A537">
        <v>536</v>
      </c>
      <c r="B537" t="s">
        <v>5</v>
      </c>
      <c r="C537" t="s">
        <v>78</v>
      </c>
      <c r="D537">
        <v>49</v>
      </c>
      <c r="E537" t="s">
        <v>106</v>
      </c>
      <c r="F537" t="s">
        <v>643</v>
      </c>
      <c r="G537" t="s">
        <v>5134</v>
      </c>
      <c r="H537">
        <v>19458795389</v>
      </c>
      <c r="I537" t="s">
        <v>5630</v>
      </c>
      <c r="J537" t="s">
        <v>7292</v>
      </c>
      <c r="K537">
        <v>3335.46</v>
      </c>
      <c r="L537" s="12" t="s">
        <v>7812</v>
      </c>
      <c r="M537" s="10" t="s">
        <v>11211</v>
      </c>
      <c r="N537">
        <v>536</v>
      </c>
      <c r="O537">
        <v>45098</v>
      </c>
      <c r="P537" t="s">
        <v>11402</v>
      </c>
      <c r="Q537" s="16">
        <v>3937.91</v>
      </c>
      <c r="R537">
        <v>-602.45000000000005</v>
      </c>
      <c r="S537">
        <v>47</v>
      </c>
      <c r="T537">
        <v>536</v>
      </c>
      <c r="U537">
        <v>37325.65</v>
      </c>
      <c r="V537" t="s">
        <v>11413</v>
      </c>
      <c r="W537">
        <v>3.1</v>
      </c>
      <c r="X537">
        <v>60</v>
      </c>
      <c r="Y537" t="s">
        <v>11557</v>
      </c>
      <c r="Z537" t="s">
        <v>12011</v>
      </c>
      <c r="AA537">
        <v>536</v>
      </c>
      <c r="AB537" t="s">
        <v>12017</v>
      </c>
      <c r="AC537">
        <v>7762.75</v>
      </c>
      <c r="AD537">
        <v>3322.58</v>
      </c>
      <c r="AE537">
        <v>166.13</v>
      </c>
      <c r="AF537" t="s">
        <v>11367</v>
      </c>
      <c r="AG537" t="s">
        <v>11251</v>
      </c>
      <c r="AH537">
        <v>5090</v>
      </c>
      <c r="AI537">
        <v>536</v>
      </c>
      <c r="AJ537" t="s">
        <v>11309</v>
      </c>
      <c r="AK537" t="s">
        <v>12027</v>
      </c>
      <c r="AL537" t="s">
        <v>12031</v>
      </c>
      <c r="AM537" t="s">
        <v>11046</v>
      </c>
      <c r="AN537">
        <v>1</v>
      </c>
      <c r="AO537" s="10" t="s">
        <v>12043</v>
      </c>
      <c r="AP537" t="str" cm="1">
        <f t="array" ref="AP537">_xlfn.IFS(
  Table1[[#This Row],[Age]]&lt;=25, "18-25",
  Table1[[#This Row],[Age]]&lt;=35, "26-35",
  Table1[[#This Row],[Age]]&lt;=45, "36-45",
  Table1[[#This Row],[Age]]&lt;=60, "46-60",
  TRUE, "60+")</f>
        <v>46-60</v>
      </c>
    </row>
    <row r="538" spans="1:42" x14ac:dyDescent="0.3">
      <c r="A538">
        <v>537</v>
      </c>
      <c r="B538" t="s">
        <v>29</v>
      </c>
      <c r="C538" t="s">
        <v>78</v>
      </c>
      <c r="D538">
        <v>36</v>
      </c>
      <c r="E538" t="s">
        <v>106</v>
      </c>
      <c r="F538" t="s">
        <v>644</v>
      </c>
      <c r="G538" t="s">
        <v>5123</v>
      </c>
      <c r="H538">
        <v>19458795390</v>
      </c>
      <c r="I538" t="s">
        <v>5631</v>
      </c>
      <c r="J538" t="s">
        <v>7292</v>
      </c>
      <c r="K538">
        <v>5240.6899999999996</v>
      </c>
      <c r="L538" s="12" t="s">
        <v>7813</v>
      </c>
      <c r="M538" s="10" t="s">
        <v>11311</v>
      </c>
      <c r="N538">
        <v>537</v>
      </c>
      <c r="O538">
        <v>45097</v>
      </c>
      <c r="P538" t="s">
        <v>11403</v>
      </c>
      <c r="Q538" s="16">
        <v>14.71</v>
      </c>
      <c r="R538">
        <v>5225.9799999999996</v>
      </c>
      <c r="S538">
        <v>8</v>
      </c>
      <c r="T538">
        <v>537</v>
      </c>
      <c r="U538">
        <v>45163.8</v>
      </c>
      <c r="V538" t="s">
        <v>11412</v>
      </c>
      <c r="W538">
        <v>9.19</v>
      </c>
      <c r="X538">
        <v>60</v>
      </c>
      <c r="Y538" t="s">
        <v>11593</v>
      </c>
      <c r="Z538" t="s">
        <v>12010</v>
      </c>
      <c r="AA538">
        <v>537</v>
      </c>
      <c r="AB538" t="s">
        <v>12017</v>
      </c>
      <c r="AC538">
        <v>9027.3799999999992</v>
      </c>
      <c r="AD538">
        <v>178.7</v>
      </c>
      <c r="AE538">
        <v>8.94</v>
      </c>
      <c r="AF538" t="s">
        <v>11135</v>
      </c>
      <c r="AG538" t="s">
        <v>11096</v>
      </c>
      <c r="AH538">
        <v>3433</v>
      </c>
      <c r="AI538">
        <v>537</v>
      </c>
      <c r="AJ538" t="s">
        <v>11316</v>
      </c>
      <c r="AK538" t="s">
        <v>12029</v>
      </c>
      <c r="AL538" t="s">
        <v>12032</v>
      </c>
      <c r="AM538" t="s">
        <v>11116</v>
      </c>
      <c r="AN538">
        <v>1</v>
      </c>
      <c r="AO538" s="10" t="s">
        <v>12043</v>
      </c>
      <c r="AP538" t="str" cm="1">
        <f t="array" ref="AP538">_xlfn.IFS(
  Table1[[#This Row],[Age]]&lt;=25, "18-25",
  Table1[[#This Row],[Age]]&lt;=35, "26-35",
  Table1[[#This Row],[Age]]&lt;=45, "36-45",
  Table1[[#This Row],[Age]]&lt;=60, "46-60",
  TRUE, "60+")</f>
        <v>36-45</v>
      </c>
    </row>
    <row r="539" spans="1:42" x14ac:dyDescent="0.3">
      <c r="A539">
        <v>538</v>
      </c>
      <c r="B539" t="s">
        <v>21</v>
      </c>
      <c r="C539" t="s">
        <v>76</v>
      </c>
      <c r="D539">
        <v>34</v>
      </c>
      <c r="E539" t="s">
        <v>104</v>
      </c>
      <c r="F539" t="s">
        <v>645</v>
      </c>
      <c r="G539" t="s">
        <v>5148</v>
      </c>
      <c r="H539">
        <v>19458795391</v>
      </c>
      <c r="I539" t="s">
        <v>5632</v>
      </c>
      <c r="J539" t="s">
        <v>7292</v>
      </c>
      <c r="K539">
        <v>7969.26</v>
      </c>
      <c r="L539" s="12" t="s">
        <v>7814</v>
      </c>
      <c r="M539" s="10" t="s">
        <v>11315</v>
      </c>
      <c r="N539">
        <v>538</v>
      </c>
      <c r="O539">
        <v>45069</v>
      </c>
      <c r="P539" t="s">
        <v>11403</v>
      </c>
      <c r="Q539" s="16">
        <v>1238.32</v>
      </c>
      <c r="R539">
        <v>6730.94</v>
      </c>
      <c r="S539">
        <v>45</v>
      </c>
      <c r="T539">
        <v>538</v>
      </c>
      <c r="U539">
        <v>47309.91</v>
      </c>
      <c r="V539" t="s">
        <v>11413</v>
      </c>
      <c r="W539">
        <v>7.83</v>
      </c>
      <c r="X539">
        <v>36</v>
      </c>
      <c r="Y539" t="s">
        <v>11645</v>
      </c>
      <c r="Z539" t="s">
        <v>12011</v>
      </c>
      <c r="AA539">
        <v>538</v>
      </c>
      <c r="AB539" t="s">
        <v>12015</v>
      </c>
      <c r="AC539">
        <v>4365.45</v>
      </c>
      <c r="AD539">
        <v>1260.02</v>
      </c>
      <c r="AE539">
        <v>63</v>
      </c>
      <c r="AF539" t="s">
        <v>11133</v>
      </c>
      <c r="AG539" t="s">
        <v>11354</v>
      </c>
      <c r="AH539">
        <v>3870</v>
      </c>
      <c r="AI539">
        <v>538</v>
      </c>
      <c r="AJ539" t="s">
        <v>11182</v>
      </c>
      <c r="AK539" t="s">
        <v>12027</v>
      </c>
      <c r="AL539" t="s">
        <v>12031</v>
      </c>
      <c r="AM539" t="s">
        <v>11057</v>
      </c>
      <c r="AN539">
        <v>1</v>
      </c>
      <c r="AO539" s="10" t="s">
        <v>12046</v>
      </c>
      <c r="AP539" t="str" cm="1">
        <f t="array" ref="AP539">_xlfn.IFS(
  Table1[[#This Row],[Age]]&lt;=25, "18-25",
  Table1[[#This Row],[Age]]&lt;=35, "26-35",
  Table1[[#This Row],[Age]]&lt;=45, "36-45",
  Table1[[#This Row],[Age]]&lt;=60, "46-60",
  TRUE, "60+")</f>
        <v>26-35</v>
      </c>
    </row>
    <row r="540" spans="1:42" x14ac:dyDescent="0.3">
      <c r="A540">
        <v>539</v>
      </c>
      <c r="B540" t="s">
        <v>14</v>
      </c>
      <c r="C540" t="s">
        <v>85</v>
      </c>
      <c r="D540">
        <v>19</v>
      </c>
      <c r="E540" t="s">
        <v>106</v>
      </c>
      <c r="F540" t="s">
        <v>646</v>
      </c>
      <c r="G540" t="s">
        <v>5132</v>
      </c>
      <c r="H540">
        <v>19458795392</v>
      </c>
      <c r="I540" t="s">
        <v>5633</v>
      </c>
      <c r="J540" t="s">
        <v>7292</v>
      </c>
      <c r="K540">
        <v>6909.73</v>
      </c>
      <c r="L540" s="12" t="s">
        <v>7815</v>
      </c>
      <c r="M540" s="10" t="s">
        <v>11155</v>
      </c>
      <c r="N540">
        <v>539</v>
      </c>
      <c r="O540">
        <v>45151</v>
      </c>
      <c r="P540" t="s">
        <v>11402</v>
      </c>
      <c r="Q540" s="16">
        <v>764.78</v>
      </c>
      <c r="R540">
        <v>7674.51</v>
      </c>
      <c r="S540">
        <v>29</v>
      </c>
      <c r="T540">
        <v>539</v>
      </c>
      <c r="U540">
        <v>25885.42</v>
      </c>
      <c r="V540" t="s">
        <v>11413</v>
      </c>
      <c r="W540">
        <v>9.65</v>
      </c>
      <c r="X540">
        <v>60</v>
      </c>
      <c r="Y540" t="s">
        <v>8945</v>
      </c>
      <c r="Z540" t="s">
        <v>12010</v>
      </c>
      <c r="AA540">
        <v>539</v>
      </c>
      <c r="AB540" t="s">
        <v>12017</v>
      </c>
      <c r="AC540">
        <v>8080.76</v>
      </c>
      <c r="AD540">
        <v>2240.79</v>
      </c>
      <c r="AE540">
        <v>112.04</v>
      </c>
      <c r="AF540" t="s">
        <v>11295</v>
      </c>
      <c r="AG540" t="s">
        <v>11193</v>
      </c>
      <c r="AH540">
        <v>8267</v>
      </c>
      <c r="AI540">
        <v>539</v>
      </c>
      <c r="AJ540" t="s">
        <v>11042</v>
      </c>
      <c r="AK540" t="s">
        <v>12029</v>
      </c>
      <c r="AL540" t="s">
        <v>12032</v>
      </c>
      <c r="AM540" t="s">
        <v>11225</v>
      </c>
      <c r="AN540">
        <v>1</v>
      </c>
      <c r="AO540" s="10" t="s">
        <v>12041</v>
      </c>
      <c r="AP540" t="str" cm="1">
        <f t="array" ref="AP540">_xlfn.IFS(
  Table1[[#This Row],[Age]]&lt;=25, "18-25",
  Table1[[#This Row],[Age]]&lt;=35, "26-35",
  Table1[[#This Row],[Age]]&lt;=45, "36-45",
  Table1[[#This Row],[Age]]&lt;=60, "46-60",
  TRUE, "60+")</f>
        <v>18-25</v>
      </c>
    </row>
    <row r="541" spans="1:42" x14ac:dyDescent="0.3">
      <c r="A541">
        <v>540</v>
      </c>
      <c r="B541" t="s">
        <v>47</v>
      </c>
      <c r="C541" t="s">
        <v>54</v>
      </c>
      <c r="D541">
        <v>35</v>
      </c>
      <c r="E541" t="s">
        <v>106</v>
      </c>
      <c r="F541" t="s">
        <v>647</v>
      </c>
      <c r="G541" t="s">
        <v>5115</v>
      </c>
      <c r="H541">
        <v>19458795393</v>
      </c>
      <c r="I541" t="s">
        <v>5634</v>
      </c>
      <c r="J541" t="s">
        <v>7292</v>
      </c>
      <c r="K541">
        <v>665.02</v>
      </c>
      <c r="L541" s="12" t="s">
        <v>7816</v>
      </c>
      <c r="M541" s="10" t="s">
        <v>11316</v>
      </c>
      <c r="N541">
        <v>540</v>
      </c>
      <c r="O541">
        <v>45123</v>
      </c>
      <c r="P541" t="s">
        <v>11404</v>
      </c>
      <c r="Q541" s="16">
        <v>2561.58</v>
      </c>
      <c r="R541">
        <v>3226.6</v>
      </c>
      <c r="S541">
        <v>31</v>
      </c>
      <c r="T541">
        <v>540</v>
      </c>
      <c r="U541">
        <v>22248.36</v>
      </c>
      <c r="V541" t="s">
        <v>11413</v>
      </c>
      <c r="W541">
        <v>4.9800000000000004</v>
      </c>
      <c r="X541">
        <v>36</v>
      </c>
      <c r="Y541" t="s">
        <v>8201</v>
      </c>
      <c r="Z541" t="s">
        <v>12011</v>
      </c>
      <c r="AA541">
        <v>540</v>
      </c>
      <c r="AB541" t="s">
        <v>12015</v>
      </c>
      <c r="AC541">
        <v>8584.59</v>
      </c>
      <c r="AD541">
        <v>4225.95</v>
      </c>
      <c r="AE541">
        <v>211.3</v>
      </c>
      <c r="AF541" t="s">
        <v>11133</v>
      </c>
      <c r="AG541" t="s">
        <v>11391</v>
      </c>
      <c r="AH541">
        <v>8753</v>
      </c>
      <c r="AI541">
        <v>540</v>
      </c>
      <c r="AJ541" t="s">
        <v>11294</v>
      </c>
      <c r="AK541" t="s">
        <v>12029</v>
      </c>
      <c r="AL541" t="s">
        <v>12031</v>
      </c>
      <c r="AM541" t="s">
        <v>11367</v>
      </c>
      <c r="AN541">
        <v>1</v>
      </c>
      <c r="AO541" s="10" t="s">
        <v>12038</v>
      </c>
      <c r="AP541" t="str" cm="1">
        <f t="array" ref="AP541">_xlfn.IFS(
  Table1[[#This Row],[Age]]&lt;=25, "18-25",
  Table1[[#This Row],[Age]]&lt;=35, "26-35",
  Table1[[#This Row],[Age]]&lt;=45, "36-45",
  Table1[[#This Row],[Age]]&lt;=60, "46-60",
  TRUE, "60+")</f>
        <v>26-35</v>
      </c>
    </row>
    <row r="542" spans="1:42" x14ac:dyDescent="0.3">
      <c r="A542">
        <v>541</v>
      </c>
      <c r="B542" t="s">
        <v>20</v>
      </c>
      <c r="C542" t="s">
        <v>66</v>
      </c>
      <c r="D542">
        <v>56</v>
      </c>
      <c r="E542" t="s">
        <v>104</v>
      </c>
      <c r="F542" t="s">
        <v>648</v>
      </c>
      <c r="G542" t="s">
        <v>5127</v>
      </c>
      <c r="H542">
        <v>19458795394</v>
      </c>
      <c r="I542" t="s">
        <v>5259</v>
      </c>
      <c r="J542" t="s">
        <v>7291</v>
      </c>
      <c r="K542">
        <v>5730.71</v>
      </c>
      <c r="L542" s="12" t="s">
        <v>7817</v>
      </c>
      <c r="M542" s="10" t="s">
        <v>11317</v>
      </c>
      <c r="N542">
        <v>541</v>
      </c>
      <c r="O542">
        <v>45124</v>
      </c>
      <c r="P542" t="s">
        <v>11403</v>
      </c>
      <c r="Q542" s="16">
        <v>4570.8900000000003</v>
      </c>
      <c r="R542">
        <v>1159.82</v>
      </c>
      <c r="S542">
        <v>57</v>
      </c>
      <c r="T542">
        <v>541</v>
      </c>
      <c r="U542">
        <v>25691.52</v>
      </c>
      <c r="V542" t="s">
        <v>11413</v>
      </c>
      <c r="W542">
        <v>7.58</v>
      </c>
      <c r="X542">
        <v>24</v>
      </c>
      <c r="Y542" t="s">
        <v>10117</v>
      </c>
      <c r="Z542" t="s">
        <v>12012</v>
      </c>
      <c r="AA542">
        <v>541</v>
      </c>
      <c r="AB542" t="s">
        <v>12015</v>
      </c>
      <c r="AC542">
        <v>9973.81</v>
      </c>
      <c r="AD542">
        <v>742.96</v>
      </c>
      <c r="AE542">
        <v>37.15</v>
      </c>
      <c r="AF542" t="s">
        <v>11195</v>
      </c>
      <c r="AG542" t="s">
        <v>11287</v>
      </c>
      <c r="AH542">
        <v>2316</v>
      </c>
      <c r="AI542">
        <v>541</v>
      </c>
      <c r="AJ542" t="s">
        <v>11093</v>
      </c>
      <c r="AK542" t="s">
        <v>12028</v>
      </c>
      <c r="AL542" t="s">
        <v>12031</v>
      </c>
      <c r="AM542" t="s">
        <v>11070</v>
      </c>
      <c r="AN542">
        <v>-1</v>
      </c>
      <c r="AO542" s="10" t="s">
        <v>12038</v>
      </c>
      <c r="AP542" t="str" cm="1">
        <f t="array" ref="AP542">_xlfn.IFS(
  Table1[[#This Row],[Age]]&lt;=25, "18-25",
  Table1[[#This Row],[Age]]&lt;=35, "26-35",
  Table1[[#This Row],[Age]]&lt;=45, "36-45",
  Table1[[#This Row],[Age]]&lt;=60, "46-60",
  TRUE, "60+")</f>
        <v>46-60</v>
      </c>
    </row>
    <row r="543" spans="1:42" x14ac:dyDescent="0.3">
      <c r="A543">
        <v>542</v>
      </c>
      <c r="B543" t="s">
        <v>13</v>
      </c>
      <c r="C543" t="s">
        <v>73</v>
      </c>
      <c r="D543">
        <v>44</v>
      </c>
      <c r="E543" t="s">
        <v>105</v>
      </c>
      <c r="F543" t="s">
        <v>649</v>
      </c>
      <c r="G543" t="s">
        <v>5144</v>
      </c>
      <c r="H543">
        <v>19458795395</v>
      </c>
      <c r="I543" t="s">
        <v>5635</v>
      </c>
      <c r="J543" t="s">
        <v>7291</v>
      </c>
      <c r="K543">
        <v>3825.7</v>
      </c>
      <c r="L543" s="12" t="s">
        <v>7412</v>
      </c>
      <c r="M543" s="10" t="s">
        <v>11318</v>
      </c>
      <c r="N543">
        <v>542</v>
      </c>
      <c r="O543">
        <v>45099</v>
      </c>
      <c r="P543" t="s">
        <v>11404</v>
      </c>
      <c r="Q543" s="16">
        <v>3017.51</v>
      </c>
      <c r="R543">
        <v>6843.21</v>
      </c>
      <c r="S543">
        <v>99</v>
      </c>
      <c r="T543">
        <v>542</v>
      </c>
      <c r="U543">
        <v>36896.379999999997</v>
      </c>
      <c r="V543" t="s">
        <v>11411</v>
      </c>
      <c r="W543">
        <v>7.62</v>
      </c>
      <c r="X543">
        <v>24</v>
      </c>
      <c r="Y543" t="s">
        <v>11646</v>
      </c>
      <c r="Z543" t="s">
        <v>12012</v>
      </c>
      <c r="AA543">
        <v>542</v>
      </c>
      <c r="AB543" t="s">
        <v>12016</v>
      </c>
      <c r="AC543">
        <v>7992.77</v>
      </c>
      <c r="AD543">
        <v>3899.47</v>
      </c>
      <c r="AE543">
        <v>194.97</v>
      </c>
      <c r="AF543" t="s">
        <v>11108</v>
      </c>
      <c r="AG543" t="s">
        <v>11164</v>
      </c>
      <c r="AH543">
        <v>1471</v>
      </c>
      <c r="AI543">
        <v>542</v>
      </c>
      <c r="AJ543" t="s">
        <v>11082</v>
      </c>
      <c r="AK543" t="s">
        <v>12029</v>
      </c>
      <c r="AL543" t="s">
        <v>12032</v>
      </c>
      <c r="AM543" t="s">
        <v>11197</v>
      </c>
      <c r="AN543">
        <v>1</v>
      </c>
      <c r="AO543" s="10" t="s">
        <v>12043</v>
      </c>
      <c r="AP543" t="str" cm="1">
        <f t="array" ref="AP543">_xlfn.IFS(
  Table1[[#This Row],[Age]]&lt;=25, "18-25",
  Table1[[#This Row],[Age]]&lt;=35, "26-35",
  Table1[[#This Row],[Age]]&lt;=45, "36-45",
  Table1[[#This Row],[Age]]&lt;=60, "46-60",
  TRUE, "60+")</f>
        <v>36-45</v>
      </c>
    </row>
    <row r="544" spans="1:42" x14ac:dyDescent="0.3">
      <c r="A544">
        <v>543</v>
      </c>
      <c r="B544" t="s">
        <v>42</v>
      </c>
      <c r="C544" t="s">
        <v>55</v>
      </c>
      <c r="D544">
        <v>31</v>
      </c>
      <c r="E544" t="s">
        <v>105</v>
      </c>
      <c r="F544" t="s">
        <v>650</v>
      </c>
      <c r="G544" t="s">
        <v>5111</v>
      </c>
      <c r="H544">
        <v>19458795396</v>
      </c>
      <c r="I544" t="s">
        <v>5636</v>
      </c>
      <c r="J544" t="s">
        <v>7291</v>
      </c>
      <c r="K544">
        <v>7116.92</v>
      </c>
      <c r="L544" s="12" t="s">
        <v>7818</v>
      </c>
      <c r="M544" s="10" t="s">
        <v>11114</v>
      </c>
      <c r="N544">
        <v>543</v>
      </c>
      <c r="O544">
        <v>45079</v>
      </c>
      <c r="P544" t="s">
        <v>11402</v>
      </c>
      <c r="Q544" s="16">
        <v>3013</v>
      </c>
      <c r="R544">
        <v>10129.92</v>
      </c>
      <c r="S544">
        <v>7</v>
      </c>
      <c r="T544">
        <v>543</v>
      </c>
      <c r="U544">
        <v>1841.4</v>
      </c>
      <c r="V544" t="s">
        <v>11412</v>
      </c>
      <c r="W544">
        <v>5.47</v>
      </c>
      <c r="X544">
        <v>12</v>
      </c>
      <c r="Y544" t="s">
        <v>8571</v>
      </c>
      <c r="Z544" t="s">
        <v>12012</v>
      </c>
      <c r="AA544">
        <v>543</v>
      </c>
      <c r="AB544" t="s">
        <v>12017</v>
      </c>
      <c r="AC544">
        <v>8727.8799999999992</v>
      </c>
      <c r="AD544">
        <v>2822.9</v>
      </c>
      <c r="AE544">
        <v>141.15</v>
      </c>
      <c r="AF544" t="s">
        <v>11209</v>
      </c>
      <c r="AG544" t="s">
        <v>11233</v>
      </c>
      <c r="AH544">
        <v>6048</v>
      </c>
      <c r="AI544">
        <v>543</v>
      </c>
      <c r="AJ544" t="s">
        <v>11333</v>
      </c>
      <c r="AK544" t="s">
        <v>12029</v>
      </c>
      <c r="AL544" t="s">
        <v>12032</v>
      </c>
      <c r="AM544" t="s">
        <v>11060</v>
      </c>
      <c r="AN544">
        <v>1</v>
      </c>
      <c r="AO544" s="10" t="s">
        <v>12043</v>
      </c>
      <c r="AP544" t="str" cm="1">
        <f t="array" ref="AP544">_xlfn.IFS(
  Table1[[#This Row],[Age]]&lt;=25, "18-25",
  Table1[[#This Row],[Age]]&lt;=35, "26-35",
  Table1[[#This Row],[Age]]&lt;=45, "36-45",
  Table1[[#This Row],[Age]]&lt;=60, "46-60",
  TRUE, "60+")</f>
        <v>26-35</v>
      </c>
    </row>
    <row r="545" spans="1:42" x14ac:dyDescent="0.3">
      <c r="A545">
        <v>544</v>
      </c>
      <c r="B545" t="s">
        <v>5</v>
      </c>
      <c r="C545" t="s">
        <v>95</v>
      </c>
      <c r="D545">
        <v>32</v>
      </c>
      <c r="E545" t="s">
        <v>104</v>
      </c>
      <c r="F545" t="s">
        <v>651</v>
      </c>
      <c r="G545" t="s">
        <v>5120</v>
      </c>
      <c r="H545">
        <v>19458795397</v>
      </c>
      <c r="I545" t="s">
        <v>5637</v>
      </c>
      <c r="J545" t="s">
        <v>7292</v>
      </c>
      <c r="K545">
        <v>265.01</v>
      </c>
      <c r="L545" s="12" t="s">
        <v>7819</v>
      </c>
      <c r="M545" s="10" t="s">
        <v>11250</v>
      </c>
      <c r="N545">
        <v>544</v>
      </c>
      <c r="O545">
        <v>45079</v>
      </c>
      <c r="P545" t="s">
        <v>11403</v>
      </c>
      <c r="Q545" s="16">
        <v>623.01</v>
      </c>
      <c r="R545">
        <v>-358</v>
      </c>
      <c r="S545">
        <v>31</v>
      </c>
      <c r="T545">
        <v>544</v>
      </c>
      <c r="U545">
        <v>9533.0499999999993</v>
      </c>
      <c r="V545" t="s">
        <v>11413</v>
      </c>
      <c r="W545">
        <v>9.77</v>
      </c>
      <c r="X545">
        <v>36</v>
      </c>
      <c r="Y545" t="s">
        <v>11605</v>
      </c>
      <c r="Z545" t="s">
        <v>12010</v>
      </c>
      <c r="AA545">
        <v>544</v>
      </c>
      <c r="AB545" t="s">
        <v>12015</v>
      </c>
      <c r="AC545">
        <v>3734.89</v>
      </c>
      <c r="AD545">
        <v>2285.5100000000002</v>
      </c>
      <c r="AE545">
        <v>114.28</v>
      </c>
      <c r="AF545" t="s">
        <v>11098</v>
      </c>
      <c r="AG545" t="s">
        <v>11239</v>
      </c>
      <c r="AH545">
        <v>5837</v>
      </c>
      <c r="AI545">
        <v>544</v>
      </c>
      <c r="AJ545" t="s">
        <v>11054</v>
      </c>
      <c r="AK545" t="s">
        <v>12029</v>
      </c>
      <c r="AL545" t="s">
        <v>12032</v>
      </c>
      <c r="AM545" t="s">
        <v>11364</v>
      </c>
      <c r="AN545">
        <v>1</v>
      </c>
      <c r="AO545" s="10" t="s">
        <v>12043</v>
      </c>
      <c r="AP545" t="str" cm="1">
        <f t="array" ref="AP545">_xlfn.IFS(
  Table1[[#This Row],[Age]]&lt;=25, "18-25",
  Table1[[#This Row],[Age]]&lt;=35, "26-35",
  Table1[[#This Row],[Age]]&lt;=45, "36-45",
  Table1[[#This Row],[Age]]&lt;=60, "46-60",
  TRUE, "60+")</f>
        <v>26-35</v>
      </c>
    </row>
    <row r="546" spans="1:42" x14ac:dyDescent="0.3">
      <c r="A546">
        <v>545</v>
      </c>
      <c r="B546" t="s">
        <v>17</v>
      </c>
      <c r="C546" t="s">
        <v>88</v>
      </c>
      <c r="D546">
        <v>25</v>
      </c>
      <c r="E546" t="s">
        <v>105</v>
      </c>
      <c r="F546" t="s">
        <v>652</v>
      </c>
      <c r="G546" t="s">
        <v>5144</v>
      </c>
      <c r="H546">
        <v>19458795398</v>
      </c>
      <c r="I546" t="s">
        <v>5638</v>
      </c>
      <c r="J546" t="s">
        <v>7292</v>
      </c>
      <c r="K546">
        <v>3372.91</v>
      </c>
      <c r="L546" s="12" t="s">
        <v>7820</v>
      </c>
      <c r="M546" s="10" t="s">
        <v>11293</v>
      </c>
      <c r="N546">
        <v>545</v>
      </c>
      <c r="O546">
        <v>44936</v>
      </c>
      <c r="P546" t="s">
        <v>11402</v>
      </c>
      <c r="Q546" s="16">
        <v>3335.23</v>
      </c>
      <c r="R546">
        <v>6708.14</v>
      </c>
      <c r="S546">
        <v>60</v>
      </c>
      <c r="T546">
        <v>545</v>
      </c>
      <c r="U546">
        <v>45475.65</v>
      </c>
      <c r="V546" t="s">
        <v>11413</v>
      </c>
      <c r="W546">
        <v>3.19</v>
      </c>
      <c r="X546">
        <v>36</v>
      </c>
      <c r="Y546" t="s">
        <v>11647</v>
      </c>
      <c r="Z546" t="s">
        <v>12011</v>
      </c>
      <c r="AA546">
        <v>545</v>
      </c>
      <c r="AB546" t="s">
        <v>12017</v>
      </c>
      <c r="AC546">
        <v>7028.39</v>
      </c>
      <c r="AD546">
        <v>3211.17</v>
      </c>
      <c r="AE546">
        <v>160.56</v>
      </c>
      <c r="AF546" t="s">
        <v>11223</v>
      </c>
      <c r="AG546" t="s">
        <v>11230</v>
      </c>
      <c r="AH546">
        <v>4775</v>
      </c>
      <c r="AI546">
        <v>545</v>
      </c>
      <c r="AJ546" t="s">
        <v>11375</v>
      </c>
      <c r="AK546" t="s">
        <v>12028</v>
      </c>
      <c r="AL546" t="s">
        <v>12032</v>
      </c>
      <c r="AM546" t="s">
        <v>11174</v>
      </c>
      <c r="AN546">
        <v>1</v>
      </c>
      <c r="AO546" s="10" t="s">
        <v>12039</v>
      </c>
      <c r="AP546" t="str" cm="1">
        <f t="array" ref="AP546">_xlfn.IFS(
  Table1[[#This Row],[Age]]&lt;=25, "18-25",
  Table1[[#This Row],[Age]]&lt;=35, "26-35",
  Table1[[#This Row],[Age]]&lt;=45, "36-45",
  Table1[[#This Row],[Age]]&lt;=60, "46-60",
  TRUE, "60+")</f>
        <v>18-25</v>
      </c>
    </row>
    <row r="547" spans="1:42" x14ac:dyDescent="0.3">
      <c r="A547">
        <v>546</v>
      </c>
      <c r="B547" t="s">
        <v>3</v>
      </c>
      <c r="C547" t="s">
        <v>98</v>
      </c>
      <c r="D547">
        <v>26</v>
      </c>
      <c r="E547" t="s">
        <v>106</v>
      </c>
      <c r="F547" t="s">
        <v>653</v>
      </c>
      <c r="G547" t="s">
        <v>5148</v>
      </c>
      <c r="H547">
        <v>19458795399</v>
      </c>
      <c r="I547" t="s">
        <v>5639</v>
      </c>
      <c r="J547" t="s">
        <v>7292</v>
      </c>
      <c r="K547">
        <v>956.28</v>
      </c>
      <c r="L547" s="12" t="s">
        <v>7821</v>
      </c>
      <c r="M547" s="10" t="s">
        <v>11319</v>
      </c>
      <c r="N547">
        <v>546</v>
      </c>
      <c r="O547">
        <v>45116</v>
      </c>
      <c r="P547" t="s">
        <v>11404</v>
      </c>
      <c r="Q547" s="16">
        <v>4442.72</v>
      </c>
      <c r="R547">
        <v>5399</v>
      </c>
      <c r="S547">
        <v>56</v>
      </c>
      <c r="T547">
        <v>546</v>
      </c>
      <c r="U547">
        <v>10576.3</v>
      </c>
      <c r="V547" t="s">
        <v>11412</v>
      </c>
      <c r="W547">
        <v>9.8800000000000008</v>
      </c>
      <c r="X547">
        <v>24</v>
      </c>
      <c r="Y547" t="s">
        <v>10131</v>
      </c>
      <c r="Z547" t="s">
        <v>12011</v>
      </c>
      <c r="AA547">
        <v>546</v>
      </c>
      <c r="AB547" t="s">
        <v>12017</v>
      </c>
      <c r="AC547">
        <v>6954.35</v>
      </c>
      <c r="AD547">
        <v>1723.01</v>
      </c>
      <c r="AE547">
        <v>86.15</v>
      </c>
      <c r="AF547" t="s">
        <v>11212</v>
      </c>
      <c r="AG547" t="s">
        <v>11244</v>
      </c>
      <c r="AH547">
        <v>3530</v>
      </c>
      <c r="AI547">
        <v>546</v>
      </c>
      <c r="AJ547" t="s">
        <v>11094</v>
      </c>
      <c r="AK547" t="s">
        <v>12028</v>
      </c>
      <c r="AL547" t="s">
        <v>12032</v>
      </c>
      <c r="AM547" t="s">
        <v>11224</v>
      </c>
      <c r="AN547">
        <v>1</v>
      </c>
      <c r="AO547" s="10" t="s">
        <v>12038</v>
      </c>
      <c r="AP547" t="str" cm="1">
        <f t="array" ref="AP547">_xlfn.IFS(
  Table1[[#This Row],[Age]]&lt;=25, "18-25",
  Table1[[#This Row],[Age]]&lt;=35, "26-35",
  Table1[[#This Row],[Age]]&lt;=45, "36-45",
  Table1[[#This Row],[Age]]&lt;=60, "46-60",
  TRUE, "60+")</f>
        <v>26-35</v>
      </c>
    </row>
    <row r="548" spans="1:42" x14ac:dyDescent="0.3">
      <c r="A548">
        <v>547</v>
      </c>
      <c r="B548" t="s">
        <v>49</v>
      </c>
      <c r="C548" t="s">
        <v>56</v>
      </c>
      <c r="D548">
        <v>38</v>
      </c>
      <c r="E548" t="s">
        <v>105</v>
      </c>
      <c r="F548" t="s">
        <v>654</v>
      </c>
      <c r="G548" t="s">
        <v>5121</v>
      </c>
      <c r="H548">
        <v>19458795400</v>
      </c>
      <c r="I548" t="s">
        <v>5640</v>
      </c>
      <c r="J548" t="s">
        <v>7291</v>
      </c>
      <c r="K548">
        <v>9212.8700000000008</v>
      </c>
      <c r="L548" s="12" t="s">
        <v>7822</v>
      </c>
      <c r="M548" s="10" t="s">
        <v>11043</v>
      </c>
      <c r="N548">
        <v>547</v>
      </c>
      <c r="O548">
        <v>44938</v>
      </c>
      <c r="P548" t="s">
        <v>11403</v>
      </c>
      <c r="Q548" s="16">
        <v>2152.44</v>
      </c>
      <c r="R548">
        <v>7060.43</v>
      </c>
      <c r="S548">
        <v>32</v>
      </c>
      <c r="T548">
        <v>547</v>
      </c>
      <c r="U548">
        <v>12195.68</v>
      </c>
      <c r="V548" t="s">
        <v>11413</v>
      </c>
      <c r="W548">
        <v>8.31</v>
      </c>
      <c r="X548">
        <v>60</v>
      </c>
      <c r="Y548" t="s">
        <v>11648</v>
      </c>
      <c r="Z548" t="s">
        <v>12010</v>
      </c>
      <c r="AA548">
        <v>547</v>
      </c>
      <c r="AB548" t="s">
        <v>12017</v>
      </c>
      <c r="AC548">
        <v>6250.7</v>
      </c>
      <c r="AD548">
        <v>4972.93</v>
      </c>
      <c r="AE548">
        <v>248.65</v>
      </c>
      <c r="AF548" t="s">
        <v>11138</v>
      </c>
      <c r="AG548" t="s">
        <v>11246</v>
      </c>
      <c r="AH548">
        <v>7406</v>
      </c>
      <c r="AI548">
        <v>547</v>
      </c>
      <c r="AJ548" t="s">
        <v>11233</v>
      </c>
      <c r="AK548" t="s">
        <v>12028</v>
      </c>
      <c r="AL548" t="s">
        <v>12032</v>
      </c>
      <c r="AM548" t="s">
        <v>11170</v>
      </c>
      <c r="AN548">
        <v>1</v>
      </c>
      <c r="AO548" s="10" t="s">
        <v>12039</v>
      </c>
      <c r="AP548" t="str" cm="1">
        <f t="array" ref="AP548">_xlfn.IFS(
  Table1[[#This Row],[Age]]&lt;=25, "18-25",
  Table1[[#This Row],[Age]]&lt;=35, "26-35",
  Table1[[#This Row],[Age]]&lt;=45, "36-45",
  Table1[[#This Row],[Age]]&lt;=60, "46-60",
  TRUE, "60+")</f>
        <v>36-45</v>
      </c>
    </row>
    <row r="549" spans="1:42" x14ac:dyDescent="0.3">
      <c r="A549">
        <v>548</v>
      </c>
      <c r="B549" t="s">
        <v>21</v>
      </c>
      <c r="C549" t="s">
        <v>61</v>
      </c>
      <c r="D549">
        <v>60</v>
      </c>
      <c r="E549" t="s">
        <v>104</v>
      </c>
      <c r="F549" t="s">
        <v>655</v>
      </c>
      <c r="G549" t="s">
        <v>5133</v>
      </c>
      <c r="H549">
        <v>19458795401</v>
      </c>
      <c r="I549" t="s">
        <v>5598</v>
      </c>
      <c r="J549" t="s">
        <v>7292</v>
      </c>
      <c r="K549">
        <v>8777.35</v>
      </c>
      <c r="L549" s="12" t="s">
        <v>7823</v>
      </c>
      <c r="M549" s="10" t="s">
        <v>11194</v>
      </c>
      <c r="N549">
        <v>548</v>
      </c>
      <c r="O549">
        <v>44955</v>
      </c>
      <c r="P549" t="s">
        <v>11404</v>
      </c>
      <c r="Q549" s="16">
        <v>3412.02</v>
      </c>
      <c r="R549">
        <v>5365.33</v>
      </c>
      <c r="S549">
        <v>94</v>
      </c>
      <c r="T549">
        <v>548</v>
      </c>
      <c r="U549">
        <v>47033.75</v>
      </c>
      <c r="V549" t="s">
        <v>11413</v>
      </c>
      <c r="W549">
        <v>6.54</v>
      </c>
      <c r="X549">
        <v>36</v>
      </c>
      <c r="Y549" t="s">
        <v>11649</v>
      </c>
      <c r="Z549" t="s">
        <v>12011</v>
      </c>
      <c r="AA549">
        <v>548</v>
      </c>
      <c r="AB549" t="s">
        <v>12015</v>
      </c>
      <c r="AC549">
        <v>9670.58</v>
      </c>
      <c r="AD549">
        <v>552.54</v>
      </c>
      <c r="AE549">
        <v>27.63</v>
      </c>
      <c r="AF549" t="s">
        <v>11275</v>
      </c>
      <c r="AG549" t="s">
        <v>11316</v>
      </c>
      <c r="AH549">
        <v>6219</v>
      </c>
      <c r="AI549">
        <v>548</v>
      </c>
      <c r="AJ549" t="s">
        <v>11088</v>
      </c>
      <c r="AK549" t="s">
        <v>12027</v>
      </c>
      <c r="AL549" t="s">
        <v>12032</v>
      </c>
      <c r="AM549" t="s">
        <v>11339</v>
      </c>
      <c r="AN549">
        <v>1</v>
      </c>
      <c r="AO549" s="10" t="s">
        <v>12039</v>
      </c>
      <c r="AP549" t="str" cm="1">
        <f t="array" ref="AP549">_xlfn.IFS(
  Table1[[#This Row],[Age]]&lt;=25, "18-25",
  Table1[[#This Row],[Age]]&lt;=35, "26-35",
  Table1[[#This Row],[Age]]&lt;=45, "36-45",
  Table1[[#This Row],[Age]]&lt;=60, "46-60",
  TRUE, "60+")</f>
        <v>46-60</v>
      </c>
    </row>
    <row r="550" spans="1:42" x14ac:dyDescent="0.3">
      <c r="A550">
        <v>549</v>
      </c>
      <c r="B550" t="s">
        <v>43</v>
      </c>
      <c r="C550" t="s">
        <v>85</v>
      </c>
      <c r="D550">
        <v>52</v>
      </c>
      <c r="E550" t="s">
        <v>104</v>
      </c>
      <c r="F550" t="s">
        <v>656</v>
      </c>
      <c r="G550" t="s">
        <v>5141</v>
      </c>
      <c r="H550">
        <v>19458795402</v>
      </c>
      <c r="I550" t="s">
        <v>5641</v>
      </c>
      <c r="J550" t="s">
        <v>7292</v>
      </c>
      <c r="K550">
        <v>9684.08</v>
      </c>
      <c r="L550" s="12" t="s">
        <v>7824</v>
      </c>
      <c r="M550" s="10" t="s">
        <v>11287</v>
      </c>
      <c r="N550">
        <v>549</v>
      </c>
      <c r="O550">
        <v>44969</v>
      </c>
      <c r="P550" t="s">
        <v>11404</v>
      </c>
      <c r="Q550" s="16">
        <v>1481.71</v>
      </c>
      <c r="R550">
        <v>8202.3700000000008</v>
      </c>
      <c r="S550">
        <v>61</v>
      </c>
      <c r="T550">
        <v>549</v>
      </c>
      <c r="U550">
        <v>15419.74</v>
      </c>
      <c r="V550" t="s">
        <v>11413</v>
      </c>
      <c r="W550">
        <v>1.68</v>
      </c>
      <c r="X550">
        <v>36</v>
      </c>
      <c r="Y550" t="s">
        <v>10657</v>
      </c>
      <c r="Z550" t="s">
        <v>12010</v>
      </c>
      <c r="AA550">
        <v>549</v>
      </c>
      <c r="AB550" t="s">
        <v>12016</v>
      </c>
      <c r="AC550">
        <v>4756.29</v>
      </c>
      <c r="AD550">
        <v>692.89</v>
      </c>
      <c r="AE550">
        <v>34.64</v>
      </c>
      <c r="AF550" t="s">
        <v>11153</v>
      </c>
      <c r="AG550" t="s">
        <v>11387</v>
      </c>
      <c r="AH550">
        <v>458</v>
      </c>
      <c r="AI550">
        <v>549</v>
      </c>
      <c r="AJ550" t="s">
        <v>11124</v>
      </c>
      <c r="AK550" t="s">
        <v>12029</v>
      </c>
      <c r="AL550" t="s">
        <v>12032</v>
      </c>
      <c r="AM550" t="s">
        <v>11324</v>
      </c>
      <c r="AN550">
        <v>1</v>
      </c>
      <c r="AO550" s="10" t="s">
        <v>12045</v>
      </c>
      <c r="AP550" t="str" cm="1">
        <f t="array" ref="AP550">_xlfn.IFS(
  Table1[[#This Row],[Age]]&lt;=25, "18-25",
  Table1[[#This Row],[Age]]&lt;=35, "26-35",
  Table1[[#This Row],[Age]]&lt;=45, "36-45",
  Table1[[#This Row],[Age]]&lt;=60, "46-60",
  TRUE, "60+")</f>
        <v>46-60</v>
      </c>
    </row>
    <row r="551" spans="1:42" x14ac:dyDescent="0.3">
      <c r="A551">
        <v>550</v>
      </c>
      <c r="B551" t="s">
        <v>51</v>
      </c>
      <c r="C551" t="s">
        <v>39</v>
      </c>
      <c r="D551">
        <v>69</v>
      </c>
      <c r="E551" t="s">
        <v>105</v>
      </c>
      <c r="F551" t="s">
        <v>657</v>
      </c>
      <c r="G551" t="s">
        <v>5111</v>
      </c>
      <c r="H551">
        <v>19458795403</v>
      </c>
      <c r="I551" t="s">
        <v>5642</v>
      </c>
      <c r="J551" t="s">
        <v>7292</v>
      </c>
      <c r="K551">
        <v>6470.34</v>
      </c>
      <c r="L551" s="12" t="s">
        <v>7825</v>
      </c>
      <c r="M551" s="10" t="s">
        <v>11155</v>
      </c>
      <c r="N551">
        <v>550</v>
      </c>
      <c r="O551">
        <v>45014</v>
      </c>
      <c r="P551" t="s">
        <v>11403</v>
      </c>
      <c r="Q551" s="16">
        <v>1351.81</v>
      </c>
      <c r="R551">
        <v>7822.15</v>
      </c>
      <c r="S551">
        <v>61</v>
      </c>
      <c r="T551">
        <v>550</v>
      </c>
      <c r="U551">
        <v>15231.69</v>
      </c>
      <c r="V551" t="s">
        <v>11411</v>
      </c>
      <c r="W551">
        <v>3.33</v>
      </c>
      <c r="X551">
        <v>60</v>
      </c>
      <c r="Y551" t="s">
        <v>11650</v>
      </c>
      <c r="Z551" t="s">
        <v>12011</v>
      </c>
      <c r="AA551">
        <v>550</v>
      </c>
      <c r="AB551" t="s">
        <v>12015</v>
      </c>
      <c r="AC551">
        <v>8811.6299999999992</v>
      </c>
      <c r="AD551">
        <v>4420.1499999999996</v>
      </c>
      <c r="AE551">
        <v>221.01</v>
      </c>
      <c r="AF551" t="s">
        <v>11310</v>
      </c>
      <c r="AG551" t="s">
        <v>11215</v>
      </c>
      <c r="AH551">
        <v>1886</v>
      </c>
      <c r="AI551">
        <v>550</v>
      </c>
      <c r="AJ551" t="s">
        <v>11089</v>
      </c>
      <c r="AK551" t="s">
        <v>12029</v>
      </c>
      <c r="AL551" t="s">
        <v>12032</v>
      </c>
      <c r="AM551" t="s">
        <v>11099</v>
      </c>
      <c r="AN551">
        <v>1</v>
      </c>
      <c r="AO551" s="10" t="s">
        <v>12047</v>
      </c>
      <c r="AP551" t="str" cm="1">
        <f t="array" ref="AP551">_xlfn.IFS(
  Table1[[#This Row],[Age]]&lt;=25, "18-25",
  Table1[[#This Row],[Age]]&lt;=35, "26-35",
  Table1[[#This Row],[Age]]&lt;=45, "36-45",
  Table1[[#This Row],[Age]]&lt;=60, "46-60",
  TRUE, "60+")</f>
        <v>60+</v>
      </c>
    </row>
    <row r="552" spans="1:42" x14ac:dyDescent="0.3">
      <c r="A552">
        <v>551</v>
      </c>
      <c r="B552" t="s">
        <v>16</v>
      </c>
      <c r="C552" t="s">
        <v>73</v>
      </c>
      <c r="D552">
        <v>31</v>
      </c>
      <c r="E552" t="s">
        <v>105</v>
      </c>
      <c r="F552" t="s">
        <v>658</v>
      </c>
      <c r="G552" t="s">
        <v>5116</v>
      </c>
      <c r="H552">
        <v>19458795404</v>
      </c>
      <c r="I552" t="s">
        <v>5173</v>
      </c>
      <c r="J552" t="s">
        <v>7291</v>
      </c>
      <c r="K552">
        <v>8089.78</v>
      </c>
      <c r="L552" s="12" t="s">
        <v>7826</v>
      </c>
      <c r="M552" s="10" t="s">
        <v>11205</v>
      </c>
      <c r="N552">
        <v>551</v>
      </c>
      <c r="O552">
        <v>45270</v>
      </c>
      <c r="P552" t="s">
        <v>11402</v>
      </c>
      <c r="Q552" s="16">
        <v>933.61</v>
      </c>
      <c r="R552">
        <v>9023.39</v>
      </c>
      <c r="S552">
        <v>76</v>
      </c>
      <c r="T552">
        <v>551</v>
      </c>
      <c r="U552">
        <v>46261.73</v>
      </c>
      <c r="V552" t="s">
        <v>11411</v>
      </c>
      <c r="W552">
        <v>8.57</v>
      </c>
      <c r="X552">
        <v>24</v>
      </c>
      <c r="Y552" t="s">
        <v>8769</v>
      </c>
      <c r="Z552" t="s">
        <v>12010</v>
      </c>
      <c r="AA552">
        <v>551</v>
      </c>
      <c r="AB552" t="s">
        <v>12016</v>
      </c>
      <c r="AC552">
        <v>1503.63</v>
      </c>
      <c r="AD552">
        <v>1095.6199999999999</v>
      </c>
      <c r="AE552">
        <v>54.78</v>
      </c>
      <c r="AF552" t="s">
        <v>11300</v>
      </c>
      <c r="AG552" t="s">
        <v>11264</v>
      </c>
      <c r="AH552">
        <v>5172</v>
      </c>
      <c r="AI552">
        <v>551</v>
      </c>
      <c r="AJ552" t="s">
        <v>11076</v>
      </c>
      <c r="AK552" t="s">
        <v>12028</v>
      </c>
      <c r="AL552" t="s">
        <v>12031</v>
      </c>
      <c r="AM552" t="s">
        <v>11210</v>
      </c>
      <c r="AN552">
        <v>1</v>
      </c>
      <c r="AO552" s="10" t="s">
        <v>12036</v>
      </c>
      <c r="AP552" t="str" cm="1">
        <f t="array" ref="AP552">_xlfn.IFS(
  Table1[[#This Row],[Age]]&lt;=25, "18-25",
  Table1[[#This Row],[Age]]&lt;=35, "26-35",
  Table1[[#This Row],[Age]]&lt;=45, "36-45",
  Table1[[#This Row],[Age]]&lt;=60, "46-60",
  TRUE, "60+")</f>
        <v>26-35</v>
      </c>
    </row>
    <row r="553" spans="1:42" x14ac:dyDescent="0.3">
      <c r="A553">
        <v>552</v>
      </c>
      <c r="B553" t="s">
        <v>35</v>
      </c>
      <c r="C553" t="s">
        <v>94</v>
      </c>
      <c r="D553">
        <v>44</v>
      </c>
      <c r="E553" t="s">
        <v>106</v>
      </c>
      <c r="F553" t="s">
        <v>659</v>
      </c>
      <c r="G553" t="s">
        <v>5124</v>
      </c>
      <c r="H553">
        <v>19458795405</v>
      </c>
      <c r="I553" t="s">
        <v>5643</v>
      </c>
      <c r="J553" t="s">
        <v>7291</v>
      </c>
      <c r="K553">
        <v>6157.5</v>
      </c>
      <c r="L553" s="12" t="s">
        <v>7827</v>
      </c>
      <c r="M553" s="10" t="s">
        <v>11210</v>
      </c>
      <c r="N553">
        <v>552</v>
      </c>
      <c r="O553">
        <v>45037</v>
      </c>
      <c r="P553" t="s">
        <v>11403</v>
      </c>
      <c r="Q553" s="16">
        <v>1215.0999999999999</v>
      </c>
      <c r="R553">
        <v>4942.3999999999996</v>
      </c>
      <c r="S553">
        <v>99</v>
      </c>
      <c r="T553">
        <v>552</v>
      </c>
      <c r="U553">
        <v>19379.02</v>
      </c>
      <c r="V553" t="s">
        <v>11412</v>
      </c>
      <c r="W553">
        <v>7.55</v>
      </c>
      <c r="X553">
        <v>36</v>
      </c>
      <c r="Y553" t="s">
        <v>11651</v>
      </c>
      <c r="Z553" t="s">
        <v>12011</v>
      </c>
      <c r="AA553">
        <v>552</v>
      </c>
      <c r="AB553" t="s">
        <v>12017</v>
      </c>
      <c r="AC553">
        <v>4686.6099999999997</v>
      </c>
      <c r="AD553">
        <v>305.44</v>
      </c>
      <c r="AE553">
        <v>15.27</v>
      </c>
      <c r="AF553" t="s">
        <v>11382</v>
      </c>
      <c r="AG553" t="s">
        <v>11143</v>
      </c>
      <c r="AH553">
        <v>2723</v>
      </c>
      <c r="AI553">
        <v>552</v>
      </c>
      <c r="AJ553" t="s">
        <v>11278</v>
      </c>
      <c r="AK553" t="s">
        <v>12027</v>
      </c>
      <c r="AL553" t="s">
        <v>12031</v>
      </c>
      <c r="AM553" t="s">
        <v>11230</v>
      </c>
      <c r="AN553">
        <v>1</v>
      </c>
      <c r="AO553" s="10" t="s">
        <v>12037</v>
      </c>
      <c r="AP553" t="str" cm="1">
        <f t="array" ref="AP553">_xlfn.IFS(
  Table1[[#This Row],[Age]]&lt;=25, "18-25",
  Table1[[#This Row],[Age]]&lt;=35, "26-35",
  Table1[[#This Row],[Age]]&lt;=45, "36-45",
  Table1[[#This Row],[Age]]&lt;=60, "46-60",
  TRUE, "60+")</f>
        <v>36-45</v>
      </c>
    </row>
    <row r="554" spans="1:42" x14ac:dyDescent="0.3">
      <c r="A554">
        <v>553</v>
      </c>
      <c r="B554" t="s">
        <v>38</v>
      </c>
      <c r="C554" t="s">
        <v>60</v>
      </c>
      <c r="D554">
        <v>25</v>
      </c>
      <c r="E554" t="s">
        <v>105</v>
      </c>
      <c r="F554" t="s">
        <v>660</v>
      </c>
      <c r="G554" t="s">
        <v>5117</v>
      </c>
      <c r="H554">
        <v>19458795406</v>
      </c>
      <c r="I554" t="s">
        <v>5644</v>
      </c>
      <c r="J554" t="s">
        <v>7291</v>
      </c>
      <c r="K554">
        <v>4971.2299999999996</v>
      </c>
      <c r="L554" s="12" t="s">
        <v>7828</v>
      </c>
      <c r="M554" s="10" t="s">
        <v>11291</v>
      </c>
      <c r="N554">
        <v>553</v>
      </c>
      <c r="O554">
        <v>44995</v>
      </c>
      <c r="P554" t="s">
        <v>11404</v>
      </c>
      <c r="Q554" s="16">
        <v>1720.36</v>
      </c>
      <c r="R554">
        <v>3250.87</v>
      </c>
      <c r="S554">
        <v>64</v>
      </c>
      <c r="T554">
        <v>553</v>
      </c>
      <c r="U554">
        <v>25203.16</v>
      </c>
      <c r="V554" t="s">
        <v>11412</v>
      </c>
      <c r="W554">
        <v>9.66</v>
      </c>
      <c r="X554">
        <v>36</v>
      </c>
      <c r="Y554" t="s">
        <v>11652</v>
      </c>
      <c r="Z554" t="s">
        <v>12012</v>
      </c>
      <c r="AA554">
        <v>553</v>
      </c>
      <c r="AB554" t="s">
        <v>12017</v>
      </c>
      <c r="AC554">
        <v>1656.44</v>
      </c>
      <c r="AD554">
        <v>4455.17</v>
      </c>
      <c r="AE554">
        <v>222.76</v>
      </c>
      <c r="AF554" t="s">
        <v>11372</v>
      </c>
      <c r="AG554" t="s">
        <v>11354</v>
      </c>
      <c r="AH554">
        <v>2292</v>
      </c>
      <c r="AI554">
        <v>553</v>
      </c>
      <c r="AJ554" t="s">
        <v>11193</v>
      </c>
      <c r="AK554" t="s">
        <v>12028</v>
      </c>
      <c r="AL554" t="s">
        <v>12031</v>
      </c>
      <c r="AM554" t="s">
        <v>11111</v>
      </c>
      <c r="AN554">
        <v>1</v>
      </c>
      <c r="AO554" s="10" t="s">
        <v>12047</v>
      </c>
      <c r="AP554" t="str" cm="1">
        <f t="array" ref="AP554">_xlfn.IFS(
  Table1[[#This Row],[Age]]&lt;=25, "18-25",
  Table1[[#This Row],[Age]]&lt;=35, "26-35",
  Table1[[#This Row],[Age]]&lt;=45, "36-45",
  Table1[[#This Row],[Age]]&lt;=60, "46-60",
  TRUE, "60+")</f>
        <v>18-25</v>
      </c>
    </row>
    <row r="555" spans="1:42" x14ac:dyDescent="0.3">
      <c r="A555">
        <v>554</v>
      </c>
      <c r="B555" t="s">
        <v>9</v>
      </c>
      <c r="C555" t="s">
        <v>101</v>
      </c>
      <c r="D555">
        <v>52</v>
      </c>
      <c r="E555" t="s">
        <v>105</v>
      </c>
      <c r="F555" t="s">
        <v>661</v>
      </c>
      <c r="G555" t="s">
        <v>5132</v>
      </c>
      <c r="H555">
        <v>19458795407</v>
      </c>
      <c r="I555" t="s">
        <v>5572</v>
      </c>
      <c r="J555" t="s">
        <v>7292</v>
      </c>
      <c r="K555">
        <v>8354.82</v>
      </c>
      <c r="L555" s="12" t="s">
        <v>7829</v>
      </c>
      <c r="M555" s="10" t="s">
        <v>11320</v>
      </c>
      <c r="N555">
        <v>554</v>
      </c>
      <c r="O555">
        <v>45045</v>
      </c>
      <c r="P555" t="s">
        <v>11404</v>
      </c>
      <c r="Q555" s="16">
        <v>2837.97</v>
      </c>
      <c r="R555">
        <v>11192.79</v>
      </c>
      <c r="S555">
        <v>10</v>
      </c>
      <c r="T555">
        <v>554</v>
      </c>
      <c r="U555">
        <v>28459.96</v>
      </c>
      <c r="V555" t="s">
        <v>11413</v>
      </c>
      <c r="W555">
        <v>4.57</v>
      </c>
      <c r="X555">
        <v>60</v>
      </c>
      <c r="Y555" t="s">
        <v>11617</v>
      </c>
      <c r="Z555" t="s">
        <v>12011</v>
      </c>
      <c r="AA555">
        <v>554</v>
      </c>
      <c r="AB555" t="s">
        <v>12017</v>
      </c>
      <c r="AC555">
        <v>6346.82</v>
      </c>
      <c r="AD555">
        <v>312.07</v>
      </c>
      <c r="AE555">
        <v>15.6</v>
      </c>
      <c r="AF555" t="s">
        <v>11374</v>
      </c>
      <c r="AG555" t="s">
        <v>11306</v>
      </c>
      <c r="AH555">
        <v>8428</v>
      </c>
      <c r="AI555">
        <v>554</v>
      </c>
      <c r="AJ555" t="s">
        <v>11199</v>
      </c>
      <c r="AK555" t="s">
        <v>12029</v>
      </c>
      <c r="AL555" t="s">
        <v>12032</v>
      </c>
      <c r="AM555" t="s">
        <v>11192</v>
      </c>
      <c r="AN555">
        <v>1</v>
      </c>
      <c r="AO555" s="10" t="s">
        <v>12037</v>
      </c>
      <c r="AP555" t="str" cm="1">
        <f t="array" ref="AP555">_xlfn.IFS(
  Table1[[#This Row],[Age]]&lt;=25, "18-25",
  Table1[[#This Row],[Age]]&lt;=35, "26-35",
  Table1[[#This Row],[Age]]&lt;=45, "36-45",
  Table1[[#This Row],[Age]]&lt;=60, "46-60",
  TRUE, "60+")</f>
        <v>46-60</v>
      </c>
    </row>
    <row r="556" spans="1:42" x14ac:dyDescent="0.3">
      <c r="A556">
        <v>555</v>
      </c>
      <c r="B556" t="s">
        <v>39</v>
      </c>
      <c r="C556" t="s">
        <v>77</v>
      </c>
      <c r="D556">
        <v>35</v>
      </c>
      <c r="E556" t="s">
        <v>105</v>
      </c>
      <c r="F556" t="s">
        <v>662</v>
      </c>
      <c r="G556" t="s">
        <v>5129</v>
      </c>
      <c r="H556">
        <v>19458795408</v>
      </c>
      <c r="I556" t="s">
        <v>5645</v>
      </c>
      <c r="J556" t="s">
        <v>7292</v>
      </c>
      <c r="K556">
        <v>7784.05</v>
      </c>
      <c r="L556" s="12" t="s">
        <v>7830</v>
      </c>
      <c r="M556" s="10" t="s">
        <v>11320</v>
      </c>
      <c r="N556">
        <v>555</v>
      </c>
      <c r="O556">
        <v>45193</v>
      </c>
      <c r="P556" t="s">
        <v>11404</v>
      </c>
      <c r="Q556" s="16">
        <v>3905.47</v>
      </c>
      <c r="R556">
        <v>11689.52</v>
      </c>
      <c r="S556">
        <v>26</v>
      </c>
      <c r="T556">
        <v>555</v>
      </c>
      <c r="U556">
        <v>43545.84</v>
      </c>
      <c r="V556" t="s">
        <v>11413</v>
      </c>
      <c r="W556">
        <v>9.0500000000000007</v>
      </c>
      <c r="X556">
        <v>12</v>
      </c>
      <c r="Y556" t="s">
        <v>11653</v>
      </c>
      <c r="Z556" t="s">
        <v>12010</v>
      </c>
      <c r="AA556">
        <v>555</v>
      </c>
      <c r="AB556" t="s">
        <v>12017</v>
      </c>
      <c r="AC556">
        <v>6331.32</v>
      </c>
      <c r="AD556">
        <v>4298.7700000000004</v>
      </c>
      <c r="AE556">
        <v>214.94</v>
      </c>
      <c r="AF556" t="s">
        <v>11301</v>
      </c>
      <c r="AG556" t="s">
        <v>11170</v>
      </c>
      <c r="AH556">
        <v>4950</v>
      </c>
      <c r="AI556">
        <v>555</v>
      </c>
      <c r="AJ556" t="s">
        <v>11261</v>
      </c>
      <c r="AK556" t="s">
        <v>12029</v>
      </c>
      <c r="AL556" t="s">
        <v>12031</v>
      </c>
      <c r="AM556" t="s">
        <v>11140</v>
      </c>
      <c r="AN556">
        <v>1</v>
      </c>
      <c r="AO556" s="10" t="s">
        <v>12042</v>
      </c>
      <c r="AP556" t="str" cm="1">
        <f t="array" ref="AP556">_xlfn.IFS(
  Table1[[#This Row],[Age]]&lt;=25, "18-25",
  Table1[[#This Row],[Age]]&lt;=35, "26-35",
  Table1[[#This Row],[Age]]&lt;=45, "36-45",
  Table1[[#This Row],[Age]]&lt;=60, "46-60",
  TRUE, "60+")</f>
        <v>26-35</v>
      </c>
    </row>
    <row r="557" spans="1:42" x14ac:dyDescent="0.3">
      <c r="A557">
        <v>556</v>
      </c>
      <c r="B557" t="s">
        <v>36</v>
      </c>
      <c r="C557" t="s">
        <v>89</v>
      </c>
      <c r="D557">
        <v>31</v>
      </c>
      <c r="E557" t="s">
        <v>106</v>
      </c>
      <c r="F557" t="s">
        <v>663</v>
      </c>
      <c r="G557" t="s">
        <v>5125</v>
      </c>
      <c r="H557">
        <v>19458795409</v>
      </c>
      <c r="I557" t="s">
        <v>5646</v>
      </c>
      <c r="J557" t="s">
        <v>7291</v>
      </c>
      <c r="K557">
        <v>7359.44</v>
      </c>
      <c r="L557" s="12" t="s">
        <v>7831</v>
      </c>
      <c r="M557" s="10" t="s">
        <v>11246</v>
      </c>
      <c r="N557">
        <v>556</v>
      </c>
      <c r="O557">
        <v>45289</v>
      </c>
      <c r="P557" t="s">
        <v>11403</v>
      </c>
      <c r="Q557" s="16">
        <v>1454.92</v>
      </c>
      <c r="R557">
        <v>8814.36</v>
      </c>
      <c r="S557">
        <v>69</v>
      </c>
      <c r="T557">
        <v>556</v>
      </c>
      <c r="U557">
        <v>4801</v>
      </c>
      <c r="V557" t="s">
        <v>11413</v>
      </c>
      <c r="W557">
        <v>8.76</v>
      </c>
      <c r="X557">
        <v>60</v>
      </c>
      <c r="Y557" t="s">
        <v>9167</v>
      </c>
      <c r="Z557" t="s">
        <v>12011</v>
      </c>
      <c r="AA557">
        <v>556</v>
      </c>
      <c r="AB557" t="s">
        <v>12016</v>
      </c>
      <c r="AC557">
        <v>4120.41</v>
      </c>
      <c r="AD557">
        <v>2652.8</v>
      </c>
      <c r="AE557">
        <v>132.63999999999999</v>
      </c>
      <c r="AF557" t="s">
        <v>11073</v>
      </c>
      <c r="AG557" t="s">
        <v>11321</v>
      </c>
      <c r="AH557">
        <v>5493</v>
      </c>
      <c r="AI557">
        <v>556</v>
      </c>
      <c r="AJ557" t="s">
        <v>11192</v>
      </c>
      <c r="AK557" t="s">
        <v>12028</v>
      </c>
      <c r="AL557" t="s">
        <v>12031</v>
      </c>
      <c r="AM557" t="s">
        <v>11035</v>
      </c>
      <c r="AN557">
        <v>1</v>
      </c>
      <c r="AO557" s="10" t="s">
        <v>12036</v>
      </c>
      <c r="AP557" t="str" cm="1">
        <f t="array" ref="AP557">_xlfn.IFS(
  Table1[[#This Row],[Age]]&lt;=25, "18-25",
  Table1[[#This Row],[Age]]&lt;=35, "26-35",
  Table1[[#This Row],[Age]]&lt;=45, "36-45",
  Table1[[#This Row],[Age]]&lt;=60, "46-60",
  TRUE, "60+")</f>
        <v>26-35</v>
      </c>
    </row>
    <row r="558" spans="1:42" x14ac:dyDescent="0.3">
      <c r="A558">
        <v>557</v>
      </c>
      <c r="B558" t="s">
        <v>6</v>
      </c>
      <c r="C558" t="s">
        <v>99</v>
      </c>
      <c r="D558">
        <v>69</v>
      </c>
      <c r="E558" t="s">
        <v>105</v>
      </c>
      <c r="F558" t="s">
        <v>664</v>
      </c>
      <c r="G558" t="s">
        <v>5124</v>
      </c>
      <c r="H558">
        <v>19458795410</v>
      </c>
      <c r="I558" t="s">
        <v>5427</v>
      </c>
      <c r="J558" t="s">
        <v>7291</v>
      </c>
      <c r="K558">
        <v>8949.7199999999993</v>
      </c>
      <c r="L558" s="12" t="s">
        <v>7832</v>
      </c>
      <c r="M558" s="10" t="s">
        <v>11107</v>
      </c>
      <c r="N558">
        <v>557</v>
      </c>
      <c r="O558">
        <v>45173</v>
      </c>
      <c r="P558" t="s">
        <v>11404</v>
      </c>
      <c r="Q558" s="16">
        <v>848.88</v>
      </c>
      <c r="R558">
        <v>8100.84</v>
      </c>
      <c r="S558">
        <v>87</v>
      </c>
      <c r="T558">
        <v>557</v>
      </c>
      <c r="U558">
        <v>13781.96</v>
      </c>
      <c r="V558" t="s">
        <v>11413</v>
      </c>
      <c r="W558">
        <v>9.6999999999999993</v>
      </c>
      <c r="X558">
        <v>60</v>
      </c>
      <c r="Y558" t="s">
        <v>11654</v>
      </c>
      <c r="Z558" t="s">
        <v>12011</v>
      </c>
      <c r="AA558">
        <v>557</v>
      </c>
      <c r="AB558" t="s">
        <v>12015</v>
      </c>
      <c r="AC558">
        <v>9155.01</v>
      </c>
      <c r="AD558">
        <v>2671.7</v>
      </c>
      <c r="AE558">
        <v>133.58000000000001</v>
      </c>
      <c r="AF558" t="s">
        <v>11047</v>
      </c>
      <c r="AG558" t="s">
        <v>11388</v>
      </c>
      <c r="AH558">
        <v>9351</v>
      </c>
      <c r="AI558">
        <v>557</v>
      </c>
      <c r="AJ558" t="s">
        <v>11261</v>
      </c>
      <c r="AK558" t="s">
        <v>12029</v>
      </c>
      <c r="AL558" t="s">
        <v>12032</v>
      </c>
      <c r="AM558" t="s">
        <v>11186</v>
      </c>
      <c r="AN558">
        <v>1</v>
      </c>
      <c r="AO558" s="10" t="s">
        <v>12042</v>
      </c>
      <c r="AP558" t="str" cm="1">
        <f t="array" ref="AP558">_xlfn.IFS(
  Table1[[#This Row],[Age]]&lt;=25, "18-25",
  Table1[[#This Row],[Age]]&lt;=35, "26-35",
  Table1[[#This Row],[Age]]&lt;=45, "36-45",
  Table1[[#This Row],[Age]]&lt;=60, "46-60",
  TRUE, "60+")</f>
        <v>60+</v>
      </c>
    </row>
    <row r="559" spans="1:42" x14ac:dyDescent="0.3">
      <c r="A559">
        <v>558</v>
      </c>
      <c r="B559" t="s">
        <v>3</v>
      </c>
      <c r="C559" t="s">
        <v>86</v>
      </c>
      <c r="D559">
        <v>25</v>
      </c>
      <c r="E559" t="s">
        <v>106</v>
      </c>
      <c r="F559" t="s">
        <v>665</v>
      </c>
      <c r="G559" t="s">
        <v>5128</v>
      </c>
      <c r="H559">
        <v>19458795411</v>
      </c>
      <c r="I559" t="s">
        <v>5647</v>
      </c>
      <c r="J559" t="s">
        <v>7291</v>
      </c>
      <c r="K559">
        <v>9294.57</v>
      </c>
      <c r="L559" s="12" t="s">
        <v>7833</v>
      </c>
      <c r="M559" s="10" t="s">
        <v>11115</v>
      </c>
      <c r="N559">
        <v>558</v>
      </c>
      <c r="O559">
        <v>45245</v>
      </c>
      <c r="P559" t="s">
        <v>11403</v>
      </c>
      <c r="Q559" s="16">
        <v>2254.3200000000002</v>
      </c>
      <c r="R559">
        <v>11548.89</v>
      </c>
      <c r="S559">
        <v>73</v>
      </c>
      <c r="T559">
        <v>558</v>
      </c>
      <c r="U559">
        <v>29763.4</v>
      </c>
      <c r="V559" t="s">
        <v>11411</v>
      </c>
      <c r="W559">
        <v>3.45</v>
      </c>
      <c r="X559">
        <v>12</v>
      </c>
      <c r="Y559" t="s">
        <v>7299</v>
      </c>
      <c r="Z559" t="s">
        <v>12011</v>
      </c>
      <c r="AA559">
        <v>558</v>
      </c>
      <c r="AB559" t="s">
        <v>12016</v>
      </c>
      <c r="AC559">
        <v>2462.2800000000002</v>
      </c>
      <c r="AD559">
        <v>654.37</v>
      </c>
      <c r="AE559">
        <v>32.72</v>
      </c>
      <c r="AF559" t="s">
        <v>11069</v>
      </c>
      <c r="AG559" t="s">
        <v>11321</v>
      </c>
      <c r="AH559">
        <v>3801</v>
      </c>
      <c r="AI559">
        <v>558</v>
      </c>
      <c r="AJ559" t="s">
        <v>11171</v>
      </c>
      <c r="AK559" t="s">
        <v>12027</v>
      </c>
      <c r="AL559" t="s">
        <v>12031</v>
      </c>
      <c r="AM559" t="s">
        <v>11259</v>
      </c>
      <c r="AN559">
        <v>1</v>
      </c>
      <c r="AO559" s="10" t="s">
        <v>12040</v>
      </c>
      <c r="AP559" t="str" cm="1">
        <f t="array" ref="AP559">_xlfn.IFS(
  Table1[[#This Row],[Age]]&lt;=25, "18-25",
  Table1[[#This Row],[Age]]&lt;=35, "26-35",
  Table1[[#This Row],[Age]]&lt;=45, "36-45",
  Table1[[#This Row],[Age]]&lt;=60, "46-60",
  TRUE, "60+")</f>
        <v>18-25</v>
      </c>
    </row>
    <row r="560" spans="1:42" x14ac:dyDescent="0.3">
      <c r="A560">
        <v>559</v>
      </c>
      <c r="B560" t="s">
        <v>36</v>
      </c>
      <c r="C560" t="s">
        <v>61</v>
      </c>
      <c r="D560">
        <v>66</v>
      </c>
      <c r="E560" t="s">
        <v>106</v>
      </c>
      <c r="F560" t="s">
        <v>666</v>
      </c>
      <c r="G560" t="s">
        <v>5148</v>
      </c>
      <c r="H560">
        <v>19458795412</v>
      </c>
      <c r="I560" t="s">
        <v>5648</v>
      </c>
      <c r="J560" t="s">
        <v>7292</v>
      </c>
      <c r="K560">
        <v>4508.34</v>
      </c>
      <c r="L560" s="12" t="s">
        <v>7834</v>
      </c>
      <c r="M560" s="10" t="s">
        <v>11280</v>
      </c>
      <c r="N560">
        <v>559</v>
      </c>
      <c r="O560">
        <v>44948</v>
      </c>
      <c r="P560" t="s">
        <v>11403</v>
      </c>
      <c r="Q560" s="16">
        <v>3949.68</v>
      </c>
      <c r="R560">
        <v>8458.02</v>
      </c>
      <c r="S560">
        <v>97</v>
      </c>
      <c r="T560">
        <v>559</v>
      </c>
      <c r="U560">
        <v>22296.03</v>
      </c>
      <c r="V560" t="s">
        <v>11413</v>
      </c>
      <c r="W560">
        <v>5.45</v>
      </c>
      <c r="X560">
        <v>36</v>
      </c>
      <c r="Y560" t="s">
        <v>11655</v>
      </c>
      <c r="Z560" t="s">
        <v>12010</v>
      </c>
      <c r="AA560">
        <v>559</v>
      </c>
      <c r="AB560" t="s">
        <v>12015</v>
      </c>
      <c r="AC560">
        <v>5178.4399999999996</v>
      </c>
      <c r="AD560">
        <v>3151.82</v>
      </c>
      <c r="AE560">
        <v>157.59</v>
      </c>
      <c r="AF560" t="s">
        <v>11382</v>
      </c>
      <c r="AG560" t="s">
        <v>11367</v>
      </c>
      <c r="AH560">
        <v>9182</v>
      </c>
      <c r="AI560">
        <v>559</v>
      </c>
      <c r="AJ560" t="s">
        <v>11174</v>
      </c>
      <c r="AK560" t="s">
        <v>12029</v>
      </c>
      <c r="AL560" t="s">
        <v>12032</v>
      </c>
      <c r="AM560" t="s">
        <v>11365</v>
      </c>
      <c r="AN560">
        <v>1</v>
      </c>
      <c r="AO560" s="10" t="s">
        <v>12039</v>
      </c>
      <c r="AP560" t="str" cm="1">
        <f t="array" ref="AP560">_xlfn.IFS(
  Table1[[#This Row],[Age]]&lt;=25, "18-25",
  Table1[[#This Row],[Age]]&lt;=35, "26-35",
  Table1[[#This Row],[Age]]&lt;=45, "36-45",
  Table1[[#This Row],[Age]]&lt;=60, "46-60",
  TRUE, "60+")</f>
        <v>60+</v>
      </c>
    </row>
    <row r="561" spans="1:42" x14ac:dyDescent="0.3">
      <c r="A561">
        <v>560</v>
      </c>
      <c r="B561" t="s">
        <v>42</v>
      </c>
      <c r="C561" t="s">
        <v>39</v>
      </c>
      <c r="D561">
        <v>25</v>
      </c>
      <c r="E561" t="s">
        <v>104</v>
      </c>
      <c r="F561" t="s">
        <v>667</v>
      </c>
      <c r="G561" t="s">
        <v>5118</v>
      </c>
      <c r="H561">
        <v>19458795413</v>
      </c>
      <c r="I561" t="s">
        <v>5649</v>
      </c>
      <c r="J561" t="s">
        <v>7292</v>
      </c>
      <c r="K561">
        <v>2899.93</v>
      </c>
      <c r="L561" s="12" t="s">
        <v>7835</v>
      </c>
      <c r="M561" s="10" t="s">
        <v>11254</v>
      </c>
      <c r="N561">
        <v>560</v>
      </c>
      <c r="O561">
        <v>45252</v>
      </c>
      <c r="P561" t="s">
        <v>11404</v>
      </c>
      <c r="Q561" s="16">
        <v>1952.77</v>
      </c>
      <c r="R561">
        <v>947.16</v>
      </c>
      <c r="S561">
        <v>37</v>
      </c>
      <c r="T561">
        <v>560</v>
      </c>
      <c r="U561">
        <v>14635.76</v>
      </c>
      <c r="V561" t="s">
        <v>11412</v>
      </c>
      <c r="W561">
        <v>1.73</v>
      </c>
      <c r="X561">
        <v>12</v>
      </c>
      <c r="Y561" t="s">
        <v>7566</v>
      </c>
      <c r="Z561" t="s">
        <v>12010</v>
      </c>
      <c r="AA561">
        <v>560</v>
      </c>
      <c r="AB561" t="s">
        <v>12017</v>
      </c>
      <c r="AC561">
        <v>6310.53</v>
      </c>
      <c r="AD561">
        <v>1851.53</v>
      </c>
      <c r="AE561">
        <v>92.58</v>
      </c>
      <c r="AF561" t="s">
        <v>11061</v>
      </c>
      <c r="AG561" t="s">
        <v>11163</v>
      </c>
      <c r="AH561">
        <v>2783</v>
      </c>
      <c r="AI561">
        <v>560</v>
      </c>
      <c r="AJ561" t="s">
        <v>11383</v>
      </c>
      <c r="AK561" t="s">
        <v>12029</v>
      </c>
      <c r="AL561" t="s">
        <v>12032</v>
      </c>
      <c r="AM561" t="s">
        <v>11394</v>
      </c>
      <c r="AN561">
        <v>1</v>
      </c>
      <c r="AO561" s="10" t="s">
        <v>12040</v>
      </c>
      <c r="AP561" t="str" cm="1">
        <f t="array" ref="AP561">_xlfn.IFS(
  Table1[[#This Row],[Age]]&lt;=25, "18-25",
  Table1[[#This Row],[Age]]&lt;=35, "26-35",
  Table1[[#This Row],[Age]]&lt;=45, "36-45",
  Table1[[#This Row],[Age]]&lt;=60, "46-60",
  TRUE, "60+")</f>
        <v>18-25</v>
      </c>
    </row>
    <row r="562" spans="1:42" x14ac:dyDescent="0.3">
      <c r="A562">
        <v>561</v>
      </c>
      <c r="B562" t="s">
        <v>36</v>
      </c>
      <c r="C562" t="s">
        <v>76</v>
      </c>
      <c r="D562">
        <v>54</v>
      </c>
      <c r="E562" t="s">
        <v>104</v>
      </c>
      <c r="F562" t="s">
        <v>668</v>
      </c>
      <c r="G562" t="s">
        <v>5129</v>
      </c>
      <c r="H562">
        <v>19458795414</v>
      </c>
      <c r="I562" t="s">
        <v>5221</v>
      </c>
      <c r="J562" t="s">
        <v>7291</v>
      </c>
      <c r="K562">
        <v>5166.68</v>
      </c>
      <c r="L562" s="12" t="s">
        <v>7836</v>
      </c>
      <c r="M562" s="10" t="s">
        <v>11052</v>
      </c>
      <c r="N562">
        <v>561</v>
      </c>
      <c r="O562">
        <v>45118</v>
      </c>
      <c r="P562" t="s">
        <v>11404</v>
      </c>
      <c r="Q562" s="16">
        <v>4567.24</v>
      </c>
      <c r="R562">
        <v>9733.92</v>
      </c>
      <c r="S562">
        <v>30</v>
      </c>
      <c r="T562">
        <v>561</v>
      </c>
      <c r="U562">
        <v>21072.47</v>
      </c>
      <c r="V562" t="s">
        <v>11412</v>
      </c>
      <c r="W562">
        <v>6.32</v>
      </c>
      <c r="X562">
        <v>48</v>
      </c>
      <c r="Y562" t="s">
        <v>11656</v>
      </c>
      <c r="Z562" t="s">
        <v>12011</v>
      </c>
      <c r="AA562">
        <v>561</v>
      </c>
      <c r="AB562" t="s">
        <v>12017</v>
      </c>
      <c r="AC562">
        <v>2784.25</v>
      </c>
      <c r="AD562">
        <v>1812.88</v>
      </c>
      <c r="AE562">
        <v>90.64</v>
      </c>
      <c r="AF562" t="s">
        <v>11062</v>
      </c>
      <c r="AG562" t="s">
        <v>11117</v>
      </c>
      <c r="AH562">
        <v>7324</v>
      </c>
      <c r="AI562">
        <v>561</v>
      </c>
      <c r="AJ562" t="s">
        <v>11380</v>
      </c>
      <c r="AK562" t="s">
        <v>12027</v>
      </c>
      <c r="AL562" t="s">
        <v>12032</v>
      </c>
      <c r="AM562" t="s">
        <v>11109</v>
      </c>
      <c r="AN562">
        <v>1</v>
      </c>
      <c r="AO562" s="10" t="s">
        <v>12038</v>
      </c>
      <c r="AP562" t="str" cm="1">
        <f t="array" ref="AP562">_xlfn.IFS(
  Table1[[#This Row],[Age]]&lt;=25, "18-25",
  Table1[[#This Row],[Age]]&lt;=35, "26-35",
  Table1[[#This Row],[Age]]&lt;=45, "36-45",
  Table1[[#This Row],[Age]]&lt;=60, "46-60",
  TRUE, "60+")</f>
        <v>46-60</v>
      </c>
    </row>
    <row r="563" spans="1:42" x14ac:dyDescent="0.3">
      <c r="A563">
        <v>562</v>
      </c>
      <c r="B563" t="s">
        <v>41</v>
      </c>
      <c r="C563" t="s">
        <v>96</v>
      </c>
      <c r="D563">
        <v>61</v>
      </c>
      <c r="E563" t="s">
        <v>106</v>
      </c>
      <c r="F563" t="s">
        <v>669</v>
      </c>
      <c r="G563" t="s">
        <v>5141</v>
      </c>
      <c r="H563">
        <v>19458795415</v>
      </c>
      <c r="I563" t="s">
        <v>5465</v>
      </c>
      <c r="J563" t="s">
        <v>7291</v>
      </c>
      <c r="K563">
        <v>1021.36</v>
      </c>
      <c r="L563" s="12" t="s">
        <v>7837</v>
      </c>
      <c r="M563" s="10" t="s">
        <v>11197</v>
      </c>
      <c r="N563">
        <v>562</v>
      </c>
      <c r="O563">
        <v>45016</v>
      </c>
      <c r="P563" t="s">
        <v>11404</v>
      </c>
      <c r="Q563" s="16">
        <v>1247.0899999999999</v>
      </c>
      <c r="R563">
        <v>-225.73</v>
      </c>
      <c r="S563">
        <v>97</v>
      </c>
      <c r="T563">
        <v>562</v>
      </c>
      <c r="U563">
        <v>48345.89</v>
      </c>
      <c r="V563" t="s">
        <v>11411</v>
      </c>
      <c r="W563">
        <v>7.59</v>
      </c>
      <c r="X563">
        <v>12</v>
      </c>
      <c r="Y563" t="s">
        <v>10260</v>
      </c>
      <c r="Z563" t="s">
        <v>12010</v>
      </c>
      <c r="AA563">
        <v>562</v>
      </c>
      <c r="AB563" t="s">
        <v>12015</v>
      </c>
      <c r="AC563">
        <v>8373.7999999999993</v>
      </c>
      <c r="AD563">
        <v>3485.35</v>
      </c>
      <c r="AE563">
        <v>174.27</v>
      </c>
      <c r="AF563" t="s">
        <v>11371</v>
      </c>
      <c r="AG563" t="s">
        <v>11297</v>
      </c>
      <c r="AH563">
        <v>4875</v>
      </c>
      <c r="AI563">
        <v>562</v>
      </c>
      <c r="AJ563" t="s">
        <v>11263</v>
      </c>
      <c r="AK563" t="s">
        <v>12028</v>
      </c>
      <c r="AL563" t="s">
        <v>12031</v>
      </c>
      <c r="AM563" t="s">
        <v>11132</v>
      </c>
      <c r="AN563">
        <v>1</v>
      </c>
      <c r="AO563" s="10" t="s">
        <v>12047</v>
      </c>
      <c r="AP563" t="str" cm="1">
        <f t="array" ref="AP563">_xlfn.IFS(
  Table1[[#This Row],[Age]]&lt;=25, "18-25",
  Table1[[#This Row],[Age]]&lt;=35, "26-35",
  Table1[[#This Row],[Age]]&lt;=45, "36-45",
  Table1[[#This Row],[Age]]&lt;=60, "46-60",
  TRUE, "60+")</f>
        <v>60+</v>
      </c>
    </row>
    <row r="564" spans="1:42" x14ac:dyDescent="0.3">
      <c r="A564">
        <v>563</v>
      </c>
      <c r="B564" t="s">
        <v>46</v>
      </c>
      <c r="C564" t="s">
        <v>91</v>
      </c>
      <c r="D564">
        <v>19</v>
      </c>
      <c r="E564" t="s">
        <v>106</v>
      </c>
      <c r="F564" t="s">
        <v>670</v>
      </c>
      <c r="G564" t="s">
        <v>5127</v>
      </c>
      <c r="H564">
        <v>19458795416</v>
      </c>
      <c r="I564" t="s">
        <v>5650</v>
      </c>
      <c r="J564" t="s">
        <v>7292</v>
      </c>
      <c r="K564">
        <v>9387.7900000000009</v>
      </c>
      <c r="L564" s="12" t="s">
        <v>7838</v>
      </c>
      <c r="M564" s="10" t="s">
        <v>11256</v>
      </c>
      <c r="N564">
        <v>563</v>
      </c>
      <c r="O564">
        <v>45060</v>
      </c>
      <c r="P564" t="s">
        <v>11402</v>
      </c>
      <c r="Q564" s="16">
        <v>3793.99</v>
      </c>
      <c r="R564">
        <v>13181.78</v>
      </c>
      <c r="S564">
        <v>2</v>
      </c>
      <c r="T564">
        <v>563</v>
      </c>
      <c r="U564">
        <v>2030.6</v>
      </c>
      <c r="V564" t="s">
        <v>11412</v>
      </c>
      <c r="W564">
        <v>3.14</v>
      </c>
      <c r="X564">
        <v>24</v>
      </c>
      <c r="Y564" t="s">
        <v>9748</v>
      </c>
      <c r="Z564" t="s">
        <v>12010</v>
      </c>
      <c r="AA564">
        <v>563</v>
      </c>
      <c r="AB564" t="s">
        <v>12017</v>
      </c>
      <c r="AC564">
        <v>5100.3500000000004</v>
      </c>
      <c r="AD564">
        <v>4338.96</v>
      </c>
      <c r="AE564">
        <v>216.95</v>
      </c>
      <c r="AF564" t="s">
        <v>11357</v>
      </c>
      <c r="AG564" t="s">
        <v>11333</v>
      </c>
      <c r="AH564">
        <v>2660</v>
      </c>
      <c r="AI564">
        <v>563</v>
      </c>
      <c r="AJ564" t="s">
        <v>11250</v>
      </c>
      <c r="AK564" t="s">
        <v>12028</v>
      </c>
      <c r="AL564" t="s">
        <v>12031</v>
      </c>
      <c r="AM564" t="s">
        <v>11166</v>
      </c>
      <c r="AN564">
        <v>1</v>
      </c>
      <c r="AO564" s="10" t="s">
        <v>12046</v>
      </c>
      <c r="AP564" t="str" cm="1">
        <f t="array" ref="AP564">_xlfn.IFS(
  Table1[[#This Row],[Age]]&lt;=25, "18-25",
  Table1[[#This Row],[Age]]&lt;=35, "26-35",
  Table1[[#This Row],[Age]]&lt;=45, "36-45",
  Table1[[#This Row],[Age]]&lt;=60, "46-60",
  TRUE, "60+")</f>
        <v>18-25</v>
      </c>
    </row>
    <row r="565" spans="1:42" x14ac:dyDescent="0.3">
      <c r="A565">
        <v>564</v>
      </c>
      <c r="B565" t="s">
        <v>30</v>
      </c>
      <c r="C565" t="s">
        <v>66</v>
      </c>
      <c r="D565">
        <v>34</v>
      </c>
      <c r="E565" t="s">
        <v>106</v>
      </c>
      <c r="F565" t="s">
        <v>671</v>
      </c>
      <c r="G565" t="s">
        <v>5148</v>
      </c>
      <c r="H565">
        <v>19458795417</v>
      </c>
      <c r="I565" t="s">
        <v>5651</v>
      </c>
      <c r="J565" t="s">
        <v>7291</v>
      </c>
      <c r="K565">
        <v>9840.15</v>
      </c>
      <c r="L565" s="12" t="s">
        <v>7839</v>
      </c>
      <c r="M565" s="10" t="s">
        <v>11251</v>
      </c>
      <c r="N565">
        <v>564</v>
      </c>
      <c r="O565">
        <v>45278</v>
      </c>
      <c r="P565" t="s">
        <v>11402</v>
      </c>
      <c r="Q565" s="16">
        <v>2344.11</v>
      </c>
      <c r="R565">
        <v>12184.26</v>
      </c>
      <c r="S565">
        <v>42</v>
      </c>
      <c r="T565">
        <v>564</v>
      </c>
      <c r="U565">
        <v>8201.75</v>
      </c>
      <c r="V565" t="s">
        <v>11412</v>
      </c>
      <c r="W565">
        <v>2.5299999999999998</v>
      </c>
      <c r="X565">
        <v>36</v>
      </c>
      <c r="Y565" t="s">
        <v>11657</v>
      </c>
      <c r="Z565" t="s">
        <v>12012</v>
      </c>
      <c r="AA565">
        <v>564</v>
      </c>
      <c r="AB565" t="s">
        <v>12016</v>
      </c>
      <c r="AC565">
        <v>5708.43</v>
      </c>
      <c r="AD565">
        <v>3656.88</v>
      </c>
      <c r="AE565">
        <v>182.84</v>
      </c>
      <c r="AF565" t="s">
        <v>11227</v>
      </c>
      <c r="AG565" t="s">
        <v>11233</v>
      </c>
      <c r="AH565">
        <v>5712</v>
      </c>
      <c r="AI565">
        <v>564</v>
      </c>
      <c r="AJ565" t="s">
        <v>11124</v>
      </c>
      <c r="AK565" t="s">
        <v>12029</v>
      </c>
      <c r="AL565" t="s">
        <v>12031</v>
      </c>
      <c r="AM565" t="s">
        <v>11114</v>
      </c>
      <c r="AN565">
        <v>1</v>
      </c>
      <c r="AO565" s="10" t="s">
        <v>12036</v>
      </c>
      <c r="AP565" t="str" cm="1">
        <f t="array" ref="AP565">_xlfn.IFS(
  Table1[[#This Row],[Age]]&lt;=25, "18-25",
  Table1[[#This Row],[Age]]&lt;=35, "26-35",
  Table1[[#This Row],[Age]]&lt;=45, "36-45",
  Table1[[#This Row],[Age]]&lt;=60, "46-60",
  TRUE, "60+")</f>
        <v>26-35</v>
      </c>
    </row>
    <row r="566" spans="1:42" x14ac:dyDescent="0.3">
      <c r="A566">
        <v>565</v>
      </c>
      <c r="B566" t="s">
        <v>33</v>
      </c>
      <c r="C566" t="s">
        <v>55</v>
      </c>
      <c r="D566">
        <v>30</v>
      </c>
      <c r="E566" t="s">
        <v>104</v>
      </c>
      <c r="F566" t="s">
        <v>672</v>
      </c>
      <c r="G566" t="s">
        <v>5138</v>
      </c>
      <c r="H566">
        <v>19458795418</v>
      </c>
      <c r="I566" t="s">
        <v>5652</v>
      </c>
      <c r="J566" t="s">
        <v>7291</v>
      </c>
      <c r="K566">
        <v>6561.78</v>
      </c>
      <c r="L566" s="12" t="s">
        <v>7840</v>
      </c>
      <c r="M566" s="10" t="s">
        <v>11122</v>
      </c>
      <c r="N566">
        <v>565</v>
      </c>
      <c r="O566">
        <v>45225</v>
      </c>
      <c r="P566" t="s">
        <v>11402</v>
      </c>
      <c r="Q566" s="16">
        <v>544.55999999999995</v>
      </c>
      <c r="R566">
        <v>7106.34</v>
      </c>
      <c r="S566">
        <v>68</v>
      </c>
      <c r="T566">
        <v>565</v>
      </c>
      <c r="U566">
        <v>1914.1</v>
      </c>
      <c r="V566" t="s">
        <v>11412</v>
      </c>
      <c r="W566">
        <v>6.76</v>
      </c>
      <c r="X566">
        <v>48</v>
      </c>
      <c r="Y566" t="s">
        <v>11658</v>
      </c>
      <c r="Z566" t="s">
        <v>12011</v>
      </c>
      <c r="AA566">
        <v>565</v>
      </c>
      <c r="AB566" t="s">
        <v>12015</v>
      </c>
      <c r="AC566">
        <v>4657.9399999999996</v>
      </c>
      <c r="AD566">
        <v>3409.51</v>
      </c>
      <c r="AE566">
        <v>170.48</v>
      </c>
      <c r="AF566" t="s">
        <v>11088</v>
      </c>
      <c r="AG566" t="s">
        <v>11080</v>
      </c>
      <c r="AH566">
        <v>253</v>
      </c>
      <c r="AI566">
        <v>565</v>
      </c>
      <c r="AJ566" t="s">
        <v>11387</v>
      </c>
      <c r="AK566" t="s">
        <v>12028</v>
      </c>
      <c r="AL566" t="s">
        <v>12031</v>
      </c>
      <c r="AM566" t="s">
        <v>11123</v>
      </c>
      <c r="AN566">
        <v>1</v>
      </c>
      <c r="AO566" s="10" t="s">
        <v>12044</v>
      </c>
      <c r="AP566" t="str" cm="1">
        <f t="array" ref="AP566">_xlfn.IFS(
  Table1[[#This Row],[Age]]&lt;=25, "18-25",
  Table1[[#This Row],[Age]]&lt;=35, "26-35",
  Table1[[#This Row],[Age]]&lt;=45, "36-45",
  Table1[[#This Row],[Age]]&lt;=60, "46-60",
  TRUE, "60+")</f>
        <v>26-35</v>
      </c>
    </row>
    <row r="567" spans="1:42" x14ac:dyDescent="0.3">
      <c r="A567">
        <v>566</v>
      </c>
      <c r="B567" t="s">
        <v>35</v>
      </c>
      <c r="C567" t="s">
        <v>85</v>
      </c>
      <c r="D567">
        <v>31</v>
      </c>
      <c r="E567" t="s">
        <v>106</v>
      </c>
      <c r="F567" t="s">
        <v>673</v>
      </c>
      <c r="G567" t="s">
        <v>5114</v>
      </c>
      <c r="H567">
        <v>19458795419</v>
      </c>
      <c r="I567" t="s">
        <v>5653</v>
      </c>
      <c r="J567" t="s">
        <v>7291</v>
      </c>
      <c r="K567">
        <v>7487</v>
      </c>
      <c r="L567" s="12" t="s">
        <v>7841</v>
      </c>
      <c r="M567" s="10" t="s">
        <v>11321</v>
      </c>
      <c r="N567">
        <v>566</v>
      </c>
      <c r="O567">
        <v>45051</v>
      </c>
      <c r="P567" t="s">
        <v>11404</v>
      </c>
      <c r="Q567" s="16">
        <v>1412.55</v>
      </c>
      <c r="R567">
        <v>8899.5499999999993</v>
      </c>
      <c r="S567">
        <v>90</v>
      </c>
      <c r="T567">
        <v>566</v>
      </c>
      <c r="U567">
        <v>30076.44</v>
      </c>
      <c r="V567" t="s">
        <v>11411</v>
      </c>
      <c r="W567">
        <v>4.54</v>
      </c>
      <c r="X567">
        <v>48</v>
      </c>
      <c r="Y567" t="s">
        <v>11659</v>
      </c>
      <c r="Z567" t="s">
        <v>12012</v>
      </c>
      <c r="AA567">
        <v>566</v>
      </c>
      <c r="AB567" t="s">
        <v>12015</v>
      </c>
      <c r="AC567">
        <v>6454.41</v>
      </c>
      <c r="AD567">
        <v>4430.62</v>
      </c>
      <c r="AE567">
        <v>221.53</v>
      </c>
      <c r="AF567" t="s">
        <v>11261</v>
      </c>
      <c r="AG567" t="s">
        <v>11133</v>
      </c>
      <c r="AH567">
        <v>2626</v>
      </c>
      <c r="AI567">
        <v>566</v>
      </c>
      <c r="AJ567" t="s">
        <v>11044</v>
      </c>
      <c r="AK567" t="s">
        <v>12027</v>
      </c>
      <c r="AL567" t="s">
        <v>12031</v>
      </c>
      <c r="AM567" t="s">
        <v>11397</v>
      </c>
      <c r="AN567">
        <v>1</v>
      </c>
      <c r="AO567" s="10" t="s">
        <v>12046</v>
      </c>
      <c r="AP567" t="str" cm="1">
        <f t="array" ref="AP567">_xlfn.IFS(
  Table1[[#This Row],[Age]]&lt;=25, "18-25",
  Table1[[#This Row],[Age]]&lt;=35, "26-35",
  Table1[[#This Row],[Age]]&lt;=45, "36-45",
  Table1[[#This Row],[Age]]&lt;=60, "46-60",
  TRUE, "60+")</f>
        <v>26-35</v>
      </c>
    </row>
    <row r="568" spans="1:42" x14ac:dyDescent="0.3">
      <c r="A568">
        <v>567</v>
      </c>
      <c r="B568" t="s">
        <v>45</v>
      </c>
      <c r="C568" t="s">
        <v>53</v>
      </c>
      <c r="D568">
        <v>58</v>
      </c>
      <c r="E568" t="s">
        <v>104</v>
      </c>
      <c r="F568" t="s">
        <v>674</v>
      </c>
      <c r="G568" t="s">
        <v>5145</v>
      </c>
      <c r="H568">
        <v>19458795420</v>
      </c>
      <c r="I568" t="s">
        <v>5654</v>
      </c>
      <c r="J568" t="s">
        <v>7291</v>
      </c>
      <c r="K568">
        <v>3304.35</v>
      </c>
      <c r="L568" s="12" t="s">
        <v>7842</v>
      </c>
      <c r="M568" s="10" t="s">
        <v>11150</v>
      </c>
      <c r="N568">
        <v>567</v>
      </c>
      <c r="O568">
        <v>45281</v>
      </c>
      <c r="P568" t="s">
        <v>11404</v>
      </c>
      <c r="Q568" s="16">
        <v>4292.53</v>
      </c>
      <c r="R568">
        <v>7596.88</v>
      </c>
      <c r="S568">
        <v>94</v>
      </c>
      <c r="T568">
        <v>567</v>
      </c>
      <c r="U568">
        <v>1633.91</v>
      </c>
      <c r="V568" t="s">
        <v>11411</v>
      </c>
      <c r="W568">
        <v>4.84</v>
      </c>
      <c r="X568">
        <v>12</v>
      </c>
      <c r="Y568" t="s">
        <v>11421</v>
      </c>
      <c r="Z568" t="s">
        <v>12010</v>
      </c>
      <c r="AA568">
        <v>567</v>
      </c>
      <c r="AB568" t="s">
        <v>12015</v>
      </c>
      <c r="AC568">
        <v>8325.9</v>
      </c>
      <c r="AD568">
        <v>4501.25</v>
      </c>
      <c r="AE568">
        <v>225.06</v>
      </c>
      <c r="AF568" t="s">
        <v>11119</v>
      </c>
      <c r="AG568" t="s">
        <v>11159</v>
      </c>
      <c r="AH568">
        <v>5376</v>
      </c>
      <c r="AI568">
        <v>567</v>
      </c>
      <c r="AJ568" t="s">
        <v>11256</v>
      </c>
      <c r="AK568" t="s">
        <v>12028</v>
      </c>
      <c r="AL568" t="s">
        <v>12032</v>
      </c>
      <c r="AM568" t="s">
        <v>11052</v>
      </c>
      <c r="AN568">
        <v>1</v>
      </c>
      <c r="AO568" s="10" t="s">
        <v>12036</v>
      </c>
      <c r="AP568" t="str" cm="1">
        <f t="array" ref="AP568">_xlfn.IFS(
  Table1[[#This Row],[Age]]&lt;=25, "18-25",
  Table1[[#This Row],[Age]]&lt;=35, "26-35",
  Table1[[#This Row],[Age]]&lt;=45, "36-45",
  Table1[[#This Row],[Age]]&lt;=60, "46-60",
  TRUE, "60+")</f>
        <v>46-60</v>
      </c>
    </row>
    <row r="569" spans="1:42" x14ac:dyDescent="0.3">
      <c r="A569">
        <v>568</v>
      </c>
      <c r="B569" t="s">
        <v>10</v>
      </c>
      <c r="C569" t="s">
        <v>54</v>
      </c>
      <c r="D569">
        <v>58</v>
      </c>
      <c r="E569" t="s">
        <v>104</v>
      </c>
      <c r="F569" t="s">
        <v>675</v>
      </c>
      <c r="G569" t="s">
        <v>5129</v>
      </c>
      <c r="H569">
        <v>19458795421</v>
      </c>
      <c r="I569" t="s">
        <v>5655</v>
      </c>
      <c r="J569" t="s">
        <v>7292</v>
      </c>
      <c r="K569">
        <v>8676.0499999999993</v>
      </c>
      <c r="L569" s="12" t="s">
        <v>7843</v>
      </c>
      <c r="M569" s="10" t="s">
        <v>11154</v>
      </c>
      <c r="N569">
        <v>568</v>
      </c>
      <c r="O569">
        <v>45116</v>
      </c>
      <c r="P569" t="s">
        <v>11402</v>
      </c>
      <c r="Q569" s="16">
        <v>39.380000000000003</v>
      </c>
      <c r="R569">
        <v>8715.43</v>
      </c>
      <c r="S569">
        <v>35</v>
      </c>
      <c r="T569">
        <v>568</v>
      </c>
      <c r="U569">
        <v>23246.78</v>
      </c>
      <c r="V569" t="s">
        <v>11413</v>
      </c>
      <c r="W569">
        <v>5.24</v>
      </c>
      <c r="X569">
        <v>48</v>
      </c>
      <c r="Y569" t="s">
        <v>11608</v>
      </c>
      <c r="Z569" t="s">
        <v>12011</v>
      </c>
      <c r="AA569">
        <v>568</v>
      </c>
      <c r="AB569" t="s">
        <v>12016</v>
      </c>
      <c r="AC569">
        <v>4016.98</v>
      </c>
      <c r="AD569">
        <v>3681.76</v>
      </c>
      <c r="AE569">
        <v>184.09</v>
      </c>
      <c r="AF569" t="s">
        <v>11261</v>
      </c>
      <c r="AG569" t="s">
        <v>11099</v>
      </c>
      <c r="AH569">
        <v>9999</v>
      </c>
      <c r="AI569">
        <v>568</v>
      </c>
      <c r="AJ569" t="s">
        <v>11039</v>
      </c>
      <c r="AK569" t="s">
        <v>12029</v>
      </c>
      <c r="AL569" t="s">
        <v>12032</v>
      </c>
      <c r="AM569" t="s">
        <v>11294</v>
      </c>
      <c r="AN569">
        <v>1</v>
      </c>
      <c r="AO569" s="10" t="s">
        <v>12038</v>
      </c>
      <c r="AP569" t="str" cm="1">
        <f t="array" ref="AP569">_xlfn.IFS(
  Table1[[#This Row],[Age]]&lt;=25, "18-25",
  Table1[[#This Row],[Age]]&lt;=35, "26-35",
  Table1[[#This Row],[Age]]&lt;=45, "36-45",
  Table1[[#This Row],[Age]]&lt;=60, "46-60",
  TRUE, "60+")</f>
        <v>46-60</v>
      </c>
    </row>
    <row r="570" spans="1:42" x14ac:dyDescent="0.3">
      <c r="A570">
        <v>569</v>
      </c>
      <c r="B570" t="s">
        <v>3</v>
      </c>
      <c r="C570" t="s">
        <v>87</v>
      </c>
      <c r="D570">
        <v>26</v>
      </c>
      <c r="E570" t="s">
        <v>106</v>
      </c>
      <c r="F570" t="s">
        <v>676</v>
      </c>
      <c r="G570" t="s">
        <v>5146</v>
      </c>
      <c r="H570">
        <v>19458795422</v>
      </c>
      <c r="I570" t="s">
        <v>5515</v>
      </c>
      <c r="J570" t="s">
        <v>7292</v>
      </c>
      <c r="K570">
        <v>9013</v>
      </c>
      <c r="L570" s="12" t="s">
        <v>7844</v>
      </c>
      <c r="M570" s="10" t="s">
        <v>11137</v>
      </c>
      <c r="N570">
        <v>569</v>
      </c>
      <c r="O570">
        <v>45249</v>
      </c>
      <c r="P570" t="s">
        <v>11403</v>
      </c>
      <c r="Q570" s="16">
        <v>3784.15</v>
      </c>
      <c r="R570">
        <v>5228.8500000000004</v>
      </c>
      <c r="S570">
        <v>10</v>
      </c>
      <c r="T570">
        <v>569</v>
      </c>
      <c r="U570">
        <v>43100.61</v>
      </c>
      <c r="V570" t="s">
        <v>11412</v>
      </c>
      <c r="W570">
        <v>5.6</v>
      </c>
      <c r="X570">
        <v>36</v>
      </c>
      <c r="Y570" t="s">
        <v>10169</v>
      </c>
      <c r="Z570" t="s">
        <v>12010</v>
      </c>
      <c r="AA570">
        <v>569</v>
      </c>
      <c r="AB570" t="s">
        <v>12015</v>
      </c>
      <c r="AC570">
        <v>3739.31</v>
      </c>
      <c r="AD570">
        <v>4101.55</v>
      </c>
      <c r="AE570">
        <v>205.08</v>
      </c>
      <c r="AF570" t="s">
        <v>11223</v>
      </c>
      <c r="AG570" t="s">
        <v>11251</v>
      </c>
      <c r="AH570">
        <v>6946</v>
      </c>
      <c r="AI570">
        <v>569</v>
      </c>
      <c r="AJ570" t="s">
        <v>11201</v>
      </c>
      <c r="AK570" t="s">
        <v>12028</v>
      </c>
      <c r="AL570" t="s">
        <v>12031</v>
      </c>
      <c r="AM570" t="s">
        <v>11149</v>
      </c>
      <c r="AN570">
        <v>1</v>
      </c>
      <c r="AO570" s="10" t="s">
        <v>12040</v>
      </c>
      <c r="AP570" t="str" cm="1">
        <f t="array" ref="AP570">_xlfn.IFS(
  Table1[[#This Row],[Age]]&lt;=25, "18-25",
  Table1[[#This Row],[Age]]&lt;=35, "26-35",
  Table1[[#This Row],[Age]]&lt;=45, "36-45",
  Table1[[#This Row],[Age]]&lt;=60, "46-60",
  TRUE, "60+")</f>
        <v>26-35</v>
      </c>
    </row>
    <row r="571" spans="1:42" x14ac:dyDescent="0.3">
      <c r="A571">
        <v>570</v>
      </c>
      <c r="B571" t="s">
        <v>12</v>
      </c>
      <c r="C571" t="s">
        <v>58</v>
      </c>
      <c r="D571">
        <v>44</v>
      </c>
      <c r="E571" t="s">
        <v>106</v>
      </c>
      <c r="F571" t="s">
        <v>677</v>
      </c>
      <c r="G571" t="s">
        <v>5146</v>
      </c>
      <c r="H571">
        <v>19458795423</v>
      </c>
      <c r="I571" t="s">
        <v>5306</v>
      </c>
      <c r="J571" t="s">
        <v>7292</v>
      </c>
      <c r="K571">
        <v>861.33</v>
      </c>
      <c r="L571" s="12" t="s">
        <v>7845</v>
      </c>
      <c r="M571" s="10" t="s">
        <v>11272</v>
      </c>
      <c r="N571">
        <v>570</v>
      </c>
      <c r="O571">
        <v>45008</v>
      </c>
      <c r="P571" t="s">
        <v>11402</v>
      </c>
      <c r="Q571" s="16">
        <v>4058.92</v>
      </c>
      <c r="R571">
        <v>-3197.59</v>
      </c>
      <c r="S571">
        <v>31</v>
      </c>
      <c r="T571">
        <v>570</v>
      </c>
      <c r="U571">
        <v>5763.04</v>
      </c>
      <c r="V571" t="s">
        <v>11412</v>
      </c>
      <c r="W571">
        <v>2.76</v>
      </c>
      <c r="X571">
        <v>36</v>
      </c>
      <c r="Y571" t="s">
        <v>11660</v>
      </c>
      <c r="Z571" t="s">
        <v>12012</v>
      </c>
      <c r="AA571">
        <v>570</v>
      </c>
      <c r="AB571" t="s">
        <v>12015</v>
      </c>
      <c r="AC571">
        <v>9207.0499999999993</v>
      </c>
      <c r="AD571">
        <v>1206.57</v>
      </c>
      <c r="AE571">
        <v>60.33</v>
      </c>
      <c r="AF571" t="s">
        <v>11046</v>
      </c>
      <c r="AG571" t="s">
        <v>11268</v>
      </c>
      <c r="AH571">
        <v>4160</v>
      </c>
      <c r="AI571">
        <v>570</v>
      </c>
      <c r="AJ571" t="s">
        <v>11056</v>
      </c>
      <c r="AK571" t="s">
        <v>12027</v>
      </c>
      <c r="AL571" t="s">
        <v>12032</v>
      </c>
      <c r="AM571" t="s">
        <v>11046</v>
      </c>
      <c r="AN571">
        <v>1</v>
      </c>
      <c r="AO571" s="10" t="s">
        <v>12047</v>
      </c>
      <c r="AP571" t="str" cm="1">
        <f t="array" ref="AP571">_xlfn.IFS(
  Table1[[#This Row],[Age]]&lt;=25, "18-25",
  Table1[[#This Row],[Age]]&lt;=35, "26-35",
  Table1[[#This Row],[Age]]&lt;=45, "36-45",
  Table1[[#This Row],[Age]]&lt;=60, "46-60",
  TRUE, "60+")</f>
        <v>36-45</v>
      </c>
    </row>
    <row r="572" spans="1:42" x14ac:dyDescent="0.3">
      <c r="A572">
        <v>571</v>
      </c>
      <c r="B572" t="s">
        <v>22</v>
      </c>
      <c r="C572" t="s">
        <v>59</v>
      </c>
      <c r="D572">
        <v>37</v>
      </c>
      <c r="E572" t="s">
        <v>106</v>
      </c>
      <c r="F572" t="s">
        <v>678</v>
      </c>
      <c r="G572" t="s">
        <v>5117</v>
      </c>
      <c r="H572">
        <v>19458795424</v>
      </c>
      <c r="I572" t="s">
        <v>5656</v>
      </c>
      <c r="J572" t="s">
        <v>7291</v>
      </c>
      <c r="K572">
        <v>1401.29</v>
      </c>
      <c r="L572" s="12" t="s">
        <v>7475</v>
      </c>
      <c r="M572" s="10" t="s">
        <v>11283</v>
      </c>
      <c r="N572">
        <v>571</v>
      </c>
      <c r="O572">
        <v>45153</v>
      </c>
      <c r="P572" t="s">
        <v>11402</v>
      </c>
      <c r="Q572" s="16">
        <v>607.99</v>
      </c>
      <c r="R572">
        <v>2009.28</v>
      </c>
      <c r="S572">
        <v>79</v>
      </c>
      <c r="T572">
        <v>571</v>
      </c>
      <c r="U572">
        <v>18893.53</v>
      </c>
      <c r="V572" t="s">
        <v>11412</v>
      </c>
      <c r="W572">
        <v>6.2</v>
      </c>
      <c r="X572">
        <v>60</v>
      </c>
      <c r="Y572" t="s">
        <v>11532</v>
      </c>
      <c r="Z572" t="s">
        <v>12012</v>
      </c>
      <c r="AA572">
        <v>571</v>
      </c>
      <c r="AB572" t="s">
        <v>12017</v>
      </c>
      <c r="AC572">
        <v>9993.41</v>
      </c>
      <c r="AD572">
        <v>3406.19</v>
      </c>
      <c r="AE572">
        <v>170.31</v>
      </c>
      <c r="AF572" t="s">
        <v>11062</v>
      </c>
      <c r="AG572" t="s">
        <v>11344</v>
      </c>
      <c r="AH572">
        <v>9337</v>
      </c>
      <c r="AI572">
        <v>571</v>
      </c>
      <c r="AJ572" t="s">
        <v>11327</v>
      </c>
      <c r="AK572" t="s">
        <v>12027</v>
      </c>
      <c r="AL572" t="s">
        <v>12031</v>
      </c>
      <c r="AM572" t="s">
        <v>11332</v>
      </c>
      <c r="AN572">
        <v>1</v>
      </c>
      <c r="AO572" s="10" t="s">
        <v>12041</v>
      </c>
      <c r="AP572" t="str" cm="1">
        <f t="array" ref="AP572">_xlfn.IFS(
  Table1[[#This Row],[Age]]&lt;=25, "18-25",
  Table1[[#This Row],[Age]]&lt;=35, "26-35",
  Table1[[#This Row],[Age]]&lt;=45, "36-45",
  Table1[[#This Row],[Age]]&lt;=60, "46-60",
  TRUE, "60+")</f>
        <v>36-45</v>
      </c>
    </row>
    <row r="573" spans="1:42" x14ac:dyDescent="0.3">
      <c r="A573">
        <v>572</v>
      </c>
      <c r="B573" t="s">
        <v>7</v>
      </c>
      <c r="C573" t="s">
        <v>77</v>
      </c>
      <c r="D573">
        <v>55</v>
      </c>
      <c r="E573" t="s">
        <v>104</v>
      </c>
      <c r="F573" t="s">
        <v>679</v>
      </c>
      <c r="G573" t="s">
        <v>5115</v>
      </c>
      <c r="H573">
        <v>19458795425</v>
      </c>
      <c r="I573" t="s">
        <v>5447</v>
      </c>
      <c r="J573" t="s">
        <v>7291</v>
      </c>
      <c r="K573">
        <v>2682.44</v>
      </c>
      <c r="L573" s="12" t="s">
        <v>7846</v>
      </c>
      <c r="M573" s="10" t="s">
        <v>11150</v>
      </c>
      <c r="N573">
        <v>572</v>
      </c>
      <c r="O573">
        <v>45106</v>
      </c>
      <c r="P573" t="s">
        <v>11403</v>
      </c>
      <c r="Q573" s="16">
        <v>4811.33</v>
      </c>
      <c r="R573">
        <v>-2128.89</v>
      </c>
      <c r="S573">
        <v>85</v>
      </c>
      <c r="T573">
        <v>572</v>
      </c>
      <c r="U573">
        <v>19521.900000000001</v>
      </c>
      <c r="V573" t="s">
        <v>11413</v>
      </c>
      <c r="W573">
        <v>1.62</v>
      </c>
      <c r="X573">
        <v>60</v>
      </c>
      <c r="Y573" t="s">
        <v>8005</v>
      </c>
      <c r="Z573" t="s">
        <v>12012</v>
      </c>
      <c r="AA573">
        <v>572</v>
      </c>
      <c r="AB573" t="s">
        <v>12015</v>
      </c>
      <c r="AC573">
        <v>3050.3</v>
      </c>
      <c r="AD573">
        <v>2446</v>
      </c>
      <c r="AE573">
        <v>122.3</v>
      </c>
      <c r="AF573" t="s">
        <v>11065</v>
      </c>
      <c r="AG573" t="s">
        <v>11101</v>
      </c>
      <c r="AH573">
        <v>2666</v>
      </c>
      <c r="AI573">
        <v>572</v>
      </c>
      <c r="AJ573" t="s">
        <v>11082</v>
      </c>
      <c r="AK573" t="s">
        <v>12029</v>
      </c>
      <c r="AL573" t="s">
        <v>12031</v>
      </c>
      <c r="AM573" t="s">
        <v>11281</v>
      </c>
      <c r="AN573">
        <v>1</v>
      </c>
      <c r="AO573" s="10" t="s">
        <v>12043</v>
      </c>
      <c r="AP573" t="str" cm="1">
        <f t="array" ref="AP573">_xlfn.IFS(
  Table1[[#This Row],[Age]]&lt;=25, "18-25",
  Table1[[#This Row],[Age]]&lt;=35, "26-35",
  Table1[[#This Row],[Age]]&lt;=45, "36-45",
  Table1[[#This Row],[Age]]&lt;=60, "46-60",
  TRUE, "60+")</f>
        <v>46-60</v>
      </c>
    </row>
    <row r="574" spans="1:42" x14ac:dyDescent="0.3">
      <c r="A574">
        <v>573</v>
      </c>
      <c r="B574" t="s">
        <v>12</v>
      </c>
      <c r="C574" t="s">
        <v>85</v>
      </c>
      <c r="D574">
        <v>29</v>
      </c>
      <c r="E574" t="s">
        <v>105</v>
      </c>
      <c r="F574" t="s">
        <v>680</v>
      </c>
      <c r="G574" t="s">
        <v>5110</v>
      </c>
      <c r="H574">
        <v>19458795426</v>
      </c>
      <c r="I574" t="s">
        <v>5657</v>
      </c>
      <c r="J574" t="s">
        <v>7292</v>
      </c>
      <c r="K574">
        <v>7066.38</v>
      </c>
      <c r="L574" s="12" t="s">
        <v>7847</v>
      </c>
      <c r="M574" s="10" t="s">
        <v>11322</v>
      </c>
      <c r="N574">
        <v>573</v>
      </c>
      <c r="O574">
        <v>45282</v>
      </c>
      <c r="P574" t="s">
        <v>11402</v>
      </c>
      <c r="Q574" s="16">
        <v>4362.7299999999996</v>
      </c>
      <c r="R574">
        <v>11429.11</v>
      </c>
      <c r="S574">
        <v>6</v>
      </c>
      <c r="T574">
        <v>573</v>
      </c>
      <c r="U574">
        <v>18750.46</v>
      </c>
      <c r="V574" t="s">
        <v>11411</v>
      </c>
      <c r="W574">
        <v>2.02</v>
      </c>
      <c r="X574">
        <v>24</v>
      </c>
      <c r="Y574" t="s">
        <v>8571</v>
      </c>
      <c r="Z574" t="s">
        <v>12010</v>
      </c>
      <c r="AA574">
        <v>573</v>
      </c>
      <c r="AB574" t="s">
        <v>12016</v>
      </c>
      <c r="AC574">
        <v>2953.44</v>
      </c>
      <c r="AD574">
        <v>4245.37</v>
      </c>
      <c r="AE574">
        <v>212.27</v>
      </c>
      <c r="AF574" t="s">
        <v>11063</v>
      </c>
      <c r="AG574" t="s">
        <v>11182</v>
      </c>
      <c r="AH574">
        <v>871</v>
      </c>
      <c r="AI574">
        <v>573</v>
      </c>
      <c r="AJ574" t="s">
        <v>11087</v>
      </c>
      <c r="AK574" t="s">
        <v>12027</v>
      </c>
      <c r="AL574" t="s">
        <v>12031</v>
      </c>
      <c r="AM574" t="s">
        <v>11261</v>
      </c>
      <c r="AN574">
        <v>1</v>
      </c>
      <c r="AO574" s="10" t="s">
        <v>12036</v>
      </c>
      <c r="AP574" t="str" cm="1">
        <f t="array" ref="AP574">_xlfn.IFS(
  Table1[[#This Row],[Age]]&lt;=25, "18-25",
  Table1[[#This Row],[Age]]&lt;=35, "26-35",
  Table1[[#This Row],[Age]]&lt;=45, "36-45",
  Table1[[#This Row],[Age]]&lt;=60, "46-60",
  TRUE, "60+")</f>
        <v>26-35</v>
      </c>
    </row>
    <row r="575" spans="1:42" x14ac:dyDescent="0.3">
      <c r="A575">
        <v>574</v>
      </c>
      <c r="B575" t="s">
        <v>42</v>
      </c>
      <c r="C575" t="s">
        <v>88</v>
      </c>
      <c r="D575">
        <v>59</v>
      </c>
      <c r="E575" t="s">
        <v>106</v>
      </c>
      <c r="F575" t="s">
        <v>681</v>
      </c>
      <c r="G575" t="s">
        <v>5145</v>
      </c>
      <c r="H575">
        <v>19458795427</v>
      </c>
      <c r="I575" t="s">
        <v>5658</v>
      </c>
      <c r="J575" t="s">
        <v>7291</v>
      </c>
      <c r="K575">
        <v>1915.31</v>
      </c>
      <c r="L575" s="12" t="s">
        <v>7848</v>
      </c>
      <c r="M575" s="10" t="s">
        <v>11224</v>
      </c>
      <c r="N575">
        <v>574</v>
      </c>
      <c r="O575">
        <v>45250</v>
      </c>
      <c r="P575" t="s">
        <v>11402</v>
      </c>
      <c r="Q575" s="16">
        <v>900.87</v>
      </c>
      <c r="R575">
        <v>1014.44</v>
      </c>
      <c r="S575">
        <v>65</v>
      </c>
      <c r="T575">
        <v>574</v>
      </c>
      <c r="U575">
        <v>36645.64</v>
      </c>
      <c r="V575" t="s">
        <v>11413</v>
      </c>
      <c r="W575">
        <v>7.4</v>
      </c>
      <c r="X575">
        <v>12</v>
      </c>
      <c r="Y575" t="s">
        <v>11661</v>
      </c>
      <c r="Z575" t="s">
        <v>12011</v>
      </c>
      <c r="AA575">
        <v>574</v>
      </c>
      <c r="AB575" t="s">
        <v>12016</v>
      </c>
      <c r="AC575">
        <v>2331.9699999999998</v>
      </c>
      <c r="AD575">
        <v>4804.91</v>
      </c>
      <c r="AE575">
        <v>240.25</v>
      </c>
      <c r="AF575" t="s">
        <v>11227</v>
      </c>
      <c r="AG575" t="s">
        <v>11036</v>
      </c>
      <c r="AH575">
        <v>2041</v>
      </c>
      <c r="AI575">
        <v>574</v>
      </c>
      <c r="AJ575" t="s">
        <v>11110</v>
      </c>
      <c r="AK575" t="s">
        <v>12029</v>
      </c>
      <c r="AL575" t="s">
        <v>12031</v>
      </c>
      <c r="AM575" t="s">
        <v>11216</v>
      </c>
      <c r="AN575">
        <v>1</v>
      </c>
      <c r="AO575" s="10" t="s">
        <v>12040</v>
      </c>
      <c r="AP575" t="str" cm="1">
        <f t="array" ref="AP575">_xlfn.IFS(
  Table1[[#This Row],[Age]]&lt;=25, "18-25",
  Table1[[#This Row],[Age]]&lt;=35, "26-35",
  Table1[[#This Row],[Age]]&lt;=45, "36-45",
  Table1[[#This Row],[Age]]&lt;=60, "46-60",
  TRUE, "60+")</f>
        <v>46-60</v>
      </c>
    </row>
    <row r="576" spans="1:42" x14ac:dyDescent="0.3">
      <c r="A576">
        <v>575</v>
      </c>
      <c r="B576" t="s">
        <v>29</v>
      </c>
      <c r="C576" t="s">
        <v>68</v>
      </c>
      <c r="D576">
        <v>39</v>
      </c>
      <c r="E576" t="s">
        <v>105</v>
      </c>
      <c r="F576" t="s">
        <v>682</v>
      </c>
      <c r="G576" t="s">
        <v>5135</v>
      </c>
      <c r="H576">
        <v>19458795428</v>
      </c>
      <c r="I576" t="s">
        <v>5278</v>
      </c>
      <c r="J576" t="s">
        <v>7292</v>
      </c>
      <c r="K576">
        <v>2278.79</v>
      </c>
      <c r="L576" s="12" t="s">
        <v>7849</v>
      </c>
      <c r="M576" s="10" t="s">
        <v>11252</v>
      </c>
      <c r="N576">
        <v>575</v>
      </c>
      <c r="O576">
        <v>45239</v>
      </c>
      <c r="P576" t="s">
        <v>11402</v>
      </c>
      <c r="Q576" s="16">
        <v>1214.8699999999999</v>
      </c>
      <c r="R576">
        <v>1063.92</v>
      </c>
      <c r="S576">
        <v>74</v>
      </c>
      <c r="T576">
        <v>575</v>
      </c>
      <c r="U576">
        <v>1216.07</v>
      </c>
      <c r="V576" t="s">
        <v>11413</v>
      </c>
      <c r="W576">
        <v>7.58</v>
      </c>
      <c r="X576">
        <v>48</v>
      </c>
      <c r="Y576" t="s">
        <v>8616</v>
      </c>
      <c r="Z576" t="s">
        <v>12011</v>
      </c>
      <c r="AA576">
        <v>575</v>
      </c>
      <c r="AB576" t="s">
        <v>12017</v>
      </c>
      <c r="AC576">
        <v>3634.85</v>
      </c>
      <c r="AD576">
        <v>1336.51</v>
      </c>
      <c r="AE576">
        <v>66.83</v>
      </c>
      <c r="AF576" t="s">
        <v>11214</v>
      </c>
      <c r="AG576" t="s">
        <v>11367</v>
      </c>
      <c r="AH576">
        <v>1660</v>
      </c>
      <c r="AI576">
        <v>575</v>
      </c>
      <c r="AJ576" t="s">
        <v>11065</v>
      </c>
      <c r="AK576" t="s">
        <v>12028</v>
      </c>
      <c r="AL576" t="s">
        <v>12031</v>
      </c>
      <c r="AM576" t="s">
        <v>11225</v>
      </c>
      <c r="AN576">
        <v>1</v>
      </c>
      <c r="AO576" s="10" t="s">
        <v>12040</v>
      </c>
      <c r="AP576" t="str" cm="1">
        <f t="array" ref="AP576">_xlfn.IFS(
  Table1[[#This Row],[Age]]&lt;=25, "18-25",
  Table1[[#This Row],[Age]]&lt;=35, "26-35",
  Table1[[#This Row],[Age]]&lt;=45, "36-45",
  Table1[[#This Row],[Age]]&lt;=60, "46-60",
  TRUE, "60+")</f>
        <v>36-45</v>
      </c>
    </row>
    <row r="577" spans="1:42" x14ac:dyDescent="0.3">
      <c r="A577">
        <v>576</v>
      </c>
      <c r="B577" t="s">
        <v>31</v>
      </c>
      <c r="C577" t="s">
        <v>97</v>
      </c>
      <c r="D577">
        <v>54</v>
      </c>
      <c r="E577" t="s">
        <v>105</v>
      </c>
      <c r="F577" t="s">
        <v>683</v>
      </c>
      <c r="G577" t="s">
        <v>5145</v>
      </c>
      <c r="H577">
        <v>19458795429</v>
      </c>
      <c r="I577" t="s">
        <v>5659</v>
      </c>
      <c r="J577" t="s">
        <v>7291</v>
      </c>
      <c r="K577">
        <v>3880.45</v>
      </c>
      <c r="L577" s="12" t="s">
        <v>7578</v>
      </c>
      <c r="M577" s="10" t="s">
        <v>11044</v>
      </c>
      <c r="N577">
        <v>576</v>
      </c>
      <c r="O577">
        <v>45078</v>
      </c>
      <c r="P577" t="s">
        <v>11403</v>
      </c>
      <c r="Q577" s="16">
        <v>4094.1</v>
      </c>
      <c r="R577">
        <v>-213.65</v>
      </c>
      <c r="S577">
        <v>2</v>
      </c>
      <c r="T577">
        <v>576</v>
      </c>
      <c r="U577">
        <v>39218.29</v>
      </c>
      <c r="V577" t="s">
        <v>11412</v>
      </c>
      <c r="W577">
        <v>3.4</v>
      </c>
      <c r="X577">
        <v>60</v>
      </c>
      <c r="Y577" t="s">
        <v>11610</v>
      </c>
      <c r="Z577" t="s">
        <v>12012</v>
      </c>
      <c r="AA577">
        <v>576</v>
      </c>
      <c r="AB577" t="s">
        <v>12016</v>
      </c>
      <c r="AC577">
        <v>5467.3</v>
      </c>
      <c r="AD577">
        <v>3356.83</v>
      </c>
      <c r="AE577">
        <v>167.84</v>
      </c>
      <c r="AF577" t="s">
        <v>11230</v>
      </c>
      <c r="AG577" t="s">
        <v>11161</v>
      </c>
      <c r="AH577">
        <v>3324</v>
      </c>
      <c r="AI577">
        <v>576</v>
      </c>
      <c r="AJ577" t="s">
        <v>11189</v>
      </c>
      <c r="AK577" t="s">
        <v>12028</v>
      </c>
      <c r="AL577" t="s">
        <v>12032</v>
      </c>
      <c r="AM577" t="s">
        <v>11296</v>
      </c>
      <c r="AN577">
        <v>1</v>
      </c>
      <c r="AO577" s="10" t="s">
        <v>12043</v>
      </c>
      <c r="AP577" t="str" cm="1">
        <f t="array" ref="AP577">_xlfn.IFS(
  Table1[[#This Row],[Age]]&lt;=25, "18-25",
  Table1[[#This Row],[Age]]&lt;=35, "26-35",
  Table1[[#This Row],[Age]]&lt;=45, "36-45",
  Table1[[#This Row],[Age]]&lt;=60, "46-60",
  TRUE, "60+")</f>
        <v>46-60</v>
      </c>
    </row>
    <row r="578" spans="1:42" x14ac:dyDescent="0.3">
      <c r="A578">
        <v>577</v>
      </c>
      <c r="B578" t="s">
        <v>11</v>
      </c>
      <c r="C578" t="s">
        <v>96</v>
      </c>
      <c r="D578">
        <v>67</v>
      </c>
      <c r="E578" t="s">
        <v>105</v>
      </c>
      <c r="F578" t="s">
        <v>684</v>
      </c>
      <c r="G578" t="s">
        <v>5127</v>
      </c>
      <c r="H578">
        <v>19458795430</v>
      </c>
      <c r="I578" t="s">
        <v>5660</v>
      </c>
      <c r="J578" t="s">
        <v>7291</v>
      </c>
      <c r="K578">
        <v>6155.2</v>
      </c>
      <c r="L578" s="12" t="s">
        <v>7850</v>
      </c>
      <c r="M578" s="10" t="s">
        <v>11261</v>
      </c>
      <c r="N578">
        <v>577</v>
      </c>
      <c r="O578">
        <v>45080</v>
      </c>
      <c r="P578" t="s">
        <v>11403</v>
      </c>
      <c r="Q578" s="16">
        <v>2736.4</v>
      </c>
      <c r="R578">
        <v>3418.8</v>
      </c>
      <c r="S578">
        <v>9</v>
      </c>
      <c r="T578">
        <v>577</v>
      </c>
      <c r="U578">
        <v>42113.03</v>
      </c>
      <c r="V578" t="s">
        <v>11413</v>
      </c>
      <c r="W578">
        <v>2.66</v>
      </c>
      <c r="X578">
        <v>36</v>
      </c>
      <c r="Y578" t="s">
        <v>10703</v>
      </c>
      <c r="Z578" t="s">
        <v>12011</v>
      </c>
      <c r="AA578">
        <v>577</v>
      </c>
      <c r="AB578" t="s">
        <v>12017</v>
      </c>
      <c r="AC578">
        <v>1043.6099999999999</v>
      </c>
      <c r="AD578">
        <v>4274.26</v>
      </c>
      <c r="AE578">
        <v>213.71</v>
      </c>
      <c r="AF578" t="s">
        <v>11068</v>
      </c>
      <c r="AG578" t="s">
        <v>11055</v>
      </c>
      <c r="AH578">
        <v>3428</v>
      </c>
      <c r="AI578">
        <v>577</v>
      </c>
      <c r="AJ578" t="s">
        <v>11085</v>
      </c>
      <c r="AK578" t="s">
        <v>12027</v>
      </c>
      <c r="AL578" t="s">
        <v>12032</v>
      </c>
      <c r="AM578" t="s">
        <v>11093</v>
      </c>
      <c r="AN578">
        <v>1</v>
      </c>
      <c r="AO578" s="10" t="s">
        <v>12043</v>
      </c>
      <c r="AP578" t="str" cm="1">
        <f t="array" ref="AP578">_xlfn.IFS(
  Table1[[#This Row],[Age]]&lt;=25, "18-25",
  Table1[[#This Row],[Age]]&lt;=35, "26-35",
  Table1[[#This Row],[Age]]&lt;=45, "36-45",
  Table1[[#This Row],[Age]]&lt;=60, "46-60",
  TRUE, "60+")</f>
        <v>60+</v>
      </c>
    </row>
    <row r="579" spans="1:42" x14ac:dyDescent="0.3">
      <c r="A579">
        <v>578</v>
      </c>
      <c r="B579" t="s">
        <v>38</v>
      </c>
      <c r="C579" t="s">
        <v>76</v>
      </c>
      <c r="D579">
        <v>56</v>
      </c>
      <c r="E579" t="s">
        <v>105</v>
      </c>
      <c r="F579" t="s">
        <v>685</v>
      </c>
      <c r="G579" t="s">
        <v>5140</v>
      </c>
      <c r="H579">
        <v>19458795431</v>
      </c>
      <c r="I579" t="s">
        <v>5661</v>
      </c>
      <c r="J579" t="s">
        <v>7291</v>
      </c>
      <c r="K579">
        <v>9765.4599999999991</v>
      </c>
      <c r="L579" s="12" t="s">
        <v>7851</v>
      </c>
      <c r="M579" s="10" t="s">
        <v>11116</v>
      </c>
      <c r="N579">
        <v>578</v>
      </c>
      <c r="O579">
        <v>45231</v>
      </c>
      <c r="P579" t="s">
        <v>11402</v>
      </c>
      <c r="Q579" s="16">
        <v>4613.6099999999997</v>
      </c>
      <c r="R579">
        <v>5151.8500000000004</v>
      </c>
      <c r="S579">
        <v>81</v>
      </c>
      <c r="T579">
        <v>578</v>
      </c>
      <c r="U579">
        <v>22141.71</v>
      </c>
      <c r="V579" t="s">
        <v>11412</v>
      </c>
      <c r="W579">
        <v>1.49</v>
      </c>
      <c r="X579">
        <v>48</v>
      </c>
      <c r="Y579" t="s">
        <v>9881</v>
      </c>
      <c r="Z579" t="s">
        <v>12011</v>
      </c>
      <c r="AA579">
        <v>578</v>
      </c>
      <c r="AB579" t="s">
        <v>12017</v>
      </c>
      <c r="AC579">
        <v>3168.9</v>
      </c>
      <c r="AD579">
        <v>3408.15</v>
      </c>
      <c r="AE579">
        <v>170.41</v>
      </c>
      <c r="AF579" t="s">
        <v>11136</v>
      </c>
      <c r="AG579" t="s">
        <v>11317</v>
      </c>
      <c r="AH579">
        <v>4068</v>
      </c>
      <c r="AI579">
        <v>578</v>
      </c>
      <c r="AJ579" t="s">
        <v>11378</v>
      </c>
      <c r="AK579" t="s">
        <v>12027</v>
      </c>
      <c r="AL579" t="s">
        <v>12032</v>
      </c>
      <c r="AM579" t="s">
        <v>11163</v>
      </c>
      <c r="AN579">
        <v>1</v>
      </c>
      <c r="AO579" s="10" t="s">
        <v>12040</v>
      </c>
      <c r="AP579" t="str" cm="1">
        <f t="array" ref="AP579">_xlfn.IFS(
  Table1[[#This Row],[Age]]&lt;=25, "18-25",
  Table1[[#This Row],[Age]]&lt;=35, "26-35",
  Table1[[#This Row],[Age]]&lt;=45, "36-45",
  Table1[[#This Row],[Age]]&lt;=60, "46-60",
  TRUE, "60+")</f>
        <v>46-60</v>
      </c>
    </row>
    <row r="580" spans="1:42" x14ac:dyDescent="0.3">
      <c r="A580">
        <v>579</v>
      </c>
      <c r="B580" t="s">
        <v>23</v>
      </c>
      <c r="C580" t="s">
        <v>80</v>
      </c>
      <c r="D580">
        <v>48</v>
      </c>
      <c r="E580" t="s">
        <v>105</v>
      </c>
      <c r="F580" t="s">
        <v>686</v>
      </c>
      <c r="G580" t="s">
        <v>5139</v>
      </c>
      <c r="H580">
        <v>19458795432</v>
      </c>
      <c r="I580" t="s">
        <v>5662</v>
      </c>
      <c r="J580" t="s">
        <v>7292</v>
      </c>
      <c r="K580">
        <v>7860.56</v>
      </c>
      <c r="L580" s="12" t="s">
        <v>7852</v>
      </c>
      <c r="M580" s="10" t="s">
        <v>11103</v>
      </c>
      <c r="N580">
        <v>579</v>
      </c>
      <c r="O580">
        <v>45147</v>
      </c>
      <c r="P580" t="s">
        <v>11404</v>
      </c>
      <c r="Q580" s="16">
        <v>4895.91</v>
      </c>
      <c r="R580">
        <v>2964.65</v>
      </c>
      <c r="S580">
        <v>80</v>
      </c>
      <c r="T580">
        <v>579</v>
      </c>
      <c r="U580">
        <v>44470.69</v>
      </c>
      <c r="V580" t="s">
        <v>11411</v>
      </c>
      <c r="W580">
        <v>4.7699999999999996</v>
      </c>
      <c r="X580">
        <v>12</v>
      </c>
      <c r="Y580" t="s">
        <v>9651</v>
      </c>
      <c r="Z580" t="s">
        <v>12012</v>
      </c>
      <c r="AA580">
        <v>579</v>
      </c>
      <c r="AB580" t="s">
        <v>12016</v>
      </c>
      <c r="AC580">
        <v>8726.85</v>
      </c>
      <c r="AD580">
        <v>3440.56</v>
      </c>
      <c r="AE580">
        <v>172.03</v>
      </c>
      <c r="AF580" t="s">
        <v>11211</v>
      </c>
      <c r="AG580" t="s">
        <v>11115</v>
      </c>
      <c r="AH580">
        <v>8813</v>
      </c>
      <c r="AI580">
        <v>579</v>
      </c>
      <c r="AJ580" t="s">
        <v>11137</v>
      </c>
      <c r="AK580" t="s">
        <v>12028</v>
      </c>
      <c r="AL580" t="s">
        <v>12032</v>
      </c>
      <c r="AM580" t="s">
        <v>11036</v>
      </c>
      <c r="AN580">
        <v>1</v>
      </c>
      <c r="AO580" s="10" t="s">
        <v>12041</v>
      </c>
      <c r="AP580" t="str" cm="1">
        <f t="array" ref="AP580">_xlfn.IFS(
  Table1[[#This Row],[Age]]&lt;=25, "18-25",
  Table1[[#This Row],[Age]]&lt;=35, "26-35",
  Table1[[#This Row],[Age]]&lt;=45, "36-45",
  Table1[[#This Row],[Age]]&lt;=60, "46-60",
  TRUE, "60+")</f>
        <v>46-60</v>
      </c>
    </row>
    <row r="581" spans="1:42" x14ac:dyDescent="0.3">
      <c r="A581">
        <v>580</v>
      </c>
      <c r="B581" t="s">
        <v>38</v>
      </c>
      <c r="C581" t="s">
        <v>91</v>
      </c>
      <c r="D581">
        <v>30</v>
      </c>
      <c r="E581" t="s">
        <v>104</v>
      </c>
      <c r="F581" t="s">
        <v>687</v>
      </c>
      <c r="G581" t="s">
        <v>5123</v>
      </c>
      <c r="H581">
        <v>19458795433</v>
      </c>
      <c r="I581" t="s">
        <v>5483</v>
      </c>
      <c r="J581" t="s">
        <v>7292</v>
      </c>
      <c r="K581">
        <v>5627.2</v>
      </c>
      <c r="L581" s="12" t="s">
        <v>7853</v>
      </c>
      <c r="M581" s="10" t="s">
        <v>11102</v>
      </c>
      <c r="N581">
        <v>580</v>
      </c>
      <c r="O581">
        <v>45220</v>
      </c>
      <c r="P581" t="s">
        <v>11402</v>
      </c>
      <c r="Q581" s="16">
        <v>1723.77</v>
      </c>
      <c r="R581">
        <v>3903.43</v>
      </c>
      <c r="S581">
        <v>66</v>
      </c>
      <c r="T581">
        <v>580</v>
      </c>
      <c r="U581">
        <v>19670.91</v>
      </c>
      <c r="V581" t="s">
        <v>11413</v>
      </c>
      <c r="W581">
        <v>5.58</v>
      </c>
      <c r="X581">
        <v>48</v>
      </c>
      <c r="Y581" t="s">
        <v>11662</v>
      </c>
      <c r="Z581" t="s">
        <v>12011</v>
      </c>
      <c r="AA581">
        <v>580</v>
      </c>
      <c r="AB581" t="s">
        <v>12015</v>
      </c>
      <c r="AC581">
        <v>2114.69</v>
      </c>
      <c r="AD581">
        <v>4087.53</v>
      </c>
      <c r="AE581">
        <v>204.38</v>
      </c>
      <c r="AF581" t="s">
        <v>11301</v>
      </c>
      <c r="AG581" t="s">
        <v>11145</v>
      </c>
      <c r="AH581">
        <v>9092</v>
      </c>
      <c r="AI581">
        <v>580</v>
      </c>
      <c r="AJ581" t="s">
        <v>11088</v>
      </c>
      <c r="AK581" t="s">
        <v>12028</v>
      </c>
      <c r="AL581" t="s">
        <v>12032</v>
      </c>
      <c r="AM581" t="s">
        <v>11096</v>
      </c>
      <c r="AN581">
        <v>1</v>
      </c>
      <c r="AO581" s="10" t="s">
        <v>12044</v>
      </c>
      <c r="AP581" t="str" cm="1">
        <f t="array" ref="AP581">_xlfn.IFS(
  Table1[[#This Row],[Age]]&lt;=25, "18-25",
  Table1[[#This Row],[Age]]&lt;=35, "26-35",
  Table1[[#This Row],[Age]]&lt;=45, "36-45",
  Table1[[#This Row],[Age]]&lt;=60, "46-60",
  TRUE, "60+")</f>
        <v>26-35</v>
      </c>
    </row>
    <row r="582" spans="1:42" x14ac:dyDescent="0.3">
      <c r="A582">
        <v>581</v>
      </c>
      <c r="B582" t="s">
        <v>44</v>
      </c>
      <c r="C582" t="s">
        <v>85</v>
      </c>
      <c r="D582">
        <v>18</v>
      </c>
      <c r="E582" t="s">
        <v>104</v>
      </c>
      <c r="F582" t="s">
        <v>688</v>
      </c>
      <c r="G582" t="s">
        <v>5119</v>
      </c>
      <c r="H582">
        <v>19458795434</v>
      </c>
      <c r="I582" t="s">
        <v>5663</v>
      </c>
      <c r="J582" t="s">
        <v>7291</v>
      </c>
      <c r="K582">
        <v>588.91999999999996</v>
      </c>
      <c r="L582" s="12" t="s">
        <v>7854</v>
      </c>
      <c r="M582" s="10" t="s">
        <v>11182</v>
      </c>
      <c r="N582">
        <v>581</v>
      </c>
      <c r="O582">
        <v>44962</v>
      </c>
      <c r="P582" t="s">
        <v>11403</v>
      </c>
      <c r="Q582" s="16">
        <v>493.89</v>
      </c>
      <c r="R582">
        <v>95.03</v>
      </c>
      <c r="S582">
        <v>80</v>
      </c>
      <c r="T582">
        <v>581</v>
      </c>
      <c r="U582">
        <v>35041.42</v>
      </c>
      <c r="V582" t="s">
        <v>11412</v>
      </c>
      <c r="W582">
        <v>9.1</v>
      </c>
      <c r="X582">
        <v>48</v>
      </c>
      <c r="Y582" t="s">
        <v>8598</v>
      </c>
      <c r="Z582" t="s">
        <v>12012</v>
      </c>
      <c r="AA582">
        <v>581</v>
      </c>
      <c r="AB582" t="s">
        <v>12016</v>
      </c>
      <c r="AC582">
        <v>8541.66</v>
      </c>
      <c r="AD582">
        <v>3512.82</v>
      </c>
      <c r="AE582">
        <v>175.64</v>
      </c>
      <c r="AF582" t="s">
        <v>11126</v>
      </c>
      <c r="AG582" t="s">
        <v>11314</v>
      </c>
      <c r="AH582">
        <v>6977</v>
      </c>
      <c r="AI582">
        <v>581</v>
      </c>
      <c r="AJ582" t="s">
        <v>11054</v>
      </c>
      <c r="AK582" t="s">
        <v>12028</v>
      </c>
      <c r="AL582" t="s">
        <v>12032</v>
      </c>
      <c r="AM582" t="s">
        <v>11305</v>
      </c>
      <c r="AN582">
        <v>1</v>
      </c>
      <c r="AO582" s="10" t="s">
        <v>12045</v>
      </c>
      <c r="AP582" t="str" cm="1">
        <f t="array" ref="AP582">_xlfn.IFS(
  Table1[[#This Row],[Age]]&lt;=25, "18-25",
  Table1[[#This Row],[Age]]&lt;=35, "26-35",
  Table1[[#This Row],[Age]]&lt;=45, "36-45",
  Table1[[#This Row],[Age]]&lt;=60, "46-60",
  TRUE, "60+")</f>
        <v>18-25</v>
      </c>
    </row>
    <row r="583" spans="1:42" x14ac:dyDescent="0.3">
      <c r="A583">
        <v>582</v>
      </c>
      <c r="B583" t="s">
        <v>12</v>
      </c>
      <c r="C583" t="s">
        <v>66</v>
      </c>
      <c r="D583">
        <v>55</v>
      </c>
      <c r="E583" t="s">
        <v>104</v>
      </c>
      <c r="F583" t="s">
        <v>689</v>
      </c>
      <c r="G583" t="s">
        <v>5146</v>
      </c>
      <c r="H583">
        <v>19458795435</v>
      </c>
      <c r="I583" t="s">
        <v>5664</v>
      </c>
      <c r="J583" t="s">
        <v>7291</v>
      </c>
      <c r="K583">
        <v>5216.72</v>
      </c>
      <c r="L583" s="12" t="s">
        <v>7855</v>
      </c>
      <c r="M583" s="10" t="s">
        <v>11162</v>
      </c>
      <c r="N583">
        <v>582</v>
      </c>
      <c r="O583">
        <v>45048</v>
      </c>
      <c r="P583" t="s">
        <v>11403</v>
      </c>
      <c r="Q583" s="16">
        <v>3520.54</v>
      </c>
      <c r="R583">
        <v>8737.26</v>
      </c>
      <c r="S583">
        <v>99</v>
      </c>
      <c r="T583">
        <v>582</v>
      </c>
      <c r="U583">
        <v>20052.419999999998</v>
      </c>
      <c r="V583" t="s">
        <v>11413</v>
      </c>
      <c r="W583">
        <v>1.02</v>
      </c>
      <c r="X583">
        <v>24</v>
      </c>
      <c r="Y583" t="s">
        <v>11663</v>
      </c>
      <c r="Z583" t="s">
        <v>12010</v>
      </c>
      <c r="AA583">
        <v>582</v>
      </c>
      <c r="AB583" t="s">
        <v>12016</v>
      </c>
      <c r="AC583">
        <v>6039.89</v>
      </c>
      <c r="AD583">
        <v>4135.2</v>
      </c>
      <c r="AE583">
        <v>206.76</v>
      </c>
      <c r="AF583" t="s">
        <v>11317</v>
      </c>
      <c r="AG583" t="s">
        <v>11172</v>
      </c>
      <c r="AH583">
        <v>8509</v>
      </c>
      <c r="AI583">
        <v>582</v>
      </c>
      <c r="AJ583" t="s">
        <v>11101</v>
      </c>
      <c r="AK583" t="s">
        <v>12027</v>
      </c>
      <c r="AL583" t="s">
        <v>12032</v>
      </c>
      <c r="AM583" t="s">
        <v>11191</v>
      </c>
      <c r="AN583">
        <v>1</v>
      </c>
      <c r="AO583" s="10" t="s">
        <v>12046</v>
      </c>
      <c r="AP583" t="str" cm="1">
        <f t="array" ref="AP583">_xlfn.IFS(
  Table1[[#This Row],[Age]]&lt;=25, "18-25",
  Table1[[#This Row],[Age]]&lt;=35, "26-35",
  Table1[[#This Row],[Age]]&lt;=45, "36-45",
  Table1[[#This Row],[Age]]&lt;=60, "46-60",
  TRUE, "60+")</f>
        <v>46-60</v>
      </c>
    </row>
    <row r="584" spans="1:42" x14ac:dyDescent="0.3">
      <c r="A584">
        <v>583</v>
      </c>
      <c r="B584" t="s">
        <v>32</v>
      </c>
      <c r="C584" t="s">
        <v>101</v>
      </c>
      <c r="D584">
        <v>57</v>
      </c>
      <c r="E584" t="s">
        <v>105</v>
      </c>
      <c r="F584" t="s">
        <v>690</v>
      </c>
      <c r="G584" t="s">
        <v>5131</v>
      </c>
      <c r="H584">
        <v>19458795436</v>
      </c>
      <c r="I584" t="s">
        <v>5665</v>
      </c>
      <c r="J584" t="s">
        <v>7292</v>
      </c>
      <c r="K584">
        <v>2120.44</v>
      </c>
      <c r="L584" s="12" t="s">
        <v>7856</v>
      </c>
      <c r="M584" s="10" t="s">
        <v>11168</v>
      </c>
      <c r="N584">
        <v>583</v>
      </c>
      <c r="O584">
        <v>45108</v>
      </c>
      <c r="P584" t="s">
        <v>11403</v>
      </c>
      <c r="Q584" s="16">
        <v>4616.37</v>
      </c>
      <c r="R584">
        <v>-2495.9299999999998</v>
      </c>
      <c r="S584">
        <v>59</v>
      </c>
      <c r="T584">
        <v>583</v>
      </c>
      <c r="U584">
        <v>2854.33</v>
      </c>
      <c r="V584" t="s">
        <v>11412</v>
      </c>
      <c r="W584">
        <v>4.6500000000000004</v>
      </c>
      <c r="X584">
        <v>12</v>
      </c>
      <c r="Y584" t="s">
        <v>11472</v>
      </c>
      <c r="Z584" t="s">
        <v>12010</v>
      </c>
      <c r="AA584">
        <v>583</v>
      </c>
      <c r="AB584" t="s">
        <v>12016</v>
      </c>
      <c r="AC584">
        <v>3387.2</v>
      </c>
      <c r="AD584">
        <v>4955.93</v>
      </c>
      <c r="AE584">
        <v>247.8</v>
      </c>
      <c r="AF584" t="s">
        <v>11124</v>
      </c>
      <c r="AG584" t="s">
        <v>11099</v>
      </c>
      <c r="AH584">
        <v>2343</v>
      </c>
      <c r="AI584">
        <v>583</v>
      </c>
      <c r="AJ584" t="s">
        <v>11039</v>
      </c>
      <c r="AK584" t="s">
        <v>12029</v>
      </c>
      <c r="AL584" t="s">
        <v>12031</v>
      </c>
      <c r="AM584" t="s">
        <v>11230</v>
      </c>
      <c r="AN584">
        <v>1</v>
      </c>
      <c r="AO584" s="10" t="s">
        <v>12038</v>
      </c>
      <c r="AP584" t="str" cm="1">
        <f t="array" ref="AP584">_xlfn.IFS(
  Table1[[#This Row],[Age]]&lt;=25, "18-25",
  Table1[[#This Row],[Age]]&lt;=35, "26-35",
  Table1[[#This Row],[Age]]&lt;=45, "36-45",
  Table1[[#This Row],[Age]]&lt;=60, "46-60",
  TRUE, "60+")</f>
        <v>46-60</v>
      </c>
    </row>
    <row r="585" spans="1:42" x14ac:dyDescent="0.3">
      <c r="A585">
        <v>584</v>
      </c>
      <c r="B585" t="s">
        <v>23</v>
      </c>
      <c r="C585" t="s">
        <v>101</v>
      </c>
      <c r="D585">
        <v>26</v>
      </c>
      <c r="E585" t="s">
        <v>104</v>
      </c>
      <c r="F585" t="s">
        <v>691</v>
      </c>
      <c r="G585" t="s">
        <v>5139</v>
      </c>
      <c r="H585">
        <v>19458795437</v>
      </c>
      <c r="I585" t="s">
        <v>5666</v>
      </c>
      <c r="J585" t="s">
        <v>7292</v>
      </c>
      <c r="K585">
        <v>3070.68</v>
      </c>
      <c r="L585" s="12" t="s">
        <v>7857</v>
      </c>
      <c r="M585" s="10" t="s">
        <v>11041</v>
      </c>
      <c r="N585">
        <v>584</v>
      </c>
      <c r="O585">
        <v>45022</v>
      </c>
      <c r="P585" t="s">
        <v>11404</v>
      </c>
      <c r="Q585" s="16">
        <v>832.74</v>
      </c>
      <c r="R585">
        <v>2237.94</v>
      </c>
      <c r="S585">
        <v>92</v>
      </c>
      <c r="T585">
        <v>584</v>
      </c>
      <c r="U585">
        <v>5087.8900000000003</v>
      </c>
      <c r="V585" t="s">
        <v>11413</v>
      </c>
      <c r="W585">
        <v>4.7699999999999996</v>
      </c>
      <c r="X585">
        <v>48</v>
      </c>
      <c r="Y585" t="s">
        <v>11664</v>
      </c>
      <c r="Z585" t="s">
        <v>12010</v>
      </c>
      <c r="AA585">
        <v>584</v>
      </c>
      <c r="AB585" t="s">
        <v>12017</v>
      </c>
      <c r="AC585">
        <v>5104.3599999999997</v>
      </c>
      <c r="AD585">
        <v>2720.12</v>
      </c>
      <c r="AE585">
        <v>136.01</v>
      </c>
      <c r="AF585" t="s">
        <v>11347</v>
      </c>
      <c r="AG585" t="s">
        <v>11292</v>
      </c>
      <c r="AH585">
        <v>2612</v>
      </c>
      <c r="AI585">
        <v>584</v>
      </c>
      <c r="AJ585" t="s">
        <v>11295</v>
      </c>
      <c r="AK585" t="s">
        <v>12027</v>
      </c>
      <c r="AL585" t="s">
        <v>12032</v>
      </c>
      <c r="AM585" t="s">
        <v>11146</v>
      </c>
      <c r="AN585">
        <v>1</v>
      </c>
      <c r="AO585" s="10" t="s">
        <v>12037</v>
      </c>
      <c r="AP585" t="str" cm="1">
        <f t="array" ref="AP585">_xlfn.IFS(
  Table1[[#This Row],[Age]]&lt;=25, "18-25",
  Table1[[#This Row],[Age]]&lt;=35, "26-35",
  Table1[[#This Row],[Age]]&lt;=45, "36-45",
  Table1[[#This Row],[Age]]&lt;=60, "46-60",
  TRUE, "60+")</f>
        <v>26-35</v>
      </c>
    </row>
    <row r="586" spans="1:42" x14ac:dyDescent="0.3">
      <c r="A586">
        <v>585</v>
      </c>
      <c r="B586" t="s">
        <v>2</v>
      </c>
      <c r="C586" t="s">
        <v>74</v>
      </c>
      <c r="D586">
        <v>56</v>
      </c>
      <c r="E586" t="s">
        <v>106</v>
      </c>
      <c r="F586" t="s">
        <v>692</v>
      </c>
      <c r="G586" t="s">
        <v>5125</v>
      </c>
      <c r="H586">
        <v>19458795438</v>
      </c>
      <c r="I586" t="s">
        <v>5667</v>
      </c>
      <c r="J586" t="s">
        <v>7292</v>
      </c>
      <c r="K586">
        <v>2583.52</v>
      </c>
      <c r="L586" s="12" t="s">
        <v>7858</v>
      </c>
      <c r="M586" s="10" t="s">
        <v>11131</v>
      </c>
      <c r="N586">
        <v>585</v>
      </c>
      <c r="O586">
        <v>45030</v>
      </c>
      <c r="P586" t="s">
        <v>11404</v>
      </c>
      <c r="Q586" s="16">
        <v>4927.07</v>
      </c>
      <c r="R586">
        <v>7510.59</v>
      </c>
      <c r="S586">
        <v>13</v>
      </c>
      <c r="T586">
        <v>585</v>
      </c>
      <c r="U586">
        <v>22660.42</v>
      </c>
      <c r="V586" t="s">
        <v>11412</v>
      </c>
      <c r="W586">
        <v>8.98</v>
      </c>
      <c r="X586">
        <v>36</v>
      </c>
      <c r="Y586" t="s">
        <v>10029</v>
      </c>
      <c r="Z586" t="s">
        <v>12012</v>
      </c>
      <c r="AA586">
        <v>585</v>
      </c>
      <c r="AB586" t="s">
        <v>12017</v>
      </c>
      <c r="AC586">
        <v>2537.9</v>
      </c>
      <c r="AD586">
        <v>3329.66</v>
      </c>
      <c r="AE586">
        <v>166.48</v>
      </c>
      <c r="AF586" t="s">
        <v>11320</v>
      </c>
      <c r="AG586" t="s">
        <v>11256</v>
      </c>
      <c r="AH586">
        <v>236</v>
      </c>
      <c r="AI586">
        <v>585</v>
      </c>
      <c r="AJ586" t="s">
        <v>11306</v>
      </c>
      <c r="AK586" t="s">
        <v>12028</v>
      </c>
      <c r="AL586" t="s">
        <v>12032</v>
      </c>
      <c r="AM586" t="s">
        <v>11196</v>
      </c>
      <c r="AN586">
        <v>1</v>
      </c>
      <c r="AO586" s="10" t="s">
        <v>12037</v>
      </c>
      <c r="AP586" t="str" cm="1">
        <f t="array" ref="AP586">_xlfn.IFS(
  Table1[[#This Row],[Age]]&lt;=25, "18-25",
  Table1[[#This Row],[Age]]&lt;=35, "26-35",
  Table1[[#This Row],[Age]]&lt;=45, "36-45",
  Table1[[#This Row],[Age]]&lt;=60, "46-60",
  TRUE, "60+")</f>
        <v>46-60</v>
      </c>
    </row>
    <row r="587" spans="1:42" x14ac:dyDescent="0.3">
      <c r="A587">
        <v>586</v>
      </c>
      <c r="B587" t="s">
        <v>50</v>
      </c>
      <c r="C587" t="s">
        <v>62</v>
      </c>
      <c r="D587">
        <v>27</v>
      </c>
      <c r="E587" t="s">
        <v>105</v>
      </c>
      <c r="F587" t="s">
        <v>693</v>
      </c>
      <c r="G587" t="s">
        <v>5110</v>
      </c>
      <c r="H587">
        <v>19458795439</v>
      </c>
      <c r="I587" t="s">
        <v>5358</v>
      </c>
      <c r="J587" t="s">
        <v>7291</v>
      </c>
      <c r="K587">
        <v>3539.74</v>
      </c>
      <c r="L587" s="12" t="s">
        <v>7859</v>
      </c>
      <c r="M587" s="10" t="s">
        <v>11101</v>
      </c>
      <c r="N587">
        <v>586</v>
      </c>
      <c r="O587">
        <v>45008</v>
      </c>
      <c r="P587" t="s">
        <v>11404</v>
      </c>
      <c r="Q587" s="16">
        <v>987.39</v>
      </c>
      <c r="R587">
        <v>4527.13</v>
      </c>
      <c r="S587">
        <v>6</v>
      </c>
      <c r="T587">
        <v>586</v>
      </c>
      <c r="U587">
        <v>49514.71</v>
      </c>
      <c r="V587" t="s">
        <v>11412</v>
      </c>
      <c r="W587">
        <v>2.76</v>
      </c>
      <c r="X587">
        <v>36</v>
      </c>
      <c r="Y587" t="s">
        <v>8162</v>
      </c>
      <c r="Z587" t="s">
        <v>12011</v>
      </c>
      <c r="AA587">
        <v>586</v>
      </c>
      <c r="AB587" t="s">
        <v>12016</v>
      </c>
      <c r="AC587">
        <v>6364.24</v>
      </c>
      <c r="AD587">
        <v>3076.12</v>
      </c>
      <c r="AE587">
        <v>153.81</v>
      </c>
      <c r="AF587" t="s">
        <v>11391</v>
      </c>
      <c r="AG587" t="s">
        <v>11064</v>
      </c>
      <c r="AH587">
        <v>6694</v>
      </c>
      <c r="AI587">
        <v>586</v>
      </c>
      <c r="AJ587" t="s">
        <v>11246</v>
      </c>
      <c r="AK587" t="s">
        <v>12028</v>
      </c>
      <c r="AL587" t="s">
        <v>12031</v>
      </c>
      <c r="AM587" t="s">
        <v>11394</v>
      </c>
      <c r="AN587">
        <v>1</v>
      </c>
      <c r="AO587" s="10" t="s">
        <v>12047</v>
      </c>
      <c r="AP587" t="str" cm="1">
        <f t="array" ref="AP587">_xlfn.IFS(
  Table1[[#This Row],[Age]]&lt;=25, "18-25",
  Table1[[#This Row],[Age]]&lt;=35, "26-35",
  Table1[[#This Row],[Age]]&lt;=45, "36-45",
  Table1[[#This Row],[Age]]&lt;=60, "46-60",
  TRUE, "60+")</f>
        <v>26-35</v>
      </c>
    </row>
    <row r="588" spans="1:42" x14ac:dyDescent="0.3">
      <c r="A588">
        <v>587</v>
      </c>
      <c r="B588" t="s">
        <v>11</v>
      </c>
      <c r="C588" t="s">
        <v>81</v>
      </c>
      <c r="D588">
        <v>46</v>
      </c>
      <c r="E588" t="s">
        <v>106</v>
      </c>
      <c r="F588" t="s">
        <v>694</v>
      </c>
      <c r="G588" t="s">
        <v>5122</v>
      </c>
      <c r="H588">
        <v>19458795440</v>
      </c>
      <c r="I588" t="s">
        <v>5668</v>
      </c>
      <c r="J588" t="s">
        <v>7292</v>
      </c>
      <c r="K588">
        <v>716.37</v>
      </c>
      <c r="L588" s="12" t="s">
        <v>7604</v>
      </c>
      <c r="M588" s="10" t="s">
        <v>11157</v>
      </c>
      <c r="N588">
        <v>587</v>
      </c>
      <c r="O588">
        <v>44950</v>
      </c>
      <c r="P588" t="s">
        <v>11402</v>
      </c>
      <c r="Q588" s="16">
        <v>440.52</v>
      </c>
      <c r="R588">
        <v>1156.8900000000001</v>
      </c>
      <c r="S588">
        <v>25</v>
      </c>
      <c r="T588">
        <v>587</v>
      </c>
      <c r="U588">
        <v>9700.2900000000009</v>
      </c>
      <c r="V588" t="s">
        <v>11412</v>
      </c>
      <c r="W588">
        <v>1.6</v>
      </c>
      <c r="X588">
        <v>24</v>
      </c>
      <c r="Y588" t="s">
        <v>7853</v>
      </c>
      <c r="Z588" t="s">
        <v>12012</v>
      </c>
      <c r="AA588">
        <v>587</v>
      </c>
      <c r="AB588" t="s">
        <v>12016</v>
      </c>
      <c r="AC588">
        <v>1735.55</v>
      </c>
      <c r="AD588">
        <v>1409.69</v>
      </c>
      <c r="AE588">
        <v>70.48</v>
      </c>
      <c r="AF588" t="s">
        <v>11094</v>
      </c>
      <c r="AG588" t="s">
        <v>11292</v>
      </c>
      <c r="AH588">
        <v>9219</v>
      </c>
      <c r="AI588">
        <v>587</v>
      </c>
      <c r="AJ588" t="s">
        <v>11182</v>
      </c>
      <c r="AK588" t="s">
        <v>12028</v>
      </c>
      <c r="AL588" t="s">
        <v>12032</v>
      </c>
      <c r="AM588" t="s">
        <v>11340</v>
      </c>
      <c r="AN588">
        <v>1</v>
      </c>
      <c r="AO588" s="10" t="s">
        <v>12039</v>
      </c>
      <c r="AP588" t="str" cm="1">
        <f t="array" ref="AP588">_xlfn.IFS(
  Table1[[#This Row],[Age]]&lt;=25, "18-25",
  Table1[[#This Row],[Age]]&lt;=35, "26-35",
  Table1[[#This Row],[Age]]&lt;=45, "36-45",
  Table1[[#This Row],[Age]]&lt;=60, "46-60",
  TRUE, "60+")</f>
        <v>46-60</v>
      </c>
    </row>
    <row r="589" spans="1:42" x14ac:dyDescent="0.3">
      <c r="A589">
        <v>588</v>
      </c>
      <c r="B589" t="s">
        <v>9</v>
      </c>
      <c r="C589" t="s">
        <v>74</v>
      </c>
      <c r="D589">
        <v>57</v>
      </c>
      <c r="E589" t="s">
        <v>105</v>
      </c>
      <c r="F589" t="s">
        <v>695</v>
      </c>
      <c r="G589" t="s">
        <v>5142</v>
      </c>
      <c r="H589">
        <v>19458795441</v>
      </c>
      <c r="I589" t="s">
        <v>5669</v>
      </c>
      <c r="J589" t="s">
        <v>7291</v>
      </c>
      <c r="K589">
        <v>5810.69</v>
      </c>
      <c r="L589" s="12" t="s">
        <v>7860</v>
      </c>
      <c r="M589" s="10" t="s">
        <v>11135</v>
      </c>
      <c r="N589">
        <v>588</v>
      </c>
      <c r="O589">
        <v>45094</v>
      </c>
      <c r="P589" t="s">
        <v>11403</v>
      </c>
      <c r="Q589" s="16">
        <v>2483.5300000000002</v>
      </c>
      <c r="R589">
        <v>3327.16</v>
      </c>
      <c r="S589">
        <v>63</v>
      </c>
      <c r="T589">
        <v>588</v>
      </c>
      <c r="U589">
        <v>44883.519999999997</v>
      </c>
      <c r="V589" t="s">
        <v>11412</v>
      </c>
      <c r="W589">
        <v>4.43</v>
      </c>
      <c r="X589">
        <v>60</v>
      </c>
      <c r="Y589" t="s">
        <v>10749</v>
      </c>
      <c r="Z589" t="s">
        <v>12010</v>
      </c>
      <c r="AA589">
        <v>588</v>
      </c>
      <c r="AB589" t="s">
        <v>12017</v>
      </c>
      <c r="AC589">
        <v>6499.31</v>
      </c>
      <c r="AD589">
        <v>4166.08</v>
      </c>
      <c r="AE589">
        <v>208.3</v>
      </c>
      <c r="AF589" t="s">
        <v>11268</v>
      </c>
      <c r="AG589" t="s">
        <v>11051</v>
      </c>
      <c r="AH589">
        <v>7514</v>
      </c>
      <c r="AI589">
        <v>588</v>
      </c>
      <c r="AJ589" t="s">
        <v>11205</v>
      </c>
      <c r="AK589" t="s">
        <v>12028</v>
      </c>
      <c r="AL589" t="s">
        <v>12031</v>
      </c>
      <c r="AM589" t="s">
        <v>11216</v>
      </c>
      <c r="AN589">
        <v>1</v>
      </c>
      <c r="AO589" s="10" t="s">
        <v>12043</v>
      </c>
      <c r="AP589" t="str" cm="1">
        <f t="array" ref="AP589">_xlfn.IFS(
  Table1[[#This Row],[Age]]&lt;=25, "18-25",
  Table1[[#This Row],[Age]]&lt;=35, "26-35",
  Table1[[#This Row],[Age]]&lt;=45, "36-45",
  Table1[[#This Row],[Age]]&lt;=60, "46-60",
  TRUE, "60+")</f>
        <v>46-60</v>
      </c>
    </row>
    <row r="590" spans="1:42" x14ac:dyDescent="0.3">
      <c r="A590">
        <v>589</v>
      </c>
      <c r="B590" t="s">
        <v>50</v>
      </c>
      <c r="C590" t="s">
        <v>81</v>
      </c>
      <c r="D590">
        <v>47</v>
      </c>
      <c r="E590" t="s">
        <v>105</v>
      </c>
      <c r="F590" t="s">
        <v>696</v>
      </c>
      <c r="G590" t="s">
        <v>5134</v>
      </c>
      <c r="H590">
        <v>19458795442</v>
      </c>
      <c r="I590" t="s">
        <v>5577</v>
      </c>
      <c r="J590" t="s">
        <v>7292</v>
      </c>
      <c r="K590">
        <v>552.96</v>
      </c>
      <c r="L590" s="12" t="s">
        <v>7861</v>
      </c>
      <c r="M590" s="10" t="s">
        <v>11323</v>
      </c>
      <c r="N590">
        <v>589</v>
      </c>
      <c r="O590">
        <v>45264</v>
      </c>
      <c r="P590" t="s">
        <v>11402</v>
      </c>
      <c r="Q590" s="16">
        <v>4029.81</v>
      </c>
      <c r="R590">
        <v>4582.7700000000004</v>
      </c>
      <c r="S590">
        <v>59</v>
      </c>
      <c r="T590">
        <v>589</v>
      </c>
      <c r="U590">
        <v>46050.32</v>
      </c>
      <c r="V590" t="s">
        <v>11411</v>
      </c>
      <c r="W590">
        <v>6.51</v>
      </c>
      <c r="X590">
        <v>12</v>
      </c>
      <c r="Y590" t="s">
        <v>10236</v>
      </c>
      <c r="Z590" t="s">
        <v>12011</v>
      </c>
      <c r="AA590">
        <v>589</v>
      </c>
      <c r="AB590" t="s">
        <v>12016</v>
      </c>
      <c r="AC590">
        <v>5275.32</v>
      </c>
      <c r="AD590">
        <v>1931.5</v>
      </c>
      <c r="AE590">
        <v>96.58</v>
      </c>
      <c r="AF590" t="s">
        <v>11097</v>
      </c>
      <c r="AG590" t="s">
        <v>11225</v>
      </c>
      <c r="AH590">
        <v>2440</v>
      </c>
      <c r="AI590">
        <v>589</v>
      </c>
      <c r="AJ590" t="s">
        <v>11180</v>
      </c>
      <c r="AK590" t="s">
        <v>12028</v>
      </c>
      <c r="AL590" t="s">
        <v>12031</v>
      </c>
      <c r="AM590" t="s">
        <v>11170</v>
      </c>
      <c r="AN590">
        <v>1</v>
      </c>
      <c r="AO590" s="10" t="s">
        <v>12036</v>
      </c>
      <c r="AP590" t="str" cm="1">
        <f t="array" ref="AP590">_xlfn.IFS(
  Table1[[#This Row],[Age]]&lt;=25, "18-25",
  Table1[[#This Row],[Age]]&lt;=35, "26-35",
  Table1[[#This Row],[Age]]&lt;=45, "36-45",
  Table1[[#This Row],[Age]]&lt;=60, "46-60",
  TRUE, "60+")</f>
        <v>46-60</v>
      </c>
    </row>
    <row r="591" spans="1:42" x14ac:dyDescent="0.3">
      <c r="A591">
        <v>590</v>
      </c>
      <c r="B591" t="s">
        <v>29</v>
      </c>
      <c r="C591" t="s">
        <v>53</v>
      </c>
      <c r="D591">
        <v>19</v>
      </c>
      <c r="E591" t="s">
        <v>105</v>
      </c>
      <c r="F591" t="s">
        <v>697</v>
      </c>
      <c r="G591" t="s">
        <v>5144</v>
      </c>
      <c r="H591">
        <v>19458795443</v>
      </c>
      <c r="I591" t="s">
        <v>5272</v>
      </c>
      <c r="J591" t="s">
        <v>7291</v>
      </c>
      <c r="K591">
        <v>6639.78</v>
      </c>
      <c r="L591" s="12" t="s">
        <v>7862</v>
      </c>
      <c r="M591" s="10" t="s">
        <v>11201</v>
      </c>
      <c r="N591">
        <v>590</v>
      </c>
      <c r="O591">
        <v>45029</v>
      </c>
      <c r="P591" t="s">
        <v>11402</v>
      </c>
      <c r="Q591" s="16">
        <v>1778.33</v>
      </c>
      <c r="R591">
        <v>4861.45</v>
      </c>
      <c r="S591">
        <v>90</v>
      </c>
      <c r="T591">
        <v>590</v>
      </c>
      <c r="U591">
        <v>21072.79</v>
      </c>
      <c r="V591" t="s">
        <v>11411</v>
      </c>
      <c r="W591">
        <v>8.7200000000000006</v>
      </c>
      <c r="X591">
        <v>48</v>
      </c>
      <c r="Y591" t="s">
        <v>9651</v>
      </c>
      <c r="Z591" t="s">
        <v>12011</v>
      </c>
      <c r="AA591">
        <v>590</v>
      </c>
      <c r="AB591" t="s">
        <v>12016</v>
      </c>
      <c r="AC591">
        <v>1010.17</v>
      </c>
      <c r="AD591">
        <v>4773.75</v>
      </c>
      <c r="AE591">
        <v>238.69</v>
      </c>
      <c r="AF591" t="s">
        <v>11039</v>
      </c>
      <c r="AG591" t="s">
        <v>11158</v>
      </c>
      <c r="AH591">
        <v>1606</v>
      </c>
      <c r="AI591">
        <v>590</v>
      </c>
      <c r="AJ591" t="s">
        <v>11309</v>
      </c>
      <c r="AK591" t="s">
        <v>12029</v>
      </c>
      <c r="AL591" t="s">
        <v>12031</v>
      </c>
      <c r="AM591" t="s">
        <v>11278</v>
      </c>
      <c r="AN591">
        <v>1</v>
      </c>
      <c r="AO591" s="10" t="s">
        <v>12037</v>
      </c>
      <c r="AP591" t="str" cm="1">
        <f t="array" ref="AP591">_xlfn.IFS(
  Table1[[#This Row],[Age]]&lt;=25, "18-25",
  Table1[[#This Row],[Age]]&lt;=35, "26-35",
  Table1[[#This Row],[Age]]&lt;=45, "36-45",
  Table1[[#This Row],[Age]]&lt;=60, "46-60",
  TRUE, "60+")</f>
        <v>18-25</v>
      </c>
    </row>
    <row r="592" spans="1:42" x14ac:dyDescent="0.3">
      <c r="A592">
        <v>591</v>
      </c>
      <c r="B592" t="s">
        <v>21</v>
      </c>
      <c r="C592" t="s">
        <v>72</v>
      </c>
      <c r="D592">
        <v>35</v>
      </c>
      <c r="E592" t="s">
        <v>105</v>
      </c>
      <c r="F592" t="s">
        <v>698</v>
      </c>
      <c r="G592" t="s">
        <v>5135</v>
      </c>
      <c r="H592">
        <v>19458795444</v>
      </c>
      <c r="I592" t="s">
        <v>5670</v>
      </c>
      <c r="J592" t="s">
        <v>7292</v>
      </c>
      <c r="K592">
        <v>7334.94</v>
      </c>
      <c r="L592" s="12" t="s">
        <v>7863</v>
      </c>
      <c r="M592" s="10" t="s">
        <v>11172</v>
      </c>
      <c r="N592">
        <v>591</v>
      </c>
      <c r="O592">
        <v>45190</v>
      </c>
      <c r="P592" t="s">
        <v>11404</v>
      </c>
      <c r="Q592" s="16">
        <v>1665.89</v>
      </c>
      <c r="R592">
        <v>9000.83</v>
      </c>
      <c r="S592">
        <v>46</v>
      </c>
      <c r="T592">
        <v>591</v>
      </c>
      <c r="U592">
        <v>23629.45</v>
      </c>
      <c r="V592" t="s">
        <v>11411</v>
      </c>
      <c r="W592">
        <v>3.42</v>
      </c>
      <c r="X592">
        <v>24</v>
      </c>
      <c r="Y592" t="s">
        <v>11665</v>
      </c>
      <c r="Z592" t="s">
        <v>12011</v>
      </c>
      <c r="AA592">
        <v>591</v>
      </c>
      <c r="AB592" t="s">
        <v>12017</v>
      </c>
      <c r="AC592">
        <v>9361.25</v>
      </c>
      <c r="AD592">
        <v>4135.05</v>
      </c>
      <c r="AE592">
        <v>206.75</v>
      </c>
      <c r="AF592" t="s">
        <v>11053</v>
      </c>
      <c r="AG592" t="s">
        <v>11371</v>
      </c>
      <c r="AH592">
        <v>1065</v>
      </c>
      <c r="AI592">
        <v>591</v>
      </c>
      <c r="AJ592" t="s">
        <v>11041</v>
      </c>
      <c r="AK592" t="s">
        <v>12029</v>
      </c>
      <c r="AL592" t="s">
        <v>12032</v>
      </c>
      <c r="AM592" t="s">
        <v>11193</v>
      </c>
      <c r="AN592">
        <v>1</v>
      </c>
      <c r="AO592" s="10" t="s">
        <v>12042</v>
      </c>
      <c r="AP592" t="str" cm="1">
        <f t="array" ref="AP592">_xlfn.IFS(
  Table1[[#This Row],[Age]]&lt;=25, "18-25",
  Table1[[#This Row],[Age]]&lt;=35, "26-35",
  Table1[[#This Row],[Age]]&lt;=45, "36-45",
  Table1[[#This Row],[Age]]&lt;=60, "46-60",
  TRUE, "60+")</f>
        <v>26-35</v>
      </c>
    </row>
    <row r="593" spans="1:42" x14ac:dyDescent="0.3">
      <c r="A593">
        <v>592</v>
      </c>
      <c r="B593" t="s">
        <v>23</v>
      </c>
      <c r="C593" t="s">
        <v>39</v>
      </c>
      <c r="D593">
        <v>45</v>
      </c>
      <c r="E593" t="s">
        <v>106</v>
      </c>
      <c r="F593" t="s">
        <v>699</v>
      </c>
      <c r="G593" t="s">
        <v>5134</v>
      </c>
      <c r="H593">
        <v>19458795445</v>
      </c>
      <c r="I593" t="s">
        <v>5671</v>
      </c>
      <c r="J593" t="s">
        <v>7292</v>
      </c>
      <c r="K593">
        <v>4912.03</v>
      </c>
      <c r="L593" s="12" t="s">
        <v>7864</v>
      </c>
      <c r="M593" s="10" t="s">
        <v>11080</v>
      </c>
      <c r="N593">
        <v>592</v>
      </c>
      <c r="O593">
        <v>45157</v>
      </c>
      <c r="P593" t="s">
        <v>11402</v>
      </c>
      <c r="Q593" s="16">
        <v>993.59</v>
      </c>
      <c r="R593">
        <v>3918.44</v>
      </c>
      <c r="S593">
        <v>15</v>
      </c>
      <c r="T593">
        <v>592</v>
      </c>
      <c r="U593">
        <v>25638.2</v>
      </c>
      <c r="V593" t="s">
        <v>11411</v>
      </c>
      <c r="W593">
        <v>3.26</v>
      </c>
      <c r="X593">
        <v>36</v>
      </c>
      <c r="Y593" t="s">
        <v>9258</v>
      </c>
      <c r="Z593" t="s">
        <v>12011</v>
      </c>
      <c r="AA593">
        <v>592</v>
      </c>
      <c r="AB593" t="s">
        <v>12016</v>
      </c>
      <c r="AC593">
        <v>1266.6600000000001</v>
      </c>
      <c r="AD593">
        <v>775.14</v>
      </c>
      <c r="AE593">
        <v>38.76</v>
      </c>
      <c r="AF593" t="s">
        <v>11098</v>
      </c>
      <c r="AG593" t="s">
        <v>11242</v>
      </c>
      <c r="AH593">
        <v>4595</v>
      </c>
      <c r="AI593">
        <v>592</v>
      </c>
      <c r="AJ593" t="s">
        <v>11344</v>
      </c>
      <c r="AK593" t="s">
        <v>12027</v>
      </c>
      <c r="AL593" t="s">
        <v>12031</v>
      </c>
      <c r="AM593" t="s">
        <v>11076</v>
      </c>
      <c r="AN593">
        <v>1</v>
      </c>
      <c r="AO593" s="10" t="s">
        <v>12041</v>
      </c>
      <c r="AP593" t="str" cm="1">
        <f t="array" ref="AP593">_xlfn.IFS(
  Table1[[#This Row],[Age]]&lt;=25, "18-25",
  Table1[[#This Row],[Age]]&lt;=35, "26-35",
  Table1[[#This Row],[Age]]&lt;=45, "36-45",
  Table1[[#This Row],[Age]]&lt;=60, "46-60",
  TRUE, "60+")</f>
        <v>36-45</v>
      </c>
    </row>
    <row r="594" spans="1:42" x14ac:dyDescent="0.3">
      <c r="A594">
        <v>593</v>
      </c>
      <c r="B594" t="s">
        <v>49</v>
      </c>
      <c r="C594" t="s">
        <v>63</v>
      </c>
      <c r="D594">
        <v>64</v>
      </c>
      <c r="E594" t="s">
        <v>105</v>
      </c>
      <c r="F594" t="s">
        <v>700</v>
      </c>
      <c r="G594" t="s">
        <v>5124</v>
      </c>
      <c r="H594">
        <v>19458795446</v>
      </c>
      <c r="I594" t="s">
        <v>5672</v>
      </c>
      <c r="J594" t="s">
        <v>7292</v>
      </c>
      <c r="K594">
        <v>7834.45</v>
      </c>
      <c r="L594" s="12" t="s">
        <v>7865</v>
      </c>
      <c r="M594" s="10" t="s">
        <v>11285</v>
      </c>
      <c r="N594">
        <v>593</v>
      </c>
      <c r="O594">
        <v>45108</v>
      </c>
      <c r="P594" t="s">
        <v>11404</v>
      </c>
      <c r="Q594" s="16">
        <v>4930.54</v>
      </c>
      <c r="R594">
        <v>2903.91</v>
      </c>
      <c r="S594">
        <v>66</v>
      </c>
      <c r="T594">
        <v>593</v>
      </c>
      <c r="U594">
        <v>38749.94</v>
      </c>
      <c r="V594" t="s">
        <v>11412</v>
      </c>
      <c r="W594">
        <v>3.93</v>
      </c>
      <c r="X594">
        <v>48</v>
      </c>
      <c r="Y594" t="s">
        <v>7945</v>
      </c>
      <c r="Z594" t="s">
        <v>12010</v>
      </c>
      <c r="AA594">
        <v>593</v>
      </c>
      <c r="AB594" t="s">
        <v>12017</v>
      </c>
      <c r="AC594">
        <v>8666.52</v>
      </c>
      <c r="AD594">
        <v>299.10000000000002</v>
      </c>
      <c r="AE594">
        <v>14.96</v>
      </c>
      <c r="AF594" t="s">
        <v>11367</v>
      </c>
      <c r="AG594" t="s">
        <v>11279</v>
      </c>
      <c r="AH594">
        <v>3358</v>
      </c>
      <c r="AI594">
        <v>593</v>
      </c>
      <c r="AJ594" t="s">
        <v>11115</v>
      </c>
      <c r="AK594" t="s">
        <v>12029</v>
      </c>
      <c r="AL594" t="s">
        <v>12031</v>
      </c>
      <c r="AM594" t="s">
        <v>11385</v>
      </c>
      <c r="AN594">
        <v>1</v>
      </c>
      <c r="AO594" s="10" t="s">
        <v>12038</v>
      </c>
      <c r="AP594" t="str" cm="1">
        <f t="array" ref="AP594">_xlfn.IFS(
  Table1[[#This Row],[Age]]&lt;=25, "18-25",
  Table1[[#This Row],[Age]]&lt;=35, "26-35",
  Table1[[#This Row],[Age]]&lt;=45, "36-45",
  Table1[[#This Row],[Age]]&lt;=60, "46-60",
  TRUE, "60+")</f>
        <v>60+</v>
      </c>
    </row>
    <row r="595" spans="1:42" x14ac:dyDescent="0.3">
      <c r="A595">
        <v>594</v>
      </c>
      <c r="B595" t="s">
        <v>9</v>
      </c>
      <c r="C595" t="s">
        <v>66</v>
      </c>
      <c r="D595">
        <v>49</v>
      </c>
      <c r="E595" t="s">
        <v>105</v>
      </c>
      <c r="F595" t="s">
        <v>701</v>
      </c>
      <c r="G595" t="s">
        <v>5120</v>
      </c>
      <c r="H595">
        <v>19458795447</v>
      </c>
      <c r="I595" t="s">
        <v>5673</v>
      </c>
      <c r="J595" t="s">
        <v>7292</v>
      </c>
      <c r="K595">
        <v>9677.17</v>
      </c>
      <c r="L595" s="12" t="s">
        <v>7866</v>
      </c>
      <c r="M595" s="10" t="s">
        <v>11102</v>
      </c>
      <c r="N595">
        <v>594</v>
      </c>
      <c r="O595">
        <v>45041</v>
      </c>
      <c r="P595" t="s">
        <v>11404</v>
      </c>
      <c r="Q595" s="16">
        <v>1715.91</v>
      </c>
      <c r="R595">
        <v>11393.08</v>
      </c>
      <c r="S595">
        <v>86</v>
      </c>
      <c r="T595">
        <v>594</v>
      </c>
      <c r="U595">
        <v>7062.49</v>
      </c>
      <c r="V595" t="s">
        <v>11411</v>
      </c>
      <c r="W595">
        <v>2.06</v>
      </c>
      <c r="X595">
        <v>36</v>
      </c>
      <c r="Y595" t="s">
        <v>11666</v>
      </c>
      <c r="Z595" t="s">
        <v>12012</v>
      </c>
      <c r="AA595">
        <v>594</v>
      </c>
      <c r="AB595" t="s">
        <v>12015</v>
      </c>
      <c r="AC595">
        <v>3295.47</v>
      </c>
      <c r="AD595">
        <v>700.82</v>
      </c>
      <c r="AE595">
        <v>35.04</v>
      </c>
      <c r="AF595" t="s">
        <v>11335</v>
      </c>
      <c r="AG595" t="s">
        <v>11043</v>
      </c>
      <c r="AH595">
        <v>7014</v>
      </c>
      <c r="AI595">
        <v>594</v>
      </c>
      <c r="AJ595" t="s">
        <v>11136</v>
      </c>
      <c r="AK595" t="s">
        <v>12028</v>
      </c>
      <c r="AL595" t="s">
        <v>12031</v>
      </c>
      <c r="AM595" t="s">
        <v>11233</v>
      </c>
      <c r="AN595">
        <v>1</v>
      </c>
      <c r="AO595" s="10" t="s">
        <v>12037</v>
      </c>
      <c r="AP595" t="str" cm="1">
        <f t="array" ref="AP595">_xlfn.IFS(
  Table1[[#This Row],[Age]]&lt;=25, "18-25",
  Table1[[#This Row],[Age]]&lt;=35, "26-35",
  Table1[[#This Row],[Age]]&lt;=45, "36-45",
  Table1[[#This Row],[Age]]&lt;=60, "46-60",
  TRUE, "60+")</f>
        <v>46-60</v>
      </c>
    </row>
    <row r="596" spans="1:42" x14ac:dyDescent="0.3">
      <c r="A596">
        <v>595</v>
      </c>
      <c r="B596" t="s">
        <v>22</v>
      </c>
      <c r="C596" t="s">
        <v>101</v>
      </c>
      <c r="D596">
        <v>41</v>
      </c>
      <c r="E596" t="s">
        <v>104</v>
      </c>
      <c r="F596" t="s">
        <v>702</v>
      </c>
      <c r="G596" t="s">
        <v>5131</v>
      </c>
      <c r="H596">
        <v>19458795448</v>
      </c>
      <c r="I596" t="s">
        <v>5674</v>
      </c>
      <c r="J596" t="s">
        <v>7292</v>
      </c>
      <c r="K596">
        <v>3466.52</v>
      </c>
      <c r="L596" s="12" t="s">
        <v>7867</v>
      </c>
      <c r="M596" s="10" t="s">
        <v>11324</v>
      </c>
      <c r="N596">
        <v>595</v>
      </c>
      <c r="O596">
        <v>45193</v>
      </c>
      <c r="P596" t="s">
        <v>11403</v>
      </c>
      <c r="Q596" s="16">
        <v>3335.69</v>
      </c>
      <c r="R596">
        <v>6802.21</v>
      </c>
      <c r="S596">
        <v>42</v>
      </c>
      <c r="T596">
        <v>595</v>
      </c>
      <c r="U596">
        <v>17103.23</v>
      </c>
      <c r="V596" t="s">
        <v>11411</v>
      </c>
      <c r="W596">
        <v>9.7899999999999991</v>
      </c>
      <c r="X596">
        <v>48</v>
      </c>
      <c r="Y596" t="s">
        <v>11544</v>
      </c>
      <c r="Z596" t="s">
        <v>12011</v>
      </c>
      <c r="AA596">
        <v>595</v>
      </c>
      <c r="AB596" t="s">
        <v>12015</v>
      </c>
      <c r="AC596">
        <v>9838.6299999999992</v>
      </c>
      <c r="AD596">
        <v>3893.22</v>
      </c>
      <c r="AE596">
        <v>194.66</v>
      </c>
      <c r="AF596" t="s">
        <v>11158</v>
      </c>
      <c r="AG596" t="s">
        <v>11311</v>
      </c>
      <c r="AH596">
        <v>9441</v>
      </c>
      <c r="AI596">
        <v>595</v>
      </c>
      <c r="AJ596" t="s">
        <v>11283</v>
      </c>
      <c r="AK596" t="s">
        <v>12028</v>
      </c>
      <c r="AL596" t="s">
        <v>12031</v>
      </c>
      <c r="AM596" t="s">
        <v>11368</v>
      </c>
      <c r="AN596">
        <v>1</v>
      </c>
      <c r="AO596" s="10" t="s">
        <v>12042</v>
      </c>
      <c r="AP596" t="str" cm="1">
        <f t="array" ref="AP596">_xlfn.IFS(
  Table1[[#This Row],[Age]]&lt;=25, "18-25",
  Table1[[#This Row],[Age]]&lt;=35, "26-35",
  Table1[[#This Row],[Age]]&lt;=45, "36-45",
  Table1[[#This Row],[Age]]&lt;=60, "46-60",
  TRUE, "60+")</f>
        <v>36-45</v>
      </c>
    </row>
    <row r="597" spans="1:42" x14ac:dyDescent="0.3">
      <c r="A597">
        <v>596</v>
      </c>
      <c r="B597" t="s">
        <v>38</v>
      </c>
      <c r="C597" t="s">
        <v>80</v>
      </c>
      <c r="D597">
        <v>55</v>
      </c>
      <c r="E597" t="s">
        <v>105</v>
      </c>
      <c r="F597" t="s">
        <v>703</v>
      </c>
      <c r="G597" t="s">
        <v>5109</v>
      </c>
      <c r="H597">
        <v>19458795449</v>
      </c>
      <c r="I597" t="s">
        <v>5675</v>
      </c>
      <c r="J597" t="s">
        <v>7292</v>
      </c>
      <c r="K597">
        <v>6227.18</v>
      </c>
      <c r="L597" s="12" t="s">
        <v>7300</v>
      </c>
      <c r="M597" s="10" t="s">
        <v>11077</v>
      </c>
      <c r="N597">
        <v>596</v>
      </c>
      <c r="O597">
        <v>45289</v>
      </c>
      <c r="P597" t="s">
        <v>11403</v>
      </c>
      <c r="Q597" s="16">
        <v>670.58</v>
      </c>
      <c r="R597">
        <v>6897.76</v>
      </c>
      <c r="S597">
        <v>92</v>
      </c>
      <c r="T597">
        <v>596</v>
      </c>
      <c r="U597">
        <v>9364.41</v>
      </c>
      <c r="V597" t="s">
        <v>11413</v>
      </c>
      <c r="W597">
        <v>5.87</v>
      </c>
      <c r="X597">
        <v>12</v>
      </c>
      <c r="Y597" t="s">
        <v>11488</v>
      </c>
      <c r="Z597" t="s">
        <v>12011</v>
      </c>
      <c r="AA597">
        <v>596</v>
      </c>
      <c r="AB597" t="s">
        <v>12017</v>
      </c>
      <c r="AC597">
        <v>9997.44</v>
      </c>
      <c r="AD597">
        <v>3645.8</v>
      </c>
      <c r="AE597">
        <v>182.29</v>
      </c>
      <c r="AF597" t="s">
        <v>11121</v>
      </c>
      <c r="AG597" t="s">
        <v>11134</v>
      </c>
      <c r="AH597">
        <v>8488</v>
      </c>
      <c r="AI597">
        <v>596</v>
      </c>
      <c r="AJ597" t="s">
        <v>11327</v>
      </c>
      <c r="AK597" t="s">
        <v>12029</v>
      </c>
      <c r="AL597" t="s">
        <v>12031</v>
      </c>
      <c r="AM597" t="s">
        <v>11083</v>
      </c>
      <c r="AN597">
        <v>1</v>
      </c>
      <c r="AO597" s="10" t="s">
        <v>12036</v>
      </c>
      <c r="AP597" t="str" cm="1">
        <f t="array" ref="AP597">_xlfn.IFS(
  Table1[[#This Row],[Age]]&lt;=25, "18-25",
  Table1[[#This Row],[Age]]&lt;=35, "26-35",
  Table1[[#This Row],[Age]]&lt;=45, "36-45",
  Table1[[#This Row],[Age]]&lt;=60, "46-60",
  TRUE, "60+")</f>
        <v>46-60</v>
      </c>
    </row>
    <row r="598" spans="1:42" x14ac:dyDescent="0.3">
      <c r="A598">
        <v>597</v>
      </c>
      <c r="B598" t="s">
        <v>46</v>
      </c>
      <c r="C598" t="s">
        <v>80</v>
      </c>
      <c r="D598">
        <v>31</v>
      </c>
      <c r="E598" t="s">
        <v>105</v>
      </c>
      <c r="F598" t="s">
        <v>704</v>
      </c>
      <c r="G598" t="s">
        <v>5133</v>
      </c>
      <c r="H598">
        <v>19458795450</v>
      </c>
      <c r="I598" t="s">
        <v>5676</v>
      </c>
      <c r="J598" t="s">
        <v>7292</v>
      </c>
      <c r="K598">
        <v>3304.94</v>
      </c>
      <c r="L598" s="12" t="s">
        <v>7868</v>
      </c>
      <c r="M598" s="10" t="s">
        <v>11166</v>
      </c>
      <c r="N598">
        <v>597</v>
      </c>
      <c r="O598">
        <v>45153</v>
      </c>
      <c r="P598" t="s">
        <v>11402</v>
      </c>
      <c r="Q598" s="16">
        <v>2254.29</v>
      </c>
      <c r="R598">
        <v>5559.23</v>
      </c>
      <c r="S598">
        <v>17</v>
      </c>
      <c r="T598">
        <v>597</v>
      </c>
      <c r="U598">
        <v>44042.29</v>
      </c>
      <c r="V598" t="s">
        <v>11412</v>
      </c>
      <c r="W598">
        <v>3.45</v>
      </c>
      <c r="X598">
        <v>36</v>
      </c>
      <c r="Y598" t="s">
        <v>9298</v>
      </c>
      <c r="Z598" t="s">
        <v>12011</v>
      </c>
      <c r="AA598">
        <v>597</v>
      </c>
      <c r="AB598" t="s">
        <v>12016</v>
      </c>
      <c r="AC598">
        <v>3099.94</v>
      </c>
      <c r="AD598">
        <v>3011.38</v>
      </c>
      <c r="AE598">
        <v>150.57</v>
      </c>
      <c r="AF598" t="s">
        <v>11197</v>
      </c>
      <c r="AG598" t="s">
        <v>11373</v>
      </c>
      <c r="AH598">
        <v>2940</v>
      </c>
      <c r="AI598">
        <v>597</v>
      </c>
      <c r="AJ598" t="s">
        <v>11164</v>
      </c>
      <c r="AK598" t="s">
        <v>12027</v>
      </c>
      <c r="AL598" t="s">
        <v>12031</v>
      </c>
      <c r="AM598" t="s">
        <v>11249</v>
      </c>
      <c r="AN598">
        <v>1</v>
      </c>
      <c r="AO598" s="10" t="s">
        <v>12041</v>
      </c>
      <c r="AP598" t="str" cm="1">
        <f t="array" ref="AP598">_xlfn.IFS(
  Table1[[#This Row],[Age]]&lt;=25, "18-25",
  Table1[[#This Row],[Age]]&lt;=35, "26-35",
  Table1[[#This Row],[Age]]&lt;=45, "36-45",
  Table1[[#This Row],[Age]]&lt;=60, "46-60",
  TRUE, "60+")</f>
        <v>26-35</v>
      </c>
    </row>
    <row r="599" spans="1:42" x14ac:dyDescent="0.3">
      <c r="A599">
        <v>598</v>
      </c>
      <c r="B599" t="s">
        <v>18</v>
      </c>
      <c r="C599" t="s">
        <v>59</v>
      </c>
      <c r="D599">
        <v>42</v>
      </c>
      <c r="E599" t="s">
        <v>105</v>
      </c>
      <c r="F599" t="s">
        <v>705</v>
      </c>
      <c r="G599" t="s">
        <v>5117</v>
      </c>
      <c r="H599">
        <v>19458795451</v>
      </c>
      <c r="I599" t="s">
        <v>5677</v>
      </c>
      <c r="J599" t="s">
        <v>7291</v>
      </c>
      <c r="K599">
        <v>4489.5200000000004</v>
      </c>
      <c r="L599" s="12" t="s">
        <v>7869</v>
      </c>
      <c r="M599" s="10" t="s">
        <v>11201</v>
      </c>
      <c r="N599">
        <v>598</v>
      </c>
      <c r="O599">
        <v>45142</v>
      </c>
      <c r="P599" t="s">
        <v>11402</v>
      </c>
      <c r="Q599" s="16">
        <v>3981.17</v>
      </c>
      <c r="R599">
        <v>508.35</v>
      </c>
      <c r="S599">
        <v>23</v>
      </c>
      <c r="T599">
        <v>598</v>
      </c>
      <c r="U599">
        <v>4455.3900000000003</v>
      </c>
      <c r="V599" t="s">
        <v>11413</v>
      </c>
      <c r="W599">
        <v>4.26</v>
      </c>
      <c r="X599">
        <v>24</v>
      </c>
      <c r="Y599" t="s">
        <v>11667</v>
      </c>
      <c r="Z599" t="s">
        <v>12010</v>
      </c>
      <c r="AA599">
        <v>598</v>
      </c>
      <c r="AB599" t="s">
        <v>12015</v>
      </c>
      <c r="AC599">
        <v>3269.11</v>
      </c>
      <c r="AD599">
        <v>906.72</v>
      </c>
      <c r="AE599">
        <v>45.34</v>
      </c>
      <c r="AF599" t="s">
        <v>11365</v>
      </c>
      <c r="AG599" t="s">
        <v>11127</v>
      </c>
      <c r="AH599">
        <v>6347</v>
      </c>
      <c r="AI599">
        <v>598</v>
      </c>
      <c r="AJ599" t="s">
        <v>11382</v>
      </c>
      <c r="AK599" t="s">
        <v>12029</v>
      </c>
      <c r="AL599" t="s">
        <v>12031</v>
      </c>
      <c r="AM599" t="s">
        <v>11226</v>
      </c>
      <c r="AN599">
        <v>1</v>
      </c>
      <c r="AO599" s="10" t="s">
        <v>12041</v>
      </c>
      <c r="AP599" t="str" cm="1">
        <f t="array" ref="AP599">_xlfn.IFS(
  Table1[[#This Row],[Age]]&lt;=25, "18-25",
  Table1[[#This Row],[Age]]&lt;=35, "26-35",
  Table1[[#This Row],[Age]]&lt;=45, "36-45",
  Table1[[#This Row],[Age]]&lt;=60, "46-60",
  TRUE, "60+")</f>
        <v>36-45</v>
      </c>
    </row>
    <row r="600" spans="1:42" x14ac:dyDescent="0.3">
      <c r="A600">
        <v>599</v>
      </c>
      <c r="B600" t="s">
        <v>39</v>
      </c>
      <c r="C600" t="s">
        <v>68</v>
      </c>
      <c r="D600">
        <v>42</v>
      </c>
      <c r="E600" t="s">
        <v>105</v>
      </c>
      <c r="F600" t="s">
        <v>706</v>
      </c>
      <c r="G600" t="s">
        <v>5135</v>
      </c>
      <c r="H600">
        <v>19458795452</v>
      </c>
      <c r="I600" t="s">
        <v>5678</v>
      </c>
      <c r="J600" t="s">
        <v>7291</v>
      </c>
      <c r="K600">
        <v>306.17</v>
      </c>
      <c r="L600" s="12" t="s">
        <v>7870</v>
      </c>
      <c r="M600" s="10" t="s">
        <v>11325</v>
      </c>
      <c r="N600">
        <v>599</v>
      </c>
      <c r="O600">
        <v>45277</v>
      </c>
      <c r="P600" t="s">
        <v>11403</v>
      </c>
      <c r="Q600" s="16">
        <v>4852.01</v>
      </c>
      <c r="R600">
        <v>5158.18</v>
      </c>
      <c r="S600">
        <v>15</v>
      </c>
      <c r="T600">
        <v>599</v>
      </c>
      <c r="U600">
        <v>37637.5</v>
      </c>
      <c r="V600" t="s">
        <v>11411</v>
      </c>
      <c r="W600">
        <v>8.7899999999999991</v>
      </c>
      <c r="X600">
        <v>24</v>
      </c>
      <c r="Y600" t="s">
        <v>8556</v>
      </c>
      <c r="Z600" t="s">
        <v>12010</v>
      </c>
      <c r="AA600">
        <v>599</v>
      </c>
      <c r="AB600" t="s">
        <v>12016</v>
      </c>
      <c r="AC600">
        <v>8632.5300000000007</v>
      </c>
      <c r="AD600">
        <v>2248.84</v>
      </c>
      <c r="AE600">
        <v>112.44</v>
      </c>
      <c r="AF600" t="s">
        <v>11375</v>
      </c>
      <c r="AG600" t="s">
        <v>11344</v>
      </c>
      <c r="AH600">
        <v>293</v>
      </c>
      <c r="AI600">
        <v>599</v>
      </c>
      <c r="AJ600" t="s">
        <v>11279</v>
      </c>
      <c r="AK600" t="s">
        <v>12028</v>
      </c>
      <c r="AL600" t="s">
        <v>12032</v>
      </c>
      <c r="AM600" t="s">
        <v>11352</v>
      </c>
      <c r="AN600">
        <v>1</v>
      </c>
      <c r="AO600" s="10" t="s">
        <v>12036</v>
      </c>
      <c r="AP600" t="str" cm="1">
        <f t="array" ref="AP600">_xlfn.IFS(
  Table1[[#This Row],[Age]]&lt;=25, "18-25",
  Table1[[#This Row],[Age]]&lt;=35, "26-35",
  Table1[[#This Row],[Age]]&lt;=45, "36-45",
  Table1[[#This Row],[Age]]&lt;=60, "46-60",
  TRUE, "60+")</f>
        <v>36-45</v>
      </c>
    </row>
    <row r="601" spans="1:42" x14ac:dyDescent="0.3">
      <c r="A601">
        <v>600</v>
      </c>
      <c r="B601" t="s">
        <v>23</v>
      </c>
      <c r="C601" t="s">
        <v>66</v>
      </c>
      <c r="D601">
        <v>49</v>
      </c>
      <c r="E601" t="s">
        <v>105</v>
      </c>
      <c r="F601" t="s">
        <v>707</v>
      </c>
      <c r="G601" t="s">
        <v>5146</v>
      </c>
      <c r="H601">
        <v>19458795453</v>
      </c>
      <c r="I601" t="s">
        <v>5679</v>
      </c>
      <c r="J601" t="s">
        <v>7291</v>
      </c>
      <c r="K601">
        <v>836.06</v>
      </c>
      <c r="L601" s="12" t="s">
        <v>7866</v>
      </c>
      <c r="M601" s="10" t="s">
        <v>11082</v>
      </c>
      <c r="N601">
        <v>600</v>
      </c>
      <c r="O601">
        <v>45224</v>
      </c>
      <c r="P601" t="s">
        <v>11402</v>
      </c>
      <c r="Q601" s="16">
        <v>894.9</v>
      </c>
      <c r="R601">
        <v>-58.84</v>
      </c>
      <c r="S601">
        <v>38</v>
      </c>
      <c r="T601">
        <v>600</v>
      </c>
      <c r="U601">
        <v>22547.32</v>
      </c>
      <c r="V601" t="s">
        <v>11411</v>
      </c>
      <c r="W601">
        <v>7.06</v>
      </c>
      <c r="X601">
        <v>24</v>
      </c>
      <c r="Y601" t="s">
        <v>11668</v>
      </c>
      <c r="Z601" t="s">
        <v>12012</v>
      </c>
      <c r="AA601">
        <v>600</v>
      </c>
      <c r="AB601" t="s">
        <v>12016</v>
      </c>
      <c r="AC601">
        <v>2265.4299999999998</v>
      </c>
      <c r="AD601">
        <v>2676.03</v>
      </c>
      <c r="AE601">
        <v>133.80000000000001</v>
      </c>
      <c r="AF601" t="s">
        <v>11277</v>
      </c>
      <c r="AG601" t="s">
        <v>11294</v>
      </c>
      <c r="AH601">
        <v>2203</v>
      </c>
      <c r="AI601">
        <v>600</v>
      </c>
      <c r="AJ601" t="s">
        <v>11383</v>
      </c>
      <c r="AK601" t="s">
        <v>12029</v>
      </c>
      <c r="AL601" t="s">
        <v>12032</v>
      </c>
      <c r="AM601" t="s">
        <v>11194</v>
      </c>
      <c r="AN601">
        <v>1</v>
      </c>
      <c r="AO601" s="10" t="s">
        <v>12044</v>
      </c>
      <c r="AP601" t="str" cm="1">
        <f t="array" ref="AP601">_xlfn.IFS(
  Table1[[#This Row],[Age]]&lt;=25, "18-25",
  Table1[[#This Row],[Age]]&lt;=35, "26-35",
  Table1[[#This Row],[Age]]&lt;=45, "36-45",
  Table1[[#This Row],[Age]]&lt;=60, "46-60",
  TRUE, "60+")</f>
        <v>46-60</v>
      </c>
    </row>
    <row r="602" spans="1:42" x14ac:dyDescent="0.3">
      <c r="A602">
        <v>601</v>
      </c>
      <c r="B602" t="s">
        <v>37</v>
      </c>
      <c r="C602" t="s">
        <v>99</v>
      </c>
      <c r="D602">
        <v>44</v>
      </c>
      <c r="E602" t="s">
        <v>105</v>
      </c>
      <c r="F602" t="s">
        <v>708</v>
      </c>
      <c r="G602" t="s">
        <v>5124</v>
      </c>
      <c r="H602">
        <v>19458795454</v>
      </c>
      <c r="I602" t="s">
        <v>5423</v>
      </c>
      <c r="J602" t="s">
        <v>7292</v>
      </c>
      <c r="K602">
        <v>7995.53</v>
      </c>
      <c r="L602" s="12" t="s">
        <v>7871</v>
      </c>
      <c r="M602" s="10" t="s">
        <v>11326</v>
      </c>
      <c r="N602">
        <v>601</v>
      </c>
      <c r="O602">
        <v>45188</v>
      </c>
      <c r="P602" t="s">
        <v>11403</v>
      </c>
      <c r="Q602" s="16">
        <v>482.3</v>
      </c>
      <c r="R602">
        <v>8477.83</v>
      </c>
      <c r="S602">
        <v>56</v>
      </c>
      <c r="T602">
        <v>601</v>
      </c>
      <c r="U602">
        <v>36015.599999999999</v>
      </c>
      <c r="V602" t="s">
        <v>11411</v>
      </c>
      <c r="W602">
        <v>5.98</v>
      </c>
      <c r="X602">
        <v>24</v>
      </c>
      <c r="Y602" t="s">
        <v>9138</v>
      </c>
      <c r="Z602" t="s">
        <v>12012</v>
      </c>
      <c r="AA602">
        <v>601</v>
      </c>
      <c r="AB602" t="s">
        <v>12016</v>
      </c>
      <c r="AC602">
        <v>1030.4000000000001</v>
      </c>
      <c r="AD602">
        <v>4852.5600000000004</v>
      </c>
      <c r="AE602">
        <v>242.63</v>
      </c>
      <c r="AF602" t="s">
        <v>11222</v>
      </c>
      <c r="AG602" t="s">
        <v>11263</v>
      </c>
      <c r="AH602">
        <v>7070</v>
      </c>
      <c r="AI602">
        <v>601</v>
      </c>
      <c r="AJ602" t="s">
        <v>11328</v>
      </c>
      <c r="AK602" t="s">
        <v>12029</v>
      </c>
      <c r="AL602" t="s">
        <v>12032</v>
      </c>
      <c r="AM602" t="s">
        <v>11095</v>
      </c>
      <c r="AN602">
        <v>1</v>
      </c>
      <c r="AO602" s="10" t="s">
        <v>12042</v>
      </c>
      <c r="AP602" t="str" cm="1">
        <f t="array" ref="AP602">_xlfn.IFS(
  Table1[[#This Row],[Age]]&lt;=25, "18-25",
  Table1[[#This Row],[Age]]&lt;=35, "26-35",
  Table1[[#This Row],[Age]]&lt;=45, "36-45",
  Table1[[#This Row],[Age]]&lt;=60, "46-60",
  TRUE, "60+")</f>
        <v>36-45</v>
      </c>
    </row>
    <row r="603" spans="1:42" x14ac:dyDescent="0.3">
      <c r="A603">
        <v>602</v>
      </c>
      <c r="B603" t="s">
        <v>44</v>
      </c>
      <c r="C603" t="s">
        <v>69</v>
      </c>
      <c r="D603">
        <v>49</v>
      </c>
      <c r="E603" t="s">
        <v>106</v>
      </c>
      <c r="F603" t="s">
        <v>709</v>
      </c>
      <c r="G603" t="s">
        <v>5130</v>
      </c>
      <c r="H603">
        <v>19458795455</v>
      </c>
      <c r="I603" t="s">
        <v>5680</v>
      </c>
      <c r="J603" t="s">
        <v>7291</v>
      </c>
      <c r="K603">
        <v>1485.09</v>
      </c>
      <c r="L603" s="12" t="s">
        <v>7872</v>
      </c>
      <c r="M603" s="10" t="s">
        <v>11327</v>
      </c>
      <c r="N603">
        <v>602</v>
      </c>
      <c r="O603">
        <v>44929</v>
      </c>
      <c r="P603" t="s">
        <v>11403</v>
      </c>
      <c r="Q603" s="16">
        <v>4937.6400000000003</v>
      </c>
      <c r="R603">
        <v>-3452.55</v>
      </c>
      <c r="S603">
        <v>34</v>
      </c>
      <c r="T603">
        <v>602</v>
      </c>
      <c r="U603">
        <v>44604.87</v>
      </c>
      <c r="V603" t="s">
        <v>11411</v>
      </c>
      <c r="W603">
        <v>7.52</v>
      </c>
      <c r="X603">
        <v>60</v>
      </c>
      <c r="Y603" t="s">
        <v>8272</v>
      </c>
      <c r="Z603" t="s">
        <v>12011</v>
      </c>
      <c r="AA603">
        <v>602</v>
      </c>
      <c r="AB603" t="s">
        <v>12017</v>
      </c>
      <c r="AC603">
        <v>6669.12</v>
      </c>
      <c r="AD603">
        <v>1093.0899999999999</v>
      </c>
      <c r="AE603">
        <v>54.65</v>
      </c>
      <c r="AF603" t="s">
        <v>11187</v>
      </c>
      <c r="AG603" t="s">
        <v>11363</v>
      </c>
      <c r="AH603">
        <v>3671</v>
      </c>
      <c r="AI603">
        <v>602</v>
      </c>
      <c r="AJ603" t="s">
        <v>11036</v>
      </c>
      <c r="AK603" t="s">
        <v>12028</v>
      </c>
      <c r="AL603" t="s">
        <v>12032</v>
      </c>
      <c r="AM603" t="s">
        <v>11298</v>
      </c>
      <c r="AN603">
        <v>1</v>
      </c>
      <c r="AO603" s="10" t="s">
        <v>12039</v>
      </c>
      <c r="AP603" t="str" cm="1">
        <f t="array" ref="AP603">_xlfn.IFS(
  Table1[[#This Row],[Age]]&lt;=25, "18-25",
  Table1[[#This Row],[Age]]&lt;=35, "26-35",
  Table1[[#This Row],[Age]]&lt;=45, "36-45",
  Table1[[#This Row],[Age]]&lt;=60, "46-60",
  TRUE, "60+")</f>
        <v>46-60</v>
      </c>
    </row>
    <row r="604" spans="1:42" x14ac:dyDescent="0.3">
      <c r="A604">
        <v>603</v>
      </c>
      <c r="B604" t="s">
        <v>22</v>
      </c>
      <c r="C604" t="s">
        <v>81</v>
      </c>
      <c r="D604">
        <v>48</v>
      </c>
      <c r="E604" t="s">
        <v>106</v>
      </c>
      <c r="F604" t="s">
        <v>710</v>
      </c>
      <c r="G604" t="s">
        <v>5116</v>
      </c>
      <c r="H604">
        <v>19458795456</v>
      </c>
      <c r="I604" t="s">
        <v>5681</v>
      </c>
      <c r="J604" t="s">
        <v>7291</v>
      </c>
      <c r="K604">
        <v>7021.6</v>
      </c>
      <c r="L604" s="12" t="s">
        <v>7873</v>
      </c>
      <c r="M604" s="10" t="s">
        <v>11328</v>
      </c>
      <c r="N604">
        <v>603</v>
      </c>
      <c r="O604">
        <v>45256</v>
      </c>
      <c r="P604" t="s">
        <v>11404</v>
      </c>
      <c r="Q604" s="16">
        <v>2775.37</v>
      </c>
      <c r="R604">
        <v>9796.9699999999993</v>
      </c>
      <c r="S604">
        <v>94</v>
      </c>
      <c r="T604">
        <v>603</v>
      </c>
      <c r="U604">
        <v>17643.45</v>
      </c>
      <c r="V604" t="s">
        <v>11412</v>
      </c>
      <c r="W604">
        <v>7.8</v>
      </c>
      <c r="X604">
        <v>48</v>
      </c>
      <c r="Y604" t="s">
        <v>9520</v>
      </c>
      <c r="Z604" t="s">
        <v>12010</v>
      </c>
      <c r="AA604">
        <v>603</v>
      </c>
      <c r="AB604" t="s">
        <v>12015</v>
      </c>
      <c r="AC604">
        <v>3447.25</v>
      </c>
      <c r="AD604">
        <v>1757.38</v>
      </c>
      <c r="AE604">
        <v>87.87</v>
      </c>
      <c r="AF604" t="s">
        <v>11373</v>
      </c>
      <c r="AG604" t="s">
        <v>11166</v>
      </c>
      <c r="AH604">
        <v>229</v>
      </c>
      <c r="AI604">
        <v>603</v>
      </c>
      <c r="AJ604" t="s">
        <v>11075</v>
      </c>
      <c r="AK604" t="s">
        <v>12029</v>
      </c>
      <c r="AL604" t="s">
        <v>12032</v>
      </c>
      <c r="AM604" t="s">
        <v>11111</v>
      </c>
      <c r="AN604">
        <v>1</v>
      </c>
      <c r="AO604" s="10" t="s">
        <v>12040</v>
      </c>
      <c r="AP604" t="str" cm="1">
        <f t="array" ref="AP604">_xlfn.IFS(
  Table1[[#This Row],[Age]]&lt;=25, "18-25",
  Table1[[#This Row],[Age]]&lt;=35, "26-35",
  Table1[[#This Row],[Age]]&lt;=45, "36-45",
  Table1[[#This Row],[Age]]&lt;=60, "46-60",
  TRUE, "60+")</f>
        <v>46-60</v>
      </c>
    </row>
    <row r="605" spans="1:42" x14ac:dyDescent="0.3">
      <c r="A605">
        <v>604</v>
      </c>
      <c r="B605" t="s">
        <v>15</v>
      </c>
      <c r="C605" t="s">
        <v>94</v>
      </c>
      <c r="D605">
        <v>67</v>
      </c>
      <c r="E605" t="s">
        <v>105</v>
      </c>
      <c r="F605" t="s">
        <v>711</v>
      </c>
      <c r="G605" t="s">
        <v>5136</v>
      </c>
      <c r="H605">
        <v>19458795457</v>
      </c>
      <c r="I605" t="s">
        <v>5682</v>
      </c>
      <c r="J605" t="s">
        <v>7291</v>
      </c>
      <c r="K605">
        <v>7117.78</v>
      </c>
      <c r="L605" s="12" t="s">
        <v>7874</v>
      </c>
      <c r="M605" s="10" t="s">
        <v>11134</v>
      </c>
      <c r="N605">
        <v>604</v>
      </c>
      <c r="O605">
        <v>45280</v>
      </c>
      <c r="P605" t="s">
        <v>11403</v>
      </c>
      <c r="Q605" s="16">
        <v>1733.65</v>
      </c>
      <c r="R605">
        <v>5384.13</v>
      </c>
      <c r="S605">
        <v>65</v>
      </c>
      <c r="T605">
        <v>604</v>
      </c>
      <c r="U605">
        <v>12123.07</v>
      </c>
      <c r="V605" t="s">
        <v>11412</v>
      </c>
      <c r="W605">
        <v>2.75</v>
      </c>
      <c r="X605">
        <v>48</v>
      </c>
      <c r="Y605" t="s">
        <v>7529</v>
      </c>
      <c r="Z605" t="s">
        <v>12011</v>
      </c>
      <c r="AA605">
        <v>604</v>
      </c>
      <c r="AB605" t="s">
        <v>12015</v>
      </c>
      <c r="AC605">
        <v>4319.26</v>
      </c>
      <c r="AD605">
        <v>3213.43</v>
      </c>
      <c r="AE605">
        <v>160.66999999999999</v>
      </c>
      <c r="AF605" t="s">
        <v>11280</v>
      </c>
      <c r="AG605" t="s">
        <v>11344</v>
      </c>
      <c r="AH605">
        <v>140</v>
      </c>
      <c r="AI605">
        <v>604</v>
      </c>
      <c r="AJ605" t="s">
        <v>11350</v>
      </c>
      <c r="AK605" t="s">
        <v>12027</v>
      </c>
      <c r="AL605" t="s">
        <v>12032</v>
      </c>
      <c r="AM605" t="s">
        <v>11300</v>
      </c>
      <c r="AN605">
        <v>1</v>
      </c>
      <c r="AO605" s="10" t="s">
        <v>12036</v>
      </c>
      <c r="AP605" t="str" cm="1">
        <f t="array" ref="AP605">_xlfn.IFS(
  Table1[[#This Row],[Age]]&lt;=25, "18-25",
  Table1[[#This Row],[Age]]&lt;=35, "26-35",
  Table1[[#This Row],[Age]]&lt;=45, "36-45",
  Table1[[#This Row],[Age]]&lt;=60, "46-60",
  TRUE, "60+")</f>
        <v>60+</v>
      </c>
    </row>
    <row r="606" spans="1:42" x14ac:dyDescent="0.3">
      <c r="A606">
        <v>605</v>
      </c>
      <c r="B606" t="s">
        <v>49</v>
      </c>
      <c r="C606" t="s">
        <v>87</v>
      </c>
      <c r="D606">
        <v>41</v>
      </c>
      <c r="E606" t="s">
        <v>106</v>
      </c>
      <c r="F606" t="s">
        <v>712</v>
      </c>
      <c r="G606" t="s">
        <v>5112</v>
      </c>
      <c r="H606">
        <v>19458795458</v>
      </c>
      <c r="I606" t="s">
        <v>5683</v>
      </c>
      <c r="J606" t="s">
        <v>7292</v>
      </c>
      <c r="K606">
        <v>9962.64</v>
      </c>
      <c r="L606" s="12" t="s">
        <v>7875</v>
      </c>
      <c r="M606" s="10" t="s">
        <v>11193</v>
      </c>
      <c r="N606">
        <v>605</v>
      </c>
      <c r="O606">
        <v>45247</v>
      </c>
      <c r="P606" t="s">
        <v>11403</v>
      </c>
      <c r="Q606" s="16">
        <v>4801.79</v>
      </c>
      <c r="R606">
        <v>14764.43</v>
      </c>
      <c r="S606">
        <v>80</v>
      </c>
      <c r="T606">
        <v>605</v>
      </c>
      <c r="U606">
        <v>32860.71</v>
      </c>
      <c r="V606" t="s">
        <v>11411</v>
      </c>
      <c r="W606">
        <v>2.4300000000000002</v>
      </c>
      <c r="X606">
        <v>48</v>
      </c>
      <c r="Y606" t="s">
        <v>7573</v>
      </c>
      <c r="Z606" t="s">
        <v>12010</v>
      </c>
      <c r="AA606">
        <v>605</v>
      </c>
      <c r="AB606" t="s">
        <v>12016</v>
      </c>
      <c r="AC606">
        <v>5027.57</v>
      </c>
      <c r="AD606">
        <v>1052.52</v>
      </c>
      <c r="AE606">
        <v>52.63</v>
      </c>
      <c r="AF606" t="s">
        <v>11190</v>
      </c>
      <c r="AG606" t="s">
        <v>11230</v>
      </c>
      <c r="AH606">
        <v>149</v>
      </c>
      <c r="AI606">
        <v>605</v>
      </c>
      <c r="AJ606" t="s">
        <v>11037</v>
      </c>
      <c r="AK606" t="s">
        <v>12029</v>
      </c>
      <c r="AL606" t="s">
        <v>12032</v>
      </c>
      <c r="AM606" t="s">
        <v>11039</v>
      </c>
      <c r="AN606">
        <v>1</v>
      </c>
      <c r="AO606" s="10" t="s">
        <v>12040</v>
      </c>
      <c r="AP606" t="str" cm="1">
        <f t="array" ref="AP606">_xlfn.IFS(
  Table1[[#This Row],[Age]]&lt;=25, "18-25",
  Table1[[#This Row],[Age]]&lt;=35, "26-35",
  Table1[[#This Row],[Age]]&lt;=45, "36-45",
  Table1[[#This Row],[Age]]&lt;=60, "46-60",
  TRUE, "60+")</f>
        <v>36-45</v>
      </c>
    </row>
    <row r="607" spans="1:42" x14ac:dyDescent="0.3">
      <c r="A607">
        <v>606</v>
      </c>
      <c r="B607" t="s">
        <v>8</v>
      </c>
      <c r="C607" t="s">
        <v>97</v>
      </c>
      <c r="D607">
        <v>52</v>
      </c>
      <c r="E607" t="s">
        <v>104</v>
      </c>
      <c r="F607" t="s">
        <v>713</v>
      </c>
      <c r="G607" t="s">
        <v>5120</v>
      </c>
      <c r="H607">
        <v>19458795459</v>
      </c>
      <c r="I607" t="s">
        <v>5684</v>
      </c>
      <c r="J607" t="s">
        <v>7292</v>
      </c>
      <c r="K607">
        <v>6986.4</v>
      </c>
      <c r="L607" s="12" t="s">
        <v>7876</v>
      </c>
      <c r="M607" s="10" t="s">
        <v>11175</v>
      </c>
      <c r="N607">
        <v>606</v>
      </c>
      <c r="O607">
        <v>44962</v>
      </c>
      <c r="P607" t="s">
        <v>11404</v>
      </c>
      <c r="Q607" s="16">
        <v>1957.04</v>
      </c>
      <c r="R607">
        <v>8943.44</v>
      </c>
      <c r="S607">
        <v>89</v>
      </c>
      <c r="T607">
        <v>606</v>
      </c>
      <c r="U607">
        <v>49878.77</v>
      </c>
      <c r="V607" t="s">
        <v>11412</v>
      </c>
      <c r="W607">
        <v>9.6999999999999993</v>
      </c>
      <c r="X607">
        <v>60</v>
      </c>
      <c r="Y607" t="s">
        <v>11669</v>
      </c>
      <c r="Z607" t="s">
        <v>12010</v>
      </c>
      <c r="AA607">
        <v>606</v>
      </c>
      <c r="AB607" t="s">
        <v>12016</v>
      </c>
      <c r="AC607">
        <v>3392.58</v>
      </c>
      <c r="AD607">
        <v>895.49</v>
      </c>
      <c r="AE607">
        <v>44.77</v>
      </c>
      <c r="AF607" t="s">
        <v>11233</v>
      </c>
      <c r="AG607" t="s">
        <v>11263</v>
      </c>
      <c r="AH607">
        <v>6269</v>
      </c>
      <c r="AI607">
        <v>606</v>
      </c>
      <c r="AJ607" t="s">
        <v>11391</v>
      </c>
      <c r="AK607" t="s">
        <v>12027</v>
      </c>
      <c r="AL607" t="s">
        <v>12031</v>
      </c>
      <c r="AM607" t="s">
        <v>11237</v>
      </c>
      <c r="AN607">
        <v>1</v>
      </c>
      <c r="AO607" s="10" t="s">
        <v>12045</v>
      </c>
      <c r="AP607" t="str" cm="1">
        <f t="array" ref="AP607">_xlfn.IFS(
  Table1[[#This Row],[Age]]&lt;=25, "18-25",
  Table1[[#This Row],[Age]]&lt;=35, "26-35",
  Table1[[#This Row],[Age]]&lt;=45, "36-45",
  Table1[[#This Row],[Age]]&lt;=60, "46-60",
  TRUE, "60+")</f>
        <v>46-60</v>
      </c>
    </row>
    <row r="608" spans="1:42" x14ac:dyDescent="0.3">
      <c r="A608">
        <v>607</v>
      </c>
      <c r="B608" t="s">
        <v>23</v>
      </c>
      <c r="C608" t="s">
        <v>83</v>
      </c>
      <c r="D608">
        <v>47</v>
      </c>
      <c r="E608" t="s">
        <v>104</v>
      </c>
      <c r="F608" t="s">
        <v>714</v>
      </c>
      <c r="G608" t="s">
        <v>5123</v>
      </c>
      <c r="H608">
        <v>19458795460</v>
      </c>
      <c r="I608" t="s">
        <v>5685</v>
      </c>
      <c r="J608" t="s">
        <v>7292</v>
      </c>
      <c r="K608">
        <v>1374.58</v>
      </c>
      <c r="L608" s="12" t="s">
        <v>7877</v>
      </c>
      <c r="M608" s="10" t="s">
        <v>11223</v>
      </c>
      <c r="N608">
        <v>607</v>
      </c>
      <c r="O608">
        <v>45110</v>
      </c>
      <c r="P608" t="s">
        <v>11404</v>
      </c>
      <c r="Q608" s="16">
        <v>1167.7</v>
      </c>
      <c r="R608">
        <v>2542.2800000000002</v>
      </c>
      <c r="S608">
        <v>87</v>
      </c>
      <c r="T608">
        <v>607</v>
      </c>
      <c r="U608">
        <v>36745.910000000003</v>
      </c>
      <c r="V608" t="s">
        <v>11411</v>
      </c>
      <c r="W608">
        <v>2.67</v>
      </c>
      <c r="X608">
        <v>24</v>
      </c>
      <c r="Y608" t="s">
        <v>11670</v>
      </c>
      <c r="Z608" t="s">
        <v>12012</v>
      </c>
      <c r="AA608">
        <v>607</v>
      </c>
      <c r="AB608" t="s">
        <v>12017</v>
      </c>
      <c r="AC608">
        <v>2068.31</v>
      </c>
      <c r="AD608">
        <v>2211.29</v>
      </c>
      <c r="AE608">
        <v>110.56</v>
      </c>
      <c r="AF608" t="s">
        <v>11231</v>
      </c>
      <c r="AG608" t="s">
        <v>11389</v>
      </c>
      <c r="AH608">
        <v>7639</v>
      </c>
      <c r="AI608">
        <v>607</v>
      </c>
      <c r="AJ608" t="s">
        <v>11357</v>
      </c>
      <c r="AK608" t="s">
        <v>12028</v>
      </c>
      <c r="AL608" t="s">
        <v>12032</v>
      </c>
      <c r="AM608" t="s">
        <v>11247</v>
      </c>
      <c r="AN608">
        <v>1</v>
      </c>
      <c r="AO608" s="10" t="s">
        <v>12038</v>
      </c>
      <c r="AP608" t="str" cm="1">
        <f t="array" ref="AP608">_xlfn.IFS(
  Table1[[#This Row],[Age]]&lt;=25, "18-25",
  Table1[[#This Row],[Age]]&lt;=35, "26-35",
  Table1[[#This Row],[Age]]&lt;=45, "36-45",
  Table1[[#This Row],[Age]]&lt;=60, "46-60",
  TRUE, "60+")</f>
        <v>46-60</v>
      </c>
    </row>
    <row r="609" spans="1:42" x14ac:dyDescent="0.3">
      <c r="A609">
        <v>608</v>
      </c>
      <c r="B609" t="s">
        <v>12</v>
      </c>
      <c r="C609" t="s">
        <v>90</v>
      </c>
      <c r="D609">
        <v>50</v>
      </c>
      <c r="E609" t="s">
        <v>105</v>
      </c>
      <c r="F609" t="s">
        <v>715</v>
      </c>
      <c r="G609" t="s">
        <v>5127</v>
      </c>
      <c r="H609">
        <v>19458795461</v>
      </c>
      <c r="I609" t="s">
        <v>5686</v>
      </c>
      <c r="J609" t="s">
        <v>7292</v>
      </c>
      <c r="K609">
        <v>6302.76</v>
      </c>
      <c r="L609" s="12" t="s">
        <v>7878</v>
      </c>
      <c r="M609" s="10" t="s">
        <v>11318</v>
      </c>
      <c r="N609">
        <v>608</v>
      </c>
      <c r="O609">
        <v>45106</v>
      </c>
      <c r="P609" t="s">
        <v>11404</v>
      </c>
      <c r="Q609" s="16">
        <v>4019.48</v>
      </c>
      <c r="R609">
        <v>2283.2800000000002</v>
      </c>
      <c r="S609">
        <v>97</v>
      </c>
      <c r="T609">
        <v>608</v>
      </c>
      <c r="U609">
        <v>39985.5</v>
      </c>
      <c r="V609" t="s">
        <v>11411</v>
      </c>
      <c r="W609">
        <v>5.18</v>
      </c>
      <c r="X609">
        <v>12</v>
      </c>
      <c r="Y609" t="s">
        <v>9367</v>
      </c>
      <c r="Z609" t="s">
        <v>12012</v>
      </c>
      <c r="AA609">
        <v>608</v>
      </c>
      <c r="AB609" t="s">
        <v>12015</v>
      </c>
      <c r="AC609">
        <v>7370.27</v>
      </c>
      <c r="AD609">
        <v>2604.25</v>
      </c>
      <c r="AE609">
        <v>130.21</v>
      </c>
      <c r="AF609" t="s">
        <v>11224</v>
      </c>
      <c r="AG609" t="s">
        <v>11152</v>
      </c>
      <c r="AH609">
        <v>6399</v>
      </c>
      <c r="AI609">
        <v>608</v>
      </c>
      <c r="AJ609" t="s">
        <v>11236</v>
      </c>
      <c r="AK609" t="s">
        <v>12029</v>
      </c>
      <c r="AL609" t="s">
        <v>12031</v>
      </c>
      <c r="AM609" t="s">
        <v>11075</v>
      </c>
      <c r="AN609">
        <v>1</v>
      </c>
      <c r="AO609" s="10" t="s">
        <v>12043</v>
      </c>
      <c r="AP609" t="str" cm="1">
        <f t="array" ref="AP609">_xlfn.IFS(
  Table1[[#This Row],[Age]]&lt;=25, "18-25",
  Table1[[#This Row],[Age]]&lt;=35, "26-35",
  Table1[[#This Row],[Age]]&lt;=45, "36-45",
  Table1[[#This Row],[Age]]&lt;=60, "46-60",
  TRUE, "60+")</f>
        <v>46-60</v>
      </c>
    </row>
    <row r="610" spans="1:42" x14ac:dyDescent="0.3">
      <c r="A610">
        <v>609</v>
      </c>
      <c r="B610" t="s">
        <v>21</v>
      </c>
      <c r="C610" t="s">
        <v>91</v>
      </c>
      <c r="D610">
        <v>50</v>
      </c>
      <c r="E610" t="s">
        <v>105</v>
      </c>
      <c r="F610" t="s">
        <v>716</v>
      </c>
      <c r="G610" t="s">
        <v>5125</v>
      </c>
      <c r="H610">
        <v>19458795462</v>
      </c>
      <c r="I610" t="s">
        <v>5687</v>
      </c>
      <c r="J610" t="s">
        <v>7292</v>
      </c>
      <c r="K610">
        <v>5289.01</v>
      </c>
      <c r="L610" s="12" t="s">
        <v>7879</v>
      </c>
      <c r="M610" s="10" t="s">
        <v>11061</v>
      </c>
      <c r="N610">
        <v>609</v>
      </c>
      <c r="O610">
        <v>45051</v>
      </c>
      <c r="P610" t="s">
        <v>11404</v>
      </c>
      <c r="Q610" s="16">
        <v>1576.68</v>
      </c>
      <c r="R610">
        <v>3712.33</v>
      </c>
      <c r="S610">
        <v>34</v>
      </c>
      <c r="T610">
        <v>609</v>
      </c>
      <c r="U610">
        <v>31863</v>
      </c>
      <c r="V610" t="s">
        <v>11413</v>
      </c>
      <c r="W610">
        <v>9.85</v>
      </c>
      <c r="X610">
        <v>24</v>
      </c>
      <c r="Y610" t="s">
        <v>11579</v>
      </c>
      <c r="Z610" t="s">
        <v>12010</v>
      </c>
      <c r="AA610">
        <v>609</v>
      </c>
      <c r="AB610" t="s">
        <v>12015</v>
      </c>
      <c r="AC610">
        <v>5436.41</v>
      </c>
      <c r="AD610">
        <v>3441.48</v>
      </c>
      <c r="AE610">
        <v>172.07</v>
      </c>
      <c r="AF610" t="s">
        <v>11213</v>
      </c>
      <c r="AG610" t="s">
        <v>11374</v>
      </c>
      <c r="AH610">
        <v>3403</v>
      </c>
      <c r="AI610">
        <v>609</v>
      </c>
      <c r="AJ610" t="s">
        <v>11238</v>
      </c>
      <c r="AK610" t="s">
        <v>12029</v>
      </c>
      <c r="AL610" t="s">
        <v>12031</v>
      </c>
      <c r="AM610" t="s">
        <v>11182</v>
      </c>
      <c r="AN610">
        <v>1</v>
      </c>
      <c r="AO610" s="10" t="s">
        <v>12046</v>
      </c>
      <c r="AP610" t="str" cm="1">
        <f t="array" ref="AP610">_xlfn.IFS(
  Table1[[#This Row],[Age]]&lt;=25, "18-25",
  Table1[[#This Row],[Age]]&lt;=35, "26-35",
  Table1[[#This Row],[Age]]&lt;=45, "36-45",
  Table1[[#This Row],[Age]]&lt;=60, "46-60",
  TRUE, "60+")</f>
        <v>46-60</v>
      </c>
    </row>
    <row r="611" spans="1:42" x14ac:dyDescent="0.3">
      <c r="A611">
        <v>610</v>
      </c>
      <c r="B611" t="s">
        <v>46</v>
      </c>
      <c r="C611" t="s">
        <v>92</v>
      </c>
      <c r="D611">
        <v>63</v>
      </c>
      <c r="E611" t="s">
        <v>106</v>
      </c>
      <c r="F611" t="s">
        <v>717</v>
      </c>
      <c r="G611" t="s">
        <v>5136</v>
      </c>
      <c r="H611">
        <v>19458795463</v>
      </c>
      <c r="I611" t="s">
        <v>5243</v>
      </c>
      <c r="J611" t="s">
        <v>7291</v>
      </c>
      <c r="K611">
        <v>9182.17</v>
      </c>
      <c r="L611" s="12" t="s">
        <v>7880</v>
      </c>
      <c r="M611" s="10" t="s">
        <v>11242</v>
      </c>
      <c r="N611">
        <v>610</v>
      </c>
      <c r="O611">
        <v>45086</v>
      </c>
      <c r="P611" t="s">
        <v>11403</v>
      </c>
      <c r="Q611" s="16">
        <v>1616.67</v>
      </c>
      <c r="R611">
        <v>10798.84</v>
      </c>
      <c r="S611">
        <v>73</v>
      </c>
      <c r="T611">
        <v>610</v>
      </c>
      <c r="U611">
        <v>19040.990000000002</v>
      </c>
      <c r="V611" t="s">
        <v>11411</v>
      </c>
      <c r="W611">
        <v>4.75</v>
      </c>
      <c r="X611">
        <v>60</v>
      </c>
      <c r="Y611" t="s">
        <v>10278</v>
      </c>
      <c r="Z611" t="s">
        <v>12011</v>
      </c>
      <c r="AA611">
        <v>610</v>
      </c>
      <c r="AB611" t="s">
        <v>12017</v>
      </c>
      <c r="AC611">
        <v>7918.23</v>
      </c>
      <c r="AD611">
        <v>3801.43</v>
      </c>
      <c r="AE611">
        <v>190.07</v>
      </c>
      <c r="AF611" t="s">
        <v>11116</v>
      </c>
      <c r="AG611" t="s">
        <v>11111</v>
      </c>
      <c r="AH611">
        <v>1380</v>
      </c>
      <c r="AI611">
        <v>610</v>
      </c>
      <c r="AJ611" t="s">
        <v>11066</v>
      </c>
      <c r="AK611" t="s">
        <v>12029</v>
      </c>
      <c r="AL611" t="s">
        <v>12032</v>
      </c>
      <c r="AM611" t="s">
        <v>11235</v>
      </c>
      <c r="AN611">
        <v>1</v>
      </c>
      <c r="AO611" s="10" t="s">
        <v>12043</v>
      </c>
      <c r="AP611" t="str" cm="1">
        <f t="array" ref="AP611">_xlfn.IFS(
  Table1[[#This Row],[Age]]&lt;=25, "18-25",
  Table1[[#This Row],[Age]]&lt;=35, "26-35",
  Table1[[#This Row],[Age]]&lt;=45, "36-45",
  Table1[[#This Row],[Age]]&lt;=60, "46-60",
  TRUE, "60+")</f>
        <v>60+</v>
      </c>
    </row>
    <row r="612" spans="1:42" x14ac:dyDescent="0.3">
      <c r="A612">
        <v>611</v>
      </c>
      <c r="B612" t="s">
        <v>8</v>
      </c>
      <c r="C612" t="s">
        <v>97</v>
      </c>
      <c r="D612">
        <v>44</v>
      </c>
      <c r="E612" t="s">
        <v>104</v>
      </c>
      <c r="F612" t="s">
        <v>718</v>
      </c>
      <c r="G612" t="s">
        <v>5132</v>
      </c>
      <c r="H612">
        <v>19458795464</v>
      </c>
      <c r="I612" t="s">
        <v>5684</v>
      </c>
      <c r="J612" t="s">
        <v>7291</v>
      </c>
      <c r="K612">
        <v>6932.49</v>
      </c>
      <c r="L612" s="12" t="s">
        <v>7881</v>
      </c>
      <c r="M612" s="10" t="s">
        <v>11191</v>
      </c>
      <c r="N612">
        <v>611</v>
      </c>
      <c r="O612">
        <v>45038</v>
      </c>
      <c r="P612" t="s">
        <v>11403</v>
      </c>
      <c r="Q612" s="16">
        <v>2230.5</v>
      </c>
      <c r="R612">
        <v>9162.99</v>
      </c>
      <c r="S612">
        <v>16</v>
      </c>
      <c r="T612">
        <v>611</v>
      </c>
      <c r="U612">
        <v>33077.57</v>
      </c>
      <c r="V612" t="s">
        <v>11413</v>
      </c>
      <c r="W612">
        <v>5.63</v>
      </c>
      <c r="X612">
        <v>12</v>
      </c>
      <c r="Y612" t="s">
        <v>8944</v>
      </c>
      <c r="Z612" t="s">
        <v>12010</v>
      </c>
      <c r="AA612">
        <v>611</v>
      </c>
      <c r="AB612" t="s">
        <v>12016</v>
      </c>
      <c r="AC612">
        <v>9161.2199999999993</v>
      </c>
      <c r="AD612">
        <v>4344.3900000000003</v>
      </c>
      <c r="AE612">
        <v>217.22</v>
      </c>
      <c r="AF612" t="s">
        <v>11300</v>
      </c>
      <c r="AG612" t="s">
        <v>11288</v>
      </c>
      <c r="AH612">
        <v>2212</v>
      </c>
      <c r="AI612">
        <v>611</v>
      </c>
      <c r="AJ612" t="s">
        <v>11237</v>
      </c>
      <c r="AK612" t="s">
        <v>12027</v>
      </c>
      <c r="AL612" t="s">
        <v>12031</v>
      </c>
      <c r="AM612" t="s">
        <v>11041</v>
      </c>
      <c r="AN612">
        <v>1</v>
      </c>
      <c r="AO612" s="10" t="s">
        <v>12037</v>
      </c>
      <c r="AP612" t="str" cm="1">
        <f t="array" ref="AP612">_xlfn.IFS(
  Table1[[#This Row],[Age]]&lt;=25, "18-25",
  Table1[[#This Row],[Age]]&lt;=35, "26-35",
  Table1[[#This Row],[Age]]&lt;=45, "36-45",
  Table1[[#This Row],[Age]]&lt;=60, "46-60",
  TRUE, "60+")</f>
        <v>36-45</v>
      </c>
    </row>
    <row r="613" spans="1:42" x14ac:dyDescent="0.3">
      <c r="A613">
        <v>612</v>
      </c>
      <c r="B613" t="s">
        <v>21</v>
      </c>
      <c r="C613" t="s">
        <v>56</v>
      </c>
      <c r="D613">
        <v>50</v>
      </c>
      <c r="E613" t="s">
        <v>105</v>
      </c>
      <c r="F613" t="s">
        <v>719</v>
      </c>
      <c r="G613" t="s">
        <v>5129</v>
      </c>
      <c r="H613">
        <v>19458795465</v>
      </c>
      <c r="I613" t="s">
        <v>5688</v>
      </c>
      <c r="J613" t="s">
        <v>7292</v>
      </c>
      <c r="K613">
        <v>5232.9399999999996</v>
      </c>
      <c r="L613" s="12" t="s">
        <v>7882</v>
      </c>
      <c r="M613" s="10" t="s">
        <v>11226</v>
      </c>
      <c r="N613">
        <v>612</v>
      </c>
      <c r="O613">
        <v>45060</v>
      </c>
      <c r="P613" t="s">
        <v>11403</v>
      </c>
      <c r="Q613" s="16">
        <v>3467.87</v>
      </c>
      <c r="R613">
        <v>8700.81</v>
      </c>
      <c r="S613">
        <v>50</v>
      </c>
      <c r="T613">
        <v>612</v>
      </c>
      <c r="U613">
        <v>7298.96</v>
      </c>
      <c r="V613" t="s">
        <v>11413</v>
      </c>
      <c r="W613">
        <v>8.19</v>
      </c>
      <c r="X613">
        <v>60</v>
      </c>
      <c r="Y613" t="s">
        <v>9995</v>
      </c>
      <c r="Z613" t="s">
        <v>12010</v>
      </c>
      <c r="AA613">
        <v>612</v>
      </c>
      <c r="AB613" t="s">
        <v>12015</v>
      </c>
      <c r="AC613">
        <v>3035.59</v>
      </c>
      <c r="AD613">
        <v>1694.55</v>
      </c>
      <c r="AE613">
        <v>84.73</v>
      </c>
      <c r="AF613" t="s">
        <v>11041</v>
      </c>
      <c r="AG613" t="s">
        <v>11339</v>
      </c>
      <c r="AH613">
        <v>8691</v>
      </c>
      <c r="AI613">
        <v>612</v>
      </c>
      <c r="AJ613" t="s">
        <v>11203</v>
      </c>
      <c r="AK613" t="s">
        <v>12027</v>
      </c>
      <c r="AL613" t="s">
        <v>12032</v>
      </c>
      <c r="AM613" t="s">
        <v>11304</v>
      </c>
      <c r="AN613">
        <v>1</v>
      </c>
      <c r="AO613" s="10" t="s">
        <v>12046</v>
      </c>
      <c r="AP613" t="str" cm="1">
        <f t="array" ref="AP613">_xlfn.IFS(
  Table1[[#This Row],[Age]]&lt;=25, "18-25",
  Table1[[#This Row],[Age]]&lt;=35, "26-35",
  Table1[[#This Row],[Age]]&lt;=45, "36-45",
  Table1[[#This Row],[Age]]&lt;=60, "46-60",
  TRUE, "60+")</f>
        <v>46-60</v>
      </c>
    </row>
    <row r="614" spans="1:42" x14ac:dyDescent="0.3">
      <c r="A614">
        <v>613</v>
      </c>
      <c r="B614" t="s">
        <v>31</v>
      </c>
      <c r="C614" t="s">
        <v>95</v>
      </c>
      <c r="D614">
        <v>50</v>
      </c>
      <c r="E614" t="s">
        <v>104</v>
      </c>
      <c r="F614" t="s">
        <v>720</v>
      </c>
      <c r="G614" t="s">
        <v>5141</v>
      </c>
      <c r="H614">
        <v>19458795466</v>
      </c>
      <c r="I614" t="s">
        <v>5689</v>
      </c>
      <c r="J614" t="s">
        <v>7291</v>
      </c>
      <c r="K614">
        <v>6279.72</v>
      </c>
      <c r="L614" s="12" t="s">
        <v>7883</v>
      </c>
      <c r="M614" s="10" t="s">
        <v>11308</v>
      </c>
      <c r="N614">
        <v>613</v>
      </c>
      <c r="O614">
        <v>45261</v>
      </c>
      <c r="P614" t="s">
        <v>11403</v>
      </c>
      <c r="Q614" s="16">
        <v>4210.3999999999996</v>
      </c>
      <c r="R614">
        <v>2069.3200000000002</v>
      </c>
      <c r="S614">
        <v>69</v>
      </c>
      <c r="T614">
        <v>613</v>
      </c>
      <c r="U614">
        <v>24952.080000000002</v>
      </c>
      <c r="V614" t="s">
        <v>11412</v>
      </c>
      <c r="W614">
        <v>4.0599999999999996</v>
      </c>
      <c r="X614">
        <v>36</v>
      </c>
      <c r="Y614" t="s">
        <v>11671</v>
      </c>
      <c r="Z614" t="s">
        <v>12010</v>
      </c>
      <c r="AA614">
        <v>613</v>
      </c>
      <c r="AB614" t="s">
        <v>12016</v>
      </c>
      <c r="AC614">
        <v>9054.1299999999992</v>
      </c>
      <c r="AD614">
        <v>2520.5300000000002</v>
      </c>
      <c r="AE614">
        <v>126.03</v>
      </c>
      <c r="AF614" t="s">
        <v>11131</v>
      </c>
      <c r="AG614" t="s">
        <v>11336</v>
      </c>
      <c r="AH614">
        <v>9482</v>
      </c>
      <c r="AI614">
        <v>613</v>
      </c>
      <c r="AJ614" t="s">
        <v>11282</v>
      </c>
      <c r="AK614" t="s">
        <v>12029</v>
      </c>
      <c r="AL614" t="s">
        <v>12032</v>
      </c>
      <c r="AM614" t="s">
        <v>11096</v>
      </c>
      <c r="AN614">
        <v>1</v>
      </c>
      <c r="AO614" s="10" t="s">
        <v>12036</v>
      </c>
      <c r="AP614" t="str" cm="1">
        <f t="array" ref="AP614">_xlfn.IFS(
  Table1[[#This Row],[Age]]&lt;=25, "18-25",
  Table1[[#This Row],[Age]]&lt;=35, "26-35",
  Table1[[#This Row],[Age]]&lt;=45, "36-45",
  Table1[[#This Row],[Age]]&lt;=60, "46-60",
  TRUE, "60+")</f>
        <v>46-60</v>
      </c>
    </row>
    <row r="615" spans="1:42" x14ac:dyDescent="0.3">
      <c r="A615">
        <v>614</v>
      </c>
      <c r="B615" t="s">
        <v>30</v>
      </c>
      <c r="C615" t="s">
        <v>76</v>
      </c>
      <c r="D615">
        <v>21</v>
      </c>
      <c r="E615" t="s">
        <v>106</v>
      </c>
      <c r="F615" t="s">
        <v>721</v>
      </c>
      <c r="G615" t="s">
        <v>5119</v>
      </c>
      <c r="H615">
        <v>19458795467</v>
      </c>
      <c r="I615" t="s">
        <v>5690</v>
      </c>
      <c r="J615" t="s">
        <v>7291</v>
      </c>
      <c r="K615">
        <v>4490.25</v>
      </c>
      <c r="L615" s="12" t="s">
        <v>7884</v>
      </c>
      <c r="M615" s="10" t="s">
        <v>11053</v>
      </c>
      <c r="N615">
        <v>614</v>
      </c>
      <c r="O615">
        <v>45128</v>
      </c>
      <c r="P615" t="s">
        <v>11403</v>
      </c>
      <c r="Q615" s="16">
        <v>1138.5999999999999</v>
      </c>
      <c r="R615">
        <v>5628.85</v>
      </c>
      <c r="S615">
        <v>42</v>
      </c>
      <c r="T615">
        <v>614</v>
      </c>
      <c r="U615">
        <v>29079.85</v>
      </c>
      <c r="V615" t="s">
        <v>11413</v>
      </c>
      <c r="W615">
        <v>4.88</v>
      </c>
      <c r="X615">
        <v>48</v>
      </c>
      <c r="Y615" t="s">
        <v>11672</v>
      </c>
      <c r="Z615" t="s">
        <v>12012</v>
      </c>
      <c r="AA615">
        <v>614</v>
      </c>
      <c r="AB615" t="s">
        <v>12016</v>
      </c>
      <c r="AC615">
        <v>9609.2199999999993</v>
      </c>
      <c r="AD615">
        <v>4316.76</v>
      </c>
      <c r="AE615">
        <v>215.84</v>
      </c>
      <c r="AF615" t="s">
        <v>11349</v>
      </c>
      <c r="AG615" t="s">
        <v>11274</v>
      </c>
      <c r="AH615">
        <v>717</v>
      </c>
      <c r="AI615">
        <v>614</v>
      </c>
      <c r="AJ615" t="s">
        <v>11057</v>
      </c>
      <c r="AK615" t="s">
        <v>12028</v>
      </c>
      <c r="AL615" t="s">
        <v>12032</v>
      </c>
      <c r="AM615" t="s">
        <v>11326</v>
      </c>
      <c r="AN615">
        <v>1</v>
      </c>
      <c r="AO615" s="10" t="s">
        <v>12038</v>
      </c>
      <c r="AP615" t="str" cm="1">
        <f t="array" ref="AP615">_xlfn.IFS(
  Table1[[#This Row],[Age]]&lt;=25, "18-25",
  Table1[[#This Row],[Age]]&lt;=35, "26-35",
  Table1[[#This Row],[Age]]&lt;=45, "36-45",
  Table1[[#This Row],[Age]]&lt;=60, "46-60",
  TRUE, "60+")</f>
        <v>18-25</v>
      </c>
    </row>
    <row r="616" spans="1:42" x14ac:dyDescent="0.3">
      <c r="A616">
        <v>615</v>
      </c>
      <c r="B616" t="s">
        <v>26</v>
      </c>
      <c r="C616" t="s">
        <v>63</v>
      </c>
      <c r="D616">
        <v>47</v>
      </c>
      <c r="E616" t="s">
        <v>105</v>
      </c>
      <c r="F616" t="s">
        <v>722</v>
      </c>
      <c r="G616" t="s">
        <v>5110</v>
      </c>
      <c r="H616">
        <v>19458795468</v>
      </c>
      <c r="I616" t="s">
        <v>5622</v>
      </c>
      <c r="J616" t="s">
        <v>7291</v>
      </c>
      <c r="K616">
        <v>5133.2299999999996</v>
      </c>
      <c r="L616" s="12" t="s">
        <v>7885</v>
      </c>
      <c r="M616" s="10" t="s">
        <v>11212</v>
      </c>
      <c r="N616">
        <v>615</v>
      </c>
      <c r="O616">
        <v>45078</v>
      </c>
      <c r="P616" t="s">
        <v>11403</v>
      </c>
      <c r="Q616" s="16">
        <v>1818.81</v>
      </c>
      <c r="R616">
        <v>6952.04</v>
      </c>
      <c r="S616">
        <v>62</v>
      </c>
      <c r="T616">
        <v>615</v>
      </c>
      <c r="U616">
        <v>45430.75</v>
      </c>
      <c r="V616" t="s">
        <v>11412</v>
      </c>
      <c r="W616">
        <v>3.99</v>
      </c>
      <c r="X616">
        <v>48</v>
      </c>
      <c r="Y616" t="s">
        <v>11474</v>
      </c>
      <c r="Z616" t="s">
        <v>12010</v>
      </c>
      <c r="AA616">
        <v>615</v>
      </c>
      <c r="AB616" t="s">
        <v>12015</v>
      </c>
      <c r="AC616">
        <v>3678.88</v>
      </c>
      <c r="AD616">
        <v>2316.79</v>
      </c>
      <c r="AE616">
        <v>115.84</v>
      </c>
      <c r="AF616" t="s">
        <v>11319</v>
      </c>
      <c r="AG616" t="s">
        <v>11253</v>
      </c>
      <c r="AH616">
        <v>7773</v>
      </c>
      <c r="AI616">
        <v>615</v>
      </c>
      <c r="AJ616" t="s">
        <v>11331</v>
      </c>
      <c r="AK616" t="s">
        <v>12028</v>
      </c>
      <c r="AL616" t="s">
        <v>12032</v>
      </c>
      <c r="AM616" t="s">
        <v>11192</v>
      </c>
      <c r="AN616">
        <v>1</v>
      </c>
      <c r="AO616" s="10" t="s">
        <v>12043</v>
      </c>
      <c r="AP616" t="str" cm="1">
        <f t="array" ref="AP616">_xlfn.IFS(
  Table1[[#This Row],[Age]]&lt;=25, "18-25",
  Table1[[#This Row],[Age]]&lt;=35, "26-35",
  Table1[[#This Row],[Age]]&lt;=45, "36-45",
  Table1[[#This Row],[Age]]&lt;=60, "46-60",
  TRUE, "60+")</f>
        <v>46-60</v>
      </c>
    </row>
    <row r="617" spans="1:42" x14ac:dyDescent="0.3">
      <c r="A617">
        <v>616</v>
      </c>
      <c r="B617" t="s">
        <v>34</v>
      </c>
      <c r="C617" t="s">
        <v>96</v>
      </c>
      <c r="D617">
        <v>61</v>
      </c>
      <c r="E617" t="s">
        <v>105</v>
      </c>
      <c r="F617" t="s">
        <v>723</v>
      </c>
      <c r="G617" t="s">
        <v>5119</v>
      </c>
      <c r="H617">
        <v>19458795469</v>
      </c>
      <c r="I617" t="s">
        <v>5280</v>
      </c>
      <c r="J617" t="s">
        <v>7291</v>
      </c>
      <c r="K617">
        <v>7251.22</v>
      </c>
      <c r="L617" s="12" t="s">
        <v>7886</v>
      </c>
      <c r="M617" s="10" t="s">
        <v>11214</v>
      </c>
      <c r="N617">
        <v>616</v>
      </c>
      <c r="O617">
        <v>45254</v>
      </c>
      <c r="P617" t="s">
        <v>11404</v>
      </c>
      <c r="Q617" s="16">
        <v>2485.88</v>
      </c>
      <c r="R617">
        <v>4765.34</v>
      </c>
      <c r="S617">
        <v>12</v>
      </c>
      <c r="T617">
        <v>616</v>
      </c>
      <c r="U617">
        <v>46066.25</v>
      </c>
      <c r="V617" t="s">
        <v>11412</v>
      </c>
      <c r="W617">
        <v>3.59</v>
      </c>
      <c r="X617">
        <v>60</v>
      </c>
      <c r="Y617" t="s">
        <v>11620</v>
      </c>
      <c r="Z617" t="s">
        <v>12010</v>
      </c>
      <c r="AA617">
        <v>616</v>
      </c>
      <c r="AB617" t="s">
        <v>12015</v>
      </c>
      <c r="AC617">
        <v>8688.86</v>
      </c>
      <c r="AD617">
        <v>691.09</v>
      </c>
      <c r="AE617">
        <v>34.549999999999997</v>
      </c>
      <c r="AF617" t="s">
        <v>11149</v>
      </c>
      <c r="AG617" t="s">
        <v>11130</v>
      </c>
      <c r="AH617">
        <v>8444</v>
      </c>
      <c r="AI617">
        <v>616</v>
      </c>
      <c r="AJ617" t="s">
        <v>11270</v>
      </c>
      <c r="AK617" t="s">
        <v>12029</v>
      </c>
      <c r="AL617" t="s">
        <v>12032</v>
      </c>
      <c r="AM617" t="s">
        <v>11193</v>
      </c>
      <c r="AN617">
        <v>1</v>
      </c>
      <c r="AO617" s="10" t="s">
        <v>12040</v>
      </c>
      <c r="AP617" t="str" cm="1">
        <f t="array" ref="AP617">_xlfn.IFS(
  Table1[[#This Row],[Age]]&lt;=25, "18-25",
  Table1[[#This Row],[Age]]&lt;=35, "26-35",
  Table1[[#This Row],[Age]]&lt;=45, "36-45",
  Table1[[#This Row],[Age]]&lt;=60, "46-60",
  TRUE, "60+")</f>
        <v>60+</v>
      </c>
    </row>
    <row r="618" spans="1:42" x14ac:dyDescent="0.3">
      <c r="A618">
        <v>617</v>
      </c>
      <c r="B618" t="s">
        <v>43</v>
      </c>
      <c r="C618" t="s">
        <v>85</v>
      </c>
      <c r="D618">
        <v>32</v>
      </c>
      <c r="E618" t="s">
        <v>105</v>
      </c>
      <c r="F618" t="s">
        <v>724</v>
      </c>
      <c r="G618" t="s">
        <v>5127</v>
      </c>
      <c r="H618">
        <v>19458795470</v>
      </c>
      <c r="I618" t="s">
        <v>5641</v>
      </c>
      <c r="J618" t="s">
        <v>7292</v>
      </c>
      <c r="K618">
        <v>875.63</v>
      </c>
      <c r="L618" s="12" t="s">
        <v>7887</v>
      </c>
      <c r="M618" s="10" t="s">
        <v>11066</v>
      </c>
      <c r="N618">
        <v>617</v>
      </c>
      <c r="O618">
        <v>45263</v>
      </c>
      <c r="P618" t="s">
        <v>11403</v>
      </c>
      <c r="Q618" s="16">
        <v>137.80000000000001</v>
      </c>
      <c r="R618">
        <v>1013.43</v>
      </c>
      <c r="S618">
        <v>69</v>
      </c>
      <c r="T618">
        <v>617</v>
      </c>
      <c r="U618">
        <v>3946.1</v>
      </c>
      <c r="V618" t="s">
        <v>11411</v>
      </c>
      <c r="W618">
        <v>5.25</v>
      </c>
      <c r="X618">
        <v>12</v>
      </c>
      <c r="Y618" t="s">
        <v>9293</v>
      </c>
      <c r="Z618" t="s">
        <v>12012</v>
      </c>
      <c r="AA618">
        <v>617</v>
      </c>
      <c r="AB618" t="s">
        <v>12015</v>
      </c>
      <c r="AC618">
        <v>3454.28</v>
      </c>
      <c r="AD618">
        <v>2177.1</v>
      </c>
      <c r="AE618">
        <v>108.86</v>
      </c>
      <c r="AF618" t="s">
        <v>11308</v>
      </c>
      <c r="AG618" t="s">
        <v>11342</v>
      </c>
      <c r="AH618">
        <v>726</v>
      </c>
      <c r="AI618">
        <v>617</v>
      </c>
      <c r="AJ618" t="s">
        <v>11283</v>
      </c>
      <c r="AK618" t="s">
        <v>12029</v>
      </c>
      <c r="AL618" t="s">
        <v>12032</v>
      </c>
      <c r="AM618" t="s">
        <v>11187</v>
      </c>
      <c r="AN618">
        <v>1</v>
      </c>
      <c r="AO618" s="10" t="s">
        <v>12036</v>
      </c>
      <c r="AP618" t="str" cm="1">
        <f t="array" ref="AP618">_xlfn.IFS(
  Table1[[#This Row],[Age]]&lt;=25, "18-25",
  Table1[[#This Row],[Age]]&lt;=35, "26-35",
  Table1[[#This Row],[Age]]&lt;=45, "36-45",
  Table1[[#This Row],[Age]]&lt;=60, "46-60",
  TRUE, "60+")</f>
        <v>26-35</v>
      </c>
    </row>
    <row r="619" spans="1:42" x14ac:dyDescent="0.3">
      <c r="A619">
        <v>618</v>
      </c>
      <c r="B619" t="s">
        <v>8</v>
      </c>
      <c r="C619" t="s">
        <v>53</v>
      </c>
      <c r="D619">
        <v>46</v>
      </c>
      <c r="E619" t="s">
        <v>104</v>
      </c>
      <c r="F619" t="s">
        <v>725</v>
      </c>
      <c r="G619" t="s">
        <v>5130</v>
      </c>
      <c r="H619">
        <v>19458795471</v>
      </c>
      <c r="I619" t="s">
        <v>5691</v>
      </c>
      <c r="J619" t="s">
        <v>7292</v>
      </c>
      <c r="K619">
        <v>6191.82</v>
      </c>
      <c r="L619" s="12" t="s">
        <v>7888</v>
      </c>
      <c r="M619" s="10" t="s">
        <v>11259</v>
      </c>
      <c r="N619">
        <v>618</v>
      </c>
      <c r="O619">
        <v>45003</v>
      </c>
      <c r="P619" t="s">
        <v>11404</v>
      </c>
      <c r="Q619" s="16">
        <v>3488.56</v>
      </c>
      <c r="R619">
        <v>2703.26</v>
      </c>
      <c r="S619">
        <v>87</v>
      </c>
      <c r="T619">
        <v>618</v>
      </c>
      <c r="U619">
        <v>31962.18</v>
      </c>
      <c r="V619" t="s">
        <v>11413</v>
      </c>
      <c r="W619">
        <v>7.71</v>
      </c>
      <c r="X619">
        <v>36</v>
      </c>
      <c r="Y619" t="s">
        <v>11522</v>
      </c>
      <c r="Z619" t="s">
        <v>12012</v>
      </c>
      <c r="AA619">
        <v>618</v>
      </c>
      <c r="AB619" t="s">
        <v>12015</v>
      </c>
      <c r="AC619">
        <v>8533.5400000000009</v>
      </c>
      <c r="AD619">
        <v>3849.33</v>
      </c>
      <c r="AE619">
        <v>192.47</v>
      </c>
      <c r="AF619" t="s">
        <v>11070</v>
      </c>
      <c r="AG619" t="s">
        <v>11067</v>
      </c>
      <c r="AH619">
        <v>2004</v>
      </c>
      <c r="AI619">
        <v>618</v>
      </c>
      <c r="AJ619" t="s">
        <v>11335</v>
      </c>
      <c r="AK619" t="s">
        <v>12027</v>
      </c>
      <c r="AL619" t="s">
        <v>12032</v>
      </c>
      <c r="AM619" t="s">
        <v>11237</v>
      </c>
      <c r="AN619">
        <v>1</v>
      </c>
      <c r="AO619" s="10" t="s">
        <v>12047</v>
      </c>
      <c r="AP619" t="str" cm="1">
        <f t="array" ref="AP619">_xlfn.IFS(
  Table1[[#This Row],[Age]]&lt;=25, "18-25",
  Table1[[#This Row],[Age]]&lt;=35, "26-35",
  Table1[[#This Row],[Age]]&lt;=45, "36-45",
  Table1[[#This Row],[Age]]&lt;=60, "46-60",
  TRUE, "60+")</f>
        <v>46-60</v>
      </c>
    </row>
    <row r="620" spans="1:42" x14ac:dyDescent="0.3">
      <c r="A620">
        <v>619</v>
      </c>
      <c r="B620" t="s">
        <v>28</v>
      </c>
      <c r="C620" t="s">
        <v>67</v>
      </c>
      <c r="D620">
        <v>45</v>
      </c>
      <c r="E620" t="s">
        <v>106</v>
      </c>
      <c r="F620" t="s">
        <v>726</v>
      </c>
      <c r="G620" t="s">
        <v>5130</v>
      </c>
      <c r="H620">
        <v>19458795472</v>
      </c>
      <c r="I620" t="s">
        <v>5692</v>
      </c>
      <c r="J620" t="s">
        <v>7291</v>
      </c>
      <c r="K620">
        <v>973.35</v>
      </c>
      <c r="L620" s="12" t="s">
        <v>7300</v>
      </c>
      <c r="M620" s="10" t="s">
        <v>11329</v>
      </c>
      <c r="N620">
        <v>619</v>
      </c>
      <c r="O620">
        <v>45191</v>
      </c>
      <c r="P620" t="s">
        <v>11404</v>
      </c>
      <c r="Q620" s="16">
        <v>2834.18</v>
      </c>
      <c r="R620">
        <v>3807.53</v>
      </c>
      <c r="S620">
        <v>72</v>
      </c>
      <c r="T620">
        <v>619</v>
      </c>
      <c r="U620">
        <v>40023.15</v>
      </c>
      <c r="V620" t="s">
        <v>11412</v>
      </c>
      <c r="W620">
        <v>8.81</v>
      </c>
      <c r="X620">
        <v>36</v>
      </c>
      <c r="Y620" t="s">
        <v>11673</v>
      </c>
      <c r="Z620" t="s">
        <v>12010</v>
      </c>
      <c r="AA620">
        <v>619</v>
      </c>
      <c r="AB620" t="s">
        <v>12015</v>
      </c>
      <c r="AC620">
        <v>9164.7099999999991</v>
      </c>
      <c r="AD620">
        <v>2347.0100000000002</v>
      </c>
      <c r="AE620">
        <v>117.35</v>
      </c>
      <c r="AF620" t="s">
        <v>11183</v>
      </c>
      <c r="AG620" t="s">
        <v>11245</v>
      </c>
      <c r="AH620">
        <v>102</v>
      </c>
      <c r="AI620">
        <v>619</v>
      </c>
      <c r="AJ620" t="s">
        <v>11390</v>
      </c>
      <c r="AK620" t="s">
        <v>12029</v>
      </c>
      <c r="AL620" t="s">
        <v>12032</v>
      </c>
      <c r="AM620" t="s">
        <v>11188</v>
      </c>
      <c r="AN620">
        <v>1</v>
      </c>
      <c r="AO620" s="10" t="s">
        <v>12042</v>
      </c>
      <c r="AP620" t="str" cm="1">
        <f t="array" ref="AP620">_xlfn.IFS(
  Table1[[#This Row],[Age]]&lt;=25, "18-25",
  Table1[[#This Row],[Age]]&lt;=35, "26-35",
  Table1[[#This Row],[Age]]&lt;=45, "36-45",
  Table1[[#This Row],[Age]]&lt;=60, "46-60",
  TRUE, "60+")</f>
        <v>36-45</v>
      </c>
    </row>
    <row r="621" spans="1:42" x14ac:dyDescent="0.3">
      <c r="A621">
        <v>620</v>
      </c>
      <c r="B621" t="s">
        <v>27</v>
      </c>
      <c r="C621" t="s">
        <v>84</v>
      </c>
      <c r="D621">
        <v>49</v>
      </c>
      <c r="E621" t="s">
        <v>104</v>
      </c>
      <c r="F621" t="s">
        <v>727</v>
      </c>
      <c r="G621" t="s">
        <v>5118</v>
      </c>
      <c r="H621">
        <v>19458795473</v>
      </c>
      <c r="I621" t="s">
        <v>5693</v>
      </c>
      <c r="J621" t="s">
        <v>7292</v>
      </c>
      <c r="K621">
        <v>8565.26</v>
      </c>
      <c r="L621" s="12" t="s">
        <v>7889</v>
      </c>
      <c r="M621" s="10" t="s">
        <v>11169</v>
      </c>
      <c r="N621">
        <v>620</v>
      </c>
      <c r="O621">
        <v>45180</v>
      </c>
      <c r="P621" t="s">
        <v>11403</v>
      </c>
      <c r="Q621" s="16">
        <v>676.47</v>
      </c>
      <c r="R621">
        <v>9241.73</v>
      </c>
      <c r="S621">
        <v>99</v>
      </c>
      <c r="T621">
        <v>620</v>
      </c>
      <c r="U621">
        <v>27285.97</v>
      </c>
      <c r="V621" t="s">
        <v>11412</v>
      </c>
      <c r="W621">
        <v>5.23</v>
      </c>
      <c r="X621">
        <v>24</v>
      </c>
      <c r="Y621" t="s">
        <v>10365</v>
      </c>
      <c r="Z621" t="s">
        <v>12010</v>
      </c>
      <c r="AA621">
        <v>620</v>
      </c>
      <c r="AB621" t="s">
        <v>12016</v>
      </c>
      <c r="AC621">
        <v>9710.7000000000007</v>
      </c>
      <c r="AD621">
        <v>1225.43</v>
      </c>
      <c r="AE621">
        <v>61.27</v>
      </c>
      <c r="AF621" t="s">
        <v>11316</v>
      </c>
      <c r="AG621" t="s">
        <v>11094</v>
      </c>
      <c r="AH621">
        <v>4951</v>
      </c>
      <c r="AI621">
        <v>620</v>
      </c>
      <c r="AJ621" t="s">
        <v>11130</v>
      </c>
      <c r="AK621" t="s">
        <v>12028</v>
      </c>
      <c r="AL621" t="s">
        <v>12031</v>
      </c>
      <c r="AM621" t="s">
        <v>11258</v>
      </c>
      <c r="AN621">
        <v>-1</v>
      </c>
      <c r="AO621" s="10" t="s">
        <v>12042</v>
      </c>
      <c r="AP621" t="str" cm="1">
        <f t="array" ref="AP621">_xlfn.IFS(
  Table1[[#This Row],[Age]]&lt;=25, "18-25",
  Table1[[#This Row],[Age]]&lt;=35, "26-35",
  Table1[[#This Row],[Age]]&lt;=45, "36-45",
  Table1[[#This Row],[Age]]&lt;=60, "46-60",
  TRUE, "60+")</f>
        <v>46-60</v>
      </c>
    </row>
    <row r="622" spans="1:42" x14ac:dyDescent="0.3">
      <c r="A622">
        <v>621</v>
      </c>
      <c r="B622" t="s">
        <v>48</v>
      </c>
      <c r="C622" t="s">
        <v>87</v>
      </c>
      <c r="D622">
        <v>53</v>
      </c>
      <c r="E622" t="s">
        <v>104</v>
      </c>
      <c r="F622" t="s">
        <v>728</v>
      </c>
      <c r="G622" t="s">
        <v>5133</v>
      </c>
      <c r="H622">
        <v>19458795474</v>
      </c>
      <c r="I622" t="s">
        <v>5694</v>
      </c>
      <c r="J622" t="s">
        <v>7291</v>
      </c>
      <c r="K622">
        <v>9430.39</v>
      </c>
      <c r="L622" s="12" t="s">
        <v>7890</v>
      </c>
      <c r="M622" s="10" t="s">
        <v>11298</v>
      </c>
      <c r="N622">
        <v>621</v>
      </c>
      <c r="O622">
        <v>44996</v>
      </c>
      <c r="P622" t="s">
        <v>11404</v>
      </c>
      <c r="Q622" s="16">
        <v>660.34</v>
      </c>
      <c r="R622">
        <v>10090.73</v>
      </c>
      <c r="S622">
        <v>80</v>
      </c>
      <c r="T622">
        <v>621</v>
      </c>
      <c r="U622">
        <v>5687.84</v>
      </c>
      <c r="V622" t="s">
        <v>11413</v>
      </c>
      <c r="W622">
        <v>3.89</v>
      </c>
      <c r="X622">
        <v>24</v>
      </c>
      <c r="Y622" t="s">
        <v>10653</v>
      </c>
      <c r="Z622" t="s">
        <v>12011</v>
      </c>
      <c r="AA622">
        <v>621</v>
      </c>
      <c r="AB622" t="s">
        <v>12015</v>
      </c>
      <c r="AC622">
        <v>6162.54</v>
      </c>
      <c r="AD622">
        <v>4707.1400000000003</v>
      </c>
      <c r="AE622">
        <v>235.36</v>
      </c>
      <c r="AF622" t="s">
        <v>11038</v>
      </c>
      <c r="AG622" t="s">
        <v>11137</v>
      </c>
      <c r="AH622">
        <v>7733</v>
      </c>
      <c r="AI622">
        <v>621</v>
      </c>
      <c r="AJ622" t="s">
        <v>11230</v>
      </c>
      <c r="AK622" t="s">
        <v>12027</v>
      </c>
      <c r="AL622" t="s">
        <v>12031</v>
      </c>
      <c r="AM622" t="s">
        <v>11094</v>
      </c>
      <c r="AN622">
        <v>1</v>
      </c>
      <c r="AO622" s="10" t="s">
        <v>12047</v>
      </c>
      <c r="AP622" t="str" cm="1">
        <f t="array" ref="AP622">_xlfn.IFS(
  Table1[[#This Row],[Age]]&lt;=25, "18-25",
  Table1[[#This Row],[Age]]&lt;=35, "26-35",
  Table1[[#This Row],[Age]]&lt;=45, "36-45",
  Table1[[#This Row],[Age]]&lt;=60, "46-60",
  TRUE, "60+")</f>
        <v>46-60</v>
      </c>
    </row>
    <row r="623" spans="1:42" x14ac:dyDescent="0.3">
      <c r="A623">
        <v>622</v>
      </c>
      <c r="B623" t="s">
        <v>38</v>
      </c>
      <c r="C623" t="s">
        <v>95</v>
      </c>
      <c r="D623">
        <v>47</v>
      </c>
      <c r="E623" t="s">
        <v>105</v>
      </c>
      <c r="F623" t="s">
        <v>729</v>
      </c>
      <c r="G623" t="s">
        <v>5138</v>
      </c>
      <c r="H623">
        <v>19458795475</v>
      </c>
      <c r="I623" t="s">
        <v>5695</v>
      </c>
      <c r="J623" t="s">
        <v>7292</v>
      </c>
      <c r="K623">
        <v>7824.01</v>
      </c>
      <c r="L623" s="12" t="s">
        <v>7663</v>
      </c>
      <c r="M623" s="10" t="s">
        <v>11280</v>
      </c>
      <c r="N623">
        <v>622</v>
      </c>
      <c r="O623">
        <v>44949</v>
      </c>
      <c r="P623" t="s">
        <v>11403</v>
      </c>
      <c r="Q623" s="16">
        <v>4476.96</v>
      </c>
      <c r="R623">
        <v>3347.05</v>
      </c>
      <c r="S623">
        <v>84</v>
      </c>
      <c r="T623">
        <v>622</v>
      </c>
      <c r="U623">
        <v>12403.74</v>
      </c>
      <c r="V623" t="s">
        <v>11411</v>
      </c>
      <c r="W623">
        <v>9.1999999999999993</v>
      </c>
      <c r="X623">
        <v>12</v>
      </c>
      <c r="Y623" t="s">
        <v>11674</v>
      </c>
      <c r="Z623" t="s">
        <v>12012</v>
      </c>
      <c r="AA623">
        <v>622</v>
      </c>
      <c r="AB623" t="s">
        <v>12017</v>
      </c>
      <c r="AC623">
        <v>5923.36</v>
      </c>
      <c r="AD623">
        <v>1523.54</v>
      </c>
      <c r="AE623">
        <v>76.180000000000007</v>
      </c>
      <c r="AF623" t="s">
        <v>11272</v>
      </c>
      <c r="AG623" t="s">
        <v>11052</v>
      </c>
      <c r="AH623">
        <v>8443</v>
      </c>
      <c r="AI623">
        <v>622</v>
      </c>
      <c r="AJ623" t="s">
        <v>11203</v>
      </c>
      <c r="AK623" t="s">
        <v>12027</v>
      </c>
      <c r="AL623" t="s">
        <v>12031</v>
      </c>
      <c r="AM623" t="s">
        <v>11202</v>
      </c>
      <c r="AN623">
        <v>1</v>
      </c>
      <c r="AO623" s="10" t="s">
        <v>12039</v>
      </c>
      <c r="AP623" t="str" cm="1">
        <f t="array" ref="AP623">_xlfn.IFS(
  Table1[[#This Row],[Age]]&lt;=25, "18-25",
  Table1[[#This Row],[Age]]&lt;=35, "26-35",
  Table1[[#This Row],[Age]]&lt;=45, "36-45",
  Table1[[#This Row],[Age]]&lt;=60, "46-60",
  TRUE, "60+")</f>
        <v>46-60</v>
      </c>
    </row>
    <row r="624" spans="1:42" x14ac:dyDescent="0.3">
      <c r="A624">
        <v>623</v>
      </c>
      <c r="B624" t="s">
        <v>21</v>
      </c>
      <c r="C624" t="s">
        <v>85</v>
      </c>
      <c r="D624">
        <v>59</v>
      </c>
      <c r="E624" t="s">
        <v>106</v>
      </c>
      <c r="F624" t="s">
        <v>730</v>
      </c>
      <c r="G624" t="s">
        <v>5133</v>
      </c>
      <c r="H624">
        <v>19458795476</v>
      </c>
      <c r="I624" t="s">
        <v>5696</v>
      </c>
      <c r="J624" t="s">
        <v>7291</v>
      </c>
      <c r="K624">
        <v>7208.51</v>
      </c>
      <c r="L624" s="12" t="s">
        <v>7891</v>
      </c>
      <c r="M624" s="10" t="s">
        <v>11077</v>
      </c>
      <c r="N624">
        <v>623</v>
      </c>
      <c r="O624">
        <v>45268</v>
      </c>
      <c r="P624" t="s">
        <v>11402</v>
      </c>
      <c r="Q624" s="16">
        <v>3419.72</v>
      </c>
      <c r="R624">
        <v>10628.23</v>
      </c>
      <c r="S624">
        <v>28</v>
      </c>
      <c r="T624">
        <v>623</v>
      </c>
      <c r="U624">
        <v>16368.55</v>
      </c>
      <c r="V624" t="s">
        <v>11413</v>
      </c>
      <c r="W624">
        <v>4.0199999999999996</v>
      </c>
      <c r="X624">
        <v>24</v>
      </c>
      <c r="Y624" t="s">
        <v>11642</v>
      </c>
      <c r="Z624" t="s">
        <v>12010</v>
      </c>
      <c r="AA624">
        <v>623</v>
      </c>
      <c r="AB624" t="s">
        <v>12017</v>
      </c>
      <c r="AC624">
        <v>1912.53</v>
      </c>
      <c r="AD624">
        <v>2596.5100000000002</v>
      </c>
      <c r="AE624">
        <v>129.83000000000001</v>
      </c>
      <c r="AF624" t="s">
        <v>11367</v>
      </c>
      <c r="AG624" t="s">
        <v>11048</v>
      </c>
      <c r="AH624">
        <v>4048</v>
      </c>
      <c r="AI624">
        <v>623</v>
      </c>
      <c r="AJ624" t="s">
        <v>11318</v>
      </c>
      <c r="AK624" t="s">
        <v>12029</v>
      </c>
      <c r="AL624" t="s">
        <v>12031</v>
      </c>
      <c r="AM624" t="s">
        <v>11144</v>
      </c>
      <c r="AN624">
        <v>1</v>
      </c>
      <c r="AO624" s="10" t="s">
        <v>12036</v>
      </c>
      <c r="AP624" t="str" cm="1">
        <f t="array" ref="AP624">_xlfn.IFS(
  Table1[[#This Row],[Age]]&lt;=25, "18-25",
  Table1[[#This Row],[Age]]&lt;=35, "26-35",
  Table1[[#This Row],[Age]]&lt;=45, "36-45",
  Table1[[#This Row],[Age]]&lt;=60, "46-60",
  TRUE, "60+")</f>
        <v>46-60</v>
      </c>
    </row>
    <row r="625" spans="1:42" x14ac:dyDescent="0.3">
      <c r="A625">
        <v>624</v>
      </c>
      <c r="B625" t="s">
        <v>22</v>
      </c>
      <c r="C625" t="s">
        <v>54</v>
      </c>
      <c r="D625">
        <v>60</v>
      </c>
      <c r="E625" t="s">
        <v>106</v>
      </c>
      <c r="F625" t="s">
        <v>731</v>
      </c>
      <c r="G625" t="s">
        <v>5120</v>
      </c>
      <c r="H625">
        <v>19458795477</v>
      </c>
      <c r="I625" t="s">
        <v>5495</v>
      </c>
      <c r="J625" t="s">
        <v>7292</v>
      </c>
      <c r="K625">
        <v>9443.1</v>
      </c>
      <c r="L625" s="12" t="s">
        <v>7892</v>
      </c>
      <c r="M625" s="10" t="s">
        <v>11103</v>
      </c>
      <c r="N625">
        <v>624</v>
      </c>
      <c r="O625">
        <v>45139</v>
      </c>
      <c r="P625" t="s">
        <v>11404</v>
      </c>
      <c r="Q625" s="16">
        <v>1946.42</v>
      </c>
      <c r="R625">
        <v>11389.52</v>
      </c>
      <c r="S625">
        <v>30</v>
      </c>
      <c r="T625">
        <v>624</v>
      </c>
      <c r="U625">
        <v>33477.17</v>
      </c>
      <c r="V625" t="s">
        <v>11413</v>
      </c>
      <c r="W625">
        <v>7.98</v>
      </c>
      <c r="X625">
        <v>48</v>
      </c>
      <c r="Y625" t="s">
        <v>9141</v>
      </c>
      <c r="Z625" t="s">
        <v>12012</v>
      </c>
      <c r="AA625">
        <v>624</v>
      </c>
      <c r="AB625" t="s">
        <v>12017</v>
      </c>
      <c r="AC625">
        <v>5855.11</v>
      </c>
      <c r="AD625">
        <v>1765.73</v>
      </c>
      <c r="AE625">
        <v>88.29</v>
      </c>
      <c r="AF625" t="s">
        <v>11153</v>
      </c>
      <c r="AG625" t="s">
        <v>11255</v>
      </c>
      <c r="AH625">
        <v>1288</v>
      </c>
      <c r="AI625">
        <v>624</v>
      </c>
      <c r="AJ625" t="s">
        <v>11166</v>
      </c>
      <c r="AK625" t="s">
        <v>12027</v>
      </c>
      <c r="AL625" t="s">
        <v>12032</v>
      </c>
      <c r="AM625" t="s">
        <v>11381</v>
      </c>
      <c r="AN625">
        <v>1</v>
      </c>
      <c r="AO625" s="10" t="s">
        <v>12041</v>
      </c>
      <c r="AP625" t="str" cm="1">
        <f t="array" ref="AP625">_xlfn.IFS(
  Table1[[#This Row],[Age]]&lt;=25, "18-25",
  Table1[[#This Row],[Age]]&lt;=35, "26-35",
  Table1[[#This Row],[Age]]&lt;=45, "36-45",
  Table1[[#This Row],[Age]]&lt;=60, "46-60",
  TRUE, "60+")</f>
        <v>46-60</v>
      </c>
    </row>
    <row r="626" spans="1:42" x14ac:dyDescent="0.3">
      <c r="A626">
        <v>625</v>
      </c>
      <c r="B626" t="s">
        <v>7</v>
      </c>
      <c r="C626" t="s">
        <v>71</v>
      </c>
      <c r="D626">
        <v>55</v>
      </c>
      <c r="E626" t="s">
        <v>105</v>
      </c>
      <c r="F626" t="s">
        <v>732</v>
      </c>
      <c r="G626" t="s">
        <v>5115</v>
      </c>
      <c r="H626">
        <v>19458795478</v>
      </c>
      <c r="I626" t="s">
        <v>5697</v>
      </c>
      <c r="J626" t="s">
        <v>7291</v>
      </c>
      <c r="K626">
        <v>2263.4299999999998</v>
      </c>
      <c r="L626" s="12" t="s">
        <v>7893</v>
      </c>
      <c r="M626" s="10" t="s">
        <v>11330</v>
      </c>
      <c r="N626">
        <v>625</v>
      </c>
      <c r="O626">
        <v>45199</v>
      </c>
      <c r="P626" t="s">
        <v>11402</v>
      </c>
      <c r="Q626" s="16">
        <v>1697.03</v>
      </c>
      <c r="R626">
        <v>566.4</v>
      </c>
      <c r="S626">
        <v>75</v>
      </c>
      <c r="T626">
        <v>625</v>
      </c>
      <c r="U626">
        <v>4213.3500000000004</v>
      </c>
      <c r="V626" t="s">
        <v>11413</v>
      </c>
      <c r="W626">
        <v>7.74</v>
      </c>
      <c r="X626">
        <v>60</v>
      </c>
      <c r="Y626" t="s">
        <v>9811</v>
      </c>
      <c r="Z626" t="s">
        <v>12012</v>
      </c>
      <c r="AA626">
        <v>625</v>
      </c>
      <c r="AB626" t="s">
        <v>12015</v>
      </c>
      <c r="AC626">
        <v>8553.0400000000009</v>
      </c>
      <c r="AD626">
        <v>2084.7600000000002</v>
      </c>
      <c r="AE626">
        <v>104.24</v>
      </c>
      <c r="AF626" t="s">
        <v>11349</v>
      </c>
      <c r="AG626" t="s">
        <v>11170</v>
      </c>
      <c r="AH626">
        <v>5983</v>
      </c>
      <c r="AI626">
        <v>625</v>
      </c>
      <c r="AJ626" t="s">
        <v>11246</v>
      </c>
      <c r="AK626" t="s">
        <v>12029</v>
      </c>
      <c r="AL626" t="s">
        <v>12031</v>
      </c>
      <c r="AM626" t="s">
        <v>11218</v>
      </c>
      <c r="AN626">
        <v>1</v>
      </c>
      <c r="AO626" s="10" t="s">
        <v>12042</v>
      </c>
      <c r="AP626" t="str" cm="1">
        <f t="array" ref="AP626">_xlfn.IFS(
  Table1[[#This Row],[Age]]&lt;=25, "18-25",
  Table1[[#This Row],[Age]]&lt;=35, "26-35",
  Table1[[#This Row],[Age]]&lt;=45, "36-45",
  Table1[[#This Row],[Age]]&lt;=60, "46-60",
  TRUE, "60+")</f>
        <v>46-60</v>
      </c>
    </row>
    <row r="627" spans="1:42" x14ac:dyDescent="0.3">
      <c r="A627">
        <v>626</v>
      </c>
      <c r="B627" t="s">
        <v>12</v>
      </c>
      <c r="C627" t="s">
        <v>64</v>
      </c>
      <c r="D627">
        <v>59</v>
      </c>
      <c r="E627" t="s">
        <v>106</v>
      </c>
      <c r="F627" t="s">
        <v>733</v>
      </c>
      <c r="G627" t="s">
        <v>5132</v>
      </c>
      <c r="H627">
        <v>19458795479</v>
      </c>
      <c r="I627" t="s">
        <v>5698</v>
      </c>
      <c r="J627" t="s">
        <v>7292</v>
      </c>
      <c r="K627">
        <v>2365.4499999999998</v>
      </c>
      <c r="L627" s="12" t="s">
        <v>7894</v>
      </c>
      <c r="M627" s="10" t="s">
        <v>11331</v>
      </c>
      <c r="N627">
        <v>626</v>
      </c>
      <c r="O627">
        <v>45024</v>
      </c>
      <c r="P627" t="s">
        <v>11404</v>
      </c>
      <c r="Q627" s="16">
        <v>1591.1</v>
      </c>
      <c r="R627">
        <v>774.35</v>
      </c>
      <c r="S627">
        <v>50</v>
      </c>
      <c r="T627">
        <v>626</v>
      </c>
      <c r="U627">
        <v>27931.39</v>
      </c>
      <c r="V627" t="s">
        <v>11411</v>
      </c>
      <c r="W627">
        <v>1.45</v>
      </c>
      <c r="X627">
        <v>48</v>
      </c>
      <c r="Y627" t="s">
        <v>11566</v>
      </c>
      <c r="Z627" t="s">
        <v>12012</v>
      </c>
      <c r="AA627">
        <v>626</v>
      </c>
      <c r="AB627" t="s">
        <v>12017</v>
      </c>
      <c r="AC627">
        <v>1082.25</v>
      </c>
      <c r="AD627">
        <v>3216.63</v>
      </c>
      <c r="AE627">
        <v>160.83000000000001</v>
      </c>
      <c r="AF627" t="s">
        <v>11286</v>
      </c>
      <c r="AG627" t="s">
        <v>11208</v>
      </c>
      <c r="AH627">
        <v>9199</v>
      </c>
      <c r="AI627">
        <v>626</v>
      </c>
      <c r="AJ627" t="s">
        <v>11279</v>
      </c>
      <c r="AK627" t="s">
        <v>12029</v>
      </c>
      <c r="AL627" t="s">
        <v>12031</v>
      </c>
      <c r="AM627" t="s">
        <v>11312</v>
      </c>
      <c r="AN627">
        <v>1</v>
      </c>
      <c r="AO627" s="10" t="s">
        <v>12037</v>
      </c>
      <c r="AP627" t="str" cm="1">
        <f t="array" ref="AP627">_xlfn.IFS(
  Table1[[#This Row],[Age]]&lt;=25, "18-25",
  Table1[[#This Row],[Age]]&lt;=35, "26-35",
  Table1[[#This Row],[Age]]&lt;=45, "36-45",
  Table1[[#This Row],[Age]]&lt;=60, "46-60",
  TRUE, "60+")</f>
        <v>46-60</v>
      </c>
    </row>
    <row r="628" spans="1:42" x14ac:dyDescent="0.3">
      <c r="A628">
        <v>627</v>
      </c>
      <c r="B628" t="s">
        <v>9</v>
      </c>
      <c r="C628" t="s">
        <v>82</v>
      </c>
      <c r="D628">
        <v>29</v>
      </c>
      <c r="E628" t="s">
        <v>105</v>
      </c>
      <c r="F628" t="s">
        <v>734</v>
      </c>
      <c r="G628" t="s">
        <v>5140</v>
      </c>
      <c r="H628">
        <v>19458795480</v>
      </c>
      <c r="I628" t="s">
        <v>5699</v>
      </c>
      <c r="J628" t="s">
        <v>7291</v>
      </c>
      <c r="K628">
        <v>4862.05</v>
      </c>
      <c r="L628" s="12" t="s">
        <v>7895</v>
      </c>
      <c r="M628" s="10" t="s">
        <v>11107</v>
      </c>
      <c r="N628">
        <v>627</v>
      </c>
      <c r="O628">
        <v>45049</v>
      </c>
      <c r="P628" t="s">
        <v>11403</v>
      </c>
      <c r="Q628" s="16">
        <v>3276.75</v>
      </c>
      <c r="R628">
        <v>1585.3</v>
      </c>
      <c r="S628">
        <v>17</v>
      </c>
      <c r="T628">
        <v>627</v>
      </c>
      <c r="U628">
        <v>6337.79</v>
      </c>
      <c r="V628" t="s">
        <v>11411</v>
      </c>
      <c r="W628">
        <v>2.6</v>
      </c>
      <c r="X628">
        <v>36</v>
      </c>
      <c r="Y628" t="s">
        <v>11675</v>
      </c>
      <c r="Z628" t="s">
        <v>12010</v>
      </c>
      <c r="AA628">
        <v>627</v>
      </c>
      <c r="AB628" t="s">
        <v>12016</v>
      </c>
      <c r="AC628">
        <v>9178.58</v>
      </c>
      <c r="AD628">
        <v>2406.0500000000002</v>
      </c>
      <c r="AE628">
        <v>120.3</v>
      </c>
      <c r="AF628" t="s">
        <v>11145</v>
      </c>
      <c r="AG628" t="s">
        <v>11217</v>
      </c>
      <c r="AH628">
        <v>7505</v>
      </c>
      <c r="AI628">
        <v>627</v>
      </c>
      <c r="AJ628" t="s">
        <v>11042</v>
      </c>
      <c r="AK628" t="s">
        <v>12028</v>
      </c>
      <c r="AL628" t="s">
        <v>12031</v>
      </c>
      <c r="AM628" t="s">
        <v>11226</v>
      </c>
      <c r="AN628">
        <v>1</v>
      </c>
      <c r="AO628" s="10" t="s">
        <v>12046</v>
      </c>
      <c r="AP628" t="str" cm="1">
        <f t="array" ref="AP628">_xlfn.IFS(
  Table1[[#This Row],[Age]]&lt;=25, "18-25",
  Table1[[#This Row],[Age]]&lt;=35, "26-35",
  Table1[[#This Row],[Age]]&lt;=45, "36-45",
  Table1[[#This Row],[Age]]&lt;=60, "46-60",
  TRUE, "60+")</f>
        <v>26-35</v>
      </c>
    </row>
    <row r="629" spans="1:42" x14ac:dyDescent="0.3">
      <c r="A629">
        <v>628</v>
      </c>
      <c r="B629" t="s">
        <v>27</v>
      </c>
      <c r="C629" t="s">
        <v>78</v>
      </c>
      <c r="D629">
        <v>20</v>
      </c>
      <c r="E629" t="s">
        <v>105</v>
      </c>
      <c r="F629" t="s">
        <v>735</v>
      </c>
      <c r="G629" t="s">
        <v>5109</v>
      </c>
      <c r="H629">
        <v>19458795481</v>
      </c>
      <c r="I629" t="s">
        <v>5700</v>
      </c>
      <c r="J629" t="s">
        <v>7291</v>
      </c>
      <c r="K629">
        <v>173.88</v>
      </c>
      <c r="L629" s="12" t="s">
        <v>7429</v>
      </c>
      <c r="M629" s="10" t="s">
        <v>11323</v>
      </c>
      <c r="N629">
        <v>628</v>
      </c>
      <c r="O629">
        <v>44951</v>
      </c>
      <c r="P629" t="s">
        <v>11403</v>
      </c>
      <c r="Q629" s="16">
        <v>901.95</v>
      </c>
      <c r="R629">
        <v>1075.83</v>
      </c>
      <c r="S629">
        <v>10</v>
      </c>
      <c r="T629">
        <v>628</v>
      </c>
      <c r="U629">
        <v>20360.87</v>
      </c>
      <c r="V629" t="s">
        <v>11411</v>
      </c>
      <c r="W629">
        <v>6.16</v>
      </c>
      <c r="X629">
        <v>36</v>
      </c>
      <c r="Y629" t="s">
        <v>11676</v>
      </c>
      <c r="Z629" t="s">
        <v>12011</v>
      </c>
      <c r="AA629">
        <v>628</v>
      </c>
      <c r="AB629" t="s">
        <v>12015</v>
      </c>
      <c r="AC629">
        <v>6185.71</v>
      </c>
      <c r="AD629">
        <v>510.71</v>
      </c>
      <c r="AE629">
        <v>25.54</v>
      </c>
      <c r="AF629" t="s">
        <v>11345</v>
      </c>
      <c r="AG629" t="s">
        <v>11376</v>
      </c>
      <c r="AH629">
        <v>6549</v>
      </c>
      <c r="AI629">
        <v>628</v>
      </c>
      <c r="AJ629" t="s">
        <v>11216</v>
      </c>
      <c r="AK629" t="s">
        <v>12027</v>
      </c>
      <c r="AL629" t="s">
        <v>12031</v>
      </c>
      <c r="AM629" t="s">
        <v>11044</v>
      </c>
      <c r="AN629">
        <v>1</v>
      </c>
      <c r="AO629" s="10" t="s">
        <v>12039</v>
      </c>
      <c r="AP629" t="str" cm="1">
        <f t="array" ref="AP629">_xlfn.IFS(
  Table1[[#This Row],[Age]]&lt;=25, "18-25",
  Table1[[#This Row],[Age]]&lt;=35, "26-35",
  Table1[[#This Row],[Age]]&lt;=45, "36-45",
  Table1[[#This Row],[Age]]&lt;=60, "46-60",
  TRUE, "60+")</f>
        <v>18-25</v>
      </c>
    </row>
    <row r="630" spans="1:42" x14ac:dyDescent="0.3">
      <c r="A630">
        <v>629</v>
      </c>
      <c r="B630" t="s">
        <v>2</v>
      </c>
      <c r="C630" t="s">
        <v>85</v>
      </c>
      <c r="D630">
        <v>32</v>
      </c>
      <c r="E630" t="s">
        <v>106</v>
      </c>
      <c r="F630" t="s">
        <v>736</v>
      </c>
      <c r="G630" t="s">
        <v>5122</v>
      </c>
      <c r="H630">
        <v>19458795482</v>
      </c>
      <c r="I630" t="s">
        <v>5701</v>
      </c>
      <c r="J630" t="s">
        <v>7291</v>
      </c>
      <c r="K630">
        <v>9654.19</v>
      </c>
      <c r="L630" s="12" t="s">
        <v>7896</v>
      </c>
      <c r="M630" s="10" t="s">
        <v>11332</v>
      </c>
      <c r="N630">
        <v>629</v>
      </c>
      <c r="O630">
        <v>44964</v>
      </c>
      <c r="P630" t="s">
        <v>11403</v>
      </c>
      <c r="Q630" s="16">
        <v>4937.3</v>
      </c>
      <c r="R630">
        <v>14591.49</v>
      </c>
      <c r="S630">
        <v>88</v>
      </c>
      <c r="T630">
        <v>629</v>
      </c>
      <c r="U630">
        <v>21852.26</v>
      </c>
      <c r="V630" t="s">
        <v>11413</v>
      </c>
      <c r="W630">
        <v>8.81</v>
      </c>
      <c r="X630">
        <v>60</v>
      </c>
      <c r="Y630" t="s">
        <v>11677</v>
      </c>
      <c r="Z630" t="s">
        <v>12012</v>
      </c>
      <c r="AA630">
        <v>629</v>
      </c>
      <c r="AB630" t="s">
        <v>12016</v>
      </c>
      <c r="AC630">
        <v>6781.73</v>
      </c>
      <c r="AD630">
        <v>2543.13</v>
      </c>
      <c r="AE630">
        <v>127.16</v>
      </c>
      <c r="AF630" t="s">
        <v>11157</v>
      </c>
      <c r="AG630" t="s">
        <v>11352</v>
      </c>
      <c r="AH630">
        <v>8812</v>
      </c>
      <c r="AI630">
        <v>629</v>
      </c>
      <c r="AJ630" t="s">
        <v>11394</v>
      </c>
      <c r="AK630" t="s">
        <v>12027</v>
      </c>
      <c r="AL630" t="s">
        <v>12031</v>
      </c>
      <c r="AM630" t="s">
        <v>11311</v>
      </c>
      <c r="AN630">
        <v>1</v>
      </c>
      <c r="AO630" s="10" t="s">
        <v>12045</v>
      </c>
      <c r="AP630" t="str" cm="1">
        <f t="array" ref="AP630">_xlfn.IFS(
  Table1[[#This Row],[Age]]&lt;=25, "18-25",
  Table1[[#This Row],[Age]]&lt;=35, "26-35",
  Table1[[#This Row],[Age]]&lt;=45, "36-45",
  Table1[[#This Row],[Age]]&lt;=60, "46-60",
  TRUE, "60+")</f>
        <v>26-35</v>
      </c>
    </row>
    <row r="631" spans="1:42" x14ac:dyDescent="0.3">
      <c r="A631">
        <v>630</v>
      </c>
      <c r="B631" t="s">
        <v>45</v>
      </c>
      <c r="C631" t="s">
        <v>54</v>
      </c>
      <c r="D631">
        <v>65</v>
      </c>
      <c r="E631" t="s">
        <v>106</v>
      </c>
      <c r="F631" t="s">
        <v>737</v>
      </c>
      <c r="G631" t="s">
        <v>5139</v>
      </c>
      <c r="H631">
        <v>19458795483</v>
      </c>
      <c r="I631" t="s">
        <v>5702</v>
      </c>
      <c r="J631" t="s">
        <v>7291</v>
      </c>
      <c r="K631">
        <v>419.3</v>
      </c>
      <c r="L631" s="12" t="s">
        <v>7897</v>
      </c>
      <c r="M631" s="10" t="s">
        <v>11290</v>
      </c>
      <c r="N631">
        <v>630</v>
      </c>
      <c r="O631">
        <v>45185</v>
      </c>
      <c r="P631" t="s">
        <v>11403</v>
      </c>
      <c r="Q631" s="16">
        <v>3438.41</v>
      </c>
      <c r="R631">
        <v>3857.71</v>
      </c>
      <c r="S631">
        <v>95</v>
      </c>
      <c r="T631">
        <v>630</v>
      </c>
      <c r="U631">
        <v>23140.05</v>
      </c>
      <c r="V631" t="s">
        <v>11411</v>
      </c>
      <c r="W631">
        <v>6.35</v>
      </c>
      <c r="X631">
        <v>12</v>
      </c>
      <c r="Y631" t="s">
        <v>11505</v>
      </c>
      <c r="Z631" t="s">
        <v>12010</v>
      </c>
      <c r="AA631">
        <v>630</v>
      </c>
      <c r="AB631" t="s">
        <v>12017</v>
      </c>
      <c r="AC631">
        <v>7569.1</v>
      </c>
      <c r="AD631">
        <v>1490.46</v>
      </c>
      <c r="AE631">
        <v>74.52</v>
      </c>
      <c r="AF631" t="s">
        <v>11382</v>
      </c>
      <c r="AG631" t="s">
        <v>11050</v>
      </c>
      <c r="AH631">
        <v>3612</v>
      </c>
      <c r="AI631">
        <v>630</v>
      </c>
      <c r="AJ631" t="s">
        <v>11390</v>
      </c>
      <c r="AK631" t="s">
        <v>12027</v>
      </c>
      <c r="AL631" t="s">
        <v>12032</v>
      </c>
      <c r="AM631" t="s">
        <v>11225</v>
      </c>
      <c r="AN631">
        <v>1</v>
      </c>
      <c r="AO631" s="10" t="s">
        <v>12042</v>
      </c>
      <c r="AP631" t="str" cm="1">
        <f t="array" ref="AP631">_xlfn.IFS(
  Table1[[#This Row],[Age]]&lt;=25, "18-25",
  Table1[[#This Row],[Age]]&lt;=35, "26-35",
  Table1[[#This Row],[Age]]&lt;=45, "36-45",
  Table1[[#This Row],[Age]]&lt;=60, "46-60",
  TRUE, "60+")</f>
        <v>60+</v>
      </c>
    </row>
    <row r="632" spans="1:42" x14ac:dyDescent="0.3">
      <c r="A632">
        <v>631</v>
      </c>
      <c r="B632" t="s">
        <v>25</v>
      </c>
      <c r="C632" t="s">
        <v>79</v>
      </c>
      <c r="D632">
        <v>27</v>
      </c>
      <c r="E632" t="s">
        <v>106</v>
      </c>
      <c r="F632" t="s">
        <v>738</v>
      </c>
      <c r="G632" t="s">
        <v>5124</v>
      </c>
      <c r="H632">
        <v>19458795484</v>
      </c>
      <c r="I632" t="s">
        <v>5703</v>
      </c>
      <c r="J632" t="s">
        <v>7291</v>
      </c>
      <c r="K632">
        <v>6001.51</v>
      </c>
      <c r="L632" s="12" t="s">
        <v>7898</v>
      </c>
      <c r="M632" s="10" t="s">
        <v>11173</v>
      </c>
      <c r="N632">
        <v>631</v>
      </c>
      <c r="O632">
        <v>45121</v>
      </c>
      <c r="P632" t="s">
        <v>11404</v>
      </c>
      <c r="Q632" s="16">
        <v>644.33000000000004</v>
      </c>
      <c r="R632">
        <v>5357.18</v>
      </c>
      <c r="S632">
        <v>11</v>
      </c>
      <c r="T632">
        <v>631</v>
      </c>
      <c r="U632">
        <v>35832.6</v>
      </c>
      <c r="V632" t="s">
        <v>11413</v>
      </c>
      <c r="W632">
        <v>7.68</v>
      </c>
      <c r="X632">
        <v>36</v>
      </c>
      <c r="Y632" t="s">
        <v>11678</v>
      </c>
      <c r="Z632" t="s">
        <v>12010</v>
      </c>
      <c r="AA632">
        <v>631</v>
      </c>
      <c r="AB632" t="s">
        <v>12017</v>
      </c>
      <c r="AC632">
        <v>9356.1</v>
      </c>
      <c r="AD632">
        <v>3154.95</v>
      </c>
      <c r="AE632">
        <v>157.75</v>
      </c>
      <c r="AF632" t="s">
        <v>11125</v>
      </c>
      <c r="AG632" t="s">
        <v>11101</v>
      </c>
      <c r="AH632">
        <v>6295</v>
      </c>
      <c r="AI632">
        <v>631</v>
      </c>
      <c r="AJ632" t="s">
        <v>11337</v>
      </c>
      <c r="AK632" t="s">
        <v>12027</v>
      </c>
      <c r="AL632" t="s">
        <v>12032</v>
      </c>
      <c r="AM632" t="s">
        <v>11250</v>
      </c>
      <c r="AN632">
        <v>1</v>
      </c>
      <c r="AO632" s="10" t="s">
        <v>12038</v>
      </c>
      <c r="AP632" t="str" cm="1">
        <f t="array" ref="AP632">_xlfn.IFS(
  Table1[[#This Row],[Age]]&lt;=25, "18-25",
  Table1[[#This Row],[Age]]&lt;=35, "26-35",
  Table1[[#This Row],[Age]]&lt;=45, "36-45",
  Table1[[#This Row],[Age]]&lt;=60, "46-60",
  TRUE, "60+")</f>
        <v>26-35</v>
      </c>
    </row>
    <row r="633" spans="1:42" x14ac:dyDescent="0.3">
      <c r="A633">
        <v>632</v>
      </c>
      <c r="B633" t="s">
        <v>2</v>
      </c>
      <c r="C633" t="s">
        <v>80</v>
      </c>
      <c r="D633">
        <v>39</v>
      </c>
      <c r="E633" t="s">
        <v>106</v>
      </c>
      <c r="F633" t="s">
        <v>739</v>
      </c>
      <c r="G633" t="s">
        <v>5112</v>
      </c>
      <c r="H633">
        <v>19458795485</v>
      </c>
      <c r="I633" t="s">
        <v>5704</v>
      </c>
      <c r="J633" t="s">
        <v>7292</v>
      </c>
      <c r="K633">
        <v>3604.34</v>
      </c>
      <c r="L633" s="12" t="s">
        <v>7899</v>
      </c>
      <c r="M633" s="10" t="s">
        <v>11333</v>
      </c>
      <c r="N633">
        <v>632</v>
      </c>
      <c r="O633">
        <v>45196</v>
      </c>
      <c r="P633" t="s">
        <v>11403</v>
      </c>
      <c r="Q633" s="16">
        <v>698.77</v>
      </c>
      <c r="R633">
        <v>2905.57</v>
      </c>
      <c r="S633">
        <v>47</v>
      </c>
      <c r="T633">
        <v>632</v>
      </c>
      <c r="U633">
        <v>4978.62</v>
      </c>
      <c r="V633" t="s">
        <v>11413</v>
      </c>
      <c r="W633">
        <v>7.61</v>
      </c>
      <c r="X633">
        <v>12</v>
      </c>
      <c r="Y633" t="s">
        <v>11639</v>
      </c>
      <c r="Z633" t="s">
        <v>12011</v>
      </c>
      <c r="AA633">
        <v>632</v>
      </c>
      <c r="AB633" t="s">
        <v>12017</v>
      </c>
      <c r="AC633">
        <v>7249.14</v>
      </c>
      <c r="AD633">
        <v>908.32</v>
      </c>
      <c r="AE633">
        <v>45.42</v>
      </c>
      <c r="AF633" t="s">
        <v>11394</v>
      </c>
      <c r="AG633" t="s">
        <v>11342</v>
      </c>
      <c r="AH633">
        <v>9722</v>
      </c>
      <c r="AI633">
        <v>632</v>
      </c>
      <c r="AJ633" t="s">
        <v>11349</v>
      </c>
      <c r="AK633" t="s">
        <v>12028</v>
      </c>
      <c r="AL633" t="s">
        <v>12032</v>
      </c>
      <c r="AM633" t="s">
        <v>11220</v>
      </c>
      <c r="AN633">
        <v>1</v>
      </c>
      <c r="AO633" s="10" t="s">
        <v>12042</v>
      </c>
      <c r="AP633" t="str" cm="1">
        <f t="array" ref="AP633">_xlfn.IFS(
  Table1[[#This Row],[Age]]&lt;=25, "18-25",
  Table1[[#This Row],[Age]]&lt;=35, "26-35",
  Table1[[#This Row],[Age]]&lt;=45, "36-45",
  Table1[[#This Row],[Age]]&lt;=60, "46-60",
  TRUE, "60+")</f>
        <v>36-45</v>
      </c>
    </row>
    <row r="634" spans="1:42" x14ac:dyDescent="0.3">
      <c r="A634">
        <v>633</v>
      </c>
      <c r="B634" t="s">
        <v>34</v>
      </c>
      <c r="C634" t="s">
        <v>84</v>
      </c>
      <c r="D634">
        <v>40</v>
      </c>
      <c r="E634" t="s">
        <v>104</v>
      </c>
      <c r="F634" t="s">
        <v>740</v>
      </c>
      <c r="G634" t="s">
        <v>5135</v>
      </c>
      <c r="H634">
        <v>19458795486</v>
      </c>
      <c r="I634" t="s">
        <v>5705</v>
      </c>
      <c r="J634" t="s">
        <v>7292</v>
      </c>
      <c r="K634">
        <v>1119.3599999999999</v>
      </c>
      <c r="L634" s="12" t="s">
        <v>7900</v>
      </c>
      <c r="M634" s="10" t="s">
        <v>11331</v>
      </c>
      <c r="N634">
        <v>633</v>
      </c>
      <c r="O634">
        <v>45192</v>
      </c>
      <c r="P634" t="s">
        <v>11402</v>
      </c>
      <c r="Q634" s="16">
        <v>3244.98</v>
      </c>
      <c r="R634">
        <v>4364.34</v>
      </c>
      <c r="S634">
        <v>8</v>
      </c>
      <c r="T634">
        <v>633</v>
      </c>
      <c r="U634">
        <v>14143.87</v>
      </c>
      <c r="V634" t="s">
        <v>11411</v>
      </c>
      <c r="W634">
        <v>5.45</v>
      </c>
      <c r="X634">
        <v>48</v>
      </c>
      <c r="Y634" t="s">
        <v>10688</v>
      </c>
      <c r="Z634" t="s">
        <v>12012</v>
      </c>
      <c r="AA634">
        <v>633</v>
      </c>
      <c r="AB634" t="s">
        <v>12015</v>
      </c>
      <c r="AC634">
        <v>4959.2</v>
      </c>
      <c r="AD634">
        <v>2909.92</v>
      </c>
      <c r="AE634">
        <v>145.5</v>
      </c>
      <c r="AF634" t="s">
        <v>11274</v>
      </c>
      <c r="AG634" t="s">
        <v>11162</v>
      </c>
      <c r="AH634">
        <v>3486</v>
      </c>
      <c r="AI634">
        <v>633</v>
      </c>
      <c r="AJ634" t="s">
        <v>11369</v>
      </c>
      <c r="AK634" t="s">
        <v>12028</v>
      </c>
      <c r="AL634" t="s">
        <v>12031</v>
      </c>
      <c r="AM634" t="s">
        <v>11073</v>
      </c>
      <c r="AN634">
        <v>1</v>
      </c>
      <c r="AO634" s="10" t="s">
        <v>12042</v>
      </c>
      <c r="AP634" t="str" cm="1">
        <f t="array" ref="AP634">_xlfn.IFS(
  Table1[[#This Row],[Age]]&lt;=25, "18-25",
  Table1[[#This Row],[Age]]&lt;=35, "26-35",
  Table1[[#This Row],[Age]]&lt;=45, "36-45",
  Table1[[#This Row],[Age]]&lt;=60, "46-60",
  TRUE, "60+")</f>
        <v>36-45</v>
      </c>
    </row>
    <row r="635" spans="1:42" x14ac:dyDescent="0.3">
      <c r="A635">
        <v>634</v>
      </c>
      <c r="B635" t="s">
        <v>43</v>
      </c>
      <c r="C635" t="s">
        <v>98</v>
      </c>
      <c r="D635">
        <v>28</v>
      </c>
      <c r="E635" t="s">
        <v>105</v>
      </c>
      <c r="F635" t="s">
        <v>741</v>
      </c>
      <c r="G635" t="s">
        <v>5124</v>
      </c>
      <c r="H635">
        <v>19458795487</v>
      </c>
      <c r="I635" t="s">
        <v>5706</v>
      </c>
      <c r="J635" t="s">
        <v>7291</v>
      </c>
      <c r="K635">
        <v>343.69</v>
      </c>
      <c r="L635" s="12" t="s">
        <v>7901</v>
      </c>
      <c r="M635" s="10" t="s">
        <v>11311</v>
      </c>
      <c r="N635">
        <v>634</v>
      </c>
      <c r="O635">
        <v>44992</v>
      </c>
      <c r="P635" t="s">
        <v>11404</v>
      </c>
      <c r="Q635" s="16">
        <v>1922.04</v>
      </c>
      <c r="R635">
        <v>-1578.35</v>
      </c>
      <c r="S635">
        <v>31</v>
      </c>
      <c r="T635">
        <v>634</v>
      </c>
      <c r="U635">
        <v>32415.360000000001</v>
      </c>
      <c r="V635" t="s">
        <v>11411</v>
      </c>
      <c r="W635">
        <v>6.05</v>
      </c>
      <c r="X635">
        <v>24</v>
      </c>
      <c r="Y635" t="s">
        <v>11679</v>
      </c>
      <c r="Z635" t="s">
        <v>12012</v>
      </c>
      <c r="AA635">
        <v>634</v>
      </c>
      <c r="AB635" t="s">
        <v>12016</v>
      </c>
      <c r="AC635">
        <v>8728.67</v>
      </c>
      <c r="AD635">
        <v>2250.11</v>
      </c>
      <c r="AE635">
        <v>112.51</v>
      </c>
      <c r="AF635" t="s">
        <v>11099</v>
      </c>
      <c r="AG635" t="s">
        <v>11343</v>
      </c>
      <c r="AH635">
        <v>2230</v>
      </c>
      <c r="AI635">
        <v>634</v>
      </c>
      <c r="AJ635" t="s">
        <v>11386</v>
      </c>
      <c r="AK635" t="s">
        <v>12027</v>
      </c>
      <c r="AL635" t="s">
        <v>12031</v>
      </c>
      <c r="AM635" t="s">
        <v>11306</v>
      </c>
      <c r="AN635">
        <v>1</v>
      </c>
      <c r="AO635" s="10" t="s">
        <v>12047</v>
      </c>
      <c r="AP635" t="str" cm="1">
        <f t="array" ref="AP635">_xlfn.IFS(
  Table1[[#This Row],[Age]]&lt;=25, "18-25",
  Table1[[#This Row],[Age]]&lt;=35, "26-35",
  Table1[[#This Row],[Age]]&lt;=45, "36-45",
  Table1[[#This Row],[Age]]&lt;=60, "46-60",
  TRUE, "60+")</f>
        <v>26-35</v>
      </c>
    </row>
    <row r="636" spans="1:42" x14ac:dyDescent="0.3">
      <c r="A636">
        <v>635</v>
      </c>
      <c r="B636" t="s">
        <v>48</v>
      </c>
      <c r="C636" t="s">
        <v>53</v>
      </c>
      <c r="D636">
        <v>33</v>
      </c>
      <c r="E636" t="s">
        <v>105</v>
      </c>
      <c r="F636" t="s">
        <v>742</v>
      </c>
      <c r="G636" t="s">
        <v>5119</v>
      </c>
      <c r="H636">
        <v>19458795488</v>
      </c>
      <c r="I636" t="s">
        <v>5707</v>
      </c>
      <c r="J636" t="s">
        <v>7291</v>
      </c>
      <c r="K636">
        <v>2697.94</v>
      </c>
      <c r="L636" s="12" t="s">
        <v>7463</v>
      </c>
      <c r="M636" s="10" t="s">
        <v>11259</v>
      </c>
      <c r="N636">
        <v>635</v>
      </c>
      <c r="O636">
        <v>45125</v>
      </c>
      <c r="P636" t="s">
        <v>11402</v>
      </c>
      <c r="Q636" s="16">
        <v>3303.19</v>
      </c>
      <c r="R636">
        <v>-605.25</v>
      </c>
      <c r="S636">
        <v>37</v>
      </c>
      <c r="T636">
        <v>635</v>
      </c>
      <c r="U636">
        <v>47234.71</v>
      </c>
      <c r="V636" t="s">
        <v>11413</v>
      </c>
      <c r="W636">
        <v>1.64</v>
      </c>
      <c r="X636">
        <v>60</v>
      </c>
      <c r="Y636" t="s">
        <v>11680</v>
      </c>
      <c r="Z636" t="s">
        <v>12011</v>
      </c>
      <c r="AA636">
        <v>635</v>
      </c>
      <c r="AB636" t="s">
        <v>12015</v>
      </c>
      <c r="AC636">
        <v>9557.7900000000009</v>
      </c>
      <c r="AD636">
        <v>4040.85</v>
      </c>
      <c r="AE636">
        <v>202.04</v>
      </c>
      <c r="AF636" t="s">
        <v>11222</v>
      </c>
      <c r="AG636" t="s">
        <v>11196</v>
      </c>
      <c r="AH636">
        <v>8961</v>
      </c>
      <c r="AI636">
        <v>635</v>
      </c>
      <c r="AJ636" t="s">
        <v>11319</v>
      </c>
      <c r="AK636" t="s">
        <v>12027</v>
      </c>
      <c r="AL636" t="s">
        <v>12032</v>
      </c>
      <c r="AM636" t="s">
        <v>11209</v>
      </c>
      <c r="AN636">
        <v>1</v>
      </c>
      <c r="AO636" s="10" t="s">
        <v>12038</v>
      </c>
      <c r="AP636" t="str" cm="1">
        <f t="array" ref="AP636">_xlfn.IFS(
  Table1[[#This Row],[Age]]&lt;=25, "18-25",
  Table1[[#This Row],[Age]]&lt;=35, "26-35",
  Table1[[#This Row],[Age]]&lt;=45, "36-45",
  Table1[[#This Row],[Age]]&lt;=60, "46-60",
  TRUE, "60+")</f>
        <v>26-35</v>
      </c>
    </row>
    <row r="637" spans="1:42" x14ac:dyDescent="0.3">
      <c r="A637">
        <v>636</v>
      </c>
      <c r="B637" t="s">
        <v>38</v>
      </c>
      <c r="C637" t="s">
        <v>100</v>
      </c>
      <c r="D637">
        <v>66</v>
      </c>
      <c r="E637" t="s">
        <v>105</v>
      </c>
      <c r="F637" t="s">
        <v>743</v>
      </c>
      <c r="G637" t="s">
        <v>5144</v>
      </c>
      <c r="H637">
        <v>19458795489</v>
      </c>
      <c r="I637" t="s">
        <v>5708</v>
      </c>
      <c r="J637" t="s">
        <v>7292</v>
      </c>
      <c r="K637">
        <v>1156.17</v>
      </c>
      <c r="L637" s="12" t="s">
        <v>7902</v>
      </c>
      <c r="M637" s="10" t="s">
        <v>11166</v>
      </c>
      <c r="N637">
        <v>636</v>
      </c>
      <c r="O637">
        <v>45068</v>
      </c>
      <c r="P637" t="s">
        <v>11403</v>
      </c>
      <c r="Q637" s="16">
        <v>3615.36</v>
      </c>
      <c r="R637">
        <v>-2459.19</v>
      </c>
      <c r="S637">
        <v>33</v>
      </c>
      <c r="T637">
        <v>636</v>
      </c>
      <c r="U637">
        <v>31419.08</v>
      </c>
      <c r="V637" t="s">
        <v>11412</v>
      </c>
      <c r="W637">
        <v>9.35</v>
      </c>
      <c r="X637">
        <v>24</v>
      </c>
      <c r="Y637" t="s">
        <v>11465</v>
      </c>
      <c r="Z637" t="s">
        <v>12012</v>
      </c>
      <c r="AA637">
        <v>636</v>
      </c>
      <c r="AB637" t="s">
        <v>12015</v>
      </c>
      <c r="AC637">
        <v>6590.88</v>
      </c>
      <c r="AD637">
        <v>1695.25</v>
      </c>
      <c r="AE637">
        <v>84.76</v>
      </c>
      <c r="AF637" t="s">
        <v>11298</v>
      </c>
      <c r="AG637" t="s">
        <v>11199</v>
      </c>
      <c r="AH637">
        <v>711</v>
      </c>
      <c r="AI637">
        <v>636</v>
      </c>
      <c r="AJ637" t="s">
        <v>11240</v>
      </c>
      <c r="AK637" t="s">
        <v>12028</v>
      </c>
      <c r="AL637" t="s">
        <v>12031</v>
      </c>
      <c r="AM637" t="s">
        <v>11140</v>
      </c>
      <c r="AN637">
        <v>1</v>
      </c>
      <c r="AO637" s="10" t="s">
        <v>12046</v>
      </c>
      <c r="AP637" t="str" cm="1">
        <f t="array" ref="AP637">_xlfn.IFS(
  Table1[[#This Row],[Age]]&lt;=25, "18-25",
  Table1[[#This Row],[Age]]&lt;=35, "26-35",
  Table1[[#This Row],[Age]]&lt;=45, "36-45",
  Table1[[#This Row],[Age]]&lt;=60, "46-60",
  TRUE, "60+")</f>
        <v>60+</v>
      </c>
    </row>
    <row r="638" spans="1:42" x14ac:dyDescent="0.3">
      <c r="A638">
        <v>637</v>
      </c>
      <c r="B638" t="s">
        <v>9</v>
      </c>
      <c r="C638" t="s">
        <v>93</v>
      </c>
      <c r="D638">
        <v>63</v>
      </c>
      <c r="E638" t="s">
        <v>105</v>
      </c>
      <c r="F638" t="s">
        <v>744</v>
      </c>
      <c r="G638" t="s">
        <v>5137</v>
      </c>
      <c r="H638">
        <v>19458795490</v>
      </c>
      <c r="I638" t="s">
        <v>5709</v>
      </c>
      <c r="J638" t="s">
        <v>7291</v>
      </c>
      <c r="K638">
        <v>9409.25</v>
      </c>
      <c r="L638" s="12" t="s">
        <v>7903</v>
      </c>
      <c r="M638" s="10" t="s">
        <v>11137</v>
      </c>
      <c r="N638">
        <v>637</v>
      </c>
      <c r="O638">
        <v>45167</v>
      </c>
      <c r="P638" t="s">
        <v>11403</v>
      </c>
      <c r="Q638" s="16">
        <v>2694.22</v>
      </c>
      <c r="R638">
        <v>12103.47</v>
      </c>
      <c r="S638">
        <v>9</v>
      </c>
      <c r="T638">
        <v>637</v>
      </c>
      <c r="U638">
        <v>44284.94</v>
      </c>
      <c r="V638" t="s">
        <v>11411</v>
      </c>
      <c r="W638">
        <v>7.07</v>
      </c>
      <c r="X638">
        <v>12</v>
      </c>
      <c r="Y638" t="s">
        <v>11681</v>
      </c>
      <c r="Z638" t="s">
        <v>12012</v>
      </c>
      <c r="AA638">
        <v>637</v>
      </c>
      <c r="AB638" t="s">
        <v>12016</v>
      </c>
      <c r="AC638">
        <v>7885.13</v>
      </c>
      <c r="AD638">
        <v>500.28</v>
      </c>
      <c r="AE638">
        <v>25.01</v>
      </c>
      <c r="AF638" t="s">
        <v>11220</v>
      </c>
      <c r="AG638" t="s">
        <v>11270</v>
      </c>
      <c r="AH638">
        <v>4973</v>
      </c>
      <c r="AI638">
        <v>637</v>
      </c>
      <c r="AJ638" t="s">
        <v>11137</v>
      </c>
      <c r="AK638" t="s">
        <v>12027</v>
      </c>
      <c r="AL638" t="s">
        <v>12031</v>
      </c>
      <c r="AM638" t="s">
        <v>11390</v>
      </c>
      <c r="AN638">
        <v>1</v>
      </c>
      <c r="AO638" s="10" t="s">
        <v>12041</v>
      </c>
      <c r="AP638" t="str" cm="1">
        <f t="array" ref="AP638">_xlfn.IFS(
  Table1[[#This Row],[Age]]&lt;=25, "18-25",
  Table1[[#This Row],[Age]]&lt;=35, "26-35",
  Table1[[#This Row],[Age]]&lt;=45, "36-45",
  Table1[[#This Row],[Age]]&lt;=60, "46-60",
  TRUE, "60+")</f>
        <v>60+</v>
      </c>
    </row>
    <row r="639" spans="1:42" x14ac:dyDescent="0.3">
      <c r="A639">
        <v>638</v>
      </c>
      <c r="B639" t="s">
        <v>3</v>
      </c>
      <c r="C639" t="s">
        <v>80</v>
      </c>
      <c r="D639">
        <v>33</v>
      </c>
      <c r="E639" t="s">
        <v>104</v>
      </c>
      <c r="F639" t="s">
        <v>745</v>
      </c>
      <c r="G639" t="s">
        <v>5125</v>
      </c>
      <c r="H639">
        <v>19458795491</v>
      </c>
      <c r="I639" t="s">
        <v>5381</v>
      </c>
      <c r="J639" t="s">
        <v>7292</v>
      </c>
      <c r="K639">
        <v>2523.14</v>
      </c>
      <c r="L639" s="12" t="s">
        <v>7904</v>
      </c>
      <c r="M639" s="10" t="s">
        <v>11079</v>
      </c>
      <c r="N639">
        <v>638</v>
      </c>
      <c r="O639">
        <v>45135</v>
      </c>
      <c r="P639" t="s">
        <v>11403</v>
      </c>
      <c r="Q639" s="16">
        <v>1290.2</v>
      </c>
      <c r="R639">
        <v>1232.94</v>
      </c>
      <c r="S639">
        <v>46</v>
      </c>
      <c r="T639">
        <v>638</v>
      </c>
      <c r="U639">
        <v>48451.89</v>
      </c>
      <c r="V639" t="s">
        <v>11411</v>
      </c>
      <c r="W639">
        <v>2.39</v>
      </c>
      <c r="X639">
        <v>12</v>
      </c>
      <c r="Y639" t="s">
        <v>11511</v>
      </c>
      <c r="Z639" t="s">
        <v>12010</v>
      </c>
      <c r="AA639">
        <v>638</v>
      </c>
      <c r="AB639" t="s">
        <v>12015</v>
      </c>
      <c r="AC639">
        <v>5971.93</v>
      </c>
      <c r="AD639">
        <v>426.23</v>
      </c>
      <c r="AE639">
        <v>21.31</v>
      </c>
      <c r="AF639" t="s">
        <v>11383</v>
      </c>
      <c r="AG639" t="s">
        <v>11351</v>
      </c>
      <c r="AH639">
        <v>6044</v>
      </c>
      <c r="AI639">
        <v>638</v>
      </c>
      <c r="AJ639" t="s">
        <v>11146</v>
      </c>
      <c r="AK639" t="s">
        <v>12027</v>
      </c>
      <c r="AL639" t="s">
        <v>12031</v>
      </c>
      <c r="AM639" t="s">
        <v>11125</v>
      </c>
      <c r="AN639">
        <v>1</v>
      </c>
      <c r="AO639" s="10" t="s">
        <v>12038</v>
      </c>
      <c r="AP639" t="str" cm="1">
        <f t="array" ref="AP639">_xlfn.IFS(
  Table1[[#This Row],[Age]]&lt;=25, "18-25",
  Table1[[#This Row],[Age]]&lt;=35, "26-35",
  Table1[[#This Row],[Age]]&lt;=45, "36-45",
  Table1[[#This Row],[Age]]&lt;=60, "46-60",
  TRUE, "60+")</f>
        <v>26-35</v>
      </c>
    </row>
    <row r="640" spans="1:42" x14ac:dyDescent="0.3">
      <c r="A640">
        <v>639</v>
      </c>
      <c r="B640" t="s">
        <v>5</v>
      </c>
      <c r="C640" t="s">
        <v>80</v>
      </c>
      <c r="D640">
        <v>31</v>
      </c>
      <c r="E640" t="s">
        <v>106</v>
      </c>
      <c r="F640" t="s">
        <v>746</v>
      </c>
      <c r="G640" t="s">
        <v>5131</v>
      </c>
      <c r="H640">
        <v>19458795492</v>
      </c>
      <c r="I640" t="s">
        <v>5710</v>
      </c>
      <c r="J640" t="s">
        <v>7291</v>
      </c>
      <c r="K640">
        <v>1031.9100000000001</v>
      </c>
      <c r="L640" s="12" t="s">
        <v>7905</v>
      </c>
      <c r="M640" s="10" t="s">
        <v>11183</v>
      </c>
      <c r="N640">
        <v>639</v>
      </c>
      <c r="O640">
        <v>45052</v>
      </c>
      <c r="P640" t="s">
        <v>11404</v>
      </c>
      <c r="Q640" s="16">
        <v>2760.29</v>
      </c>
      <c r="R640">
        <v>3792.2</v>
      </c>
      <c r="S640">
        <v>3</v>
      </c>
      <c r="T640">
        <v>639</v>
      </c>
      <c r="U640">
        <v>44311.31</v>
      </c>
      <c r="V640" t="s">
        <v>11413</v>
      </c>
      <c r="W640">
        <v>3.2</v>
      </c>
      <c r="X640">
        <v>48</v>
      </c>
      <c r="Y640" t="s">
        <v>11682</v>
      </c>
      <c r="Z640" t="s">
        <v>12010</v>
      </c>
      <c r="AA640">
        <v>639</v>
      </c>
      <c r="AB640" t="s">
        <v>12017</v>
      </c>
      <c r="AC640">
        <v>1999.48</v>
      </c>
      <c r="AD640">
        <v>2252.02</v>
      </c>
      <c r="AE640">
        <v>112.6</v>
      </c>
      <c r="AF640" t="s">
        <v>11374</v>
      </c>
      <c r="AG640" t="s">
        <v>11331</v>
      </c>
      <c r="AH640">
        <v>1251</v>
      </c>
      <c r="AI640">
        <v>639</v>
      </c>
      <c r="AJ640" t="s">
        <v>11047</v>
      </c>
      <c r="AK640" t="s">
        <v>12027</v>
      </c>
      <c r="AL640" t="s">
        <v>12031</v>
      </c>
      <c r="AM640" t="s">
        <v>11146</v>
      </c>
      <c r="AN640">
        <v>1</v>
      </c>
      <c r="AO640" s="10" t="s">
        <v>12046</v>
      </c>
      <c r="AP640" t="str" cm="1">
        <f t="array" ref="AP640">_xlfn.IFS(
  Table1[[#This Row],[Age]]&lt;=25, "18-25",
  Table1[[#This Row],[Age]]&lt;=35, "26-35",
  Table1[[#This Row],[Age]]&lt;=45, "36-45",
  Table1[[#This Row],[Age]]&lt;=60, "46-60",
  TRUE, "60+")</f>
        <v>26-35</v>
      </c>
    </row>
    <row r="641" spans="1:42" x14ac:dyDescent="0.3">
      <c r="A641">
        <v>640</v>
      </c>
      <c r="B641" t="s">
        <v>10</v>
      </c>
      <c r="C641" t="s">
        <v>88</v>
      </c>
      <c r="D641">
        <v>23</v>
      </c>
      <c r="E641" t="s">
        <v>106</v>
      </c>
      <c r="F641" t="s">
        <v>747</v>
      </c>
      <c r="G641" t="s">
        <v>5132</v>
      </c>
      <c r="H641">
        <v>19458795493</v>
      </c>
      <c r="I641" t="s">
        <v>5320</v>
      </c>
      <c r="J641" t="s">
        <v>7292</v>
      </c>
      <c r="K641">
        <v>7719.85</v>
      </c>
      <c r="L641" s="12" t="s">
        <v>7906</v>
      </c>
      <c r="M641" s="10" t="s">
        <v>11223</v>
      </c>
      <c r="N641">
        <v>640</v>
      </c>
      <c r="O641">
        <v>45192</v>
      </c>
      <c r="P641" t="s">
        <v>11402</v>
      </c>
      <c r="Q641" s="16">
        <v>2115.11</v>
      </c>
      <c r="R641">
        <v>9834.9599999999991</v>
      </c>
      <c r="S641">
        <v>13</v>
      </c>
      <c r="T641">
        <v>640</v>
      </c>
      <c r="U641">
        <v>48638.14</v>
      </c>
      <c r="V641" t="s">
        <v>11412</v>
      </c>
      <c r="W641">
        <v>1.04</v>
      </c>
      <c r="X641">
        <v>48</v>
      </c>
      <c r="Y641" t="s">
        <v>7863</v>
      </c>
      <c r="Z641" t="s">
        <v>12010</v>
      </c>
      <c r="AA641">
        <v>640</v>
      </c>
      <c r="AB641" t="s">
        <v>12017</v>
      </c>
      <c r="AC641">
        <v>6498.24</v>
      </c>
      <c r="AD641">
        <v>2589.1999999999998</v>
      </c>
      <c r="AE641">
        <v>129.46</v>
      </c>
      <c r="AF641" t="s">
        <v>11084</v>
      </c>
      <c r="AG641" t="s">
        <v>11243</v>
      </c>
      <c r="AH641">
        <v>4502</v>
      </c>
      <c r="AI641">
        <v>640</v>
      </c>
      <c r="AJ641" t="s">
        <v>11083</v>
      </c>
      <c r="AK641" t="s">
        <v>12027</v>
      </c>
      <c r="AL641" t="s">
        <v>12031</v>
      </c>
      <c r="AM641" t="s">
        <v>11397</v>
      </c>
      <c r="AN641">
        <v>1</v>
      </c>
      <c r="AO641" s="10" t="s">
        <v>12042</v>
      </c>
      <c r="AP641" t="str" cm="1">
        <f t="array" ref="AP641">_xlfn.IFS(
  Table1[[#This Row],[Age]]&lt;=25, "18-25",
  Table1[[#This Row],[Age]]&lt;=35, "26-35",
  Table1[[#This Row],[Age]]&lt;=45, "36-45",
  Table1[[#This Row],[Age]]&lt;=60, "46-60",
  TRUE, "60+")</f>
        <v>18-25</v>
      </c>
    </row>
    <row r="642" spans="1:42" x14ac:dyDescent="0.3">
      <c r="A642">
        <v>641</v>
      </c>
      <c r="B642" t="s">
        <v>32</v>
      </c>
      <c r="C642" t="s">
        <v>70</v>
      </c>
      <c r="D642">
        <v>59</v>
      </c>
      <c r="E642" t="s">
        <v>106</v>
      </c>
      <c r="F642" t="s">
        <v>748</v>
      </c>
      <c r="G642" t="s">
        <v>5137</v>
      </c>
      <c r="H642">
        <v>19458795494</v>
      </c>
      <c r="I642" t="s">
        <v>5193</v>
      </c>
      <c r="J642" t="s">
        <v>7291</v>
      </c>
      <c r="K642">
        <v>4201.1000000000004</v>
      </c>
      <c r="L642" s="12" t="s">
        <v>7907</v>
      </c>
      <c r="M642" s="10" t="s">
        <v>11207</v>
      </c>
      <c r="N642">
        <v>641</v>
      </c>
      <c r="O642">
        <v>45281</v>
      </c>
      <c r="P642" t="s">
        <v>11403</v>
      </c>
      <c r="Q642" s="16">
        <v>4452.78</v>
      </c>
      <c r="R642">
        <v>8653.8799999999992</v>
      </c>
      <c r="S642">
        <v>28</v>
      </c>
      <c r="T642">
        <v>641</v>
      </c>
      <c r="U642">
        <v>39075.03</v>
      </c>
      <c r="V642" t="s">
        <v>11412</v>
      </c>
      <c r="W642">
        <v>3.38</v>
      </c>
      <c r="X642">
        <v>12</v>
      </c>
      <c r="Y642" t="s">
        <v>11683</v>
      </c>
      <c r="Z642" t="s">
        <v>12010</v>
      </c>
      <c r="AA642">
        <v>641</v>
      </c>
      <c r="AB642" t="s">
        <v>12017</v>
      </c>
      <c r="AC642">
        <v>6128.04</v>
      </c>
      <c r="AD642">
        <v>1875.71</v>
      </c>
      <c r="AE642">
        <v>93.79</v>
      </c>
      <c r="AF642" t="s">
        <v>11128</v>
      </c>
      <c r="AG642" t="s">
        <v>11255</v>
      </c>
      <c r="AH642">
        <v>4448</v>
      </c>
      <c r="AI642">
        <v>641</v>
      </c>
      <c r="AJ642" t="s">
        <v>11267</v>
      </c>
      <c r="AK642" t="s">
        <v>12029</v>
      </c>
      <c r="AL642" t="s">
        <v>12031</v>
      </c>
      <c r="AM642" t="s">
        <v>11049</v>
      </c>
      <c r="AN642">
        <v>1</v>
      </c>
      <c r="AO642" s="10" t="s">
        <v>12036</v>
      </c>
      <c r="AP642" t="str" cm="1">
        <f t="array" ref="AP642">_xlfn.IFS(
  Table1[[#This Row],[Age]]&lt;=25, "18-25",
  Table1[[#This Row],[Age]]&lt;=35, "26-35",
  Table1[[#This Row],[Age]]&lt;=45, "36-45",
  Table1[[#This Row],[Age]]&lt;=60, "46-60",
  TRUE, "60+")</f>
        <v>46-60</v>
      </c>
    </row>
    <row r="643" spans="1:42" x14ac:dyDescent="0.3">
      <c r="A643">
        <v>642</v>
      </c>
      <c r="B643" t="s">
        <v>28</v>
      </c>
      <c r="C643" t="s">
        <v>85</v>
      </c>
      <c r="D643">
        <v>34</v>
      </c>
      <c r="E643" t="s">
        <v>105</v>
      </c>
      <c r="F643" t="s">
        <v>749</v>
      </c>
      <c r="G643" t="s">
        <v>5140</v>
      </c>
      <c r="H643">
        <v>19458795495</v>
      </c>
      <c r="I643" t="s">
        <v>5711</v>
      </c>
      <c r="J643" t="s">
        <v>7291</v>
      </c>
      <c r="K643">
        <v>8452.2900000000009</v>
      </c>
      <c r="L643" s="12" t="s">
        <v>7908</v>
      </c>
      <c r="M643" s="10" t="s">
        <v>11121</v>
      </c>
      <c r="N643">
        <v>642</v>
      </c>
      <c r="O643">
        <v>45231</v>
      </c>
      <c r="P643" t="s">
        <v>11403</v>
      </c>
      <c r="Q643" s="16">
        <v>3703.65</v>
      </c>
      <c r="R643">
        <v>4748.6400000000003</v>
      </c>
      <c r="S643">
        <v>52</v>
      </c>
      <c r="T643">
        <v>642</v>
      </c>
      <c r="U643">
        <v>44470.66</v>
      </c>
      <c r="V643" t="s">
        <v>11413</v>
      </c>
      <c r="W643">
        <v>3.85</v>
      </c>
      <c r="X643">
        <v>48</v>
      </c>
      <c r="Y643" t="s">
        <v>11645</v>
      </c>
      <c r="Z643" t="s">
        <v>12010</v>
      </c>
      <c r="AA643">
        <v>642</v>
      </c>
      <c r="AB643" t="s">
        <v>12015</v>
      </c>
      <c r="AC643">
        <v>5502.82</v>
      </c>
      <c r="AD643">
        <v>3937.58</v>
      </c>
      <c r="AE643">
        <v>196.88</v>
      </c>
      <c r="AF643" t="s">
        <v>11380</v>
      </c>
      <c r="AG643" t="s">
        <v>11149</v>
      </c>
      <c r="AH643">
        <v>8655</v>
      </c>
      <c r="AI643">
        <v>642</v>
      </c>
      <c r="AJ643" t="s">
        <v>11287</v>
      </c>
      <c r="AK643" t="s">
        <v>12028</v>
      </c>
      <c r="AL643" t="s">
        <v>12032</v>
      </c>
      <c r="AM643" t="s">
        <v>11148</v>
      </c>
      <c r="AN643">
        <v>1</v>
      </c>
      <c r="AO643" s="10" t="s">
        <v>12040</v>
      </c>
      <c r="AP643" t="str" cm="1">
        <f t="array" ref="AP643">_xlfn.IFS(
  Table1[[#This Row],[Age]]&lt;=25, "18-25",
  Table1[[#This Row],[Age]]&lt;=35, "26-35",
  Table1[[#This Row],[Age]]&lt;=45, "36-45",
  Table1[[#This Row],[Age]]&lt;=60, "46-60",
  TRUE, "60+")</f>
        <v>26-35</v>
      </c>
    </row>
    <row r="644" spans="1:42" x14ac:dyDescent="0.3">
      <c r="A644">
        <v>643</v>
      </c>
      <c r="B644" t="s">
        <v>21</v>
      </c>
      <c r="C644" t="s">
        <v>76</v>
      </c>
      <c r="D644">
        <v>48</v>
      </c>
      <c r="E644" t="s">
        <v>104</v>
      </c>
      <c r="F644" t="s">
        <v>750</v>
      </c>
      <c r="G644" t="s">
        <v>5112</v>
      </c>
      <c r="H644">
        <v>19458795496</v>
      </c>
      <c r="I644" t="s">
        <v>5632</v>
      </c>
      <c r="J644" t="s">
        <v>7291</v>
      </c>
      <c r="K644">
        <v>8400.4699999999993</v>
      </c>
      <c r="L644" s="12" t="s">
        <v>7909</v>
      </c>
      <c r="M644" s="10" t="s">
        <v>11245</v>
      </c>
      <c r="N644">
        <v>643</v>
      </c>
      <c r="O644">
        <v>45102</v>
      </c>
      <c r="P644" t="s">
        <v>11403</v>
      </c>
      <c r="Q644" s="16">
        <v>3098.73</v>
      </c>
      <c r="R644">
        <v>5301.74</v>
      </c>
      <c r="S644">
        <v>61</v>
      </c>
      <c r="T644">
        <v>643</v>
      </c>
      <c r="U644">
        <v>25081.13</v>
      </c>
      <c r="V644" t="s">
        <v>11413</v>
      </c>
      <c r="W644">
        <v>7.15</v>
      </c>
      <c r="X644">
        <v>60</v>
      </c>
      <c r="Y644" t="s">
        <v>11550</v>
      </c>
      <c r="Z644" t="s">
        <v>12011</v>
      </c>
      <c r="AA644">
        <v>643</v>
      </c>
      <c r="AB644" t="s">
        <v>12015</v>
      </c>
      <c r="AC644">
        <v>6080.02</v>
      </c>
      <c r="AD644">
        <v>3326.42</v>
      </c>
      <c r="AE644">
        <v>166.32</v>
      </c>
      <c r="AF644" t="s">
        <v>11062</v>
      </c>
      <c r="AG644" t="s">
        <v>11219</v>
      </c>
      <c r="AH644">
        <v>5132</v>
      </c>
      <c r="AI644">
        <v>643</v>
      </c>
      <c r="AJ644" t="s">
        <v>11161</v>
      </c>
      <c r="AK644" t="s">
        <v>12028</v>
      </c>
      <c r="AL644" t="s">
        <v>12032</v>
      </c>
      <c r="AM644" t="s">
        <v>11295</v>
      </c>
      <c r="AN644">
        <v>1</v>
      </c>
      <c r="AO644" s="10" t="s">
        <v>12043</v>
      </c>
      <c r="AP644" t="str" cm="1">
        <f t="array" ref="AP644">_xlfn.IFS(
  Table1[[#This Row],[Age]]&lt;=25, "18-25",
  Table1[[#This Row],[Age]]&lt;=35, "26-35",
  Table1[[#This Row],[Age]]&lt;=45, "36-45",
  Table1[[#This Row],[Age]]&lt;=60, "46-60",
  TRUE, "60+")</f>
        <v>46-60</v>
      </c>
    </row>
    <row r="645" spans="1:42" x14ac:dyDescent="0.3">
      <c r="A645">
        <v>644</v>
      </c>
      <c r="B645" t="s">
        <v>31</v>
      </c>
      <c r="C645" t="s">
        <v>58</v>
      </c>
      <c r="D645">
        <v>59</v>
      </c>
      <c r="E645" t="s">
        <v>104</v>
      </c>
      <c r="F645" t="s">
        <v>751</v>
      </c>
      <c r="G645" t="s">
        <v>5144</v>
      </c>
      <c r="H645">
        <v>19458795497</v>
      </c>
      <c r="I645" t="s">
        <v>5712</v>
      </c>
      <c r="J645" t="s">
        <v>7291</v>
      </c>
      <c r="K645">
        <v>9924.57</v>
      </c>
      <c r="L645" s="12" t="s">
        <v>7910</v>
      </c>
      <c r="M645" s="10" t="s">
        <v>11093</v>
      </c>
      <c r="N645">
        <v>644</v>
      </c>
      <c r="O645">
        <v>44973</v>
      </c>
      <c r="P645" t="s">
        <v>11404</v>
      </c>
      <c r="Q645" s="16">
        <v>208.22</v>
      </c>
      <c r="R645">
        <v>10132.790000000001</v>
      </c>
      <c r="S645">
        <v>24</v>
      </c>
      <c r="T645">
        <v>644</v>
      </c>
      <c r="U645">
        <v>17926.509999999998</v>
      </c>
      <c r="V645" t="s">
        <v>11412</v>
      </c>
      <c r="W645">
        <v>5.29</v>
      </c>
      <c r="X645">
        <v>36</v>
      </c>
      <c r="Y645" t="s">
        <v>11684</v>
      </c>
      <c r="Z645" t="s">
        <v>12010</v>
      </c>
      <c r="AA645">
        <v>644</v>
      </c>
      <c r="AB645" t="s">
        <v>12017</v>
      </c>
      <c r="AC645">
        <v>4051.76</v>
      </c>
      <c r="AD645">
        <v>2827.11</v>
      </c>
      <c r="AE645">
        <v>141.36000000000001</v>
      </c>
      <c r="AF645" t="s">
        <v>11068</v>
      </c>
      <c r="AG645" t="s">
        <v>11322</v>
      </c>
      <c r="AH645">
        <v>4829</v>
      </c>
      <c r="AI645">
        <v>644</v>
      </c>
      <c r="AJ645" t="s">
        <v>11164</v>
      </c>
      <c r="AK645" t="s">
        <v>12028</v>
      </c>
      <c r="AL645" t="s">
        <v>12032</v>
      </c>
      <c r="AM645" t="s">
        <v>11058</v>
      </c>
      <c r="AN645">
        <v>1</v>
      </c>
      <c r="AO645" s="10" t="s">
        <v>12045</v>
      </c>
      <c r="AP645" t="str" cm="1">
        <f t="array" ref="AP645">_xlfn.IFS(
  Table1[[#This Row],[Age]]&lt;=25, "18-25",
  Table1[[#This Row],[Age]]&lt;=35, "26-35",
  Table1[[#This Row],[Age]]&lt;=45, "36-45",
  Table1[[#This Row],[Age]]&lt;=60, "46-60",
  TRUE, "60+")</f>
        <v>46-60</v>
      </c>
    </row>
    <row r="646" spans="1:42" x14ac:dyDescent="0.3">
      <c r="A646">
        <v>645</v>
      </c>
      <c r="B646" t="s">
        <v>42</v>
      </c>
      <c r="C646" t="s">
        <v>87</v>
      </c>
      <c r="D646">
        <v>27</v>
      </c>
      <c r="E646" t="s">
        <v>106</v>
      </c>
      <c r="F646" t="s">
        <v>752</v>
      </c>
      <c r="G646" t="s">
        <v>5124</v>
      </c>
      <c r="H646">
        <v>19458795498</v>
      </c>
      <c r="I646" t="s">
        <v>5713</v>
      </c>
      <c r="J646" t="s">
        <v>7291</v>
      </c>
      <c r="K646">
        <v>8057.9</v>
      </c>
      <c r="L646" s="12" t="s">
        <v>7911</v>
      </c>
      <c r="M646" s="10" t="s">
        <v>11167</v>
      </c>
      <c r="N646">
        <v>645</v>
      </c>
      <c r="O646">
        <v>44986</v>
      </c>
      <c r="P646" t="s">
        <v>11404</v>
      </c>
      <c r="Q646" s="16">
        <v>4950.95</v>
      </c>
      <c r="R646">
        <v>13008.85</v>
      </c>
      <c r="S646">
        <v>10</v>
      </c>
      <c r="T646">
        <v>645</v>
      </c>
      <c r="U646">
        <v>49985.82</v>
      </c>
      <c r="V646" t="s">
        <v>11412</v>
      </c>
      <c r="W646">
        <v>8.59</v>
      </c>
      <c r="X646">
        <v>60</v>
      </c>
      <c r="Y646" t="s">
        <v>11609</v>
      </c>
      <c r="Z646" t="s">
        <v>12010</v>
      </c>
      <c r="AA646">
        <v>645</v>
      </c>
      <c r="AB646" t="s">
        <v>12015</v>
      </c>
      <c r="AC646">
        <v>8213</v>
      </c>
      <c r="AD646">
        <v>3055.72</v>
      </c>
      <c r="AE646">
        <v>152.79</v>
      </c>
      <c r="AF646" t="s">
        <v>11055</v>
      </c>
      <c r="AG646" t="s">
        <v>11093</v>
      </c>
      <c r="AH646">
        <v>4885</v>
      </c>
      <c r="AI646">
        <v>645</v>
      </c>
      <c r="AJ646" t="s">
        <v>11322</v>
      </c>
      <c r="AK646" t="s">
        <v>12029</v>
      </c>
      <c r="AL646" t="s">
        <v>12032</v>
      </c>
      <c r="AM646" t="s">
        <v>11117</v>
      </c>
      <c r="AN646">
        <v>1</v>
      </c>
      <c r="AO646" s="10" t="s">
        <v>12047</v>
      </c>
      <c r="AP646" t="str" cm="1">
        <f t="array" ref="AP646">_xlfn.IFS(
  Table1[[#This Row],[Age]]&lt;=25, "18-25",
  Table1[[#This Row],[Age]]&lt;=35, "26-35",
  Table1[[#This Row],[Age]]&lt;=45, "36-45",
  Table1[[#This Row],[Age]]&lt;=60, "46-60",
  TRUE, "60+")</f>
        <v>26-35</v>
      </c>
    </row>
    <row r="647" spans="1:42" x14ac:dyDescent="0.3">
      <c r="A647">
        <v>646</v>
      </c>
      <c r="B647" t="s">
        <v>17</v>
      </c>
      <c r="C647" t="s">
        <v>74</v>
      </c>
      <c r="D647">
        <v>63</v>
      </c>
      <c r="E647" t="s">
        <v>105</v>
      </c>
      <c r="F647" t="s">
        <v>753</v>
      </c>
      <c r="G647" t="s">
        <v>5145</v>
      </c>
      <c r="H647">
        <v>19458795499</v>
      </c>
      <c r="I647" t="s">
        <v>5714</v>
      </c>
      <c r="J647" t="s">
        <v>7291</v>
      </c>
      <c r="K647">
        <v>2220.1</v>
      </c>
      <c r="L647" s="12" t="s">
        <v>7912</v>
      </c>
      <c r="M647" s="10" t="s">
        <v>11334</v>
      </c>
      <c r="N647">
        <v>646</v>
      </c>
      <c r="O647">
        <v>45207</v>
      </c>
      <c r="P647" t="s">
        <v>11403</v>
      </c>
      <c r="Q647" s="16">
        <v>2835.69</v>
      </c>
      <c r="R647">
        <v>-615.59</v>
      </c>
      <c r="S647">
        <v>42</v>
      </c>
      <c r="T647">
        <v>646</v>
      </c>
      <c r="U647">
        <v>5790.24</v>
      </c>
      <c r="V647" t="s">
        <v>11413</v>
      </c>
      <c r="W647">
        <v>1.78</v>
      </c>
      <c r="X647">
        <v>12</v>
      </c>
      <c r="Y647" t="s">
        <v>11685</v>
      </c>
      <c r="Z647" t="s">
        <v>12011</v>
      </c>
      <c r="AA647">
        <v>646</v>
      </c>
      <c r="AB647" t="s">
        <v>12017</v>
      </c>
      <c r="AC647">
        <v>3188.01</v>
      </c>
      <c r="AD647">
        <v>3817.01</v>
      </c>
      <c r="AE647">
        <v>190.85</v>
      </c>
      <c r="AF647" t="s">
        <v>11336</v>
      </c>
      <c r="AG647" t="s">
        <v>11083</v>
      </c>
      <c r="AH647">
        <v>2054</v>
      </c>
      <c r="AI647">
        <v>646</v>
      </c>
      <c r="AJ647" t="s">
        <v>11070</v>
      </c>
      <c r="AK647" t="s">
        <v>12029</v>
      </c>
      <c r="AL647" t="s">
        <v>12032</v>
      </c>
      <c r="AM647" t="s">
        <v>11308</v>
      </c>
      <c r="AN647">
        <v>-1</v>
      </c>
      <c r="AO647" s="10" t="s">
        <v>12044</v>
      </c>
      <c r="AP647" t="str" cm="1">
        <f t="array" ref="AP647">_xlfn.IFS(
  Table1[[#This Row],[Age]]&lt;=25, "18-25",
  Table1[[#This Row],[Age]]&lt;=35, "26-35",
  Table1[[#This Row],[Age]]&lt;=45, "36-45",
  Table1[[#This Row],[Age]]&lt;=60, "46-60",
  TRUE, "60+")</f>
        <v>60+</v>
      </c>
    </row>
    <row r="648" spans="1:42" x14ac:dyDescent="0.3">
      <c r="A648">
        <v>647</v>
      </c>
      <c r="B648" t="s">
        <v>39</v>
      </c>
      <c r="C648" t="s">
        <v>91</v>
      </c>
      <c r="D648">
        <v>37</v>
      </c>
      <c r="E648" t="s">
        <v>106</v>
      </c>
      <c r="F648" t="s">
        <v>754</v>
      </c>
      <c r="G648" t="s">
        <v>5115</v>
      </c>
      <c r="H648">
        <v>19458795500</v>
      </c>
      <c r="I648" t="s">
        <v>5715</v>
      </c>
      <c r="J648" t="s">
        <v>7292</v>
      </c>
      <c r="K648">
        <v>5905.84</v>
      </c>
      <c r="L648" s="12" t="s">
        <v>7913</v>
      </c>
      <c r="M648" s="10" t="s">
        <v>11129</v>
      </c>
      <c r="N648">
        <v>647</v>
      </c>
      <c r="O648">
        <v>45061</v>
      </c>
      <c r="P648" t="s">
        <v>11402</v>
      </c>
      <c r="Q648" s="16">
        <v>1302.3</v>
      </c>
      <c r="R648">
        <v>7208.14</v>
      </c>
      <c r="S648">
        <v>37</v>
      </c>
      <c r="T648">
        <v>647</v>
      </c>
      <c r="U648">
        <v>47951.73</v>
      </c>
      <c r="V648" t="s">
        <v>11411</v>
      </c>
      <c r="W648">
        <v>7.36</v>
      </c>
      <c r="X648">
        <v>36</v>
      </c>
      <c r="Y648" t="s">
        <v>11686</v>
      </c>
      <c r="Z648" t="s">
        <v>12011</v>
      </c>
      <c r="AA648">
        <v>647</v>
      </c>
      <c r="AB648" t="s">
        <v>12017</v>
      </c>
      <c r="AC648">
        <v>4888.53</v>
      </c>
      <c r="AD648">
        <v>3039.71</v>
      </c>
      <c r="AE648">
        <v>151.99</v>
      </c>
      <c r="AF648" t="s">
        <v>11371</v>
      </c>
      <c r="AG648" t="s">
        <v>11246</v>
      </c>
      <c r="AH648">
        <v>3430</v>
      </c>
      <c r="AI648">
        <v>647</v>
      </c>
      <c r="AJ648" t="s">
        <v>11082</v>
      </c>
      <c r="AK648" t="s">
        <v>12029</v>
      </c>
      <c r="AL648" t="s">
        <v>12031</v>
      </c>
      <c r="AM648" t="s">
        <v>11060</v>
      </c>
      <c r="AN648">
        <v>1</v>
      </c>
      <c r="AO648" s="10" t="s">
        <v>12046</v>
      </c>
      <c r="AP648" t="str" cm="1">
        <f t="array" ref="AP648">_xlfn.IFS(
  Table1[[#This Row],[Age]]&lt;=25, "18-25",
  Table1[[#This Row],[Age]]&lt;=35, "26-35",
  Table1[[#This Row],[Age]]&lt;=45, "36-45",
  Table1[[#This Row],[Age]]&lt;=60, "46-60",
  TRUE, "60+")</f>
        <v>36-45</v>
      </c>
    </row>
    <row r="649" spans="1:42" x14ac:dyDescent="0.3">
      <c r="A649">
        <v>648</v>
      </c>
      <c r="B649" t="s">
        <v>19</v>
      </c>
      <c r="C649" t="s">
        <v>39</v>
      </c>
      <c r="D649">
        <v>66</v>
      </c>
      <c r="E649" t="s">
        <v>105</v>
      </c>
      <c r="F649" t="s">
        <v>755</v>
      </c>
      <c r="G649" t="s">
        <v>5144</v>
      </c>
      <c r="H649">
        <v>19458795501</v>
      </c>
      <c r="I649" t="s">
        <v>5716</v>
      </c>
      <c r="J649" t="s">
        <v>7291</v>
      </c>
      <c r="K649">
        <v>5309.88</v>
      </c>
      <c r="L649" s="12" t="s">
        <v>7914</v>
      </c>
      <c r="M649" s="10" t="s">
        <v>11225</v>
      </c>
      <c r="N649">
        <v>648</v>
      </c>
      <c r="O649">
        <v>45259</v>
      </c>
      <c r="P649" t="s">
        <v>11403</v>
      </c>
      <c r="Q649" s="16">
        <v>2961.71</v>
      </c>
      <c r="R649">
        <v>2348.17</v>
      </c>
      <c r="S649">
        <v>15</v>
      </c>
      <c r="T649">
        <v>648</v>
      </c>
      <c r="U649">
        <v>22112.84</v>
      </c>
      <c r="V649" t="s">
        <v>11412</v>
      </c>
      <c r="W649">
        <v>8.8699999999999992</v>
      </c>
      <c r="X649">
        <v>12</v>
      </c>
      <c r="Y649" t="s">
        <v>7927</v>
      </c>
      <c r="Z649" t="s">
        <v>12011</v>
      </c>
      <c r="AA649">
        <v>648</v>
      </c>
      <c r="AB649" t="s">
        <v>12015</v>
      </c>
      <c r="AC649">
        <v>7421.79</v>
      </c>
      <c r="AD649">
        <v>1113.73</v>
      </c>
      <c r="AE649">
        <v>55.69</v>
      </c>
      <c r="AF649" t="s">
        <v>11178</v>
      </c>
      <c r="AG649" t="s">
        <v>11196</v>
      </c>
      <c r="AH649">
        <v>7927</v>
      </c>
      <c r="AI649">
        <v>648</v>
      </c>
      <c r="AJ649" t="s">
        <v>11275</v>
      </c>
      <c r="AK649" t="s">
        <v>12028</v>
      </c>
      <c r="AL649" t="s">
        <v>12031</v>
      </c>
      <c r="AM649" t="s">
        <v>11189</v>
      </c>
      <c r="AN649">
        <v>1</v>
      </c>
      <c r="AO649" s="10" t="s">
        <v>12040</v>
      </c>
      <c r="AP649" t="str" cm="1">
        <f t="array" ref="AP649">_xlfn.IFS(
  Table1[[#This Row],[Age]]&lt;=25, "18-25",
  Table1[[#This Row],[Age]]&lt;=35, "26-35",
  Table1[[#This Row],[Age]]&lt;=45, "36-45",
  Table1[[#This Row],[Age]]&lt;=60, "46-60",
  TRUE, "60+")</f>
        <v>60+</v>
      </c>
    </row>
    <row r="650" spans="1:42" x14ac:dyDescent="0.3">
      <c r="A650">
        <v>649</v>
      </c>
      <c r="B650" t="s">
        <v>30</v>
      </c>
      <c r="C650" t="s">
        <v>57</v>
      </c>
      <c r="D650">
        <v>26</v>
      </c>
      <c r="E650" t="s">
        <v>106</v>
      </c>
      <c r="F650" t="s">
        <v>756</v>
      </c>
      <c r="G650" t="s">
        <v>5109</v>
      </c>
      <c r="H650">
        <v>19458795502</v>
      </c>
      <c r="I650" t="s">
        <v>5248</v>
      </c>
      <c r="J650" t="s">
        <v>7292</v>
      </c>
      <c r="K650">
        <v>5131.08</v>
      </c>
      <c r="L650" s="12" t="s">
        <v>7915</v>
      </c>
      <c r="M650" s="10" t="s">
        <v>11297</v>
      </c>
      <c r="N650">
        <v>649</v>
      </c>
      <c r="O650">
        <v>45047</v>
      </c>
      <c r="P650" t="s">
        <v>11404</v>
      </c>
      <c r="Q650" s="16">
        <v>4091.3</v>
      </c>
      <c r="R650">
        <v>1039.78</v>
      </c>
      <c r="S650">
        <v>28</v>
      </c>
      <c r="T650">
        <v>649</v>
      </c>
      <c r="U650">
        <v>2096.7800000000002</v>
      </c>
      <c r="V650" t="s">
        <v>11412</v>
      </c>
      <c r="W650">
        <v>4.79</v>
      </c>
      <c r="X650">
        <v>60</v>
      </c>
      <c r="Y650" t="s">
        <v>8895</v>
      </c>
      <c r="Z650" t="s">
        <v>12012</v>
      </c>
      <c r="AA650">
        <v>649</v>
      </c>
      <c r="AB650" t="s">
        <v>12016</v>
      </c>
      <c r="AC650">
        <v>6060.64</v>
      </c>
      <c r="AD650">
        <v>2030.72</v>
      </c>
      <c r="AE650">
        <v>101.54</v>
      </c>
      <c r="AF650" t="s">
        <v>11092</v>
      </c>
      <c r="AG650" t="s">
        <v>11383</v>
      </c>
      <c r="AH650">
        <v>8741</v>
      </c>
      <c r="AI650">
        <v>649</v>
      </c>
      <c r="AJ650" t="s">
        <v>11335</v>
      </c>
      <c r="AK650" t="s">
        <v>12027</v>
      </c>
      <c r="AL650" t="s">
        <v>12032</v>
      </c>
      <c r="AM650" t="s">
        <v>11310</v>
      </c>
      <c r="AN650">
        <v>1</v>
      </c>
      <c r="AO650" s="10" t="s">
        <v>12046</v>
      </c>
      <c r="AP650" t="str" cm="1">
        <f t="array" ref="AP650">_xlfn.IFS(
  Table1[[#This Row],[Age]]&lt;=25, "18-25",
  Table1[[#This Row],[Age]]&lt;=35, "26-35",
  Table1[[#This Row],[Age]]&lt;=45, "36-45",
  Table1[[#This Row],[Age]]&lt;=60, "46-60",
  TRUE, "60+")</f>
        <v>26-35</v>
      </c>
    </row>
    <row r="651" spans="1:42" x14ac:dyDescent="0.3">
      <c r="A651">
        <v>650</v>
      </c>
      <c r="B651" t="s">
        <v>51</v>
      </c>
      <c r="C651" t="s">
        <v>61</v>
      </c>
      <c r="D651">
        <v>32</v>
      </c>
      <c r="E651" t="s">
        <v>106</v>
      </c>
      <c r="F651" t="s">
        <v>757</v>
      </c>
      <c r="G651" t="s">
        <v>5115</v>
      </c>
      <c r="H651">
        <v>19458795503</v>
      </c>
      <c r="I651" t="s">
        <v>5717</v>
      </c>
      <c r="J651" t="s">
        <v>7291</v>
      </c>
      <c r="K651">
        <v>3038.39</v>
      </c>
      <c r="L651" s="12" t="s">
        <v>7916</v>
      </c>
      <c r="M651" s="10" t="s">
        <v>11185</v>
      </c>
      <c r="N651">
        <v>650</v>
      </c>
      <c r="O651">
        <v>45093</v>
      </c>
      <c r="P651" t="s">
        <v>11403</v>
      </c>
      <c r="Q651" s="16">
        <v>2697.4</v>
      </c>
      <c r="R651">
        <v>340.99</v>
      </c>
      <c r="S651">
        <v>37</v>
      </c>
      <c r="T651">
        <v>650</v>
      </c>
      <c r="U651">
        <v>40347.81</v>
      </c>
      <c r="V651" t="s">
        <v>11412</v>
      </c>
      <c r="W651">
        <v>3.6</v>
      </c>
      <c r="X651">
        <v>12</v>
      </c>
      <c r="Y651" t="s">
        <v>10201</v>
      </c>
      <c r="Z651" t="s">
        <v>12012</v>
      </c>
      <c r="AA651">
        <v>650</v>
      </c>
      <c r="AB651" t="s">
        <v>12016</v>
      </c>
      <c r="AC651">
        <v>2174.5300000000002</v>
      </c>
      <c r="AD651">
        <v>680.78</v>
      </c>
      <c r="AE651">
        <v>34.04</v>
      </c>
      <c r="AF651" t="s">
        <v>11239</v>
      </c>
      <c r="AG651" t="s">
        <v>11085</v>
      </c>
      <c r="AH651">
        <v>5399</v>
      </c>
      <c r="AI651">
        <v>650</v>
      </c>
      <c r="AJ651" t="s">
        <v>11386</v>
      </c>
      <c r="AK651" t="s">
        <v>12027</v>
      </c>
      <c r="AL651" t="s">
        <v>12032</v>
      </c>
      <c r="AM651" t="s">
        <v>11391</v>
      </c>
      <c r="AN651">
        <v>1</v>
      </c>
      <c r="AO651" s="10" t="s">
        <v>12043</v>
      </c>
      <c r="AP651" t="str" cm="1">
        <f t="array" ref="AP651">_xlfn.IFS(
  Table1[[#This Row],[Age]]&lt;=25, "18-25",
  Table1[[#This Row],[Age]]&lt;=35, "26-35",
  Table1[[#This Row],[Age]]&lt;=45, "36-45",
  Table1[[#This Row],[Age]]&lt;=60, "46-60",
  TRUE, "60+")</f>
        <v>26-35</v>
      </c>
    </row>
    <row r="652" spans="1:42" x14ac:dyDescent="0.3">
      <c r="A652">
        <v>651</v>
      </c>
      <c r="B652" t="s">
        <v>49</v>
      </c>
      <c r="C652" t="s">
        <v>54</v>
      </c>
      <c r="D652">
        <v>56</v>
      </c>
      <c r="E652" t="s">
        <v>104</v>
      </c>
      <c r="F652" t="s">
        <v>758</v>
      </c>
      <c r="G652" t="s">
        <v>5145</v>
      </c>
      <c r="H652">
        <v>19458795504</v>
      </c>
      <c r="I652" t="s">
        <v>5718</v>
      </c>
      <c r="J652" t="s">
        <v>7292</v>
      </c>
      <c r="K652">
        <v>2180.39</v>
      </c>
      <c r="L652" s="12" t="s">
        <v>7917</v>
      </c>
      <c r="M652" s="10" t="s">
        <v>11335</v>
      </c>
      <c r="N652">
        <v>651</v>
      </c>
      <c r="O652">
        <v>44969</v>
      </c>
      <c r="P652" t="s">
        <v>11402</v>
      </c>
      <c r="Q652" s="16">
        <v>3886.68</v>
      </c>
      <c r="R652">
        <v>-1706.29</v>
      </c>
      <c r="S652">
        <v>65</v>
      </c>
      <c r="T652">
        <v>651</v>
      </c>
      <c r="U652">
        <v>22766.62</v>
      </c>
      <c r="V652" t="s">
        <v>11412</v>
      </c>
      <c r="W652">
        <v>5.01</v>
      </c>
      <c r="X652">
        <v>48</v>
      </c>
      <c r="Y652" t="s">
        <v>11687</v>
      </c>
      <c r="Z652" t="s">
        <v>12011</v>
      </c>
      <c r="AA652">
        <v>651</v>
      </c>
      <c r="AB652" t="s">
        <v>12017</v>
      </c>
      <c r="AC652">
        <v>5458.88</v>
      </c>
      <c r="AD652">
        <v>4356.42</v>
      </c>
      <c r="AE652">
        <v>217.82</v>
      </c>
      <c r="AF652" t="s">
        <v>11153</v>
      </c>
      <c r="AG652" t="s">
        <v>11347</v>
      </c>
      <c r="AH652">
        <v>3718</v>
      </c>
      <c r="AI652">
        <v>651</v>
      </c>
      <c r="AJ652" t="s">
        <v>11177</v>
      </c>
      <c r="AK652" t="s">
        <v>12029</v>
      </c>
      <c r="AL652" t="s">
        <v>12031</v>
      </c>
      <c r="AM652" t="s">
        <v>11212</v>
      </c>
      <c r="AN652">
        <v>1</v>
      </c>
      <c r="AO652" s="10" t="s">
        <v>12045</v>
      </c>
      <c r="AP652" t="str" cm="1">
        <f t="array" ref="AP652">_xlfn.IFS(
  Table1[[#This Row],[Age]]&lt;=25, "18-25",
  Table1[[#This Row],[Age]]&lt;=35, "26-35",
  Table1[[#This Row],[Age]]&lt;=45, "36-45",
  Table1[[#This Row],[Age]]&lt;=60, "46-60",
  TRUE, "60+")</f>
        <v>46-60</v>
      </c>
    </row>
    <row r="653" spans="1:42" x14ac:dyDescent="0.3">
      <c r="A653">
        <v>652</v>
      </c>
      <c r="B653" t="s">
        <v>13</v>
      </c>
      <c r="C653" t="s">
        <v>62</v>
      </c>
      <c r="D653">
        <v>19</v>
      </c>
      <c r="E653" t="s">
        <v>105</v>
      </c>
      <c r="F653" t="s">
        <v>759</v>
      </c>
      <c r="G653" t="s">
        <v>5148</v>
      </c>
      <c r="H653">
        <v>19458795505</v>
      </c>
      <c r="I653" t="s">
        <v>5719</v>
      </c>
      <c r="J653" t="s">
        <v>7291</v>
      </c>
      <c r="K653">
        <v>7197.26</v>
      </c>
      <c r="L653" s="12" t="s">
        <v>7918</v>
      </c>
      <c r="M653" s="10" t="s">
        <v>11272</v>
      </c>
      <c r="N653">
        <v>652</v>
      </c>
      <c r="O653">
        <v>44972</v>
      </c>
      <c r="P653" t="s">
        <v>11404</v>
      </c>
      <c r="Q653" s="16">
        <v>2071.06</v>
      </c>
      <c r="R653">
        <v>5126.2</v>
      </c>
      <c r="S653">
        <v>13</v>
      </c>
      <c r="T653">
        <v>652</v>
      </c>
      <c r="U653">
        <v>40135.620000000003</v>
      </c>
      <c r="V653" t="s">
        <v>11413</v>
      </c>
      <c r="W653">
        <v>8.1</v>
      </c>
      <c r="X653">
        <v>12</v>
      </c>
      <c r="Y653" t="s">
        <v>9367</v>
      </c>
      <c r="Z653" t="s">
        <v>12010</v>
      </c>
      <c r="AA653">
        <v>652</v>
      </c>
      <c r="AB653" t="s">
        <v>12017</v>
      </c>
      <c r="AC653">
        <v>7722.22</v>
      </c>
      <c r="AD653">
        <v>1093.01</v>
      </c>
      <c r="AE653">
        <v>54.65</v>
      </c>
      <c r="AF653" t="s">
        <v>11210</v>
      </c>
      <c r="AG653" t="s">
        <v>11072</v>
      </c>
      <c r="AH653">
        <v>3057</v>
      </c>
      <c r="AI653">
        <v>652</v>
      </c>
      <c r="AJ653" t="s">
        <v>11146</v>
      </c>
      <c r="AK653" t="s">
        <v>12028</v>
      </c>
      <c r="AL653" t="s">
        <v>12032</v>
      </c>
      <c r="AM653" t="s">
        <v>11369</v>
      </c>
      <c r="AN653">
        <v>1</v>
      </c>
      <c r="AO653" s="10" t="s">
        <v>12045</v>
      </c>
      <c r="AP653" t="str" cm="1">
        <f t="array" ref="AP653">_xlfn.IFS(
  Table1[[#This Row],[Age]]&lt;=25, "18-25",
  Table1[[#This Row],[Age]]&lt;=35, "26-35",
  Table1[[#This Row],[Age]]&lt;=45, "36-45",
  Table1[[#This Row],[Age]]&lt;=60, "46-60",
  TRUE, "60+")</f>
        <v>18-25</v>
      </c>
    </row>
    <row r="654" spans="1:42" x14ac:dyDescent="0.3">
      <c r="A654">
        <v>653</v>
      </c>
      <c r="B654" t="s">
        <v>25</v>
      </c>
      <c r="C654" t="s">
        <v>76</v>
      </c>
      <c r="D654">
        <v>21</v>
      </c>
      <c r="E654" t="s">
        <v>104</v>
      </c>
      <c r="F654" t="s">
        <v>760</v>
      </c>
      <c r="G654" t="s">
        <v>5131</v>
      </c>
      <c r="H654">
        <v>19458795506</v>
      </c>
      <c r="I654" t="s">
        <v>5720</v>
      </c>
      <c r="J654" t="s">
        <v>7292</v>
      </c>
      <c r="K654">
        <v>1107.44</v>
      </c>
      <c r="L654" s="12" t="s">
        <v>7919</v>
      </c>
      <c r="M654" s="10" t="s">
        <v>11327</v>
      </c>
      <c r="N654">
        <v>653</v>
      </c>
      <c r="O654">
        <v>45143</v>
      </c>
      <c r="P654" t="s">
        <v>11402</v>
      </c>
      <c r="Q654" s="16">
        <v>2953.91</v>
      </c>
      <c r="R654">
        <v>4061.35</v>
      </c>
      <c r="S654">
        <v>59</v>
      </c>
      <c r="T654">
        <v>653</v>
      </c>
      <c r="U654">
        <v>3196.01</v>
      </c>
      <c r="V654" t="s">
        <v>11411</v>
      </c>
      <c r="W654">
        <v>9.27</v>
      </c>
      <c r="X654">
        <v>60</v>
      </c>
      <c r="Y654" t="s">
        <v>11586</v>
      </c>
      <c r="Z654" t="s">
        <v>12010</v>
      </c>
      <c r="AA654">
        <v>653</v>
      </c>
      <c r="AB654" t="s">
        <v>12015</v>
      </c>
      <c r="AC654">
        <v>1633.46</v>
      </c>
      <c r="AD654">
        <v>3001.28</v>
      </c>
      <c r="AE654">
        <v>150.06</v>
      </c>
      <c r="AF654" t="s">
        <v>11186</v>
      </c>
      <c r="AG654" t="s">
        <v>11139</v>
      </c>
      <c r="AH654">
        <v>4336</v>
      </c>
      <c r="AI654">
        <v>653</v>
      </c>
      <c r="AJ654" t="s">
        <v>11193</v>
      </c>
      <c r="AK654" t="s">
        <v>12028</v>
      </c>
      <c r="AL654" t="s">
        <v>12031</v>
      </c>
      <c r="AM654" t="s">
        <v>11360</v>
      </c>
      <c r="AN654">
        <v>1</v>
      </c>
      <c r="AO654" s="10" t="s">
        <v>12041</v>
      </c>
      <c r="AP654" t="str" cm="1">
        <f t="array" ref="AP654">_xlfn.IFS(
  Table1[[#This Row],[Age]]&lt;=25, "18-25",
  Table1[[#This Row],[Age]]&lt;=35, "26-35",
  Table1[[#This Row],[Age]]&lt;=45, "36-45",
  Table1[[#This Row],[Age]]&lt;=60, "46-60",
  TRUE, "60+")</f>
        <v>18-25</v>
      </c>
    </row>
    <row r="655" spans="1:42" x14ac:dyDescent="0.3">
      <c r="A655">
        <v>654</v>
      </c>
      <c r="B655" t="s">
        <v>31</v>
      </c>
      <c r="C655" t="s">
        <v>85</v>
      </c>
      <c r="D655">
        <v>69</v>
      </c>
      <c r="E655" t="s">
        <v>104</v>
      </c>
      <c r="F655" t="s">
        <v>761</v>
      </c>
      <c r="G655" t="s">
        <v>5145</v>
      </c>
      <c r="H655">
        <v>19458795507</v>
      </c>
      <c r="I655" t="s">
        <v>5512</v>
      </c>
      <c r="J655" t="s">
        <v>7292</v>
      </c>
      <c r="K655">
        <v>591.20000000000005</v>
      </c>
      <c r="L655" s="12" t="s">
        <v>7920</v>
      </c>
      <c r="M655" s="10" t="s">
        <v>11216</v>
      </c>
      <c r="N655">
        <v>654</v>
      </c>
      <c r="O655">
        <v>45225</v>
      </c>
      <c r="P655" t="s">
        <v>11402</v>
      </c>
      <c r="Q655" s="16">
        <v>2117.0300000000002</v>
      </c>
      <c r="R655">
        <v>2708.23</v>
      </c>
      <c r="S655">
        <v>68</v>
      </c>
      <c r="T655">
        <v>654</v>
      </c>
      <c r="U655">
        <v>48733.18</v>
      </c>
      <c r="V655" t="s">
        <v>11412</v>
      </c>
      <c r="W655">
        <v>1.59</v>
      </c>
      <c r="X655">
        <v>48</v>
      </c>
      <c r="Y655" t="s">
        <v>11645</v>
      </c>
      <c r="Z655" t="s">
        <v>12011</v>
      </c>
      <c r="AA655">
        <v>654</v>
      </c>
      <c r="AB655" t="s">
        <v>12015</v>
      </c>
      <c r="AC655">
        <v>8664.9599999999991</v>
      </c>
      <c r="AD655">
        <v>267.82</v>
      </c>
      <c r="AE655">
        <v>13.39</v>
      </c>
      <c r="AF655" t="s">
        <v>11273</v>
      </c>
      <c r="AG655" t="s">
        <v>11051</v>
      </c>
      <c r="AH655">
        <v>435</v>
      </c>
      <c r="AI655">
        <v>654</v>
      </c>
      <c r="AJ655" t="s">
        <v>11090</v>
      </c>
      <c r="AK655" t="s">
        <v>12028</v>
      </c>
      <c r="AL655" t="s">
        <v>12032</v>
      </c>
      <c r="AM655" t="s">
        <v>11288</v>
      </c>
      <c r="AN655">
        <v>1</v>
      </c>
      <c r="AO655" s="10" t="s">
        <v>12044</v>
      </c>
      <c r="AP655" t="str" cm="1">
        <f t="array" ref="AP655">_xlfn.IFS(
  Table1[[#This Row],[Age]]&lt;=25, "18-25",
  Table1[[#This Row],[Age]]&lt;=35, "26-35",
  Table1[[#This Row],[Age]]&lt;=45, "36-45",
  Table1[[#This Row],[Age]]&lt;=60, "46-60",
  TRUE, "60+")</f>
        <v>60+</v>
      </c>
    </row>
    <row r="656" spans="1:42" x14ac:dyDescent="0.3">
      <c r="A656">
        <v>655</v>
      </c>
      <c r="B656" t="s">
        <v>35</v>
      </c>
      <c r="C656" t="s">
        <v>66</v>
      </c>
      <c r="D656">
        <v>41</v>
      </c>
      <c r="E656" t="s">
        <v>106</v>
      </c>
      <c r="F656" t="s">
        <v>762</v>
      </c>
      <c r="G656" t="s">
        <v>5121</v>
      </c>
      <c r="H656">
        <v>19458795508</v>
      </c>
      <c r="I656" t="s">
        <v>5721</v>
      </c>
      <c r="J656" t="s">
        <v>7291</v>
      </c>
      <c r="K656">
        <v>3874.31</v>
      </c>
      <c r="L656" s="12" t="s">
        <v>7921</v>
      </c>
      <c r="M656" s="10" t="s">
        <v>11162</v>
      </c>
      <c r="N656">
        <v>655</v>
      </c>
      <c r="O656">
        <v>45211</v>
      </c>
      <c r="P656" t="s">
        <v>11403</v>
      </c>
      <c r="Q656" s="16">
        <v>2643.7</v>
      </c>
      <c r="R656">
        <v>6518.01</v>
      </c>
      <c r="S656">
        <v>56</v>
      </c>
      <c r="T656">
        <v>655</v>
      </c>
      <c r="U656">
        <v>33880.86</v>
      </c>
      <c r="V656" t="s">
        <v>11411</v>
      </c>
      <c r="W656">
        <v>5.76</v>
      </c>
      <c r="X656">
        <v>36</v>
      </c>
      <c r="Y656" t="s">
        <v>8767</v>
      </c>
      <c r="Z656" t="s">
        <v>12012</v>
      </c>
      <c r="AA656">
        <v>655</v>
      </c>
      <c r="AB656" t="s">
        <v>12015</v>
      </c>
      <c r="AC656">
        <v>5601</v>
      </c>
      <c r="AD656">
        <v>1588.89</v>
      </c>
      <c r="AE656">
        <v>79.44</v>
      </c>
      <c r="AF656" t="s">
        <v>11077</v>
      </c>
      <c r="AG656" t="s">
        <v>11054</v>
      </c>
      <c r="AH656">
        <v>7854</v>
      </c>
      <c r="AI656">
        <v>655</v>
      </c>
      <c r="AJ656" t="s">
        <v>11140</v>
      </c>
      <c r="AK656" t="s">
        <v>12029</v>
      </c>
      <c r="AL656" t="s">
        <v>12032</v>
      </c>
      <c r="AM656" t="s">
        <v>11221</v>
      </c>
      <c r="AN656">
        <v>1</v>
      </c>
      <c r="AO656" s="10" t="s">
        <v>12044</v>
      </c>
      <c r="AP656" t="str" cm="1">
        <f t="array" ref="AP656">_xlfn.IFS(
  Table1[[#This Row],[Age]]&lt;=25, "18-25",
  Table1[[#This Row],[Age]]&lt;=35, "26-35",
  Table1[[#This Row],[Age]]&lt;=45, "36-45",
  Table1[[#This Row],[Age]]&lt;=60, "46-60",
  TRUE, "60+")</f>
        <v>36-45</v>
      </c>
    </row>
    <row r="657" spans="1:42" x14ac:dyDescent="0.3">
      <c r="A657">
        <v>656</v>
      </c>
      <c r="B657" t="s">
        <v>24</v>
      </c>
      <c r="C657" t="s">
        <v>84</v>
      </c>
      <c r="D657">
        <v>35</v>
      </c>
      <c r="E657" t="s">
        <v>105</v>
      </c>
      <c r="F657" t="s">
        <v>763</v>
      </c>
      <c r="G657" t="s">
        <v>5110</v>
      </c>
      <c r="H657">
        <v>19458795509</v>
      </c>
      <c r="I657" t="s">
        <v>5464</v>
      </c>
      <c r="J657" t="s">
        <v>7291</v>
      </c>
      <c r="K657">
        <v>7464.86</v>
      </c>
      <c r="L657" s="12" t="s">
        <v>7922</v>
      </c>
      <c r="M657" s="10" t="s">
        <v>11215</v>
      </c>
      <c r="N657">
        <v>656</v>
      </c>
      <c r="O657">
        <v>45265</v>
      </c>
      <c r="P657" t="s">
        <v>11404</v>
      </c>
      <c r="Q657" s="16">
        <v>845.87</v>
      </c>
      <c r="R657">
        <v>6618.99</v>
      </c>
      <c r="S657">
        <v>30</v>
      </c>
      <c r="T657">
        <v>656</v>
      </c>
      <c r="U657">
        <v>3351.81</v>
      </c>
      <c r="V657" t="s">
        <v>11413</v>
      </c>
      <c r="W657">
        <v>6.76</v>
      </c>
      <c r="X657">
        <v>60</v>
      </c>
      <c r="Y657" t="s">
        <v>11688</v>
      </c>
      <c r="Z657" t="s">
        <v>12010</v>
      </c>
      <c r="AA657">
        <v>656</v>
      </c>
      <c r="AB657" t="s">
        <v>12017</v>
      </c>
      <c r="AC657">
        <v>5754.47</v>
      </c>
      <c r="AD657">
        <v>4475.0200000000004</v>
      </c>
      <c r="AE657">
        <v>223.75</v>
      </c>
      <c r="AF657" t="s">
        <v>11336</v>
      </c>
      <c r="AG657" t="s">
        <v>11126</v>
      </c>
      <c r="AH657">
        <v>5659</v>
      </c>
      <c r="AI657">
        <v>656</v>
      </c>
      <c r="AJ657" t="s">
        <v>11141</v>
      </c>
      <c r="AK657" t="s">
        <v>12029</v>
      </c>
      <c r="AL657" t="s">
        <v>12032</v>
      </c>
      <c r="AM657" t="s">
        <v>11173</v>
      </c>
      <c r="AN657">
        <v>1</v>
      </c>
      <c r="AO657" s="10" t="s">
        <v>12036</v>
      </c>
      <c r="AP657" t="str" cm="1">
        <f t="array" ref="AP657">_xlfn.IFS(
  Table1[[#This Row],[Age]]&lt;=25, "18-25",
  Table1[[#This Row],[Age]]&lt;=35, "26-35",
  Table1[[#This Row],[Age]]&lt;=45, "36-45",
  Table1[[#This Row],[Age]]&lt;=60, "46-60",
  TRUE, "60+")</f>
        <v>26-35</v>
      </c>
    </row>
    <row r="658" spans="1:42" x14ac:dyDescent="0.3">
      <c r="A658">
        <v>657</v>
      </c>
      <c r="B658" t="s">
        <v>16</v>
      </c>
      <c r="C658" t="s">
        <v>83</v>
      </c>
      <c r="D658">
        <v>28</v>
      </c>
      <c r="E658" t="s">
        <v>105</v>
      </c>
      <c r="F658" t="s">
        <v>764</v>
      </c>
      <c r="G658" t="s">
        <v>5141</v>
      </c>
      <c r="H658">
        <v>19458795510</v>
      </c>
      <c r="I658" t="s">
        <v>5722</v>
      </c>
      <c r="J658" t="s">
        <v>7291</v>
      </c>
      <c r="K658">
        <v>8698.48</v>
      </c>
      <c r="L658" s="12" t="s">
        <v>7923</v>
      </c>
      <c r="M658" s="10" t="s">
        <v>11335</v>
      </c>
      <c r="N658">
        <v>657</v>
      </c>
      <c r="O658">
        <v>45029</v>
      </c>
      <c r="P658" t="s">
        <v>11404</v>
      </c>
      <c r="Q658" s="16">
        <v>2997.22</v>
      </c>
      <c r="R658">
        <v>11695.7</v>
      </c>
      <c r="S658">
        <v>64</v>
      </c>
      <c r="T658">
        <v>657</v>
      </c>
      <c r="U658">
        <v>1227.69</v>
      </c>
      <c r="V658" t="s">
        <v>11413</v>
      </c>
      <c r="W658">
        <v>1.1599999999999999</v>
      </c>
      <c r="X658">
        <v>24</v>
      </c>
      <c r="Y658" t="s">
        <v>9303</v>
      </c>
      <c r="Z658" t="s">
        <v>12010</v>
      </c>
      <c r="AA658">
        <v>657</v>
      </c>
      <c r="AB658" t="s">
        <v>12017</v>
      </c>
      <c r="AC658">
        <v>6076.07</v>
      </c>
      <c r="AD658">
        <v>3970.99</v>
      </c>
      <c r="AE658">
        <v>198.55</v>
      </c>
      <c r="AF658" t="s">
        <v>11339</v>
      </c>
      <c r="AG658" t="s">
        <v>11098</v>
      </c>
      <c r="AH658">
        <v>4236</v>
      </c>
      <c r="AI658">
        <v>657</v>
      </c>
      <c r="AJ658" t="s">
        <v>11337</v>
      </c>
      <c r="AK658" t="s">
        <v>12027</v>
      </c>
      <c r="AL658" t="s">
        <v>12032</v>
      </c>
      <c r="AM658" t="s">
        <v>11230</v>
      </c>
      <c r="AN658">
        <v>1</v>
      </c>
      <c r="AO658" s="10" t="s">
        <v>12037</v>
      </c>
      <c r="AP658" t="str" cm="1">
        <f t="array" ref="AP658">_xlfn.IFS(
  Table1[[#This Row],[Age]]&lt;=25, "18-25",
  Table1[[#This Row],[Age]]&lt;=35, "26-35",
  Table1[[#This Row],[Age]]&lt;=45, "36-45",
  Table1[[#This Row],[Age]]&lt;=60, "46-60",
  TRUE, "60+")</f>
        <v>26-35</v>
      </c>
    </row>
    <row r="659" spans="1:42" x14ac:dyDescent="0.3">
      <c r="A659">
        <v>658</v>
      </c>
      <c r="B659" t="s">
        <v>48</v>
      </c>
      <c r="C659" t="s">
        <v>93</v>
      </c>
      <c r="D659">
        <v>54</v>
      </c>
      <c r="E659" t="s">
        <v>106</v>
      </c>
      <c r="F659" t="s">
        <v>765</v>
      </c>
      <c r="G659" t="s">
        <v>5143</v>
      </c>
      <c r="H659">
        <v>19458795511</v>
      </c>
      <c r="I659" t="s">
        <v>5723</v>
      </c>
      <c r="J659" t="s">
        <v>7291</v>
      </c>
      <c r="K659">
        <v>5447.26</v>
      </c>
      <c r="L659" s="12" t="s">
        <v>7924</v>
      </c>
      <c r="M659" s="10" t="s">
        <v>11309</v>
      </c>
      <c r="N659">
        <v>658</v>
      </c>
      <c r="O659">
        <v>45012</v>
      </c>
      <c r="P659" t="s">
        <v>11404</v>
      </c>
      <c r="Q659" s="16">
        <v>4894.97</v>
      </c>
      <c r="R659">
        <v>10342.23</v>
      </c>
      <c r="S659">
        <v>67</v>
      </c>
      <c r="T659">
        <v>658</v>
      </c>
      <c r="U659">
        <v>30106.080000000002</v>
      </c>
      <c r="V659" t="s">
        <v>11413</v>
      </c>
      <c r="W659">
        <v>2.63</v>
      </c>
      <c r="X659">
        <v>24</v>
      </c>
      <c r="Y659" t="s">
        <v>11689</v>
      </c>
      <c r="Z659" t="s">
        <v>12011</v>
      </c>
      <c r="AA659">
        <v>658</v>
      </c>
      <c r="AB659" t="s">
        <v>12015</v>
      </c>
      <c r="AC659">
        <v>3192.09</v>
      </c>
      <c r="AD659">
        <v>465.16</v>
      </c>
      <c r="AE659">
        <v>23.26</v>
      </c>
      <c r="AF659" t="s">
        <v>11317</v>
      </c>
      <c r="AG659" t="s">
        <v>11366</v>
      </c>
      <c r="AH659">
        <v>8865</v>
      </c>
      <c r="AI659">
        <v>658</v>
      </c>
      <c r="AJ659" t="s">
        <v>11120</v>
      </c>
      <c r="AK659" t="s">
        <v>12029</v>
      </c>
      <c r="AL659" t="s">
        <v>12032</v>
      </c>
      <c r="AM659" t="s">
        <v>11164</v>
      </c>
      <c r="AN659">
        <v>1</v>
      </c>
      <c r="AO659" s="10" t="s">
        <v>12047</v>
      </c>
      <c r="AP659" t="str" cm="1">
        <f t="array" ref="AP659">_xlfn.IFS(
  Table1[[#This Row],[Age]]&lt;=25, "18-25",
  Table1[[#This Row],[Age]]&lt;=35, "26-35",
  Table1[[#This Row],[Age]]&lt;=45, "36-45",
  Table1[[#This Row],[Age]]&lt;=60, "46-60",
  TRUE, "60+")</f>
        <v>46-60</v>
      </c>
    </row>
    <row r="660" spans="1:42" x14ac:dyDescent="0.3">
      <c r="A660">
        <v>659</v>
      </c>
      <c r="B660" t="s">
        <v>3</v>
      </c>
      <c r="C660" t="s">
        <v>62</v>
      </c>
      <c r="D660">
        <v>43</v>
      </c>
      <c r="E660" t="s">
        <v>106</v>
      </c>
      <c r="F660" t="s">
        <v>766</v>
      </c>
      <c r="G660" t="s">
        <v>5141</v>
      </c>
      <c r="H660">
        <v>19458795512</v>
      </c>
      <c r="I660" t="s">
        <v>5724</v>
      </c>
      <c r="J660" t="s">
        <v>7292</v>
      </c>
      <c r="K660">
        <v>8415.33</v>
      </c>
      <c r="L660" s="12" t="s">
        <v>7925</v>
      </c>
      <c r="M660" s="10" t="s">
        <v>11306</v>
      </c>
      <c r="N660">
        <v>659</v>
      </c>
      <c r="O660">
        <v>45120</v>
      </c>
      <c r="P660" t="s">
        <v>11402</v>
      </c>
      <c r="Q660" s="16">
        <v>3826.43</v>
      </c>
      <c r="R660">
        <v>4588.8999999999996</v>
      </c>
      <c r="S660">
        <v>20</v>
      </c>
      <c r="T660">
        <v>659</v>
      </c>
      <c r="U660">
        <v>48848.47</v>
      </c>
      <c r="V660" t="s">
        <v>11411</v>
      </c>
      <c r="W660">
        <v>1.56</v>
      </c>
      <c r="X660">
        <v>60</v>
      </c>
      <c r="Y660" t="s">
        <v>10128</v>
      </c>
      <c r="Z660" t="s">
        <v>12012</v>
      </c>
      <c r="AA660">
        <v>659</v>
      </c>
      <c r="AB660" t="s">
        <v>12016</v>
      </c>
      <c r="AC660">
        <v>4426.88</v>
      </c>
      <c r="AD660">
        <v>2790.32</v>
      </c>
      <c r="AE660">
        <v>139.52000000000001</v>
      </c>
      <c r="AF660" t="s">
        <v>11037</v>
      </c>
      <c r="AG660" t="s">
        <v>11073</v>
      </c>
      <c r="AH660">
        <v>7316</v>
      </c>
      <c r="AI660">
        <v>659</v>
      </c>
      <c r="AJ660" t="s">
        <v>11304</v>
      </c>
      <c r="AK660" t="s">
        <v>12028</v>
      </c>
      <c r="AL660" t="s">
        <v>12032</v>
      </c>
      <c r="AM660" t="s">
        <v>11167</v>
      </c>
      <c r="AN660">
        <v>1</v>
      </c>
      <c r="AO660" s="10" t="s">
        <v>12038</v>
      </c>
      <c r="AP660" t="str" cm="1">
        <f t="array" ref="AP660">_xlfn.IFS(
  Table1[[#This Row],[Age]]&lt;=25, "18-25",
  Table1[[#This Row],[Age]]&lt;=35, "26-35",
  Table1[[#This Row],[Age]]&lt;=45, "36-45",
  Table1[[#This Row],[Age]]&lt;=60, "46-60",
  TRUE, "60+")</f>
        <v>36-45</v>
      </c>
    </row>
    <row r="661" spans="1:42" x14ac:dyDescent="0.3">
      <c r="A661">
        <v>660</v>
      </c>
      <c r="B661" t="s">
        <v>29</v>
      </c>
      <c r="C661" t="s">
        <v>61</v>
      </c>
      <c r="D661">
        <v>25</v>
      </c>
      <c r="E661" t="s">
        <v>106</v>
      </c>
      <c r="F661" t="s">
        <v>767</v>
      </c>
      <c r="G661" t="s">
        <v>5145</v>
      </c>
      <c r="H661">
        <v>19458795513</v>
      </c>
      <c r="I661" t="s">
        <v>5725</v>
      </c>
      <c r="J661" t="s">
        <v>7291</v>
      </c>
      <c r="K661">
        <v>350.38</v>
      </c>
      <c r="L661" s="12" t="s">
        <v>7926</v>
      </c>
      <c r="M661" s="10" t="s">
        <v>11101</v>
      </c>
      <c r="N661">
        <v>660</v>
      </c>
      <c r="O661">
        <v>45140</v>
      </c>
      <c r="P661" t="s">
        <v>11404</v>
      </c>
      <c r="Q661" s="16">
        <v>1607.04</v>
      </c>
      <c r="R661">
        <v>1957.42</v>
      </c>
      <c r="S661">
        <v>99</v>
      </c>
      <c r="T661">
        <v>660</v>
      </c>
      <c r="U661">
        <v>26675.97</v>
      </c>
      <c r="V661" t="s">
        <v>11412</v>
      </c>
      <c r="W661">
        <v>3.61</v>
      </c>
      <c r="X661">
        <v>60</v>
      </c>
      <c r="Y661" t="s">
        <v>9838</v>
      </c>
      <c r="Z661" t="s">
        <v>12012</v>
      </c>
      <c r="AA661">
        <v>660</v>
      </c>
      <c r="AB661" t="s">
        <v>12016</v>
      </c>
      <c r="AC661">
        <v>7020.04</v>
      </c>
      <c r="AD661">
        <v>1920.25</v>
      </c>
      <c r="AE661">
        <v>96.01</v>
      </c>
      <c r="AF661" t="s">
        <v>11188</v>
      </c>
      <c r="AG661" t="s">
        <v>11391</v>
      </c>
      <c r="AH661">
        <v>3129</v>
      </c>
      <c r="AI661">
        <v>660</v>
      </c>
      <c r="AJ661" t="s">
        <v>11394</v>
      </c>
      <c r="AK661" t="s">
        <v>12028</v>
      </c>
      <c r="AL661" t="s">
        <v>12032</v>
      </c>
      <c r="AM661" t="s">
        <v>11375</v>
      </c>
      <c r="AN661">
        <v>1</v>
      </c>
      <c r="AO661" s="10" t="s">
        <v>12041</v>
      </c>
      <c r="AP661" t="str" cm="1">
        <f t="array" ref="AP661">_xlfn.IFS(
  Table1[[#This Row],[Age]]&lt;=25, "18-25",
  Table1[[#This Row],[Age]]&lt;=35, "26-35",
  Table1[[#This Row],[Age]]&lt;=45, "36-45",
  Table1[[#This Row],[Age]]&lt;=60, "46-60",
  TRUE, "60+")</f>
        <v>18-25</v>
      </c>
    </row>
    <row r="662" spans="1:42" x14ac:dyDescent="0.3">
      <c r="A662">
        <v>661</v>
      </c>
      <c r="B662" t="s">
        <v>19</v>
      </c>
      <c r="C662" t="s">
        <v>85</v>
      </c>
      <c r="D662">
        <v>39</v>
      </c>
      <c r="E662" t="s">
        <v>105</v>
      </c>
      <c r="F662" t="s">
        <v>768</v>
      </c>
      <c r="G662" t="s">
        <v>5145</v>
      </c>
      <c r="H662">
        <v>19458795514</v>
      </c>
      <c r="I662" t="s">
        <v>5726</v>
      </c>
      <c r="J662" t="s">
        <v>7291</v>
      </c>
      <c r="K662">
        <v>4608.16</v>
      </c>
      <c r="L662" s="12" t="s">
        <v>7927</v>
      </c>
      <c r="M662" s="10" t="s">
        <v>11336</v>
      </c>
      <c r="N662">
        <v>661</v>
      </c>
      <c r="O662">
        <v>45281</v>
      </c>
      <c r="P662" t="s">
        <v>11402</v>
      </c>
      <c r="Q662" s="16">
        <v>4320.66</v>
      </c>
      <c r="R662">
        <v>287.5</v>
      </c>
      <c r="S662">
        <v>27</v>
      </c>
      <c r="T662">
        <v>661</v>
      </c>
      <c r="U662">
        <v>18340.82</v>
      </c>
      <c r="V662" t="s">
        <v>11413</v>
      </c>
      <c r="W662">
        <v>2.85</v>
      </c>
      <c r="X662">
        <v>24</v>
      </c>
      <c r="Y662" t="s">
        <v>8530</v>
      </c>
      <c r="Z662" t="s">
        <v>12010</v>
      </c>
      <c r="AA662">
        <v>661</v>
      </c>
      <c r="AB662" t="s">
        <v>12016</v>
      </c>
      <c r="AC662">
        <v>4554.9399999999996</v>
      </c>
      <c r="AD662">
        <v>675.57</v>
      </c>
      <c r="AE662">
        <v>33.78</v>
      </c>
      <c r="AF662" t="s">
        <v>11337</v>
      </c>
      <c r="AG662" t="s">
        <v>11053</v>
      </c>
      <c r="AH662">
        <v>7302</v>
      </c>
      <c r="AI662">
        <v>661</v>
      </c>
      <c r="AJ662" t="s">
        <v>11193</v>
      </c>
      <c r="AK662" t="s">
        <v>12029</v>
      </c>
      <c r="AL662" t="s">
        <v>12031</v>
      </c>
      <c r="AM662" t="s">
        <v>11287</v>
      </c>
      <c r="AN662">
        <v>1</v>
      </c>
      <c r="AO662" s="10" t="s">
        <v>12036</v>
      </c>
      <c r="AP662" t="str" cm="1">
        <f t="array" ref="AP662">_xlfn.IFS(
  Table1[[#This Row],[Age]]&lt;=25, "18-25",
  Table1[[#This Row],[Age]]&lt;=35, "26-35",
  Table1[[#This Row],[Age]]&lt;=45, "36-45",
  Table1[[#This Row],[Age]]&lt;=60, "46-60",
  TRUE, "60+")</f>
        <v>36-45</v>
      </c>
    </row>
    <row r="663" spans="1:42" x14ac:dyDescent="0.3">
      <c r="A663">
        <v>662</v>
      </c>
      <c r="B663" t="s">
        <v>8</v>
      </c>
      <c r="C663" t="s">
        <v>65</v>
      </c>
      <c r="D663">
        <v>69</v>
      </c>
      <c r="E663" t="s">
        <v>106</v>
      </c>
      <c r="F663" t="s">
        <v>769</v>
      </c>
      <c r="G663" t="s">
        <v>5110</v>
      </c>
      <c r="H663">
        <v>19458795515</v>
      </c>
      <c r="I663" t="s">
        <v>5727</v>
      </c>
      <c r="J663" t="s">
        <v>7292</v>
      </c>
      <c r="K663">
        <v>1420.55</v>
      </c>
      <c r="L663" s="12" t="s">
        <v>7928</v>
      </c>
      <c r="M663" s="10" t="s">
        <v>11329</v>
      </c>
      <c r="N663">
        <v>662</v>
      </c>
      <c r="O663">
        <v>45152</v>
      </c>
      <c r="P663" t="s">
        <v>11404</v>
      </c>
      <c r="Q663" s="16">
        <v>4479.67</v>
      </c>
      <c r="R663">
        <v>-3059.12</v>
      </c>
      <c r="S663">
        <v>12</v>
      </c>
      <c r="T663">
        <v>662</v>
      </c>
      <c r="U663">
        <v>47007.37</v>
      </c>
      <c r="V663" t="s">
        <v>11412</v>
      </c>
      <c r="W663">
        <v>5.38</v>
      </c>
      <c r="X663">
        <v>24</v>
      </c>
      <c r="Y663" t="s">
        <v>11690</v>
      </c>
      <c r="Z663" t="s">
        <v>12011</v>
      </c>
      <c r="AA663">
        <v>662</v>
      </c>
      <c r="AB663" t="s">
        <v>12017</v>
      </c>
      <c r="AC663">
        <v>9440.85</v>
      </c>
      <c r="AD663">
        <v>4091.47</v>
      </c>
      <c r="AE663">
        <v>204.57</v>
      </c>
      <c r="AF663" t="s">
        <v>11140</v>
      </c>
      <c r="AG663" t="s">
        <v>11206</v>
      </c>
      <c r="AH663">
        <v>3566</v>
      </c>
      <c r="AI663">
        <v>662</v>
      </c>
      <c r="AJ663" t="s">
        <v>11288</v>
      </c>
      <c r="AK663" t="s">
        <v>12029</v>
      </c>
      <c r="AL663" t="s">
        <v>12032</v>
      </c>
      <c r="AM663" t="s">
        <v>11295</v>
      </c>
      <c r="AN663">
        <v>1</v>
      </c>
      <c r="AO663" s="10" t="s">
        <v>12041</v>
      </c>
      <c r="AP663" t="str" cm="1">
        <f t="array" ref="AP663">_xlfn.IFS(
  Table1[[#This Row],[Age]]&lt;=25, "18-25",
  Table1[[#This Row],[Age]]&lt;=35, "26-35",
  Table1[[#This Row],[Age]]&lt;=45, "36-45",
  Table1[[#This Row],[Age]]&lt;=60, "46-60",
  TRUE, "60+")</f>
        <v>60+</v>
      </c>
    </row>
    <row r="664" spans="1:42" x14ac:dyDescent="0.3">
      <c r="A664">
        <v>663</v>
      </c>
      <c r="B664" t="s">
        <v>6</v>
      </c>
      <c r="C664" t="s">
        <v>56</v>
      </c>
      <c r="D664">
        <v>22</v>
      </c>
      <c r="E664" t="s">
        <v>106</v>
      </c>
      <c r="F664" t="s">
        <v>770</v>
      </c>
      <c r="G664" t="s">
        <v>5146</v>
      </c>
      <c r="H664">
        <v>19458795516</v>
      </c>
      <c r="I664" t="s">
        <v>5463</v>
      </c>
      <c r="J664" t="s">
        <v>7291</v>
      </c>
      <c r="K664">
        <v>5868.9</v>
      </c>
      <c r="L664" s="12" t="s">
        <v>7929</v>
      </c>
      <c r="M664" s="10" t="s">
        <v>11265</v>
      </c>
      <c r="N664">
        <v>663</v>
      </c>
      <c r="O664">
        <v>45123</v>
      </c>
      <c r="P664" t="s">
        <v>11403</v>
      </c>
      <c r="Q664" s="16">
        <v>892.26</v>
      </c>
      <c r="R664">
        <v>4976.6400000000003</v>
      </c>
      <c r="S664">
        <v>41</v>
      </c>
      <c r="T664">
        <v>663</v>
      </c>
      <c r="U664">
        <v>49213.73</v>
      </c>
      <c r="V664" t="s">
        <v>11411</v>
      </c>
      <c r="W664">
        <v>6.9</v>
      </c>
      <c r="X664">
        <v>24</v>
      </c>
      <c r="Y664" t="s">
        <v>11577</v>
      </c>
      <c r="Z664" t="s">
        <v>12010</v>
      </c>
      <c r="AA664">
        <v>663</v>
      </c>
      <c r="AB664" t="s">
        <v>12015</v>
      </c>
      <c r="AC664">
        <v>9157.09</v>
      </c>
      <c r="AD664">
        <v>4349.54</v>
      </c>
      <c r="AE664">
        <v>217.48</v>
      </c>
      <c r="AF664" t="s">
        <v>11204</v>
      </c>
      <c r="AG664" t="s">
        <v>11056</v>
      </c>
      <c r="AH664">
        <v>6045</v>
      </c>
      <c r="AI664">
        <v>663</v>
      </c>
      <c r="AJ664" t="s">
        <v>11303</v>
      </c>
      <c r="AK664" t="s">
        <v>12027</v>
      </c>
      <c r="AL664" t="s">
        <v>12032</v>
      </c>
      <c r="AM664" t="s">
        <v>11054</v>
      </c>
      <c r="AN664">
        <v>-1</v>
      </c>
      <c r="AO664" s="10" t="s">
        <v>12038</v>
      </c>
      <c r="AP664" t="str" cm="1">
        <f t="array" ref="AP664">_xlfn.IFS(
  Table1[[#This Row],[Age]]&lt;=25, "18-25",
  Table1[[#This Row],[Age]]&lt;=35, "26-35",
  Table1[[#This Row],[Age]]&lt;=45, "36-45",
  Table1[[#This Row],[Age]]&lt;=60, "46-60",
  TRUE, "60+")</f>
        <v>18-25</v>
      </c>
    </row>
    <row r="665" spans="1:42" x14ac:dyDescent="0.3">
      <c r="A665">
        <v>664</v>
      </c>
      <c r="B665" t="s">
        <v>44</v>
      </c>
      <c r="C665" t="s">
        <v>62</v>
      </c>
      <c r="D665">
        <v>19</v>
      </c>
      <c r="E665" t="s">
        <v>104</v>
      </c>
      <c r="F665" t="s">
        <v>771</v>
      </c>
      <c r="G665" t="s">
        <v>5134</v>
      </c>
      <c r="H665">
        <v>19458795517</v>
      </c>
      <c r="I665" t="s">
        <v>5728</v>
      </c>
      <c r="J665" t="s">
        <v>7291</v>
      </c>
      <c r="K665">
        <v>9217.7800000000007</v>
      </c>
      <c r="L665" s="12" t="s">
        <v>7930</v>
      </c>
      <c r="M665" s="10" t="s">
        <v>11119</v>
      </c>
      <c r="N665">
        <v>664</v>
      </c>
      <c r="O665">
        <v>45081</v>
      </c>
      <c r="P665" t="s">
        <v>11402</v>
      </c>
      <c r="Q665" s="16">
        <v>275.14</v>
      </c>
      <c r="R665">
        <v>8942.64</v>
      </c>
      <c r="S665">
        <v>80</v>
      </c>
      <c r="T665">
        <v>664</v>
      </c>
      <c r="U665">
        <v>39439.760000000002</v>
      </c>
      <c r="V665" t="s">
        <v>11413</v>
      </c>
      <c r="W665">
        <v>8.58</v>
      </c>
      <c r="X665">
        <v>60</v>
      </c>
      <c r="Y665" t="s">
        <v>10948</v>
      </c>
      <c r="Z665" t="s">
        <v>12010</v>
      </c>
      <c r="AA665">
        <v>664</v>
      </c>
      <c r="AB665" t="s">
        <v>12016</v>
      </c>
      <c r="AC665">
        <v>2583.9899999999998</v>
      </c>
      <c r="AD665">
        <v>2522.87</v>
      </c>
      <c r="AE665">
        <v>126.14</v>
      </c>
      <c r="AF665" t="s">
        <v>11202</v>
      </c>
      <c r="AG665" t="s">
        <v>11089</v>
      </c>
      <c r="AH665">
        <v>1961</v>
      </c>
      <c r="AI665">
        <v>664</v>
      </c>
      <c r="AJ665" t="s">
        <v>11094</v>
      </c>
      <c r="AK665" t="s">
        <v>12029</v>
      </c>
      <c r="AL665" t="s">
        <v>12032</v>
      </c>
      <c r="AM665" t="s">
        <v>11282</v>
      </c>
      <c r="AN665">
        <v>1</v>
      </c>
      <c r="AO665" s="10" t="s">
        <v>12043</v>
      </c>
      <c r="AP665" t="str" cm="1">
        <f t="array" ref="AP665">_xlfn.IFS(
  Table1[[#This Row],[Age]]&lt;=25, "18-25",
  Table1[[#This Row],[Age]]&lt;=35, "26-35",
  Table1[[#This Row],[Age]]&lt;=45, "36-45",
  Table1[[#This Row],[Age]]&lt;=60, "46-60",
  TRUE, "60+")</f>
        <v>18-25</v>
      </c>
    </row>
    <row r="666" spans="1:42" x14ac:dyDescent="0.3">
      <c r="A666">
        <v>665</v>
      </c>
      <c r="B666" t="s">
        <v>45</v>
      </c>
      <c r="C666" t="s">
        <v>56</v>
      </c>
      <c r="D666">
        <v>22</v>
      </c>
      <c r="E666" t="s">
        <v>106</v>
      </c>
      <c r="F666" t="s">
        <v>772</v>
      </c>
      <c r="G666" t="s">
        <v>5118</v>
      </c>
      <c r="H666">
        <v>19458795518</v>
      </c>
      <c r="I666" t="s">
        <v>5729</v>
      </c>
      <c r="J666" t="s">
        <v>7292</v>
      </c>
      <c r="K666">
        <v>171.19</v>
      </c>
      <c r="L666" s="12" t="s">
        <v>7931</v>
      </c>
      <c r="M666" s="10" t="s">
        <v>11209</v>
      </c>
      <c r="N666">
        <v>665</v>
      </c>
      <c r="O666">
        <v>45264</v>
      </c>
      <c r="P666" t="s">
        <v>11403</v>
      </c>
      <c r="Q666" s="16">
        <v>2866.65</v>
      </c>
      <c r="R666">
        <v>-2695.46</v>
      </c>
      <c r="S666">
        <v>96</v>
      </c>
      <c r="T666">
        <v>665</v>
      </c>
      <c r="U666">
        <v>36177.82</v>
      </c>
      <c r="V666" t="s">
        <v>11413</v>
      </c>
      <c r="W666">
        <v>3.74</v>
      </c>
      <c r="X666">
        <v>48</v>
      </c>
      <c r="Y666" t="s">
        <v>11691</v>
      </c>
      <c r="Z666" t="s">
        <v>12011</v>
      </c>
      <c r="AA666">
        <v>665</v>
      </c>
      <c r="AB666" t="s">
        <v>12015</v>
      </c>
      <c r="AC666">
        <v>2787.11</v>
      </c>
      <c r="AD666">
        <v>949.74</v>
      </c>
      <c r="AE666">
        <v>47.49</v>
      </c>
      <c r="AF666" t="s">
        <v>11110</v>
      </c>
      <c r="AG666" t="s">
        <v>11035</v>
      </c>
      <c r="AH666">
        <v>5913</v>
      </c>
      <c r="AI666">
        <v>665</v>
      </c>
      <c r="AJ666" t="s">
        <v>11082</v>
      </c>
      <c r="AK666" t="s">
        <v>12028</v>
      </c>
      <c r="AL666" t="s">
        <v>12032</v>
      </c>
      <c r="AM666" t="s">
        <v>11080</v>
      </c>
      <c r="AN666">
        <v>1</v>
      </c>
      <c r="AO666" s="10" t="s">
        <v>12036</v>
      </c>
      <c r="AP666" t="str" cm="1">
        <f t="array" ref="AP666">_xlfn.IFS(
  Table1[[#This Row],[Age]]&lt;=25, "18-25",
  Table1[[#This Row],[Age]]&lt;=35, "26-35",
  Table1[[#This Row],[Age]]&lt;=45, "36-45",
  Table1[[#This Row],[Age]]&lt;=60, "46-60",
  TRUE, "60+")</f>
        <v>18-25</v>
      </c>
    </row>
    <row r="667" spans="1:42" x14ac:dyDescent="0.3">
      <c r="A667">
        <v>666</v>
      </c>
      <c r="B667" t="s">
        <v>47</v>
      </c>
      <c r="C667" t="s">
        <v>86</v>
      </c>
      <c r="D667">
        <v>52</v>
      </c>
      <c r="E667" t="s">
        <v>106</v>
      </c>
      <c r="F667" t="s">
        <v>773</v>
      </c>
      <c r="G667" t="s">
        <v>5145</v>
      </c>
      <c r="H667">
        <v>19458795519</v>
      </c>
      <c r="I667" t="s">
        <v>5730</v>
      </c>
      <c r="J667" t="s">
        <v>7291</v>
      </c>
      <c r="K667">
        <v>6715.39</v>
      </c>
      <c r="L667" s="12" t="s">
        <v>7932</v>
      </c>
      <c r="M667" s="10" t="s">
        <v>11228</v>
      </c>
      <c r="N667">
        <v>666</v>
      </c>
      <c r="O667">
        <v>44929</v>
      </c>
      <c r="P667" t="s">
        <v>11403</v>
      </c>
      <c r="Q667" s="16">
        <v>2384.66</v>
      </c>
      <c r="R667">
        <v>9100.0499999999993</v>
      </c>
      <c r="S667">
        <v>51</v>
      </c>
      <c r="T667">
        <v>666</v>
      </c>
      <c r="U667">
        <v>1101.1199999999999</v>
      </c>
      <c r="V667" t="s">
        <v>11412</v>
      </c>
      <c r="W667">
        <v>1.45</v>
      </c>
      <c r="X667">
        <v>12</v>
      </c>
      <c r="Y667" t="s">
        <v>11447</v>
      </c>
      <c r="Z667" t="s">
        <v>12012</v>
      </c>
      <c r="AA667">
        <v>666</v>
      </c>
      <c r="AB667" t="s">
        <v>12016</v>
      </c>
      <c r="AC667">
        <v>4699.1899999999996</v>
      </c>
      <c r="AD667">
        <v>2097.58</v>
      </c>
      <c r="AE667">
        <v>104.88</v>
      </c>
      <c r="AF667" t="s">
        <v>11122</v>
      </c>
      <c r="AG667" t="s">
        <v>11125</v>
      </c>
      <c r="AH667">
        <v>2227</v>
      </c>
      <c r="AI667">
        <v>666</v>
      </c>
      <c r="AJ667" t="s">
        <v>11360</v>
      </c>
      <c r="AK667" t="s">
        <v>12027</v>
      </c>
      <c r="AL667" t="s">
        <v>12031</v>
      </c>
      <c r="AM667" t="s">
        <v>11389</v>
      </c>
      <c r="AN667">
        <v>1</v>
      </c>
      <c r="AO667" s="10" t="s">
        <v>12039</v>
      </c>
      <c r="AP667" t="str" cm="1">
        <f t="array" ref="AP667">_xlfn.IFS(
  Table1[[#This Row],[Age]]&lt;=25, "18-25",
  Table1[[#This Row],[Age]]&lt;=35, "26-35",
  Table1[[#This Row],[Age]]&lt;=45, "36-45",
  Table1[[#This Row],[Age]]&lt;=60, "46-60",
  TRUE, "60+")</f>
        <v>46-60</v>
      </c>
    </row>
    <row r="668" spans="1:42" x14ac:dyDescent="0.3">
      <c r="A668">
        <v>667</v>
      </c>
      <c r="B668" t="s">
        <v>15</v>
      </c>
      <c r="C668" t="s">
        <v>54</v>
      </c>
      <c r="D668">
        <v>49</v>
      </c>
      <c r="E668" t="s">
        <v>105</v>
      </c>
      <c r="F668" t="s">
        <v>774</v>
      </c>
      <c r="G668" t="s">
        <v>5115</v>
      </c>
      <c r="H668">
        <v>19458795520</v>
      </c>
      <c r="I668" t="s">
        <v>5731</v>
      </c>
      <c r="J668" t="s">
        <v>7291</v>
      </c>
      <c r="K668">
        <v>7944.26</v>
      </c>
      <c r="L668" s="12" t="s">
        <v>7933</v>
      </c>
      <c r="M668" s="10" t="s">
        <v>11266</v>
      </c>
      <c r="N668">
        <v>667</v>
      </c>
      <c r="O668">
        <v>45238</v>
      </c>
      <c r="P668" t="s">
        <v>11403</v>
      </c>
      <c r="Q668" s="16">
        <v>3576.28</v>
      </c>
      <c r="R668">
        <v>11520.54</v>
      </c>
      <c r="S668">
        <v>97</v>
      </c>
      <c r="T668">
        <v>667</v>
      </c>
      <c r="U668">
        <v>16370.45</v>
      </c>
      <c r="V668" t="s">
        <v>11413</v>
      </c>
      <c r="W668">
        <v>1.03</v>
      </c>
      <c r="X668">
        <v>12</v>
      </c>
      <c r="Y668" t="s">
        <v>10957</v>
      </c>
      <c r="Z668" t="s">
        <v>12011</v>
      </c>
      <c r="AA668">
        <v>667</v>
      </c>
      <c r="AB668" t="s">
        <v>12015</v>
      </c>
      <c r="AC668">
        <v>6248.36</v>
      </c>
      <c r="AD668">
        <v>162.55000000000001</v>
      </c>
      <c r="AE668">
        <v>8.1300000000000008</v>
      </c>
      <c r="AF668" t="s">
        <v>11382</v>
      </c>
      <c r="AG668" t="s">
        <v>11210</v>
      </c>
      <c r="AH668">
        <v>7382</v>
      </c>
      <c r="AI668">
        <v>667</v>
      </c>
      <c r="AJ668" t="s">
        <v>11250</v>
      </c>
      <c r="AK668" t="s">
        <v>12027</v>
      </c>
      <c r="AL668" t="s">
        <v>12032</v>
      </c>
      <c r="AM668" t="s">
        <v>11197</v>
      </c>
      <c r="AN668">
        <v>1</v>
      </c>
      <c r="AO668" s="10" t="s">
        <v>12040</v>
      </c>
      <c r="AP668" t="str" cm="1">
        <f t="array" ref="AP668">_xlfn.IFS(
  Table1[[#This Row],[Age]]&lt;=25, "18-25",
  Table1[[#This Row],[Age]]&lt;=35, "26-35",
  Table1[[#This Row],[Age]]&lt;=45, "36-45",
  Table1[[#This Row],[Age]]&lt;=60, "46-60",
  TRUE, "60+")</f>
        <v>46-60</v>
      </c>
    </row>
    <row r="669" spans="1:42" x14ac:dyDescent="0.3">
      <c r="A669">
        <v>668</v>
      </c>
      <c r="B669" t="s">
        <v>39</v>
      </c>
      <c r="C669" t="s">
        <v>55</v>
      </c>
      <c r="D669">
        <v>61</v>
      </c>
      <c r="E669" t="s">
        <v>106</v>
      </c>
      <c r="F669" t="s">
        <v>775</v>
      </c>
      <c r="G669" t="s">
        <v>5126</v>
      </c>
      <c r="H669">
        <v>19458795521</v>
      </c>
      <c r="I669" t="s">
        <v>5255</v>
      </c>
      <c r="J669" t="s">
        <v>7292</v>
      </c>
      <c r="K669">
        <v>7470.36</v>
      </c>
      <c r="L669" s="12" t="s">
        <v>7934</v>
      </c>
      <c r="M669" s="10" t="s">
        <v>11159</v>
      </c>
      <c r="N669">
        <v>668</v>
      </c>
      <c r="O669">
        <v>45246</v>
      </c>
      <c r="P669" t="s">
        <v>11403</v>
      </c>
      <c r="Q669" s="16">
        <v>1472.36</v>
      </c>
      <c r="R669">
        <v>5998</v>
      </c>
      <c r="S669">
        <v>80</v>
      </c>
      <c r="T669">
        <v>668</v>
      </c>
      <c r="U669">
        <v>46333.64</v>
      </c>
      <c r="V669" t="s">
        <v>11411</v>
      </c>
      <c r="W669">
        <v>8.6</v>
      </c>
      <c r="X669">
        <v>48</v>
      </c>
      <c r="Y669" t="s">
        <v>8339</v>
      </c>
      <c r="Z669" t="s">
        <v>12012</v>
      </c>
      <c r="AA669">
        <v>668</v>
      </c>
      <c r="AB669" t="s">
        <v>12016</v>
      </c>
      <c r="AC669">
        <v>8941.69</v>
      </c>
      <c r="AD669">
        <v>3513.14</v>
      </c>
      <c r="AE669">
        <v>175.66</v>
      </c>
      <c r="AF669" t="s">
        <v>11207</v>
      </c>
      <c r="AG669" t="s">
        <v>11090</v>
      </c>
      <c r="AH669">
        <v>4154</v>
      </c>
      <c r="AI669">
        <v>668</v>
      </c>
      <c r="AJ669" t="s">
        <v>11164</v>
      </c>
      <c r="AK669" t="s">
        <v>12028</v>
      </c>
      <c r="AL669" t="s">
        <v>12032</v>
      </c>
      <c r="AM669" t="s">
        <v>11133</v>
      </c>
      <c r="AN669">
        <v>1</v>
      </c>
      <c r="AO669" s="10" t="s">
        <v>12040</v>
      </c>
      <c r="AP669" t="str" cm="1">
        <f t="array" ref="AP669">_xlfn.IFS(
  Table1[[#This Row],[Age]]&lt;=25, "18-25",
  Table1[[#This Row],[Age]]&lt;=35, "26-35",
  Table1[[#This Row],[Age]]&lt;=45, "36-45",
  Table1[[#This Row],[Age]]&lt;=60, "46-60",
  TRUE, "60+")</f>
        <v>60+</v>
      </c>
    </row>
    <row r="670" spans="1:42" x14ac:dyDescent="0.3">
      <c r="A670">
        <v>669</v>
      </c>
      <c r="B670" t="s">
        <v>30</v>
      </c>
      <c r="C670" t="s">
        <v>77</v>
      </c>
      <c r="D670">
        <v>36</v>
      </c>
      <c r="E670" t="s">
        <v>105</v>
      </c>
      <c r="F670" t="s">
        <v>776</v>
      </c>
      <c r="G670" t="s">
        <v>5120</v>
      </c>
      <c r="H670">
        <v>19458795522</v>
      </c>
      <c r="I670" t="s">
        <v>5189</v>
      </c>
      <c r="J670" t="s">
        <v>7291</v>
      </c>
      <c r="K670">
        <v>295.70999999999998</v>
      </c>
      <c r="L670" s="12" t="s">
        <v>7935</v>
      </c>
      <c r="M670" s="10" t="s">
        <v>11299</v>
      </c>
      <c r="N670">
        <v>669</v>
      </c>
      <c r="O670">
        <v>45203</v>
      </c>
      <c r="P670" t="s">
        <v>11402</v>
      </c>
      <c r="Q670" s="16">
        <v>1907.26</v>
      </c>
      <c r="R670">
        <v>-1611.55</v>
      </c>
      <c r="S670">
        <v>29</v>
      </c>
      <c r="T670">
        <v>669</v>
      </c>
      <c r="U670">
        <v>19038.650000000001</v>
      </c>
      <c r="V670" t="s">
        <v>11411</v>
      </c>
      <c r="W670">
        <v>8.9</v>
      </c>
      <c r="X670">
        <v>12</v>
      </c>
      <c r="Y670" t="s">
        <v>9748</v>
      </c>
      <c r="Z670" t="s">
        <v>12011</v>
      </c>
      <c r="AA670">
        <v>669</v>
      </c>
      <c r="AB670" t="s">
        <v>12017</v>
      </c>
      <c r="AC670">
        <v>2130.31</v>
      </c>
      <c r="AD670">
        <v>4516.3100000000004</v>
      </c>
      <c r="AE670">
        <v>225.82</v>
      </c>
      <c r="AF670" t="s">
        <v>11268</v>
      </c>
      <c r="AG670" t="s">
        <v>11167</v>
      </c>
      <c r="AH670">
        <v>3372</v>
      </c>
      <c r="AI670">
        <v>669</v>
      </c>
      <c r="AJ670" t="s">
        <v>11316</v>
      </c>
      <c r="AK670" t="s">
        <v>12028</v>
      </c>
      <c r="AL670" t="s">
        <v>12031</v>
      </c>
      <c r="AM670" t="s">
        <v>11045</v>
      </c>
      <c r="AN670">
        <v>1</v>
      </c>
      <c r="AO670" s="10" t="s">
        <v>12044</v>
      </c>
      <c r="AP670" t="str" cm="1">
        <f t="array" ref="AP670">_xlfn.IFS(
  Table1[[#This Row],[Age]]&lt;=25, "18-25",
  Table1[[#This Row],[Age]]&lt;=35, "26-35",
  Table1[[#This Row],[Age]]&lt;=45, "36-45",
  Table1[[#This Row],[Age]]&lt;=60, "46-60",
  TRUE, "60+")</f>
        <v>36-45</v>
      </c>
    </row>
    <row r="671" spans="1:42" x14ac:dyDescent="0.3">
      <c r="A671">
        <v>670</v>
      </c>
      <c r="B671" t="s">
        <v>22</v>
      </c>
      <c r="C671" t="s">
        <v>78</v>
      </c>
      <c r="D671">
        <v>56</v>
      </c>
      <c r="E671" t="s">
        <v>104</v>
      </c>
      <c r="F671" t="s">
        <v>777</v>
      </c>
      <c r="G671" t="s">
        <v>5112</v>
      </c>
      <c r="H671">
        <v>19458795523</v>
      </c>
      <c r="I671" t="s">
        <v>5732</v>
      </c>
      <c r="J671" t="s">
        <v>7291</v>
      </c>
      <c r="K671">
        <v>1821.45</v>
      </c>
      <c r="L671" s="12" t="s">
        <v>7936</v>
      </c>
      <c r="M671" s="10" t="s">
        <v>11224</v>
      </c>
      <c r="N671">
        <v>670</v>
      </c>
      <c r="O671">
        <v>44950</v>
      </c>
      <c r="P671" t="s">
        <v>11404</v>
      </c>
      <c r="Q671" s="16">
        <v>1326.62</v>
      </c>
      <c r="R671">
        <v>494.83</v>
      </c>
      <c r="S671">
        <v>91</v>
      </c>
      <c r="T671">
        <v>670</v>
      </c>
      <c r="U671">
        <v>17394.400000000001</v>
      </c>
      <c r="V671" t="s">
        <v>11413</v>
      </c>
      <c r="W671">
        <v>1.91</v>
      </c>
      <c r="X671">
        <v>48</v>
      </c>
      <c r="Y671" t="s">
        <v>10467</v>
      </c>
      <c r="Z671" t="s">
        <v>12011</v>
      </c>
      <c r="AA671">
        <v>670</v>
      </c>
      <c r="AB671" t="s">
        <v>12017</v>
      </c>
      <c r="AC671">
        <v>8158.36</v>
      </c>
      <c r="AD671">
        <v>78.44</v>
      </c>
      <c r="AE671">
        <v>3.92</v>
      </c>
      <c r="AF671" t="s">
        <v>11035</v>
      </c>
      <c r="AG671" t="s">
        <v>11341</v>
      </c>
      <c r="AH671">
        <v>990</v>
      </c>
      <c r="AI671">
        <v>670</v>
      </c>
      <c r="AJ671" t="s">
        <v>11382</v>
      </c>
      <c r="AK671" t="s">
        <v>12028</v>
      </c>
      <c r="AL671" t="s">
        <v>12032</v>
      </c>
      <c r="AM671" t="s">
        <v>11339</v>
      </c>
      <c r="AN671">
        <v>1</v>
      </c>
      <c r="AO671" s="10" t="s">
        <v>12039</v>
      </c>
      <c r="AP671" t="str" cm="1">
        <f t="array" ref="AP671">_xlfn.IFS(
  Table1[[#This Row],[Age]]&lt;=25, "18-25",
  Table1[[#This Row],[Age]]&lt;=35, "26-35",
  Table1[[#This Row],[Age]]&lt;=45, "36-45",
  Table1[[#This Row],[Age]]&lt;=60, "46-60",
  TRUE, "60+")</f>
        <v>46-60</v>
      </c>
    </row>
    <row r="672" spans="1:42" x14ac:dyDescent="0.3">
      <c r="A672">
        <v>671</v>
      </c>
      <c r="B672" t="s">
        <v>45</v>
      </c>
      <c r="C672" t="s">
        <v>73</v>
      </c>
      <c r="D672">
        <v>68</v>
      </c>
      <c r="E672" t="s">
        <v>104</v>
      </c>
      <c r="F672" t="s">
        <v>778</v>
      </c>
      <c r="G672" t="s">
        <v>5147</v>
      </c>
      <c r="H672">
        <v>19458795524</v>
      </c>
      <c r="I672" t="s">
        <v>5236</v>
      </c>
      <c r="J672" t="s">
        <v>7291</v>
      </c>
      <c r="K672">
        <v>1034.55</v>
      </c>
      <c r="L672" s="12" t="s">
        <v>7937</v>
      </c>
      <c r="M672" s="10" t="s">
        <v>11154</v>
      </c>
      <c r="N672">
        <v>671</v>
      </c>
      <c r="O672">
        <v>45074</v>
      </c>
      <c r="P672" t="s">
        <v>11402</v>
      </c>
      <c r="Q672" s="16">
        <v>1467.77</v>
      </c>
      <c r="R672">
        <v>2502.3200000000002</v>
      </c>
      <c r="S672">
        <v>95</v>
      </c>
      <c r="T672">
        <v>671</v>
      </c>
      <c r="U672">
        <v>27321.85</v>
      </c>
      <c r="V672" t="s">
        <v>11413</v>
      </c>
      <c r="W672">
        <v>1.0900000000000001</v>
      </c>
      <c r="X672">
        <v>48</v>
      </c>
      <c r="Y672" t="s">
        <v>11692</v>
      </c>
      <c r="Z672" t="s">
        <v>12012</v>
      </c>
      <c r="AA672">
        <v>671</v>
      </c>
      <c r="AB672" t="s">
        <v>12017</v>
      </c>
      <c r="AC672">
        <v>2092.9299999999998</v>
      </c>
      <c r="AD672">
        <v>3273.97</v>
      </c>
      <c r="AE672">
        <v>163.69999999999999</v>
      </c>
      <c r="AF672" t="s">
        <v>11083</v>
      </c>
      <c r="AG672" t="s">
        <v>11316</v>
      </c>
      <c r="AH672">
        <v>416</v>
      </c>
      <c r="AI672">
        <v>671</v>
      </c>
      <c r="AJ672" t="s">
        <v>11269</v>
      </c>
      <c r="AK672" t="s">
        <v>12027</v>
      </c>
      <c r="AL672" t="s">
        <v>12032</v>
      </c>
      <c r="AM672" t="s">
        <v>11101</v>
      </c>
      <c r="AN672">
        <v>-1</v>
      </c>
      <c r="AO672" s="10" t="s">
        <v>12046</v>
      </c>
      <c r="AP672" t="str" cm="1">
        <f t="array" ref="AP672">_xlfn.IFS(
  Table1[[#This Row],[Age]]&lt;=25, "18-25",
  Table1[[#This Row],[Age]]&lt;=35, "26-35",
  Table1[[#This Row],[Age]]&lt;=45, "36-45",
  Table1[[#This Row],[Age]]&lt;=60, "46-60",
  TRUE, "60+")</f>
        <v>60+</v>
      </c>
    </row>
    <row r="673" spans="1:42" x14ac:dyDescent="0.3">
      <c r="A673">
        <v>672</v>
      </c>
      <c r="B673" t="s">
        <v>33</v>
      </c>
      <c r="C673" t="s">
        <v>69</v>
      </c>
      <c r="D673">
        <v>21</v>
      </c>
      <c r="E673" t="s">
        <v>105</v>
      </c>
      <c r="F673" t="s">
        <v>779</v>
      </c>
      <c r="G673" t="s">
        <v>5139</v>
      </c>
      <c r="H673">
        <v>19458795525</v>
      </c>
      <c r="I673" t="s">
        <v>5733</v>
      </c>
      <c r="J673" t="s">
        <v>7292</v>
      </c>
      <c r="K673">
        <v>946</v>
      </c>
      <c r="L673" s="12" t="s">
        <v>7938</v>
      </c>
      <c r="M673" s="10" t="s">
        <v>11335</v>
      </c>
      <c r="N673">
        <v>672</v>
      </c>
      <c r="O673">
        <v>45234</v>
      </c>
      <c r="P673" t="s">
        <v>11403</v>
      </c>
      <c r="Q673" s="16">
        <v>56.34</v>
      </c>
      <c r="R673">
        <v>889.66</v>
      </c>
      <c r="S673">
        <v>51</v>
      </c>
      <c r="T673">
        <v>672</v>
      </c>
      <c r="U673">
        <v>22941.53</v>
      </c>
      <c r="V673" t="s">
        <v>11412</v>
      </c>
      <c r="W673">
        <v>8.1999999999999993</v>
      </c>
      <c r="X673">
        <v>12</v>
      </c>
      <c r="Y673" t="s">
        <v>11693</v>
      </c>
      <c r="Z673" t="s">
        <v>12011</v>
      </c>
      <c r="AA673">
        <v>672</v>
      </c>
      <c r="AB673" t="s">
        <v>12016</v>
      </c>
      <c r="AC673">
        <v>5998.22</v>
      </c>
      <c r="AD673">
        <v>444.71</v>
      </c>
      <c r="AE673">
        <v>22.24</v>
      </c>
      <c r="AF673" t="s">
        <v>11301</v>
      </c>
      <c r="AG673" t="s">
        <v>11361</v>
      </c>
      <c r="AH673">
        <v>3671</v>
      </c>
      <c r="AI673">
        <v>672</v>
      </c>
      <c r="AJ673" t="s">
        <v>11138</v>
      </c>
      <c r="AK673" t="s">
        <v>12029</v>
      </c>
      <c r="AL673" t="s">
        <v>12032</v>
      </c>
      <c r="AM673" t="s">
        <v>11376</v>
      </c>
      <c r="AN673">
        <v>1</v>
      </c>
      <c r="AO673" s="10" t="s">
        <v>12040</v>
      </c>
      <c r="AP673" t="str" cm="1">
        <f t="array" ref="AP673">_xlfn.IFS(
  Table1[[#This Row],[Age]]&lt;=25, "18-25",
  Table1[[#This Row],[Age]]&lt;=35, "26-35",
  Table1[[#This Row],[Age]]&lt;=45, "36-45",
  Table1[[#This Row],[Age]]&lt;=60, "46-60",
  TRUE, "60+")</f>
        <v>18-25</v>
      </c>
    </row>
    <row r="674" spans="1:42" x14ac:dyDescent="0.3">
      <c r="A674">
        <v>673</v>
      </c>
      <c r="B674" t="s">
        <v>12</v>
      </c>
      <c r="C674" t="s">
        <v>60</v>
      </c>
      <c r="D674">
        <v>40</v>
      </c>
      <c r="E674" t="s">
        <v>106</v>
      </c>
      <c r="F674" t="s">
        <v>780</v>
      </c>
      <c r="G674" t="s">
        <v>5126</v>
      </c>
      <c r="H674">
        <v>19458795526</v>
      </c>
      <c r="I674" t="s">
        <v>5734</v>
      </c>
      <c r="J674" t="s">
        <v>7291</v>
      </c>
      <c r="K674">
        <v>7328.82</v>
      </c>
      <c r="L674" s="12" t="s">
        <v>7939</v>
      </c>
      <c r="M674" s="10" t="s">
        <v>11122</v>
      </c>
      <c r="N674">
        <v>673</v>
      </c>
      <c r="O674">
        <v>44939</v>
      </c>
      <c r="P674" t="s">
        <v>11403</v>
      </c>
      <c r="Q674" s="16">
        <v>2558.67</v>
      </c>
      <c r="R674">
        <v>4770.1499999999996</v>
      </c>
      <c r="S674">
        <v>59</v>
      </c>
      <c r="T674">
        <v>673</v>
      </c>
      <c r="U674">
        <v>43081.1</v>
      </c>
      <c r="V674" t="s">
        <v>11411</v>
      </c>
      <c r="W674">
        <v>6.77</v>
      </c>
      <c r="X674">
        <v>12</v>
      </c>
      <c r="Y674" t="s">
        <v>10589</v>
      </c>
      <c r="Z674" t="s">
        <v>12011</v>
      </c>
      <c r="AA674">
        <v>673</v>
      </c>
      <c r="AB674" t="s">
        <v>12017</v>
      </c>
      <c r="AC674">
        <v>6215.98</v>
      </c>
      <c r="AD674">
        <v>1157.0999999999999</v>
      </c>
      <c r="AE674">
        <v>57.86</v>
      </c>
      <c r="AF674" t="s">
        <v>11099</v>
      </c>
      <c r="AG674" t="s">
        <v>11305</v>
      </c>
      <c r="AH674">
        <v>579</v>
      </c>
      <c r="AI674">
        <v>673</v>
      </c>
      <c r="AJ674" t="s">
        <v>11083</v>
      </c>
      <c r="AK674" t="s">
        <v>12027</v>
      </c>
      <c r="AL674" t="s">
        <v>12032</v>
      </c>
      <c r="AM674" t="s">
        <v>11034</v>
      </c>
      <c r="AN674">
        <v>1</v>
      </c>
      <c r="AO674" s="10" t="s">
        <v>12039</v>
      </c>
      <c r="AP674" t="str" cm="1">
        <f t="array" ref="AP674">_xlfn.IFS(
  Table1[[#This Row],[Age]]&lt;=25, "18-25",
  Table1[[#This Row],[Age]]&lt;=35, "26-35",
  Table1[[#This Row],[Age]]&lt;=45, "36-45",
  Table1[[#This Row],[Age]]&lt;=60, "46-60",
  TRUE, "60+")</f>
        <v>36-45</v>
      </c>
    </row>
    <row r="675" spans="1:42" x14ac:dyDescent="0.3">
      <c r="A675">
        <v>674</v>
      </c>
      <c r="B675" t="s">
        <v>40</v>
      </c>
      <c r="C675" t="s">
        <v>97</v>
      </c>
      <c r="D675">
        <v>63</v>
      </c>
      <c r="E675" t="s">
        <v>105</v>
      </c>
      <c r="F675" t="s">
        <v>781</v>
      </c>
      <c r="G675" t="s">
        <v>5133</v>
      </c>
      <c r="H675">
        <v>19458795527</v>
      </c>
      <c r="I675" t="s">
        <v>5735</v>
      </c>
      <c r="J675" t="s">
        <v>7292</v>
      </c>
      <c r="K675">
        <v>4305.41</v>
      </c>
      <c r="L675" s="12" t="s">
        <v>7940</v>
      </c>
      <c r="M675" s="10" t="s">
        <v>11196</v>
      </c>
      <c r="N675">
        <v>674</v>
      </c>
      <c r="O675">
        <v>45144</v>
      </c>
      <c r="P675" t="s">
        <v>11404</v>
      </c>
      <c r="Q675" s="16">
        <v>2371.04</v>
      </c>
      <c r="R675">
        <v>1934.37</v>
      </c>
      <c r="S675">
        <v>88</v>
      </c>
      <c r="T675">
        <v>674</v>
      </c>
      <c r="U675">
        <v>5003.1099999999997</v>
      </c>
      <c r="V675" t="s">
        <v>11412</v>
      </c>
      <c r="W675">
        <v>6.01</v>
      </c>
      <c r="X675">
        <v>12</v>
      </c>
      <c r="Y675" t="s">
        <v>9151</v>
      </c>
      <c r="Z675" t="s">
        <v>12012</v>
      </c>
      <c r="AA675">
        <v>674</v>
      </c>
      <c r="AB675" t="s">
        <v>12015</v>
      </c>
      <c r="AC675">
        <v>9676.11</v>
      </c>
      <c r="AD675">
        <v>2676.55</v>
      </c>
      <c r="AE675">
        <v>133.83000000000001</v>
      </c>
      <c r="AF675" t="s">
        <v>11035</v>
      </c>
      <c r="AG675" t="s">
        <v>11277</v>
      </c>
      <c r="AH675">
        <v>4578</v>
      </c>
      <c r="AI675">
        <v>674</v>
      </c>
      <c r="AJ675" t="s">
        <v>11235</v>
      </c>
      <c r="AK675" t="s">
        <v>12027</v>
      </c>
      <c r="AL675" t="s">
        <v>12032</v>
      </c>
      <c r="AM675" t="s">
        <v>11392</v>
      </c>
      <c r="AN675">
        <v>1</v>
      </c>
      <c r="AO675" s="10" t="s">
        <v>12041</v>
      </c>
      <c r="AP675" t="str" cm="1">
        <f t="array" ref="AP675">_xlfn.IFS(
  Table1[[#This Row],[Age]]&lt;=25, "18-25",
  Table1[[#This Row],[Age]]&lt;=35, "26-35",
  Table1[[#This Row],[Age]]&lt;=45, "36-45",
  Table1[[#This Row],[Age]]&lt;=60, "46-60",
  TRUE, "60+")</f>
        <v>60+</v>
      </c>
    </row>
    <row r="676" spans="1:42" x14ac:dyDescent="0.3">
      <c r="A676">
        <v>675</v>
      </c>
      <c r="B676" t="s">
        <v>43</v>
      </c>
      <c r="C676" t="s">
        <v>100</v>
      </c>
      <c r="D676">
        <v>36</v>
      </c>
      <c r="E676" t="s">
        <v>106</v>
      </c>
      <c r="F676" t="s">
        <v>782</v>
      </c>
      <c r="G676" t="s">
        <v>5143</v>
      </c>
      <c r="H676">
        <v>19458795528</v>
      </c>
      <c r="I676" t="s">
        <v>5736</v>
      </c>
      <c r="J676" t="s">
        <v>7292</v>
      </c>
      <c r="K676">
        <v>7275.73</v>
      </c>
      <c r="L676" s="12" t="s">
        <v>7941</v>
      </c>
      <c r="M676" s="10" t="s">
        <v>11275</v>
      </c>
      <c r="N676">
        <v>675</v>
      </c>
      <c r="O676">
        <v>45097</v>
      </c>
      <c r="P676" t="s">
        <v>11403</v>
      </c>
      <c r="Q676" s="16">
        <v>1785.81</v>
      </c>
      <c r="R676">
        <v>5489.92</v>
      </c>
      <c r="S676">
        <v>31</v>
      </c>
      <c r="T676">
        <v>675</v>
      </c>
      <c r="U676">
        <v>33278.720000000001</v>
      </c>
      <c r="V676" t="s">
        <v>11411</v>
      </c>
      <c r="W676">
        <v>5.8</v>
      </c>
      <c r="X676">
        <v>36</v>
      </c>
      <c r="Y676" t="s">
        <v>11694</v>
      </c>
      <c r="Z676" t="s">
        <v>12011</v>
      </c>
      <c r="AA676">
        <v>675</v>
      </c>
      <c r="AB676" t="s">
        <v>12017</v>
      </c>
      <c r="AC676">
        <v>7766.53</v>
      </c>
      <c r="AD676">
        <v>1599.52</v>
      </c>
      <c r="AE676">
        <v>79.98</v>
      </c>
      <c r="AF676" t="s">
        <v>11143</v>
      </c>
      <c r="AG676" t="s">
        <v>11167</v>
      </c>
      <c r="AH676">
        <v>546</v>
      </c>
      <c r="AI676">
        <v>675</v>
      </c>
      <c r="AJ676" t="s">
        <v>11153</v>
      </c>
      <c r="AK676" t="s">
        <v>12027</v>
      </c>
      <c r="AL676" t="s">
        <v>12032</v>
      </c>
      <c r="AM676" t="s">
        <v>11244</v>
      </c>
      <c r="AN676">
        <v>1</v>
      </c>
      <c r="AO676" s="10" t="s">
        <v>12043</v>
      </c>
      <c r="AP676" t="str" cm="1">
        <f t="array" ref="AP676">_xlfn.IFS(
  Table1[[#This Row],[Age]]&lt;=25, "18-25",
  Table1[[#This Row],[Age]]&lt;=35, "26-35",
  Table1[[#This Row],[Age]]&lt;=45, "36-45",
  Table1[[#This Row],[Age]]&lt;=60, "46-60",
  TRUE, "60+")</f>
        <v>36-45</v>
      </c>
    </row>
    <row r="677" spans="1:42" x14ac:dyDescent="0.3">
      <c r="A677">
        <v>676</v>
      </c>
      <c r="B677" t="s">
        <v>8</v>
      </c>
      <c r="C677" t="s">
        <v>62</v>
      </c>
      <c r="D677">
        <v>43</v>
      </c>
      <c r="E677" t="s">
        <v>106</v>
      </c>
      <c r="F677" t="s">
        <v>783</v>
      </c>
      <c r="G677" t="s">
        <v>5132</v>
      </c>
      <c r="H677">
        <v>19458795529</v>
      </c>
      <c r="I677" t="s">
        <v>5737</v>
      </c>
      <c r="J677" t="s">
        <v>7291</v>
      </c>
      <c r="K677">
        <v>3671.45</v>
      </c>
      <c r="L677" s="12" t="s">
        <v>7942</v>
      </c>
      <c r="M677" s="10" t="s">
        <v>11307</v>
      </c>
      <c r="N677">
        <v>676</v>
      </c>
      <c r="O677">
        <v>45276</v>
      </c>
      <c r="P677" t="s">
        <v>11402</v>
      </c>
      <c r="Q677" s="16">
        <v>2705.55</v>
      </c>
      <c r="R677">
        <v>965.9</v>
      </c>
      <c r="S677">
        <v>9</v>
      </c>
      <c r="T677">
        <v>676</v>
      </c>
      <c r="U677">
        <v>35162.32</v>
      </c>
      <c r="V677" t="s">
        <v>11411</v>
      </c>
      <c r="W677">
        <v>7.96</v>
      </c>
      <c r="X677">
        <v>12</v>
      </c>
      <c r="Y677" t="s">
        <v>10495</v>
      </c>
      <c r="Z677" t="s">
        <v>12011</v>
      </c>
      <c r="AA677">
        <v>676</v>
      </c>
      <c r="AB677" t="s">
        <v>12017</v>
      </c>
      <c r="AC677">
        <v>7510.19</v>
      </c>
      <c r="AD677">
        <v>29.43</v>
      </c>
      <c r="AE677">
        <v>1.47</v>
      </c>
      <c r="AF677" t="s">
        <v>11336</v>
      </c>
      <c r="AG677" t="s">
        <v>11084</v>
      </c>
      <c r="AH677">
        <v>7671</v>
      </c>
      <c r="AI677">
        <v>676</v>
      </c>
      <c r="AJ677" t="s">
        <v>11198</v>
      </c>
      <c r="AK677" t="s">
        <v>12029</v>
      </c>
      <c r="AL677" t="s">
        <v>12031</v>
      </c>
      <c r="AM677" t="s">
        <v>11317</v>
      </c>
      <c r="AN677">
        <v>1</v>
      </c>
      <c r="AO677" s="10" t="s">
        <v>12036</v>
      </c>
      <c r="AP677" t="str" cm="1">
        <f t="array" ref="AP677">_xlfn.IFS(
  Table1[[#This Row],[Age]]&lt;=25, "18-25",
  Table1[[#This Row],[Age]]&lt;=35, "26-35",
  Table1[[#This Row],[Age]]&lt;=45, "36-45",
  Table1[[#This Row],[Age]]&lt;=60, "46-60",
  TRUE, "60+")</f>
        <v>36-45</v>
      </c>
    </row>
    <row r="678" spans="1:42" x14ac:dyDescent="0.3">
      <c r="A678">
        <v>677</v>
      </c>
      <c r="B678" t="s">
        <v>17</v>
      </c>
      <c r="C678" t="s">
        <v>64</v>
      </c>
      <c r="D678">
        <v>67</v>
      </c>
      <c r="E678" t="s">
        <v>106</v>
      </c>
      <c r="F678" t="s">
        <v>784</v>
      </c>
      <c r="G678" t="s">
        <v>5145</v>
      </c>
      <c r="H678">
        <v>19458795530</v>
      </c>
      <c r="I678" t="s">
        <v>5738</v>
      </c>
      <c r="J678" t="s">
        <v>7292</v>
      </c>
      <c r="K678">
        <v>1258.79</v>
      </c>
      <c r="L678" s="12" t="s">
        <v>7943</v>
      </c>
      <c r="M678" s="10" t="s">
        <v>11223</v>
      </c>
      <c r="N678">
        <v>677</v>
      </c>
      <c r="O678">
        <v>45004</v>
      </c>
      <c r="P678" t="s">
        <v>11402</v>
      </c>
      <c r="Q678" s="16">
        <v>1964.88</v>
      </c>
      <c r="R678">
        <v>3223.67</v>
      </c>
      <c r="S678">
        <v>70</v>
      </c>
      <c r="T678">
        <v>677</v>
      </c>
      <c r="U678">
        <v>44125.53</v>
      </c>
      <c r="V678" t="s">
        <v>11411</v>
      </c>
      <c r="W678">
        <v>3.64</v>
      </c>
      <c r="X678">
        <v>60</v>
      </c>
      <c r="Y678" t="s">
        <v>11695</v>
      </c>
      <c r="Z678" t="s">
        <v>12012</v>
      </c>
      <c r="AA678">
        <v>677</v>
      </c>
      <c r="AB678" t="s">
        <v>12017</v>
      </c>
      <c r="AC678">
        <v>1225.19</v>
      </c>
      <c r="AD678">
        <v>4913.7700000000004</v>
      </c>
      <c r="AE678">
        <v>245.69</v>
      </c>
      <c r="AF678" t="s">
        <v>11236</v>
      </c>
      <c r="AG678" t="s">
        <v>11229</v>
      </c>
      <c r="AH678">
        <v>4654</v>
      </c>
      <c r="AI678">
        <v>677</v>
      </c>
      <c r="AJ678" t="s">
        <v>11158</v>
      </c>
      <c r="AK678" t="s">
        <v>12027</v>
      </c>
      <c r="AL678" t="s">
        <v>12031</v>
      </c>
      <c r="AM678" t="s">
        <v>11281</v>
      </c>
      <c r="AN678">
        <v>1</v>
      </c>
      <c r="AO678" s="10" t="s">
        <v>12047</v>
      </c>
      <c r="AP678" t="str" cm="1">
        <f t="array" ref="AP678">_xlfn.IFS(
  Table1[[#This Row],[Age]]&lt;=25, "18-25",
  Table1[[#This Row],[Age]]&lt;=35, "26-35",
  Table1[[#This Row],[Age]]&lt;=45, "36-45",
  Table1[[#This Row],[Age]]&lt;=60, "46-60",
  TRUE, "60+")</f>
        <v>60+</v>
      </c>
    </row>
    <row r="679" spans="1:42" x14ac:dyDescent="0.3">
      <c r="A679">
        <v>678</v>
      </c>
      <c r="B679" t="s">
        <v>2</v>
      </c>
      <c r="C679" t="s">
        <v>73</v>
      </c>
      <c r="D679">
        <v>43</v>
      </c>
      <c r="E679" t="s">
        <v>105</v>
      </c>
      <c r="F679" t="s">
        <v>785</v>
      </c>
      <c r="G679" t="s">
        <v>5117</v>
      </c>
      <c r="H679">
        <v>19458795531</v>
      </c>
      <c r="I679" t="s">
        <v>5739</v>
      </c>
      <c r="J679" t="s">
        <v>7291</v>
      </c>
      <c r="K679">
        <v>7212.68</v>
      </c>
      <c r="L679" s="12" t="s">
        <v>7944</v>
      </c>
      <c r="M679" s="10" t="s">
        <v>11236</v>
      </c>
      <c r="N679">
        <v>678</v>
      </c>
      <c r="O679">
        <v>45165</v>
      </c>
      <c r="P679" t="s">
        <v>11402</v>
      </c>
      <c r="Q679" s="16">
        <v>2168.48</v>
      </c>
      <c r="R679">
        <v>9381.16</v>
      </c>
      <c r="S679">
        <v>30</v>
      </c>
      <c r="T679">
        <v>678</v>
      </c>
      <c r="U679">
        <v>21373.439999999999</v>
      </c>
      <c r="V679" t="s">
        <v>11411</v>
      </c>
      <c r="W679">
        <v>4.5</v>
      </c>
      <c r="X679">
        <v>60</v>
      </c>
      <c r="Y679" t="s">
        <v>11696</v>
      </c>
      <c r="Z679" t="s">
        <v>12012</v>
      </c>
      <c r="AA679">
        <v>678</v>
      </c>
      <c r="AB679" t="s">
        <v>12015</v>
      </c>
      <c r="AC679">
        <v>7806.03</v>
      </c>
      <c r="AD679">
        <v>855.93</v>
      </c>
      <c r="AE679">
        <v>42.8</v>
      </c>
      <c r="AF679" t="s">
        <v>11378</v>
      </c>
      <c r="AG679" t="s">
        <v>11062</v>
      </c>
      <c r="AH679">
        <v>2380</v>
      </c>
      <c r="AI679">
        <v>678</v>
      </c>
      <c r="AJ679" t="s">
        <v>11153</v>
      </c>
      <c r="AK679" t="s">
        <v>12029</v>
      </c>
      <c r="AL679" t="s">
        <v>12032</v>
      </c>
      <c r="AM679" t="s">
        <v>11366</v>
      </c>
      <c r="AN679">
        <v>1</v>
      </c>
      <c r="AO679" s="10" t="s">
        <v>12041</v>
      </c>
      <c r="AP679" t="str" cm="1">
        <f t="array" ref="AP679">_xlfn.IFS(
  Table1[[#This Row],[Age]]&lt;=25, "18-25",
  Table1[[#This Row],[Age]]&lt;=35, "26-35",
  Table1[[#This Row],[Age]]&lt;=45, "36-45",
  Table1[[#This Row],[Age]]&lt;=60, "46-60",
  TRUE, "60+")</f>
        <v>36-45</v>
      </c>
    </row>
    <row r="680" spans="1:42" x14ac:dyDescent="0.3">
      <c r="A680">
        <v>679</v>
      </c>
      <c r="B680" t="s">
        <v>24</v>
      </c>
      <c r="C680" t="s">
        <v>70</v>
      </c>
      <c r="D680">
        <v>24</v>
      </c>
      <c r="E680" t="s">
        <v>104</v>
      </c>
      <c r="F680" t="s">
        <v>786</v>
      </c>
      <c r="G680" t="s">
        <v>5146</v>
      </c>
      <c r="H680">
        <v>19458795532</v>
      </c>
      <c r="I680" t="s">
        <v>5740</v>
      </c>
      <c r="J680" t="s">
        <v>7291</v>
      </c>
      <c r="K680">
        <v>6297.97</v>
      </c>
      <c r="L680" s="12" t="s">
        <v>7945</v>
      </c>
      <c r="M680" s="10" t="s">
        <v>11337</v>
      </c>
      <c r="N680">
        <v>679</v>
      </c>
      <c r="O680">
        <v>45171</v>
      </c>
      <c r="P680" t="s">
        <v>11402</v>
      </c>
      <c r="Q680" s="16">
        <v>19.899999999999999</v>
      </c>
      <c r="R680">
        <v>6317.87</v>
      </c>
      <c r="S680">
        <v>90</v>
      </c>
      <c r="T680">
        <v>679</v>
      </c>
      <c r="U680">
        <v>15455.26</v>
      </c>
      <c r="V680" t="s">
        <v>11411</v>
      </c>
      <c r="W680">
        <v>1.7</v>
      </c>
      <c r="X680">
        <v>36</v>
      </c>
      <c r="Y680" t="s">
        <v>11697</v>
      </c>
      <c r="Z680" t="s">
        <v>12010</v>
      </c>
      <c r="AA680">
        <v>679</v>
      </c>
      <c r="AB680" t="s">
        <v>12017</v>
      </c>
      <c r="AC680">
        <v>7103.01</v>
      </c>
      <c r="AD680">
        <v>2636.7</v>
      </c>
      <c r="AE680">
        <v>131.84</v>
      </c>
      <c r="AF680" t="s">
        <v>11097</v>
      </c>
      <c r="AG680" t="s">
        <v>11367</v>
      </c>
      <c r="AH680">
        <v>4590</v>
      </c>
      <c r="AI680">
        <v>679</v>
      </c>
      <c r="AJ680" t="s">
        <v>11067</v>
      </c>
      <c r="AK680" t="s">
        <v>12029</v>
      </c>
      <c r="AL680" t="s">
        <v>12032</v>
      </c>
      <c r="AM680" t="s">
        <v>11149</v>
      </c>
      <c r="AN680">
        <v>1</v>
      </c>
      <c r="AO680" s="10" t="s">
        <v>12042</v>
      </c>
      <c r="AP680" t="str" cm="1">
        <f t="array" ref="AP680">_xlfn.IFS(
  Table1[[#This Row],[Age]]&lt;=25, "18-25",
  Table1[[#This Row],[Age]]&lt;=35, "26-35",
  Table1[[#This Row],[Age]]&lt;=45, "36-45",
  Table1[[#This Row],[Age]]&lt;=60, "46-60",
  TRUE, "60+")</f>
        <v>18-25</v>
      </c>
    </row>
    <row r="681" spans="1:42" x14ac:dyDescent="0.3">
      <c r="A681">
        <v>680</v>
      </c>
      <c r="B681" t="s">
        <v>42</v>
      </c>
      <c r="C681" t="s">
        <v>82</v>
      </c>
      <c r="D681">
        <v>49</v>
      </c>
      <c r="E681" t="s">
        <v>105</v>
      </c>
      <c r="F681" t="s">
        <v>787</v>
      </c>
      <c r="G681" t="s">
        <v>5133</v>
      </c>
      <c r="H681">
        <v>19458795533</v>
      </c>
      <c r="I681" t="s">
        <v>5741</v>
      </c>
      <c r="J681" t="s">
        <v>7291</v>
      </c>
      <c r="K681">
        <v>1218.46</v>
      </c>
      <c r="L681" s="12" t="s">
        <v>7946</v>
      </c>
      <c r="M681" s="10" t="s">
        <v>11248</v>
      </c>
      <c r="N681">
        <v>680</v>
      </c>
      <c r="O681">
        <v>45028</v>
      </c>
      <c r="P681" t="s">
        <v>11403</v>
      </c>
      <c r="Q681" s="16">
        <v>340.87</v>
      </c>
      <c r="R681">
        <v>1559.33</v>
      </c>
      <c r="S681">
        <v>40</v>
      </c>
      <c r="T681">
        <v>680</v>
      </c>
      <c r="U681">
        <v>31701.48</v>
      </c>
      <c r="V681" t="s">
        <v>11413</v>
      </c>
      <c r="W681">
        <v>6.1</v>
      </c>
      <c r="X681">
        <v>60</v>
      </c>
      <c r="Y681" t="s">
        <v>8009</v>
      </c>
      <c r="Z681" t="s">
        <v>12012</v>
      </c>
      <c r="AA681">
        <v>680</v>
      </c>
      <c r="AB681" t="s">
        <v>12015</v>
      </c>
      <c r="AC681">
        <v>7112.64</v>
      </c>
      <c r="AD681">
        <v>2578.19</v>
      </c>
      <c r="AE681">
        <v>128.91</v>
      </c>
      <c r="AF681" t="s">
        <v>11206</v>
      </c>
      <c r="AG681" t="s">
        <v>11264</v>
      </c>
      <c r="AH681">
        <v>9882</v>
      </c>
      <c r="AI681">
        <v>680</v>
      </c>
      <c r="AJ681" t="s">
        <v>11169</v>
      </c>
      <c r="AK681" t="s">
        <v>12029</v>
      </c>
      <c r="AL681" t="s">
        <v>12032</v>
      </c>
      <c r="AM681" t="s">
        <v>11354</v>
      </c>
      <c r="AN681">
        <v>1</v>
      </c>
      <c r="AO681" s="10" t="s">
        <v>12037</v>
      </c>
      <c r="AP681" t="str" cm="1">
        <f t="array" ref="AP681">_xlfn.IFS(
  Table1[[#This Row],[Age]]&lt;=25, "18-25",
  Table1[[#This Row],[Age]]&lt;=35, "26-35",
  Table1[[#This Row],[Age]]&lt;=45, "36-45",
  Table1[[#This Row],[Age]]&lt;=60, "46-60",
  TRUE, "60+")</f>
        <v>46-60</v>
      </c>
    </row>
    <row r="682" spans="1:42" x14ac:dyDescent="0.3">
      <c r="A682">
        <v>681</v>
      </c>
      <c r="B682" t="s">
        <v>36</v>
      </c>
      <c r="C682" t="s">
        <v>60</v>
      </c>
      <c r="D682">
        <v>64</v>
      </c>
      <c r="E682" t="s">
        <v>106</v>
      </c>
      <c r="F682" t="s">
        <v>788</v>
      </c>
      <c r="G682" t="s">
        <v>5139</v>
      </c>
      <c r="H682">
        <v>19458795534</v>
      </c>
      <c r="I682" t="s">
        <v>5742</v>
      </c>
      <c r="J682" t="s">
        <v>7292</v>
      </c>
      <c r="K682">
        <v>9251.2099999999991</v>
      </c>
      <c r="L682" s="12" t="s">
        <v>7947</v>
      </c>
      <c r="M682" s="10" t="s">
        <v>11165</v>
      </c>
      <c r="N682">
        <v>681</v>
      </c>
      <c r="O682">
        <v>44956</v>
      </c>
      <c r="P682" t="s">
        <v>11404</v>
      </c>
      <c r="Q682" s="16">
        <v>762.01</v>
      </c>
      <c r="R682">
        <v>8489.2000000000007</v>
      </c>
      <c r="S682">
        <v>7</v>
      </c>
      <c r="T682">
        <v>681</v>
      </c>
      <c r="U682">
        <v>36521.33</v>
      </c>
      <c r="V682" t="s">
        <v>11411</v>
      </c>
      <c r="W682">
        <v>9.65</v>
      </c>
      <c r="X682">
        <v>12</v>
      </c>
      <c r="Y682" t="s">
        <v>10438</v>
      </c>
      <c r="Z682" t="s">
        <v>12011</v>
      </c>
      <c r="AA682">
        <v>681</v>
      </c>
      <c r="AB682" t="s">
        <v>12016</v>
      </c>
      <c r="AC682">
        <v>1455.94</v>
      </c>
      <c r="AD682">
        <v>4747.53</v>
      </c>
      <c r="AE682">
        <v>237.38</v>
      </c>
      <c r="AF682" t="s">
        <v>11167</v>
      </c>
      <c r="AG682" t="s">
        <v>11202</v>
      </c>
      <c r="AH682">
        <v>1645</v>
      </c>
      <c r="AI682">
        <v>681</v>
      </c>
      <c r="AJ682" t="s">
        <v>11144</v>
      </c>
      <c r="AK682" t="s">
        <v>12028</v>
      </c>
      <c r="AL682" t="s">
        <v>12031</v>
      </c>
      <c r="AM682" t="s">
        <v>11379</v>
      </c>
      <c r="AN682">
        <v>1</v>
      </c>
      <c r="AO682" s="10" t="s">
        <v>12039</v>
      </c>
      <c r="AP682" t="str" cm="1">
        <f t="array" ref="AP682">_xlfn.IFS(
  Table1[[#This Row],[Age]]&lt;=25, "18-25",
  Table1[[#This Row],[Age]]&lt;=35, "26-35",
  Table1[[#This Row],[Age]]&lt;=45, "36-45",
  Table1[[#This Row],[Age]]&lt;=60, "46-60",
  TRUE, "60+")</f>
        <v>60+</v>
      </c>
    </row>
    <row r="683" spans="1:42" x14ac:dyDescent="0.3">
      <c r="A683">
        <v>682</v>
      </c>
      <c r="B683" t="s">
        <v>8</v>
      </c>
      <c r="C683" t="s">
        <v>99</v>
      </c>
      <c r="D683">
        <v>50</v>
      </c>
      <c r="E683" t="s">
        <v>105</v>
      </c>
      <c r="F683" t="s">
        <v>789</v>
      </c>
      <c r="G683" t="s">
        <v>5119</v>
      </c>
      <c r="H683">
        <v>19458795535</v>
      </c>
      <c r="I683" t="s">
        <v>5387</v>
      </c>
      <c r="J683" t="s">
        <v>7291</v>
      </c>
      <c r="K683">
        <v>3158.32</v>
      </c>
      <c r="L683" s="12" t="s">
        <v>7948</v>
      </c>
      <c r="M683" s="10" t="s">
        <v>11286</v>
      </c>
      <c r="N683">
        <v>682</v>
      </c>
      <c r="O683">
        <v>45197</v>
      </c>
      <c r="P683" t="s">
        <v>11402</v>
      </c>
      <c r="Q683" s="16">
        <v>928.26</v>
      </c>
      <c r="R683">
        <v>4086.58</v>
      </c>
      <c r="S683">
        <v>72</v>
      </c>
      <c r="T683">
        <v>682</v>
      </c>
      <c r="U683">
        <v>9377.98</v>
      </c>
      <c r="V683" t="s">
        <v>11413</v>
      </c>
      <c r="W683">
        <v>3.55</v>
      </c>
      <c r="X683">
        <v>36</v>
      </c>
      <c r="Y683" t="s">
        <v>10381</v>
      </c>
      <c r="Z683" t="s">
        <v>12012</v>
      </c>
      <c r="AA683">
        <v>682</v>
      </c>
      <c r="AB683" t="s">
        <v>12016</v>
      </c>
      <c r="AC683">
        <v>4527.18</v>
      </c>
      <c r="AD683">
        <v>3853.01</v>
      </c>
      <c r="AE683">
        <v>192.65</v>
      </c>
      <c r="AF683" t="s">
        <v>11144</v>
      </c>
      <c r="AG683" t="s">
        <v>11343</v>
      </c>
      <c r="AH683">
        <v>4946</v>
      </c>
      <c r="AI683">
        <v>682</v>
      </c>
      <c r="AJ683" t="s">
        <v>11163</v>
      </c>
      <c r="AK683" t="s">
        <v>12028</v>
      </c>
      <c r="AL683" t="s">
        <v>12031</v>
      </c>
      <c r="AM683" t="s">
        <v>11124</v>
      </c>
      <c r="AN683">
        <v>1</v>
      </c>
      <c r="AO683" s="10" t="s">
        <v>12042</v>
      </c>
      <c r="AP683" t="str" cm="1">
        <f t="array" ref="AP683">_xlfn.IFS(
  Table1[[#This Row],[Age]]&lt;=25, "18-25",
  Table1[[#This Row],[Age]]&lt;=35, "26-35",
  Table1[[#This Row],[Age]]&lt;=45, "36-45",
  Table1[[#This Row],[Age]]&lt;=60, "46-60",
  TRUE, "60+")</f>
        <v>46-60</v>
      </c>
    </row>
    <row r="684" spans="1:42" x14ac:dyDescent="0.3">
      <c r="A684">
        <v>683</v>
      </c>
      <c r="B684" t="s">
        <v>2</v>
      </c>
      <c r="C684" t="s">
        <v>75</v>
      </c>
      <c r="D684">
        <v>61</v>
      </c>
      <c r="E684" t="s">
        <v>104</v>
      </c>
      <c r="F684" t="s">
        <v>790</v>
      </c>
      <c r="G684" t="s">
        <v>5130</v>
      </c>
      <c r="H684">
        <v>19458795536</v>
      </c>
      <c r="I684" t="s">
        <v>5743</v>
      </c>
      <c r="J684" t="s">
        <v>7292</v>
      </c>
      <c r="K684">
        <v>6581.83</v>
      </c>
      <c r="L684" s="12" t="s">
        <v>7949</v>
      </c>
      <c r="M684" s="10" t="s">
        <v>11164</v>
      </c>
      <c r="N684">
        <v>683</v>
      </c>
      <c r="O684">
        <v>45129</v>
      </c>
      <c r="P684" t="s">
        <v>11403</v>
      </c>
      <c r="Q684" s="16">
        <v>2266.44</v>
      </c>
      <c r="R684">
        <v>8848.27</v>
      </c>
      <c r="S684">
        <v>59</v>
      </c>
      <c r="T684">
        <v>683</v>
      </c>
      <c r="U684">
        <v>8750.02</v>
      </c>
      <c r="V684" t="s">
        <v>11413</v>
      </c>
      <c r="W684">
        <v>9.36</v>
      </c>
      <c r="X684">
        <v>24</v>
      </c>
      <c r="Y684" t="s">
        <v>7863</v>
      </c>
      <c r="Z684" t="s">
        <v>12012</v>
      </c>
      <c r="AA684">
        <v>683</v>
      </c>
      <c r="AB684" t="s">
        <v>12015</v>
      </c>
      <c r="AC684">
        <v>2033.63</v>
      </c>
      <c r="AD684">
        <v>2778.8</v>
      </c>
      <c r="AE684">
        <v>138.94</v>
      </c>
      <c r="AF684" t="s">
        <v>11344</v>
      </c>
      <c r="AG684" t="s">
        <v>11048</v>
      </c>
      <c r="AH684">
        <v>8929</v>
      </c>
      <c r="AI684">
        <v>683</v>
      </c>
      <c r="AJ684" t="s">
        <v>11267</v>
      </c>
      <c r="AK684" t="s">
        <v>12028</v>
      </c>
      <c r="AL684" t="s">
        <v>12031</v>
      </c>
      <c r="AM684" t="s">
        <v>11272</v>
      </c>
      <c r="AN684">
        <v>1</v>
      </c>
      <c r="AO684" s="10" t="s">
        <v>12038</v>
      </c>
      <c r="AP684" t="str" cm="1">
        <f t="array" ref="AP684">_xlfn.IFS(
  Table1[[#This Row],[Age]]&lt;=25, "18-25",
  Table1[[#This Row],[Age]]&lt;=35, "26-35",
  Table1[[#This Row],[Age]]&lt;=45, "36-45",
  Table1[[#This Row],[Age]]&lt;=60, "46-60",
  TRUE, "60+")</f>
        <v>60+</v>
      </c>
    </row>
    <row r="685" spans="1:42" x14ac:dyDescent="0.3">
      <c r="A685">
        <v>684</v>
      </c>
      <c r="B685" t="s">
        <v>14</v>
      </c>
      <c r="C685" t="s">
        <v>72</v>
      </c>
      <c r="D685">
        <v>43</v>
      </c>
      <c r="E685" t="s">
        <v>105</v>
      </c>
      <c r="F685" t="s">
        <v>791</v>
      </c>
      <c r="G685" t="s">
        <v>5109</v>
      </c>
      <c r="H685">
        <v>19458795537</v>
      </c>
      <c r="I685" t="s">
        <v>5744</v>
      </c>
      <c r="J685" t="s">
        <v>7292</v>
      </c>
      <c r="K685">
        <v>416.61</v>
      </c>
      <c r="L685" s="12" t="s">
        <v>7950</v>
      </c>
      <c r="M685" s="10" t="s">
        <v>11281</v>
      </c>
      <c r="N685">
        <v>684</v>
      </c>
      <c r="O685">
        <v>45138</v>
      </c>
      <c r="P685" t="s">
        <v>11402</v>
      </c>
      <c r="Q685" s="16">
        <v>4375.8100000000004</v>
      </c>
      <c r="R685">
        <v>-3959.2</v>
      </c>
      <c r="S685">
        <v>11</v>
      </c>
      <c r="T685">
        <v>684</v>
      </c>
      <c r="U685">
        <v>13916.55</v>
      </c>
      <c r="V685" t="s">
        <v>11412</v>
      </c>
      <c r="W685">
        <v>7.56</v>
      </c>
      <c r="X685">
        <v>24</v>
      </c>
      <c r="Y685" t="s">
        <v>9111</v>
      </c>
      <c r="Z685" t="s">
        <v>12011</v>
      </c>
      <c r="AA685">
        <v>684</v>
      </c>
      <c r="AB685" t="s">
        <v>12017</v>
      </c>
      <c r="AC685">
        <v>9208.2199999999993</v>
      </c>
      <c r="AD685">
        <v>3682.02</v>
      </c>
      <c r="AE685">
        <v>184.1</v>
      </c>
      <c r="AF685" t="s">
        <v>11344</v>
      </c>
      <c r="AG685" t="s">
        <v>11134</v>
      </c>
      <c r="AH685">
        <v>9207</v>
      </c>
      <c r="AI685">
        <v>684</v>
      </c>
      <c r="AJ685" t="s">
        <v>11122</v>
      </c>
      <c r="AK685" t="s">
        <v>12027</v>
      </c>
      <c r="AL685" t="s">
        <v>12031</v>
      </c>
      <c r="AM685" t="s">
        <v>11371</v>
      </c>
      <c r="AN685">
        <v>1</v>
      </c>
      <c r="AO685" s="10" t="s">
        <v>12038</v>
      </c>
      <c r="AP685" t="str" cm="1">
        <f t="array" ref="AP685">_xlfn.IFS(
  Table1[[#This Row],[Age]]&lt;=25, "18-25",
  Table1[[#This Row],[Age]]&lt;=35, "26-35",
  Table1[[#This Row],[Age]]&lt;=45, "36-45",
  Table1[[#This Row],[Age]]&lt;=60, "46-60",
  TRUE, "60+")</f>
        <v>36-45</v>
      </c>
    </row>
    <row r="686" spans="1:42" x14ac:dyDescent="0.3">
      <c r="A686">
        <v>685</v>
      </c>
      <c r="B686" t="s">
        <v>45</v>
      </c>
      <c r="C686" t="s">
        <v>39</v>
      </c>
      <c r="D686">
        <v>41</v>
      </c>
      <c r="E686" t="s">
        <v>104</v>
      </c>
      <c r="F686" t="s">
        <v>792</v>
      </c>
      <c r="G686" t="s">
        <v>5112</v>
      </c>
      <c r="H686">
        <v>19458795538</v>
      </c>
      <c r="I686" t="s">
        <v>5745</v>
      </c>
      <c r="J686" t="s">
        <v>7292</v>
      </c>
      <c r="K686">
        <v>4486.12</v>
      </c>
      <c r="L686" s="12" t="s">
        <v>7786</v>
      </c>
      <c r="M686" s="10" t="s">
        <v>11209</v>
      </c>
      <c r="N686">
        <v>685</v>
      </c>
      <c r="O686">
        <v>45079</v>
      </c>
      <c r="P686" t="s">
        <v>11404</v>
      </c>
      <c r="Q686" s="16">
        <v>2036.11</v>
      </c>
      <c r="R686">
        <v>2450.0100000000002</v>
      </c>
      <c r="S686">
        <v>3</v>
      </c>
      <c r="T686">
        <v>685</v>
      </c>
      <c r="U686">
        <v>13147.95</v>
      </c>
      <c r="V686" t="s">
        <v>11413</v>
      </c>
      <c r="W686">
        <v>3.1</v>
      </c>
      <c r="X686">
        <v>48</v>
      </c>
      <c r="Y686" t="s">
        <v>11442</v>
      </c>
      <c r="Z686" t="s">
        <v>12012</v>
      </c>
      <c r="AA686">
        <v>685</v>
      </c>
      <c r="AB686" t="s">
        <v>12016</v>
      </c>
      <c r="AC686">
        <v>4301.76</v>
      </c>
      <c r="AD686">
        <v>4232.71</v>
      </c>
      <c r="AE686">
        <v>211.64</v>
      </c>
      <c r="AF686" t="s">
        <v>11301</v>
      </c>
      <c r="AG686" t="s">
        <v>11294</v>
      </c>
      <c r="AH686">
        <v>2155</v>
      </c>
      <c r="AI686">
        <v>685</v>
      </c>
      <c r="AJ686" t="s">
        <v>11245</v>
      </c>
      <c r="AK686" t="s">
        <v>12027</v>
      </c>
      <c r="AL686" t="s">
        <v>12031</v>
      </c>
      <c r="AM686" t="s">
        <v>11309</v>
      </c>
      <c r="AN686">
        <v>1</v>
      </c>
      <c r="AO686" s="10" t="s">
        <v>12043</v>
      </c>
      <c r="AP686" t="str" cm="1">
        <f t="array" ref="AP686">_xlfn.IFS(
  Table1[[#This Row],[Age]]&lt;=25, "18-25",
  Table1[[#This Row],[Age]]&lt;=35, "26-35",
  Table1[[#This Row],[Age]]&lt;=45, "36-45",
  Table1[[#This Row],[Age]]&lt;=60, "46-60",
  TRUE, "60+")</f>
        <v>36-45</v>
      </c>
    </row>
    <row r="687" spans="1:42" x14ac:dyDescent="0.3">
      <c r="A687">
        <v>686</v>
      </c>
      <c r="B687" t="s">
        <v>49</v>
      </c>
      <c r="C687" t="s">
        <v>73</v>
      </c>
      <c r="D687">
        <v>68</v>
      </c>
      <c r="E687" t="s">
        <v>104</v>
      </c>
      <c r="F687" t="s">
        <v>793</v>
      </c>
      <c r="G687" t="s">
        <v>5117</v>
      </c>
      <c r="H687">
        <v>19458795539</v>
      </c>
      <c r="I687" t="s">
        <v>5746</v>
      </c>
      <c r="J687" t="s">
        <v>7291</v>
      </c>
      <c r="K687">
        <v>9647.2099999999991</v>
      </c>
      <c r="L687" s="12" t="s">
        <v>7951</v>
      </c>
      <c r="M687" s="10" t="s">
        <v>11291</v>
      </c>
      <c r="N687">
        <v>686</v>
      </c>
      <c r="O687">
        <v>45092</v>
      </c>
      <c r="P687" t="s">
        <v>11403</v>
      </c>
      <c r="Q687" s="16">
        <v>3139.69</v>
      </c>
      <c r="R687">
        <v>6507.52</v>
      </c>
      <c r="S687">
        <v>4</v>
      </c>
      <c r="T687">
        <v>686</v>
      </c>
      <c r="U687">
        <v>37782.050000000003</v>
      </c>
      <c r="V687" t="s">
        <v>11412</v>
      </c>
      <c r="W687">
        <v>6.97</v>
      </c>
      <c r="X687">
        <v>12</v>
      </c>
      <c r="Y687" t="s">
        <v>11698</v>
      </c>
      <c r="Z687" t="s">
        <v>12011</v>
      </c>
      <c r="AA687">
        <v>686</v>
      </c>
      <c r="AB687" t="s">
        <v>12015</v>
      </c>
      <c r="AC687">
        <v>8886</v>
      </c>
      <c r="AD687">
        <v>1617.12</v>
      </c>
      <c r="AE687">
        <v>80.86</v>
      </c>
      <c r="AF687" t="s">
        <v>11136</v>
      </c>
      <c r="AG687" t="s">
        <v>11334</v>
      </c>
      <c r="AH687">
        <v>4443</v>
      </c>
      <c r="AI687">
        <v>686</v>
      </c>
      <c r="AJ687" t="s">
        <v>11190</v>
      </c>
      <c r="AK687" t="s">
        <v>12028</v>
      </c>
      <c r="AL687" t="s">
        <v>12032</v>
      </c>
      <c r="AM687" t="s">
        <v>11301</v>
      </c>
      <c r="AN687">
        <v>1</v>
      </c>
      <c r="AO687" s="10" t="s">
        <v>12043</v>
      </c>
      <c r="AP687" t="str" cm="1">
        <f t="array" ref="AP687">_xlfn.IFS(
  Table1[[#This Row],[Age]]&lt;=25, "18-25",
  Table1[[#This Row],[Age]]&lt;=35, "26-35",
  Table1[[#This Row],[Age]]&lt;=45, "36-45",
  Table1[[#This Row],[Age]]&lt;=60, "46-60",
  TRUE, "60+")</f>
        <v>60+</v>
      </c>
    </row>
    <row r="688" spans="1:42" x14ac:dyDescent="0.3">
      <c r="A688">
        <v>687</v>
      </c>
      <c r="B688" t="s">
        <v>35</v>
      </c>
      <c r="C688" t="s">
        <v>66</v>
      </c>
      <c r="D688">
        <v>40</v>
      </c>
      <c r="E688" t="s">
        <v>106</v>
      </c>
      <c r="F688" t="s">
        <v>794</v>
      </c>
      <c r="G688" t="s">
        <v>5120</v>
      </c>
      <c r="H688">
        <v>19458795540</v>
      </c>
      <c r="I688" t="s">
        <v>5721</v>
      </c>
      <c r="J688" t="s">
        <v>7292</v>
      </c>
      <c r="K688">
        <v>8876.44</v>
      </c>
      <c r="L688" s="12" t="s">
        <v>7952</v>
      </c>
      <c r="M688" s="10" t="s">
        <v>11185</v>
      </c>
      <c r="N688">
        <v>687</v>
      </c>
      <c r="O688">
        <v>44969</v>
      </c>
      <c r="P688" t="s">
        <v>11402</v>
      </c>
      <c r="Q688" s="16">
        <v>138.76</v>
      </c>
      <c r="R688">
        <v>9015.2000000000007</v>
      </c>
      <c r="S688">
        <v>97</v>
      </c>
      <c r="T688">
        <v>687</v>
      </c>
      <c r="U688">
        <v>27004.43</v>
      </c>
      <c r="V688" t="s">
        <v>11411</v>
      </c>
      <c r="W688">
        <v>4.3</v>
      </c>
      <c r="X688">
        <v>48</v>
      </c>
      <c r="Y688" t="s">
        <v>11517</v>
      </c>
      <c r="Z688" t="s">
        <v>12010</v>
      </c>
      <c r="AA688">
        <v>687</v>
      </c>
      <c r="AB688" t="s">
        <v>12015</v>
      </c>
      <c r="AC688">
        <v>3859.65</v>
      </c>
      <c r="AD688">
        <v>605.86</v>
      </c>
      <c r="AE688">
        <v>30.29</v>
      </c>
      <c r="AF688" t="s">
        <v>11353</v>
      </c>
      <c r="AG688" t="s">
        <v>11104</v>
      </c>
      <c r="AH688">
        <v>7195</v>
      </c>
      <c r="AI688">
        <v>687</v>
      </c>
      <c r="AJ688" t="s">
        <v>11136</v>
      </c>
      <c r="AK688" t="s">
        <v>12027</v>
      </c>
      <c r="AL688" t="s">
        <v>12031</v>
      </c>
      <c r="AM688" t="s">
        <v>11396</v>
      </c>
      <c r="AN688">
        <v>1</v>
      </c>
      <c r="AO688" s="10" t="s">
        <v>12045</v>
      </c>
      <c r="AP688" t="str" cm="1">
        <f t="array" ref="AP688">_xlfn.IFS(
  Table1[[#This Row],[Age]]&lt;=25, "18-25",
  Table1[[#This Row],[Age]]&lt;=35, "26-35",
  Table1[[#This Row],[Age]]&lt;=45, "36-45",
  Table1[[#This Row],[Age]]&lt;=60, "46-60",
  TRUE, "60+")</f>
        <v>36-45</v>
      </c>
    </row>
    <row r="689" spans="1:42" x14ac:dyDescent="0.3">
      <c r="A689">
        <v>688</v>
      </c>
      <c r="B689" t="s">
        <v>26</v>
      </c>
      <c r="C689" t="s">
        <v>78</v>
      </c>
      <c r="D689">
        <v>55</v>
      </c>
      <c r="E689" t="s">
        <v>104</v>
      </c>
      <c r="F689" t="s">
        <v>795</v>
      </c>
      <c r="G689" t="s">
        <v>5117</v>
      </c>
      <c r="H689">
        <v>19458795541</v>
      </c>
      <c r="I689" t="s">
        <v>5747</v>
      </c>
      <c r="J689" t="s">
        <v>7292</v>
      </c>
      <c r="K689">
        <v>2291.34</v>
      </c>
      <c r="L689" s="12" t="s">
        <v>7953</v>
      </c>
      <c r="M689" s="10" t="s">
        <v>11338</v>
      </c>
      <c r="N689">
        <v>688</v>
      </c>
      <c r="O689">
        <v>44966</v>
      </c>
      <c r="P689" t="s">
        <v>11404</v>
      </c>
      <c r="Q689" s="16">
        <v>4275.68</v>
      </c>
      <c r="R689">
        <v>6567.02</v>
      </c>
      <c r="S689">
        <v>20</v>
      </c>
      <c r="T689">
        <v>688</v>
      </c>
      <c r="U689">
        <v>27841.75</v>
      </c>
      <c r="V689" t="s">
        <v>11413</v>
      </c>
      <c r="W689">
        <v>2.1</v>
      </c>
      <c r="X689">
        <v>24</v>
      </c>
      <c r="Y689" t="s">
        <v>8393</v>
      </c>
      <c r="Z689" t="s">
        <v>12010</v>
      </c>
      <c r="AA689">
        <v>688</v>
      </c>
      <c r="AB689" t="s">
        <v>12016</v>
      </c>
      <c r="AC689">
        <v>7040.48</v>
      </c>
      <c r="AD689">
        <v>4055.77</v>
      </c>
      <c r="AE689">
        <v>202.79</v>
      </c>
      <c r="AF689" t="s">
        <v>11132</v>
      </c>
      <c r="AG689" t="s">
        <v>11216</v>
      </c>
      <c r="AH689">
        <v>1301</v>
      </c>
      <c r="AI689">
        <v>688</v>
      </c>
      <c r="AJ689" t="s">
        <v>11133</v>
      </c>
      <c r="AK689" t="s">
        <v>12029</v>
      </c>
      <c r="AL689" t="s">
        <v>12032</v>
      </c>
      <c r="AM689" t="s">
        <v>11100</v>
      </c>
      <c r="AN689">
        <v>1</v>
      </c>
      <c r="AO689" s="10" t="s">
        <v>12045</v>
      </c>
      <c r="AP689" t="str" cm="1">
        <f t="array" ref="AP689">_xlfn.IFS(
  Table1[[#This Row],[Age]]&lt;=25, "18-25",
  Table1[[#This Row],[Age]]&lt;=35, "26-35",
  Table1[[#This Row],[Age]]&lt;=45, "36-45",
  Table1[[#This Row],[Age]]&lt;=60, "46-60",
  TRUE, "60+")</f>
        <v>46-60</v>
      </c>
    </row>
    <row r="690" spans="1:42" x14ac:dyDescent="0.3">
      <c r="A690">
        <v>689</v>
      </c>
      <c r="B690" t="s">
        <v>37</v>
      </c>
      <c r="C690" t="s">
        <v>94</v>
      </c>
      <c r="D690">
        <v>43</v>
      </c>
      <c r="E690" t="s">
        <v>105</v>
      </c>
      <c r="F690" t="s">
        <v>796</v>
      </c>
      <c r="G690" t="s">
        <v>5126</v>
      </c>
      <c r="H690">
        <v>19458795542</v>
      </c>
      <c r="I690" t="s">
        <v>5748</v>
      </c>
      <c r="J690" t="s">
        <v>7292</v>
      </c>
      <c r="K690">
        <v>8803.39</v>
      </c>
      <c r="L690" s="12" t="s">
        <v>7954</v>
      </c>
      <c r="M690" s="10" t="s">
        <v>11157</v>
      </c>
      <c r="N690">
        <v>689</v>
      </c>
      <c r="O690">
        <v>45077</v>
      </c>
      <c r="P690" t="s">
        <v>11403</v>
      </c>
      <c r="Q690" s="16">
        <v>574.54</v>
      </c>
      <c r="R690">
        <v>8228.85</v>
      </c>
      <c r="S690">
        <v>5</v>
      </c>
      <c r="T690">
        <v>689</v>
      </c>
      <c r="U690">
        <v>1720.41</v>
      </c>
      <c r="V690" t="s">
        <v>11413</v>
      </c>
      <c r="W690">
        <v>1.83</v>
      </c>
      <c r="X690">
        <v>60</v>
      </c>
      <c r="Y690" t="s">
        <v>11699</v>
      </c>
      <c r="Z690" t="s">
        <v>12011</v>
      </c>
      <c r="AA690">
        <v>689</v>
      </c>
      <c r="AB690" t="s">
        <v>12016</v>
      </c>
      <c r="AC690">
        <v>1085.0999999999999</v>
      </c>
      <c r="AD690">
        <v>956.79</v>
      </c>
      <c r="AE690">
        <v>47.84</v>
      </c>
      <c r="AF690" t="s">
        <v>11197</v>
      </c>
      <c r="AG690" t="s">
        <v>11179</v>
      </c>
      <c r="AH690">
        <v>7833</v>
      </c>
      <c r="AI690">
        <v>689</v>
      </c>
      <c r="AJ690" t="s">
        <v>11309</v>
      </c>
      <c r="AK690" t="s">
        <v>12027</v>
      </c>
      <c r="AL690" t="s">
        <v>12032</v>
      </c>
      <c r="AM690" t="s">
        <v>11129</v>
      </c>
      <c r="AN690">
        <v>1</v>
      </c>
      <c r="AO690" s="10" t="s">
        <v>12046</v>
      </c>
      <c r="AP690" t="str" cm="1">
        <f t="array" ref="AP690">_xlfn.IFS(
  Table1[[#This Row],[Age]]&lt;=25, "18-25",
  Table1[[#This Row],[Age]]&lt;=35, "26-35",
  Table1[[#This Row],[Age]]&lt;=45, "36-45",
  Table1[[#This Row],[Age]]&lt;=60, "46-60",
  TRUE, "60+")</f>
        <v>36-45</v>
      </c>
    </row>
    <row r="691" spans="1:42" x14ac:dyDescent="0.3">
      <c r="A691">
        <v>690</v>
      </c>
      <c r="B691" t="s">
        <v>26</v>
      </c>
      <c r="C691" t="s">
        <v>64</v>
      </c>
      <c r="D691">
        <v>62</v>
      </c>
      <c r="E691" t="s">
        <v>105</v>
      </c>
      <c r="F691" t="s">
        <v>797</v>
      </c>
      <c r="G691" t="s">
        <v>5132</v>
      </c>
      <c r="H691">
        <v>19458795543</v>
      </c>
      <c r="I691" t="s">
        <v>5749</v>
      </c>
      <c r="J691" t="s">
        <v>7292</v>
      </c>
      <c r="K691">
        <v>3001.39</v>
      </c>
      <c r="L691" s="12" t="s">
        <v>7955</v>
      </c>
      <c r="M691" s="10" t="s">
        <v>11161</v>
      </c>
      <c r="N691">
        <v>690</v>
      </c>
      <c r="O691">
        <v>44970</v>
      </c>
      <c r="P691" t="s">
        <v>11403</v>
      </c>
      <c r="Q691" s="16">
        <v>1428.6</v>
      </c>
      <c r="R691">
        <v>4429.99</v>
      </c>
      <c r="S691">
        <v>34</v>
      </c>
      <c r="T691">
        <v>690</v>
      </c>
      <c r="U691">
        <v>49718.62</v>
      </c>
      <c r="V691" t="s">
        <v>11412</v>
      </c>
      <c r="W691">
        <v>1.1599999999999999</v>
      </c>
      <c r="X691">
        <v>36</v>
      </c>
      <c r="Y691" t="s">
        <v>8201</v>
      </c>
      <c r="Z691" t="s">
        <v>12010</v>
      </c>
      <c r="AA691">
        <v>690</v>
      </c>
      <c r="AB691" t="s">
        <v>12015</v>
      </c>
      <c r="AC691">
        <v>7278.68</v>
      </c>
      <c r="AD691">
        <v>1705.88</v>
      </c>
      <c r="AE691">
        <v>85.29</v>
      </c>
      <c r="AF691" t="s">
        <v>11356</v>
      </c>
      <c r="AG691" t="s">
        <v>11101</v>
      </c>
      <c r="AH691">
        <v>1975</v>
      </c>
      <c r="AI691">
        <v>690</v>
      </c>
      <c r="AJ691" t="s">
        <v>11131</v>
      </c>
      <c r="AK691" t="s">
        <v>12027</v>
      </c>
      <c r="AL691" t="s">
        <v>12031</v>
      </c>
      <c r="AM691" t="s">
        <v>11251</v>
      </c>
      <c r="AN691">
        <v>1</v>
      </c>
      <c r="AO691" s="10" t="s">
        <v>12045</v>
      </c>
      <c r="AP691" t="str" cm="1">
        <f t="array" ref="AP691">_xlfn.IFS(
  Table1[[#This Row],[Age]]&lt;=25, "18-25",
  Table1[[#This Row],[Age]]&lt;=35, "26-35",
  Table1[[#This Row],[Age]]&lt;=45, "36-45",
  Table1[[#This Row],[Age]]&lt;=60, "46-60",
  TRUE, "60+")</f>
        <v>60+</v>
      </c>
    </row>
    <row r="692" spans="1:42" x14ac:dyDescent="0.3">
      <c r="A692">
        <v>691</v>
      </c>
      <c r="B692" t="s">
        <v>6</v>
      </c>
      <c r="C692" t="s">
        <v>53</v>
      </c>
      <c r="D692">
        <v>48</v>
      </c>
      <c r="E692" t="s">
        <v>106</v>
      </c>
      <c r="F692" t="s">
        <v>798</v>
      </c>
      <c r="G692" t="s">
        <v>5109</v>
      </c>
      <c r="H692">
        <v>19458795544</v>
      </c>
      <c r="I692" t="s">
        <v>5750</v>
      </c>
      <c r="J692" t="s">
        <v>7292</v>
      </c>
      <c r="K692">
        <v>8537.1200000000008</v>
      </c>
      <c r="L692" s="12" t="s">
        <v>7956</v>
      </c>
      <c r="M692" s="10" t="s">
        <v>11140</v>
      </c>
      <c r="N692">
        <v>691</v>
      </c>
      <c r="O692">
        <v>45007</v>
      </c>
      <c r="P692" t="s">
        <v>11402</v>
      </c>
      <c r="Q692" s="16">
        <v>4085.51</v>
      </c>
      <c r="R692">
        <v>12622.63</v>
      </c>
      <c r="S692">
        <v>14</v>
      </c>
      <c r="T692">
        <v>691</v>
      </c>
      <c r="U692">
        <v>41659.71</v>
      </c>
      <c r="V692" t="s">
        <v>11412</v>
      </c>
      <c r="W692">
        <v>8.18</v>
      </c>
      <c r="X692">
        <v>24</v>
      </c>
      <c r="Y692" t="s">
        <v>10619</v>
      </c>
      <c r="Z692" t="s">
        <v>12012</v>
      </c>
      <c r="AA692">
        <v>691</v>
      </c>
      <c r="AB692" t="s">
        <v>12015</v>
      </c>
      <c r="AC692">
        <v>7275.51</v>
      </c>
      <c r="AD692">
        <v>4406.79</v>
      </c>
      <c r="AE692">
        <v>220.34</v>
      </c>
      <c r="AF692" t="s">
        <v>11301</v>
      </c>
      <c r="AG692" t="s">
        <v>11292</v>
      </c>
      <c r="AH692">
        <v>8087</v>
      </c>
      <c r="AI692">
        <v>691</v>
      </c>
      <c r="AJ692" t="s">
        <v>11157</v>
      </c>
      <c r="AK692" t="s">
        <v>12028</v>
      </c>
      <c r="AL692" t="s">
        <v>12032</v>
      </c>
      <c r="AM692" t="s">
        <v>11263</v>
      </c>
      <c r="AN692">
        <v>1</v>
      </c>
      <c r="AO692" s="10" t="s">
        <v>12047</v>
      </c>
      <c r="AP692" t="str" cm="1">
        <f t="array" ref="AP692">_xlfn.IFS(
  Table1[[#This Row],[Age]]&lt;=25, "18-25",
  Table1[[#This Row],[Age]]&lt;=35, "26-35",
  Table1[[#This Row],[Age]]&lt;=45, "36-45",
  Table1[[#This Row],[Age]]&lt;=60, "46-60",
  TRUE, "60+")</f>
        <v>46-60</v>
      </c>
    </row>
    <row r="693" spans="1:42" x14ac:dyDescent="0.3">
      <c r="A693">
        <v>692</v>
      </c>
      <c r="B693" t="s">
        <v>46</v>
      </c>
      <c r="C693" t="s">
        <v>68</v>
      </c>
      <c r="D693">
        <v>23</v>
      </c>
      <c r="E693" t="s">
        <v>105</v>
      </c>
      <c r="F693" t="s">
        <v>799</v>
      </c>
      <c r="G693" t="s">
        <v>5147</v>
      </c>
      <c r="H693">
        <v>19458795545</v>
      </c>
      <c r="I693" t="s">
        <v>5751</v>
      </c>
      <c r="J693" t="s">
        <v>7292</v>
      </c>
      <c r="K693">
        <v>7319.35</v>
      </c>
      <c r="L693" s="12" t="s">
        <v>7957</v>
      </c>
      <c r="M693" s="10" t="s">
        <v>11339</v>
      </c>
      <c r="N693">
        <v>692</v>
      </c>
      <c r="O693">
        <v>45183</v>
      </c>
      <c r="P693" t="s">
        <v>11403</v>
      </c>
      <c r="Q693" s="16">
        <v>1331.74</v>
      </c>
      <c r="R693">
        <v>5987.61</v>
      </c>
      <c r="S693">
        <v>13</v>
      </c>
      <c r="T693">
        <v>692</v>
      </c>
      <c r="U693">
        <v>22739.56</v>
      </c>
      <c r="V693" t="s">
        <v>11412</v>
      </c>
      <c r="W693">
        <v>8.9600000000000009</v>
      </c>
      <c r="X693">
        <v>48</v>
      </c>
      <c r="Y693" t="s">
        <v>11589</v>
      </c>
      <c r="Z693" t="s">
        <v>12011</v>
      </c>
      <c r="AA693">
        <v>692</v>
      </c>
      <c r="AB693" t="s">
        <v>12017</v>
      </c>
      <c r="AC693">
        <v>2240.5100000000002</v>
      </c>
      <c r="AD693">
        <v>3325.55</v>
      </c>
      <c r="AE693">
        <v>166.28</v>
      </c>
      <c r="AF693" t="s">
        <v>11313</v>
      </c>
      <c r="AG693" t="s">
        <v>11315</v>
      </c>
      <c r="AH693">
        <v>2626</v>
      </c>
      <c r="AI693">
        <v>692</v>
      </c>
      <c r="AJ693" t="s">
        <v>11162</v>
      </c>
      <c r="AK693" t="s">
        <v>12027</v>
      </c>
      <c r="AL693" t="s">
        <v>12031</v>
      </c>
      <c r="AM693" t="s">
        <v>11209</v>
      </c>
      <c r="AN693">
        <v>1</v>
      </c>
      <c r="AO693" s="10" t="s">
        <v>12042</v>
      </c>
      <c r="AP693" t="str" cm="1">
        <f t="array" ref="AP693">_xlfn.IFS(
  Table1[[#This Row],[Age]]&lt;=25, "18-25",
  Table1[[#This Row],[Age]]&lt;=35, "26-35",
  Table1[[#This Row],[Age]]&lt;=45, "36-45",
  Table1[[#This Row],[Age]]&lt;=60, "46-60",
  TRUE, "60+")</f>
        <v>18-25</v>
      </c>
    </row>
    <row r="694" spans="1:42" x14ac:dyDescent="0.3">
      <c r="A694">
        <v>693</v>
      </c>
      <c r="B694" t="s">
        <v>2</v>
      </c>
      <c r="C694" t="s">
        <v>80</v>
      </c>
      <c r="D694">
        <v>62</v>
      </c>
      <c r="E694" t="s">
        <v>106</v>
      </c>
      <c r="F694" t="s">
        <v>800</v>
      </c>
      <c r="G694" t="s">
        <v>5136</v>
      </c>
      <c r="H694">
        <v>19458795546</v>
      </c>
      <c r="I694" t="s">
        <v>5704</v>
      </c>
      <c r="J694" t="s">
        <v>7291</v>
      </c>
      <c r="K694">
        <v>3585.32</v>
      </c>
      <c r="L694" s="12" t="s">
        <v>7958</v>
      </c>
      <c r="M694" s="10" t="s">
        <v>11124</v>
      </c>
      <c r="N694">
        <v>693</v>
      </c>
      <c r="O694">
        <v>45029</v>
      </c>
      <c r="P694" t="s">
        <v>11403</v>
      </c>
      <c r="Q694" s="16">
        <v>1297.42</v>
      </c>
      <c r="R694">
        <v>2287.9</v>
      </c>
      <c r="S694">
        <v>61</v>
      </c>
      <c r="T694">
        <v>693</v>
      </c>
      <c r="U694">
        <v>4277.2299999999996</v>
      </c>
      <c r="V694" t="s">
        <v>11413</v>
      </c>
      <c r="W694">
        <v>5.34</v>
      </c>
      <c r="X694">
        <v>60</v>
      </c>
      <c r="Y694" t="s">
        <v>10508</v>
      </c>
      <c r="Z694" t="s">
        <v>12010</v>
      </c>
      <c r="AA694">
        <v>693</v>
      </c>
      <c r="AB694" t="s">
        <v>12017</v>
      </c>
      <c r="AC694">
        <v>5027.09</v>
      </c>
      <c r="AD694">
        <v>434.69</v>
      </c>
      <c r="AE694">
        <v>21.73</v>
      </c>
      <c r="AF694" t="s">
        <v>11386</v>
      </c>
      <c r="AG694" t="s">
        <v>11308</v>
      </c>
      <c r="AH694">
        <v>2959</v>
      </c>
      <c r="AI694">
        <v>693</v>
      </c>
      <c r="AJ694" t="s">
        <v>11282</v>
      </c>
      <c r="AK694" t="s">
        <v>12027</v>
      </c>
      <c r="AL694" t="s">
        <v>12032</v>
      </c>
      <c r="AM694" t="s">
        <v>11312</v>
      </c>
      <c r="AN694">
        <v>-1</v>
      </c>
      <c r="AO694" s="10" t="s">
        <v>12037</v>
      </c>
      <c r="AP694" t="str" cm="1">
        <f t="array" ref="AP694">_xlfn.IFS(
  Table1[[#This Row],[Age]]&lt;=25, "18-25",
  Table1[[#This Row],[Age]]&lt;=35, "26-35",
  Table1[[#This Row],[Age]]&lt;=45, "36-45",
  Table1[[#This Row],[Age]]&lt;=60, "46-60",
  TRUE, "60+")</f>
        <v>60+</v>
      </c>
    </row>
    <row r="695" spans="1:42" x14ac:dyDescent="0.3">
      <c r="A695">
        <v>694</v>
      </c>
      <c r="B695" t="s">
        <v>47</v>
      </c>
      <c r="C695" t="s">
        <v>80</v>
      </c>
      <c r="D695">
        <v>48</v>
      </c>
      <c r="E695" t="s">
        <v>105</v>
      </c>
      <c r="F695" t="s">
        <v>801</v>
      </c>
      <c r="G695" t="s">
        <v>5110</v>
      </c>
      <c r="H695">
        <v>19458795547</v>
      </c>
      <c r="I695" t="s">
        <v>5525</v>
      </c>
      <c r="J695" t="s">
        <v>7292</v>
      </c>
      <c r="K695">
        <v>9116.83</v>
      </c>
      <c r="L695" s="12" t="s">
        <v>7959</v>
      </c>
      <c r="M695" s="10" t="s">
        <v>11097</v>
      </c>
      <c r="N695">
        <v>694</v>
      </c>
      <c r="O695">
        <v>45264</v>
      </c>
      <c r="P695" t="s">
        <v>11402</v>
      </c>
      <c r="Q695" s="16">
        <v>3018.9</v>
      </c>
      <c r="R695">
        <v>6097.93</v>
      </c>
      <c r="S695">
        <v>49</v>
      </c>
      <c r="T695">
        <v>694</v>
      </c>
      <c r="U695">
        <v>35020.11</v>
      </c>
      <c r="V695" t="s">
        <v>11411</v>
      </c>
      <c r="W695">
        <v>5.68</v>
      </c>
      <c r="X695">
        <v>36</v>
      </c>
      <c r="Y695" t="s">
        <v>11700</v>
      </c>
      <c r="Z695" t="s">
        <v>12012</v>
      </c>
      <c r="AA695">
        <v>694</v>
      </c>
      <c r="AB695" t="s">
        <v>12016</v>
      </c>
      <c r="AC695">
        <v>7148.93</v>
      </c>
      <c r="AD695">
        <v>1216.6099999999999</v>
      </c>
      <c r="AE695">
        <v>60.83</v>
      </c>
      <c r="AF695" t="s">
        <v>11332</v>
      </c>
      <c r="AG695" t="s">
        <v>11208</v>
      </c>
      <c r="AH695">
        <v>6951</v>
      </c>
      <c r="AI695">
        <v>694</v>
      </c>
      <c r="AJ695" t="s">
        <v>11051</v>
      </c>
      <c r="AK695" t="s">
        <v>12029</v>
      </c>
      <c r="AL695" t="s">
        <v>12032</v>
      </c>
      <c r="AM695" t="s">
        <v>11078</v>
      </c>
      <c r="AN695">
        <v>1</v>
      </c>
      <c r="AO695" s="10" t="s">
        <v>12036</v>
      </c>
      <c r="AP695" t="str" cm="1">
        <f t="array" ref="AP695">_xlfn.IFS(
  Table1[[#This Row],[Age]]&lt;=25, "18-25",
  Table1[[#This Row],[Age]]&lt;=35, "26-35",
  Table1[[#This Row],[Age]]&lt;=45, "36-45",
  Table1[[#This Row],[Age]]&lt;=60, "46-60",
  TRUE, "60+")</f>
        <v>46-60</v>
      </c>
    </row>
    <row r="696" spans="1:42" x14ac:dyDescent="0.3">
      <c r="A696">
        <v>695</v>
      </c>
      <c r="B696" t="s">
        <v>14</v>
      </c>
      <c r="C696" t="s">
        <v>98</v>
      </c>
      <c r="D696">
        <v>64</v>
      </c>
      <c r="E696" t="s">
        <v>105</v>
      </c>
      <c r="F696" t="s">
        <v>802</v>
      </c>
      <c r="G696" t="s">
        <v>5114</v>
      </c>
      <c r="H696">
        <v>19458795548</v>
      </c>
      <c r="I696" t="s">
        <v>5752</v>
      </c>
      <c r="J696" t="s">
        <v>7291</v>
      </c>
      <c r="K696">
        <v>4904.2700000000004</v>
      </c>
      <c r="L696" s="12" t="s">
        <v>7960</v>
      </c>
      <c r="M696" s="10" t="s">
        <v>11257</v>
      </c>
      <c r="N696">
        <v>695</v>
      </c>
      <c r="O696">
        <v>44967</v>
      </c>
      <c r="P696" t="s">
        <v>11402</v>
      </c>
      <c r="Q696" s="16">
        <v>4517.1899999999996</v>
      </c>
      <c r="R696">
        <v>387.08</v>
      </c>
      <c r="S696">
        <v>45</v>
      </c>
      <c r="T696">
        <v>695</v>
      </c>
      <c r="U696">
        <v>27217.26</v>
      </c>
      <c r="V696" t="s">
        <v>11412</v>
      </c>
      <c r="W696">
        <v>7.22</v>
      </c>
      <c r="X696">
        <v>60</v>
      </c>
      <c r="Y696" t="s">
        <v>7840</v>
      </c>
      <c r="Z696" t="s">
        <v>12012</v>
      </c>
      <c r="AA696">
        <v>695</v>
      </c>
      <c r="AB696" t="s">
        <v>12016</v>
      </c>
      <c r="AC696">
        <v>5777.52</v>
      </c>
      <c r="AD696">
        <v>776.54</v>
      </c>
      <c r="AE696">
        <v>38.83</v>
      </c>
      <c r="AF696" t="s">
        <v>11191</v>
      </c>
      <c r="AG696" t="s">
        <v>11171</v>
      </c>
      <c r="AH696">
        <v>5327</v>
      </c>
      <c r="AI696">
        <v>695</v>
      </c>
      <c r="AJ696" t="s">
        <v>11168</v>
      </c>
      <c r="AK696" t="s">
        <v>12027</v>
      </c>
      <c r="AL696" t="s">
        <v>12032</v>
      </c>
      <c r="AM696" t="s">
        <v>11231</v>
      </c>
      <c r="AN696">
        <v>1</v>
      </c>
      <c r="AO696" s="10" t="s">
        <v>12045</v>
      </c>
      <c r="AP696" t="str" cm="1">
        <f t="array" ref="AP696">_xlfn.IFS(
  Table1[[#This Row],[Age]]&lt;=25, "18-25",
  Table1[[#This Row],[Age]]&lt;=35, "26-35",
  Table1[[#This Row],[Age]]&lt;=45, "36-45",
  Table1[[#This Row],[Age]]&lt;=60, "46-60",
  TRUE, "60+")</f>
        <v>60+</v>
      </c>
    </row>
    <row r="697" spans="1:42" x14ac:dyDescent="0.3">
      <c r="A697">
        <v>696</v>
      </c>
      <c r="B697" t="s">
        <v>49</v>
      </c>
      <c r="C697" t="s">
        <v>94</v>
      </c>
      <c r="D697">
        <v>65</v>
      </c>
      <c r="E697" t="s">
        <v>104</v>
      </c>
      <c r="F697" t="s">
        <v>803</v>
      </c>
      <c r="G697" t="s">
        <v>5120</v>
      </c>
      <c r="H697">
        <v>19458795549</v>
      </c>
      <c r="I697" t="s">
        <v>5753</v>
      </c>
      <c r="J697" t="s">
        <v>7291</v>
      </c>
      <c r="K697">
        <v>3245.17</v>
      </c>
      <c r="L697" s="12" t="s">
        <v>7961</v>
      </c>
      <c r="M697" s="10" t="s">
        <v>11096</v>
      </c>
      <c r="N697">
        <v>696</v>
      </c>
      <c r="O697">
        <v>45244</v>
      </c>
      <c r="P697" t="s">
        <v>11403</v>
      </c>
      <c r="Q697" s="16">
        <v>1076.1099999999999</v>
      </c>
      <c r="R697">
        <v>2169.06</v>
      </c>
      <c r="S697">
        <v>53</v>
      </c>
      <c r="T697">
        <v>696</v>
      </c>
      <c r="U697">
        <v>34199.410000000003</v>
      </c>
      <c r="V697" t="s">
        <v>11412</v>
      </c>
      <c r="W697">
        <v>7.31</v>
      </c>
      <c r="X697">
        <v>24</v>
      </c>
      <c r="Y697" t="s">
        <v>11701</v>
      </c>
      <c r="Z697" t="s">
        <v>12010</v>
      </c>
      <c r="AA697">
        <v>696</v>
      </c>
      <c r="AB697" t="s">
        <v>12016</v>
      </c>
      <c r="AC697">
        <v>9328.4500000000007</v>
      </c>
      <c r="AD697">
        <v>159.05000000000001</v>
      </c>
      <c r="AE697">
        <v>7.95</v>
      </c>
      <c r="AF697" t="s">
        <v>11259</v>
      </c>
      <c r="AG697" t="s">
        <v>11140</v>
      </c>
      <c r="AH697">
        <v>7496</v>
      </c>
      <c r="AI697">
        <v>696</v>
      </c>
      <c r="AJ697" t="s">
        <v>11143</v>
      </c>
      <c r="AK697" t="s">
        <v>12027</v>
      </c>
      <c r="AL697" t="s">
        <v>12031</v>
      </c>
      <c r="AM697" t="s">
        <v>11245</v>
      </c>
      <c r="AN697">
        <v>1</v>
      </c>
      <c r="AO697" s="10" t="s">
        <v>12040</v>
      </c>
      <c r="AP697" t="str" cm="1">
        <f t="array" ref="AP697">_xlfn.IFS(
  Table1[[#This Row],[Age]]&lt;=25, "18-25",
  Table1[[#This Row],[Age]]&lt;=35, "26-35",
  Table1[[#This Row],[Age]]&lt;=45, "36-45",
  Table1[[#This Row],[Age]]&lt;=60, "46-60",
  TRUE, "60+")</f>
        <v>60+</v>
      </c>
    </row>
    <row r="698" spans="1:42" x14ac:dyDescent="0.3">
      <c r="A698">
        <v>697</v>
      </c>
      <c r="B698" t="s">
        <v>26</v>
      </c>
      <c r="C698" t="s">
        <v>82</v>
      </c>
      <c r="D698">
        <v>57</v>
      </c>
      <c r="E698" t="s">
        <v>104</v>
      </c>
      <c r="F698" t="s">
        <v>804</v>
      </c>
      <c r="G698" t="s">
        <v>5132</v>
      </c>
      <c r="H698">
        <v>19458795550</v>
      </c>
      <c r="I698" t="s">
        <v>5754</v>
      </c>
      <c r="J698" t="s">
        <v>7291</v>
      </c>
      <c r="K698">
        <v>2868.89</v>
      </c>
      <c r="L698" s="12" t="s">
        <v>7962</v>
      </c>
      <c r="M698" s="10" t="s">
        <v>11168</v>
      </c>
      <c r="N698">
        <v>697</v>
      </c>
      <c r="O698">
        <v>45114</v>
      </c>
      <c r="P698" t="s">
        <v>11402</v>
      </c>
      <c r="Q698" s="16">
        <v>3107.88</v>
      </c>
      <c r="R698">
        <v>5976.77</v>
      </c>
      <c r="S698">
        <v>24</v>
      </c>
      <c r="T698">
        <v>697</v>
      </c>
      <c r="U698">
        <v>34201.300000000003</v>
      </c>
      <c r="V698" t="s">
        <v>11411</v>
      </c>
      <c r="W698">
        <v>3.92</v>
      </c>
      <c r="X698">
        <v>60</v>
      </c>
      <c r="Y698" t="s">
        <v>11702</v>
      </c>
      <c r="Z698" t="s">
        <v>12012</v>
      </c>
      <c r="AA698">
        <v>697</v>
      </c>
      <c r="AB698" t="s">
        <v>12017</v>
      </c>
      <c r="AC698">
        <v>2897.71</v>
      </c>
      <c r="AD698">
        <v>1084.44</v>
      </c>
      <c r="AE698">
        <v>54.22</v>
      </c>
      <c r="AF698" t="s">
        <v>11037</v>
      </c>
      <c r="AG698" t="s">
        <v>11092</v>
      </c>
      <c r="AH698">
        <v>799</v>
      </c>
      <c r="AI698">
        <v>697</v>
      </c>
      <c r="AJ698" t="s">
        <v>11299</v>
      </c>
      <c r="AK698" t="s">
        <v>12027</v>
      </c>
      <c r="AL698" t="s">
        <v>12032</v>
      </c>
      <c r="AM698" t="s">
        <v>11060</v>
      </c>
      <c r="AN698">
        <v>1</v>
      </c>
      <c r="AO698" s="10" t="s">
        <v>12038</v>
      </c>
      <c r="AP698" t="str" cm="1">
        <f t="array" ref="AP698">_xlfn.IFS(
  Table1[[#This Row],[Age]]&lt;=25, "18-25",
  Table1[[#This Row],[Age]]&lt;=35, "26-35",
  Table1[[#This Row],[Age]]&lt;=45, "36-45",
  Table1[[#This Row],[Age]]&lt;=60, "46-60",
  TRUE, "60+")</f>
        <v>46-60</v>
      </c>
    </row>
    <row r="699" spans="1:42" x14ac:dyDescent="0.3">
      <c r="A699">
        <v>698</v>
      </c>
      <c r="B699" t="s">
        <v>23</v>
      </c>
      <c r="C699" t="s">
        <v>65</v>
      </c>
      <c r="D699">
        <v>62</v>
      </c>
      <c r="E699" t="s">
        <v>104</v>
      </c>
      <c r="F699" t="s">
        <v>805</v>
      </c>
      <c r="G699" t="s">
        <v>5126</v>
      </c>
      <c r="H699">
        <v>19458795551</v>
      </c>
      <c r="I699" t="s">
        <v>5755</v>
      </c>
      <c r="J699" t="s">
        <v>7292</v>
      </c>
      <c r="K699">
        <v>9396.76</v>
      </c>
      <c r="L699" s="12" t="s">
        <v>7963</v>
      </c>
      <c r="M699" s="10" t="s">
        <v>11043</v>
      </c>
      <c r="N699">
        <v>698</v>
      </c>
      <c r="O699">
        <v>45134</v>
      </c>
      <c r="P699" t="s">
        <v>11402</v>
      </c>
      <c r="Q699" s="16">
        <v>3004.94</v>
      </c>
      <c r="R699">
        <v>12401.7</v>
      </c>
      <c r="S699">
        <v>94</v>
      </c>
      <c r="T699">
        <v>698</v>
      </c>
      <c r="U699">
        <v>8581.98</v>
      </c>
      <c r="V699" t="s">
        <v>11411</v>
      </c>
      <c r="W699">
        <v>2.4300000000000002</v>
      </c>
      <c r="X699">
        <v>60</v>
      </c>
      <c r="Y699" t="s">
        <v>8393</v>
      </c>
      <c r="Z699" t="s">
        <v>12010</v>
      </c>
      <c r="AA699">
        <v>698</v>
      </c>
      <c r="AB699" t="s">
        <v>12015</v>
      </c>
      <c r="AC699">
        <v>9685.69</v>
      </c>
      <c r="AD699">
        <v>3237.98</v>
      </c>
      <c r="AE699">
        <v>161.9</v>
      </c>
      <c r="AF699" t="s">
        <v>11173</v>
      </c>
      <c r="AG699" t="s">
        <v>11160</v>
      </c>
      <c r="AH699">
        <v>9874</v>
      </c>
      <c r="AI699">
        <v>698</v>
      </c>
      <c r="AJ699" t="s">
        <v>11099</v>
      </c>
      <c r="AK699" t="s">
        <v>12029</v>
      </c>
      <c r="AL699" t="s">
        <v>12031</v>
      </c>
      <c r="AM699" t="s">
        <v>11117</v>
      </c>
      <c r="AN699">
        <v>1</v>
      </c>
      <c r="AO699" s="10" t="s">
        <v>12038</v>
      </c>
      <c r="AP699" t="str" cm="1">
        <f t="array" ref="AP699">_xlfn.IFS(
  Table1[[#This Row],[Age]]&lt;=25, "18-25",
  Table1[[#This Row],[Age]]&lt;=35, "26-35",
  Table1[[#This Row],[Age]]&lt;=45, "36-45",
  Table1[[#This Row],[Age]]&lt;=60, "46-60",
  TRUE, "60+")</f>
        <v>60+</v>
      </c>
    </row>
    <row r="700" spans="1:42" x14ac:dyDescent="0.3">
      <c r="A700">
        <v>699</v>
      </c>
      <c r="B700" t="s">
        <v>22</v>
      </c>
      <c r="C700" t="s">
        <v>55</v>
      </c>
      <c r="D700">
        <v>62</v>
      </c>
      <c r="E700" t="s">
        <v>105</v>
      </c>
      <c r="F700" t="s">
        <v>806</v>
      </c>
      <c r="G700" t="s">
        <v>5147</v>
      </c>
      <c r="H700">
        <v>19458795552</v>
      </c>
      <c r="I700" t="s">
        <v>5579</v>
      </c>
      <c r="J700" t="s">
        <v>7291</v>
      </c>
      <c r="K700">
        <v>7609.95</v>
      </c>
      <c r="L700" s="12" t="s">
        <v>7964</v>
      </c>
      <c r="M700" s="10" t="s">
        <v>11152</v>
      </c>
      <c r="N700">
        <v>699</v>
      </c>
      <c r="O700">
        <v>45034</v>
      </c>
      <c r="P700" t="s">
        <v>11403</v>
      </c>
      <c r="Q700" s="16">
        <v>3301.02</v>
      </c>
      <c r="R700">
        <v>10910.97</v>
      </c>
      <c r="S700">
        <v>63</v>
      </c>
      <c r="T700">
        <v>699</v>
      </c>
      <c r="U700">
        <v>17111.68</v>
      </c>
      <c r="V700" t="s">
        <v>11411</v>
      </c>
      <c r="W700">
        <v>4.87</v>
      </c>
      <c r="X700">
        <v>48</v>
      </c>
      <c r="Y700" t="s">
        <v>11703</v>
      </c>
      <c r="Z700" t="s">
        <v>12012</v>
      </c>
      <c r="AA700">
        <v>699</v>
      </c>
      <c r="AB700" t="s">
        <v>12015</v>
      </c>
      <c r="AC700">
        <v>5436.83</v>
      </c>
      <c r="AD700">
        <v>69.760000000000005</v>
      </c>
      <c r="AE700">
        <v>3.49</v>
      </c>
      <c r="AF700" t="s">
        <v>11115</v>
      </c>
      <c r="AG700" t="s">
        <v>11217</v>
      </c>
      <c r="AH700">
        <v>9873</v>
      </c>
      <c r="AI700">
        <v>699</v>
      </c>
      <c r="AJ700" t="s">
        <v>11238</v>
      </c>
      <c r="AK700" t="s">
        <v>12027</v>
      </c>
      <c r="AL700" t="s">
        <v>12032</v>
      </c>
      <c r="AM700" t="s">
        <v>11207</v>
      </c>
      <c r="AN700">
        <v>1</v>
      </c>
      <c r="AO700" s="10" t="s">
        <v>12037</v>
      </c>
      <c r="AP700" t="str" cm="1">
        <f t="array" ref="AP700">_xlfn.IFS(
  Table1[[#This Row],[Age]]&lt;=25, "18-25",
  Table1[[#This Row],[Age]]&lt;=35, "26-35",
  Table1[[#This Row],[Age]]&lt;=45, "36-45",
  Table1[[#This Row],[Age]]&lt;=60, "46-60",
  TRUE, "60+")</f>
        <v>60+</v>
      </c>
    </row>
    <row r="701" spans="1:42" x14ac:dyDescent="0.3">
      <c r="A701">
        <v>700</v>
      </c>
      <c r="B701" t="s">
        <v>20</v>
      </c>
      <c r="C701" t="s">
        <v>67</v>
      </c>
      <c r="D701">
        <v>69</v>
      </c>
      <c r="E701" t="s">
        <v>106</v>
      </c>
      <c r="F701" t="s">
        <v>807</v>
      </c>
      <c r="G701" t="s">
        <v>5128</v>
      </c>
      <c r="H701">
        <v>19458795553</v>
      </c>
      <c r="I701" t="s">
        <v>5629</v>
      </c>
      <c r="J701" t="s">
        <v>7291</v>
      </c>
      <c r="K701">
        <v>3564</v>
      </c>
      <c r="L701" s="12" t="s">
        <v>7965</v>
      </c>
      <c r="M701" s="10" t="s">
        <v>11197</v>
      </c>
      <c r="N701">
        <v>700</v>
      </c>
      <c r="O701">
        <v>45255</v>
      </c>
      <c r="P701" t="s">
        <v>11402</v>
      </c>
      <c r="Q701" s="16">
        <v>4734.38</v>
      </c>
      <c r="R701">
        <v>8298.3799999999992</v>
      </c>
      <c r="S701">
        <v>75</v>
      </c>
      <c r="T701">
        <v>700</v>
      </c>
      <c r="U701">
        <v>1870.24</v>
      </c>
      <c r="V701" t="s">
        <v>11411</v>
      </c>
      <c r="W701">
        <v>7.27</v>
      </c>
      <c r="X701">
        <v>60</v>
      </c>
      <c r="Y701" t="s">
        <v>7351</v>
      </c>
      <c r="Z701" t="s">
        <v>12012</v>
      </c>
      <c r="AA701">
        <v>700</v>
      </c>
      <c r="AB701" t="s">
        <v>12016</v>
      </c>
      <c r="AC701">
        <v>9997.7800000000007</v>
      </c>
      <c r="AD701">
        <v>4812.1099999999997</v>
      </c>
      <c r="AE701">
        <v>240.61</v>
      </c>
      <c r="AF701" t="s">
        <v>11356</v>
      </c>
      <c r="AG701" t="s">
        <v>11163</v>
      </c>
      <c r="AH701">
        <v>3924</v>
      </c>
      <c r="AI701">
        <v>700</v>
      </c>
      <c r="AJ701" t="s">
        <v>11202</v>
      </c>
      <c r="AK701" t="s">
        <v>12028</v>
      </c>
      <c r="AL701" t="s">
        <v>12031</v>
      </c>
      <c r="AM701" t="s">
        <v>11392</v>
      </c>
      <c r="AN701">
        <v>1</v>
      </c>
      <c r="AO701" s="10" t="s">
        <v>12040</v>
      </c>
      <c r="AP701" t="str" cm="1">
        <f t="array" ref="AP701">_xlfn.IFS(
  Table1[[#This Row],[Age]]&lt;=25, "18-25",
  Table1[[#This Row],[Age]]&lt;=35, "26-35",
  Table1[[#This Row],[Age]]&lt;=45, "36-45",
  Table1[[#This Row],[Age]]&lt;=60, "46-60",
  TRUE, "60+")</f>
        <v>60+</v>
      </c>
    </row>
    <row r="702" spans="1:42" x14ac:dyDescent="0.3">
      <c r="A702">
        <v>701</v>
      </c>
      <c r="B702" t="s">
        <v>19</v>
      </c>
      <c r="C702" t="s">
        <v>75</v>
      </c>
      <c r="D702">
        <v>69</v>
      </c>
      <c r="E702" t="s">
        <v>106</v>
      </c>
      <c r="F702" t="s">
        <v>808</v>
      </c>
      <c r="G702" t="s">
        <v>5147</v>
      </c>
      <c r="H702">
        <v>19458795554</v>
      </c>
      <c r="I702" t="s">
        <v>5756</v>
      </c>
      <c r="J702" t="s">
        <v>7292</v>
      </c>
      <c r="K702">
        <v>2616.27</v>
      </c>
      <c r="L702" s="12" t="s">
        <v>7966</v>
      </c>
      <c r="M702" s="10" t="s">
        <v>11262</v>
      </c>
      <c r="N702">
        <v>701</v>
      </c>
      <c r="O702">
        <v>45260</v>
      </c>
      <c r="P702" t="s">
        <v>11404</v>
      </c>
      <c r="Q702" s="16">
        <v>837.75</v>
      </c>
      <c r="R702">
        <v>3454.02</v>
      </c>
      <c r="S702">
        <v>9</v>
      </c>
      <c r="T702">
        <v>701</v>
      </c>
      <c r="U702">
        <v>49130.879999999997</v>
      </c>
      <c r="V702" t="s">
        <v>11411</v>
      </c>
      <c r="W702">
        <v>8.24</v>
      </c>
      <c r="X702">
        <v>36</v>
      </c>
      <c r="Y702" t="s">
        <v>11620</v>
      </c>
      <c r="Z702" t="s">
        <v>12012</v>
      </c>
      <c r="AA702">
        <v>701</v>
      </c>
      <c r="AB702" t="s">
        <v>12015</v>
      </c>
      <c r="AC702">
        <v>4837.13</v>
      </c>
      <c r="AD702">
        <v>1167.95</v>
      </c>
      <c r="AE702">
        <v>58.4</v>
      </c>
      <c r="AF702" t="s">
        <v>11062</v>
      </c>
      <c r="AG702" t="s">
        <v>11142</v>
      </c>
      <c r="AH702">
        <v>8279</v>
      </c>
      <c r="AI702">
        <v>701</v>
      </c>
      <c r="AJ702" t="s">
        <v>11048</v>
      </c>
      <c r="AK702" t="s">
        <v>12027</v>
      </c>
      <c r="AL702" t="s">
        <v>12031</v>
      </c>
      <c r="AM702" t="s">
        <v>11311</v>
      </c>
      <c r="AN702">
        <v>1</v>
      </c>
      <c r="AO702" s="10" t="s">
        <v>12040</v>
      </c>
      <c r="AP702" t="str" cm="1">
        <f t="array" ref="AP702">_xlfn.IFS(
  Table1[[#This Row],[Age]]&lt;=25, "18-25",
  Table1[[#This Row],[Age]]&lt;=35, "26-35",
  Table1[[#This Row],[Age]]&lt;=45, "36-45",
  Table1[[#This Row],[Age]]&lt;=60, "46-60",
  TRUE, "60+")</f>
        <v>60+</v>
      </c>
    </row>
    <row r="703" spans="1:42" x14ac:dyDescent="0.3">
      <c r="A703">
        <v>702</v>
      </c>
      <c r="B703" t="s">
        <v>40</v>
      </c>
      <c r="C703" t="s">
        <v>76</v>
      </c>
      <c r="D703">
        <v>29</v>
      </c>
      <c r="E703" t="s">
        <v>106</v>
      </c>
      <c r="F703" t="s">
        <v>809</v>
      </c>
      <c r="G703" t="s">
        <v>5131</v>
      </c>
      <c r="H703">
        <v>19458795555</v>
      </c>
      <c r="I703" t="s">
        <v>5757</v>
      </c>
      <c r="J703" t="s">
        <v>7292</v>
      </c>
      <c r="K703">
        <v>2195.0100000000002</v>
      </c>
      <c r="L703" s="12" t="s">
        <v>7967</v>
      </c>
      <c r="M703" s="10" t="s">
        <v>11256</v>
      </c>
      <c r="N703">
        <v>702</v>
      </c>
      <c r="O703">
        <v>45120</v>
      </c>
      <c r="P703" t="s">
        <v>11403</v>
      </c>
      <c r="Q703" s="16">
        <v>3275.24</v>
      </c>
      <c r="R703">
        <v>-1080.23</v>
      </c>
      <c r="S703">
        <v>63</v>
      </c>
      <c r="T703">
        <v>702</v>
      </c>
      <c r="U703">
        <v>40516.81</v>
      </c>
      <c r="V703" t="s">
        <v>11412</v>
      </c>
      <c r="W703">
        <v>1.8</v>
      </c>
      <c r="X703">
        <v>24</v>
      </c>
      <c r="Y703" t="s">
        <v>10575</v>
      </c>
      <c r="Z703" t="s">
        <v>12011</v>
      </c>
      <c r="AA703">
        <v>702</v>
      </c>
      <c r="AB703" t="s">
        <v>12017</v>
      </c>
      <c r="AC703">
        <v>8818.42</v>
      </c>
      <c r="AD703">
        <v>1459.12</v>
      </c>
      <c r="AE703">
        <v>72.959999999999994</v>
      </c>
      <c r="AF703" t="s">
        <v>11150</v>
      </c>
      <c r="AG703" t="s">
        <v>11233</v>
      </c>
      <c r="AH703">
        <v>9853</v>
      </c>
      <c r="AI703">
        <v>702</v>
      </c>
      <c r="AJ703" t="s">
        <v>11128</v>
      </c>
      <c r="AK703" t="s">
        <v>12029</v>
      </c>
      <c r="AL703" t="s">
        <v>12032</v>
      </c>
      <c r="AM703" t="s">
        <v>11090</v>
      </c>
      <c r="AN703">
        <v>1</v>
      </c>
      <c r="AO703" s="10" t="s">
        <v>12038</v>
      </c>
      <c r="AP703" t="str" cm="1">
        <f t="array" ref="AP703">_xlfn.IFS(
  Table1[[#This Row],[Age]]&lt;=25, "18-25",
  Table1[[#This Row],[Age]]&lt;=35, "26-35",
  Table1[[#This Row],[Age]]&lt;=45, "36-45",
  Table1[[#This Row],[Age]]&lt;=60, "46-60",
  TRUE, "60+")</f>
        <v>26-35</v>
      </c>
    </row>
    <row r="704" spans="1:42" x14ac:dyDescent="0.3">
      <c r="A704">
        <v>703</v>
      </c>
      <c r="B704" t="s">
        <v>17</v>
      </c>
      <c r="C704" t="s">
        <v>65</v>
      </c>
      <c r="D704">
        <v>68</v>
      </c>
      <c r="E704" t="s">
        <v>104</v>
      </c>
      <c r="F704" t="s">
        <v>810</v>
      </c>
      <c r="G704" t="s">
        <v>5124</v>
      </c>
      <c r="H704">
        <v>19458795556</v>
      </c>
      <c r="I704" t="s">
        <v>5758</v>
      </c>
      <c r="J704" t="s">
        <v>7291</v>
      </c>
      <c r="K704">
        <v>2520.48</v>
      </c>
      <c r="L704" s="12" t="s">
        <v>7968</v>
      </c>
      <c r="M704" s="10" t="s">
        <v>11034</v>
      </c>
      <c r="N704">
        <v>703</v>
      </c>
      <c r="O704">
        <v>44983</v>
      </c>
      <c r="P704" t="s">
        <v>11403</v>
      </c>
      <c r="Q704" s="16">
        <v>920.08</v>
      </c>
      <c r="R704">
        <v>3440.56</v>
      </c>
      <c r="S704">
        <v>56</v>
      </c>
      <c r="T704">
        <v>703</v>
      </c>
      <c r="U704">
        <v>46511.62</v>
      </c>
      <c r="V704" t="s">
        <v>11412</v>
      </c>
      <c r="W704">
        <v>6.29</v>
      </c>
      <c r="X704">
        <v>12</v>
      </c>
      <c r="Y704" t="s">
        <v>11696</v>
      </c>
      <c r="Z704" t="s">
        <v>12012</v>
      </c>
      <c r="AA704">
        <v>703</v>
      </c>
      <c r="AB704" t="s">
        <v>12015</v>
      </c>
      <c r="AC704">
        <v>8525.2999999999993</v>
      </c>
      <c r="AD704">
        <v>174.08</v>
      </c>
      <c r="AE704">
        <v>8.6999999999999993</v>
      </c>
      <c r="AF704" t="s">
        <v>11279</v>
      </c>
      <c r="AG704" t="s">
        <v>11312</v>
      </c>
      <c r="AH704">
        <v>8185</v>
      </c>
      <c r="AI704">
        <v>703</v>
      </c>
      <c r="AJ704" t="s">
        <v>11244</v>
      </c>
      <c r="AK704" t="s">
        <v>12028</v>
      </c>
      <c r="AL704" t="s">
        <v>12031</v>
      </c>
      <c r="AM704" t="s">
        <v>11124</v>
      </c>
      <c r="AN704">
        <v>1</v>
      </c>
      <c r="AO704" s="10" t="s">
        <v>12045</v>
      </c>
      <c r="AP704" t="str" cm="1">
        <f t="array" ref="AP704">_xlfn.IFS(
  Table1[[#This Row],[Age]]&lt;=25, "18-25",
  Table1[[#This Row],[Age]]&lt;=35, "26-35",
  Table1[[#This Row],[Age]]&lt;=45, "36-45",
  Table1[[#This Row],[Age]]&lt;=60, "46-60",
  TRUE, "60+")</f>
        <v>60+</v>
      </c>
    </row>
    <row r="705" spans="1:42" x14ac:dyDescent="0.3">
      <c r="A705">
        <v>704</v>
      </c>
      <c r="B705" t="s">
        <v>45</v>
      </c>
      <c r="C705" t="s">
        <v>97</v>
      </c>
      <c r="D705">
        <v>34</v>
      </c>
      <c r="E705" t="s">
        <v>105</v>
      </c>
      <c r="F705" t="s">
        <v>811</v>
      </c>
      <c r="G705" t="s">
        <v>5116</v>
      </c>
      <c r="H705">
        <v>19458795557</v>
      </c>
      <c r="I705" t="s">
        <v>5759</v>
      </c>
      <c r="J705" t="s">
        <v>7291</v>
      </c>
      <c r="K705">
        <v>1198.7</v>
      </c>
      <c r="L705" s="12" t="s">
        <v>7969</v>
      </c>
      <c r="M705" s="10" t="s">
        <v>11181</v>
      </c>
      <c r="N705">
        <v>704</v>
      </c>
      <c r="O705">
        <v>45047</v>
      </c>
      <c r="P705" t="s">
        <v>11404</v>
      </c>
      <c r="Q705" s="16">
        <v>1578.36</v>
      </c>
      <c r="R705">
        <v>2777.06</v>
      </c>
      <c r="S705">
        <v>77</v>
      </c>
      <c r="T705">
        <v>704</v>
      </c>
      <c r="U705">
        <v>3162.4</v>
      </c>
      <c r="V705" t="s">
        <v>11411</v>
      </c>
      <c r="W705">
        <v>1.49</v>
      </c>
      <c r="X705">
        <v>60</v>
      </c>
      <c r="Y705" t="s">
        <v>11555</v>
      </c>
      <c r="Z705" t="s">
        <v>12011</v>
      </c>
      <c r="AA705">
        <v>704</v>
      </c>
      <c r="AB705" t="s">
        <v>12017</v>
      </c>
      <c r="AC705">
        <v>5850.2</v>
      </c>
      <c r="AD705">
        <v>348.12</v>
      </c>
      <c r="AE705">
        <v>17.41</v>
      </c>
      <c r="AF705" t="s">
        <v>11317</v>
      </c>
      <c r="AG705" t="s">
        <v>11359</v>
      </c>
      <c r="AH705">
        <v>5787</v>
      </c>
      <c r="AI705">
        <v>704</v>
      </c>
      <c r="AJ705" t="s">
        <v>11133</v>
      </c>
      <c r="AK705" t="s">
        <v>12029</v>
      </c>
      <c r="AL705" t="s">
        <v>12032</v>
      </c>
      <c r="AM705" t="s">
        <v>11341</v>
      </c>
      <c r="AN705">
        <v>1</v>
      </c>
      <c r="AO705" s="10" t="s">
        <v>12046</v>
      </c>
      <c r="AP705" t="str" cm="1">
        <f t="array" ref="AP705">_xlfn.IFS(
  Table1[[#This Row],[Age]]&lt;=25, "18-25",
  Table1[[#This Row],[Age]]&lt;=35, "26-35",
  Table1[[#This Row],[Age]]&lt;=45, "36-45",
  Table1[[#This Row],[Age]]&lt;=60, "46-60",
  TRUE, "60+")</f>
        <v>26-35</v>
      </c>
    </row>
    <row r="706" spans="1:42" x14ac:dyDescent="0.3">
      <c r="A706">
        <v>705</v>
      </c>
      <c r="B706" t="s">
        <v>50</v>
      </c>
      <c r="C706" t="s">
        <v>54</v>
      </c>
      <c r="D706">
        <v>43</v>
      </c>
      <c r="E706" t="s">
        <v>104</v>
      </c>
      <c r="F706" t="s">
        <v>812</v>
      </c>
      <c r="G706" t="s">
        <v>5127</v>
      </c>
      <c r="H706">
        <v>19458795558</v>
      </c>
      <c r="I706" t="s">
        <v>5760</v>
      </c>
      <c r="J706" t="s">
        <v>7291</v>
      </c>
      <c r="K706">
        <v>4898.88</v>
      </c>
      <c r="L706" s="12" t="s">
        <v>7970</v>
      </c>
      <c r="M706" s="10" t="s">
        <v>11322</v>
      </c>
      <c r="N706">
        <v>705</v>
      </c>
      <c r="O706">
        <v>45224</v>
      </c>
      <c r="P706" t="s">
        <v>11402</v>
      </c>
      <c r="Q706" s="16">
        <v>1955.91</v>
      </c>
      <c r="R706">
        <v>6854.79</v>
      </c>
      <c r="S706">
        <v>77</v>
      </c>
      <c r="T706">
        <v>705</v>
      </c>
      <c r="U706">
        <v>25517</v>
      </c>
      <c r="V706" t="s">
        <v>11413</v>
      </c>
      <c r="W706">
        <v>8.42</v>
      </c>
      <c r="X706">
        <v>24</v>
      </c>
      <c r="Y706" t="s">
        <v>10538</v>
      </c>
      <c r="Z706" t="s">
        <v>12010</v>
      </c>
      <c r="AA706">
        <v>705</v>
      </c>
      <c r="AB706" t="s">
        <v>12017</v>
      </c>
      <c r="AC706">
        <v>7864.12</v>
      </c>
      <c r="AD706">
        <v>4993.68</v>
      </c>
      <c r="AE706">
        <v>249.68</v>
      </c>
      <c r="AF706" t="s">
        <v>11058</v>
      </c>
      <c r="AG706" t="s">
        <v>11361</v>
      </c>
      <c r="AH706">
        <v>3732</v>
      </c>
      <c r="AI706">
        <v>705</v>
      </c>
      <c r="AJ706" t="s">
        <v>11127</v>
      </c>
      <c r="AK706" t="s">
        <v>12029</v>
      </c>
      <c r="AL706" t="s">
        <v>12031</v>
      </c>
      <c r="AM706" t="s">
        <v>11218</v>
      </c>
      <c r="AN706">
        <v>1</v>
      </c>
      <c r="AO706" s="10" t="s">
        <v>12044</v>
      </c>
      <c r="AP706" t="str" cm="1">
        <f t="array" ref="AP706">_xlfn.IFS(
  Table1[[#This Row],[Age]]&lt;=25, "18-25",
  Table1[[#This Row],[Age]]&lt;=35, "26-35",
  Table1[[#This Row],[Age]]&lt;=45, "36-45",
  Table1[[#This Row],[Age]]&lt;=60, "46-60",
  TRUE, "60+")</f>
        <v>36-45</v>
      </c>
    </row>
    <row r="707" spans="1:42" x14ac:dyDescent="0.3">
      <c r="A707">
        <v>706</v>
      </c>
      <c r="B707" t="s">
        <v>45</v>
      </c>
      <c r="C707" t="s">
        <v>64</v>
      </c>
      <c r="D707">
        <v>20</v>
      </c>
      <c r="E707" t="s">
        <v>105</v>
      </c>
      <c r="F707" t="s">
        <v>813</v>
      </c>
      <c r="G707" t="s">
        <v>5129</v>
      </c>
      <c r="H707">
        <v>19458795559</v>
      </c>
      <c r="I707" t="s">
        <v>5761</v>
      </c>
      <c r="J707" t="s">
        <v>7292</v>
      </c>
      <c r="K707">
        <v>506.61</v>
      </c>
      <c r="L707" s="12" t="s">
        <v>7971</v>
      </c>
      <c r="M707" s="10" t="s">
        <v>11239</v>
      </c>
      <c r="N707">
        <v>706</v>
      </c>
      <c r="O707">
        <v>45011</v>
      </c>
      <c r="P707" t="s">
        <v>11402</v>
      </c>
      <c r="Q707" s="16">
        <v>4178.6000000000004</v>
      </c>
      <c r="R707">
        <v>-3671.99</v>
      </c>
      <c r="S707">
        <v>96</v>
      </c>
      <c r="T707">
        <v>706</v>
      </c>
      <c r="U707">
        <v>37624.25</v>
      </c>
      <c r="V707" t="s">
        <v>11413</v>
      </c>
      <c r="W707">
        <v>7</v>
      </c>
      <c r="X707">
        <v>60</v>
      </c>
      <c r="Y707" t="s">
        <v>11598</v>
      </c>
      <c r="Z707" t="s">
        <v>12010</v>
      </c>
      <c r="AA707">
        <v>706</v>
      </c>
      <c r="AB707" t="s">
        <v>12017</v>
      </c>
      <c r="AC707">
        <v>7685.19</v>
      </c>
      <c r="AD707">
        <v>1671.1</v>
      </c>
      <c r="AE707">
        <v>83.56</v>
      </c>
      <c r="AF707" t="s">
        <v>11074</v>
      </c>
      <c r="AG707" t="s">
        <v>11346</v>
      </c>
      <c r="AH707">
        <v>2051</v>
      </c>
      <c r="AI707">
        <v>706</v>
      </c>
      <c r="AJ707" t="s">
        <v>11301</v>
      </c>
      <c r="AK707" t="s">
        <v>12028</v>
      </c>
      <c r="AL707" t="s">
        <v>12031</v>
      </c>
      <c r="AM707" t="s">
        <v>11041</v>
      </c>
      <c r="AN707">
        <v>1</v>
      </c>
      <c r="AO707" s="10" t="s">
        <v>12047</v>
      </c>
      <c r="AP707" t="str" cm="1">
        <f t="array" ref="AP707">_xlfn.IFS(
  Table1[[#This Row],[Age]]&lt;=25, "18-25",
  Table1[[#This Row],[Age]]&lt;=35, "26-35",
  Table1[[#This Row],[Age]]&lt;=45, "36-45",
  Table1[[#This Row],[Age]]&lt;=60, "46-60",
  TRUE, "60+")</f>
        <v>18-25</v>
      </c>
    </row>
    <row r="708" spans="1:42" x14ac:dyDescent="0.3">
      <c r="A708">
        <v>707</v>
      </c>
      <c r="B708" t="s">
        <v>28</v>
      </c>
      <c r="C708" t="s">
        <v>66</v>
      </c>
      <c r="D708">
        <v>32</v>
      </c>
      <c r="E708" t="s">
        <v>105</v>
      </c>
      <c r="F708" t="s">
        <v>814</v>
      </c>
      <c r="G708" t="s">
        <v>5143</v>
      </c>
      <c r="H708">
        <v>19458795560</v>
      </c>
      <c r="I708" t="s">
        <v>5762</v>
      </c>
      <c r="J708" t="s">
        <v>7292</v>
      </c>
      <c r="K708">
        <v>213.99</v>
      </c>
      <c r="L708" s="12" t="s">
        <v>7972</v>
      </c>
      <c r="M708" s="10" t="s">
        <v>11339</v>
      </c>
      <c r="N708">
        <v>707</v>
      </c>
      <c r="O708">
        <v>44992</v>
      </c>
      <c r="P708" t="s">
        <v>11402</v>
      </c>
      <c r="Q708" s="16">
        <v>278.01</v>
      </c>
      <c r="R708">
        <v>492</v>
      </c>
      <c r="S708">
        <v>71</v>
      </c>
      <c r="T708">
        <v>707</v>
      </c>
      <c r="U708">
        <v>6081.53</v>
      </c>
      <c r="V708" t="s">
        <v>11411</v>
      </c>
      <c r="W708">
        <v>7.27</v>
      </c>
      <c r="X708">
        <v>60</v>
      </c>
      <c r="Y708" t="s">
        <v>11704</v>
      </c>
      <c r="Z708" t="s">
        <v>12011</v>
      </c>
      <c r="AA708">
        <v>707</v>
      </c>
      <c r="AB708" t="s">
        <v>12017</v>
      </c>
      <c r="AC708">
        <v>2194.4499999999998</v>
      </c>
      <c r="AD708">
        <v>3398.56</v>
      </c>
      <c r="AE708">
        <v>169.93</v>
      </c>
      <c r="AF708" t="s">
        <v>11284</v>
      </c>
      <c r="AG708" t="s">
        <v>11098</v>
      </c>
      <c r="AH708">
        <v>2542</v>
      </c>
      <c r="AI708">
        <v>707</v>
      </c>
      <c r="AJ708" t="s">
        <v>11182</v>
      </c>
      <c r="AK708" t="s">
        <v>12029</v>
      </c>
      <c r="AL708" t="s">
        <v>12031</v>
      </c>
      <c r="AM708" t="s">
        <v>11306</v>
      </c>
      <c r="AN708">
        <v>1</v>
      </c>
      <c r="AO708" s="10" t="s">
        <v>12047</v>
      </c>
      <c r="AP708" t="str" cm="1">
        <f t="array" ref="AP708">_xlfn.IFS(
  Table1[[#This Row],[Age]]&lt;=25, "18-25",
  Table1[[#This Row],[Age]]&lt;=35, "26-35",
  Table1[[#This Row],[Age]]&lt;=45, "36-45",
  Table1[[#This Row],[Age]]&lt;=60, "46-60",
  TRUE, "60+")</f>
        <v>26-35</v>
      </c>
    </row>
    <row r="709" spans="1:42" x14ac:dyDescent="0.3">
      <c r="A709">
        <v>708</v>
      </c>
      <c r="B709" t="s">
        <v>7</v>
      </c>
      <c r="C709" t="s">
        <v>83</v>
      </c>
      <c r="D709">
        <v>66</v>
      </c>
      <c r="E709" t="s">
        <v>105</v>
      </c>
      <c r="F709" t="s">
        <v>815</v>
      </c>
      <c r="G709" t="s">
        <v>5141</v>
      </c>
      <c r="H709">
        <v>19458795561</v>
      </c>
      <c r="I709" t="s">
        <v>5763</v>
      </c>
      <c r="J709" t="s">
        <v>7292</v>
      </c>
      <c r="K709">
        <v>6218.92</v>
      </c>
      <c r="L709" s="12" t="s">
        <v>7973</v>
      </c>
      <c r="M709" s="10" t="s">
        <v>11044</v>
      </c>
      <c r="N709">
        <v>708</v>
      </c>
      <c r="O709">
        <v>44996</v>
      </c>
      <c r="P709" t="s">
        <v>11403</v>
      </c>
      <c r="Q709" s="16">
        <v>3670.93</v>
      </c>
      <c r="R709">
        <v>9889.85</v>
      </c>
      <c r="S709">
        <v>75</v>
      </c>
      <c r="T709">
        <v>708</v>
      </c>
      <c r="U709">
        <v>39077.26</v>
      </c>
      <c r="V709" t="s">
        <v>11412</v>
      </c>
      <c r="W709">
        <v>7.86</v>
      </c>
      <c r="X709">
        <v>48</v>
      </c>
      <c r="Y709" t="s">
        <v>11705</v>
      </c>
      <c r="Z709" t="s">
        <v>12010</v>
      </c>
      <c r="AA709">
        <v>708</v>
      </c>
      <c r="AB709" t="s">
        <v>12017</v>
      </c>
      <c r="AC709">
        <v>7610</v>
      </c>
      <c r="AD709">
        <v>3754.78</v>
      </c>
      <c r="AE709">
        <v>187.74</v>
      </c>
      <c r="AF709" t="s">
        <v>11217</v>
      </c>
      <c r="AG709" t="s">
        <v>11242</v>
      </c>
      <c r="AH709">
        <v>448</v>
      </c>
      <c r="AI709">
        <v>708</v>
      </c>
      <c r="AJ709" t="s">
        <v>11342</v>
      </c>
      <c r="AK709" t="s">
        <v>12028</v>
      </c>
      <c r="AL709" t="s">
        <v>12032</v>
      </c>
      <c r="AM709" t="s">
        <v>11099</v>
      </c>
      <c r="AN709">
        <v>1</v>
      </c>
      <c r="AO709" s="10" t="s">
        <v>12047</v>
      </c>
      <c r="AP709" t="str" cm="1">
        <f t="array" ref="AP709">_xlfn.IFS(
  Table1[[#This Row],[Age]]&lt;=25, "18-25",
  Table1[[#This Row],[Age]]&lt;=35, "26-35",
  Table1[[#This Row],[Age]]&lt;=45, "36-45",
  Table1[[#This Row],[Age]]&lt;=60, "46-60",
  TRUE, "60+")</f>
        <v>60+</v>
      </c>
    </row>
    <row r="710" spans="1:42" x14ac:dyDescent="0.3">
      <c r="A710">
        <v>709</v>
      </c>
      <c r="B710" t="s">
        <v>27</v>
      </c>
      <c r="C710" t="s">
        <v>56</v>
      </c>
      <c r="D710">
        <v>55</v>
      </c>
      <c r="E710" t="s">
        <v>104</v>
      </c>
      <c r="F710" t="s">
        <v>816</v>
      </c>
      <c r="G710" t="s">
        <v>5146</v>
      </c>
      <c r="H710">
        <v>19458795562</v>
      </c>
      <c r="I710" t="s">
        <v>5764</v>
      </c>
      <c r="J710" t="s">
        <v>7291</v>
      </c>
      <c r="K710">
        <v>975.95</v>
      </c>
      <c r="L710" s="12" t="s">
        <v>7974</v>
      </c>
      <c r="M710" s="10" t="s">
        <v>11340</v>
      </c>
      <c r="N710">
        <v>709</v>
      </c>
      <c r="O710">
        <v>45159</v>
      </c>
      <c r="P710" t="s">
        <v>11402</v>
      </c>
      <c r="Q710" s="16">
        <v>4563.83</v>
      </c>
      <c r="R710">
        <v>5539.78</v>
      </c>
      <c r="S710">
        <v>42</v>
      </c>
      <c r="T710">
        <v>709</v>
      </c>
      <c r="U710">
        <v>32727.61</v>
      </c>
      <c r="V710" t="s">
        <v>11412</v>
      </c>
      <c r="W710">
        <v>5.46</v>
      </c>
      <c r="X710">
        <v>24</v>
      </c>
      <c r="Y710" t="s">
        <v>11561</v>
      </c>
      <c r="Z710" t="s">
        <v>12011</v>
      </c>
      <c r="AA710">
        <v>709</v>
      </c>
      <c r="AB710" t="s">
        <v>12017</v>
      </c>
      <c r="AC710">
        <v>7541.88</v>
      </c>
      <c r="AD710">
        <v>2467.84</v>
      </c>
      <c r="AE710">
        <v>123.39</v>
      </c>
      <c r="AF710" t="s">
        <v>11158</v>
      </c>
      <c r="AG710" t="s">
        <v>11121</v>
      </c>
      <c r="AH710">
        <v>2778</v>
      </c>
      <c r="AI710">
        <v>709</v>
      </c>
      <c r="AJ710" t="s">
        <v>11379</v>
      </c>
      <c r="AK710" t="s">
        <v>12029</v>
      </c>
      <c r="AL710" t="s">
        <v>12031</v>
      </c>
      <c r="AM710" t="s">
        <v>11365</v>
      </c>
      <c r="AN710">
        <v>1</v>
      </c>
      <c r="AO710" s="10" t="s">
        <v>12041</v>
      </c>
      <c r="AP710" t="str" cm="1">
        <f t="array" ref="AP710">_xlfn.IFS(
  Table1[[#This Row],[Age]]&lt;=25, "18-25",
  Table1[[#This Row],[Age]]&lt;=35, "26-35",
  Table1[[#This Row],[Age]]&lt;=45, "36-45",
  Table1[[#This Row],[Age]]&lt;=60, "46-60",
  TRUE, "60+")</f>
        <v>46-60</v>
      </c>
    </row>
    <row r="711" spans="1:42" x14ac:dyDescent="0.3">
      <c r="A711">
        <v>710</v>
      </c>
      <c r="B711" t="s">
        <v>7</v>
      </c>
      <c r="C711" t="s">
        <v>56</v>
      </c>
      <c r="D711">
        <v>41</v>
      </c>
      <c r="E711" t="s">
        <v>105</v>
      </c>
      <c r="F711" t="s">
        <v>817</v>
      </c>
      <c r="G711" t="s">
        <v>5118</v>
      </c>
      <c r="H711">
        <v>19458795563</v>
      </c>
      <c r="I711" t="s">
        <v>5765</v>
      </c>
      <c r="J711" t="s">
        <v>7292</v>
      </c>
      <c r="K711">
        <v>8467.58</v>
      </c>
      <c r="L711" s="12" t="s">
        <v>7905</v>
      </c>
      <c r="M711" s="10" t="s">
        <v>11341</v>
      </c>
      <c r="N711">
        <v>710</v>
      </c>
      <c r="O711">
        <v>45169</v>
      </c>
      <c r="P711" t="s">
        <v>11402</v>
      </c>
      <c r="Q711" s="16">
        <v>405.42</v>
      </c>
      <c r="R711">
        <v>8873</v>
      </c>
      <c r="S711">
        <v>1</v>
      </c>
      <c r="T711">
        <v>710</v>
      </c>
      <c r="U711">
        <v>49262.81</v>
      </c>
      <c r="V711" t="s">
        <v>11411</v>
      </c>
      <c r="W711">
        <v>3.69</v>
      </c>
      <c r="X711">
        <v>36</v>
      </c>
      <c r="Y711" t="s">
        <v>10618</v>
      </c>
      <c r="Z711" t="s">
        <v>12011</v>
      </c>
      <c r="AA711">
        <v>710</v>
      </c>
      <c r="AB711" t="s">
        <v>12016</v>
      </c>
      <c r="AC711">
        <v>4873.7299999999996</v>
      </c>
      <c r="AD711">
        <v>2313.3000000000002</v>
      </c>
      <c r="AE711">
        <v>115.67</v>
      </c>
      <c r="AF711" t="s">
        <v>11317</v>
      </c>
      <c r="AG711" t="s">
        <v>11196</v>
      </c>
      <c r="AH711">
        <v>9501</v>
      </c>
      <c r="AI711">
        <v>710</v>
      </c>
      <c r="AJ711" t="s">
        <v>11318</v>
      </c>
      <c r="AK711" t="s">
        <v>12028</v>
      </c>
      <c r="AL711" t="s">
        <v>12031</v>
      </c>
      <c r="AM711" t="s">
        <v>11222</v>
      </c>
      <c r="AN711">
        <v>1</v>
      </c>
      <c r="AO711" s="10" t="s">
        <v>12041</v>
      </c>
      <c r="AP711" t="str" cm="1">
        <f t="array" ref="AP711">_xlfn.IFS(
  Table1[[#This Row],[Age]]&lt;=25, "18-25",
  Table1[[#This Row],[Age]]&lt;=35, "26-35",
  Table1[[#This Row],[Age]]&lt;=45, "36-45",
  Table1[[#This Row],[Age]]&lt;=60, "46-60",
  TRUE, "60+")</f>
        <v>36-45</v>
      </c>
    </row>
    <row r="712" spans="1:42" x14ac:dyDescent="0.3">
      <c r="A712">
        <v>711</v>
      </c>
      <c r="B712" t="s">
        <v>10</v>
      </c>
      <c r="C712" t="s">
        <v>55</v>
      </c>
      <c r="D712">
        <v>68</v>
      </c>
      <c r="E712" t="s">
        <v>104</v>
      </c>
      <c r="F712" t="s">
        <v>818</v>
      </c>
      <c r="G712" t="s">
        <v>5112</v>
      </c>
      <c r="H712">
        <v>19458795564</v>
      </c>
      <c r="I712" t="s">
        <v>5766</v>
      </c>
      <c r="J712" t="s">
        <v>7292</v>
      </c>
      <c r="K712">
        <v>1156.6099999999999</v>
      </c>
      <c r="L712" s="12" t="s">
        <v>7975</v>
      </c>
      <c r="M712" s="10" t="s">
        <v>11212</v>
      </c>
      <c r="N712">
        <v>711</v>
      </c>
      <c r="O712">
        <v>45193</v>
      </c>
      <c r="P712" t="s">
        <v>11403</v>
      </c>
      <c r="Q712" s="16">
        <v>3955.74</v>
      </c>
      <c r="R712">
        <v>5112.3500000000004</v>
      </c>
      <c r="S712">
        <v>64</v>
      </c>
      <c r="T712">
        <v>711</v>
      </c>
      <c r="U712">
        <v>7902.42</v>
      </c>
      <c r="V712" t="s">
        <v>11413</v>
      </c>
      <c r="W712">
        <v>8.07</v>
      </c>
      <c r="X712">
        <v>12</v>
      </c>
      <c r="Y712" t="s">
        <v>9344</v>
      </c>
      <c r="Z712" t="s">
        <v>12012</v>
      </c>
      <c r="AA712">
        <v>711</v>
      </c>
      <c r="AB712" t="s">
        <v>12017</v>
      </c>
      <c r="AC712">
        <v>2383.4699999999998</v>
      </c>
      <c r="AD712">
        <v>1679.68</v>
      </c>
      <c r="AE712">
        <v>83.98</v>
      </c>
      <c r="AF712" t="s">
        <v>11251</v>
      </c>
      <c r="AG712" t="s">
        <v>11252</v>
      </c>
      <c r="AH712">
        <v>8431</v>
      </c>
      <c r="AI712">
        <v>711</v>
      </c>
      <c r="AJ712" t="s">
        <v>11336</v>
      </c>
      <c r="AK712" t="s">
        <v>12028</v>
      </c>
      <c r="AL712" t="s">
        <v>12032</v>
      </c>
      <c r="AM712" t="s">
        <v>11140</v>
      </c>
      <c r="AN712">
        <v>1</v>
      </c>
      <c r="AO712" s="10" t="s">
        <v>12042</v>
      </c>
      <c r="AP712" t="str" cm="1">
        <f t="array" ref="AP712">_xlfn.IFS(
  Table1[[#This Row],[Age]]&lt;=25, "18-25",
  Table1[[#This Row],[Age]]&lt;=35, "26-35",
  Table1[[#This Row],[Age]]&lt;=45, "36-45",
  Table1[[#This Row],[Age]]&lt;=60, "46-60",
  TRUE, "60+")</f>
        <v>60+</v>
      </c>
    </row>
    <row r="713" spans="1:42" x14ac:dyDescent="0.3">
      <c r="A713">
        <v>712</v>
      </c>
      <c r="B713" t="s">
        <v>29</v>
      </c>
      <c r="C713" t="s">
        <v>100</v>
      </c>
      <c r="D713">
        <v>47</v>
      </c>
      <c r="E713" t="s">
        <v>104</v>
      </c>
      <c r="F713" t="s">
        <v>819</v>
      </c>
      <c r="G713" t="s">
        <v>5126</v>
      </c>
      <c r="H713">
        <v>19458795565</v>
      </c>
      <c r="I713" t="s">
        <v>5767</v>
      </c>
      <c r="J713" t="s">
        <v>7292</v>
      </c>
      <c r="K713">
        <v>5472.42</v>
      </c>
      <c r="L713" s="12" t="s">
        <v>7976</v>
      </c>
      <c r="M713" s="10" t="s">
        <v>11265</v>
      </c>
      <c r="N713">
        <v>712</v>
      </c>
      <c r="O713">
        <v>44930</v>
      </c>
      <c r="P713" t="s">
        <v>11403</v>
      </c>
      <c r="Q713" s="16">
        <v>547.13</v>
      </c>
      <c r="R713">
        <v>6019.55</v>
      </c>
      <c r="S713">
        <v>92</v>
      </c>
      <c r="T713">
        <v>712</v>
      </c>
      <c r="U713">
        <v>31834.59</v>
      </c>
      <c r="V713" t="s">
        <v>11413</v>
      </c>
      <c r="W713">
        <v>8</v>
      </c>
      <c r="X713">
        <v>60</v>
      </c>
      <c r="Y713" t="s">
        <v>7973</v>
      </c>
      <c r="Z713" t="s">
        <v>12011</v>
      </c>
      <c r="AA713">
        <v>712</v>
      </c>
      <c r="AB713" t="s">
        <v>12015</v>
      </c>
      <c r="AC713">
        <v>5060.9399999999996</v>
      </c>
      <c r="AD713">
        <v>3509.58</v>
      </c>
      <c r="AE713">
        <v>175.48</v>
      </c>
      <c r="AF713" t="s">
        <v>11232</v>
      </c>
      <c r="AG713" t="s">
        <v>11186</v>
      </c>
      <c r="AH713">
        <v>6835</v>
      </c>
      <c r="AI713">
        <v>712</v>
      </c>
      <c r="AJ713" t="s">
        <v>11041</v>
      </c>
      <c r="AK713" t="s">
        <v>12029</v>
      </c>
      <c r="AL713" t="s">
        <v>12032</v>
      </c>
      <c r="AM713" t="s">
        <v>11090</v>
      </c>
      <c r="AN713">
        <v>1</v>
      </c>
      <c r="AO713" s="10" t="s">
        <v>12039</v>
      </c>
      <c r="AP713" t="str" cm="1">
        <f t="array" ref="AP713">_xlfn.IFS(
  Table1[[#This Row],[Age]]&lt;=25, "18-25",
  Table1[[#This Row],[Age]]&lt;=35, "26-35",
  Table1[[#This Row],[Age]]&lt;=45, "36-45",
  Table1[[#This Row],[Age]]&lt;=60, "46-60",
  TRUE, "60+")</f>
        <v>46-60</v>
      </c>
    </row>
    <row r="714" spans="1:42" x14ac:dyDescent="0.3">
      <c r="A714">
        <v>713</v>
      </c>
      <c r="B714" t="s">
        <v>12</v>
      </c>
      <c r="C714" t="s">
        <v>59</v>
      </c>
      <c r="D714">
        <v>61</v>
      </c>
      <c r="E714" t="s">
        <v>105</v>
      </c>
      <c r="F714" t="s">
        <v>820</v>
      </c>
      <c r="G714" t="s">
        <v>5119</v>
      </c>
      <c r="H714">
        <v>19458795566</v>
      </c>
      <c r="I714" t="s">
        <v>5768</v>
      </c>
      <c r="J714" t="s">
        <v>7291</v>
      </c>
      <c r="K714">
        <v>6787.49</v>
      </c>
      <c r="L714" s="12" t="s">
        <v>7977</v>
      </c>
      <c r="M714" s="10" t="s">
        <v>11336</v>
      </c>
      <c r="N714">
        <v>713</v>
      </c>
      <c r="O714">
        <v>45005</v>
      </c>
      <c r="P714" t="s">
        <v>11402</v>
      </c>
      <c r="Q714" s="16">
        <v>4814.6400000000003</v>
      </c>
      <c r="R714">
        <v>1972.85</v>
      </c>
      <c r="S714">
        <v>72</v>
      </c>
      <c r="T714">
        <v>713</v>
      </c>
      <c r="U714">
        <v>47409.58</v>
      </c>
      <c r="V714" t="s">
        <v>11411</v>
      </c>
      <c r="W714">
        <v>2.21</v>
      </c>
      <c r="X714">
        <v>24</v>
      </c>
      <c r="Y714" t="s">
        <v>11602</v>
      </c>
      <c r="Z714" t="s">
        <v>12011</v>
      </c>
      <c r="AA714">
        <v>713</v>
      </c>
      <c r="AB714" t="s">
        <v>12015</v>
      </c>
      <c r="AC714">
        <v>7722.16</v>
      </c>
      <c r="AD714">
        <v>2627.22</v>
      </c>
      <c r="AE714">
        <v>131.36000000000001</v>
      </c>
      <c r="AF714" t="s">
        <v>11206</v>
      </c>
      <c r="AG714" t="s">
        <v>11053</v>
      </c>
      <c r="AH714">
        <v>9424</v>
      </c>
      <c r="AI714">
        <v>713</v>
      </c>
      <c r="AJ714" t="s">
        <v>11344</v>
      </c>
      <c r="AK714" t="s">
        <v>12027</v>
      </c>
      <c r="AL714" t="s">
        <v>12032</v>
      </c>
      <c r="AM714" t="s">
        <v>11299</v>
      </c>
      <c r="AN714">
        <v>1</v>
      </c>
      <c r="AO714" s="10" t="s">
        <v>12047</v>
      </c>
      <c r="AP714" t="str" cm="1">
        <f t="array" ref="AP714">_xlfn.IFS(
  Table1[[#This Row],[Age]]&lt;=25, "18-25",
  Table1[[#This Row],[Age]]&lt;=35, "26-35",
  Table1[[#This Row],[Age]]&lt;=45, "36-45",
  Table1[[#This Row],[Age]]&lt;=60, "46-60",
  TRUE, "60+")</f>
        <v>60+</v>
      </c>
    </row>
    <row r="715" spans="1:42" x14ac:dyDescent="0.3">
      <c r="A715">
        <v>714</v>
      </c>
      <c r="B715" t="s">
        <v>38</v>
      </c>
      <c r="C715" t="s">
        <v>63</v>
      </c>
      <c r="D715">
        <v>53</v>
      </c>
      <c r="E715" t="s">
        <v>105</v>
      </c>
      <c r="F715" t="s">
        <v>821</v>
      </c>
      <c r="G715" t="s">
        <v>5129</v>
      </c>
      <c r="H715">
        <v>19458795567</v>
      </c>
      <c r="I715" t="s">
        <v>5769</v>
      </c>
      <c r="J715" t="s">
        <v>7292</v>
      </c>
      <c r="K715">
        <v>2368.64</v>
      </c>
      <c r="L715" s="12" t="s">
        <v>7978</v>
      </c>
      <c r="M715" s="10" t="s">
        <v>11325</v>
      </c>
      <c r="N715">
        <v>714</v>
      </c>
      <c r="O715">
        <v>45144</v>
      </c>
      <c r="P715" t="s">
        <v>11404</v>
      </c>
      <c r="Q715" s="16">
        <v>4078.67</v>
      </c>
      <c r="R715">
        <v>-1710.03</v>
      </c>
      <c r="S715">
        <v>15</v>
      </c>
      <c r="T715">
        <v>714</v>
      </c>
      <c r="U715">
        <v>37439.800000000003</v>
      </c>
      <c r="V715" t="s">
        <v>11412</v>
      </c>
      <c r="W715">
        <v>9.1199999999999992</v>
      </c>
      <c r="X715">
        <v>24</v>
      </c>
      <c r="Y715" t="s">
        <v>8486</v>
      </c>
      <c r="Z715" t="s">
        <v>12010</v>
      </c>
      <c r="AA715">
        <v>714</v>
      </c>
      <c r="AB715" t="s">
        <v>12016</v>
      </c>
      <c r="AC715">
        <v>8916.6200000000008</v>
      </c>
      <c r="AD715">
        <v>2134.5100000000002</v>
      </c>
      <c r="AE715">
        <v>106.73</v>
      </c>
      <c r="AF715" t="s">
        <v>11174</v>
      </c>
      <c r="AG715" t="s">
        <v>11392</v>
      </c>
      <c r="AH715">
        <v>4179</v>
      </c>
      <c r="AI715">
        <v>714</v>
      </c>
      <c r="AJ715" t="s">
        <v>11083</v>
      </c>
      <c r="AK715" t="s">
        <v>12028</v>
      </c>
      <c r="AL715" t="s">
        <v>12032</v>
      </c>
      <c r="AM715" t="s">
        <v>11167</v>
      </c>
      <c r="AN715">
        <v>1</v>
      </c>
      <c r="AO715" s="10" t="s">
        <v>12041</v>
      </c>
      <c r="AP715" t="str" cm="1">
        <f t="array" ref="AP715">_xlfn.IFS(
  Table1[[#This Row],[Age]]&lt;=25, "18-25",
  Table1[[#This Row],[Age]]&lt;=35, "26-35",
  Table1[[#This Row],[Age]]&lt;=45, "36-45",
  Table1[[#This Row],[Age]]&lt;=60, "46-60",
  TRUE, "60+")</f>
        <v>46-60</v>
      </c>
    </row>
    <row r="716" spans="1:42" x14ac:dyDescent="0.3">
      <c r="A716">
        <v>715</v>
      </c>
      <c r="B716" t="s">
        <v>8</v>
      </c>
      <c r="C716" t="s">
        <v>84</v>
      </c>
      <c r="D716">
        <v>61</v>
      </c>
      <c r="E716" t="s">
        <v>105</v>
      </c>
      <c r="F716" t="s">
        <v>822</v>
      </c>
      <c r="G716" t="s">
        <v>5115</v>
      </c>
      <c r="H716">
        <v>19458795568</v>
      </c>
      <c r="I716" t="s">
        <v>5770</v>
      </c>
      <c r="J716" t="s">
        <v>7291</v>
      </c>
      <c r="K716">
        <v>8893.82</v>
      </c>
      <c r="L716" s="12" t="s">
        <v>7979</v>
      </c>
      <c r="M716" s="10" t="s">
        <v>11319</v>
      </c>
      <c r="N716">
        <v>715</v>
      </c>
      <c r="O716">
        <v>45162</v>
      </c>
      <c r="P716" t="s">
        <v>11403</v>
      </c>
      <c r="Q716" s="16">
        <v>3477.97</v>
      </c>
      <c r="R716">
        <v>5415.85</v>
      </c>
      <c r="S716">
        <v>69</v>
      </c>
      <c r="T716">
        <v>715</v>
      </c>
      <c r="U716">
        <v>17471.25</v>
      </c>
      <c r="V716" t="s">
        <v>11411</v>
      </c>
      <c r="W716">
        <v>2.99</v>
      </c>
      <c r="X716">
        <v>60</v>
      </c>
      <c r="Y716" t="s">
        <v>9591</v>
      </c>
      <c r="Z716" t="s">
        <v>12010</v>
      </c>
      <c r="AA716">
        <v>715</v>
      </c>
      <c r="AB716" t="s">
        <v>12016</v>
      </c>
      <c r="AC716">
        <v>4320.58</v>
      </c>
      <c r="AD716">
        <v>758.39</v>
      </c>
      <c r="AE716">
        <v>37.92</v>
      </c>
      <c r="AF716" t="s">
        <v>11097</v>
      </c>
      <c r="AG716" t="s">
        <v>11177</v>
      </c>
      <c r="AH716">
        <v>656</v>
      </c>
      <c r="AI716">
        <v>715</v>
      </c>
      <c r="AJ716" t="s">
        <v>11343</v>
      </c>
      <c r="AK716" t="s">
        <v>12027</v>
      </c>
      <c r="AL716" t="s">
        <v>12032</v>
      </c>
      <c r="AM716" t="s">
        <v>11310</v>
      </c>
      <c r="AN716">
        <v>1</v>
      </c>
      <c r="AO716" s="10" t="s">
        <v>12041</v>
      </c>
      <c r="AP716" t="str" cm="1">
        <f t="array" ref="AP716">_xlfn.IFS(
  Table1[[#This Row],[Age]]&lt;=25, "18-25",
  Table1[[#This Row],[Age]]&lt;=35, "26-35",
  Table1[[#This Row],[Age]]&lt;=45, "36-45",
  Table1[[#This Row],[Age]]&lt;=60, "46-60",
  TRUE, "60+")</f>
        <v>60+</v>
      </c>
    </row>
    <row r="717" spans="1:42" x14ac:dyDescent="0.3">
      <c r="A717">
        <v>716</v>
      </c>
      <c r="B717" t="s">
        <v>37</v>
      </c>
      <c r="C717" t="s">
        <v>101</v>
      </c>
      <c r="D717">
        <v>44</v>
      </c>
      <c r="E717" t="s">
        <v>104</v>
      </c>
      <c r="F717" t="s">
        <v>823</v>
      </c>
      <c r="G717" t="s">
        <v>5123</v>
      </c>
      <c r="H717">
        <v>19458795569</v>
      </c>
      <c r="I717" t="s">
        <v>5771</v>
      </c>
      <c r="J717" t="s">
        <v>7291</v>
      </c>
      <c r="K717">
        <v>4865.7299999999996</v>
      </c>
      <c r="L717" s="12" t="s">
        <v>7980</v>
      </c>
      <c r="M717" s="10" t="s">
        <v>11081</v>
      </c>
      <c r="N717">
        <v>716</v>
      </c>
      <c r="O717">
        <v>45005</v>
      </c>
      <c r="P717" t="s">
        <v>11404</v>
      </c>
      <c r="Q717" s="16">
        <v>2754.8</v>
      </c>
      <c r="R717">
        <v>7620.53</v>
      </c>
      <c r="S717">
        <v>22</v>
      </c>
      <c r="T717">
        <v>716</v>
      </c>
      <c r="U717">
        <v>6843.29</v>
      </c>
      <c r="V717" t="s">
        <v>11412</v>
      </c>
      <c r="W717">
        <v>3.76</v>
      </c>
      <c r="X717">
        <v>12</v>
      </c>
      <c r="Y717" t="s">
        <v>11706</v>
      </c>
      <c r="Z717" t="s">
        <v>12012</v>
      </c>
      <c r="AA717">
        <v>716</v>
      </c>
      <c r="AB717" t="s">
        <v>12017</v>
      </c>
      <c r="AC717">
        <v>4042.87</v>
      </c>
      <c r="AD717">
        <v>3338.22</v>
      </c>
      <c r="AE717">
        <v>166.91</v>
      </c>
      <c r="AF717" t="s">
        <v>11324</v>
      </c>
      <c r="AG717" t="s">
        <v>11330</v>
      </c>
      <c r="AH717">
        <v>7838</v>
      </c>
      <c r="AI717">
        <v>716</v>
      </c>
      <c r="AJ717" t="s">
        <v>11124</v>
      </c>
      <c r="AK717" t="s">
        <v>12028</v>
      </c>
      <c r="AL717" t="s">
        <v>12032</v>
      </c>
      <c r="AM717" t="s">
        <v>11242</v>
      </c>
      <c r="AN717">
        <v>1</v>
      </c>
      <c r="AO717" s="10" t="s">
        <v>12047</v>
      </c>
      <c r="AP717" t="str" cm="1">
        <f t="array" ref="AP717">_xlfn.IFS(
  Table1[[#This Row],[Age]]&lt;=25, "18-25",
  Table1[[#This Row],[Age]]&lt;=35, "26-35",
  Table1[[#This Row],[Age]]&lt;=45, "36-45",
  Table1[[#This Row],[Age]]&lt;=60, "46-60",
  TRUE, "60+")</f>
        <v>36-45</v>
      </c>
    </row>
    <row r="718" spans="1:42" x14ac:dyDescent="0.3">
      <c r="A718">
        <v>717</v>
      </c>
      <c r="B718" t="s">
        <v>32</v>
      </c>
      <c r="C718" t="s">
        <v>58</v>
      </c>
      <c r="D718">
        <v>39</v>
      </c>
      <c r="E718" t="s">
        <v>105</v>
      </c>
      <c r="F718" t="s">
        <v>824</v>
      </c>
      <c r="G718" t="s">
        <v>5114</v>
      </c>
      <c r="H718">
        <v>19458795570</v>
      </c>
      <c r="I718" t="s">
        <v>5772</v>
      </c>
      <c r="J718" t="s">
        <v>7292</v>
      </c>
      <c r="K718">
        <v>3221.66</v>
      </c>
      <c r="L718" s="12" t="s">
        <v>7981</v>
      </c>
      <c r="M718" s="10" t="s">
        <v>11056</v>
      </c>
      <c r="N718">
        <v>717</v>
      </c>
      <c r="O718">
        <v>45103</v>
      </c>
      <c r="P718" t="s">
        <v>11404</v>
      </c>
      <c r="Q718" s="16">
        <v>4604.88</v>
      </c>
      <c r="R718">
        <v>-1383.22</v>
      </c>
      <c r="S718">
        <v>20</v>
      </c>
      <c r="T718">
        <v>717</v>
      </c>
      <c r="U718">
        <v>48224.56</v>
      </c>
      <c r="V718" t="s">
        <v>11413</v>
      </c>
      <c r="W718">
        <v>2.94</v>
      </c>
      <c r="X718">
        <v>60</v>
      </c>
      <c r="Y718" t="s">
        <v>8486</v>
      </c>
      <c r="Z718" t="s">
        <v>12012</v>
      </c>
      <c r="AA718">
        <v>717</v>
      </c>
      <c r="AB718" t="s">
        <v>12015</v>
      </c>
      <c r="AC718">
        <v>2771.12</v>
      </c>
      <c r="AD718">
        <v>2184.71</v>
      </c>
      <c r="AE718">
        <v>109.24</v>
      </c>
      <c r="AF718" t="s">
        <v>11389</v>
      </c>
      <c r="AG718" t="s">
        <v>11221</v>
      </c>
      <c r="AH718">
        <v>4179</v>
      </c>
      <c r="AI718">
        <v>717</v>
      </c>
      <c r="AJ718" t="s">
        <v>11182</v>
      </c>
      <c r="AK718" t="s">
        <v>12028</v>
      </c>
      <c r="AL718" t="s">
        <v>12031</v>
      </c>
      <c r="AM718" t="s">
        <v>11378</v>
      </c>
      <c r="AN718">
        <v>1</v>
      </c>
      <c r="AO718" s="10" t="s">
        <v>12043</v>
      </c>
      <c r="AP718" t="str" cm="1">
        <f t="array" ref="AP718">_xlfn.IFS(
  Table1[[#This Row],[Age]]&lt;=25, "18-25",
  Table1[[#This Row],[Age]]&lt;=35, "26-35",
  Table1[[#This Row],[Age]]&lt;=45, "36-45",
  Table1[[#This Row],[Age]]&lt;=60, "46-60",
  TRUE, "60+")</f>
        <v>36-45</v>
      </c>
    </row>
    <row r="719" spans="1:42" x14ac:dyDescent="0.3">
      <c r="A719">
        <v>718</v>
      </c>
      <c r="B719" t="s">
        <v>28</v>
      </c>
      <c r="C719" t="s">
        <v>53</v>
      </c>
      <c r="D719">
        <v>19</v>
      </c>
      <c r="E719" t="s">
        <v>105</v>
      </c>
      <c r="F719" t="s">
        <v>825</v>
      </c>
      <c r="G719" t="s">
        <v>5113</v>
      </c>
      <c r="H719">
        <v>19458795571</v>
      </c>
      <c r="I719" t="s">
        <v>5773</v>
      </c>
      <c r="J719" t="s">
        <v>7292</v>
      </c>
      <c r="K719">
        <v>9021.17</v>
      </c>
      <c r="L719" s="12" t="s">
        <v>7982</v>
      </c>
      <c r="M719" s="10" t="s">
        <v>11313</v>
      </c>
      <c r="N719">
        <v>718</v>
      </c>
      <c r="O719">
        <v>45168</v>
      </c>
      <c r="P719" t="s">
        <v>11403</v>
      </c>
      <c r="Q719" s="16">
        <v>604.16999999999996</v>
      </c>
      <c r="R719">
        <v>8417</v>
      </c>
      <c r="S719">
        <v>68</v>
      </c>
      <c r="T719">
        <v>718</v>
      </c>
      <c r="U719">
        <v>4523.28</v>
      </c>
      <c r="V719" t="s">
        <v>11411</v>
      </c>
      <c r="W719">
        <v>9.69</v>
      </c>
      <c r="X719">
        <v>12</v>
      </c>
      <c r="Y719" t="s">
        <v>8204</v>
      </c>
      <c r="Z719" t="s">
        <v>12010</v>
      </c>
      <c r="AA719">
        <v>718</v>
      </c>
      <c r="AB719" t="s">
        <v>12017</v>
      </c>
      <c r="AC719">
        <v>4300.96</v>
      </c>
      <c r="AD719">
        <v>521.48</v>
      </c>
      <c r="AE719">
        <v>26.07</v>
      </c>
      <c r="AF719" t="s">
        <v>11171</v>
      </c>
      <c r="AG719" t="s">
        <v>11205</v>
      </c>
      <c r="AH719">
        <v>266</v>
      </c>
      <c r="AI719">
        <v>718</v>
      </c>
      <c r="AJ719" t="s">
        <v>11322</v>
      </c>
      <c r="AK719" t="s">
        <v>12029</v>
      </c>
      <c r="AL719" t="s">
        <v>12032</v>
      </c>
      <c r="AM719" t="s">
        <v>11269</v>
      </c>
      <c r="AN719">
        <v>1</v>
      </c>
      <c r="AO719" s="10" t="s">
        <v>12041</v>
      </c>
      <c r="AP719" t="str" cm="1">
        <f t="array" ref="AP719">_xlfn.IFS(
  Table1[[#This Row],[Age]]&lt;=25, "18-25",
  Table1[[#This Row],[Age]]&lt;=35, "26-35",
  Table1[[#This Row],[Age]]&lt;=45, "36-45",
  Table1[[#This Row],[Age]]&lt;=60, "46-60",
  TRUE, "60+")</f>
        <v>18-25</v>
      </c>
    </row>
    <row r="720" spans="1:42" x14ac:dyDescent="0.3">
      <c r="A720">
        <v>719</v>
      </c>
      <c r="B720" t="s">
        <v>46</v>
      </c>
      <c r="C720" t="s">
        <v>80</v>
      </c>
      <c r="D720">
        <v>24</v>
      </c>
      <c r="E720" t="s">
        <v>106</v>
      </c>
      <c r="F720" t="s">
        <v>826</v>
      </c>
      <c r="G720" t="s">
        <v>5129</v>
      </c>
      <c r="H720">
        <v>19458795572</v>
      </c>
      <c r="I720" t="s">
        <v>5676</v>
      </c>
      <c r="J720" t="s">
        <v>7292</v>
      </c>
      <c r="K720">
        <v>8597.57</v>
      </c>
      <c r="L720" s="12" t="s">
        <v>7983</v>
      </c>
      <c r="M720" s="10" t="s">
        <v>11070</v>
      </c>
      <c r="N720">
        <v>719</v>
      </c>
      <c r="O720">
        <v>45091</v>
      </c>
      <c r="P720" t="s">
        <v>11404</v>
      </c>
      <c r="Q720" s="16">
        <v>617.70000000000005</v>
      </c>
      <c r="R720">
        <v>9215.27</v>
      </c>
      <c r="S720">
        <v>45</v>
      </c>
      <c r="T720">
        <v>719</v>
      </c>
      <c r="U720">
        <v>48783.25</v>
      </c>
      <c r="V720" t="s">
        <v>11413</v>
      </c>
      <c r="W720">
        <v>3.7</v>
      </c>
      <c r="X720">
        <v>24</v>
      </c>
      <c r="Y720" t="s">
        <v>8262</v>
      </c>
      <c r="Z720" t="s">
        <v>12012</v>
      </c>
      <c r="AA720">
        <v>719</v>
      </c>
      <c r="AB720" t="s">
        <v>12017</v>
      </c>
      <c r="AC720">
        <v>3150.29</v>
      </c>
      <c r="AD720">
        <v>1714.68</v>
      </c>
      <c r="AE720">
        <v>85.73</v>
      </c>
      <c r="AF720" t="s">
        <v>11165</v>
      </c>
      <c r="AG720" t="s">
        <v>11183</v>
      </c>
      <c r="AH720">
        <v>4119</v>
      </c>
      <c r="AI720">
        <v>719</v>
      </c>
      <c r="AJ720" t="s">
        <v>11360</v>
      </c>
      <c r="AK720" t="s">
        <v>12028</v>
      </c>
      <c r="AL720" t="s">
        <v>12031</v>
      </c>
      <c r="AM720" t="s">
        <v>11146</v>
      </c>
      <c r="AN720">
        <v>1</v>
      </c>
      <c r="AO720" s="10" t="s">
        <v>12043</v>
      </c>
      <c r="AP720" t="str" cm="1">
        <f t="array" ref="AP720">_xlfn.IFS(
  Table1[[#This Row],[Age]]&lt;=25, "18-25",
  Table1[[#This Row],[Age]]&lt;=35, "26-35",
  Table1[[#This Row],[Age]]&lt;=45, "36-45",
  Table1[[#This Row],[Age]]&lt;=60, "46-60",
  TRUE, "60+")</f>
        <v>18-25</v>
      </c>
    </row>
    <row r="721" spans="1:42" x14ac:dyDescent="0.3">
      <c r="A721">
        <v>720</v>
      </c>
      <c r="B721" t="s">
        <v>23</v>
      </c>
      <c r="C721" t="s">
        <v>92</v>
      </c>
      <c r="D721">
        <v>33</v>
      </c>
      <c r="E721" t="s">
        <v>106</v>
      </c>
      <c r="F721" t="s">
        <v>827</v>
      </c>
      <c r="G721" t="s">
        <v>5119</v>
      </c>
      <c r="H721">
        <v>19458795573</v>
      </c>
      <c r="I721" t="s">
        <v>5774</v>
      </c>
      <c r="J721" t="s">
        <v>7291</v>
      </c>
      <c r="K721">
        <v>7125.31</v>
      </c>
      <c r="L721" s="12" t="s">
        <v>7984</v>
      </c>
      <c r="M721" s="10" t="s">
        <v>11303</v>
      </c>
      <c r="N721">
        <v>720</v>
      </c>
      <c r="O721">
        <v>45202</v>
      </c>
      <c r="P721" t="s">
        <v>11402</v>
      </c>
      <c r="Q721" s="16">
        <v>4114.22</v>
      </c>
      <c r="R721">
        <v>3011.09</v>
      </c>
      <c r="S721">
        <v>89</v>
      </c>
      <c r="T721">
        <v>720</v>
      </c>
      <c r="U721">
        <v>15872.07</v>
      </c>
      <c r="V721" t="s">
        <v>11411</v>
      </c>
      <c r="W721">
        <v>9.74</v>
      </c>
      <c r="X721">
        <v>60</v>
      </c>
      <c r="Y721" t="s">
        <v>11707</v>
      </c>
      <c r="Z721" t="s">
        <v>12012</v>
      </c>
      <c r="AA721">
        <v>720</v>
      </c>
      <c r="AB721" t="s">
        <v>12017</v>
      </c>
      <c r="AC721">
        <v>4030.73</v>
      </c>
      <c r="AD721">
        <v>228.31</v>
      </c>
      <c r="AE721">
        <v>11.42</v>
      </c>
      <c r="AF721" t="s">
        <v>11043</v>
      </c>
      <c r="AG721" t="s">
        <v>11087</v>
      </c>
      <c r="AH721">
        <v>2073</v>
      </c>
      <c r="AI721">
        <v>720</v>
      </c>
      <c r="AJ721" t="s">
        <v>11391</v>
      </c>
      <c r="AK721" t="s">
        <v>12029</v>
      </c>
      <c r="AL721" t="s">
        <v>12031</v>
      </c>
      <c r="AM721" t="s">
        <v>11311</v>
      </c>
      <c r="AN721">
        <v>1</v>
      </c>
      <c r="AO721" s="10" t="s">
        <v>12044</v>
      </c>
      <c r="AP721" t="str" cm="1">
        <f t="array" ref="AP721">_xlfn.IFS(
  Table1[[#This Row],[Age]]&lt;=25, "18-25",
  Table1[[#This Row],[Age]]&lt;=35, "26-35",
  Table1[[#This Row],[Age]]&lt;=45, "36-45",
  Table1[[#This Row],[Age]]&lt;=60, "46-60",
  TRUE, "60+")</f>
        <v>26-35</v>
      </c>
    </row>
    <row r="722" spans="1:42" x14ac:dyDescent="0.3">
      <c r="A722">
        <v>721</v>
      </c>
      <c r="B722" t="s">
        <v>34</v>
      </c>
      <c r="C722" t="s">
        <v>87</v>
      </c>
      <c r="D722">
        <v>41</v>
      </c>
      <c r="E722" t="s">
        <v>106</v>
      </c>
      <c r="F722" t="s">
        <v>828</v>
      </c>
      <c r="G722" t="s">
        <v>5117</v>
      </c>
      <c r="H722">
        <v>19458795574</v>
      </c>
      <c r="I722" t="s">
        <v>5775</v>
      </c>
      <c r="J722" t="s">
        <v>7291</v>
      </c>
      <c r="K722">
        <v>2975.78</v>
      </c>
      <c r="L722" s="12" t="s">
        <v>7985</v>
      </c>
      <c r="M722" s="10" t="s">
        <v>11239</v>
      </c>
      <c r="N722">
        <v>721</v>
      </c>
      <c r="O722">
        <v>45278</v>
      </c>
      <c r="P722" t="s">
        <v>11404</v>
      </c>
      <c r="Q722" s="16">
        <v>2416.7800000000002</v>
      </c>
      <c r="R722">
        <v>559</v>
      </c>
      <c r="S722">
        <v>80</v>
      </c>
      <c r="T722">
        <v>721</v>
      </c>
      <c r="U722">
        <v>43155.24</v>
      </c>
      <c r="V722" t="s">
        <v>11411</v>
      </c>
      <c r="W722">
        <v>6.74</v>
      </c>
      <c r="X722">
        <v>24</v>
      </c>
      <c r="Y722" t="s">
        <v>11439</v>
      </c>
      <c r="Z722" t="s">
        <v>12012</v>
      </c>
      <c r="AA722">
        <v>721</v>
      </c>
      <c r="AB722" t="s">
        <v>12016</v>
      </c>
      <c r="AC722">
        <v>5864.91</v>
      </c>
      <c r="AD722">
        <v>616.25</v>
      </c>
      <c r="AE722">
        <v>30.81</v>
      </c>
      <c r="AF722" t="s">
        <v>11043</v>
      </c>
      <c r="AG722" t="s">
        <v>11345</v>
      </c>
      <c r="AH722">
        <v>1205</v>
      </c>
      <c r="AI722">
        <v>721</v>
      </c>
      <c r="AJ722" t="s">
        <v>11301</v>
      </c>
      <c r="AK722" t="s">
        <v>12027</v>
      </c>
      <c r="AL722" t="s">
        <v>12031</v>
      </c>
      <c r="AM722" t="s">
        <v>11109</v>
      </c>
      <c r="AN722">
        <v>1</v>
      </c>
      <c r="AO722" s="10" t="s">
        <v>12036</v>
      </c>
      <c r="AP722" t="str" cm="1">
        <f t="array" ref="AP722">_xlfn.IFS(
  Table1[[#This Row],[Age]]&lt;=25, "18-25",
  Table1[[#This Row],[Age]]&lt;=35, "26-35",
  Table1[[#This Row],[Age]]&lt;=45, "36-45",
  Table1[[#This Row],[Age]]&lt;=60, "46-60",
  TRUE, "60+")</f>
        <v>36-45</v>
      </c>
    </row>
    <row r="723" spans="1:42" x14ac:dyDescent="0.3">
      <c r="A723">
        <v>722</v>
      </c>
      <c r="B723" t="s">
        <v>4</v>
      </c>
      <c r="C723" t="s">
        <v>99</v>
      </c>
      <c r="D723">
        <v>47</v>
      </c>
      <c r="E723" t="s">
        <v>105</v>
      </c>
      <c r="F723" t="s">
        <v>829</v>
      </c>
      <c r="G723" t="s">
        <v>5147</v>
      </c>
      <c r="H723">
        <v>19458795575</v>
      </c>
      <c r="I723" t="s">
        <v>5776</v>
      </c>
      <c r="J723" t="s">
        <v>7291</v>
      </c>
      <c r="K723">
        <v>3963.04</v>
      </c>
      <c r="L723" s="12" t="s">
        <v>7986</v>
      </c>
      <c r="M723" s="10" t="s">
        <v>11079</v>
      </c>
      <c r="N723">
        <v>722</v>
      </c>
      <c r="O723">
        <v>45255</v>
      </c>
      <c r="P723" t="s">
        <v>11402</v>
      </c>
      <c r="Q723" s="16">
        <v>4226.83</v>
      </c>
      <c r="R723">
        <v>8189.87</v>
      </c>
      <c r="S723">
        <v>40</v>
      </c>
      <c r="T723">
        <v>722</v>
      </c>
      <c r="U723">
        <v>28161.279999999999</v>
      </c>
      <c r="V723" t="s">
        <v>11412</v>
      </c>
      <c r="W723">
        <v>2.59</v>
      </c>
      <c r="X723">
        <v>60</v>
      </c>
      <c r="Y723" t="s">
        <v>11708</v>
      </c>
      <c r="Z723" t="s">
        <v>12010</v>
      </c>
      <c r="AA723">
        <v>722</v>
      </c>
      <c r="AB723" t="s">
        <v>12017</v>
      </c>
      <c r="AC723">
        <v>6111.17</v>
      </c>
      <c r="AD723">
        <v>4967.8599999999997</v>
      </c>
      <c r="AE723">
        <v>248.39</v>
      </c>
      <c r="AF723" t="s">
        <v>11250</v>
      </c>
      <c r="AG723" t="s">
        <v>11266</v>
      </c>
      <c r="AH723">
        <v>9703</v>
      </c>
      <c r="AI723">
        <v>722</v>
      </c>
      <c r="AJ723" t="s">
        <v>11174</v>
      </c>
      <c r="AK723" t="s">
        <v>12028</v>
      </c>
      <c r="AL723" t="s">
        <v>12032</v>
      </c>
      <c r="AM723" t="s">
        <v>11058</v>
      </c>
      <c r="AN723">
        <v>1</v>
      </c>
      <c r="AO723" s="10" t="s">
        <v>12040</v>
      </c>
      <c r="AP723" t="str" cm="1">
        <f t="array" ref="AP723">_xlfn.IFS(
  Table1[[#This Row],[Age]]&lt;=25, "18-25",
  Table1[[#This Row],[Age]]&lt;=35, "26-35",
  Table1[[#This Row],[Age]]&lt;=45, "36-45",
  Table1[[#This Row],[Age]]&lt;=60, "46-60",
  TRUE, "60+")</f>
        <v>46-60</v>
      </c>
    </row>
    <row r="724" spans="1:42" x14ac:dyDescent="0.3">
      <c r="A724">
        <v>723</v>
      </c>
      <c r="B724" t="s">
        <v>43</v>
      </c>
      <c r="C724" t="s">
        <v>75</v>
      </c>
      <c r="D724">
        <v>61</v>
      </c>
      <c r="E724" t="s">
        <v>104</v>
      </c>
      <c r="F724" t="s">
        <v>830</v>
      </c>
      <c r="G724" t="s">
        <v>5142</v>
      </c>
      <c r="H724">
        <v>19458795576</v>
      </c>
      <c r="I724" t="s">
        <v>5777</v>
      </c>
      <c r="J724" t="s">
        <v>7291</v>
      </c>
      <c r="K724">
        <v>6928.36</v>
      </c>
      <c r="L724" s="12" t="s">
        <v>7782</v>
      </c>
      <c r="M724" s="10" t="s">
        <v>11143</v>
      </c>
      <c r="N724">
        <v>723</v>
      </c>
      <c r="O724">
        <v>45104</v>
      </c>
      <c r="P724" t="s">
        <v>11403</v>
      </c>
      <c r="Q724" s="16">
        <v>1959.4</v>
      </c>
      <c r="R724">
        <v>8887.76</v>
      </c>
      <c r="S724">
        <v>46</v>
      </c>
      <c r="T724">
        <v>723</v>
      </c>
      <c r="U724">
        <v>45716.94</v>
      </c>
      <c r="V724" t="s">
        <v>11411</v>
      </c>
      <c r="W724">
        <v>5.98</v>
      </c>
      <c r="X724">
        <v>60</v>
      </c>
      <c r="Y724" t="s">
        <v>11709</v>
      </c>
      <c r="Z724" t="s">
        <v>12012</v>
      </c>
      <c r="AA724">
        <v>723</v>
      </c>
      <c r="AB724" t="s">
        <v>12017</v>
      </c>
      <c r="AC724">
        <v>7674</v>
      </c>
      <c r="AD724">
        <v>3956.88</v>
      </c>
      <c r="AE724">
        <v>197.84</v>
      </c>
      <c r="AF724" t="s">
        <v>11369</v>
      </c>
      <c r="AG724" t="s">
        <v>11116</v>
      </c>
      <c r="AH724">
        <v>8590</v>
      </c>
      <c r="AI724">
        <v>723</v>
      </c>
      <c r="AJ724" t="s">
        <v>11127</v>
      </c>
      <c r="AK724" t="s">
        <v>12027</v>
      </c>
      <c r="AL724" t="s">
        <v>12032</v>
      </c>
      <c r="AM724" t="s">
        <v>11281</v>
      </c>
      <c r="AN724">
        <v>1</v>
      </c>
      <c r="AO724" s="10" t="s">
        <v>12043</v>
      </c>
      <c r="AP724" t="str" cm="1">
        <f t="array" ref="AP724">_xlfn.IFS(
  Table1[[#This Row],[Age]]&lt;=25, "18-25",
  Table1[[#This Row],[Age]]&lt;=35, "26-35",
  Table1[[#This Row],[Age]]&lt;=45, "36-45",
  Table1[[#This Row],[Age]]&lt;=60, "46-60",
  TRUE, "60+")</f>
        <v>60+</v>
      </c>
    </row>
    <row r="725" spans="1:42" x14ac:dyDescent="0.3">
      <c r="A725">
        <v>724</v>
      </c>
      <c r="B725" t="s">
        <v>47</v>
      </c>
      <c r="C725" t="s">
        <v>79</v>
      </c>
      <c r="D725">
        <v>65</v>
      </c>
      <c r="E725" t="s">
        <v>106</v>
      </c>
      <c r="F725" t="s">
        <v>831</v>
      </c>
      <c r="G725" t="s">
        <v>5118</v>
      </c>
      <c r="H725">
        <v>19458795577</v>
      </c>
      <c r="I725" t="s">
        <v>5778</v>
      </c>
      <c r="J725" t="s">
        <v>7292</v>
      </c>
      <c r="K725">
        <v>1934.31</v>
      </c>
      <c r="L725" s="12" t="s">
        <v>7987</v>
      </c>
      <c r="M725" s="10" t="s">
        <v>11179</v>
      </c>
      <c r="N725">
        <v>724</v>
      </c>
      <c r="O725">
        <v>45085</v>
      </c>
      <c r="P725" t="s">
        <v>11402</v>
      </c>
      <c r="Q725" s="16">
        <v>2264.7800000000002</v>
      </c>
      <c r="R725">
        <v>-330.47</v>
      </c>
      <c r="S725">
        <v>91</v>
      </c>
      <c r="T725">
        <v>724</v>
      </c>
      <c r="U725">
        <v>21904.33</v>
      </c>
      <c r="V725" t="s">
        <v>11413</v>
      </c>
      <c r="W725">
        <v>8.94</v>
      </c>
      <c r="X725">
        <v>36</v>
      </c>
      <c r="Y725" t="s">
        <v>11710</v>
      </c>
      <c r="Z725" t="s">
        <v>12011</v>
      </c>
      <c r="AA725">
        <v>724</v>
      </c>
      <c r="AB725" t="s">
        <v>12016</v>
      </c>
      <c r="AC725">
        <v>9847.14</v>
      </c>
      <c r="AD725">
        <v>4938.76</v>
      </c>
      <c r="AE725">
        <v>246.94</v>
      </c>
      <c r="AF725" t="s">
        <v>11183</v>
      </c>
      <c r="AG725" t="s">
        <v>11393</v>
      </c>
      <c r="AH725">
        <v>4898</v>
      </c>
      <c r="AI725">
        <v>724</v>
      </c>
      <c r="AJ725" t="s">
        <v>11088</v>
      </c>
      <c r="AK725" t="s">
        <v>12028</v>
      </c>
      <c r="AL725" t="s">
        <v>12032</v>
      </c>
      <c r="AM725" t="s">
        <v>11173</v>
      </c>
      <c r="AN725">
        <v>1</v>
      </c>
      <c r="AO725" s="10" t="s">
        <v>12043</v>
      </c>
      <c r="AP725" t="str" cm="1">
        <f t="array" ref="AP725">_xlfn.IFS(
  Table1[[#This Row],[Age]]&lt;=25, "18-25",
  Table1[[#This Row],[Age]]&lt;=35, "26-35",
  Table1[[#This Row],[Age]]&lt;=45, "36-45",
  Table1[[#This Row],[Age]]&lt;=60, "46-60",
  TRUE, "60+")</f>
        <v>60+</v>
      </c>
    </row>
    <row r="726" spans="1:42" x14ac:dyDescent="0.3">
      <c r="A726">
        <v>725</v>
      </c>
      <c r="B726" t="s">
        <v>14</v>
      </c>
      <c r="C726" t="s">
        <v>87</v>
      </c>
      <c r="D726">
        <v>63</v>
      </c>
      <c r="E726" t="s">
        <v>104</v>
      </c>
      <c r="F726" t="s">
        <v>832</v>
      </c>
      <c r="G726" t="s">
        <v>5130</v>
      </c>
      <c r="H726">
        <v>19458795578</v>
      </c>
      <c r="I726" t="s">
        <v>5422</v>
      </c>
      <c r="J726" t="s">
        <v>7292</v>
      </c>
      <c r="K726">
        <v>5001.6099999999997</v>
      </c>
      <c r="L726" s="12" t="s">
        <v>7988</v>
      </c>
      <c r="M726" s="10" t="s">
        <v>11277</v>
      </c>
      <c r="N726">
        <v>725</v>
      </c>
      <c r="O726">
        <v>45226</v>
      </c>
      <c r="P726" t="s">
        <v>11403</v>
      </c>
      <c r="Q726" s="16">
        <v>1667.07</v>
      </c>
      <c r="R726">
        <v>3334.54</v>
      </c>
      <c r="S726">
        <v>63</v>
      </c>
      <c r="T726">
        <v>725</v>
      </c>
      <c r="U726">
        <v>42640.39</v>
      </c>
      <c r="V726" t="s">
        <v>11413</v>
      </c>
      <c r="W726">
        <v>6.06</v>
      </c>
      <c r="X726">
        <v>48</v>
      </c>
      <c r="Y726" t="s">
        <v>7362</v>
      </c>
      <c r="Z726" t="s">
        <v>12010</v>
      </c>
      <c r="AA726">
        <v>725</v>
      </c>
      <c r="AB726" t="s">
        <v>12015</v>
      </c>
      <c r="AC726">
        <v>1806.01</v>
      </c>
      <c r="AD726">
        <v>4702.46</v>
      </c>
      <c r="AE726">
        <v>235.12</v>
      </c>
      <c r="AF726" t="s">
        <v>11382</v>
      </c>
      <c r="AG726" t="s">
        <v>11263</v>
      </c>
      <c r="AH726">
        <v>7464</v>
      </c>
      <c r="AI726">
        <v>725</v>
      </c>
      <c r="AJ726" t="s">
        <v>11242</v>
      </c>
      <c r="AK726" t="s">
        <v>12027</v>
      </c>
      <c r="AL726" t="s">
        <v>12031</v>
      </c>
      <c r="AM726" t="s">
        <v>11189</v>
      </c>
      <c r="AN726">
        <v>1</v>
      </c>
      <c r="AO726" s="10" t="s">
        <v>12044</v>
      </c>
      <c r="AP726" t="str" cm="1">
        <f t="array" ref="AP726">_xlfn.IFS(
  Table1[[#This Row],[Age]]&lt;=25, "18-25",
  Table1[[#This Row],[Age]]&lt;=35, "26-35",
  Table1[[#This Row],[Age]]&lt;=45, "36-45",
  Table1[[#This Row],[Age]]&lt;=60, "46-60",
  TRUE, "60+")</f>
        <v>60+</v>
      </c>
    </row>
    <row r="727" spans="1:42" x14ac:dyDescent="0.3">
      <c r="A727">
        <v>726</v>
      </c>
      <c r="B727" t="s">
        <v>27</v>
      </c>
      <c r="C727" t="s">
        <v>56</v>
      </c>
      <c r="D727">
        <v>18</v>
      </c>
      <c r="E727" t="s">
        <v>106</v>
      </c>
      <c r="F727" t="s">
        <v>833</v>
      </c>
      <c r="G727" t="s">
        <v>5131</v>
      </c>
      <c r="H727">
        <v>19458795579</v>
      </c>
      <c r="I727" t="s">
        <v>5764</v>
      </c>
      <c r="J727" t="s">
        <v>7291</v>
      </c>
      <c r="K727">
        <v>7403.45</v>
      </c>
      <c r="L727" s="12" t="s">
        <v>7989</v>
      </c>
      <c r="M727" s="10" t="s">
        <v>11246</v>
      </c>
      <c r="N727">
        <v>726</v>
      </c>
      <c r="O727">
        <v>44957</v>
      </c>
      <c r="P727" t="s">
        <v>11404</v>
      </c>
      <c r="Q727" s="16">
        <v>4754.18</v>
      </c>
      <c r="R727">
        <v>12157.63</v>
      </c>
      <c r="S727">
        <v>93</v>
      </c>
      <c r="T727">
        <v>726</v>
      </c>
      <c r="U727">
        <v>12680.87</v>
      </c>
      <c r="V727" t="s">
        <v>11411</v>
      </c>
      <c r="W727">
        <v>2.19</v>
      </c>
      <c r="X727">
        <v>60</v>
      </c>
      <c r="Y727" t="s">
        <v>8651</v>
      </c>
      <c r="Z727" t="s">
        <v>12011</v>
      </c>
      <c r="AA727">
        <v>726</v>
      </c>
      <c r="AB727" t="s">
        <v>12015</v>
      </c>
      <c r="AC727">
        <v>3120.39</v>
      </c>
      <c r="AD727">
        <v>4788.71</v>
      </c>
      <c r="AE727">
        <v>239.44</v>
      </c>
      <c r="AF727" t="s">
        <v>11083</v>
      </c>
      <c r="AG727" t="s">
        <v>11336</v>
      </c>
      <c r="AH727">
        <v>7909</v>
      </c>
      <c r="AI727">
        <v>726</v>
      </c>
      <c r="AJ727" t="s">
        <v>11209</v>
      </c>
      <c r="AK727" t="s">
        <v>12027</v>
      </c>
      <c r="AL727" t="s">
        <v>12031</v>
      </c>
      <c r="AM727" t="s">
        <v>11246</v>
      </c>
      <c r="AN727">
        <v>-1</v>
      </c>
      <c r="AO727" s="10" t="s">
        <v>12039</v>
      </c>
      <c r="AP727" t="str" cm="1">
        <f t="array" ref="AP727">_xlfn.IFS(
  Table1[[#This Row],[Age]]&lt;=25, "18-25",
  Table1[[#This Row],[Age]]&lt;=35, "26-35",
  Table1[[#This Row],[Age]]&lt;=45, "36-45",
  Table1[[#This Row],[Age]]&lt;=60, "46-60",
  TRUE, "60+")</f>
        <v>18-25</v>
      </c>
    </row>
    <row r="728" spans="1:42" x14ac:dyDescent="0.3">
      <c r="A728">
        <v>727</v>
      </c>
      <c r="B728" t="s">
        <v>9</v>
      </c>
      <c r="C728" t="s">
        <v>57</v>
      </c>
      <c r="D728">
        <v>44</v>
      </c>
      <c r="E728" t="s">
        <v>106</v>
      </c>
      <c r="F728" t="s">
        <v>834</v>
      </c>
      <c r="G728" t="s">
        <v>5120</v>
      </c>
      <c r="H728">
        <v>19458795580</v>
      </c>
      <c r="I728" t="s">
        <v>5270</v>
      </c>
      <c r="J728" t="s">
        <v>7291</v>
      </c>
      <c r="K728">
        <v>6611.36</v>
      </c>
      <c r="L728" s="12" t="s">
        <v>7990</v>
      </c>
      <c r="M728" s="10" t="s">
        <v>11147</v>
      </c>
      <c r="N728">
        <v>727</v>
      </c>
      <c r="O728">
        <v>45257</v>
      </c>
      <c r="P728" t="s">
        <v>11403</v>
      </c>
      <c r="Q728" s="16">
        <v>2330.1</v>
      </c>
      <c r="R728">
        <v>8941.4599999999991</v>
      </c>
      <c r="S728">
        <v>12</v>
      </c>
      <c r="T728">
        <v>727</v>
      </c>
      <c r="U728">
        <v>23870.33</v>
      </c>
      <c r="V728" t="s">
        <v>11413</v>
      </c>
      <c r="W728">
        <v>3.58</v>
      </c>
      <c r="X728">
        <v>60</v>
      </c>
      <c r="Y728" t="s">
        <v>10164</v>
      </c>
      <c r="Z728" t="s">
        <v>12010</v>
      </c>
      <c r="AA728">
        <v>727</v>
      </c>
      <c r="AB728" t="s">
        <v>12016</v>
      </c>
      <c r="AC728">
        <v>4688.7700000000004</v>
      </c>
      <c r="AD728">
        <v>2393.83</v>
      </c>
      <c r="AE728">
        <v>119.69</v>
      </c>
      <c r="AF728" t="s">
        <v>11083</v>
      </c>
      <c r="AG728" t="s">
        <v>11361</v>
      </c>
      <c r="AH728">
        <v>7627</v>
      </c>
      <c r="AI728">
        <v>727</v>
      </c>
      <c r="AJ728" t="s">
        <v>11372</v>
      </c>
      <c r="AK728" t="s">
        <v>12029</v>
      </c>
      <c r="AL728" t="s">
        <v>12032</v>
      </c>
      <c r="AM728" t="s">
        <v>11046</v>
      </c>
      <c r="AN728">
        <v>1</v>
      </c>
      <c r="AO728" s="10" t="s">
        <v>12040</v>
      </c>
      <c r="AP728" t="str" cm="1">
        <f t="array" ref="AP728">_xlfn.IFS(
  Table1[[#This Row],[Age]]&lt;=25, "18-25",
  Table1[[#This Row],[Age]]&lt;=35, "26-35",
  Table1[[#This Row],[Age]]&lt;=45, "36-45",
  Table1[[#This Row],[Age]]&lt;=60, "46-60",
  TRUE, "60+")</f>
        <v>36-45</v>
      </c>
    </row>
    <row r="729" spans="1:42" x14ac:dyDescent="0.3">
      <c r="A729">
        <v>728</v>
      </c>
      <c r="B729" t="s">
        <v>10</v>
      </c>
      <c r="C729" t="s">
        <v>55</v>
      </c>
      <c r="D729">
        <v>26</v>
      </c>
      <c r="E729" t="s">
        <v>104</v>
      </c>
      <c r="F729" t="s">
        <v>835</v>
      </c>
      <c r="G729" t="s">
        <v>5138</v>
      </c>
      <c r="H729">
        <v>19458795581</v>
      </c>
      <c r="I729" t="s">
        <v>5766</v>
      </c>
      <c r="J729" t="s">
        <v>7291</v>
      </c>
      <c r="K729">
        <v>7227.34</v>
      </c>
      <c r="L729" s="12" t="s">
        <v>7991</v>
      </c>
      <c r="M729" s="10" t="s">
        <v>11291</v>
      </c>
      <c r="N729">
        <v>728</v>
      </c>
      <c r="O729">
        <v>44967</v>
      </c>
      <c r="P729" t="s">
        <v>11402</v>
      </c>
      <c r="Q729" s="16">
        <v>3777.93</v>
      </c>
      <c r="R729">
        <v>3449.41</v>
      </c>
      <c r="S729">
        <v>52</v>
      </c>
      <c r="T729">
        <v>728</v>
      </c>
      <c r="U729">
        <v>42468.82</v>
      </c>
      <c r="V729" t="s">
        <v>11412</v>
      </c>
      <c r="W729">
        <v>3.02</v>
      </c>
      <c r="X729">
        <v>24</v>
      </c>
      <c r="Y729" t="s">
        <v>11711</v>
      </c>
      <c r="Z729" t="s">
        <v>12012</v>
      </c>
      <c r="AA729">
        <v>728</v>
      </c>
      <c r="AB729" t="s">
        <v>12017</v>
      </c>
      <c r="AC729">
        <v>9708.51</v>
      </c>
      <c r="AD729">
        <v>3385.51</v>
      </c>
      <c r="AE729">
        <v>169.28</v>
      </c>
      <c r="AF729" t="s">
        <v>11084</v>
      </c>
      <c r="AG729" t="s">
        <v>11189</v>
      </c>
      <c r="AH729">
        <v>951</v>
      </c>
      <c r="AI729">
        <v>728</v>
      </c>
      <c r="AJ729" t="s">
        <v>11162</v>
      </c>
      <c r="AK729" t="s">
        <v>12029</v>
      </c>
      <c r="AL729" t="s">
        <v>12032</v>
      </c>
      <c r="AM729" t="s">
        <v>11239</v>
      </c>
      <c r="AN729">
        <v>1</v>
      </c>
      <c r="AO729" s="10" t="s">
        <v>12045</v>
      </c>
      <c r="AP729" t="str" cm="1">
        <f t="array" ref="AP729">_xlfn.IFS(
  Table1[[#This Row],[Age]]&lt;=25, "18-25",
  Table1[[#This Row],[Age]]&lt;=35, "26-35",
  Table1[[#This Row],[Age]]&lt;=45, "36-45",
  Table1[[#This Row],[Age]]&lt;=60, "46-60",
  TRUE, "60+")</f>
        <v>26-35</v>
      </c>
    </row>
    <row r="730" spans="1:42" x14ac:dyDescent="0.3">
      <c r="A730">
        <v>729</v>
      </c>
      <c r="B730" t="s">
        <v>21</v>
      </c>
      <c r="C730" t="s">
        <v>77</v>
      </c>
      <c r="D730">
        <v>24</v>
      </c>
      <c r="E730" t="s">
        <v>106</v>
      </c>
      <c r="F730" t="s">
        <v>836</v>
      </c>
      <c r="G730" t="s">
        <v>5136</v>
      </c>
      <c r="H730">
        <v>19458795582</v>
      </c>
      <c r="I730" t="s">
        <v>5779</v>
      </c>
      <c r="J730" t="s">
        <v>7291</v>
      </c>
      <c r="K730">
        <v>8930</v>
      </c>
      <c r="L730" s="12" t="s">
        <v>7992</v>
      </c>
      <c r="M730" s="10" t="s">
        <v>11342</v>
      </c>
      <c r="N730">
        <v>729</v>
      </c>
      <c r="O730">
        <v>44930</v>
      </c>
      <c r="P730" t="s">
        <v>11403</v>
      </c>
      <c r="Q730" s="16">
        <v>3482.58</v>
      </c>
      <c r="R730">
        <v>5447.42</v>
      </c>
      <c r="S730">
        <v>7</v>
      </c>
      <c r="T730">
        <v>729</v>
      </c>
      <c r="U730">
        <v>6799.72</v>
      </c>
      <c r="V730" t="s">
        <v>11411</v>
      </c>
      <c r="W730">
        <v>2.13</v>
      </c>
      <c r="X730">
        <v>12</v>
      </c>
      <c r="Y730" t="s">
        <v>11712</v>
      </c>
      <c r="Z730" t="s">
        <v>12011</v>
      </c>
      <c r="AA730">
        <v>729</v>
      </c>
      <c r="AB730" t="s">
        <v>12017</v>
      </c>
      <c r="AC730">
        <v>3531.44</v>
      </c>
      <c r="AD730">
        <v>61.78</v>
      </c>
      <c r="AE730">
        <v>3.09</v>
      </c>
      <c r="AF730" t="s">
        <v>11306</v>
      </c>
      <c r="AG730" t="s">
        <v>11034</v>
      </c>
      <c r="AH730">
        <v>8822</v>
      </c>
      <c r="AI730">
        <v>729</v>
      </c>
      <c r="AJ730" t="s">
        <v>11046</v>
      </c>
      <c r="AK730" t="s">
        <v>12029</v>
      </c>
      <c r="AL730" t="s">
        <v>12032</v>
      </c>
      <c r="AM730" t="s">
        <v>11253</v>
      </c>
      <c r="AN730">
        <v>-1</v>
      </c>
      <c r="AO730" s="10" t="s">
        <v>12039</v>
      </c>
      <c r="AP730" t="str" cm="1">
        <f t="array" ref="AP730">_xlfn.IFS(
  Table1[[#This Row],[Age]]&lt;=25, "18-25",
  Table1[[#This Row],[Age]]&lt;=35, "26-35",
  Table1[[#This Row],[Age]]&lt;=45, "36-45",
  Table1[[#This Row],[Age]]&lt;=60, "46-60",
  TRUE, "60+")</f>
        <v>18-25</v>
      </c>
    </row>
    <row r="731" spans="1:42" x14ac:dyDescent="0.3">
      <c r="A731">
        <v>730</v>
      </c>
      <c r="B731" t="s">
        <v>42</v>
      </c>
      <c r="C731" t="s">
        <v>76</v>
      </c>
      <c r="D731">
        <v>22</v>
      </c>
      <c r="E731" t="s">
        <v>104</v>
      </c>
      <c r="F731" t="s">
        <v>837</v>
      </c>
      <c r="G731" t="s">
        <v>5136</v>
      </c>
      <c r="H731">
        <v>19458795583</v>
      </c>
      <c r="I731" t="s">
        <v>5780</v>
      </c>
      <c r="J731" t="s">
        <v>7292</v>
      </c>
      <c r="K731">
        <v>9686.0400000000009</v>
      </c>
      <c r="L731" s="12" t="s">
        <v>7993</v>
      </c>
      <c r="M731" s="10" t="s">
        <v>11334</v>
      </c>
      <c r="N731">
        <v>730</v>
      </c>
      <c r="O731">
        <v>45196</v>
      </c>
      <c r="P731" t="s">
        <v>11404</v>
      </c>
      <c r="Q731" s="16">
        <v>1183.08</v>
      </c>
      <c r="R731">
        <v>10869.12</v>
      </c>
      <c r="S731">
        <v>88</v>
      </c>
      <c r="T731">
        <v>730</v>
      </c>
      <c r="U731">
        <v>36703.08</v>
      </c>
      <c r="V731" t="s">
        <v>11412</v>
      </c>
      <c r="W731">
        <v>3.95</v>
      </c>
      <c r="X731">
        <v>24</v>
      </c>
      <c r="Y731" t="s">
        <v>11713</v>
      </c>
      <c r="Z731" t="s">
        <v>12010</v>
      </c>
      <c r="AA731">
        <v>730</v>
      </c>
      <c r="AB731" t="s">
        <v>12015</v>
      </c>
      <c r="AC731">
        <v>8895.07</v>
      </c>
      <c r="AD731">
        <v>1899.25</v>
      </c>
      <c r="AE731">
        <v>94.96</v>
      </c>
      <c r="AF731" t="s">
        <v>11081</v>
      </c>
      <c r="AG731" t="s">
        <v>11262</v>
      </c>
      <c r="AH731">
        <v>4533</v>
      </c>
      <c r="AI731">
        <v>730</v>
      </c>
      <c r="AJ731" t="s">
        <v>11130</v>
      </c>
      <c r="AK731" t="s">
        <v>12029</v>
      </c>
      <c r="AL731" t="s">
        <v>12031</v>
      </c>
      <c r="AM731" t="s">
        <v>11267</v>
      </c>
      <c r="AN731">
        <v>1</v>
      </c>
      <c r="AO731" s="10" t="s">
        <v>12042</v>
      </c>
      <c r="AP731" t="str" cm="1">
        <f t="array" ref="AP731">_xlfn.IFS(
  Table1[[#This Row],[Age]]&lt;=25, "18-25",
  Table1[[#This Row],[Age]]&lt;=35, "26-35",
  Table1[[#This Row],[Age]]&lt;=45, "36-45",
  Table1[[#This Row],[Age]]&lt;=60, "46-60",
  TRUE, "60+")</f>
        <v>18-25</v>
      </c>
    </row>
    <row r="732" spans="1:42" x14ac:dyDescent="0.3">
      <c r="A732">
        <v>731</v>
      </c>
      <c r="B732" t="s">
        <v>50</v>
      </c>
      <c r="C732" t="s">
        <v>74</v>
      </c>
      <c r="D732">
        <v>47</v>
      </c>
      <c r="E732" t="s">
        <v>105</v>
      </c>
      <c r="F732" t="s">
        <v>838</v>
      </c>
      <c r="G732" t="s">
        <v>5130</v>
      </c>
      <c r="H732">
        <v>19458795584</v>
      </c>
      <c r="I732" t="s">
        <v>5781</v>
      </c>
      <c r="J732" t="s">
        <v>7292</v>
      </c>
      <c r="K732">
        <v>4638</v>
      </c>
      <c r="L732" s="12" t="s">
        <v>7568</v>
      </c>
      <c r="M732" s="10" t="s">
        <v>11056</v>
      </c>
      <c r="N732">
        <v>731</v>
      </c>
      <c r="O732">
        <v>45100</v>
      </c>
      <c r="P732" t="s">
        <v>11404</v>
      </c>
      <c r="Q732" s="16">
        <v>4570.7700000000004</v>
      </c>
      <c r="R732">
        <v>67.23</v>
      </c>
      <c r="S732">
        <v>55</v>
      </c>
      <c r="T732">
        <v>731</v>
      </c>
      <c r="U732">
        <v>22406.720000000001</v>
      </c>
      <c r="V732" t="s">
        <v>11413</v>
      </c>
      <c r="W732">
        <v>6.95</v>
      </c>
      <c r="X732">
        <v>48</v>
      </c>
      <c r="Y732" t="s">
        <v>11714</v>
      </c>
      <c r="Z732" t="s">
        <v>12010</v>
      </c>
      <c r="AA732">
        <v>731</v>
      </c>
      <c r="AB732" t="s">
        <v>12017</v>
      </c>
      <c r="AC732">
        <v>4653.8</v>
      </c>
      <c r="AD732">
        <v>3376.87</v>
      </c>
      <c r="AE732">
        <v>168.84</v>
      </c>
      <c r="AF732" t="s">
        <v>11271</v>
      </c>
      <c r="AG732" t="s">
        <v>11175</v>
      </c>
      <c r="AH732">
        <v>2191</v>
      </c>
      <c r="AI732">
        <v>731</v>
      </c>
      <c r="AJ732" t="s">
        <v>11038</v>
      </c>
      <c r="AK732" t="s">
        <v>12028</v>
      </c>
      <c r="AL732" t="s">
        <v>12031</v>
      </c>
      <c r="AM732" t="s">
        <v>11370</v>
      </c>
      <c r="AN732">
        <v>1</v>
      </c>
      <c r="AO732" s="10" t="s">
        <v>12043</v>
      </c>
      <c r="AP732" t="str" cm="1">
        <f t="array" ref="AP732">_xlfn.IFS(
  Table1[[#This Row],[Age]]&lt;=25, "18-25",
  Table1[[#This Row],[Age]]&lt;=35, "26-35",
  Table1[[#This Row],[Age]]&lt;=45, "36-45",
  Table1[[#This Row],[Age]]&lt;=60, "46-60",
  TRUE, "60+")</f>
        <v>46-60</v>
      </c>
    </row>
    <row r="733" spans="1:42" x14ac:dyDescent="0.3">
      <c r="A733">
        <v>732</v>
      </c>
      <c r="B733" t="s">
        <v>27</v>
      </c>
      <c r="C733" t="s">
        <v>54</v>
      </c>
      <c r="D733">
        <v>59</v>
      </c>
      <c r="E733" t="s">
        <v>105</v>
      </c>
      <c r="F733" t="s">
        <v>839</v>
      </c>
      <c r="G733" t="s">
        <v>5134</v>
      </c>
      <c r="H733">
        <v>19458795585</v>
      </c>
      <c r="I733" t="s">
        <v>5782</v>
      </c>
      <c r="J733" t="s">
        <v>7292</v>
      </c>
      <c r="K733">
        <v>693.82</v>
      </c>
      <c r="L733" s="12" t="s">
        <v>7994</v>
      </c>
      <c r="M733" s="10" t="s">
        <v>11343</v>
      </c>
      <c r="N733">
        <v>732</v>
      </c>
      <c r="O733">
        <v>45236</v>
      </c>
      <c r="P733" t="s">
        <v>11402</v>
      </c>
      <c r="Q733" s="16">
        <v>2727.96</v>
      </c>
      <c r="R733">
        <v>3421.78</v>
      </c>
      <c r="S733">
        <v>5</v>
      </c>
      <c r="T733">
        <v>732</v>
      </c>
      <c r="U733">
        <v>26147.53</v>
      </c>
      <c r="V733" t="s">
        <v>11411</v>
      </c>
      <c r="W733">
        <v>4.4400000000000004</v>
      </c>
      <c r="X733">
        <v>60</v>
      </c>
      <c r="Y733" t="s">
        <v>11658</v>
      </c>
      <c r="Z733" t="s">
        <v>12011</v>
      </c>
      <c r="AA733">
        <v>732</v>
      </c>
      <c r="AB733" t="s">
        <v>12017</v>
      </c>
      <c r="AC733">
        <v>9628.2900000000009</v>
      </c>
      <c r="AD733">
        <v>769.5</v>
      </c>
      <c r="AE733">
        <v>38.479999999999997</v>
      </c>
      <c r="AF733" t="s">
        <v>11362</v>
      </c>
      <c r="AG733" t="s">
        <v>11094</v>
      </c>
      <c r="AH733">
        <v>588</v>
      </c>
      <c r="AI733">
        <v>732</v>
      </c>
      <c r="AJ733" t="s">
        <v>11347</v>
      </c>
      <c r="AK733" t="s">
        <v>12029</v>
      </c>
      <c r="AL733" t="s">
        <v>12031</v>
      </c>
      <c r="AM733" t="s">
        <v>11052</v>
      </c>
      <c r="AN733">
        <v>1</v>
      </c>
      <c r="AO733" s="10" t="s">
        <v>12040</v>
      </c>
      <c r="AP733" t="str" cm="1">
        <f t="array" ref="AP733">_xlfn.IFS(
  Table1[[#This Row],[Age]]&lt;=25, "18-25",
  Table1[[#This Row],[Age]]&lt;=35, "26-35",
  Table1[[#This Row],[Age]]&lt;=45, "36-45",
  Table1[[#This Row],[Age]]&lt;=60, "46-60",
  TRUE, "60+")</f>
        <v>46-60</v>
      </c>
    </row>
    <row r="734" spans="1:42" x14ac:dyDescent="0.3">
      <c r="A734">
        <v>733</v>
      </c>
      <c r="B734" t="s">
        <v>6</v>
      </c>
      <c r="C734" t="s">
        <v>59</v>
      </c>
      <c r="D734">
        <v>44</v>
      </c>
      <c r="E734" t="s">
        <v>104</v>
      </c>
      <c r="F734" t="s">
        <v>840</v>
      </c>
      <c r="G734" t="s">
        <v>5121</v>
      </c>
      <c r="H734">
        <v>19458795586</v>
      </c>
      <c r="I734" t="s">
        <v>5783</v>
      </c>
      <c r="J734" t="s">
        <v>7292</v>
      </c>
      <c r="K734">
        <v>8360.07</v>
      </c>
      <c r="L734" s="12" t="s">
        <v>7995</v>
      </c>
      <c r="M734" s="10" t="s">
        <v>11153</v>
      </c>
      <c r="N734">
        <v>733</v>
      </c>
      <c r="O734">
        <v>45018</v>
      </c>
      <c r="P734" t="s">
        <v>11402</v>
      </c>
      <c r="Q734" s="16">
        <v>4280.47</v>
      </c>
      <c r="R734">
        <v>4079.6</v>
      </c>
      <c r="S734">
        <v>47</v>
      </c>
      <c r="T734">
        <v>733</v>
      </c>
      <c r="U734">
        <v>29372.560000000001</v>
      </c>
      <c r="V734" t="s">
        <v>11412</v>
      </c>
      <c r="W734">
        <v>4.99</v>
      </c>
      <c r="X734">
        <v>24</v>
      </c>
      <c r="Y734" t="s">
        <v>9349</v>
      </c>
      <c r="Z734" t="s">
        <v>12010</v>
      </c>
      <c r="AA734">
        <v>733</v>
      </c>
      <c r="AB734" t="s">
        <v>12017</v>
      </c>
      <c r="AC734">
        <v>1326.6</v>
      </c>
      <c r="AD734">
        <v>4475.66</v>
      </c>
      <c r="AE734">
        <v>223.78</v>
      </c>
      <c r="AF734" t="s">
        <v>11259</v>
      </c>
      <c r="AG734" t="s">
        <v>11246</v>
      </c>
      <c r="AH734">
        <v>9010</v>
      </c>
      <c r="AI734">
        <v>733</v>
      </c>
      <c r="AJ734" t="s">
        <v>11336</v>
      </c>
      <c r="AK734" t="s">
        <v>12029</v>
      </c>
      <c r="AL734" t="s">
        <v>12032</v>
      </c>
      <c r="AM734" t="s">
        <v>11106</v>
      </c>
      <c r="AN734">
        <v>1</v>
      </c>
      <c r="AO734" s="10" t="s">
        <v>12037</v>
      </c>
      <c r="AP734" t="str" cm="1">
        <f t="array" ref="AP734">_xlfn.IFS(
  Table1[[#This Row],[Age]]&lt;=25, "18-25",
  Table1[[#This Row],[Age]]&lt;=35, "26-35",
  Table1[[#This Row],[Age]]&lt;=45, "36-45",
  Table1[[#This Row],[Age]]&lt;=60, "46-60",
  TRUE, "60+")</f>
        <v>36-45</v>
      </c>
    </row>
    <row r="735" spans="1:42" x14ac:dyDescent="0.3">
      <c r="A735">
        <v>734</v>
      </c>
      <c r="B735" t="s">
        <v>19</v>
      </c>
      <c r="C735" t="s">
        <v>77</v>
      </c>
      <c r="D735">
        <v>27</v>
      </c>
      <c r="E735" t="s">
        <v>104</v>
      </c>
      <c r="F735" t="s">
        <v>841</v>
      </c>
      <c r="G735" t="s">
        <v>5142</v>
      </c>
      <c r="H735">
        <v>19458795587</v>
      </c>
      <c r="I735" t="s">
        <v>5784</v>
      </c>
      <c r="J735" t="s">
        <v>7291</v>
      </c>
      <c r="K735">
        <v>1267.8599999999999</v>
      </c>
      <c r="L735" s="12" t="s">
        <v>7782</v>
      </c>
      <c r="M735" s="10" t="s">
        <v>11319</v>
      </c>
      <c r="N735">
        <v>734</v>
      </c>
      <c r="O735">
        <v>45015</v>
      </c>
      <c r="P735" t="s">
        <v>11403</v>
      </c>
      <c r="Q735" s="16">
        <v>4162.62</v>
      </c>
      <c r="R735">
        <v>5430.48</v>
      </c>
      <c r="S735">
        <v>97</v>
      </c>
      <c r="T735">
        <v>734</v>
      </c>
      <c r="U735">
        <v>14507.34</v>
      </c>
      <c r="V735" t="s">
        <v>11411</v>
      </c>
      <c r="W735">
        <v>3.89</v>
      </c>
      <c r="X735">
        <v>12</v>
      </c>
      <c r="Y735" t="s">
        <v>11506</v>
      </c>
      <c r="Z735" t="s">
        <v>12011</v>
      </c>
      <c r="AA735">
        <v>734</v>
      </c>
      <c r="AB735" t="s">
        <v>12016</v>
      </c>
      <c r="AC735">
        <v>3177.63</v>
      </c>
      <c r="AD735">
        <v>535.83000000000004</v>
      </c>
      <c r="AE735">
        <v>26.79</v>
      </c>
      <c r="AF735" t="s">
        <v>11390</v>
      </c>
      <c r="AG735" t="s">
        <v>11140</v>
      </c>
      <c r="AH735">
        <v>4497</v>
      </c>
      <c r="AI735">
        <v>734</v>
      </c>
      <c r="AJ735" t="s">
        <v>11160</v>
      </c>
      <c r="AK735" t="s">
        <v>12028</v>
      </c>
      <c r="AL735" t="s">
        <v>12031</v>
      </c>
      <c r="AM735" t="s">
        <v>11285</v>
      </c>
      <c r="AN735">
        <v>1</v>
      </c>
      <c r="AO735" s="10" t="s">
        <v>12047</v>
      </c>
      <c r="AP735" t="str" cm="1">
        <f t="array" ref="AP735">_xlfn.IFS(
  Table1[[#This Row],[Age]]&lt;=25, "18-25",
  Table1[[#This Row],[Age]]&lt;=35, "26-35",
  Table1[[#This Row],[Age]]&lt;=45, "36-45",
  Table1[[#This Row],[Age]]&lt;=60, "46-60",
  TRUE, "60+")</f>
        <v>26-35</v>
      </c>
    </row>
    <row r="736" spans="1:42" x14ac:dyDescent="0.3">
      <c r="A736">
        <v>735</v>
      </c>
      <c r="B736" t="s">
        <v>21</v>
      </c>
      <c r="C736" t="s">
        <v>101</v>
      </c>
      <c r="D736">
        <v>42</v>
      </c>
      <c r="E736" t="s">
        <v>105</v>
      </c>
      <c r="F736" t="s">
        <v>842</v>
      </c>
      <c r="G736" t="s">
        <v>5137</v>
      </c>
      <c r="H736">
        <v>19458795588</v>
      </c>
      <c r="I736" t="s">
        <v>5785</v>
      </c>
      <c r="J736" t="s">
        <v>7291</v>
      </c>
      <c r="K736">
        <v>2272.5</v>
      </c>
      <c r="L736" s="12" t="s">
        <v>7996</v>
      </c>
      <c r="M736" s="10" t="s">
        <v>11204</v>
      </c>
      <c r="N736">
        <v>735</v>
      </c>
      <c r="O736">
        <v>45013</v>
      </c>
      <c r="P736" t="s">
        <v>11402</v>
      </c>
      <c r="Q736" s="16">
        <v>302.76</v>
      </c>
      <c r="R736">
        <v>2575.2600000000002</v>
      </c>
      <c r="S736">
        <v>38</v>
      </c>
      <c r="T736">
        <v>735</v>
      </c>
      <c r="U736">
        <v>5722.22</v>
      </c>
      <c r="V736" t="s">
        <v>11411</v>
      </c>
      <c r="W736">
        <v>9.9499999999999993</v>
      </c>
      <c r="X736">
        <v>48</v>
      </c>
      <c r="Y736" t="s">
        <v>11603</v>
      </c>
      <c r="Z736" t="s">
        <v>12010</v>
      </c>
      <c r="AA736">
        <v>735</v>
      </c>
      <c r="AB736" t="s">
        <v>12017</v>
      </c>
      <c r="AC736">
        <v>1351.03</v>
      </c>
      <c r="AD736">
        <v>4189.57</v>
      </c>
      <c r="AE736">
        <v>209.48</v>
      </c>
      <c r="AF736" t="s">
        <v>11308</v>
      </c>
      <c r="AG736" t="s">
        <v>11207</v>
      </c>
      <c r="AH736">
        <v>2701</v>
      </c>
      <c r="AI736">
        <v>735</v>
      </c>
      <c r="AJ736" t="s">
        <v>11066</v>
      </c>
      <c r="AK736" t="s">
        <v>12027</v>
      </c>
      <c r="AL736" t="s">
        <v>12032</v>
      </c>
      <c r="AM736" t="s">
        <v>11072</v>
      </c>
      <c r="AN736">
        <v>1</v>
      </c>
      <c r="AO736" s="10" t="s">
        <v>12047</v>
      </c>
      <c r="AP736" t="str" cm="1">
        <f t="array" ref="AP736">_xlfn.IFS(
  Table1[[#This Row],[Age]]&lt;=25, "18-25",
  Table1[[#This Row],[Age]]&lt;=35, "26-35",
  Table1[[#This Row],[Age]]&lt;=45, "36-45",
  Table1[[#This Row],[Age]]&lt;=60, "46-60",
  TRUE, "60+")</f>
        <v>36-45</v>
      </c>
    </row>
    <row r="737" spans="1:42" x14ac:dyDescent="0.3">
      <c r="A737">
        <v>736</v>
      </c>
      <c r="B737" t="s">
        <v>11</v>
      </c>
      <c r="C737" t="s">
        <v>74</v>
      </c>
      <c r="D737">
        <v>35</v>
      </c>
      <c r="E737" t="s">
        <v>104</v>
      </c>
      <c r="F737" t="s">
        <v>843</v>
      </c>
      <c r="G737" t="s">
        <v>5137</v>
      </c>
      <c r="H737">
        <v>19458795589</v>
      </c>
      <c r="I737" t="s">
        <v>5786</v>
      </c>
      <c r="J737" t="s">
        <v>7292</v>
      </c>
      <c r="K737">
        <v>6566.36</v>
      </c>
      <c r="L737" s="12" t="s">
        <v>7997</v>
      </c>
      <c r="M737" s="10" t="s">
        <v>11344</v>
      </c>
      <c r="N737">
        <v>736</v>
      </c>
      <c r="O737">
        <v>44959</v>
      </c>
      <c r="P737" t="s">
        <v>11403</v>
      </c>
      <c r="Q737" s="16">
        <v>3102.67</v>
      </c>
      <c r="R737">
        <v>9669.0300000000007</v>
      </c>
      <c r="S737">
        <v>43</v>
      </c>
      <c r="T737">
        <v>736</v>
      </c>
      <c r="U737">
        <v>1914.31</v>
      </c>
      <c r="V737" t="s">
        <v>11413</v>
      </c>
      <c r="W737">
        <v>6.28</v>
      </c>
      <c r="X737">
        <v>48</v>
      </c>
      <c r="Y737" t="s">
        <v>11715</v>
      </c>
      <c r="Z737" t="s">
        <v>12011</v>
      </c>
      <c r="AA737">
        <v>736</v>
      </c>
      <c r="AB737" t="s">
        <v>12017</v>
      </c>
      <c r="AC737">
        <v>7765.06</v>
      </c>
      <c r="AD737">
        <v>3076.2</v>
      </c>
      <c r="AE737">
        <v>153.81</v>
      </c>
      <c r="AF737" t="s">
        <v>11293</v>
      </c>
      <c r="AG737" t="s">
        <v>11386</v>
      </c>
      <c r="AH737">
        <v>9674</v>
      </c>
      <c r="AI737">
        <v>736</v>
      </c>
      <c r="AJ737" t="s">
        <v>11361</v>
      </c>
      <c r="AK737" t="s">
        <v>12028</v>
      </c>
      <c r="AL737" t="s">
        <v>12031</v>
      </c>
      <c r="AM737" t="s">
        <v>11055</v>
      </c>
      <c r="AN737">
        <v>1</v>
      </c>
      <c r="AO737" s="10" t="s">
        <v>12045</v>
      </c>
      <c r="AP737" t="str" cm="1">
        <f t="array" ref="AP737">_xlfn.IFS(
  Table1[[#This Row],[Age]]&lt;=25, "18-25",
  Table1[[#This Row],[Age]]&lt;=35, "26-35",
  Table1[[#This Row],[Age]]&lt;=45, "36-45",
  Table1[[#This Row],[Age]]&lt;=60, "46-60",
  TRUE, "60+")</f>
        <v>26-35</v>
      </c>
    </row>
    <row r="738" spans="1:42" x14ac:dyDescent="0.3">
      <c r="A738">
        <v>737</v>
      </c>
      <c r="B738" t="s">
        <v>26</v>
      </c>
      <c r="C738" t="s">
        <v>57</v>
      </c>
      <c r="D738">
        <v>24</v>
      </c>
      <c r="E738" t="s">
        <v>105</v>
      </c>
      <c r="F738" t="s">
        <v>844</v>
      </c>
      <c r="G738" t="s">
        <v>5124</v>
      </c>
      <c r="H738">
        <v>19458795590</v>
      </c>
      <c r="I738" t="s">
        <v>5787</v>
      </c>
      <c r="J738" t="s">
        <v>7292</v>
      </c>
      <c r="K738">
        <v>7482.78</v>
      </c>
      <c r="L738" s="12" t="s">
        <v>7998</v>
      </c>
      <c r="M738" s="10" t="s">
        <v>11121</v>
      </c>
      <c r="N738">
        <v>737</v>
      </c>
      <c r="O738">
        <v>45063</v>
      </c>
      <c r="P738" t="s">
        <v>11402</v>
      </c>
      <c r="Q738" s="16">
        <v>3947.03</v>
      </c>
      <c r="R738">
        <v>3535.75</v>
      </c>
      <c r="S738">
        <v>70</v>
      </c>
      <c r="T738">
        <v>737</v>
      </c>
      <c r="U738">
        <v>22115.18</v>
      </c>
      <c r="V738" t="s">
        <v>11412</v>
      </c>
      <c r="W738">
        <v>8.5</v>
      </c>
      <c r="X738">
        <v>60</v>
      </c>
      <c r="Y738" t="s">
        <v>11482</v>
      </c>
      <c r="Z738" t="s">
        <v>12012</v>
      </c>
      <c r="AA738">
        <v>737</v>
      </c>
      <c r="AB738" t="s">
        <v>12016</v>
      </c>
      <c r="AC738">
        <v>6867.44</v>
      </c>
      <c r="AD738">
        <v>4298.8599999999997</v>
      </c>
      <c r="AE738">
        <v>214.94</v>
      </c>
      <c r="AF738" t="s">
        <v>11312</v>
      </c>
      <c r="AG738" t="s">
        <v>11186</v>
      </c>
      <c r="AH738">
        <v>3055</v>
      </c>
      <c r="AI738">
        <v>737</v>
      </c>
      <c r="AJ738" t="s">
        <v>11317</v>
      </c>
      <c r="AK738" t="s">
        <v>12027</v>
      </c>
      <c r="AL738" t="s">
        <v>12032</v>
      </c>
      <c r="AM738" t="s">
        <v>11053</v>
      </c>
      <c r="AN738">
        <v>1</v>
      </c>
      <c r="AO738" s="10" t="s">
        <v>12046</v>
      </c>
      <c r="AP738" t="str" cm="1">
        <f t="array" ref="AP738">_xlfn.IFS(
  Table1[[#This Row],[Age]]&lt;=25, "18-25",
  Table1[[#This Row],[Age]]&lt;=35, "26-35",
  Table1[[#This Row],[Age]]&lt;=45, "36-45",
  Table1[[#This Row],[Age]]&lt;=60, "46-60",
  TRUE, "60+")</f>
        <v>18-25</v>
      </c>
    </row>
    <row r="739" spans="1:42" x14ac:dyDescent="0.3">
      <c r="A739">
        <v>738</v>
      </c>
      <c r="B739" t="s">
        <v>6</v>
      </c>
      <c r="C739" t="s">
        <v>101</v>
      </c>
      <c r="D739">
        <v>48</v>
      </c>
      <c r="E739" t="s">
        <v>105</v>
      </c>
      <c r="F739" t="s">
        <v>845</v>
      </c>
      <c r="G739" t="s">
        <v>5113</v>
      </c>
      <c r="H739">
        <v>19458795591</v>
      </c>
      <c r="I739" t="s">
        <v>5788</v>
      </c>
      <c r="J739" t="s">
        <v>7292</v>
      </c>
      <c r="K739">
        <v>6977.01</v>
      </c>
      <c r="L739" s="12" t="s">
        <v>7999</v>
      </c>
      <c r="M739" s="10" t="s">
        <v>11345</v>
      </c>
      <c r="N739">
        <v>738</v>
      </c>
      <c r="O739">
        <v>45092</v>
      </c>
      <c r="P739" t="s">
        <v>11404</v>
      </c>
      <c r="Q739" s="16">
        <v>4533.43</v>
      </c>
      <c r="R739">
        <v>2443.58</v>
      </c>
      <c r="S739">
        <v>8</v>
      </c>
      <c r="T739">
        <v>738</v>
      </c>
      <c r="U739">
        <v>14174.67</v>
      </c>
      <c r="V739" t="s">
        <v>11413</v>
      </c>
      <c r="W739">
        <v>4.97</v>
      </c>
      <c r="X739">
        <v>48</v>
      </c>
      <c r="Y739" t="s">
        <v>8094</v>
      </c>
      <c r="Z739" t="s">
        <v>12011</v>
      </c>
      <c r="AA739">
        <v>738</v>
      </c>
      <c r="AB739" t="s">
        <v>12015</v>
      </c>
      <c r="AC739">
        <v>3088.39</v>
      </c>
      <c r="AD739">
        <v>1119.73</v>
      </c>
      <c r="AE739">
        <v>55.99</v>
      </c>
      <c r="AF739" t="s">
        <v>11057</v>
      </c>
      <c r="AG739" t="s">
        <v>11305</v>
      </c>
      <c r="AH739">
        <v>3007</v>
      </c>
      <c r="AI739">
        <v>738</v>
      </c>
      <c r="AJ739" t="s">
        <v>11374</v>
      </c>
      <c r="AK739" t="s">
        <v>12029</v>
      </c>
      <c r="AL739" t="s">
        <v>12032</v>
      </c>
      <c r="AM739" t="s">
        <v>11068</v>
      </c>
      <c r="AN739">
        <v>1</v>
      </c>
      <c r="AO739" s="10" t="s">
        <v>12043</v>
      </c>
      <c r="AP739" t="str" cm="1">
        <f t="array" ref="AP739">_xlfn.IFS(
  Table1[[#This Row],[Age]]&lt;=25, "18-25",
  Table1[[#This Row],[Age]]&lt;=35, "26-35",
  Table1[[#This Row],[Age]]&lt;=45, "36-45",
  Table1[[#This Row],[Age]]&lt;=60, "46-60",
  TRUE, "60+")</f>
        <v>46-60</v>
      </c>
    </row>
    <row r="740" spans="1:42" x14ac:dyDescent="0.3">
      <c r="A740">
        <v>739</v>
      </c>
      <c r="B740" t="s">
        <v>26</v>
      </c>
      <c r="C740" t="s">
        <v>58</v>
      </c>
      <c r="D740">
        <v>49</v>
      </c>
      <c r="E740" t="s">
        <v>104</v>
      </c>
      <c r="F740" t="s">
        <v>846</v>
      </c>
      <c r="G740" t="s">
        <v>5128</v>
      </c>
      <c r="H740">
        <v>19458795592</v>
      </c>
      <c r="I740" t="s">
        <v>5789</v>
      </c>
      <c r="J740" t="s">
        <v>7292</v>
      </c>
      <c r="K740">
        <v>4441.07</v>
      </c>
      <c r="L740" s="12" t="s">
        <v>8000</v>
      </c>
      <c r="M740" s="10" t="s">
        <v>11320</v>
      </c>
      <c r="N740">
        <v>739</v>
      </c>
      <c r="O740">
        <v>45015</v>
      </c>
      <c r="P740" t="s">
        <v>11404</v>
      </c>
      <c r="Q740" s="16">
        <v>2536.42</v>
      </c>
      <c r="R740">
        <v>1904.65</v>
      </c>
      <c r="S740">
        <v>86</v>
      </c>
      <c r="T740">
        <v>739</v>
      </c>
      <c r="U740">
        <v>32013.57</v>
      </c>
      <c r="V740" t="s">
        <v>11411</v>
      </c>
      <c r="W740">
        <v>2.52</v>
      </c>
      <c r="X740">
        <v>12</v>
      </c>
      <c r="Y740" t="s">
        <v>9001</v>
      </c>
      <c r="Z740" t="s">
        <v>12012</v>
      </c>
      <c r="AA740">
        <v>739</v>
      </c>
      <c r="AB740" t="s">
        <v>12016</v>
      </c>
      <c r="AC740">
        <v>1495.81</v>
      </c>
      <c r="AD740">
        <v>3186.71</v>
      </c>
      <c r="AE740">
        <v>159.34</v>
      </c>
      <c r="AF740" t="s">
        <v>11197</v>
      </c>
      <c r="AG740" t="s">
        <v>11318</v>
      </c>
      <c r="AH740">
        <v>1330</v>
      </c>
      <c r="AI740">
        <v>739</v>
      </c>
      <c r="AJ740" t="s">
        <v>11104</v>
      </c>
      <c r="AK740" t="s">
        <v>12028</v>
      </c>
      <c r="AL740" t="s">
        <v>12031</v>
      </c>
      <c r="AM740" t="s">
        <v>11256</v>
      </c>
      <c r="AN740">
        <v>1</v>
      </c>
      <c r="AO740" s="10" t="s">
        <v>12047</v>
      </c>
      <c r="AP740" t="str" cm="1">
        <f t="array" ref="AP740">_xlfn.IFS(
  Table1[[#This Row],[Age]]&lt;=25, "18-25",
  Table1[[#This Row],[Age]]&lt;=35, "26-35",
  Table1[[#This Row],[Age]]&lt;=45, "36-45",
  Table1[[#This Row],[Age]]&lt;=60, "46-60",
  TRUE, "60+")</f>
        <v>46-60</v>
      </c>
    </row>
    <row r="741" spans="1:42" x14ac:dyDescent="0.3">
      <c r="A741">
        <v>740</v>
      </c>
      <c r="B741" t="s">
        <v>12</v>
      </c>
      <c r="C741" t="s">
        <v>96</v>
      </c>
      <c r="D741">
        <v>67</v>
      </c>
      <c r="E741" t="s">
        <v>106</v>
      </c>
      <c r="F741" t="s">
        <v>847</v>
      </c>
      <c r="G741" t="s">
        <v>5141</v>
      </c>
      <c r="H741">
        <v>19458795593</v>
      </c>
      <c r="I741" t="s">
        <v>5790</v>
      </c>
      <c r="J741" t="s">
        <v>7292</v>
      </c>
      <c r="K741">
        <v>9188.86</v>
      </c>
      <c r="L741" s="12" t="s">
        <v>8001</v>
      </c>
      <c r="M741" s="10" t="s">
        <v>11248</v>
      </c>
      <c r="N741">
        <v>740</v>
      </c>
      <c r="O741">
        <v>45008</v>
      </c>
      <c r="P741" t="s">
        <v>11402</v>
      </c>
      <c r="Q741" s="16">
        <v>3756.06</v>
      </c>
      <c r="R741">
        <v>12944.92</v>
      </c>
      <c r="S741">
        <v>50</v>
      </c>
      <c r="T741">
        <v>740</v>
      </c>
      <c r="U741">
        <v>36080.959999999999</v>
      </c>
      <c r="V741" t="s">
        <v>11413</v>
      </c>
      <c r="W741">
        <v>8.6199999999999992</v>
      </c>
      <c r="X741">
        <v>24</v>
      </c>
      <c r="Y741" t="s">
        <v>9728</v>
      </c>
      <c r="Z741" t="s">
        <v>12012</v>
      </c>
      <c r="AA741">
        <v>740</v>
      </c>
      <c r="AB741" t="s">
        <v>12016</v>
      </c>
      <c r="AC741">
        <v>8130.13</v>
      </c>
      <c r="AD741">
        <v>1114.4100000000001</v>
      </c>
      <c r="AE741">
        <v>55.72</v>
      </c>
      <c r="AF741" t="s">
        <v>11254</v>
      </c>
      <c r="AG741" t="s">
        <v>11182</v>
      </c>
      <c r="AH741">
        <v>7112</v>
      </c>
      <c r="AI741">
        <v>740</v>
      </c>
      <c r="AJ741" t="s">
        <v>11078</v>
      </c>
      <c r="AK741" t="s">
        <v>12029</v>
      </c>
      <c r="AL741" t="s">
        <v>12031</v>
      </c>
      <c r="AM741" t="s">
        <v>11373</v>
      </c>
      <c r="AN741">
        <v>1</v>
      </c>
      <c r="AO741" s="10" t="s">
        <v>12047</v>
      </c>
      <c r="AP741" t="str" cm="1">
        <f t="array" ref="AP741">_xlfn.IFS(
  Table1[[#This Row],[Age]]&lt;=25, "18-25",
  Table1[[#This Row],[Age]]&lt;=35, "26-35",
  Table1[[#This Row],[Age]]&lt;=45, "36-45",
  Table1[[#This Row],[Age]]&lt;=60, "46-60",
  TRUE, "60+")</f>
        <v>60+</v>
      </c>
    </row>
    <row r="742" spans="1:42" x14ac:dyDescent="0.3">
      <c r="A742">
        <v>741</v>
      </c>
      <c r="B742" t="s">
        <v>36</v>
      </c>
      <c r="C742" t="s">
        <v>63</v>
      </c>
      <c r="D742">
        <v>62</v>
      </c>
      <c r="E742" t="s">
        <v>104</v>
      </c>
      <c r="F742" t="s">
        <v>848</v>
      </c>
      <c r="G742" t="s">
        <v>5116</v>
      </c>
      <c r="H742">
        <v>19458795594</v>
      </c>
      <c r="I742" t="s">
        <v>5791</v>
      </c>
      <c r="J742" t="s">
        <v>7292</v>
      </c>
      <c r="K742">
        <v>8338.74</v>
      </c>
      <c r="L742" s="12" t="s">
        <v>8002</v>
      </c>
      <c r="M742" s="10" t="s">
        <v>11344</v>
      </c>
      <c r="N742">
        <v>741</v>
      </c>
      <c r="O742">
        <v>44969</v>
      </c>
      <c r="P742" t="s">
        <v>11403</v>
      </c>
      <c r="Q742" s="16">
        <v>4848.46</v>
      </c>
      <c r="R742">
        <v>3490.28</v>
      </c>
      <c r="S742">
        <v>78</v>
      </c>
      <c r="T742">
        <v>741</v>
      </c>
      <c r="U742">
        <v>25683.49</v>
      </c>
      <c r="V742" t="s">
        <v>11411</v>
      </c>
      <c r="W742">
        <v>7.87</v>
      </c>
      <c r="X742">
        <v>48</v>
      </c>
      <c r="Y742" t="s">
        <v>11533</v>
      </c>
      <c r="Z742" t="s">
        <v>12012</v>
      </c>
      <c r="AA742">
        <v>741</v>
      </c>
      <c r="AB742" t="s">
        <v>12016</v>
      </c>
      <c r="AC742">
        <v>7839.52</v>
      </c>
      <c r="AD742">
        <v>1307.1600000000001</v>
      </c>
      <c r="AE742">
        <v>65.36</v>
      </c>
      <c r="AF742" t="s">
        <v>11138</v>
      </c>
      <c r="AG742" t="s">
        <v>11188</v>
      </c>
      <c r="AH742">
        <v>9633</v>
      </c>
      <c r="AI742">
        <v>741</v>
      </c>
      <c r="AJ742" t="s">
        <v>11192</v>
      </c>
      <c r="AK742" t="s">
        <v>12028</v>
      </c>
      <c r="AL742" t="s">
        <v>12031</v>
      </c>
      <c r="AM742" t="s">
        <v>11238</v>
      </c>
      <c r="AN742">
        <v>1</v>
      </c>
      <c r="AO742" s="10" t="s">
        <v>12045</v>
      </c>
      <c r="AP742" t="str" cm="1">
        <f t="array" ref="AP742">_xlfn.IFS(
  Table1[[#This Row],[Age]]&lt;=25, "18-25",
  Table1[[#This Row],[Age]]&lt;=35, "26-35",
  Table1[[#This Row],[Age]]&lt;=45, "36-45",
  Table1[[#This Row],[Age]]&lt;=60, "46-60",
  TRUE, "60+")</f>
        <v>60+</v>
      </c>
    </row>
    <row r="743" spans="1:42" x14ac:dyDescent="0.3">
      <c r="A743">
        <v>742</v>
      </c>
      <c r="B743" t="s">
        <v>6</v>
      </c>
      <c r="C743" t="s">
        <v>88</v>
      </c>
      <c r="D743">
        <v>28</v>
      </c>
      <c r="E743" t="s">
        <v>105</v>
      </c>
      <c r="F743" t="s">
        <v>849</v>
      </c>
      <c r="G743" t="s">
        <v>5147</v>
      </c>
      <c r="H743">
        <v>19458795595</v>
      </c>
      <c r="I743" t="s">
        <v>5792</v>
      </c>
      <c r="J743" t="s">
        <v>7291</v>
      </c>
      <c r="K743">
        <v>6670.46</v>
      </c>
      <c r="L743" s="12" t="s">
        <v>8003</v>
      </c>
      <c r="M743" s="10" t="s">
        <v>11308</v>
      </c>
      <c r="N743">
        <v>742</v>
      </c>
      <c r="O743">
        <v>45061</v>
      </c>
      <c r="P743" t="s">
        <v>11404</v>
      </c>
      <c r="Q743" s="16">
        <v>4140.93</v>
      </c>
      <c r="R743">
        <v>10811.39</v>
      </c>
      <c r="S743">
        <v>9</v>
      </c>
      <c r="T743">
        <v>742</v>
      </c>
      <c r="U743">
        <v>31329.1</v>
      </c>
      <c r="V743" t="s">
        <v>11411</v>
      </c>
      <c r="W743">
        <v>3.97</v>
      </c>
      <c r="X743">
        <v>36</v>
      </c>
      <c r="Y743" t="s">
        <v>7674</v>
      </c>
      <c r="Z743" t="s">
        <v>12011</v>
      </c>
      <c r="AA743">
        <v>742</v>
      </c>
      <c r="AB743" t="s">
        <v>12017</v>
      </c>
      <c r="AC743">
        <v>9274.17</v>
      </c>
      <c r="AD743">
        <v>567.94000000000005</v>
      </c>
      <c r="AE743">
        <v>28.4</v>
      </c>
      <c r="AF743" t="s">
        <v>11117</v>
      </c>
      <c r="AG743" t="s">
        <v>11328</v>
      </c>
      <c r="AH743">
        <v>2378</v>
      </c>
      <c r="AI743">
        <v>742</v>
      </c>
      <c r="AJ743" t="s">
        <v>11312</v>
      </c>
      <c r="AK743" t="s">
        <v>12027</v>
      </c>
      <c r="AL743" t="s">
        <v>12032</v>
      </c>
      <c r="AM743" t="s">
        <v>11140</v>
      </c>
      <c r="AN743">
        <v>1</v>
      </c>
      <c r="AO743" s="10" t="s">
        <v>12046</v>
      </c>
      <c r="AP743" t="str" cm="1">
        <f t="array" ref="AP743">_xlfn.IFS(
  Table1[[#This Row],[Age]]&lt;=25, "18-25",
  Table1[[#This Row],[Age]]&lt;=35, "26-35",
  Table1[[#This Row],[Age]]&lt;=45, "36-45",
  Table1[[#This Row],[Age]]&lt;=60, "46-60",
  TRUE, "60+")</f>
        <v>26-35</v>
      </c>
    </row>
    <row r="744" spans="1:42" x14ac:dyDescent="0.3">
      <c r="A744">
        <v>743</v>
      </c>
      <c r="B744" t="s">
        <v>35</v>
      </c>
      <c r="C744" t="s">
        <v>87</v>
      </c>
      <c r="D744">
        <v>27</v>
      </c>
      <c r="E744" t="s">
        <v>106</v>
      </c>
      <c r="F744" t="s">
        <v>850</v>
      </c>
      <c r="G744" t="s">
        <v>5135</v>
      </c>
      <c r="H744">
        <v>19458795596</v>
      </c>
      <c r="I744" t="s">
        <v>5793</v>
      </c>
      <c r="J744" t="s">
        <v>7291</v>
      </c>
      <c r="K744">
        <v>4466.6499999999996</v>
      </c>
      <c r="L744" s="12" t="s">
        <v>8004</v>
      </c>
      <c r="M744" s="10" t="s">
        <v>11036</v>
      </c>
      <c r="N744">
        <v>743</v>
      </c>
      <c r="O744">
        <v>45270</v>
      </c>
      <c r="P744" t="s">
        <v>11403</v>
      </c>
      <c r="Q744" s="16">
        <v>4273.57</v>
      </c>
      <c r="R744">
        <v>193.08</v>
      </c>
      <c r="S744">
        <v>13</v>
      </c>
      <c r="T744">
        <v>743</v>
      </c>
      <c r="U744">
        <v>28476.560000000001</v>
      </c>
      <c r="V744" t="s">
        <v>11411</v>
      </c>
      <c r="W744">
        <v>6.46</v>
      </c>
      <c r="X744">
        <v>24</v>
      </c>
      <c r="Y744" t="s">
        <v>10810</v>
      </c>
      <c r="Z744" t="s">
        <v>12012</v>
      </c>
      <c r="AA744">
        <v>743</v>
      </c>
      <c r="AB744" t="s">
        <v>12015</v>
      </c>
      <c r="AC744">
        <v>2504.6999999999998</v>
      </c>
      <c r="AD744">
        <v>4271.37</v>
      </c>
      <c r="AE744">
        <v>213.57</v>
      </c>
      <c r="AF744" t="s">
        <v>11380</v>
      </c>
      <c r="AG744" t="s">
        <v>11099</v>
      </c>
      <c r="AH744">
        <v>6869</v>
      </c>
      <c r="AI744">
        <v>743</v>
      </c>
      <c r="AJ744" t="s">
        <v>11122</v>
      </c>
      <c r="AK744" t="s">
        <v>12028</v>
      </c>
      <c r="AL744" t="s">
        <v>12032</v>
      </c>
      <c r="AM744" t="s">
        <v>11252</v>
      </c>
      <c r="AN744">
        <v>1</v>
      </c>
      <c r="AO744" s="10" t="s">
        <v>12036</v>
      </c>
      <c r="AP744" t="str" cm="1">
        <f t="array" ref="AP744">_xlfn.IFS(
  Table1[[#This Row],[Age]]&lt;=25, "18-25",
  Table1[[#This Row],[Age]]&lt;=35, "26-35",
  Table1[[#This Row],[Age]]&lt;=45, "36-45",
  Table1[[#This Row],[Age]]&lt;=60, "46-60",
  TRUE, "60+")</f>
        <v>26-35</v>
      </c>
    </row>
    <row r="745" spans="1:42" x14ac:dyDescent="0.3">
      <c r="A745">
        <v>744</v>
      </c>
      <c r="B745" t="s">
        <v>26</v>
      </c>
      <c r="C745" t="s">
        <v>65</v>
      </c>
      <c r="D745">
        <v>39</v>
      </c>
      <c r="E745" t="s">
        <v>106</v>
      </c>
      <c r="F745" t="s">
        <v>851</v>
      </c>
      <c r="G745" t="s">
        <v>5122</v>
      </c>
      <c r="H745">
        <v>19458795597</v>
      </c>
      <c r="I745" t="s">
        <v>5794</v>
      </c>
      <c r="J745" t="s">
        <v>7292</v>
      </c>
      <c r="K745">
        <v>4691.88</v>
      </c>
      <c r="L745" s="12" t="s">
        <v>8005</v>
      </c>
      <c r="M745" s="10" t="s">
        <v>11346</v>
      </c>
      <c r="N745">
        <v>744</v>
      </c>
      <c r="O745">
        <v>45222</v>
      </c>
      <c r="P745" t="s">
        <v>11404</v>
      </c>
      <c r="Q745" s="16">
        <v>2042.34</v>
      </c>
      <c r="R745">
        <v>2649.54</v>
      </c>
      <c r="S745">
        <v>50</v>
      </c>
      <c r="T745">
        <v>744</v>
      </c>
      <c r="U745">
        <v>1224.32</v>
      </c>
      <c r="V745" t="s">
        <v>11412</v>
      </c>
      <c r="W745">
        <v>1.84</v>
      </c>
      <c r="X745">
        <v>12</v>
      </c>
      <c r="Y745" t="s">
        <v>7752</v>
      </c>
      <c r="Z745" t="s">
        <v>12010</v>
      </c>
      <c r="AA745">
        <v>744</v>
      </c>
      <c r="AB745" t="s">
        <v>12017</v>
      </c>
      <c r="AC745">
        <v>6165.83</v>
      </c>
      <c r="AD745">
        <v>4010.68</v>
      </c>
      <c r="AE745">
        <v>200.53</v>
      </c>
      <c r="AF745" t="s">
        <v>11153</v>
      </c>
      <c r="AG745" t="s">
        <v>11277</v>
      </c>
      <c r="AH745">
        <v>6324</v>
      </c>
      <c r="AI745">
        <v>744</v>
      </c>
      <c r="AJ745" t="s">
        <v>11246</v>
      </c>
      <c r="AK745" t="s">
        <v>12029</v>
      </c>
      <c r="AL745" t="s">
        <v>12032</v>
      </c>
      <c r="AM745" t="s">
        <v>11085</v>
      </c>
      <c r="AN745">
        <v>1</v>
      </c>
      <c r="AO745" s="10" t="s">
        <v>12044</v>
      </c>
      <c r="AP745" t="str" cm="1">
        <f t="array" ref="AP745">_xlfn.IFS(
  Table1[[#This Row],[Age]]&lt;=25, "18-25",
  Table1[[#This Row],[Age]]&lt;=35, "26-35",
  Table1[[#This Row],[Age]]&lt;=45, "36-45",
  Table1[[#This Row],[Age]]&lt;=60, "46-60",
  TRUE, "60+")</f>
        <v>36-45</v>
      </c>
    </row>
    <row r="746" spans="1:42" x14ac:dyDescent="0.3">
      <c r="A746">
        <v>745</v>
      </c>
      <c r="B746" t="s">
        <v>26</v>
      </c>
      <c r="C746" t="s">
        <v>71</v>
      </c>
      <c r="D746">
        <v>48</v>
      </c>
      <c r="E746" t="s">
        <v>105</v>
      </c>
      <c r="F746" t="s">
        <v>852</v>
      </c>
      <c r="G746" t="s">
        <v>5109</v>
      </c>
      <c r="H746">
        <v>19458795598</v>
      </c>
      <c r="I746" t="s">
        <v>5321</v>
      </c>
      <c r="J746" t="s">
        <v>7292</v>
      </c>
      <c r="K746">
        <v>1842.07</v>
      </c>
      <c r="L746" s="12" t="s">
        <v>8006</v>
      </c>
      <c r="M746" s="10" t="s">
        <v>11340</v>
      </c>
      <c r="N746">
        <v>745</v>
      </c>
      <c r="O746">
        <v>45267</v>
      </c>
      <c r="P746" t="s">
        <v>11402</v>
      </c>
      <c r="Q746" s="16">
        <v>467.53</v>
      </c>
      <c r="R746">
        <v>1374.54</v>
      </c>
      <c r="S746">
        <v>96</v>
      </c>
      <c r="T746">
        <v>745</v>
      </c>
      <c r="U746">
        <v>42243.39</v>
      </c>
      <c r="V746" t="s">
        <v>11412</v>
      </c>
      <c r="W746">
        <v>1.24</v>
      </c>
      <c r="X746">
        <v>12</v>
      </c>
      <c r="Y746" t="s">
        <v>10112</v>
      </c>
      <c r="Z746" t="s">
        <v>12011</v>
      </c>
      <c r="AA746">
        <v>745</v>
      </c>
      <c r="AB746" t="s">
        <v>12016</v>
      </c>
      <c r="AC746">
        <v>9263.7000000000007</v>
      </c>
      <c r="AD746">
        <v>1407.91</v>
      </c>
      <c r="AE746">
        <v>70.400000000000006</v>
      </c>
      <c r="AF746" t="s">
        <v>11204</v>
      </c>
      <c r="AG746" t="s">
        <v>11090</v>
      </c>
      <c r="AH746">
        <v>1729</v>
      </c>
      <c r="AI746">
        <v>745</v>
      </c>
      <c r="AJ746" t="s">
        <v>11048</v>
      </c>
      <c r="AK746" t="s">
        <v>12027</v>
      </c>
      <c r="AL746" t="s">
        <v>12031</v>
      </c>
      <c r="AM746" t="s">
        <v>11063</v>
      </c>
      <c r="AN746">
        <v>1</v>
      </c>
      <c r="AO746" s="10" t="s">
        <v>12036</v>
      </c>
      <c r="AP746" t="str" cm="1">
        <f t="array" ref="AP746">_xlfn.IFS(
  Table1[[#This Row],[Age]]&lt;=25, "18-25",
  Table1[[#This Row],[Age]]&lt;=35, "26-35",
  Table1[[#This Row],[Age]]&lt;=45, "36-45",
  Table1[[#This Row],[Age]]&lt;=60, "46-60",
  TRUE, "60+")</f>
        <v>46-60</v>
      </c>
    </row>
    <row r="747" spans="1:42" x14ac:dyDescent="0.3">
      <c r="A747">
        <v>746</v>
      </c>
      <c r="B747" t="s">
        <v>29</v>
      </c>
      <c r="C747" t="s">
        <v>85</v>
      </c>
      <c r="D747">
        <v>58</v>
      </c>
      <c r="E747" t="s">
        <v>106</v>
      </c>
      <c r="F747" t="s">
        <v>853</v>
      </c>
      <c r="G747" t="s">
        <v>5132</v>
      </c>
      <c r="H747">
        <v>19458795599</v>
      </c>
      <c r="I747" t="s">
        <v>5795</v>
      </c>
      <c r="J747" t="s">
        <v>7291</v>
      </c>
      <c r="K747">
        <v>7819.08</v>
      </c>
      <c r="L747" s="12" t="s">
        <v>7405</v>
      </c>
      <c r="M747" s="10" t="s">
        <v>11307</v>
      </c>
      <c r="N747">
        <v>746</v>
      </c>
      <c r="O747">
        <v>45045</v>
      </c>
      <c r="P747" t="s">
        <v>11402</v>
      </c>
      <c r="Q747" s="16">
        <v>4830.4799999999996</v>
      </c>
      <c r="R747">
        <v>2988.6</v>
      </c>
      <c r="S747">
        <v>78</v>
      </c>
      <c r="T747">
        <v>746</v>
      </c>
      <c r="U747">
        <v>3918.56</v>
      </c>
      <c r="V747" t="s">
        <v>11411</v>
      </c>
      <c r="W747">
        <v>8.34</v>
      </c>
      <c r="X747">
        <v>60</v>
      </c>
      <c r="Y747" t="s">
        <v>10700</v>
      </c>
      <c r="Z747" t="s">
        <v>12011</v>
      </c>
      <c r="AA747">
        <v>746</v>
      </c>
      <c r="AB747" t="s">
        <v>12017</v>
      </c>
      <c r="AC747">
        <v>2849.93</v>
      </c>
      <c r="AD747">
        <v>898.57</v>
      </c>
      <c r="AE747">
        <v>44.93</v>
      </c>
      <c r="AF747" t="s">
        <v>11308</v>
      </c>
      <c r="AG747" t="s">
        <v>11290</v>
      </c>
      <c r="AH747">
        <v>5332</v>
      </c>
      <c r="AI747">
        <v>746</v>
      </c>
      <c r="AJ747" t="s">
        <v>11082</v>
      </c>
      <c r="AK747" t="s">
        <v>12027</v>
      </c>
      <c r="AL747" t="s">
        <v>12032</v>
      </c>
      <c r="AM747" t="s">
        <v>11082</v>
      </c>
      <c r="AN747">
        <v>1</v>
      </c>
      <c r="AO747" s="10" t="s">
        <v>12037</v>
      </c>
      <c r="AP747" t="str" cm="1">
        <f t="array" ref="AP747">_xlfn.IFS(
  Table1[[#This Row],[Age]]&lt;=25, "18-25",
  Table1[[#This Row],[Age]]&lt;=35, "26-35",
  Table1[[#This Row],[Age]]&lt;=45, "36-45",
  Table1[[#This Row],[Age]]&lt;=60, "46-60",
  TRUE, "60+")</f>
        <v>46-60</v>
      </c>
    </row>
    <row r="748" spans="1:42" x14ac:dyDescent="0.3">
      <c r="A748">
        <v>747</v>
      </c>
      <c r="B748" t="s">
        <v>46</v>
      </c>
      <c r="C748" t="s">
        <v>66</v>
      </c>
      <c r="D748">
        <v>64</v>
      </c>
      <c r="E748" t="s">
        <v>106</v>
      </c>
      <c r="F748" t="s">
        <v>854</v>
      </c>
      <c r="G748" t="s">
        <v>5112</v>
      </c>
      <c r="H748">
        <v>19458795600</v>
      </c>
      <c r="I748" t="s">
        <v>5796</v>
      </c>
      <c r="J748" t="s">
        <v>7291</v>
      </c>
      <c r="K748">
        <v>8673.0400000000009</v>
      </c>
      <c r="L748" s="12" t="s">
        <v>8007</v>
      </c>
      <c r="M748" s="10" t="s">
        <v>11347</v>
      </c>
      <c r="N748">
        <v>747</v>
      </c>
      <c r="O748">
        <v>45244</v>
      </c>
      <c r="P748" t="s">
        <v>11402</v>
      </c>
      <c r="Q748" s="16">
        <v>3482.13</v>
      </c>
      <c r="R748">
        <v>12155.17</v>
      </c>
      <c r="S748">
        <v>35</v>
      </c>
      <c r="T748">
        <v>747</v>
      </c>
      <c r="U748">
        <v>21106.68</v>
      </c>
      <c r="V748" t="s">
        <v>11411</v>
      </c>
      <c r="W748">
        <v>9.48</v>
      </c>
      <c r="X748">
        <v>48</v>
      </c>
      <c r="Y748" t="s">
        <v>11616</v>
      </c>
      <c r="Z748" t="s">
        <v>12011</v>
      </c>
      <c r="AA748">
        <v>747</v>
      </c>
      <c r="AB748" t="s">
        <v>12015</v>
      </c>
      <c r="AC748">
        <v>6465.99</v>
      </c>
      <c r="AD748">
        <v>3991.82</v>
      </c>
      <c r="AE748">
        <v>199.59</v>
      </c>
      <c r="AF748" t="s">
        <v>11066</v>
      </c>
      <c r="AG748" t="s">
        <v>11322</v>
      </c>
      <c r="AH748">
        <v>2496</v>
      </c>
      <c r="AI748">
        <v>747</v>
      </c>
      <c r="AJ748" t="s">
        <v>11382</v>
      </c>
      <c r="AK748" t="s">
        <v>12028</v>
      </c>
      <c r="AL748" t="s">
        <v>12031</v>
      </c>
      <c r="AM748" t="s">
        <v>11107</v>
      </c>
      <c r="AN748">
        <v>1</v>
      </c>
      <c r="AO748" s="10" t="s">
        <v>12040</v>
      </c>
      <c r="AP748" t="str" cm="1">
        <f t="array" ref="AP748">_xlfn.IFS(
  Table1[[#This Row],[Age]]&lt;=25, "18-25",
  Table1[[#This Row],[Age]]&lt;=35, "26-35",
  Table1[[#This Row],[Age]]&lt;=45, "36-45",
  Table1[[#This Row],[Age]]&lt;=60, "46-60",
  TRUE, "60+")</f>
        <v>60+</v>
      </c>
    </row>
    <row r="749" spans="1:42" x14ac:dyDescent="0.3">
      <c r="A749">
        <v>748</v>
      </c>
      <c r="B749" t="s">
        <v>12</v>
      </c>
      <c r="C749" t="s">
        <v>54</v>
      </c>
      <c r="D749">
        <v>31</v>
      </c>
      <c r="E749" t="s">
        <v>104</v>
      </c>
      <c r="F749" t="s">
        <v>855</v>
      </c>
      <c r="G749" t="s">
        <v>5122</v>
      </c>
      <c r="H749">
        <v>19458795601</v>
      </c>
      <c r="I749" t="s">
        <v>5797</v>
      </c>
      <c r="J749" t="s">
        <v>7292</v>
      </c>
      <c r="K749">
        <v>8290.09</v>
      </c>
      <c r="L749" s="12" t="s">
        <v>7912</v>
      </c>
      <c r="M749" s="10" t="s">
        <v>11117</v>
      </c>
      <c r="N749">
        <v>748</v>
      </c>
      <c r="O749">
        <v>45109</v>
      </c>
      <c r="P749" t="s">
        <v>11404</v>
      </c>
      <c r="Q749" s="16">
        <v>864.11</v>
      </c>
      <c r="R749">
        <v>9154.2000000000007</v>
      </c>
      <c r="S749">
        <v>25</v>
      </c>
      <c r="T749">
        <v>748</v>
      </c>
      <c r="U749">
        <v>6439.91</v>
      </c>
      <c r="V749" t="s">
        <v>11413</v>
      </c>
      <c r="W749">
        <v>4.0999999999999996</v>
      </c>
      <c r="X749">
        <v>60</v>
      </c>
      <c r="Y749" t="s">
        <v>10494</v>
      </c>
      <c r="Z749" t="s">
        <v>12010</v>
      </c>
      <c r="AA749">
        <v>748</v>
      </c>
      <c r="AB749" t="s">
        <v>12015</v>
      </c>
      <c r="AC749">
        <v>6463.94</v>
      </c>
      <c r="AD749">
        <v>2317.35</v>
      </c>
      <c r="AE749">
        <v>115.87</v>
      </c>
      <c r="AF749" t="s">
        <v>11146</v>
      </c>
      <c r="AG749" t="s">
        <v>11199</v>
      </c>
      <c r="AH749">
        <v>5721</v>
      </c>
      <c r="AI749">
        <v>748</v>
      </c>
      <c r="AJ749" t="s">
        <v>11381</v>
      </c>
      <c r="AK749" t="s">
        <v>12029</v>
      </c>
      <c r="AL749" t="s">
        <v>12031</v>
      </c>
      <c r="AM749" t="s">
        <v>11353</v>
      </c>
      <c r="AN749">
        <v>1</v>
      </c>
      <c r="AO749" s="10" t="s">
        <v>12038</v>
      </c>
      <c r="AP749" t="str" cm="1">
        <f t="array" ref="AP749">_xlfn.IFS(
  Table1[[#This Row],[Age]]&lt;=25, "18-25",
  Table1[[#This Row],[Age]]&lt;=35, "26-35",
  Table1[[#This Row],[Age]]&lt;=45, "36-45",
  Table1[[#This Row],[Age]]&lt;=60, "46-60",
  TRUE, "60+")</f>
        <v>26-35</v>
      </c>
    </row>
    <row r="750" spans="1:42" x14ac:dyDescent="0.3">
      <c r="A750">
        <v>749</v>
      </c>
      <c r="B750" t="s">
        <v>24</v>
      </c>
      <c r="C750" t="s">
        <v>92</v>
      </c>
      <c r="D750">
        <v>20</v>
      </c>
      <c r="E750" t="s">
        <v>105</v>
      </c>
      <c r="F750" t="s">
        <v>856</v>
      </c>
      <c r="G750" t="s">
        <v>5130</v>
      </c>
      <c r="H750">
        <v>19458795602</v>
      </c>
      <c r="I750" t="s">
        <v>5798</v>
      </c>
      <c r="J750" t="s">
        <v>7291</v>
      </c>
      <c r="K750">
        <v>5516.27</v>
      </c>
      <c r="L750" s="12" t="s">
        <v>7985</v>
      </c>
      <c r="M750" s="10" t="s">
        <v>11287</v>
      </c>
      <c r="N750">
        <v>749</v>
      </c>
      <c r="O750">
        <v>44961</v>
      </c>
      <c r="P750" t="s">
        <v>11402</v>
      </c>
      <c r="Q750" s="16">
        <v>4869.42</v>
      </c>
      <c r="R750">
        <v>10385.69</v>
      </c>
      <c r="S750">
        <v>61</v>
      </c>
      <c r="T750">
        <v>749</v>
      </c>
      <c r="U750">
        <v>33453.379999999997</v>
      </c>
      <c r="V750" t="s">
        <v>11413</v>
      </c>
      <c r="W750">
        <v>6.38</v>
      </c>
      <c r="X750">
        <v>48</v>
      </c>
      <c r="Y750" t="s">
        <v>11716</v>
      </c>
      <c r="Z750" t="s">
        <v>12011</v>
      </c>
      <c r="AA750">
        <v>749</v>
      </c>
      <c r="AB750" t="s">
        <v>12016</v>
      </c>
      <c r="AC750">
        <v>1376.24</v>
      </c>
      <c r="AD750">
        <v>1639.56</v>
      </c>
      <c r="AE750">
        <v>81.98</v>
      </c>
      <c r="AF750" t="s">
        <v>11065</v>
      </c>
      <c r="AG750" t="s">
        <v>11055</v>
      </c>
      <c r="AH750">
        <v>1608</v>
      </c>
      <c r="AI750">
        <v>749</v>
      </c>
      <c r="AJ750" t="s">
        <v>11147</v>
      </c>
      <c r="AK750" t="s">
        <v>12029</v>
      </c>
      <c r="AL750" t="s">
        <v>12031</v>
      </c>
      <c r="AM750" t="s">
        <v>11047</v>
      </c>
      <c r="AN750">
        <v>-1</v>
      </c>
      <c r="AO750" s="10" t="s">
        <v>12045</v>
      </c>
      <c r="AP750" t="str" cm="1">
        <f t="array" ref="AP750">_xlfn.IFS(
  Table1[[#This Row],[Age]]&lt;=25, "18-25",
  Table1[[#This Row],[Age]]&lt;=35, "26-35",
  Table1[[#This Row],[Age]]&lt;=45, "36-45",
  Table1[[#This Row],[Age]]&lt;=60, "46-60",
  TRUE, "60+")</f>
        <v>18-25</v>
      </c>
    </row>
    <row r="751" spans="1:42" x14ac:dyDescent="0.3">
      <c r="A751">
        <v>750</v>
      </c>
      <c r="B751" t="s">
        <v>39</v>
      </c>
      <c r="C751" t="s">
        <v>71</v>
      </c>
      <c r="D751">
        <v>41</v>
      </c>
      <c r="E751" t="s">
        <v>106</v>
      </c>
      <c r="F751" t="s">
        <v>857</v>
      </c>
      <c r="G751" t="s">
        <v>5115</v>
      </c>
      <c r="H751">
        <v>19458795603</v>
      </c>
      <c r="I751" t="s">
        <v>5799</v>
      </c>
      <c r="J751" t="s">
        <v>7291</v>
      </c>
      <c r="K751">
        <v>8395.6200000000008</v>
      </c>
      <c r="L751" s="12" t="s">
        <v>8008</v>
      </c>
      <c r="M751" s="10" t="s">
        <v>11227</v>
      </c>
      <c r="N751">
        <v>750</v>
      </c>
      <c r="O751">
        <v>45097</v>
      </c>
      <c r="P751" t="s">
        <v>11402</v>
      </c>
      <c r="Q751" s="16">
        <v>3581.77</v>
      </c>
      <c r="R751">
        <v>4813.8500000000004</v>
      </c>
      <c r="S751">
        <v>31</v>
      </c>
      <c r="T751">
        <v>750</v>
      </c>
      <c r="U751">
        <v>16953.8</v>
      </c>
      <c r="V751" t="s">
        <v>11413</v>
      </c>
      <c r="W751">
        <v>7.46</v>
      </c>
      <c r="X751">
        <v>24</v>
      </c>
      <c r="Y751" t="s">
        <v>10820</v>
      </c>
      <c r="Z751" t="s">
        <v>12012</v>
      </c>
      <c r="AA751">
        <v>750</v>
      </c>
      <c r="AB751" t="s">
        <v>12016</v>
      </c>
      <c r="AC751">
        <v>8040.26</v>
      </c>
      <c r="AD751">
        <v>3407.18</v>
      </c>
      <c r="AE751">
        <v>170.36</v>
      </c>
      <c r="AF751" t="s">
        <v>11199</v>
      </c>
      <c r="AG751" t="s">
        <v>11188</v>
      </c>
      <c r="AH751">
        <v>509</v>
      </c>
      <c r="AI751">
        <v>750</v>
      </c>
      <c r="AJ751" t="s">
        <v>11327</v>
      </c>
      <c r="AK751" t="s">
        <v>12029</v>
      </c>
      <c r="AL751" t="s">
        <v>12031</v>
      </c>
      <c r="AM751" t="s">
        <v>11209</v>
      </c>
      <c r="AN751">
        <v>1</v>
      </c>
      <c r="AO751" s="10" t="s">
        <v>12043</v>
      </c>
      <c r="AP751" t="str" cm="1">
        <f t="array" ref="AP751">_xlfn.IFS(
  Table1[[#This Row],[Age]]&lt;=25, "18-25",
  Table1[[#This Row],[Age]]&lt;=35, "26-35",
  Table1[[#This Row],[Age]]&lt;=45, "36-45",
  Table1[[#This Row],[Age]]&lt;=60, "46-60",
  TRUE, "60+")</f>
        <v>36-45</v>
      </c>
    </row>
    <row r="752" spans="1:42" x14ac:dyDescent="0.3">
      <c r="A752">
        <v>751</v>
      </c>
      <c r="B752" t="s">
        <v>31</v>
      </c>
      <c r="C752" t="s">
        <v>93</v>
      </c>
      <c r="D752">
        <v>31</v>
      </c>
      <c r="E752" t="s">
        <v>105</v>
      </c>
      <c r="F752" t="s">
        <v>858</v>
      </c>
      <c r="G752" t="s">
        <v>5121</v>
      </c>
      <c r="H752">
        <v>19458795604</v>
      </c>
      <c r="I752" t="s">
        <v>5800</v>
      </c>
      <c r="J752" t="s">
        <v>7291</v>
      </c>
      <c r="K752">
        <v>7925.05</v>
      </c>
      <c r="L752" s="12" t="s">
        <v>8009</v>
      </c>
      <c r="M752" s="10" t="s">
        <v>11133</v>
      </c>
      <c r="N752">
        <v>751</v>
      </c>
      <c r="O752">
        <v>44937</v>
      </c>
      <c r="P752" t="s">
        <v>11402</v>
      </c>
      <c r="Q752" s="16">
        <v>460.94</v>
      </c>
      <c r="R752">
        <v>8385.99</v>
      </c>
      <c r="S752">
        <v>49</v>
      </c>
      <c r="T752">
        <v>751</v>
      </c>
      <c r="U752">
        <v>4486.46</v>
      </c>
      <c r="V752" t="s">
        <v>11411</v>
      </c>
      <c r="W752">
        <v>7.71</v>
      </c>
      <c r="X752">
        <v>60</v>
      </c>
      <c r="Y752" t="s">
        <v>11660</v>
      </c>
      <c r="Z752" t="s">
        <v>12010</v>
      </c>
      <c r="AA752">
        <v>751</v>
      </c>
      <c r="AB752" t="s">
        <v>12017</v>
      </c>
      <c r="AC752">
        <v>8105.58</v>
      </c>
      <c r="AD752">
        <v>1924.72</v>
      </c>
      <c r="AE752">
        <v>96.24</v>
      </c>
      <c r="AF752" t="s">
        <v>11161</v>
      </c>
      <c r="AG752" t="s">
        <v>11215</v>
      </c>
      <c r="AH752">
        <v>1840</v>
      </c>
      <c r="AI752">
        <v>751</v>
      </c>
      <c r="AJ752" t="s">
        <v>11267</v>
      </c>
      <c r="AK752" t="s">
        <v>12027</v>
      </c>
      <c r="AL752" t="s">
        <v>12032</v>
      </c>
      <c r="AM752" t="s">
        <v>11043</v>
      </c>
      <c r="AN752">
        <v>1</v>
      </c>
      <c r="AO752" s="10" t="s">
        <v>12039</v>
      </c>
      <c r="AP752" t="str" cm="1">
        <f t="array" ref="AP752">_xlfn.IFS(
  Table1[[#This Row],[Age]]&lt;=25, "18-25",
  Table1[[#This Row],[Age]]&lt;=35, "26-35",
  Table1[[#This Row],[Age]]&lt;=45, "36-45",
  Table1[[#This Row],[Age]]&lt;=60, "46-60",
  TRUE, "60+")</f>
        <v>26-35</v>
      </c>
    </row>
    <row r="753" spans="1:42" x14ac:dyDescent="0.3">
      <c r="A753">
        <v>752</v>
      </c>
      <c r="B753" t="s">
        <v>20</v>
      </c>
      <c r="C753" t="s">
        <v>77</v>
      </c>
      <c r="D753">
        <v>33</v>
      </c>
      <c r="E753" t="s">
        <v>104</v>
      </c>
      <c r="F753" t="s">
        <v>859</v>
      </c>
      <c r="G753" t="s">
        <v>5148</v>
      </c>
      <c r="H753">
        <v>19458795605</v>
      </c>
      <c r="I753" t="s">
        <v>5444</v>
      </c>
      <c r="J753" t="s">
        <v>7291</v>
      </c>
      <c r="K753">
        <v>8340.36</v>
      </c>
      <c r="L753" s="12" t="s">
        <v>8010</v>
      </c>
      <c r="M753" s="10" t="s">
        <v>11070</v>
      </c>
      <c r="N753">
        <v>752</v>
      </c>
      <c r="O753">
        <v>45261</v>
      </c>
      <c r="P753" t="s">
        <v>11403</v>
      </c>
      <c r="Q753" s="16">
        <v>862.36</v>
      </c>
      <c r="R753">
        <v>7478</v>
      </c>
      <c r="S753">
        <v>43</v>
      </c>
      <c r="T753">
        <v>752</v>
      </c>
      <c r="U753">
        <v>3222.29</v>
      </c>
      <c r="V753" t="s">
        <v>11413</v>
      </c>
      <c r="W753">
        <v>5.33</v>
      </c>
      <c r="X753">
        <v>60</v>
      </c>
      <c r="Y753" t="s">
        <v>8708</v>
      </c>
      <c r="Z753" t="s">
        <v>12012</v>
      </c>
      <c r="AA753">
        <v>752</v>
      </c>
      <c r="AB753" t="s">
        <v>12017</v>
      </c>
      <c r="AC753">
        <v>2725.24</v>
      </c>
      <c r="AD753">
        <v>3640.25</v>
      </c>
      <c r="AE753">
        <v>182.01</v>
      </c>
      <c r="AF753" t="s">
        <v>11069</v>
      </c>
      <c r="AG753" t="s">
        <v>11388</v>
      </c>
      <c r="AH753">
        <v>7532</v>
      </c>
      <c r="AI753">
        <v>752</v>
      </c>
      <c r="AJ753" t="s">
        <v>11345</v>
      </c>
      <c r="AK753" t="s">
        <v>12027</v>
      </c>
      <c r="AL753" t="s">
        <v>12031</v>
      </c>
      <c r="AM753" t="s">
        <v>11103</v>
      </c>
      <c r="AN753">
        <v>1</v>
      </c>
      <c r="AO753" s="10" t="s">
        <v>12036</v>
      </c>
      <c r="AP753" t="str" cm="1">
        <f t="array" ref="AP753">_xlfn.IFS(
  Table1[[#This Row],[Age]]&lt;=25, "18-25",
  Table1[[#This Row],[Age]]&lt;=35, "26-35",
  Table1[[#This Row],[Age]]&lt;=45, "36-45",
  Table1[[#This Row],[Age]]&lt;=60, "46-60",
  TRUE, "60+")</f>
        <v>26-35</v>
      </c>
    </row>
    <row r="754" spans="1:42" x14ac:dyDescent="0.3">
      <c r="A754">
        <v>753</v>
      </c>
      <c r="B754" t="s">
        <v>37</v>
      </c>
      <c r="C754" t="s">
        <v>99</v>
      </c>
      <c r="D754">
        <v>45</v>
      </c>
      <c r="E754" t="s">
        <v>104</v>
      </c>
      <c r="F754" t="s">
        <v>860</v>
      </c>
      <c r="G754" t="s">
        <v>5146</v>
      </c>
      <c r="H754">
        <v>19458795606</v>
      </c>
      <c r="I754" t="s">
        <v>5423</v>
      </c>
      <c r="J754" t="s">
        <v>7291</v>
      </c>
      <c r="K754">
        <v>9821.14</v>
      </c>
      <c r="L754" s="12" t="s">
        <v>8011</v>
      </c>
      <c r="M754" s="10" t="s">
        <v>11052</v>
      </c>
      <c r="N754">
        <v>753</v>
      </c>
      <c r="O754">
        <v>45005</v>
      </c>
      <c r="P754" t="s">
        <v>11402</v>
      </c>
      <c r="Q754" s="16">
        <v>4328.3999999999996</v>
      </c>
      <c r="R754">
        <v>5492.74</v>
      </c>
      <c r="S754">
        <v>45</v>
      </c>
      <c r="T754">
        <v>753</v>
      </c>
      <c r="U754">
        <v>12619.95</v>
      </c>
      <c r="V754" t="s">
        <v>11413</v>
      </c>
      <c r="W754">
        <v>6.52</v>
      </c>
      <c r="X754">
        <v>60</v>
      </c>
      <c r="Y754" t="s">
        <v>9379</v>
      </c>
      <c r="Z754" t="s">
        <v>12011</v>
      </c>
      <c r="AA754">
        <v>753</v>
      </c>
      <c r="AB754" t="s">
        <v>12016</v>
      </c>
      <c r="AC754">
        <v>1382.7</v>
      </c>
      <c r="AD754">
        <v>1046.8</v>
      </c>
      <c r="AE754">
        <v>52.34</v>
      </c>
      <c r="AF754" t="s">
        <v>11143</v>
      </c>
      <c r="AG754" t="s">
        <v>11117</v>
      </c>
      <c r="AH754">
        <v>4209</v>
      </c>
      <c r="AI754">
        <v>753</v>
      </c>
      <c r="AJ754" t="s">
        <v>11207</v>
      </c>
      <c r="AK754" t="s">
        <v>12027</v>
      </c>
      <c r="AL754" t="s">
        <v>12031</v>
      </c>
      <c r="AM754" t="s">
        <v>11381</v>
      </c>
      <c r="AN754">
        <v>1</v>
      </c>
      <c r="AO754" s="10" t="s">
        <v>12047</v>
      </c>
      <c r="AP754" t="str" cm="1">
        <f t="array" ref="AP754">_xlfn.IFS(
  Table1[[#This Row],[Age]]&lt;=25, "18-25",
  Table1[[#This Row],[Age]]&lt;=35, "26-35",
  Table1[[#This Row],[Age]]&lt;=45, "36-45",
  Table1[[#This Row],[Age]]&lt;=60, "46-60",
  TRUE, "60+")</f>
        <v>36-45</v>
      </c>
    </row>
    <row r="755" spans="1:42" x14ac:dyDescent="0.3">
      <c r="A755">
        <v>754</v>
      </c>
      <c r="B755" t="s">
        <v>49</v>
      </c>
      <c r="C755" t="s">
        <v>93</v>
      </c>
      <c r="D755">
        <v>52</v>
      </c>
      <c r="E755" t="s">
        <v>104</v>
      </c>
      <c r="F755" t="s">
        <v>861</v>
      </c>
      <c r="G755" t="s">
        <v>5114</v>
      </c>
      <c r="H755">
        <v>19458795607</v>
      </c>
      <c r="I755" t="s">
        <v>5801</v>
      </c>
      <c r="J755" t="s">
        <v>7291</v>
      </c>
      <c r="K755">
        <v>8119</v>
      </c>
      <c r="L755" s="12" t="s">
        <v>8012</v>
      </c>
      <c r="M755" s="10" t="s">
        <v>11095</v>
      </c>
      <c r="N755">
        <v>754</v>
      </c>
      <c r="O755">
        <v>45059</v>
      </c>
      <c r="P755" t="s">
        <v>11403</v>
      </c>
      <c r="Q755" s="16">
        <v>4769.62</v>
      </c>
      <c r="R755">
        <v>12888.62</v>
      </c>
      <c r="S755">
        <v>84</v>
      </c>
      <c r="T755">
        <v>754</v>
      </c>
      <c r="U755">
        <v>33695.97</v>
      </c>
      <c r="V755" t="s">
        <v>11412</v>
      </c>
      <c r="W755">
        <v>6.91</v>
      </c>
      <c r="X755">
        <v>60</v>
      </c>
      <c r="Y755" t="s">
        <v>11717</v>
      </c>
      <c r="Z755" t="s">
        <v>12012</v>
      </c>
      <c r="AA755">
        <v>754</v>
      </c>
      <c r="AB755" t="s">
        <v>12016</v>
      </c>
      <c r="AC755">
        <v>7480.24</v>
      </c>
      <c r="AD755">
        <v>2839.89</v>
      </c>
      <c r="AE755">
        <v>141.99</v>
      </c>
      <c r="AF755" t="s">
        <v>11149</v>
      </c>
      <c r="AG755" t="s">
        <v>11355</v>
      </c>
      <c r="AH755">
        <v>7571</v>
      </c>
      <c r="AI755">
        <v>754</v>
      </c>
      <c r="AJ755" t="s">
        <v>11221</v>
      </c>
      <c r="AK755" t="s">
        <v>12027</v>
      </c>
      <c r="AL755" t="s">
        <v>12031</v>
      </c>
      <c r="AM755" t="s">
        <v>11360</v>
      </c>
      <c r="AN755">
        <v>1</v>
      </c>
      <c r="AO755" s="10" t="s">
        <v>12046</v>
      </c>
      <c r="AP755" t="str" cm="1">
        <f t="array" ref="AP755">_xlfn.IFS(
  Table1[[#This Row],[Age]]&lt;=25, "18-25",
  Table1[[#This Row],[Age]]&lt;=35, "26-35",
  Table1[[#This Row],[Age]]&lt;=45, "36-45",
  Table1[[#This Row],[Age]]&lt;=60, "46-60",
  TRUE, "60+")</f>
        <v>46-60</v>
      </c>
    </row>
    <row r="756" spans="1:42" x14ac:dyDescent="0.3">
      <c r="A756">
        <v>755</v>
      </c>
      <c r="B756" t="s">
        <v>26</v>
      </c>
      <c r="C756" t="s">
        <v>55</v>
      </c>
      <c r="D756">
        <v>57</v>
      </c>
      <c r="E756" t="s">
        <v>106</v>
      </c>
      <c r="F756" t="s">
        <v>862</v>
      </c>
      <c r="G756" t="s">
        <v>5114</v>
      </c>
      <c r="H756">
        <v>19458795608</v>
      </c>
      <c r="I756" t="s">
        <v>5399</v>
      </c>
      <c r="J756" t="s">
        <v>7291</v>
      </c>
      <c r="K756">
        <v>2779.83</v>
      </c>
      <c r="L756" s="12" t="s">
        <v>8013</v>
      </c>
      <c r="M756" s="10" t="s">
        <v>11348</v>
      </c>
      <c r="N756">
        <v>755</v>
      </c>
      <c r="O756">
        <v>45094</v>
      </c>
      <c r="P756" t="s">
        <v>11403</v>
      </c>
      <c r="Q756" s="16">
        <v>1830.49</v>
      </c>
      <c r="R756">
        <v>4610.32</v>
      </c>
      <c r="S756">
        <v>7</v>
      </c>
      <c r="T756">
        <v>755</v>
      </c>
      <c r="U756">
        <v>36192.85</v>
      </c>
      <c r="V756" t="s">
        <v>11412</v>
      </c>
      <c r="W756">
        <v>1.93</v>
      </c>
      <c r="X756">
        <v>36</v>
      </c>
      <c r="Y756" t="s">
        <v>11718</v>
      </c>
      <c r="Z756" t="s">
        <v>12012</v>
      </c>
      <c r="AA756">
        <v>755</v>
      </c>
      <c r="AB756" t="s">
        <v>12016</v>
      </c>
      <c r="AC756">
        <v>2213.3200000000002</v>
      </c>
      <c r="AD756">
        <v>4374.3900000000003</v>
      </c>
      <c r="AE756">
        <v>218.72</v>
      </c>
      <c r="AF756" t="s">
        <v>11117</v>
      </c>
      <c r="AG756" t="s">
        <v>11079</v>
      </c>
      <c r="AH756">
        <v>3526</v>
      </c>
      <c r="AI756">
        <v>755</v>
      </c>
      <c r="AJ756" t="s">
        <v>11310</v>
      </c>
      <c r="AK756" t="s">
        <v>12029</v>
      </c>
      <c r="AL756" t="s">
        <v>12032</v>
      </c>
      <c r="AM756" t="s">
        <v>11193</v>
      </c>
      <c r="AN756">
        <v>1</v>
      </c>
      <c r="AO756" s="10" t="s">
        <v>12043</v>
      </c>
      <c r="AP756" t="str" cm="1">
        <f t="array" ref="AP756">_xlfn.IFS(
  Table1[[#This Row],[Age]]&lt;=25, "18-25",
  Table1[[#This Row],[Age]]&lt;=35, "26-35",
  Table1[[#This Row],[Age]]&lt;=45, "36-45",
  Table1[[#This Row],[Age]]&lt;=60, "46-60",
  TRUE, "60+")</f>
        <v>46-60</v>
      </c>
    </row>
    <row r="757" spans="1:42" x14ac:dyDescent="0.3">
      <c r="A757">
        <v>756</v>
      </c>
      <c r="B757" t="s">
        <v>44</v>
      </c>
      <c r="C757" t="s">
        <v>74</v>
      </c>
      <c r="D757">
        <v>19</v>
      </c>
      <c r="E757" t="s">
        <v>104</v>
      </c>
      <c r="F757" t="s">
        <v>863</v>
      </c>
      <c r="G757" t="s">
        <v>5140</v>
      </c>
      <c r="H757">
        <v>19458795609</v>
      </c>
      <c r="I757" t="s">
        <v>5802</v>
      </c>
      <c r="J757" t="s">
        <v>7291</v>
      </c>
      <c r="K757">
        <v>8226.5400000000009</v>
      </c>
      <c r="L757" s="12" t="s">
        <v>8014</v>
      </c>
      <c r="M757" s="10" t="s">
        <v>11349</v>
      </c>
      <c r="N757">
        <v>756</v>
      </c>
      <c r="O757">
        <v>45162</v>
      </c>
      <c r="P757" t="s">
        <v>11404</v>
      </c>
      <c r="Q757" s="16">
        <v>2072.1799999999998</v>
      </c>
      <c r="R757">
        <v>10298.719999999999</v>
      </c>
      <c r="S757">
        <v>74</v>
      </c>
      <c r="T757">
        <v>756</v>
      </c>
      <c r="U757">
        <v>7293.09</v>
      </c>
      <c r="V757" t="s">
        <v>11412</v>
      </c>
      <c r="W757">
        <v>6.81</v>
      </c>
      <c r="X757">
        <v>36</v>
      </c>
      <c r="Y757" t="s">
        <v>11439</v>
      </c>
      <c r="Z757" t="s">
        <v>12010</v>
      </c>
      <c r="AA757">
        <v>756</v>
      </c>
      <c r="AB757" t="s">
        <v>12015</v>
      </c>
      <c r="AC757">
        <v>7205.1</v>
      </c>
      <c r="AD757">
        <v>4057.02</v>
      </c>
      <c r="AE757">
        <v>202.85</v>
      </c>
      <c r="AF757" t="s">
        <v>11174</v>
      </c>
      <c r="AG757" t="s">
        <v>11267</v>
      </c>
      <c r="AH757">
        <v>2462</v>
      </c>
      <c r="AI757">
        <v>756</v>
      </c>
      <c r="AJ757" t="s">
        <v>11126</v>
      </c>
      <c r="AK757" t="s">
        <v>12027</v>
      </c>
      <c r="AL757" t="s">
        <v>12032</v>
      </c>
      <c r="AM757" t="s">
        <v>11163</v>
      </c>
      <c r="AN757">
        <v>1</v>
      </c>
      <c r="AO757" s="10" t="s">
        <v>12041</v>
      </c>
      <c r="AP757" t="str" cm="1">
        <f t="array" ref="AP757">_xlfn.IFS(
  Table1[[#This Row],[Age]]&lt;=25, "18-25",
  Table1[[#This Row],[Age]]&lt;=35, "26-35",
  Table1[[#This Row],[Age]]&lt;=45, "36-45",
  Table1[[#This Row],[Age]]&lt;=60, "46-60",
  TRUE, "60+")</f>
        <v>18-25</v>
      </c>
    </row>
    <row r="758" spans="1:42" x14ac:dyDescent="0.3">
      <c r="A758">
        <v>757</v>
      </c>
      <c r="B758" t="s">
        <v>3</v>
      </c>
      <c r="C758" t="s">
        <v>82</v>
      </c>
      <c r="D758">
        <v>51</v>
      </c>
      <c r="E758" t="s">
        <v>105</v>
      </c>
      <c r="F758" t="s">
        <v>864</v>
      </c>
      <c r="G758" t="s">
        <v>5117</v>
      </c>
      <c r="H758">
        <v>19458795610</v>
      </c>
      <c r="I758" t="s">
        <v>5803</v>
      </c>
      <c r="J758" t="s">
        <v>7291</v>
      </c>
      <c r="K758">
        <v>3818.79</v>
      </c>
      <c r="L758" s="12" t="s">
        <v>8015</v>
      </c>
      <c r="M758" s="10" t="s">
        <v>11350</v>
      </c>
      <c r="N758">
        <v>757</v>
      </c>
      <c r="O758">
        <v>45228</v>
      </c>
      <c r="P758" t="s">
        <v>11402</v>
      </c>
      <c r="Q758" s="16">
        <v>1983.32</v>
      </c>
      <c r="R758">
        <v>5802.11</v>
      </c>
      <c r="S758">
        <v>6</v>
      </c>
      <c r="T758">
        <v>757</v>
      </c>
      <c r="U758">
        <v>7816.5</v>
      </c>
      <c r="V758" t="s">
        <v>11412</v>
      </c>
      <c r="W758">
        <v>5.6</v>
      </c>
      <c r="X758">
        <v>60</v>
      </c>
      <c r="Y758" t="s">
        <v>11719</v>
      </c>
      <c r="Z758" t="s">
        <v>12010</v>
      </c>
      <c r="AA758">
        <v>757</v>
      </c>
      <c r="AB758" t="s">
        <v>12016</v>
      </c>
      <c r="AC758">
        <v>2352.6799999999998</v>
      </c>
      <c r="AD758">
        <v>4717.71</v>
      </c>
      <c r="AE758">
        <v>235.89</v>
      </c>
      <c r="AF758" t="s">
        <v>11365</v>
      </c>
      <c r="AG758" t="s">
        <v>11080</v>
      </c>
      <c r="AH758">
        <v>4748</v>
      </c>
      <c r="AI758">
        <v>757</v>
      </c>
      <c r="AJ758" t="s">
        <v>11254</v>
      </c>
      <c r="AK758" t="s">
        <v>12028</v>
      </c>
      <c r="AL758" t="s">
        <v>12032</v>
      </c>
      <c r="AM758" t="s">
        <v>11239</v>
      </c>
      <c r="AN758">
        <v>1</v>
      </c>
      <c r="AO758" s="10" t="s">
        <v>12044</v>
      </c>
      <c r="AP758" t="str" cm="1">
        <f t="array" ref="AP758">_xlfn.IFS(
  Table1[[#This Row],[Age]]&lt;=25, "18-25",
  Table1[[#This Row],[Age]]&lt;=35, "26-35",
  Table1[[#This Row],[Age]]&lt;=45, "36-45",
  Table1[[#This Row],[Age]]&lt;=60, "46-60",
  TRUE, "60+")</f>
        <v>46-60</v>
      </c>
    </row>
    <row r="759" spans="1:42" x14ac:dyDescent="0.3">
      <c r="A759">
        <v>758</v>
      </c>
      <c r="B759" t="s">
        <v>49</v>
      </c>
      <c r="C759" t="s">
        <v>67</v>
      </c>
      <c r="D759">
        <v>35</v>
      </c>
      <c r="E759" t="s">
        <v>104</v>
      </c>
      <c r="F759" t="s">
        <v>865</v>
      </c>
      <c r="G759" t="s">
        <v>5115</v>
      </c>
      <c r="H759">
        <v>19458795611</v>
      </c>
      <c r="I759" t="s">
        <v>5327</v>
      </c>
      <c r="J759" t="s">
        <v>7291</v>
      </c>
      <c r="K759">
        <v>5210.3</v>
      </c>
      <c r="L759" s="12" t="s">
        <v>8016</v>
      </c>
      <c r="M759" s="10" t="s">
        <v>11156</v>
      </c>
      <c r="N759">
        <v>758</v>
      </c>
      <c r="O759">
        <v>44947</v>
      </c>
      <c r="P759" t="s">
        <v>11404</v>
      </c>
      <c r="Q759" s="16">
        <v>4178.43</v>
      </c>
      <c r="R759">
        <v>1031.8699999999999</v>
      </c>
      <c r="S759">
        <v>89</v>
      </c>
      <c r="T759">
        <v>758</v>
      </c>
      <c r="U759">
        <v>30068.12</v>
      </c>
      <c r="V759" t="s">
        <v>11411</v>
      </c>
      <c r="W759">
        <v>4.41</v>
      </c>
      <c r="X759">
        <v>48</v>
      </c>
      <c r="Y759" t="s">
        <v>11720</v>
      </c>
      <c r="Z759" t="s">
        <v>12010</v>
      </c>
      <c r="AA759">
        <v>758</v>
      </c>
      <c r="AB759" t="s">
        <v>12015</v>
      </c>
      <c r="AC759">
        <v>8742.98</v>
      </c>
      <c r="AD759">
        <v>105.45</v>
      </c>
      <c r="AE759">
        <v>5.27</v>
      </c>
      <c r="AF759" t="s">
        <v>11276</v>
      </c>
      <c r="AG759" t="s">
        <v>11252</v>
      </c>
      <c r="AH759">
        <v>4292</v>
      </c>
      <c r="AI759">
        <v>758</v>
      </c>
      <c r="AJ759" t="s">
        <v>11323</v>
      </c>
      <c r="AK759" t="s">
        <v>12028</v>
      </c>
      <c r="AL759" t="s">
        <v>12031</v>
      </c>
      <c r="AM759" t="s">
        <v>11362</v>
      </c>
      <c r="AN759">
        <v>1</v>
      </c>
      <c r="AO759" s="10" t="s">
        <v>12039</v>
      </c>
      <c r="AP759" t="str" cm="1">
        <f t="array" ref="AP759">_xlfn.IFS(
  Table1[[#This Row],[Age]]&lt;=25, "18-25",
  Table1[[#This Row],[Age]]&lt;=35, "26-35",
  Table1[[#This Row],[Age]]&lt;=45, "36-45",
  Table1[[#This Row],[Age]]&lt;=60, "46-60",
  TRUE, "60+")</f>
        <v>26-35</v>
      </c>
    </row>
    <row r="760" spans="1:42" x14ac:dyDescent="0.3">
      <c r="A760">
        <v>759</v>
      </c>
      <c r="B760" t="s">
        <v>51</v>
      </c>
      <c r="C760" t="s">
        <v>61</v>
      </c>
      <c r="D760">
        <v>24</v>
      </c>
      <c r="E760" t="s">
        <v>106</v>
      </c>
      <c r="F760" t="s">
        <v>866</v>
      </c>
      <c r="G760" t="s">
        <v>5145</v>
      </c>
      <c r="H760">
        <v>19458795612</v>
      </c>
      <c r="I760" t="s">
        <v>5717</v>
      </c>
      <c r="J760" t="s">
        <v>7292</v>
      </c>
      <c r="K760">
        <v>7984.36</v>
      </c>
      <c r="L760" s="12" t="s">
        <v>8017</v>
      </c>
      <c r="M760" s="10" t="s">
        <v>11259</v>
      </c>
      <c r="N760">
        <v>759</v>
      </c>
      <c r="O760">
        <v>45063</v>
      </c>
      <c r="P760" t="s">
        <v>11402</v>
      </c>
      <c r="Q760" s="16">
        <v>2271.75</v>
      </c>
      <c r="R760">
        <v>10256.11</v>
      </c>
      <c r="S760">
        <v>50</v>
      </c>
      <c r="T760">
        <v>759</v>
      </c>
      <c r="U760">
        <v>47906.05</v>
      </c>
      <c r="V760" t="s">
        <v>11411</v>
      </c>
      <c r="W760">
        <v>3.36</v>
      </c>
      <c r="X760">
        <v>60</v>
      </c>
      <c r="Y760" t="s">
        <v>11641</v>
      </c>
      <c r="Z760" t="s">
        <v>12011</v>
      </c>
      <c r="AA760">
        <v>759</v>
      </c>
      <c r="AB760" t="s">
        <v>12017</v>
      </c>
      <c r="AC760">
        <v>6503.34</v>
      </c>
      <c r="AD760">
        <v>4642.5</v>
      </c>
      <c r="AE760">
        <v>232.12</v>
      </c>
      <c r="AF760" t="s">
        <v>11247</v>
      </c>
      <c r="AG760" t="s">
        <v>11232</v>
      </c>
      <c r="AH760">
        <v>1535</v>
      </c>
      <c r="AI760">
        <v>759</v>
      </c>
      <c r="AJ760" t="s">
        <v>11069</v>
      </c>
      <c r="AK760" t="s">
        <v>12029</v>
      </c>
      <c r="AL760" t="s">
        <v>12032</v>
      </c>
      <c r="AM760" t="s">
        <v>11156</v>
      </c>
      <c r="AN760">
        <v>-1</v>
      </c>
      <c r="AO760" s="10" t="s">
        <v>12046</v>
      </c>
      <c r="AP760" t="str" cm="1">
        <f t="array" ref="AP760">_xlfn.IFS(
  Table1[[#This Row],[Age]]&lt;=25, "18-25",
  Table1[[#This Row],[Age]]&lt;=35, "26-35",
  Table1[[#This Row],[Age]]&lt;=45, "36-45",
  Table1[[#This Row],[Age]]&lt;=60, "46-60",
  TRUE, "60+")</f>
        <v>18-25</v>
      </c>
    </row>
    <row r="761" spans="1:42" x14ac:dyDescent="0.3">
      <c r="A761">
        <v>760</v>
      </c>
      <c r="B761" t="s">
        <v>38</v>
      </c>
      <c r="C761" t="s">
        <v>86</v>
      </c>
      <c r="D761">
        <v>66</v>
      </c>
      <c r="E761" t="s">
        <v>104</v>
      </c>
      <c r="F761" t="s">
        <v>867</v>
      </c>
      <c r="G761" t="s">
        <v>5110</v>
      </c>
      <c r="H761">
        <v>19458795613</v>
      </c>
      <c r="I761" t="s">
        <v>5257</v>
      </c>
      <c r="J761" t="s">
        <v>7292</v>
      </c>
      <c r="K761">
        <v>3235.52</v>
      </c>
      <c r="L761" s="12" t="s">
        <v>8018</v>
      </c>
      <c r="M761" s="10" t="s">
        <v>11343</v>
      </c>
      <c r="N761">
        <v>760</v>
      </c>
      <c r="O761">
        <v>45253</v>
      </c>
      <c r="P761" t="s">
        <v>11403</v>
      </c>
      <c r="Q761" s="16">
        <v>1882.53</v>
      </c>
      <c r="R761">
        <v>1352.99</v>
      </c>
      <c r="S761">
        <v>70</v>
      </c>
      <c r="T761">
        <v>760</v>
      </c>
      <c r="U761">
        <v>28092.639999999999</v>
      </c>
      <c r="V761" t="s">
        <v>11413</v>
      </c>
      <c r="W761">
        <v>6.74</v>
      </c>
      <c r="X761">
        <v>36</v>
      </c>
      <c r="Y761" t="s">
        <v>11432</v>
      </c>
      <c r="Z761" t="s">
        <v>12010</v>
      </c>
      <c r="AA761">
        <v>760</v>
      </c>
      <c r="AB761" t="s">
        <v>12016</v>
      </c>
      <c r="AC761">
        <v>6190.95</v>
      </c>
      <c r="AD761">
        <v>1202.2</v>
      </c>
      <c r="AE761">
        <v>60.11</v>
      </c>
      <c r="AF761" t="s">
        <v>11231</v>
      </c>
      <c r="AG761" t="s">
        <v>11333</v>
      </c>
      <c r="AH761">
        <v>5010</v>
      </c>
      <c r="AI761">
        <v>760</v>
      </c>
      <c r="AJ761" t="s">
        <v>11119</v>
      </c>
      <c r="AK761" t="s">
        <v>12029</v>
      </c>
      <c r="AL761" t="s">
        <v>12031</v>
      </c>
      <c r="AM761" t="s">
        <v>11195</v>
      </c>
      <c r="AN761">
        <v>1</v>
      </c>
      <c r="AO761" s="10" t="s">
        <v>12040</v>
      </c>
      <c r="AP761" t="str" cm="1">
        <f t="array" ref="AP761">_xlfn.IFS(
  Table1[[#This Row],[Age]]&lt;=25, "18-25",
  Table1[[#This Row],[Age]]&lt;=35, "26-35",
  Table1[[#This Row],[Age]]&lt;=45, "36-45",
  Table1[[#This Row],[Age]]&lt;=60, "46-60",
  TRUE, "60+")</f>
        <v>60+</v>
      </c>
    </row>
    <row r="762" spans="1:42" x14ac:dyDescent="0.3">
      <c r="A762">
        <v>761</v>
      </c>
      <c r="B762" t="s">
        <v>40</v>
      </c>
      <c r="C762" t="s">
        <v>55</v>
      </c>
      <c r="D762">
        <v>55</v>
      </c>
      <c r="E762" t="s">
        <v>106</v>
      </c>
      <c r="F762" t="s">
        <v>868</v>
      </c>
      <c r="G762" t="s">
        <v>5137</v>
      </c>
      <c r="H762">
        <v>19458795614</v>
      </c>
      <c r="I762" t="s">
        <v>5804</v>
      </c>
      <c r="J762" t="s">
        <v>7291</v>
      </c>
      <c r="K762">
        <v>358.22</v>
      </c>
      <c r="L762" s="12" t="s">
        <v>8019</v>
      </c>
      <c r="M762" s="10" t="s">
        <v>11117</v>
      </c>
      <c r="N762">
        <v>761</v>
      </c>
      <c r="O762">
        <v>45081</v>
      </c>
      <c r="P762" t="s">
        <v>11404</v>
      </c>
      <c r="Q762" s="16">
        <v>3113.12</v>
      </c>
      <c r="R762">
        <v>-2754.9</v>
      </c>
      <c r="S762">
        <v>45</v>
      </c>
      <c r="T762">
        <v>761</v>
      </c>
      <c r="U762">
        <v>35875.360000000001</v>
      </c>
      <c r="V762" t="s">
        <v>11412</v>
      </c>
      <c r="W762">
        <v>2.5</v>
      </c>
      <c r="X762">
        <v>36</v>
      </c>
      <c r="Y762" t="s">
        <v>9140</v>
      </c>
      <c r="Z762" t="s">
        <v>12010</v>
      </c>
      <c r="AA762">
        <v>761</v>
      </c>
      <c r="AB762" t="s">
        <v>12016</v>
      </c>
      <c r="AC762">
        <v>5808.93</v>
      </c>
      <c r="AD762">
        <v>4722.16</v>
      </c>
      <c r="AE762">
        <v>236.11</v>
      </c>
      <c r="AF762" t="s">
        <v>11075</v>
      </c>
      <c r="AG762" t="s">
        <v>11208</v>
      </c>
      <c r="AH762">
        <v>7657</v>
      </c>
      <c r="AI762">
        <v>761</v>
      </c>
      <c r="AJ762" t="s">
        <v>11058</v>
      </c>
      <c r="AK762" t="s">
        <v>12027</v>
      </c>
      <c r="AL762" t="s">
        <v>12032</v>
      </c>
      <c r="AM762" t="s">
        <v>11393</v>
      </c>
      <c r="AN762">
        <v>1</v>
      </c>
      <c r="AO762" s="10" t="s">
        <v>12043</v>
      </c>
      <c r="AP762" t="str" cm="1">
        <f t="array" ref="AP762">_xlfn.IFS(
  Table1[[#This Row],[Age]]&lt;=25, "18-25",
  Table1[[#This Row],[Age]]&lt;=35, "26-35",
  Table1[[#This Row],[Age]]&lt;=45, "36-45",
  Table1[[#This Row],[Age]]&lt;=60, "46-60",
  TRUE, "60+")</f>
        <v>46-60</v>
      </c>
    </row>
    <row r="763" spans="1:42" x14ac:dyDescent="0.3">
      <c r="A763">
        <v>762</v>
      </c>
      <c r="B763" t="s">
        <v>32</v>
      </c>
      <c r="C763" t="s">
        <v>64</v>
      </c>
      <c r="D763">
        <v>59</v>
      </c>
      <c r="E763" t="s">
        <v>105</v>
      </c>
      <c r="F763" t="s">
        <v>869</v>
      </c>
      <c r="G763" t="s">
        <v>5133</v>
      </c>
      <c r="H763">
        <v>19458795615</v>
      </c>
      <c r="I763" t="s">
        <v>5805</v>
      </c>
      <c r="J763" t="s">
        <v>7292</v>
      </c>
      <c r="K763">
        <v>7209.63</v>
      </c>
      <c r="L763" s="12" t="s">
        <v>8020</v>
      </c>
      <c r="M763" s="10" t="s">
        <v>11196</v>
      </c>
      <c r="N763">
        <v>762</v>
      </c>
      <c r="O763">
        <v>45199</v>
      </c>
      <c r="P763" t="s">
        <v>11403</v>
      </c>
      <c r="Q763" s="16">
        <v>2457.7600000000002</v>
      </c>
      <c r="R763">
        <v>4751.87</v>
      </c>
      <c r="S763">
        <v>54</v>
      </c>
      <c r="T763">
        <v>762</v>
      </c>
      <c r="U763">
        <v>29195.38</v>
      </c>
      <c r="V763" t="s">
        <v>11411</v>
      </c>
      <c r="W763">
        <v>8.3000000000000007</v>
      </c>
      <c r="X763">
        <v>60</v>
      </c>
      <c r="Y763" t="s">
        <v>10812</v>
      </c>
      <c r="Z763" t="s">
        <v>12010</v>
      </c>
      <c r="AA763">
        <v>762</v>
      </c>
      <c r="AB763" t="s">
        <v>12015</v>
      </c>
      <c r="AC763">
        <v>1371.22</v>
      </c>
      <c r="AD763">
        <v>1276.1099999999999</v>
      </c>
      <c r="AE763">
        <v>63.81</v>
      </c>
      <c r="AF763" t="s">
        <v>11152</v>
      </c>
      <c r="AG763" t="s">
        <v>11190</v>
      </c>
      <c r="AH763">
        <v>3369</v>
      </c>
      <c r="AI763">
        <v>762</v>
      </c>
      <c r="AJ763" t="s">
        <v>11291</v>
      </c>
      <c r="AK763" t="s">
        <v>12027</v>
      </c>
      <c r="AL763" t="s">
        <v>12032</v>
      </c>
      <c r="AM763" t="s">
        <v>11103</v>
      </c>
      <c r="AN763">
        <v>1</v>
      </c>
      <c r="AO763" s="10" t="s">
        <v>12042</v>
      </c>
      <c r="AP763" t="str" cm="1">
        <f t="array" ref="AP763">_xlfn.IFS(
  Table1[[#This Row],[Age]]&lt;=25, "18-25",
  Table1[[#This Row],[Age]]&lt;=35, "26-35",
  Table1[[#This Row],[Age]]&lt;=45, "36-45",
  Table1[[#This Row],[Age]]&lt;=60, "46-60",
  TRUE, "60+")</f>
        <v>46-60</v>
      </c>
    </row>
    <row r="764" spans="1:42" x14ac:dyDescent="0.3">
      <c r="A764">
        <v>763</v>
      </c>
      <c r="B764" t="s">
        <v>48</v>
      </c>
      <c r="C764" t="s">
        <v>94</v>
      </c>
      <c r="D764">
        <v>24</v>
      </c>
      <c r="E764" t="s">
        <v>104</v>
      </c>
      <c r="F764" t="s">
        <v>870</v>
      </c>
      <c r="G764" t="s">
        <v>5131</v>
      </c>
      <c r="H764">
        <v>19458795616</v>
      </c>
      <c r="I764" t="s">
        <v>5806</v>
      </c>
      <c r="J764" t="s">
        <v>7292</v>
      </c>
      <c r="K764">
        <v>9031.52</v>
      </c>
      <c r="L764" s="12" t="s">
        <v>8021</v>
      </c>
      <c r="M764" s="10" t="s">
        <v>11262</v>
      </c>
      <c r="N764">
        <v>763</v>
      </c>
      <c r="O764">
        <v>44992</v>
      </c>
      <c r="P764" t="s">
        <v>11402</v>
      </c>
      <c r="Q764" s="16">
        <v>2671.78</v>
      </c>
      <c r="R764">
        <v>6359.74</v>
      </c>
      <c r="S764">
        <v>17</v>
      </c>
      <c r="T764">
        <v>763</v>
      </c>
      <c r="U764">
        <v>6136.95</v>
      </c>
      <c r="V764" t="s">
        <v>11412</v>
      </c>
      <c r="W764">
        <v>2.5499999999999998</v>
      </c>
      <c r="X764">
        <v>60</v>
      </c>
      <c r="Y764" t="s">
        <v>8942</v>
      </c>
      <c r="Z764" t="s">
        <v>12012</v>
      </c>
      <c r="AA764">
        <v>763</v>
      </c>
      <c r="AB764" t="s">
        <v>12016</v>
      </c>
      <c r="AC764">
        <v>8549.06</v>
      </c>
      <c r="AD764">
        <v>936.02</v>
      </c>
      <c r="AE764">
        <v>46.8</v>
      </c>
      <c r="AF764" t="s">
        <v>11266</v>
      </c>
      <c r="AG764" t="s">
        <v>11191</v>
      </c>
      <c r="AH764">
        <v>4178</v>
      </c>
      <c r="AI764">
        <v>763</v>
      </c>
      <c r="AJ764" t="s">
        <v>11135</v>
      </c>
      <c r="AK764" t="s">
        <v>12028</v>
      </c>
      <c r="AL764" t="s">
        <v>12032</v>
      </c>
      <c r="AM764" t="s">
        <v>11293</v>
      </c>
      <c r="AN764">
        <v>1</v>
      </c>
      <c r="AO764" s="10" t="s">
        <v>12047</v>
      </c>
      <c r="AP764" t="str" cm="1">
        <f t="array" ref="AP764">_xlfn.IFS(
  Table1[[#This Row],[Age]]&lt;=25, "18-25",
  Table1[[#This Row],[Age]]&lt;=35, "26-35",
  Table1[[#This Row],[Age]]&lt;=45, "36-45",
  Table1[[#This Row],[Age]]&lt;=60, "46-60",
  TRUE, "60+")</f>
        <v>18-25</v>
      </c>
    </row>
    <row r="765" spans="1:42" x14ac:dyDescent="0.3">
      <c r="A765">
        <v>764</v>
      </c>
      <c r="B765" t="s">
        <v>28</v>
      </c>
      <c r="C765" t="s">
        <v>80</v>
      </c>
      <c r="D765">
        <v>21</v>
      </c>
      <c r="E765" t="s">
        <v>104</v>
      </c>
      <c r="F765" t="s">
        <v>871</v>
      </c>
      <c r="G765" t="s">
        <v>5138</v>
      </c>
      <c r="H765">
        <v>19458795617</v>
      </c>
      <c r="I765" t="s">
        <v>5807</v>
      </c>
      <c r="J765" t="s">
        <v>7291</v>
      </c>
      <c r="K765">
        <v>9286.1</v>
      </c>
      <c r="L765" s="12" t="s">
        <v>8022</v>
      </c>
      <c r="M765" s="10" t="s">
        <v>11157</v>
      </c>
      <c r="N765">
        <v>764</v>
      </c>
      <c r="O765">
        <v>45158</v>
      </c>
      <c r="P765" t="s">
        <v>11404</v>
      </c>
      <c r="Q765" s="16">
        <v>2041</v>
      </c>
      <c r="R765">
        <v>7245.1</v>
      </c>
      <c r="S765">
        <v>86</v>
      </c>
      <c r="T765">
        <v>764</v>
      </c>
      <c r="U765">
        <v>47376.74</v>
      </c>
      <c r="V765" t="s">
        <v>11413</v>
      </c>
      <c r="W765">
        <v>7.94</v>
      </c>
      <c r="X765">
        <v>48</v>
      </c>
      <c r="Y765" t="s">
        <v>7804</v>
      </c>
      <c r="Z765" t="s">
        <v>12011</v>
      </c>
      <c r="AA765">
        <v>764</v>
      </c>
      <c r="AB765" t="s">
        <v>12016</v>
      </c>
      <c r="AC765">
        <v>5078.57</v>
      </c>
      <c r="AD765">
        <v>3138.65</v>
      </c>
      <c r="AE765">
        <v>156.93</v>
      </c>
      <c r="AF765" t="s">
        <v>11039</v>
      </c>
      <c r="AG765" t="s">
        <v>11361</v>
      </c>
      <c r="AH765">
        <v>9564</v>
      </c>
      <c r="AI765">
        <v>764</v>
      </c>
      <c r="AJ765" t="s">
        <v>11133</v>
      </c>
      <c r="AK765" t="s">
        <v>12027</v>
      </c>
      <c r="AL765" t="s">
        <v>12032</v>
      </c>
      <c r="AM765" t="s">
        <v>11195</v>
      </c>
      <c r="AN765">
        <v>1</v>
      </c>
      <c r="AO765" s="10" t="s">
        <v>12041</v>
      </c>
      <c r="AP765" t="str" cm="1">
        <f t="array" ref="AP765">_xlfn.IFS(
  Table1[[#This Row],[Age]]&lt;=25, "18-25",
  Table1[[#This Row],[Age]]&lt;=35, "26-35",
  Table1[[#This Row],[Age]]&lt;=45, "36-45",
  Table1[[#This Row],[Age]]&lt;=60, "46-60",
  TRUE, "60+")</f>
        <v>18-25</v>
      </c>
    </row>
    <row r="766" spans="1:42" x14ac:dyDescent="0.3">
      <c r="A766">
        <v>765</v>
      </c>
      <c r="B766" t="s">
        <v>22</v>
      </c>
      <c r="C766" t="s">
        <v>79</v>
      </c>
      <c r="D766">
        <v>60</v>
      </c>
      <c r="E766" t="s">
        <v>105</v>
      </c>
      <c r="F766" t="s">
        <v>872</v>
      </c>
      <c r="G766" t="s">
        <v>5142</v>
      </c>
      <c r="H766">
        <v>19458795618</v>
      </c>
      <c r="I766" t="s">
        <v>5808</v>
      </c>
      <c r="J766" t="s">
        <v>7292</v>
      </c>
      <c r="K766">
        <v>8009.21</v>
      </c>
      <c r="L766" s="12" t="s">
        <v>8023</v>
      </c>
      <c r="M766" s="10" t="s">
        <v>11262</v>
      </c>
      <c r="N766">
        <v>765</v>
      </c>
      <c r="O766">
        <v>44952</v>
      </c>
      <c r="P766" t="s">
        <v>11402</v>
      </c>
      <c r="Q766" s="16">
        <v>2307.9699999999998</v>
      </c>
      <c r="R766">
        <v>10317.18</v>
      </c>
      <c r="S766">
        <v>87</v>
      </c>
      <c r="T766">
        <v>765</v>
      </c>
      <c r="U766">
        <v>4527.26</v>
      </c>
      <c r="V766" t="s">
        <v>11411</v>
      </c>
      <c r="W766">
        <v>8.36</v>
      </c>
      <c r="X766">
        <v>36</v>
      </c>
      <c r="Y766" t="s">
        <v>9303</v>
      </c>
      <c r="Z766" t="s">
        <v>12010</v>
      </c>
      <c r="AA766">
        <v>765</v>
      </c>
      <c r="AB766" t="s">
        <v>12015</v>
      </c>
      <c r="AC766">
        <v>4330.5600000000004</v>
      </c>
      <c r="AD766">
        <v>3633.41</v>
      </c>
      <c r="AE766">
        <v>181.67</v>
      </c>
      <c r="AF766" t="s">
        <v>11170</v>
      </c>
      <c r="AG766" t="s">
        <v>11260</v>
      </c>
      <c r="AH766">
        <v>4251</v>
      </c>
      <c r="AI766">
        <v>765</v>
      </c>
      <c r="AJ766" t="s">
        <v>11208</v>
      </c>
      <c r="AK766" t="s">
        <v>12028</v>
      </c>
      <c r="AL766" t="s">
        <v>12031</v>
      </c>
      <c r="AM766" t="s">
        <v>11336</v>
      </c>
      <c r="AN766">
        <v>1</v>
      </c>
      <c r="AO766" s="10" t="s">
        <v>12039</v>
      </c>
      <c r="AP766" t="str" cm="1">
        <f t="array" ref="AP766">_xlfn.IFS(
  Table1[[#This Row],[Age]]&lt;=25, "18-25",
  Table1[[#This Row],[Age]]&lt;=35, "26-35",
  Table1[[#This Row],[Age]]&lt;=45, "36-45",
  Table1[[#This Row],[Age]]&lt;=60, "46-60",
  TRUE, "60+")</f>
        <v>46-60</v>
      </c>
    </row>
    <row r="767" spans="1:42" x14ac:dyDescent="0.3">
      <c r="A767">
        <v>766</v>
      </c>
      <c r="B767" t="s">
        <v>16</v>
      </c>
      <c r="C767" t="s">
        <v>39</v>
      </c>
      <c r="D767">
        <v>33</v>
      </c>
      <c r="E767" t="s">
        <v>105</v>
      </c>
      <c r="F767" t="s">
        <v>873</v>
      </c>
      <c r="G767" t="s">
        <v>5136</v>
      </c>
      <c r="H767">
        <v>19458795619</v>
      </c>
      <c r="I767" t="s">
        <v>5809</v>
      </c>
      <c r="J767" t="s">
        <v>7291</v>
      </c>
      <c r="K767">
        <v>9357.91</v>
      </c>
      <c r="L767" s="12" t="s">
        <v>8024</v>
      </c>
      <c r="M767" s="10" t="s">
        <v>11351</v>
      </c>
      <c r="N767">
        <v>766</v>
      </c>
      <c r="O767">
        <v>45291</v>
      </c>
      <c r="P767" t="s">
        <v>11404</v>
      </c>
      <c r="Q767" s="16">
        <v>189.52</v>
      </c>
      <c r="R767">
        <v>9168.39</v>
      </c>
      <c r="S767">
        <v>29</v>
      </c>
      <c r="T767">
        <v>766</v>
      </c>
      <c r="U767">
        <v>38233.64</v>
      </c>
      <c r="V767" t="s">
        <v>11412</v>
      </c>
      <c r="W767">
        <v>9.4600000000000009</v>
      </c>
      <c r="X767">
        <v>60</v>
      </c>
      <c r="Y767" t="s">
        <v>11561</v>
      </c>
      <c r="Z767" t="s">
        <v>12010</v>
      </c>
      <c r="AA767">
        <v>766</v>
      </c>
      <c r="AB767" t="s">
        <v>12017</v>
      </c>
      <c r="AC767">
        <v>6679.07</v>
      </c>
      <c r="AD767">
        <v>4810.51</v>
      </c>
      <c r="AE767">
        <v>240.53</v>
      </c>
      <c r="AF767" t="s">
        <v>11379</v>
      </c>
      <c r="AG767" t="s">
        <v>11244</v>
      </c>
      <c r="AH767">
        <v>9421</v>
      </c>
      <c r="AI767">
        <v>766</v>
      </c>
      <c r="AJ767" t="s">
        <v>11315</v>
      </c>
      <c r="AK767" t="s">
        <v>12027</v>
      </c>
      <c r="AL767" t="s">
        <v>12031</v>
      </c>
      <c r="AM767" t="s">
        <v>11046</v>
      </c>
      <c r="AN767">
        <v>1</v>
      </c>
      <c r="AO767" s="10" t="s">
        <v>12036</v>
      </c>
      <c r="AP767" t="str" cm="1">
        <f t="array" ref="AP767">_xlfn.IFS(
  Table1[[#This Row],[Age]]&lt;=25, "18-25",
  Table1[[#This Row],[Age]]&lt;=35, "26-35",
  Table1[[#This Row],[Age]]&lt;=45, "36-45",
  Table1[[#This Row],[Age]]&lt;=60, "46-60",
  TRUE, "60+")</f>
        <v>26-35</v>
      </c>
    </row>
    <row r="768" spans="1:42" x14ac:dyDescent="0.3">
      <c r="A768">
        <v>767</v>
      </c>
      <c r="B768" t="s">
        <v>42</v>
      </c>
      <c r="C768" t="s">
        <v>84</v>
      </c>
      <c r="D768">
        <v>66</v>
      </c>
      <c r="E768" t="s">
        <v>106</v>
      </c>
      <c r="F768" t="s">
        <v>874</v>
      </c>
      <c r="G768" t="s">
        <v>5115</v>
      </c>
      <c r="H768">
        <v>19458795620</v>
      </c>
      <c r="I768" t="s">
        <v>5810</v>
      </c>
      <c r="J768" t="s">
        <v>7292</v>
      </c>
      <c r="K768">
        <v>8224.5</v>
      </c>
      <c r="L768" s="12" t="s">
        <v>8025</v>
      </c>
      <c r="M768" s="10" t="s">
        <v>11294</v>
      </c>
      <c r="N768">
        <v>767</v>
      </c>
      <c r="O768">
        <v>45126</v>
      </c>
      <c r="P768" t="s">
        <v>11402</v>
      </c>
      <c r="Q768" s="16">
        <v>4629.6499999999996</v>
      </c>
      <c r="R768">
        <v>12854.15</v>
      </c>
      <c r="S768">
        <v>64</v>
      </c>
      <c r="T768">
        <v>767</v>
      </c>
      <c r="U768">
        <v>48988.26</v>
      </c>
      <c r="V768" t="s">
        <v>11413</v>
      </c>
      <c r="W768">
        <v>5.17</v>
      </c>
      <c r="X768">
        <v>12</v>
      </c>
      <c r="Y768" t="s">
        <v>11709</v>
      </c>
      <c r="Z768" t="s">
        <v>12011</v>
      </c>
      <c r="AA768">
        <v>767</v>
      </c>
      <c r="AB768" t="s">
        <v>12015</v>
      </c>
      <c r="AC768">
        <v>5497.86</v>
      </c>
      <c r="AD768">
        <v>1505.81</v>
      </c>
      <c r="AE768">
        <v>75.290000000000006</v>
      </c>
      <c r="AF768" t="s">
        <v>11096</v>
      </c>
      <c r="AG768" t="s">
        <v>11262</v>
      </c>
      <c r="AH768">
        <v>5553</v>
      </c>
      <c r="AI768">
        <v>767</v>
      </c>
      <c r="AJ768" t="s">
        <v>11118</v>
      </c>
      <c r="AK768" t="s">
        <v>12028</v>
      </c>
      <c r="AL768" t="s">
        <v>12032</v>
      </c>
      <c r="AM768" t="s">
        <v>11056</v>
      </c>
      <c r="AN768">
        <v>1</v>
      </c>
      <c r="AO768" s="10" t="s">
        <v>12038</v>
      </c>
      <c r="AP768" t="str" cm="1">
        <f t="array" ref="AP768">_xlfn.IFS(
  Table1[[#This Row],[Age]]&lt;=25, "18-25",
  Table1[[#This Row],[Age]]&lt;=35, "26-35",
  Table1[[#This Row],[Age]]&lt;=45, "36-45",
  Table1[[#This Row],[Age]]&lt;=60, "46-60",
  TRUE, "60+")</f>
        <v>60+</v>
      </c>
    </row>
    <row r="769" spans="1:42" x14ac:dyDescent="0.3">
      <c r="A769">
        <v>768</v>
      </c>
      <c r="B769" t="s">
        <v>18</v>
      </c>
      <c r="C769" t="s">
        <v>96</v>
      </c>
      <c r="D769">
        <v>23</v>
      </c>
      <c r="E769" t="s">
        <v>104</v>
      </c>
      <c r="F769" t="s">
        <v>875</v>
      </c>
      <c r="G769" t="s">
        <v>5145</v>
      </c>
      <c r="H769">
        <v>19458795621</v>
      </c>
      <c r="I769" t="s">
        <v>5811</v>
      </c>
      <c r="J769" t="s">
        <v>7292</v>
      </c>
      <c r="K769">
        <v>397.98</v>
      </c>
      <c r="L769" s="12" t="s">
        <v>8026</v>
      </c>
      <c r="M769" s="10" t="s">
        <v>11118</v>
      </c>
      <c r="N769">
        <v>768</v>
      </c>
      <c r="O769">
        <v>45099</v>
      </c>
      <c r="P769" t="s">
        <v>11403</v>
      </c>
      <c r="Q769" s="16">
        <v>162.56</v>
      </c>
      <c r="R769">
        <v>560.54</v>
      </c>
      <c r="S769">
        <v>71</v>
      </c>
      <c r="T769">
        <v>768</v>
      </c>
      <c r="U769">
        <v>16630.86</v>
      </c>
      <c r="V769" t="s">
        <v>11412</v>
      </c>
      <c r="W769">
        <v>1.57</v>
      </c>
      <c r="X769">
        <v>60</v>
      </c>
      <c r="Y769" t="s">
        <v>10375</v>
      </c>
      <c r="Z769" t="s">
        <v>12012</v>
      </c>
      <c r="AA769">
        <v>768</v>
      </c>
      <c r="AB769" t="s">
        <v>12015</v>
      </c>
      <c r="AC769">
        <v>3587.82</v>
      </c>
      <c r="AD769">
        <v>2260.2800000000002</v>
      </c>
      <c r="AE769">
        <v>113.01</v>
      </c>
      <c r="AF769" t="s">
        <v>11041</v>
      </c>
      <c r="AG769" t="s">
        <v>11171</v>
      </c>
      <c r="AH769">
        <v>2545</v>
      </c>
      <c r="AI769">
        <v>768</v>
      </c>
      <c r="AJ769" t="s">
        <v>11140</v>
      </c>
      <c r="AK769" t="s">
        <v>12028</v>
      </c>
      <c r="AL769" t="s">
        <v>12032</v>
      </c>
      <c r="AM769" t="s">
        <v>11147</v>
      </c>
      <c r="AN769">
        <v>1</v>
      </c>
      <c r="AO769" s="10" t="s">
        <v>12043</v>
      </c>
      <c r="AP769" t="str" cm="1">
        <f t="array" ref="AP769">_xlfn.IFS(
  Table1[[#This Row],[Age]]&lt;=25, "18-25",
  Table1[[#This Row],[Age]]&lt;=35, "26-35",
  Table1[[#This Row],[Age]]&lt;=45, "36-45",
  Table1[[#This Row],[Age]]&lt;=60, "46-60",
  TRUE, "60+")</f>
        <v>18-25</v>
      </c>
    </row>
    <row r="770" spans="1:42" x14ac:dyDescent="0.3">
      <c r="A770">
        <v>769</v>
      </c>
      <c r="B770" t="s">
        <v>35</v>
      </c>
      <c r="C770" t="s">
        <v>101</v>
      </c>
      <c r="D770">
        <v>37</v>
      </c>
      <c r="E770" t="s">
        <v>104</v>
      </c>
      <c r="F770" t="s">
        <v>876</v>
      </c>
      <c r="G770" t="s">
        <v>5125</v>
      </c>
      <c r="H770">
        <v>19458795622</v>
      </c>
      <c r="I770" t="s">
        <v>5401</v>
      </c>
      <c r="J770" t="s">
        <v>7292</v>
      </c>
      <c r="K770">
        <v>3561.59</v>
      </c>
      <c r="L770" s="12" t="s">
        <v>8027</v>
      </c>
      <c r="M770" s="10" t="s">
        <v>11310</v>
      </c>
      <c r="N770">
        <v>769</v>
      </c>
      <c r="O770">
        <v>45109</v>
      </c>
      <c r="P770" t="s">
        <v>11403</v>
      </c>
      <c r="Q770" s="16">
        <v>3866.33</v>
      </c>
      <c r="R770">
        <v>-304.74</v>
      </c>
      <c r="S770">
        <v>99</v>
      </c>
      <c r="T770">
        <v>769</v>
      </c>
      <c r="U770">
        <v>9409.8799999999992</v>
      </c>
      <c r="V770" t="s">
        <v>11413</v>
      </c>
      <c r="W770">
        <v>7.1</v>
      </c>
      <c r="X770">
        <v>36</v>
      </c>
      <c r="Y770" t="s">
        <v>9960</v>
      </c>
      <c r="Z770" t="s">
        <v>12010</v>
      </c>
      <c r="AA770">
        <v>769</v>
      </c>
      <c r="AB770" t="s">
        <v>12017</v>
      </c>
      <c r="AC770">
        <v>2333.41</v>
      </c>
      <c r="AD770">
        <v>3023.73</v>
      </c>
      <c r="AE770">
        <v>151.19</v>
      </c>
      <c r="AF770" t="s">
        <v>11294</v>
      </c>
      <c r="AG770" t="s">
        <v>11221</v>
      </c>
      <c r="AH770">
        <v>1101</v>
      </c>
      <c r="AI770">
        <v>769</v>
      </c>
      <c r="AJ770" t="s">
        <v>11165</v>
      </c>
      <c r="AK770" t="s">
        <v>12029</v>
      </c>
      <c r="AL770" t="s">
        <v>12032</v>
      </c>
      <c r="AM770" t="s">
        <v>11092</v>
      </c>
      <c r="AN770">
        <v>1</v>
      </c>
      <c r="AO770" s="10" t="s">
        <v>12038</v>
      </c>
      <c r="AP770" t="str" cm="1">
        <f t="array" ref="AP770">_xlfn.IFS(
  Table1[[#This Row],[Age]]&lt;=25, "18-25",
  Table1[[#This Row],[Age]]&lt;=35, "26-35",
  Table1[[#This Row],[Age]]&lt;=45, "36-45",
  Table1[[#This Row],[Age]]&lt;=60, "46-60",
  TRUE, "60+")</f>
        <v>36-45</v>
      </c>
    </row>
    <row r="771" spans="1:42" x14ac:dyDescent="0.3">
      <c r="A771">
        <v>770</v>
      </c>
      <c r="B771" t="s">
        <v>45</v>
      </c>
      <c r="C771" t="s">
        <v>60</v>
      </c>
      <c r="D771">
        <v>48</v>
      </c>
      <c r="E771" t="s">
        <v>104</v>
      </c>
      <c r="F771" t="s">
        <v>877</v>
      </c>
      <c r="G771" t="s">
        <v>5147</v>
      </c>
      <c r="H771">
        <v>19458795623</v>
      </c>
      <c r="I771" t="s">
        <v>5242</v>
      </c>
      <c r="J771" t="s">
        <v>7291</v>
      </c>
      <c r="K771">
        <v>3427.45</v>
      </c>
      <c r="L771" s="12" t="s">
        <v>7789</v>
      </c>
      <c r="M771" s="10" t="s">
        <v>11334</v>
      </c>
      <c r="N771">
        <v>770</v>
      </c>
      <c r="O771">
        <v>44966</v>
      </c>
      <c r="P771" t="s">
        <v>11404</v>
      </c>
      <c r="Q771" s="16">
        <v>1498.36</v>
      </c>
      <c r="R771">
        <v>4925.8100000000004</v>
      </c>
      <c r="S771">
        <v>20</v>
      </c>
      <c r="T771">
        <v>770</v>
      </c>
      <c r="U771">
        <v>28742.54</v>
      </c>
      <c r="V771" t="s">
        <v>11412</v>
      </c>
      <c r="W771">
        <v>3.54</v>
      </c>
      <c r="X771">
        <v>12</v>
      </c>
      <c r="Y771" t="s">
        <v>11721</v>
      </c>
      <c r="Z771" t="s">
        <v>12010</v>
      </c>
      <c r="AA771">
        <v>770</v>
      </c>
      <c r="AB771" t="s">
        <v>12016</v>
      </c>
      <c r="AC771">
        <v>1912.07</v>
      </c>
      <c r="AD771">
        <v>4119.0600000000004</v>
      </c>
      <c r="AE771">
        <v>205.95</v>
      </c>
      <c r="AF771" t="s">
        <v>11083</v>
      </c>
      <c r="AG771" t="s">
        <v>11062</v>
      </c>
      <c r="AH771">
        <v>2767</v>
      </c>
      <c r="AI771">
        <v>770</v>
      </c>
      <c r="AJ771" t="s">
        <v>11202</v>
      </c>
      <c r="AK771" t="s">
        <v>12028</v>
      </c>
      <c r="AL771" t="s">
        <v>12031</v>
      </c>
      <c r="AM771" t="s">
        <v>11277</v>
      </c>
      <c r="AN771">
        <v>1</v>
      </c>
      <c r="AO771" s="10" t="s">
        <v>12045</v>
      </c>
      <c r="AP771" t="str" cm="1">
        <f t="array" ref="AP771">_xlfn.IFS(
  Table1[[#This Row],[Age]]&lt;=25, "18-25",
  Table1[[#This Row],[Age]]&lt;=35, "26-35",
  Table1[[#This Row],[Age]]&lt;=45, "36-45",
  Table1[[#This Row],[Age]]&lt;=60, "46-60",
  TRUE, "60+")</f>
        <v>46-60</v>
      </c>
    </row>
    <row r="772" spans="1:42" x14ac:dyDescent="0.3">
      <c r="A772">
        <v>771</v>
      </c>
      <c r="B772" t="s">
        <v>48</v>
      </c>
      <c r="C772" t="s">
        <v>98</v>
      </c>
      <c r="D772">
        <v>36</v>
      </c>
      <c r="E772" t="s">
        <v>104</v>
      </c>
      <c r="F772" t="s">
        <v>878</v>
      </c>
      <c r="G772" t="s">
        <v>5144</v>
      </c>
      <c r="H772">
        <v>19458795624</v>
      </c>
      <c r="I772" t="s">
        <v>5812</v>
      </c>
      <c r="J772" t="s">
        <v>7292</v>
      </c>
      <c r="K772">
        <v>2269.73</v>
      </c>
      <c r="L772" s="12" t="s">
        <v>7432</v>
      </c>
      <c r="M772" s="10" t="s">
        <v>11103</v>
      </c>
      <c r="N772">
        <v>771</v>
      </c>
      <c r="O772">
        <v>45198</v>
      </c>
      <c r="P772" t="s">
        <v>11402</v>
      </c>
      <c r="Q772" s="16">
        <v>570.15</v>
      </c>
      <c r="R772">
        <v>2839.88</v>
      </c>
      <c r="S772">
        <v>26</v>
      </c>
      <c r="T772">
        <v>771</v>
      </c>
      <c r="U772">
        <v>39958.26</v>
      </c>
      <c r="V772" t="s">
        <v>11412</v>
      </c>
      <c r="W772">
        <v>1.83</v>
      </c>
      <c r="X772">
        <v>12</v>
      </c>
      <c r="Y772" t="s">
        <v>8979</v>
      </c>
      <c r="Z772" t="s">
        <v>12012</v>
      </c>
      <c r="AA772">
        <v>771</v>
      </c>
      <c r="AB772" t="s">
        <v>12017</v>
      </c>
      <c r="AC772">
        <v>3128.52</v>
      </c>
      <c r="AD772">
        <v>3907.78</v>
      </c>
      <c r="AE772">
        <v>195.39</v>
      </c>
      <c r="AF772" t="s">
        <v>11248</v>
      </c>
      <c r="AG772" t="s">
        <v>11088</v>
      </c>
      <c r="AH772">
        <v>2978</v>
      </c>
      <c r="AI772">
        <v>771</v>
      </c>
      <c r="AJ772" t="s">
        <v>11224</v>
      </c>
      <c r="AK772" t="s">
        <v>12029</v>
      </c>
      <c r="AL772" t="s">
        <v>12032</v>
      </c>
      <c r="AM772" t="s">
        <v>11103</v>
      </c>
      <c r="AN772">
        <v>1</v>
      </c>
      <c r="AO772" s="10" t="s">
        <v>12042</v>
      </c>
      <c r="AP772" t="str" cm="1">
        <f t="array" ref="AP772">_xlfn.IFS(
  Table1[[#This Row],[Age]]&lt;=25, "18-25",
  Table1[[#This Row],[Age]]&lt;=35, "26-35",
  Table1[[#This Row],[Age]]&lt;=45, "36-45",
  Table1[[#This Row],[Age]]&lt;=60, "46-60",
  TRUE, "60+")</f>
        <v>36-45</v>
      </c>
    </row>
    <row r="773" spans="1:42" x14ac:dyDescent="0.3">
      <c r="A773">
        <v>772</v>
      </c>
      <c r="B773" t="s">
        <v>20</v>
      </c>
      <c r="C773" t="s">
        <v>73</v>
      </c>
      <c r="D773">
        <v>69</v>
      </c>
      <c r="E773" t="s">
        <v>105</v>
      </c>
      <c r="F773" t="s">
        <v>879</v>
      </c>
      <c r="G773" t="s">
        <v>5126</v>
      </c>
      <c r="H773">
        <v>19458795625</v>
      </c>
      <c r="I773" t="s">
        <v>5813</v>
      </c>
      <c r="J773" t="s">
        <v>7291</v>
      </c>
      <c r="K773">
        <v>7999.58</v>
      </c>
      <c r="L773" s="12" t="s">
        <v>8028</v>
      </c>
      <c r="M773" s="10" t="s">
        <v>11150</v>
      </c>
      <c r="N773">
        <v>772</v>
      </c>
      <c r="O773">
        <v>45138</v>
      </c>
      <c r="P773" t="s">
        <v>11402</v>
      </c>
      <c r="Q773" s="16">
        <v>3052.37</v>
      </c>
      <c r="R773">
        <v>4947.21</v>
      </c>
      <c r="S773">
        <v>93</v>
      </c>
      <c r="T773">
        <v>772</v>
      </c>
      <c r="U773">
        <v>47524.28</v>
      </c>
      <c r="V773" t="s">
        <v>11413</v>
      </c>
      <c r="W773">
        <v>8.6999999999999993</v>
      </c>
      <c r="X773">
        <v>12</v>
      </c>
      <c r="Y773" t="s">
        <v>11722</v>
      </c>
      <c r="Z773" t="s">
        <v>12012</v>
      </c>
      <c r="AA773">
        <v>772</v>
      </c>
      <c r="AB773" t="s">
        <v>12016</v>
      </c>
      <c r="AC773">
        <v>8830.99</v>
      </c>
      <c r="AD773">
        <v>4719.03</v>
      </c>
      <c r="AE773">
        <v>235.95</v>
      </c>
      <c r="AF773" t="s">
        <v>11320</v>
      </c>
      <c r="AG773" t="s">
        <v>11056</v>
      </c>
      <c r="AH773">
        <v>5923</v>
      </c>
      <c r="AI773">
        <v>772</v>
      </c>
      <c r="AJ773" t="s">
        <v>11308</v>
      </c>
      <c r="AK773" t="s">
        <v>12028</v>
      </c>
      <c r="AL773" t="s">
        <v>12032</v>
      </c>
      <c r="AM773" t="s">
        <v>11117</v>
      </c>
      <c r="AN773">
        <v>1</v>
      </c>
      <c r="AO773" s="10" t="s">
        <v>12038</v>
      </c>
      <c r="AP773" t="str" cm="1">
        <f t="array" ref="AP773">_xlfn.IFS(
  Table1[[#This Row],[Age]]&lt;=25, "18-25",
  Table1[[#This Row],[Age]]&lt;=35, "26-35",
  Table1[[#This Row],[Age]]&lt;=45, "36-45",
  Table1[[#This Row],[Age]]&lt;=60, "46-60",
  TRUE, "60+")</f>
        <v>60+</v>
      </c>
    </row>
    <row r="774" spans="1:42" x14ac:dyDescent="0.3">
      <c r="A774">
        <v>773</v>
      </c>
      <c r="B774" t="s">
        <v>47</v>
      </c>
      <c r="C774" t="s">
        <v>70</v>
      </c>
      <c r="D774">
        <v>39</v>
      </c>
      <c r="E774" t="s">
        <v>104</v>
      </c>
      <c r="F774" t="s">
        <v>880</v>
      </c>
      <c r="G774" t="s">
        <v>5143</v>
      </c>
      <c r="H774">
        <v>19458795626</v>
      </c>
      <c r="I774" t="s">
        <v>5814</v>
      </c>
      <c r="J774" t="s">
        <v>7292</v>
      </c>
      <c r="K774">
        <v>5248.89</v>
      </c>
      <c r="L774" s="12" t="s">
        <v>7738</v>
      </c>
      <c r="M774" s="10" t="s">
        <v>11352</v>
      </c>
      <c r="N774">
        <v>773</v>
      </c>
      <c r="O774">
        <v>45150</v>
      </c>
      <c r="P774" t="s">
        <v>11403</v>
      </c>
      <c r="Q774" s="16">
        <v>3537.69</v>
      </c>
      <c r="R774">
        <v>8786.58</v>
      </c>
      <c r="S774">
        <v>29</v>
      </c>
      <c r="T774">
        <v>773</v>
      </c>
      <c r="U774">
        <v>34990.04</v>
      </c>
      <c r="V774" t="s">
        <v>11412</v>
      </c>
      <c r="W774">
        <v>2.2599999999999998</v>
      </c>
      <c r="X774">
        <v>48</v>
      </c>
      <c r="Y774" t="s">
        <v>10800</v>
      </c>
      <c r="Z774" t="s">
        <v>12012</v>
      </c>
      <c r="AA774">
        <v>773</v>
      </c>
      <c r="AB774" t="s">
        <v>12016</v>
      </c>
      <c r="AC774">
        <v>1988.45</v>
      </c>
      <c r="AD774">
        <v>2709.92</v>
      </c>
      <c r="AE774">
        <v>135.5</v>
      </c>
      <c r="AF774" t="s">
        <v>11108</v>
      </c>
      <c r="AG774" t="s">
        <v>11127</v>
      </c>
      <c r="AH774">
        <v>2464</v>
      </c>
      <c r="AI774">
        <v>773</v>
      </c>
      <c r="AJ774" t="s">
        <v>11150</v>
      </c>
      <c r="AK774" t="s">
        <v>12029</v>
      </c>
      <c r="AL774" t="s">
        <v>12031</v>
      </c>
      <c r="AM774" t="s">
        <v>11040</v>
      </c>
      <c r="AN774">
        <v>1</v>
      </c>
      <c r="AO774" s="10" t="s">
        <v>12041</v>
      </c>
      <c r="AP774" t="str" cm="1">
        <f t="array" ref="AP774">_xlfn.IFS(
  Table1[[#This Row],[Age]]&lt;=25, "18-25",
  Table1[[#This Row],[Age]]&lt;=35, "26-35",
  Table1[[#This Row],[Age]]&lt;=45, "36-45",
  Table1[[#This Row],[Age]]&lt;=60, "46-60",
  TRUE, "60+")</f>
        <v>36-45</v>
      </c>
    </row>
    <row r="775" spans="1:42" x14ac:dyDescent="0.3">
      <c r="A775">
        <v>774</v>
      </c>
      <c r="B775" t="s">
        <v>32</v>
      </c>
      <c r="C775" t="s">
        <v>39</v>
      </c>
      <c r="D775">
        <v>38</v>
      </c>
      <c r="E775" t="s">
        <v>104</v>
      </c>
      <c r="F775" t="s">
        <v>881</v>
      </c>
      <c r="G775" t="s">
        <v>5138</v>
      </c>
      <c r="H775">
        <v>19458795627</v>
      </c>
      <c r="I775" t="s">
        <v>5815</v>
      </c>
      <c r="J775" t="s">
        <v>7292</v>
      </c>
      <c r="K775">
        <v>8379.26</v>
      </c>
      <c r="L775" s="12" t="s">
        <v>8029</v>
      </c>
      <c r="M775" s="10" t="s">
        <v>11244</v>
      </c>
      <c r="N775">
        <v>774</v>
      </c>
      <c r="O775">
        <v>45086</v>
      </c>
      <c r="P775" t="s">
        <v>11404</v>
      </c>
      <c r="Q775" s="16">
        <v>3154.71</v>
      </c>
      <c r="R775">
        <v>5224.55</v>
      </c>
      <c r="S775">
        <v>7</v>
      </c>
      <c r="T775">
        <v>774</v>
      </c>
      <c r="U775">
        <v>17457.78</v>
      </c>
      <c r="V775" t="s">
        <v>11413</v>
      </c>
      <c r="W775">
        <v>5.56</v>
      </c>
      <c r="X775">
        <v>60</v>
      </c>
      <c r="Y775" t="s">
        <v>11641</v>
      </c>
      <c r="Z775" t="s">
        <v>12012</v>
      </c>
      <c r="AA775">
        <v>774</v>
      </c>
      <c r="AB775" t="s">
        <v>12016</v>
      </c>
      <c r="AC775">
        <v>8337.0499999999993</v>
      </c>
      <c r="AD775">
        <v>4108.47</v>
      </c>
      <c r="AE775">
        <v>205.42</v>
      </c>
      <c r="AF775" t="s">
        <v>11151</v>
      </c>
      <c r="AG775" t="s">
        <v>11361</v>
      </c>
      <c r="AH775">
        <v>3622</v>
      </c>
      <c r="AI775">
        <v>774</v>
      </c>
      <c r="AJ775" t="s">
        <v>11376</v>
      </c>
      <c r="AK775" t="s">
        <v>12029</v>
      </c>
      <c r="AL775" t="s">
        <v>12031</v>
      </c>
      <c r="AM775" t="s">
        <v>11178</v>
      </c>
      <c r="AN775">
        <v>1</v>
      </c>
      <c r="AO775" s="10" t="s">
        <v>12043</v>
      </c>
      <c r="AP775" t="str" cm="1">
        <f t="array" ref="AP775">_xlfn.IFS(
  Table1[[#This Row],[Age]]&lt;=25, "18-25",
  Table1[[#This Row],[Age]]&lt;=35, "26-35",
  Table1[[#This Row],[Age]]&lt;=45, "36-45",
  Table1[[#This Row],[Age]]&lt;=60, "46-60",
  TRUE, "60+")</f>
        <v>36-45</v>
      </c>
    </row>
    <row r="776" spans="1:42" x14ac:dyDescent="0.3">
      <c r="A776">
        <v>775</v>
      </c>
      <c r="B776" t="s">
        <v>50</v>
      </c>
      <c r="C776" t="s">
        <v>94</v>
      </c>
      <c r="D776">
        <v>35</v>
      </c>
      <c r="E776" t="s">
        <v>104</v>
      </c>
      <c r="F776" t="s">
        <v>882</v>
      </c>
      <c r="G776" t="s">
        <v>5134</v>
      </c>
      <c r="H776">
        <v>19458795628</v>
      </c>
      <c r="I776" t="s">
        <v>5492</v>
      </c>
      <c r="J776" t="s">
        <v>7291</v>
      </c>
      <c r="K776">
        <v>6053.36</v>
      </c>
      <c r="L776" s="12" t="s">
        <v>8030</v>
      </c>
      <c r="M776" s="10" t="s">
        <v>11240</v>
      </c>
      <c r="N776">
        <v>775</v>
      </c>
      <c r="O776">
        <v>44961</v>
      </c>
      <c r="P776" t="s">
        <v>11402</v>
      </c>
      <c r="Q776" s="16">
        <v>2884.66</v>
      </c>
      <c r="R776">
        <v>8938.02</v>
      </c>
      <c r="S776">
        <v>34</v>
      </c>
      <c r="T776">
        <v>775</v>
      </c>
      <c r="U776">
        <v>25222.959999999999</v>
      </c>
      <c r="V776" t="s">
        <v>11413</v>
      </c>
      <c r="W776">
        <v>8.1</v>
      </c>
      <c r="X776">
        <v>12</v>
      </c>
      <c r="Y776" t="s">
        <v>11579</v>
      </c>
      <c r="Z776" t="s">
        <v>12010</v>
      </c>
      <c r="AA776">
        <v>775</v>
      </c>
      <c r="AB776" t="s">
        <v>12017</v>
      </c>
      <c r="AC776">
        <v>8813.81</v>
      </c>
      <c r="AD776">
        <v>4017.03</v>
      </c>
      <c r="AE776">
        <v>200.85</v>
      </c>
      <c r="AF776" t="s">
        <v>11280</v>
      </c>
      <c r="AG776" t="s">
        <v>11229</v>
      </c>
      <c r="AH776">
        <v>676</v>
      </c>
      <c r="AI776">
        <v>775</v>
      </c>
      <c r="AJ776" t="s">
        <v>11309</v>
      </c>
      <c r="AK776" t="s">
        <v>12027</v>
      </c>
      <c r="AL776" t="s">
        <v>12032</v>
      </c>
      <c r="AM776" t="s">
        <v>11331</v>
      </c>
      <c r="AN776">
        <v>1</v>
      </c>
      <c r="AO776" s="10" t="s">
        <v>12045</v>
      </c>
      <c r="AP776" t="str" cm="1">
        <f t="array" ref="AP776">_xlfn.IFS(
  Table1[[#This Row],[Age]]&lt;=25, "18-25",
  Table1[[#This Row],[Age]]&lt;=35, "26-35",
  Table1[[#This Row],[Age]]&lt;=45, "36-45",
  Table1[[#This Row],[Age]]&lt;=60, "46-60",
  TRUE, "60+")</f>
        <v>26-35</v>
      </c>
    </row>
    <row r="777" spans="1:42" x14ac:dyDescent="0.3">
      <c r="A777">
        <v>776</v>
      </c>
      <c r="B777" t="s">
        <v>28</v>
      </c>
      <c r="C777" t="s">
        <v>97</v>
      </c>
      <c r="D777">
        <v>49</v>
      </c>
      <c r="E777" t="s">
        <v>106</v>
      </c>
      <c r="F777" t="s">
        <v>883</v>
      </c>
      <c r="G777" t="s">
        <v>5138</v>
      </c>
      <c r="H777">
        <v>19458795629</v>
      </c>
      <c r="I777" t="s">
        <v>5816</v>
      </c>
      <c r="J777" t="s">
        <v>7292</v>
      </c>
      <c r="K777">
        <v>5947.03</v>
      </c>
      <c r="L777" s="12" t="s">
        <v>8031</v>
      </c>
      <c r="M777" s="10" t="s">
        <v>11335</v>
      </c>
      <c r="N777">
        <v>776</v>
      </c>
      <c r="O777">
        <v>45246</v>
      </c>
      <c r="P777" t="s">
        <v>11402</v>
      </c>
      <c r="Q777" s="16">
        <v>2685.57</v>
      </c>
      <c r="R777">
        <v>8632.6</v>
      </c>
      <c r="S777">
        <v>5</v>
      </c>
      <c r="T777">
        <v>776</v>
      </c>
      <c r="U777">
        <v>38298.83</v>
      </c>
      <c r="V777" t="s">
        <v>11412</v>
      </c>
      <c r="W777">
        <v>2.79</v>
      </c>
      <c r="X777">
        <v>48</v>
      </c>
      <c r="Y777" t="s">
        <v>7776</v>
      </c>
      <c r="Z777" t="s">
        <v>12010</v>
      </c>
      <c r="AA777">
        <v>776</v>
      </c>
      <c r="AB777" t="s">
        <v>12016</v>
      </c>
      <c r="AC777">
        <v>8425.6</v>
      </c>
      <c r="AD777">
        <v>1034.72</v>
      </c>
      <c r="AE777">
        <v>51.74</v>
      </c>
      <c r="AF777" t="s">
        <v>11269</v>
      </c>
      <c r="AG777" t="s">
        <v>11062</v>
      </c>
      <c r="AH777">
        <v>4020</v>
      </c>
      <c r="AI777">
        <v>776</v>
      </c>
      <c r="AJ777" t="s">
        <v>11395</v>
      </c>
      <c r="AK777" t="s">
        <v>12029</v>
      </c>
      <c r="AL777" t="s">
        <v>12031</v>
      </c>
      <c r="AM777" t="s">
        <v>11215</v>
      </c>
      <c r="AN777">
        <v>1</v>
      </c>
      <c r="AO777" s="10" t="s">
        <v>12040</v>
      </c>
      <c r="AP777" t="str" cm="1">
        <f t="array" ref="AP777">_xlfn.IFS(
  Table1[[#This Row],[Age]]&lt;=25, "18-25",
  Table1[[#This Row],[Age]]&lt;=35, "26-35",
  Table1[[#This Row],[Age]]&lt;=45, "36-45",
  Table1[[#This Row],[Age]]&lt;=60, "46-60",
  TRUE, "60+")</f>
        <v>46-60</v>
      </c>
    </row>
    <row r="778" spans="1:42" x14ac:dyDescent="0.3">
      <c r="A778">
        <v>777</v>
      </c>
      <c r="B778" t="s">
        <v>23</v>
      </c>
      <c r="C778" t="s">
        <v>79</v>
      </c>
      <c r="D778">
        <v>64</v>
      </c>
      <c r="E778" t="s">
        <v>106</v>
      </c>
      <c r="F778" t="s">
        <v>884</v>
      </c>
      <c r="G778" t="s">
        <v>5112</v>
      </c>
      <c r="H778">
        <v>19458795630</v>
      </c>
      <c r="I778" t="s">
        <v>5542</v>
      </c>
      <c r="J778" t="s">
        <v>7291</v>
      </c>
      <c r="K778">
        <v>3903.07</v>
      </c>
      <c r="L778" s="12" t="s">
        <v>8032</v>
      </c>
      <c r="M778" s="10" t="s">
        <v>11280</v>
      </c>
      <c r="N778">
        <v>777</v>
      </c>
      <c r="O778">
        <v>45047</v>
      </c>
      <c r="P778" t="s">
        <v>11403</v>
      </c>
      <c r="Q778" s="16">
        <v>2709.88</v>
      </c>
      <c r="R778">
        <v>6612.95</v>
      </c>
      <c r="S778">
        <v>77</v>
      </c>
      <c r="T778">
        <v>777</v>
      </c>
      <c r="U778">
        <v>39608.69</v>
      </c>
      <c r="V778" t="s">
        <v>11413</v>
      </c>
      <c r="W778">
        <v>9.07</v>
      </c>
      <c r="X778">
        <v>36</v>
      </c>
      <c r="Y778" t="s">
        <v>9683</v>
      </c>
      <c r="Z778" t="s">
        <v>12012</v>
      </c>
      <c r="AA778">
        <v>777</v>
      </c>
      <c r="AB778" t="s">
        <v>12016</v>
      </c>
      <c r="AC778">
        <v>8772.25</v>
      </c>
      <c r="AD778">
        <v>1721.54</v>
      </c>
      <c r="AE778">
        <v>86.08</v>
      </c>
      <c r="AF778" t="s">
        <v>11176</v>
      </c>
      <c r="AG778" t="s">
        <v>11244</v>
      </c>
      <c r="AH778">
        <v>4759</v>
      </c>
      <c r="AI778">
        <v>777</v>
      </c>
      <c r="AJ778" t="s">
        <v>11090</v>
      </c>
      <c r="AK778" t="s">
        <v>12029</v>
      </c>
      <c r="AL778" t="s">
        <v>12032</v>
      </c>
      <c r="AM778" t="s">
        <v>11343</v>
      </c>
      <c r="AN778">
        <v>-1</v>
      </c>
      <c r="AO778" s="10" t="s">
        <v>12046</v>
      </c>
      <c r="AP778" t="str" cm="1">
        <f t="array" ref="AP778">_xlfn.IFS(
  Table1[[#This Row],[Age]]&lt;=25, "18-25",
  Table1[[#This Row],[Age]]&lt;=35, "26-35",
  Table1[[#This Row],[Age]]&lt;=45, "36-45",
  Table1[[#This Row],[Age]]&lt;=60, "46-60",
  TRUE, "60+")</f>
        <v>60+</v>
      </c>
    </row>
    <row r="779" spans="1:42" x14ac:dyDescent="0.3">
      <c r="A779">
        <v>778</v>
      </c>
      <c r="B779" t="s">
        <v>10</v>
      </c>
      <c r="C779" t="s">
        <v>68</v>
      </c>
      <c r="D779">
        <v>51</v>
      </c>
      <c r="E779" t="s">
        <v>106</v>
      </c>
      <c r="F779" t="s">
        <v>885</v>
      </c>
      <c r="G779" t="s">
        <v>5124</v>
      </c>
      <c r="H779">
        <v>19458795631</v>
      </c>
      <c r="I779" t="s">
        <v>5817</v>
      </c>
      <c r="J779" t="s">
        <v>7291</v>
      </c>
      <c r="K779">
        <v>7917.07</v>
      </c>
      <c r="L779" s="12" t="s">
        <v>8033</v>
      </c>
      <c r="M779" s="10" t="s">
        <v>11290</v>
      </c>
      <c r="N779">
        <v>778</v>
      </c>
      <c r="O779">
        <v>45212</v>
      </c>
      <c r="P779" t="s">
        <v>11402</v>
      </c>
      <c r="Q779" s="16">
        <v>4328.45</v>
      </c>
      <c r="R779">
        <v>12245.52</v>
      </c>
      <c r="S779">
        <v>6</v>
      </c>
      <c r="T779">
        <v>778</v>
      </c>
      <c r="U779">
        <v>4647.43</v>
      </c>
      <c r="V779" t="s">
        <v>11411</v>
      </c>
      <c r="W779">
        <v>3.98</v>
      </c>
      <c r="X779">
        <v>12</v>
      </c>
      <c r="Y779" t="s">
        <v>11723</v>
      </c>
      <c r="Z779" t="s">
        <v>12012</v>
      </c>
      <c r="AA779">
        <v>778</v>
      </c>
      <c r="AB779" t="s">
        <v>12016</v>
      </c>
      <c r="AC779">
        <v>2935.22</v>
      </c>
      <c r="AD779">
        <v>999.22</v>
      </c>
      <c r="AE779">
        <v>49.96</v>
      </c>
      <c r="AF779" t="s">
        <v>11378</v>
      </c>
      <c r="AG779" t="s">
        <v>11182</v>
      </c>
      <c r="AH779">
        <v>9889</v>
      </c>
      <c r="AI779">
        <v>778</v>
      </c>
      <c r="AJ779" t="s">
        <v>11291</v>
      </c>
      <c r="AK779" t="s">
        <v>12028</v>
      </c>
      <c r="AL779" t="s">
        <v>12032</v>
      </c>
      <c r="AM779" t="s">
        <v>11300</v>
      </c>
      <c r="AN779">
        <v>1</v>
      </c>
      <c r="AO779" s="10" t="s">
        <v>12044</v>
      </c>
      <c r="AP779" t="str" cm="1">
        <f t="array" ref="AP779">_xlfn.IFS(
  Table1[[#This Row],[Age]]&lt;=25, "18-25",
  Table1[[#This Row],[Age]]&lt;=35, "26-35",
  Table1[[#This Row],[Age]]&lt;=45, "36-45",
  Table1[[#This Row],[Age]]&lt;=60, "46-60",
  TRUE, "60+")</f>
        <v>46-60</v>
      </c>
    </row>
    <row r="780" spans="1:42" x14ac:dyDescent="0.3">
      <c r="A780">
        <v>779</v>
      </c>
      <c r="B780" t="s">
        <v>7</v>
      </c>
      <c r="C780" t="s">
        <v>53</v>
      </c>
      <c r="D780">
        <v>68</v>
      </c>
      <c r="E780" t="s">
        <v>105</v>
      </c>
      <c r="F780" t="s">
        <v>886</v>
      </c>
      <c r="G780" t="s">
        <v>5109</v>
      </c>
      <c r="H780">
        <v>19458795632</v>
      </c>
      <c r="I780" t="s">
        <v>5818</v>
      </c>
      <c r="J780" t="s">
        <v>7291</v>
      </c>
      <c r="K780">
        <v>6862.61</v>
      </c>
      <c r="L780" s="12" t="s">
        <v>8034</v>
      </c>
      <c r="M780" s="10" t="s">
        <v>11336</v>
      </c>
      <c r="N780">
        <v>779</v>
      </c>
      <c r="O780">
        <v>45096</v>
      </c>
      <c r="P780" t="s">
        <v>11403</v>
      </c>
      <c r="Q780" s="16">
        <v>459.87</v>
      </c>
      <c r="R780">
        <v>6402.74</v>
      </c>
      <c r="S780">
        <v>96</v>
      </c>
      <c r="T780">
        <v>779</v>
      </c>
      <c r="U780">
        <v>31073.24</v>
      </c>
      <c r="V780" t="s">
        <v>11413</v>
      </c>
      <c r="W780">
        <v>4.57</v>
      </c>
      <c r="X780">
        <v>60</v>
      </c>
      <c r="Y780" t="s">
        <v>8923</v>
      </c>
      <c r="Z780" t="s">
        <v>12012</v>
      </c>
      <c r="AA780">
        <v>779</v>
      </c>
      <c r="AB780" t="s">
        <v>12015</v>
      </c>
      <c r="AC780">
        <v>9958.81</v>
      </c>
      <c r="AD780">
        <v>210.95</v>
      </c>
      <c r="AE780">
        <v>10.55</v>
      </c>
      <c r="AF780" t="s">
        <v>11178</v>
      </c>
      <c r="AG780" t="s">
        <v>11329</v>
      </c>
      <c r="AH780">
        <v>1339</v>
      </c>
      <c r="AI780">
        <v>779</v>
      </c>
      <c r="AJ780" t="s">
        <v>11332</v>
      </c>
      <c r="AK780" t="s">
        <v>12027</v>
      </c>
      <c r="AL780" t="s">
        <v>12031</v>
      </c>
      <c r="AM780" t="s">
        <v>11060</v>
      </c>
      <c r="AN780">
        <v>1</v>
      </c>
      <c r="AO780" s="10" t="s">
        <v>12043</v>
      </c>
      <c r="AP780" t="str" cm="1">
        <f t="array" ref="AP780">_xlfn.IFS(
  Table1[[#This Row],[Age]]&lt;=25, "18-25",
  Table1[[#This Row],[Age]]&lt;=35, "26-35",
  Table1[[#This Row],[Age]]&lt;=45, "36-45",
  Table1[[#This Row],[Age]]&lt;=60, "46-60",
  TRUE, "60+")</f>
        <v>60+</v>
      </c>
    </row>
    <row r="781" spans="1:42" x14ac:dyDescent="0.3">
      <c r="A781">
        <v>780</v>
      </c>
      <c r="B781" t="s">
        <v>36</v>
      </c>
      <c r="C781" t="s">
        <v>91</v>
      </c>
      <c r="D781">
        <v>44</v>
      </c>
      <c r="E781" t="s">
        <v>105</v>
      </c>
      <c r="F781" t="s">
        <v>887</v>
      </c>
      <c r="G781" t="s">
        <v>5136</v>
      </c>
      <c r="H781">
        <v>19458795633</v>
      </c>
      <c r="I781" t="s">
        <v>5819</v>
      </c>
      <c r="J781" t="s">
        <v>7291</v>
      </c>
      <c r="K781">
        <v>3453.64</v>
      </c>
      <c r="L781" s="12" t="s">
        <v>8035</v>
      </c>
      <c r="M781" s="10" t="s">
        <v>11254</v>
      </c>
      <c r="N781">
        <v>780</v>
      </c>
      <c r="O781">
        <v>45262</v>
      </c>
      <c r="P781" t="s">
        <v>11404</v>
      </c>
      <c r="Q781" s="16">
        <v>795.27</v>
      </c>
      <c r="R781">
        <v>4248.91</v>
      </c>
      <c r="S781">
        <v>33</v>
      </c>
      <c r="T781">
        <v>780</v>
      </c>
      <c r="U781">
        <v>48401.13</v>
      </c>
      <c r="V781" t="s">
        <v>11413</v>
      </c>
      <c r="W781">
        <v>2.1800000000000002</v>
      </c>
      <c r="X781">
        <v>12</v>
      </c>
      <c r="Y781" t="s">
        <v>10312</v>
      </c>
      <c r="Z781" t="s">
        <v>12010</v>
      </c>
      <c r="AA781">
        <v>780</v>
      </c>
      <c r="AB781" t="s">
        <v>12017</v>
      </c>
      <c r="AC781">
        <v>5885.39</v>
      </c>
      <c r="AD781">
        <v>4251.05</v>
      </c>
      <c r="AE781">
        <v>212.55</v>
      </c>
      <c r="AF781" t="s">
        <v>11282</v>
      </c>
      <c r="AG781" t="s">
        <v>11264</v>
      </c>
      <c r="AH781">
        <v>8255</v>
      </c>
      <c r="AI781">
        <v>780</v>
      </c>
      <c r="AJ781" t="s">
        <v>11059</v>
      </c>
      <c r="AK781" t="s">
        <v>12029</v>
      </c>
      <c r="AL781" t="s">
        <v>12031</v>
      </c>
      <c r="AM781" t="s">
        <v>11133</v>
      </c>
      <c r="AN781">
        <v>1</v>
      </c>
      <c r="AO781" s="10" t="s">
        <v>12036</v>
      </c>
      <c r="AP781" t="str" cm="1">
        <f t="array" ref="AP781">_xlfn.IFS(
  Table1[[#This Row],[Age]]&lt;=25, "18-25",
  Table1[[#This Row],[Age]]&lt;=35, "26-35",
  Table1[[#This Row],[Age]]&lt;=45, "36-45",
  Table1[[#This Row],[Age]]&lt;=60, "46-60",
  TRUE, "60+")</f>
        <v>36-45</v>
      </c>
    </row>
    <row r="782" spans="1:42" x14ac:dyDescent="0.3">
      <c r="A782">
        <v>781</v>
      </c>
      <c r="B782" t="s">
        <v>22</v>
      </c>
      <c r="C782" t="s">
        <v>72</v>
      </c>
      <c r="D782">
        <v>55</v>
      </c>
      <c r="E782" t="s">
        <v>105</v>
      </c>
      <c r="F782" t="s">
        <v>888</v>
      </c>
      <c r="G782" t="s">
        <v>5132</v>
      </c>
      <c r="H782">
        <v>19458795634</v>
      </c>
      <c r="I782" t="s">
        <v>5820</v>
      </c>
      <c r="J782" t="s">
        <v>7292</v>
      </c>
      <c r="K782">
        <v>9936.3799999999992</v>
      </c>
      <c r="L782" s="12" t="s">
        <v>8036</v>
      </c>
      <c r="M782" s="10" t="s">
        <v>11052</v>
      </c>
      <c r="N782">
        <v>781</v>
      </c>
      <c r="O782">
        <v>45157</v>
      </c>
      <c r="P782" t="s">
        <v>11402</v>
      </c>
      <c r="Q782" s="16">
        <v>4065.13</v>
      </c>
      <c r="R782">
        <v>14001.51</v>
      </c>
      <c r="S782">
        <v>43</v>
      </c>
      <c r="T782">
        <v>781</v>
      </c>
      <c r="U782">
        <v>39477.58</v>
      </c>
      <c r="V782" t="s">
        <v>11412</v>
      </c>
      <c r="W782">
        <v>6.8</v>
      </c>
      <c r="X782">
        <v>36</v>
      </c>
      <c r="Y782" t="s">
        <v>10042</v>
      </c>
      <c r="Z782" t="s">
        <v>12011</v>
      </c>
      <c r="AA782">
        <v>781</v>
      </c>
      <c r="AB782" t="s">
        <v>12015</v>
      </c>
      <c r="AC782">
        <v>8295.67</v>
      </c>
      <c r="AD782">
        <v>4509.59</v>
      </c>
      <c r="AE782">
        <v>225.48</v>
      </c>
      <c r="AF782" t="s">
        <v>11379</v>
      </c>
      <c r="AG782" t="s">
        <v>11142</v>
      </c>
      <c r="AH782">
        <v>4663</v>
      </c>
      <c r="AI782">
        <v>781</v>
      </c>
      <c r="AJ782" t="s">
        <v>11186</v>
      </c>
      <c r="AK782" t="s">
        <v>12029</v>
      </c>
      <c r="AL782" t="s">
        <v>12031</v>
      </c>
      <c r="AM782" t="s">
        <v>11298</v>
      </c>
      <c r="AN782">
        <v>1</v>
      </c>
      <c r="AO782" s="10" t="s">
        <v>12041</v>
      </c>
      <c r="AP782" t="str" cm="1">
        <f t="array" ref="AP782">_xlfn.IFS(
  Table1[[#This Row],[Age]]&lt;=25, "18-25",
  Table1[[#This Row],[Age]]&lt;=35, "26-35",
  Table1[[#This Row],[Age]]&lt;=45, "36-45",
  Table1[[#This Row],[Age]]&lt;=60, "46-60",
  TRUE, "60+")</f>
        <v>46-60</v>
      </c>
    </row>
    <row r="783" spans="1:42" x14ac:dyDescent="0.3">
      <c r="A783">
        <v>782</v>
      </c>
      <c r="B783" t="s">
        <v>15</v>
      </c>
      <c r="C783" t="s">
        <v>81</v>
      </c>
      <c r="D783">
        <v>61</v>
      </c>
      <c r="E783" t="s">
        <v>104</v>
      </c>
      <c r="F783" t="s">
        <v>889</v>
      </c>
      <c r="G783" t="s">
        <v>5122</v>
      </c>
      <c r="H783">
        <v>19458795635</v>
      </c>
      <c r="I783" t="s">
        <v>5821</v>
      </c>
      <c r="J783" t="s">
        <v>7291</v>
      </c>
      <c r="K783">
        <v>4681.6099999999997</v>
      </c>
      <c r="L783" s="12" t="s">
        <v>8037</v>
      </c>
      <c r="M783" s="10" t="s">
        <v>11071</v>
      </c>
      <c r="N783">
        <v>782</v>
      </c>
      <c r="O783">
        <v>45026</v>
      </c>
      <c r="P783" t="s">
        <v>11402</v>
      </c>
      <c r="Q783" s="16">
        <v>1522.17</v>
      </c>
      <c r="R783">
        <v>3159.44</v>
      </c>
      <c r="S783">
        <v>59</v>
      </c>
      <c r="T783">
        <v>782</v>
      </c>
      <c r="U783">
        <v>1358.82</v>
      </c>
      <c r="V783" t="s">
        <v>11411</v>
      </c>
      <c r="W783">
        <v>5.46</v>
      </c>
      <c r="X783">
        <v>36</v>
      </c>
      <c r="Y783" t="s">
        <v>11724</v>
      </c>
      <c r="Z783" t="s">
        <v>12010</v>
      </c>
      <c r="AA783">
        <v>782</v>
      </c>
      <c r="AB783" t="s">
        <v>12016</v>
      </c>
      <c r="AC783">
        <v>5367.06</v>
      </c>
      <c r="AD783">
        <v>2104.7199999999998</v>
      </c>
      <c r="AE783">
        <v>105.24</v>
      </c>
      <c r="AF783" t="s">
        <v>11285</v>
      </c>
      <c r="AG783" t="s">
        <v>11280</v>
      </c>
      <c r="AH783">
        <v>5755</v>
      </c>
      <c r="AI783">
        <v>782</v>
      </c>
      <c r="AJ783" t="s">
        <v>11190</v>
      </c>
      <c r="AK783" t="s">
        <v>12027</v>
      </c>
      <c r="AL783" t="s">
        <v>12032</v>
      </c>
      <c r="AM783" t="s">
        <v>11115</v>
      </c>
      <c r="AN783">
        <v>1</v>
      </c>
      <c r="AO783" s="10" t="s">
        <v>12037</v>
      </c>
      <c r="AP783" t="str" cm="1">
        <f t="array" ref="AP783">_xlfn.IFS(
  Table1[[#This Row],[Age]]&lt;=25, "18-25",
  Table1[[#This Row],[Age]]&lt;=35, "26-35",
  Table1[[#This Row],[Age]]&lt;=45, "36-45",
  Table1[[#This Row],[Age]]&lt;=60, "46-60",
  TRUE, "60+")</f>
        <v>60+</v>
      </c>
    </row>
    <row r="784" spans="1:42" x14ac:dyDescent="0.3">
      <c r="A784">
        <v>783</v>
      </c>
      <c r="B784" t="s">
        <v>24</v>
      </c>
      <c r="C784" t="s">
        <v>79</v>
      </c>
      <c r="D784">
        <v>47</v>
      </c>
      <c r="E784" t="s">
        <v>104</v>
      </c>
      <c r="F784" t="s">
        <v>890</v>
      </c>
      <c r="G784" t="s">
        <v>5112</v>
      </c>
      <c r="H784">
        <v>19458795636</v>
      </c>
      <c r="I784" t="s">
        <v>5822</v>
      </c>
      <c r="J784" t="s">
        <v>7291</v>
      </c>
      <c r="K784">
        <v>3234.24</v>
      </c>
      <c r="L784" s="12" t="s">
        <v>8038</v>
      </c>
      <c r="M784" s="10" t="s">
        <v>11297</v>
      </c>
      <c r="N784">
        <v>783</v>
      </c>
      <c r="O784">
        <v>45159</v>
      </c>
      <c r="P784" t="s">
        <v>11403</v>
      </c>
      <c r="Q784" s="16">
        <v>3860.09</v>
      </c>
      <c r="R784">
        <v>-625.85</v>
      </c>
      <c r="S784">
        <v>33</v>
      </c>
      <c r="T784">
        <v>783</v>
      </c>
      <c r="U784">
        <v>12022.14</v>
      </c>
      <c r="V784" t="s">
        <v>11413</v>
      </c>
      <c r="W784">
        <v>9.77</v>
      </c>
      <c r="X784">
        <v>12</v>
      </c>
      <c r="Y784" t="s">
        <v>11715</v>
      </c>
      <c r="Z784" t="s">
        <v>12012</v>
      </c>
      <c r="AA784">
        <v>783</v>
      </c>
      <c r="AB784" t="s">
        <v>12015</v>
      </c>
      <c r="AC784">
        <v>2718.38</v>
      </c>
      <c r="AD784">
        <v>1824.47</v>
      </c>
      <c r="AE784">
        <v>91.22</v>
      </c>
      <c r="AF784" t="s">
        <v>11267</v>
      </c>
      <c r="AG784" t="s">
        <v>11239</v>
      </c>
      <c r="AH784">
        <v>4880</v>
      </c>
      <c r="AI784">
        <v>783</v>
      </c>
      <c r="AJ784" t="s">
        <v>11381</v>
      </c>
      <c r="AK784" t="s">
        <v>12028</v>
      </c>
      <c r="AL784" t="s">
        <v>12031</v>
      </c>
      <c r="AM784" t="s">
        <v>11288</v>
      </c>
      <c r="AN784">
        <v>1</v>
      </c>
      <c r="AO784" s="10" t="s">
        <v>12041</v>
      </c>
      <c r="AP784" t="str" cm="1">
        <f t="array" ref="AP784">_xlfn.IFS(
  Table1[[#This Row],[Age]]&lt;=25, "18-25",
  Table1[[#This Row],[Age]]&lt;=35, "26-35",
  Table1[[#This Row],[Age]]&lt;=45, "36-45",
  Table1[[#This Row],[Age]]&lt;=60, "46-60",
  TRUE, "60+")</f>
        <v>46-60</v>
      </c>
    </row>
    <row r="785" spans="1:42" x14ac:dyDescent="0.3">
      <c r="A785">
        <v>784</v>
      </c>
      <c r="B785" t="s">
        <v>23</v>
      </c>
      <c r="C785" t="s">
        <v>67</v>
      </c>
      <c r="D785">
        <v>50</v>
      </c>
      <c r="E785" t="s">
        <v>105</v>
      </c>
      <c r="F785" t="s">
        <v>891</v>
      </c>
      <c r="G785" t="s">
        <v>5129</v>
      </c>
      <c r="H785">
        <v>19458795637</v>
      </c>
      <c r="I785" t="s">
        <v>5823</v>
      </c>
      <c r="J785" t="s">
        <v>7291</v>
      </c>
      <c r="K785">
        <v>6909.15</v>
      </c>
      <c r="L785" s="12" t="s">
        <v>8039</v>
      </c>
      <c r="M785" s="10" t="s">
        <v>11248</v>
      </c>
      <c r="N785">
        <v>784</v>
      </c>
      <c r="O785">
        <v>44928</v>
      </c>
      <c r="P785" t="s">
        <v>11403</v>
      </c>
      <c r="Q785" s="16">
        <v>1769.95</v>
      </c>
      <c r="R785">
        <v>8679.1</v>
      </c>
      <c r="S785">
        <v>83</v>
      </c>
      <c r="T785">
        <v>784</v>
      </c>
      <c r="U785">
        <v>22805.43</v>
      </c>
      <c r="V785" t="s">
        <v>11412</v>
      </c>
      <c r="W785">
        <v>7.28</v>
      </c>
      <c r="X785">
        <v>60</v>
      </c>
      <c r="Y785" t="s">
        <v>11633</v>
      </c>
      <c r="Z785" t="s">
        <v>12011</v>
      </c>
      <c r="AA785">
        <v>784</v>
      </c>
      <c r="AB785" t="s">
        <v>12015</v>
      </c>
      <c r="AC785">
        <v>8615.5300000000007</v>
      </c>
      <c r="AD785">
        <v>2353.58</v>
      </c>
      <c r="AE785">
        <v>117.68</v>
      </c>
      <c r="AF785" t="s">
        <v>11306</v>
      </c>
      <c r="AG785" t="s">
        <v>11276</v>
      </c>
      <c r="AH785">
        <v>5417</v>
      </c>
      <c r="AI785">
        <v>784</v>
      </c>
      <c r="AJ785" t="s">
        <v>11343</v>
      </c>
      <c r="AK785" t="s">
        <v>12027</v>
      </c>
      <c r="AL785" t="s">
        <v>12032</v>
      </c>
      <c r="AM785" t="s">
        <v>11041</v>
      </c>
      <c r="AN785">
        <v>1</v>
      </c>
      <c r="AO785" s="10" t="s">
        <v>12039</v>
      </c>
      <c r="AP785" t="str" cm="1">
        <f t="array" ref="AP785">_xlfn.IFS(
  Table1[[#This Row],[Age]]&lt;=25, "18-25",
  Table1[[#This Row],[Age]]&lt;=35, "26-35",
  Table1[[#This Row],[Age]]&lt;=45, "36-45",
  Table1[[#This Row],[Age]]&lt;=60, "46-60",
  TRUE, "60+")</f>
        <v>46-60</v>
      </c>
    </row>
    <row r="786" spans="1:42" x14ac:dyDescent="0.3">
      <c r="A786">
        <v>785</v>
      </c>
      <c r="B786" t="s">
        <v>49</v>
      </c>
      <c r="C786" t="s">
        <v>73</v>
      </c>
      <c r="D786">
        <v>44</v>
      </c>
      <c r="E786" t="s">
        <v>106</v>
      </c>
      <c r="F786" t="s">
        <v>892</v>
      </c>
      <c r="G786" t="s">
        <v>5109</v>
      </c>
      <c r="H786">
        <v>19458795638</v>
      </c>
      <c r="I786" t="s">
        <v>5746</v>
      </c>
      <c r="J786" t="s">
        <v>7292</v>
      </c>
      <c r="K786">
        <v>2305.79</v>
      </c>
      <c r="L786" s="12" t="s">
        <v>8040</v>
      </c>
      <c r="M786" s="10" t="s">
        <v>11193</v>
      </c>
      <c r="N786">
        <v>785</v>
      </c>
      <c r="O786">
        <v>44942</v>
      </c>
      <c r="P786" t="s">
        <v>11402</v>
      </c>
      <c r="Q786" s="16">
        <v>4627.8</v>
      </c>
      <c r="R786">
        <v>6933.59</v>
      </c>
      <c r="S786">
        <v>61</v>
      </c>
      <c r="T786">
        <v>785</v>
      </c>
      <c r="U786">
        <v>35607.199999999997</v>
      </c>
      <c r="V786" t="s">
        <v>11412</v>
      </c>
      <c r="W786">
        <v>7.83</v>
      </c>
      <c r="X786">
        <v>48</v>
      </c>
      <c r="Y786" t="s">
        <v>11658</v>
      </c>
      <c r="Z786" t="s">
        <v>12011</v>
      </c>
      <c r="AA786">
        <v>785</v>
      </c>
      <c r="AB786" t="s">
        <v>12016</v>
      </c>
      <c r="AC786">
        <v>5415.74</v>
      </c>
      <c r="AD786">
        <v>3142.06</v>
      </c>
      <c r="AE786">
        <v>157.1</v>
      </c>
      <c r="AF786" t="s">
        <v>11375</v>
      </c>
      <c r="AG786" t="s">
        <v>11385</v>
      </c>
      <c r="AH786">
        <v>6057</v>
      </c>
      <c r="AI786">
        <v>785</v>
      </c>
      <c r="AJ786" t="s">
        <v>11113</v>
      </c>
      <c r="AK786" t="s">
        <v>12029</v>
      </c>
      <c r="AL786" t="s">
        <v>12031</v>
      </c>
      <c r="AM786" t="s">
        <v>11041</v>
      </c>
      <c r="AN786">
        <v>1</v>
      </c>
      <c r="AO786" s="10" t="s">
        <v>12039</v>
      </c>
      <c r="AP786" t="str" cm="1">
        <f t="array" ref="AP786">_xlfn.IFS(
  Table1[[#This Row],[Age]]&lt;=25, "18-25",
  Table1[[#This Row],[Age]]&lt;=35, "26-35",
  Table1[[#This Row],[Age]]&lt;=45, "36-45",
  Table1[[#This Row],[Age]]&lt;=60, "46-60",
  TRUE, "60+")</f>
        <v>36-45</v>
      </c>
    </row>
    <row r="787" spans="1:42" x14ac:dyDescent="0.3">
      <c r="A787">
        <v>786</v>
      </c>
      <c r="B787" t="s">
        <v>20</v>
      </c>
      <c r="C787" t="s">
        <v>88</v>
      </c>
      <c r="D787">
        <v>40</v>
      </c>
      <c r="E787" t="s">
        <v>104</v>
      </c>
      <c r="F787" t="s">
        <v>893</v>
      </c>
      <c r="G787" t="s">
        <v>5140</v>
      </c>
      <c r="H787">
        <v>19458795639</v>
      </c>
      <c r="I787" t="s">
        <v>5824</v>
      </c>
      <c r="J787" t="s">
        <v>7292</v>
      </c>
      <c r="K787">
        <v>8323.3799999999992</v>
      </c>
      <c r="L787" s="12" t="s">
        <v>8041</v>
      </c>
      <c r="M787" s="10" t="s">
        <v>11174</v>
      </c>
      <c r="N787">
        <v>786</v>
      </c>
      <c r="O787">
        <v>45147</v>
      </c>
      <c r="P787" t="s">
        <v>11403</v>
      </c>
      <c r="Q787" s="16">
        <v>1413.86</v>
      </c>
      <c r="R787">
        <v>6909.52</v>
      </c>
      <c r="S787">
        <v>18</v>
      </c>
      <c r="T787">
        <v>786</v>
      </c>
      <c r="U787">
        <v>28207.09</v>
      </c>
      <c r="V787" t="s">
        <v>11413</v>
      </c>
      <c r="W787">
        <v>2.79</v>
      </c>
      <c r="X787">
        <v>12</v>
      </c>
      <c r="Y787" t="s">
        <v>11725</v>
      </c>
      <c r="Z787" t="s">
        <v>12012</v>
      </c>
      <c r="AA787">
        <v>786</v>
      </c>
      <c r="AB787" t="s">
        <v>12016</v>
      </c>
      <c r="AC787">
        <v>9750.48</v>
      </c>
      <c r="AD787">
        <v>4936.26</v>
      </c>
      <c r="AE787">
        <v>246.81</v>
      </c>
      <c r="AF787" t="s">
        <v>11233</v>
      </c>
      <c r="AG787" t="s">
        <v>11369</v>
      </c>
      <c r="AH787">
        <v>5992</v>
      </c>
      <c r="AI787">
        <v>786</v>
      </c>
      <c r="AJ787" t="s">
        <v>11171</v>
      </c>
      <c r="AK787" t="s">
        <v>12029</v>
      </c>
      <c r="AL787" t="s">
        <v>12032</v>
      </c>
      <c r="AM787" t="s">
        <v>11375</v>
      </c>
      <c r="AN787">
        <v>1</v>
      </c>
      <c r="AO787" s="10" t="s">
        <v>12041</v>
      </c>
      <c r="AP787" t="str" cm="1">
        <f t="array" ref="AP787">_xlfn.IFS(
  Table1[[#This Row],[Age]]&lt;=25, "18-25",
  Table1[[#This Row],[Age]]&lt;=35, "26-35",
  Table1[[#This Row],[Age]]&lt;=45, "36-45",
  Table1[[#This Row],[Age]]&lt;=60, "46-60",
  TRUE, "60+")</f>
        <v>36-45</v>
      </c>
    </row>
    <row r="788" spans="1:42" x14ac:dyDescent="0.3">
      <c r="A788">
        <v>787</v>
      </c>
      <c r="B788" t="s">
        <v>41</v>
      </c>
      <c r="C788" t="s">
        <v>95</v>
      </c>
      <c r="D788">
        <v>60</v>
      </c>
      <c r="E788" t="s">
        <v>106</v>
      </c>
      <c r="F788" t="s">
        <v>894</v>
      </c>
      <c r="G788" t="s">
        <v>5129</v>
      </c>
      <c r="H788">
        <v>19458795640</v>
      </c>
      <c r="I788" t="s">
        <v>5576</v>
      </c>
      <c r="J788" t="s">
        <v>7291</v>
      </c>
      <c r="K788">
        <v>6835.6</v>
      </c>
      <c r="L788" s="12" t="s">
        <v>8042</v>
      </c>
      <c r="M788" s="10" t="s">
        <v>11245</v>
      </c>
      <c r="N788">
        <v>787</v>
      </c>
      <c r="O788">
        <v>45189</v>
      </c>
      <c r="P788" t="s">
        <v>11403</v>
      </c>
      <c r="Q788" s="16">
        <v>2140.21</v>
      </c>
      <c r="R788">
        <v>4695.3900000000003</v>
      </c>
      <c r="S788">
        <v>14</v>
      </c>
      <c r="T788">
        <v>787</v>
      </c>
      <c r="U788">
        <v>4789.07</v>
      </c>
      <c r="V788" t="s">
        <v>11411</v>
      </c>
      <c r="W788">
        <v>7.41</v>
      </c>
      <c r="X788">
        <v>36</v>
      </c>
      <c r="Y788" t="s">
        <v>11726</v>
      </c>
      <c r="Z788" t="s">
        <v>12011</v>
      </c>
      <c r="AA788">
        <v>787</v>
      </c>
      <c r="AB788" t="s">
        <v>12015</v>
      </c>
      <c r="AC788">
        <v>8301.8799999999992</v>
      </c>
      <c r="AD788">
        <v>4358</v>
      </c>
      <c r="AE788">
        <v>217.9</v>
      </c>
      <c r="AF788" t="s">
        <v>11074</v>
      </c>
      <c r="AG788" t="s">
        <v>11258</v>
      </c>
      <c r="AH788">
        <v>6958</v>
      </c>
      <c r="AI788">
        <v>787</v>
      </c>
      <c r="AJ788" t="s">
        <v>11178</v>
      </c>
      <c r="AK788" t="s">
        <v>12027</v>
      </c>
      <c r="AL788" t="s">
        <v>12031</v>
      </c>
      <c r="AM788" t="s">
        <v>11059</v>
      </c>
      <c r="AN788">
        <v>1</v>
      </c>
      <c r="AO788" s="10" t="s">
        <v>12042</v>
      </c>
      <c r="AP788" t="str" cm="1">
        <f t="array" ref="AP788">_xlfn.IFS(
  Table1[[#This Row],[Age]]&lt;=25, "18-25",
  Table1[[#This Row],[Age]]&lt;=35, "26-35",
  Table1[[#This Row],[Age]]&lt;=45, "36-45",
  Table1[[#This Row],[Age]]&lt;=60, "46-60",
  TRUE, "60+")</f>
        <v>46-60</v>
      </c>
    </row>
    <row r="789" spans="1:42" x14ac:dyDescent="0.3">
      <c r="A789">
        <v>788</v>
      </c>
      <c r="B789" t="s">
        <v>46</v>
      </c>
      <c r="C789" t="s">
        <v>55</v>
      </c>
      <c r="D789">
        <v>36</v>
      </c>
      <c r="E789" t="s">
        <v>104</v>
      </c>
      <c r="F789" t="s">
        <v>895</v>
      </c>
      <c r="G789" t="s">
        <v>5124</v>
      </c>
      <c r="H789">
        <v>19458795641</v>
      </c>
      <c r="I789" t="s">
        <v>5825</v>
      </c>
      <c r="J789" t="s">
        <v>7292</v>
      </c>
      <c r="K789">
        <v>8713.65</v>
      </c>
      <c r="L789" s="12" t="s">
        <v>8043</v>
      </c>
      <c r="M789" s="10" t="s">
        <v>11308</v>
      </c>
      <c r="N789">
        <v>788</v>
      </c>
      <c r="O789">
        <v>45109</v>
      </c>
      <c r="P789" t="s">
        <v>11404</v>
      </c>
      <c r="Q789" s="16">
        <v>802.62</v>
      </c>
      <c r="R789">
        <v>7911.03</v>
      </c>
      <c r="S789">
        <v>21</v>
      </c>
      <c r="T789">
        <v>788</v>
      </c>
      <c r="U789">
        <v>37175.160000000003</v>
      </c>
      <c r="V789" t="s">
        <v>11411</v>
      </c>
      <c r="W789">
        <v>6.02</v>
      </c>
      <c r="X789">
        <v>48</v>
      </c>
      <c r="Y789" t="s">
        <v>10538</v>
      </c>
      <c r="Z789" t="s">
        <v>12011</v>
      </c>
      <c r="AA789">
        <v>788</v>
      </c>
      <c r="AB789" t="s">
        <v>12015</v>
      </c>
      <c r="AC789">
        <v>7754.49</v>
      </c>
      <c r="AD789">
        <v>812.67</v>
      </c>
      <c r="AE789">
        <v>40.630000000000003</v>
      </c>
      <c r="AF789" t="s">
        <v>11201</v>
      </c>
      <c r="AG789" t="s">
        <v>11088</v>
      </c>
      <c r="AH789">
        <v>3742</v>
      </c>
      <c r="AI789">
        <v>788</v>
      </c>
      <c r="AJ789" t="s">
        <v>11165</v>
      </c>
      <c r="AK789" t="s">
        <v>12028</v>
      </c>
      <c r="AL789" t="s">
        <v>12032</v>
      </c>
      <c r="AM789" t="s">
        <v>11141</v>
      </c>
      <c r="AN789">
        <v>1</v>
      </c>
      <c r="AO789" s="10" t="s">
        <v>12038</v>
      </c>
      <c r="AP789" t="str" cm="1">
        <f t="array" ref="AP789">_xlfn.IFS(
  Table1[[#This Row],[Age]]&lt;=25, "18-25",
  Table1[[#This Row],[Age]]&lt;=35, "26-35",
  Table1[[#This Row],[Age]]&lt;=45, "36-45",
  Table1[[#This Row],[Age]]&lt;=60, "46-60",
  TRUE, "60+")</f>
        <v>36-45</v>
      </c>
    </row>
    <row r="790" spans="1:42" x14ac:dyDescent="0.3">
      <c r="A790">
        <v>789</v>
      </c>
      <c r="B790" t="s">
        <v>38</v>
      </c>
      <c r="C790" t="s">
        <v>69</v>
      </c>
      <c r="D790">
        <v>48</v>
      </c>
      <c r="E790" t="s">
        <v>104</v>
      </c>
      <c r="F790" t="s">
        <v>896</v>
      </c>
      <c r="G790" t="s">
        <v>5115</v>
      </c>
      <c r="H790">
        <v>19458795642</v>
      </c>
      <c r="I790" t="s">
        <v>5826</v>
      </c>
      <c r="J790" t="s">
        <v>7292</v>
      </c>
      <c r="K790">
        <v>3357.61</v>
      </c>
      <c r="L790" s="12" t="s">
        <v>8044</v>
      </c>
      <c r="M790" s="10" t="s">
        <v>11219</v>
      </c>
      <c r="N790">
        <v>789</v>
      </c>
      <c r="O790">
        <v>44949</v>
      </c>
      <c r="P790" t="s">
        <v>11403</v>
      </c>
      <c r="Q790" s="16">
        <v>3336.76</v>
      </c>
      <c r="R790">
        <v>20.85</v>
      </c>
      <c r="S790">
        <v>39</v>
      </c>
      <c r="T790">
        <v>789</v>
      </c>
      <c r="U790">
        <v>42096.97</v>
      </c>
      <c r="V790" t="s">
        <v>11412</v>
      </c>
      <c r="W790">
        <v>4.63</v>
      </c>
      <c r="X790">
        <v>60</v>
      </c>
      <c r="Y790" t="s">
        <v>11727</v>
      </c>
      <c r="Z790" t="s">
        <v>12012</v>
      </c>
      <c r="AA790">
        <v>789</v>
      </c>
      <c r="AB790" t="s">
        <v>12016</v>
      </c>
      <c r="AC790">
        <v>7472.24</v>
      </c>
      <c r="AD790">
        <v>4385.71</v>
      </c>
      <c r="AE790">
        <v>219.29</v>
      </c>
      <c r="AF790" t="s">
        <v>11364</v>
      </c>
      <c r="AG790" t="s">
        <v>11348</v>
      </c>
      <c r="AH790">
        <v>3904</v>
      </c>
      <c r="AI790">
        <v>789</v>
      </c>
      <c r="AJ790" t="s">
        <v>11120</v>
      </c>
      <c r="AK790" t="s">
        <v>12028</v>
      </c>
      <c r="AL790" t="s">
        <v>12032</v>
      </c>
      <c r="AM790" t="s">
        <v>11352</v>
      </c>
      <c r="AN790">
        <v>1</v>
      </c>
      <c r="AO790" s="10" t="s">
        <v>12039</v>
      </c>
      <c r="AP790" t="str" cm="1">
        <f t="array" ref="AP790">_xlfn.IFS(
  Table1[[#This Row],[Age]]&lt;=25, "18-25",
  Table1[[#This Row],[Age]]&lt;=35, "26-35",
  Table1[[#This Row],[Age]]&lt;=45, "36-45",
  Table1[[#This Row],[Age]]&lt;=60, "46-60",
  TRUE, "60+")</f>
        <v>46-60</v>
      </c>
    </row>
    <row r="791" spans="1:42" x14ac:dyDescent="0.3">
      <c r="A791">
        <v>790</v>
      </c>
      <c r="B791" t="s">
        <v>47</v>
      </c>
      <c r="C791" t="s">
        <v>77</v>
      </c>
      <c r="D791">
        <v>21</v>
      </c>
      <c r="E791" t="s">
        <v>106</v>
      </c>
      <c r="F791" t="s">
        <v>897</v>
      </c>
      <c r="G791" t="s">
        <v>5129</v>
      </c>
      <c r="H791">
        <v>19458795643</v>
      </c>
      <c r="I791" t="s">
        <v>5246</v>
      </c>
      <c r="J791" t="s">
        <v>7291</v>
      </c>
      <c r="K791">
        <v>8558.81</v>
      </c>
      <c r="L791" s="12" t="s">
        <v>8045</v>
      </c>
      <c r="M791" s="10" t="s">
        <v>11075</v>
      </c>
      <c r="N791">
        <v>790</v>
      </c>
      <c r="O791">
        <v>45173</v>
      </c>
      <c r="P791" t="s">
        <v>11402</v>
      </c>
      <c r="Q791" s="16">
        <v>2020.38</v>
      </c>
      <c r="R791">
        <v>10579.19</v>
      </c>
      <c r="S791">
        <v>34</v>
      </c>
      <c r="T791">
        <v>790</v>
      </c>
      <c r="U791">
        <v>11082.13</v>
      </c>
      <c r="V791" t="s">
        <v>11413</v>
      </c>
      <c r="W791">
        <v>8.0399999999999991</v>
      </c>
      <c r="X791">
        <v>12</v>
      </c>
      <c r="Y791" t="s">
        <v>10800</v>
      </c>
      <c r="Z791" t="s">
        <v>12010</v>
      </c>
      <c r="AA791">
        <v>790</v>
      </c>
      <c r="AB791" t="s">
        <v>12015</v>
      </c>
      <c r="AC791">
        <v>6482.33</v>
      </c>
      <c r="AD791">
        <v>2424</v>
      </c>
      <c r="AE791">
        <v>121.2</v>
      </c>
      <c r="AF791" t="s">
        <v>11180</v>
      </c>
      <c r="AG791" t="s">
        <v>11079</v>
      </c>
      <c r="AH791">
        <v>454</v>
      </c>
      <c r="AI791">
        <v>790</v>
      </c>
      <c r="AJ791" t="s">
        <v>11071</v>
      </c>
      <c r="AK791" t="s">
        <v>12029</v>
      </c>
      <c r="AL791" t="s">
        <v>12032</v>
      </c>
      <c r="AM791" t="s">
        <v>11054</v>
      </c>
      <c r="AN791">
        <v>1</v>
      </c>
      <c r="AO791" s="10" t="s">
        <v>12042</v>
      </c>
      <c r="AP791" t="str" cm="1">
        <f t="array" ref="AP791">_xlfn.IFS(
  Table1[[#This Row],[Age]]&lt;=25, "18-25",
  Table1[[#This Row],[Age]]&lt;=35, "26-35",
  Table1[[#This Row],[Age]]&lt;=45, "36-45",
  Table1[[#This Row],[Age]]&lt;=60, "46-60",
  TRUE, "60+")</f>
        <v>18-25</v>
      </c>
    </row>
    <row r="792" spans="1:42" x14ac:dyDescent="0.3">
      <c r="A792">
        <v>791</v>
      </c>
      <c r="B792" t="s">
        <v>7</v>
      </c>
      <c r="C792" t="s">
        <v>81</v>
      </c>
      <c r="D792">
        <v>36</v>
      </c>
      <c r="E792" t="s">
        <v>105</v>
      </c>
      <c r="F792" t="s">
        <v>898</v>
      </c>
      <c r="G792" t="s">
        <v>5135</v>
      </c>
      <c r="H792">
        <v>19458795644</v>
      </c>
      <c r="I792" t="s">
        <v>5190</v>
      </c>
      <c r="J792" t="s">
        <v>7291</v>
      </c>
      <c r="K792">
        <v>5059.22</v>
      </c>
      <c r="L792" s="12" t="s">
        <v>8046</v>
      </c>
      <c r="M792" s="10" t="s">
        <v>11067</v>
      </c>
      <c r="N792">
        <v>791</v>
      </c>
      <c r="O792">
        <v>45183</v>
      </c>
      <c r="P792" t="s">
        <v>11403</v>
      </c>
      <c r="Q792" s="16">
        <v>4706.6099999999997</v>
      </c>
      <c r="R792">
        <v>352.61</v>
      </c>
      <c r="S792">
        <v>31</v>
      </c>
      <c r="T792">
        <v>791</v>
      </c>
      <c r="U792">
        <v>4303.76</v>
      </c>
      <c r="V792" t="s">
        <v>11413</v>
      </c>
      <c r="W792">
        <v>9.81</v>
      </c>
      <c r="X792">
        <v>36</v>
      </c>
      <c r="Y792" t="s">
        <v>11728</v>
      </c>
      <c r="Z792" t="s">
        <v>12011</v>
      </c>
      <c r="AA792">
        <v>791</v>
      </c>
      <c r="AB792" t="s">
        <v>12016</v>
      </c>
      <c r="AC792">
        <v>9075.18</v>
      </c>
      <c r="AD792">
        <v>4025.58</v>
      </c>
      <c r="AE792">
        <v>201.28</v>
      </c>
      <c r="AF792" t="s">
        <v>11093</v>
      </c>
      <c r="AG792" t="s">
        <v>11299</v>
      </c>
      <c r="AH792">
        <v>1694</v>
      </c>
      <c r="AI792">
        <v>791</v>
      </c>
      <c r="AJ792" t="s">
        <v>11321</v>
      </c>
      <c r="AK792" t="s">
        <v>12027</v>
      </c>
      <c r="AL792" t="s">
        <v>12031</v>
      </c>
      <c r="AM792" t="s">
        <v>11229</v>
      </c>
      <c r="AN792">
        <v>1</v>
      </c>
      <c r="AO792" s="10" t="s">
        <v>12042</v>
      </c>
      <c r="AP792" t="str" cm="1">
        <f t="array" ref="AP792">_xlfn.IFS(
  Table1[[#This Row],[Age]]&lt;=25, "18-25",
  Table1[[#This Row],[Age]]&lt;=35, "26-35",
  Table1[[#This Row],[Age]]&lt;=45, "36-45",
  Table1[[#This Row],[Age]]&lt;=60, "46-60",
  TRUE, "60+")</f>
        <v>36-45</v>
      </c>
    </row>
    <row r="793" spans="1:42" x14ac:dyDescent="0.3">
      <c r="A793">
        <v>792</v>
      </c>
      <c r="B793" t="s">
        <v>44</v>
      </c>
      <c r="C793" t="s">
        <v>79</v>
      </c>
      <c r="D793">
        <v>55</v>
      </c>
      <c r="E793" t="s">
        <v>106</v>
      </c>
      <c r="F793" t="s">
        <v>899</v>
      </c>
      <c r="G793" t="s">
        <v>5139</v>
      </c>
      <c r="H793">
        <v>19458795645</v>
      </c>
      <c r="I793" t="s">
        <v>5827</v>
      </c>
      <c r="J793" t="s">
        <v>7292</v>
      </c>
      <c r="K793">
        <v>685.65</v>
      </c>
      <c r="L793" s="12" t="s">
        <v>8047</v>
      </c>
      <c r="M793" s="10" t="s">
        <v>11242</v>
      </c>
      <c r="N793">
        <v>792</v>
      </c>
      <c r="O793">
        <v>45042</v>
      </c>
      <c r="P793" t="s">
        <v>11402</v>
      </c>
      <c r="Q793" s="16">
        <v>88.58</v>
      </c>
      <c r="R793">
        <v>597.07000000000005</v>
      </c>
      <c r="S793">
        <v>81</v>
      </c>
      <c r="T793">
        <v>792</v>
      </c>
      <c r="U793">
        <v>39756.92</v>
      </c>
      <c r="V793" t="s">
        <v>11411</v>
      </c>
      <c r="W793">
        <v>1.85</v>
      </c>
      <c r="X793">
        <v>48</v>
      </c>
      <c r="Y793" t="s">
        <v>11729</v>
      </c>
      <c r="Z793" t="s">
        <v>12012</v>
      </c>
      <c r="AA793">
        <v>792</v>
      </c>
      <c r="AB793" t="s">
        <v>12017</v>
      </c>
      <c r="AC793">
        <v>6589.66</v>
      </c>
      <c r="AD793">
        <v>4225.51</v>
      </c>
      <c r="AE793">
        <v>211.28</v>
      </c>
      <c r="AF793" t="s">
        <v>11188</v>
      </c>
      <c r="AG793" t="s">
        <v>11343</v>
      </c>
      <c r="AH793">
        <v>1283</v>
      </c>
      <c r="AI793">
        <v>792</v>
      </c>
      <c r="AJ793" t="s">
        <v>11168</v>
      </c>
      <c r="AK793" t="s">
        <v>12028</v>
      </c>
      <c r="AL793" t="s">
        <v>12032</v>
      </c>
      <c r="AM793" t="s">
        <v>11056</v>
      </c>
      <c r="AN793">
        <v>1</v>
      </c>
      <c r="AO793" s="10" t="s">
        <v>12037</v>
      </c>
      <c r="AP793" t="str" cm="1">
        <f t="array" ref="AP793">_xlfn.IFS(
  Table1[[#This Row],[Age]]&lt;=25, "18-25",
  Table1[[#This Row],[Age]]&lt;=35, "26-35",
  Table1[[#This Row],[Age]]&lt;=45, "36-45",
  Table1[[#This Row],[Age]]&lt;=60, "46-60",
  TRUE, "60+")</f>
        <v>46-60</v>
      </c>
    </row>
    <row r="794" spans="1:42" x14ac:dyDescent="0.3">
      <c r="A794">
        <v>793</v>
      </c>
      <c r="B794" t="s">
        <v>40</v>
      </c>
      <c r="C794" t="s">
        <v>90</v>
      </c>
      <c r="D794">
        <v>57</v>
      </c>
      <c r="E794" t="s">
        <v>105</v>
      </c>
      <c r="F794" t="s">
        <v>900</v>
      </c>
      <c r="G794" t="s">
        <v>5120</v>
      </c>
      <c r="H794">
        <v>19458795646</v>
      </c>
      <c r="I794" t="s">
        <v>5828</v>
      </c>
      <c r="J794" t="s">
        <v>7292</v>
      </c>
      <c r="K794">
        <v>2022.28</v>
      </c>
      <c r="L794" s="12" t="s">
        <v>7650</v>
      </c>
      <c r="M794" s="10" t="s">
        <v>11176</v>
      </c>
      <c r="N794">
        <v>793</v>
      </c>
      <c r="O794">
        <v>44995</v>
      </c>
      <c r="P794" t="s">
        <v>11402</v>
      </c>
      <c r="Q794" s="16">
        <v>1944.38</v>
      </c>
      <c r="R794">
        <v>3966.66</v>
      </c>
      <c r="S794">
        <v>7</v>
      </c>
      <c r="T794">
        <v>793</v>
      </c>
      <c r="U794">
        <v>32381.87</v>
      </c>
      <c r="V794" t="s">
        <v>11411</v>
      </c>
      <c r="W794">
        <v>8.1</v>
      </c>
      <c r="X794">
        <v>24</v>
      </c>
      <c r="Y794" t="s">
        <v>9108</v>
      </c>
      <c r="Z794" t="s">
        <v>12010</v>
      </c>
      <c r="AA794">
        <v>793</v>
      </c>
      <c r="AB794" t="s">
        <v>12017</v>
      </c>
      <c r="AC794">
        <v>9963.85</v>
      </c>
      <c r="AD794">
        <v>1891.01</v>
      </c>
      <c r="AE794">
        <v>94.55</v>
      </c>
      <c r="AF794" t="s">
        <v>11197</v>
      </c>
      <c r="AG794" t="s">
        <v>11154</v>
      </c>
      <c r="AH794">
        <v>2167</v>
      </c>
      <c r="AI794">
        <v>793</v>
      </c>
      <c r="AJ794" t="s">
        <v>11104</v>
      </c>
      <c r="AK794" t="s">
        <v>12028</v>
      </c>
      <c r="AL794" t="s">
        <v>12031</v>
      </c>
      <c r="AM794" t="s">
        <v>11122</v>
      </c>
      <c r="AN794">
        <v>1</v>
      </c>
      <c r="AO794" s="10" t="s">
        <v>12047</v>
      </c>
      <c r="AP794" t="str" cm="1">
        <f t="array" ref="AP794">_xlfn.IFS(
  Table1[[#This Row],[Age]]&lt;=25, "18-25",
  Table1[[#This Row],[Age]]&lt;=35, "26-35",
  Table1[[#This Row],[Age]]&lt;=45, "36-45",
  Table1[[#This Row],[Age]]&lt;=60, "46-60",
  TRUE, "60+")</f>
        <v>46-60</v>
      </c>
    </row>
    <row r="795" spans="1:42" x14ac:dyDescent="0.3">
      <c r="A795">
        <v>794</v>
      </c>
      <c r="B795" t="s">
        <v>26</v>
      </c>
      <c r="C795" t="s">
        <v>81</v>
      </c>
      <c r="D795">
        <v>39</v>
      </c>
      <c r="E795" t="s">
        <v>105</v>
      </c>
      <c r="F795" t="s">
        <v>901</v>
      </c>
      <c r="G795" t="s">
        <v>5142</v>
      </c>
      <c r="H795">
        <v>19458795647</v>
      </c>
      <c r="I795" t="s">
        <v>5355</v>
      </c>
      <c r="J795" t="s">
        <v>7292</v>
      </c>
      <c r="K795">
        <v>2254.73</v>
      </c>
      <c r="L795" s="12" t="s">
        <v>8048</v>
      </c>
      <c r="M795" s="10" t="s">
        <v>11036</v>
      </c>
      <c r="N795">
        <v>794</v>
      </c>
      <c r="O795">
        <v>45067</v>
      </c>
      <c r="P795" t="s">
        <v>11403</v>
      </c>
      <c r="Q795" s="16">
        <v>127.91</v>
      </c>
      <c r="R795">
        <v>2126.8200000000002</v>
      </c>
      <c r="S795">
        <v>85</v>
      </c>
      <c r="T795">
        <v>794</v>
      </c>
      <c r="U795">
        <v>40371.699999999997</v>
      </c>
      <c r="V795" t="s">
        <v>11411</v>
      </c>
      <c r="W795">
        <v>9.2799999999999994</v>
      </c>
      <c r="X795">
        <v>48</v>
      </c>
      <c r="Y795" t="s">
        <v>8945</v>
      </c>
      <c r="Z795" t="s">
        <v>12010</v>
      </c>
      <c r="AA795">
        <v>794</v>
      </c>
      <c r="AB795" t="s">
        <v>12015</v>
      </c>
      <c r="AC795">
        <v>5701.68</v>
      </c>
      <c r="AD795">
        <v>140.52000000000001</v>
      </c>
      <c r="AE795">
        <v>7.03</v>
      </c>
      <c r="AF795" t="s">
        <v>11376</v>
      </c>
      <c r="AG795" t="s">
        <v>11229</v>
      </c>
      <c r="AH795">
        <v>8728</v>
      </c>
      <c r="AI795">
        <v>794</v>
      </c>
      <c r="AJ795" t="s">
        <v>11061</v>
      </c>
      <c r="AK795" t="s">
        <v>12029</v>
      </c>
      <c r="AL795" t="s">
        <v>12032</v>
      </c>
      <c r="AM795" t="s">
        <v>11156</v>
      </c>
      <c r="AN795">
        <v>1</v>
      </c>
      <c r="AO795" s="10" t="s">
        <v>12046</v>
      </c>
      <c r="AP795" t="str" cm="1">
        <f t="array" ref="AP795">_xlfn.IFS(
  Table1[[#This Row],[Age]]&lt;=25, "18-25",
  Table1[[#This Row],[Age]]&lt;=35, "26-35",
  Table1[[#This Row],[Age]]&lt;=45, "36-45",
  Table1[[#This Row],[Age]]&lt;=60, "46-60",
  TRUE, "60+")</f>
        <v>36-45</v>
      </c>
    </row>
    <row r="796" spans="1:42" x14ac:dyDescent="0.3">
      <c r="A796">
        <v>795</v>
      </c>
      <c r="B796" t="s">
        <v>39</v>
      </c>
      <c r="C796" t="s">
        <v>98</v>
      </c>
      <c r="D796">
        <v>26</v>
      </c>
      <c r="E796" t="s">
        <v>104</v>
      </c>
      <c r="F796" t="s">
        <v>902</v>
      </c>
      <c r="G796" t="s">
        <v>5133</v>
      </c>
      <c r="H796">
        <v>19458795648</v>
      </c>
      <c r="I796" t="s">
        <v>5829</v>
      </c>
      <c r="J796" t="s">
        <v>7292</v>
      </c>
      <c r="K796">
        <v>7703.11</v>
      </c>
      <c r="L796" s="12" t="s">
        <v>8049</v>
      </c>
      <c r="M796" s="10" t="s">
        <v>11154</v>
      </c>
      <c r="N796">
        <v>795</v>
      </c>
      <c r="O796">
        <v>44978</v>
      </c>
      <c r="P796" t="s">
        <v>11402</v>
      </c>
      <c r="Q796" s="16">
        <v>1651.92</v>
      </c>
      <c r="R796">
        <v>6051.19</v>
      </c>
      <c r="S796">
        <v>71</v>
      </c>
      <c r="T796">
        <v>795</v>
      </c>
      <c r="U796">
        <v>28763.24</v>
      </c>
      <c r="V796" t="s">
        <v>11413</v>
      </c>
      <c r="W796">
        <v>3.84</v>
      </c>
      <c r="X796">
        <v>36</v>
      </c>
      <c r="Y796" t="s">
        <v>11641</v>
      </c>
      <c r="Z796" t="s">
        <v>12011</v>
      </c>
      <c r="AA796">
        <v>795</v>
      </c>
      <c r="AB796" t="s">
        <v>12017</v>
      </c>
      <c r="AC796">
        <v>1735.85</v>
      </c>
      <c r="AD796">
        <v>1824.11</v>
      </c>
      <c r="AE796">
        <v>91.21</v>
      </c>
      <c r="AF796" t="s">
        <v>11135</v>
      </c>
      <c r="AG796" t="s">
        <v>11207</v>
      </c>
      <c r="AH796">
        <v>413</v>
      </c>
      <c r="AI796">
        <v>795</v>
      </c>
      <c r="AJ796" t="s">
        <v>11101</v>
      </c>
      <c r="AK796" t="s">
        <v>12029</v>
      </c>
      <c r="AL796" t="s">
        <v>12032</v>
      </c>
      <c r="AM796" t="s">
        <v>11047</v>
      </c>
      <c r="AN796">
        <v>1</v>
      </c>
      <c r="AO796" s="10" t="s">
        <v>12045</v>
      </c>
      <c r="AP796" t="str" cm="1">
        <f t="array" ref="AP796">_xlfn.IFS(
  Table1[[#This Row],[Age]]&lt;=25, "18-25",
  Table1[[#This Row],[Age]]&lt;=35, "26-35",
  Table1[[#This Row],[Age]]&lt;=45, "36-45",
  Table1[[#This Row],[Age]]&lt;=60, "46-60",
  TRUE, "60+")</f>
        <v>26-35</v>
      </c>
    </row>
    <row r="797" spans="1:42" x14ac:dyDescent="0.3">
      <c r="A797">
        <v>796</v>
      </c>
      <c r="B797" t="s">
        <v>48</v>
      </c>
      <c r="C797" t="s">
        <v>39</v>
      </c>
      <c r="D797">
        <v>48</v>
      </c>
      <c r="E797" t="s">
        <v>104</v>
      </c>
      <c r="F797" t="s">
        <v>903</v>
      </c>
      <c r="G797" t="s">
        <v>5129</v>
      </c>
      <c r="H797">
        <v>19458795649</v>
      </c>
      <c r="I797" t="s">
        <v>5830</v>
      </c>
      <c r="J797" t="s">
        <v>7291</v>
      </c>
      <c r="K797">
        <v>2110.94</v>
      </c>
      <c r="L797" s="12" t="s">
        <v>7408</v>
      </c>
      <c r="M797" s="10" t="s">
        <v>11323</v>
      </c>
      <c r="N797">
        <v>796</v>
      </c>
      <c r="O797">
        <v>45022</v>
      </c>
      <c r="P797" t="s">
        <v>11404</v>
      </c>
      <c r="Q797" s="16">
        <v>1907.42</v>
      </c>
      <c r="R797">
        <v>4018.36</v>
      </c>
      <c r="S797">
        <v>1</v>
      </c>
      <c r="T797">
        <v>796</v>
      </c>
      <c r="U797">
        <v>21998.36</v>
      </c>
      <c r="V797" t="s">
        <v>11413</v>
      </c>
      <c r="W797">
        <v>4.2699999999999996</v>
      </c>
      <c r="X797">
        <v>36</v>
      </c>
      <c r="Y797" t="s">
        <v>10306</v>
      </c>
      <c r="Z797" t="s">
        <v>12012</v>
      </c>
      <c r="AA797">
        <v>796</v>
      </c>
      <c r="AB797" t="s">
        <v>12017</v>
      </c>
      <c r="AC797">
        <v>7816.87</v>
      </c>
      <c r="AD797">
        <v>149.9</v>
      </c>
      <c r="AE797">
        <v>7.5</v>
      </c>
      <c r="AF797" t="s">
        <v>11325</v>
      </c>
      <c r="AG797" t="s">
        <v>11244</v>
      </c>
      <c r="AH797">
        <v>1217</v>
      </c>
      <c r="AI797">
        <v>796</v>
      </c>
      <c r="AJ797" t="s">
        <v>11175</v>
      </c>
      <c r="AK797" t="s">
        <v>12028</v>
      </c>
      <c r="AL797" t="s">
        <v>12032</v>
      </c>
      <c r="AM797" t="s">
        <v>11359</v>
      </c>
      <c r="AN797">
        <v>1</v>
      </c>
      <c r="AO797" s="10" t="s">
        <v>12037</v>
      </c>
      <c r="AP797" t="str" cm="1">
        <f t="array" ref="AP797">_xlfn.IFS(
  Table1[[#This Row],[Age]]&lt;=25, "18-25",
  Table1[[#This Row],[Age]]&lt;=35, "26-35",
  Table1[[#This Row],[Age]]&lt;=45, "36-45",
  Table1[[#This Row],[Age]]&lt;=60, "46-60",
  TRUE, "60+")</f>
        <v>46-60</v>
      </c>
    </row>
    <row r="798" spans="1:42" x14ac:dyDescent="0.3">
      <c r="A798">
        <v>797</v>
      </c>
      <c r="B798" t="s">
        <v>43</v>
      </c>
      <c r="C798" t="s">
        <v>87</v>
      </c>
      <c r="D798">
        <v>27</v>
      </c>
      <c r="E798" t="s">
        <v>104</v>
      </c>
      <c r="F798" t="s">
        <v>904</v>
      </c>
      <c r="G798" t="s">
        <v>5119</v>
      </c>
      <c r="H798">
        <v>19458795650</v>
      </c>
      <c r="I798" t="s">
        <v>5831</v>
      </c>
      <c r="J798" t="s">
        <v>7292</v>
      </c>
      <c r="K798">
        <v>5662.98</v>
      </c>
      <c r="L798" s="12" t="s">
        <v>8050</v>
      </c>
      <c r="M798" s="10" t="s">
        <v>11229</v>
      </c>
      <c r="N798">
        <v>797</v>
      </c>
      <c r="O798">
        <v>44981</v>
      </c>
      <c r="P798" t="s">
        <v>11404</v>
      </c>
      <c r="Q798" s="16">
        <v>1298.0999999999999</v>
      </c>
      <c r="R798">
        <v>4364.88</v>
      </c>
      <c r="S798">
        <v>86</v>
      </c>
      <c r="T798">
        <v>797</v>
      </c>
      <c r="U798">
        <v>48190.81</v>
      </c>
      <c r="V798" t="s">
        <v>11412</v>
      </c>
      <c r="W798">
        <v>8.15</v>
      </c>
      <c r="X798">
        <v>24</v>
      </c>
      <c r="Y798" t="s">
        <v>7462</v>
      </c>
      <c r="Z798" t="s">
        <v>12010</v>
      </c>
      <c r="AA798">
        <v>797</v>
      </c>
      <c r="AB798" t="s">
        <v>12016</v>
      </c>
      <c r="AC798">
        <v>1395.87</v>
      </c>
      <c r="AD798">
        <v>2570.1</v>
      </c>
      <c r="AE798">
        <v>128.5</v>
      </c>
      <c r="AF798" t="s">
        <v>11041</v>
      </c>
      <c r="AG798" t="s">
        <v>11290</v>
      </c>
      <c r="AH798">
        <v>5038</v>
      </c>
      <c r="AI798">
        <v>797</v>
      </c>
      <c r="AJ798" t="s">
        <v>11335</v>
      </c>
      <c r="AK798" t="s">
        <v>12028</v>
      </c>
      <c r="AL798" t="s">
        <v>12032</v>
      </c>
      <c r="AM798" t="s">
        <v>11052</v>
      </c>
      <c r="AN798">
        <v>1</v>
      </c>
      <c r="AO798" s="10" t="s">
        <v>12045</v>
      </c>
      <c r="AP798" t="str" cm="1">
        <f t="array" ref="AP798">_xlfn.IFS(
  Table1[[#This Row],[Age]]&lt;=25, "18-25",
  Table1[[#This Row],[Age]]&lt;=35, "26-35",
  Table1[[#This Row],[Age]]&lt;=45, "36-45",
  Table1[[#This Row],[Age]]&lt;=60, "46-60",
  TRUE, "60+")</f>
        <v>26-35</v>
      </c>
    </row>
    <row r="799" spans="1:42" x14ac:dyDescent="0.3">
      <c r="A799">
        <v>798</v>
      </c>
      <c r="B799" t="s">
        <v>48</v>
      </c>
      <c r="C799" t="s">
        <v>78</v>
      </c>
      <c r="D799">
        <v>27</v>
      </c>
      <c r="E799" t="s">
        <v>105</v>
      </c>
      <c r="F799" t="s">
        <v>905</v>
      </c>
      <c r="G799" t="s">
        <v>5113</v>
      </c>
      <c r="H799">
        <v>19458795651</v>
      </c>
      <c r="I799" t="s">
        <v>5551</v>
      </c>
      <c r="J799" t="s">
        <v>7292</v>
      </c>
      <c r="K799">
        <v>6560.17</v>
      </c>
      <c r="L799" s="12" t="s">
        <v>7338</v>
      </c>
      <c r="M799" s="10" t="s">
        <v>11058</v>
      </c>
      <c r="N799">
        <v>798</v>
      </c>
      <c r="O799">
        <v>45211</v>
      </c>
      <c r="P799" t="s">
        <v>11402</v>
      </c>
      <c r="Q799" s="16">
        <v>1285.0999999999999</v>
      </c>
      <c r="R799">
        <v>5275.07</v>
      </c>
      <c r="S799">
        <v>22</v>
      </c>
      <c r="T799">
        <v>798</v>
      </c>
      <c r="U799">
        <v>39218.03</v>
      </c>
      <c r="V799" t="s">
        <v>11411</v>
      </c>
      <c r="W799">
        <v>9.58</v>
      </c>
      <c r="X799">
        <v>24</v>
      </c>
      <c r="Y799" t="s">
        <v>11614</v>
      </c>
      <c r="Z799" t="s">
        <v>12010</v>
      </c>
      <c r="AA799">
        <v>798</v>
      </c>
      <c r="AB799" t="s">
        <v>12016</v>
      </c>
      <c r="AC799">
        <v>4471.4799999999996</v>
      </c>
      <c r="AD799">
        <v>4745.8100000000004</v>
      </c>
      <c r="AE799">
        <v>237.29</v>
      </c>
      <c r="AF799" t="s">
        <v>11053</v>
      </c>
      <c r="AG799" t="s">
        <v>11131</v>
      </c>
      <c r="AH799">
        <v>2129</v>
      </c>
      <c r="AI799">
        <v>798</v>
      </c>
      <c r="AJ799" t="s">
        <v>11320</v>
      </c>
      <c r="AK799" t="s">
        <v>12029</v>
      </c>
      <c r="AL799" t="s">
        <v>12031</v>
      </c>
      <c r="AM799" t="s">
        <v>11043</v>
      </c>
      <c r="AN799">
        <v>1</v>
      </c>
      <c r="AO799" s="10" t="s">
        <v>12044</v>
      </c>
      <c r="AP799" t="str" cm="1">
        <f t="array" ref="AP799">_xlfn.IFS(
  Table1[[#This Row],[Age]]&lt;=25, "18-25",
  Table1[[#This Row],[Age]]&lt;=35, "26-35",
  Table1[[#This Row],[Age]]&lt;=45, "36-45",
  Table1[[#This Row],[Age]]&lt;=60, "46-60",
  TRUE, "60+")</f>
        <v>26-35</v>
      </c>
    </row>
    <row r="800" spans="1:42" x14ac:dyDescent="0.3">
      <c r="A800">
        <v>799</v>
      </c>
      <c r="B800" t="s">
        <v>19</v>
      </c>
      <c r="C800" t="s">
        <v>99</v>
      </c>
      <c r="D800">
        <v>47</v>
      </c>
      <c r="E800" t="s">
        <v>105</v>
      </c>
      <c r="F800" t="s">
        <v>906</v>
      </c>
      <c r="G800" t="s">
        <v>5113</v>
      </c>
      <c r="H800">
        <v>19458795652</v>
      </c>
      <c r="I800" t="s">
        <v>5832</v>
      </c>
      <c r="J800" t="s">
        <v>7292</v>
      </c>
      <c r="K800">
        <v>7761.19</v>
      </c>
      <c r="L800" s="12" t="s">
        <v>8051</v>
      </c>
      <c r="M800" s="10" t="s">
        <v>11145</v>
      </c>
      <c r="N800">
        <v>799</v>
      </c>
      <c r="O800">
        <v>45072</v>
      </c>
      <c r="P800" t="s">
        <v>11404</v>
      </c>
      <c r="Q800" s="16">
        <v>1307.7</v>
      </c>
      <c r="R800">
        <v>6453.49</v>
      </c>
      <c r="S800">
        <v>87</v>
      </c>
      <c r="T800">
        <v>799</v>
      </c>
      <c r="U800">
        <v>21183.9</v>
      </c>
      <c r="V800" t="s">
        <v>11412</v>
      </c>
      <c r="W800">
        <v>9.4499999999999993</v>
      </c>
      <c r="X800">
        <v>24</v>
      </c>
      <c r="Y800" t="s">
        <v>10088</v>
      </c>
      <c r="Z800" t="s">
        <v>12010</v>
      </c>
      <c r="AA800">
        <v>799</v>
      </c>
      <c r="AB800" t="s">
        <v>12016</v>
      </c>
      <c r="AC800">
        <v>5044.91</v>
      </c>
      <c r="AD800">
        <v>4425.55</v>
      </c>
      <c r="AE800">
        <v>221.28</v>
      </c>
      <c r="AF800" t="s">
        <v>11228</v>
      </c>
      <c r="AG800" t="s">
        <v>11077</v>
      </c>
      <c r="AH800">
        <v>3366</v>
      </c>
      <c r="AI800">
        <v>799</v>
      </c>
      <c r="AJ800" t="s">
        <v>11216</v>
      </c>
      <c r="AK800" t="s">
        <v>12029</v>
      </c>
      <c r="AL800" t="s">
        <v>12032</v>
      </c>
      <c r="AM800" t="s">
        <v>11108</v>
      </c>
      <c r="AN800">
        <v>1</v>
      </c>
      <c r="AO800" s="10" t="s">
        <v>12046</v>
      </c>
      <c r="AP800" t="str" cm="1">
        <f t="array" ref="AP800">_xlfn.IFS(
  Table1[[#This Row],[Age]]&lt;=25, "18-25",
  Table1[[#This Row],[Age]]&lt;=35, "26-35",
  Table1[[#This Row],[Age]]&lt;=45, "36-45",
  Table1[[#This Row],[Age]]&lt;=60, "46-60",
  TRUE, "60+")</f>
        <v>46-60</v>
      </c>
    </row>
    <row r="801" spans="1:42" x14ac:dyDescent="0.3">
      <c r="A801">
        <v>800</v>
      </c>
      <c r="B801" t="s">
        <v>14</v>
      </c>
      <c r="C801" t="s">
        <v>94</v>
      </c>
      <c r="D801">
        <v>27</v>
      </c>
      <c r="E801" t="s">
        <v>106</v>
      </c>
      <c r="F801" t="s">
        <v>907</v>
      </c>
      <c r="G801" t="s">
        <v>5135</v>
      </c>
      <c r="H801">
        <v>19458795653</v>
      </c>
      <c r="I801" t="s">
        <v>5833</v>
      </c>
      <c r="J801" t="s">
        <v>7291</v>
      </c>
      <c r="K801">
        <v>7860.41</v>
      </c>
      <c r="L801" s="12" t="s">
        <v>8009</v>
      </c>
      <c r="M801" s="10" t="s">
        <v>11181</v>
      </c>
      <c r="N801">
        <v>800</v>
      </c>
      <c r="O801">
        <v>45209</v>
      </c>
      <c r="P801" t="s">
        <v>11403</v>
      </c>
      <c r="Q801" s="16">
        <v>1338.62</v>
      </c>
      <c r="R801">
        <v>6521.79</v>
      </c>
      <c r="S801">
        <v>92</v>
      </c>
      <c r="T801">
        <v>800</v>
      </c>
      <c r="U801">
        <v>45468.39</v>
      </c>
      <c r="V801" t="s">
        <v>11412</v>
      </c>
      <c r="W801">
        <v>1.5</v>
      </c>
      <c r="X801">
        <v>60</v>
      </c>
      <c r="Y801" t="s">
        <v>11597</v>
      </c>
      <c r="Z801" t="s">
        <v>12010</v>
      </c>
      <c r="AA801">
        <v>800</v>
      </c>
      <c r="AB801" t="s">
        <v>12015</v>
      </c>
      <c r="AC801">
        <v>8991.1200000000008</v>
      </c>
      <c r="AD801">
        <v>1917.39</v>
      </c>
      <c r="AE801">
        <v>95.87</v>
      </c>
      <c r="AF801" t="s">
        <v>11129</v>
      </c>
      <c r="AG801" t="s">
        <v>11359</v>
      </c>
      <c r="AH801">
        <v>4459</v>
      </c>
      <c r="AI801">
        <v>800</v>
      </c>
      <c r="AJ801" t="s">
        <v>11231</v>
      </c>
      <c r="AK801" t="s">
        <v>12029</v>
      </c>
      <c r="AL801" t="s">
        <v>12032</v>
      </c>
      <c r="AM801" t="s">
        <v>11128</v>
      </c>
      <c r="AN801">
        <v>1</v>
      </c>
      <c r="AO801" s="10" t="s">
        <v>12044</v>
      </c>
      <c r="AP801" t="str" cm="1">
        <f t="array" ref="AP801">_xlfn.IFS(
  Table1[[#This Row],[Age]]&lt;=25, "18-25",
  Table1[[#This Row],[Age]]&lt;=35, "26-35",
  Table1[[#This Row],[Age]]&lt;=45, "36-45",
  Table1[[#This Row],[Age]]&lt;=60, "46-60",
  TRUE, "60+")</f>
        <v>26-35</v>
      </c>
    </row>
    <row r="802" spans="1:42" x14ac:dyDescent="0.3">
      <c r="A802">
        <v>801</v>
      </c>
      <c r="B802" t="s">
        <v>9</v>
      </c>
      <c r="C802" t="s">
        <v>92</v>
      </c>
      <c r="D802">
        <v>53</v>
      </c>
      <c r="E802" t="s">
        <v>104</v>
      </c>
      <c r="F802" t="s">
        <v>908</v>
      </c>
      <c r="G802" t="s">
        <v>5141</v>
      </c>
      <c r="H802">
        <v>19458795654</v>
      </c>
      <c r="I802" t="s">
        <v>5834</v>
      </c>
      <c r="J802" t="s">
        <v>7292</v>
      </c>
      <c r="K802">
        <v>7204.28</v>
      </c>
      <c r="L802" s="12" t="s">
        <v>8052</v>
      </c>
      <c r="M802" s="10" t="s">
        <v>11206</v>
      </c>
      <c r="N802">
        <v>801</v>
      </c>
      <c r="O802">
        <v>44976</v>
      </c>
      <c r="P802" t="s">
        <v>11403</v>
      </c>
      <c r="Q802" s="16">
        <v>1418.61</v>
      </c>
      <c r="R802">
        <v>8622.89</v>
      </c>
      <c r="S802">
        <v>63</v>
      </c>
      <c r="T802">
        <v>801</v>
      </c>
      <c r="U802">
        <v>49681.46</v>
      </c>
      <c r="V802" t="s">
        <v>11411</v>
      </c>
      <c r="W802">
        <v>8.84</v>
      </c>
      <c r="X802">
        <v>36</v>
      </c>
      <c r="Y802" t="s">
        <v>7957</v>
      </c>
      <c r="Z802" t="s">
        <v>12012</v>
      </c>
      <c r="AA802">
        <v>801</v>
      </c>
      <c r="AB802" t="s">
        <v>12017</v>
      </c>
      <c r="AC802">
        <v>6049.82</v>
      </c>
      <c r="AD802">
        <v>3782.78</v>
      </c>
      <c r="AE802">
        <v>189.14</v>
      </c>
      <c r="AF802" t="s">
        <v>11294</v>
      </c>
      <c r="AG802" t="s">
        <v>11127</v>
      </c>
      <c r="AH802">
        <v>7388</v>
      </c>
      <c r="AI802">
        <v>801</v>
      </c>
      <c r="AJ802" t="s">
        <v>11240</v>
      </c>
      <c r="AK802" t="s">
        <v>12027</v>
      </c>
      <c r="AL802" t="s">
        <v>12031</v>
      </c>
      <c r="AM802" t="s">
        <v>11364</v>
      </c>
      <c r="AN802">
        <v>1</v>
      </c>
      <c r="AO802" s="10" t="s">
        <v>12045</v>
      </c>
      <c r="AP802" t="str" cm="1">
        <f t="array" ref="AP802">_xlfn.IFS(
  Table1[[#This Row],[Age]]&lt;=25, "18-25",
  Table1[[#This Row],[Age]]&lt;=35, "26-35",
  Table1[[#This Row],[Age]]&lt;=45, "36-45",
  Table1[[#This Row],[Age]]&lt;=60, "46-60",
  TRUE, "60+")</f>
        <v>46-60</v>
      </c>
    </row>
    <row r="803" spans="1:42" x14ac:dyDescent="0.3">
      <c r="A803">
        <v>802</v>
      </c>
      <c r="B803" t="s">
        <v>29</v>
      </c>
      <c r="C803" t="s">
        <v>60</v>
      </c>
      <c r="D803">
        <v>35</v>
      </c>
      <c r="E803" t="s">
        <v>104</v>
      </c>
      <c r="F803" t="s">
        <v>909</v>
      </c>
      <c r="G803" t="s">
        <v>5114</v>
      </c>
      <c r="H803">
        <v>19458795655</v>
      </c>
      <c r="I803" t="s">
        <v>5835</v>
      </c>
      <c r="J803" t="s">
        <v>7291</v>
      </c>
      <c r="K803">
        <v>2210.52</v>
      </c>
      <c r="L803" s="12" t="s">
        <v>8053</v>
      </c>
      <c r="M803" s="10" t="s">
        <v>11107</v>
      </c>
      <c r="N803">
        <v>802</v>
      </c>
      <c r="O803">
        <v>45224</v>
      </c>
      <c r="P803" t="s">
        <v>11403</v>
      </c>
      <c r="Q803" s="16">
        <v>4257.9799999999996</v>
      </c>
      <c r="R803">
        <v>-2047.46</v>
      </c>
      <c r="S803">
        <v>62</v>
      </c>
      <c r="T803">
        <v>802</v>
      </c>
      <c r="U803">
        <v>16103.59</v>
      </c>
      <c r="V803" t="s">
        <v>11413</v>
      </c>
      <c r="W803">
        <v>6.28</v>
      </c>
      <c r="X803">
        <v>12</v>
      </c>
      <c r="Y803" t="s">
        <v>11730</v>
      </c>
      <c r="Z803" t="s">
        <v>12012</v>
      </c>
      <c r="AA803">
        <v>802</v>
      </c>
      <c r="AB803" t="s">
        <v>12016</v>
      </c>
      <c r="AC803">
        <v>9497.01</v>
      </c>
      <c r="AD803">
        <v>3654.78</v>
      </c>
      <c r="AE803">
        <v>182.74</v>
      </c>
      <c r="AF803" t="s">
        <v>11115</v>
      </c>
      <c r="AG803" t="s">
        <v>11175</v>
      </c>
      <c r="AH803">
        <v>1694</v>
      </c>
      <c r="AI803">
        <v>802</v>
      </c>
      <c r="AJ803" t="s">
        <v>11071</v>
      </c>
      <c r="AK803" t="s">
        <v>12028</v>
      </c>
      <c r="AL803" t="s">
        <v>12031</v>
      </c>
      <c r="AM803" t="s">
        <v>11050</v>
      </c>
      <c r="AN803">
        <v>1</v>
      </c>
      <c r="AO803" s="10" t="s">
        <v>12044</v>
      </c>
      <c r="AP803" t="str" cm="1">
        <f t="array" ref="AP803">_xlfn.IFS(
  Table1[[#This Row],[Age]]&lt;=25, "18-25",
  Table1[[#This Row],[Age]]&lt;=35, "26-35",
  Table1[[#This Row],[Age]]&lt;=45, "36-45",
  Table1[[#This Row],[Age]]&lt;=60, "46-60",
  TRUE, "60+")</f>
        <v>26-35</v>
      </c>
    </row>
    <row r="804" spans="1:42" x14ac:dyDescent="0.3">
      <c r="A804">
        <v>803</v>
      </c>
      <c r="B804" t="s">
        <v>29</v>
      </c>
      <c r="C804" t="s">
        <v>88</v>
      </c>
      <c r="D804">
        <v>61</v>
      </c>
      <c r="E804" t="s">
        <v>105</v>
      </c>
      <c r="F804" t="s">
        <v>910</v>
      </c>
      <c r="G804" t="s">
        <v>5115</v>
      </c>
      <c r="H804">
        <v>19458795656</v>
      </c>
      <c r="I804" t="s">
        <v>5836</v>
      </c>
      <c r="J804" t="s">
        <v>7291</v>
      </c>
      <c r="K804">
        <v>5480.35</v>
      </c>
      <c r="L804" s="12" t="s">
        <v>8054</v>
      </c>
      <c r="M804" s="10" t="s">
        <v>11037</v>
      </c>
      <c r="N804">
        <v>803</v>
      </c>
      <c r="O804">
        <v>45121</v>
      </c>
      <c r="P804" t="s">
        <v>11402</v>
      </c>
      <c r="Q804" s="16">
        <v>204.88</v>
      </c>
      <c r="R804">
        <v>5275.47</v>
      </c>
      <c r="S804">
        <v>46</v>
      </c>
      <c r="T804">
        <v>803</v>
      </c>
      <c r="U804">
        <v>44731.360000000001</v>
      </c>
      <c r="V804" t="s">
        <v>11413</v>
      </c>
      <c r="W804">
        <v>4.79</v>
      </c>
      <c r="X804">
        <v>60</v>
      </c>
      <c r="Y804" t="s">
        <v>11619</v>
      </c>
      <c r="Z804" t="s">
        <v>12010</v>
      </c>
      <c r="AA804">
        <v>803</v>
      </c>
      <c r="AB804" t="s">
        <v>12015</v>
      </c>
      <c r="AC804">
        <v>3161.35</v>
      </c>
      <c r="AD804">
        <v>2888.44</v>
      </c>
      <c r="AE804">
        <v>144.41999999999999</v>
      </c>
      <c r="AF804" t="s">
        <v>11139</v>
      </c>
      <c r="AG804" t="s">
        <v>11100</v>
      </c>
      <c r="AH804">
        <v>747</v>
      </c>
      <c r="AI804">
        <v>803</v>
      </c>
      <c r="AJ804" t="s">
        <v>11199</v>
      </c>
      <c r="AK804" t="s">
        <v>12027</v>
      </c>
      <c r="AL804" t="s">
        <v>12032</v>
      </c>
      <c r="AM804" t="s">
        <v>11096</v>
      </c>
      <c r="AN804">
        <v>1</v>
      </c>
      <c r="AO804" s="10" t="s">
        <v>12038</v>
      </c>
      <c r="AP804" t="str" cm="1">
        <f t="array" ref="AP804">_xlfn.IFS(
  Table1[[#This Row],[Age]]&lt;=25, "18-25",
  Table1[[#This Row],[Age]]&lt;=35, "26-35",
  Table1[[#This Row],[Age]]&lt;=45, "36-45",
  Table1[[#This Row],[Age]]&lt;=60, "46-60",
  TRUE, "60+")</f>
        <v>60+</v>
      </c>
    </row>
    <row r="805" spans="1:42" x14ac:dyDescent="0.3">
      <c r="A805">
        <v>804</v>
      </c>
      <c r="B805" t="s">
        <v>42</v>
      </c>
      <c r="C805" t="s">
        <v>70</v>
      </c>
      <c r="D805">
        <v>60</v>
      </c>
      <c r="E805" t="s">
        <v>104</v>
      </c>
      <c r="F805" t="s">
        <v>911</v>
      </c>
      <c r="G805" t="s">
        <v>5132</v>
      </c>
      <c r="H805">
        <v>19458795657</v>
      </c>
      <c r="I805" t="s">
        <v>5837</v>
      </c>
      <c r="J805" t="s">
        <v>7291</v>
      </c>
      <c r="K805">
        <v>2972.68</v>
      </c>
      <c r="L805" s="12" t="s">
        <v>8055</v>
      </c>
      <c r="M805" s="10" t="s">
        <v>11330</v>
      </c>
      <c r="N805">
        <v>804</v>
      </c>
      <c r="O805">
        <v>45148</v>
      </c>
      <c r="P805" t="s">
        <v>11403</v>
      </c>
      <c r="Q805" s="16">
        <v>4944.66</v>
      </c>
      <c r="R805">
        <v>-1971.98</v>
      </c>
      <c r="S805">
        <v>57</v>
      </c>
      <c r="T805">
        <v>804</v>
      </c>
      <c r="U805">
        <v>3224.48</v>
      </c>
      <c r="V805" t="s">
        <v>11413</v>
      </c>
      <c r="W805">
        <v>8.61</v>
      </c>
      <c r="X805">
        <v>36</v>
      </c>
      <c r="Y805" t="s">
        <v>8979</v>
      </c>
      <c r="Z805" t="s">
        <v>12010</v>
      </c>
      <c r="AA805">
        <v>804</v>
      </c>
      <c r="AB805" t="s">
        <v>12016</v>
      </c>
      <c r="AC805">
        <v>3525</v>
      </c>
      <c r="AD805">
        <v>3522.74</v>
      </c>
      <c r="AE805">
        <v>176.14</v>
      </c>
      <c r="AF805" t="s">
        <v>11242</v>
      </c>
      <c r="AG805" t="s">
        <v>11360</v>
      </c>
      <c r="AH805">
        <v>490</v>
      </c>
      <c r="AI805">
        <v>804</v>
      </c>
      <c r="AJ805" t="s">
        <v>11270</v>
      </c>
      <c r="AK805" t="s">
        <v>12027</v>
      </c>
      <c r="AL805" t="s">
        <v>12031</v>
      </c>
      <c r="AM805" t="s">
        <v>11169</v>
      </c>
      <c r="AN805">
        <v>1</v>
      </c>
      <c r="AO805" s="10" t="s">
        <v>12041</v>
      </c>
      <c r="AP805" t="str" cm="1">
        <f t="array" ref="AP805">_xlfn.IFS(
  Table1[[#This Row],[Age]]&lt;=25, "18-25",
  Table1[[#This Row],[Age]]&lt;=35, "26-35",
  Table1[[#This Row],[Age]]&lt;=45, "36-45",
  Table1[[#This Row],[Age]]&lt;=60, "46-60",
  TRUE, "60+")</f>
        <v>46-60</v>
      </c>
    </row>
    <row r="806" spans="1:42" x14ac:dyDescent="0.3">
      <c r="A806">
        <v>805</v>
      </c>
      <c r="B806" t="s">
        <v>42</v>
      </c>
      <c r="C806" t="s">
        <v>72</v>
      </c>
      <c r="D806">
        <v>65</v>
      </c>
      <c r="E806" t="s">
        <v>105</v>
      </c>
      <c r="F806" t="s">
        <v>912</v>
      </c>
      <c r="G806" t="s">
        <v>5117</v>
      </c>
      <c r="H806">
        <v>19458795658</v>
      </c>
      <c r="I806" t="s">
        <v>5838</v>
      </c>
      <c r="J806" t="s">
        <v>7292</v>
      </c>
      <c r="K806">
        <v>7773.47</v>
      </c>
      <c r="L806" s="12" t="s">
        <v>8056</v>
      </c>
      <c r="M806" s="10" t="s">
        <v>11104</v>
      </c>
      <c r="N806">
        <v>805</v>
      </c>
      <c r="O806">
        <v>45064</v>
      </c>
      <c r="P806" t="s">
        <v>11403</v>
      </c>
      <c r="Q806" s="16">
        <v>1414.8</v>
      </c>
      <c r="R806">
        <v>9188.27</v>
      </c>
      <c r="S806">
        <v>94</v>
      </c>
      <c r="T806">
        <v>805</v>
      </c>
      <c r="U806">
        <v>11503.1</v>
      </c>
      <c r="V806" t="s">
        <v>11413</v>
      </c>
      <c r="W806">
        <v>8.1999999999999993</v>
      </c>
      <c r="X806">
        <v>48</v>
      </c>
      <c r="Y806" t="s">
        <v>10159</v>
      </c>
      <c r="Z806" t="s">
        <v>12011</v>
      </c>
      <c r="AA806">
        <v>805</v>
      </c>
      <c r="AB806" t="s">
        <v>12015</v>
      </c>
      <c r="AC806">
        <v>4286.6499999999996</v>
      </c>
      <c r="AD806">
        <v>4516.8</v>
      </c>
      <c r="AE806">
        <v>225.84</v>
      </c>
      <c r="AF806" t="s">
        <v>11353</v>
      </c>
      <c r="AG806" t="s">
        <v>11204</v>
      </c>
      <c r="AH806">
        <v>8226</v>
      </c>
      <c r="AI806">
        <v>805</v>
      </c>
      <c r="AJ806" t="s">
        <v>11168</v>
      </c>
      <c r="AK806" t="s">
        <v>12028</v>
      </c>
      <c r="AL806" t="s">
        <v>12031</v>
      </c>
      <c r="AM806" t="s">
        <v>11058</v>
      </c>
      <c r="AN806">
        <v>1</v>
      </c>
      <c r="AO806" s="10" t="s">
        <v>12046</v>
      </c>
      <c r="AP806" t="str" cm="1">
        <f t="array" ref="AP806">_xlfn.IFS(
  Table1[[#This Row],[Age]]&lt;=25, "18-25",
  Table1[[#This Row],[Age]]&lt;=35, "26-35",
  Table1[[#This Row],[Age]]&lt;=45, "36-45",
  Table1[[#This Row],[Age]]&lt;=60, "46-60",
  TRUE, "60+")</f>
        <v>60+</v>
      </c>
    </row>
    <row r="807" spans="1:42" x14ac:dyDescent="0.3">
      <c r="A807">
        <v>806</v>
      </c>
      <c r="B807" t="s">
        <v>8</v>
      </c>
      <c r="C807" t="s">
        <v>100</v>
      </c>
      <c r="D807">
        <v>36</v>
      </c>
      <c r="E807" t="s">
        <v>106</v>
      </c>
      <c r="F807" t="s">
        <v>913</v>
      </c>
      <c r="G807" t="s">
        <v>5126</v>
      </c>
      <c r="H807">
        <v>19458795659</v>
      </c>
      <c r="I807" t="s">
        <v>5839</v>
      </c>
      <c r="J807" t="s">
        <v>7292</v>
      </c>
      <c r="K807">
        <v>7506.12</v>
      </c>
      <c r="L807" s="12" t="s">
        <v>8057</v>
      </c>
      <c r="M807" s="10" t="s">
        <v>11353</v>
      </c>
      <c r="N807">
        <v>806</v>
      </c>
      <c r="O807">
        <v>44935</v>
      </c>
      <c r="P807" t="s">
        <v>11402</v>
      </c>
      <c r="Q807" s="16">
        <v>149.44999999999999</v>
      </c>
      <c r="R807">
        <v>7655.57</v>
      </c>
      <c r="S807">
        <v>45</v>
      </c>
      <c r="T807">
        <v>806</v>
      </c>
      <c r="U807">
        <v>8884.7000000000007</v>
      </c>
      <c r="V807" t="s">
        <v>11411</v>
      </c>
      <c r="W807">
        <v>5.58</v>
      </c>
      <c r="X807">
        <v>24</v>
      </c>
      <c r="Y807" t="s">
        <v>11456</v>
      </c>
      <c r="Z807" t="s">
        <v>12012</v>
      </c>
      <c r="AA807">
        <v>806</v>
      </c>
      <c r="AB807" t="s">
        <v>12016</v>
      </c>
      <c r="AC807">
        <v>7568.56</v>
      </c>
      <c r="AD807">
        <v>1406.27</v>
      </c>
      <c r="AE807">
        <v>70.31</v>
      </c>
      <c r="AF807" t="s">
        <v>11280</v>
      </c>
      <c r="AG807" t="s">
        <v>11132</v>
      </c>
      <c r="AH807">
        <v>4943</v>
      </c>
      <c r="AI807">
        <v>806</v>
      </c>
      <c r="AJ807" t="s">
        <v>11084</v>
      </c>
      <c r="AK807" t="s">
        <v>12027</v>
      </c>
      <c r="AL807" t="s">
        <v>12032</v>
      </c>
      <c r="AM807" t="s">
        <v>11119</v>
      </c>
      <c r="AN807">
        <v>1</v>
      </c>
      <c r="AO807" s="10" t="s">
        <v>12039</v>
      </c>
      <c r="AP807" t="str" cm="1">
        <f t="array" ref="AP807">_xlfn.IFS(
  Table1[[#This Row],[Age]]&lt;=25, "18-25",
  Table1[[#This Row],[Age]]&lt;=35, "26-35",
  Table1[[#This Row],[Age]]&lt;=45, "36-45",
  Table1[[#This Row],[Age]]&lt;=60, "46-60",
  TRUE, "60+")</f>
        <v>36-45</v>
      </c>
    </row>
    <row r="808" spans="1:42" x14ac:dyDescent="0.3">
      <c r="A808">
        <v>807</v>
      </c>
      <c r="B808" t="s">
        <v>39</v>
      </c>
      <c r="C808" t="s">
        <v>97</v>
      </c>
      <c r="D808">
        <v>60</v>
      </c>
      <c r="E808" t="s">
        <v>106</v>
      </c>
      <c r="F808" t="s">
        <v>914</v>
      </c>
      <c r="G808" t="s">
        <v>5146</v>
      </c>
      <c r="H808">
        <v>19458795660</v>
      </c>
      <c r="I808" t="s">
        <v>5840</v>
      </c>
      <c r="J808" t="s">
        <v>7291</v>
      </c>
      <c r="K808">
        <v>2373.5100000000002</v>
      </c>
      <c r="L808" s="12" t="s">
        <v>8058</v>
      </c>
      <c r="M808" s="10" t="s">
        <v>11254</v>
      </c>
      <c r="N808">
        <v>807</v>
      </c>
      <c r="O808">
        <v>44929</v>
      </c>
      <c r="P808" t="s">
        <v>11404</v>
      </c>
      <c r="Q808" s="16">
        <v>884.04</v>
      </c>
      <c r="R808">
        <v>1489.47</v>
      </c>
      <c r="S808">
        <v>74</v>
      </c>
      <c r="T808">
        <v>807</v>
      </c>
      <c r="U808">
        <v>18473.09</v>
      </c>
      <c r="V808" t="s">
        <v>11411</v>
      </c>
      <c r="W808">
        <v>4.7</v>
      </c>
      <c r="X808">
        <v>48</v>
      </c>
      <c r="Y808" t="s">
        <v>11471</v>
      </c>
      <c r="Z808" t="s">
        <v>12012</v>
      </c>
      <c r="AA808">
        <v>807</v>
      </c>
      <c r="AB808" t="s">
        <v>12017</v>
      </c>
      <c r="AC808">
        <v>7121.54</v>
      </c>
      <c r="AD808">
        <v>878.49</v>
      </c>
      <c r="AE808">
        <v>43.92</v>
      </c>
      <c r="AF808" t="s">
        <v>11256</v>
      </c>
      <c r="AG808" t="s">
        <v>11066</v>
      </c>
      <c r="AH808">
        <v>5590</v>
      </c>
      <c r="AI808">
        <v>807</v>
      </c>
      <c r="AJ808" t="s">
        <v>11271</v>
      </c>
      <c r="AK808" t="s">
        <v>12029</v>
      </c>
      <c r="AL808" t="s">
        <v>12031</v>
      </c>
      <c r="AM808" t="s">
        <v>11281</v>
      </c>
      <c r="AN808">
        <v>1</v>
      </c>
      <c r="AO808" s="10" t="s">
        <v>12039</v>
      </c>
      <c r="AP808" t="str" cm="1">
        <f t="array" ref="AP808">_xlfn.IFS(
  Table1[[#This Row],[Age]]&lt;=25, "18-25",
  Table1[[#This Row],[Age]]&lt;=35, "26-35",
  Table1[[#This Row],[Age]]&lt;=45, "36-45",
  Table1[[#This Row],[Age]]&lt;=60, "46-60",
  TRUE, "60+")</f>
        <v>46-60</v>
      </c>
    </row>
    <row r="809" spans="1:42" x14ac:dyDescent="0.3">
      <c r="A809">
        <v>808</v>
      </c>
      <c r="B809" t="s">
        <v>7</v>
      </c>
      <c r="C809" t="s">
        <v>84</v>
      </c>
      <c r="D809">
        <v>40</v>
      </c>
      <c r="E809" t="s">
        <v>104</v>
      </c>
      <c r="F809" t="s">
        <v>915</v>
      </c>
      <c r="G809" t="s">
        <v>5120</v>
      </c>
      <c r="H809">
        <v>19458795661</v>
      </c>
      <c r="I809" t="s">
        <v>5841</v>
      </c>
      <c r="J809" t="s">
        <v>7292</v>
      </c>
      <c r="K809">
        <v>6449.29</v>
      </c>
      <c r="L809" s="12" t="s">
        <v>8059</v>
      </c>
      <c r="M809" s="10" t="s">
        <v>11234</v>
      </c>
      <c r="N809">
        <v>808</v>
      </c>
      <c r="O809">
        <v>45268</v>
      </c>
      <c r="P809" t="s">
        <v>11403</v>
      </c>
      <c r="Q809" s="16">
        <v>4709.91</v>
      </c>
      <c r="R809">
        <v>11159.2</v>
      </c>
      <c r="S809">
        <v>76</v>
      </c>
      <c r="T809">
        <v>808</v>
      </c>
      <c r="U809">
        <v>28568.51</v>
      </c>
      <c r="V809" t="s">
        <v>11411</v>
      </c>
      <c r="W809">
        <v>5.25</v>
      </c>
      <c r="X809">
        <v>12</v>
      </c>
      <c r="Y809" t="s">
        <v>8393</v>
      </c>
      <c r="Z809" t="s">
        <v>12010</v>
      </c>
      <c r="AA809">
        <v>808</v>
      </c>
      <c r="AB809" t="s">
        <v>12017</v>
      </c>
      <c r="AC809">
        <v>2852.29</v>
      </c>
      <c r="AD809">
        <v>1608.51</v>
      </c>
      <c r="AE809">
        <v>80.430000000000007</v>
      </c>
      <c r="AF809" t="s">
        <v>11226</v>
      </c>
      <c r="AG809" t="s">
        <v>11154</v>
      </c>
      <c r="AH809">
        <v>4685</v>
      </c>
      <c r="AI809">
        <v>808</v>
      </c>
      <c r="AJ809" t="s">
        <v>11247</v>
      </c>
      <c r="AK809" t="s">
        <v>12029</v>
      </c>
      <c r="AL809" t="s">
        <v>12031</v>
      </c>
      <c r="AM809" t="s">
        <v>11340</v>
      </c>
      <c r="AN809">
        <v>1</v>
      </c>
      <c r="AO809" s="10" t="s">
        <v>12036</v>
      </c>
      <c r="AP809" t="str" cm="1">
        <f t="array" ref="AP809">_xlfn.IFS(
  Table1[[#This Row],[Age]]&lt;=25, "18-25",
  Table1[[#This Row],[Age]]&lt;=35, "26-35",
  Table1[[#This Row],[Age]]&lt;=45, "36-45",
  Table1[[#This Row],[Age]]&lt;=60, "46-60",
  TRUE, "60+")</f>
        <v>36-45</v>
      </c>
    </row>
    <row r="810" spans="1:42" x14ac:dyDescent="0.3">
      <c r="A810">
        <v>809</v>
      </c>
      <c r="B810" t="s">
        <v>34</v>
      </c>
      <c r="C810" t="s">
        <v>95</v>
      </c>
      <c r="D810">
        <v>21</v>
      </c>
      <c r="E810" t="s">
        <v>106</v>
      </c>
      <c r="F810" t="s">
        <v>916</v>
      </c>
      <c r="G810" t="s">
        <v>5142</v>
      </c>
      <c r="H810">
        <v>19458795662</v>
      </c>
      <c r="I810" t="s">
        <v>5842</v>
      </c>
      <c r="J810" t="s">
        <v>7291</v>
      </c>
      <c r="K810">
        <v>678.44</v>
      </c>
      <c r="L810" s="12" t="s">
        <v>8060</v>
      </c>
      <c r="M810" s="10" t="s">
        <v>11122</v>
      </c>
      <c r="N810">
        <v>809</v>
      </c>
      <c r="O810">
        <v>44964</v>
      </c>
      <c r="P810" t="s">
        <v>11402</v>
      </c>
      <c r="Q810" s="16">
        <v>4987.6400000000003</v>
      </c>
      <c r="R810">
        <v>5666.08</v>
      </c>
      <c r="S810">
        <v>80</v>
      </c>
      <c r="T810">
        <v>809</v>
      </c>
      <c r="U810">
        <v>36279.01</v>
      </c>
      <c r="V810" t="s">
        <v>11413</v>
      </c>
      <c r="W810">
        <v>3.87</v>
      </c>
      <c r="X810">
        <v>60</v>
      </c>
      <c r="Y810" t="s">
        <v>11727</v>
      </c>
      <c r="Z810" t="s">
        <v>12011</v>
      </c>
      <c r="AA810">
        <v>809</v>
      </c>
      <c r="AB810" t="s">
        <v>12017</v>
      </c>
      <c r="AC810">
        <v>4633.47</v>
      </c>
      <c r="AD810">
        <v>3055.03</v>
      </c>
      <c r="AE810">
        <v>152.75</v>
      </c>
      <c r="AF810" t="s">
        <v>11364</v>
      </c>
      <c r="AG810" t="s">
        <v>11093</v>
      </c>
      <c r="AH810">
        <v>1586</v>
      </c>
      <c r="AI810">
        <v>809</v>
      </c>
      <c r="AJ810" t="s">
        <v>11263</v>
      </c>
      <c r="AK810" t="s">
        <v>12027</v>
      </c>
      <c r="AL810" t="s">
        <v>12031</v>
      </c>
      <c r="AM810" t="s">
        <v>11246</v>
      </c>
      <c r="AN810">
        <v>1</v>
      </c>
      <c r="AO810" s="10" t="s">
        <v>12045</v>
      </c>
      <c r="AP810" t="str" cm="1">
        <f t="array" ref="AP810">_xlfn.IFS(
  Table1[[#This Row],[Age]]&lt;=25, "18-25",
  Table1[[#This Row],[Age]]&lt;=35, "26-35",
  Table1[[#This Row],[Age]]&lt;=45, "36-45",
  Table1[[#This Row],[Age]]&lt;=60, "46-60",
  TRUE, "60+")</f>
        <v>18-25</v>
      </c>
    </row>
    <row r="811" spans="1:42" x14ac:dyDescent="0.3">
      <c r="A811">
        <v>810</v>
      </c>
      <c r="B811" t="s">
        <v>31</v>
      </c>
      <c r="C811" t="s">
        <v>94</v>
      </c>
      <c r="D811">
        <v>29</v>
      </c>
      <c r="E811" t="s">
        <v>104</v>
      </c>
      <c r="F811" t="s">
        <v>917</v>
      </c>
      <c r="G811" t="s">
        <v>5148</v>
      </c>
      <c r="H811">
        <v>19458795663</v>
      </c>
      <c r="I811" t="s">
        <v>5379</v>
      </c>
      <c r="J811" t="s">
        <v>7291</v>
      </c>
      <c r="K811">
        <v>7708.63</v>
      </c>
      <c r="L811" s="12" t="s">
        <v>8061</v>
      </c>
      <c r="M811" s="10" t="s">
        <v>11332</v>
      </c>
      <c r="N811">
        <v>810</v>
      </c>
      <c r="O811">
        <v>44996</v>
      </c>
      <c r="P811" t="s">
        <v>11404</v>
      </c>
      <c r="Q811" s="16">
        <v>1241.3</v>
      </c>
      <c r="R811">
        <v>6467.33</v>
      </c>
      <c r="S811">
        <v>85</v>
      </c>
      <c r="T811">
        <v>810</v>
      </c>
      <c r="U811">
        <v>45237.39</v>
      </c>
      <c r="V811" t="s">
        <v>11411</v>
      </c>
      <c r="W811">
        <v>7.12</v>
      </c>
      <c r="X811">
        <v>48</v>
      </c>
      <c r="Y811" t="s">
        <v>11731</v>
      </c>
      <c r="Z811" t="s">
        <v>12012</v>
      </c>
      <c r="AA811">
        <v>810</v>
      </c>
      <c r="AB811" t="s">
        <v>12017</v>
      </c>
      <c r="AC811">
        <v>4166.17</v>
      </c>
      <c r="AD811">
        <v>2412.6999999999998</v>
      </c>
      <c r="AE811">
        <v>120.64</v>
      </c>
      <c r="AF811" t="s">
        <v>11335</v>
      </c>
      <c r="AG811" t="s">
        <v>11332</v>
      </c>
      <c r="AH811">
        <v>1824</v>
      </c>
      <c r="AI811">
        <v>810</v>
      </c>
      <c r="AJ811" t="s">
        <v>11111</v>
      </c>
      <c r="AK811" t="s">
        <v>12027</v>
      </c>
      <c r="AL811" t="s">
        <v>12031</v>
      </c>
      <c r="AM811" t="s">
        <v>11186</v>
      </c>
      <c r="AN811">
        <v>1</v>
      </c>
      <c r="AO811" s="10" t="s">
        <v>12047</v>
      </c>
      <c r="AP811" t="str" cm="1">
        <f t="array" ref="AP811">_xlfn.IFS(
  Table1[[#This Row],[Age]]&lt;=25, "18-25",
  Table1[[#This Row],[Age]]&lt;=35, "26-35",
  Table1[[#This Row],[Age]]&lt;=45, "36-45",
  Table1[[#This Row],[Age]]&lt;=60, "46-60",
  TRUE, "60+")</f>
        <v>26-35</v>
      </c>
    </row>
    <row r="812" spans="1:42" x14ac:dyDescent="0.3">
      <c r="A812">
        <v>811</v>
      </c>
      <c r="B812" t="s">
        <v>51</v>
      </c>
      <c r="C812" t="s">
        <v>100</v>
      </c>
      <c r="D812">
        <v>66</v>
      </c>
      <c r="E812" t="s">
        <v>104</v>
      </c>
      <c r="F812" t="s">
        <v>918</v>
      </c>
      <c r="G812" t="s">
        <v>5129</v>
      </c>
      <c r="H812">
        <v>19458795664</v>
      </c>
      <c r="I812" t="s">
        <v>5481</v>
      </c>
      <c r="J812" t="s">
        <v>7292</v>
      </c>
      <c r="K812">
        <v>7824</v>
      </c>
      <c r="L812" s="12" t="s">
        <v>8062</v>
      </c>
      <c r="M812" s="10" t="s">
        <v>11149</v>
      </c>
      <c r="N812">
        <v>811</v>
      </c>
      <c r="O812">
        <v>44995</v>
      </c>
      <c r="P812" t="s">
        <v>11404</v>
      </c>
      <c r="Q812" s="16">
        <v>1134.99</v>
      </c>
      <c r="R812">
        <v>6689.01</v>
      </c>
      <c r="S812">
        <v>13</v>
      </c>
      <c r="T812">
        <v>811</v>
      </c>
      <c r="U812">
        <v>8768.83</v>
      </c>
      <c r="V812" t="s">
        <v>11412</v>
      </c>
      <c r="W812">
        <v>9.0299999999999994</v>
      </c>
      <c r="X812">
        <v>12</v>
      </c>
      <c r="Y812" t="s">
        <v>11624</v>
      </c>
      <c r="Z812" t="s">
        <v>12011</v>
      </c>
      <c r="AA812">
        <v>811</v>
      </c>
      <c r="AB812" t="s">
        <v>12017</v>
      </c>
      <c r="AC812">
        <v>7833.39</v>
      </c>
      <c r="AD812">
        <v>3361.4</v>
      </c>
      <c r="AE812">
        <v>168.07</v>
      </c>
      <c r="AF812" t="s">
        <v>11101</v>
      </c>
      <c r="AG812" t="s">
        <v>11206</v>
      </c>
      <c r="AH812">
        <v>8809</v>
      </c>
      <c r="AI812">
        <v>811</v>
      </c>
      <c r="AJ812" t="s">
        <v>11290</v>
      </c>
      <c r="AK812" t="s">
        <v>12029</v>
      </c>
      <c r="AL812" t="s">
        <v>12032</v>
      </c>
      <c r="AM812" t="s">
        <v>11073</v>
      </c>
      <c r="AN812">
        <v>1</v>
      </c>
      <c r="AO812" s="10" t="s">
        <v>12047</v>
      </c>
      <c r="AP812" t="str" cm="1">
        <f t="array" ref="AP812">_xlfn.IFS(
  Table1[[#This Row],[Age]]&lt;=25, "18-25",
  Table1[[#This Row],[Age]]&lt;=35, "26-35",
  Table1[[#This Row],[Age]]&lt;=45, "36-45",
  Table1[[#This Row],[Age]]&lt;=60, "46-60",
  TRUE, "60+")</f>
        <v>60+</v>
      </c>
    </row>
    <row r="813" spans="1:42" x14ac:dyDescent="0.3">
      <c r="A813">
        <v>812</v>
      </c>
      <c r="B813" t="s">
        <v>47</v>
      </c>
      <c r="C813" t="s">
        <v>96</v>
      </c>
      <c r="D813">
        <v>41</v>
      </c>
      <c r="E813" t="s">
        <v>105</v>
      </c>
      <c r="F813" t="s">
        <v>919</v>
      </c>
      <c r="G813" t="s">
        <v>5117</v>
      </c>
      <c r="H813">
        <v>19458795665</v>
      </c>
      <c r="I813" t="s">
        <v>5843</v>
      </c>
      <c r="J813" t="s">
        <v>7291</v>
      </c>
      <c r="K813">
        <v>3535.42</v>
      </c>
      <c r="L813" s="12" t="s">
        <v>8063</v>
      </c>
      <c r="M813" s="10" t="s">
        <v>11120</v>
      </c>
      <c r="N813">
        <v>812</v>
      </c>
      <c r="O813">
        <v>45084</v>
      </c>
      <c r="P813" t="s">
        <v>11404</v>
      </c>
      <c r="Q813" s="16">
        <v>4182.09</v>
      </c>
      <c r="R813">
        <v>7717.51</v>
      </c>
      <c r="S813">
        <v>68</v>
      </c>
      <c r="T813">
        <v>812</v>
      </c>
      <c r="U813">
        <v>29335.89</v>
      </c>
      <c r="V813" t="s">
        <v>11412</v>
      </c>
      <c r="W813">
        <v>3.25</v>
      </c>
      <c r="X813">
        <v>48</v>
      </c>
      <c r="Y813" t="s">
        <v>8222</v>
      </c>
      <c r="Z813" t="s">
        <v>12010</v>
      </c>
      <c r="AA813">
        <v>812</v>
      </c>
      <c r="AB813" t="s">
        <v>12016</v>
      </c>
      <c r="AC813">
        <v>4311.99</v>
      </c>
      <c r="AD813">
        <v>2228.34</v>
      </c>
      <c r="AE813">
        <v>111.42</v>
      </c>
      <c r="AF813" t="s">
        <v>11384</v>
      </c>
      <c r="AG813" t="s">
        <v>11225</v>
      </c>
      <c r="AH813">
        <v>7549</v>
      </c>
      <c r="AI813">
        <v>812</v>
      </c>
      <c r="AJ813" t="s">
        <v>11391</v>
      </c>
      <c r="AK813" t="s">
        <v>12027</v>
      </c>
      <c r="AL813" t="s">
        <v>12032</v>
      </c>
      <c r="AM813" t="s">
        <v>11188</v>
      </c>
      <c r="AN813">
        <v>1</v>
      </c>
      <c r="AO813" s="10" t="s">
        <v>12043</v>
      </c>
      <c r="AP813" t="str" cm="1">
        <f t="array" ref="AP813">_xlfn.IFS(
  Table1[[#This Row],[Age]]&lt;=25, "18-25",
  Table1[[#This Row],[Age]]&lt;=35, "26-35",
  Table1[[#This Row],[Age]]&lt;=45, "36-45",
  Table1[[#This Row],[Age]]&lt;=60, "46-60",
  TRUE, "60+")</f>
        <v>36-45</v>
      </c>
    </row>
    <row r="814" spans="1:42" x14ac:dyDescent="0.3">
      <c r="A814">
        <v>813</v>
      </c>
      <c r="B814" t="s">
        <v>45</v>
      </c>
      <c r="C814" t="s">
        <v>100</v>
      </c>
      <c r="D814">
        <v>30</v>
      </c>
      <c r="E814" t="s">
        <v>105</v>
      </c>
      <c r="F814" t="s">
        <v>920</v>
      </c>
      <c r="G814" t="s">
        <v>5147</v>
      </c>
      <c r="H814">
        <v>19458795666</v>
      </c>
      <c r="I814" t="s">
        <v>5844</v>
      </c>
      <c r="J814" t="s">
        <v>7291</v>
      </c>
      <c r="K814">
        <v>8081.94</v>
      </c>
      <c r="L814" s="12" t="s">
        <v>8064</v>
      </c>
      <c r="M814" s="10" t="s">
        <v>11160</v>
      </c>
      <c r="N814">
        <v>813</v>
      </c>
      <c r="O814">
        <v>45196</v>
      </c>
      <c r="P814" t="s">
        <v>11403</v>
      </c>
      <c r="Q814" s="16">
        <v>4571.92</v>
      </c>
      <c r="R814">
        <v>3510.02</v>
      </c>
      <c r="S814">
        <v>37</v>
      </c>
      <c r="T814">
        <v>813</v>
      </c>
      <c r="U814">
        <v>28179.97</v>
      </c>
      <c r="V814" t="s">
        <v>11413</v>
      </c>
      <c r="W814">
        <v>8.43</v>
      </c>
      <c r="X814">
        <v>36</v>
      </c>
      <c r="Y814" t="s">
        <v>11732</v>
      </c>
      <c r="Z814" t="s">
        <v>12012</v>
      </c>
      <c r="AA814">
        <v>813</v>
      </c>
      <c r="AB814" t="s">
        <v>12015</v>
      </c>
      <c r="AC814">
        <v>7803.12</v>
      </c>
      <c r="AD814">
        <v>3255.95</v>
      </c>
      <c r="AE814">
        <v>162.80000000000001</v>
      </c>
      <c r="AF814" t="s">
        <v>11146</v>
      </c>
      <c r="AG814" t="s">
        <v>11139</v>
      </c>
      <c r="AH814">
        <v>4086</v>
      </c>
      <c r="AI814">
        <v>813</v>
      </c>
      <c r="AJ814" t="s">
        <v>11155</v>
      </c>
      <c r="AK814" t="s">
        <v>12027</v>
      </c>
      <c r="AL814" t="s">
        <v>12032</v>
      </c>
      <c r="AM814" t="s">
        <v>11397</v>
      </c>
      <c r="AN814">
        <v>1</v>
      </c>
      <c r="AO814" s="10" t="s">
        <v>12042</v>
      </c>
      <c r="AP814" t="str" cm="1">
        <f t="array" ref="AP814">_xlfn.IFS(
  Table1[[#This Row],[Age]]&lt;=25, "18-25",
  Table1[[#This Row],[Age]]&lt;=35, "26-35",
  Table1[[#This Row],[Age]]&lt;=45, "36-45",
  Table1[[#This Row],[Age]]&lt;=60, "46-60",
  TRUE, "60+")</f>
        <v>26-35</v>
      </c>
    </row>
    <row r="815" spans="1:42" x14ac:dyDescent="0.3">
      <c r="A815">
        <v>814</v>
      </c>
      <c r="B815" t="s">
        <v>49</v>
      </c>
      <c r="C815" t="s">
        <v>86</v>
      </c>
      <c r="D815">
        <v>21</v>
      </c>
      <c r="E815" t="s">
        <v>104</v>
      </c>
      <c r="F815" t="s">
        <v>921</v>
      </c>
      <c r="G815" t="s">
        <v>5148</v>
      </c>
      <c r="H815">
        <v>19458795667</v>
      </c>
      <c r="I815" t="s">
        <v>5845</v>
      </c>
      <c r="J815" t="s">
        <v>7292</v>
      </c>
      <c r="K815">
        <v>8597.15</v>
      </c>
      <c r="L815" s="12" t="s">
        <v>8065</v>
      </c>
      <c r="M815" s="10" t="s">
        <v>11345</v>
      </c>
      <c r="N815">
        <v>814</v>
      </c>
      <c r="O815">
        <v>44928</v>
      </c>
      <c r="P815" t="s">
        <v>11404</v>
      </c>
      <c r="Q815" s="16">
        <v>3255.3</v>
      </c>
      <c r="R815">
        <v>5341.85</v>
      </c>
      <c r="S815">
        <v>94</v>
      </c>
      <c r="T815">
        <v>814</v>
      </c>
      <c r="U815">
        <v>23465.22</v>
      </c>
      <c r="V815" t="s">
        <v>11411</v>
      </c>
      <c r="W815">
        <v>4.25</v>
      </c>
      <c r="X815">
        <v>48</v>
      </c>
      <c r="Y815" t="s">
        <v>7709</v>
      </c>
      <c r="Z815" t="s">
        <v>12011</v>
      </c>
      <c r="AA815">
        <v>814</v>
      </c>
      <c r="AB815" t="s">
        <v>12016</v>
      </c>
      <c r="AC815">
        <v>5935.17</v>
      </c>
      <c r="AD815">
        <v>443.47</v>
      </c>
      <c r="AE815">
        <v>22.17</v>
      </c>
      <c r="AF815" t="s">
        <v>11145</v>
      </c>
      <c r="AG815" t="s">
        <v>11394</v>
      </c>
      <c r="AH815">
        <v>2121</v>
      </c>
      <c r="AI815">
        <v>814</v>
      </c>
      <c r="AJ815" t="s">
        <v>11359</v>
      </c>
      <c r="AK815" t="s">
        <v>12029</v>
      </c>
      <c r="AL815" t="s">
        <v>12032</v>
      </c>
      <c r="AM815" t="s">
        <v>11124</v>
      </c>
      <c r="AN815">
        <v>1</v>
      </c>
      <c r="AO815" s="10" t="s">
        <v>12039</v>
      </c>
      <c r="AP815" t="str" cm="1">
        <f t="array" ref="AP815">_xlfn.IFS(
  Table1[[#This Row],[Age]]&lt;=25, "18-25",
  Table1[[#This Row],[Age]]&lt;=35, "26-35",
  Table1[[#This Row],[Age]]&lt;=45, "36-45",
  Table1[[#This Row],[Age]]&lt;=60, "46-60",
  TRUE, "60+")</f>
        <v>18-25</v>
      </c>
    </row>
    <row r="816" spans="1:42" x14ac:dyDescent="0.3">
      <c r="A816">
        <v>815</v>
      </c>
      <c r="B816" t="s">
        <v>33</v>
      </c>
      <c r="C816" t="s">
        <v>86</v>
      </c>
      <c r="D816">
        <v>44</v>
      </c>
      <c r="E816" t="s">
        <v>106</v>
      </c>
      <c r="F816" t="s">
        <v>922</v>
      </c>
      <c r="G816" t="s">
        <v>5117</v>
      </c>
      <c r="H816">
        <v>19458795668</v>
      </c>
      <c r="I816" t="s">
        <v>5846</v>
      </c>
      <c r="J816" t="s">
        <v>7291</v>
      </c>
      <c r="K816">
        <v>1981.57</v>
      </c>
      <c r="L816" s="12" t="s">
        <v>7437</v>
      </c>
      <c r="M816" s="10" t="s">
        <v>11348</v>
      </c>
      <c r="N816">
        <v>815</v>
      </c>
      <c r="O816">
        <v>45279</v>
      </c>
      <c r="P816" t="s">
        <v>11404</v>
      </c>
      <c r="Q816" s="16">
        <v>4679.74</v>
      </c>
      <c r="R816">
        <v>6661.31</v>
      </c>
      <c r="S816">
        <v>90</v>
      </c>
      <c r="T816">
        <v>815</v>
      </c>
      <c r="U816">
        <v>35034.550000000003</v>
      </c>
      <c r="V816" t="s">
        <v>11412</v>
      </c>
      <c r="W816">
        <v>2.19</v>
      </c>
      <c r="X816">
        <v>24</v>
      </c>
      <c r="Y816" t="s">
        <v>11433</v>
      </c>
      <c r="Z816" t="s">
        <v>12012</v>
      </c>
      <c r="AA816">
        <v>815</v>
      </c>
      <c r="AB816" t="s">
        <v>12016</v>
      </c>
      <c r="AC816">
        <v>9483.2800000000007</v>
      </c>
      <c r="AD816">
        <v>2170.14</v>
      </c>
      <c r="AE816">
        <v>108.51</v>
      </c>
      <c r="AF816" t="s">
        <v>11384</v>
      </c>
      <c r="AG816" t="s">
        <v>11208</v>
      </c>
      <c r="AH816">
        <v>2293</v>
      </c>
      <c r="AI816">
        <v>815</v>
      </c>
      <c r="AJ816" t="s">
        <v>11356</v>
      </c>
      <c r="AK816" t="s">
        <v>12027</v>
      </c>
      <c r="AL816" t="s">
        <v>12032</v>
      </c>
      <c r="AM816" t="s">
        <v>11368</v>
      </c>
      <c r="AN816">
        <v>1</v>
      </c>
      <c r="AO816" s="10" t="s">
        <v>12036</v>
      </c>
      <c r="AP816" t="str" cm="1">
        <f t="array" ref="AP816">_xlfn.IFS(
  Table1[[#This Row],[Age]]&lt;=25, "18-25",
  Table1[[#This Row],[Age]]&lt;=35, "26-35",
  Table1[[#This Row],[Age]]&lt;=45, "36-45",
  Table1[[#This Row],[Age]]&lt;=60, "46-60",
  TRUE, "60+")</f>
        <v>36-45</v>
      </c>
    </row>
    <row r="817" spans="1:42" x14ac:dyDescent="0.3">
      <c r="A817">
        <v>816</v>
      </c>
      <c r="B817" t="s">
        <v>47</v>
      </c>
      <c r="C817" t="s">
        <v>82</v>
      </c>
      <c r="D817">
        <v>55</v>
      </c>
      <c r="E817" t="s">
        <v>106</v>
      </c>
      <c r="F817" t="s">
        <v>923</v>
      </c>
      <c r="G817" t="s">
        <v>5120</v>
      </c>
      <c r="H817">
        <v>19458795669</v>
      </c>
      <c r="I817" t="s">
        <v>5847</v>
      </c>
      <c r="J817" t="s">
        <v>7292</v>
      </c>
      <c r="K817">
        <v>3573.86</v>
      </c>
      <c r="L817" s="12" t="s">
        <v>8066</v>
      </c>
      <c r="M817" s="10" t="s">
        <v>11116</v>
      </c>
      <c r="N817">
        <v>816</v>
      </c>
      <c r="O817">
        <v>45027</v>
      </c>
      <c r="P817" t="s">
        <v>11404</v>
      </c>
      <c r="Q817" s="16">
        <v>4750.5600000000004</v>
      </c>
      <c r="R817">
        <v>-1176.7</v>
      </c>
      <c r="S817">
        <v>14</v>
      </c>
      <c r="T817">
        <v>816</v>
      </c>
      <c r="U817">
        <v>26154.69</v>
      </c>
      <c r="V817" t="s">
        <v>11413</v>
      </c>
      <c r="W817">
        <v>1.36</v>
      </c>
      <c r="X817">
        <v>24</v>
      </c>
      <c r="Y817" t="s">
        <v>9287</v>
      </c>
      <c r="Z817" t="s">
        <v>12010</v>
      </c>
      <c r="AA817">
        <v>816</v>
      </c>
      <c r="AB817" t="s">
        <v>12017</v>
      </c>
      <c r="AC817">
        <v>9799</v>
      </c>
      <c r="AD817">
        <v>3228.26</v>
      </c>
      <c r="AE817">
        <v>161.41</v>
      </c>
      <c r="AF817" t="s">
        <v>11137</v>
      </c>
      <c r="AG817" t="s">
        <v>11192</v>
      </c>
      <c r="AH817">
        <v>1219</v>
      </c>
      <c r="AI817">
        <v>816</v>
      </c>
      <c r="AJ817" t="s">
        <v>11335</v>
      </c>
      <c r="AK817" t="s">
        <v>12029</v>
      </c>
      <c r="AL817" t="s">
        <v>12032</v>
      </c>
      <c r="AM817" t="s">
        <v>11189</v>
      </c>
      <c r="AN817">
        <v>1</v>
      </c>
      <c r="AO817" s="10" t="s">
        <v>12037</v>
      </c>
      <c r="AP817" t="str" cm="1">
        <f t="array" ref="AP817">_xlfn.IFS(
  Table1[[#This Row],[Age]]&lt;=25, "18-25",
  Table1[[#This Row],[Age]]&lt;=35, "26-35",
  Table1[[#This Row],[Age]]&lt;=45, "36-45",
  Table1[[#This Row],[Age]]&lt;=60, "46-60",
  TRUE, "60+")</f>
        <v>46-60</v>
      </c>
    </row>
    <row r="818" spans="1:42" x14ac:dyDescent="0.3">
      <c r="A818">
        <v>817</v>
      </c>
      <c r="B818" t="s">
        <v>23</v>
      </c>
      <c r="C818" t="s">
        <v>91</v>
      </c>
      <c r="D818">
        <v>56</v>
      </c>
      <c r="E818" t="s">
        <v>104</v>
      </c>
      <c r="F818" t="s">
        <v>924</v>
      </c>
      <c r="G818" t="s">
        <v>5116</v>
      </c>
      <c r="H818">
        <v>19458795670</v>
      </c>
      <c r="I818" t="s">
        <v>5296</v>
      </c>
      <c r="J818" t="s">
        <v>7292</v>
      </c>
      <c r="K818">
        <v>2684.7</v>
      </c>
      <c r="L818" s="12" t="s">
        <v>8067</v>
      </c>
      <c r="M818" s="10" t="s">
        <v>11293</v>
      </c>
      <c r="N818">
        <v>817</v>
      </c>
      <c r="O818">
        <v>45062</v>
      </c>
      <c r="P818" t="s">
        <v>11403</v>
      </c>
      <c r="Q818" s="16">
        <v>3800.84</v>
      </c>
      <c r="R818">
        <v>-1116.1400000000001</v>
      </c>
      <c r="S818">
        <v>37</v>
      </c>
      <c r="T818">
        <v>817</v>
      </c>
      <c r="U818">
        <v>27959.38</v>
      </c>
      <c r="V818" t="s">
        <v>11413</v>
      </c>
      <c r="W818">
        <v>5.31</v>
      </c>
      <c r="X818">
        <v>36</v>
      </c>
      <c r="Y818" t="s">
        <v>11733</v>
      </c>
      <c r="Z818" t="s">
        <v>12012</v>
      </c>
      <c r="AA818">
        <v>817</v>
      </c>
      <c r="AB818" t="s">
        <v>12015</v>
      </c>
      <c r="AC818">
        <v>6665.72</v>
      </c>
      <c r="AD818">
        <v>1456.4</v>
      </c>
      <c r="AE818">
        <v>72.819999999999993</v>
      </c>
      <c r="AF818" t="s">
        <v>11071</v>
      </c>
      <c r="AG818" t="s">
        <v>11060</v>
      </c>
      <c r="AH818">
        <v>5511</v>
      </c>
      <c r="AI818">
        <v>817</v>
      </c>
      <c r="AJ818" t="s">
        <v>11139</v>
      </c>
      <c r="AK818" t="s">
        <v>12027</v>
      </c>
      <c r="AL818" t="s">
        <v>12031</v>
      </c>
      <c r="AM818" t="s">
        <v>11338</v>
      </c>
      <c r="AN818">
        <v>1</v>
      </c>
      <c r="AO818" s="10" t="s">
        <v>12046</v>
      </c>
      <c r="AP818" t="str" cm="1">
        <f t="array" ref="AP818">_xlfn.IFS(
  Table1[[#This Row],[Age]]&lt;=25, "18-25",
  Table1[[#This Row],[Age]]&lt;=35, "26-35",
  Table1[[#This Row],[Age]]&lt;=45, "36-45",
  Table1[[#This Row],[Age]]&lt;=60, "46-60",
  TRUE, "60+")</f>
        <v>46-60</v>
      </c>
    </row>
    <row r="819" spans="1:42" x14ac:dyDescent="0.3">
      <c r="A819">
        <v>818</v>
      </c>
      <c r="B819" t="s">
        <v>13</v>
      </c>
      <c r="C819" t="s">
        <v>57</v>
      </c>
      <c r="D819">
        <v>25</v>
      </c>
      <c r="E819" t="s">
        <v>104</v>
      </c>
      <c r="F819" t="s">
        <v>925</v>
      </c>
      <c r="G819" t="s">
        <v>5143</v>
      </c>
      <c r="H819">
        <v>19458795671</v>
      </c>
      <c r="I819" t="s">
        <v>5848</v>
      </c>
      <c r="J819" t="s">
        <v>7291</v>
      </c>
      <c r="K819">
        <v>3806.15</v>
      </c>
      <c r="L819" s="12" t="s">
        <v>8068</v>
      </c>
      <c r="M819" s="10" t="s">
        <v>11086</v>
      </c>
      <c r="N819">
        <v>818</v>
      </c>
      <c r="O819">
        <v>45256</v>
      </c>
      <c r="P819" t="s">
        <v>11402</v>
      </c>
      <c r="Q819" s="16">
        <v>1750.05</v>
      </c>
      <c r="R819">
        <v>5556.2</v>
      </c>
      <c r="S819">
        <v>89</v>
      </c>
      <c r="T819">
        <v>818</v>
      </c>
      <c r="U819">
        <v>45263.22</v>
      </c>
      <c r="V819" t="s">
        <v>11412</v>
      </c>
      <c r="W819">
        <v>6.11</v>
      </c>
      <c r="X819">
        <v>60</v>
      </c>
      <c r="Y819" t="s">
        <v>11573</v>
      </c>
      <c r="Z819" t="s">
        <v>12010</v>
      </c>
      <c r="AA819">
        <v>818</v>
      </c>
      <c r="AB819" t="s">
        <v>12017</v>
      </c>
      <c r="AC819">
        <v>9276.86</v>
      </c>
      <c r="AD819">
        <v>1615.11</v>
      </c>
      <c r="AE819">
        <v>80.760000000000005</v>
      </c>
      <c r="AF819" t="s">
        <v>11253</v>
      </c>
      <c r="AG819" t="s">
        <v>11250</v>
      </c>
      <c r="AH819">
        <v>3047</v>
      </c>
      <c r="AI819">
        <v>818</v>
      </c>
      <c r="AJ819" t="s">
        <v>11149</v>
      </c>
      <c r="AK819" t="s">
        <v>12027</v>
      </c>
      <c r="AL819" t="s">
        <v>12032</v>
      </c>
      <c r="AM819" t="s">
        <v>11091</v>
      </c>
      <c r="AN819">
        <v>1</v>
      </c>
      <c r="AO819" s="10" t="s">
        <v>12040</v>
      </c>
      <c r="AP819" t="str" cm="1">
        <f t="array" ref="AP819">_xlfn.IFS(
  Table1[[#This Row],[Age]]&lt;=25, "18-25",
  Table1[[#This Row],[Age]]&lt;=35, "26-35",
  Table1[[#This Row],[Age]]&lt;=45, "36-45",
  Table1[[#This Row],[Age]]&lt;=60, "46-60",
  TRUE, "60+")</f>
        <v>18-25</v>
      </c>
    </row>
    <row r="820" spans="1:42" x14ac:dyDescent="0.3">
      <c r="A820">
        <v>819</v>
      </c>
      <c r="B820" t="s">
        <v>50</v>
      </c>
      <c r="C820" t="s">
        <v>62</v>
      </c>
      <c r="D820">
        <v>43</v>
      </c>
      <c r="E820" t="s">
        <v>106</v>
      </c>
      <c r="F820" t="s">
        <v>926</v>
      </c>
      <c r="G820" t="s">
        <v>5147</v>
      </c>
      <c r="H820">
        <v>19458795672</v>
      </c>
      <c r="I820" t="s">
        <v>5358</v>
      </c>
      <c r="J820" t="s">
        <v>7291</v>
      </c>
      <c r="K820">
        <v>4524.3500000000004</v>
      </c>
      <c r="L820" s="12" t="s">
        <v>8069</v>
      </c>
      <c r="M820" s="10" t="s">
        <v>11354</v>
      </c>
      <c r="N820">
        <v>819</v>
      </c>
      <c r="O820">
        <v>45139</v>
      </c>
      <c r="P820" t="s">
        <v>11404</v>
      </c>
      <c r="Q820" s="16">
        <v>755.8</v>
      </c>
      <c r="R820">
        <v>5280.15</v>
      </c>
      <c r="S820">
        <v>91</v>
      </c>
      <c r="T820">
        <v>819</v>
      </c>
      <c r="U820">
        <v>43153.34</v>
      </c>
      <c r="V820" t="s">
        <v>11413</v>
      </c>
      <c r="W820">
        <v>1.05</v>
      </c>
      <c r="X820">
        <v>24</v>
      </c>
      <c r="Y820" t="s">
        <v>11650</v>
      </c>
      <c r="Z820" t="s">
        <v>12011</v>
      </c>
      <c r="AA820">
        <v>819</v>
      </c>
      <c r="AB820" t="s">
        <v>12017</v>
      </c>
      <c r="AC820">
        <v>7494.9</v>
      </c>
      <c r="AD820">
        <v>101.36</v>
      </c>
      <c r="AE820">
        <v>5.07</v>
      </c>
      <c r="AF820" t="s">
        <v>11095</v>
      </c>
      <c r="AG820" t="s">
        <v>11344</v>
      </c>
      <c r="AH820">
        <v>2208</v>
      </c>
      <c r="AI820">
        <v>819</v>
      </c>
      <c r="AJ820" t="s">
        <v>11082</v>
      </c>
      <c r="AK820" t="s">
        <v>12029</v>
      </c>
      <c r="AL820" t="s">
        <v>12032</v>
      </c>
      <c r="AM820" t="s">
        <v>11376</v>
      </c>
      <c r="AN820">
        <v>1</v>
      </c>
      <c r="AO820" s="10" t="s">
        <v>12041</v>
      </c>
      <c r="AP820" t="str" cm="1">
        <f t="array" ref="AP820">_xlfn.IFS(
  Table1[[#This Row],[Age]]&lt;=25, "18-25",
  Table1[[#This Row],[Age]]&lt;=35, "26-35",
  Table1[[#This Row],[Age]]&lt;=45, "36-45",
  Table1[[#This Row],[Age]]&lt;=60, "46-60",
  TRUE, "60+")</f>
        <v>36-45</v>
      </c>
    </row>
    <row r="821" spans="1:42" x14ac:dyDescent="0.3">
      <c r="A821">
        <v>820</v>
      </c>
      <c r="B821" t="s">
        <v>41</v>
      </c>
      <c r="C821" t="s">
        <v>81</v>
      </c>
      <c r="D821">
        <v>51</v>
      </c>
      <c r="E821" t="s">
        <v>106</v>
      </c>
      <c r="F821" t="s">
        <v>927</v>
      </c>
      <c r="G821" t="s">
        <v>5141</v>
      </c>
      <c r="H821">
        <v>19458795673</v>
      </c>
      <c r="I821" t="s">
        <v>5849</v>
      </c>
      <c r="J821" t="s">
        <v>7292</v>
      </c>
      <c r="K821">
        <v>5148.6899999999996</v>
      </c>
      <c r="L821" s="12" t="s">
        <v>8070</v>
      </c>
      <c r="M821" s="10" t="s">
        <v>11355</v>
      </c>
      <c r="N821">
        <v>820</v>
      </c>
      <c r="O821">
        <v>45009</v>
      </c>
      <c r="P821" t="s">
        <v>11402</v>
      </c>
      <c r="Q821" s="16">
        <v>2593.19</v>
      </c>
      <c r="R821">
        <v>7741.88</v>
      </c>
      <c r="S821">
        <v>14</v>
      </c>
      <c r="T821">
        <v>820</v>
      </c>
      <c r="U821">
        <v>29289.37</v>
      </c>
      <c r="V821" t="s">
        <v>11412</v>
      </c>
      <c r="W821">
        <v>6.87</v>
      </c>
      <c r="X821">
        <v>48</v>
      </c>
      <c r="Y821" t="s">
        <v>9887</v>
      </c>
      <c r="Z821" t="s">
        <v>12011</v>
      </c>
      <c r="AA821">
        <v>820</v>
      </c>
      <c r="AB821" t="s">
        <v>12017</v>
      </c>
      <c r="AC821">
        <v>7101.01</v>
      </c>
      <c r="AD821">
        <v>3933.46</v>
      </c>
      <c r="AE821">
        <v>196.67</v>
      </c>
      <c r="AF821" t="s">
        <v>11136</v>
      </c>
      <c r="AG821" t="s">
        <v>11112</v>
      </c>
      <c r="AH821">
        <v>5804</v>
      </c>
      <c r="AI821">
        <v>820</v>
      </c>
      <c r="AJ821" t="s">
        <v>11396</v>
      </c>
      <c r="AK821" t="s">
        <v>12028</v>
      </c>
      <c r="AL821" t="s">
        <v>12031</v>
      </c>
      <c r="AM821" t="s">
        <v>11378</v>
      </c>
      <c r="AN821">
        <v>1</v>
      </c>
      <c r="AO821" s="10" t="s">
        <v>12047</v>
      </c>
      <c r="AP821" t="str" cm="1">
        <f t="array" ref="AP821">_xlfn.IFS(
  Table1[[#This Row],[Age]]&lt;=25, "18-25",
  Table1[[#This Row],[Age]]&lt;=35, "26-35",
  Table1[[#This Row],[Age]]&lt;=45, "36-45",
  Table1[[#This Row],[Age]]&lt;=60, "46-60",
  TRUE, "60+")</f>
        <v>46-60</v>
      </c>
    </row>
    <row r="822" spans="1:42" x14ac:dyDescent="0.3">
      <c r="A822">
        <v>821</v>
      </c>
      <c r="B822" t="s">
        <v>26</v>
      </c>
      <c r="C822" t="s">
        <v>56</v>
      </c>
      <c r="D822">
        <v>26</v>
      </c>
      <c r="E822" t="s">
        <v>105</v>
      </c>
      <c r="F822" t="s">
        <v>928</v>
      </c>
      <c r="G822" t="s">
        <v>5119</v>
      </c>
      <c r="H822">
        <v>19458795674</v>
      </c>
      <c r="I822" t="s">
        <v>5478</v>
      </c>
      <c r="J822" t="s">
        <v>7291</v>
      </c>
      <c r="K822">
        <v>447.53</v>
      </c>
      <c r="L822" s="12" t="s">
        <v>8071</v>
      </c>
      <c r="M822" s="10" t="s">
        <v>11308</v>
      </c>
      <c r="N822">
        <v>821</v>
      </c>
      <c r="O822">
        <v>45281</v>
      </c>
      <c r="P822" t="s">
        <v>11404</v>
      </c>
      <c r="Q822" s="16">
        <v>1455.15</v>
      </c>
      <c r="R822">
        <v>1902.68</v>
      </c>
      <c r="S822">
        <v>66</v>
      </c>
      <c r="T822">
        <v>821</v>
      </c>
      <c r="U822">
        <v>8654.27</v>
      </c>
      <c r="V822" t="s">
        <v>11411</v>
      </c>
      <c r="W822">
        <v>5.67</v>
      </c>
      <c r="X822">
        <v>24</v>
      </c>
      <c r="Y822" t="s">
        <v>7808</v>
      </c>
      <c r="Z822" t="s">
        <v>12011</v>
      </c>
      <c r="AA822">
        <v>821</v>
      </c>
      <c r="AB822" t="s">
        <v>12016</v>
      </c>
      <c r="AC822">
        <v>5189.51</v>
      </c>
      <c r="AD822">
        <v>2427.9</v>
      </c>
      <c r="AE822">
        <v>121.4</v>
      </c>
      <c r="AF822" t="s">
        <v>11119</v>
      </c>
      <c r="AG822" t="s">
        <v>11371</v>
      </c>
      <c r="AH822">
        <v>1077</v>
      </c>
      <c r="AI822">
        <v>821</v>
      </c>
      <c r="AJ822" t="s">
        <v>11109</v>
      </c>
      <c r="AK822" t="s">
        <v>12028</v>
      </c>
      <c r="AL822" t="s">
        <v>12032</v>
      </c>
      <c r="AM822" t="s">
        <v>11286</v>
      </c>
      <c r="AN822">
        <v>1</v>
      </c>
      <c r="AO822" s="10" t="s">
        <v>12036</v>
      </c>
      <c r="AP822" t="str" cm="1">
        <f t="array" ref="AP822">_xlfn.IFS(
  Table1[[#This Row],[Age]]&lt;=25, "18-25",
  Table1[[#This Row],[Age]]&lt;=35, "26-35",
  Table1[[#This Row],[Age]]&lt;=45, "36-45",
  Table1[[#This Row],[Age]]&lt;=60, "46-60",
  TRUE, "60+")</f>
        <v>26-35</v>
      </c>
    </row>
    <row r="823" spans="1:42" x14ac:dyDescent="0.3">
      <c r="A823">
        <v>822</v>
      </c>
      <c r="B823" t="s">
        <v>43</v>
      </c>
      <c r="C823" t="s">
        <v>91</v>
      </c>
      <c r="D823">
        <v>27</v>
      </c>
      <c r="E823" t="s">
        <v>105</v>
      </c>
      <c r="F823" t="s">
        <v>929</v>
      </c>
      <c r="G823" t="s">
        <v>5123</v>
      </c>
      <c r="H823">
        <v>19458795675</v>
      </c>
      <c r="I823" t="s">
        <v>5850</v>
      </c>
      <c r="J823" t="s">
        <v>7292</v>
      </c>
      <c r="K823">
        <v>646.15</v>
      </c>
      <c r="L823" s="12" t="s">
        <v>8072</v>
      </c>
      <c r="M823" s="10" t="s">
        <v>11189</v>
      </c>
      <c r="N823">
        <v>822</v>
      </c>
      <c r="O823">
        <v>45200</v>
      </c>
      <c r="P823" t="s">
        <v>11404</v>
      </c>
      <c r="Q823" s="16">
        <v>601.32000000000005</v>
      </c>
      <c r="R823">
        <v>1247.47</v>
      </c>
      <c r="S823">
        <v>66</v>
      </c>
      <c r="T823">
        <v>822</v>
      </c>
      <c r="U823">
        <v>47976.37</v>
      </c>
      <c r="V823" t="s">
        <v>11413</v>
      </c>
      <c r="W823">
        <v>9.98</v>
      </c>
      <c r="X823">
        <v>36</v>
      </c>
      <c r="Y823" t="s">
        <v>11706</v>
      </c>
      <c r="Z823" t="s">
        <v>12010</v>
      </c>
      <c r="AA823">
        <v>822</v>
      </c>
      <c r="AB823" t="s">
        <v>12016</v>
      </c>
      <c r="AC823">
        <v>6042.14</v>
      </c>
      <c r="AD823">
        <v>832.81</v>
      </c>
      <c r="AE823">
        <v>41.64</v>
      </c>
      <c r="AF823" t="s">
        <v>11128</v>
      </c>
      <c r="AG823" t="s">
        <v>11107</v>
      </c>
      <c r="AH823">
        <v>1386</v>
      </c>
      <c r="AI823">
        <v>822</v>
      </c>
      <c r="AJ823" t="s">
        <v>11175</v>
      </c>
      <c r="AK823" t="s">
        <v>12028</v>
      </c>
      <c r="AL823" t="s">
        <v>12032</v>
      </c>
      <c r="AM823" t="s">
        <v>11304</v>
      </c>
      <c r="AN823">
        <v>1</v>
      </c>
      <c r="AO823" s="10" t="s">
        <v>12044</v>
      </c>
      <c r="AP823" t="str" cm="1">
        <f t="array" ref="AP823">_xlfn.IFS(
  Table1[[#This Row],[Age]]&lt;=25, "18-25",
  Table1[[#This Row],[Age]]&lt;=35, "26-35",
  Table1[[#This Row],[Age]]&lt;=45, "36-45",
  Table1[[#This Row],[Age]]&lt;=60, "46-60",
  TRUE, "60+")</f>
        <v>26-35</v>
      </c>
    </row>
    <row r="824" spans="1:42" x14ac:dyDescent="0.3">
      <c r="A824">
        <v>823</v>
      </c>
      <c r="B824" t="s">
        <v>6</v>
      </c>
      <c r="C824" t="s">
        <v>95</v>
      </c>
      <c r="D824">
        <v>68</v>
      </c>
      <c r="E824" t="s">
        <v>106</v>
      </c>
      <c r="F824" t="s">
        <v>930</v>
      </c>
      <c r="G824" t="s">
        <v>5146</v>
      </c>
      <c r="H824">
        <v>19458795676</v>
      </c>
      <c r="I824" t="s">
        <v>5851</v>
      </c>
      <c r="J824" t="s">
        <v>7291</v>
      </c>
      <c r="K824">
        <v>6586.82</v>
      </c>
      <c r="L824" s="12" t="s">
        <v>7720</v>
      </c>
      <c r="M824" s="10" t="s">
        <v>11167</v>
      </c>
      <c r="N824">
        <v>823</v>
      </c>
      <c r="O824">
        <v>45067</v>
      </c>
      <c r="P824" t="s">
        <v>11403</v>
      </c>
      <c r="Q824" s="16">
        <v>1976.04</v>
      </c>
      <c r="R824">
        <v>4610.78</v>
      </c>
      <c r="S824">
        <v>33</v>
      </c>
      <c r="T824">
        <v>823</v>
      </c>
      <c r="U824">
        <v>31512.3</v>
      </c>
      <c r="V824" t="s">
        <v>11412</v>
      </c>
      <c r="W824">
        <v>1.94</v>
      </c>
      <c r="X824">
        <v>60</v>
      </c>
      <c r="Y824" t="s">
        <v>9654</v>
      </c>
      <c r="Z824" t="s">
        <v>12011</v>
      </c>
      <c r="AA824">
        <v>823</v>
      </c>
      <c r="AB824" t="s">
        <v>12015</v>
      </c>
      <c r="AC824">
        <v>4504.8500000000004</v>
      </c>
      <c r="AD824">
        <v>3151.49</v>
      </c>
      <c r="AE824">
        <v>157.57</v>
      </c>
      <c r="AF824" t="s">
        <v>11264</v>
      </c>
      <c r="AG824" t="s">
        <v>11081</v>
      </c>
      <c r="AH824">
        <v>5151</v>
      </c>
      <c r="AI824">
        <v>823</v>
      </c>
      <c r="AJ824" t="s">
        <v>11048</v>
      </c>
      <c r="AK824" t="s">
        <v>12028</v>
      </c>
      <c r="AL824" t="s">
        <v>12032</v>
      </c>
      <c r="AM824" t="s">
        <v>11076</v>
      </c>
      <c r="AN824">
        <v>1</v>
      </c>
      <c r="AO824" s="10" t="s">
        <v>12046</v>
      </c>
      <c r="AP824" t="str" cm="1">
        <f t="array" ref="AP824">_xlfn.IFS(
  Table1[[#This Row],[Age]]&lt;=25, "18-25",
  Table1[[#This Row],[Age]]&lt;=35, "26-35",
  Table1[[#This Row],[Age]]&lt;=45, "36-45",
  Table1[[#This Row],[Age]]&lt;=60, "46-60",
  TRUE, "60+")</f>
        <v>60+</v>
      </c>
    </row>
    <row r="825" spans="1:42" x14ac:dyDescent="0.3">
      <c r="A825">
        <v>824</v>
      </c>
      <c r="B825" t="s">
        <v>2</v>
      </c>
      <c r="C825" t="s">
        <v>87</v>
      </c>
      <c r="D825">
        <v>18</v>
      </c>
      <c r="E825" t="s">
        <v>105</v>
      </c>
      <c r="F825" t="s">
        <v>931</v>
      </c>
      <c r="G825" t="s">
        <v>5137</v>
      </c>
      <c r="H825">
        <v>19458795677</v>
      </c>
      <c r="I825" t="s">
        <v>5852</v>
      </c>
      <c r="J825" t="s">
        <v>7292</v>
      </c>
      <c r="K825">
        <v>4483.1400000000003</v>
      </c>
      <c r="L825" s="12" t="s">
        <v>8073</v>
      </c>
      <c r="M825" s="10" t="s">
        <v>11347</v>
      </c>
      <c r="N825">
        <v>824</v>
      </c>
      <c r="O825">
        <v>45228</v>
      </c>
      <c r="P825" t="s">
        <v>11404</v>
      </c>
      <c r="Q825" s="16">
        <v>2404.0300000000002</v>
      </c>
      <c r="R825">
        <v>6887.17</v>
      </c>
      <c r="S825">
        <v>2</v>
      </c>
      <c r="T825">
        <v>824</v>
      </c>
      <c r="U825">
        <v>40566.26</v>
      </c>
      <c r="V825" t="s">
        <v>11411</v>
      </c>
      <c r="W825">
        <v>7.35</v>
      </c>
      <c r="X825">
        <v>36</v>
      </c>
      <c r="Y825" t="s">
        <v>7566</v>
      </c>
      <c r="Z825" t="s">
        <v>12010</v>
      </c>
      <c r="AA825">
        <v>824</v>
      </c>
      <c r="AB825" t="s">
        <v>12016</v>
      </c>
      <c r="AC825">
        <v>2574.7199999999998</v>
      </c>
      <c r="AD825">
        <v>597.29</v>
      </c>
      <c r="AE825">
        <v>29.86</v>
      </c>
      <c r="AF825" t="s">
        <v>11050</v>
      </c>
      <c r="AG825" t="s">
        <v>11378</v>
      </c>
      <c r="AH825">
        <v>8290</v>
      </c>
      <c r="AI825">
        <v>824</v>
      </c>
      <c r="AJ825" t="s">
        <v>11161</v>
      </c>
      <c r="AK825" t="s">
        <v>12028</v>
      </c>
      <c r="AL825" t="s">
        <v>12032</v>
      </c>
      <c r="AM825" t="s">
        <v>11301</v>
      </c>
      <c r="AN825">
        <v>1</v>
      </c>
      <c r="AO825" s="10" t="s">
        <v>12044</v>
      </c>
      <c r="AP825" t="str" cm="1">
        <f t="array" ref="AP825">_xlfn.IFS(
  Table1[[#This Row],[Age]]&lt;=25, "18-25",
  Table1[[#This Row],[Age]]&lt;=35, "26-35",
  Table1[[#This Row],[Age]]&lt;=45, "36-45",
  Table1[[#This Row],[Age]]&lt;=60, "46-60",
  TRUE, "60+")</f>
        <v>18-25</v>
      </c>
    </row>
    <row r="826" spans="1:42" x14ac:dyDescent="0.3">
      <c r="A826">
        <v>825</v>
      </c>
      <c r="B826" t="s">
        <v>36</v>
      </c>
      <c r="C826" t="s">
        <v>63</v>
      </c>
      <c r="D826">
        <v>65</v>
      </c>
      <c r="E826" t="s">
        <v>105</v>
      </c>
      <c r="F826" t="s">
        <v>932</v>
      </c>
      <c r="G826" t="s">
        <v>5134</v>
      </c>
      <c r="H826">
        <v>19458795678</v>
      </c>
      <c r="I826" t="s">
        <v>5791</v>
      </c>
      <c r="J826" t="s">
        <v>7291</v>
      </c>
      <c r="K826">
        <v>988.4</v>
      </c>
      <c r="L826" s="12" t="s">
        <v>8074</v>
      </c>
      <c r="M826" s="10" t="s">
        <v>11356</v>
      </c>
      <c r="N826">
        <v>825</v>
      </c>
      <c r="O826">
        <v>45066</v>
      </c>
      <c r="P826" t="s">
        <v>11404</v>
      </c>
      <c r="Q826" s="16">
        <v>3313.31</v>
      </c>
      <c r="R826">
        <v>4301.71</v>
      </c>
      <c r="S826">
        <v>98</v>
      </c>
      <c r="T826">
        <v>825</v>
      </c>
      <c r="U826">
        <v>3696.07</v>
      </c>
      <c r="V826" t="s">
        <v>11412</v>
      </c>
      <c r="W826">
        <v>2.95</v>
      </c>
      <c r="X826">
        <v>48</v>
      </c>
      <c r="Y826" t="s">
        <v>9140</v>
      </c>
      <c r="Z826" t="s">
        <v>12011</v>
      </c>
      <c r="AA826">
        <v>825</v>
      </c>
      <c r="AB826" t="s">
        <v>12017</v>
      </c>
      <c r="AC826">
        <v>9322.52</v>
      </c>
      <c r="AD826">
        <v>2324.79</v>
      </c>
      <c r="AE826">
        <v>116.24</v>
      </c>
      <c r="AF826" t="s">
        <v>11242</v>
      </c>
      <c r="AG826" t="s">
        <v>11125</v>
      </c>
      <c r="AH826">
        <v>4640</v>
      </c>
      <c r="AI826">
        <v>825</v>
      </c>
      <c r="AJ826" t="s">
        <v>11321</v>
      </c>
      <c r="AK826" t="s">
        <v>12027</v>
      </c>
      <c r="AL826" t="s">
        <v>12032</v>
      </c>
      <c r="AM826" t="s">
        <v>11268</v>
      </c>
      <c r="AN826">
        <v>1</v>
      </c>
      <c r="AO826" s="10" t="s">
        <v>12046</v>
      </c>
      <c r="AP826" t="str" cm="1">
        <f t="array" ref="AP826">_xlfn.IFS(
  Table1[[#This Row],[Age]]&lt;=25, "18-25",
  Table1[[#This Row],[Age]]&lt;=35, "26-35",
  Table1[[#This Row],[Age]]&lt;=45, "36-45",
  Table1[[#This Row],[Age]]&lt;=60, "46-60",
  TRUE, "60+")</f>
        <v>60+</v>
      </c>
    </row>
    <row r="827" spans="1:42" x14ac:dyDescent="0.3">
      <c r="A827">
        <v>826</v>
      </c>
      <c r="B827" t="s">
        <v>41</v>
      </c>
      <c r="C827" t="s">
        <v>56</v>
      </c>
      <c r="D827">
        <v>67</v>
      </c>
      <c r="E827" t="s">
        <v>104</v>
      </c>
      <c r="F827" t="s">
        <v>933</v>
      </c>
      <c r="G827" t="s">
        <v>5135</v>
      </c>
      <c r="H827">
        <v>19458795679</v>
      </c>
      <c r="I827" t="s">
        <v>5853</v>
      </c>
      <c r="J827" t="s">
        <v>7292</v>
      </c>
      <c r="K827">
        <v>3923.68</v>
      </c>
      <c r="L827" s="12" t="s">
        <v>8075</v>
      </c>
      <c r="M827" s="10" t="s">
        <v>11038</v>
      </c>
      <c r="N827">
        <v>826</v>
      </c>
      <c r="O827">
        <v>45222</v>
      </c>
      <c r="P827" t="s">
        <v>11402</v>
      </c>
      <c r="Q827" s="16">
        <v>1113.49</v>
      </c>
      <c r="R827">
        <v>2810.19</v>
      </c>
      <c r="S827">
        <v>53</v>
      </c>
      <c r="T827">
        <v>826</v>
      </c>
      <c r="U827">
        <v>44944.44</v>
      </c>
      <c r="V827" t="s">
        <v>11413</v>
      </c>
      <c r="W827">
        <v>2.86</v>
      </c>
      <c r="X827">
        <v>24</v>
      </c>
      <c r="Y827" t="s">
        <v>11734</v>
      </c>
      <c r="Z827" t="s">
        <v>12010</v>
      </c>
      <c r="AA827">
        <v>826</v>
      </c>
      <c r="AB827" t="s">
        <v>12015</v>
      </c>
      <c r="AC827">
        <v>2906.87</v>
      </c>
      <c r="AD827">
        <v>673.53</v>
      </c>
      <c r="AE827">
        <v>33.68</v>
      </c>
      <c r="AF827" t="s">
        <v>11040</v>
      </c>
      <c r="AG827" t="s">
        <v>11060</v>
      </c>
      <c r="AH827">
        <v>4388</v>
      </c>
      <c r="AI827">
        <v>826</v>
      </c>
      <c r="AJ827" t="s">
        <v>11217</v>
      </c>
      <c r="AK827" t="s">
        <v>12027</v>
      </c>
      <c r="AL827" t="s">
        <v>12031</v>
      </c>
      <c r="AM827" t="s">
        <v>11390</v>
      </c>
      <c r="AN827">
        <v>1</v>
      </c>
      <c r="AO827" s="10" t="s">
        <v>12044</v>
      </c>
      <c r="AP827" t="str" cm="1">
        <f t="array" ref="AP827">_xlfn.IFS(
  Table1[[#This Row],[Age]]&lt;=25, "18-25",
  Table1[[#This Row],[Age]]&lt;=35, "26-35",
  Table1[[#This Row],[Age]]&lt;=45, "36-45",
  Table1[[#This Row],[Age]]&lt;=60, "46-60",
  TRUE, "60+")</f>
        <v>60+</v>
      </c>
    </row>
    <row r="828" spans="1:42" x14ac:dyDescent="0.3">
      <c r="A828">
        <v>827</v>
      </c>
      <c r="B828" t="s">
        <v>14</v>
      </c>
      <c r="C828" t="s">
        <v>64</v>
      </c>
      <c r="D828">
        <v>25</v>
      </c>
      <c r="E828" t="s">
        <v>105</v>
      </c>
      <c r="F828" t="s">
        <v>934</v>
      </c>
      <c r="G828" t="s">
        <v>5114</v>
      </c>
      <c r="H828">
        <v>19458795680</v>
      </c>
      <c r="I828" t="s">
        <v>5187</v>
      </c>
      <c r="J828" t="s">
        <v>7291</v>
      </c>
      <c r="K828">
        <v>4807.3999999999996</v>
      </c>
      <c r="L828" s="12" t="s">
        <v>8076</v>
      </c>
      <c r="M828" s="10" t="s">
        <v>11156</v>
      </c>
      <c r="N828">
        <v>827</v>
      </c>
      <c r="O828">
        <v>45014</v>
      </c>
      <c r="P828" t="s">
        <v>11403</v>
      </c>
      <c r="Q828" s="16">
        <v>4343.78</v>
      </c>
      <c r="R828">
        <v>9151.18</v>
      </c>
      <c r="S828">
        <v>89</v>
      </c>
      <c r="T828">
        <v>827</v>
      </c>
      <c r="U828">
        <v>34981.279999999999</v>
      </c>
      <c r="V828" t="s">
        <v>11412</v>
      </c>
      <c r="W828">
        <v>1.17</v>
      </c>
      <c r="X828">
        <v>48</v>
      </c>
      <c r="Y828" t="s">
        <v>11735</v>
      </c>
      <c r="Z828" t="s">
        <v>12012</v>
      </c>
      <c r="AA828">
        <v>827</v>
      </c>
      <c r="AB828" t="s">
        <v>12015</v>
      </c>
      <c r="AC828">
        <v>5877.33</v>
      </c>
      <c r="AD828">
        <v>3383.15</v>
      </c>
      <c r="AE828">
        <v>169.16</v>
      </c>
      <c r="AF828" t="s">
        <v>11317</v>
      </c>
      <c r="AG828" t="s">
        <v>11389</v>
      </c>
      <c r="AH828">
        <v>2473</v>
      </c>
      <c r="AI828">
        <v>827</v>
      </c>
      <c r="AJ828" t="s">
        <v>11171</v>
      </c>
      <c r="AK828" t="s">
        <v>12028</v>
      </c>
      <c r="AL828" t="s">
        <v>12032</v>
      </c>
      <c r="AM828" t="s">
        <v>11053</v>
      </c>
      <c r="AN828">
        <v>1</v>
      </c>
      <c r="AO828" s="10" t="s">
        <v>12047</v>
      </c>
      <c r="AP828" t="str" cm="1">
        <f t="array" ref="AP828">_xlfn.IFS(
  Table1[[#This Row],[Age]]&lt;=25, "18-25",
  Table1[[#This Row],[Age]]&lt;=35, "26-35",
  Table1[[#This Row],[Age]]&lt;=45, "36-45",
  Table1[[#This Row],[Age]]&lt;=60, "46-60",
  TRUE, "60+")</f>
        <v>18-25</v>
      </c>
    </row>
    <row r="829" spans="1:42" x14ac:dyDescent="0.3">
      <c r="A829">
        <v>828</v>
      </c>
      <c r="B829" t="s">
        <v>35</v>
      </c>
      <c r="C829" t="s">
        <v>101</v>
      </c>
      <c r="D829">
        <v>27</v>
      </c>
      <c r="E829" t="s">
        <v>105</v>
      </c>
      <c r="F829" t="s">
        <v>935</v>
      </c>
      <c r="G829" t="s">
        <v>5119</v>
      </c>
      <c r="H829">
        <v>19458795681</v>
      </c>
      <c r="I829" t="s">
        <v>5401</v>
      </c>
      <c r="J829" t="s">
        <v>7291</v>
      </c>
      <c r="K829">
        <v>6392.34</v>
      </c>
      <c r="L829" s="12" t="s">
        <v>7371</v>
      </c>
      <c r="M829" s="10" t="s">
        <v>11161</v>
      </c>
      <c r="N829">
        <v>828</v>
      </c>
      <c r="O829">
        <v>45249</v>
      </c>
      <c r="P829" t="s">
        <v>11402</v>
      </c>
      <c r="Q829" s="16">
        <v>935.35</v>
      </c>
      <c r="R829">
        <v>7327.69</v>
      </c>
      <c r="S829">
        <v>55</v>
      </c>
      <c r="T829">
        <v>828</v>
      </c>
      <c r="U829">
        <v>34585.82</v>
      </c>
      <c r="V829" t="s">
        <v>11411</v>
      </c>
      <c r="W829">
        <v>1.06</v>
      </c>
      <c r="X829">
        <v>24</v>
      </c>
      <c r="Y829" t="s">
        <v>11736</v>
      </c>
      <c r="Z829" t="s">
        <v>12011</v>
      </c>
      <c r="AA829">
        <v>828</v>
      </c>
      <c r="AB829" t="s">
        <v>12015</v>
      </c>
      <c r="AC829">
        <v>7633.88</v>
      </c>
      <c r="AD829">
        <v>945.67</v>
      </c>
      <c r="AE829">
        <v>47.28</v>
      </c>
      <c r="AF829" t="s">
        <v>11396</v>
      </c>
      <c r="AG829" t="s">
        <v>11045</v>
      </c>
      <c r="AH829">
        <v>7999</v>
      </c>
      <c r="AI829">
        <v>828</v>
      </c>
      <c r="AJ829" t="s">
        <v>11113</v>
      </c>
      <c r="AK829" t="s">
        <v>12027</v>
      </c>
      <c r="AL829" t="s">
        <v>12031</v>
      </c>
      <c r="AM829" t="s">
        <v>11377</v>
      </c>
      <c r="AN829">
        <v>1</v>
      </c>
      <c r="AO829" s="10" t="s">
        <v>12040</v>
      </c>
      <c r="AP829" t="str" cm="1">
        <f t="array" ref="AP829">_xlfn.IFS(
  Table1[[#This Row],[Age]]&lt;=25, "18-25",
  Table1[[#This Row],[Age]]&lt;=35, "26-35",
  Table1[[#This Row],[Age]]&lt;=45, "36-45",
  Table1[[#This Row],[Age]]&lt;=60, "46-60",
  TRUE, "60+")</f>
        <v>26-35</v>
      </c>
    </row>
    <row r="830" spans="1:42" x14ac:dyDescent="0.3">
      <c r="A830">
        <v>829</v>
      </c>
      <c r="B830" t="s">
        <v>21</v>
      </c>
      <c r="C830" t="s">
        <v>78</v>
      </c>
      <c r="D830">
        <v>60</v>
      </c>
      <c r="E830" t="s">
        <v>104</v>
      </c>
      <c r="F830" t="s">
        <v>936</v>
      </c>
      <c r="G830" t="s">
        <v>5110</v>
      </c>
      <c r="H830">
        <v>19458795682</v>
      </c>
      <c r="I830" t="s">
        <v>5854</v>
      </c>
      <c r="J830" t="s">
        <v>7292</v>
      </c>
      <c r="K830">
        <v>1271.47</v>
      </c>
      <c r="L830" s="12" t="s">
        <v>8077</v>
      </c>
      <c r="M830" s="10" t="s">
        <v>11256</v>
      </c>
      <c r="N830">
        <v>829</v>
      </c>
      <c r="O830">
        <v>45207</v>
      </c>
      <c r="P830" t="s">
        <v>11402</v>
      </c>
      <c r="Q830" s="16">
        <v>4986.18</v>
      </c>
      <c r="R830">
        <v>6257.65</v>
      </c>
      <c r="S830">
        <v>45</v>
      </c>
      <c r="T830">
        <v>829</v>
      </c>
      <c r="U830">
        <v>6395.51</v>
      </c>
      <c r="V830" t="s">
        <v>11412</v>
      </c>
      <c r="W830">
        <v>2.68</v>
      </c>
      <c r="X830">
        <v>24</v>
      </c>
      <c r="Y830" t="s">
        <v>7440</v>
      </c>
      <c r="Z830" t="s">
        <v>12012</v>
      </c>
      <c r="AA830">
        <v>829</v>
      </c>
      <c r="AB830" t="s">
        <v>12017</v>
      </c>
      <c r="AC830">
        <v>8411.7800000000007</v>
      </c>
      <c r="AD830">
        <v>4769.07</v>
      </c>
      <c r="AE830">
        <v>238.45</v>
      </c>
      <c r="AF830" t="s">
        <v>11077</v>
      </c>
      <c r="AG830" t="s">
        <v>11114</v>
      </c>
      <c r="AH830">
        <v>6564</v>
      </c>
      <c r="AI830">
        <v>829</v>
      </c>
      <c r="AJ830" t="s">
        <v>11061</v>
      </c>
      <c r="AK830" t="s">
        <v>12027</v>
      </c>
      <c r="AL830" t="s">
        <v>12032</v>
      </c>
      <c r="AM830" t="s">
        <v>11398</v>
      </c>
      <c r="AN830">
        <v>1</v>
      </c>
      <c r="AO830" s="10" t="s">
        <v>12044</v>
      </c>
      <c r="AP830" t="str" cm="1">
        <f t="array" ref="AP830">_xlfn.IFS(
  Table1[[#This Row],[Age]]&lt;=25, "18-25",
  Table1[[#This Row],[Age]]&lt;=35, "26-35",
  Table1[[#This Row],[Age]]&lt;=45, "36-45",
  Table1[[#This Row],[Age]]&lt;=60, "46-60",
  TRUE, "60+")</f>
        <v>46-60</v>
      </c>
    </row>
    <row r="831" spans="1:42" x14ac:dyDescent="0.3">
      <c r="A831">
        <v>830</v>
      </c>
      <c r="B831" t="s">
        <v>47</v>
      </c>
      <c r="C831" t="s">
        <v>93</v>
      </c>
      <c r="D831">
        <v>66</v>
      </c>
      <c r="E831" t="s">
        <v>106</v>
      </c>
      <c r="F831" t="s">
        <v>937</v>
      </c>
      <c r="G831" t="s">
        <v>5114</v>
      </c>
      <c r="H831">
        <v>19458795683</v>
      </c>
      <c r="I831" t="s">
        <v>5855</v>
      </c>
      <c r="J831" t="s">
        <v>7292</v>
      </c>
      <c r="K831">
        <v>9948.56</v>
      </c>
      <c r="L831" s="12" t="s">
        <v>8078</v>
      </c>
      <c r="M831" s="10" t="s">
        <v>11158</v>
      </c>
      <c r="N831">
        <v>830</v>
      </c>
      <c r="O831">
        <v>45167</v>
      </c>
      <c r="P831" t="s">
        <v>11402</v>
      </c>
      <c r="Q831" s="16">
        <v>2788.83</v>
      </c>
      <c r="R831">
        <v>7159.73</v>
      </c>
      <c r="S831">
        <v>37</v>
      </c>
      <c r="T831">
        <v>830</v>
      </c>
      <c r="U831">
        <v>35930.300000000003</v>
      </c>
      <c r="V831" t="s">
        <v>11412</v>
      </c>
      <c r="W831">
        <v>2.58</v>
      </c>
      <c r="X831">
        <v>12</v>
      </c>
      <c r="Y831" t="s">
        <v>11737</v>
      </c>
      <c r="Z831" t="s">
        <v>12010</v>
      </c>
      <c r="AA831">
        <v>830</v>
      </c>
      <c r="AB831" t="s">
        <v>12017</v>
      </c>
      <c r="AC831">
        <v>4200.46</v>
      </c>
      <c r="AD831">
        <v>3008.18</v>
      </c>
      <c r="AE831">
        <v>150.41</v>
      </c>
      <c r="AF831" t="s">
        <v>11204</v>
      </c>
      <c r="AG831" t="s">
        <v>11161</v>
      </c>
      <c r="AH831">
        <v>8476</v>
      </c>
      <c r="AI831">
        <v>830</v>
      </c>
      <c r="AJ831" t="s">
        <v>11144</v>
      </c>
      <c r="AK831" t="s">
        <v>12028</v>
      </c>
      <c r="AL831" t="s">
        <v>12032</v>
      </c>
      <c r="AM831" t="s">
        <v>11165</v>
      </c>
      <c r="AN831">
        <v>1</v>
      </c>
      <c r="AO831" s="10" t="s">
        <v>12041</v>
      </c>
      <c r="AP831" t="str" cm="1">
        <f t="array" ref="AP831">_xlfn.IFS(
  Table1[[#This Row],[Age]]&lt;=25, "18-25",
  Table1[[#This Row],[Age]]&lt;=35, "26-35",
  Table1[[#This Row],[Age]]&lt;=45, "36-45",
  Table1[[#This Row],[Age]]&lt;=60, "46-60",
  TRUE, "60+")</f>
        <v>60+</v>
      </c>
    </row>
    <row r="832" spans="1:42" x14ac:dyDescent="0.3">
      <c r="A832">
        <v>831</v>
      </c>
      <c r="B832" t="s">
        <v>17</v>
      </c>
      <c r="C832" t="s">
        <v>78</v>
      </c>
      <c r="D832">
        <v>42</v>
      </c>
      <c r="E832" t="s">
        <v>105</v>
      </c>
      <c r="F832" t="s">
        <v>938</v>
      </c>
      <c r="G832" t="s">
        <v>5144</v>
      </c>
      <c r="H832">
        <v>19458795684</v>
      </c>
      <c r="I832" t="s">
        <v>5856</v>
      </c>
      <c r="J832" t="s">
        <v>7291</v>
      </c>
      <c r="K832">
        <v>4799.58</v>
      </c>
      <c r="L832" s="12" t="s">
        <v>8079</v>
      </c>
      <c r="M832" s="10" t="s">
        <v>11209</v>
      </c>
      <c r="N832">
        <v>831</v>
      </c>
      <c r="O832">
        <v>45038</v>
      </c>
      <c r="P832" t="s">
        <v>11402</v>
      </c>
      <c r="Q832" s="16">
        <v>742.74</v>
      </c>
      <c r="R832">
        <v>5542.32</v>
      </c>
      <c r="S832">
        <v>27</v>
      </c>
      <c r="T832">
        <v>831</v>
      </c>
      <c r="U832">
        <v>4755.2299999999996</v>
      </c>
      <c r="V832" t="s">
        <v>11413</v>
      </c>
      <c r="W832">
        <v>1</v>
      </c>
      <c r="X832">
        <v>36</v>
      </c>
      <c r="Y832" t="s">
        <v>8733</v>
      </c>
      <c r="Z832" t="s">
        <v>12010</v>
      </c>
      <c r="AA832">
        <v>831</v>
      </c>
      <c r="AB832" t="s">
        <v>12015</v>
      </c>
      <c r="AC832">
        <v>6920.93</v>
      </c>
      <c r="AD832">
        <v>110.76</v>
      </c>
      <c r="AE832">
        <v>5.54</v>
      </c>
      <c r="AF832" t="s">
        <v>11125</v>
      </c>
      <c r="AG832" t="s">
        <v>11310</v>
      </c>
      <c r="AH832">
        <v>4986</v>
      </c>
      <c r="AI832">
        <v>831</v>
      </c>
      <c r="AJ832" t="s">
        <v>11375</v>
      </c>
      <c r="AK832" t="s">
        <v>12029</v>
      </c>
      <c r="AL832" t="s">
        <v>12031</v>
      </c>
      <c r="AM832" t="s">
        <v>11394</v>
      </c>
      <c r="AN832">
        <v>1</v>
      </c>
      <c r="AO832" s="10" t="s">
        <v>12037</v>
      </c>
      <c r="AP832" t="str" cm="1">
        <f t="array" ref="AP832">_xlfn.IFS(
  Table1[[#This Row],[Age]]&lt;=25, "18-25",
  Table1[[#This Row],[Age]]&lt;=35, "26-35",
  Table1[[#This Row],[Age]]&lt;=45, "36-45",
  Table1[[#This Row],[Age]]&lt;=60, "46-60",
  TRUE, "60+")</f>
        <v>36-45</v>
      </c>
    </row>
    <row r="833" spans="1:42" x14ac:dyDescent="0.3">
      <c r="A833">
        <v>832</v>
      </c>
      <c r="B833" t="s">
        <v>48</v>
      </c>
      <c r="C833" t="s">
        <v>93</v>
      </c>
      <c r="D833">
        <v>48</v>
      </c>
      <c r="E833" t="s">
        <v>105</v>
      </c>
      <c r="F833" t="s">
        <v>939</v>
      </c>
      <c r="G833" t="s">
        <v>5120</v>
      </c>
      <c r="H833">
        <v>19458795685</v>
      </c>
      <c r="I833" t="s">
        <v>5723</v>
      </c>
      <c r="J833" t="s">
        <v>7291</v>
      </c>
      <c r="K833">
        <v>6839.83</v>
      </c>
      <c r="L833" s="12" t="s">
        <v>8080</v>
      </c>
      <c r="M833" s="10" t="s">
        <v>11216</v>
      </c>
      <c r="N833">
        <v>832</v>
      </c>
      <c r="O833">
        <v>45227</v>
      </c>
      <c r="P833" t="s">
        <v>11403</v>
      </c>
      <c r="Q833" s="16">
        <v>4173.62</v>
      </c>
      <c r="R833">
        <v>11013.45</v>
      </c>
      <c r="S833">
        <v>90</v>
      </c>
      <c r="T833">
        <v>832</v>
      </c>
      <c r="U833">
        <v>3735.47</v>
      </c>
      <c r="V833" t="s">
        <v>11413</v>
      </c>
      <c r="W833">
        <v>7.45</v>
      </c>
      <c r="X833">
        <v>12</v>
      </c>
      <c r="Y833" t="s">
        <v>11738</v>
      </c>
      <c r="Z833" t="s">
        <v>12011</v>
      </c>
      <c r="AA833">
        <v>832</v>
      </c>
      <c r="AB833" t="s">
        <v>12015</v>
      </c>
      <c r="AC833">
        <v>4988.5600000000004</v>
      </c>
      <c r="AD833">
        <v>2098.9899999999998</v>
      </c>
      <c r="AE833">
        <v>104.95</v>
      </c>
      <c r="AF833" t="s">
        <v>11244</v>
      </c>
      <c r="AG833" t="s">
        <v>11284</v>
      </c>
      <c r="AH833">
        <v>9079</v>
      </c>
      <c r="AI833">
        <v>832</v>
      </c>
      <c r="AJ833" t="s">
        <v>11300</v>
      </c>
      <c r="AK833" t="s">
        <v>12028</v>
      </c>
      <c r="AL833" t="s">
        <v>12031</v>
      </c>
      <c r="AM833" t="s">
        <v>11155</v>
      </c>
      <c r="AN833">
        <v>1</v>
      </c>
      <c r="AO833" s="10" t="s">
        <v>12044</v>
      </c>
      <c r="AP833" t="str" cm="1">
        <f t="array" ref="AP833">_xlfn.IFS(
  Table1[[#This Row],[Age]]&lt;=25, "18-25",
  Table1[[#This Row],[Age]]&lt;=35, "26-35",
  Table1[[#This Row],[Age]]&lt;=45, "36-45",
  Table1[[#This Row],[Age]]&lt;=60, "46-60",
  TRUE, "60+")</f>
        <v>46-60</v>
      </c>
    </row>
    <row r="834" spans="1:42" x14ac:dyDescent="0.3">
      <c r="A834">
        <v>833</v>
      </c>
      <c r="B834" t="s">
        <v>18</v>
      </c>
      <c r="C834" t="s">
        <v>91</v>
      </c>
      <c r="D834">
        <v>56</v>
      </c>
      <c r="E834" t="s">
        <v>106</v>
      </c>
      <c r="F834" t="s">
        <v>940</v>
      </c>
      <c r="G834" t="s">
        <v>5116</v>
      </c>
      <c r="H834">
        <v>19458795686</v>
      </c>
      <c r="I834" t="s">
        <v>5857</v>
      </c>
      <c r="J834" t="s">
        <v>7291</v>
      </c>
      <c r="K834">
        <v>9091.36</v>
      </c>
      <c r="L834" s="12" t="s">
        <v>8081</v>
      </c>
      <c r="M834" s="10" t="s">
        <v>11034</v>
      </c>
      <c r="N834">
        <v>833</v>
      </c>
      <c r="O834">
        <v>45067</v>
      </c>
      <c r="P834" t="s">
        <v>11404</v>
      </c>
      <c r="Q834" s="16">
        <v>1276.1199999999999</v>
      </c>
      <c r="R834">
        <v>7815.24</v>
      </c>
      <c r="S834">
        <v>52</v>
      </c>
      <c r="T834">
        <v>833</v>
      </c>
      <c r="U834">
        <v>16942.05</v>
      </c>
      <c r="V834" t="s">
        <v>11411</v>
      </c>
      <c r="W834">
        <v>5.53</v>
      </c>
      <c r="X834">
        <v>48</v>
      </c>
      <c r="Y834" t="s">
        <v>10159</v>
      </c>
      <c r="Z834" t="s">
        <v>12012</v>
      </c>
      <c r="AA834">
        <v>833</v>
      </c>
      <c r="AB834" t="s">
        <v>12016</v>
      </c>
      <c r="AC834">
        <v>8395.6</v>
      </c>
      <c r="AD834">
        <v>802.31</v>
      </c>
      <c r="AE834">
        <v>40.119999999999997</v>
      </c>
      <c r="AF834" t="s">
        <v>11359</v>
      </c>
      <c r="AG834" t="s">
        <v>11075</v>
      </c>
      <c r="AH834">
        <v>584</v>
      </c>
      <c r="AI834">
        <v>833</v>
      </c>
      <c r="AJ834" t="s">
        <v>11254</v>
      </c>
      <c r="AK834" t="s">
        <v>12029</v>
      </c>
      <c r="AL834" t="s">
        <v>12031</v>
      </c>
      <c r="AM834" t="s">
        <v>11080</v>
      </c>
      <c r="AN834">
        <v>1</v>
      </c>
      <c r="AO834" s="10" t="s">
        <v>12046</v>
      </c>
      <c r="AP834" t="str" cm="1">
        <f t="array" ref="AP834">_xlfn.IFS(
  Table1[[#This Row],[Age]]&lt;=25, "18-25",
  Table1[[#This Row],[Age]]&lt;=35, "26-35",
  Table1[[#This Row],[Age]]&lt;=45, "36-45",
  Table1[[#This Row],[Age]]&lt;=60, "46-60",
  TRUE, "60+")</f>
        <v>46-60</v>
      </c>
    </row>
    <row r="835" spans="1:42" x14ac:dyDescent="0.3">
      <c r="A835">
        <v>834</v>
      </c>
      <c r="B835" t="s">
        <v>18</v>
      </c>
      <c r="C835" t="s">
        <v>56</v>
      </c>
      <c r="D835">
        <v>20</v>
      </c>
      <c r="E835" t="s">
        <v>105</v>
      </c>
      <c r="F835" t="s">
        <v>941</v>
      </c>
      <c r="G835" t="s">
        <v>5142</v>
      </c>
      <c r="H835">
        <v>19458795687</v>
      </c>
      <c r="I835" t="s">
        <v>5319</v>
      </c>
      <c r="J835" t="s">
        <v>7291</v>
      </c>
      <c r="K835">
        <v>415.05</v>
      </c>
      <c r="L835" s="12" t="s">
        <v>8082</v>
      </c>
      <c r="M835" s="10" t="s">
        <v>11150</v>
      </c>
      <c r="N835">
        <v>834</v>
      </c>
      <c r="O835">
        <v>45078</v>
      </c>
      <c r="P835" t="s">
        <v>11403</v>
      </c>
      <c r="Q835" s="16">
        <v>949.68</v>
      </c>
      <c r="R835">
        <v>-534.63</v>
      </c>
      <c r="S835">
        <v>86</v>
      </c>
      <c r="T835">
        <v>834</v>
      </c>
      <c r="U835">
        <v>2135.31</v>
      </c>
      <c r="V835" t="s">
        <v>11413</v>
      </c>
      <c r="W835">
        <v>4.57</v>
      </c>
      <c r="X835">
        <v>48</v>
      </c>
      <c r="Y835" t="s">
        <v>11739</v>
      </c>
      <c r="Z835" t="s">
        <v>12010</v>
      </c>
      <c r="AA835">
        <v>834</v>
      </c>
      <c r="AB835" t="s">
        <v>12017</v>
      </c>
      <c r="AC835">
        <v>6914.44</v>
      </c>
      <c r="AD835">
        <v>3026.02</v>
      </c>
      <c r="AE835">
        <v>151.30000000000001</v>
      </c>
      <c r="AF835" t="s">
        <v>11186</v>
      </c>
      <c r="AG835" t="s">
        <v>11325</v>
      </c>
      <c r="AH835">
        <v>6067</v>
      </c>
      <c r="AI835">
        <v>834</v>
      </c>
      <c r="AJ835" t="s">
        <v>11082</v>
      </c>
      <c r="AK835" t="s">
        <v>12029</v>
      </c>
      <c r="AL835" t="s">
        <v>12032</v>
      </c>
      <c r="AM835" t="s">
        <v>11189</v>
      </c>
      <c r="AN835">
        <v>1</v>
      </c>
      <c r="AO835" s="10" t="s">
        <v>12043</v>
      </c>
      <c r="AP835" t="str" cm="1">
        <f t="array" ref="AP835">_xlfn.IFS(
  Table1[[#This Row],[Age]]&lt;=25, "18-25",
  Table1[[#This Row],[Age]]&lt;=35, "26-35",
  Table1[[#This Row],[Age]]&lt;=45, "36-45",
  Table1[[#This Row],[Age]]&lt;=60, "46-60",
  TRUE, "60+")</f>
        <v>18-25</v>
      </c>
    </row>
    <row r="836" spans="1:42" x14ac:dyDescent="0.3">
      <c r="A836">
        <v>835</v>
      </c>
      <c r="B836" t="s">
        <v>39</v>
      </c>
      <c r="C836" t="s">
        <v>79</v>
      </c>
      <c r="D836">
        <v>56</v>
      </c>
      <c r="E836" t="s">
        <v>106</v>
      </c>
      <c r="F836" t="s">
        <v>942</v>
      </c>
      <c r="G836" t="s">
        <v>5144</v>
      </c>
      <c r="H836">
        <v>19458795688</v>
      </c>
      <c r="I836" t="s">
        <v>5210</v>
      </c>
      <c r="J836" t="s">
        <v>7292</v>
      </c>
      <c r="K836">
        <v>6053.45</v>
      </c>
      <c r="L836" s="12" t="s">
        <v>7552</v>
      </c>
      <c r="M836" s="10" t="s">
        <v>11253</v>
      </c>
      <c r="N836">
        <v>835</v>
      </c>
      <c r="O836">
        <v>45130</v>
      </c>
      <c r="P836" t="s">
        <v>11404</v>
      </c>
      <c r="Q836" s="16">
        <v>682.62</v>
      </c>
      <c r="R836">
        <v>6736.07</v>
      </c>
      <c r="S836">
        <v>47</v>
      </c>
      <c r="T836">
        <v>835</v>
      </c>
      <c r="U836">
        <v>8821.64</v>
      </c>
      <c r="V836" t="s">
        <v>11411</v>
      </c>
      <c r="W836">
        <v>1.93</v>
      </c>
      <c r="X836">
        <v>60</v>
      </c>
      <c r="Y836" t="s">
        <v>11591</v>
      </c>
      <c r="Z836" t="s">
        <v>12011</v>
      </c>
      <c r="AA836">
        <v>835</v>
      </c>
      <c r="AB836" t="s">
        <v>12016</v>
      </c>
      <c r="AC836">
        <v>1420.69</v>
      </c>
      <c r="AD836">
        <v>3825.98</v>
      </c>
      <c r="AE836">
        <v>191.3</v>
      </c>
      <c r="AF836" t="s">
        <v>11039</v>
      </c>
      <c r="AG836" t="s">
        <v>11376</v>
      </c>
      <c r="AH836">
        <v>587</v>
      </c>
      <c r="AI836">
        <v>835</v>
      </c>
      <c r="AJ836" t="s">
        <v>11175</v>
      </c>
      <c r="AK836" t="s">
        <v>12029</v>
      </c>
      <c r="AL836" t="s">
        <v>12031</v>
      </c>
      <c r="AM836" t="s">
        <v>11132</v>
      </c>
      <c r="AN836">
        <v>1</v>
      </c>
      <c r="AO836" s="10" t="s">
        <v>12038</v>
      </c>
      <c r="AP836" t="str" cm="1">
        <f t="array" ref="AP836">_xlfn.IFS(
  Table1[[#This Row],[Age]]&lt;=25, "18-25",
  Table1[[#This Row],[Age]]&lt;=35, "26-35",
  Table1[[#This Row],[Age]]&lt;=45, "36-45",
  Table1[[#This Row],[Age]]&lt;=60, "46-60",
  TRUE, "60+")</f>
        <v>46-60</v>
      </c>
    </row>
    <row r="837" spans="1:42" x14ac:dyDescent="0.3">
      <c r="A837">
        <v>836</v>
      </c>
      <c r="B837" t="s">
        <v>44</v>
      </c>
      <c r="C837" t="s">
        <v>90</v>
      </c>
      <c r="D837">
        <v>55</v>
      </c>
      <c r="E837" t="s">
        <v>104</v>
      </c>
      <c r="F837" t="s">
        <v>943</v>
      </c>
      <c r="G837" t="s">
        <v>5139</v>
      </c>
      <c r="H837">
        <v>19458795689</v>
      </c>
      <c r="I837" t="s">
        <v>5858</v>
      </c>
      <c r="J837" t="s">
        <v>7291</v>
      </c>
      <c r="K837">
        <v>5449.52</v>
      </c>
      <c r="L837" s="12" t="s">
        <v>8083</v>
      </c>
      <c r="M837" s="10" t="s">
        <v>11357</v>
      </c>
      <c r="N837">
        <v>836</v>
      </c>
      <c r="O837">
        <v>45184</v>
      </c>
      <c r="P837" t="s">
        <v>11404</v>
      </c>
      <c r="Q837" s="16">
        <v>2758.96</v>
      </c>
      <c r="R837">
        <v>8208.48</v>
      </c>
      <c r="S837">
        <v>58</v>
      </c>
      <c r="T837">
        <v>836</v>
      </c>
      <c r="U837">
        <v>36580.21</v>
      </c>
      <c r="V837" t="s">
        <v>11411</v>
      </c>
      <c r="W837">
        <v>4.01</v>
      </c>
      <c r="X837">
        <v>24</v>
      </c>
      <c r="Y837" t="s">
        <v>7766</v>
      </c>
      <c r="Z837" t="s">
        <v>12012</v>
      </c>
      <c r="AA837">
        <v>836</v>
      </c>
      <c r="AB837" t="s">
        <v>12017</v>
      </c>
      <c r="AC837">
        <v>6489.69</v>
      </c>
      <c r="AD837">
        <v>1542.25</v>
      </c>
      <c r="AE837">
        <v>77.11</v>
      </c>
      <c r="AF837" t="s">
        <v>11317</v>
      </c>
      <c r="AG837" t="s">
        <v>11117</v>
      </c>
      <c r="AH837">
        <v>2221</v>
      </c>
      <c r="AI837">
        <v>836</v>
      </c>
      <c r="AJ837" t="s">
        <v>11224</v>
      </c>
      <c r="AK837" t="s">
        <v>12029</v>
      </c>
      <c r="AL837" t="s">
        <v>12031</v>
      </c>
      <c r="AM837" t="s">
        <v>11049</v>
      </c>
      <c r="AN837">
        <v>1</v>
      </c>
      <c r="AO837" s="10" t="s">
        <v>12042</v>
      </c>
      <c r="AP837" t="str" cm="1">
        <f t="array" ref="AP837">_xlfn.IFS(
  Table1[[#This Row],[Age]]&lt;=25, "18-25",
  Table1[[#This Row],[Age]]&lt;=35, "26-35",
  Table1[[#This Row],[Age]]&lt;=45, "36-45",
  Table1[[#This Row],[Age]]&lt;=60, "46-60",
  TRUE, "60+")</f>
        <v>46-60</v>
      </c>
    </row>
    <row r="838" spans="1:42" x14ac:dyDescent="0.3">
      <c r="A838">
        <v>837</v>
      </c>
      <c r="B838" t="s">
        <v>28</v>
      </c>
      <c r="C838" t="s">
        <v>59</v>
      </c>
      <c r="D838">
        <v>52</v>
      </c>
      <c r="E838" t="s">
        <v>106</v>
      </c>
      <c r="F838" t="s">
        <v>944</v>
      </c>
      <c r="G838" t="s">
        <v>5126</v>
      </c>
      <c r="H838">
        <v>19458795690</v>
      </c>
      <c r="I838" t="s">
        <v>5859</v>
      </c>
      <c r="J838" t="s">
        <v>7291</v>
      </c>
      <c r="K838">
        <v>668.33</v>
      </c>
      <c r="L838" s="12" t="s">
        <v>8084</v>
      </c>
      <c r="M838" s="10" t="s">
        <v>11309</v>
      </c>
      <c r="N838">
        <v>837</v>
      </c>
      <c r="O838">
        <v>45201</v>
      </c>
      <c r="P838" t="s">
        <v>11402</v>
      </c>
      <c r="Q838" s="16">
        <v>4397.84</v>
      </c>
      <c r="R838">
        <v>-3729.51</v>
      </c>
      <c r="S838">
        <v>7</v>
      </c>
      <c r="T838">
        <v>837</v>
      </c>
      <c r="U838">
        <v>41911.35</v>
      </c>
      <c r="V838" t="s">
        <v>11411</v>
      </c>
      <c r="W838">
        <v>5.24</v>
      </c>
      <c r="X838">
        <v>12</v>
      </c>
      <c r="Y838" t="s">
        <v>11740</v>
      </c>
      <c r="Z838" t="s">
        <v>12011</v>
      </c>
      <c r="AA838">
        <v>837</v>
      </c>
      <c r="AB838" t="s">
        <v>12017</v>
      </c>
      <c r="AC838">
        <v>7321.79</v>
      </c>
      <c r="AD838">
        <v>3377.74</v>
      </c>
      <c r="AE838">
        <v>168.89</v>
      </c>
      <c r="AF838" t="s">
        <v>11276</v>
      </c>
      <c r="AG838" t="s">
        <v>11222</v>
      </c>
      <c r="AH838">
        <v>94</v>
      </c>
      <c r="AI838">
        <v>837</v>
      </c>
      <c r="AJ838" t="s">
        <v>11326</v>
      </c>
      <c r="AK838" t="s">
        <v>12029</v>
      </c>
      <c r="AL838" t="s">
        <v>12032</v>
      </c>
      <c r="AM838" t="s">
        <v>11367</v>
      </c>
      <c r="AN838">
        <v>1</v>
      </c>
      <c r="AO838" s="10" t="s">
        <v>12044</v>
      </c>
      <c r="AP838" t="str" cm="1">
        <f t="array" ref="AP838">_xlfn.IFS(
  Table1[[#This Row],[Age]]&lt;=25, "18-25",
  Table1[[#This Row],[Age]]&lt;=35, "26-35",
  Table1[[#This Row],[Age]]&lt;=45, "36-45",
  Table1[[#This Row],[Age]]&lt;=60, "46-60",
  TRUE, "60+")</f>
        <v>46-60</v>
      </c>
    </row>
    <row r="839" spans="1:42" x14ac:dyDescent="0.3">
      <c r="A839">
        <v>838</v>
      </c>
      <c r="B839" t="s">
        <v>9</v>
      </c>
      <c r="C839" t="s">
        <v>87</v>
      </c>
      <c r="D839">
        <v>25</v>
      </c>
      <c r="E839" t="s">
        <v>106</v>
      </c>
      <c r="F839" t="s">
        <v>945</v>
      </c>
      <c r="G839" t="s">
        <v>5148</v>
      </c>
      <c r="H839">
        <v>19458795691</v>
      </c>
      <c r="I839" t="s">
        <v>5860</v>
      </c>
      <c r="J839" t="s">
        <v>7292</v>
      </c>
      <c r="K839">
        <v>6960.97</v>
      </c>
      <c r="L839" s="12" t="s">
        <v>8085</v>
      </c>
      <c r="M839" s="10" t="s">
        <v>11305</v>
      </c>
      <c r="N839">
        <v>838</v>
      </c>
      <c r="O839">
        <v>45140</v>
      </c>
      <c r="P839" t="s">
        <v>11404</v>
      </c>
      <c r="Q839" s="16">
        <v>4486.58</v>
      </c>
      <c r="R839">
        <v>11447.55</v>
      </c>
      <c r="S839">
        <v>13</v>
      </c>
      <c r="T839">
        <v>838</v>
      </c>
      <c r="U839">
        <v>9796.5499999999993</v>
      </c>
      <c r="V839" t="s">
        <v>11412</v>
      </c>
      <c r="W839">
        <v>9.98</v>
      </c>
      <c r="X839">
        <v>60</v>
      </c>
      <c r="Y839" t="s">
        <v>10359</v>
      </c>
      <c r="Z839" t="s">
        <v>12012</v>
      </c>
      <c r="AA839">
        <v>838</v>
      </c>
      <c r="AB839" t="s">
        <v>12015</v>
      </c>
      <c r="AC839">
        <v>9177.65</v>
      </c>
      <c r="AD839">
        <v>4356.2</v>
      </c>
      <c r="AE839">
        <v>217.81</v>
      </c>
      <c r="AF839" t="s">
        <v>11056</v>
      </c>
      <c r="AG839" t="s">
        <v>11194</v>
      </c>
      <c r="AH839">
        <v>8416</v>
      </c>
      <c r="AI839">
        <v>838</v>
      </c>
      <c r="AJ839" t="s">
        <v>11336</v>
      </c>
      <c r="AK839" t="s">
        <v>12028</v>
      </c>
      <c r="AL839" t="s">
        <v>12032</v>
      </c>
      <c r="AM839" t="s">
        <v>11037</v>
      </c>
      <c r="AN839">
        <v>-1</v>
      </c>
      <c r="AO839" s="10" t="s">
        <v>12041</v>
      </c>
      <c r="AP839" t="str" cm="1">
        <f t="array" ref="AP839">_xlfn.IFS(
  Table1[[#This Row],[Age]]&lt;=25, "18-25",
  Table1[[#This Row],[Age]]&lt;=35, "26-35",
  Table1[[#This Row],[Age]]&lt;=45, "36-45",
  Table1[[#This Row],[Age]]&lt;=60, "46-60",
  TRUE, "60+")</f>
        <v>18-25</v>
      </c>
    </row>
    <row r="840" spans="1:42" x14ac:dyDescent="0.3">
      <c r="A840">
        <v>839</v>
      </c>
      <c r="B840" t="s">
        <v>4</v>
      </c>
      <c r="C840" t="s">
        <v>65</v>
      </c>
      <c r="D840">
        <v>18</v>
      </c>
      <c r="E840" t="s">
        <v>106</v>
      </c>
      <c r="F840" t="s">
        <v>946</v>
      </c>
      <c r="G840" t="s">
        <v>5133</v>
      </c>
      <c r="H840">
        <v>19458795692</v>
      </c>
      <c r="I840" t="s">
        <v>5185</v>
      </c>
      <c r="J840" t="s">
        <v>7291</v>
      </c>
      <c r="K840">
        <v>2285.75</v>
      </c>
      <c r="L840" s="12" t="s">
        <v>8086</v>
      </c>
      <c r="M840" s="10" t="s">
        <v>11191</v>
      </c>
      <c r="N840">
        <v>839</v>
      </c>
      <c r="O840">
        <v>45206</v>
      </c>
      <c r="P840" t="s">
        <v>11403</v>
      </c>
      <c r="Q840" s="16">
        <v>3930.24</v>
      </c>
      <c r="R840">
        <v>6215.99</v>
      </c>
      <c r="S840">
        <v>48</v>
      </c>
      <c r="T840">
        <v>839</v>
      </c>
      <c r="U840">
        <v>41341.58</v>
      </c>
      <c r="V840" t="s">
        <v>11413</v>
      </c>
      <c r="W840">
        <v>5.6</v>
      </c>
      <c r="X840">
        <v>12</v>
      </c>
      <c r="Y840" t="s">
        <v>11695</v>
      </c>
      <c r="Z840" t="s">
        <v>12010</v>
      </c>
      <c r="AA840">
        <v>839</v>
      </c>
      <c r="AB840" t="s">
        <v>12017</v>
      </c>
      <c r="AC840">
        <v>1456.11</v>
      </c>
      <c r="AD840">
        <v>4526.51</v>
      </c>
      <c r="AE840">
        <v>226.33</v>
      </c>
      <c r="AF840" t="s">
        <v>11104</v>
      </c>
      <c r="AG840" t="s">
        <v>11200</v>
      </c>
      <c r="AH840">
        <v>7647</v>
      </c>
      <c r="AI840">
        <v>839</v>
      </c>
      <c r="AJ840" t="s">
        <v>11118</v>
      </c>
      <c r="AK840" t="s">
        <v>12027</v>
      </c>
      <c r="AL840" t="s">
        <v>12031</v>
      </c>
      <c r="AM840" t="s">
        <v>11248</v>
      </c>
      <c r="AN840">
        <v>1</v>
      </c>
      <c r="AO840" s="10" t="s">
        <v>12044</v>
      </c>
      <c r="AP840" t="str" cm="1">
        <f t="array" ref="AP840">_xlfn.IFS(
  Table1[[#This Row],[Age]]&lt;=25, "18-25",
  Table1[[#This Row],[Age]]&lt;=35, "26-35",
  Table1[[#This Row],[Age]]&lt;=45, "36-45",
  Table1[[#This Row],[Age]]&lt;=60, "46-60",
  TRUE, "60+")</f>
        <v>18-25</v>
      </c>
    </row>
    <row r="841" spans="1:42" x14ac:dyDescent="0.3">
      <c r="A841">
        <v>840</v>
      </c>
      <c r="B841" t="s">
        <v>29</v>
      </c>
      <c r="C841" t="s">
        <v>86</v>
      </c>
      <c r="D841">
        <v>22</v>
      </c>
      <c r="E841" t="s">
        <v>104</v>
      </c>
      <c r="F841" t="s">
        <v>947</v>
      </c>
      <c r="G841" t="s">
        <v>5121</v>
      </c>
      <c r="H841">
        <v>19458795693</v>
      </c>
      <c r="I841" t="s">
        <v>5861</v>
      </c>
      <c r="J841" t="s">
        <v>7292</v>
      </c>
      <c r="K841">
        <v>7048.63</v>
      </c>
      <c r="L841" s="12" t="s">
        <v>8087</v>
      </c>
      <c r="M841" s="10" t="s">
        <v>11198</v>
      </c>
      <c r="N841">
        <v>840</v>
      </c>
      <c r="O841">
        <v>45115</v>
      </c>
      <c r="P841" t="s">
        <v>11404</v>
      </c>
      <c r="Q841" s="16">
        <v>2911.42</v>
      </c>
      <c r="R841">
        <v>9960.0499999999993</v>
      </c>
      <c r="S841">
        <v>28</v>
      </c>
      <c r="T841">
        <v>840</v>
      </c>
      <c r="U841">
        <v>24545.97</v>
      </c>
      <c r="V841" t="s">
        <v>11412</v>
      </c>
      <c r="W841">
        <v>1.18</v>
      </c>
      <c r="X841">
        <v>48</v>
      </c>
      <c r="Y841" t="s">
        <v>7921</v>
      </c>
      <c r="Z841" t="s">
        <v>12010</v>
      </c>
      <c r="AA841">
        <v>840</v>
      </c>
      <c r="AB841" t="s">
        <v>12015</v>
      </c>
      <c r="AC841">
        <v>6373.27</v>
      </c>
      <c r="AD841">
        <v>614.51</v>
      </c>
      <c r="AE841">
        <v>30.73</v>
      </c>
      <c r="AF841" t="s">
        <v>11178</v>
      </c>
      <c r="AG841" t="s">
        <v>11388</v>
      </c>
      <c r="AH841">
        <v>4576</v>
      </c>
      <c r="AI841">
        <v>840</v>
      </c>
      <c r="AJ841" t="s">
        <v>11215</v>
      </c>
      <c r="AK841" t="s">
        <v>12027</v>
      </c>
      <c r="AL841" t="s">
        <v>12031</v>
      </c>
      <c r="AM841" t="s">
        <v>11210</v>
      </c>
      <c r="AN841">
        <v>-1</v>
      </c>
      <c r="AO841" s="10" t="s">
        <v>12038</v>
      </c>
      <c r="AP841" t="str" cm="1">
        <f t="array" ref="AP841">_xlfn.IFS(
  Table1[[#This Row],[Age]]&lt;=25, "18-25",
  Table1[[#This Row],[Age]]&lt;=35, "26-35",
  Table1[[#This Row],[Age]]&lt;=45, "36-45",
  Table1[[#This Row],[Age]]&lt;=60, "46-60",
  TRUE, "60+")</f>
        <v>18-25</v>
      </c>
    </row>
    <row r="842" spans="1:42" x14ac:dyDescent="0.3">
      <c r="A842">
        <v>841</v>
      </c>
      <c r="B842" t="s">
        <v>7</v>
      </c>
      <c r="C842" t="s">
        <v>60</v>
      </c>
      <c r="D842">
        <v>68</v>
      </c>
      <c r="E842" t="s">
        <v>106</v>
      </c>
      <c r="F842" t="s">
        <v>948</v>
      </c>
      <c r="G842" t="s">
        <v>5114</v>
      </c>
      <c r="H842">
        <v>19458795694</v>
      </c>
      <c r="I842" t="s">
        <v>5862</v>
      </c>
      <c r="J842" t="s">
        <v>7291</v>
      </c>
      <c r="K842">
        <v>3690.03</v>
      </c>
      <c r="L842" s="12" t="s">
        <v>7509</v>
      </c>
      <c r="M842" s="10" t="s">
        <v>11358</v>
      </c>
      <c r="N842">
        <v>841</v>
      </c>
      <c r="O842">
        <v>45059</v>
      </c>
      <c r="P842" t="s">
        <v>11403</v>
      </c>
      <c r="Q842" s="16">
        <v>2654.12</v>
      </c>
      <c r="R842">
        <v>6344.15</v>
      </c>
      <c r="S842">
        <v>45</v>
      </c>
      <c r="T842">
        <v>841</v>
      </c>
      <c r="U842">
        <v>47936.84</v>
      </c>
      <c r="V842" t="s">
        <v>11412</v>
      </c>
      <c r="W842">
        <v>2.87</v>
      </c>
      <c r="X842">
        <v>60</v>
      </c>
      <c r="Y842" t="s">
        <v>11741</v>
      </c>
      <c r="Z842" t="s">
        <v>12010</v>
      </c>
      <c r="AA842">
        <v>841</v>
      </c>
      <c r="AB842" t="s">
        <v>12015</v>
      </c>
      <c r="AC842">
        <v>5506.56</v>
      </c>
      <c r="AD842">
        <v>1775.32</v>
      </c>
      <c r="AE842">
        <v>88.77</v>
      </c>
      <c r="AF842" t="s">
        <v>11315</v>
      </c>
      <c r="AG842" t="s">
        <v>11129</v>
      </c>
      <c r="AH842">
        <v>2350</v>
      </c>
      <c r="AI842">
        <v>841</v>
      </c>
      <c r="AJ842" t="s">
        <v>11197</v>
      </c>
      <c r="AK842" t="s">
        <v>12027</v>
      </c>
      <c r="AL842" t="s">
        <v>12031</v>
      </c>
      <c r="AM842" t="s">
        <v>11196</v>
      </c>
      <c r="AN842">
        <v>1</v>
      </c>
      <c r="AO842" s="10" t="s">
        <v>12046</v>
      </c>
      <c r="AP842" t="str" cm="1">
        <f t="array" ref="AP842">_xlfn.IFS(
  Table1[[#This Row],[Age]]&lt;=25, "18-25",
  Table1[[#This Row],[Age]]&lt;=35, "26-35",
  Table1[[#This Row],[Age]]&lt;=45, "36-45",
  Table1[[#This Row],[Age]]&lt;=60, "46-60",
  TRUE, "60+")</f>
        <v>60+</v>
      </c>
    </row>
    <row r="843" spans="1:42" x14ac:dyDescent="0.3">
      <c r="A843">
        <v>842</v>
      </c>
      <c r="B843" t="s">
        <v>34</v>
      </c>
      <c r="C843" t="s">
        <v>70</v>
      </c>
      <c r="D843">
        <v>44</v>
      </c>
      <c r="E843" t="s">
        <v>106</v>
      </c>
      <c r="F843" t="s">
        <v>949</v>
      </c>
      <c r="G843" t="s">
        <v>5139</v>
      </c>
      <c r="H843">
        <v>19458795695</v>
      </c>
      <c r="I843" t="s">
        <v>5863</v>
      </c>
      <c r="J843" t="s">
        <v>7292</v>
      </c>
      <c r="K843">
        <v>7724.25</v>
      </c>
      <c r="L843" s="12" t="s">
        <v>8088</v>
      </c>
      <c r="M843" s="10" t="s">
        <v>11099</v>
      </c>
      <c r="N843">
        <v>842</v>
      </c>
      <c r="O843">
        <v>45006</v>
      </c>
      <c r="P843" t="s">
        <v>11403</v>
      </c>
      <c r="Q843" s="16">
        <v>1875.12</v>
      </c>
      <c r="R843">
        <v>5849.13</v>
      </c>
      <c r="S843">
        <v>56</v>
      </c>
      <c r="T843">
        <v>842</v>
      </c>
      <c r="U843">
        <v>7826.14</v>
      </c>
      <c r="V843" t="s">
        <v>11412</v>
      </c>
      <c r="W843">
        <v>4.1900000000000004</v>
      </c>
      <c r="X843">
        <v>36</v>
      </c>
      <c r="Y843" t="s">
        <v>11742</v>
      </c>
      <c r="Z843" t="s">
        <v>12012</v>
      </c>
      <c r="AA843">
        <v>842</v>
      </c>
      <c r="AB843" t="s">
        <v>12016</v>
      </c>
      <c r="AC843">
        <v>6770</v>
      </c>
      <c r="AD843">
        <v>1365.02</v>
      </c>
      <c r="AE843">
        <v>68.25</v>
      </c>
      <c r="AF843" t="s">
        <v>11070</v>
      </c>
      <c r="AG843" t="s">
        <v>11206</v>
      </c>
      <c r="AH843">
        <v>5655</v>
      </c>
      <c r="AI843">
        <v>842</v>
      </c>
      <c r="AJ843" t="s">
        <v>11255</v>
      </c>
      <c r="AK843" t="s">
        <v>12029</v>
      </c>
      <c r="AL843" t="s">
        <v>12032</v>
      </c>
      <c r="AM843" t="s">
        <v>11367</v>
      </c>
      <c r="AN843">
        <v>1</v>
      </c>
      <c r="AO843" s="10" t="s">
        <v>12047</v>
      </c>
      <c r="AP843" t="str" cm="1">
        <f t="array" ref="AP843">_xlfn.IFS(
  Table1[[#This Row],[Age]]&lt;=25, "18-25",
  Table1[[#This Row],[Age]]&lt;=35, "26-35",
  Table1[[#This Row],[Age]]&lt;=45, "36-45",
  Table1[[#This Row],[Age]]&lt;=60, "46-60",
  TRUE, "60+")</f>
        <v>36-45</v>
      </c>
    </row>
    <row r="844" spans="1:42" x14ac:dyDescent="0.3">
      <c r="A844">
        <v>843</v>
      </c>
      <c r="B844" t="s">
        <v>16</v>
      </c>
      <c r="C844" t="s">
        <v>100</v>
      </c>
      <c r="D844">
        <v>62</v>
      </c>
      <c r="E844" t="s">
        <v>104</v>
      </c>
      <c r="F844" t="s">
        <v>950</v>
      </c>
      <c r="G844" t="s">
        <v>5147</v>
      </c>
      <c r="H844">
        <v>19458795696</v>
      </c>
      <c r="I844" t="s">
        <v>5864</v>
      </c>
      <c r="J844" t="s">
        <v>7292</v>
      </c>
      <c r="K844">
        <v>9423.44</v>
      </c>
      <c r="L844" s="12" t="s">
        <v>8047</v>
      </c>
      <c r="M844" s="10" t="s">
        <v>11072</v>
      </c>
      <c r="N844">
        <v>843</v>
      </c>
      <c r="O844">
        <v>45027</v>
      </c>
      <c r="P844" t="s">
        <v>11403</v>
      </c>
      <c r="Q844" s="16">
        <v>229.89</v>
      </c>
      <c r="R844">
        <v>9193.5499999999993</v>
      </c>
      <c r="S844">
        <v>92</v>
      </c>
      <c r="T844">
        <v>843</v>
      </c>
      <c r="U844">
        <v>3624.67</v>
      </c>
      <c r="V844" t="s">
        <v>11412</v>
      </c>
      <c r="W844">
        <v>5.0999999999999996</v>
      </c>
      <c r="X844">
        <v>60</v>
      </c>
      <c r="Y844" t="s">
        <v>8112</v>
      </c>
      <c r="Z844" t="s">
        <v>12012</v>
      </c>
      <c r="AA844">
        <v>843</v>
      </c>
      <c r="AB844" t="s">
        <v>12015</v>
      </c>
      <c r="AC844">
        <v>7887.78</v>
      </c>
      <c r="AD844">
        <v>2852.91</v>
      </c>
      <c r="AE844">
        <v>142.65</v>
      </c>
      <c r="AF844" t="s">
        <v>11349</v>
      </c>
      <c r="AG844" t="s">
        <v>11222</v>
      </c>
      <c r="AH844">
        <v>9850</v>
      </c>
      <c r="AI844">
        <v>843</v>
      </c>
      <c r="AJ844" t="s">
        <v>11379</v>
      </c>
      <c r="AK844" t="s">
        <v>12028</v>
      </c>
      <c r="AL844" t="s">
        <v>12032</v>
      </c>
      <c r="AM844" t="s">
        <v>11238</v>
      </c>
      <c r="AN844">
        <v>1</v>
      </c>
      <c r="AO844" s="10" t="s">
        <v>12037</v>
      </c>
      <c r="AP844" t="str" cm="1">
        <f t="array" ref="AP844">_xlfn.IFS(
  Table1[[#This Row],[Age]]&lt;=25, "18-25",
  Table1[[#This Row],[Age]]&lt;=35, "26-35",
  Table1[[#This Row],[Age]]&lt;=45, "36-45",
  Table1[[#This Row],[Age]]&lt;=60, "46-60",
  TRUE, "60+")</f>
        <v>60+</v>
      </c>
    </row>
    <row r="845" spans="1:42" x14ac:dyDescent="0.3">
      <c r="A845">
        <v>844</v>
      </c>
      <c r="B845" t="s">
        <v>10</v>
      </c>
      <c r="C845" t="s">
        <v>96</v>
      </c>
      <c r="D845">
        <v>43</v>
      </c>
      <c r="E845" t="s">
        <v>105</v>
      </c>
      <c r="F845" t="s">
        <v>951</v>
      </c>
      <c r="G845" t="s">
        <v>5145</v>
      </c>
      <c r="H845">
        <v>19458795697</v>
      </c>
      <c r="I845" t="s">
        <v>5865</v>
      </c>
      <c r="J845" t="s">
        <v>7291</v>
      </c>
      <c r="K845">
        <v>8619.07</v>
      </c>
      <c r="L845" s="12" t="s">
        <v>8089</v>
      </c>
      <c r="M845" s="10" t="s">
        <v>11105</v>
      </c>
      <c r="N845">
        <v>844</v>
      </c>
      <c r="O845">
        <v>45284</v>
      </c>
      <c r="P845" t="s">
        <v>11404</v>
      </c>
      <c r="Q845" s="16">
        <v>4184.58</v>
      </c>
      <c r="R845">
        <v>4434.49</v>
      </c>
      <c r="S845">
        <v>88</v>
      </c>
      <c r="T845">
        <v>844</v>
      </c>
      <c r="U845">
        <v>42408.92</v>
      </c>
      <c r="V845" t="s">
        <v>11412</v>
      </c>
      <c r="W845">
        <v>7.07</v>
      </c>
      <c r="X845">
        <v>24</v>
      </c>
      <c r="Y845" t="s">
        <v>9922</v>
      </c>
      <c r="Z845" t="s">
        <v>12011</v>
      </c>
      <c r="AA845">
        <v>844</v>
      </c>
      <c r="AB845" t="s">
        <v>12015</v>
      </c>
      <c r="AC845">
        <v>2209.11</v>
      </c>
      <c r="AD845">
        <v>4080.59</v>
      </c>
      <c r="AE845">
        <v>204.03</v>
      </c>
      <c r="AF845" t="s">
        <v>11382</v>
      </c>
      <c r="AG845" t="s">
        <v>11172</v>
      </c>
      <c r="AH845">
        <v>6498</v>
      </c>
      <c r="AI845">
        <v>844</v>
      </c>
      <c r="AJ845" t="s">
        <v>11386</v>
      </c>
      <c r="AK845" t="s">
        <v>12029</v>
      </c>
      <c r="AL845" t="s">
        <v>12031</v>
      </c>
      <c r="AM845" t="s">
        <v>11049</v>
      </c>
      <c r="AN845">
        <v>1</v>
      </c>
      <c r="AO845" s="10" t="s">
        <v>12036</v>
      </c>
      <c r="AP845" t="str" cm="1">
        <f t="array" ref="AP845">_xlfn.IFS(
  Table1[[#This Row],[Age]]&lt;=25, "18-25",
  Table1[[#This Row],[Age]]&lt;=35, "26-35",
  Table1[[#This Row],[Age]]&lt;=45, "36-45",
  Table1[[#This Row],[Age]]&lt;=60, "46-60",
  TRUE, "60+")</f>
        <v>36-45</v>
      </c>
    </row>
    <row r="846" spans="1:42" x14ac:dyDescent="0.3">
      <c r="A846">
        <v>845</v>
      </c>
      <c r="B846" t="s">
        <v>2</v>
      </c>
      <c r="C846" t="s">
        <v>98</v>
      </c>
      <c r="D846">
        <v>60</v>
      </c>
      <c r="E846" t="s">
        <v>105</v>
      </c>
      <c r="F846" t="s">
        <v>952</v>
      </c>
      <c r="G846" t="s">
        <v>5146</v>
      </c>
      <c r="H846">
        <v>19458795698</v>
      </c>
      <c r="I846" t="s">
        <v>5866</v>
      </c>
      <c r="J846" t="s">
        <v>7292</v>
      </c>
      <c r="K846">
        <v>4877.4799999999996</v>
      </c>
      <c r="L846" s="12" t="s">
        <v>8090</v>
      </c>
      <c r="M846" s="10" t="s">
        <v>11359</v>
      </c>
      <c r="N846">
        <v>845</v>
      </c>
      <c r="O846">
        <v>44990</v>
      </c>
      <c r="P846" t="s">
        <v>11402</v>
      </c>
      <c r="Q846" s="16">
        <v>4997.37</v>
      </c>
      <c r="R846">
        <v>-119.89</v>
      </c>
      <c r="S846">
        <v>35</v>
      </c>
      <c r="T846">
        <v>845</v>
      </c>
      <c r="U846">
        <v>18737.29</v>
      </c>
      <c r="V846" t="s">
        <v>11413</v>
      </c>
      <c r="W846">
        <v>6.32</v>
      </c>
      <c r="X846">
        <v>48</v>
      </c>
      <c r="Y846" t="s">
        <v>11697</v>
      </c>
      <c r="Z846" t="s">
        <v>12010</v>
      </c>
      <c r="AA846">
        <v>845</v>
      </c>
      <c r="AB846" t="s">
        <v>12016</v>
      </c>
      <c r="AC846">
        <v>5877.22</v>
      </c>
      <c r="AD846">
        <v>3219.57</v>
      </c>
      <c r="AE846">
        <v>160.97999999999999</v>
      </c>
      <c r="AF846" t="s">
        <v>11154</v>
      </c>
      <c r="AG846" t="s">
        <v>11067</v>
      </c>
      <c r="AH846">
        <v>7453</v>
      </c>
      <c r="AI846">
        <v>845</v>
      </c>
      <c r="AJ846" t="s">
        <v>11374</v>
      </c>
      <c r="AK846" t="s">
        <v>12029</v>
      </c>
      <c r="AL846" t="s">
        <v>12032</v>
      </c>
      <c r="AM846" t="s">
        <v>11040</v>
      </c>
      <c r="AN846">
        <v>1</v>
      </c>
      <c r="AO846" s="10" t="s">
        <v>12047</v>
      </c>
      <c r="AP846" t="str" cm="1">
        <f t="array" ref="AP846">_xlfn.IFS(
  Table1[[#This Row],[Age]]&lt;=25, "18-25",
  Table1[[#This Row],[Age]]&lt;=35, "26-35",
  Table1[[#This Row],[Age]]&lt;=45, "36-45",
  Table1[[#This Row],[Age]]&lt;=60, "46-60",
  TRUE, "60+")</f>
        <v>46-60</v>
      </c>
    </row>
    <row r="847" spans="1:42" x14ac:dyDescent="0.3">
      <c r="A847">
        <v>846</v>
      </c>
      <c r="B847" t="s">
        <v>19</v>
      </c>
      <c r="C847" t="s">
        <v>61</v>
      </c>
      <c r="D847">
        <v>43</v>
      </c>
      <c r="E847" t="s">
        <v>106</v>
      </c>
      <c r="F847" t="s">
        <v>953</v>
      </c>
      <c r="G847" t="s">
        <v>5141</v>
      </c>
      <c r="H847">
        <v>19458795699</v>
      </c>
      <c r="I847" t="s">
        <v>5867</v>
      </c>
      <c r="J847" t="s">
        <v>7291</v>
      </c>
      <c r="K847">
        <v>2330.1999999999998</v>
      </c>
      <c r="L847" s="12" t="s">
        <v>8091</v>
      </c>
      <c r="M847" s="10" t="s">
        <v>11360</v>
      </c>
      <c r="N847">
        <v>846</v>
      </c>
      <c r="O847">
        <v>44938</v>
      </c>
      <c r="P847" t="s">
        <v>11403</v>
      </c>
      <c r="Q847" s="16">
        <v>4605.03</v>
      </c>
      <c r="R847">
        <v>6935.23</v>
      </c>
      <c r="S847">
        <v>55</v>
      </c>
      <c r="T847">
        <v>846</v>
      </c>
      <c r="U847">
        <v>23401.34</v>
      </c>
      <c r="V847" t="s">
        <v>11413</v>
      </c>
      <c r="W847">
        <v>5.58</v>
      </c>
      <c r="X847">
        <v>36</v>
      </c>
      <c r="Y847" t="s">
        <v>8339</v>
      </c>
      <c r="Z847" t="s">
        <v>12012</v>
      </c>
      <c r="AA847">
        <v>846</v>
      </c>
      <c r="AB847" t="s">
        <v>12017</v>
      </c>
      <c r="AC847">
        <v>5685.47</v>
      </c>
      <c r="AD847">
        <v>4915.12</v>
      </c>
      <c r="AE847">
        <v>245.76</v>
      </c>
      <c r="AF847" t="s">
        <v>11272</v>
      </c>
      <c r="AG847" t="s">
        <v>11360</v>
      </c>
      <c r="AH847">
        <v>5845</v>
      </c>
      <c r="AI847">
        <v>846</v>
      </c>
      <c r="AJ847" t="s">
        <v>11133</v>
      </c>
      <c r="AK847" t="s">
        <v>12029</v>
      </c>
      <c r="AL847" t="s">
        <v>12031</v>
      </c>
      <c r="AM847" t="s">
        <v>11185</v>
      </c>
      <c r="AN847">
        <v>1</v>
      </c>
      <c r="AO847" s="10" t="s">
        <v>12039</v>
      </c>
      <c r="AP847" t="str" cm="1">
        <f t="array" ref="AP847">_xlfn.IFS(
  Table1[[#This Row],[Age]]&lt;=25, "18-25",
  Table1[[#This Row],[Age]]&lt;=35, "26-35",
  Table1[[#This Row],[Age]]&lt;=45, "36-45",
  Table1[[#This Row],[Age]]&lt;=60, "46-60",
  TRUE, "60+")</f>
        <v>36-45</v>
      </c>
    </row>
    <row r="848" spans="1:42" x14ac:dyDescent="0.3">
      <c r="A848">
        <v>847</v>
      </c>
      <c r="B848" t="s">
        <v>41</v>
      </c>
      <c r="C848" t="s">
        <v>56</v>
      </c>
      <c r="D848">
        <v>28</v>
      </c>
      <c r="E848" t="s">
        <v>104</v>
      </c>
      <c r="F848" t="s">
        <v>954</v>
      </c>
      <c r="G848" t="s">
        <v>5143</v>
      </c>
      <c r="H848">
        <v>19458795700</v>
      </c>
      <c r="I848" t="s">
        <v>5853</v>
      </c>
      <c r="J848" t="s">
        <v>7292</v>
      </c>
      <c r="K848">
        <v>9924.99</v>
      </c>
      <c r="L848" s="12" t="s">
        <v>8092</v>
      </c>
      <c r="M848" s="10" t="s">
        <v>11082</v>
      </c>
      <c r="N848">
        <v>847</v>
      </c>
      <c r="O848">
        <v>45049</v>
      </c>
      <c r="P848" t="s">
        <v>11402</v>
      </c>
      <c r="Q848" s="16">
        <v>4665.8599999999997</v>
      </c>
      <c r="R848">
        <v>14590.85</v>
      </c>
      <c r="S848">
        <v>97</v>
      </c>
      <c r="T848">
        <v>847</v>
      </c>
      <c r="U848">
        <v>26077.91</v>
      </c>
      <c r="V848" t="s">
        <v>11411</v>
      </c>
      <c r="W848">
        <v>8.5399999999999991</v>
      </c>
      <c r="X848">
        <v>48</v>
      </c>
      <c r="Y848" t="s">
        <v>9981</v>
      </c>
      <c r="Z848" t="s">
        <v>12010</v>
      </c>
      <c r="AA848">
        <v>847</v>
      </c>
      <c r="AB848" t="s">
        <v>12017</v>
      </c>
      <c r="AC848">
        <v>5636.04</v>
      </c>
      <c r="AD848">
        <v>197.53</v>
      </c>
      <c r="AE848">
        <v>9.8800000000000008</v>
      </c>
      <c r="AF848" t="s">
        <v>11152</v>
      </c>
      <c r="AG848" t="s">
        <v>11236</v>
      </c>
      <c r="AH848">
        <v>4235</v>
      </c>
      <c r="AI848">
        <v>847</v>
      </c>
      <c r="AJ848" t="s">
        <v>11096</v>
      </c>
      <c r="AK848" t="s">
        <v>12029</v>
      </c>
      <c r="AL848" t="s">
        <v>12031</v>
      </c>
      <c r="AM848" t="s">
        <v>11257</v>
      </c>
      <c r="AN848">
        <v>1</v>
      </c>
      <c r="AO848" s="10" t="s">
        <v>12046</v>
      </c>
      <c r="AP848" t="str" cm="1">
        <f t="array" ref="AP848">_xlfn.IFS(
  Table1[[#This Row],[Age]]&lt;=25, "18-25",
  Table1[[#This Row],[Age]]&lt;=35, "26-35",
  Table1[[#This Row],[Age]]&lt;=45, "36-45",
  Table1[[#This Row],[Age]]&lt;=60, "46-60",
  TRUE, "60+")</f>
        <v>26-35</v>
      </c>
    </row>
    <row r="849" spans="1:42" x14ac:dyDescent="0.3">
      <c r="A849">
        <v>848</v>
      </c>
      <c r="B849" t="s">
        <v>19</v>
      </c>
      <c r="C849" t="s">
        <v>74</v>
      </c>
      <c r="D849">
        <v>51</v>
      </c>
      <c r="E849" t="s">
        <v>104</v>
      </c>
      <c r="F849" t="s">
        <v>955</v>
      </c>
      <c r="G849" t="s">
        <v>5143</v>
      </c>
      <c r="H849">
        <v>19458795701</v>
      </c>
      <c r="I849" t="s">
        <v>5460</v>
      </c>
      <c r="J849" t="s">
        <v>7292</v>
      </c>
      <c r="K849">
        <v>6629.04</v>
      </c>
      <c r="L849" s="12" t="s">
        <v>8093</v>
      </c>
      <c r="M849" s="10" t="s">
        <v>11074</v>
      </c>
      <c r="N849">
        <v>848</v>
      </c>
      <c r="O849">
        <v>45291</v>
      </c>
      <c r="P849" t="s">
        <v>11403</v>
      </c>
      <c r="Q849" s="16">
        <v>1672.78</v>
      </c>
      <c r="R849">
        <v>8301.82</v>
      </c>
      <c r="S849">
        <v>37</v>
      </c>
      <c r="T849">
        <v>848</v>
      </c>
      <c r="U849">
        <v>41433.17</v>
      </c>
      <c r="V849" t="s">
        <v>11413</v>
      </c>
      <c r="W849">
        <v>2.77</v>
      </c>
      <c r="X849">
        <v>24</v>
      </c>
      <c r="Y849" t="s">
        <v>11461</v>
      </c>
      <c r="Z849" t="s">
        <v>12012</v>
      </c>
      <c r="AA849">
        <v>848</v>
      </c>
      <c r="AB849" t="s">
        <v>12017</v>
      </c>
      <c r="AC849">
        <v>4720.1000000000004</v>
      </c>
      <c r="AD849">
        <v>995.23</v>
      </c>
      <c r="AE849">
        <v>49.76</v>
      </c>
      <c r="AF849" t="s">
        <v>11376</v>
      </c>
      <c r="AG849" t="s">
        <v>11183</v>
      </c>
      <c r="AH849">
        <v>7201</v>
      </c>
      <c r="AI849">
        <v>848</v>
      </c>
      <c r="AJ849" t="s">
        <v>11136</v>
      </c>
      <c r="AK849" t="s">
        <v>12029</v>
      </c>
      <c r="AL849" t="s">
        <v>12031</v>
      </c>
      <c r="AM849" t="s">
        <v>11138</v>
      </c>
      <c r="AN849">
        <v>1</v>
      </c>
      <c r="AO849" s="10" t="s">
        <v>12036</v>
      </c>
      <c r="AP849" t="str" cm="1">
        <f t="array" ref="AP849">_xlfn.IFS(
  Table1[[#This Row],[Age]]&lt;=25, "18-25",
  Table1[[#This Row],[Age]]&lt;=35, "26-35",
  Table1[[#This Row],[Age]]&lt;=45, "36-45",
  Table1[[#This Row],[Age]]&lt;=60, "46-60",
  TRUE, "60+")</f>
        <v>46-60</v>
      </c>
    </row>
    <row r="850" spans="1:42" x14ac:dyDescent="0.3">
      <c r="A850">
        <v>849</v>
      </c>
      <c r="B850" t="s">
        <v>35</v>
      </c>
      <c r="C850" t="s">
        <v>99</v>
      </c>
      <c r="D850">
        <v>58</v>
      </c>
      <c r="E850" t="s">
        <v>106</v>
      </c>
      <c r="F850" t="s">
        <v>956</v>
      </c>
      <c r="G850" t="s">
        <v>5124</v>
      </c>
      <c r="H850">
        <v>19458795702</v>
      </c>
      <c r="I850" t="s">
        <v>5868</v>
      </c>
      <c r="J850" t="s">
        <v>7292</v>
      </c>
      <c r="K850">
        <v>4019.93</v>
      </c>
      <c r="L850" s="12" t="s">
        <v>8094</v>
      </c>
      <c r="M850" s="10" t="s">
        <v>11154</v>
      </c>
      <c r="N850">
        <v>849</v>
      </c>
      <c r="O850">
        <v>45035</v>
      </c>
      <c r="P850" t="s">
        <v>11404</v>
      </c>
      <c r="Q850" s="16">
        <v>505.54</v>
      </c>
      <c r="R850">
        <v>3514.39</v>
      </c>
      <c r="S850">
        <v>9</v>
      </c>
      <c r="T850">
        <v>849</v>
      </c>
      <c r="U850">
        <v>4724.0200000000004</v>
      </c>
      <c r="V850" t="s">
        <v>11412</v>
      </c>
      <c r="W850">
        <v>1.7</v>
      </c>
      <c r="X850">
        <v>48</v>
      </c>
      <c r="Y850" t="s">
        <v>11529</v>
      </c>
      <c r="Z850" t="s">
        <v>12012</v>
      </c>
      <c r="AA850">
        <v>849</v>
      </c>
      <c r="AB850" t="s">
        <v>12015</v>
      </c>
      <c r="AC850">
        <v>8646.1</v>
      </c>
      <c r="AD850">
        <v>4256.83</v>
      </c>
      <c r="AE850">
        <v>212.84</v>
      </c>
      <c r="AF850" t="s">
        <v>11204</v>
      </c>
      <c r="AG850" t="s">
        <v>11089</v>
      </c>
      <c r="AH850">
        <v>9637</v>
      </c>
      <c r="AI850">
        <v>849</v>
      </c>
      <c r="AJ850" t="s">
        <v>11381</v>
      </c>
      <c r="AK850" t="s">
        <v>12029</v>
      </c>
      <c r="AL850" t="s">
        <v>12031</v>
      </c>
      <c r="AM850" t="s">
        <v>11087</v>
      </c>
      <c r="AN850">
        <v>1</v>
      </c>
      <c r="AO850" s="10" t="s">
        <v>12037</v>
      </c>
      <c r="AP850" t="str" cm="1">
        <f t="array" ref="AP850">_xlfn.IFS(
  Table1[[#This Row],[Age]]&lt;=25, "18-25",
  Table1[[#This Row],[Age]]&lt;=35, "26-35",
  Table1[[#This Row],[Age]]&lt;=45, "36-45",
  Table1[[#This Row],[Age]]&lt;=60, "46-60",
  TRUE, "60+")</f>
        <v>46-60</v>
      </c>
    </row>
    <row r="851" spans="1:42" x14ac:dyDescent="0.3">
      <c r="A851">
        <v>850</v>
      </c>
      <c r="B851" t="s">
        <v>41</v>
      </c>
      <c r="C851" t="s">
        <v>63</v>
      </c>
      <c r="D851">
        <v>19</v>
      </c>
      <c r="E851" t="s">
        <v>106</v>
      </c>
      <c r="F851" t="s">
        <v>957</v>
      </c>
      <c r="G851" t="s">
        <v>5118</v>
      </c>
      <c r="H851">
        <v>19458795703</v>
      </c>
      <c r="I851" t="s">
        <v>5869</v>
      </c>
      <c r="J851" t="s">
        <v>7291</v>
      </c>
      <c r="K851">
        <v>4867.09</v>
      </c>
      <c r="L851" s="12" t="s">
        <v>8095</v>
      </c>
      <c r="M851" s="10" t="s">
        <v>11146</v>
      </c>
      <c r="N851">
        <v>850</v>
      </c>
      <c r="O851">
        <v>45113</v>
      </c>
      <c r="P851" t="s">
        <v>11403</v>
      </c>
      <c r="Q851" s="16">
        <v>4359.2</v>
      </c>
      <c r="R851">
        <v>507.89</v>
      </c>
      <c r="S851">
        <v>3</v>
      </c>
      <c r="T851">
        <v>850</v>
      </c>
      <c r="U851">
        <v>28005.09</v>
      </c>
      <c r="V851" t="s">
        <v>11412</v>
      </c>
      <c r="W851">
        <v>8.5399999999999991</v>
      </c>
      <c r="X851">
        <v>36</v>
      </c>
      <c r="Y851" t="s">
        <v>11743</v>
      </c>
      <c r="Z851" t="s">
        <v>12012</v>
      </c>
      <c r="AA851">
        <v>850</v>
      </c>
      <c r="AB851" t="s">
        <v>12017</v>
      </c>
      <c r="AC851">
        <v>1569.78</v>
      </c>
      <c r="AD851">
        <v>1963.33</v>
      </c>
      <c r="AE851">
        <v>98.17</v>
      </c>
      <c r="AF851" t="s">
        <v>11192</v>
      </c>
      <c r="AG851" t="s">
        <v>11226</v>
      </c>
      <c r="AH851">
        <v>9212</v>
      </c>
      <c r="AI851">
        <v>850</v>
      </c>
      <c r="AJ851" t="s">
        <v>11132</v>
      </c>
      <c r="AK851" t="s">
        <v>12028</v>
      </c>
      <c r="AL851" t="s">
        <v>12032</v>
      </c>
      <c r="AM851" t="s">
        <v>11197</v>
      </c>
      <c r="AN851">
        <v>1</v>
      </c>
      <c r="AO851" s="10" t="s">
        <v>12038</v>
      </c>
      <c r="AP851" t="str" cm="1">
        <f t="array" ref="AP851">_xlfn.IFS(
  Table1[[#This Row],[Age]]&lt;=25, "18-25",
  Table1[[#This Row],[Age]]&lt;=35, "26-35",
  Table1[[#This Row],[Age]]&lt;=45, "36-45",
  Table1[[#This Row],[Age]]&lt;=60, "46-60",
  TRUE, "60+")</f>
        <v>18-25</v>
      </c>
    </row>
    <row r="852" spans="1:42" x14ac:dyDescent="0.3">
      <c r="A852">
        <v>851</v>
      </c>
      <c r="B852" t="s">
        <v>32</v>
      </c>
      <c r="C852" t="s">
        <v>55</v>
      </c>
      <c r="D852">
        <v>38</v>
      </c>
      <c r="E852" t="s">
        <v>105</v>
      </c>
      <c r="F852" t="s">
        <v>958</v>
      </c>
      <c r="G852" t="s">
        <v>5147</v>
      </c>
      <c r="H852">
        <v>19458795704</v>
      </c>
      <c r="I852" t="s">
        <v>5870</v>
      </c>
      <c r="J852" t="s">
        <v>7291</v>
      </c>
      <c r="K852">
        <v>1367.75</v>
      </c>
      <c r="L852" s="12" t="s">
        <v>8096</v>
      </c>
      <c r="M852" s="10" t="s">
        <v>11361</v>
      </c>
      <c r="N852">
        <v>851</v>
      </c>
      <c r="O852">
        <v>45278</v>
      </c>
      <c r="P852" t="s">
        <v>11404</v>
      </c>
      <c r="Q852" s="16">
        <v>3821.41</v>
      </c>
      <c r="R852">
        <v>5189.16</v>
      </c>
      <c r="S852">
        <v>2</v>
      </c>
      <c r="T852">
        <v>851</v>
      </c>
      <c r="U852">
        <v>22097.84</v>
      </c>
      <c r="V852" t="s">
        <v>11411</v>
      </c>
      <c r="W852">
        <v>5.16</v>
      </c>
      <c r="X852">
        <v>60</v>
      </c>
      <c r="Y852" t="s">
        <v>9807</v>
      </c>
      <c r="Z852" t="s">
        <v>12011</v>
      </c>
      <c r="AA852">
        <v>851</v>
      </c>
      <c r="AB852" t="s">
        <v>12016</v>
      </c>
      <c r="AC852">
        <v>4463.53</v>
      </c>
      <c r="AD852">
        <v>3893.9</v>
      </c>
      <c r="AE852">
        <v>194.7</v>
      </c>
      <c r="AF852" t="s">
        <v>11172</v>
      </c>
      <c r="AG852" t="s">
        <v>11037</v>
      </c>
      <c r="AH852">
        <v>3580</v>
      </c>
      <c r="AI852">
        <v>851</v>
      </c>
      <c r="AJ852" t="s">
        <v>11101</v>
      </c>
      <c r="AK852" t="s">
        <v>12028</v>
      </c>
      <c r="AL852" t="s">
        <v>12032</v>
      </c>
      <c r="AM852" t="s">
        <v>11267</v>
      </c>
      <c r="AN852">
        <v>1</v>
      </c>
      <c r="AO852" s="10" t="s">
        <v>12036</v>
      </c>
      <c r="AP852" t="str" cm="1">
        <f t="array" ref="AP852">_xlfn.IFS(
  Table1[[#This Row],[Age]]&lt;=25, "18-25",
  Table1[[#This Row],[Age]]&lt;=35, "26-35",
  Table1[[#This Row],[Age]]&lt;=45, "36-45",
  Table1[[#This Row],[Age]]&lt;=60, "46-60",
  TRUE, "60+")</f>
        <v>36-45</v>
      </c>
    </row>
    <row r="853" spans="1:42" x14ac:dyDescent="0.3">
      <c r="A853">
        <v>852</v>
      </c>
      <c r="B853" t="s">
        <v>18</v>
      </c>
      <c r="C853" t="s">
        <v>100</v>
      </c>
      <c r="D853">
        <v>68</v>
      </c>
      <c r="E853" t="s">
        <v>105</v>
      </c>
      <c r="F853" t="s">
        <v>959</v>
      </c>
      <c r="G853" t="s">
        <v>5134</v>
      </c>
      <c r="H853">
        <v>19458795705</v>
      </c>
      <c r="I853" t="s">
        <v>5871</v>
      </c>
      <c r="J853" t="s">
        <v>7292</v>
      </c>
      <c r="K853">
        <v>5102.3900000000003</v>
      </c>
      <c r="L853" s="12" t="s">
        <v>8097</v>
      </c>
      <c r="M853" s="10" t="s">
        <v>11148</v>
      </c>
      <c r="N853">
        <v>852</v>
      </c>
      <c r="O853">
        <v>45132</v>
      </c>
      <c r="P853" t="s">
        <v>11404</v>
      </c>
      <c r="Q853" s="16">
        <v>1957.97</v>
      </c>
      <c r="R853">
        <v>3144.42</v>
      </c>
      <c r="S853">
        <v>58</v>
      </c>
      <c r="T853">
        <v>852</v>
      </c>
      <c r="U853">
        <v>17673.740000000002</v>
      </c>
      <c r="V853" t="s">
        <v>11413</v>
      </c>
      <c r="W853">
        <v>5.98</v>
      </c>
      <c r="X853">
        <v>60</v>
      </c>
      <c r="Y853" t="s">
        <v>11523</v>
      </c>
      <c r="Z853" t="s">
        <v>12010</v>
      </c>
      <c r="AA853">
        <v>852</v>
      </c>
      <c r="AB853" t="s">
        <v>12017</v>
      </c>
      <c r="AC853">
        <v>6325.8</v>
      </c>
      <c r="AD853">
        <v>4858.38</v>
      </c>
      <c r="AE853">
        <v>242.92</v>
      </c>
      <c r="AF853" t="s">
        <v>11316</v>
      </c>
      <c r="AG853" t="s">
        <v>11187</v>
      </c>
      <c r="AH853">
        <v>9549</v>
      </c>
      <c r="AI853">
        <v>852</v>
      </c>
      <c r="AJ853" t="s">
        <v>11290</v>
      </c>
      <c r="AK853" t="s">
        <v>12027</v>
      </c>
      <c r="AL853" t="s">
        <v>12031</v>
      </c>
      <c r="AM853" t="s">
        <v>11182</v>
      </c>
      <c r="AN853">
        <v>1</v>
      </c>
      <c r="AO853" s="10" t="s">
        <v>12038</v>
      </c>
      <c r="AP853" t="str" cm="1">
        <f t="array" ref="AP853">_xlfn.IFS(
  Table1[[#This Row],[Age]]&lt;=25, "18-25",
  Table1[[#This Row],[Age]]&lt;=35, "26-35",
  Table1[[#This Row],[Age]]&lt;=45, "36-45",
  Table1[[#This Row],[Age]]&lt;=60, "46-60",
  TRUE, "60+")</f>
        <v>60+</v>
      </c>
    </row>
    <row r="854" spans="1:42" x14ac:dyDescent="0.3">
      <c r="A854">
        <v>853</v>
      </c>
      <c r="B854" t="s">
        <v>4</v>
      </c>
      <c r="C854" t="s">
        <v>81</v>
      </c>
      <c r="D854">
        <v>43</v>
      </c>
      <c r="E854" t="s">
        <v>106</v>
      </c>
      <c r="F854" t="s">
        <v>960</v>
      </c>
      <c r="G854" t="s">
        <v>5137</v>
      </c>
      <c r="H854">
        <v>19458795706</v>
      </c>
      <c r="I854" t="s">
        <v>5872</v>
      </c>
      <c r="J854" t="s">
        <v>7291</v>
      </c>
      <c r="K854">
        <v>1814.33</v>
      </c>
      <c r="L854" s="12" t="s">
        <v>8098</v>
      </c>
      <c r="M854" s="10" t="s">
        <v>11283</v>
      </c>
      <c r="N854">
        <v>853</v>
      </c>
      <c r="O854">
        <v>44973</v>
      </c>
      <c r="P854" t="s">
        <v>11404</v>
      </c>
      <c r="Q854" s="16">
        <v>4169.55</v>
      </c>
      <c r="R854">
        <v>-2355.2199999999998</v>
      </c>
      <c r="S854">
        <v>22</v>
      </c>
      <c r="T854">
        <v>853</v>
      </c>
      <c r="U854">
        <v>18058.43</v>
      </c>
      <c r="V854" t="s">
        <v>11413</v>
      </c>
      <c r="W854">
        <v>8.5399999999999991</v>
      </c>
      <c r="X854">
        <v>60</v>
      </c>
      <c r="Y854" t="s">
        <v>11719</v>
      </c>
      <c r="Z854" t="s">
        <v>12012</v>
      </c>
      <c r="AA854">
        <v>853</v>
      </c>
      <c r="AB854" t="s">
        <v>12015</v>
      </c>
      <c r="AC854">
        <v>9180.25</v>
      </c>
      <c r="AD854">
        <v>2951.17</v>
      </c>
      <c r="AE854">
        <v>147.56</v>
      </c>
      <c r="AF854" t="s">
        <v>11082</v>
      </c>
      <c r="AG854" t="s">
        <v>11289</v>
      </c>
      <c r="AH854">
        <v>9629</v>
      </c>
      <c r="AI854">
        <v>853</v>
      </c>
      <c r="AJ854" t="s">
        <v>11104</v>
      </c>
      <c r="AK854" t="s">
        <v>12027</v>
      </c>
      <c r="AL854" t="s">
        <v>12031</v>
      </c>
      <c r="AM854" t="s">
        <v>11335</v>
      </c>
      <c r="AN854">
        <v>1</v>
      </c>
      <c r="AO854" s="10" t="s">
        <v>12045</v>
      </c>
      <c r="AP854" t="str" cm="1">
        <f t="array" ref="AP854">_xlfn.IFS(
  Table1[[#This Row],[Age]]&lt;=25, "18-25",
  Table1[[#This Row],[Age]]&lt;=35, "26-35",
  Table1[[#This Row],[Age]]&lt;=45, "36-45",
  Table1[[#This Row],[Age]]&lt;=60, "46-60",
  TRUE, "60+")</f>
        <v>36-45</v>
      </c>
    </row>
    <row r="855" spans="1:42" x14ac:dyDescent="0.3">
      <c r="A855">
        <v>854</v>
      </c>
      <c r="B855" t="s">
        <v>24</v>
      </c>
      <c r="C855" t="s">
        <v>55</v>
      </c>
      <c r="D855">
        <v>29</v>
      </c>
      <c r="E855" t="s">
        <v>104</v>
      </c>
      <c r="F855" t="s">
        <v>961</v>
      </c>
      <c r="G855" t="s">
        <v>5115</v>
      </c>
      <c r="H855">
        <v>19458795707</v>
      </c>
      <c r="I855" t="s">
        <v>5332</v>
      </c>
      <c r="J855" t="s">
        <v>7292</v>
      </c>
      <c r="K855">
        <v>3720.88</v>
      </c>
      <c r="L855" s="12" t="s">
        <v>8099</v>
      </c>
      <c r="M855" s="10" t="s">
        <v>11312</v>
      </c>
      <c r="N855">
        <v>854</v>
      </c>
      <c r="O855">
        <v>45235</v>
      </c>
      <c r="P855" t="s">
        <v>11404</v>
      </c>
      <c r="Q855" s="16">
        <v>702.29</v>
      </c>
      <c r="R855">
        <v>4423.17</v>
      </c>
      <c r="S855">
        <v>85</v>
      </c>
      <c r="T855">
        <v>854</v>
      </c>
      <c r="U855">
        <v>46586.7</v>
      </c>
      <c r="V855" t="s">
        <v>11411</v>
      </c>
      <c r="W855">
        <v>9.51</v>
      </c>
      <c r="X855">
        <v>36</v>
      </c>
      <c r="Y855" t="s">
        <v>7682</v>
      </c>
      <c r="Z855" t="s">
        <v>12012</v>
      </c>
      <c r="AA855">
        <v>854</v>
      </c>
      <c r="AB855" t="s">
        <v>12016</v>
      </c>
      <c r="AC855">
        <v>6671.23</v>
      </c>
      <c r="AD855">
        <v>3329.89</v>
      </c>
      <c r="AE855">
        <v>166.49</v>
      </c>
      <c r="AF855" t="s">
        <v>11209</v>
      </c>
      <c r="AG855" t="s">
        <v>11266</v>
      </c>
      <c r="AH855">
        <v>3054</v>
      </c>
      <c r="AI855">
        <v>854</v>
      </c>
      <c r="AJ855" t="s">
        <v>11110</v>
      </c>
      <c r="AK855" t="s">
        <v>12029</v>
      </c>
      <c r="AL855" t="s">
        <v>12031</v>
      </c>
      <c r="AM855" t="s">
        <v>11315</v>
      </c>
      <c r="AN855">
        <v>-1</v>
      </c>
      <c r="AO855" s="10" t="s">
        <v>12040</v>
      </c>
      <c r="AP855" t="str" cm="1">
        <f t="array" ref="AP855">_xlfn.IFS(
  Table1[[#This Row],[Age]]&lt;=25, "18-25",
  Table1[[#This Row],[Age]]&lt;=35, "26-35",
  Table1[[#This Row],[Age]]&lt;=45, "36-45",
  Table1[[#This Row],[Age]]&lt;=60, "46-60",
  TRUE, "60+")</f>
        <v>26-35</v>
      </c>
    </row>
    <row r="856" spans="1:42" x14ac:dyDescent="0.3">
      <c r="A856">
        <v>855</v>
      </c>
      <c r="B856" t="s">
        <v>41</v>
      </c>
      <c r="C856" t="s">
        <v>84</v>
      </c>
      <c r="D856">
        <v>26</v>
      </c>
      <c r="E856" t="s">
        <v>106</v>
      </c>
      <c r="F856" t="s">
        <v>962</v>
      </c>
      <c r="G856" t="s">
        <v>5110</v>
      </c>
      <c r="H856">
        <v>19458795708</v>
      </c>
      <c r="I856" t="s">
        <v>5873</v>
      </c>
      <c r="J856" t="s">
        <v>7292</v>
      </c>
      <c r="K856">
        <v>4968.49</v>
      </c>
      <c r="L856" s="12" t="s">
        <v>8100</v>
      </c>
      <c r="M856" s="10" t="s">
        <v>11362</v>
      </c>
      <c r="N856">
        <v>855</v>
      </c>
      <c r="O856">
        <v>45025</v>
      </c>
      <c r="P856" t="s">
        <v>11402</v>
      </c>
      <c r="Q856" s="16">
        <v>3258.91</v>
      </c>
      <c r="R856">
        <v>8227.4</v>
      </c>
      <c r="S856">
        <v>24</v>
      </c>
      <c r="T856">
        <v>855</v>
      </c>
      <c r="U856">
        <v>14137.51</v>
      </c>
      <c r="V856" t="s">
        <v>11412</v>
      </c>
      <c r="W856">
        <v>5.97</v>
      </c>
      <c r="X856">
        <v>60</v>
      </c>
      <c r="Y856" t="s">
        <v>11744</v>
      </c>
      <c r="Z856" t="s">
        <v>12011</v>
      </c>
      <c r="AA856">
        <v>855</v>
      </c>
      <c r="AB856" t="s">
        <v>12016</v>
      </c>
      <c r="AC856">
        <v>2180.3000000000002</v>
      </c>
      <c r="AD856">
        <v>1922.44</v>
      </c>
      <c r="AE856">
        <v>96.12</v>
      </c>
      <c r="AF856" t="s">
        <v>11093</v>
      </c>
      <c r="AG856" t="s">
        <v>11307</v>
      </c>
      <c r="AH856">
        <v>8499</v>
      </c>
      <c r="AI856">
        <v>855</v>
      </c>
      <c r="AJ856" t="s">
        <v>11228</v>
      </c>
      <c r="AK856" t="s">
        <v>12028</v>
      </c>
      <c r="AL856" t="s">
        <v>12032</v>
      </c>
      <c r="AM856" t="s">
        <v>11134</v>
      </c>
      <c r="AN856">
        <v>1</v>
      </c>
      <c r="AO856" s="10" t="s">
        <v>12037</v>
      </c>
      <c r="AP856" t="str" cm="1">
        <f t="array" ref="AP856">_xlfn.IFS(
  Table1[[#This Row],[Age]]&lt;=25, "18-25",
  Table1[[#This Row],[Age]]&lt;=35, "26-35",
  Table1[[#This Row],[Age]]&lt;=45, "36-45",
  Table1[[#This Row],[Age]]&lt;=60, "46-60",
  TRUE, "60+")</f>
        <v>26-35</v>
      </c>
    </row>
    <row r="857" spans="1:42" x14ac:dyDescent="0.3">
      <c r="A857">
        <v>856</v>
      </c>
      <c r="B857" t="s">
        <v>19</v>
      </c>
      <c r="C857" t="s">
        <v>69</v>
      </c>
      <c r="D857">
        <v>58</v>
      </c>
      <c r="E857" t="s">
        <v>104</v>
      </c>
      <c r="F857" t="s">
        <v>963</v>
      </c>
      <c r="G857" t="s">
        <v>5142</v>
      </c>
      <c r="H857">
        <v>19458795709</v>
      </c>
      <c r="I857" t="s">
        <v>5874</v>
      </c>
      <c r="J857" t="s">
        <v>7291</v>
      </c>
      <c r="K857">
        <v>9483.2099999999991</v>
      </c>
      <c r="L857" s="12" t="s">
        <v>8101</v>
      </c>
      <c r="M857" s="10" t="s">
        <v>11357</v>
      </c>
      <c r="N857">
        <v>856</v>
      </c>
      <c r="O857">
        <v>45255</v>
      </c>
      <c r="P857" t="s">
        <v>11404</v>
      </c>
      <c r="Q857" s="16">
        <v>4767.3900000000003</v>
      </c>
      <c r="R857">
        <v>14250.6</v>
      </c>
      <c r="S857">
        <v>78</v>
      </c>
      <c r="T857">
        <v>856</v>
      </c>
      <c r="U857">
        <v>23276.34</v>
      </c>
      <c r="V857" t="s">
        <v>11412</v>
      </c>
      <c r="W857">
        <v>8.31</v>
      </c>
      <c r="X857">
        <v>12</v>
      </c>
      <c r="Y857" t="s">
        <v>11620</v>
      </c>
      <c r="Z857" t="s">
        <v>12010</v>
      </c>
      <c r="AA857">
        <v>856</v>
      </c>
      <c r="AB857" t="s">
        <v>12015</v>
      </c>
      <c r="AC857">
        <v>7128.74</v>
      </c>
      <c r="AD857">
        <v>4496.07</v>
      </c>
      <c r="AE857">
        <v>224.8</v>
      </c>
      <c r="AF857" t="s">
        <v>11253</v>
      </c>
      <c r="AG857" t="s">
        <v>11369</v>
      </c>
      <c r="AH857">
        <v>6528</v>
      </c>
      <c r="AI857">
        <v>856</v>
      </c>
      <c r="AJ857" t="s">
        <v>11287</v>
      </c>
      <c r="AK857" t="s">
        <v>12028</v>
      </c>
      <c r="AL857" t="s">
        <v>12032</v>
      </c>
      <c r="AM857" t="s">
        <v>11046</v>
      </c>
      <c r="AN857">
        <v>1</v>
      </c>
      <c r="AO857" s="10" t="s">
        <v>12040</v>
      </c>
      <c r="AP857" t="str" cm="1">
        <f t="array" ref="AP857">_xlfn.IFS(
  Table1[[#This Row],[Age]]&lt;=25, "18-25",
  Table1[[#This Row],[Age]]&lt;=35, "26-35",
  Table1[[#This Row],[Age]]&lt;=45, "36-45",
  Table1[[#This Row],[Age]]&lt;=60, "46-60",
  TRUE, "60+")</f>
        <v>46-60</v>
      </c>
    </row>
    <row r="858" spans="1:42" x14ac:dyDescent="0.3">
      <c r="A858">
        <v>857</v>
      </c>
      <c r="B858" t="s">
        <v>20</v>
      </c>
      <c r="C858" t="s">
        <v>91</v>
      </c>
      <c r="D858">
        <v>40</v>
      </c>
      <c r="E858" t="s">
        <v>105</v>
      </c>
      <c r="F858" t="s">
        <v>964</v>
      </c>
      <c r="G858" t="s">
        <v>5133</v>
      </c>
      <c r="H858">
        <v>19458795710</v>
      </c>
      <c r="I858" t="s">
        <v>5875</v>
      </c>
      <c r="J858" t="s">
        <v>7292</v>
      </c>
      <c r="K858">
        <v>6284.46</v>
      </c>
      <c r="L858" s="12" t="s">
        <v>8102</v>
      </c>
      <c r="M858" s="10" t="s">
        <v>11260</v>
      </c>
      <c r="N858">
        <v>857</v>
      </c>
      <c r="O858">
        <v>45160</v>
      </c>
      <c r="P858" t="s">
        <v>11403</v>
      </c>
      <c r="Q858" s="16">
        <v>4552.99</v>
      </c>
      <c r="R858">
        <v>10837.45</v>
      </c>
      <c r="S858">
        <v>54</v>
      </c>
      <c r="T858">
        <v>857</v>
      </c>
      <c r="U858">
        <v>25147.32</v>
      </c>
      <c r="V858" t="s">
        <v>11412</v>
      </c>
      <c r="W858">
        <v>5.9</v>
      </c>
      <c r="X858">
        <v>12</v>
      </c>
      <c r="Y858" t="s">
        <v>11745</v>
      </c>
      <c r="Z858" t="s">
        <v>12012</v>
      </c>
      <c r="AA858">
        <v>857</v>
      </c>
      <c r="AB858" t="s">
        <v>12015</v>
      </c>
      <c r="AC858">
        <v>4055.69</v>
      </c>
      <c r="AD858">
        <v>3351.62</v>
      </c>
      <c r="AE858">
        <v>167.58</v>
      </c>
      <c r="AF858" t="s">
        <v>11330</v>
      </c>
      <c r="AG858" t="s">
        <v>11231</v>
      </c>
      <c r="AH858">
        <v>748</v>
      </c>
      <c r="AI858">
        <v>857</v>
      </c>
      <c r="AJ858" t="s">
        <v>11184</v>
      </c>
      <c r="AK858" t="s">
        <v>12028</v>
      </c>
      <c r="AL858" t="s">
        <v>12031</v>
      </c>
      <c r="AM858" t="s">
        <v>11127</v>
      </c>
      <c r="AN858">
        <v>-1</v>
      </c>
      <c r="AO858" s="10" t="s">
        <v>12041</v>
      </c>
      <c r="AP858" t="str" cm="1">
        <f t="array" ref="AP858">_xlfn.IFS(
  Table1[[#This Row],[Age]]&lt;=25, "18-25",
  Table1[[#This Row],[Age]]&lt;=35, "26-35",
  Table1[[#This Row],[Age]]&lt;=45, "36-45",
  Table1[[#This Row],[Age]]&lt;=60, "46-60",
  TRUE, "60+")</f>
        <v>36-45</v>
      </c>
    </row>
    <row r="859" spans="1:42" x14ac:dyDescent="0.3">
      <c r="A859">
        <v>858</v>
      </c>
      <c r="B859" t="s">
        <v>11</v>
      </c>
      <c r="C859" t="s">
        <v>87</v>
      </c>
      <c r="D859">
        <v>59</v>
      </c>
      <c r="E859" t="s">
        <v>106</v>
      </c>
      <c r="F859" t="s">
        <v>965</v>
      </c>
      <c r="G859" t="s">
        <v>5127</v>
      </c>
      <c r="H859">
        <v>19458795711</v>
      </c>
      <c r="I859" t="s">
        <v>5876</v>
      </c>
      <c r="J859" t="s">
        <v>7291</v>
      </c>
      <c r="K859">
        <v>3781.71</v>
      </c>
      <c r="L859" s="12" t="s">
        <v>8103</v>
      </c>
      <c r="M859" s="10" t="s">
        <v>11050</v>
      </c>
      <c r="N859">
        <v>858</v>
      </c>
      <c r="O859">
        <v>45147</v>
      </c>
      <c r="P859" t="s">
        <v>11402</v>
      </c>
      <c r="Q859" s="16">
        <v>3806.64</v>
      </c>
      <c r="R859">
        <v>-24.93</v>
      </c>
      <c r="S859">
        <v>97</v>
      </c>
      <c r="T859">
        <v>858</v>
      </c>
      <c r="U859">
        <v>36273.33</v>
      </c>
      <c r="V859" t="s">
        <v>11412</v>
      </c>
      <c r="W859">
        <v>1.3</v>
      </c>
      <c r="X859">
        <v>60</v>
      </c>
      <c r="Y859" t="s">
        <v>8134</v>
      </c>
      <c r="Z859" t="s">
        <v>12010</v>
      </c>
      <c r="AA859">
        <v>858</v>
      </c>
      <c r="AB859" t="s">
        <v>12017</v>
      </c>
      <c r="AC859">
        <v>6283.49</v>
      </c>
      <c r="AD859">
        <v>3019.84</v>
      </c>
      <c r="AE859">
        <v>150.99</v>
      </c>
      <c r="AF859" t="s">
        <v>11055</v>
      </c>
      <c r="AG859" t="s">
        <v>11277</v>
      </c>
      <c r="AH859">
        <v>925</v>
      </c>
      <c r="AI859">
        <v>858</v>
      </c>
      <c r="AJ859" t="s">
        <v>11314</v>
      </c>
      <c r="AK859" t="s">
        <v>12027</v>
      </c>
      <c r="AL859" t="s">
        <v>12032</v>
      </c>
      <c r="AM859" t="s">
        <v>11222</v>
      </c>
      <c r="AN859">
        <v>1</v>
      </c>
      <c r="AO859" s="10" t="s">
        <v>12041</v>
      </c>
      <c r="AP859" t="str" cm="1">
        <f t="array" ref="AP859">_xlfn.IFS(
  Table1[[#This Row],[Age]]&lt;=25, "18-25",
  Table1[[#This Row],[Age]]&lt;=35, "26-35",
  Table1[[#This Row],[Age]]&lt;=45, "36-45",
  Table1[[#This Row],[Age]]&lt;=60, "46-60",
  TRUE, "60+")</f>
        <v>46-60</v>
      </c>
    </row>
    <row r="860" spans="1:42" x14ac:dyDescent="0.3">
      <c r="A860">
        <v>859</v>
      </c>
      <c r="B860" t="s">
        <v>4</v>
      </c>
      <c r="C860" t="s">
        <v>80</v>
      </c>
      <c r="D860">
        <v>22</v>
      </c>
      <c r="E860" t="s">
        <v>104</v>
      </c>
      <c r="F860" t="s">
        <v>966</v>
      </c>
      <c r="G860" t="s">
        <v>5134</v>
      </c>
      <c r="H860">
        <v>19458795712</v>
      </c>
      <c r="I860" t="s">
        <v>5877</v>
      </c>
      <c r="J860" t="s">
        <v>7292</v>
      </c>
      <c r="K860">
        <v>1219.58</v>
      </c>
      <c r="L860" s="12" t="s">
        <v>8104</v>
      </c>
      <c r="M860" s="10" t="s">
        <v>11249</v>
      </c>
      <c r="N860">
        <v>859</v>
      </c>
      <c r="O860">
        <v>45004</v>
      </c>
      <c r="P860" t="s">
        <v>11402</v>
      </c>
      <c r="Q860" s="16">
        <v>1340.25</v>
      </c>
      <c r="R860">
        <v>-120.67</v>
      </c>
      <c r="S860">
        <v>17</v>
      </c>
      <c r="T860">
        <v>859</v>
      </c>
      <c r="U860">
        <v>26430.34</v>
      </c>
      <c r="V860" t="s">
        <v>11412</v>
      </c>
      <c r="W860">
        <v>9.6</v>
      </c>
      <c r="X860">
        <v>24</v>
      </c>
      <c r="Y860" t="s">
        <v>9796</v>
      </c>
      <c r="Z860" t="s">
        <v>12011</v>
      </c>
      <c r="AA860">
        <v>859</v>
      </c>
      <c r="AB860" t="s">
        <v>12015</v>
      </c>
      <c r="AC860">
        <v>6139.69</v>
      </c>
      <c r="AD860">
        <v>138.16</v>
      </c>
      <c r="AE860">
        <v>6.91</v>
      </c>
      <c r="AF860" t="s">
        <v>11364</v>
      </c>
      <c r="AG860" t="s">
        <v>11316</v>
      </c>
      <c r="AH860">
        <v>9977</v>
      </c>
      <c r="AI860">
        <v>859</v>
      </c>
      <c r="AJ860" t="s">
        <v>11396</v>
      </c>
      <c r="AK860" t="s">
        <v>12028</v>
      </c>
      <c r="AL860" t="s">
        <v>12032</v>
      </c>
      <c r="AM860" t="s">
        <v>11288</v>
      </c>
      <c r="AN860">
        <v>1</v>
      </c>
      <c r="AO860" s="10" t="s">
        <v>12047</v>
      </c>
      <c r="AP860" t="str" cm="1">
        <f t="array" ref="AP860">_xlfn.IFS(
  Table1[[#This Row],[Age]]&lt;=25, "18-25",
  Table1[[#This Row],[Age]]&lt;=35, "26-35",
  Table1[[#This Row],[Age]]&lt;=45, "36-45",
  Table1[[#This Row],[Age]]&lt;=60, "46-60",
  TRUE, "60+")</f>
        <v>18-25</v>
      </c>
    </row>
    <row r="861" spans="1:42" x14ac:dyDescent="0.3">
      <c r="A861">
        <v>860</v>
      </c>
      <c r="B861" t="s">
        <v>18</v>
      </c>
      <c r="C861" t="s">
        <v>75</v>
      </c>
      <c r="D861">
        <v>26</v>
      </c>
      <c r="E861" t="s">
        <v>105</v>
      </c>
      <c r="F861" t="s">
        <v>967</v>
      </c>
      <c r="G861" t="s">
        <v>5122</v>
      </c>
      <c r="H861">
        <v>19458795713</v>
      </c>
      <c r="I861" t="s">
        <v>5564</v>
      </c>
      <c r="J861" t="s">
        <v>7291</v>
      </c>
      <c r="K861">
        <v>7497.17</v>
      </c>
      <c r="L861" s="12" t="s">
        <v>8105</v>
      </c>
      <c r="M861" s="10" t="s">
        <v>11290</v>
      </c>
      <c r="N861">
        <v>860</v>
      </c>
      <c r="O861">
        <v>45143</v>
      </c>
      <c r="P861" t="s">
        <v>11402</v>
      </c>
      <c r="Q861" s="16">
        <v>521.79</v>
      </c>
      <c r="R861">
        <v>8018.96</v>
      </c>
      <c r="S861">
        <v>58</v>
      </c>
      <c r="T861">
        <v>860</v>
      </c>
      <c r="U861">
        <v>31440.400000000001</v>
      </c>
      <c r="V861" t="s">
        <v>11413</v>
      </c>
      <c r="W861">
        <v>8.36</v>
      </c>
      <c r="X861">
        <v>36</v>
      </c>
      <c r="Y861" t="s">
        <v>8936</v>
      </c>
      <c r="Z861" t="s">
        <v>12011</v>
      </c>
      <c r="AA861">
        <v>860</v>
      </c>
      <c r="AB861" t="s">
        <v>12015</v>
      </c>
      <c r="AC861">
        <v>2551.29</v>
      </c>
      <c r="AD861">
        <v>2473.08</v>
      </c>
      <c r="AE861">
        <v>123.65</v>
      </c>
      <c r="AF861" t="s">
        <v>11199</v>
      </c>
      <c r="AG861" t="s">
        <v>11098</v>
      </c>
      <c r="AH861">
        <v>4316</v>
      </c>
      <c r="AI861">
        <v>860</v>
      </c>
      <c r="AJ861" t="s">
        <v>11092</v>
      </c>
      <c r="AK861" t="s">
        <v>12027</v>
      </c>
      <c r="AL861" t="s">
        <v>12031</v>
      </c>
      <c r="AM861" t="s">
        <v>11149</v>
      </c>
      <c r="AN861">
        <v>1</v>
      </c>
      <c r="AO861" s="10" t="s">
        <v>12041</v>
      </c>
      <c r="AP861" t="str" cm="1">
        <f t="array" ref="AP861">_xlfn.IFS(
  Table1[[#This Row],[Age]]&lt;=25, "18-25",
  Table1[[#This Row],[Age]]&lt;=35, "26-35",
  Table1[[#This Row],[Age]]&lt;=45, "36-45",
  Table1[[#This Row],[Age]]&lt;=60, "46-60",
  TRUE, "60+")</f>
        <v>26-35</v>
      </c>
    </row>
    <row r="862" spans="1:42" x14ac:dyDescent="0.3">
      <c r="A862">
        <v>861</v>
      </c>
      <c r="B862" t="s">
        <v>25</v>
      </c>
      <c r="C862" t="s">
        <v>90</v>
      </c>
      <c r="D862">
        <v>67</v>
      </c>
      <c r="E862" t="s">
        <v>106</v>
      </c>
      <c r="F862" t="s">
        <v>968</v>
      </c>
      <c r="G862" t="s">
        <v>5116</v>
      </c>
      <c r="H862">
        <v>19458795714</v>
      </c>
      <c r="I862" t="s">
        <v>5878</v>
      </c>
      <c r="J862" t="s">
        <v>7292</v>
      </c>
      <c r="K862">
        <v>4721.84</v>
      </c>
      <c r="L862" s="12" t="s">
        <v>8106</v>
      </c>
      <c r="M862" s="10" t="s">
        <v>11216</v>
      </c>
      <c r="N862">
        <v>861</v>
      </c>
      <c r="O862">
        <v>45100</v>
      </c>
      <c r="P862" t="s">
        <v>11402</v>
      </c>
      <c r="Q862" s="16">
        <v>1630.43</v>
      </c>
      <c r="R862">
        <v>6352.27</v>
      </c>
      <c r="S862">
        <v>58</v>
      </c>
      <c r="T862">
        <v>861</v>
      </c>
      <c r="U862">
        <v>20542.71</v>
      </c>
      <c r="V862" t="s">
        <v>11411</v>
      </c>
      <c r="W862">
        <v>7.78</v>
      </c>
      <c r="X862">
        <v>24</v>
      </c>
      <c r="Y862" t="s">
        <v>10029</v>
      </c>
      <c r="Z862" t="s">
        <v>12010</v>
      </c>
      <c r="AA862">
        <v>861</v>
      </c>
      <c r="AB862" t="s">
        <v>12016</v>
      </c>
      <c r="AC862">
        <v>8369.84</v>
      </c>
      <c r="AD862">
        <v>4975.47</v>
      </c>
      <c r="AE862">
        <v>248.77</v>
      </c>
      <c r="AF862" t="s">
        <v>11329</v>
      </c>
      <c r="AG862" t="s">
        <v>11109</v>
      </c>
      <c r="AH862">
        <v>6266</v>
      </c>
      <c r="AI862">
        <v>861</v>
      </c>
      <c r="AJ862" t="s">
        <v>11252</v>
      </c>
      <c r="AK862" t="s">
        <v>12029</v>
      </c>
      <c r="AL862" t="s">
        <v>12031</v>
      </c>
      <c r="AM862" t="s">
        <v>11302</v>
      </c>
      <c r="AN862">
        <v>1</v>
      </c>
      <c r="AO862" s="10" t="s">
        <v>12043</v>
      </c>
      <c r="AP862" t="str" cm="1">
        <f t="array" ref="AP862">_xlfn.IFS(
  Table1[[#This Row],[Age]]&lt;=25, "18-25",
  Table1[[#This Row],[Age]]&lt;=35, "26-35",
  Table1[[#This Row],[Age]]&lt;=45, "36-45",
  Table1[[#This Row],[Age]]&lt;=60, "46-60",
  TRUE, "60+")</f>
        <v>60+</v>
      </c>
    </row>
    <row r="863" spans="1:42" x14ac:dyDescent="0.3">
      <c r="A863">
        <v>862</v>
      </c>
      <c r="B863" t="s">
        <v>39</v>
      </c>
      <c r="C863" t="s">
        <v>53</v>
      </c>
      <c r="D863">
        <v>27</v>
      </c>
      <c r="E863" t="s">
        <v>106</v>
      </c>
      <c r="F863" t="s">
        <v>969</v>
      </c>
      <c r="G863" t="s">
        <v>5136</v>
      </c>
      <c r="H863">
        <v>19458795715</v>
      </c>
      <c r="I863" t="s">
        <v>5879</v>
      </c>
      <c r="J863" t="s">
        <v>7292</v>
      </c>
      <c r="K863">
        <v>774.74</v>
      </c>
      <c r="L863" s="12" t="s">
        <v>8107</v>
      </c>
      <c r="M863" s="10" t="s">
        <v>11363</v>
      </c>
      <c r="N863">
        <v>862</v>
      </c>
      <c r="O863">
        <v>45032</v>
      </c>
      <c r="P863" t="s">
        <v>11403</v>
      </c>
      <c r="Q863" s="16">
        <v>3090.59</v>
      </c>
      <c r="R863">
        <v>3865.33</v>
      </c>
      <c r="S863">
        <v>21</v>
      </c>
      <c r="T863">
        <v>862</v>
      </c>
      <c r="U863">
        <v>36212.22</v>
      </c>
      <c r="V863" t="s">
        <v>11411</v>
      </c>
      <c r="W863">
        <v>4.9800000000000004</v>
      </c>
      <c r="X863">
        <v>48</v>
      </c>
      <c r="Y863" t="s">
        <v>11746</v>
      </c>
      <c r="Z863" t="s">
        <v>12010</v>
      </c>
      <c r="AA863">
        <v>862</v>
      </c>
      <c r="AB863" t="s">
        <v>12017</v>
      </c>
      <c r="AC863">
        <v>5860.66</v>
      </c>
      <c r="AD863">
        <v>2246.13</v>
      </c>
      <c r="AE863">
        <v>112.31</v>
      </c>
      <c r="AF863" t="s">
        <v>11185</v>
      </c>
      <c r="AG863" t="s">
        <v>11295</v>
      </c>
      <c r="AH863">
        <v>1713</v>
      </c>
      <c r="AI863">
        <v>862</v>
      </c>
      <c r="AJ863" t="s">
        <v>11089</v>
      </c>
      <c r="AK863" t="s">
        <v>12028</v>
      </c>
      <c r="AL863" t="s">
        <v>12032</v>
      </c>
      <c r="AM863" t="s">
        <v>11253</v>
      </c>
      <c r="AN863">
        <v>1</v>
      </c>
      <c r="AO863" s="10" t="s">
        <v>12037</v>
      </c>
      <c r="AP863" t="str" cm="1">
        <f t="array" ref="AP863">_xlfn.IFS(
  Table1[[#This Row],[Age]]&lt;=25, "18-25",
  Table1[[#This Row],[Age]]&lt;=35, "26-35",
  Table1[[#This Row],[Age]]&lt;=45, "36-45",
  Table1[[#This Row],[Age]]&lt;=60, "46-60",
  TRUE, "60+")</f>
        <v>26-35</v>
      </c>
    </row>
    <row r="864" spans="1:42" x14ac:dyDescent="0.3">
      <c r="A864">
        <v>863</v>
      </c>
      <c r="B864" t="s">
        <v>48</v>
      </c>
      <c r="C864" t="s">
        <v>58</v>
      </c>
      <c r="D864">
        <v>66</v>
      </c>
      <c r="E864" t="s">
        <v>105</v>
      </c>
      <c r="F864" t="s">
        <v>970</v>
      </c>
      <c r="G864" t="s">
        <v>5131</v>
      </c>
      <c r="H864">
        <v>19458795716</v>
      </c>
      <c r="I864" t="s">
        <v>5880</v>
      </c>
      <c r="J864" t="s">
        <v>7292</v>
      </c>
      <c r="K864">
        <v>6603.06</v>
      </c>
      <c r="L864" s="12" t="s">
        <v>8108</v>
      </c>
      <c r="M864" s="10" t="s">
        <v>11111</v>
      </c>
      <c r="N864">
        <v>863</v>
      </c>
      <c r="O864">
        <v>45091</v>
      </c>
      <c r="P864" t="s">
        <v>11404</v>
      </c>
      <c r="Q864" s="16">
        <v>1589.36</v>
      </c>
      <c r="R864">
        <v>8192.42</v>
      </c>
      <c r="S864">
        <v>77</v>
      </c>
      <c r="T864">
        <v>863</v>
      </c>
      <c r="U864">
        <v>23826.74</v>
      </c>
      <c r="V864" t="s">
        <v>11413</v>
      </c>
      <c r="W864">
        <v>9.48</v>
      </c>
      <c r="X864">
        <v>24</v>
      </c>
      <c r="Y864" t="s">
        <v>10617</v>
      </c>
      <c r="Z864" t="s">
        <v>12010</v>
      </c>
      <c r="AA864">
        <v>863</v>
      </c>
      <c r="AB864" t="s">
        <v>12017</v>
      </c>
      <c r="AC864">
        <v>4477.54</v>
      </c>
      <c r="AD864">
        <v>4785.1400000000003</v>
      </c>
      <c r="AE864">
        <v>239.26</v>
      </c>
      <c r="AF864" t="s">
        <v>11280</v>
      </c>
      <c r="AG864" t="s">
        <v>11300</v>
      </c>
      <c r="AH864">
        <v>900</v>
      </c>
      <c r="AI864">
        <v>863</v>
      </c>
      <c r="AJ864" t="s">
        <v>11081</v>
      </c>
      <c r="AK864" t="s">
        <v>12027</v>
      </c>
      <c r="AL864" t="s">
        <v>12031</v>
      </c>
      <c r="AM864" t="s">
        <v>11242</v>
      </c>
      <c r="AN864">
        <v>1</v>
      </c>
      <c r="AO864" s="10" t="s">
        <v>12043</v>
      </c>
      <c r="AP864" t="str" cm="1">
        <f t="array" ref="AP864">_xlfn.IFS(
  Table1[[#This Row],[Age]]&lt;=25, "18-25",
  Table1[[#This Row],[Age]]&lt;=35, "26-35",
  Table1[[#This Row],[Age]]&lt;=45, "36-45",
  Table1[[#This Row],[Age]]&lt;=60, "46-60",
  TRUE, "60+")</f>
        <v>60+</v>
      </c>
    </row>
    <row r="865" spans="1:42" x14ac:dyDescent="0.3">
      <c r="A865">
        <v>864</v>
      </c>
      <c r="B865" t="s">
        <v>3</v>
      </c>
      <c r="C865" t="s">
        <v>53</v>
      </c>
      <c r="D865">
        <v>27</v>
      </c>
      <c r="E865" t="s">
        <v>106</v>
      </c>
      <c r="F865" t="s">
        <v>971</v>
      </c>
      <c r="G865" t="s">
        <v>5121</v>
      </c>
      <c r="H865">
        <v>19458795717</v>
      </c>
      <c r="I865" t="s">
        <v>5881</v>
      </c>
      <c r="J865" t="s">
        <v>7292</v>
      </c>
      <c r="K865">
        <v>3566.04</v>
      </c>
      <c r="L865" s="12" t="s">
        <v>8109</v>
      </c>
      <c r="M865" s="10" t="s">
        <v>11125</v>
      </c>
      <c r="N865">
        <v>864</v>
      </c>
      <c r="O865">
        <v>45039</v>
      </c>
      <c r="P865" t="s">
        <v>11403</v>
      </c>
      <c r="Q865" s="16">
        <v>2071.44</v>
      </c>
      <c r="R865">
        <v>5637.48</v>
      </c>
      <c r="S865">
        <v>63</v>
      </c>
      <c r="T865">
        <v>864</v>
      </c>
      <c r="U865">
        <v>11912.94</v>
      </c>
      <c r="V865" t="s">
        <v>11413</v>
      </c>
      <c r="W865">
        <v>5.41</v>
      </c>
      <c r="X865">
        <v>24</v>
      </c>
      <c r="Y865" t="s">
        <v>8266</v>
      </c>
      <c r="Z865" t="s">
        <v>12010</v>
      </c>
      <c r="AA865">
        <v>864</v>
      </c>
      <c r="AB865" t="s">
        <v>12016</v>
      </c>
      <c r="AC865">
        <v>2852.97</v>
      </c>
      <c r="AD865">
        <v>4907.18</v>
      </c>
      <c r="AE865">
        <v>245.36</v>
      </c>
      <c r="AF865" t="s">
        <v>11111</v>
      </c>
      <c r="AG865" t="s">
        <v>11307</v>
      </c>
      <c r="AH865">
        <v>97</v>
      </c>
      <c r="AI865">
        <v>864</v>
      </c>
      <c r="AJ865" t="s">
        <v>11167</v>
      </c>
      <c r="AK865" t="s">
        <v>12028</v>
      </c>
      <c r="AL865" t="s">
        <v>12032</v>
      </c>
      <c r="AM865" t="s">
        <v>11158</v>
      </c>
      <c r="AN865">
        <v>1</v>
      </c>
      <c r="AO865" s="10" t="s">
        <v>12037</v>
      </c>
      <c r="AP865" t="str" cm="1">
        <f t="array" ref="AP865">_xlfn.IFS(
  Table1[[#This Row],[Age]]&lt;=25, "18-25",
  Table1[[#This Row],[Age]]&lt;=35, "26-35",
  Table1[[#This Row],[Age]]&lt;=45, "36-45",
  Table1[[#This Row],[Age]]&lt;=60, "46-60",
  TRUE, "60+")</f>
        <v>26-35</v>
      </c>
    </row>
    <row r="866" spans="1:42" x14ac:dyDescent="0.3">
      <c r="A866">
        <v>865</v>
      </c>
      <c r="B866" t="s">
        <v>33</v>
      </c>
      <c r="C866" t="s">
        <v>101</v>
      </c>
      <c r="D866">
        <v>31</v>
      </c>
      <c r="E866" t="s">
        <v>105</v>
      </c>
      <c r="F866" t="s">
        <v>972</v>
      </c>
      <c r="G866" t="s">
        <v>5111</v>
      </c>
      <c r="H866">
        <v>19458795718</v>
      </c>
      <c r="I866" t="s">
        <v>5882</v>
      </c>
      <c r="J866" t="s">
        <v>7292</v>
      </c>
      <c r="K866">
        <v>4098.5200000000004</v>
      </c>
      <c r="L866" s="12" t="s">
        <v>8110</v>
      </c>
      <c r="M866" s="10" t="s">
        <v>11300</v>
      </c>
      <c r="N866">
        <v>865</v>
      </c>
      <c r="O866">
        <v>45072</v>
      </c>
      <c r="P866" t="s">
        <v>11404</v>
      </c>
      <c r="Q866" s="16">
        <v>2024</v>
      </c>
      <c r="R866">
        <v>6122.52</v>
      </c>
      <c r="S866">
        <v>63</v>
      </c>
      <c r="T866">
        <v>865</v>
      </c>
      <c r="U866">
        <v>41029.58</v>
      </c>
      <c r="V866" t="s">
        <v>11413</v>
      </c>
      <c r="W866">
        <v>7.49</v>
      </c>
      <c r="X866">
        <v>24</v>
      </c>
      <c r="Y866" t="s">
        <v>8573</v>
      </c>
      <c r="Z866" t="s">
        <v>12012</v>
      </c>
      <c r="AA866">
        <v>865</v>
      </c>
      <c r="AB866" t="s">
        <v>12016</v>
      </c>
      <c r="AC866">
        <v>9244.32</v>
      </c>
      <c r="AD866">
        <v>3231.91</v>
      </c>
      <c r="AE866">
        <v>161.6</v>
      </c>
      <c r="AF866" t="s">
        <v>11283</v>
      </c>
      <c r="AG866" t="s">
        <v>11240</v>
      </c>
      <c r="AH866">
        <v>3791</v>
      </c>
      <c r="AI866">
        <v>865</v>
      </c>
      <c r="AJ866" t="s">
        <v>11381</v>
      </c>
      <c r="AK866" t="s">
        <v>12028</v>
      </c>
      <c r="AL866" t="s">
        <v>12032</v>
      </c>
      <c r="AM866" t="s">
        <v>11196</v>
      </c>
      <c r="AN866">
        <v>1</v>
      </c>
      <c r="AO866" s="10" t="s">
        <v>12046</v>
      </c>
      <c r="AP866" t="str" cm="1">
        <f t="array" ref="AP866">_xlfn.IFS(
  Table1[[#This Row],[Age]]&lt;=25, "18-25",
  Table1[[#This Row],[Age]]&lt;=35, "26-35",
  Table1[[#This Row],[Age]]&lt;=45, "36-45",
  Table1[[#This Row],[Age]]&lt;=60, "46-60",
  TRUE, "60+")</f>
        <v>26-35</v>
      </c>
    </row>
    <row r="867" spans="1:42" x14ac:dyDescent="0.3">
      <c r="A867">
        <v>866</v>
      </c>
      <c r="B867" t="s">
        <v>42</v>
      </c>
      <c r="C867" t="s">
        <v>83</v>
      </c>
      <c r="D867">
        <v>53</v>
      </c>
      <c r="E867" t="s">
        <v>104</v>
      </c>
      <c r="F867" t="s">
        <v>973</v>
      </c>
      <c r="G867" t="s">
        <v>5125</v>
      </c>
      <c r="H867">
        <v>19458795719</v>
      </c>
      <c r="I867" t="s">
        <v>5883</v>
      </c>
      <c r="J867" t="s">
        <v>7291</v>
      </c>
      <c r="K867">
        <v>8404.65</v>
      </c>
      <c r="L867" s="12" t="s">
        <v>8111</v>
      </c>
      <c r="M867" s="10" t="s">
        <v>11056</v>
      </c>
      <c r="N867">
        <v>866</v>
      </c>
      <c r="O867">
        <v>45058</v>
      </c>
      <c r="P867" t="s">
        <v>11402</v>
      </c>
      <c r="Q867" s="16">
        <v>1685.78</v>
      </c>
      <c r="R867">
        <v>6718.87</v>
      </c>
      <c r="S867">
        <v>44</v>
      </c>
      <c r="T867">
        <v>866</v>
      </c>
      <c r="U867">
        <v>38507.160000000003</v>
      </c>
      <c r="V867" t="s">
        <v>11412</v>
      </c>
      <c r="W867">
        <v>1.91</v>
      </c>
      <c r="X867">
        <v>60</v>
      </c>
      <c r="Y867" t="s">
        <v>11747</v>
      </c>
      <c r="Z867" t="s">
        <v>12011</v>
      </c>
      <c r="AA867">
        <v>866</v>
      </c>
      <c r="AB867" t="s">
        <v>12016</v>
      </c>
      <c r="AC867">
        <v>3178.46</v>
      </c>
      <c r="AD867">
        <v>1500.49</v>
      </c>
      <c r="AE867">
        <v>75.02</v>
      </c>
      <c r="AF867" t="s">
        <v>11248</v>
      </c>
      <c r="AG867" t="s">
        <v>11205</v>
      </c>
      <c r="AH867">
        <v>5448</v>
      </c>
      <c r="AI867">
        <v>866</v>
      </c>
      <c r="AJ867" t="s">
        <v>11247</v>
      </c>
      <c r="AK867" t="s">
        <v>12028</v>
      </c>
      <c r="AL867" t="s">
        <v>12032</v>
      </c>
      <c r="AM867" t="s">
        <v>11323</v>
      </c>
      <c r="AN867">
        <v>1</v>
      </c>
      <c r="AO867" s="10" t="s">
        <v>12046</v>
      </c>
      <c r="AP867" t="str" cm="1">
        <f t="array" ref="AP867">_xlfn.IFS(
  Table1[[#This Row],[Age]]&lt;=25, "18-25",
  Table1[[#This Row],[Age]]&lt;=35, "26-35",
  Table1[[#This Row],[Age]]&lt;=45, "36-45",
  Table1[[#This Row],[Age]]&lt;=60, "46-60",
  TRUE, "60+")</f>
        <v>46-60</v>
      </c>
    </row>
    <row r="868" spans="1:42" x14ac:dyDescent="0.3">
      <c r="A868">
        <v>867</v>
      </c>
      <c r="B868" t="s">
        <v>39</v>
      </c>
      <c r="C868" t="s">
        <v>90</v>
      </c>
      <c r="D868">
        <v>27</v>
      </c>
      <c r="E868" t="s">
        <v>106</v>
      </c>
      <c r="F868" t="s">
        <v>974</v>
      </c>
      <c r="G868" t="s">
        <v>5109</v>
      </c>
      <c r="H868">
        <v>19458795720</v>
      </c>
      <c r="I868" t="s">
        <v>5884</v>
      </c>
      <c r="J868" t="s">
        <v>7291</v>
      </c>
      <c r="K868">
        <v>1459.35</v>
      </c>
      <c r="L868" s="12" t="s">
        <v>8112</v>
      </c>
      <c r="M868" s="10" t="s">
        <v>11085</v>
      </c>
      <c r="N868">
        <v>867</v>
      </c>
      <c r="O868">
        <v>45010</v>
      </c>
      <c r="P868" t="s">
        <v>11402</v>
      </c>
      <c r="Q868" s="16">
        <v>4618.0200000000004</v>
      </c>
      <c r="R868">
        <v>-3158.67</v>
      </c>
      <c r="S868">
        <v>40</v>
      </c>
      <c r="T868">
        <v>867</v>
      </c>
      <c r="U868">
        <v>31747.02</v>
      </c>
      <c r="V868" t="s">
        <v>11411</v>
      </c>
      <c r="W868">
        <v>2.97</v>
      </c>
      <c r="X868">
        <v>48</v>
      </c>
      <c r="Y868" t="s">
        <v>11444</v>
      </c>
      <c r="Z868" t="s">
        <v>12012</v>
      </c>
      <c r="AA868">
        <v>867</v>
      </c>
      <c r="AB868" t="s">
        <v>12017</v>
      </c>
      <c r="AC868">
        <v>9414.01</v>
      </c>
      <c r="AD868">
        <v>977.35</v>
      </c>
      <c r="AE868">
        <v>48.87</v>
      </c>
      <c r="AF868" t="s">
        <v>11295</v>
      </c>
      <c r="AG868" t="s">
        <v>11135</v>
      </c>
      <c r="AH868">
        <v>6728</v>
      </c>
      <c r="AI868">
        <v>867</v>
      </c>
      <c r="AJ868" t="s">
        <v>11139</v>
      </c>
      <c r="AK868" t="s">
        <v>12028</v>
      </c>
      <c r="AL868" t="s">
        <v>12032</v>
      </c>
      <c r="AM868" t="s">
        <v>11156</v>
      </c>
      <c r="AN868">
        <v>1</v>
      </c>
      <c r="AO868" s="10" t="s">
        <v>12047</v>
      </c>
      <c r="AP868" t="str" cm="1">
        <f t="array" ref="AP868">_xlfn.IFS(
  Table1[[#This Row],[Age]]&lt;=25, "18-25",
  Table1[[#This Row],[Age]]&lt;=35, "26-35",
  Table1[[#This Row],[Age]]&lt;=45, "36-45",
  Table1[[#This Row],[Age]]&lt;=60, "46-60",
  TRUE, "60+")</f>
        <v>26-35</v>
      </c>
    </row>
    <row r="869" spans="1:42" x14ac:dyDescent="0.3">
      <c r="A869">
        <v>868</v>
      </c>
      <c r="B869" t="s">
        <v>42</v>
      </c>
      <c r="C869" t="s">
        <v>73</v>
      </c>
      <c r="D869">
        <v>67</v>
      </c>
      <c r="E869" t="s">
        <v>105</v>
      </c>
      <c r="F869" t="s">
        <v>975</v>
      </c>
      <c r="G869" t="s">
        <v>5120</v>
      </c>
      <c r="H869">
        <v>19458795721</v>
      </c>
      <c r="I869" t="s">
        <v>5885</v>
      </c>
      <c r="J869" t="s">
        <v>7292</v>
      </c>
      <c r="K869">
        <v>3469.71</v>
      </c>
      <c r="L869" s="12" t="s">
        <v>8113</v>
      </c>
      <c r="M869" s="10" t="s">
        <v>11364</v>
      </c>
      <c r="N869">
        <v>868</v>
      </c>
      <c r="O869">
        <v>44927</v>
      </c>
      <c r="P869" t="s">
        <v>11402</v>
      </c>
      <c r="Q869" s="16">
        <v>1606.56</v>
      </c>
      <c r="R869">
        <v>1863.15</v>
      </c>
      <c r="S869">
        <v>75</v>
      </c>
      <c r="T869">
        <v>868</v>
      </c>
      <c r="U869">
        <v>26575.41</v>
      </c>
      <c r="V869" t="s">
        <v>11413</v>
      </c>
      <c r="W869">
        <v>4.82</v>
      </c>
      <c r="X869">
        <v>48</v>
      </c>
      <c r="Y869" t="s">
        <v>11629</v>
      </c>
      <c r="Z869" t="s">
        <v>12012</v>
      </c>
      <c r="AA869">
        <v>868</v>
      </c>
      <c r="AB869" t="s">
        <v>12015</v>
      </c>
      <c r="AC869">
        <v>5872.85</v>
      </c>
      <c r="AD869">
        <v>2730.63</v>
      </c>
      <c r="AE869">
        <v>136.53</v>
      </c>
      <c r="AF869" t="s">
        <v>11352</v>
      </c>
      <c r="AG869" t="s">
        <v>11323</v>
      </c>
      <c r="AH869">
        <v>3878</v>
      </c>
      <c r="AI869">
        <v>868</v>
      </c>
      <c r="AJ869" t="s">
        <v>11154</v>
      </c>
      <c r="AK869" t="s">
        <v>12028</v>
      </c>
      <c r="AL869" t="s">
        <v>12031</v>
      </c>
      <c r="AM869" t="s">
        <v>11358</v>
      </c>
      <c r="AN869">
        <v>1</v>
      </c>
      <c r="AO869" s="10" t="s">
        <v>12039</v>
      </c>
      <c r="AP869" t="str" cm="1">
        <f t="array" ref="AP869">_xlfn.IFS(
  Table1[[#This Row],[Age]]&lt;=25, "18-25",
  Table1[[#This Row],[Age]]&lt;=35, "26-35",
  Table1[[#This Row],[Age]]&lt;=45, "36-45",
  Table1[[#This Row],[Age]]&lt;=60, "46-60",
  TRUE, "60+")</f>
        <v>60+</v>
      </c>
    </row>
    <row r="870" spans="1:42" x14ac:dyDescent="0.3">
      <c r="A870">
        <v>869</v>
      </c>
      <c r="B870" t="s">
        <v>39</v>
      </c>
      <c r="C870" t="s">
        <v>86</v>
      </c>
      <c r="D870">
        <v>54</v>
      </c>
      <c r="E870" t="s">
        <v>105</v>
      </c>
      <c r="F870" t="s">
        <v>976</v>
      </c>
      <c r="G870" t="s">
        <v>5134</v>
      </c>
      <c r="H870">
        <v>19458795722</v>
      </c>
      <c r="I870" t="s">
        <v>5886</v>
      </c>
      <c r="J870" t="s">
        <v>7292</v>
      </c>
      <c r="K870">
        <v>3700.31</v>
      </c>
      <c r="L870" s="12" t="s">
        <v>8114</v>
      </c>
      <c r="M870" s="10" t="s">
        <v>11365</v>
      </c>
      <c r="N870">
        <v>869</v>
      </c>
      <c r="O870">
        <v>45179</v>
      </c>
      <c r="P870" t="s">
        <v>11402</v>
      </c>
      <c r="Q870" s="16">
        <v>4967.7</v>
      </c>
      <c r="R870">
        <v>8668.01</v>
      </c>
      <c r="S870">
        <v>66</v>
      </c>
      <c r="T870">
        <v>869</v>
      </c>
      <c r="U870">
        <v>11216.31</v>
      </c>
      <c r="V870" t="s">
        <v>11413</v>
      </c>
      <c r="W870">
        <v>6.23</v>
      </c>
      <c r="X870">
        <v>60</v>
      </c>
      <c r="Y870" t="s">
        <v>8061</v>
      </c>
      <c r="Z870" t="s">
        <v>12012</v>
      </c>
      <c r="AA870">
        <v>869</v>
      </c>
      <c r="AB870" t="s">
        <v>12017</v>
      </c>
      <c r="AC870">
        <v>5525.41</v>
      </c>
      <c r="AD870">
        <v>524.79999999999995</v>
      </c>
      <c r="AE870">
        <v>26.24</v>
      </c>
      <c r="AF870" t="s">
        <v>11049</v>
      </c>
      <c r="AG870" t="s">
        <v>11395</v>
      </c>
      <c r="AH870">
        <v>7253</v>
      </c>
      <c r="AI870">
        <v>869</v>
      </c>
      <c r="AJ870" t="s">
        <v>11271</v>
      </c>
      <c r="AK870" t="s">
        <v>12028</v>
      </c>
      <c r="AL870" t="s">
        <v>12031</v>
      </c>
      <c r="AM870" t="s">
        <v>11279</v>
      </c>
      <c r="AN870">
        <v>1</v>
      </c>
      <c r="AO870" s="10" t="s">
        <v>12042</v>
      </c>
      <c r="AP870" t="str" cm="1">
        <f t="array" ref="AP870">_xlfn.IFS(
  Table1[[#This Row],[Age]]&lt;=25, "18-25",
  Table1[[#This Row],[Age]]&lt;=35, "26-35",
  Table1[[#This Row],[Age]]&lt;=45, "36-45",
  Table1[[#This Row],[Age]]&lt;=60, "46-60",
  TRUE, "60+")</f>
        <v>46-60</v>
      </c>
    </row>
    <row r="871" spans="1:42" x14ac:dyDescent="0.3">
      <c r="A871">
        <v>870</v>
      </c>
      <c r="B871" t="s">
        <v>37</v>
      </c>
      <c r="C871" t="s">
        <v>57</v>
      </c>
      <c r="D871">
        <v>58</v>
      </c>
      <c r="E871" t="s">
        <v>104</v>
      </c>
      <c r="F871" t="s">
        <v>977</v>
      </c>
      <c r="G871" t="s">
        <v>5112</v>
      </c>
      <c r="H871">
        <v>19458795723</v>
      </c>
      <c r="I871" t="s">
        <v>5449</v>
      </c>
      <c r="J871" t="s">
        <v>7291</v>
      </c>
      <c r="K871">
        <v>132.96</v>
      </c>
      <c r="L871" s="12" t="s">
        <v>8115</v>
      </c>
      <c r="M871" s="10" t="s">
        <v>11115</v>
      </c>
      <c r="N871">
        <v>870</v>
      </c>
      <c r="O871">
        <v>44950</v>
      </c>
      <c r="P871" t="s">
        <v>11404</v>
      </c>
      <c r="Q871" s="16">
        <v>1054.58</v>
      </c>
      <c r="R871">
        <v>1187.54</v>
      </c>
      <c r="S871">
        <v>92</v>
      </c>
      <c r="T871">
        <v>870</v>
      </c>
      <c r="U871">
        <v>43549.35</v>
      </c>
      <c r="V871" t="s">
        <v>11411</v>
      </c>
      <c r="W871">
        <v>8.25</v>
      </c>
      <c r="X871">
        <v>12</v>
      </c>
      <c r="Y871" t="s">
        <v>11620</v>
      </c>
      <c r="Z871" t="s">
        <v>12012</v>
      </c>
      <c r="AA871">
        <v>870</v>
      </c>
      <c r="AB871" t="s">
        <v>12017</v>
      </c>
      <c r="AC871">
        <v>5246.01</v>
      </c>
      <c r="AD871">
        <v>2530.1799999999998</v>
      </c>
      <c r="AE871">
        <v>126.51</v>
      </c>
      <c r="AF871" t="s">
        <v>11313</v>
      </c>
      <c r="AG871" t="s">
        <v>11299</v>
      </c>
      <c r="AH871">
        <v>7659</v>
      </c>
      <c r="AI871">
        <v>870</v>
      </c>
      <c r="AJ871" t="s">
        <v>11098</v>
      </c>
      <c r="AK871" t="s">
        <v>12029</v>
      </c>
      <c r="AL871" t="s">
        <v>12032</v>
      </c>
      <c r="AM871" t="s">
        <v>11054</v>
      </c>
      <c r="AN871">
        <v>1</v>
      </c>
      <c r="AO871" s="10" t="s">
        <v>12039</v>
      </c>
      <c r="AP871" t="str" cm="1">
        <f t="array" ref="AP871">_xlfn.IFS(
  Table1[[#This Row],[Age]]&lt;=25, "18-25",
  Table1[[#This Row],[Age]]&lt;=35, "26-35",
  Table1[[#This Row],[Age]]&lt;=45, "36-45",
  Table1[[#This Row],[Age]]&lt;=60, "46-60",
  TRUE, "60+")</f>
        <v>46-60</v>
      </c>
    </row>
    <row r="872" spans="1:42" x14ac:dyDescent="0.3">
      <c r="A872">
        <v>871</v>
      </c>
      <c r="B872" t="s">
        <v>11</v>
      </c>
      <c r="C872" t="s">
        <v>82</v>
      </c>
      <c r="D872">
        <v>55</v>
      </c>
      <c r="E872" t="s">
        <v>106</v>
      </c>
      <c r="F872" t="s">
        <v>978</v>
      </c>
      <c r="G872" t="s">
        <v>5147</v>
      </c>
      <c r="H872">
        <v>19458795724</v>
      </c>
      <c r="I872" t="s">
        <v>5887</v>
      </c>
      <c r="J872" t="s">
        <v>7291</v>
      </c>
      <c r="K872">
        <v>8468.76</v>
      </c>
      <c r="L872" s="12" t="s">
        <v>8116</v>
      </c>
      <c r="M872" s="10" t="s">
        <v>11315</v>
      </c>
      <c r="N872">
        <v>871</v>
      </c>
      <c r="O872">
        <v>45224</v>
      </c>
      <c r="P872" t="s">
        <v>11402</v>
      </c>
      <c r="Q872" s="16">
        <v>4364.3999999999996</v>
      </c>
      <c r="R872">
        <v>4104.3599999999997</v>
      </c>
      <c r="S872">
        <v>67</v>
      </c>
      <c r="T872">
        <v>871</v>
      </c>
      <c r="U872">
        <v>5762.42</v>
      </c>
      <c r="V872" t="s">
        <v>11413</v>
      </c>
      <c r="W872">
        <v>3.17</v>
      </c>
      <c r="X872">
        <v>12</v>
      </c>
      <c r="Y872" t="s">
        <v>11543</v>
      </c>
      <c r="Z872" t="s">
        <v>12011</v>
      </c>
      <c r="AA872">
        <v>871</v>
      </c>
      <c r="AB872" t="s">
        <v>12017</v>
      </c>
      <c r="AC872">
        <v>8934.92</v>
      </c>
      <c r="AD872">
        <v>3288.61</v>
      </c>
      <c r="AE872">
        <v>164.43</v>
      </c>
      <c r="AF872" t="s">
        <v>11383</v>
      </c>
      <c r="AG872" t="s">
        <v>11174</v>
      </c>
      <c r="AH872">
        <v>9410</v>
      </c>
      <c r="AI872">
        <v>871</v>
      </c>
      <c r="AJ872" t="s">
        <v>11387</v>
      </c>
      <c r="AK872" t="s">
        <v>12029</v>
      </c>
      <c r="AL872" t="s">
        <v>12032</v>
      </c>
      <c r="AM872" t="s">
        <v>11106</v>
      </c>
      <c r="AN872">
        <v>1</v>
      </c>
      <c r="AO872" s="10" t="s">
        <v>12044</v>
      </c>
      <c r="AP872" t="str" cm="1">
        <f t="array" ref="AP872">_xlfn.IFS(
  Table1[[#This Row],[Age]]&lt;=25, "18-25",
  Table1[[#This Row],[Age]]&lt;=35, "26-35",
  Table1[[#This Row],[Age]]&lt;=45, "36-45",
  Table1[[#This Row],[Age]]&lt;=60, "46-60",
  TRUE, "60+")</f>
        <v>46-60</v>
      </c>
    </row>
    <row r="873" spans="1:42" x14ac:dyDescent="0.3">
      <c r="A873">
        <v>872</v>
      </c>
      <c r="B873" t="s">
        <v>48</v>
      </c>
      <c r="C873" t="s">
        <v>55</v>
      </c>
      <c r="D873">
        <v>65</v>
      </c>
      <c r="E873" t="s">
        <v>105</v>
      </c>
      <c r="F873" t="s">
        <v>979</v>
      </c>
      <c r="G873" t="s">
        <v>5127</v>
      </c>
      <c r="H873">
        <v>19458795725</v>
      </c>
      <c r="I873" t="s">
        <v>5888</v>
      </c>
      <c r="J873" t="s">
        <v>7292</v>
      </c>
      <c r="K873">
        <v>8369.59</v>
      </c>
      <c r="L873" s="12" t="s">
        <v>8117</v>
      </c>
      <c r="M873" s="10" t="s">
        <v>11239</v>
      </c>
      <c r="N873">
        <v>872</v>
      </c>
      <c r="O873">
        <v>45114</v>
      </c>
      <c r="P873" t="s">
        <v>11404</v>
      </c>
      <c r="Q873" s="16">
        <v>3664.36</v>
      </c>
      <c r="R873">
        <v>12033.95</v>
      </c>
      <c r="S873">
        <v>79</v>
      </c>
      <c r="T873">
        <v>872</v>
      </c>
      <c r="U873">
        <v>19776</v>
      </c>
      <c r="V873" t="s">
        <v>11412</v>
      </c>
      <c r="W873">
        <v>7.97</v>
      </c>
      <c r="X873">
        <v>48</v>
      </c>
      <c r="Y873" t="s">
        <v>11523</v>
      </c>
      <c r="Z873" t="s">
        <v>12011</v>
      </c>
      <c r="AA873">
        <v>872</v>
      </c>
      <c r="AB873" t="s">
        <v>12015</v>
      </c>
      <c r="AC873">
        <v>8325.85</v>
      </c>
      <c r="AD873">
        <v>2194.9499999999998</v>
      </c>
      <c r="AE873">
        <v>109.75</v>
      </c>
      <c r="AF873" t="s">
        <v>11213</v>
      </c>
      <c r="AG873" t="s">
        <v>11303</v>
      </c>
      <c r="AH873">
        <v>7951</v>
      </c>
      <c r="AI873">
        <v>872</v>
      </c>
      <c r="AJ873" t="s">
        <v>11211</v>
      </c>
      <c r="AK873" t="s">
        <v>12027</v>
      </c>
      <c r="AL873" t="s">
        <v>12032</v>
      </c>
      <c r="AM873" t="s">
        <v>11269</v>
      </c>
      <c r="AN873">
        <v>1</v>
      </c>
      <c r="AO873" s="10" t="s">
        <v>12038</v>
      </c>
      <c r="AP873" t="str" cm="1">
        <f t="array" ref="AP873">_xlfn.IFS(
  Table1[[#This Row],[Age]]&lt;=25, "18-25",
  Table1[[#This Row],[Age]]&lt;=35, "26-35",
  Table1[[#This Row],[Age]]&lt;=45, "36-45",
  Table1[[#This Row],[Age]]&lt;=60, "46-60",
  TRUE, "60+")</f>
        <v>60+</v>
      </c>
    </row>
    <row r="874" spans="1:42" x14ac:dyDescent="0.3">
      <c r="A874">
        <v>873</v>
      </c>
      <c r="B874" t="s">
        <v>41</v>
      </c>
      <c r="C874" t="s">
        <v>62</v>
      </c>
      <c r="D874">
        <v>39</v>
      </c>
      <c r="E874" t="s">
        <v>105</v>
      </c>
      <c r="F874" t="s">
        <v>980</v>
      </c>
      <c r="G874" t="s">
        <v>5128</v>
      </c>
      <c r="H874">
        <v>19458795726</v>
      </c>
      <c r="I874" t="s">
        <v>5889</v>
      </c>
      <c r="J874" t="s">
        <v>7292</v>
      </c>
      <c r="K874">
        <v>6652.18</v>
      </c>
      <c r="L874" s="12" t="s">
        <v>8118</v>
      </c>
      <c r="M874" s="10" t="s">
        <v>11150</v>
      </c>
      <c r="N874">
        <v>873</v>
      </c>
      <c r="O874">
        <v>45037</v>
      </c>
      <c r="P874" t="s">
        <v>11402</v>
      </c>
      <c r="Q874" s="16">
        <v>3347.34</v>
      </c>
      <c r="R874">
        <v>3304.84</v>
      </c>
      <c r="S874">
        <v>46</v>
      </c>
      <c r="T874">
        <v>873</v>
      </c>
      <c r="U874">
        <v>42775.49</v>
      </c>
      <c r="V874" t="s">
        <v>11413</v>
      </c>
      <c r="W874">
        <v>9.01</v>
      </c>
      <c r="X874">
        <v>36</v>
      </c>
      <c r="Y874" t="s">
        <v>11593</v>
      </c>
      <c r="Z874" t="s">
        <v>12012</v>
      </c>
      <c r="AA874">
        <v>873</v>
      </c>
      <c r="AB874" t="s">
        <v>12016</v>
      </c>
      <c r="AC874">
        <v>7086.35</v>
      </c>
      <c r="AD874">
        <v>752.24</v>
      </c>
      <c r="AE874">
        <v>37.61</v>
      </c>
      <c r="AF874" t="s">
        <v>11082</v>
      </c>
      <c r="AG874" t="s">
        <v>11354</v>
      </c>
      <c r="AH874">
        <v>8264</v>
      </c>
      <c r="AI874">
        <v>873</v>
      </c>
      <c r="AJ874" t="s">
        <v>11129</v>
      </c>
      <c r="AK874" t="s">
        <v>12027</v>
      </c>
      <c r="AL874" t="s">
        <v>12032</v>
      </c>
      <c r="AM874" t="s">
        <v>11291</v>
      </c>
      <c r="AN874">
        <v>1</v>
      </c>
      <c r="AO874" s="10" t="s">
        <v>12037</v>
      </c>
      <c r="AP874" t="str" cm="1">
        <f t="array" ref="AP874">_xlfn.IFS(
  Table1[[#This Row],[Age]]&lt;=25, "18-25",
  Table1[[#This Row],[Age]]&lt;=35, "26-35",
  Table1[[#This Row],[Age]]&lt;=45, "36-45",
  Table1[[#This Row],[Age]]&lt;=60, "46-60",
  TRUE, "60+")</f>
        <v>36-45</v>
      </c>
    </row>
    <row r="875" spans="1:42" x14ac:dyDescent="0.3">
      <c r="A875">
        <v>874</v>
      </c>
      <c r="B875" t="s">
        <v>40</v>
      </c>
      <c r="C875" t="s">
        <v>75</v>
      </c>
      <c r="D875">
        <v>40</v>
      </c>
      <c r="E875" t="s">
        <v>105</v>
      </c>
      <c r="F875" t="s">
        <v>981</v>
      </c>
      <c r="G875" t="s">
        <v>5134</v>
      </c>
      <c r="H875">
        <v>19458795727</v>
      </c>
      <c r="I875" t="s">
        <v>5890</v>
      </c>
      <c r="J875" t="s">
        <v>7292</v>
      </c>
      <c r="K875">
        <v>8999.52</v>
      </c>
      <c r="L875" s="12" t="s">
        <v>8119</v>
      </c>
      <c r="M875" s="10" t="s">
        <v>11271</v>
      </c>
      <c r="N875">
        <v>874</v>
      </c>
      <c r="O875">
        <v>44950</v>
      </c>
      <c r="P875" t="s">
        <v>11403</v>
      </c>
      <c r="Q875" s="16">
        <v>2232.29</v>
      </c>
      <c r="R875">
        <v>6767.23</v>
      </c>
      <c r="S875">
        <v>24</v>
      </c>
      <c r="T875">
        <v>874</v>
      </c>
      <c r="U875">
        <v>30182.77</v>
      </c>
      <c r="V875" t="s">
        <v>11413</v>
      </c>
      <c r="W875">
        <v>8.3699999999999992</v>
      </c>
      <c r="X875">
        <v>60</v>
      </c>
      <c r="Y875" t="s">
        <v>11748</v>
      </c>
      <c r="Z875" t="s">
        <v>12012</v>
      </c>
      <c r="AA875">
        <v>874</v>
      </c>
      <c r="AB875" t="s">
        <v>12016</v>
      </c>
      <c r="AC875">
        <v>5714.41</v>
      </c>
      <c r="AD875">
        <v>4027.61</v>
      </c>
      <c r="AE875">
        <v>201.38</v>
      </c>
      <c r="AF875" t="s">
        <v>11312</v>
      </c>
      <c r="AG875" t="s">
        <v>11047</v>
      </c>
      <c r="AH875">
        <v>1269</v>
      </c>
      <c r="AI875">
        <v>874</v>
      </c>
      <c r="AJ875" t="s">
        <v>11162</v>
      </c>
      <c r="AK875" t="s">
        <v>12028</v>
      </c>
      <c r="AL875" t="s">
        <v>12032</v>
      </c>
      <c r="AM875" t="s">
        <v>11341</v>
      </c>
      <c r="AN875">
        <v>1</v>
      </c>
      <c r="AO875" s="10" t="s">
        <v>12039</v>
      </c>
      <c r="AP875" t="str" cm="1">
        <f t="array" ref="AP875">_xlfn.IFS(
  Table1[[#This Row],[Age]]&lt;=25, "18-25",
  Table1[[#This Row],[Age]]&lt;=35, "26-35",
  Table1[[#This Row],[Age]]&lt;=45, "36-45",
  Table1[[#This Row],[Age]]&lt;=60, "46-60",
  TRUE, "60+")</f>
        <v>36-45</v>
      </c>
    </row>
    <row r="876" spans="1:42" x14ac:dyDescent="0.3">
      <c r="A876">
        <v>875</v>
      </c>
      <c r="B876" t="s">
        <v>16</v>
      </c>
      <c r="C876" t="s">
        <v>74</v>
      </c>
      <c r="D876">
        <v>33</v>
      </c>
      <c r="E876" t="s">
        <v>106</v>
      </c>
      <c r="F876" t="s">
        <v>982</v>
      </c>
      <c r="G876" t="s">
        <v>5134</v>
      </c>
      <c r="H876">
        <v>19458795728</v>
      </c>
      <c r="I876" t="s">
        <v>5891</v>
      </c>
      <c r="J876" t="s">
        <v>7292</v>
      </c>
      <c r="K876">
        <v>2801.58</v>
      </c>
      <c r="L876" s="12" t="s">
        <v>8120</v>
      </c>
      <c r="M876" s="10" t="s">
        <v>11120</v>
      </c>
      <c r="N876">
        <v>875</v>
      </c>
      <c r="O876">
        <v>44982</v>
      </c>
      <c r="P876" t="s">
        <v>11402</v>
      </c>
      <c r="Q876" s="16">
        <v>4084.77</v>
      </c>
      <c r="R876">
        <v>-1283.19</v>
      </c>
      <c r="S876">
        <v>72</v>
      </c>
      <c r="T876">
        <v>875</v>
      </c>
      <c r="U876">
        <v>22492.37</v>
      </c>
      <c r="V876" t="s">
        <v>11413</v>
      </c>
      <c r="W876">
        <v>6.6</v>
      </c>
      <c r="X876">
        <v>24</v>
      </c>
      <c r="Y876" t="s">
        <v>11746</v>
      </c>
      <c r="Z876" t="s">
        <v>12011</v>
      </c>
      <c r="AA876">
        <v>875</v>
      </c>
      <c r="AB876" t="s">
        <v>12015</v>
      </c>
      <c r="AC876">
        <v>6910.79</v>
      </c>
      <c r="AD876">
        <v>2705.63</v>
      </c>
      <c r="AE876">
        <v>135.28</v>
      </c>
      <c r="AF876" t="s">
        <v>11103</v>
      </c>
      <c r="AG876" t="s">
        <v>11182</v>
      </c>
      <c r="AH876">
        <v>9881</v>
      </c>
      <c r="AI876">
        <v>875</v>
      </c>
      <c r="AJ876" t="s">
        <v>11328</v>
      </c>
      <c r="AK876" t="s">
        <v>12028</v>
      </c>
      <c r="AL876" t="s">
        <v>12031</v>
      </c>
      <c r="AM876" t="s">
        <v>11205</v>
      </c>
      <c r="AN876">
        <v>1</v>
      </c>
      <c r="AO876" s="10" t="s">
        <v>12045</v>
      </c>
      <c r="AP876" t="str" cm="1">
        <f t="array" ref="AP876">_xlfn.IFS(
  Table1[[#This Row],[Age]]&lt;=25, "18-25",
  Table1[[#This Row],[Age]]&lt;=35, "26-35",
  Table1[[#This Row],[Age]]&lt;=45, "36-45",
  Table1[[#This Row],[Age]]&lt;=60, "46-60",
  TRUE, "60+")</f>
        <v>26-35</v>
      </c>
    </row>
    <row r="877" spans="1:42" x14ac:dyDescent="0.3">
      <c r="A877">
        <v>876</v>
      </c>
      <c r="B877" t="s">
        <v>49</v>
      </c>
      <c r="C877" t="s">
        <v>60</v>
      </c>
      <c r="D877">
        <v>28</v>
      </c>
      <c r="E877" t="s">
        <v>106</v>
      </c>
      <c r="F877" t="s">
        <v>983</v>
      </c>
      <c r="G877" t="s">
        <v>5121</v>
      </c>
      <c r="H877">
        <v>19458795729</v>
      </c>
      <c r="I877" t="s">
        <v>5522</v>
      </c>
      <c r="J877" t="s">
        <v>7292</v>
      </c>
      <c r="K877">
        <v>2284.2399999999998</v>
      </c>
      <c r="L877" s="12" t="s">
        <v>8121</v>
      </c>
      <c r="M877" s="10" t="s">
        <v>11040</v>
      </c>
      <c r="N877">
        <v>876</v>
      </c>
      <c r="O877">
        <v>44995</v>
      </c>
      <c r="P877" t="s">
        <v>11404</v>
      </c>
      <c r="Q877" s="16">
        <v>2466.17</v>
      </c>
      <c r="R877">
        <v>-181.93</v>
      </c>
      <c r="S877">
        <v>70</v>
      </c>
      <c r="T877">
        <v>876</v>
      </c>
      <c r="U877">
        <v>39776.68</v>
      </c>
      <c r="V877" t="s">
        <v>11411</v>
      </c>
      <c r="W877">
        <v>8.2899999999999991</v>
      </c>
      <c r="X877">
        <v>36</v>
      </c>
      <c r="Y877" t="s">
        <v>11482</v>
      </c>
      <c r="Z877" t="s">
        <v>12011</v>
      </c>
      <c r="AA877">
        <v>876</v>
      </c>
      <c r="AB877" t="s">
        <v>12017</v>
      </c>
      <c r="AC877">
        <v>3188.76</v>
      </c>
      <c r="AD877">
        <v>1351.88</v>
      </c>
      <c r="AE877">
        <v>67.59</v>
      </c>
      <c r="AF877" t="s">
        <v>11044</v>
      </c>
      <c r="AG877" t="s">
        <v>11062</v>
      </c>
      <c r="AH877">
        <v>3857</v>
      </c>
      <c r="AI877">
        <v>876</v>
      </c>
      <c r="AJ877" t="s">
        <v>11377</v>
      </c>
      <c r="AK877" t="s">
        <v>12027</v>
      </c>
      <c r="AL877" t="s">
        <v>12032</v>
      </c>
      <c r="AM877" t="s">
        <v>11153</v>
      </c>
      <c r="AN877">
        <v>1</v>
      </c>
      <c r="AO877" s="10" t="s">
        <v>12047</v>
      </c>
      <c r="AP877" t="str" cm="1">
        <f t="array" ref="AP877">_xlfn.IFS(
  Table1[[#This Row],[Age]]&lt;=25, "18-25",
  Table1[[#This Row],[Age]]&lt;=35, "26-35",
  Table1[[#This Row],[Age]]&lt;=45, "36-45",
  Table1[[#This Row],[Age]]&lt;=60, "46-60",
  TRUE, "60+")</f>
        <v>26-35</v>
      </c>
    </row>
    <row r="878" spans="1:42" x14ac:dyDescent="0.3">
      <c r="A878">
        <v>877</v>
      </c>
      <c r="B878" t="s">
        <v>5</v>
      </c>
      <c r="C878" t="s">
        <v>94</v>
      </c>
      <c r="D878">
        <v>64</v>
      </c>
      <c r="E878" t="s">
        <v>104</v>
      </c>
      <c r="F878" t="s">
        <v>984</v>
      </c>
      <c r="G878" t="s">
        <v>5110</v>
      </c>
      <c r="H878">
        <v>19458795730</v>
      </c>
      <c r="I878" t="s">
        <v>5892</v>
      </c>
      <c r="J878" t="s">
        <v>7292</v>
      </c>
      <c r="K878">
        <v>778.36</v>
      </c>
      <c r="L878" s="12" t="s">
        <v>8122</v>
      </c>
      <c r="M878" s="10" t="s">
        <v>11221</v>
      </c>
      <c r="N878">
        <v>877</v>
      </c>
      <c r="O878">
        <v>44944</v>
      </c>
      <c r="P878" t="s">
        <v>11404</v>
      </c>
      <c r="Q878" s="16">
        <v>686.35</v>
      </c>
      <c r="R878">
        <v>92.01</v>
      </c>
      <c r="S878">
        <v>96</v>
      </c>
      <c r="T878">
        <v>877</v>
      </c>
      <c r="U878">
        <v>49486.19</v>
      </c>
      <c r="V878" t="s">
        <v>11412</v>
      </c>
      <c r="W878">
        <v>8.9</v>
      </c>
      <c r="X878">
        <v>12</v>
      </c>
      <c r="Y878" t="s">
        <v>11705</v>
      </c>
      <c r="Z878" t="s">
        <v>12011</v>
      </c>
      <c r="AA878">
        <v>877</v>
      </c>
      <c r="AB878" t="s">
        <v>12017</v>
      </c>
      <c r="AC878">
        <v>5471.66</v>
      </c>
      <c r="AD878">
        <v>78.45</v>
      </c>
      <c r="AE878">
        <v>3.92</v>
      </c>
      <c r="AF878" t="s">
        <v>11217</v>
      </c>
      <c r="AG878" t="s">
        <v>11311</v>
      </c>
      <c r="AH878">
        <v>2244</v>
      </c>
      <c r="AI878">
        <v>877</v>
      </c>
      <c r="AJ878" t="s">
        <v>11098</v>
      </c>
      <c r="AK878" t="s">
        <v>12027</v>
      </c>
      <c r="AL878" t="s">
        <v>12032</v>
      </c>
      <c r="AM878" t="s">
        <v>11363</v>
      </c>
      <c r="AN878">
        <v>1</v>
      </c>
      <c r="AO878" s="10" t="s">
        <v>12039</v>
      </c>
      <c r="AP878" t="str" cm="1">
        <f t="array" ref="AP878">_xlfn.IFS(
  Table1[[#This Row],[Age]]&lt;=25, "18-25",
  Table1[[#This Row],[Age]]&lt;=35, "26-35",
  Table1[[#This Row],[Age]]&lt;=45, "36-45",
  Table1[[#This Row],[Age]]&lt;=60, "46-60",
  TRUE, "60+")</f>
        <v>60+</v>
      </c>
    </row>
    <row r="879" spans="1:42" x14ac:dyDescent="0.3">
      <c r="A879">
        <v>878</v>
      </c>
      <c r="B879" t="s">
        <v>5</v>
      </c>
      <c r="C879" t="s">
        <v>76</v>
      </c>
      <c r="D879">
        <v>68</v>
      </c>
      <c r="E879" t="s">
        <v>104</v>
      </c>
      <c r="F879" t="s">
        <v>985</v>
      </c>
      <c r="G879" t="s">
        <v>5132</v>
      </c>
      <c r="H879">
        <v>19458795731</v>
      </c>
      <c r="I879" t="s">
        <v>5893</v>
      </c>
      <c r="J879" t="s">
        <v>7291</v>
      </c>
      <c r="K879">
        <v>5960.93</v>
      </c>
      <c r="L879" s="12" t="s">
        <v>7750</v>
      </c>
      <c r="M879" s="10" t="s">
        <v>11366</v>
      </c>
      <c r="N879">
        <v>878</v>
      </c>
      <c r="O879">
        <v>45154</v>
      </c>
      <c r="P879" t="s">
        <v>11403</v>
      </c>
      <c r="Q879" s="16">
        <v>1409.68</v>
      </c>
      <c r="R879">
        <v>4551.25</v>
      </c>
      <c r="S879">
        <v>51</v>
      </c>
      <c r="T879">
        <v>878</v>
      </c>
      <c r="U879">
        <v>10251.86</v>
      </c>
      <c r="V879" t="s">
        <v>11413</v>
      </c>
      <c r="W879">
        <v>6</v>
      </c>
      <c r="X879">
        <v>48</v>
      </c>
      <c r="Y879" t="s">
        <v>7617</v>
      </c>
      <c r="Z879" t="s">
        <v>12011</v>
      </c>
      <c r="AA879">
        <v>878</v>
      </c>
      <c r="AB879" t="s">
        <v>12015</v>
      </c>
      <c r="AC879">
        <v>2266.86</v>
      </c>
      <c r="AD879">
        <v>2720.97</v>
      </c>
      <c r="AE879">
        <v>136.05000000000001</v>
      </c>
      <c r="AF879" t="s">
        <v>11316</v>
      </c>
      <c r="AG879" t="s">
        <v>11061</v>
      </c>
      <c r="AH879">
        <v>7464</v>
      </c>
      <c r="AI879">
        <v>878</v>
      </c>
      <c r="AJ879" t="s">
        <v>11359</v>
      </c>
      <c r="AK879" t="s">
        <v>12028</v>
      </c>
      <c r="AL879" t="s">
        <v>12032</v>
      </c>
      <c r="AM879" t="s">
        <v>11044</v>
      </c>
      <c r="AN879">
        <v>1</v>
      </c>
      <c r="AO879" s="10" t="s">
        <v>12041</v>
      </c>
      <c r="AP879" t="str" cm="1">
        <f t="array" ref="AP879">_xlfn.IFS(
  Table1[[#This Row],[Age]]&lt;=25, "18-25",
  Table1[[#This Row],[Age]]&lt;=35, "26-35",
  Table1[[#This Row],[Age]]&lt;=45, "36-45",
  Table1[[#This Row],[Age]]&lt;=60, "46-60",
  TRUE, "60+")</f>
        <v>60+</v>
      </c>
    </row>
    <row r="880" spans="1:42" x14ac:dyDescent="0.3">
      <c r="A880">
        <v>879</v>
      </c>
      <c r="B880" t="s">
        <v>44</v>
      </c>
      <c r="C880" t="s">
        <v>88</v>
      </c>
      <c r="D880">
        <v>52</v>
      </c>
      <c r="E880" t="s">
        <v>104</v>
      </c>
      <c r="F880" t="s">
        <v>986</v>
      </c>
      <c r="G880" t="s">
        <v>5122</v>
      </c>
      <c r="H880">
        <v>19458795732</v>
      </c>
      <c r="I880" t="s">
        <v>5894</v>
      </c>
      <c r="J880" t="s">
        <v>7292</v>
      </c>
      <c r="K880">
        <v>5013.92</v>
      </c>
      <c r="L880" s="12" t="s">
        <v>8123</v>
      </c>
      <c r="M880" s="10" t="s">
        <v>11221</v>
      </c>
      <c r="N880">
        <v>879</v>
      </c>
      <c r="O880">
        <v>44984</v>
      </c>
      <c r="P880" t="s">
        <v>11404</v>
      </c>
      <c r="Q880" s="16">
        <v>920.32</v>
      </c>
      <c r="R880">
        <v>4093.6</v>
      </c>
      <c r="S880">
        <v>99</v>
      </c>
      <c r="T880">
        <v>879</v>
      </c>
      <c r="U880">
        <v>3485.92</v>
      </c>
      <c r="V880" t="s">
        <v>11412</v>
      </c>
      <c r="W880">
        <v>8.2899999999999991</v>
      </c>
      <c r="X880">
        <v>12</v>
      </c>
      <c r="Y880" t="s">
        <v>11694</v>
      </c>
      <c r="Z880" t="s">
        <v>12012</v>
      </c>
      <c r="AA880">
        <v>879</v>
      </c>
      <c r="AB880" t="s">
        <v>12017</v>
      </c>
      <c r="AC880">
        <v>2154.64</v>
      </c>
      <c r="AD880">
        <v>3836.14</v>
      </c>
      <c r="AE880">
        <v>191.81</v>
      </c>
      <c r="AF880" t="s">
        <v>11266</v>
      </c>
      <c r="AG880" t="s">
        <v>11085</v>
      </c>
      <c r="AH880">
        <v>1555</v>
      </c>
      <c r="AI880">
        <v>879</v>
      </c>
      <c r="AJ880" t="s">
        <v>11216</v>
      </c>
      <c r="AK880" t="s">
        <v>12028</v>
      </c>
      <c r="AL880" t="s">
        <v>12031</v>
      </c>
      <c r="AM880" t="s">
        <v>11240</v>
      </c>
      <c r="AN880">
        <v>1</v>
      </c>
      <c r="AO880" s="10" t="s">
        <v>12045</v>
      </c>
      <c r="AP880" t="str" cm="1">
        <f t="array" ref="AP880">_xlfn.IFS(
  Table1[[#This Row],[Age]]&lt;=25, "18-25",
  Table1[[#This Row],[Age]]&lt;=35, "26-35",
  Table1[[#This Row],[Age]]&lt;=45, "36-45",
  Table1[[#This Row],[Age]]&lt;=60, "46-60",
  TRUE, "60+")</f>
        <v>46-60</v>
      </c>
    </row>
    <row r="881" spans="1:42" x14ac:dyDescent="0.3">
      <c r="A881">
        <v>880</v>
      </c>
      <c r="B881" t="s">
        <v>10</v>
      </c>
      <c r="C881" t="s">
        <v>85</v>
      </c>
      <c r="D881">
        <v>65</v>
      </c>
      <c r="E881" t="s">
        <v>106</v>
      </c>
      <c r="F881" t="s">
        <v>987</v>
      </c>
      <c r="G881" t="s">
        <v>5130</v>
      </c>
      <c r="H881">
        <v>19458795733</v>
      </c>
      <c r="I881" t="s">
        <v>5895</v>
      </c>
      <c r="J881" t="s">
        <v>7292</v>
      </c>
      <c r="K881">
        <v>8122.92</v>
      </c>
      <c r="L881" s="12" t="s">
        <v>8124</v>
      </c>
      <c r="M881" s="10" t="s">
        <v>11112</v>
      </c>
      <c r="N881">
        <v>880</v>
      </c>
      <c r="O881">
        <v>45089</v>
      </c>
      <c r="P881" t="s">
        <v>11403</v>
      </c>
      <c r="Q881" s="16">
        <v>2852.37</v>
      </c>
      <c r="R881">
        <v>10975.29</v>
      </c>
      <c r="S881">
        <v>77</v>
      </c>
      <c r="T881">
        <v>880</v>
      </c>
      <c r="U881">
        <v>23686.41</v>
      </c>
      <c r="V881" t="s">
        <v>11412</v>
      </c>
      <c r="W881">
        <v>4.79</v>
      </c>
      <c r="X881">
        <v>48</v>
      </c>
      <c r="Y881" t="s">
        <v>8278</v>
      </c>
      <c r="Z881" t="s">
        <v>12011</v>
      </c>
      <c r="AA881">
        <v>880</v>
      </c>
      <c r="AB881" t="s">
        <v>12017</v>
      </c>
      <c r="AC881">
        <v>7377.96</v>
      </c>
      <c r="AD881">
        <v>1819.63</v>
      </c>
      <c r="AE881">
        <v>90.98</v>
      </c>
      <c r="AF881" t="s">
        <v>11132</v>
      </c>
      <c r="AG881" t="s">
        <v>11173</v>
      </c>
      <c r="AH881">
        <v>5410</v>
      </c>
      <c r="AI881">
        <v>880</v>
      </c>
      <c r="AJ881" t="s">
        <v>11384</v>
      </c>
      <c r="AK881" t="s">
        <v>12027</v>
      </c>
      <c r="AL881" t="s">
        <v>12031</v>
      </c>
      <c r="AM881" t="s">
        <v>11168</v>
      </c>
      <c r="AN881">
        <v>1</v>
      </c>
      <c r="AO881" s="10" t="s">
        <v>12043</v>
      </c>
      <c r="AP881" t="str" cm="1">
        <f t="array" ref="AP881">_xlfn.IFS(
  Table1[[#This Row],[Age]]&lt;=25, "18-25",
  Table1[[#This Row],[Age]]&lt;=35, "26-35",
  Table1[[#This Row],[Age]]&lt;=45, "36-45",
  Table1[[#This Row],[Age]]&lt;=60, "46-60",
  TRUE, "60+")</f>
        <v>60+</v>
      </c>
    </row>
    <row r="882" spans="1:42" x14ac:dyDescent="0.3">
      <c r="A882">
        <v>881</v>
      </c>
      <c r="B882" t="s">
        <v>28</v>
      </c>
      <c r="C882" t="s">
        <v>80</v>
      </c>
      <c r="D882">
        <v>37</v>
      </c>
      <c r="E882" t="s">
        <v>105</v>
      </c>
      <c r="F882" t="s">
        <v>988</v>
      </c>
      <c r="G882" t="s">
        <v>5147</v>
      </c>
      <c r="H882">
        <v>19458795734</v>
      </c>
      <c r="I882" t="s">
        <v>5807</v>
      </c>
      <c r="J882" t="s">
        <v>7291</v>
      </c>
      <c r="K882">
        <v>4864.74</v>
      </c>
      <c r="L882" s="12" t="s">
        <v>8125</v>
      </c>
      <c r="M882" s="10" t="s">
        <v>11215</v>
      </c>
      <c r="N882">
        <v>881</v>
      </c>
      <c r="O882">
        <v>45058</v>
      </c>
      <c r="P882" t="s">
        <v>11402</v>
      </c>
      <c r="Q882" s="16">
        <v>3280.47</v>
      </c>
      <c r="R882">
        <v>1584.27</v>
      </c>
      <c r="S882">
        <v>92</v>
      </c>
      <c r="T882">
        <v>881</v>
      </c>
      <c r="U882">
        <v>15082.41</v>
      </c>
      <c r="V882" t="s">
        <v>11412</v>
      </c>
      <c r="W882">
        <v>5.7</v>
      </c>
      <c r="X882">
        <v>60</v>
      </c>
      <c r="Y882" t="s">
        <v>7431</v>
      </c>
      <c r="Z882" t="s">
        <v>12012</v>
      </c>
      <c r="AA882">
        <v>881</v>
      </c>
      <c r="AB882" t="s">
        <v>12016</v>
      </c>
      <c r="AC882">
        <v>9486.64</v>
      </c>
      <c r="AD882">
        <v>3305.09</v>
      </c>
      <c r="AE882">
        <v>165.25</v>
      </c>
      <c r="AF882" t="s">
        <v>11139</v>
      </c>
      <c r="AG882" t="s">
        <v>11337</v>
      </c>
      <c r="AH882">
        <v>5556</v>
      </c>
      <c r="AI882">
        <v>881</v>
      </c>
      <c r="AJ882" t="s">
        <v>11277</v>
      </c>
      <c r="AK882" t="s">
        <v>12028</v>
      </c>
      <c r="AL882" t="s">
        <v>12031</v>
      </c>
      <c r="AM882" t="s">
        <v>11380</v>
      </c>
      <c r="AN882">
        <v>1</v>
      </c>
      <c r="AO882" s="10" t="s">
        <v>12046</v>
      </c>
      <c r="AP882" t="str" cm="1">
        <f t="array" ref="AP882">_xlfn.IFS(
  Table1[[#This Row],[Age]]&lt;=25, "18-25",
  Table1[[#This Row],[Age]]&lt;=35, "26-35",
  Table1[[#This Row],[Age]]&lt;=45, "36-45",
  Table1[[#This Row],[Age]]&lt;=60, "46-60",
  TRUE, "60+")</f>
        <v>36-45</v>
      </c>
    </row>
    <row r="883" spans="1:42" x14ac:dyDescent="0.3">
      <c r="A883">
        <v>882</v>
      </c>
      <c r="B883" t="s">
        <v>9</v>
      </c>
      <c r="C883" t="s">
        <v>74</v>
      </c>
      <c r="D883">
        <v>54</v>
      </c>
      <c r="E883" t="s">
        <v>106</v>
      </c>
      <c r="F883" t="s">
        <v>989</v>
      </c>
      <c r="G883" t="s">
        <v>5140</v>
      </c>
      <c r="H883">
        <v>19458795735</v>
      </c>
      <c r="I883" t="s">
        <v>5669</v>
      </c>
      <c r="J883" t="s">
        <v>7291</v>
      </c>
      <c r="K883">
        <v>2112.04</v>
      </c>
      <c r="L883" s="12" t="s">
        <v>8126</v>
      </c>
      <c r="M883" s="10" t="s">
        <v>11292</v>
      </c>
      <c r="N883">
        <v>882</v>
      </c>
      <c r="O883">
        <v>45145</v>
      </c>
      <c r="P883" t="s">
        <v>11402</v>
      </c>
      <c r="Q883" s="16">
        <v>1686.31</v>
      </c>
      <c r="R883">
        <v>3798.35</v>
      </c>
      <c r="S883">
        <v>4</v>
      </c>
      <c r="T883">
        <v>882</v>
      </c>
      <c r="U883">
        <v>33670.83</v>
      </c>
      <c r="V883" t="s">
        <v>11412</v>
      </c>
      <c r="W883">
        <v>1.47</v>
      </c>
      <c r="X883">
        <v>48</v>
      </c>
      <c r="Y883" t="s">
        <v>11749</v>
      </c>
      <c r="Z883" t="s">
        <v>12010</v>
      </c>
      <c r="AA883">
        <v>882</v>
      </c>
      <c r="AB883" t="s">
        <v>12016</v>
      </c>
      <c r="AC883">
        <v>8222.7199999999993</v>
      </c>
      <c r="AD883">
        <v>3978.41</v>
      </c>
      <c r="AE883">
        <v>198.92</v>
      </c>
      <c r="AF883" t="s">
        <v>11072</v>
      </c>
      <c r="AG883" t="s">
        <v>11376</v>
      </c>
      <c r="AH883">
        <v>946</v>
      </c>
      <c r="AI883">
        <v>882</v>
      </c>
      <c r="AJ883" t="s">
        <v>11254</v>
      </c>
      <c r="AK883" t="s">
        <v>12029</v>
      </c>
      <c r="AL883" t="s">
        <v>12031</v>
      </c>
      <c r="AM883" t="s">
        <v>11039</v>
      </c>
      <c r="AN883">
        <v>1</v>
      </c>
      <c r="AO883" s="10" t="s">
        <v>12041</v>
      </c>
      <c r="AP883" t="str" cm="1">
        <f t="array" ref="AP883">_xlfn.IFS(
  Table1[[#This Row],[Age]]&lt;=25, "18-25",
  Table1[[#This Row],[Age]]&lt;=35, "26-35",
  Table1[[#This Row],[Age]]&lt;=45, "36-45",
  Table1[[#This Row],[Age]]&lt;=60, "46-60",
  TRUE, "60+")</f>
        <v>46-60</v>
      </c>
    </row>
    <row r="884" spans="1:42" x14ac:dyDescent="0.3">
      <c r="A884">
        <v>883</v>
      </c>
      <c r="B884" t="s">
        <v>27</v>
      </c>
      <c r="C884" t="s">
        <v>62</v>
      </c>
      <c r="D884">
        <v>58</v>
      </c>
      <c r="E884" t="s">
        <v>106</v>
      </c>
      <c r="F884" t="s">
        <v>990</v>
      </c>
      <c r="G884" t="s">
        <v>5122</v>
      </c>
      <c r="H884">
        <v>19458795736</v>
      </c>
      <c r="I884" t="s">
        <v>5560</v>
      </c>
      <c r="J884" t="s">
        <v>7291</v>
      </c>
      <c r="K884">
        <v>8115.01</v>
      </c>
      <c r="L884" s="12" t="s">
        <v>8127</v>
      </c>
      <c r="M884" s="10" t="s">
        <v>11203</v>
      </c>
      <c r="N884">
        <v>883</v>
      </c>
      <c r="O884">
        <v>45257</v>
      </c>
      <c r="P884" t="s">
        <v>11402</v>
      </c>
      <c r="Q884" s="16">
        <v>207.18</v>
      </c>
      <c r="R884">
        <v>7907.83</v>
      </c>
      <c r="S884">
        <v>31</v>
      </c>
      <c r="T884">
        <v>883</v>
      </c>
      <c r="U884">
        <v>25218.66</v>
      </c>
      <c r="V884" t="s">
        <v>11412</v>
      </c>
      <c r="W884">
        <v>8.9499999999999993</v>
      </c>
      <c r="X884">
        <v>36</v>
      </c>
      <c r="Y884" t="s">
        <v>10128</v>
      </c>
      <c r="Z884" t="s">
        <v>12012</v>
      </c>
      <c r="AA884">
        <v>883</v>
      </c>
      <c r="AB884" t="s">
        <v>12016</v>
      </c>
      <c r="AC884">
        <v>9450.69</v>
      </c>
      <c r="AD884">
        <v>2348.58</v>
      </c>
      <c r="AE884">
        <v>117.43</v>
      </c>
      <c r="AF884" t="s">
        <v>11268</v>
      </c>
      <c r="AG884" t="s">
        <v>11152</v>
      </c>
      <c r="AH884">
        <v>2471</v>
      </c>
      <c r="AI884">
        <v>883</v>
      </c>
      <c r="AJ884" t="s">
        <v>11381</v>
      </c>
      <c r="AK884" t="s">
        <v>12029</v>
      </c>
      <c r="AL884" t="s">
        <v>12032</v>
      </c>
      <c r="AM884" t="s">
        <v>11258</v>
      </c>
      <c r="AN884">
        <v>1</v>
      </c>
      <c r="AO884" s="10" t="s">
        <v>12040</v>
      </c>
      <c r="AP884" t="str" cm="1">
        <f t="array" ref="AP884">_xlfn.IFS(
  Table1[[#This Row],[Age]]&lt;=25, "18-25",
  Table1[[#This Row],[Age]]&lt;=35, "26-35",
  Table1[[#This Row],[Age]]&lt;=45, "36-45",
  Table1[[#This Row],[Age]]&lt;=60, "46-60",
  TRUE, "60+")</f>
        <v>46-60</v>
      </c>
    </row>
    <row r="885" spans="1:42" x14ac:dyDescent="0.3">
      <c r="A885">
        <v>884</v>
      </c>
      <c r="B885" t="s">
        <v>43</v>
      </c>
      <c r="C885" t="s">
        <v>73</v>
      </c>
      <c r="D885">
        <v>22</v>
      </c>
      <c r="E885" t="s">
        <v>106</v>
      </c>
      <c r="F885" t="s">
        <v>991</v>
      </c>
      <c r="G885" t="s">
        <v>5109</v>
      </c>
      <c r="H885">
        <v>19458795737</v>
      </c>
      <c r="I885" t="s">
        <v>5896</v>
      </c>
      <c r="J885" t="s">
        <v>7292</v>
      </c>
      <c r="K885">
        <v>4609</v>
      </c>
      <c r="L885" s="12" t="s">
        <v>8128</v>
      </c>
      <c r="M885" s="10" t="s">
        <v>11227</v>
      </c>
      <c r="N885">
        <v>884</v>
      </c>
      <c r="O885">
        <v>45210</v>
      </c>
      <c r="P885" t="s">
        <v>11404</v>
      </c>
      <c r="Q885" s="16">
        <v>3297.1</v>
      </c>
      <c r="R885">
        <v>7906.1</v>
      </c>
      <c r="S885">
        <v>65</v>
      </c>
      <c r="T885">
        <v>884</v>
      </c>
      <c r="U885">
        <v>25451.14</v>
      </c>
      <c r="V885" t="s">
        <v>11411</v>
      </c>
      <c r="W885">
        <v>2.2599999999999998</v>
      </c>
      <c r="X885">
        <v>36</v>
      </c>
      <c r="Y885" t="s">
        <v>11694</v>
      </c>
      <c r="Z885" t="s">
        <v>12011</v>
      </c>
      <c r="AA885">
        <v>884</v>
      </c>
      <c r="AB885" t="s">
        <v>12017</v>
      </c>
      <c r="AC885">
        <v>2996.84</v>
      </c>
      <c r="AD885">
        <v>1350.78</v>
      </c>
      <c r="AE885">
        <v>67.540000000000006</v>
      </c>
      <c r="AF885" t="s">
        <v>11291</v>
      </c>
      <c r="AG885" t="s">
        <v>11394</v>
      </c>
      <c r="AH885">
        <v>9139</v>
      </c>
      <c r="AI885">
        <v>884</v>
      </c>
      <c r="AJ885" t="s">
        <v>11076</v>
      </c>
      <c r="AK885" t="s">
        <v>12028</v>
      </c>
      <c r="AL885" t="s">
        <v>12031</v>
      </c>
      <c r="AM885" t="s">
        <v>11238</v>
      </c>
      <c r="AN885">
        <v>1</v>
      </c>
      <c r="AO885" s="10" t="s">
        <v>12044</v>
      </c>
      <c r="AP885" t="str" cm="1">
        <f t="array" ref="AP885">_xlfn.IFS(
  Table1[[#This Row],[Age]]&lt;=25, "18-25",
  Table1[[#This Row],[Age]]&lt;=35, "26-35",
  Table1[[#This Row],[Age]]&lt;=45, "36-45",
  Table1[[#This Row],[Age]]&lt;=60, "46-60",
  TRUE, "60+")</f>
        <v>18-25</v>
      </c>
    </row>
    <row r="886" spans="1:42" x14ac:dyDescent="0.3">
      <c r="A886">
        <v>885</v>
      </c>
      <c r="B886" t="s">
        <v>10</v>
      </c>
      <c r="C886" t="s">
        <v>76</v>
      </c>
      <c r="D886">
        <v>53</v>
      </c>
      <c r="E886" t="s">
        <v>104</v>
      </c>
      <c r="F886" t="s">
        <v>992</v>
      </c>
      <c r="G886" t="s">
        <v>5144</v>
      </c>
      <c r="H886">
        <v>19458795738</v>
      </c>
      <c r="I886" t="s">
        <v>5897</v>
      </c>
      <c r="J886" t="s">
        <v>7291</v>
      </c>
      <c r="K886">
        <v>9562.7199999999993</v>
      </c>
      <c r="L886" s="12" t="s">
        <v>8129</v>
      </c>
      <c r="M886" s="10" t="s">
        <v>11367</v>
      </c>
      <c r="N886">
        <v>885</v>
      </c>
      <c r="O886">
        <v>45065</v>
      </c>
      <c r="P886" t="s">
        <v>11402</v>
      </c>
      <c r="Q886" s="16">
        <v>319.18</v>
      </c>
      <c r="R886">
        <v>9881.9</v>
      </c>
      <c r="S886">
        <v>30</v>
      </c>
      <c r="T886">
        <v>885</v>
      </c>
      <c r="U886">
        <v>18394.12</v>
      </c>
      <c r="V886" t="s">
        <v>11411</v>
      </c>
      <c r="W886">
        <v>3.49</v>
      </c>
      <c r="X886">
        <v>36</v>
      </c>
      <c r="Y886" t="s">
        <v>11565</v>
      </c>
      <c r="Z886" t="s">
        <v>12012</v>
      </c>
      <c r="AA886">
        <v>885</v>
      </c>
      <c r="AB886" t="s">
        <v>12016</v>
      </c>
      <c r="AC886">
        <v>3355</v>
      </c>
      <c r="AD886">
        <v>2069</v>
      </c>
      <c r="AE886">
        <v>103.45</v>
      </c>
      <c r="AF886" t="s">
        <v>11251</v>
      </c>
      <c r="AG886" t="s">
        <v>11309</v>
      </c>
      <c r="AH886">
        <v>3910</v>
      </c>
      <c r="AI886">
        <v>885</v>
      </c>
      <c r="AJ886" t="s">
        <v>11239</v>
      </c>
      <c r="AK886" t="s">
        <v>12028</v>
      </c>
      <c r="AL886" t="s">
        <v>12031</v>
      </c>
      <c r="AM886" t="s">
        <v>11189</v>
      </c>
      <c r="AN886">
        <v>1</v>
      </c>
      <c r="AO886" s="10" t="s">
        <v>12046</v>
      </c>
      <c r="AP886" t="str" cm="1">
        <f t="array" ref="AP886">_xlfn.IFS(
  Table1[[#This Row],[Age]]&lt;=25, "18-25",
  Table1[[#This Row],[Age]]&lt;=35, "26-35",
  Table1[[#This Row],[Age]]&lt;=45, "36-45",
  Table1[[#This Row],[Age]]&lt;=60, "46-60",
  TRUE, "60+")</f>
        <v>46-60</v>
      </c>
    </row>
    <row r="887" spans="1:42" x14ac:dyDescent="0.3">
      <c r="A887">
        <v>886</v>
      </c>
      <c r="B887" t="s">
        <v>27</v>
      </c>
      <c r="C887" t="s">
        <v>97</v>
      </c>
      <c r="D887">
        <v>30</v>
      </c>
      <c r="E887" t="s">
        <v>105</v>
      </c>
      <c r="F887" t="s">
        <v>993</v>
      </c>
      <c r="G887" t="s">
        <v>5115</v>
      </c>
      <c r="H887">
        <v>19458795739</v>
      </c>
      <c r="I887" t="s">
        <v>5617</v>
      </c>
      <c r="J887" t="s">
        <v>7292</v>
      </c>
      <c r="K887">
        <v>5391.27</v>
      </c>
      <c r="L887" s="12" t="s">
        <v>8130</v>
      </c>
      <c r="M887" s="10" t="s">
        <v>11269</v>
      </c>
      <c r="N887">
        <v>886</v>
      </c>
      <c r="O887">
        <v>44929</v>
      </c>
      <c r="P887" t="s">
        <v>11402</v>
      </c>
      <c r="Q887" s="16">
        <v>4828.71</v>
      </c>
      <c r="R887">
        <v>10219.98</v>
      </c>
      <c r="S887">
        <v>72</v>
      </c>
      <c r="T887">
        <v>886</v>
      </c>
      <c r="U887">
        <v>11322.98</v>
      </c>
      <c r="V887" t="s">
        <v>11412</v>
      </c>
      <c r="W887">
        <v>3.86</v>
      </c>
      <c r="X887">
        <v>36</v>
      </c>
      <c r="Y887" t="s">
        <v>11750</v>
      </c>
      <c r="Z887" t="s">
        <v>12011</v>
      </c>
      <c r="AA887">
        <v>886</v>
      </c>
      <c r="AB887" t="s">
        <v>12016</v>
      </c>
      <c r="AC887">
        <v>4814.9399999999996</v>
      </c>
      <c r="AD887">
        <v>3806.09</v>
      </c>
      <c r="AE887">
        <v>190.3</v>
      </c>
      <c r="AF887" t="s">
        <v>11318</v>
      </c>
      <c r="AG887" t="s">
        <v>11245</v>
      </c>
      <c r="AH887">
        <v>1160</v>
      </c>
      <c r="AI887">
        <v>886</v>
      </c>
      <c r="AJ887" t="s">
        <v>11191</v>
      </c>
      <c r="AK887" t="s">
        <v>12029</v>
      </c>
      <c r="AL887" t="s">
        <v>12032</v>
      </c>
      <c r="AM887" t="s">
        <v>11134</v>
      </c>
      <c r="AN887">
        <v>1</v>
      </c>
      <c r="AO887" s="10" t="s">
        <v>12039</v>
      </c>
      <c r="AP887" t="str" cm="1">
        <f t="array" ref="AP887">_xlfn.IFS(
  Table1[[#This Row],[Age]]&lt;=25, "18-25",
  Table1[[#This Row],[Age]]&lt;=35, "26-35",
  Table1[[#This Row],[Age]]&lt;=45, "36-45",
  Table1[[#This Row],[Age]]&lt;=60, "46-60",
  TRUE, "60+")</f>
        <v>26-35</v>
      </c>
    </row>
    <row r="888" spans="1:42" x14ac:dyDescent="0.3">
      <c r="A888">
        <v>887</v>
      </c>
      <c r="B888" t="s">
        <v>6</v>
      </c>
      <c r="C888" t="s">
        <v>56</v>
      </c>
      <c r="D888">
        <v>69</v>
      </c>
      <c r="E888" t="s">
        <v>106</v>
      </c>
      <c r="F888" t="s">
        <v>994</v>
      </c>
      <c r="G888" t="s">
        <v>5121</v>
      </c>
      <c r="H888">
        <v>19458795740</v>
      </c>
      <c r="I888" t="s">
        <v>5463</v>
      </c>
      <c r="J888" t="s">
        <v>7291</v>
      </c>
      <c r="K888">
        <v>1255.72</v>
      </c>
      <c r="L888" s="12" t="s">
        <v>8131</v>
      </c>
      <c r="M888" s="10" t="s">
        <v>11257</v>
      </c>
      <c r="N888">
        <v>887</v>
      </c>
      <c r="O888">
        <v>45282</v>
      </c>
      <c r="P888" t="s">
        <v>11402</v>
      </c>
      <c r="Q888" s="16">
        <v>4437.5200000000004</v>
      </c>
      <c r="R888">
        <v>5693.24</v>
      </c>
      <c r="S888">
        <v>40</v>
      </c>
      <c r="T888">
        <v>887</v>
      </c>
      <c r="U888">
        <v>11459.26</v>
      </c>
      <c r="V888" t="s">
        <v>11411</v>
      </c>
      <c r="W888">
        <v>2.04</v>
      </c>
      <c r="X888">
        <v>24</v>
      </c>
      <c r="Y888" t="s">
        <v>10574</v>
      </c>
      <c r="Z888" t="s">
        <v>12010</v>
      </c>
      <c r="AA888">
        <v>887</v>
      </c>
      <c r="AB888" t="s">
        <v>12015</v>
      </c>
      <c r="AC888">
        <v>4448.5</v>
      </c>
      <c r="AD888">
        <v>1092.03</v>
      </c>
      <c r="AE888">
        <v>54.6</v>
      </c>
      <c r="AF888" t="s">
        <v>11199</v>
      </c>
      <c r="AG888" t="s">
        <v>11310</v>
      </c>
      <c r="AH888">
        <v>6296</v>
      </c>
      <c r="AI888">
        <v>887</v>
      </c>
      <c r="AJ888" t="s">
        <v>11111</v>
      </c>
      <c r="AK888" t="s">
        <v>12029</v>
      </c>
      <c r="AL888" t="s">
        <v>12031</v>
      </c>
      <c r="AM888" t="s">
        <v>11207</v>
      </c>
      <c r="AN888">
        <v>1</v>
      </c>
      <c r="AO888" s="10" t="s">
        <v>12036</v>
      </c>
      <c r="AP888" t="str" cm="1">
        <f t="array" ref="AP888">_xlfn.IFS(
  Table1[[#This Row],[Age]]&lt;=25, "18-25",
  Table1[[#This Row],[Age]]&lt;=35, "26-35",
  Table1[[#This Row],[Age]]&lt;=45, "36-45",
  Table1[[#This Row],[Age]]&lt;=60, "46-60",
  TRUE, "60+")</f>
        <v>60+</v>
      </c>
    </row>
    <row r="889" spans="1:42" x14ac:dyDescent="0.3">
      <c r="A889">
        <v>888</v>
      </c>
      <c r="B889" t="s">
        <v>33</v>
      </c>
      <c r="C889" t="s">
        <v>70</v>
      </c>
      <c r="D889">
        <v>34</v>
      </c>
      <c r="E889" t="s">
        <v>104</v>
      </c>
      <c r="F889" t="s">
        <v>995</v>
      </c>
      <c r="G889" t="s">
        <v>5110</v>
      </c>
      <c r="H889">
        <v>19458795741</v>
      </c>
      <c r="I889" t="s">
        <v>5898</v>
      </c>
      <c r="J889" t="s">
        <v>7291</v>
      </c>
      <c r="K889">
        <v>8525.14</v>
      </c>
      <c r="L889" s="12" t="s">
        <v>8132</v>
      </c>
      <c r="M889" s="10" t="s">
        <v>11179</v>
      </c>
      <c r="N889">
        <v>888</v>
      </c>
      <c r="O889">
        <v>45185</v>
      </c>
      <c r="P889" t="s">
        <v>11402</v>
      </c>
      <c r="Q889" s="16">
        <v>4156.1000000000004</v>
      </c>
      <c r="R889">
        <v>4369.04</v>
      </c>
      <c r="S889">
        <v>14</v>
      </c>
      <c r="T889">
        <v>888</v>
      </c>
      <c r="U889">
        <v>19961.54</v>
      </c>
      <c r="V889" t="s">
        <v>11413</v>
      </c>
      <c r="W889">
        <v>9.3000000000000007</v>
      </c>
      <c r="X889">
        <v>12</v>
      </c>
      <c r="Y889" t="s">
        <v>9031</v>
      </c>
      <c r="Z889" t="s">
        <v>12011</v>
      </c>
      <c r="AA889">
        <v>888</v>
      </c>
      <c r="AB889" t="s">
        <v>12017</v>
      </c>
      <c r="AC889">
        <v>3682.79</v>
      </c>
      <c r="AD889">
        <v>1275.93</v>
      </c>
      <c r="AE889">
        <v>63.8</v>
      </c>
      <c r="AF889" t="s">
        <v>11353</v>
      </c>
      <c r="AG889" t="s">
        <v>11118</v>
      </c>
      <c r="AH889">
        <v>2579</v>
      </c>
      <c r="AI889">
        <v>888</v>
      </c>
      <c r="AJ889" t="s">
        <v>11298</v>
      </c>
      <c r="AK889" t="s">
        <v>12028</v>
      </c>
      <c r="AL889" t="s">
        <v>12032</v>
      </c>
      <c r="AM889" t="s">
        <v>11076</v>
      </c>
      <c r="AN889">
        <v>1</v>
      </c>
      <c r="AO889" s="10" t="s">
        <v>12042</v>
      </c>
      <c r="AP889" t="str" cm="1">
        <f t="array" ref="AP889">_xlfn.IFS(
  Table1[[#This Row],[Age]]&lt;=25, "18-25",
  Table1[[#This Row],[Age]]&lt;=35, "26-35",
  Table1[[#This Row],[Age]]&lt;=45, "36-45",
  Table1[[#This Row],[Age]]&lt;=60, "46-60",
  TRUE, "60+")</f>
        <v>26-35</v>
      </c>
    </row>
    <row r="890" spans="1:42" x14ac:dyDescent="0.3">
      <c r="A890">
        <v>889</v>
      </c>
      <c r="B890" t="s">
        <v>13</v>
      </c>
      <c r="C890" t="s">
        <v>72</v>
      </c>
      <c r="D890">
        <v>43</v>
      </c>
      <c r="E890" t="s">
        <v>106</v>
      </c>
      <c r="F890" t="s">
        <v>996</v>
      </c>
      <c r="G890" t="s">
        <v>5114</v>
      </c>
      <c r="H890">
        <v>19458795742</v>
      </c>
      <c r="I890" t="s">
        <v>5899</v>
      </c>
      <c r="J890" t="s">
        <v>7291</v>
      </c>
      <c r="K890">
        <v>8796.26</v>
      </c>
      <c r="L890" s="12" t="s">
        <v>8133</v>
      </c>
      <c r="M890" s="10" t="s">
        <v>11260</v>
      </c>
      <c r="N890">
        <v>889</v>
      </c>
      <c r="O890">
        <v>45207</v>
      </c>
      <c r="P890" t="s">
        <v>11402</v>
      </c>
      <c r="Q890" s="16">
        <v>1844.04</v>
      </c>
      <c r="R890">
        <v>6952.22</v>
      </c>
      <c r="S890">
        <v>44</v>
      </c>
      <c r="T890">
        <v>889</v>
      </c>
      <c r="U890">
        <v>34409.949999999997</v>
      </c>
      <c r="V890" t="s">
        <v>11411</v>
      </c>
      <c r="W890">
        <v>9.73</v>
      </c>
      <c r="X890">
        <v>60</v>
      </c>
      <c r="Y890" t="s">
        <v>11751</v>
      </c>
      <c r="Z890" t="s">
        <v>12011</v>
      </c>
      <c r="AA890">
        <v>889</v>
      </c>
      <c r="AB890" t="s">
        <v>12015</v>
      </c>
      <c r="AC890">
        <v>3631.48</v>
      </c>
      <c r="AD890">
        <v>1798.64</v>
      </c>
      <c r="AE890">
        <v>89.93</v>
      </c>
      <c r="AF890" t="s">
        <v>11358</v>
      </c>
      <c r="AG890" t="s">
        <v>11359</v>
      </c>
      <c r="AH890">
        <v>7560</v>
      </c>
      <c r="AI890">
        <v>889</v>
      </c>
      <c r="AJ890" t="s">
        <v>11097</v>
      </c>
      <c r="AK890" t="s">
        <v>12029</v>
      </c>
      <c r="AL890" t="s">
        <v>12031</v>
      </c>
      <c r="AM890" t="s">
        <v>11288</v>
      </c>
      <c r="AN890">
        <v>1</v>
      </c>
      <c r="AO890" s="10" t="s">
        <v>12044</v>
      </c>
      <c r="AP890" t="str" cm="1">
        <f t="array" ref="AP890">_xlfn.IFS(
  Table1[[#This Row],[Age]]&lt;=25, "18-25",
  Table1[[#This Row],[Age]]&lt;=35, "26-35",
  Table1[[#This Row],[Age]]&lt;=45, "36-45",
  Table1[[#This Row],[Age]]&lt;=60, "46-60",
  TRUE, "60+")</f>
        <v>36-45</v>
      </c>
    </row>
    <row r="891" spans="1:42" x14ac:dyDescent="0.3">
      <c r="A891">
        <v>890</v>
      </c>
      <c r="B891" t="s">
        <v>33</v>
      </c>
      <c r="C891" t="s">
        <v>97</v>
      </c>
      <c r="D891">
        <v>69</v>
      </c>
      <c r="E891" t="s">
        <v>105</v>
      </c>
      <c r="F891" t="s">
        <v>997</v>
      </c>
      <c r="G891" t="s">
        <v>5125</v>
      </c>
      <c r="H891">
        <v>19458795743</v>
      </c>
      <c r="I891" t="s">
        <v>5616</v>
      </c>
      <c r="J891" t="s">
        <v>7292</v>
      </c>
      <c r="K891">
        <v>4509.7700000000004</v>
      </c>
      <c r="L891" s="12" t="s">
        <v>8134</v>
      </c>
      <c r="M891" s="10" t="s">
        <v>11316</v>
      </c>
      <c r="N891">
        <v>890</v>
      </c>
      <c r="O891">
        <v>45258</v>
      </c>
      <c r="P891" t="s">
        <v>11404</v>
      </c>
      <c r="Q891" s="16">
        <v>3727.51</v>
      </c>
      <c r="R891">
        <v>782.26</v>
      </c>
      <c r="S891">
        <v>92</v>
      </c>
      <c r="T891">
        <v>890</v>
      </c>
      <c r="U891">
        <v>17520.310000000001</v>
      </c>
      <c r="V891" t="s">
        <v>11411</v>
      </c>
      <c r="W891">
        <v>8.7899999999999991</v>
      </c>
      <c r="X891">
        <v>60</v>
      </c>
      <c r="Y891" t="s">
        <v>8150</v>
      </c>
      <c r="Z891" t="s">
        <v>12011</v>
      </c>
      <c r="AA891">
        <v>890</v>
      </c>
      <c r="AB891" t="s">
        <v>12017</v>
      </c>
      <c r="AC891">
        <v>9217.5400000000009</v>
      </c>
      <c r="AD891">
        <v>3137.62</v>
      </c>
      <c r="AE891">
        <v>156.88</v>
      </c>
      <c r="AF891" t="s">
        <v>11044</v>
      </c>
      <c r="AG891" t="s">
        <v>11299</v>
      </c>
      <c r="AH891">
        <v>520</v>
      </c>
      <c r="AI891">
        <v>890</v>
      </c>
      <c r="AJ891" t="s">
        <v>11132</v>
      </c>
      <c r="AK891" t="s">
        <v>12029</v>
      </c>
      <c r="AL891" t="s">
        <v>12031</v>
      </c>
      <c r="AM891" t="s">
        <v>11192</v>
      </c>
      <c r="AN891">
        <v>1</v>
      </c>
      <c r="AO891" s="10" t="s">
        <v>12040</v>
      </c>
      <c r="AP891" t="str" cm="1">
        <f t="array" ref="AP891">_xlfn.IFS(
  Table1[[#This Row],[Age]]&lt;=25, "18-25",
  Table1[[#This Row],[Age]]&lt;=35, "26-35",
  Table1[[#This Row],[Age]]&lt;=45, "36-45",
  Table1[[#This Row],[Age]]&lt;=60, "46-60",
  TRUE, "60+")</f>
        <v>60+</v>
      </c>
    </row>
    <row r="892" spans="1:42" x14ac:dyDescent="0.3">
      <c r="A892">
        <v>891</v>
      </c>
      <c r="B892" t="s">
        <v>22</v>
      </c>
      <c r="C892" t="s">
        <v>91</v>
      </c>
      <c r="D892">
        <v>61</v>
      </c>
      <c r="E892" t="s">
        <v>104</v>
      </c>
      <c r="F892" t="s">
        <v>998</v>
      </c>
      <c r="G892" t="s">
        <v>5118</v>
      </c>
      <c r="H892">
        <v>19458795744</v>
      </c>
      <c r="I892" t="s">
        <v>5900</v>
      </c>
      <c r="J892" t="s">
        <v>7291</v>
      </c>
      <c r="K892">
        <v>357.33</v>
      </c>
      <c r="L892" s="12" t="s">
        <v>8135</v>
      </c>
      <c r="M892" s="10" t="s">
        <v>11073</v>
      </c>
      <c r="N892">
        <v>891</v>
      </c>
      <c r="O892">
        <v>44938</v>
      </c>
      <c r="P892" t="s">
        <v>11404</v>
      </c>
      <c r="Q892" s="16">
        <v>238.8</v>
      </c>
      <c r="R892">
        <v>596.13</v>
      </c>
      <c r="S892">
        <v>34</v>
      </c>
      <c r="T892">
        <v>891</v>
      </c>
      <c r="U892">
        <v>16974.84</v>
      </c>
      <c r="V892" t="s">
        <v>11411</v>
      </c>
      <c r="W892">
        <v>4.12</v>
      </c>
      <c r="X892">
        <v>60</v>
      </c>
      <c r="Y892" t="s">
        <v>9001</v>
      </c>
      <c r="Z892" t="s">
        <v>12011</v>
      </c>
      <c r="AA892">
        <v>891</v>
      </c>
      <c r="AB892" t="s">
        <v>12015</v>
      </c>
      <c r="AC892">
        <v>2628.1</v>
      </c>
      <c r="AD892">
        <v>1203.8800000000001</v>
      </c>
      <c r="AE892">
        <v>60.19</v>
      </c>
      <c r="AF892" t="s">
        <v>11388</v>
      </c>
      <c r="AG892" t="s">
        <v>11174</v>
      </c>
      <c r="AH892">
        <v>8718</v>
      </c>
      <c r="AI892">
        <v>891</v>
      </c>
      <c r="AJ892" t="s">
        <v>11050</v>
      </c>
      <c r="AK892" t="s">
        <v>12029</v>
      </c>
      <c r="AL892" t="s">
        <v>12031</v>
      </c>
      <c r="AM892" t="s">
        <v>11326</v>
      </c>
      <c r="AN892">
        <v>1</v>
      </c>
      <c r="AO892" s="10" t="s">
        <v>12039</v>
      </c>
      <c r="AP892" t="str" cm="1">
        <f t="array" ref="AP892">_xlfn.IFS(
  Table1[[#This Row],[Age]]&lt;=25, "18-25",
  Table1[[#This Row],[Age]]&lt;=35, "26-35",
  Table1[[#This Row],[Age]]&lt;=45, "36-45",
  Table1[[#This Row],[Age]]&lt;=60, "46-60",
  TRUE, "60+")</f>
        <v>60+</v>
      </c>
    </row>
    <row r="893" spans="1:42" x14ac:dyDescent="0.3">
      <c r="A893">
        <v>892</v>
      </c>
      <c r="B893" t="s">
        <v>14</v>
      </c>
      <c r="C893" t="s">
        <v>94</v>
      </c>
      <c r="D893">
        <v>69</v>
      </c>
      <c r="E893" t="s">
        <v>106</v>
      </c>
      <c r="F893" t="s">
        <v>999</v>
      </c>
      <c r="G893" t="s">
        <v>5143</v>
      </c>
      <c r="H893">
        <v>19458795745</v>
      </c>
      <c r="I893" t="s">
        <v>5833</v>
      </c>
      <c r="J893" t="s">
        <v>7291</v>
      </c>
      <c r="K893">
        <v>394.26</v>
      </c>
      <c r="L893" s="12" t="s">
        <v>8136</v>
      </c>
      <c r="M893" s="10" t="s">
        <v>11065</v>
      </c>
      <c r="N893">
        <v>892</v>
      </c>
      <c r="O893">
        <v>44979</v>
      </c>
      <c r="P893" t="s">
        <v>11404</v>
      </c>
      <c r="Q893" s="16">
        <v>457.28</v>
      </c>
      <c r="R893">
        <v>851.54</v>
      </c>
      <c r="S893">
        <v>39</v>
      </c>
      <c r="T893">
        <v>892</v>
      </c>
      <c r="U893">
        <v>21825.03</v>
      </c>
      <c r="V893" t="s">
        <v>11411</v>
      </c>
      <c r="W893">
        <v>1.5</v>
      </c>
      <c r="X893">
        <v>12</v>
      </c>
      <c r="Y893" t="s">
        <v>11752</v>
      </c>
      <c r="Z893" t="s">
        <v>12012</v>
      </c>
      <c r="AA893">
        <v>892</v>
      </c>
      <c r="AB893" t="s">
        <v>12015</v>
      </c>
      <c r="AC893">
        <v>8869.5300000000007</v>
      </c>
      <c r="AD893">
        <v>2475.04</v>
      </c>
      <c r="AE893">
        <v>123.75</v>
      </c>
      <c r="AF893" t="s">
        <v>11389</v>
      </c>
      <c r="AG893" t="s">
        <v>11362</v>
      </c>
      <c r="AH893">
        <v>4509</v>
      </c>
      <c r="AI893">
        <v>892</v>
      </c>
      <c r="AJ893" t="s">
        <v>11253</v>
      </c>
      <c r="AK893" t="s">
        <v>12029</v>
      </c>
      <c r="AL893" t="s">
        <v>12031</v>
      </c>
      <c r="AM893" t="s">
        <v>11305</v>
      </c>
      <c r="AN893">
        <v>1</v>
      </c>
      <c r="AO893" s="10" t="s">
        <v>12045</v>
      </c>
      <c r="AP893" t="str" cm="1">
        <f t="array" ref="AP893">_xlfn.IFS(
  Table1[[#This Row],[Age]]&lt;=25, "18-25",
  Table1[[#This Row],[Age]]&lt;=35, "26-35",
  Table1[[#This Row],[Age]]&lt;=45, "36-45",
  Table1[[#This Row],[Age]]&lt;=60, "46-60",
  TRUE, "60+")</f>
        <v>60+</v>
      </c>
    </row>
    <row r="894" spans="1:42" x14ac:dyDescent="0.3">
      <c r="A894">
        <v>893</v>
      </c>
      <c r="B894" t="s">
        <v>50</v>
      </c>
      <c r="C894" t="s">
        <v>82</v>
      </c>
      <c r="D894">
        <v>37</v>
      </c>
      <c r="E894" t="s">
        <v>104</v>
      </c>
      <c r="F894" t="s">
        <v>1000</v>
      </c>
      <c r="G894" t="s">
        <v>5148</v>
      </c>
      <c r="H894">
        <v>19458795746</v>
      </c>
      <c r="I894" t="s">
        <v>5901</v>
      </c>
      <c r="J894" t="s">
        <v>7291</v>
      </c>
      <c r="K894">
        <v>3576.38</v>
      </c>
      <c r="L894" s="12" t="s">
        <v>7603</v>
      </c>
      <c r="M894" s="10" t="s">
        <v>11368</v>
      </c>
      <c r="N894">
        <v>893</v>
      </c>
      <c r="O894">
        <v>45180</v>
      </c>
      <c r="P894" t="s">
        <v>11404</v>
      </c>
      <c r="Q894" s="16">
        <v>2477.79</v>
      </c>
      <c r="R894">
        <v>6054.17</v>
      </c>
      <c r="S894">
        <v>4</v>
      </c>
      <c r="T894">
        <v>893</v>
      </c>
      <c r="U894">
        <v>49552.21</v>
      </c>
      <c r="V894" t="s">
        <v>11413</v>
      </c>
      <c r="W894">
        <v>2.65</v>
      </c>
      <c r="X894">
        <v>48</v>
      </c>
      <c r="Y894" t="s">
        <v>10128</v>
      </c>
      <c r="Z894" t="s">
        <v>12011</v>
      </c>
      <c r="AA894">
        <v>893</v>
      </c>
      <c r="AB894" t="s">
        <v>12015</v>
      </c>
      <c r="AC894">
        <v>5589.39</v>
      </c>
      <c r="AD894">
        <v>3175.18</v>
      </c>
      <c r="AE894">
        <v>158.76</v>
      </c>
      <c r="AF894" t="s">
        <v>11195</v>
      </c>
      <c r="AG894" t="s">
        <v>11295</v>
      </c>
      <c r="AH894">
        <v>9652</v>
      </c>
      <c r="AI894">
        <v>893</v>
      </c>
      <c r="AJ894" t="s">
        <v>11071</v>
      </c>
      <c r="AK894" t="s">
        <v>12028</v>
      </c>
      <c r="AL894" t="s">
        <v>12031</v>
      </c>
      <c r="AM894" t="s">
        <v>11354</v>
      </c>
      <c r="AN894">
        <v>1</v>
      </c>
      <c r="AO894" s="10" t="s">
        <v>12042</v>
      </c>
      <c r="AP894" t="str" cm="1">
        <f t="array" ref="AP894">_xlfn.IFS(
  Table1[[#This Row],[Age]]&lt;=25, "18-25",
  Table1[[#This Row],[Age]]&lt;=35, "26-35",
  Table1[[#This Row],[Age]]&lt;=45, "36-45",
  Table1[[#This Row],[Age]]&lt;=60, "46-60",
  TRUE, "60+")</f>
        <v>36-45</v>
      </c>
    </row>
    <row r="895" spans="1:42" x14ac:dyDescent="0.3">
      <c r="A895">
        <v>894</v>
      </c>
      <c r="B895" t="s">
        <v>14</v>
      </c>
      <c r="C895" t="s">
        <v>63</v>
      </c>
      <c r="D895">
        <v>56</v>
      </c>
      <c r="E895" t="s">
        <v>105</v>
      </c>
      <c r="F895" t="s">
        <v>1001</v>
      </c>
      <c r="G895" t="s">
        <v>5132</v>
      </c>
      <c r="H895">
        <v>19458795747</v>
      </c>
      <c r="I895" t="s">
        <v>5902</v>
      </c>
      <c r="J895" t="s">
        <v>7292</v>
      </c>
      <c r="K895">
        <v>7190.7</v>
      </c>
      <c r="L895" s="12" t="s">
        <v>8137</v>
      </c>
      <c r="M895" s="10" t="s">
        <v>11342</v>
      </c>
      <c r="N895">
        <v>894</v>
      </c>
      <c r="O895">
        <v>45022</v>
      </c>
      <c r="P895" t="s">
        <v>11402</v>
      </c>
      <c r="Q895" s="16">
        <v>2937.96</v>
      </c>
      <c r="R895">
        <v>4252.74</v>
      </c>
      <c r="S895">
        <v>88</v>
      </c>
      <c r="T895">
        <v>894</v>
      </c>
      <c r="U895">
        <v>5470.55</v>
      </c>
      <c r="V895" t="s">
        <v>11413</v>
      </c>
      <c r="W895">
        <v>7.95</v>
      </c>
      <c r="X895">
        <v>60</v>
      </c>
      <c r="Y895" t="s">
        <v>11418</v>
      </c>
      <c r="Z895" t="s">
        <v>12010</v>
      </c>
      <c r="AA895">
        <v>894</v>
      </c>
      <c r="AB895" t="s">
        <v>12016</v>
      </c>
      <c r="AC895">
        <v>9342.19</v>
      </c>
      <c r="AD895">
        <v>2608.73</v>
      </c>
      <c r="AE895">
        <v>130.44</v>
      </c>
      <c r="AF895" t="s">
        <v>11049</v>
      </c>
      <c r="AG895" t="s">
        <v>11170</v>
      </c>
      <c r="AH895">
        <v>8803</v>
      </c>
      <c r="AI895">
        <v>894</v>
      </c>
      <c r="AJ895" t="s">
        <v>11051</v>
      </c>
      <c r="AK895" t="s">
        <v>12028</v>
      </c>
      <c r="AL895" t="s">
        <v>12031</v>
      </c>
      <c r="AM895" t="s">
        <v>11391</v>
      </c>
      <c r="AN895">
        <v>1</v>
      </c>
      <c r="AO895" s="10" t="s">
        <v>12037</v>
      </c>
      <c r="AP895" t="str" cm="1">
        <f t="array" ref="AP895">_xlfn.IFS(
  Table1[[#This Row],[Age]]&lt;=25, "18-25",
  Table1[[#This Row],[Age]]&lt;=35, "26-35",
  Table1[[#This Row],[Age]]&lt;=45, "36-45",
  Table1[[#This Row],[Age]]&lt;=60, "46-60",
  TRUE, "60+")</f>
        <v>46-60</v>
      </c>
    </row>
    <row r="896" spans="1:42" x14ac:dyDescent="0.3">
      <c r="A896">
        <v>895</v>
      </c>
      <c r="B896" t="s">
        <v>24</v>
      </c>
      <c r="C896" t="s">
        <v>55</v>
      </c>
      <c r="D896">
        <v>50</v>
      </c>
      <c r="E896" t="s">
        <v>105</v>
      </c>
      <c r="F896" t="s">
        <v>1002</v>
      </c>
      <c r="G896" t="s">
        <v>5126</v>
      </c>
      <c r="H896">
        <v>19458795748</v>
      </c>
      <c r="I896" t="s">
        <v>5332</v>
      </c>
      <c r="J896" t="s">
        <v>7292</v>
      </c>
      <c r="K896">
        <v>3377.41</v>
      </c>
      <c r="L896" s="12" t="s">
        <v>8127</v>
      </c>
      <c r="M896" s="10" t="s">
        <v>11042</v>
      </c>
      <c r="N896">
        <v>895</v>
      </c>
      <c r="O896">
        <v>45158</v>
      </c>
      <c r="P896" t="s">
        <v>11404</v>
      </c>
      <c r="Q896" s="16">
        <v>3837.08</v>
      </c>
      <c r="R896">
        <v>-459.67</v>
      </c>
      <c r="S896">
        <v>27</v>
      </c>
      <c r="T896">
        <v>895</v>
      </c>
      <c r="U896">
        <v>15437.97</v>
      </c>
      <c r="V896" t="s">
        <v>11411</v>
      </c>
      <c r="W896">
        <v>3.57</v>
      </c>
      <c r="X896">
        <v>60</v>
      </c>
      <c r="Y896" t="s">
        <v>11565</v>
      </c>
      <c r="Z896" t="s">
        <v>12012</v>
      </c>
      <c r="AA896">
        <v>895</v>
      </c>
      <c r="AB896" t="s">
        <v>12016</v>
      </c>
      <c r="AC896">
        <v>1160.7</v>
      </c>
      <c r="AD896">
        <v>33.630000000000003</v>
      </c>
      <c r="AE896">
        <v>1.68</v>
      </c>
      <c r="AF896" t="s">
        <v>11161</v>
      </c>
      <c r="AG896" t="s">
        <v>11279</v>
      </c>
      <c r="AH896">
        <v>7057</v>
      </c>
      <c r="AI896">
        <v>895</v>
      </c>
      <c r="AJ896" t="s">
        <v>11391</v>
      </c>
      <c r="AK896" t="s">
        <v>12028</v>
      </c>
      <c r="AL896" t="s">
        <v>12032</v>
      </c>
      <c r="AM896" t="s">
        <v>11067</v>
      </c>
      <c r="AN896">
        <v>1</v>
      </c>
      <c r="AO896" s="10" t="s">
        <v>12041</v>
      </c>
      <c r="AP896" t="str" cm="1">
        <f t="array" ref="AP896">_xlfn.IFS(
  Table1[[#This Row],[Age]]&lt;=25, "18-25",
  Table1[[#This Row],[Age]]&lt;=35, "26-35",
  Table1[[#This Row],[Age]]&lt;=45, "36-45",
  Table1[[#This Row],[Age]]&lt;=60, "46-60",
  TRUE, "60+")</f>
        <v>46-60</v>
      </c>
    </row>
    <row r="897" spans="1:42" x14ac:dyDescent="0.3">
      <c r="A897">
        <v>896</v>
      </c>
      <c r="B897" t="s">
        <v>3</v>
      </c>
      <c r="C897" t="s">
        <v>58</v>
      </c>
      <c r="D897">
        <v>47</v>
      </c>
      <c r="E897" t="s">
        <v>104</v>
      </c>
      <c r="F897" t="s">
        <v>1003</v>
      </c>
      <c r="G897" t="s">
        <v>5117</v>
      </c>
      <c r="H897">
        <v>19458795749</v>
      </c>
      <c r="I897" t="s">
        <v>5903</v>
      </c>
      <c r="J897" t="s">
        <v>7292</v>
      </c>
      <c r="K897">
        <v>176.53</v>
      </c>
      <c r="L897" s="12" t="s">
        <v>8138</v>
      </c>
      <c r="M897" s="10" t="s">
        <v>11071</v>
      </c>
      <c r="N897">
        <v>896</v>
      </c>
      <c r="O897">
        <v>45192</v>
      </c>
      <c r="P897" t="s">
        <v>11403</v>
      </c>
      <c r="Q897" s="16">
        <v>1495.59</v>
      </c>
      <c r="R897">
        <v>1672.12</v>
      </c>
      <c r="S897">
        <v>42</v>
      </c>
      <c r="T897">
        <v>896</v>
      </c>
      <c r="U897">
        <v>15308.1</v>
      </c>
      <c r="V897" t="s">
        <v>11411</v>
      </c>
      <c r="W897">
        <v>9.0299999999999994</v>
      </c>
      <c r="X897">
        <v>24</v>
      </c>
      <c r="Y897" t="s">
        <v>11556</v>
      </c>
      <c r="Z897" t="s">
        <v>12011</v>
      </c>
      <c r="AA897">
        <v>896</v>
      </c>
      <c r="AB897" t="s">
        <v>12016</v>
      </c>
      <c r="AC897">
        <v>2997.87</v>
      </c>
      <c r="AD897">
        <v>2501.06</v>
      </c>
      <c r="AE897">
        <v>125.05</v>
      </c>
      <c r="AF897" t="s">
        <v>11251</v>
      </c>
      <c r="AG897" t="s">
        <v>11152</v>
      </c>
      <c r="AH897">
        <v>4690</v>
      </c>
      <c r="AI897">
        <v>896</v>
      </c>
      <c r="AJ897" t="s">
        <v>11140</v>
      </c>
      <c r="AK897" t="s">
        <v>12029</v>
      </c>
      <c r="AL897" t="s">
        <v>12032</v>
      </c>
      <c r="AM897" t="s">
        <v>11227</v>
      </c>
      <c r="AN897">
        <v>1</v>
      </c>
      <c r="AO897" s="10" t="s">
        <v>12042</v>
      </c>
      <c r="AP897" t="str" cm="1">
        <f t="array" ref="AP897">_xlfn.IFS(
  Table1[[#This Row],[Age]]&lt;=25, "18-25",
  Table1[[#This Row],[Age]]&lt;=35, "26-35",
  Table1[[#This Row],[Age]]&lt;=45, "36-45",
  Table1[[#This Row],[Age]]&lt;=60, "46-60",
  TRUE, "60+")</f>
        <v>46-60</v>
      </c>
    </row>
    <row r="898" spans="1:42" x14ac:dyDescent="0.3">
      <c r="A898">
        <v>897</v>
      </c>
      <c r="B898" t="s">
        <v>50</v>
      </c>
      <c r="C898" t="s">
        <v>70</v>
      </c>
      <c r="D898">
        <v>33</v>
      </c>
      <c r="E898" t="s">
        <v>106</v>
      </c>
      <c r="F898" t="s">
        <v>1004</v>
      </c>
      <c r="G898" t="s">
        <v>5118</v>
      </c>
      <c r="H898">
        <v>19458795750</v>
      </c>
      <c r="I898" t="s">
        <v>5904</v>
      </c>
      <c r="J898" t="s">
        <v>7292</v>
      </c>
      <c r="K898">
        <v>8500.85</v>
      </c>
      <c r="L898" s="12" t="s">
        <v>8139</v>
      </c>
      <c r="M898" s="10" t="s">
        <v>11284</v>
      </c>
      <c r="N898">
        <v>897</v>
      </c>
      <c r="O898">
        <v>45038</v>
      </c>
      <c r="P898" t="s">
        <v>11402</v>
      </c>
      <c r="Q898" s="16">
        <v>2717.6</v>
      </c>
      <c r="R898">
        <v>5783.25</v>
      </c>
      <c r="S898">
        <v>11</v>
      </c>
      <c r="T898">
        <v>897</v>
      </c>
      <c r="U898">
        <v>48750.54</v>
      </c>
      <c r="V898" t="s">
        <v>11413</v>
      </c>
      <c r="W898">
        <v>8.52</v>
      </c>
      <c r="X898">
        <v>60</v>
      </c>
      <c r="Y898" t="s">
        <v>11641</v>
      </c>
      <c r="Z898" t="s">
        <v>12010</v>
      </c>
      <c r="AA898">
        <v>897</v>
      </c>
      <c r="AB898" t="s">
        <v>12017</v>
      </c>
      <c r="AC898">
        <v>5490.11</v>
      </c>
      <c r="AD898">
        <v>1778.63</v>
      </c>
      <c r="AE898">
        <v>88.93</v>
      </c>
      <c r="AF898" t="s">
        <v>11358</v>
      </c>
      <c r="AG898" t="s">
        <v>11226</v>
      </c>
      <c r="AH898">
        <v>5469</v>
      </c>
      <c r="AI898">
        <v>897</v>
      </c>
      <c r="AJ898" t="s">
        <v>11111</v>
      </c>
      <c r="AK898" t="s">
        <v>12029</v>
      </c>
      <c r="AL898" t="s">
        <v>12032</v>
      </c>
      <c r="AM898" t="s">
        <v>11297</v>
      </c>
      <c r="AN898">
        <v>1</v>
      </c>
      <c r="AO898" s="10" t="s">
        <v>12037</v>
      </c>
      <c r="AP898" t="str" cm="1">
        <f t="array" ref="AP898">_xlfn.IFS(
  Table1[[#This Row],[Age]]&lt;=25, "18-25",
  Table1[[#This Row],[Age]]&lt;=35, "26-35",
  Table1[[#This Row],[Age]]&lt;=45, "36-45",
  Table1[[#This Row],[Age]]&lt;=60, "46-60",
  TRUE, "60+")</f>
        <v>26-35</v>
      </c>
    </row>
    <row r="899" spans="1:42" x14ac:dyDescent="0.3">
      <c r="A899">
        <v>898</v>
      </c>
      <c r="B899" t="s">
        <v>35</v>
      </c>
      <c r="C899" t="s">
        <v>82</v>
      </c>
      <c r="D899">
        <v>24</v>
      </c>
      <c r="E899" t="s">
        <v>105</v>
      </c>
      <c r="F899" t="s">
        <v>1005</v>
      </c>
      <c r="G899" t="s">
        <v>5136</v>
      </c>
      <c r="H899">
        <v>19458795751</v>
      </c>
      <c r="I899" t="s">
        <v>5905</v>
      </c>
      <c r="J899" t="s">
        <v>7292</v>
      </c>
      <c r="K899">
        <v>9690.4500000000007</v>
      </c>
      <c r="L899" s="12" t="s">
        <v>8140</v>
      </c>
      <c r="M899" s="10" t="s">
        <v>11369</v>
      </c>
      <c r="N899">
        <v>898</v>
      </c>
      <c r="O899">
        <v>44973</v>
      </c>
      <c r="P899" t="s">
        <v>11402</v>
      </c>
      <c r="Q899" s="16">
        <v>322.08999999999997</v>
      </c>
      <c r="R899">
        <v>9368.36</v>
      </c>
      <c r="S899">
        <v>87</v>
      </c>
      <c r="T899">
        <v>898</v>
      </c>
      <c r="U899">
        <v>20951.72</v>
      </c>
      <c r="V899" t="s">
        <v>11412</v>
      </c>
      <c r="W899">
        <v>3.13</v>
      </c>
      <c r="X899">
        <v>60</v>
      </c>
      <c r="Y899" t="s">
        <v>11610</v>
      </c>
      <c r="Z899" t="s">
        <v>12012</v>
      </c>
      <c r="AA899">
        <v>898</v>
      </c>
      <c r="AB899" t="s">
        <v>12015</v>
      </c>
      <c r="AC899">
        <v>2273.3000000000002</v>
      </c>
      <c r="AD899">
        <v>229.18</v>
      </c>
      <c r="AE899">
        <v>11.46</v>
      </c>
      <c r="AF899" t="s">
        <v>11284</v>
      </c>
      <c r="AG899" t="s">
        <v>11311</v>
      </c>
      <c r="AH899">
        <v>9742</v>
      </c>
      <c r="AI899">
        <v>898</v>
      </c>
      <c r="AJ899" t="s">
        <v>11289</v>
      </c>
      <c r="AK899" t="s">
        <v>12029</v>
      </c>
      <c r="AL899" t="s">
        <v>12031</v>
      </c>
      <c r="AM899" t="s">
        <v>11259</v>
      </c>
      <c r="AN899">
        <v>1</v>
      </c>
      <c r="AO899" s="10" t="s">
        <v>12045</v>
      </c>
      <c r="AP899" t="str" cm="1">
        <f t="array" ref="AP899">_xlfn.IFS(
  Table1[[#This Row],[Age]]&lt;=25, "18-25",
  Table1[[#This Row],[Age]]&lt;=35, "26-35",
  Table1[[#This Row],[Age]]&lt;=45, "36-45",
  Table1[[#This Row],[Age]]&lt;=60, "46-60",
  TRUE, "60+")</f>
        <v>18-25</v>
      </c>
    </row>
    <row r="900" spans="1:42" x14ac:dyDescent="0.3">
      <c r="A900">
        <v>899</v>
      </c>
      <c r="B900" t="s">
        <v>8</v>
      </c>
      <c r="C900" t="s">
        <v>82</v>
      </c>
      <c r="D900">
        <v>47</v>
      </c>
      <c r="E900" t="s">
        <v>105</v>
      </c>
      <c r="F900" t="s">
        <v>1006</v>
      </c>
      <c r="G900" t="s">
        <v>5128</v>
      </c>
      <c r="H900">
        <v>19458795752</v>
      </c>
      <c r="I900" t="s">
        <v>5906</v>
      </c>
      <c r="J900" t="s">
        <v>7291</v>
      </c>
      <c r="K900">
        <v>3529.06</v>
      </c>
      <c r="L900" s="12" t="s">
        <v>8141</v>
      </c>
      <c r="M900" s="10" t="s">
        <v>11298</v>
      </c>
      <c r="N900">
        <v>899</v>
      </c>
      <c r="O900">
        <v>45108</v>
      </c>
      <c r="P900" t="s">
        <v>11403</v>
      </c>
      <c r="Q900" s="16">
        <v>2359.63</v>
      </c>
      <c r="R900">
        <v>5888.69</v>
      </c>
      <c r="S900">
        <v>32</v>
      </c>
      <c r="T900">
        <v>899</v>
      </c>
      <c r="U900">
        <v>28781.62</v>
      </c>
      <c r="V900" t="s">
        <v>11412</v>
      </c>
      <c r="W900">
        <v>7.24</v>
      </c>
      <c r="X900">
        <v>48</v>
      </c>
      <c r="Y900" t="s">
        <v>8224</v>
      </c>
      <c r="Z900" t="s">
        <v>12012</v>
      </c>
      <c r="AA900">
        <v>899</v>
      </c>
      <c r="AB900" t="s">
        <v>12015</v>
      </c>
      <c r="AC900">
        <v>2935.26</v>
      </c>
      <c r="AD900">
        <v>4575.91</v>
      </c>
      <c r="AE900">
        <v>228.8</v>
      </c>
      <c r="AF900" t="s">
        <v>11292</v>
      </c>
      <c r="AG900" t="s">
        <v>11345</v>
      </c>
      <c r="AH900">
        <v>1841</v>
      </c>
      <c r="AI900">
        <v>899</v>
      </c>
      <c r="AJ900" t="s">
        <v>11293</v>
      </c>
      <c r="AK900" t="s">
        <v>12027</v>
      </c>
      <c r="AL900" t="s">
        <v>12031</v>
      </c>
      <c r="AM900" t="s">
        <v>11064</v>
      </c>
      <c r="AN900">
        <v>1</v>
      </c>
      <c r="AO900" s="10" t="s">
        <v>12038</v>
      </c>
      <c r="AP900" t="str" cm="1">
        <f t="array" ref="AP900">_xlfn.IFS(
  Table1[[#This Row],[Age]]&lt;=25, "18-25",
  Table1[[#This Row],[Age]]&lt;=35, "26-35",
  Table1[[#This Row],[Age]]&lt;=45, "36-45",
  Table1[[#This Row],[Age]]&lt;=60, "46-60",
  TRUE, "60+")</f>
        <v>46-60</v>
      </c>
    </row>
    <row r="901" spans="1:42" x14ac:dyDescent="0.3">
      <c r="A901">
        <v>900</v>
      </c>
      <c r="B901" t="s">
        <v>7</v>
      </c>
      <c r="C901" t="s">
        <v>67</v>
      </c>
      <c r="D901">
        <v>19</v>
      </c>
      <c r="E901" t="s">
        <v>106</v>
      </c>
      <c r="F901" t="s">
        <v>1007</v>
      </c>
      <c r="G901" t="s">
        <v>5148</v>
      </c>
      <c r="H901">
        <v>19458795753</v>
      </c>
      <c r="I901" t="s">
        <v>5174</v>
      </c>
      <c r="J901" t="s">
        <v>7291</v>
      </c>
      <c r="K901">
        <v>823.44</v>
      </c>
      <c r="L901" s="12" t="s">
        <v>8142</v>
      </c>
      <c r="M901" s="10" t="s">
        <v>11201</v>
      </c>
      <c r="N901">
        <v>900</v>
      </c>
      <c r="O901">
        <v>45161</v>
      </c>
      <c r="P901" t="s">
        <v>11404</v>
      </c>
      <c r="Q901" s="16">
        <v>3359.59</v>
      </c>
      <c r="R901">
        <v>-2536.15</v>
      </c>
      <c r="S901">
        <v>50</v>
      </c>
      <c r="T901">
        <v>900</v>
      </c>
      <c r="U901">
        <v>10708.42</v>
      </c>
      <c r="V901" t="s">
        <v>11413</v>
      </c>
      <c r="W901">
        <v>4.9800000000000004</v>
      </c>
      <c r="X901">
        <v>60</v>
      </c>
      <c r="Y901" t="s">
        <v>7709</v>
      </c>
      <c r="Z901" t="s">
        <v>12011</v>
      </c>
      <c r="AA901">
        <v>900</v>
      </c>
      <c r="AB901" t="s">
        <v>12017</v>
      </c>
      <c r="AC901">
        <v>5268.03</v>
      </c>
      <c r="AD901">
        <v>3247.13</v>
      </c>
      <c r="AE901">
        <v>162.36000000000001</v>
      </c>
      <c r="AF901" t="s">
        <v>11361</v>
      </c>
      <c r="AG901" t="s">
        <v>11357</v>
      </c>
      <c r="AH901">
        <v>5801</v>
      </c>
      <c r="AI901">
        <v>900</v>
      </c>
      <c r="AJ901" t="s">
        <v>11288</v>
      </c>
      <c r="AK901" t="s">
        <v>12027</v>
      </c>
      <c r="AL901" t="s">
        <v>12032</v>
      </c>
      <c r="AM901" t="s">
        <v>11148</v>
      </c>
      <c r="AN901">
        <v>1</v>
      </c>
      <c r="AO901" s="10" t="s">
        <v>12041</v>
      </c>
      <c r="AP901" t="str" cm="1">
        <f t="array" ref="AP901">_xlfn.IFS(
  Table1[[#This Row],[Age]]&lt;=25, "18-25",
  Table1[[#This Row],[Age]]&lt;=35, "26-35",
  Table1[[#This Row],[Age]]&lt;=45, "36-45",
  Table1[[#This Row],[Age]]&lt;=60, "46-60",
  TRUE, "60+")</f>
        <v>18-25</v>
      </c>
    </row>
    <row r="902" spans="1:42" x14ac:dyDescent="0.3">
      <c r="A902">
        <v>901</v>
      </c>
      <c r="B902" t="s">
        <v>48</v>
      </c>
      <c r="C902" t="s">
        <v>67</v>
      </c>
      <c r="D902">
        <v>29</v>
      </c>
      <c r="E902" t="s">
        <v>104</v>
      </c>
      <c r="F902" t="s">
        <v>1008</v>
      </c>
      <c r="G902" t="s">
        <v>5119</v>
      </c>
      <c r="H902">
        <v>19458795754</v>
      </c>
      <c r="I902" t="s">
        <v>5907</v>
      </c>
      <c r="J902" t="s">
        <v>7292</v>
      </c>
      <c r="K902">
        <v>2984.98</v>
      </c>
      <c r="L902" s="12" t="s">
        <v>8143</v>
      </c>
      <c r="M902" s="10" t="s">
        <v>11065</v>
      </c>
      <c r="N902">
        <v>901</v>
      </c>
      <c r="O902">
        <v>45180</v>
      </c>
      <c r="P902" t="s">
        <v>11403</v>
      </c>
      <c r="Q902" s="16">
        <v>4948.3100000000004</v>
      </c>
      <c r="R902">
        <v>-1963.33</v>
      </c>
      <c r="S902">
        <v>53</v>
      </c>
      <c r="T902">
        <v>901</v>
      </c>
      <c r="U902">
        <v>1622.71</v>
      </c>
      <c r="V902" t="s">
        <v>11411</v>
      </c>
      <c r="W902">
        <v>2.93</v>
      </c>
      <c r="X902">
        <v>60</v>
      </c>
      <c r="Y902" t="s">
        <v>11595</v>
      </c>
      <c r="Z902" t="s">
        <v>12010</v>
      </c>
      <c r="AA902">
        <v>901</v>
      </c>
      <c r="AB902" t="s">
        <v>12017</v>
      </c>
      <c r="AC902">
        <v>7909.7</v>
      </c>
      <c r="AD902">
        <v>4566.88</v>
      </c>
      <c r="AE902">
        <v>228.34</v>
      </c>
      <c r="AF902" t="s">
        <v>11098</v>
      </c>
      <c r="AG902" t="s">
        <v>11034</v>
      </c>
      <c r="AH902">
        <v>1822</v>
      </c>
      <c r="AI902">
        <v>901</v>
      </c>
      <c r="AJ902" t="s">
        <v>11296</v>
      </c>
      <c r="AK902" t="s">
        <v>12028</v>
      </c>
      <c r="AL902" t="s">
        <v>12032</v>
      </c>
      <c r="AM902" t="s">
        <v>11040</v>
      </c>
      <c r="AN902">
        <v>1</v>
      </c>
      <c r="AO902" s="10" t="s">
        <v>12042</v>
      </c>
      <c r="AP902" t="str" cm="1">
        <f t="array" ref="AP902">_xlfn.IFS(
  Table1[[#This Row],[Age]]&lt;=25, "18-25",
  Table1[[#This Row],[Age]]&lt;=35, "26-35",
  Table1[[#This Row],[Age]]&lt;=45, "36-45",
  Table1[[#This Row],[Age]]&lt;=60, "46-60",
  TRUE, "60+")</f>
        <v>26-35</v>
      </c>
    </row>
    <row r="903" spans="1:42" x14ac:dyDescent="0.3">
      <c r="A903">
        <v>902</v>
      </c>
      <c r="B903" t="s">
        <v>32</v>
      </c>
      <c r="C903" t="s">
        <v>56</v>
      </c>
      <c r="D903">
        <v>60</v>
      </c>
      <c r="E903" t="s">
        <v>104</v>
      </c>
      <c r="F903" t="s">
        <v>1009</v>
      </c>
      <c r="G903" t="s">
        <v>5111</v>
      </c>
      <c r="H903">
        <v>19458795755</v>
      </c>
      <c r="I903" t="s">
        <v>5908</v>
      </c>
      <c r="J903" t="s">
        <v>7291</v>
      </c>
      <c r="K903">
        <v>8010.16</v>
      </c>
      <c r="L903" s="12" t="s">
        <v>8144</v>
      </c>
      <c r="M903" s="10" t="s">
        <v>11181</v>
      </c>
      <c r="N903">
        <v>902</v>
      </c>
      <c r="O903">
        <v>44933</v>
      </c>
      <c r="P903" t="s">
        <v>11404</v>
      </c>
      <c r="Q903" s="16">
        <v>3842.12</v>
      </c>
      <c r="R903">
        <v>4168.04</v>
      </c>
      <c r="S903">
        <v>4</v>
      </c>
      <c r="T903">
        <v>902</v>
      </c>
      <c r="U903">
        <v>17624.2</v>
      </c>
      <c r="V903" t="s">
        <v>11411</v>
      </c>
      <c r="W903">
        <v>6.31</v>
      </c>
      <c r="X903">
        <v>12</v>
      </c>
      <c r="Y903" t="s">
        <v>11630</v>
      </c>
      <c r="Z903" t="s">
        <v>12012</v>
      </c>
      <c r="AA903">
        <v>902</v>
      </c>
      <c r="AB903" t="s">
        <v>12016</v>
      </c>
      <c r="AC903">
        <v>8067.63</v>
      </c>
      <c r="AD903">
        <v>1527.43</v>
      </c>
      <c r="AE903">
        <v>76.37</v>
      </c>
      <c r="AF903" t="s">
        <v>11091</v>
      </c>
      <c r="AG903" t="s">
        <v>11372</v>
      </c>
      <c r="AH903">
        <v>5625</v>
      </c>
      <c r="AI903">
        <v>902</v>
      </c>
      <c r="AJ903" t="s">
        <v>11316</v>
      </c>
      <c r="AK903" t="s">
        <v>12029</v>
      </c>
      <c r="AL903" t="s">
        <v>12031</v>
      </c>
      <c r="AM903" t="s">
        <v>11207</v>
      </c>
      <c r="AN903">
        <v>1</v>
      </c>
      <c r="AO903" s="10" t="s">
        <v>12039</v>
      </c>
      <c r="AP903" t="str" cm="1">
        <f t="array" ref="AP903">_xlfn.IFS(
  Table1[[#This Row],[Age]]&lt;=25, "18-25",
  Table1[[#This Row],[Age]]&lt;=35, "26-35",
  Table1[[#This Row],[Age]]&lt;=45, "36-45",
  Table1[[#This Row],[Age]]&lt;=60, "46-60",
  TRUE, "60+")</f>
        <v>46-60</v>
      </c>
    </row>
    <row r="904" spans="1:42" x14ac:dyDescent="0.3">
      <c r="A904">
        <v>903</v>
      </c>
      <c r="B904" t="s">
        <v>26</v>
      </c>
      <c r="C904" t="s">
        <v>78</v>
      </c>
      <c r="D904">
        <v>57</v>
      </c>
      <c r="E904" t="s">
        <v>106</v>
      </c>
      <c r="F904" t="s">
        <v>1010</v>
      </c>
      <c r="G904" t="s">
        <v>5132</v>
      </c>
      <c r="H904">
        <v>19458795756</v>
      </c>
      <c r="I904" t="s">
        <v>5747</v>
      </c>
      <c r="J904" t="s">
        <v>7291</v>
      </c>
      <c r="K904">
        <v>5468.36</v>
      </c>
      <c r="L904" s="12" t="s">
        <v>8145</v>
      </c>
      <c r="M904" s="10" t="s">
        <v>11297</v>
      </c>
      <c r="N904">
        <v>903</v>
      </c>
      <c r="O904">
        <v>45270</v>
      </c>
      <c r="P904" t="s">
        <v>11403</v>
      </c>
      <c r="Q904" s="16">
        <v>4977.45</v>
      </c>
      <c r="R904">
        <v>490.91</v>
      </c>
      <c r="S904">
        <v>19</v>
      </c>
      <c r="T904">
        <v>903</v>
      </c>
      <c r="U904">
        <v>32312.62</v>
      </c>
      <c r="V904" t="s">
        <v>11413</v>
      </c>
      <c r="W904">
        <v>8.5399999999999991</v>
      </c>
      <c r="X904">
        <v>24</v>
      </c>
      <c r="Y904" t="s">
        <v>11753</v>
      </c>
      <c r="Z904" t="s">
        <v>12011</v>
      </c>
      <c r="AA904">
        <v>903</v>
      </c>
      <c r="AB904" t="s">
        <v>12015</v>
      </c>
      <c r="AC904">
        <v>6540.18</v>
      </c>
      <c r="AD904">
        <v>4620.6000000000004</v>
      </c>
      <c r="AE904">
        <v>231.03</v>
      </c>
      <c r="AF904" t="s">
        <v>11231</v>
      </c>
      <c r="AG904" t="s">
        <v>11098</v>
      </c>
      <c r="AH904">
        <v>3418</v>
      </c>
      <c r="AI904">
        <v>903</v>
      </c>
      <c r="AJ904" t="s">
        <v>11322</v>
      </c>
      <c r="AK904" t="s">
        <v>12027</v>
      </c>
      <c r="AL904" t="s">
        <v>12031</v>
      </c>
      <c r="AM904" t="s">
        <v>11283</v>
      </c>
      <c r="AN904">
        <v>1</v>
      </c>
      <c r="AO904" s="10" t="s">
        <v>12036</v>
      </c>
      <c r="AP904" t="str" cm="1">
        <f t="array" ref="AP904">_xlfn.IFS(
  Table1[[#This Row],[Age]]&lt;=25, "18-25",
  Table1[[#This Row],[Age]]&lt;=35, "26-35",
  Table1[[#This Row],[Age]]&lt;=45, "36-45",
  Table1[[#This Row],[Age]]&lt;=60, "46-60",
  TRUE, "60+")</f>
        <v>46-60</v>
      </c>
    </row>
    <row r="905" spans="1:42" x14ac:dyDescent="0.3">
      <c r="A905">
        <v>904</v>
      </c>
      <c r="B905" t="s">
        <v>25</v>
      </c>
      <c r="C905" t="s">
        <v>54</v>
      </c>
      <c r="D905">
        <v>18</v>
      </c>
      <c r="E905" t="s">
        <v>105</v>
      </c>
      <c r="F905" t="s">
        <v>1011</v>
      </c>
      <c r="G905" t="s">
        <v>5121</v>
      </c>
      <c r="H905">
        <v>19458795757</v>
      </c>
      <c r="I905" t="s">
        <v>5909</v>
      </c>
      <c r="J905" t="s">
        <v>7292</v>
      </c>
      <c r="K905">
        <v>3901.46</v>
      </c>
      <c r="L905" s="12" t="s">
        <v>8146</v>
      </c>
      <c r="M905" s="10" t="s">
        <v>11268</v>
      </c>
      <c r="N905">
        <v>904</v>
      </c>
      <c r="O905">
        <v>45214</v>
      </c>
      <c r="P905" t="s">
        <v>11402</v>
      </c>
      <c r="Q905" s="16">
        <v>2494.6</v>
      </c>
      <c r="R905">
        <v>1406.86</v>
      </c>
      <c r="S905">
        <v>71</v>
      </c>
      <c r="T905">
        <v>904</v>
      </c>
      <c r="U905">
        <v>34885.480000000003</v>
      </c>
      <c r="V905" t="s">
        <v>11411</v>
      </c>
      <c r="W905">
        <v>9.34</v>
      </c>
      <c r="X905">
        <v>12</v>
      </c>
      <c r="Y905" t="s">
        <v>9990</v>
      </c>
      <c r="Z905" t="s">
        <v>12011</v>
      </c>
      <c r="AA905">
        <v>904</v>
      </c>
      <c r="AB905" t="s">
        <v>12015</v>
      </c>
      <c r="AC905">
        <v>9181.1200000000008</v>
      </c>
      <c r="AD905">
        <v>2207.2399999999998</v>
      </c>
      <c r="AE905">
        <v>110.36</v>
      </c>
      <c r="AF905" t="s">
        <v>11371</v>
      </c>
      <c r="AG905" t="s">
        <v>11398</v>
      </c>
      <c r="AH905">
        <v>2640</v>
      </c>
      <c r="AI905">
        <v>904</v>
      </c>
      <c r="AJ905" t="s">
        <v>11185</v>
      </c>
      <c r="AK905" t="s">
        <v>12027</v>
      </c>
      <c r="AL905" t="s">
        <v>12032</v>
      </c>
      <c r="AM905" t="s">
        <v>11171</v>
      </c>
      <c r="AN905">
        <v>1</v>
      </c>
      <c r="AO905" s="10" t="s">
        <v>12044</v>
      </c>
      <c r="AP905" t="str" cm="1">
        <f t="array" ref="AP905">_xlfn.IFS(
  Table1[[#This Row],[Age]]&lt;=25, "18-25",
  Table1[[#This Row],[Age]]&lt;=35, "26-35",
  Table1[[#This Row],[Age]]&lt;=45, "36-45",
  Table1[[#This Row],[Age]]&lt;=60, "46-60",
  TRUE, "60+")</f>
        <v>18-25</v>
      </c>
    </row>
    <row r="906" spans="1:42" x14ac:dyDescent="0.3">
      <c r="A906">
        <v>905</v>
      </c>
      <c r="B906" t="s">
        <v>15</v>
      </c>
      <c r="C906" t="s">
        <v>63</v>
      </c>
      <c r="D906">
        <v>20</v>
      </c>
      <c r="E906" t="s">
        <v>105</v>
      </c>
      <c r="F906" t="s">
        <v>1012</v>
      </c>
      <c r="G906" t="s">
        <v>5114</v>
      </c>
      <c r="H906">
        <v>19458795758</v>
      </c>
      <c r="I906" t="s">
        <v>5910</v>
      </c>
      <c r="J906" t="s">
        <v>7292</v>
      </c>
      <c r="K906">
        <v>3408.85</v>
      </c>
      <c r="L906" s="12" t="s">
        <v>8147</v>
      </c>
      <c r="M906" s="10" t="s">
        <v>11252</v>
      </c>
      <c r="N906">
        <v>905</v>
      </c>
      <c r="O906">
        <v>45205</v>
      </c>
      <c r="P906" t="s">
        <v>11404</v>
      </c>
      <c r="Q906" s="16">
        <v>2170.4299999999998</v>
      </c>
      <c r="R906">
        <v>1238.42</v>
      </c>
      <c r="S906">
        <v>33</v>
      </c>
      <c r="T906">
        <v>905</v>
      </c>
      <c r="U906">
        <v>37939.919999999998</v>
      </c>
      <c r="V906" t="s">
        <v>11413</v>
      </c>
      <c r="W906">
        <v>1.53</v>
      </c>
      <c r="X906">
        <v>60</v>
      </c>
      <c r="Y906" t="s">
        <v>11461</v>
      </c>
      <c r="Z906" t="s">
        <v>12010</v>
      </c>
      <c r="AA906">
        <v>905</v>
      </c>
      <c r="AB906" t="s">
        <v>12016</v>
      </c>
      <c r="AC906">
        <v>6664.69</v>
      </c>
      <c r="AD906">
        <v>1616.66</v>
      </c>
      <c r="AE906">
        <v>80.83</v>
      </c>
      <c r="AF906" t="s">
        <v>11222</v>
      </c>
      <c r="AG906" t="s">
        <v>11308</v>
      </c>
      <c r="AH906">
        <v>5483</v>
      </c>
      <c r="AI906">
        <v>905</v>
      </c>
      <c r="AJ906" t="s">
        <v>11050</v>
      </c>
      <c r="AK906" t="s">
        <v>12028</v>
      </c>
      <c r="AL906" t="s">
        <v>12032</v>
      </c>
      <c r="AM906" t="s">
        <v>11103</v>
      </c>
      <c r="AN906">
        <v>1</v>
      </c>
      <c r="AO906" s="10" t="s">
        <v>12044</v>
      </c>
      <c r="AP906" t="str" cm="1">
        <f t="array" ref="AP906">_xlfn.IFS(
  Table1[[#This Row],[Age]]&lt;=25, "18-25",
  Table1[[#This Row],[Age]]&lt;=35, "26-35",
  Table1[[#This Row],[Age]]&lt;=45, "36-45",
  Table1[[#This Row],[Age]]&lt;=60, "46-60",
  TRUE, "60+")</f>
        <v>18-25</v>
      </c>
    </row>
    <row r="907" spans="1:42" x14ac:dyDescent="0.3">
      <c r="A907">
        <v>906</v>
      </c>
      <c r="B907" t="s">
        <v>7</v>
      </c>
      <c r="C907" t="s">
        <v>101</v>
      </c>
      <c r="D907">
        <v>25</v>
      </c>
      <c r="E907" t="s">
        <v>106</v>
      </c>
      <c r="F907" t="s">
        <v>1013</v>
      </c>
      <c r="G907" t="s">
        <v>5139</v>
      </c>
      <c r="H907">
        <v>19458795759</v>
      </c>
      <c r="I907" t="s">
        <v>5911</v>
      </c>
      <c r="J907" t="s">
        <v>7292</v>
      </c>
      <c r="K907">
        <v>1242.4100000000001</v>
      </c>
      <c r="L907" s="12" t="s">
        <v>8148</v>
      </c>
      <c r="M907" s="10" t="s">
        <v>11114</v>
      </c>
      <c r="N907">
        <v>906</v>
      </c>
      <c r="O907">
        <v>45232</v>
      </c>
      <c r="P907" t="s">
        <v>11404</v>
      </c>
      <c r="Q907" s="16">
        <v>4172.6899999999996</v>
      </c>
      <c r="R907">
        <v>-2930.28</v>
      </c>
      <c r="S907">
        <v>78</v>
      </c>
      <c r="T907">
        <v>906</v>
      </c>
      <c r="U907">
        <v>43172.52</v>
      </c>
      <c r="V907" t="s">
        <v>11412</v>
      </c>
      <c r="W907">
        <v>4.7699999999999996</v>
      </c>
      <c r="X907">
        <v>24</v>
      </c>
      <c r="Y907" t="s">
        <v>9891</v>
      </c>
      <c r="Z907" t="s">
        <v>12011</v>
      </c>
      <c r="AA907">
        <v>906</v>
      </c>
      <c r="AB907" t="s">
        <v>12016</v>
      </c>
      <c r="AC907">
        <v>1214.3800000000001</v>
      </c>
      <c r="AD907">
        <v>4208.1099999999997</v>
      </c>
      <c r="AE907">
        <v>210.41</v>
      </c>
      <c r="AF907" t="s">
        <v>11314</v>
      </c>
      <c r="AG907" t="s">
        <v>11167</v>
      </c>
      <c r="AH907">
        <v>6960</v>
      </c>
      <c r="AI907">
        <v>906</v>
      </c>
      <c r="AJ907" t="s">
        <v>11097</v>
      </c>
      <c r="AK907" t="s">
        <v>12029</v>
      </c>
      <c r="AL907" t="s">
        <v>12032</v>
      </c>
      <c r="AM907" t="s">
        <v>11129</v>
      </c>
      <c r="AN907">
        <v>1</v>
      </c>
      <c r="AO907" s="10" t="s">
        <v>12040</v>
      </c>
      <c r="AP907" t="str" cm="1">
        <f t="array" ref="AP907">_xlfn.IFS(
  Table1[[#This Row],[Age]]&lt;=25, "18-25",
  Table1[[#This Row],[Age]]&lt;=35, "26-35",
  Table1[[#This Row],[Age]]&lt;=45, "36-45",
  Table1[[#This Row],[Age]]&lt;=60, "46-60",
  TRUE, "60+")</f>
        <v>18-25</v>
      </c>
    </row>
    <row r="908" spans="1:42" x14ac:dyDescent="0.3">
      <c r="A908">
        <v>907</v>
      </c>
      <c r="B908" t="s">
        <v>40</v>
      </c>
      <c r="C908" t="s">
        <v>99</v>
      </c>
      <c r="D908">
        <v>43</v>
      </c>
      <c r="E908" t="s">
        <v>106</v>
      </c>
      <c r="F908" t="s">
        <v>1014</v>
      </c>
      <c r="G908" t="s">
        <v>5118</v>
      </c>
      <c r="H908">
        <v>19458795760</v>
      </c>
      <c r="I908" t="s">
        <v>5544</v>
      </c>
      <c r="J908" t="s">
        <v>7291</v>
      </c>
      <c r="K908">
        <v>3461.19</v>
      </c>
      <c r="L908" s="12" t="s">
        <v>8149</v>
      </c>
      <c r="M908" s="10" t="s">
        <v>11199</v>
      </c>
      <c r="N908">
        <v>907</v>
      </c>
      <c r="O908">
        <v>45121</v>
      </c>
      <c r="P908" t="s">
        <v>11404</v>
      </c>
      <c r="Q908" s="16">
        <v>2317.3000000000002</v>
      </c>
      <c r="R908">
        <v>1143.8900000000001</v>
      </c>
      <c r="S908">
        <v>77</v>
      </c>
      <c r="T908">
        <v>907</v>
      </c>
      <c r="U908">
        <v>6665.53</v>
      </c>
      <c r="V908" t="s">
        <v>11411</v>
      </c>
      <c r="W908">
        <v>6.44</v>
      </c>
      <c r="X908">
        <v>48</v>
      </c>
      <c r="Y908" t="s">
        <v>8530</v>
      </c>
      <c r="Z908" t="s">
        <v>12010</v>
      </c>
      <c r="AA908">
        <v>907</v>
      </c>
      <c r="AB908" t="s">
        <v>12016</v>
      </c>
      <c r="AC908">
        <v>5661.8</v>
      </c>
      <c r="AD908">
        <v>218.81</v>
      </c>
      <c r="AE908">
        <v>10.94</v>
      </c>
      <c r="AF908" t="s">
        <v>11268</v>
      </c>
      <c r="AG908" t="s">
        <v>11122</v>
      </c>
      <c r="AH908">
        <v>6147</v>
      </c>
      <c r="AI908">
        <v>907</v>
      </c>
      <c r="AJ908" t="s">
        <v>11043</v>
      </c>
      <c r="AK908" t="s">
        <v>12027</v>
      </c>
      <c r="AL908" t="s">
        <v>12031</v>
      </c>
      <c r="AM908" t="s">
        <v>11097</v>
      </c>
      <c r="AN908">
        <v>1</v>
      </c>
      <c r="AO908" s="10" t="s">
        <v>12038</v>
      </c>
      <c r="AP908" t="str" cm="1">
        <f t="array" ref="AP908">_xlfn.IFS(
  Table1[[#This Row],[Age]]&lt;=25, "18-25",
  Table1[[#This Row],[Age]]&lt;=35, "26-35",
  Table1[[#This Row],[Age]]&lt;=45, "36-45",
  Table1[[#This Row],[Age]]&lt;=60, "46-60",
  TRUE, "60+")</f>
        <v>36-45</v>
      </c>
    </row>
    <row r="909" spans="1:42" x14ac:dyDescent="0.3">
      <c r="A909">
        <v>908</v>
      </c>
      <c r="B909" t="s">
        <v>47</v>
      </c>
      <c r="C909" t="s">
        <v>53</v>
      </c>
      <c r="D909">
        <v>57</v>
      </c>
      <c r="E909" t="s">
        <v>104</v>
      </c>
      <c r="F909" t="s">
        <v>1015</v>
      </c>
      <c r="G909" t="s">
        <v>5115</v>
      </c>
      <c r="H909">
        <v>19458795761</v>
      </c>
      <c r="I909" t="s">
        <v>5912</v>
      </c>
      <c r="J909" t="s">
        <v>7292</v>
      </c>
      <c r="K909">
        <v>4754.07</v>
      </c>
      <c r="L909" s="12" t="s">
        <v>8150</v>
      </c>
      <c r="M909" s="10" t="s">
        <v>11067</v>
      </c>
      <c r="N909">
        <v>908</v>
      </c>
      <c r="O909">
        <v>44951</v>
      </c>
      <c r="P909" t="s">
        <v>11402</v>
      </c>
      <c r="Q909" s="16">
        <v>3783.13</v>
      </c>
      <c r="R909">
        <v>970.94</v>
      </c>
      <c r="S909">
        <v>70</v>
      </c>
      <c r="T909">
        <v>908</v>
      </c>
      <c r="U909">
        <v>5056.84</v>
      </c>
      <c r="V909" t="s">
        <v>11412</v>
      </c>
      <c r="W909">
        <v>4.04</v>
      </c>
      <c r="X909">
        <v>12</v>
      </c>
      <c r="Y909" t="s">
        <v>11754</v>
      </c>
      <c r="Z909" t="s">
        <v>12012</v>
      </c>
      <c r="AA909">
        <v>908</v>
      </c>
      <c r="AB909" t="s">
        <v>12017</v>
      </c>
      <c r="AC909">
        <v>9708.31</v>
      </c>
      <c r="AD909">
        <v>3658.22</v>
      </c>
      <c r="AE909">
        <v>182.91</v>
      </c>
      <c r="AF909" t="s">
        <v>11046</v>
      </c>
      <c r="AG909" t="s">
        <v>11054</v>
      </c>
      <c r="AH909">
        <v>6416</v>
      </c>
      <c r="AI909">
        <v>908</v>
      </c>
      <c r="AJ909" t="s">
        <v>11354</v>
      </c>
      <c r="AK909" t="s">
        <v>12028</v>
      </c>
      <c r="AL909" t="s">
        <v>12031</v>
      </c>
      <c r="AM909" t="s">
        <v>11304</v>
      </c>
      <c r="AN909">
        <v>1</v>
      </c>
      <c r="AO909" s="10" t="s">
        <v>12039</v>
      </c>
      <c r="AP909" t="str" cm="1">
        <f t="array" ref="AP909">_xlfn.IFS(
  Table1[[#This Row],[Age]]&lt;=25, "18-25",
  Table1[[#This Row],[Age]]&lt;=35, "26-35",
  Table1[[#This Row],[Age]]&lt;=45, "36-45",
  Table1[[#This Row],[Age]]&lt;=60, "46-60",
  TRUE, "60+")</f>
        <v>46-60</v>
      </c>
    </row>
    <row r="910" spans="1:42" x14ac:dyDescent="0.3">
      <c r="A910">
        <v>909</v>
      </c>
      <c r="B910" t="s">
        <v>48</v>
      </c>
      <c r="C910" t="s">
        <v>39</v>
      </c>
      <c r="D910">
        <v>28</v>
      </c>
      <c r="E910" t="s">
        <v>104</v>
      </c>
      <c r="F910" t="s">
        <v>1016</v>
      </c>
      <c r="G910" t="s">
        <v>5127</v>
      </c>
      <c r="H910">
        <v>19458795762</v>
      </c>
      <c r="I910" t="s">
        <v>5830</v>
      </c>
      <c r="J910" t="s">
        <v>7292</v>
      </c>
      <c r="K910">
        <v>6764.1</v>
      </c>
      <c r="L910" s="12" t="s">
        <v>8151</v>
      </c>
      <c r="M910" s="10" t="s">
        <v>11082</v>
      </c>
      <c r="N910">
        <v>909</v>
      </c>
      <c r="O910">
        <v>44932</v>
      </c>
      <c r="P910" t="s">
        <v>11404</v>
      </c>
      <c r="Q910" s="16">
        <v>4972.57</v>
      </c>
      <c r="R910">
        <v>11736.67</v>
      </c>
      <c r="S910">
        <v>83</v>
      </c>
      <c r="T910">
        <v>909</v>
      </c>
      <c r="U910">
        <v>39596.58</v>
      </c>
      <c r="V910" t="s">
        <v>11411</v>
      </c>
      <c r="W910">
        <v>3.86</v>
      </c>
      <c r="X910">
        <v>48</v>
      </c>
      <c r="Y910" t="s">
        <v>8950</v>
      </c>
      <c r="Z910" t="s">
        <v>12012</v>
      </c>
      <c r="AA910">
        <v>909</v>
      </c>
      <c r="AB910" t="s">
        <v>12015</v>
      </c>
      <c r="AC910">
        <v>6905.21</v>
      </c>
      <c r="AD910">
        <v>4322.17</v>
      </c>
      <c r="AE910">
        <v>216.11</v>
      </c>
      <c r="AF910" t="s">
        <v>11083</v>
      </c>
      <c r="AG910" t="s">
        <v>11394</v>
      </c>
      <c r="AH910">
        <v>3760</v>
      </c>
      <c r="AI910">
        <v>909</v>
      </c>
      <c r="AJ910" t="s">
        <v>11133</v>
      </c>
      <c r="AK910" t="s">
        <v>12029</v>
      </c>
      <c r="AL910" t="s">
        <v>12031</v>
      </c>
      <c r="AM910" t="s">
        <v>11211</v>
      </c>
      <c r="AN910">
        <v>1</v>
      </c>
      <c r="AO910" s="10" t="s">
        <v>12039</v>
      </c>
      <c r="AP910" t="str" cm="1">
        <f t="array" ref="AP910">_xlfn.IFS(
  Table1[[#This Row],[Age]]&lt;=25, "18-25",
  Table1[[#This Row],[Age]]&lt;=35, "26-35",
  Table1[[#This Row],[Age]]&lt;=45, "36-45",
  Table1[[#This Row],[Age]]&lt;=60, "46-60",
  TRUE, "60+")</f>
        <v>26-35</v>
      </c>
    </row>
    <row r="911" spans="1:42" x14ac:dyDescent="0.3">
      <c r="A911">
        <v>910</v>
      </c>
      <c r="B911" t="s">
        <v>46</v>
      </c>
      <c r="C911" t="s">
        <v>80</v>
      </c>
      <c r="D911">
        <v>38</v>
      </c>
      <c r="E911" t="s">
        <v>106</v>
      </c>
      <c r="F911" t="s">
        <v>1017</v>
      </c>
      <c r="G911" t="s">
        <v>5128</v>
      </c>
      <c r="H911">
        <v>19458795763</v>
      </c>
      <c r="I911" t="s">
        <v>5676</v>
      </c>
      <c r="J911" t="s">
        <v>7292</v>
      </c>
      <c r="K911">
        <v>2694.58</v>
      </c>
      <c r="L911" s="12" t="s">
        <v>8152</v>
      </c>
      <c r="M911" s="10" t="s">
        <v>11317</v>
      </c>
      <c r="N911">
        <v>910</v>
      </c>
      <c r="O911">
        <v>45279</v>
      </c>
      <c r="P911" t="s">
        <v>11403</v>
      </c>
      <c r="Q911" s="16">
        <v>3625.73</v>
      </c>
      <c r="R911">
        <v>-931.15</v>
      </c>
      <c r="S911">
        <v>55</v>
      </c>
      <c r="T911">
        <v>910</v>
      </c>
      <c r="U911">
        <v>22351.82</v>
      </c>
      <c r="V911" t="s">
        <v>11413</v>
      </c>
      <c r="W911">
        <v>7.95</v>
      </c>
      <c r="X911">
        <v>60</v>
      </c>
      <c r="Y911" t="s">
        <v>9030</v>
      </c>
      <c r="Z911" t="s">
        <v>12011</v>
      </c>
      <c r="AA911">
        <v>910</v>
      </c>
      <c r="AB911" t="s">
        <v>12017</v>
      </c>
      <c r="AC911">
        <v>7195.72</v>
      </c>
      <c r="AD911">
        <v>4356.67</v>
      </c>
      <c r="AE911">
        <v>217.83</v>
      </c>
      <c r="AF911" t="s">
        <v>11280</v>
      </c>
      <c r="AG911" t="s">
        <v>11069</v>
      </c>
      <c r="AH911">
        <v>4927</v>
      </c>
      <c r="AI911">
        <v>910</v>
      </c>
      <c r="AJ911" t="s">
        <v>11118</v>
      </c>
      <c r="AK911" t="s">
        <v>12028</v>
      </c>
      <c r="AL911" t="s">
        <v>12032</v>
      </c>
      <c r="AM911" t="s">
        <v>11206</v>
      </c>
      <c r="AN911">
        <v>1</v>
      </c>
      <c r="AO911" s="10" t="s">
        <v>12036</v>
      </c>
      <c r="AP911" t="str" cm="1">
        <f t="array" ref="AP911">_xlfn.IFS(
  Table1[[#This Row],[Age]]&lt;=25, "18-25",
  Table1[[#This Row],[Age]]&lt;=35, "26-35",
  Table1[[#This Row],[Age]]&lt;=45, "36-45",
  Table1[[#This Row],[Age]]&lt;=60, "46-60",
  TRUE, "60+")</f>
        <v>36-45</v>
      </c>
    </row>
    <row r="912" spans="1:42" x14ac:dyDescent="0.3">
      <c r="A912">
        <v>911</v>
      </c>
      <c r="B912" t="s">
        <v>21</v>
      </c>
      <c r="C912" t="s">
        <v>70</v>
      </c>
      <c r="D912">
        <v>22</v>
      </c>
      <c r="E912" t="s">
        <v>105</v>
      </c>
      <c r="F912" t="s">
        <v>1018</v>
      </c>
      <c r="G912" t="s">
        <v>5115</v>
      </c>
      <c r="H912">
        <v>19458795764</v>
      </c>
      <c r="I912" t="s">
        <v>5913</v>
      </c>
      <c r="J912" t="s">
        <v>7291</v>
      </c>
      <c r="K912">
        <v>8984.0499999999993</v>
      </c>
      <c r="L912" s="12" t="s">
        <v>8153</v>
      </c>
      <c r="M912" s="10" t="s">
        <v>11119</v>
      </c>
      <c r="N912">
        <v>911</v>
      </c>
      <c r="O912">
        <v>45069</v>
      </c>
      <c r="P912" t="s">
        <v>11404</v>
      </c>
      <c r="Q912" s="16">
        <v>81.37</v>
      </c>
      <c r="R912">
        <v>8902.68</v>
      </c>
      <c r="S912">
        <v>9</v>
      </c>
      <c r="T912">
        <v>911</v>
      </c>
      <c r="U912">
        <v>47408.72</v>
      </c>
      <c r="V912" t="s">
        <v>11411</v>
      </c>
      <c r="W912">
        <v>8.0399999999999991</v>
      </c>
      <c r="X912">
        <v>60</v>
      </c>
      <c r="Y912" t="s">
        <v>11643</v>
      </c>
      <c r="Z912" t="s">
        <v>12010</v>
      </c>
      <c r="AA912">
        <v>911</v>
      </c>
      <c r="AB912" t="s">
        <v>12015</v>
      </c>
      <c r="AC912">
        <v>2027.14</v>
      </c>
      <c r="AD912">
        <v>158.80000000000001</v>
      </c>
      <c r="AE912">
        <v>7.94</v>
      </c>
      <c r="AF912" t="s">
        <v>11176</v>
      </c>
      <c r="AG912" t="s">
        <v>11045</v>
      </c>
      <c r="AH912">
        <v>3790</v>
      </c>
      <c r="AI912">
        <v>911</v>
      </c>
      <c r="AJ912" t="s">
        <v>11326</v>
      </c>
      <c r="AK912" t="s">
        <v>12027</v>
      </c>
      <c r="AL912" t="s">
        <v>12031</v>
      </c>
      <c r="AM912" t="s">
        <v>11060</v>
      </c>
      <c r="AN912">
        <v>1</v>
      </c>
      <c r="AO912" s="10" t="s">
        <v>12046</v>
      </c>
      <c r="AP912" t="str" cm="1">
        <f t="array" ref="AP912">_xlfn.IFS(
  Table1[[#This Row],[Age]]&lt;=25, "18-25",
  Table1[[#This Row],[Age]]&lt;=35, "26-35",
  Table1[[#This Row],[Age]]&lt;=45, "36-45",
  Table1[[#This Row],[Age]]&lt;=60, "46-60",
  TRUE, "60+")</f>
        <v>18-25</v>
      </c>
    </row>
    <row r="913" spans="1:42" x14ac:dyDescent="0.3">
      <c r="A913">
        <v>912</v>
      </c>
      <c r="B913" t="s">
        <v>36</v>
      </c>
      <c r="C913" t="s">
        <v>54</v>
      </c>
      <c r="D913">
        <v>57</v>
      </c>
      <c r="E913" t="s">
        <v>104</v>
      </c>
      <c r="F913" t="s">
        <v>1019</v>
      </c>
      <c r="G913" t="s">
        <v>5145</v>
      </c>
      <c r="H913">
        <v>19458795765</v>
      </c>
      <c r="I913" t="s">
        <v>5914</v>
      </c>
      <c r="J913" t="s">
        <v>7291</v>
      </c>
      <c r="K913">
        <v>4899.5200000000004</v>
      </c>
      <c r="L913" s="12" t="s">
        <v>8154</v>
      </c>
      <c r="M913" s="10" t="s">
        <v>11199</v>
      </c>
      <c r="N913">
        <v>912</v>
      </c>
      <c r="O913">
        <v>45117</v>
      </c>
      <c r="P913" t="s">
        <v>11404</v>
      </c>
      <c r="Q913" s="16">
        <v>909.61</v>
      </c>
      <c r="R913">
        <v>5809.13</v>
      </c>
      <c r="S913">
        <v>62</v>
      </c>
      <c r="T913">
        <v>912</v>
      </c>
      <c r="U913">
        <v>47230.75</v>
      </c>
      <c r="V913" t="s">
        <v>11411</v>
      </c>
      <c r="W913">
        <v>7.56</v>
      </c>
      <c r="X913">
        <v>24</v>
      </c>
      <c r="Y913" t="s">
        <v>9683</v>
      </c>
      <c r="Z913" t="s">
        <v>12012</v>
      </c>
      <c r="AA913">
        <v>912</v>
      </c>
      <c r="AB913" t="s">
        <v>12016</v>
      </c>
      <c r="AC913">
        <v>4237.25</v>
      </c>
      <c r="AD913">
        <v>4408.16</v>
      </c>
      <c r="AE913">
        <v>220.41</v>
      </c>
      <c r="AF913" t="s">
        <v>11255</v>
      </c>
      <c r="AG913" t="s">
        <v>11324</v>
      </c>
      <c r="AH913">
        <v>5750</v>
      </c>
      <c r="AI913">
        <v>912</v>
      </c>
      <c r="AJ913" t="s">
        <v>11120</v>
      </c>
      <c r="AK913" t="s">
        <v>12029</v>
      </c>
      <c r="AL913" t="s">
        <v>12031</v>
      </c>
      <c r="AM913" t="s">
        <v>11343</v>
      </c>
      <c r="AN913">
        <v>1</v>
      </c>
      <c r="AO913" s="10" t="s">
        <v>12038</v>
      </c>
      <c r="AP913" t="str" cm="1">
        <f t="array" ref="AP913">_xlfn.IFS(
  Table1[[#This Row],[Age]]&lt;=25, "18-25",
  Table1[[#This Row],[Age]]&lt;=35, "26-35",
  Table1[[#This Row],[Age]]&lt;=45, "36-45",
  Table1[[#This Row],[Age]]&lt;=60, "46-60",
  TRUE, "60+")</f>
        <v>46-60</v>
      </c>
    </row>
    <row r="914" spans="1:42" x14ac:dyDescent="0.3">
      <c r="A914">
        <v>913</v>
      </c>
      <c r="B914" t="s">
        <v>51</v>
      </c>
      <c r="C914" t="s">
        <v>54</v>
      </c>
      <c r="D914">
        <v>43</v>
      </c>
      <c r="E914" t="s">
        <v>106</v>
      </c>
      <c r="F914" t="s">
        <v>1020</v>
      </c>
      <c r="G914" t="s">
        <v>5130</v>
      </c>
      <c r="H914">
        <v>19458795766</v>
      </c>
      <c r="I914" t="s">
        <v>5915</v>
      </c>
      <c r="J914" t="s">
        <v>7291</v>
      </c>
      <c r="K914">
        <v>4111.1000000000004</v>
      </c>
      <c r="L914" s="12" t="s">
        <v>8155</v>
      </c>
      <c r="M914" s="10" t="s">
        <v>11370</v>
      </c>
      <c r="N914">
        <v>913</v>
      </c>
      <c r="O914">
        <v>45074</v>
      </c>
      <c r="P914" t="s">
        <v>11402</v>
      </c>
      <c r="Q914" s="16">
        <v>1388.58</v>
      </c>
      <c r="R914">
        <v>5499.68</v>
      </c>
      <c r="S914">
        <v>99</v>
      </c>
      <c r="T914">
        <v>913</v>
      </c>
      <c r="U914">
        <v>7940.95</v>
      </c>
      <c r="V914" t="s">
        <v>11412</v>
      </c>
      <c r="W914">
        <v>9.09</v>
      </c>
      <c r="X914">
        <v>48</v>
      </c>
      <c r="Y914" t="s">
        <v>11454</v>
      </c>
      <c r="Z914" t="s">
        <v>12010</v>
      </c>
      <c r="AA914">
        <v>913</v>
      </c>
      <c r="AB914" t="s">
        <v>12017</v>
      </c>
      <c r="AC914">
        <v>8617.36</v>
      </c>
      <c r="AD914">
        <v>3576.37</v>
      </c>
      <c r="AE914">
        <v>178.82</v>
      </c>
      <c r="AF914" t="s">
        <v>11102</v>
      </c>
      <c r="AG914" t="s">
        <v>11373</v>
      </c>
      <c r="AH914">
        <v>9069</v>
      </c>
      <c r="AI914">
        <v>913</v>
      </c>
      <c r="AJ914" t="s">
        <v>11366</v>
      </c>
      <c r="AK914" t="s">
        <v>12027</v>
      </c>
      <c r="AL914" t="s">
        <v>12031</v>
      </c>
      <c r="AM914" t="s">
        <v>11041</v>
      </c>
      <c r="AN914">
        <v>1</v>
      </c>
      <c r="AO914" s="10" t="s">
        <v>12046</v>
      </c>
      <c r="AP914" t="str" cm="1">
        <f t="array" ref="AP914">_xlfn.IFS(
  Table1[[#This Row],[Age]]&lt;=25, "18-25",
  Table1[[#This Row],[Age]]&lt;=35, "26-35",
  Table1[[#This Row],[Age]]&lt;=45, "36-45",
  Table1[[#This Row],[Age]]&lt;=60, "46-60",
  TRUE, "60+")</f>
        <v>36-45</v>
      </c>
    </row>
    <row r="915" spans="1:42" x14ac:dyDescent="0.3">
      <c r="A915">
        <v>914</v>
      </c>
      <c r="B915" t="s">
        <v>41</v>
      </c>
      <c r="C915" t="s">
        <v>88</v>
      </c>
      <c r="D915">
        <v>38</v>
      </c>
      <c r="E915" t="s">
        <v>105</v>
      </c>
      <c r="F915" t="s">
        <v>1021</v>
      </c>
      <c r="G915" t="s">
        <v>5135</v>
      </c>
      <c r="H915">
        <v>19458795767</v>
      </c>
      <c r="I915" t="s">
        <v>5916</v>
      </c>
      <c r="J915" t="s">
        <v>7292</v>
      </c>
      <c r="K915">
        <v>5980.14</v>
      </c>
      <c r="L915" s="12" t="s">
        <v>8156</v>
      </c>
      <c r="M915" s="10" t="s">
        <v>11298</v>
      </c>
      <c r="N915">
        <v>914</v>
      </c>
      <c r="O915">
        <v>45097</v>
      </c>
      <c r="P915" t="s">
        <v>11403</v>
      </c>
      <c r="Q915" s="16">
        <v>4112.46</v>
      </c>
      <c r="R915">
        <v>10092.6</v>
      </c>
      <c r="S915">
        <v>62</v>
      </c>
      <c r="T915">
        <v>914</v>
      </c>
      <c r="U915">
        <v>34870.01</v>
      </c>
      <c r="V915" t="s">
        <v>11412</v>
      </c>
      <c r="W915">
        <v>5.45</v>
      </c>
      <c r="X915">
        <v>60</v>
      </c>
      <c r="Y915" t="s">
        <v>11755</v>
      </c>
      <c r="Z915" t="s">
        <v>12012</v>
      </c>
      <c r="AA915">
        <v>914</v>
      </c>
      <c r="AB915" t="s">
        <v>12015</v>
      </c>
      <c r="AC915">
        <v>1992.92</v>
      </c>
      <c r="AD915">
        <v>4227.42</v>
      </c>
      <c r="AE915">
        <v>211.37</v>
      </c>
      <c r="AF915" t="s">
        <v>11387</v>
      </c>
      <c r="AG915" t="s">
        <v>11196</v>
      </c>
      <c r="AH915">
        <v>3578</v>
      </c>
      <c r="AI915">
        <v>914</v>
      </c>
      <c r="AJ915" t="s">
        <v>11156</v>
      </c>
      <c r="AK915" t="s">
        <v>12028</v>
      </c>
      <c r="AL915" t="s">
        <v>12032</v>
      </c>
      <c r="AM915" t="s">
        <v>11128</v>
      </c>
      <c r="AN915">
        <v>1</v>
      </c>
      <c r="AO915" s="10" t="s">
        <v>12043</v>
      </c>
      <c r="AP915" t="str" cm="1">
        <f t="array" ref="AP915">_xlfn.IFS(
  Table1[[#This Row],[Age]]&lt;=25, "18-25",
  Table1[[#This Row],[Age]]&lt;=35, "26-35",
  Table1[[#This Row],[Age]]&lt;=45, "36-45",
  Table1[[#This Row],[Age]]&lt;=60, "46-60",
  TRUE, "60+")</f>
        <v>36-45</v>
      </c>
    </row>
    <row r="916" spans="1:42" x14ac:dyDescent="0.3">
      <c r="A916">
        <v>915</v>
      </c>
      <c r="B916" t="s">
        <v>23</v>
      </c>
      <c r="C916" t="s">
        <v>85</v>
      </c>
      <c r="D916">
        <v>26</v>
      </c>
      <c r="E916" t="s">
        <v>104</v>
      </c>
      <c r="F916" t="s">
        <v>1022</v>
      </c>
      <c r="G916" t="s">
        <v>5126</v>
      </c>
      <c r="H916">
        <v>19458795768</v>
      </c>
      <c r="I916" t="s">
        <v>5917</v>
      </c>
      <c r="J916" t="s">
        <v>7291</v>
      </c>
      <c r="K916">
        <v>1759.48</v>
      </c>
      <c r="L916" s="12" t="s">
        <v>8157</v>
      </c>
      <c r="M916" s="10" t="s">
        <v>11250</v>
      </c>
      <c r="N916">
        <v>915</v>
      </c>
      <c r="O916">
        <v>45022</v>
      </c>
      <c r="P916" t="s">
        <v>11403</v>
      </c>
      <c r="Q916" s="16">
        <v>4661.3500000000004</v>
      </c>
      <c r="R916">
        <v>-2901.87</v>
      </c>
      <c r="S916">
        <v>48</v>
      </c>
      <c r="T916">
        <v>915</v>
      </c>
      <c r="U916">
        <v>4288.26</v>
      </c>
      <c r="V916" t="s">
        <v>11411</v>
      </c>
      <c r="W916">
        <v>8.09</v>
      </c>
      <c r="X916">
        <v>48</v>
      </c>
      <c r="Y916" t="s">
        <v>9401</v>
      </c>
      <c r="Z916" t="s">
        <v>12010</v>
      </c>
      <c r="AA916">
        <v>915</v>
      </c>
      <c r="AB916" t="s">
        <v>12015</v>
      </c>
      <c r="AC916">
        <v>8553.1200000000008</v>
      </c>
      <c r="AD916">
        <v>3336.96</v>
      </c>
      <c r="AE916">
        <v>166.85</v>
      </c>
      <c r="AF916" t="s">
        <v>11116</v>
      </c>
      <c r="AG916" t="s">
        <v>11040</v>
      </c>
      <c r="AH916">
        <v>2927</v>
      </c>
      <c r="AI916">
        <v>915</v>
      </c>
      <c r="AJ916" t="s">
        <v>11320</v>
      </c>
      <c r="AK916" t="s">
        <v>12027</v>
      </c>
      <c r="AL916" t="s">
        <v>12031</v>
      </c>
      <c r="AM916" t="s">
        <v>11132</v>
      </c>
      <c r="AN916">
        <v>1</v>
      </c>
      <c r="AO916" s="10" t="s">
        <v>12037</v>
      </c>
      <c r="AP916" t="str" cm="1">
        <f t="array" ref="AP916">_xlfn.IFS(
  Table1[[#This Row],[Age]]&lt;=25, "18-25",
  Table1[[#This Row],[Age]]&lt;=35, "26-35",
  Table1[[#This Row],[Age]]&lt;=45, "36-45",
  Table1[[#This Row],[Age]]&lt;=60, "46-60",
  TRUE, "60+")</f>
        <v>26-35</v>
      </c>
    </row>
    <row r="917" spans="1:42" x14ac:dyDescent="0.3">
      <c r="A917">
        <v>916</v>
      </c>
      <c r="B917" t="s">
        <v>34</v>
      </c>
      <c r="C917" t="s">
        <v>54</v>
      </c>
      <c r="D917">
        <v>34</v>
      </c>
      <c r="E917" t="s">
        <v>106</v>
      </c>
      <c r="F917" t="s">
        <v>1023</v>
      </c>
      <c r="G917" t="s">
        <v>5140</v>
      </c>
      <c r="H917">
        <v>19458795769</v>
      </c>
      <c r="I917" t="s">
        <v>5918</v>
      </c>
      <c r="J917" t="s">
        <v>7292</v>
      </c>
      <c r="K917">
        <v>1155.2</v>
      </c>
      <c r="L917" s="12" t="s">
        <v>8158</v>
      </c>
      <c r="M917" s="10" t="s">
        <v>11173</v>
      </c>
      <c r="N917">
        <v>916</v>
      </c>
      <c r="O917">
        <v>45121</v>
      </c>
      <c r="P917" t="s">
        <v>11403</v>
      </c>
      <c r="Q917" s="16">
        <v>3251.99</v>
      </c>
      <c r="R917">
        <v>-2096.79</v>
      </c>
      <c r="S917">
        <v>90</v>
      </c>
      <c r="T917">
        <v>916</v>
      </c>
      <c r="U917">
        <v>20767.09</v>
      </c>
      <c r="V917" t="s">
        <v>11412</v>
      </c>
      <c r="W917">
        <v>1.1000000000000001</v>
      </c>
      <c r="X917">
        <v>48</v>
      </c>
      <c r="Y917" t="s">
        <v>8767</v>
      </c>
      <c r="Z917" t="s">
        <v>12012</v>
      </c>
      <c r="AA917">
        <v>916</v>
      </c>
      <c r="AB917" t="s">
        <v>12017</v>
      </c>
      <c r="AC917">
        <v>6158.21</v>
      </c>
      <c r="AD917">
        <v>3745.14</v>
      </c>
      <c r="AE917">
        <v>187.26</v>
      </c>
      <c r="AF917" t="s">
        <v>11111</v>
      </c>
      <c r="AG917" t="s">
        <v>11205</v>
      </c>
      <c r="AH917">
        <v>9976</v>
      </c>
      <c r="AI917">
        <v>916</v>
      </c>
      <c r="AJ917" t="s">
        <v>11289</v>
      </c>
      <c r="AK917" t="s">
        <v>12027</v>
      </c>
      <c r="AL917" t="s">
        <v>12032</v>
      </c>
      <c r="AM917" t="s">
        <v>11320</v>
      </c>
      <c r="AN917">
        <v>1</v>
      </c>
      <c r="AO917" s="10" t="s">
        <v>12038</v>
      </c>
      <c r="AP917" t="str" cm="1">
        <f t="array" ref="AP917">_xlfn.IFS(
  Table1[[#This Row],[Age]]&lt;=25, "18-25",
  Table1[[#This Row],[Age]]&lt;=35, "26-35",
  Table1[[#This Row],[Age]]&lt;=45, "36-45",
  Table1[[#This Row],[Age]]&lt;=60, "46-60",
  TRUE, "60+")</f>
        <v>26-35</v>
      </c>
    </row>
    <row r="918" spans="1:42" x14ac:dyDescent="0.3">
      <c r="A918">
        <v>917</v>
      </c>
      <c r="B918" t="s">
        <v>36</v>
      </c>
      <c r="C918" t="s">
        <v>101</v>
      </c>
      <c r="D918">
        <v>54</v>
      </c>
      <c r="E918" t="s">
        <v>106</v>
      </c>
      <c r="F918" t="s">
        <v>1024</v>
      </c>
      <c r="G918" t="s">
        <v>5127</v>
      </c>
      <c r="H918">
        <v>19458795770</v>
      </c>
      <c r="I918" t="s">
        <v>5919</v>
      </c>
      <c r="J918" t="s">
        <v>7292</v>
      </c>
      <c r="K918">
        <v>3530.75</v>
      </c>
      <c r="L918" s="12" t="s">
        <v>7573</v>
      </c>
      <c r="M918" s="10" t="s">
        <v>11072</v>
      </c>
      <c r="N918">
        <v>917</v>
      </c>
      <c r="O918">
        <v>45186</v>
      </c>
      <c r="P918" t="s">
        <v>11404</v>
      </c>
      <c r="Q918" s="16">
        <v>449.31</v>
      </c>
      <c r="R918">
        <v>3081.44</v>
      </c>
      <c r="S918">
        <v>68</v>
      </c>
      <c r="T918">
        <v>917</v>
      </c>
      <c r="U918">
        <v>42243.79</v>
      </c>
      <c r="V918" t="s">
        <v>11413</v>
      </c>
      <c r="W918">
        <v>9.89</v>
      </c>
      <c r="X918">
        <v>24</v>
      </c>
      <c r="Y918" t="s">
        <v>8667</v>
      </c>
      <c r="Z918" t="s">
        <v>12010</v>
      </c>
      <c r="AA918">
        <v>917</v>
      </c>
      <c r="AB918" t="s">
        <v>12015</v>
      </c>
      <c r="AC918">
        <v>4544.7700000000004</v>
      </c>
      <c r="AD918">
        <v>3087.61</v>
      </c>
      <c r="AE918">
        <v>154.38</v>
      </c>
      <c r="AF918" t="s">
        <v>11077</v>
      </c>
      <c r="AG918" t="s">
        <v>11197</v>
      </c>
      <c r="AH918">
        <v>9284</v>
      </c>
      <c r="AI918">
        <v>917</v>
      </c>
      <c r="AJ918" t="s">
        <v>11142</v>
      </c>
      <c r="AK918" t="s">
        <v>12029</v>
      </c>
      <c r="AL918" t="s">
        <v>12032</v>
      </c>
      <c r="AM918" t="s">
        <v>11301</v>
      </c>
      <c r="AN918">
        <v>1</v>
      </c>
      <c r="AO918" s="10" t="s">
        <v>12042</v>
      </c>
      <c r="AP918" t="str" cm="1">
        <f t="array" ref="AP918">_xlfn.IFS(
  Table1[[#This Row],[Age]]&lt;=25, "18-25",
  Table1[[#This Row],[Age]]&lt;=35, "26-35",
  Table1[[#This Row],[Age]]&lt;=45, "36-45",
  Table1[[#This Row],[Age]]&lt;=60, "46-60",
  TRUE, "60+")</f>
        <v>46-60</v>
      </c>
    </row>
    <row r="919" spans="1:42" x14ac:dyDescent="0.3">
      <c r="A919">
        <v>918</v>
      </c>
      <c r="B919" t="s">
        <v>45</v>
      </c>
      <c r="C919" t="s">
        <v>54</v>
      </c>
      <c r="D919">
        <v>68</v>
      </c>
      <c r="E919" t="s">
        <v>105</v>
      </c>
      <c r="F919" t="s">
        <v>1025</v>
      </c>
      <c r="G919" t="s">
        <v>5123</v>
      </c>
      <c r="H919">
        <v>19458795771</v>
      </c>
      <c r="I919" t="s">
        <v>5702</v>
      </c>
      <c r="J919" t="s">
        <v>7291</v>
      </c>
      <c r="K919">
        <v>495.34</v>
      </c>
      <c r="L919" s="12" t="s">
        <v>8159</v>
      </c>
      <c r="M919" s="10" t="s">
        <v>11103</v>
      </c>
      <c r="N919">
        <v>918</v>
      </c>
      <c r="O919">
        <v>45162</v>
      </c>
      <c r="P919" t="s">
        <v>11404</v>
      </c>
      <c r="Q919" s="16">
        <v>2502.63</v>
      </c>
      <c r="R919">
        <v>-2007.29</v>
      </c>
      <c r="S919">
        <v>48</v>
      </c>
      <c r="T919">
        <v>918</v>
      </c>
      <c r="U919">
        <v>23587.02</v>
      </c>
      <c r="V919" t="s">
        <v>11411</v>
      </c>
      <c r="W919">
        <v>9.27</v>
      </c>
      <c r="X919">
        <v>24</v>
      </c>
      <c r="Y919" t="s">
        <v>11756</v>
      </c>
      <c r="Z919" t="s">
        <v>12012</v>
      </c>
      <c r="AA919">
        <v>918</v>
      </c>
      <c r="AB919" t="s">
        <v>12017</v>
      </c>
      <c r="AC919">
        <v>9371.82</v>
      </c>
      <c r="AD919">
        <v>2353.7399999999998</v>
      </c>
      <c r="AE919">
        <v>117.69</v>
      </c>
      <c r="AF919" t="s">
        <v>11138</v>
      </c>
      <c r="AG919" t="s">
        <v>11208</v>
      </c>
      <c r="AH919">
        <v>3500</v>
      </c>
      <c r="AI919">
        <v>918</v>
      </c>
      <c r="AJ919" t="s">
        <v>11304</v>
      </c>
      <c r="AK919" t="s">
        <v>12027</v>
      </c>
      <c r="AL919" t="s">
        <v>12032</v>
      </c>
      <c r="AM919" t="s">
        <v>11049</v>
      </c>
      <c r="AN919">
        <v>1</v>
      </c>
      <c r="AO919" s="10" t="s">
        <v>12041</v>
      </c>
      <c r="AP919" t="str" cm="1">
        <f t="array" ref="AP919">_xlfn.IFS(
  Table1[[#This Row],[Age]]&lt;=25, "18-25",
  Table1[[#This Row],[Age]]&lt;=35, "26-35",
  Table1[[#This Row],[Age]]&lt;=45, "36-45",
  Table1[[#This Row],[Age]]&lt;=60, "46-60",
  TRUE, "60+")</f>
        <v>60+</v>
      </c>
    </row>
    <row r="920" spans="1:42" x14ac:dyDescent="0.3">
      <c r="A920">
        <v>919</v>
      </c>
      <c r="B920" t="s">
        <v>24</v>
      </c>
      <c r="C920" t="s">
        <v>86</v>
      </c>
      <c r="D920">
        <v>68</v>
      </c>
      <c r="E920" t="s">
        <v>105</v>
      </c>
      <c r="F920" t="s">
        <v>1026</v>
      </c>
      <c r="G920" t="s">
        <v>5139</v>
      </c>
      <c r="H920">
        <v>19458795772</v>
      </c>
      <c r="I920" t="s">
        <v>5920</v>
      </c>
      <c r="J920" t="s">
        <v>7292</v>
      </c>
      <c r="K920">
        <v>3838.07</v>
      </c>
      <c r="L920" s="12" t="s">
        <v>8160</v>
      </c>
      <c r="M920" s="10" t="s">
        <v>11182</v>
      </c>
      <c r="N920">
        <v>919</v>
      </c>
      <c r="O920">
        <v>44932</v>
      </c>
      <c r="P920" t="s">
        <v>11402</v>
      </c>
      <c r="Q920" s="16">
        <v>4296.62</v>
      </c>
      <c r="R920">
        <v>-458.55</v>
      </c>
      <c r="S920">
        <v>92</v>
      </c>
      <c r="T920">
        <v>919</v>
      </c>
      <c r="U920">
        <v>2647.06</v>
      </c>
      <c r="V920" t="s">
        <v>11412</v>
      </c>
      <c r="W920">
        <v>8.57</v>
      </c>
      <c r="X920">
        <v>60</v>
      </c>
      <c r="Y920" t="s">
        <v>7776</v>
      </c>
      <c r="Z920" t="s">
        <v>12011</v>
      </c>
      <c r="AA920">
        <v>919</v>
      </c>
      <c r="AB920" t="s">
        <v>12017</v>
      </c>
      <c r="AC920">
        <v>1264.99</v>
      </c>
      <c r="AD920">
        <v>4643.25</v>
      </c>
      <c r="AE920">
        <v>232.16</v>
      </c>
      <c r="AF920" t="s">
        <v>11139</v>
      </c>
      <c r="AG920" t="s">
        <v>11314</v>
      </c>
      <c r="AH920">
        <v>4407</v>
      </c>
      <c r="AI920">
        <v>919</v>
      </c>
      <c r="AJ920" t="s">
        <v>11370</v>
      </c>
      <c r="AK920" t="s">
        <v>12029</v>
      </c>
      <c r="AL920" t="s">
        <v>12031</v>
      </c>
      <c r="AM920" t="s">
        <v>11102</v>
      </c>
      <c r="AN920">
        <v>1</v>
      </c>
      <c r="AO920" s="10" t="s">
        <v>12039</v>
      </c>
      <c r="AP920" t="str" cm="1">
        <f t="array" ref="AP920">_xlfn.IFS(
  Table1[[#This Row],[Age]]&lt;=25, "18-25",
  Table1[[#This Row],[Age]]&lt;=35, "26-35",
  Table1[[#This Row],[Age]]&lt;=45, "36-45",
  Table1[[#This Row],[Age]]&lt;=60, "46-60",
  TRUE, "60+")</f>
        <v>60+</v>
      </c>
    </row>
    <row r="921" spans="1:42" x14ac:dyDescent="0.3">
      <c r="A921">
        <v>920</v>
      </c>
      <c r="B921" t="s">
        <v>31</v>
      </c>
      <c r="C921" t="s">
        <v>68</v>
      </c>
      <c r="D921">
        <v>19</v>
      </c>
      <c r="E921" t="s">
        <v>106</v>
      </c>
      <c r="F921" t="s">
        <v>1027</v>
      </c>
      <c r="G921" t="s">
        <v>5135</v>
      </c>
      <c r="H921">
        <v>19458795773</v>
      </c>
      <c r="I921" t="s">
        <v>5921</v>
      </c>
      <c r="J921" t="s">
        <v>7291</v>
      </c>
      <c r="K921">
        <v>6747.7</v>
      </c>
      <c r="L921" s="12" t="s">
        <v>8161</v>
      </c>
      <c r="M921" s="10" t="s">
        <v>11045</v>
      </c>
      <c r="N921">
        <v>920</v>
      </c>
      <c r="O921">
        <v>44985</v>
      </c>
      <c r="P921" t="s">
        <v>11402</v>
      </c>
      <c r="Q921" s="16">
        <v>1817.31</v>
      </c>
      <c r="R921">
        <v>4930.3900000000003</v>
      </c>
      <c r="S921">
        <v>27</v>
      </c>
      <c r="T921">
        <v>920</v>
      </c>
      <c r="U921">
        <v>12776.1</v>
      </c>
      <c r="V921" t="s">
        <v>11412</v>
      </c>
      <c r="W921">
        <v>6.29</v>
      </c>
      <c r="X921">
        <v>60</v>
      </c>
      <c r="Y921" t="s">
        <v>7815</v>
      </c>
      <c r="Z921" t="s">
        <v>12010</v>
      </c>
      <c r="AA921">
        <v>920</v>
      </c>
      <c r="AB921" t="s">
        <v>12016</v>
      </c>
      <c r="AC921">
        <v>9341</v>
      </c>
      <c r="AD921">
        <v>552.38</v>
      </c>
      <c r="AE921">
        <v>27.62</v>
      </c>
      <c r="AF921" t="s">
        <v>11270</v>
      </c>
      <c r="AG921" t="s">
        <v>11344</v>
      </c>
      <c r="AH921">
        <v>8523</v>
      </c>
      <c r="AI921">
        <v>920</v>
      </c>
      <c r="AJ921" t="s">
        <v>11278</v>
      </c>
      <c r="AK921" t="s">
        <v>12028</v>
      </c>
      <c r="AL921" t="s">
        <v>12032</v>
      </c>
      <c r="AM921" t="s">
        <v>11317</v>
      </c>
      <c r="AN921">
        <v>1</v>
      </c>
      <c r="AO921" s="10" t="s">
        <v>12045</v>
      </c>
      <c r="AP921" t="str" cm="1">
        <f t="array" ref="AP921">_xlfn.IFS(
  Table1[[#This Row],[Age]]&lt;=25, "18-25",
  Table1[[#This Row],[Age]]&lt;=35, "26-35",
  Table1[[#This Row],[Age]]&lt;=45, "36-45",
  Table1[[#This Row],[Age]]&lt;=60, "46-60",
  TRUE, "60+")</f>
        <v>18-25</v>
      </c>
    </row>
    <row r="922" spans="1:42" x14ac:dyDescent="0.3">
      <c r="A922">
        <v>921</v>
      </c>
      <c r="B922" t="s">
        <v>36</v>
      </c>
      <c r="C922" t="s">
        <v>53</v>
      </c>
      <c r="D922">
        <v>68</v>
      </c>
      <c r="E922" t="s">
        <v>105</v>
      </c>
      <c r="F922" t="s">
        <v>1028</v>
      </c>
      <c r="G922" t="s">
        <v>5147</v>
      </c>
      <c r="H922">
        <v>19458795774</v>
      </c>
      <c r="I922" t="s">
        <v>5922</v>
      </c>
      <c r="J922" t="s">
        <v>7292</v>
      </c>
      <c r="K922">
        <v>8140.01</v>
      </c>
      <c r="L922" s="12" t="s">
        <v>8162</v>
      </c>
      <c r="M922" s="10" t="s">
        <v>11082</v>
      </c>
      <c r="N922">
        <v>921</v>
      </c>
      <c r="O922">
        <v>45175</v>
      </c>
      <c r="P922" t="s">
        <v>11404</v>
      </c>
      <c r="Q922" s="16">
        <v>335.72</v>
      </c>
      <c r="R922">
        <v>8475.73</v>
      </c>
      <c r="S922">
        <v>55</v>
      </c>
      <c r="T922">
        <v>921</v>
      </c>
      <c r="U922">
        <v>5232.1499999999996</v>
      </c>
      <c r="V922" t="s">
        <v>11411</v>
      </c>
      <c r="W922">
        <v>5.9</v>
      </c>
      <c r="X922">
        <v>48</v>
      </c>
      <c r="Y922" t="s">
        <v>10494</v>
      </c>
      <c r="Z922" t="s">
        <v>12011</v>
      </c>
      <c r="AA922">
        <v>921</v>
      </c>
      <c r="AB922" t="s">
        <v>12016</v>
      </c>
      <c r="AC922">
        <v>8905.7199999999993</v>
      </c>
      <c r="AD922">
        <v>318.75</v>
      </c>
      <c r="AE922">
        <v>15.94</v>
      </c>
      <c r="AF922" t="s">
        <v>11280</v>
      </c>
      <c r="AG922" t="s">
        <v>11146</v>
      </c>
      <c r="AH922">
        <v>5874</v>
      </c>
      <c r="AI922">
        <v>921</v>
      </c>
      <c r="AJ922" t="s">
        <v>11259</v>
      </c>
      <c r="AK922" t="s">
        <v>12028</v>
      </c>
      <c r="AL922" t="s">
        <v>12032</v>
      </c>
      <c r="AM922" t="s">
        <v>11393</v>
      </c>
      <c r="AN922">
        <v>1</v>
      </c>
      <c r="AO922" s="10" t="s">
        <v>12042</v>
      </c>
      <c r="AP922" t="str" cm="1">
        <f t="array" ref="AP922">_xlfn.IFS(
  Table1[[#This Row],[Age]]&lt;=25, "18-25",
  Table1[[#This Row],[Age]]&lt;=35, "26-35",
  Table1[[#This Row],[Age]]&lt;=45, "36-45",
  Table1[[#This Row],[Age]]&lt;=60, "46-60",
  TRUE, "60+")</f>
        <v>60+</v>
      </c>
    </row>
    <row r="923" spans="1:42" x14ac:dyDescent="0.3">
      <c r="A923">
        <v>922</v>
      </c>
      <c r="B923" t="s">
        <v>28</v>
      </c>
      <c r="C923" t="s">
        <v>59</v>
      </c>
      <c r="D923">
        <v>64</v>
      </c>
      <c r="E923" t="s">
        <v>106</v>
      </c>
      <c r="F923" t="s">
        <v>1029</v>
      </c>
      <c r="G923" t="s">
        <v>5139</v>
      </c>
      <c r="H923">
        <v>19458795775</v>
      </c>
      <c r="I923" t="s">
        <v>5859</v>
      </c>
      <c r="J923" t="s">
        <v>7292</v>
      </c>
      <c r="K923">
        <v>5839.65</v>
      </c>
      <c r="L923" s="12" t="s">
        <v>8163</v>
      </c>
      <c r="M923" s="10" t="s">
        <v>11262</v>
      </c>
      <c r="N923">
        <v>922</v>
      </c>
      <c r="O923">
        <v>44978</v>
      </c>
      <c r="P923" t="s">
        <v>11403</v>
      </c>
      <c r="Q923" s="16">
        <v>3900.11</v>
      </c>
      <c r="R923">
        <v>1939.54</v>
      </c>
      <c r="S923">
        <v>44</v>
      </c>
      <c r="T923">
        <v>922</v>
      </c>
      <c r="U923">
        <v>21003.53</v>
      </c>
      <c r="V923" t="s">
        <v>11412</v>
      </c>
      <c r="W923">
        <v>2.35</v>
      </c>
      <c r="X923">
        <v>12</v>
      </c>
      <c r="Y923" t="s">
        <v>11757</v>
      </c>
      <c r="Z923" t="s">
        <v>12012</v>
      </c>
      <c r="AA923">
        <v>922</v>
      </c>
      <c r="AB923" t="s">
        <v>12016</v>
      </c>
      <c r="AC923">
        <v>9881.6299999999992</v>
      </c>
      <c r="AD923">
        <v>3327.14</v>
      </c>
      <c r="AE923">
        <v>166.36</v>
      </c>
      <c r="AF923" t="s">
        <v>11052</v>
      </c>
      <c r="AG923" t="s">
        <v>11136</v>
      </c>
      <c r="AH923">
        <v>1047</v>
      </c>
      <c r="AI923">
        <v>922</v>
      </c>
      <c r="AJ923" t="s">
        <v>11054</v>
      </c>
      <c r="AK923" t="s">
        <v>12029</v>
      </c>
      <c r="AL923" t="s">
        <v>12032</v>
      </c>
      <c r="AM923" t="s">
        <v>11124</v>
      </c>
      <c r="AN923">
        <v>1</v>
      </c>
      <c r="AO923" s="10" t="s">
        <v>12045</v>
      </c>
      <c r="AP923" t="str" cm="1">
        <f t="array" ref="AP923">_xlfn.IFS(
  Table1[[#This Row],[Age]]&lt;=25, "18-25",
  Table1[[#This Row],[Age]]&lt;=35, "26-35",
  Table1[[#This Row],[Age]]&lt;=45, "36-45",
  Table1[[#This Row],[Age]]&lt;=60, "46-60",
  TRUE, "60+")</f>
        <v>60+</v>
      </c>
    </row>
    <row r="924" spans="1:42" x14ac:dyDescent="0.3">
      <c r="A924">
        <v>923</v>
      </c>
      <c r="B924" t="s">
        <v>15</v>
      </c>
      <c r="C924" t="s">
        <v>99</v>
      </c>
      <c r="D924">
        <v>57</v>
      </c>
      <c r="E924" t="s">
        <v>105</v>
      </c>
      <c r="F924" t="s">
        <v>1030</v>
      </c>
      <c r="G924" t="s">
        <v>5111</v>
      </c>
      <c r="H924">
        <v>19458795776</v>
      </c>
      <c r="I924" t="s">
        <v>5923</v>
      </c>
      <c r="J924" t="s">
        <v>7291</v>
      </c>
      <c r="K924">
        <v>6944.16</v>
      </c>
      <c r="L924" s="12" t="s">
        <v>8164</v>
      </c>
      <c r="M924" s="10" t="s">
        <v>11168</v>
      </c>
      <c r="N924">
        <v>923</v>
      </c>
      <c r="O924">
        <v>45201</v>
      </c>
      <c r="P924" t="s">
        <v>11403</v>
      </c>
      <c r="Q924" s="16">
        <v>3289.03</v>
      </c>
      <c r="R924">
        <v>3655.13</v>
      </c>
      <c r="S924">
        <v>71</v>
      </c>
      <c r="T924">
        <v>923</v>
      </c>
      <c r="U924">
        <v>35138.25</v>
      </c>
      <c r="V924" t="s">
        <v>11413</v>
      </c>
      <c r="W924">
        <v>1.49</v>
      </c>
      <c r="X924">
        <v>60</v>
      </c>
      <c r="Y924" t="s">
        <v>11758</v>
      </c>
      <c r="Z924" t="s">
        <v>12010</v>
      </c>
      <c r="AA924">
        <v>923</v>
      </c>
      <c r="AB924" t="s">
        <v>12016</v>
      </c>
      <c r="AC924">
        <v>4750.55</v>
      </c>
      <c r="AD924">
        <v>3367.99</v>
      </c>
      <c r="AE924">
        <v>168.4</v>
      </c>
      <c r="AF924" t="s">
        <v>11175</v>
      </c>
      <c r="AG924" t="s">
        <v>11392</v>
      </c>
      <c r="AH924">
        <v>7352</v>
      </c>
      <c r="AI924">
        <v>923</v>
      </c>
      <c r="AJ924" t="s">
        <v>11374</v>
      </c>
      <c r="AK924" t="s">
        <v>12029</v>
      </c>
      <c r="AL924" t="s">
        <v>12031</v>
      </c>
      <c r="AM924" t="s">
        <v>11211</v>
      </c>
      <c r="AN924">
        <v>1</v>
      </c>
      <c r="AO924" s="10" t="s">
        <v>12044</v>
      </c>
      <c r="AP924" t="str" cm="1">
        <f t="array" ref="AP924">_xlfn.IFS(
  Table1[[#This Row],[Age]]&lt;=25, "18-25",
  Table1[[#This Row],[Age]]&lt;=35, "26-35",
  Table1[[#This Row],[Age]]&lt;=45, "36-45",
  Table1[[#This Row],[Age]]&lt;=60, "46-60",
  TRUE, "60+")</f>
        <v>46-60</v>
      </c>
    </row>
    <row r="925" spans="1:42" x14ac:dyDescent="0.3">
      <c r="A925">
        <v>924</v>
      </c>
      <c r="B925" t="s">
        <v>28</v>
      </c>
      <c r="C925" t="s">
        <v>93</v>
      </c>
      <c r="D925">
        <v>45</v>
      </c>
      <c r="E925" t="s">
        <v>105</v>
      </c>
      <c r="F925" t="s">
        <v>1031</v>
      </c>
      <c r="G925" t="s">
        <v>5140</v>
      </c>
      <c r="H925">
        <v>19458795777</v>
      </c>
      <c r="I925" t="s">
        <v>5924</v>
      </c>
      <c r="J925" t="s">
        <v>7292</v>
      </c>
      <c r="K925">
        <v>8347.98</v>
      </c>
      <c r="L925" s="12" t="s">
        <v>8165</v>
      </c>
      <c r="M925" s="10" t="s">
        <v>11098</v>
      </c>
      <c r="N925">
        <v>924</v>
      </c>
      <c r="O925">
        <v>45048</v>
      </c>
      <c r="P925" t="s">
        <v>11404</v>
      </c>
      <c r="Q925" s="16">
        <v>2340.19</v>
      </c>
      <c r="R925">
        <v>6007.79</v>
      </c>
      <c r="S925">
        <v>52</v>
      </c>
      <c r="T925">
        <v>924</v>
      </c>
      <c r="U925">
        <v>33357.51</v>
      </c>
      <c r="V925" t="s">
        <v>11413</v>
      </c>
      <c r="W925">
        <v>3.3</v>
      </c>
      <c r="X925">
        <v>48</v>
      </c>
      <c r="Y925" t="s">
        <v>7993</v>
      </c>
      <c r="Z925" t="s">
        <v>12012</v>
      </c>
      <c r="AA925">
        <v>924</v>
      </c>
      <c r="AB925" t="s">
        <v>12017</v>
      </c>
      <c r="AC925">
        <v>5146.2</v>
      </c>
      <c r="AD925">
        <v>4209.5200000000004</v>
      </c>
      <c r="AE925">
        <v>210.48</v>
      </c>
      <c r="AF925" t="s">
        <v>11039</v>
      </c>
      <c r="AG925" t="s">
        <v>11062</v>
      </c>
      <c r="AH925">
        <v>8798</v>
      </c>
      <c r="AI925">
        <v>924</v>
      </c>
      <c r="AJ925" t="s">
        <v>11156</v>
      </c>
      <c r="AK925" t="s">
        <v>12028</v>
      </c>
      <c r="AL925" t="s">
        <v>12031</v>
      </c>
      <c r="AM925" t="s">
        <v>11383</v>
      </c>
      <c r="AN925">
        <v>1</v>
      </c>
      <c r="AO925" s="10" t="s">
        <v>12046</v>
      </c>
      <c r="AP925" t="str" cm="1">
        <f t="array" ref="AP925">_xlfn.IFS(
  Table1[[#This Row],[Age]]&lt;=25, "18-25",
  Table1[[#This Row],[Age]]&lt;=35, "26-35",
  Table1[[#This Row],[Age]]&lt;=45, "36-45",
  Table1[[#This Row],[Age]]&lt;=60, "46-60",
  TRUE, "60+")</f>
        <v>36-45</v>
      </c>
    </row>
    <row r="926" spans="1:42" x14ac:dyDescent="0.3">
      <c r="A926">
        <v>925</v>
      </c>
      <c r="B926" t="s">
        <v>18</v>
      </c>
      <c r="C926" t="s">
        <v>68</v>
      </c>
      <c r="D926">
        <v>44</v>
      </c>
      <c r="E926" t="s">
        <v>104</v>
      </c>
      <c r="F926" t="s">
        <v>1032</v>
      </c>
      <c r="G926" t="s">
        <v>5126</v>
      </c>
      <c r="H926">
        <v>19458795778</v>
      </c>
      <c r="I926" t="s">
        <v>5925</v>
      </c>
      <c r="J926" t="s">
        <v>7291</v>
      </c>
      <c r="K926">
        <v>7753.99</v>
      </c>
      <c r="L926" s="12" t="s">
        <v>8166</v>
      </c>
      <c r="M926" s="10" t="s">
        <v>11305</v>
      </c>
      <c r="N926">
        <v>925</v>
      </c>
      <c r="O926">
        <v>44952</v>
      </c>
      <c r="P926" t="s">
        <v>11403</v>
      </c>
      <c r="Q926" s="16">
        <v>4250.53</v>
      </c>
      <c r="R926">
        <v>3503.46</v>
      </c>
      <c r="S926">
        <v>57</v>
      </c>
      <c r="T926">
        <v>925</v>
      </c>
      <c r="U926">
        <v>36228.06</v>
      </c>
      <c r="V926" t="s">
        <v>11413</v>
      </c>
      <c r="W926">
        <v>2.36</v>
      </c>
      <c r="X926">
        <v>48</v>
      </c>
      <c r="Y926" t="s">
        <v>11627</v>
      </c>
      <c r="Z926" t="s">
        <v>12012</v>
      </c>
      <c r="AA926">
        <v>925</v>
      </c>
      <c r="AB926" t="s">
        <v>12017</v>
      </c>
      <c r="AC926">
        <v>7347.77</v>
      </c>
      <c r="AD926">
        <v>3242.71</v>
      </c>
      <c r="AE926">
        <v>162.13999999999999</v>
      </c>
      <c r="AF926" t="s">
        <v>11237</v>
      </c>
      <c r="AG926" t="s">
        <v>11362</v>
      </c>
      <c r="AH926">
        <v>6496</v>
      </c>
      <c r="AI926">
        <v>925</v>
      </c>
      <c r="AJ926" t="s">
        <v>11206</v>
      </c>
      <c r="AK926" t="s">
        <v>12028</v>
      </c>
      <c r="AL926" t="s">
        <v>12032</v>
      </c>
      <c r="AM926" t="s">
        <v>11344</v>
      </c>
      <c r="AN926">
        <v>-1</v>
      </c>
      <c r="AO926" s="10" t="s">
        <v>12039</v>
      </c>
      <c r="AP926" t="str" cm="1">
        <f t="array" ref="AP926">_xlfn.IFS(
  Table1[[#This Row],[Age]]&lt;=25, "18-25",
  Table1[[#This Row],[Age]]&lt;=35, "26-35",
  Table1[[#This Row],[Age]]&lt;=45, "36-45",
  Table1[[#This Row],[Age]]&lt;=60, "46-60",
  TRUE, "60+")</f>
        <v>36-45</v>
      </c>
    </row>
    <row r="927" spans="1:42" x14ac:dyDescent="0.3">
      <c r="A927">
        <v>926</v>
      </c>
      <c r="B927" t="s">
        <v>5</v>
      </c>
      <c r="C927" t="s">
        <v>70</v>
      </c>
      <c r="D927">
        <v>57</v>
      </c>
      <c r="E927" t="s">
        <v>104</v>
      </c>
      <c r="F927" t="s">
        <v>1033</v>
      </c>
      <c r="G927" t="s">
        <v>5139</v>
      </c>
      <c r="H927">
        <v>19458795779</v>
      </c>
      <c r="I927" t="s">
        <v>5926</v>
      </c>
      <c r="J927" t="s">
        <v>7291</v>
      </c>
      <c r="K927">
        <v>3267.82</v>
      </c>
      <c r="L927" s="12" t="s">
        <v>8167</v>
      </c>
      <c r="M927" s="10" t="s">
        <v>11168</v>
      </c>
      <c r="N927">
        <v>926</v>
      </c>
      <c r="O927">
        <v>45230</v>
      </c>
      <c r="P927" t="s">
        <v>11403</v>
      </c>
      <c r="Q927" s="16">
        <v>4250.0600000000004</v>
      </c>
      <c r="R927">
        <v>7517.88</v>
      </c>
      <c r="S927">
        <v>9</v>
      </c>
      <c r="T927">
        <v>926</v>
      </c>
      <c r="U927">
        <v>19806.98</v>
      </c>
      <c r="V927" t="s">
        <v>11411</v>
      </c>
      <c r="W927">
        <v>6.05</v>
      </c>
      <c r="X927">
        <v>36</v>
      </c>
      <c r="Y927" t="s">
        <v>8204</v>
      </c>
      <c r="Z927" t="s">
        <v>12011</v>
      </c>
      <c r="AA927">
        <v>926</v>
      </c>
      <c r="AB927" t="s">
        <v>12016</v>
      </c>
      <c r="AC927">
        <v>1992.25</v>
      </c>
      <c r="AD927">
        <v>437.93</v>
      </c>
      <c r="AE927">
        <v>21.9</v>
      </c>
      <c r="AF927" t="s">
        <v>11147</v>
      </c>
      <c r="AG927" t="s">
        <v>11124</v>
      </c>
      <c r="AH927">
        <v>2271</v>
      </c>
      <c r="AI927">
        <v>926</v>
      </c>
      <c r="AJ927" t="s">
        <v>11230</v>
      </c>
      <c r="AK927" t="s">
        <v>12029</v>
      </c>
      <c r="AL927" t="s">
        <v>12032</v>
      </c>
      <c r="AM927" t="s">
        <v>11273</v>
      </c>
      <c r="AN927">
        <v>1</v>
      </c>
      <c r="AO927" s="10" t="s">
        <v>12044</v>
      </c>
      <c r="AP927" t="str" cm="1">
        <f t="array" ref="AP927">_xlfn.IFS(
  Table1[[#This Row],[Age]]&lt;=25, "18-25",
  Table1[[#This Row],[Age]]&lt;=35, "26-35",
  Table1[[#This Row],[Age]]&lt;=45, "36-45",
  Table1[[#This Row],[Age]]&lt;=60, "46-60",
  TRUE, "60+")</f>
        <v>46-60</v>
      </c>
    </row>
    <row r="928" spans="1:42" x14ac:dyDescent="0.3">
      <c r="A928">
        <v>927</v>
      </c>
      <c r="B928" t="s">
        <v>44</v>
      </c>
      <c r="C928" t="s">
        <v>80</v>
      </c>
      <c r="D928">
        <v>18</v>
      </c>
      <c r="E928" t="s">
        <v>105</v>
      </c>
      <c r="F928" t="s">
        <v>1034</v>
      </c>
      <c r="G928" t="s">
        <v>5141</v>
      </c>
      <c r="H928">
        <v>19458795780</v>
      </c>
      <c r="I928" t="s">
        <v>5927</v>
      </c>
      <c r="J928" t="s">
        <v>7292</v>
      </c>
      <c r="K928">
        <v>5776.88</v>
      </c>
      <c r="L928" s="12" t="s">
        <v>7416</v>
      </c>
      <c r="M928" s="10" t="s">
        <v>11317</v>
      </c>
      <c r="N928">
        <v>927</v>
      </c>
      <c r="O928">
        <v>45143</v>
      </c>
      <c r="P928" t="s">
        <v>11404</v>
      </c>
      <c r="Q928" s="16">
        <v>3507.79</v>
      </c>
      <c r="R928">
        <v>2269.09</v>
      </c>
      <c r="S928">
        <v>98</v>
      </c>
      <c r="T928">
        <v>927</v>
      </c>
      <c r="U928">
        <v>13998.7</v>
      </c>
      <c r="V928" t="s">
        <v>11412</v>
      </c>
      <c r="W928">
        <v>3.99</v>
      </c>
      <c r="X928">
        <v>36</v>
      </c>
      <c r="Y928" t="s">
        <v>11759</v>
      </c>
      <c r="Z928" t="s">
        <v>12011</v>
      </c>
      <c r="AA928">
        <v>927</v>
      </c>
      <c r="AB928" t="s">
        <v>12017</v>
      </c>
      <c r="AC928">
        <v>3192.2</v>
      </c>
      <c r="AD928">
        <v>4396.88</v>
      </c>
      <c r="AE928">
        <v>219.84</v>
      </c>
      <c r="AF928" t="s">
        <v>11121</v>
      </c>
      <c r="AG928" t="s">
        <v>11290</v>
      </c>
      <c r="AH928">
        <v>1605</v>
      </c>
      <c r="AI928">
        <v>927</v>
      </c>
      <c r="AJ928" t="s">
        <v>11314</v>
      </c>
      <c r="AK928" t="s">
        <v>12029</v>
      </c>
      <c r="AL928" t="s">
        <v>12032</v>
      </c>
      <c r="AM928" t="s">
        <v>11238</v>
      </c>
      <c r="AN928">
        <v>1</v>
      </c>
      <c r="AO928" s="10" t="s">
        <v>12041</v>
      </c>
      <c r="AP928" t="str" cm="1">
        <f t="array" ref="AP928">_xlfn.IFS(
  Table1[[#This Row],[Age]]&lt;=25, "18-25",
  Table1[[#This Row],[Age]]&lt;=35, "26-35",
  Table1[[#This Row],[Age]]&lt;=45, "36-45",
  Table1[[#This Row],[Age]]&lt;=60, "46-60",
  TRUE, "60+")</f>
        <v>18-25</v>
      </c>
    </row>
    <row r="929" spans="1:42" x14ac:dyDescent="0.3">
      <c r="A929">
        <v>928</v>
      </c>
      <c r="B929" t="s">
        <v>39</v>
      </c>
      <c r="C929" t="s">
        <v>78</v>
      </c>
      <c r="D929">
        <v>63</v>
      </c>
      <c r="E929" t="s">
        <v>106</v>
      </c>
      <c r="F929" t="s">
        <v>1035</v>
      </c>
      <c r="G929" t="s">
        <v>5126</v>
      </c>
      <c r="H929">
        <v>19458795781</v>
      </c>
      <c r="I929" t="s">
        <v>5928</v>
      </c>
      <c r="J929" t="s">
        <v>7292</v>
      </c>
      <c r="K929">
        <v>2722.05</v>
      </c>
      <c r="L929" s="12" t="s">
        <v>8168</v>
      </c>
      <c r="M929" s="10" t="s">
        <v>11202</v>
      </c>
      <c r="N929">
        <v>928</v>
      </c>
      <c r="O929">
        <v>45109</v>
      </c>
      <c r="P929" t="s">
        <v>11402</v>
      </c>
      <c r="Q929" s="16">
        <v>4712.17</v>
      </c>
      <c r="R929">
        <v>7434.22</v>
      </c>
      <c r="S929">
        <v>8</v>
      </c>
      <c r="T929">
        <v>928</v>
      </c>
      <c r="U929">
        <v>3789.68</v>
      </c>
      <c r="V929" t="s">
        <v>11413</v>
      </c>
      <c r="W929">
        <v>4.49</v>
      </c>
      <c r="X929">
        <v>12</v>
      </c>
      <c r="Y929" t="s">
        <v>9796</v>
      </c>
      <c r="Z929" t="s">
        <v>12011</v>
      </c>
      <c r="AA929">
        <v>928</v>
      </c>
      <c r="AB929" t="s">
        <v>12016</v>
      </c>
      <c r="AC929">
        <v>4978</v>
      </c>
      <c r="AD929">
        <v>495.63</v>
      </c>
      <c r="AE929">
        <v>24.78</v>
      </c>
      <c r="AF929" t="s">
        <v>11099</v>
      </c>
      <c r="AG929" t="s">
        <v>11177</v>
      </c>
      <c r="AH929">
        <v>7332</v>
      </c>
      <c r="AI929">
        <v>928</v>
      </c>
      <c r="AJ929" t="s">
        <v>11284</v>
      </c>
      <c r="AK929" t="s">
        <v>12027</v>
      </c>
      <c r="AL929" t="s">
        <v>12031</v>
      </c>
      <c r="AM929" t="s">
        <v>11300</v>
      </c>
      <c r="AN929">
        <v>1</v>
      </c>
      <c r="AO929" s="10" t="s">
        <v>12038</v>
      </c>
      <c r="AP929" t="str" cm="1">
        <f t="array" ref="AP929">_xlfn.IFS(
  Table1[[#This Row],[Age]]&lt;=25, "18-25",
  Table1[[#This Row],[Age]]&lt;=35, "26-35",
  Table1[[#This Row],[Age]]&lt;=45, "36-45",
  Table1[[#This Row],[Age]]&lt;=60, "46-60",
  TRUE, "60+")</f>
        <v>60+</v>
      </c>
    </row>
    <row r="930" spans="1:42" x14ac:dyDescent="0.3">
      <c r="A930">
        <v>929</v>
      </c>
      <c r="B930" t="s">
        <v>36</v>
      </c>
      <c r="C930" t="s">
        <v>98</v>
      </c>
      <c r="D930">
        <v>28</v>
      </c>
      <c r="E930" t="s">
        <v>105</v>
      </c>
      <c r="F930" t="s">
        <v>1036</v>
      </c>
      <c r="G930" t="s">
        <v>5110</v>
      </c>
      <c r="H930">
        <v>19458795782</v>
      </c>
      <c r="I930" t="s">
        <v>5408</v>
      </c>
      <c r="J930" t="s">
        <v>7292</v>
      </c>
      <c r="K930">
        <v>5805.7</v>
      </c>
      <c r="L930" s="12" t="s">
        <v>8169</v>
      </c>
      <c r="M930" s="10" t="s">
        <v>11371</v>
      </c>
      <c r="N930">
        <v>929</v>
      </c>
      <c r="O930">
        <v>45015</v>
      </c>
      <c r="P930" t="s">
        <v>11404</v>
      </c>
      <c r="Q930" s="16">
        <v>2275.1799999999998</v>
      </c>
      <c r="R930">
        <v>8080.88</v>
      </c>
      <c r="S930">
        <v>56</v>
      </c>
      <c r="T930">
        <v>929</v>
      </c>
      <c r="U930">
        <v>47137.19</v>
      </c>
      <c r="V930" t="s">
        <v>11411</v>
      </c>
      <c r="W930">
        <v>1.24</v>
      </c>
      <c r="X930">
        <v>24</v>
      </c>
      <c r="Y930" t="s">
        <v>11760</v>
      </c>
      <c r="Z930" t="s">
        <v>12012</v>
      </c>
      <c r="AA930">
        <v>929</v>
      </c>
      <c r="AB930" t="s">
        <v>12015</v>
      </c>
      <c r="AC930">
        <v>7459.36</v>
      </c>
      <c r="AD930">
        <v>2247.17</v>
      </c>
      <c r="AE930">
        <v>112.36</v>
      </c>
      <c r="AF930" t="s">
        <v>11066</v>
      </c>
      <c r="AG930" t="s">
        <v>11107</v>
      </c>
      <c r="AH930">
        <v>1890</v>
      </c>
      <c r="AI930">
        <v>929</v>
      </c>
      <c r="AJ930" t="s">
        <v>11056</v>
      </c>
      <c r="AK930" t="s">
        <v>12028</v>
      </c>
      <c r="AL930" t="s">
        <v>12032</v>
      </c>
      <c r="AM930" t="s">
        <v>11311</v>
      </c>
      <c r="AN930">
        <v>1</v>
      </c>
      <c r="AO930" s="10" t="s">
        <v>12047</v>
      </c>
      <c r="AP930" t="str" cm="1">
        <f t="array" ref="AP930">_xlfn.IFS(
  Table1[[#This Row],[Age]]&lt;=25, "18-25",
  Table1[[#This Row],[Age]]&lt;=35, "26-35",
  Table1[[#This Row],[Age]]&lt;=45, "36-45",
  Table1[[#This Row],[Age]]&lt;=60, "46-60",
  TRUE, "60+")</f>
        <v>26-35</v>
      </c>
    </row>
    <row r="931" spans="1:42" x14ac:dyDescent="0.3">
      <c r="A931">
        <v>930</v>
      </c>
      <c r="B931" t="s">
        <v>12</v>
      </c>
      <c r="C931" t="s">
        <v>85</v>
      </c>
      <c r="D931">
        <v>56</v>
      </c>
      <c r="E931" t="s">
        <v>104</v>
      </c>
      <c r="F931" t="s">
        <v>1037</v>
      </c>
      <c r="G931" t="s">
        <v>5127</v>
      </c>
      <c r="H931">
        <v>19458795783</v>
      </c>
      <c r="I931" t="s">
        <v>5657</v>
      </c>
      <c r="J931" t="s">
        <v>7292</v>
      </c>
      <c r="K931">
        <v>4317.41</v>
      </c>
      <c r="L931" s="12" t="s">
        <v>8170</v>
      </c>
      <c r="M931" s="10" t="s">
        <v>11303</v>
      </c>
      <c r="N931">
        <v>930</v>
      </c>
      <c r="O931">
        <v>44964</v>
      </c>
      <c r="P931" t="s">
        <v>11402</v>
      </c>
      <c r="Q931" s="16">
        <v>3647.36</v>
      </c>
      <c r="R931">
        <v>7964.77</v>
      </c>
      <c r="S931">
        <v>10</v>
      </c>
      <c r="T931">
        <v>930</v>
      </c>
      <c r="U931">
        <v>6795.73</v>
      </c>
      <c r="V931" t="s">
        <v>11411</v>
      </c>
      <c r="W931">
        <v>5.94</v>
      </c>
      <c r="X931">
        <v>12</v>
      </c>
      <c r="Y931" t="s">
        <v>11761</v>
      </c>
      <c r="Z931" t="s">
        <v>12011</v>
      </c>
      <c r="AA931">
        <v>930</v>
      </c>
      <c r="AB931" t="s">
        <v>12016</v>
      </c>
      <c r="AC931">
        <v>5468.12</v>
      </c>
      <c r="AD931">
        <v>3146.79</v>
      </c>
      <c r="AE931">
        <v>157.34</v>
      </c>
      <c r="AF931" t="s">
        <v>11161</v>
      </c>
      <c r="AG931" t="s">
        <v>11173</v>
      </c>
      <c r="AH931">
        <v>7627</v>
      </c>
      <c r="AI931">
        <v>930</v>
      </c>
      <c r="AJ931" t="s">
        <v>11148</v>
      </c>
      <c r="AK931" t="s">
        <v>12029</v>
      </c>
      <c r="AL931" t="s">
        <v>12031</v>
      </c>
      <c r="AM931" t="s">
        <v>11202</v>
      </c>
      <c r="AN931">
        <v>1</v>
      </c>
      <c r="AO931" s="10" t="s">
        <v>12045</v>
      </c>
      <c r="AP931" t="str" cm="1">
        <f t="array" ref="AP931">_xlfn.IFS(
  Table1[[#This Row],[Age]]&lt;=25, "18-25",
  Table1[[#This Row],[Age]]&lt;=35, "26-35",
  Table1[[#This Row],[Age]]&lt;=45, "36-45",
  Table1[[#This Row],[Age]]&lt;=60, "46-60",
  TRUE, "60+")</f>
        <v>46-60</v>
      </c>
    </row>
    <row r="932" spans="1:42" x14ac:dyDescent="0.3">
      <c r="A932">
        <v>931</v>
      </c>
      <c r="B932" t="s">
        <v>47</v>
      </c>
      <c r="C932" t="s">
        <v>87</v>
      </c>
      <c r="D932">
        <v>35</v>
      </c>
      <c r="E932" t="s">
        <v>106</v>
      </c>
      <c r="F932" t="s">
        <v>1038</v>
      </c>
      <c r="G932" t="s">
        <v>5140</v>
      </c>
      <c r="H932">
        <v>19458795784</v>
      </c>
      <c r="I932" t="s">
        <v>5929</v>
      </c>
      <c r="J932" t="s">
        <v>7292</v>
      </c>
      <c r="K932">
        <v>3790.71</v>
      </c>
      <c r="L932" s="12" t="s">
        <v>8171</v>
      </c>
      <c r="M932" s="10" t="s">
        <v>11308</v>
      </c>
      <c r="N932">
        <v>931</v>
      </c>
      <c r="O932">
        <v>45010</v>
      </c>
      <c r="P932" t="s">
        <v>11403</v>
      </c>
      <c r="Q932" s="16">
        <v>4155.1000000000004</v>
      </c>
      <c r="R932">
        <v>7945.81</v>
      </c>
      <c r="S932">
        <v>65</v>
      </c>
      <c r="T932">
        <v>931</v>
      </c>
      <c r="U932">
        <v>9733.9599999999991</v>
      </c>
      <c r="V932" t="s">
        <v>11412</v>
      </c>
      <c r="W932">
        <v>6.91</v>
      </c>
      <c r="X932">
        <v>12</v>
      </c>
      <c r="Y932" t="s">
        <v>11670</v>
      </c>
      <c r="Z932" t="s">
        <v>12011</v>
      </c>
      <c r="AA932">
        <v>931</v>
      </c>
      <c r="AB932" t="s">
        <v>12015</v>
      </c>
      <c r="AC932">
        <v>3066.11</v>
      </c>
      <c r="AD932">
        <v>3161.87</v>
      </c>
      <c r="AE932">
        <v>158.09</v>
      </c>
      <c r="AF932" t="s">
        <v>11350</v>
      </c>
      <c r="AG932" t="s">
        <v>11307</v>
      </c>
      <c r="AH932">
        <v>8679</v>
      </c>
      <c r="AI932">
        <v>931</v>
      </c>
      <c r="AJ932" t="s">
        <v>11061</v>
      </c>
      <c r="AK932" t="s">
        <v>12027</v>
      </c>
      <c r="AL932" t="s">
        <v>12031</v>
      </c>
      <c r="AM932" t="s">
        <v>11354</v>
      </c>
      <c r="AN932">
        <v>1</v>
      </c>
      <c r="AO932" s="10" t="s">
        <v>12047</v>
      </c>
      <c r="AP932" t="str" cm="1">
        <f t="array" ref="AP932">_xlfn.IFS(
  Table1[[#This Row],[Age]]&lt;=25, "18-25",
  Table1[[#This Row],[Age]]&lt;=35, "26-35",
  Table1[[#This Row],[Age]]&lt;=45, "36-45",
  Table1[[#This Row],[Age]]&lt;=60, "46-60",
  TRUE, "60+")</f>
        <v>26-35</v>
      </c>
    </row>
    <row r="933" spans="1:42" x14ac:dyDescent="0.3">
      <c r="A933">
        <v>932</v>
      </c>
      <c r="B933" t="s">
        <v>6</v>
      </c>
      <c r="C933" t="s">
        <v>97</v>
      </c>
      <c r="D933">
        <v>44</v>
      </c>
      <c r="E933" t="s">
        <v>105</v>
      </c>
      <c r="F933" t="s">
        <v>1039</v>
      </c>
      <c r="G933" t="s">
        <v>5123</v>
      </c>
      <c r="H933">
        <v>19458795785</v>
      </c>
      <c r="I933" t="s">
        <v>5930</v>
      </c>
      <c r="J933" t="s">
        <v>7292</v>
      </c>
      <c r="K933">
        <v>1917.28</v>
      </c>
      <c r="L933" s="12" t="s">
        <v>8172</v>
      </c>
      <c r="M933" s="10" t="s">
        <v>11241</v>
      </c>
      <c r="N933">
        <v>932</v>
      </c>
      <c r="O933">
        <v>45034</v>
      </c>
      <c r="P933" t="s">
        <v>11402</v>
      </c>
      <c r="Q933" s="16">
        <v>3181.62</v>
      </c>
      <c r="R933">
        <v>5098.8999999999996</v>
      </c>
      <c r="S933">
        <v>72</v>
      </c>
      <c r="T933">
        <v>932</v>
      </c>
      <c r="U933">
        <v>2225.04</v>
      </c>
      <c r="V933" t="s">
        <v>11412</v>
      </c>
      <c r="W933">
        <v>4.01</v>
      </c>
      <c r="X933">
        <v>60</v>
      </c>
      <c r="Y933" t="s">
        <v>10700</v>
      </c>
      <c r="Z933" t="s">
        <v>12010</v>
      </c>
      <c r="AA933">
        <v>932</v>
      </c>
      <c r="AB933" t="s">
        <v>12015</v>
      </c>
      <c r="AC933">
        <v>3625.95</v>
      </c>
      <c r="AD933">
        <v>2240.5300000000002</v>
      </c>
      <c r="AE933">
        <v>112.03</v>
      </c>
      <c r="AF933" t="s">
        <v>11080</v>
      </c>
      <c r="AG933" t="s">
        <v>11054</v>
      </c>
      <c r="AH933">
        <v>98</v>
      </c>
      <c r="AI933">
        <v>932</v>
      </c>
      <c r="AJ933" t="s">
        <v>11088</v>
      </c>
      <c r="AK933" t="s">
        <v>12029</v>
      </c>
      <c r="AL933" t="s">
        <v>12031</v>
      </c>
      <c r="AM933" t="s">
        <v>11334</v>
      </c>
      <c r="AN933">
        <v>1</v>
      </c>
      <c r="AO933" s="10" t="s">
        <v>12037</v>
      </c>
      <c r="AP933" t="str" cm="1">
        <f t="array" ref="AP933">_xlfn.IFS(
  Table1[[#This Row],[Age]]&lt;=25, "18-25",
  Table1[[#This Row],[Age]]&lt;=35, "26-35",
  Table1[[#This Row],[Age]]&lt;=45, "36-45",
  Table1[[#This Row],[Age]]&lt;=60, "46-60",
  TRUE, "60+")</f>
        <v>36-45</v>
      </c>
    </row>
    <row r="934" spans="1:42" x14ac:dyDescent="0.3">
      <c r="A934">
        <v>933</v>
      </c>
      <c r="B934" t="s">
        <v>23</v>
      </c>
      <c r="C934" t="s">
        <v>99</v>
      </c>
      <c r="D934">
        <v>64</v>
      </c>
      <c r="E934" t="s">
        <v>105</v>
      </c>
      <c r="F934" t="s">
        <v>1040</v>
      </c>
      <c r="G934" t="s">
        <v>5147</v>
      </c>
      <c r="H934">
        <v>19458795786</v>
      </c>
      <c r="I934" t="s">
        <v>5931</v>
      </c>
      <c r="J934" t="s">
        <v>7292</v>
      </c>
      <c r="K934">
        <v>5661.36</v>
      </c>
      <c r="L934" s="12" t="s">
        <v>8173</v>
      </c>
      <c r="M934" s="10" t="s">
        <v>11239</v>
      </c>
      <c r="N934">
        <v>933</v>
      </c>
      <c r="O934">
        <v>45089</v>
      </c>
      <c r="P934" t="s">
        <v>11402</v>
      </c>
      <c r="Q934" s="16">
        <v>2770.02</v>
      </c>
      <c r="R934">
        <v>8431.3799999999992</v>
      </c>
      <c r="S934">
        <v>45</v>
      </c>
      <c r="T934">
        <v>933</v>
      </c>
      <c r="U934">
        <v>16541.240000000002</v>
      </c>
      <c r="V934" t="s">
        <v>11412</v>
      </c>
      <c r="W934">
        <v>2.1800000000000002</v>
      </c>
      <c r="X934">
        <v>48</v>
      </c>
      <c r="Y934" t="s">
        <v>9891</v>
      </c>
      <c r="Z934" t="s">
        <v>12010</v>
      </c>
      <c r="AA934">
        <v>933</v>
      </c>
      <c r="AB934" t="s">
        <v>12017</v>
      </c>
      <c r="AC934">
        <v>7747.03</v>
      </c>
      <c r="AD934">
        <v>1652.52</v>
      </c>
      <c r="AE934">
        <v>82.63</v>
      </c>
      <c r="AF934" t="s">
        <v>11117</v>
      </c>
      <c r="AG934" t="s">
        <v>11375</v>
      </c>
      <c r="AH934">
        <v>9573</v>
      </c>
      <c r="AI934">
        <v>933</v>
      </c>
      <c r="AJ934" t="s">
        <v>11283</v>
      </c>
      <c r="AK934" t="s">
        <v>12028</v>
      </c>
      <c r="AL934" t="s">
        <v>12032</v>
      </c>
      <c r="AM934" t="s">
        <v>11346</v>
      </c>
      <c r="AN934">
        <v>1</v>
      </c>
      <c r="AO934" s="10" t="s">
        <v>12043</v>
      </c>
      <c r="AP934" t="str" cm="1">
        <f t="array" ref="AP934">_xlfn.IFS(
  Table1[[#This Row],[Age]]&lt;=25, "18-25",
  Table1[[#This Row],[Age]]&lt;=35, "26-35",
  Table1[[#This Row],[Age]]&lt;=45, "36-45",
  Table1[[#This Row],[Age]]&lt;=60, "46-60",
  TRUE, "60+")</f>
        <v>60+</v>
      </c>
    </row>
    <row r="935" spans="1:42" x14ac:dyDescent="0.3">
      <c r="A935">
        <v>934</v>
      </c>
      <c r="B935" t="s">
        <v>38</v>
      </c>
      <c r="C935" t="s">
        <v>59</v>
      </c>
      <c r="D935">
        <v>27</v>
      </c>
      <c r="E935" t="s">
        <v>105</v>
      </c>
      <c r="F935" t="s">
        <v>1041</v>
      </c>
      <c r="G935" t="s">
        <v>5120</v>
      </c>
      <c r="H935">
        <v>19458795787</v>
      </c>
      <c r="I935" t="s">
        <v>5932</v>
      </c>
      <c r="J935" t="s">
        <v>7292</v>
      </c>
      <c r="K935">
        <v>7320.23</v>
      </c>
      <c r="L935" s="12" t="s">
        <v>8174</v>
      </c>
      <c r="M935" s="10" t="s">
        <v>11344</v>
      </c>
      <c r="N935">
        <v>934</v>
      </c>
      <c r="O935">
        <v>45123</v>
      </c>
      <c r="P935" t="s">
        <v>11404</v>
      </c>
      <c r="Q935" s="16">
        <v>3662.67</v>
      </c>
      <c r="R935">
        <v>10982.9</v>
      </c>
      <c r="S935">
        <v>39</v>
      </c>
      <c r="T935">
        <v>934</v>
      </c>
      <c r="U935">
        <v>41123.5</v>
      </c>
      <c r="V935" t="s">
        <v>11411</v>
      </c>
      <c r="W935">
        <v>7.33</v>
      </c>
      <c r="X935">
        <v>12</v>
      </c>
      <c r="Y935" t="s">
        <v>11762</v>
      </c>
      <c r="Z935" t="s">
        <v>12011</v>
      </c>
      <c r="AA935">
        <v>934</v>
      </c>
      <c r="AB935" t="s">
        <v>12016</v>
      </c>
      <c r="AC935">
        <v>8253.15</v>
      </c>
      <c r="AD935">
        <v>1505.69</v>
      </c>
      <c r="AE935">
        <v>75.28</v>
      </c>
      <c r="AF935" t="s">
        <v>11055</v>
      </c>
      <c r="AG935" t="s">
        <v>11351</v>
      </c>
      <c r="AH935">
        <v>9709</v>
      </c>
      <c r="AI935">
        <v>934</v>
      </c>
      <c r="AJ935" t="s">
        <v>11339</v>
      </c>
      <c r="AK935" t="s">
        <v>12028</v>
      </c>
      <c r="AL935" t="s">
        <v>12031</v>
      </c>
      <c r="AM935" t="s">
        <v>11035</v>
      </c>
      <c r="AN935">
        <v>1</v>
      </c>
      <c r="AO935" s="10" t="s">
        <v>12038</v>
      </c>
      <c r="AP935" t="str" cm="1">
        <f t="array" ref="AP935">_xlfn.IFS(
  Table1[[#This Row],[Age]]&lt;=25, "18-25",
  Table1[[#This Row],[Age]]&lt;=35, "26-35",
  Table1[[#This Row],[Age]]&lt;=45, "36-45",
  Table1[[#This Row],[Age]]&lt;=60, "46-60",
  TRUE, "60+")</f>
        <v>26-35</v>
      </c>
    </row>
    <row r="936" spans="1:42" x14ac:dyDescent="0.3">
      <c r="A936">
        <v>935</v>
      </c>
      <c r="B936" t="s">
        <v>4</v>
      </c>
      <c r="C936" t="s">
        <v>90</v>
      </c>
      <c r="D936">
        <v>53</v>
      </c>
      <c r="E936" t="s">
        <v>105</v>
      </c>
      <c r="F936" t="s">
        <v>1042</v>
      </c>
      <c r="G936" t="s">
        <v>5141</v>
      </c>
      <c r="H936">
        <v>19458795788</v>
      </c>
      <c r="I936" t="s">
        <v>5933</v>
      </c>
      <c r="J936" t="s">
        <v>7292</v>
      </c>
      <c r="K936">
        <v>5755.67</v>
      </c>
      <c r="L936" s="12" t="s">
        <v>8175</v>
      </c>
      <c r="M936" s="10" t="s">
        <v>11228</v>
      </c>
      <c r="N936">
        <v>935</v>
      </c>
      <c r="O936">
        <v>45179</v>
      </c>
      <c r="P936" t="s">
        <v>11403</v>
      </c>
      <c r="Q936" s="16">
        <v>1778.98</v>
      </c>
      <c r="R936">
        <v>3976.69</v>
      </c>
      <c r="S936">
        <v>46</v>
      </c>
      <c r="T936">
        <v>935</v>
      </c>
      <c r="U936">
        <v>17280.09</v>
      </c>
      <c r="V936" t="s">
        <v>11412</v>
      </c>
      <c r="W936">
        <v>2.16</v>
      </c>
      <c r="X936">
        <v>24</v>
      </c>
      <c r="Y936" t="s">
        <v>7864</v>
      </c>
      <c r="Z936" t="s">
        <v>12011</v>
      </c>
      <c r="AA936">
        <v>935</v>
      </c>
      <c r="AB936" t="s">
        <v>12015</v>
      </c>
      <c r="AC936">
        <v>4925.5</v>
      </c>
      <c r="AD936">
        <v>4867.37</v>
      </c>
      <c r="AE936">
        <v>243.37</v>
      </c>
      <c r="AF936" t="s">
        <v>11181</v>
      </c>
      <c r="AG936" t="s">
        <v>11060</v>
      </c>
      <c r="AH936">
        <v>7981</v>
      </c>
      <c r="AI936">
        <v>935</v>
      </c>
      <c r="AJ936" t="s">
        <v>11209</v>
      </c>
      <c r="AK936" t="s">
        <v>12027</v>
      </c>
      <c r="AL936" t="s">
        <v>12032</v>
      </c>
      <c r="AM936" t="s">
        <v>11124</v>
      </c>
      <c r="AN936">
        <v>1</v>
      </c>
      <c r="AO936" s="10" t="s">
        <v>12042</v>
      </c>
      <c r="AP936" t="str" cm="1">
        <f t="array" ref="AP936">_xlfn.IFS(
  Table1[[#This Row],[Age]]&lt;=25, "18-25",
  Table1[[#This Row],[Age]]&lt;=35, "26-35",
  Table1[[#This Row],[Age]]&lt;=45, "36-45",
  Table1[[#This Row],[Age]]&lt;=60, "46-60",
  TRUE, "60+")</f>
        <v>46-60</v>
      </c>
    </row>
    <row r="937" spans="1:42" x14ac:dyDescent="0.3">
      <c r="A937">
        <v>936</v>
      </c>
      <c r="B937" t="s">
        <v>28</v>
      </c>
      <c r="C937" t="s">
        <v>63</v>
      </c>
      <c r="D937">
        <v>38</v>
      </c>
      <c r="E937" t="s">
        <v>104</v>
      </c>
      <c r="F937" t="s">
        <v>1043</v>
      </c>
      <c r="G937" t="s">
        <v>5147</v>
      </c>
      <c r="H937">
        <v>19458795789</v>
      </c>
      <c r="I937" t="s">
        <v>5934</v>
      </c>
      <c r="J937" t="s">
        <v>7292</v>
      </c>
      <c r="K937">
        <v>785.34</v>
      </c>
      <c r="L937" s="12" t="s">
        <v>8176</v>
      </c>
      <c r="M937" s="10" t="s">
        <v>11172</v>
      </c>
      <c r="N937">
        <v>936</v>
      </c>
      <c r="O937">
        <v>45153</v>
      </c>
      <c r="P937" t="s">
        <v>11403</v>
      </c>
      <c r="Q937" s="16">
        <v>1838.49</v>
      </c>
      <c r="R937">
        <v>-1053.1500000000001</v>
      </c>
      <c r="S937">
        <v>17</v>
      </c>
      <c r="T937">
        <v>936</v>
      </c>
      <c r="U937">
        <v>33633.15</v>
      </c>
      <c r="V937" t="s">
        <v>11413</v>
      </c>
      <c r="W937">
        <v>8.35</v>
      </c>
      <c r="X937">
        <v>48</v>
      </c>
      <c r="Y937" t="s">
        <v>11494</v>
      </c>
      <c r="Z937" t="s">
        <v>12011</v>
      </c>
      <c r="AA937">
        <v>936</v>
      </c>
      <c r="AB937" t="s">
        <v>12016</v>
      </c>
      <c r="AC937">
        <v>2739.98</v>
      </c>
      <c r="AD937">
        <v>1700.28</v>
      </c>
      <c r="AE937">
        <v>85.01</v>
      </c>
      <c r="AF937" t="s">
        <v>11214</v>
      </c>
      <c r="AG937" t="s">
        <v>11038</v>
      </c>
      <c r="AH937">
        <v>8726</v>
      </c>
      <c r="AI937">
        <v>936</v>
      </c>
      <c r="AJ937" t="s">
        <v>11147</v>
      </c>
      <c r="AK937" t="s">
        <v>12029</v>
      </c>
      <c r="AL937" t="s">
        <v>12031</v>
      </c>
      <c r="AM937" t="s">
        <v>11337</v>
      </c>
      <c r="AN937">
        <v>1</v>
      </c>
      <c r="AO937" s="10" t="s">
        <v>12041</v>
      </c>
      <c r="AP937" t="str" cm="1">
        <f t="array" ref="AP937">_xlfn.IFS(
  Table1[[#This Row],[Age]]&lt;=25, "18-25",
  Table1[[#This Row],[Age]]&lt;=35, "26-35",
  Table1[[#This Row],[Age]]&lt;=45, "36-45",
  Table1[[#This Row],[Age]]&lt;=60, "46-60",
  TRUE, "60+")</f>
        <v>36-45</v>
      </c>
    </row>
    <row r="938" spans="1:42" x14ac:dyDescent="0.3">
      <c r="A938">
        <v>937</v>
      </c>
      <c r="B938" t="s">
        <v>15</v>
      </c>
      <c r="C938" t="s">
        <v>87</v>
      </c>
      <c r="D938">
        <v>45</v>
      </c>
      <c r="E938" t="s">
        <v>104</v>
      </c>
      <c r="F938" t="s">
        <v>1044</v>
      </c>
      <c r="G938" t="s">
        <v>5111</v>
      </c>
      <c r="H938">
        <v>19458795790</v>
      </c>
      <c r="I938" t="s">
        <v>5590</v>
      </c>
      <c r="J938" t="s">
        <v>7292</v>
      </c>
      <c r="K938">
        <v>9250.84</v>
      </c>
      <c r="L938" s="12" t="s">
        <v>8177</v>
      </c>
      <c r="M938" s="10" t="s">
        <v>11142</v>
      </c>
      <c r="N938">
        <v>937</v>
      </c>
      <c r="O938">
        <v>44929</v>
      </c>
      <c r="P938" t="s">
        <v>11403</v>
      </c>
      <c r="Q938" s="16">
        <v>4883.3</v>
      </c>
      <c r="R938">
        <v>14134.14</v>
      </c>
      <c r="S938">
        <v>82</v>
      </c>
      <c r="T938">
        <v>937</v>
      </c>
      <c r="U938">
        <v>48311.68</v>
      </c>
      <c r="V938" t="s">
        <v>11412</v>
      </c>
      <c r="W938">
        <v>5.91</v>
      </c>
      <c r="X938">
        <v>60</v>
      </c>
      <c r="Y938" t="s">
        <v>9960</v>
      </c>
      <c r="Z938" t="s">
        <v>12011</v>
      </c>
      <c r="AA938">
        <v>937</v>
      </c>
      <c r="AB938" t="s">
        <v>12015</v>
      </c>
      <c r="AC938">
        <v>6173.98</v>
      </c>
      <c r="AD938">
        <v>2906.35</v>
      </c>
      <c r="AE938">
        <v>145.32</v>
      </c>
      <c r="AF938" t="s">
        <v>11263</v>
      </c>
      <c r="AG938" t="s">
        <v>11179</v>
      </c>
      <c r="AH938">
        <v>4652</v>
      </c>
      <c r="AI938">
        <v>937</v>
      </c>
      <c r="AJ938" t="s">
        <v>11236</v>
      </c>
      <c r="AK938" t="s">
        <v>12028</v>
      </c>
      <c r="AL938" t="s">
        <v>12031</v>
      </c>
      <c r="AM938" t="s">
        <v>11160</v>
      </c>
      <c r="AN938">
        <v>1</v>
      </c>
      <c r="AO938" s="10" t="s">
        <v>12039</v>
      </c>
      <c r="AP938" t="str" cm="1">
        <f t="array" ref="AP938">_xlfn.IFS(
  Table1[[#This Row],[Age]]&lt;=25, "18-25",
  Table1[[#This Row],[Age]]&lt;=35, "26-35",
  Table1[[#This Row],[Age]]&lt;=45, "36-45",
  Table1[[#This Row],[Age]]&lt;=60, "46-60",
  TRUE, "60+")</f>
        <v>36-45</v>
      </c>
    </row>
    <row r="939" spans="1:42" x14ac:dyDescent="0.3">
      <c r="A939">
        <v>938</v>
      </c>
      <c r="B939" t="s">
        <v>34</v>
      </c>
      <c r="C939" t="s">
        <v>100</v>
      </c>
      <c r="D939">
        <v>18</v>
      </c>
      <c r="E939" t="s">
        <v>104</v>
      </c>
      <c r="F939" t="s">
        <v>1045</v>
      </c>
      <c r="G939" t="s">
        <v>5115</v>
      </c>
      <c r="H939">
        <v>19458795791</v>
      </c>
      <c r="I939" t="s">
        <v>5935</v>
      </c>
      <c r="J939" t="s">
        <v>7291</v>
      </c>
      <c r="K939">
        <v>154.36000000000001</v>
      </c>
      <c r="L939" s="12" t="s">
        <v>8178</v>
      </c>
      <c r="M939" s="10" t="s">
        <v>11270</v>
      </c>
      <c r="N939">
        <v>938</v>
      </c>
      <c r="O939">
        <v>45223</v>
      </c>
      <c r="P939" t="s">
        <v>11402</v>
      </c>
      <c r="Q939" s="16">
        <v>603</v>
      </c>
      <c r="R939">
        <v>757.36</v>
      </c>
      <c r="S939">
        <v>98</v>
      </c>
      <c r="T939">
        <v>938</v>
      </c>
      <c r="U939">
        <v>44734</v>
      </c>
      <c r="V939" t="s">
        <v>11412</v>
      </c>
      <c r="W939">
        <v>3.14</v>
      </c>
      <c r="X939">
        <v>36</v>
      </c>
      <c r="Y939" t="s">
        <v>11763</v>
      </c>
      <c r="Z939" t="s">
        <v>12012</v>
      </c>
      <c r="AA939">
        <v>938</v>
      </c>
      <c r="AB939" t="s">
        <v>12017</v>
      </c>
      <c r="AC939">
        <v>4601.01</v>
      </c>
      <c r="AD939">
        <v>2893.78</v>
      </c>
      <c r="AE939">
        <v>144.69</v>
      </c>
      <c r="AF939" t="s">
        <v>11154</v>
      </c>
      <c r="AG939" t="s">
        <v>11192</v>
      </c>
      <c r="AH939">
        <v>3498</v>
      </c>
      <c r="AI939">
        <v>938</v>
      </c>
      <c r="AJ939" t="s">
        <v>11292</v>
      </c>
      <c r="AK939" t="s">
        <v>12027</v>
      </c>
      <c r="AL939" t="s">
        <v>12031</v>
      </c>
      <c r="AM939" t="s">
        <v>11112</v>
      </c>
      <c r="AN939">
        <v>1</v>
      </c>
      <c r="AO939" s="10" t="s">
        <v>12044</v>
      </c>
      <c r="AP939" t="str" cm="1">
        <f t="array" ref="AP939">_xlfn.IFS(
  Table1[[#This Row],[Age]]&lt;=25, "18-25",
  Table1[[#This Row],[Age]]&lt;=35, "26-35",
  Table1[[#This Row],[Age]]&lt;=45, "36-45",
  Table1[[#This Row],[Age]]&lt;=60, "46-60",
  TRUE, "60+")</f>
        <v>18-25</v>
      </c>
    </row>
    <row r="940" spans="1:42" x14ac:dyDescent="0.3">
      <c r="A940">
        <v>939</v>
      </c>
      <c r="B940" t="s">
        <v>36</v>
      </c>
      <c r="C940" t="s">
        <v>91</v>
      </c>
      <c r="D940">
        <v>31</v>
      </c>
      <c r="E940" t="s">
        <v>104</v>
      </c>
      <c r="F940" t="s">
        <v>1046</v>
      </c>
      <c r="G940" t="s">
        <v>5122</v>
      </c>
      <c r="H940">
        <v>19458795792</v>
      </c>
      <c r="I940" t="s">
        <v>5819</v>
      </c>
      <c r="J940" t="s">
        <v>7292</v>
      </c>
      <c r="K940">
        <v>8862.07</v>
      </c>
      <c r="L940" s="12" t="s">
        <v>8179</v>
      </c>
      <c r="M940" s="10" t="s">
        <v>11136</v>
      </c>
      <c r="N940">
        <v>939</v>
      </c>
      <c r="O940">
        <v>45086</v>
      </c>
      <c r="P940" t="s">
        <v>11402</v>
      </c>
      <c r="Q940" s="16">
        <v>4211.57</v>
      </c>
      <c r="R940">
        <v>13073.64</v>
      </c>
      <c r="S940">
        <v>99</v>
      </c>
      <c r="T940">
        <v>939</v>
      </c>
      <c r="U940">
        <v>9818.64</v>
      </c>
      <c r="V940" t="s">
        <v>11413</v>
      </c>
      <c r="W940">
        <v>9.09</v>
      </c>
      <c r="X940">
        <v>12</v>
      </c>
      <c r="Y940" t="s">
        <v>8172</v>
      </c>
      <c r="Z940" t="s">
        <v>12012</v>
      </c>
      <c r="AA940">
        <v>939</v>
      </c>
      <c r="AB940" t="s">
        <v>12017</v>
      </c>
      <c r="AC940">
        <v>6750.43</v>
      </c>
      <c r="AD940">
        <v>2854.25</v>
      </c>
      <c r="AE940">
        <v>142.71</v>
      </c>
      <c r="AF940" t="s">
        <v>11062</v>
      </c>
      <c r="AG940" t="s">
        <v>11265</v>
      </c>
      <c r="AH940">
        <v>634</v>
      </c>
      <c r="AI940">
        <v>939</v>
      </c>
      <c r="AJ940" t="s">
        <v>11155</v>
      </c>
      <c r="AK940" t="s">
        <v>12028</v>
      </c>
      <c r="AL940" t="s">
        <v>12032</v>
      </c>
      <c r="AM940" t="s">
        <v>11260</v>
      </c>
      <c r="AN940">
        <v>1</v>
      </c>
      <c r="AO940" s="10" t="s">
        <v>12043</v>
      </c>
      <c r="AP940" t="str" cm="1">
        <f t="array" ref="AP940">_xlfn.IFS(
  Table1[[#This Row],[Age]]&lt;=25, "18-25",
  Table1[[#This Row],[Age]]&lt;=35, "26-35",
  Table1[[#This Row],[Age]]&lt;=45, "36-45",
  Table1[[#This Row],[Age]]&lt;=60, "46-60",
  TRUE, "60+")</f>
        <v>26-35</v>
      </c>
    </row>
    <row r="941" spans="1:42" x14ac:dyDescent="0.3">
      <c r="A941">
        <v>940</v>
      </c>
      <c r="B941" t="s">
        <v>26</v>
      </c>
      <c r="C941" t="s">
        <v>72</v>
      </c>
      <c r="D941">
        <v>37</v>
      </c>
      <c r="E941" t="s">
        <v>106</v>
      </c>
      <c r="F941" t="s">
        <v>1047</v>
      </c>
      <c r="G941" t="s">
        <v>5112</v>
      </c>
      <c r="H941">
        <v>19458795793</v>
      </c>
      <c r="I941" t="s">
        <v>5936</v>
      </c>
      <c r="J941" t="s">
        <v>7292</v>
      </c>
      <c r="K941">
        <v>7684.13</v>
      </c>
      <c r="L941" s="12" t="s">
        <v>8180</v>
      </c>
      <c r="M941" s="10" t="s">
        <v>11372</v>
      </c>
      <c r="N941">
        <v>940</v>
      </c>
      <c r="O941">
        <v>45218</v>
      </c>
      <c r="P941" t="s">
        <v>11404</v>
      </c>
      <c r="Q941" s="16">
        <v>3945.84</v>
      </c>
      <c r="R941">
        <v>3738.29</v>
      </c>
      <c r="S941">
        <v>67</v>
      </c>
      <c r="T941">
        <v>940</v>
      </c>
      <c r="U941">
        <v>18601.16</v>
      </c>
      <c r="V941" t="s">
        <v>11413</v>
      </c>
      <c r="W941">
        <v>2.2799999999999998</v>
      </c>
      <c r="X941">
        <v>48</v>
      </c>
      <c r="Y941" t="s">
        <v>7585</v>
      </c>
      <c r="Z941" t="s">
        <v>12010</v>
      </c>
      <c r="AA941">
        <v>940</v>
      </c>
      <c r="AB941" t="s">
        <v>12017</v>
      </c>
      <c r="AC941">
        <v>8423.9599999999991</v>
      </c>
      <c r="AD941">
        <v>3106.09</v>
      </c>
      <c r="AE941">
        <v>155.30000000000001</v>
      </c>
      <c r="AF941" t="s">
        <v>11194</v>
      </c>
      <c r="AG941" t="s">
        <v>11315</v>
      </c>
      <c r="AH941">
        <v>6448</v>
      </c>
      <c r="AI941">
        <v>940</v>
      </c>
      <c r="AJ941" t="s">
        <v>11301</v>
      </c>
      <c r="AK941" t="s">
        <v>12027</v>
      </c>
      <c r="AL941" t="s">
        <v>12031</v>
      </c>
      <c r="AM941" t="s">
        <v>11215</v>
      </c>
      <c r="AN941">
        <v>1</v>
      </c>
      <c r="AO941" s="10" t="s">
        <v>12044</v>
      </c>
      <c r="AP941" t="str" cm="1">
        <f t="array" ref="AP941">_xlfn.IFS(
  Table1[[#This Row],[Age]]&lt;=25, "18-25",
  Table1[[#This Row],[Age]]&lt;=35, "26-35",
  Table1[[#This Row],[Age]]&lt;=45, "36-45",
  Table1[[#This Row],[Age]]&lt;=60, "46-60",
  TRUE, "60+")</f>
        <v>36-45</v>
      </c>
    </row>
    <row r="942" spans="1:42" x14ac:dyDescent="0.3">
      <c r="A942">
        <v>941</v>
      </c>
      <c r="B942" t="s">
        <v>9</v>
      </c>
      <c r="C942" t="s">
        <v>88</v>
      </c>
      <c r="D942">
        <v>69</v>
      </c>
      <c r="E942" t="s">
        <v>106</v>
      </c>
      <c r="F942" t="s">
        <v>1048</v>
      </c>
      <c r="G942" t="s">
        <v>5123</v>
      </c>
      <c r="H942">
        <v>19458795794</v>
      </c>
      <c r="I942" t="s">
        <v>5232</v>
      </c>
      <c r="J942" t="s">
        <v>7292</v>
      </c>
      <c r="K942">
        <v>1055.92</v>
      </c>
      <c r="L942" s="12" t="s">
        <v>8181</v>
      </c>
      <c r="M942" s="10" t="s">
        <v>11318</v>
      </c>
      <c r="N942">
        <v>941</v>
      </c>
      <c r="O942">
        <v>44956</v>
      </c>
      <c r="P942" t="s">
        <v>11403</v>
      </c>
      <c r="Q942" s="16">
        <v>280.26</v>
      </c>
      <c r="R942">
        <v>1336.18</v>
      </c>
      <c r="S942">
        <v>76</v>
      </c>
      <c r="T942">
        <v>941</v>
      </c>
      <c r="U942">
        <v>37805.879999999997</v>
      </c>
      <c r="V942" t="s">
        <v>11413</v>
      </c>
      <c r="W942">
        <v>6.41</v>
      </c>
      <c r="X942">
        <v>36</v>
      </c>
      <c r="Y942" t="s">
        <v>10088</v>
      </c>
      <c r="Z942" t="s">
        <v>12011</v>
      </c>
      <c r="AA942">
        <v>941</v>
      </c>
      <c r="AB942" t="s">
        <v>12015</v>
      </c>
      <c r="AC942">
        <v>5752.41</v>
      </c>
      <c r="AD942">
        <v>1312.23</v>
      </c>
      <c r="AE942">
        <v>65.61</v>
      </c>
      <c r="AF942" t="s">
        <v>11057</v>
      </c>
      <c r="AG942" t="s">
        <v>11336</v>
      </c>
      <c r="AH942">
        <v>7462</v>
      </c>
      <c r="AI942">
        <v>941</v>
      </c>
      <c r="AJ942" t="s">
        <v>11300</v>
      </c>
      <c r="AK942" t="s">
        <v>12027</v>
      </c>
      <c r="AL942" t="s">
        <v>12031</v>
      </c>
      <c r="AM942" t="s">
        <v>11047</v>
      </c>
      <c r="AN942">
        <v>1</v>
      </c>
      <c r="AO942" s="10" t="s">
        <v>12039</v>
      </c>
      <c r="AP942" t="str" cm="1">
        <f t="array" ref="AP942">_xlfn.IFS(
  Table1[[#This Row],[Age]]&lt;=25, "18-25",
  Table1[[#This Row],[Age]]&lt;=35, "26-35",
  Table1[[#This Row],[Age]]&lt;=45, "36-45",
  Table1[[#This Row],[Age]]&lt;=60, "46-60",
  TRUE, "60+")</f>
        <v>60+</v>
      </c>
    </row>
    <row r="943" spans="1:42" x14ac:dyDescent="0.3">
      <c r="A943">
        <v>942</v>
      </c>
      <c r="B943" t="s">
        <v>34</v>
      </c>
      <c r="C943" t="s">
        <v>70</v>
      </c>
      <c r="D943">
        <v>26</v>
      </c>
      <c r="E943" t="s">
        <v>106</v>
      </c>
      <c r="F943" t="s">
        <v>1049</v>
      </c>
      <c r="G943" t="s">
        <v>5131</v>
      </c>
      <c r="H943">
        <v>19458795795</v>
      </c>
      <c r="I943" t="s">
        <v>5863</v>
      </c>
      <c r="J943" t="s">
        <v>7291</v>
      </c>
      <c r="K943">
        <v>2441.9899999999998</v>
      </c>
      <c r="L943" s="12" t="s">
        <v>8182</v>
      </c>
      <c r="M943" s="10" t="s">
        <v>11259</v>
      </c>
      <c r="N943">
        <v>942</v>
      </c>
      <c r="O943">
        <v>45042</v>
      </c>
      <c r="P943" t="s">
        <v>11403</v>
      </c>
      <c r="Q943" s="16">
        <v>3520.48</v>
      </c>
      <c r="R943">
        <v>5962.47</v>
      </c>
      <c r="S943">
        <v>62</v>
      </c>
      <c r="T943">
        <v>942</v>
      </c>
      <c r="U943">
        <v>48905.27</v>
      </c>
      <c r="V943" t="s">
        <v>11413</v>
      </c>
      <c r="W943">
        <v>6.56</v>
      </c>
      <c r="X943">
        <v>60</v>
      </c>
      <c r="Y943" t="s">
        <v>10728</v>
      </c>
      <c r="Z943" t="s">
        <v>12010</v>
      </c>
      <c r="AA943">
        <v>942</v>
      </c>
      <c r="AB943" t="s">
        <v>12016</v>
      </c>
      <c r="AC943">
        <v>9116.9</v>
      </c>
      <c r="AD943">
        <v>1692.92</v>
      </c>
      <c r="AE943">
        <v>84.65</v>
      </c>
      <c r="AF943" t="s">
        <v>11188</v>
      </c>
      <c r="AG943" t="s">
        <v>11317</v>
      </c>
      <c r="AH943">
        <v>3277</v>
      </c>
      <c r="AI943">
        <v>942</v>
      </c>
      <c r="AJ943" t="s">
        <v>11038</v>
      </c>
      <c r="AK943" t="s">
        <v>12028</v>
      </c>
      <c r="AL943" t="s">
        <v>12032</v>
      </c>
      <c r="AM943" t="s">
        <v>11221</v>
      </c>
      <c r="AN943">
        <v>1</v>
      </c>
      <c r="AO943" s="10" t="s">
        <v>12037</v>
      </c>
      <c r="AP943" t="str" cm="1">
        <f t="array" ref="AP943">_xlfn.IFS(
  Table1[[#This Row],[Age]]&lt;=25, "18-25",
  Table1[[#This Row],[Age]]&lt;=35, "26-35",
  Table1[[#This Row],[Age]]&lt;=45, "36-45",
  Table1[[#This Row],[Age]]&lt;=60, "46-60",
  TRUE, "60+")</f>
        <v>26-35</v>
      </c>
    </row>
    <row r="944" spans="1:42" x14ac:dyDescent="0.3">
      <c r="A944">
        <v>943</v>
      </c>
      <c r="B944" t="s">
        <v>11</v>
      </c>
      <c r="C944" t="s">
        <v>90</v>
      </c>
      <c r="D944">
        <v>62</v>
      </c>
      <c r="E944" t="s">
        <v>105</v>
      </c>
      <c r="F944" t="s">
        <v>1050</v>
      </c>
      <c r="G944" t="s">
        <v>5148</v>
      </c>
      <c r="H944">
        <v>19458795796</v>
      </c>
      <c r="I944" t="s">
        <v>5937</v>
      </c>
      <c r="J944" t="s">
        <v>7292</v>
      </c>
      <c r="K944">
        <v>3554.78</v>
      </c>
      <c r="L944" s="12" t="s">
        <v>8183</v>
      </c>
      <c r="M944" s="10" t="s">
        <v>11208</v>
      </c>
      <c r="N944">
        <v>943</v>
      </c>
      <c r="O944">
        <v>45093</v>
      </c>
      <c r="P944" t="s">
        <v>11402</v>
      </c>
      <c r="Q944" s="16">
        <v>478.48</v>
      </c>
      <c r="R944">
        <v>4033.26</v>
      </c>
      <c r="S944">
        <v>68</v>
      </c>
      <c r="T944">
        <v>943</v>
      </c>
      <c r="U944">
        <v>36080.81</v>
      </c>
      <c r="V944" t="s">
        <v>11413</v>
      </c>
      <c r="W944">
        <v>1.34</v>
      </c>
      <c r="X944">
        <v>24</v>
      </c>
      <c r="Y944" t="s">
        <v>11764</v>
      </c>
      <c r="Z944" t="s">
        <v>12012</v>
      </c>
      <c r="AA944">
        <v>943</v>
      </c>
      <c r="AB944" t="s">
        <v>12017</v>
      </c>
      <c r="AC944">
        <v>4318.3999999999996</v>
      </c>
      <c r="AD944">
        <v>352.33</v>
      </c>
      <c r="AE944">
        <v>17.62</v>
      </c>
      <c r="AF944" t="s">
        <v>11163</v>
      </c>
      <c r="AG944" t="s">
        <v>11162</v>
      </c>
      <c r="AH944">
        <v>3303</v>
      </c>
      <c r="AI944">
        <v>943</v>
      </c>
      <c r="AJ944" t="s">
        <v>11168</v>
      </c>
      <c r="AK944" t="s">
        <v>12029</v>
      </c>
      <c r="AL944" t="s">
        <v>12032</v>
      </c>
      <c r="AM944" t="s">
        <v>11321</v>
      </c>
      <c r="AN944">
        <v>1</v>
      </c>
      <c r="AO944" s="10" t="s">
        <v>12043</v>
      </c>
      <c r="AP944" t="str" cm="1">
        <f t="array" ref="AP944">_xlfn.IFS(
  Table1[[#This Row],[Age]]&lt;=25, "18-25",
  Table1[[#This Row],[Age]]&lt;=35, "26-35",
  Table1[[#This Row],[Age]]&lt;=45, "36-45",
  Table1[[#This Row],[Age]]&lt;=60, "46-60",
  TRUE, "60+")</f>
        <v>60+</v>
      </c>
    </row>
    <row r="945" spans="1:42" x14ac:dyDescent="0.3">
      <c r="A945">
        <v>944</v>
      </c>
      <c r="B945" t="s">
        <v>16</v>
      </c>
      <c r="C945" t="s">
        <v>88</v>
      </c>
      <c r="D945">
        <v>44</v>
      </c>
      <c r="E945" t="s">
        <v>106</v>
      </c>
      <c r="F945" t="s">
        <v>1051</v>
      </c>
      <c r="G945" t="s">
        <v>5136</v>
      </c>
      <c r="H945">
        <v>19458795797</v>
      </c>
      <c r="I945" t="s">
        <v>5346</v>
      </c>
      <c r="J945" t="s">
        <v>7291</v>
      </c>
      <c r="K945">
        <v>9111.98</v>
      </c>
      <c r="L945" s="12" t="s">
        <v>8139</v>
      </c>
      <c r="M945" s="10" t="s">
        <v>11224</v>
      </c>
      <c r="N945">
        <v>944</v>
      </c>
      <c r="O945">
        <v>45019</v>
      </c>
      <c r="P945" t="s">
        <v>11402</v>
      </c>
      <c r="Q945" s="16">
        <v>1060.4000000000001</v>
      </c>
      <c r="R945">
        <v>10172.379999999999</v>
      </c>
      <c r="S945">
        <v>36</v>
      </c>
      <c r="T945">
        <v>944</v>
      </c>
      <c r="U945">
        <v>13358.41</v>
      </c>
      <c r="V945" t="s">
        <v>11411</v>
      </c>
      <c r="W945">
        <v>6.49</v>
      </c>
      <c r="X945">
        <v>60</v>
      </c>
      <c r="Y945" t="s">
        <v>11764</v>
      </c>
      <c r="Z945" t="s">
        <v>12011</v>
      </c>
      <c r="AA945">
        <v>944</v>
      </c>
      <c r="AB945" t="s">
        <v>12015</v>
      </c>
      <c r="AC945">
        <v>5327.19</v>
      </c>
      <c r="AD945">
        <v>2855.06</v>
      </c>
      <c r="AE945">
        <v>142.75</v>
      </c>
      <c r="AF945" t="s">
        <v>11334</v>
      </c>
      <c r="AG945" t="s">
        <v>11267</v>
      </c>
      <c r="AH945">
        <v>1653</v>
      </c>
      <c r="AI945">
        <v>944</v>
      </c>
      <c r="AJ945" t="s">
        <v>11166</v>
      </c>
      <c r="AK945" t="s">
        <v>12028</v>
      </c>
      <c r="AL945" t="s">
        <v>12031</v>
      </c>
      <c r="AM945" t="s">
        <v>11397</v>
      </c>
      <c r="AN945">
        <v>-1</v>
      </c>
      <c r="AO945" s="10" t="s">
        <v>12037</v>
      </c>
      <c r="AP945" t="str" cm="1">
        <f t="array" ref="AP945">_xlfn.IFS(
  Table1[[#This Row],[Age]]&lt;=25, "18-25",
  Table1[[#This Row],[Age]]&lt;=35, "26-35",
  Table1[[#This Row],[Age]]&lt;=45, "36-45",
  Table1[[#This Row],[Age]]&lt;=60, "46-60",
  TRUE, "60+")</f>
        <v>36-45</v>
      </c>
    </row>
    <row r="946" spans="1:42" x14ac:dyDescent="0.3">
      <c r="A946">
        <v>945</v>
      </c>
      <c r="B946" t="s">
        <v>45</v>
      </c>
      <c r="C946" t="s">
        <v>95</v>
      </c>
      <c r="D946">
        <v>66</v>
      </c>
      <c r="E946" t="s">
        <v>104</v>
      </c>
      <c r="F946" t="s">
        <v>1052</v>
      </c>
      <c r="G946" t="s">
        <v>5110</v>
      </c>
      <c r="H946">
        <v>19458795798</v>
      </c>
      <c r="I946" t="s">
        <v>5555</v>
      </c>
      <c r="J946" t="s">
        <v>7291</v>
      </c>
      <c r="K946">
        <v>9801.27</v>
      </c>
      <c r="L946" s="12" t="s">
        <v>8184</v>
      </c>
      <c r="M946" s="10" t="s">
        <v>11226</v>
      </c>
      <c r="N946">
        <v>945</v>
      </c>
      <c r="O946">
        <v>45144</v>
      </c>
      <c r="P946" t="s">
        <v>11402</v>
      </c>
      <c r="Q946" s="16">
        <v>4791.49</v>
      </c>
      <c r="R946">
        <v>5009.78</v>
      </c>
      <c r="S946">
        <v>9</v>
      </c>
      <c r="T946">
        <v>945</v>
      </c>
      <c r="U946">
        <v>7508.31</v>
      </c>
      <c r="V946" t="s">
        <v>11413</v>
      </c>
      <c r="W946">
        <v>7.25</v>
      </c>
      <c r="X946">
        <v>24</v>
      </c>
      <c r="Y946" t="s">
        <v>11692</v>
      </c>
      <c r="Z946" t="s">
        <v>12011</v>
      </c>
      <c r="AA946">
        <v>945</v>
      </c>
      <c r="AB946" t="s">
        <v>12016</v>
      </c>
      <c r="AC946">
        <v>6135.99</v>
      </c>
      <c r="AD946">
        <v>1194.46</v>
      </c>
      <c r="AE946">
        <v>59.72</v>
      </c>
      <c r="AF946" t="s">
        <v>11092</v>
      </c>
      <c r="AG946" t="s">
        <v>11272</v>
      </c>
      <c r="AH946">
        <v>619</v>
      </c>
      <c r="AI946">
        <v>945</v>
      </c>
      <c r="AJ946" t="s">
        <v>11332</v>
      </c>
      <c r="AK946" t="s">
        <v>12028</v>
      </c>
      <c r="AL946" t="s">
        <v>12032</v>
      </c>
      <c r="AM946" t="s">
        <v>11278</v>
      </c>
      <c r="AN946">
        <v>1</v>
      </c>
      <c r="AO946" s="10" t="s">
        <v>12041</v>
      </c>
      <c r="AP946" t="str" cm="1">
        <f t="array" ref="AP946">_xlfn.IFS(
  Table1[[#This Row],[Age]]&lt;=25, "18-25",
  Table1[[#This Row],[Age]]&lt;=35, "26-35",
  Table1[[#This Row],[Age]]&lt;=45, "36-45",
  Table1[[#This Row],[Age]]&lt;=60, "46-60",
  TRUE, "60+")</f>
        <v>60+</v>
      </c>
    </row>
    <row r="947" spans="1:42" x14ac:dyDescent="0.3">
      <c r="A947">
        <v>946</v>
      </c>
      <c r="B947" t="s">
        <v>36</v>
      </c>
      <c r="C947" t="s">
        <v>59</v>
      </c>
      <c r="D947">
        <v>69</v>
      </c>
      <c r="E947" t="s">
        <v>104</v>
      </c>
      <c r="F947" t="s">
        <v>1053</v>
      </c>
      <c r="G947" t="s">
        <v>5115</v>
      </c>
      <c r="H947">
        <v>19458795799</v>
      </c>
      <c r="I947" t="s">
        <v>5938</v>
      </c>
      <c r="J947" t="s">
        <v>7292</v>
      </c>
      <c r="K947">
        <v>962.97</v>
      </c>
      <c r="L947" s="12" t="s">
        <v>8185</v>
      </c>
      <c r="M947" s="10" t="s">
        <v>11105</v>
      </c>
      <c r="N947">
        <v>946</v>
      </c>
      <c r="O947">
        <v>45035</v>
      </c>
      <c r="P947" t="s">
        <v>11403</v>
      </c>
      <c r="Q947" s="16">
        <v>1817.13</v>
      </c>
      <c r="R947">
        <v>-854.16</v>
      </c>
      <c r="S947">
        <v>35</v>
      </c>
      <c r="T947">
        <v>946</v>
      </c>
      <c r="U947">
        <v>25262.82</v>
      </c>
      <c r="V947" t="s">
        <v>11412</v>
      </c>
      <c r="W947">
        <v>9.19</v>
      </c>
      <c r="X947">
        <v>24</v>
      </c>
      <c r="Y947" t="s">
        <v>11765</v>
      </c>
      <c r="Z947" t="s">
        <v>12012</v>
      </c>
      <c r="AA947">
        <v>946</v>
      </c>
      <c r="AB947" t="s">
        <v>12015</v>
      </c>
      <c r="AC947">
        <v>7470.25</v>
      </c>
      <c r="AD947">
        <v>857.17</v>
      </c>
      <c r="AE947">
        <v>42.86</v>
      </c>
      <c r="AF947" t="s">
        <v>11278</v>
      </c>
      <c r="AG947" t="s">
        <v>11349</v>
      </c>
      <c r="AH947">
        <v>4743</v>
      </c>
      <c r="AI947">
        <v>946</v>
      </c>
      <c r="AJ947" t="s">
        <v>11259</v>
      </c>
      <c r="AK947" t="s">
        <v>12029</v>
      </c>
      <c r="AL947" t="s">
        <v>12032</v>
      </c>
      <c r="AM947" t="s">
        <v>11347</v>
      </c>
      <c r="AN947">
        <v>-1</v>
      </c>
      <c r="AO947" s="10" t="s">
        <v>12037</v>
      </c>
      <c r="AP947" t="str" cm="1">
        <f t="array" ref="AP947">_xlfn.IFS(
  Table1[[#This Row],[Age]]&lt;=25, "18-25",
  Table1[[#This Row],[Age]]&lt;=35, "26-35",
  Table1[[#This Row],[Age]]&lt;=45, "36-45",
  Table1[[#This Row],[Age]]&lt;=60, "46-60",
  TRUE, "60+")</f>
        <v>60+</v>
      </c>
    </row>
    <row r="948" spans="1:42" x14ac:dyDescent="0.3">
      <c r="A948">
        <v>947</v>
      </c>
      <c r="B948" t="s">
        <v>34</v>
      </c>
      <c r="C948" t="s">
        <v>59</v>
      </c>
      <c r="D948">
        <v>21</v>
      </c>
      <c r="E948" t="s">
        <v>105</v>
      </c>
      <c r="F948" t="s">
        <v>1054</v>
      </c>
      <c r="G948" t="s">
        <v>5139</v>
      </c>
      <c r="H948">
        <v>19458795800</v>
      </c>
      <c r="I948" t="s">
        <v>5939</v>
      </c>
      <c r="J948" t="s">
        <v>7292</v>
      </c>
      <c r="K948">
        <v>4029.63</v>
      </c>
      <c r="L948" s="12" t="s">
        <v>8137</v>
      </c>
      <c r="M948" s="10" t="s">
        <v>11051</v>
      </c>
      <c r="N948">
        <v>947</v>
      </c>
      <c r="O948">
        <v>45015</v>
      </c>
      <c r="P948" t="s">
        <v>11403</v>
      </c>
      <c r="Q948" s="16">
        <v>293.44</v>
      </c>
      <c r="R948">
        <v>4323.07</v>
      </c>
      <c r="S948">
        <v>67</v>
      </c>
      <c r="T948">
        <v>947</v>
      </c>
      <c r="U948">
        <v>10454.620000000001</v>
      </c>
      <c r="V948" t="s">
        <v>11411</v>
      </c>
      <c r="W948">
        <v>7.38</v>
      </c>
      <c r="X948">
        <v>24</v>
      </c>
      <c r="Y948" t="s">
        <v>11766</v>
      </c>
      <c r="Z948" t="s">
        <v>12010</v>
      </c>
      <c r="AA948">
        <v>947</v>
      </c>
      <c r="AB948" t="s">
        <v>12016</v>
      </c>
      <c r="AC948">
        <v>5758.64</v>
      </c>
      <c r="AD948">
        <v>4166.9399999999996</v>
      </c>
      <c r="AE948">
        <v>208.35</v>
      </c>
      <c r="AF948" t="s">
        <v>11390</v>
      </c>
      <c r="AG948" t="s">
        <v>11252</v>
      </c>
      <c r="AH948">
        <v>9176</v>
      </c>
      <c r="AI948">
        <v>947</v>
      </c>
      <c r="AJ948" t="s">
        <v>11096</v>
      </c>
      <c r="AK948" t="s">
        <v>12027</v>
      </c>
      <c r="AL948" t="s">
        <v>12032</v>
      </c>
      <c r="AM948" t="s">
        <v>11215</v>
      </c>
      <c r="AN948">
        <v>1</v>
      </c>
      <c r="AO948" s="10" t="s">
        <v>12047</v>
      </c>
      <c r="AP948" t="str" cm="1">
        <f t="array" ref="AP948">_xlfn.IFS(
  Table1[[#This Row],[Age]]&lt;=25, "18-25",
  Table1[[#This Row],[Age]]&lt;=35, "26-35",
  Table1[[#This Row],[Age]]&lt;=45, "36-45",
  Table1[[#This Row],[Age]]&lt;=60, "46-60",
  TRUE, "60+")</f>
        <v>18-25</v>
      </c>
    </row>
    <row r="949" spans="1:42" x14ac:dyDescent="0.3">
      <c r="A949">
        <v>948</v>
      </c>
      <c r="B949" t="s">
        <v>30</v>
      </c>
      <c r="C949" t="s">
        <v>84</v>
      </c>
      <c r="D949">
        <v>54</v>
      </c>
      <c r="E949" t="s">
        <v>106</v>
      </c>
      <c r="F949" t="s">
        <v>1055</v>
      </c>
      <c r="G949" t="s">
        <v>5111</v>
      </c>
      <c r="H949">
        <v>19458795801</v>
      </c>
      <c r="I949" t="s">
        <v>5940</v>
      </c>
      <c r="J949" t="s">
        <v>7292</v>
      </c>
      <c r="K949">
        <v>1577.89</v>
      </c>
      <c r="L949" s="12" t="s">
        <v>8186</v>
      </c>
      <c r="M949" s="10" t="s">
        <v>11162</v>
      </c>
      <c r="N949">
        <v>948</v>
      </c>
      <c r="O949">
        <v>45114</v>
      </c>
      <c r="P949" t="s">
        <v>11404</v>
      </c>
      <c r="Q949" s="16">
        <v>2610.7800000000002</v>
      </c>
      <c r="R949">
        <v>-1032.8900000000001</v>
      </c>
      <c r="S949">
        <v>89</v>
      </c>
      <c r="T949">
        <v>948</v>
      </c>
      <c r="U949">
        <v>12153.13</v>
      </c>
      <c r="V949" t="s">
        <v>11412</v>
      </c>
      <c r="W949">
        <v>5.36</v>
      </c>
      <c r="X949">
        <v>60</v>
      </c>
      <c r="Y949" t="s">
        <v>7973</v>
      </c>
      <c r="Z949" t="s">
        <v>12012</v>
      </c>
      <c r="AA949">
        <v>948</v>
      </c>
      <c r="AB949" t="s">
        <v>12015</v>
      </c>
      <c r="AC949">
        <v>8299.9699999999993</v>
      </c>
      <c r="AD949">
        <v>2909.46</v>
      </c>
      <c r="AE949">
        <v>145.47</v>
      </c>
      <c r="AF949" t="s">
        <v>11300</v>
      </c>
      <c r="AG949" t="s">
        <v>11169</v>
      </c>
      <c r="AH949">
        <v>7885</v>
      </c>
      <c r="AI949">
        <v>948</v>
      </c>
      <c r="AJ949" t="s">
        <v>11391</v>
      </c>
      <c r="AK949" t="s">
        <v>12027</v>
      </c>
      <c r="AL949" t="s">
        <v>12032</v>
      </c>
      <c r="AM949" t="s">
        <v>11135</v>
      </c>
      <c r="AN949">
        <v>1</v>
      </c>
      <c r="AO949" s="10" t="s">
        <v>12038</v>
      </c>
      <c r="AP949" t="str" cm="1">
        <f t="array" ref="AP949">_xlfn.IFS(
  Table1[[#This Row],[Age]]&lt;=25, "18-25",
  Table1[[#This Row],[Age]]&lt;=35, "26-35",
  Table1[[#This Row],[Age]]&lt;=45, "36-45",
  Table1[[#This Row],[Age]]&lt;=60, "46-60",
  TRUE, "60+")</f>
        <v>46-60</v>
      </c>
    </row>
    <row r="950" spans="1:42" x14ac:dyDescent="0.3">
      <c r="A950">
        <v>949</v>
      </c>
      <c r="B950" t="s">
        <v>14</v>
      </c>
      <c r="C950" t="s">
        <v>61</v>
      </c>
      <c r="D950">
        <v>35</v>
      </c>
      <c r="E950" t="s">
        <v>105</v>
      </c>
      <c r="F950" t="s">
        <v>1056</v>
      </c>
      <c r="G950" t="s">
        <v>5120</v>
      </c>
      <c r="H950">
        <v>19458795802</v>
      </c>
      <c r="I950" t="s">
        <v>5941</v>
      </c>
      <c r="J950" t="s">
        <v>7291</v>
      </c>
      <c r="K950">
        <v>2856.52</v>
      </c>
      <c r="L950" s="12" t="s">
        <v>8187</v>
      </c>
      <c r="M950" s="10" t="s">
        <v>11373</v>
      </c>
      <c r="N950">
        <v>949</v>
      </c>
      <c r="O950">
        <v>45110</v>
      </c>
      <c r="P950" t="s">
        <v>11404</v>
      </c>
      <c r="Q950" s="16">
        <v>1040</v>
      </c>
      <c r="R950">
        <v>1816.52</v>
      </c>
      <c r="S950">
        <v>52</v>
      </c>
      <c r="T950">
        <v>949</v>
      </c>
      <c r="U950">
        <v>32087.16</v>
      </c>
      <c r="V950" t="s">
        <v>11413</v>
      </c>
      <c r="W950">
        <v>8.68</v>
      </c>
      <c r="X950">
        <v>12</v>
      </c>
      <c r="Y950" t="s">
        <v>11767</v>
      </c>
      <c r="Z950" t="s">
        <v>12010</v>
      </c>
      <c r="AA950">
        <v>949</v>
      </c>
      <c r="AB950" t="s">
        <v>12015</v>
      </c>
      <c r="AC950">
        <v>7269.57</v>
      </c>
      <c r="AD950">
        <v>2791.5</v>
      </c>
      <c r="AE950">
        <v>139.58000000000001</v>
      </c>
      <c r="AF950" t="s">
        <v>11394</v>
      </c>
      <c r="AG950" t="s">
        <v>11175</v>
      </c>
      <c r="AH950">
        <v>9179</v>
      </c>
      <c r="AI950">
        <v>949</v>
      </c>
      <c r="AJ950" t="s">
        <v>11168</v>
      </c>
      <c r="AK950" t="s">
        <v>12027</v>
      </c>
      <c r="AL950" t="s">
        <v>12032</v>
      </c>
      <c r="AM950" t="s">
        <v>11391</v>
      </c>
      <c r="AN950">
        <v>1</v>
      </c>
      <c r="AO950" s="10" t="s">
        <v>12038</v>
      </c>
      <c r="AP950" t="str" cm="1">
        <f t="array" ref="AP950">_xlfn.IFS(
  Table1[[#This Row],[Age]]&lt;=25, "18-25",
  Table1[[#This Row],[Age]]&lt;=35, "26-35",
  Table1[[#This Row],[Age]]&lt;=45, "36-45",
  Table1[[#This Row],[Age]]&lt;=60, "46-60",
  TRUE, "60+")</f>
        <v>26-35</v>
      </c>
    </row>
    <row r="951" spans="1:42" x14ac:dyDescent="0.3">
      <c r="A951">
        <v>950</v>
      </c>
      <c r="B951" t="s">
        <v>28</v>
      </c>
      <c r="C951" t="s">
        <v>96</v>
      </c>
      <c r="D951">
        <v>48</v>
      </c>
      <c r="E951" t="s">
        <v>105</v>
      </c>
      <c r="F951" t="s">
        <v>1057</v>
      </c>
      <c r="G951" t="s">
        <v>5110</v>
      </c>
      <c r="H951">
        <v>19458795803</v>
      </c>
      <c r="I951" t="s">
        <v>5942</v>
      </c>
      <c r="J951" t="s">
        <v>7291</v>
      </c>
      <c r="K951">
        <v>9812.6</v>
      </c>
      <c r="L951" s="12" t="s">
        <v>8188</v>
      </c>
      <c r="M951" s="10" t="s">
        <v>11374</v>
      </c>
      <c r="N951">
        <v>950</v>
      </c>
      <c r="O951">
        <v>45136</v>
      </c>
      <c r="P951" t="s">
        <v>11403</v>
      </c>
      <c r="Q951" s="16">
        <v>2137.38</v>
      </c>
      <c r="R951">
        <v>11949.98</v>
      </c>
      <c r="S951">
        <v>90</v>
      </c>
      <c r="T951">
        <v>950</v>
      </c>
      <c r="U951">
        <v>26226.93</v>
      </c>
      <c r="V951" t="s">
        <v>11412</v>
      </c>
      <c r="W951">
        <v>4.18</v>
      </c>
      <c r="X951">
        <v>36</v>
      </c>
      <c r="Y951" t="s">
        <v>11461</v>
      </c>
      <c r="Z951" t="s">
        <v>12011</v>
      </c>
      <c r="AA951">
        <v>950</v>
      </c>
      <c r="AB951" t="s">
        <v>12015</v>
      </c>
      <c r="AC951">
        <v>4150.33</v>
      </c>
      <c r="AD951">
        <v>780</v>
      </c>
      <c r="AE951">
        <v>39</v>
      </c>
      <c r="AF951" t="s">
        <v>11129</v>
      </c>
      <c r="AG951" t="s">
        <v>11200</v>
      </c>
      <c r="AH951">
        <v>8144</v>
      </c>
      <c r="AI951">
        <v>950</v>
      </c>
      <c r="AJ951" t="s">
        <v>11250</v>
      </c>
      <c r="AK951" t="s">
        <v>12029</v>
      </c>
      <c r="AL951" t="s">
        <v>12031</v>
      </c>
      <c r="AM951" t="s">
        <v>11059</v>
      </c>
      <c r="AN951">
        <v>1</v>
      </c>
      <c r="AO951" s="10" t="s">
        <v>12038</v>
      </c>
      <c r="AP951" t="str" cm="1">
        <f t="array" ref="AP951">_xlfn.IFS(
  Table1[[#This Row],[Age]]&lt;=25, "18-25",
  Table1[[#This Row],[Age]]&lt;=35, "26-35",
  Table1[[#This Row],[Age]]&lt;=45, "36-45",
  Table1[[#This Row],[Age]]&lt;=60, "46-60",
  TRUE, "60+")</f>
        <v>46-60</v>
      </c>
    </row>
    <row r="952" spans="1:42" x14ac:dyDescent="0.3">
      <c r="A952">
        <v>951</v>
      </c>
      <c r="B952" t="s">
        <v>9</v>
      </c>
      <c r="C952" t="s">
        <v>54</v>
      </c>
      <c r="D952">
        <v>66</v>
      </c>
      <c r="E952" t="s">
        <v>106</v>
      </c>
      <c r="F952" t="s">
        <v>1058</v>
      </c>
      <c r="G952" t="s">
        <v>5143</v>
      </c>
      <c r="H952">
        <v>19458795804</v>
      </c>
      <c r="I952" t="s">
        <v>5943</v>
      </c>
      <c r="J952" t="s">
        <v>7291</v>
      </c>
      <c r="K952">
        <v>9845.82</v>
      </c>
      <c r="L952" s="12" t="s">
        <v>8189</v>
      </c>
      <c r="M952" s="10" t="s">
        <v>11086</v>
      </c>
      <c r="N952">
        <v>951</v>
      </c>
      <c r="O952">
        <v>45112</v>
      </c>
      <c r="P952" t="s">
        <v>11404</v>
      </c>
      <c r="Q952" s="16">
        <v>517.27</v>
      </c>
      <c r="R952">
        <v>10363.09</v>
      </c>
      <c r="S952">
        <v>91</v>
      </c>
      <c r="T952">
        <v>951</v>
      </c>
      <c r="U952">
        <v>6913.97</v>
      </c>
      <c r="V952" t="s">
        <v>11412</v>
      </c>
      <c r="W952">
        <v>8.6999999999999993</v>
      </c>
      <c r="X952">
        <v>48</v>
      </c>
      <c r="Y952" t="s">
        <v>11594</v>
      </c>
      <c r="Z952" t="s">
        <v>12012</v>
      </c>
      <c r="AA952">
        <v>951</v>
      </c>
      <c r="AB952" t="s">
        <v>12017</v>
      </c>
      <c r="AC952">
        <v>6759.31</v>
      </c>
      <c r="AD952">
        <v>2223.9699999999998</v>
      </c>
      <c r="AE952">
        <v>111.2</v>
      </c>
      <c r="AF952" t="s">
        <v>11130</v>
      </c>
      <c r="AG952" t="s">
        <v>11157</v>
      </c>
      <c r="AH952">
        <v>9803</v>
      </c>
      <c r="AI952">
        <v>951</v>
      </c>
      <c r="AJ952" t="s">
        <v>11398</v>
      </c>
      <c r="AK952" t="s">
        <v>12029</v>
      </c>
      <c r="AL952" t="s">
        <v>12031</v>
      </c>
      <c r="AM952" t="s">
        <v>11259</v>
      </c>
      <c r="AN952">
        <v>1</v>
      </c>
      <c r="AO952" s="10" t="s">
        <v>12038</v>
      </c>
      <c r="AP952" t="str" cm="1">
        <f t="array" ref="AP952">_xlfn.IFS(
  Table1[[#This Row],[Age]]&lt;=25, "18-25",
  Table1[[#This Row],[Age]]&lt;=35, "26-35",
  Table1[[#This Row],[Age]]&lt;=45, "36-45",
  Table1[[#This Row],[Age]]&lt;=60, "46-60",
  TRUE, "60+")</f>
        <v>60+</v>
      </c>
    </row>
    <row r="953" spans="1:42" x14ac:dyDescent="0.3">
      <c r="A953">
        <v>952</v>
      </c>
      <c r="B953" t="s">
        <v>51</v>
      </c>
      <c r="C953" t="s">
        <v>68</v>
      </c>
      <c r="D953">
        <v>56</v>
      </c>
      <c r="E953" t="s">
        <v>105</v>
      </c>
      <c r="F953" t="s">
        <v>1059</v>
      </c>
      <c r="G953" t="s">
        <v>5145</v>
      </c>
      <c r="H953">
        <v>19458795805</v>
      </c>
      <c r="I953" t="s">
        <v>5944</v>
      </c>
      <c r="J953" t="s">
        <v>7292</v>
      </c>
      <c r="K953">
        <v>4774.17</v>
      </c>
      <c r="L953" s="12" t="s">
        <v>8190</v>
      </c>
      <c r="M953" s="10" t="s">
        <v>11248</v>
      </c>
      <c r="N953">
        <v>952</v>
      </c>
      <c r="O953">
        <v>45208</v>
      </c>
      <c r="P953" t="s">
        <v>11402</v>
      </c>
      <c r="Q953" s="16">
        <v>488.88</v>
      </c>
      <c r="R953">
        <v>5263.05</v>
      </c>
      <c r="S953">
        <v>28</v>
      </c>
      <c r="T953">
        <v>952</v>
      </c>
      <c r="U953">
        <v>8530.23</v>
      </c>
      <c r="V953" t="s">
        <v>11411</v>
      </c>
      <c r="W953">
        <v>8.6</v>
      </c>
      <c r="X953">
        <v>12</v>
      </c>
      <c r="Y953" t="s">
        <v>7752</v>
      </c>
      <c r="Z953" t="s">
        <v>12012</v>
      </c>
      <c r="AA953">
        <v>952</v>
      </c>
      <c r="AB953" t="s">
        <v>12015</v>
      </c>
      <c r="AC953">
        <v>3850.33</v>
      </c>
      <c r="AD953">
        <v>2775.92</v>
      </c>
      <c r="AE953">
        <v>138.80000000000001</v>
      </c>
      <c r="AF953" t="s">
        <v>11087</v>
      </c>
      <c r="AG953" t="s">
        <v>11222</v>
      </c>
      <c r="AH953">
        <v>6933</v>
      </c>
      <c r="AI953">
        <v>952</v>
      </c>
      <c r="AJ953" t="s">
        <v>11375</v>
      </c>
      <c r="AK953" t="s">
        <v>12028</v>
      </c>
      <c r="AL953" t="s">
        <v>12032</v>
      </c>
      <c r="AM953" t="s">
        <v>11085</v>
      </c>
      <c r="AN953">
        <v>1</v>
      </c>
      <c r="AO953" s="10" t="s">
        <v>12044</v>
      </c>
      <c r="AP953" t="str" cm="1">
        <f t="array" ref="AP953">_xlfn.IFS(
  Table1[[#This Row],[Age]]&lt;=25, "18-25",
  Table1[[#This Row],[Age]]&lt;=35, "26-35",
  Table1[[#This Row],[Age]]&lt;=45, "36-45",
  Table1[[#This Row],[Age]]&lt;=60, "46-60",
  TRUE, "60+")</f>
        <v>46-60</v>
      </c>
    </row>
    <row r="954" spans="1:42" x14ac:dyDescent="0.3">
      <c r="A954">
        <v>953</v>
      </c>
      <c r="B954" t="s">
        <v>5</v>
      </c>
      <c r="C954" t="s">
        <v>68</v>
      </c>
      <c r="D954">
        <v>27</v>
      </c>
      <c r="E954" t="s">
        <v>106</v>
      </c>
      <c r="F954" t="s">
        <v>1060</v>
      </c>
      <c r="G954" t="s">
        <v>5109</v>
      </c>
      <c r="H954">
        <v>19458795806</v>
      </c>
      <c r="I954" t="s">
        <v>5945</v>
      </c>
      <c r="J954" t="s">
        <v>7292</v>
      </c>
      <c r="K954">
        <v>1913.07</v>
      </c>
      <c r="L954" s="12" t="s">
        <v>8191</v>
      </c>
      <c r="M954" s="10" t="s">
        <v>11199</v>
      </c>
      <c r="N954">
        <v>953</v>
      </c>
      <c r="O954">
        <v>45110</v>
      </c>
      <c r="P954" t="s">
        <v>11404</v>
      </c>
      <c r="Q954" s="16">
        <v>2525.67</v>
      </c>
      <c r="R954">
        <v>4438.74</v>
      </c>
      <c r="S954">
        <v>58</v>
      </c>
      <c r="T954">
        <v>953</v>
      </c>
      <c r="U954">
        <v>1952.29</v>
      </c>
      <c r="V954" t="s">
        <v>11412</v>
      </c>
      <c r="W954">
        <v>6.43</v>
      </c>
      <c r="X954">
        <v>12</v>
      </c>
      <c r="Y954" t="s">
        <v>11768</v>
      </c>
      <c r="Z954" t="s">
        <v>12012</v>
      </c>
      <c r="AA954">
        <v>953</v>
      </c>
      <c r="AB954" t="s">
        <v>12015</v>
      </c>
      <c r="AC954">
        <v>7449.17</v>
      </c>
      <c r="AD954">
        <v>2190.04</v>
      </c>
      <c r="AE954">
        <v>109.5</v>
      </c>
      <c r="AF954" t="s">
        <v>11342</v>
      </c>
      <c r="AG954" t="s">
        <v>11034</v>
      </c>
      <c r="AH954">
        <v>969</v>
      </c>
      <c r="AI954">
        <v>953</v>
      </c>
      <c r="AJ954" t="s">
        <v>11274</v>
      </c>
      <c r="AK954" t="s">
        <v>12028</v>
      </c>
      <c r="AL954" t="s">
        <v>12032</v>
      </c>
      <c r="AM954" t="s">
        <v>11150</v>
      </c>
      <c r="AN954">
        <v>1</v>
      </c>
      <c r="AO954" s="10" t="s">
        <v>12038</v>
      </c>
      <c r="AP954" t="str" cm="1">
        <f t="array" ref="AP954">_xlfn.IFS(
  Table1[[#This Row],[Age]]&lt;=25, "18-25",
  Table1[[#This Row],[Age]]&lt;=35, "26-35",
  Table1[[#This Row],[Age]]&lt;=45, "36-45",
  Table1[[#This Row],[Age]]&lt;=60, "46-60",
  TRUE, "60+")</f>
        <v>26-35</v>
      </c>
    </row>
    <row r="955" spans="1:42" x14ac:dyDescent="0.3">
      <c r="A955">
        <v>954</v>
      </c>
      <c r="B955" t="s">
        <v>28</v>
      </c>
      <c r="C955" t="s">
        <v>85</v>
      </c>
      <c r="D955">
        <v>26</v>
      </c>
      <c r="E955" t="s">
        <v>106</v>
      </c>
      <c r="F955" t="s">
        <v>1061</v>
      </c>
      <c r="G955" t="s">
        <v>5141</v>
      </c>
      <c r="H955">
        <v>19458795807</v>
      </c>
      <c r="I955" t="s">
        <v>5711</v>
      </c>
      <c r="J955" t="s">
        <v>7291</v>
      </c>
      <c r="K955">
        <v>5515.48</v>
      </c>
      <c r="L955" s="12" t="s">
        <v>8192</v>
      </c>
      <c r="M955" s="10" t="s">
        <v>11297</v>
      </c>
      <c r="N955">
        <v>954</v>
      </c>
      <c r="O955">
        <v>45287</v>
      </c>
      <c r="P955" t="s">
        <v>11402</v>
      </c>
      <c r="Q955" s="16">
        <v>1686.03</v>
      </c>
      <c r="R955">
        <v>7201.51</v>
      </c>
      <c r="S955">
        <v>83</v>
      </c>
      <c r="T955">
        <v>954</v>
      </c>
      <c r="U955">
        <v>11763.33</v>
      </c>
      <c r="V955" t="s">
        <v>11411</v>
      </c>
      <c r="W955">
        <v>4.0999999999999996</v>
      </c>
      <c r="X955">
        <v>48</v>
      </c>
      <c r="Y955" t="s">
        <v>9796</v>
      </c>
      <c r="Z955" t="s">
        <v>12011</v>
      </c>
      <c r="AA955">
        <v>954</v>
      </c>
      <c r="AB955" t="s">
        <v>12016</v>
      </c>
      <c r="AC955">
        <v>6881.12</v>
      </c>
      <c r="AD955">
        <v>2669.32</v>
      </c>
      <c r="AE955">
        <v>133.47</v>
      </c>
      <c r="AF955" t="s">
        <v>11057</v>
      </c>
      <c r="AG955" t="s">
        <v>11205</v>
      </c>
      <c r="AH955">
        <v>8258</v>
      </c>
      <c r="AI955">
        <v>954</v>
      </c>
      <c r="AJ955" t="s">
        <v>11062</v>
      </c>
      <c r="AK955" t="s">
        <v>12028</v>
      </c>
      <c r="AL955" t="s">
        <v>12032</v>
      </c>
      <c r="AM955" t="s">
        <v>11262</v>
      </c>
      <c r="AN955">
        <v>1</v>
      </c>
      <c r="AO955" s="10" t="s">
        <v>12036</v>
      </c>
      <c r="AP955" t="str" cm="1">
        <f t="array" ref="AP955">_xlfn.IFS(
  Table1[[#This Row],[Age]]&lt;=25, "18-25",
  Table1[[#This Row],[Age]]&lt;=35, "26-35",
  Table1[[#This Row],[Age]]&lt;=45, "36-45",
  Table1[[#This Row],[Age]]&lt;=60, "46-60",
  TRUE, "60+")</f>
        <v>26-35</v>
      </c>
    </row>
    <row r="956" spans="1:42" x14ac:dyDescent="0.3">
      <c r="A956">
        <v>955</v>
      </c>
      <c r="B956" t="s">
        <v>45</v>
      </c>
      <c r="C956" t="s">
        <v>89</v>
      </c>
      <c r="D956">
        <v>45</v>
      </c>
      <c r="E956" t="s">
        <v>105</v>
      </c>
      <c r="F956" t="s">
        <v>1062</v>
      </c>
      <c r="G956" t="s">
        <v>5140</v>
      </c>
      <c r="H956">
        <v>19458795808</v>
      </c>
      <c r="I956" t="s">
        <v>5946</v>
      </c>
      <c r="J956" t="s">
        <v>7291</v>
      </c>
      <c r="K956">
        <v>3274.78</v>
      </c>
      <c r="L956" s="12" t="s">
        <v>8193</v>
      </c>
      <c r="M956" s="10" t="s">
        <v>11172</v>
      </c>
      <c r="N956">
        <v>955</v>
      </c>
      <c r="O956">
        <v>45063</v>
      </c>
      <c r="P956" t="s">
        <v>11404</v>
      </c>
      <c r="Q956" s="16">
        <v>784.8</v>
      </c>
      <c r="R956">
        <v>4059.58</v>
      </c>
      <c r="S956">
        <v>24</v>
      </c>
      <c r="T956">
        <v>955</v>
      </c>
      <c r="U956">
        <v>44478.34</v>
      </c>
      <c r="V956" t="s">
        <v>11412</v>
      </c>
      <c r="W956">
        <v>6.32</v>
      </c>
      <c r="X956">
        <v>48</v>
      </c>
      <c r="Y956" t="s">
        <v>11463</v>
      </c>
      <c r="Z956" t="s">
        <v>12011</v>
      </c>
      <c r="AA956">
        <v>955</v>
      </c>
      <c r="AB956" t="s">
        <v>12015</v>
      </c>
      <c r="AC956">
        <v>2595.92</v>
      </c>
      <c r="AD956">
        <v>74.400000000000006</v>
      </c>
      <c r="AE956">
        <v>3.72</v>
      </c>
      <c r="AF956" t="s">
        <v>11098</v>
      </c>
      <c r="AG956" t="s">
        <v>11061</v>
      </c>
      <c r="AH956">
        <v>2203</v>
      </c>
      <c r="AI956">
        <v>955</v>
      </c>
      <c r="AJ956" t="s">
        <v>11065</v>
      </c>
      <c r="AK956" t="s">
        <v>12027</v>
      </c>
      <c r="AL956" t="s">
        <v>12032</v>
      </c>
      <c r="AM956" t="s">
        <v>11082</v>
      </c>
      <c r="AN956">
        <v>1</v>
      </c>
      <c r="AO956" s="10" t="s">
        <v>12046</v>
      </c>
      <c r="AP956" t="str" cm="1">
        <f t="array" ref="AP956">_xlfn.IFS(
  Table1[[#This Row],[Age]]&lt;=25, "18-25",
  Table1[[#This Row],[Age]]&lt;=35, "26-35",
  Table1[[#This Row],[Age]]&lt;=45, "36-45",
  Table1[[#This Row],[Age]]&lt;=60, "46-60",
  TRUE, "60+")</f>
        <v>36-45</v>
      </c>
    </row>
    <row r="957" spans="1:42" x14ac:dyDescent="0.3">
      <c r="A957">
        <v>956</v>
      </c>
      <c r="B957" t="s">
        <v>32</v>
      </c>
      <c r="C957" t="s">
        <v>60</v>
      </c>
      <c r="D957">
        <v>45</v>
      </c>
      <c r="E957" t="s">
        <v>104</v>
      </c>
      <c r="F957" t="s">
        <v>1063</v>
      </c>
      <c r="G957" t="s">
        <v>5137</v>
      </c>
      <c r="H957">
        <v>19458795809</v>
      </c>
      <c r="I957" t="s">
        <v>5947</v>
      </c>
      <c r="J957" t="s">
        <v>7291</v>
      </c>
      <c r="K957">
        <v>9295.43</v>
      </c>
      <c r="L957" s="12" t="s">
        <v>8194</v>
      </c>
      <c r="M957" s="10" t="s">
        <v>11122</v>
      </c>
      <c r="N957">
        <v>956</v>
      </c>
      <c r="O957">
        <v>45214</v>
      </c>
      <c r="P957" t="s">
        <v>11403</v>
      </c>
      <c r="Q957" s="16">
        <v>2906.05</v>
      </c>
      <c r="R957">
        <v>12201.48</v>
      </c>
      <c r="S957">
        <v>59</v>
      </c>
      <c r="T957">
        <v>956</v>
      </c>
      <c r="U957">
        <v>39858.629999999997</v>
      </c>
      <c r="V957" t="s">
        <v>11412</v>
      </c>
      <c r="W957">
        <v>9.15</v>
      </c>
      <c r="X957">
        <v>36</v>
      </c>
      <c r="Y957" t="s">
        <v>11769</v>
      </c>
      <c r="Z957" t="s">
        <v>12010</v>
      </c>
      <c r="AA957">
        <v>956</v>
      </c>
      <c r="AB957" t="s">
        <v>12017</v>
      </c>
      <c r="AC957">
        <v>7304.82</v>
      </c>
      <c r="AD957">
        <v>997.71</v>
      </c>
      <c r="AE957">
        <v>49.89</v>
      </c>
      <c r="AF957" t="s">
        <v>11091</v>
      </c>
      <c r="AG957" t="s">
        <v>11163</v>
      </c>
      <c r="AH957">
        <v>8094</v>
      </c>
      <c r="AI957">
        <v>956</v>
      </c>
      <c r="AJ957" t="s">
        <v>11104</v>
      </c>
      <c r="AK957" t="s">
        <v>12027</v>
      </c>
      <c r="AL957" t="s">
        <v>12031</v>
      </c>
      <c r="AM957" t="s">
        <v>11352</v>
      </c>
      <c r="AN957">
        <v>1</v>
      </c>
      <c r="AO957" s="10" t="s">
        <v>12044</v>
      </c>
      <c r="AP957" t="str" cm="1">
        <f t="array" ref="AP957">_xlfn.IFS(
  Table1[[#This Row],[Age]]&lt;=25, "18-25",
  Table1[[#This Row],[Age]]&lt;=35, "26-35",
  Table1[[#This Row],[Age]]&lt;=45, "36-45",
  Table1[[#This Row],[Age]]&lt;=60, "46-60",
  TRUE, "60+")</f>
        <v>36-45</v>
      </c>
    </row>
    <row r="958" spans="1:42" x14ac:dyDescent="0.3">
      <c r="A958">
        <v>957</v>
      </c>
      <c r="B958" t="s">
        <v>19</v>
      </c>
      <c r="C958" t="s">
        <v>78</v>
      </c>
      <c r="D958">
        <v>30</v>
      </c>
      <c r="E958" t="s">
        <v>106</v>
      </c>
      <c r="F958" t="s">
        <v>1064</v>
      </c>
      <c r="G958" t="s">
        <v>5141</v>
      </c>
      <c r="H958">
        <v>19458795810</v>
      </c>
      <c r="I958" t="s">
        <v>5369</v>
      </c>
      <c r="J958" t="s">
        <v>7291</v>
      </c>
      <c r="K958">
        <v>8200.32</v>
      </c>
      <c r="L958" s="12" t="s">
        <v>8195</v>
      </c>
      <c r="M958" s="10" t="s">
        <v>11224</v>
      </c>
      <c r="N958">
        <v>957</v>
      </c>
      <c r="O958">
        <v>45259</v>
      </c>
      <c r="P958" t="s">
        <v>11402</v>
      </c>
      <c r="Q958" s="16">
        <v>320.33999999999997</v>
      </c>
      <c r="R958">
        <v>7879.98</v>
      </c>
      <c r="S958">
        <v>37</v>
      </c>
      <c r="T958">
        <v>957</v>
      </c>
      <c r="U958">
        <v>21324.31</v>
      </c>
      <c r="V958" t="s">
        <v>11413</v>
      </c>
      <c r="W958">
        <v>6.73</v>
      </c>
      <c r="X958">
        <v>12</v>
      </c>
      <c r="Y958" t="s">
        <v>9287</v>
      </c>
      <c r="Z958" t="s">
        <v>12011</v>
      </c>
      <c r="AA958">
        <v>957</v>
      </c>
      <c r="AB958" t="s">
        <v>12017</v>
      </c>
      <c r="AC958">
        <v>2176.29</v>
      </c>
      <c r="AD958">
        <v>1084.24</v>
      </c>
      <c r="AE958">
        <v>54.21</v>
      </c>
      <c r="AF958" t="s">
        <v>11305</v>
      </c>
      <c r="AG958" t="s">
        <v>11198</v>
      </c>
      <c r="AH958">
        <v>7307</v>
      </c>
      <c r="AI958">
        <v>957</v>
      </c>
      <c r="AJ958" t="s">
        <v>11372</v>
      </c>
      <c r="AK958" t="s">
        <v>12028</v>
      </c>
      <c r="AL958" t="s">
        <v>12032</v>
      </c>
      <c r="AM958" t="s">
        <v>11318</v>
      </c>
      <c r="AN958">
        <v>1</v>
      </c>
      <c r="AO958" s="10" t="s">
        <v>12040</v>
      </c>
      <c r="AP958" t="str" cm="1">
        <f t="array" ref="AP958">_xlfn.IFS(
  Table1[[#This Row],[Age]]&lt;=25, "18-25",
  Table1[[#This Row],[Age]]&lt;=35, "26-35",
  Table1[[#This Row],[Age]]&lt;=45, "36-45",
  Table1[[#This Row],[Age]]&lt;=60, "46-60",
  TRUE, "60+")</f>
        <v>26-35</v>
      </c>
    </row>
    <row r="959" spans="1:42" x14ac:dyDescent="0.3">
      <c r="A959">
        <v>958</v>
      </c>
      <c r="B959" t="s">
        <v>38</v>
      </c>
      <c r="C959" t="s">
        <v>77</v>
      </c>
      <c r="D959">
        <v>35</v>
      </c>
      <c r="E959" t="s">
        <v>104</v>
      </c>
      <c r="F959" t="s">
        <v>1065</v>
      </c>
      <c r="G959" t="s">
        <v>5143</v>
      </c>
      <c r="H959">
        <v>19458795811</v>
      </c>
      <c r="I959" t="s">
        <v>5948</v>
      </c>
      <c r="J959" t="s">
        <v>7292</v>
      </c>
      <c r="K959">
        <v>3157.52</v>
      </c>
      <c r="L959" s="12" t="s">
        <v>8196</v>
      </c>
      <c r="M959" s="10" t="s">
        <v>11167</v>
      </c>
      <c r="N959">
        <v>958</v>
      </c>
      <c r="O959">
        <v>45033</v>
      </c>
      <c r="P959" t="s">
        <v>11404</v>
      </c>
      <c r="Q959" s="16">
        <v>3766.17</v>
      </c>
      <c r="R959">
        <v>6923.69</v>
      </c>
      <c r="S959">
        <v>38</v>
      </c>
      <c r="T959">
        <v>958</v>
      </c>
      <c r="U959">
        <v>37354.769999999997</v>
      </c>
      <c r="V959" t="s">
        <v>11412</v>
      </c>
      <c r="W959">
        <v>8.56</v>
      </c>
      <c r="X959">
        <v>36</v>
      </c>
      <c r="Y959" t="s">
        <v>10390</v>
      </c>
      <c r="Z959" t="s">
        <v>12011</v>
      </c>
      <c r="AA959">
        <v>958</v>
      </c>
      <c r="AB959" t="s">
        <v>12015</v>
      </c>
      <c r="AC959">
        <v>1827.48</v>
      </c>
      <c r="AD959">
        <v>1890.64</v>
      </c>
      <c r="AE959">
        <v>94.53</v>
      </c>
      <c r="AF959" t="s">
        <v>11201</v>
      </c>
      <c r="AG959" t="s">
        <v>11131</v>
      </c>
      <c r="AH959">
        <v>4801</v>
      </c>
      <c r="AI959">
        <v>958</v>
      </c>
      <c r="AJ959" t="s">
        <v>11271</v>
      </c>
      <c r="AK959" t="s">
        <v>12027</v>
      </c>
      <c r="AL959" t="s">
        <v>12031</v>
      </c>
      <c r="AM959" t="s">
        <v>11165</v>
      </c>
      <c r="AN959">
        <v>1</v>
      </c>
      <c r="AO959" s="10" t="s">
        <v>12037</v>
      </c>
      <c r="AP959" t="str" cm="1">
        <f t="array" ref="AP959">_xlfn.IFS(
  Table1[[#This Row],[Age]]&lt;=25, "18-25",
  Table1[[#This Row],[Age]]&lt;=35, "26-35",
  Table1[[#This Row],[Age]]&lt;=45, "36-45",
  Table1[[#This Row],[Age]]&lt;=60, "46-60",
  TRUE, "60+")</f>
        <v>26-35</v>
      </c>
    </row>
    <row r="960" spans="1:42" x14ac:dyDescent="0.3">
      <c r="A960">
        <v>959</v>
      </c>
      <c r="B960" t="s">
        <v>4</v>
      </c>
      <c r="C960" t="s">
        <v>65</v>
      </c>
      <c r="D960">
        <v>29</v>
      </c>
      <c r="E960" t="s">
        <v>104</v>
      </c>
      <c r="F960" t="s">
        <v>1066</v>
      </c>
      <c r="G960" t="s">
        <v>5148</v>
      </c>
      <c r="H960">
        <v>19458795812</v>
      </c>
      <c r="I960" t="s">
        <v>5185</v>
      </c>
      <c r="J960" t="s">
        <v>7292</v>
      </c>
      <c r="K960">
        <v>281.26</v>
      </c>
      <c r="L960" s="12" t="s">
        <v>8197</v>
      </c>
      <c r="M960" s="10" t="s">
        <v>11367</v>
      </c>
      <c r="N960">
        <v>959</v>
      </c>
      <c r="O960">
        <v>45014</v>
      </c>
      <c r="P960" t="s">
        <v>11403</v>
      </c>
      <c r="Q960" s="16">
        <v>266.18</v>
      </c>
      <c r="R960">
        <v>547.44000000000005</v>
      </c>
      <c r="S960">
        <v>25</v>
      </c>
      <c r="T960">
        <v>959</v>
      </c>
      <c r="U960">
        <v>20941.490000000002</v>
      </c>
      <c r="V960" t="s">
        <v>11411</v>
      </c>
      <c r="W960">
        <v>4.0999999999999996</v>
      </c>
      <c r="X960">
        <v>12</v>
      </c>
      <c r="Y960" t="s">
        <v>11650</v>
      </c>
      <c r="Z960" t="s">
        <v>12010</v>
      </c>
      <c r="AA960">
        <v>959</v>
      </c>
      <c r="AB960" t="s">
        <v>12015</v>
      </c>
      <c r="AC960">
        <v>6785.22</v>
      </c>
      <c r="AD960">
        <v>4703.78</v>
      </c>
      <c r="AE960">
        <v>235.19</v>
      </c>
      <c r="AF960" t="s">
        <v>11165</v>
      </c>
      <c r="AG960" t="s">
        <v>11292</v>
      </c>
      <c r="AH960">
        <v>7565</v>
      </c>
      <c r="AI960">
        <v>959</v>
      </c>
      <c r="AJ960" t="s">
        <v>11309</v>
      </c>
      <c r="AK960" t="s">
        <v>12029</v>
      </c>
      <c r="AL960" t="s">
        <v>12032</v>
      </c>
      <c r="AM960" t="s">
        <v>11367</v>
      </c>
      <c r="AN960">
        <v>1</v>
      </c>
      <c r="AO960" s="10" t="s">
        <v>12047</v>
      </c>
      <c r="AP960" t="str" cm="1">
        <f t="array" ref="AP960">_xlfn.IFS(
  Table1[[#This Row],[Age]]&lt;=25, "18-25",
  Table1[[#This Row],[Age]]&lt;=35, "26-35",
  Table1[[#This Row],[Age]]&lt;=45, "36-45",
  Table1[[#This Row],[Age]]&lt;=60, "46-60",
  TRUE, "60+")</f>
        <v>26-35</v>
      </c>
    </row>
    <row r="961" spans="1:42" x14ac:dyDescent="0.3">
      <c r="A961">
        <v>960</v>
      </c>
      <c r="B961" t="s">
        <v>22</v>
      </c>
      <c r="C961" t="s">
        <v>70</v>
      </c>
      <c r="D961">
        <v>25</v>
      </c>
      <c r="E961" t="s">
        <v>106</v>
      </c>
      <c r="F961" t="s">
        <v>1067</v>
      </c>
      <c r="G961" t="s">
        <v>5110</v>
      </c>
      <c r="H961">
        <v>19458795813</v>
      </c>
      <c r="I961" t="s">
        <v>5179</v>
      </c>
      <c r="J961" t="s">
        <v>7291</v>
      </c>
      <c r="K961">
        <v>9980.68</v>
      </c>
      <c r="L961" s="12" t="s">
        <v>8198</v>
      </c>
      <c r="M961" s="10" t="s">
        <v>11306</v>
      </c>
      <c r="N961">
        <v>960</v>
      </c>
      <c r="O961">
        <v>45051</v>
      </c>
      <c r="P961" t="s">
        <v>11402</v>
      </c>
      <c r="Q961" s="16">
        <v>4852.1499999999996</v>
      </c>
      <c r="R961">
        <v>5128.53</v>
      </c>
      <c r="S961">
        <v>98</v>
      </c>
      <c r="T961">
        <v>960</v>
      </c>
      <c r="U961">
        <v>39813.1</v>
      </c>
      <c r="V961" t="s">
        <v>11413</v>
      </c>
      <c r="W961">
        <v>3.63</v>
      </c>
      <c r="X961">
        <v>48</v>
      </c>
      <c r="Y961" t="s">
        <v>9746</v>
      </c>
      <c r="Z961" t="s">
        <v>12012</v>
      </c>
      <c r="AA961">
        <v>960</v>
      </c>
      <c r="AB961" t="s">
        <v>12016</v>
      </c>
      <c r="AC961">
        <v>4000.67</v>
      </c>
      <c r="AD961">
        <v>2706</v>
      </c>
      <c r="AE961">
        <v>135.30000000000001</v>
      </c>
      <c r="AF961" t="s">
        <v>11066</v>
      </c>
      <c r="AG961" t="s">
        <v>11360</v>
      </c>
      <c r="AH961">
        <v>4968</v>
      </c>
      <c r="AI961">
        <v>960</v>
      </c>
      <c r="AJ961" t="s">
        <v>11224</v>
      </c>
      <c r="AK961" t="s">
        <v>12028</v>
      </c>
      <c r="AL961" t="s">
        <v>12031</v>
      </c>
      <c r="AM961" t="s">
        <v>11355</v>
      </c>
      <c r="AN961">
        <v>-1</v>
      </c>
      <c r="AO961" s="10" t="s">
        <v>12046</v>
      </c>
      <c r="AP961" t="str" cm="1">
        <f t="array" ref="AP961">_xlfn.IFS(
  Table1[[#This Row],[Age]]&lt;=25, "18-25",
  Table1[[#This Row],[Age]]&lt;=35, "26-35",
  Table1[[#This Row],[Age]]&lt;=45, "36-45",
  Table1[[#This Row],[Age]]&lt;=60, "46-60",
  TRUE, "60+")</f>
        <v>18-25</v>
      </c>
    </row>
    <row r="962" spans="1:42" x14ac:dyDescent="0.3">
      <c r="A962">
        <v>961</v>
      </c>
      <c r="B962" t="s">
        <v>29</v>
      </c>
      <c r="C962" t="s">
        <v>60</v>
      </c>
      <c r="D962">
        <v>40</v>
      </c>
      <c r="E962" t="s">
        <v>104</v>
      </c>
      <c r="F962" t="s">
        <v>1068</v>
      </c>
      <c r="G962" t="s">
        <v>5136</v>
      </c>
      <c r="H962">
        <v>19458795814</v>
      </c>
      <c r="I962" t="s">
        <v>5835</v>
      </c>
      <c r="J962" t="s">
        <v>7292</v>
      </c>
      <c r="K962">
        <v>6865.11</v>
      </c>
      <c r="L962" s="12" t="s">
        <v>8199</v>
      </c>
      <c r="M962" s="10" t="s">
        <v>11218</v>
      </c>
      <c r="N962">
        <v>961</v>
      </c>
      <c r="O962">
        <v>45123</v>
      </c>
      <c r="P962" t="s">
        <v>11402</v>
      </c>
      <c r="Q962" s="16">
        <v>3680.77</v>
      </c>
      <c r="R962">
        <v>3184.34</v>
      </c>
      <c r="S962">
        <v>15</v>
      </c>
      <c r="T962">
        <v>961</v>
      </c>
      <c r="U962">
        <v>9915.35</v>
      </c>
      <c r="V962" t="s">
        <v>11413</v>
      </c>
      <c r="W962">
        <v>3.3</v>
      </c>
      <c r="X962">
        <v>24</v>
      </c>
      <c r="Y962" t="s">
        <v>9416</v>
      </c>
      <c r="Z962" t="s">
        <v>12012</v>
      </c>
      <c r="AA962">
        <v>961</v>
      </c>
      <c r="AB962" t="s">
        <v>12015</v>
      </c>
      <c r="AC962">
        <v>2446.61</v>
      </c>
      <c r="AD962">
        <v>1281.79</v>
      </c>
      <c r="AE962">
        <v>64.09</v>
      </c>
      <c r="AF962" t="s">
        <v>11066</v>
      </c>
      <c r="AG962" t="s">
        <v>11326</v>
      </c>
      <c r="AH962">
        <v>3552</v>
      </c>
      <c r="AI962">
        <v>961</v>
      </c>
      <c r="AJ962" t="s">
        <v>11265</v>
      </c>
      <c r="AK962" t="s">
        <v>12027</v>
      </c>
      <c r="AL962" t="s">
        <v>12032</v>
      </c>
      <c r="AM962" t="s">
        <v>11083</v>
      </c>
      <c r="AN962">
        <v>1</v>
      </c>
      <c r="AO962" s="10" t="s">
        <v>12038</v>
      </c>
      <c r="AP962" t="str" cm="1">
        <f t="array" ref="AP962">_xlfn.IFS(
  Table1[[#This Row],[Age]]&lt;=25, "18-25",
  Table1[[#This Row],[Age]]&lt;=35, "26-35",
  Table1[[#This Row],[Age]]&lt;=45, "36-45",
  Table1[[#This Row],[Age]]&lt;=60, "46-60",
  TRUE, "60+")</f>
        <v>36-45</v>
      </c>
    </row>
    <row r="963" spans="1:42" x14ac:dyDescent="0.3">
      <c r="A963">
        <v>962</v>
      </c>
      <c r="B963" t="s">
        <v>26</v>
      </c>
      <c r="C963" t="s">
        <v>99</v>
      </c>
      <c r="D963">
        <v>67</v>
      </c>
      <c r="E963" t="s">
        <v>105</v>
      </c>
      <c r="F963" t="s">
        <v>1069</v>
      </c>
      <c r="G963" t="s">
        <v>5138</v>
      </c>
      <c r="H963">
        <v>19458795815</v>
      </c>
      <c r="I963" t="s">
        <v>5949</v>
      </c>
      <c r="J963" t="s">
        <v>7291</v>
      </c>
      <c r="K963">
        <v>4314.7</v>
      </c>
      <c r="L963" s="12" t="s">
        <v>8200</v>
      </c>
      <c r="M963" s="10" t="s">
        <v>11103</v>
      </c>
      <c r="N963">
        <v>962</v>
      </c>
      <c r="O963">
        <v>45036</v>
      </c>
      <c r="P963" t="s">
        <v>11403</v>
      </c>
      <c r="Q963" s="16">
        <v>4487.09</v>
      </c>
      <c r="R963">
        <v>8801.7900000000009</v>
      </c>
      <c r="S963">
        <v>16</v>
      </c>
      <c r="T963">
        <v>962</v>
      </c>
      <c r="U963">
        <v>8473.35</v>
      </c>
      <c r="V963" t="s">
        <v>11413</v>
      </c>
      <c r="W963">
        <v>5.42</v>
      </c>
      <c r="X963">
        <v>36</v>
      </c>
      <c r="Y963" t="s">
        <v>10257</v>
      </c>
      <c r="Z963" t="s">
        <v>12011</v>
      </c>
      <c r="AA963">
        <v>962</v>
      </c>
      <c r="AB963" t="s">
        <v>12017</v>
      </c>
      <c r="AC963">
        <v>9886.83</v>
      </c>
      <c r="AD963">
        <v>3583.43</v>
      </c>
      <c r="AE963">
        <v>179.17</v>
      </c>
      <c r="AF963" t="s">
        <v>11272</v>
      </c>
      <c r="AG963" t="s">
        <v>11168</v>
      </c>
      <c r="AH963">
        <v>2728</v>
      </c>
      <c r="AI963">
        <v>962</v>
      </c>
      <c r="AJ963" t="s">
        <v>11164</v>
      </c>
      <c r="AK963" t="s">
        <v>12027</v>
      </c>
      <c r="AL963" t="s">
        <v>12032</v>
      </c>
      <c r="AM963" t="s">
        <v>11085</v>
      </c>
      <c r="AN963">
        <v>-1</v>
      </c>
      <c r="AO963" s="10" t="s">
        <v>12037</v>
      </c>
      <c r="AP963" t="str" cm="1">
        <f t="array" ref="AP963">_xlfn.IFS(
  Table1[[#This Row],[Age]]&lt;=25, "18-25",
  Table1[[#This Row],[Age]]&lt;=35, "26-35",
  Table1[[#This Row],[Age]]&lt;=45, "36-45",
  Table1[[#This Row],[Age]]&lt;=60, "46-60",
  TRUE, "60+")</f>
        <v>60+</v>
      </c>
    </row>
    <row r="964" spans="1:42" x14ac:dyDescent="0.3">
      <c r="A964">
        <v>963</v>
      </c>
      <c r="B964" t="s">
        <v>42</v>
      </c>
      <c r="C964" t="s">
        <v>54</v>
      </c>
      <c r="D964">
        <v>22</v>
      </c>
      <c r="E964" t="s">
        <v>105</v>
      </c>
      <c r="F964" t="s">
        <v>1070</v>
      </c>
      <c r="G964" t="s">
        <v>5116</v>
      </c>
      <c r="H964">
        <v>19458795816</v>
      </c>
      <c r="I964" t="s">
        <v>5224</v>
      </c>
      <c r="J964" t="s">
        <v>7291</v>
      </c>
      <c r="K964">
        <v>2955.71</v>
      </c>
      <c r="L964" s="12" t="s">
        <v>8201</v>
      </c>
      <c r="M964" s="10" t="s">
        <v>11275</v>
      </c>
      <c r="N964">
        <v>963</v>
      </c>
      <c r="O964">
        <v>45244</v>
      </c>
      <c r="P964" t="s">
        <v>11403</v>
      </c>
      <c r="Q964" s="16">
        <v>2205.35</v>
      </c>
      <c r="R964">
        <v>5161.0600000000004</v>
      </c>
      <c r="S964">
        <v>55</v>
      </c>
      <c r="T964">
        <v>963</v>
      </c>
      <c r="U964">
        <v>4819.09</v>
      </c>
      <c r="V964" t="s">
        <v>11413</v>
      </c>
      <c r="W964">
        <v>4.8899999999999997</v>
      </c>
      <c r="X964">
        <v>36</v>
      </c>
      <c r="Y964" t="s">
        <v>10169</v>
      </c>
      <c r="Z964" t="s">
        <v>12012</v>
      </c>
      <c r="AA964">
        <v>963</v>
      </c>
      <c r="AB964" t="s">
        <v>12017</v>
      </c>
      <c r="AC964">
        <v>8829.3700000000008</v>
      </c>
      <c r="AD964">
        <v>1094.07</v>
      </c>
      <c r="AE964">
        <v>54.7</v>
      </c>
      <c r="AF964" t="s">
        <v>11178</v>
      </c>
      <c r="AG964" t="s">
        <v>11191</v>
      </c>
      <c r="AH964">
        <v>9807</v>
      </c>
      <c r="AI964">
        <v>963</v>
      </c>
      <c r="AJ964" t="s">
        <v>11204</v>
      </c>
      <c r="AK964" t="s">
        <v>12027</v>
      </c>
      <c r="AL964" t="s">
        <v>12031</v>
      </c>
      <c r="AM964" t="s">
        <v>11054</v>
      </c>
      <c r="AN964">
        <v>1</v>
      </c>
      <c r="AO964" s="10" t="s">
        <v>12040</v>
      </c>
      <c r="AP964" t="str" cm="1">
        <f t="array" ref="AP964">_xlfn.IFS(
  Table1[[#This Row],[Age]]&lt;=25, "18-25",
  Table1[[#This Row],[Age]]&lt;=35, "26-35",
  Table1[[#This Row],[Age]]&lt;=45, "36-45",
  Table1[[#This Row],[Age]]&lt;=60, "46-60",
  TRUE, "60+")</f>
        <v>18-25</v>
      </c>
    </row>
    <row r="965" spans="1:42" x14ac:dyDescent="0.3">
      <c r="A965">
        <v>964</v>
      </c>
      <c r="B965" t="s">
        <v>2</v>
      </c>
      <c r="C965" t="s">
        <v>99</v>
      </c>
      <c r="D965">
        <v>24</v>
      </c>
      <c r="E965" t="s">
        <v>104</v>
      </c>
      <c r="F965" t="s">
        <v>1071</v>
      </c>
      <c r="G965" t="s">
        <v>5133</v>
      </c>
      <c r="H965">
        <v>19458795817</v>
      </c>
      <c r="I965" t="s">
        <v>5950</v>
      </c>
      <c r="J965" t="s">
        <v>7292</v>
      </c>
      <c r="K965">
        <v>143.80000000000001</v>
      </c>
      <c r="L965" s="12" t="s">
        <v>8202</v>
      </c>
      <c r="M965" s="10" t="s">
        <v>11375</v>
      </c>
      <c r="N965">
        <v>964</v>
      </c>
      <c r="O965">
        <v>44974</v>
      </c>
      <c r="P965" t="s">
        <v>11402</v>
      </c>
      <c r="Q965" s="16">
        <v>299.82</v>
      </c>
      <c r="R965">
        <v>-156.02000000000001</v>
      </c>
      <c r="S965">
        <v>4</v>
      </c>
      <c r="T965">
        <v>964</v>
      </c>
      <c r="U965">
        <v>12848.51</v>
      </c>
      <c r="V965" t="s">
        <v>11413</v>
      </c>
      <c r="W965">
        <v>8.69</v>
      </c>
      <c r="X965">
        <v>24</v>
      </c>
      <c r="Y965" t="s">
        <v>11718</v>
      </c>
      <c r="Z965" t="s">
        <v>12010</v>
      </c>
      <c r="AA965">
        <v>964</v>
      </c>
      <c r="AB965" t="s">
        <v>12015</v>
      </c>
      <c r="AC965">
        <v>2591.88</v>
      </c>
      <c r="AD965">
        <v>788.06</v>
      </c>
      <c r="AE965">
        <v>39.4</v>
      </c>
      <c r="AF965" t="s">
        <v>11204</v>
      </c>
      <c r="AG965" t="s">
        <v>11313</v>
      </c>
      <c r="AH965">
        <v>8875</v>
      </c>
      <c r="AI965">
        <v>964</v>
      </c>
      <c r="AJ965" t="s">
        <v>11099</v>
      </c>
      <c r="AK965" t="s">
        <v>12027</v>
      </c>
      <c r="AL965" t="s">
        <v>12032</v>
      </c>
      <c r="AM965" t="s">
        <v>11325</v>
      </c>
      <c r="AN965">
        <v>1</v>
      </c>
      <c r="AO965" s="10" t="s">
        <v>12045</v>
      </c>
      <c r="AP965" t="str" cm="1">
        <f t="array" ref="AP965">_xlfn.IFS(
  Table1[[#This Row],[Age]]&lt;=25, "18-25",
  Table1[[#This Row],[Age]]&lt;=35, "26-35",
  Table1[[#This Row],[Age]]&lt;=45, "36-45",
  Table1[[#This Row],[Age]]&lt;=60, "46-60",
  TRUE, "60+")</f>
        <v>18-25</v>
      </c>
    </row>
    <row r="966" spans="1:42" x14ac:dyDescent="0.3">
      <c r="A966">
        <v>965</v>
      </c>
      <c r="B966" t="s">
        <v>39</v>
      </c>
      <c r="C966" t="s">
        <v>77</v>
      </c>
      <c r="D966">
        <v>32</v>
      </c>
      <c r="E966" t="s">
        <v>105</v>
      </c>
      <c r="F966" t="s">
        <v>1072</v>
      </c>
      <c r="G966" t="s">
        <v>5144</v>
      </c>
      <c r="H966">
        <v>19458795818</v>
      </c>
      <c r="I966" t="s">
        <v>5645</v>
      </c>
      <c r="J966" t="s">
        <v>7292</v>
      </c>
      <c r="K966">
        <v>1624.2</v>
      </c>
      <c r="L966" s="12" t="s">
        <v>8203</v>
      </c>
      <c r="M966" s="10" t="s">
        <v>11207</v>
      </c>
      <c r="N966">
        <v>965</v>
      </c>
      <c r="O966">
        <v>45248</v>
      </c>
      <c r="P966" t="s">
        <v>11403</v>
      </c>
      <c r="Q966" s="16">
        <v>1154.9100000000001</v>
      </c>
      <c r="R966">
        <v>469.29</v>
      </c>
      <c r="S966">
        <v>26</v>
      </c>
      <c r="T966">
        <v>965</v>
      </c>
      <c r="U966">
        <v>8169.5</v>
      </c>
      <c r="V966" t="s">
        <v>11412</v>
      </c>
      <c r="W966">
        <v>2.0099999999999998</v>
      </c>
      <c r="X966">
        <v>12</v>
      </c>
      <c r="Y966" t="s">
        <v>7780</v>
      </c>
      <c r="Z966" t="s">
        <v>12012</v>
      </c>
      <c r="AA966">
        <v>965</v>
      </c>
      <c r="AB966" t="s">
        <v>12016</v>
      </c>
      <c r="AC966">
        <v>9492.4699999999993</v>
      </c>
      <c r="AD966">
        <v>1489.53</v>
      </c>
      <c r="AE966">
        <v>74.48</v>
      </c>
      <c r="AF966" t="s">
        <v>11186</v>
      </c>
      <c r="AG966" t="s">
        <v>11329</v>
      </c>
      <c r="AH966">
        <v>5961</v>
      </c>
      <c r="AI966">
        <v>965</v>
      </c>
      <c r="AJ966" t="s">
        <v>11165</v>
      </c>
      <c r="AK966" t="s">
        <v>12028</v>
      </c>
      <c r="AL966" t="s">
        <v>12031</v>
      </c>
      <c r="AM966" t="s">
        <v>11035</v>
      </c>
      <c r="AN966">
        <v>1</v>
      </c>
      <c r="AO966" s="10" t="s">
        <v>12040</v>
      </c>
      <c r="AP966" t="str" cm="1">
        <f t="array" ref="AP966">_xlfn.IFS(
  Table1[[#This Row],[Age]]&lt;=25, "18-25",
  Table1[[#This Row],[Age]]&lt;=35, "26-35",
  Table1[[#This Row],[Age]]&lt;=45, "36-45",
  Table1[[#This Row],[Age]]&lt;=60, "46-60",
  TRUE, "60+")</f>
        <v>26-35</v>
      </c>
    </row>
    <row r="967" spans="1:42" x14ac:dyDescent="0.3">
      <c r="A967">
        <v>966</v>
      </c>
      <c r="B967" t="s">
        <v>2</v>
      </c>
      <c r="C967" t="s">
        <v>95</v>
      </c>
      <c r="D967">
        <v>20</v>
      </c>
      <c r="E967" t="s">
        <v>106</v>
      </c>
      <c r="F967" t="s">
        <v>1073</v>
      </c>
      <c r="G967" t="s">
        <v>5116</v>
      </c>
      <c r="H967">
        <v>19458795819</v>
      </c>
      <c r="I967" t="s">
        <v>5951</v>
      </c>
      <c r="J967" t="s">
        <v>7292</v>
      </c>
      <c r="K967">
        <v>158.13</v>
      </c>
      <c r="L967" s="12" t="s">
        <v>7631</v>
      </c>
      <c r="M967" s="10" t="s">
        <v>11160</v>
      </c>
      <c r="N967">
        <v>966</v>
      </c>
      <c r="O967">
        <v>45116</v>
      </c>
      <c r="P967" t="s">
        <v>11404</v>
      </c>
      <c r="Q967" s="16">
        <v>4855.76</v>
      </c>
      <c r="R967">
        <v>-4697.63</v>
      </c>
      <c r="S967">
        <v>39</v>
      </c>
      <c r="T967">
        <v>966</v>
      </c>
      <c r="U967">
        <v>40133.43</v>
      </c>
      <c r="V967" t="s">
        <v>11413</v>
      </c>
      <c r="W967">
        <v>5.99</v>
      </c>
      <c r="X967">
        <v>24</v>
      </c>
      <c r="Y967" t="s">
        <v>11458</v>
      </c>
      <c r="Z967" t="s">
        <v>12011</v>
      </c>
      <c r="AA967">
        <v>966</v>
      </c>
      <c r="AB967" t="s">
        <v>12015</v>
      </c>
      <c r="AC967">
        <v>6454.38</v>
      </c>
      <c r="AD967">
        <v>1463.87</v>
      </c>
      <c r="AE967">
        <v>73.19</v>
      </c>
      <c r="AF967" t="s">
        <v>11239</v>
      </c>
      <c r="AG967" t="s">
        <v>11387</v>
      </c>
      <c r="AH967">
        <v>1590</v>
      </c>
      <c r="AI967">
        <v>966</v>
      </c>
      <c r="AJ967" t="s">
        <v>11116</v>
      </c>
      <c r="AK967" t="s">
        <v>12029</v>
      </c>
      <c r="AL967" t="s">
        <v>12032</v>
      </c>
      <c r="AM967" t="s">
        <v>11039</v>
      </c>
      <c r="AN967">
        <v>1</v>
      </c>
      <c r="AO967" s="10" t="s">
        <v>12038</v>
      </c>
      <c r="AP967" t="str" cm="1">
        <f t="array" ref="AP967">_xlfn.IFS(
  Table1[[#This Row],[Age]]&lt;=25, "18-25",
  Table1[[#This Row],[Age]]&lt;=35, "26-35",
  Table1[[#This Row],[Age]]&lt;=45, "36-45",
  Table1[[#This Row],[Age]]&lt;=60, "46-60",
  TRUE, "60+")</f>
        <v>18-25</v>
      </c>
    </row>
    <row r="968" spans="1:42" x14ac:dyDescent="0.3">
      <c r="A968">
        <v>967</v>
      </c>
      <c r="B968" t="s">
        <v>15</v>
      </c>
      <c r="C968" t="s">
        <v>71</v>
      </c>
      <c r="D968">
        <v>35</v>
      </c>
      <c r="E968" t="s">
        <v>106</v>
      </c>
      <c r="F968" t="s">
        <v>1074</v>
      </c>
      <c r="G968" t="s">
        <v>5144</v>
      </c>
      <c r="H968">
        <v>19458795820</v>
      </c>
      <c r="I968" t="s">
        <v>5952</v>
      </c>
      <c r="J968" t="s">
        <v>7291</v>
      </c>
      <c r="K968">
        <v>6016.09</v>
      </c>
      <c r="L968" s="12" t="s">
        <v>8204</v>
      </c>
      <c r="M968" s="10" t="s">
        <v>11061</v>
      </c>
      <c r="N968">
        <v>967</v>
      </c>
      <c r="O968">
        <v>45037</v>
      </c>
      <c r="P968" t="s">
        <v>11404</v>
      </c>
      <c r="Q968" s="16">
        <v>3098.27</v>
      </c>
      <c r="R968">
        <v>9114.36</v>
      </c>
      <c r="S968">
        <v>57</v>
      </c>
      <c r="T968">
        <v>967</v>
      </c>
      <c r="U968">
        <v>12758.61</v>
      </c>
      <c r="V968" t="s">
        <v>11412</v>
      </c>
      <c r="W968">
        <v>4.63</v>
      </c>
      <c r="X968">
        <v>24</v>
      </c>
      <c r="Y968" t="s">
        <v>11770</v>
      </c>
      <c r="Z968" t="s">
        <v>12010</v>
      </c>
      <c r="AA968">
        <v>967</v>
      </c>
      <c r="AB968" t="s">
        <v>12015</v>
      </c>
      <c r="AC968">
        <v>5679.06</v>
      </c>
      <c r="AD968">
        <v>2106.6799999999998</v>
      </c>
      <c r="AE968">
        <v>105.33</v>
      </c>
      <c r="AF968" t="s">
        <v>11209</v>
      </c>
      <c r="AG968" t="s">
        <v>11211</v>
      </c>
      <c r="AH968">
        <v>6598</v>
      </c>
      <c r="AI968">
        <v>967</v>
      </c>
      <c r="AJ968" t="s">
        <v>11361</v>
      </c>
      <c r="AK968" t="s">
        <v>12027</v>
      </c>
      <c r="AL968" t="s">
        <v>12032</v>
      </c>
      <c r="AM968" t="s">
        <v>11099</v>
      </c>
      <c r="AN968">
        <v>-1</v>
      </c>
      <c r="AO968" s="10" t="s">
        <v>12037</v>
      </c>
      <c r="AP968" t="str" cm="1">
        <f t="array" ref="AP968">_xlfn.IFS(
  Table1[[#This Row],[Age]]&lt;=25, "18-25",
  Table1[[#This Row],[Age]]&lt;=35, "26-35",
  Table1[[#This Row],[Age]]&lt;=45, "36-45",
  Table1[[#This Row],[Age]]&lt;=60, "46-60",
  TRUE, "60+")</f>
        <v>26-35</v>
      </c>
    </row>
    <row r="969" spans="1:42" x14ac:dyDescent="0.3">
      <c r="A969">
        <v>968</v>
      </c>
      <c r="B969" t="s">
        <v>36</v>
      </c>
      <c r="C969" t="s">
        <v>99</v>
      </c>
      <c r="D969">
        <v>55</v>
      </c>
      <c r="E969" t="s">
        <v>104</v>
      </c>
      <c r="F969" t="s">
        <v>1075</v>
      </c>
      <c r="G969" t="s">
        <v>5134</v>
      </c>
      <c r="H969">
        <v>19458795821</v>
      </c>
      <c r="I969" t="s">
        <v>5953</v>
      </c>
      <c r="J969" t="s">
        <v>7291</v>
      </c>
      <c r="K969">
        <v>6667.1</v>
      </c>
      <c r="L969" s="12" t="s">
        <v>8205</v>
      </c>
      <c r="M969" s="10" t="s">
        <v>11136</v>
      </c>
      <c r="N969">
        <v>968</v>
      </c>
      <c r="O969">
        <v>45148</v>
      </c>
      <c r="P969" t="s">
        <v>11402</v>
      </c>
      <c r="Q969" s="16">
        <v>1147.08</v>
      </c>
      <c r="R969">
        <v>5520.02</v>
      </c>
      <c r="S969">
        <v>47</v>
      </c>
      <c r="T969">
        <v>968</v>
      </c>
      <c r="U969">
        <v>26294.17</v>
      </c>
      <c r="V969" t="s">
        <v>11412</v>
      </c>
      <c r="W969">
        <v>9.44</v>
      </c>
      <c r="X969">
        <v>60</v>
      </c>
      <c r="Y969" t="s">
        <v>10117</v>
      </c>
      <c r="Z969" t="s">
        <v>12012</v>
      </c>
      <c r="AA969">
        <v>968</v>
      </c>
      <c r="AB969" t="s">
        <v>12016</v>
      </c>
      <c r="AC969">
        <v>4211.54</v>
      </c>
      <c r="AD969">
        <v>3571.62</v>
      </c>
      <c r="AE969">
        <v>178.58</v>
      </c>
      <c r="AF969" t="s">
        <v>11313</v>
      </c>
      <c r="AG969" t="s">
        <v>11215</v>
      </c>
      <c r="AH969">
        <v>1196</v>
      </c>
      <c r="AI969">
        <v>968</v>
      </c>
      <c r="AJ969" t="s">
        <v>11381</v>
      </c>
      <c r="AK969" t="s">
        <v>12028</v>
      </c>
      <c r="AL969" t="s">
        <v>12031</v>
      </c>
      <c r="AM969" t="s">
        <v>11082</v>
      </c>
      <c r="AN969">
        <v>1</v>
      </c>
      <c r="AO969" s="10" t="s">
        <v>12041</v>
      </c>
      <c r="AP969" t="str" cm="1">
        <f t="array" ref="AP969">_xlfn.IFS(
  Table1[[#This Row],[Age]]&lt;=25, "18-25",
  Table1[[#This Row],[Age]]&lt;=35, "26-35",
  Table1[[#This Row],[Age]]&lt;=45, "36-45",
  Table1[[#This Row],[Age]]&lt;=60, "46-60",
  TRUE, "60+")</f>
        <v>46-60</v>
      </c>
    </row>
    <row r="970" spans="1:42" x14ac:dyDescent="0.3">
      <c r="A970">
        <v>969</v>
      </c>
      <c r="B970" t="s">
        <v>17</v>
      </c>
      <c r="C970" t="s">
        <v>66</v>
      </c>
      <c r="D970">
        <v>43</v>
      </c>
      <c r="E970" t="s">
        <v>105</v>
      </c>
      <c r="F970" t="s">
        <v>1076</v>
      </c>
      <c r="G970" t="s">
        <v>5129</v>
      </c>
      <c r="H970">
        <v>19458795822</v>
      </c>
      <c r="I970" t="s">
        <v>5954</v>
      </c>
      <c r="J970" t="s">
        <v>7292</v>
      </c>
      <c r="K970">
        <v>7691.28</v>
      </c>
      <c r="L970" s="12" t="s">
        <v>8206</v>
      </c>
      <c r="M970" s="10" t="s">
        <v>11281</v>
      </c>
      <c r="N970">
        <v>969</v>
      </c>
      <c r="O970">
        <v>44995</v>
      </c>
      <c r="P970" t="s">
        <v>11402</v>
      </c>
      <c r="Q970" s="16">
        <v>2419.2600000000002</v>
      </c>
      <c r="R970">
        <v>5272.02</v>
      </c>
      <c r="S970">
        <v>90</v>
      </c>
      <c r="T970">
        <v>969</v>
      </c>
      <c r="U970">
        <v>38053.660000000003</v>
      </c>
      <c r="V970" t="s">
        <v>11412</v>
      </c>
      <c r="W970">
        <v>8.1</v>
      </c>
      <c r="X970">
        <v>12</v>
      </c>
      <c r="Y970" t="s">
        <v>9981</v>
      </c>
      <c r="Z970" t="s">
        <v>12012</v>
      </c>
      <c r="AA970">
        <v>969</v>
      </c>
      <c r="AB970" t="s">
        <v>12015</v>
      </c>
      <c r="AC970">
        <v>3892.43</v>
      </c>
      <c r="AD970">
        <v>2894.68</v>
      </c>
      <c r="AE970">
        <v>144.72999999999999</v>
      </c>
      <c r="AF970" t="s">
        <v>11227</v>
      </c>
      <c r="AG970" t="s">
        <v>11039</v>
      </c>
      <c r="AH970">
        <v>1145</v>
      </c>
      <c r="AI970">
        <v>969</v>
      </c>
      <c r="AJ970" t="s">
        <v>11050</v>
      </c>
      <c r="AK970" t="s">
        <v>12029</v>
      </c>
      <c r="AL970" t="s">
        <v>12031</v>
      </c>
      <c r="AM970" t="s">
        <v>11102</v>
      </c>
      <c r="AN970">
        <v>1</v>
      </c>
      <c r="AO970" s="10" t="s">
        <v>12047</v>
      </c>
      <c r="AP970" t="str" cm="1">
        <f t="array" ref="AP970">_xlfn.IFS(
  Table1[[#This Row],[Age]]&lt;=25, "18-25",
  Table1[[#This Row],[Age]]&lt;=35, "26-35",
  Table1[[#This Row],[Age]]&lt;=45, "36-45",
  Table1[[#This Row],[Age]]&lt;=60, "46-60",
  TRUE, "60+")</f>
        <v>36-45</v>
      </c>
    </row>
    <row r="971" spans="1:42" x14ac:dyDescent="0.3">
      <c r="A971">
        <v>970</v>
      </c>
      <c r="B971" t="s">
        <v>22</v>
      </c>
      <c r="C971" t="s">
        <v>86</v>
      </c>
      <c r="D971">
        <v>55</v>
      </c>
      <c r="E971" t="s">
        <v>104</v>
      </c>
      <c r="F971" t="s">
        <v>1077</v>
      </c>
      <c r="G971" t="s">
        <v>5127</v>
      </c>
      <c r="H971">
        <v>19458795823</v>
      </c>
      <c r="I971" t="s">
        <v>5539</v>
      </c>
      <c r="J971" t="s">
        <v>7292</v>
      </c>
      <c r="K971">
        <v>1951.29</v>
      </c>
      <c r="L971" s="12" t="s">
        <v>8207</v>
      </c>
      <c r="M971" s="10" t="s">
        <v>11207</v>
      </c>
      <c r="N971">
        <v>970</v>
      </c>
      <c r="O971">
        <v>45110</v>
      </c>
      <c r="P971" t="s">
        <v>11404</v>
      </c>
      <c r="Q971" s="16">
        <v>1594.03</v>
      </c>
      <c r="R971">
        <v>3545.32</v>
      </c>
      <c r="S971">
        <v>48</v>
      </c>
      <c r="T971">
        <v>970</v>
      </c>
      <c r="U971">
        <v>34176.65</v>
      </c>
      <c r="V971" t="s">
        <v>11411</v>
      </c>
      <c r="W971">
        <v>4.9000000000000004</v>
      </c>
      <c r="X971">
        <v>24</v>
      </c>
      <c r="Y971" t="s">
        <v>8657</v>
      </c>
      <c r="Z971" t="s">
        <v>12012</v>
      </c>
      <c r="AA971">
        <v>970</v>
      </c>
      <c r="AB971" t="s">
        <v>12016</v>
      </c>
      <c r="AC971">
        <v>1926.97</v>
      </c>
      <c r="AD971">
        <v>2462.58</v>
      </c>
      <c r="AE971">
        <v>123.13</v>
      </c>
      <c r="AF971" t="s">
        <v>11304</v>
      </c>
      <c r="AG971" t="s">
        <v>11349</v>
      </c>
      <c r="AH971">
        <v>6160</v>
      </c>
      <c r="AI971">
        <v>970</v>
      </c>
      <c r="AJ971" t="s">
        <v>11118</v>
      </c>
      <c r="AK971" t="s">
        <v>12027</v>
      </c>
      <c r="AL971" t="s">
        <v>12031</v>
      </c>
      <c r="AM971" t="s">
        <v>11243</v>
      </c>
      <c r="AN971">
        <v>1</v>
      </c>
      <c r="AO971" s="10" t="s">
        <v>12038</v>
      </c>
      <c r="AP971" t="str" cm="1">
        <f t="array" ref="AP971">_xlfn.IFS(
  Table1[[#This Row],[Age]]&lt;=25, "18-25",
  Table1[[#This Row],[Age]]&lt;=35, "26-35",
  Table1[[#This Row],[Age]]&lt;=45, "36-45",
  Table1[[#This Row],[Age]]&lt;=60, "46-60",
  TRUE, "60+")</f>
        <v>46-60</v>
      </c>
    </row>
    <row r="972" spans="1:42" x14ac:dyDescent="0.3">
      <c r="A972">
        <v>971</v>
      </c>
      <c r="B972" t="s">
        <v>39</v>
      </c>
      <c r="C972" t="s">
        <v>60</v>
      </c>
      <c r="D972">
        <v>69</v>
      </c>
      <c r="E972" t="s">
        <v>105</v>
      </c>
      <c r="F972" t="s">
        <v>1078</v>
      </c>
      <c r="G972" t="s">
        <v>5130</v>
      </c>
      <c r="H972">
        <v>19458795824</v>
      </c>
      <c r="I972" t="s">
        <v>5955</v>
      </c>
      <c r="J972" t="s">
        <v>7292</v>
      </c>
      <c r="K972">
        <v>1050.1099999999999</v>
      </c>
      <c r="L972" s="12" t="s">
        <v>8208</v>
      </c>
      <c r="M972" s="10" t="s">
        <v>11367</v>
      </c>
      <c r="N972">
        <v>971</v>
      </c>
      <c r="O972">
        <v>45256</v>
      </c>
      <c r="P972" t="s">
        <v>11403</v>
      </c>
      <c r="Q972" s="16">
        <v>2453.69</v>
      </c>
      <c r="R972">
        <v>-1403.58</v>
      </c>
      <c r="S972">
        <v>92</v>
      </c>
      <c r="T972">
        <v>971</v>
      </c>
      <c r="U972">
        <v>11024.89</v>
      </c>
      <c r="V972" t="s">
        <v>11412</v>
      </c>
      <c r="W972">
        <v>6.77</v>
      </c>
      <c r="X972">
        <v>24</v>
      </c>
      <c r="Y972" t="s">
        <v>11703</v>
      </c>
      <c r="Z972" t="s">
        <v>12010</v>
      </c>
      <c r="AA972">
        <v>971</v>
      </c>
      <c r="AB972" t="s">
        <v>12016</v>
      </c>
      <c r="AC972">
        <v>2632.8</v>
      </c>
      <c r="AD972">
        <v>4742.46</v>
      </c>
      <c r="AE972">
        <v>237.12</v>
      </c>
      <c r="AF972" t="s">
        <v>11257</v>
      </c>
      <c r="AG972" t="s">
        <v>11250</v>
      </c>
      <c r="AH972">
        <v>6594</v>
      </c>
      <c r="AI972">
        <v>971</v>
      </c>
      <c r="AJ972" t="s">
        <v>11364</v>
      </c>
      <c r="AK972" t="s">
        <v>12029</v>
      </c>
      <c r="AL972" t="s">
        <v>12031</v>
      </c>
      <c r="AM972" t="s">
        <v>11202</v>
      </c>
      <c r="AN972">
        <v>1</v>
      </c>
      <c r="AO972" s="10" t="s">
        <v>12040</v>
      </c>
      <c r="AP972" t="str" cm="1">
        <f t="array" ref="AP972">_xlfn.IFS(
  Table1[[#This Row],[Age]]&lt;=25, "18-25",
  Table1[[#This Row],[Age]]&lt;=35, "26-35",
  Table1[[#This Row],[Age]]&lt;=45, "36-45",
  Table1[[#This Row],[Age]]&lt;=60, "46-60",
  TRUE, "60+")</f>
        <v>60+</v>
      </c>
    </row>
    <row r="973" spans="1:42" x14ac:dyDescent="0.3">
      <c r="A973">
        <v>972</v>
      </c>
      <c r="B973" t="s">
        <v>49</v>
      </c>
      <c r="C973" t="s">
        <v>55</v>
      </c>
      <c r="D973">
        <v>50</v>
      </c>
      <c r="E973" t="s">
        <v>106</v>
      </c>
      <c r="F973" t="s">
        <v>1079</v>
      </c>
      <c r="G973" t="s">
        <v>5146</v>
      </c>
      <c r="H973">
        <v>19458795825</v>
      </c>
      <c r="I973" t="s">
        <v>5956</v>
      </c>
      <c r="J973" t="s">
        <v>7291</v>
      </c>
      <c r="K973">
        <v>6539.55</v>
      </c>
      <c r="L973" s="12" t="s">
        <v>8209</v>
      </c>
      <c r="M973" s="10" t="s">
        <v>11309</v>
      </c>
      <c r="N973">
        <v>972</v>
      </c>
      <c r="O973">
        <v>45090</v>
      </c>
      <c r="P973" t="s">
        <v>11403</v>
      </c>
      <c r="Q973" s="16">
        <v>4184.75</v>
      </c>
      <c r="R973">
        <v>10724.3</v>
      </c>
      <c r="S973">
        <v>49</v>
      </c>
      <c r="T973">
        <v>972</v>
      </c>
      <c r="U973">
        <v>4776.5200000000004</v>
      </c>
      <c r="V973" t="s">
        <v>11412</v>
      </c>
      <c r="W973">
        <v>7.71</v>
      </c>
      <c r="X973">
        <v>60</v>
      </c>
      <c r="Y973" t="s">
        <v>11479</v>
      </c>
      <c r="Z973" t="s">
        <v>12010</v>
      </c>
      <c r="AA973">
        <v>972</v>
      </c>
      <c r="AB973" t="s">
        <v>12017</v>
      </c>
      <c r="AC973">
        <v>3421.85</v>
      </c>
      <c r="AD973">
        <v>161.29</v>
      </c>
      <c r="AE973">
        <v>8.06</v>
      </c>
      <c r="AF973" t="s">
        <v>11211</v>
      </c>
      <c r="AG973" t="s">
        <v>11237</v>
      </c>
      <c r="AH973">
        <v>9341</v>
      </c>
      <c r="AI973">
        <v>972</v>
      </c>
      <c r="AJ973" t="s">
        <v>11304</v>
      </c>
      <c r="AK973" t="s">
        <v>12029</v>
      </c>
      <c r="AL973" t="s">
        <v>12031</v>
      </c>
      <c r="AM973" t="s">
        <v>11047</v>
      </c>
      <c r="AN973">
        <v>1</v>
      </c>
      <c r="AO973" s="10" t="s">
        <v>12043</v>
      </c>
      <c r="AP973" t="str" cm="1">
        <f t="array" ref="AP973">_xlfn.IFS(
  Table1[[#This Row],[Age]]&lt;=25, "18-25",
  Table1[[#This Row],[Age]]&lt;=35, "26-35",
  Table1[[#This Row],[Age]]&lt;=45, "36-45",
  Table1[[#This Row],[Age]]&lt;=60, "46-60",
  TRUE, "60+")</f>
        <v>46-60</v>
      </c>
    </row>
    <row r="974" spans="1:42" x14ac:dyDescent="0.3">
      <c r="A974">
        <v>973</v>
      </c>
      <c r="B974" t="s">
        <v>37</v>
      </c>
      <c r="C974" t="s">
        <v>79</v>
      </c>
      <c r="D974">
        <v>38</v>
      </c>
      <c r="E974" t="s">
        <v>105</v>
      </c>
      <c r="F974" t="s">
        <v>1080</v>
      </c>
      <c r="G974" t="s">
        <v>5129</v>
      </c>
      <c r="H974">
        <v>19458795826</v>
      </c>
      <c r="I974" t="s">
        <v>5957</v>
      </c>
      <c r="J974" t="s">
        <v>7291</v>
      </c>
      <c r="K974">
        <v>5048.95</v>
      </c>
      <c r="L974" s="12" t="s">
        <v>8210</v>
      </c>
      <c r="M974" s="10" t="s">
        <v>11259</v>
      </c>
      <c r="N974">
        <v>973</v>
      </c>
      <c r="O974">
        <v>45218</v>
      </c>
      <c r="P974" t="s">
        <v>11402</v>
      </c>
      <c r="Q974" s="16">
        <v>1120.55</v>
      </c>
      <c r="R974">
        <v>6169.5</v>
      </c>
      <c r="S974">
        <v>37</v>
      </c>
      <c r="T974">
        <v>973</v>
      </c>
      <c r="U974">
        <v>45676.32</v>
      </c>
      <c r="V974" t="s">
        <v>11413</v>
      </c>
      <c r="W974">
        <v>1.64</v>
      </c>
      <c r="X974">
        <v>60</v>
      </c>
      <c r="Y974" t="s">
        <v>11771</v>
      </c>
      <c r="Z974" t="s">
        <v>12010</v>
      </c>
      <c r="AA974">
        <v>973</v>
      </c>
      <c r="AB974" t="s">
        <v>12015</v>
      </c>
      <c r="AC974">
        <v>7626.11</v>
      </c>
      <c r="AD974">
        <v>2020.04</v>
      </c>
      <c r="AE974">
        <v>101</v>
      </c>
      <c r="AF974" t="s">
        <v>11325</v>
      </c>
      <c r="AG974" t="s">
        <v>11088</v>
      </c>
      <c r="AH974">
        <v>5569</v>
      </c>
      <c r="AI974">
        <v>973</v>
      </c>
      <c r="AJ974" t="s">
        <v>11126</v>
      </c>
      <c r="AK974" t="s">
        <v>12028</v>
      </c>
      <c r="AL974" t="s">
        <v>12031</v>
      </c>
      <c r="AM974" t="s">
        <v>11171</v>
      </c>
      <c r="AN974">
        <v>1</v>
      </c>
      <c r="AO974" s="10" t="s">
        <v>12044</v>
      </c>
      <c r="AP974" t="str" cm="1">
        <f t="array" ref="AP974">_xlfn.IFS(
  Table1[[#This Row],[Age]]&lt;=25, "18-25",
  Table1[[#This Row],[Age]]&lt;=35, "26-35",
  Table1[[#This Row],[Age]]&lt;=45, "36-45",
  Table1[[#This Row],[Age]]&lt;=60, "46-60",
  TRUE, "60+")</f>
        <v>36-45</v>
      </c>
    </row>
    <row r="975" spans="1:42" x14ac:dyDescent="0.3">
      <c r="A975">
        <v>974</v>
      </c>
      <c r="B975" t="s">
        <v>22</v>
      </c>
      <c r="C975" t="s">
        <v>54</v>
      </c>
      <c r="D975">
        <v>34</v>
      </c>
      <c r="E975" t="s">
        <v>105</v>
      </c>
      <c r="F975" t="s">
        <v>1081</v>
      </c>
      <c r="G975" t="s">
        <v>5111</v>
      </c>
      <c r="H975">
        <v>19458795827</v>
      </c>
      <c r="I975" t="s">
        <v>5495</v>
      </c>
      <c r="J975" t="s">
        <v>7292</v>
      </c>
      <c r="K975">
        <v>8769.2900000000009</v>
      </c>
      <c r="L975" s="12" t="s">
        <v>8211</v>
      </c>
      <c r="M975" s="10" t="s">
        <v>11072</v>
      </c>
      <c r="N975">
        <v>974</v>
      </c>
      <c r="O975">
        <v>44933</v>
      </c>
      <c r="P975" t="s">
        <v>11403</v>
      </c>
      <c r="Q975" s="16">
        <v>2001.45</v>
      </c>
      <c r="R975">
        <v>6767.84</v>
      </c>
      <c r="S975">
        <v>38</v>
      </c>
      <c r="T975">
        <v>974</v>
      </c>
      <c r="U975">
        <v>31477.69</v>
      </c>
      <c r="V975" t="s">
        <v>11412</v>
      </c>
      <c r="W975">
        <v>7.06</v>
      </c>
      <c r="X975">
        <v>60</v>
      </c>
      <c r="Y975" t="s">
        <v>10256</v>
      </c>
      <c r="Z975" t="s">
        <v>12010</v>
      </c>
      <c r="AA975">
        <v>974</v>
      </c>
      <c r="AB975" t="s">
        <v>12015</v>
      </c>
      <c r="AC975">
        <v>9639.68</v>
      </c>
      <c r="AD975">
        <v>3424.39</v>
      </c>
      <c r="AE975">
        <v>171.22</v>
      </c>
      <c r="AF975" t="s">
        <v>11195</v>
      </c>
      <c r="AG975" t="s">
        <v>11259</v>
      </c>
      <c r="AH975">
        <v>4011</v>
      </c>
      <c r="AI975">
        <v>974</v>
      </c>
      <c r="AJ975" t="s">
        <v>11307</v>
      </c>
      <c r="AK975" t="s">
        <v>12028</v>
      </c>
      <c r="AL975" t="s">
        <v>12032</v>
      </c>
      <c r="AM975" t="s">
        <v>11250</v>
      </c>
      <c r="AN975">
        <v>1</v>
      </c>
      <c r="AO975" s="10" t="s">
        <v>12039</v>
      </c>
      <c r="AP975" t="str" cm="1">
        <f t="array" ref="AP975">_xlfn.IFS(
  Table1[[#This Row],[Age]]&lt;=25, "18-25",
  Table1[[#This Row],[Age]]&lt;=35, "26-35",
  Table1[[#This Row],[Age]]&lt;=45, "36-45",
  Table1[[#This Row],[Age]]&lt;=60, "46-60",
  TRUE, "60+")</f>
        <v>26-35</v>
      </c>
    </row>
    <row r="976" spans="1:42" x14ac:dyDescent="0.3">
      <c r="A976">
        <v>975</v>
      </c>
      <c r="B976" t="s">
        <v>33</v>
      </c>
      <c r="C976" t="s">
        <v>89</v>
      </c>
      <c r="D976">
        <v>60</v>
      </c>
      <c r="E976" t="s">
        <v>104</v>
      </c>
      <c r="F976" t="s">
        <v>1082</v>
      </c>
      <c r="G976" t="s">
        <v>5148</v>
      </c>
      <c r="H976">
        <v>19458795828</v>
      </c>
      <c r="I976" t="s">
        <v>5958</v>
      </c>
      <c r="J976" t="s">
        <v>7292</v>
      </c>
      <c r="K976">
        <v>5379.33</v>
      </c>
      <c r="L976" s="12" t="s">
        <v>8212</v>
      </c>
      <c r="M976" s="10" t="s">
        <v>11053</v>
      </c>
      <c r="N976">
        <v>975</v>
      </c>
      <c r="O976">
        <v>45147</v>
      </c>
      <c r="P976" t="s">
        <v>11402</v>
      </c>
      <c r="Q976" s="16">
        <v>2235.9899999999998</v>
      </c>
      <c r="R976">
        <v>7615.32</v>
      </c>
      <c r="S976">
        <v>62</v>
      </c>
      <c r="T976">
        <v>975</v>
      </c>
      <c r="U976">
        <v>35621.620000000003</v>
      </c>
      <c r="V976" t="s">
        <v>11413</v>
      </c>
      <c r="W976">
        <v>2.2599999999999998</v>
      </c>
      <c r="X976">
        <v>48</v>
      </c>
      <c r="Y976" t="s">
        <v>7780</v>
      </c>
      <c r="Z976" t="s">
        <v>12012</v>
      </c>
      <c r="AA976">
        <v>975</v>
      </c>
      <c r="AB976" t="s">
        <v>12016</v>
      </c>
      <c r="AC976">
        <v>5189.7700000000004</v>
      </c>
      <c r="AD976">
        <v>1602.1</v>
      </c>
      <c r="AE976">
        <v>80.099999999999994</v>
      </c>
      <c r="AF976" t="s">
        <v>11147</v>
      </c>
      <c r="AG976" t="s">
        <v>11307</v>
      </c>
      <c r="AH976">
        <v>6204</v>
      </c>
      <c r="AI976">
        <v>975</v>
      </c>
      <c r="AJ976" t="s">
        <v>11153</v>
      </c>
      <c r="AK976" t="s">
        <v>12027</v>
      </c>
      <c r="AL976" t="s">
        <v>12032</v>
      </c>
      <c r="AM976" t="s">
        <v>11061</v>
      </c>
      <c r="AN976">
        <v>1</v>
      </c>
      <c r="AO976" s="10" t="s">
        <v>12041</v>
      </c>
      <c r="AP976" t="str" cm="1">
        <f t="array" ref="AP976">_xlfn.IFS(
  Table1[[#This Row],[Age]]&lt;=25, "18-25",
  Table1[[#This Row],[Age]]&lt;=35, "26-35",
  Table1[[#This Row],[Age]]&lt;=45, "36-45",
  Table1[[#This Row],[Age]]&lt;=60, "46-60",
  TRUE, "60+")</f>
        <v>46-60</v>
      </c>
    </row>
    <row r="977" spans="1:42" x14ac:dyDescent="0.3">
      <c r="A977">
        <v>976</v>
      </c>
      <c r="B977" t="s">
        <v>42</v>
      </c>
      <c r="C977" t="s">
        <v>65</v>
      </c>
      <c r="D977">
        <v>19</v>
      </c>
      <c r="E977" t="s">
        <v>106</v>
      </c>
      <c r="F977" t="s">
        <v>1083</v>
      </c>
      <c r="G977" t="s">
        <v>5119</v>
      </c>
      <c r="H977">
        <v>19458795829</v>
      </c>
      <c r="I977" t="s">
        <v>5959</v>
      </c>
      <c r="J977" t="s">
        <v>7291</v>
      </c>
      <c r="K977">
        <v>4503.7299999999996</v>
      </c>
      <c r="L977" s="12" t="s">
        <v>8213</v>
      </c>
      <c r="M977" s="10" t="s">
        <v>11064</v>
      </c>
      <c r="N977">
        <v>976</v>
      </c>
      <c r="O977">
        <v>45145</v>
      </c>
      <c r="P977" t="s">
        <v>11403</v>
      </c>
      <c r="Q977" s="16">
        <v>2939.4</v>
      </c>
      <c r="R977">
        <v>1564.33</v>
      </c>
      <c r="S977">
        <v>61</v>
      </c>
      <c r="T977">
        <v>976</v>
      </c>
      <c r="U977">
        <v>19914.689999999999</v>
      </c>
      <c r="V977" t="s">
        <v>11411</v>
      </c>
      <c r="W977">
        <v>2.7</v>
      </c>
      <c r="X977">
        <v>36</v>
      </c>
      <c r="Y977" t="s">
        <v>11772</v>
      </c>
      <c r="Z977" t="s">
        <v>12011</v>
      </c>
      <c r="AA977">
        <v>976</v>
      </c>
      <c r="AB977" t="s">
        <v>12017</v>
      </c>
      <c r="AC977">
        <v>4339.45</v>
      </c>
      <c r="AD977">
        <v>2377.17</v>
      </c>
      <c r="AE977">
        <v>118.86</v>
      </c>
      <c r="AF977" t="s">
        <v>11147</v>
      </c>
      <c r="AG977" t="s">
        <v>11250</v>
      </c>
      <c r="AH977">
        <v>664</v>
      </c>
      <c r="AI977">
        <v>976</v>
      </c>
      <c r="AJ977" t="s">
        <v>11394</v>
      </c>
      <c r="AK977" t="s">
        <v>12027</v>
      </c>
      <c r="AL977" t="s">
        <v>12031</v>
      </c>
      <c r="AM977" t="s">
        <v>11369</v>
      </c>
      <c r="AN977">
        <v>1</v>
      </c>
      <c r="AO977" s="10" t="s">
        <v>12041</v>
      </c>
      <c r="AP977" t="str" cm="1">
        <f t="array" ref="AP977">_xlfn.IFS(
  Table1[[#This Row],[Age]]&lt;=25, "18-25",
  Table1[[#This Row],[Age]]&lt;=35, "26-35",
  Table1[[#This Row],[Age]]&lt;=45, "36-45",
  Table1[[#This Row],[Age]]&lt;=60, "46-60",
  TRUE, "60+")</f>
        <v>18-25</v>
      </c>
    </row>
    <row r="978" spans="1:42" x14ac:dyDescent="0.3">
      <c r="A978">
        <v>977</v>
      </c>
      <c r="B978" t="s">
        <v>14</v>
      </c>
      <c r="C978" t="s">
        <v>84</v>
      </c>
      <c r="D978">
        <v>42</v>
      </c>
      <c r="E978" t="s">
        <v>105</v>
      </c>
      <c r="F978" t="s">
        <v>1084</v>
      </c>
      <c r="G978" t="s">
        <v>5135</v>
      </c>
      <c r="H978">
        <v>19458795830</v>
      </c>
      <c r="I978" t="s">
        <v>5494</v>
      </c>
      <c r="J978" t="s">
        <v>7292</v>
      </c>
      <c r="K978">
        <v>4931.4799999999996</v>
      </c>
      <c r="L978" s="12" t="s">
        <v>8214</v>
      </c>
      <c r="M978" s="10" t="s">
        <v>11352</v>
      </c>
      <c r="N978">
        <v>977</v>
      </c>
      <c r="O978">
        <v>44984</v>
      </c>
      <c r="P978" t="s">
        <v>11403</v>
      </c>
      <c r="Q978" s="16">
        <v>397.87</v>
      </c>
      <c r="R978">
        <v>4533.6099999999997</v>
      </c>
      <c r="S978">
        <v>74</v>
      </c>
      <c r="T978">
        <v>977</v>
      </c>
      <c r="U978">
        <v>12838.74</v>
      </c>
      <c r="V978" t="s">
        <v>11412</v>
      </c>
      <c r="W978">
        <v>5.15</v>
      </c>
      <c r="X978">
        <v>60</v>
      </c>
      <c r="Y978" t="s">
        <v>10109</v>
      </c>
      <c r="Z978" t="s">
        <v>12011</v>
      </c>
      <c r="AA978">
        <v>977</v>
      </c>
      <c r="AB978" t="s">
        <v>12017</v>
      </c>
      <c r="AC978">
        <v>8731.91</v>
      </c>
      <c r="AD978">
        <v>150.44</v>
      </c>
      <c r="AE978">
        <v>7.52</v>
      </c>
      <c r="AF978" t="s">
        <v>11334</v>
      </c>
      <c r="AG978" t="s">
        <v>11036</v>
      </c>
      <c r="AH978">
        <v>2676</v>
      </c>
      <c r="AI978">
        <v>977</v>
      </c>
      <c r="AJ978" t="s">
        <v>11225</v>
      </c>
      <c r="AK978" t="s">
        <v>12027</v>
      </c>
      <c r="AL978" t="s">
        <v>12032</v>
      </c>
      <c r="AM978" t="s">
        <v>11253</v>
      </c>
      <c r="AN978">
        <v>1</v>
      </c>
      <c r="AO978" s="10" t="s">
        <v>12045</v>
      </c>
      <c r="AP978" t="str" cm="1">
        <f t="array" ref="AP978">_xlfn.IFS(
  Table1[[#This Row],[Age]]&lt;=25, "18-25",
  Table1[[#This Row],[Age]]&lt;=35, "26-35",
  Table1[[#This Row],[Age]]&lt;=45, "36-45",
  Table1[[#This Row],[Age]]&lt;=60, "46-60",
  TRUE, "60+")</f>
        <v>36-45</v>
      </c>
    </row>
    <row r="979" spans="1:42" x14ac:dyDescent="0.3">
      <c r="A979">
        <v>978</v>
      </c>
      <c r="B979" t="s">
        <v>46</v>
      </c>
      <c r="C979" t="s">
        <v>82</v>
      </c>
      <c r="D979">
        <v>58</v>
      </c>
      <c r="E979" t="s">
        <v>106</v>
      </c>
      <c r="F979" t="s">
        <v>1085</v>
      </c>
      <c r="G979" t="s">
        <v>5137</v>
      </c>
      <c r="H979">
        <v>19458795831</v>
      </c>
      <c r="I979" t="s">
        <v>5960</v>
      </c>
      <c r="J979" t="s">
        <v>7291</v>
      </c>
      <c r="K979">
        <v>7844.99</v>
      </c>
      <c r="L979" s="12" t="s">
        <v>8215</v>
      </c>
      <c r="M979" s="10" t="s">
        <v>11180</v>
      </c>
      <c r="N979">
        <v>978</v>
      </c>
      <c r="O979">
        <v>45202</v>
      </c>
      <c r="P979" t="s">
        <v>11403</v>
      </c>
      <c r="Q979" s="16">
        <v>1042.99</v>
      </c>
      <c r="R979">
        <v>8887.98</v>
      </c>
      <c r="S979">
        <v>97</v>
      </c>
      <c r="T979">
        <v>978</v>
      </c>
      <c r="U979">
        <v>27000.26</v>
      </c>
      <c r="V979" t="s">
        <v>11411</v>
      </c>
      <c r="W979">
        <v>9.82</v>
      </c>
      <c r="X979">
        <v>12</v>
      </c>
      <c r="Y979" t="s">
        <v>8936</v>
      </c>
      <c r="Z979" t="s">
        <v>12012</v>
      </c>
      <c r="AA979">
        <v>978</v>
      </c>
      <c r="AB979" t="s">
        <v>12017</v>
      </c>
      <c r="AC979">
        <v>7126.75</v>
      </c>
      <c r="AD979">
        <v>1016.18</v>
      </c>
      <c r="AE979">
        <v>50.81</v>
      </c>
      <c r="AF979" t="s">
        <v>11266</v>
      </c>
      <c r="AG979" t="s">
        <v>11059</v>
      </c>
      <c r="AH979">
        <v>6133</v>
      </c>
      <c r="AI979">
        <v>978</v>
      </c>
      <c r="AJ979" t="s">
        <v>11063</v>
      </c>
      <c r="AK979" t="s">
        <v>12029</v>
      </c>
      <c r="AL979" t="s">
        <v>12032</v>
      </c>
      <c r="AM979" t="s">
        <v>11237</v>
      </c>
      <c r="AN979">
        <v>1</v>
      </c>
      <c r="AO979" s="10" t="s">
        <v>12044</v>
      </c>
      <c r="AP979" t="str" cm="1">
        <f t="array" ref="AP979">_xlfn.IFS(
  Table1[[#This Row],[Age]]&lt;=25, "18-25",
  Table1[[#This Row],[Age]]&lt;=35, "26-35",
  Table1[[#This Row],[Age]]&lt;=45, "36-45",
  Table1[[#This Row],[Age]]&lt;=60, "46-60",
  TRUE, "60+")</f>
        <v>46-60</v>
      </c>
    </row>
    <row r="980" spans="1:42" x14ac:dyDescent="0.3">
      <c r="A980">
        <v>979</v>
      </c>
      <c r="B980" t="s">
        <v>45</v>
      </c>
      <c r="C980" t="s">
        <v>99</v>
      </c>
      <c r="D980">
        <v>36</v>
      </c>
      <c r="E980" t="s">
        <v>105</v>
      </c>
      <c r="F980" t="s">
        <v>1086</v>
      </c>
      <c r="G980" t="s">
        <v>5129</v>
      </c>
      <c r="H980">
        <v>19458795832</v>
      </c>
      <c r="I980" t="s">
        <v>5961</v>
      </c>
      <c r="J980" t="s">
        <v>7292</v>
      </c>
      <c r="K980">
        <v>281.22000000000003</v>
      </c>
      <c r="L980" s="12" t="s">
        <v>8216</v>
      </c>
      <c r="M980" s="10" t="s">
        <v>11166</v>
      </c>
      <c r="N980">
        <v>979</v>
      </c>
      <c r="O980">
        <v>44977</v>
      </c>
      <c r="P980" t="s">
        <v>11404</v>
      </c>
      <c r="Q980" s="16">
        <v>1995.19</v>
      </c>
      <c r="R980">
        <v>-1713.97</v>
      </c>
      <c r="S980">
        <v>8</v>
      </c>
      <c r="T980">
        <v>979</v>
      </c>
      <c r="U980">
        <v>4816.21</v>
      </c>
      <c r="V980" t="s">
        <v>11413</v>
      </c>
      <c r="W980">
        <v>9.57</v>
      </c>
      <c r="X980">
        <v>48</v>
      </c>
      <c r="Y980" t="s">
        <v>11683</v>
      </c>
      <c r="Z980" t="s">
        <v>12012</v>
      </c>
      <c r="AA980">
        <v>979</v>
      </c>
      <c r="AB980" t="s">
        <v>12015</v>
      </c>
      <c r="AC980">
        <v>3203.2</v>
      </c>
      <c r="AD980">
        <v>407.83</v>
      </c>
      <c r="AE980">
        <v>20.39</v>
      </c>
      <c r="AF980" t="s">
        <v>11248</v>
      </c>
      <c r="AG980" t="s">
        <v>11106</v>
      </c>
      <c r="AH980">
        <v>7528</v>
      </c>
      <c r="AI980">
        <v>979</v>
      </c>
      <c r="AJ980" t="s">
        <v>11363</v>
      </c>
      <c r="AK980" t="s">
        <v>12028</v>
      </c>
      <c r="AL980" t="s">
        <v>12032</v>
      </c>
      <c r="AM980" t="s">
        <v>11194</v>
      </c>
      <c r="AN980">
        <v>1</v>
      </c>
      <c r="AO980" s="10" t="s">
        <v>12045</v>
      </c>
      <c r="AP980" t="str" cm="1">
        <f t="array" ref="AP980">_xlfn.IFS(
  Table1[[#This Row],[Age]]&lt;=25, "18-25",
  Table1[[#This Row],[Age]]&lt;=35, "26-35",
  Table1[[#This Row],[Age]]&lt;=45, "36-45",
  Table1[[#This Row],[Age]]&lt;=60, "46-60",
  TRUE, "60+")</f>
        <v>36-45</v>
      </c>
    </row>
    <row r="981" spans="1:42" x14ac:dyDescent="0.3">
      <c r="A981">
        <v>980</v>
      </c>
      <c r="B981" t="s">
        <v>32</v>
      </c>
      <c r="C981" t="s">
        <v>66</v>
      </c>
      <c r="D981">
        <v>55</v>
      </c>
      <c r="E981" t="s">
        <v>106</v>
      </c>
      <c r="F981" t="s">
        <v>1087</v>
      </c>
      <c r="G981" t="s">
        <v>5136</v>
      </c>
      <c r="H981">
        <v>19458795833</v>
      </c>
      <c r="I981" t="s">
        <v>5962</v>
      </c>
      <c r="J981" t="s">
        <v>7291</v>
      </c>
      <c r="K981">
        <v>9190.2900000000009</v>
      </c>
      <c r="L981" s="12" t="s">
        <v>8217</v>
      </c>
      <c r="M981" s="10" t="s">
        <v>11105</v>
      </c>
      <c r="N981">
        <v>980</v>
      </c>
      <c r="O981">
        <v>45141</v>
      </c>
      <c r="P981" t="s">
        <v>11402</v>
      </c>
      <c r="Q981" s="16">
        <v>4048.61</v>
      </c>
      <c r="R981">
        <v>5141.68</v>
      </c>
      <c r="S981">
        <v>38</v>
      </c>
      <c r="T981">
        <v>980</v>
      </c>
      <c r="U981">
        <v>40198.85</v>
      </c>
      <c r="V981" t="s">
        <v>11413</v>
      </c>
      <c r="W981">
        <v>9.1199999999999992</v>
      </c>
      <c r="X981">
        <v>36</v>
      </c>
      <c r="Y981" t="s">
        <v>11438</v>
      </c>
      <c r="Z981" t="s">
        <v>12010</v>
      </c>
      <c r="AA981">
        <v>980</v>
      </c>
      <c r="AB981" t="s">
        <v>12015</v>
      </c>
      <c r="AC981">
        <v>5843.55</v>
      </c>
      <c r="AD981">
        <v>4853.1400000000003</v>
      </c>
      <c r="AE981">
        <v>242.66</v>
      </c>
      <c r="AF981" t="s">
        <v>11179</v>
      </c>
      <c r="AG981" t="s">
        <v>11307</v>
      </c>
      <c r="AH981">
        <v>3490</v>
      </c>
      <c r="AI981">
        <v>980</v>
      </c>
      <c r="AJ981" t="s">
        <v>11362</v>
      </c>
      <c r="AK981" t="s">
        <v>12027</v>
      </c>
      <c r="AL981" t="s">
        <v>12031</v>
      </c>
      <c r="AM981" t="s">
        <v>11341</v>
      </c>
      <c r="AN981">
        <v>1</v>
      </c>
      <c r="AO981" s="10" t="s">
        <v>12041</v>
      </c>
      <c r="AP981" t="str" cm="1">
        <f t="array" ref="AP981">_xlfn.IFS(
  Table1[[#This Row],[Age]]&lt;=25, "18-25",
  Table1[[#This Row],[Age]]&lt;=35, "26-35",
  Table1[[#This Row],[Age]]&lt;=45, "36-45",
  Table1[[#This Row],[Age]]&lt;=60, "46-60",
  TRUE, "60+")</f>
        <v>46-60</v>
      </c>
    </row>
    <row r="982" spans="1:42" x14ac:dyDescent="0.3">
      <c r="A982">
        <v>981</v>
      </c>
      <c r="B982" t="s">
        <v>28</v>
      </c>
      <c r="C982" t="s">
        <v>71</v>
      </c>
      <c r="D982">
        <v>42</v>
      </c>
      <c r="E982" t="s">
        <v>105</v>
      </c>
      <c r="F982" t="s">
        <v>1088</v>
      </c>
      <c r="G982" t="s">
        <v>5142</v>
      </c>
      <c r="H982">
        <v>19458795834</v>
      </c>
      <c r="I982" t="s">
        <v>5963</v>
      </c>
      <c r="J982" t="s">
        <v>7291</v>
      </c>
      <c r="K982">
        <v>7170.47</v>
      </c>
      <c r="L982" s="12" t="s">
        <v>8218</v>
      </c>
      <c r="M982" s="10" t="s">
        <v>11251</v>
      </c>
      <c r="N982">
        <v>981</v>
      </c>
      <c r="O982">
        <v>45087</v>
      </c>
      <c r="P982" t="s">
        <v>11403</v>
      </c>
      <c r="Q982" s="16">
        <v>942.34</v>
      </c>
      <c r="R982">
        <v>6228.13</v>
      </c>
      <c r="S982">
        <v>36</v>
      </c>
      <c r="T982">
        <v>981</v>
      </c>
      <c r="U982">
        <v>33070.75</v>
      </c>
      <c r="V982" t="s">
        <v>11413</v>
      </c>
      <c r="W982">
        <v>1.31</v>
      </c>
      <c r="X982">
        <v>48</v>
      </c>
      <c r="Y982" t="s">
        <v>7993</v>
      </c>
      <c r="Z982" t="s">
        <v>12011</v>
      </c>
      <c r="AA982">
        <v>981</v>
      </c>
      <c r="AB982" t="s">
        <v>12015</v>
      </c>
      <c r="AC982">
        <v>8951.27</v>
      </c>
      <c r="AD982">
        <v>3721.89</v>
      </c>
      <c r="AE982">
        <v>186.09</v>
      </c>
      <c r="AF982" t="s">
        <v>11074</v>
      </c>
      <c r="AG982" t="s">
        <v>11273</v>
      </c>
      <c r="AH982">
        <v>2226</v>
      </c>
      <c r="AI982">
        <v>981</v>
      </c>
      <c r="AJ982" t="s">
        <v>11072</v>
      </c>
      <c r="AK982" t="s">
        <v>12027</v>
      </c>
      <c r="AL982" t="s">
        <v>12032</v>
      </c>
      <c r="AM982" t="s">
        <v>11184</v>
      </c>
      <c r="AN982">
        <v>1</v>
      </c>
      <c r="AO982" s="10" t="s">
        <v>12043</v>
      </c>
      <c r="AP982" t="str" cm="1">
        <f t="array" ref="AP982">_xlfn.IFS(
  Table1[[#This Row],[Age]]&lt;=25, "18-25",
  Table1[[#This Row],[Age]]&lt;=35, "26-35",
  Table1[[#This Row],[Age]]&lt;=45, "36-45",
  Table1[[#This Row],[Age]]&lt;=60, "46-60",
  TRUE, "60+")</f>
        <v>36-45</v>
      </c>
    </row>
    <row r="983" spans="1:42" x14ac:dyDescent="0.3">
      <c r="A983">
        <v>982</v>
      </c>
      <c r="B983" t="s">
        <v>12</v>
      </c>
      <c r="C983" t="s">
        <v>85</v>
      </c>
      <c r="D983">
        <v>56</v>
      </c>
      <c r="E983" t="s">
        <v>106</v>
      </c>
      <c r="F983" t="s">
        <v>1089</v>
      </c>
      <c r="G983" t="s">
        <v>5121</v>
      </c>
      <c r="H983">
        <v>19458795835</v>
      </c>
      <c r="I983" t="s">
        <v>5657</v>
      </c>
      <c r="J983" t="s">
        <v>7292</v>
      </c>
      <c r="K983">
        <v>8864.3700000000008</v>
      </c>
      <c r="L983" s="12" t="s">
        <v>8219</v>
      </c>
      <c r="M983" s="10" t="s">
        <v>11180</v>
      </c>
      <c r="N983">
        <v>982</v>
      </c>
      <c r="O983">
        <v>44927</v>
      </c>
      <c r="P983" t="s">
        <v>11403</v>
      </c>
      <c r="Q983" s="16">
        <v>4408.8</v>
      </c>
      <c r="R983">
        <v>4455.57</v>
      </c>
      <c r="S983">
        <v>85</v>
      </c>
      <c r="T983">
        <v>982</v>
      </c>
      <c r="U983">
        <v>38320.07</v>
      </c>
      <c r="V983" t="s">
        <v>11413</v>
      </c>
      <c r="W983">
        <v>8.68</v>
      </c>
      <c r="X983">
        <v>60</v>
      </c>
      <c r="Y983" t="s">
        <v>11598</v>
      </c>
      <c r="Z983" t="s">
        <v>12010</v>
      </c>
      <c r="AA983">
        <v>982</v>
      </c>
      <c r="AB983" t="s">
        <v>12016</v>
      </c>
      <c r="AC983">
        <v>6939.88</v>
      </c>
      <c r="AD983">
        <v>3266.74</v>
      </c>
      <c r="AE983">
        <v>163.34</v>
      </c>
      <c r="AF983" t="s">
        <v>11093</v>
      </c>
      <c r="AG983" t="s">
        <v>11165</v>
      </c>
      <c r="AH983">
        <v>7344</v>
      </c>
      <c r="AI983">
        <v>982</v>
      </c>
      <c r="AJ983" t="s">
        <v>11058</v>
      </c>
      <c r="AK983" t="s">
        <v>12027</v>
      </c>
      <c r="AL983" t="s">
        <v>12031</v>
      </c>
      <c r="AM983" t="s">
        <v>11359</v>
      </c>
      <c r="AN983">
        <v>1</v>
      </c>
      <c r="AO983" s="10" t="s">
        <v>12039</v>
      </c>
      <c r="AP983" t="str" cm="1">
        <f t="array" ref="AP983">_xlfn.IFS(
  Table1[[#This Row],[Age]]&lt;=25, "18-25",
  Table1[[#This Row],[Age]]&lt;=35, "26-35",
  Table1[[#This Row],[Age]]&lt;=45, "36-45",
  Table1[[#This Row],[Age]]&lt;=60, "46-60",
  TRUE, "60+")</f>
        <v>46-60</v>
      </c>
    </row>
    <row r="984" spans="1:42" x14ac:dyDescent="0.3">
      <c r="A984">
        <v>983</v>
      </c>
      <c r="B984" t="s">
        <v>28</v>
      </c>
      <c r="C984" t="s">
        <v>59</v>
      </c>
      <c r="D984">
        <v>21</v>
      </c>
      <c r="E984" t="s">
        <v>105</v>
      </c>
      <c r="F984" t="s">
        <v>1090</v>
      </c>
      <c r="G984" t="s">
        <v>5130</v>
      </c>
      <c r="H984">
        <v>19458795836</v>
      </c>
      <c r="I984" t="s">
        <v>5859</v>
      </c>
      <c r="J984" t="s">
        <v>7292</v>
      </c>
      <c r="K984">
        <v>9600.0300000000007</v>
      </c>
      <c r="L984" s="12" t="s">
        <v>7637</v>
      </c>
      <c r="M984" s="10" t="s">
        <v>11349</v>
      </c>
      <c r="N984">
        <v>983</v>
      </c>
      <c r="O984">
        <v>44993</v>
      </c>
      <c r="P984" t="s">
        <v>11404</v>
      </c>
      <c r="Q984" s="16">
        <v>1702.43</v>
      </c>
      <c r="R984">
        <v>7897.6</v>
      </c>
      <c r="S984">
        <v>56</v>
      </c>
      <c r="T984">
        <v>983</v>
      </c>
      <c r="U984">
        <v>28893.78</v>
      </c>
      <c r="V984" t="s">
        <v>11413</v>
      </c>
      <c r="W984">
        <v>7.99</v>
      </c>
      <c r="X984">
        <v>24</v>
      </c>
      <c r="Y984" t="s">
        <v>10828</v>
      </c>
      <c r="Z984" t="s">
        <v>12010</v>
      </c>
      <c r="AA984">
        <v>983</v>
      </c>
      <c r="AB984" t="s">
        <v>12016</v>
      </c>
      <c r="AC984">
        <v>4356.37</v>
      </c>
      <c r="AD984">
        <v>10.58</v>
      </c>
      <c r="AE984">
        <v>0.53</v>
      </c>
      <c r="AF984" t="s">
        <v>11279</v>
      </c>
      <c r="AG984" t="s">
        <v>11057</v>
      </c>
      <c r="AH984">
        <v>198</v>
      </c>
      <c r="AI984">
        <v>983</v>
      </c>
      <c r="AJ984" t="s">
        <v>11081</v>
      </c>
      <c r="AK984" t="s">
        <v>12029</v>
      </c>
      <c r="AL984" t="s">
        <v>12032</v>
      </c>
      <c r="AM984" t="s">
        <v>11344</v>
      </c>
      <c r="AN984">
        <v>1</v>
      </c>
      <c r="AO984" s="10" t="s">
        <v>12047</v>
      </c>
      <c r="AP984" t="str" cm="1">
        <f t="array" ref="AP984">_xlfn.IFS(
  Table1[[#This Row],[Age]]&lt;=25, "18-25",
  Table1[[#This Row],[Age]]&lt;=35, "26-35",
  Table1[[#This Row],[Age]]&lt;=45, "36-45",
  Table1[[#This Row],[Age]]&lt;=60, "46-60",
  TRUE, "60+")</f>
        <v>18-25</v>
      </c>
    </row>
    <row r="985" spans="1:42" x14ac:dyDescent="0.3">
      <c r="A985">
        <v>984</v>
      </c>
      <c r="B985" t="s">
        <v>15</v>
      </c>
      <c r="C985" t="s">
        <v>68</v>
      </c>
      <c r="D985">
        <v>20</v>
      </c>
      <c r="E985" t="s">
        <v>106</v>
      </c>
      <c r="F985" t="s">
        <v>1091</v>
      </c>
      <c r="G985" t="s">
        <v>5144</v>
      </c>
      <c r="H985">
        <v>19458795837</v>
      </c>
      <c r="I985" t="s">
        <v>5177</v>
      </c>
      <c r="J985" t="s">
        <v>7291</v>
      </c>
      <c r="K985">
        <v>2337.44</v>
      </c>
      <c r="L985" s="12" t="s">
        <v>8100</v>
      </c>
      <c r="M985" s="10" t="s">
        <v>11093</v>
      </c>
      <c r="N985">
        <v>984</v>
      </c>
      <c r="O985">
        <v>44976</v>
      </c>
      <c r="P985" t="s">
        <v>11404</v>
      </c>
      <c r="Q985" s="16">
        <v>1276.6600000000001</v>
      </c>
      <c r="R985">
        <v>1060.78</v>
      </c>
      <c r="S985">
        <v>45</v>
      </c>
      <c r="T985">
        <v>984</v>
      </c>
      <c r="U985">
        <v>29317.55</v>
      </c>
      <c r="V985" t="s">
        <v>11411</v>
      </c>
      <c r="W985">
        <v>5.49</v>
      </c>
      <c r="X985">
        <v>24</v>
      </c>
      <c r="Y985" t="s">
        <v>10331</v>
      </c>
      <c r="Z985" t="s">
        <v>12012</v>
      </c>
      <c r="AA985">
        <v>984</v>
      </c>
      <c r="AB985" t="s">
        <v>12015</v>
      </c>
      <c r="AC985">
        <v>4854.01</v>
      </c>
      <c r="AD985">
        <v>2332.5100000000002</v>
      </c>
      <c r="AE985">
        <v>116.63</v>
      </c>
      <c r="AF985" t="s">
        <v>11378</v>
      </c>
      <c r="AG985" t="s">
        <v>11320</v>
      </c>
      <c r="AH985">
        <v>9985</v>
      </c>
      <c r="AI985">
        <v>984</v>
      </c>
      <c r="AJ985" t="s">
        <v>11126</v>
      </c>
      <c r="AK985" t="s">
        <v>12027</v>
      </c>
      <c r="AL985" t="s">
        <v>12032</v>
      </c>
      <c r="AM985" t="s">
        <v>11376</v>
      </c>
      <c r="AN985">
        <v>1</v>
      </c>
      <c r="AO985" s="10" t="s">
        <v>12045</v>
      </c>
      <c r="AP985" t="str" cm="1">
        <f t="array" ref="AP985">_xlfn.IFS(
  Table1[[#This Row],[Age]]&lt;=25, "18-25",
  Table1[[#This Row],[Age]]&lt;=35, "26-35",
  Table1[[#This Row],[Age]]&lt;=45, "36-45",
  Table1[[#This Row],[Age]]&lt;=60, "46-60",
  TRUE, "60+")</f>
        <v>18-25</v>
      </c>
    </row>
    <row r="986" spans="1:42" x14ac:dyDescent="0.3">
      <c r="A986">
        <v>985</v>
      </c>
      <c r="B986" t="s">
        <v>41</v>
      </c>
      <c r="C986" t="s">
        <v>58</v>
      </c>
      <c r="D986">
        <v>51</v>
      </c>
      <c r="E986" t="s">
        <v>105</v>
      </c>
      <c r="F986" t="s">
        <v>1092</v>
      </c>
      <c r="G986" t="s">
        <v>5122</v>
      </c>
      <c r="H986">
        <v>19458795838</v>
      </c>
      <c r="I986" t="s">
        <v>5964</v>
      </c>
      <c r="J986" t="s">
        <v>7292</v>
      </c>
      <c r="K986">
        <v>5825.57</v>
      </c>
      <c r="L986" s="12" t="s">
        <v>8220</v>
      </c>
      <c r="M986" s="10" t="s">
        <v>11112</v>
      </c>
      <c r="N986">
        <v>985</v>
      </c>
      <c r="O986">
        <v>44961</v>
      </c>
      <c r="P986" t="s">
        <v>11404</v>
      </c>
      <c r="Q986" s="16">
        <v>2052.8200000000002</v>
      </c>
      <c r="R986">
        <v>7878.39</v>
      </c>
      <c r="S986">
        <v>50</v>
      </c>
      <c r="T986">
        <v>985</v>
      </c>
      <c r="U986">
        <v>30418.41</v>
      </c>
      <c r="V986" t="s">
        <v>11411</v>
      </c>
      <c r="W986">
        <v>3.93</v>
      </c>
      <c r="X986">
        <v>48</v>
      </c>
      <c r="Y986" t="s">
        <v>9448</v>
      </c>
      <c r="Z986" t="s">
        <v>12010</v>
      </c>
      <c r="AA986">
        <v>985</v>
      </c>
      <c r="AB986" t="s">
        <v>12015</v>
      </c>
      <c r="AC986">
        <v>9087.42</v>
      </c>
      <c r="AD986">
        <v>3540.39</v>
      </c>
      <c r="AE986">
        <v>177.02</v>
      </c>
      <c r="AF986" t="s">
        <v>11268</v>
      </c>
      <c r="AG986" t="s">
        <v>11386</v>
      </c>
      <c r="AH986">
        <v>7465</v>
      </c>
      <c r="AI986">
        <v>985</v>
      </c>
      <c r="AJ986" t="s">
        <v>11257</v>
      </c>
      <c r="AK986" t="s">
        <v>12029</v>
      </c>
      <c r="AL986" t="s">
        <v>12031</v>
      </c>
      <c r="AM986" t="s">
        <v>11085</v>
      </c>
      <c r="AN986">
        <v>1</v>
      </c>
      <c r="AO986" s="10" t="s">
        <v>12045</v>
      </c>
      <c r="AP986" t="str" cm="1">
        <f t="array" ref="AP986">_xlfn.IFS(
  Table1[[#This Row],[Age]]&lt;=25, "18-25",
  Table1[[#This Row],[Age]]&lt;=35, "26-35",
  Table1[[#This Row],[Age]]&lt;=45, "36-45",
  Table1[[#This Row],[Age]]&lt;=60, "46-60",
  TRUE, "60+")</f>
        <v>46-60</v>
      </c>
    </row>
    <row r="987" spans="1:42" x14ac:dyDescent="0.3">
      <c r="A987">
        <v>986</v>
      </c>
      <c r="B987" t="s">
        <v>28</v>
      </c>
      <c r="C987" t="s">
        <v>86</v>
      </c>
      <c r="D987">
        <v>59</v>
      </c>
      <c r="E987" t="s">
        <v>105</v>
      </c>
      <c r="F987" t="s">
        <v>1093</v>
      </c>
      <c r="G987" t="s">
        <v>5147</v>
      </c>
      <c r="H987">
        <v>19458795839</v>
      </c>
      <c r="I987" t="s">
        <v>5203</v>
      </c>
      <c r="J987" t="s">
        <v>7292</v>
      </c>
      <c r="K987">
        <v>4911.83</v>
      </c>
      <c r="L987" s="12" t="s">
        <v>8221</v>
      </c>
      <c r="M987" s="10" t="s">
        <v>11319</v>
      </c>
      <c r="N987">
        <v>986</v>
      </c>
      <c r="O987">
        <v>45089</v>
      </c>
      <c r="P987" t="s">
        <v>11402</v>
      </c>
      <c r="Q987" s="16">
        <v>2773</v>
      </c>
      <c r="R987">
        <v>2138.83</v>
      </c>
      <c r="S987">
        <v>20</v>
      </c>
      <c r="T987">
        <v>986</v>
      </c>
      <c r="U987">
        <v>39423.79</v>
      </c>
      <c r="V987" t="s">
        <v>11411</v>
      </c>
      <c r="W987">
        <v>7.8</v>
      </c>
      <c r="X987">
        <v>36</v>
      </c>
      <c r="Y987" t="s">
        <v>11773</v>
      </c>
      <c r="Z987" t="s">
        <v>12012</v>
      </c>
      <c r="AA987">
        <v>986</v>
      </c>
      <c r="AB987" t="s">
        <v>12016</v>
      </c>
      <c r="AC987">
        <v>7372.54</v>
      </c>
      <c r="AD987">
        <v>3041.41</v>
      </c>
      <c r="AE987">
        <v>152.07</v>
      </c>
      <c r="AF987" t="s">
        <v>11234</v>
      </c>
      <c r="AG987" t="s">
        <v>11058</v>
      </c>
      <c r="AH987">
        <v>2581</v>
      </c>
      <c r="AI987">
        <v>986</v>
      </c>
      <c r="AJ987" t="s">
        <v>11165</v>
      </c>
      <c r="AK987" t="s">
        <v>12027</v>
      </c>
      <c r="AL987" t="s">
        <v>12032</v>
      </c>
      <c r="AM987" t="s">
        <v>11038</v>
      </c>
      <c r="AN987">
        <v>1</v>
      </c>
      <c r="AO987" s="10" t="s">
        <v>12043</v>
      </c>
      <c r="AP987" t="str" cm="1">
        <f t="array" ref="AP987">_xlfn.IFS(
  Table1[[#This Row],[Age]]&lt;=25, "18-25",
  Table1[[#This Row],[Age]]&lt;=35, "26-35",
  Table1[[#This Row],[Age]]&lt;=45, "36-45",
  Table1[[#This Row],[Age]]&lt;=60, "46-60",
  TRUE, "60+")</f>
        <v>46-60</v>
      </c>
    </row>
    <row r="988" spans="1:42" x14ac:dyDescent="0.3">
      <c r="A988">
        <v>987</v>
      </c>
      <c r="B988" t="s">
        <v>6</v>
      </c>
      <c r="C988" t="s">
        <v>78</v>
      </c>
      <c r="D988">
        <v>27</v>
      </c>
      <c r="E988" t="s">
        <v>106</v>
      </c>
      <c r="F988" t="s">
        <v>1094</v>
      </c>
      <c r="G988" t="s">
        <v>5119</v>
      </c>
      <c r="H988">
        <v>19458795840</v>
      </c>
      <c r="I988" t="s">
        <v>5266</v>
      </c>
      <c r="J988" t="s">
        <v>7292</v>
      </c>
      <c r="K988">
        <v>5422.43</v>
      </c>
      <c r="L988" s="12" t="s">
        <v>7330</v>
      </c>
      <c r="M988" s="10" t="s">
        <v>11151</v>
      </c>
      <c r="N988">
        <v>987</v>
      </c>
      <c r="O988">
        <v>45241</v>
      </c>
      <c r="P988" t="s">
        <v>11404</v>
      </c>
      <c r="Q988" s="16">
        <v>3672.53</v>
      </c>
      <c r="R988">
        <v>1749.9</v>
      </c>
      <c r="S988">
        <v>63</v>
      </c>
      <c r="T988">
        <v>987</v>
      </c>
      <c r="U988">
        <v>12043.88</v>
      </c>
      <c r="V988" t="s">
        <v>11413</v>
      </c>
      <c r="W988">
        <v>1.96</v>
      </c>
      <c r="X988">
        <v>36</v>
      </c>
      <c r="Y988" t="s">
        <v>11555</v>
      </c>
      <c r="Z988" t="s">
        <v>12011</v>
      </c>
      <c r="AA988">
        <v>987</v>
      </c>
      <c r="AB988" t="s">
        <v>12017</v>
      </c>
      <c r="AC988">
        <v>5590.43</v>
      </c>
      <c r="AD988">
        <v>2572.06</v>
      </c>
      <c r="AE988">
        <v>128.6</v>
      </c>
      <c r="AF988" t="s">
        <v>11383</v>
      </c>
      <c r="AG988" t="s">
        <v>11348</v>
      </c>
      <c r="AH988">
        <v>4693</v>
      </c>
      <c r="AI988">
        <v>987</v>
      </c>
      <c r="AJ988" t="s">
        <v>11290</v>
      </c>
      <c r="AK988" t="s">
        <v>12028</v>
      </c>
      <c r="AL988" t="s">
        <v>12031</v>
      </c>
      <c r="AM988" t="s">
        <v>11045</v>
      </c>
      <c r="AN988">
        <v>1</v>
      </c>
      <c r="AO988" s="10" t="s">
        <v>12040</v>
      </c>
      <c r="AP988" t="str" cm="1">
        <f t="array" ref="AP988">_xlfn.IFS(
  Table1[[#This Row],[Age]]&lt;=25, "18-25",
  Table1[[#This Row],[Age]]&lt;=35, "26-35",
  Table1[[#This Row],[Age]]&lt;=45, "36-45",
  Table1[[#This Row],[Age]]&lt;=60, "46-60",
  TRUE, "60+")</f>
        <v>26-35</v>
      </c>
    </row>
    <row r="989" spans="1:42" x14ac:dyDescent="0.3">
      <c r="A989">
        <v>988</v>
      </c>
      <c r="B989" t="s">
        <v>13</v>
      </c>
      <c r="C989" t="s">
        <v>70</v>
      </c>
      <c r="D989">
        <v>66</v>
      </c>
      <c r="E989" t="s">
        <v>104</v>
      </c>
      <c r="F989" t="s">
        <v>1095</v>
      </c>
      <c r="G989" t="s">
        <v>5131</v>
      </c>
      <c r="H989">
        <v>19458795841</v>
      </c>
      <c r="I989" t="s">
        <v>5965</v>
      </c>
      <c r="J989" t="s">
        <v>7291</v>
      </c>
      <c r="K989">
        <v>568.16</v>
      </c>
      <c r="L989" s="12" t="s">
        <v>8222</v>
      </c>
      <c r="M989" s="10" t="s">
        <v>11217</v>
      </c>
      <c r="N989">
        <v>988</v>
      </c>
      <c r="O989">
        <v>45259</v>
      </c>
      <c r="P989" t="s">
        <v>11404</v>
      </c>
      <c r="Q989" s="16">
        <v>2389.94</v>
      </c>
      <c r="R989">
        <v>2958.1</v>
      </c>
      <c r="S989">
        <v>55</v>
      </c>
      <c r="T989">
        <v>988</v>
      </c>
      <c r="U989">
        <v>34395.07</v>
      </c>
      <c r="V989" t="s">
        <v>11411</v>
      </c>
      <c r="W989">
        <v>6.85</v>
      </c>
      <c r="X989">
        <v>12</v>
      </c>
      <c r="Y989" t="s">
        <v>11466</v>
      </c>
      <c r="Z989" t="s">
        <v>12011</v>
      </c>
      <c r="AA989">
        <v>988</v>
      </c>
      <c r="AB989" t="s">
        <v>12016</v>
      </c>
      <c r="AC989">
        <v>7103.21</v>
      </c>
      <c r="AD989">
        <v>4146.72</v>
      </c>
      <c r="AE989">
        <v>207.34</v>
      </c>
      <c r="AF989" t="s">
        <v>11064</v>
      </c>
      <c r="AG989" t="s">
        <v>11212</v>
      </c>
      <c r="AH989">
        <v>2906</v>
      </c>
      <c r="AI989">
        <v>988</v>
      </c>
      <c r="AJ989" t="s">
        <v>11135</v>
      </c>
      <c r="AK989" t="s">
        <v>12027</v>
      </c>
      <c r="AL989" t="s">
        <v>12031</v>
      </c>
      <c r="AM989" t="s">
        <v>11242</v>
      </c>
      <c r="AN989">
        <v>1</v>
      </c>
      <c r="AO989" s="10" t="s">
        <v>12040</v>
      </c>
      <c r="AP989" t="str" cm="1">
        <f t="array" ref="AP989">_xlfn.IFS(
  Table1[[#This Row],[Age]]&lt;=25, "18-25",
  Table1[[#This Row],[Age]]&lt;=35, "26-35",
  Table1[[#This Row],[Age]]&lt;=45, "36-45",
  Table1[[#This Row],[Age]]&lt;=60, "46-60",
  TRUE, "60+")</f>
        <v>60+</v>
      </c>
    </row>
    <row r="990" spans="1:42" x14ac:dyDescent="0.3">
      <c r="A990">
        <v>989</v>
      </c>
      <c r="B990" t="s">
        <v>23</v>
      </c>
      <c r="C990" t="s">
        <v>96</v>
      </c>
      <c r="D990">
        <v>44</v>
      </c>
      <c r="E990" t="s">
        <v>105</v>
      </c>
      <c r="F990" t="s">
        <v>1096</v>
      </c>
      <c r="G990" t="s">
        <v>5141</v>
      </c>
      <c r="H990">
        <v>19458795842</v>
      </c>
      <c r="I990" t="s">
        <v>5966</v>
      </c>
      <c r="J990" t="s">
        <v>7291</v>
      </c>
      <c r="K990">
        <v>9148.4599999999991</v>
      </c>
      <c r="L990" s="12" t="s">
        <v>8223</v>
      </c>
      <c r="M990" s="10" t="s">
        <v>11186</v>
      </c>
      <c r="N990">
        <v>989</v>
      </c>
      <c r="O990">
        <v>45023</v>
      </c>
      <c r="P990" t="s">
        <v>11403</v>
      </c>
      <c r="Q990" s="16">
        <v>4091.83</v>
      </c>
      <c r="R990">
        <v>5056.63</v>
      </c>
      <c r="S990">
        <v>34</v>
      </c>
      <c r="T990">
        <v>989</v>
      </c>
      <c r="U990">
        <v>28082.58</v>
      </c>
      <c r="V990" t="s">
        <v>11412</v>
      </c>
      <c r="W990">
        <v>7.05</v>
      </c>
      <c r="X990">
        <v>60</v>
      </c>
      <c r="Y990" t="s">
        <v>7304</v>
      </c>
      <c r="Z990" t="s">
        <v>12010</v>
      </c>
      <c r="AA990">
        <v>989</v>
      </c>
      <c r="AB990" t="s">
        <v>12017</v>
      </c>
      <c r="AC990">
        <v>7168.8</v>
      </c>
      <c r="AD990">
        <v>1676.07</v>
      </c>
      <c r="AE990">
        <v>83.8</v>
      </c>
      <c r="AF990" t="s">
        <v>11205</v>
      </c>
      <c r="AG990" t="s">
        <v>11327</v>
      </c>
      <c r="AH990">
        <v>6335</v>
      </c>
      <c r="AI990">
        <v>989</v>
      </c>
      <c r="AJ990" t="s">
        <v>11333</v>
      </c>
      <c r="AK990" t="s">
        <v>12029</v>
      </c>
      <c r="AL990" t="s">
        <v>12032</v>
      </c>
      <c r="AM990" t="s">
        <v>11036</v>
      </c>
      <c r="AN990">
        <v>1</v>
      </c>
      <c r="AO990" s="10" t="s">
        <v>12037</v>
      </c>
      <c r="AP990" t="str" cm="1">
        <f t="array" ref="AP990">_xlfn.IFS(
  Table1[[#This Row],[Age]]&lt;=25, "18-25",
  Table1[[#This Row],[Age]]&lt;=35, "26-35",
  Table1[[#This Row],[Age]]&lt;=45, "36-45",
  Table1[[#This Row],[Age]]&lt;=60, "46-60",
  TRUE, "60+")</f>
        <v>36-45</v>
      </c>
    </row>
    <row r="991" spans="1:42" x14ac:dyDescent="0.3">
      <c r="A991">
        <v>990</v>
      </c>
      <c r="B991" t="s">
        <v>17</v>
      </c>
      <c r="C991" t="s">
        <v>55</v>
      </c>
      <c r="D991">
        <v>65</v>
      </c>
      <c r="E991" t="s">
        <v>105</v>
      </c>
      <c r="F991" t="s">
        <v>1097</v>
      </c>
      <c r="G991" t="s">
        <v>5148</v>
      </c>
      <c r="H991">
        <v>19458795843</v>
      </c>
      <c r="I991" t="s">
        <v>5967</v>
      </c>
      <c r="J991" t="s">
        <v>7291</v>
      </c>
      <c r="K991">
        <v>9551.3700000000008</v>
      </c>
      <c r="L991" s="12" t="s">
        <v>8224</v>
      </c>
      <c r="M991" s="10" t="s">
        <v>11158</v>
      </c>
      <c r="N991">
        <v>990</v>
      </c>
      <c r="O991">
        <v>44939</v>
      </c>
      <c r="P991" t="s">
        <v>11403</v>
      </c>
      <c r="Q991" s="16">
        <v>4095.53</v>
      </c>
      <c r="R991">
        <v>5455.84</v>
      </c>
      <c r="S991">
        <v>92</v>
      </c>
      <c r="T991">
        <v>990</v>
      </c>
      <c r="U991">
        <v>25260.28</v>
      </c>
      <c r="V991" t="s">
        <v>11412</v>
      </c>
      <c r="W991">
        <v>5.98</v>
      </c>
      <c r="X991">
        <v>24</v>
      </c>
      <c r="Y991" t="s">
        <v>9074</v>
      </c>
      <c r="Z991" t="s">
        <v>12010</v>
      </c>
      <c r="AA991">
        <v>990</v>
      </c>
      <c r="AB991" t="s">
        <v>12017</v>
      </c>
      <c r="AC991">
        <v>6106.01</v>
      </c>
      <c r="AD991">
        <v>4194.4799999999996</v>
      </c>
      <c r="AE991">
        <v>209.72</v>
      </c>
      <c r="AF991" t="s">
        <v>11209</v>
      </c>
      <c r="AG991" t="s">
        <v>11208</v>
      </c>
      <c r="AH991">
        <v>1407</v>
      </c>
      <c r="AI991">
        <v>990</v>
      </c>
      <c r="AJ991" t="s">
        <v>11347</v>
      </c>
      <c r="AK991" t="s">
        <v>12027</v>
      </c>
      <c r="AL991" t="s">
        <v>12031</v>
      </c>
      <c r="AM991" t="s">
        <v>11246</v>
      </c>
      <c r="AN991">
        <v>1</v>
      </c>
      <c r="AO991" s="10" t="s">
        <v>12039</v>
      </c>
      <c r="AP991" t="str" cm="1">
        <f t="array" ref="AP991">_xlfn.IFS(
  Table1[[#This Row],[Age]]&lt;=25, "18-25",
  Table1[[#This Row],[Age]]&lt;=35, "26-35",
  Table1[[#This Row],[Age]]&lt;=45, "36-45",
  Table1[[#This Row],[Age]]&lt;=60, "46-60",
  TRUE, "60+")</f>
        <v>60+</v>
      </c>
    </row>
    <row r="992" spans="1:42" x14ac:dyDescent="0.3">
      <c r="A992">
        <v>991</v>
      </c>
      <c r="B992" t="s">
        <v>8</v>
      </c>
      <c r="C992" t="s">
        <v>39</v>
      </c>
      <c r="D992">
        <v>43</v>
      </c>
      <c r="E992" t="s">
        <v>104</v>
      </c>
      <c r="F992" t="s">
        <v>1098</v>
      </c>
      <c r="G992" t="s">
        <v>5121</v>
      </c>
      <c r="H992">
        <v>19458795844</v>
      </c>
      <c r="I992" t="s">
        <v>5968</v>
      </c>
      <c r="J992" t="s">
        <v>7292</v>
      </c>
      <c r="K992">
        <v>6882.73</v>
      </c>
      <c r="L992" s="12" t="s">
        <v>8225</v>
      </c>
      <c r="M992" s="10" t="s">
        <v>11320</v>
      </c>
      <c r="N992">
        <v>991</v>
      </c>
      <c r="O992">
        <v>45204</v>
      </c>
      <c r="P992" t="s">
        <v>11404</v>
      </c>
      <c r="Q992" s="16">
        <v>18.68</v>
      </c>
      <c r="R992">
        <v>6901.41</v>
      </c>
      <c r="S992">
        <v>32</v>
      </c>
      <c r="T992">
        <v>991</v>
      </c>
      <c r="U992">
        <v>27504.42</v>
      </c>
      <c r="V992" t="s">
        <v>11411</v>
      </c>
      <c r="W992">
        <v>8.9</v>
      </c>
      <c r="X992">
        <v>36</v>
      </c>
      <c r="Y992" t="s">
        <v>11660</v>
      </c>
      <c r="Z992" t="s">
        <v>12011</v>
      </c>
      <c r="AA992">
        <v>991</v>
      </c>
      <c r="AB992" t="s">
        <v>12016</v>
      </c>
      <c r="AC992">
        <v>6647.98</v>
      </c>
      <c r="AD992">
        <v>1941.39</v>
      </c>
      <c r="AE992">
        <v>97.07</v>
      </c>
      <c r="AF992" t="s">
        <v>11100</v>
      </c>
      <c r="AG992" t="s">
        <v>11317</v>
      </c>
      <c r="AH992">
        <v>1169</v>
      </c>
      <c r="AI992">
        <v>991</v>
      </c>
      <c r="AJ992" t="s">
        <v>11237</v>
      </c>
      <c r="AK992" t="s">
        <v>12029</v>
      </c>
      <c r="AL992" t="s">
        <v>12031</v>
      </c>
      <c r="AM992" t="s">
        <v>11236</v>
      </c>
      <c r="AN992">
        <v>1</v>
      </c>
      <c r="AO992" s="10" t="s">
        <v>12044</v>
      </c>
      <c r="AP992" t="str" cm="1">
        <f t="array" ref="AP992">_xlfn.IFS(
  Table1[[#This Row],[Age]]&lt;=25, "18-25",
  Table1[[#This Row],[Age]]&lt;=35, "26-35",
  Table1[[#This Row],[Age]]&lt;=45, "36-45",
  Table1[[#This Row],[Age]]&lt;=60, "46-60",
  TRUE, "60+")</f>
        <v>36-45</v>
      </c>
    </row>
    <row r="993" spans="1:42" x14ac:dyDescent="0.3">
      <c r="A993">
        <v>992</v>
      </c>
      <c r="B993" t="s">
        <v>25</v>
      </c>
      <c r="C993" t="s">
        <v>74</v>
      </c>
      <c r="D993">
        <v>44</v>
      </c>
      <c r="E993" t="s">
        <v>105</v>
      </c>
      <c r="F993" t="s">
        <v>1099</v>
      </c>
      <c r="G993" t="s">
        <v>5134</v>
      </c>
      <c r="H993">
        <v>19458795845</v>
      </c>
      <c r="I993" t="s">
        <v>5182</v>
      </c>
      <c r="J993" t="s">
        <v>7291</v>
      </c>
      <c r="K993">
        <v>2656.95</v>
      </c>
      <c r="L993" s="12" t="s">
        <v>8226</v>
      </c>
      <c r="M993" s="10" t="s">
        <v>11203</v>
      </c>
      <c r="N993">
        <v>992</v>
      </c>
      <c r="O993">
        <v>44982</v>
      </c>
      <c r="P993" t="s">
        <v>11403</v>
      </c>
      <c r="Q993" s="16">
        <v>3960</v>
      </c>
      <c r="R993">
        <v>6616.95</v>
      </c>
      <c r="S993">
        <v>76</v>
      </c>
      <c r="T993">
        <v>992</v>
      </c>
      <c r="U993">
        <v>14337.81</v>
      </c>
      <c r="V993" t="s">
        <v>11412</v>
      </c>
      <c r="W993">
        <v>3.97</v>
      </c>
      <c r="X993">
        <v>12</v>
      </c>
      <c r="Y993" t="s">
        <v>11774</v>
      </c>
      <c r="Z993" t="s">
        <v>12011</v>
      </c>
      <c r="AA993">
        <v>992</v>
      </c>
      <c r="AB993" t="s">
        <v>12015</v>
      </c>
      <c r="AC993">
        <v>4177.6400000000003</v>
      </c>
      <c r="AD993">
        <v>2903.12</v>
      </c>
      <c r="AE993">
        <v>145.16</v>
      </c>
      <c r="AF993" t="s">
        <v>11111</v>
      </c>
      <c r="AG993" t="s">
        <v>11186</v>
      </c>
      <c r="AH993">
        <v>9122</v>
      </c>
      <c r="AI993">
        <v>992</v>
      </c>
      <c r="AJ993" t="s">
        <v>11244</v>
      </c>
      <c r="AK993" t="s">
        <v>12029</v>
      </c>
      <c r="AL993" t="s">
        <v>12032</v>
      </c>
      <c r="AM993" t="s">
        <v>11304</v>
      </c>
      <c r="AN993">
        <v>1</v>
      </c>
      <c r="AO993" s="10" t="s">
        <v>12045</v>
      </c>
      <c r="AP993" t="str" cm="1">
        <f t="array" ref="AP993">_xlfn.IFS(
  Table1[[#This Row],[Age]]&lt;=25, "18-25",
  Table1[[#This Row],[Age]]&lt;=35, "26-35",
  Table1[[#This Row],[Age]]&lt;=45, "36-45",
  Table1[[#This Row],[Age]]&lt;=60, "46-60",
  TRUE, "60+")</f>
        <v>36-45</v>
      </c>
    </row>
    <row r="994" spans="1:42" x14ac:dyDescent="0.3">
      <c r="A994">
        <v>993</v>
      </c>
      <c r="B994" t="s">
        <v>46</v>
      </c>
      <c r="C994" t="s">
        <v>39</v>
      </c>
      <c r="D994">
        <v>18</v>
      </c>
      <c r="E994" t="s">
        <v>106</v>
      </c>
      <c r="F994" t="s">
        <v>1100</v>
      </c>
      <c r="G994" t="s">
        <v>5131</v>
      </c>
      <c r="H994">
        <v>19458795846</v>
      </c>
      <c r="I994" t="s">
        <v>5969</v>
      </c>
      <c r="J994" t="s">
        <v>7292</v>
      </c>
      <c r="K994">
        <v>7893.34</v>
      </c>
      <c r="L994" s="12" t="s">
        <v>8227</v>
      </c>
      <c r="M994" s="10" t="s">
        <v>11053</v>
      </c>
      <c r="N994">
        <v>993</v>
      </c>
      <c r="O994">
        <v>45007</v>
      </c>
      <c r="P994" t="s">
        <v>11403</v>
      </c>
      <c r="Q994" s="16">
        <v>2219.34</v>
      </c>
      <c r="R994">
        <v>5674</v>
      </c>
      <c r="S994">
        <v>73</v>
      </c>
      <c r="T994">
        <v>993</v>
      </c>
      <c r="U994">
        <v>2816.95</v>
      </c>
      <c r="V994" t="s">
        <v>11412</v>
      </c>
      <c r="W994">
        <v>5.3</v>
      </c>
      <c r="X994">
        <v>48</v>
      </c>
      <c r="Y994" t="s">
        <v>7863</v>
      </c>
      <c r="Z994" t="s">
        <v>12011</v>
      </c>
      <c r="AA994">
        <v>993</v>
      </c>
      <c r="AB994" t="s">
        <v>12016</v>
      </c>
      <c r="AC994">
        <v>4146.9799999999996</v>
      </c>
      <c r="AD994">
        <v>2599.19</v>
      </c>
      <c r="AE994">
        <v>129.96</v>
      </c>
      <c r="AF994" t="s">
        <v>11310</v>
      </c>
      <c r="AG994" t="s">
        <v>11358</v>
      </c>
      <c r="AH994">
        <v>7962</v>
      </c>
      <c r="AI994">
        <v>993</v>
      </c>
      <c r="AJ994" t="s">
        <v>11088</v>
      </c>
      <c r="AK994" t="s">
        <v>12027</v>
      </c>
      <c r="AL994" t="s">
        <v>12032</v>
      </c>
      <c r="AM994" t="s">
        <v>11187</v>
      </c>
      <c r="AN994">
        <v>1</v>
      </c>
      <c r="AO994" s="10" t="s">
        <v>12047</v>
      </c>
      <c r="AP994" t="str" cm="1">
        <f t="array" ref="AP994">_xlfn.IFS(
  Table1[[#This Row],[Age]]&lt;=25, "18-25",
  Table1[[#This Row],[Age]]&lt;=35, "26-35",
  Table1[[#This Row],[Age]]&lt;=45, "36-45",
  Table1[[#This Row],[Age]]&lt;=60, "46-60",
  TRUE, "60+")</f>
        <v>18-25</v>
      </c>
    </row>
    <row r="995" spans="1:42" x14ac:dyDescent="0.3">
      <c r="A995">
        <v>994</v>
      </c>
      <c r="B995" t="s">
        <v>29</v>
      </c>
      <c r="C995" t="s">
        <v>96</v>
      </c>
      <c r="D995">
        <v>61</v>
      </c>
      <c r="E995" t="s">
        <v>104</v>
      </c>
      <c r="F995" t="s">
        <v>1101</v>
      </c>
      <c r="G995" t="s">
        <v>5120</v>
      </c>
      <c r="H995">
        <v>19458795847</v>
      </c>
      <c r="I995" t="s">
        <v>5970</v>
      </c>
      <c r="J995" t="s">
        <v>7292</v>
      </c>
      <c r="K995">
        <v>7335.38</v>
      </c>
      <c r="L995" s="12" t="s">
        <v>8228</v>
      </c>
      <c r="M995" s="10" t="s">
        <v>11185</v>
      </c>
      <c r="N995">
        <v>994</v>
      </c>
      <c r="O995">
        <v>45128</v>
      </c>
      <c r="P995" t="s">
        <v>11404</v>
      </c>
      <c r="Q995" s="16">
        <v>4835.7700000000004</v>
      </c>
      <c r="R995">
        <v>12171.15</v>
      </c>
      <c r="S995">
        <v>43</v>
      </c>
      <c r="T995">
        <v>994</v>
      </c>
      <c r="U995">
        <v>38199.03</v>
      </c>
      <c r="V995" t="s">
        <v>11411</v>
      </c>
      <c r="W995">
        <v>7.83</v>
      </c>
      <c r="X995">
        <v>12</v>
      </c>
      <c r="Y995" t="s">
        <v>11775</v>
      </c>
      <c r="Z995" t="s">
        <v>12012</v>
      </c>
      <c r="AA995">
        <v>994</v>
      </c>
      <c r="AB995" t="s">
        <v>12016</v>
      </c>
      <c r="AC995">
        <v>4052.42</v>
      </c>
      <c r="AD995">
        <v>2052.5700000000002</v>
      </c>
      <c r="AE995">
        <v>102.63</v>
      </c>
      <c r="AF995" t="s">
        <v>11079</v>
      </c>
      <c r="AG995" t="s">
        <v>11267</v>
      </c>
      <c r="AH995">
        <v>2804</v>
      </c>
      <c r="AI995">
        <v>994</v>
      </c>
      <c r="AJ995" t="s">
        <v>11152</v>
      </c>
      <c r="AK995" t="s">
        <v>12029</v>
      </c>
      <c r="AL995" t="s">
        <v>12031</v>
      </c>
      <c r="AM995" t="s">
        <v>11257</v>
      </c>
      <c r="AN995">
        <v>1</v>
      </c>
      <c r="AO995" s="10" t="s">
        <v>12038</v>
      </c>
      <c r="AP995" t="str" cm="1">
        <f t="array" ref="AP995">_xlfn.IFS(
  Table1[[#This Row],[Age]]&lt;=25, "18-25",
  Table1[[#This Row],[Age]]&lt;=35, "26-35",
  Table1[[#This Row],[Age]]&lt;=45, "36-45",
  Table1[[#This Row],[Age]]&lt;=60, "46-60",
  TRUE, "60+")</f>
        <v>60+</v>
      </c>
    </row>
    <row r="996" spans="1:42" x14ac:dyDescent="0.3">
      <c r="A996">
        <v>995</v>
      </c>
      <c r="B996" t="s">
        <v>40</v>
      </c>
      <c r="C996" t="s">
        <v>53</v>
      </c>
      <c r="D996">
        <v>37</v>
      </c>
      <c r="E996" t="s">
        <v>105</v>
      </c>
      <c r="F996" t="s">
        <v>1102</v>
      </c>
      <c r="G996" t="s">
        <v>5141</v>
      </c>
      <c r="H996">
        <v>19458795848</v>
      </c>
      <c r="I996" t="s">
        <v>5971</v>
      </c>
      <c r="J996" t="s">
        <v>7291</v>
      </c>
      <c r="K996">
        <v>5788.44</v>
      </c>
      <c r="L996" s="12" t="s">
        <v>7296</v>
      </c>
      <c r="M996" s="10" t="s">
        <v>11128</v>
      </c>
      <c r="N996">
        <v>995</v>
      </c>
      <c r="O996">
        <v>45177</v>
      </c>
      <c r="P996" t="s">
        <v>11404</v>
      </c>
      <c r="Q996" s="16">
        <v>4102.93</v>
      </c>
      <c r="R996">
        <v>1685.51</v>
      </c>
      <c r="S996">
        <v>79</v>
      </c>
      <c r="T996">
        <v>995</v>
      </c>
      <c r="U996">
        <v>45892.5</v>
      </c>
      <c r="V996" t="s">
        <v>11413</v>
      </c>
      <c r="W996">
        <v>7.45</v>
      </c>
      <c r="X996">
        <v>24</v>
      </c>
      <c r="Y996" t="s">
        <v>8525</v>
      </c>
      <c r="Z996" t="s">
        <v>12012</v>
      </c>
      <c r="AA996">
        <v>995</v>
      </c>
      <c r="AB996" t="s">
        <v>12017</v>
      </c>
      <c r="AC996">
        <v>1348.12</v>
      </c>
      <c r="AD996">
        <v>1332.18</v>
      </c>
      <c r="AE996">
        <v>66.61</v>
      </c>
      <c r="AF996" t="s">
        <v>11381</v>
      </c>
      <c r="AG996" t="s">
        <v>11370</v>
      </c>
      <c r="AH996">
        <v>6154</v>
      </c>
      <c r="AI996">
        <v>995</v>
      </c>
      <c r="AJ996" t="s">
        <v>11217</v>
      </c>
      <c r="AK996" t="s">
        <v>12029</v>
      </c>
      <c r="AL996" t="s">
        <v>12032</v>
      </c>
      <c r="AM996" t="s">
        <v>11393</v>
      </c>
      <c r="AN996">
        <v>1</v>
      </c>
      <c r="AO996" s="10" t="s">
        <v>12042</v>
      </c>
      <c r="AP996" t="str" cm="1">
        <f t="array" ref="AP996">_xlfn.IFS(
  Table1[[#This Row],[Age]]&lt;=25, "18-25",
  Table1[[#This Row],[Age]]&lt;=35, "26-35",
  Table1[[#This Row],[Age]]&lt;=45, "36-45",
  Table1[[#This Row],[Age]]&lt;=60, "46-60",
  TRUE, "60+")</f>
        <v>36-45</v>
      </c>
    </row>
    <row r="997" spans="1:42" x14ac:dyDescent="0.3">
      <c r="A997">
        <v>996</v>
      </c>
      <c r="B997" t="s">
        <v>36</v>
      </c>
      <c r="C997" t="s">
        <v>88</v>
      </c>
      <c r="D997">
        <v>69</v>
      </c>
      <c r="E997" t="s">
        <v>106</v>
      </c>
      <c r="F997" t="s">
        <v>1103</v>
      </c>
      <c r="G997" t="s">
        <v>5132</v>
      </c>
      <c r="H997">
        <v>19458795849</v>
      </c>
      <c r="I997" t="s">
        <v>5972</v>
      </c>
      <c r="J997" t="s">
        <v>7291</v>
      </c>
      <c r="K997">
        <v>1785.37</v>
      </c>
      <c r="L997" s="12" t="s">
        <v>8229</v>
      </c>
      <c r="M997" s="10" t="s">
        <v>11344</v>
      </c>
      <c r="N997">
        <v>996</v>
      </c>
      <c r="O997">
        <v>45145</v>
      </c>
      <c r="P997" t="s">
        <v>11404</v>
      </c>
      <c r="Q997" s="16">
        <v>1926.2</v>
      </c>
      <c r="R997">
        <v>-140.83000000000001</v>
      </c>
      <c r="S997">
        <v>13</v>
      </c>
      <c r="T997">
        <v>996</v>
      </c>
      <c r="U997">
        <v>24557.37</v>
      </c>
      <c r="V997" t="s">
        <v>11411</v>
      </c>
      <c r="W997">
        <v>6.06</v>
      </c>
      <c r="X997">
        <v>60</v>
      </c>
      <c r="Y997" t="s">
        <v>11776</v>
      </c>
      <c r="Z997" t="s">
        <v>12010</v>
      </c>
      <c r="AA997">
        <v>996</v>
      </c>
      <c r="AB997" t="s">
        <v>12015</v>
      </c>
      <c r="AC997">
        <v>8453.56</v>
      </c>
      <c r="AD997">
        <v>2241.4899999999998</v>
      </c>
      <c r="AE997">
        <v>112.07</v>
      </c>
      <c r="AF997" t="s">
        <v>11035</v>
      </c>
      <c r="AG997" t="s">
        <v>11227</v>
      </c>
      <c r="AH997">
        <v>6106</v>
      </c>
      <c r="AI997">
        <v>996</v>
      </c>
      <c r="AJ997" t="s">
        <v>11129</v>
      </c>
      <c r="AK997" t="s">
        <v>12029</v>
      </c>
      <c r="AL997" t="s">
        <v>12032</v>
      </c>
      <c r="AM997" t="s">
        <v>11337</v>
      </c>
      <c r="AN997">
        <v>1</v>
      </c>
      <c r="AO997" s="10" t="s">
        <v>12041</v>
      </c>
      <c r="AP997" t="str" cm="1">
        <f t="array" ref="AP997">_xlfn.IFS(
  Table1[[#This Row],[Age]]&lt;=25, "18-25",
  Table1[[#This Row],[Age]]&lt;=35, "26-35",
  Table1[[#This Row],[Age]]&lt;=45, "36-45",
  Table1[[#This Row],[Age]]&lt;=60, "46-60",
  TRUE, "60+")</f>
        <v>60+</v>
      </c>
    </row>
    <row r="998" spans="1:42" x14ac:dyDescent="0.3">
      <c r="A998">
        <v>997</v>
      </c>
      <c r="B998" t="s">
        <v>41</v>
      </c>
      <c r="C998" t="s">
        <v>74</v>
      </c>
      <c r="D998">
        <v>42</v>
      </c>
      <c r="E998" t="s">
        <v>106</v>
      </c>
      <c r="F998" t="s">
        <v>1104</v>
      </c>
      <c r="G998" t="s">
        <v>5113</v>
      </c>
      <c r="H998">
        <v>19458795850</v>
      </c>
      <c r="I998" t="s">
        <v>5973</v>
      </c>
      <c r="J998" t="s">
        <v>7291</v>
      </c>
      <c r="K998">
        <v>2091.67</v>
      </c>
      <c r="L998" s="12" t="s">
        <v>8230</v>
      </c>
      <c r="M998" s="10" t="s">
        <v>11060</v>
      </c>
      <c r="N998">
        <v>997</v>
      </c>
      <c r="O998">
        <v>44941</v>
      </c>
      <c r="P998" t="s">
        <v>11404</v>
      </c>
      <c r="Q998" s="16">
        <v>3176.82</v>
      </c>
      <c r="R998">
        <v>5268.49</v>
      </c>
      <c r="S998">
        <v>2</v>
      </c>
      <c r="T998">
        <v>997</v>
      </c>
      <c r="U998">
        <v>42057.19</v>
      </c>
      <c r="V998" t="s">
        <v>11412</v>
      </c>
      <c r="W998">
        <v>3.45</v>
      </c>
      <c r="X998">
        <v>12</v>
      </c>
      <c r="Y998" t="s">
        <v>11777</v>
      </c>
      <c r="Z998" t="s">
        <v>12010</v>
      </c>
      <c r="AA998">
        <v>997</v>
      </c>
      <c r="AB998" t="s">
        <v>12015</v>
      </c>
      <c r="AC998">
        <v>2417.3200000000002</v>
      </c>
      <c r="AD998">
        <v>606.54999999999995</v>
      </c>
      <c r="AE998">
        <v>30.33</v>
      </c>
      <c r="AF998" t="s">
        <v>11273</v>
      </c>
      <c r="AG998" t="s">
        <v>11171</v>
      </c>
      <c r="AH998">
        <v>1595</v>
      </c>
      <c r="AI998">
        <v>997</v>
      </c>
      <c r="AJ998" t="s">
        <v>11113</v>
      </c>
      <c r="AK998" t="s">
        <v>12027</v>
      </c>
      <c r="AL998" t="s">
        <v>12032</v>
      </c>
      <c r="AM998" t="s">
        <v>11257</v>
      </c>
      <c r="AN998">
        <v>1</v>
      </c>
      <c r="AO998" s="10" t="s">
        <v>12039</v>
      </c>
      <c r="AP998" t="str" cm="1">
        <f t="array" ref="AP998">_xlfn.IFS(
  Table1[[#This Row],[Age]]&lt;=25, "18-25",
  Table1[[#This Row],[Age]]&lt;=35, "26-35",
  Table1[[#This Row],[Age]]&lt;=45, "36-45",
  Table1[[#This Row],[Age]]&lt;=60, "46-60",
  TRUE, "60+")</f>
        <v>36-45</v>
      </c>
    </row>
    <row r="999" spans="1:42" x14ac:dyDescent="0.3">
      <c r="A999">
        <v>998</v>
      </c>
      <c r="B999" t="s">
        <v>45</v>
      </c>
      <c r="C999" t="s">
        <v>66</v>
      </c>
      <c r="D999">
        <v>27</v>
      </c>
      <c r="E999" t="s">
        <v>104</v>
      </c>
      <c r="F999" t="s">
        <v>1105</v>
      </c>
      <c r="G999" t="s">
        <v>5127</v>
      </c>
      <c r="H999">
        <v>19458795851</v>
      </c>
      <c r="I999" t="s">
        <v>5974</v>
      </c>
      <c r="J999" t="s">
        <v>7292</v>
      </c>
      <c r="K999">
        <v>5935.11</v>
      </c>
      <c r="L999" s="12" t="s">
        <v>8231</v>
      </c>
      <c r="M999" s="10" t="s">
        <v>11289</v>
      </c>
      <c r="N999">
        <v>998</v>
      </c>
      <c r="O999">
        <v>45035</v>
      </c>
      <c r="P999" t="s">
        <v>11404</v>
      </c>
      <c r="Q999" s="16">
        <v>979.28</v>
      </c>
      <c r="R999">
        <v>6914.39</v>
      </c>
      <c r="S999">
        <v>61</v>
      </c>
      <c r="T999">
        <v>998</v>
      </c>
      <c r="U999">
        <v>28207.57</v>
      </c>
      <c r="V999" t="s">
        <v>11411</v>
      </c>
      <c r="W999">
        <v>3.65</v>
      </c>
      <c r="X999">
        <v>48</v>
      </c>
      <c r="Y999" t="s">
        <v>11736</v>
      </c>
      <c r="Z999" t="s">
        <v>12010</v>
      </c>
      <c r="AA999">
        <v>998</v>
      </c>
      <c r="AB999" t="s">
        <v>12016</v>
      </c>
      <c r="AC999">
        <v>1847.75</v>
      </c>
      <c r="AD999">
        <v>1720.69</v>
      </c>
      <c r="AE999">
        <v>86.03</v>
      </c>
      <c r="AF999" t="s">
        <v>11106</v>
      </c>
      <c r="AG999" t="s">
        <v>11385</v>
      </c>
      <c r="AH999">
        <v>9651</v>
      </c>
      <c r="AI999">
        <v>998</v>
      </c>
      <c r="AJ999" t="s">
        <v>11220</v>
      </c>
      <c r="AK999" t="s">
        <v>12027</v>
      </c>
      <c r="AL999" t="s">
        <v>12032</v>
      </c>
      <c r="AM999" t="s">
        <v>11383</v>
      </c>
      <c r="AN999">
        <v>1</v>
      </c>
      <c r="AO999" s="10" t="s">
        <v>12037</v>
      </c>
      <c r="AP999" t="str" cm="1">
        <f t="array" ref="AP999">_xlfn.IFS(
  Table1[[#This Row],[Age]]&lt;=25, "18-25",
  Table1[[#This Row],[Age]]&lt;=35, "26-35",
  Table1[[#This Row],[Age]]&lt;=45, "36-45",
  Table1[[#This Row],[Age]]&lt;=60, "46-60",
  TRUE, "60+")</f>
        <v>26-35</v>
      </c>
    </row>
    <row r="1000" spans="1:42" x14ac:dyDescent="0.3">
      <c r="A1000">
        <v>999</v>
      </c>
      <c r="B1000" t="s">
        <v>40</v>
      </c>
      <c r="C1000" t="s">
        <v>53</v>
      </c>
      <c r="D1000">
        <v>18</v>
      </c>
      <c r="E1000" t="s">
        <v>104</v>
      </c>
      <c r="F1000" t="s">
        <v>1106</v>
      </c>
      <c r="G1000" t="s">
        <v>5128</v>
      </c>
      <c r="H1000">
        <v>19458795852</v>
      </c>
      <c r="I1000" t="s">
        <v>5971</v>
      </c>
      <c r="J1000" t="s">
        <v>7292</v>
      </c>
      <c r="K1000">
        <v>1375.37</v>
      </c>
      <c r="L1000" s="12" t="s">
        <v>8232</v>
      </c>
      <c r="M1000" s="10" t="s">
        <v>11036</v>
      </c>
      <c r="N1000">
        <v>999</v>
      </c>
      <c r="O1000">
        <v>45224</v>
      </c>
      <c r="P1000" t="s">
        <v>11403</v>
      </c>
      <c r="Q1000" s="16">
        <v>1458.84</v>
      </c>
      <c r="R1000">
        <v>2834.21</v>
      </c>
      <c r="S1000">
        <v>84</v>
      </c>
      <c r="T1000">
        <v>999</v>
      </c>
      <c r="U1000">
        <v>46584.81</v>
      </c>
      <c r="V1000" t="s">
        <v>11411</v>
      </c>
      <c r="W1000">
        <v>7.67</v>
      </c>
      <c r="X1000">
        <v>12</v>
      </c>
      <c r="Y1000" t="s">
        <v>11778</v>
      </c>
      <c r="Z1000" t="s">
        <v>12010</v>
      </c>
      <c r="AA1000">
        <v>999</v>
      </c>
      <c r="AB1000" t="s">
        <v>12016</v>
      </c>
      <c r="AC1000">
        <v>4805.79</v>
      </c>
      <c r="AD1000">
        <v>2898.78</v>
      </c>
      <c r="AE1000">
        <v>144.94</v>
      </c>
      <c r="AF1000" t="s">
        <v>11275</v>
      </c>
      <c r="AG1000" t="s">
        <v>11213</v>
      </c>
      <c r="AH1000">
        <v>2787</v>
      </c>
      <c r="AI1000">
        <v>999</v>
      </c>
      <c r="AJ1000" t="s">
        <v>11136</v>
      </c>
      <c r="AK1000" t="s">
        <v>12028</v>
      </c>
      <c r="AL1000" t="s">
        <v>12031</v>
      </c>
      <c r="AM1000" t="s">
        <v>11203</v>
      </c>
      <c r="AN1000">
        <v>1</v>
      </c>
      <c r="AO1000" s="10" t="s">
        <v>12044</v>
      </c>
      <c r="AP1000" t="str" cm="1">
        <f t="array" ref="AP1000">_xlfn.IFS(
  Table1[[#This Row],[Age]]&lt;=25, "18-25",
  Table1[[#This Row],[Age]]&lt;=35, "26-35",
  Table1[[#This Row],[Age]]&lt;=45, "36-45",
  Table1[[#This Row],[Age]]&lt;=60, "46-60",
  TRUE, "60+")</f>
        <v>18-25</v>
      </c>
    </row>
    <row r="1001" spans="1:42" x14ac:dyDescent="0.3">
      <c r="A1001">
        <v>1000</v>
      </c>
      <c r="B1001" t="s">
        <v>29</v>
      </c>
      <c r="C1001" t="s">
        <v>57</v>
      </c>
      <c r="D1001">
        <v>33</v>
      </c>
      <c r="E1001" t="s">
        <v>104</v>
      </c>
      <c r="F1001" t="s">
        <v>1107</v>
      </c>
      <c r="G1001" t="s">
        <v>5141</v>
      </c>
      <c r="H1001">
        <v>19458795853</v>
      </c>
      <c r="I1001" t="s">
        <v>5334</v>
      </c>
      <c r="J1001" t="s">
        <v>7291</v>
      </c>
      <c r="K1001">
        <v>7266.9</v>
      </c>
      <c r="L1001" s="12" t="s">
        <v>8233</v>
      </c>
      <c r="M1001" s="10" t="s">
        <v>11329</v>
      </c>
      <c r="N1001">
        <v>1000</v>
      </c>
      <c r="O1001">
        <v>45050</v>
      </c>
      <c r="P1001" t="s">
        <v>11402</v>
      </c>
      <c r="Q1001" s="16">
        <v>1018.51</v>
      </c>
      <c r="R1001">
        <v>8285.41</v>
      </c>
      <c r="S1001">
        <v>14</v>
      </c>
      <c r="T1001">
        <v>1000</v>
      </c>
      <c r="U1001">
        <v>25912.46</v>
      </c>
      <c r="V1001" t="s">
        <v>11411</v>
      </c>
      <c r="W1001">
        <v>1.05</v>
      </c>
      <c r="X1001">
        <v>48</v>
      </c>
      <c r="Y1001" t="s">
        <v>11729</v>
      </c>
      <c r="Z1001" t="s">
        <v>12011</v>
      </c>
      <c r="AA1001">
        <v>1000</v>
      </c>
      <c r="AB1001" t="s">
        <v>12015</v>
      </c>
      <c r="AC1001">
        <v>5314.12</v>
      </c>
      <c r="AD1001">
        <v>308.54000000000002</v>
      </c>
      <c r="AE1001">
        <v>15.43</v>
      </c>
      <c r="AF1001" t="s">
        <v>11305</v>
      </c>
      <c r="AG1001" t="s">
        <v>11336</v>
      </c>
      <c r="AH1001">
        <v>6188</v>
      </c>
      <c r="AI1001">
        <v>1000</v>
      </c>
      <c r="AJ1001" t="s">
        <v>11168</v>
      </c>
      <c r="AK1001" t="s">
        <v>12027</v>
      </c>
      <c r="AL1001" t="s">
        <v>12032</v>
      </c>
      <c r="AM1001" t="s">
        <v>11362</v>
      </c>
      <c r="AN1001">
        <v>1</v>
      </c>
      <c r="AO1001" s="10" t="s">
        <v>12046</v>
      </c>
      <c r="AP1001" t="str" cm="1">
        <f t="array" ref="AP1001">_xlfn.IFS(
  Table1[[#This Row],[Age]]&lt;=25, "18-25",
  Table1[[#This Row],[Age]]&lt;=35, "26-35",
  Table1[[#This Row],[Age]]&lt;=45, "36-45",
  Table1[[#This Row],[Age]]&lt;=60, "46-60",
  TRUE, "60+")</f>
        <v>26-35</v>
      </c>
    </row>
    <row r="1002" spans="1:42" x14ac:dyDescent="0.3">
      <c r="A1002">
        <v>1001</v>
      </c>
      <c r="B1002" t="s">
        <v>20</v>
      </c>
      <c r="C1002" t="s">
        <v>97</v>
      </c>
      <c r="D1002">
        <v>28</v>
      </c>
      <c r="E1002" t="s">
        <v>106</v>
      </c>
      <c r="F1002" t="s">
        <v>1108</v>
      </c>
      <c r="G1002" t="s">
        <v>5127</v>
      </c>
      <c r="H1002">
        <v>19458795854</v>
      </c>
      <c r="I1002" t="s">
        <v>5975</v>
      </c>
      <c r="J1002" t="s">
        <v>7292</v>
      </c>
      <c r="K1002">
        <v>2204.7399999999998</v>
      </c>
      <c r="L1002" s="12" t="s">
        <v>8234</v>
      </c>
      <c r="M1002" s="10" t="s">
        <v>11100</v>
      </c>
      <c r="N1002">
        <v>1001</v>
      </c>
      <c r="O1002">
        <v>44997</v>
      </c>
      <c r="P1002" t="s">
        <v>11403</v>
      </c>
      <c r="Q1002" s="16">
        <v>3758.27</v>
      </c>
      <c r="R1002">
        <v>-1553.53</v>
      </c>
      <c r="S1002">
        <v>42</v>
      </c>
      <c r="T1002">
        <v>1001</v>
      </c>
      <c r="U1002">
        <v>11037.78</v>
      </c>
      <c r="V1002" t="s">
        <v>11412</v>
      </c>
      <c r="W1002">
        <v>6.87</v>
      </c>
      <c r="X1002">
        <v>12</v>
      </c>
      <c r="Y1002" t="s">
        <v>11489</v>
      </c>
      <c r="Z1002" t="s">
        <v>12010</v>
      </c>
      <c r="AA1002">
        <v>1001</v>
      </c>
      <c r="AB1002" t="s">
        <v>12015</v>
      </c>
      <c r="AC1002">
        <v>3368.56</v>
      </c>
      <c r="AD1002">
        <v>3717.79</v>
      </c>
      <c r="AE1002">
        <v>185.89</v>
      </c>
      <c r="AF1002" t="s">
        <v>11073</v>
      </c>
      <c r="AG1002" t="s">
        <v>11301</v>
      </c>
      <c r="AH1002">
        <v>2242</v>
      </c>
      <c r="AI1002">
        <v>1001</v>
      </c>
      <c r="AJ1002" t="s">
        <v>11218</v>
      </c>
      <c r="AK1002" t="s">
        <v>12027</v>
      </c>
      <c r="AL1002" t="s">
        <v>12031</v>
      </c>
      <c r="AM1002" t="s">
        <v>11303</v>
      </c>
      <c r="AN1002">
        <v>1</v>
      </c>
      <c r="AO1002" s="10" t="s">
        <v>12047</v>
      </c>
      <c r="AP1002" t="str" cm="1">
        <f t="array" ref="AP1002">_xlfn.IFS(
  Table1[[#This Row],[Age]]&lt;=25, "18-25",
  Table1[[#This Row],[Age]]&lt;=35, "26-35",
  Table1[[#This Row],[Age]]&lt;=45, "36-45",
  Table1[[#This Row],[Age]]&lt;=60, "46-60",
  TRUE, "60+")</f>
        <v>26-35</v>
      </c>
    </row>
    <row r="1003" spans="1:42" x14ac:dyDescent="0.3">
      <c r="A1003">
        <v>1002</v>
      </c>
      <c r="B1003" t="s">
        <v>15</v>
      </c>
      <c r="C1003" t="s">
        <v>81</v>
      </c>
      <c r="D1003">
        <v>21</v>
      </c>
      <c r="E1003" t="s">
        <v>105</v>
      </c>
      <c r="F1003" t="s">
        <v>1109</v>
      </c>
      <c r="G1003" t="s">
        <v>5121</v>
      </c>
      <c r="H1003">
        <v>19458795855</v>
      </c>
      <c r="I1003" t="s">
        <v>5821</v>
      </c>
      <c r="J1003" t="s">
        <v>7291</v>
      </c>
      <c r="K1003">
        <v>9113.75</v>
      </c>
      <c r="L1003" s="12" t="s">
        <v>8235</v>
      </c>
      <c r="M1003" s="10" t="s">
        <v>11316</v>
      </c>
      <c r="N1003">
        <v>1002</v>
      </c>
      <c r="O1003">
        <v>45111</v>
      </c>
      <c r="P1003" t="s">
        <v>11404</v>
      </c>
      <c r="Q1003" s="16">
        <v>51</v>
      </c>
      <c r="R1003">
        <v>9164.75</v>
      </c>
      <c r="S1003">
        <v>15</v>
      </c>
      <c r="T1003">
        <v>1002</v>
      </c>
      <c r="U1003">
        <v>43635.64</v>
      </c>
      <c r="V1003" t="s">
        <v>11411</v>
      </c>
      <c r="W1003">
        <v>3.23</v>
      </c>
      <c r="X1003">
        <v>24</v>
      </c>
      <c r="Y1003" t="s">
        <v>8037</v>
      </c>
      <c r="Z1003" t="s">
        <v>12010</v>
      </c>
      <c r="AA1003">
        <v>1002</v>
      </c>
      <c r="AB1003" t="s">
        <v>12016</v>
      </c>
      <c r="AC1003">
        <v>9608.9599999999991</v>
      </c>
      <c r="AD1003">
        <v>2837.2</v>
      </c>
      <c r="AE1003">
        <v>141.86000000000001</v>
      </c>
      <c r="AF1003" t="s">
        <v>11224</v>
      </c>
      <c r="AG1003" t="s">
        <v>11103</v>
      </c>
      <c r="AH1003">
        <v>3892</v>
      </c>
      <c r="AI1003">
        <v>1002</v>
      </c>
      <c r="AJ1003" t="s">
        <v>11155</v>
      </c>
      <c r="AK1003" t="s">
        <v>12027</v>
      </c>
      <c r="AL1003" t="s">
        <v>12031</v>
      </c>
      <c r="AM1003" t="s">
        <v>11287</v>
      </c>
      <c r="AN1003">
        <v>1</v>
      </c>
      <c r="AO1003" s="10" t="s">
        <v>12038</v>
      </c>
      <c r="AP1003" t="str" cm="1">
        <f t="array" ref="AP1003">_xlfn.IFS(
  Table1[[#This Row],[Age]]&lt;=25, "18-25",
  Table1[[#This Row],[Age]]&lt;=35, "26-35",
  Table1[[#This Row],[Age]]&lt;=45, "36-45",
  Table1[[#This Row],[Age]]&lt;=60, "46-60",
  TRUE, "60+")</f>
        <v>18-25</v>
      </c>
    </row>
    <row r="1004" spans="1:42" x14ac:dyDescent="0.3">
      <c r="A1004">
        <v>1003</v>
      </c>
      <c r="B1004" t="s">
        <v>7</v>
      </c>
      <c r="C1004" t="s">
        <v>80</v>
      </c>
      <c r="D1004">
        <v>52</v>
      </c>
      <c r="E1004" t="s">
        <v>106</v>
      </c>
      <c r="F1004" t="s">
        <v>1110</v>
      </c>
      <c r="G1004" t="s">
        <v>5143</v>
      </c>
      <c r="H1004">
        <v>19458795856</v>
      </c>
      <c r="I1004" t="s">
        <v>5976</v>
      </c>
      <c r="J1004" t="s">
        <v>7291</v>
      </c>
      <c r="K1004">
        <v>9007.2800000000007</v>
      </c>
      <c r="L1004" s="12" t="s">
        <v>8236</v>
      </c>
      <c r="M1004" s="10" t="s">
        <v>11258</v>
      </c>
      <c r="N1004">
        <v>1003</v>
      </c>
      <c r="O1004">
        <v>45118</v>
      </c>
      <c r="P1004" t="s">
        <v>11402</v>
      </c>
      <c r="Q1004" s="16">
        <v>2042.29</v>
      </c>
      <c r="R1004">
        <v>11049.57</v>
      </c>
      <c r="S1004">
        <v>93</v>
      </c>
      <c r="T1004">
        <v>1003</v>
      </c>
      <c r="U1004">
        <v>40213.32</v>
      </c>
      <c r="V1004" t="s">
        <v>11413</v>
      </c>
      <c r="W1004">
        <v>7.06</v>
      </c>
      <c r="X1004">
        <v>36</v>
      </c>
      <c r="Y1004" t="s">
        <v>8782</v>
      </c>
      <c r="Z1004" t="s">
        <v>12010</v>
      </c>
      <c r="AA1004">
        <v>1003</v>
      </c>
      <c r="AB1004" t="s">
        <v>12015</v>
      </c>
      <c r="AC1004">
        <v>2499.64</v>
      </c>
      <c r="AD1004">
        <v>4825.05</v>
      </c>
      <c r="AE1004">
        <v>241.25</v>
      </c>
      <c r="AF1004" t="s">
        <v>11275</v>
      </c>
      <c r="AG1004" t="s">
        <v>11118</v>
      </c>
      <c r="AH1004">
        <v>3723</v>
      </c>
      <c r="AI1004">
        <v>1003</v>
      </c>
      <c r="AJ1004" t="s">
        <v>11199</v>
      </c>
      <c r="AK1004" t="s">
        <v>12029</v>
      </c>
      <c r="AL1004" t="s">
        <v>12031</v>
      </c>
      <c r="AM1004" t="s">
        <v>11312</v>
      </c>
      <c r="AN1004">
        <v>1</v>
      </c>
      <c r="AO1004" s="10" t="s">
        <v>12038</v>
      </c>
      <c r="AP1004" t="str" cm="1">
        <f t="array" ref="AP1004">_xlfn.IFS(
  Table1[[#This Row],[Age]]&lt;=25, "18-25",
  Table1[[#This Row],[Age]]&lt;=35, "26-35",
  Table1[[#This Row],[Age]]&lt;=45, "36-45",
  Table1[[#This Row],[Age]]&lt;=60, "46-60",
  TRUE, "60+")</f>
        <v>46-60</v>
      </c>
    </row>
    <row r="1005" spans="1:42" x14ac:dyDescent="0.3">
      <c r="A1005">
        <v>1004</v>
      </c>
      <c r="B1005" t="s">
        <v>40</v>
      </c>
      <c r="C1005" t="s">
        <v>79</v>
      </c>
      <c r="D1005">
        <v>30</v>
      </c>
      <c r="E1005" t="s">
        <v>106</v>
      </c>
      <c r="F1005" t="s">
        <v>1111</v>
      </c>
      <c r="G1005" t="s">
        <v>5123</v>
      </c>
      <c r="H1005">
        <v>19458795857</v>
      </c>
      <c r="I1005" t="s">
        <v>5977</v>
      </c>
      <c r="J1005" t="s">
        <v>7291</v>
      </c>
      <c r="K1005">
        <v>3006.68</v>
      </c>
      <c r="L1005" s="12" t="s">
        <v>8237</v>
      </c>
      <c r="M1005" s="10" t="s">
        <v>11317</v>
      </c>
      <c r="N1005">
        <v>1004</v>
      </c>
      <c r="O1005">
        <v>45254</v>
      </c>
      <c r="P1005" t="s">
        <v>11402</v>
      </c>
      <c r="Q1005" s="16">
        <v>4189.45</v>
      </c>
      <c r="R1005">
        <v>7196.13</v>
      </c>
      <c r="S1005">
        <v>85</v>
      </c>
      <c r="T1005">
        <v>1004</v>
      </c>
      <c r="U1005">
        <v>20502.53</v>
      </c>
      <c r="V1005" t="s">
        <v>11412</v>
      </c>
      <c r="W1005">
        <v>2.68</v>
      </c>
      <c r="X1005">
        <v>60</v>
      </c>
      <c r="Y1005" t="s">
        <v>7778</v>
      </c>
      <c r="Z1005" t="s">
        <v>12011</v>
      </c>
      <c r="AA1005">
        <v>1004</v>
      </c>
      <c r="AB1005" t="s">
        <v>12017</v>
      </c>
      <c r="AC1005">
        <v>6163.76</v>
      </c>
      <c r="AD1005">
        <v>454.5</v>
      </c>
      <c r="AE1005">
        <v>22.72</v>
      </c>
      <c r="AF1005" t="s">
        <v>11191</v>
      </c>
      <c r="AG1005" t="s">
        <v>11376</v>
      </c>
      <c r="AH1005">
        <v>3859</v>
      </c>
      <c r="AI1005">
        <v>1004</v>
      </c>
      <c r="AJ1005" t="s">
        <v>11111</v>
      </c>
      <c r="AK1005" t="s">
        <v>12028</v>
      </c>
      <c r="AL1005" t="s">
        <v>12031</v>
      </c>
      <c r="AM1005" t="s">
        <v>11062</v>
      </c>
      <c r="AN1005">
        <v>1</v>
      </c>
      <c r="AO1005" s="10" t="s">
        <v>12040</v>
      </c>
      <c r="AP1005" t="str" cm="1">
        <f t="array" ref="AP1005">_xlfn.IFS(
  Table1[[#This Row],[Age]]&lt;=25, "18-25",
  Table1[[#This Row],[Age]]&lt;=35, "26-35",
  Table1[[#This Row],[Age]]&lt;=45, "36-45",
  Table1[[#This Row],[Age]]&lt;=60, "46-60",
  TRUE, "60+")</f>
        <v>26-35</v>
      </c>
    </row>
    <row r="1006" spans="1:42" x14ac:dyDescent="0.3">
      <c r="A1006">
        <v>1005</v>
      </c>
      <c r="B1006" t="s">
        <v>40</v>
      </c>
      <c r="C1006" t="s">
        <v>78</v>
      </c>
      <c r="D1006">
        <v>38</v>
      </c>
      <c r="E1006" t="s">
        <v>104</v>
      </c>
      <c r="F1006" t="s">
        <v>1112</v>
      </c>
      <c r="G1006" t="s">
        <v>5114</v>
      </c>
      <c r="H1006">
        <v>19458795858</v>
      </c>
      <c r="I1006" t="s">
        <v>5978</v>
      </c>
      <c r="J1006" t="s">
        <v>7292</v>
      </c>
      <c r="K1006">
        <v>925.53</v>
      </c>
      <c r="L1006" s="12" t="s">
        <v>8238</v>
      </c>
      <c r="M1006" s="10" t="s">
        <v>11173</v>
      </c>
      <c r="N1006">
        <v>1005</v>
      </c>
      <c r="O1006">
        <v>44986</v>
      </c>
      <c r="P1006" t="s">
        <v>11402</v>
      </c>
      <c r="Q1006" s="16">
        <v>3548.31</v>
      </c>
      <c r="R1006">
        <v>-2622.78</v>
      </c>
      <c r="S1006">
        <v>10</v>
      </c>
      <c r="T1006">
        <v>1005</v>
      </c>
      <c r="U1006">
        <v>42253.67</v>
      </c>
      <c r="V1006" t="s">
        <v>11413</v>
      </c>
      <c r="W1006">
        <v>4.3899999999999997</v>
      </c>
      <c r="X1006">
        <v>48</v>
      </c>
      <c r="Y1006" t="s">
        <v>9939</v>
      </c>
      <c r="Z1006" t="s">
        <v>12010</v>
      </c>
      <c r="AA1006">
        <v>1005</v>
      </c>
      <c r="AB1006" t="s">
        <v>12015</v>
      </c>
      <c r="AC1006">
        <v>6495.95</v>
      </c>
      <c r="AD1006">
        <v>1133.54</v>
      </c>
      <c r="AE1006">
        <v>56.68</v>
      </c>
      <c r="AF1006" t="s">
        <v>11201</v>
      </c>
      <c r="AG1006" t="s">
        <v>11152</v>
      </c>
      <c r="AH1006">
        <v>699</v>
      </c>
      <c r="AI1006">
        <v>1005</v>
      </c>
      <c r="AJ1006" t="s">
        <v>11131</v>
      </c>
      <c r="AK1006" t="s">
        <v>12027</v>
      </c>
      <c r="AL1006" t="s">
        <v>12032</v>
      </c>
      <c r="AM1006" t="s">
        <v>11393</v>
      </c>
      <c r="AN1006">
        <v>1</v>
      </c>
      <c r="AO1006" s="10" t="s">
        <v>12047</v>
      </c>
      <c r="AP1006" t="str" cm="1">
        <f t="array" ref="AP1006">_xlfn.IFS(
  Table1[[#This Row],[Age]]&lt;=25, "18-25",
  Table1[[#This Row],[Age]]&lt;=35, "26-35",
  Table1[[#This Row],[Age]]&lt;=45, "36-45",
  Table1[[#This Row],[Age]]&lt;=60, "46-60",
  TRUE, "60+")</f>
        <v>36-45</v>
      </c>
    </row>
    <row r="1007" spans="1:42" x14ac:dyDescent="0.3">
      <c r="A1007">
        <v>1006</v>
      </c>
      <c r="B1007" t="s">
        <v>44</v>
      </c>
      <c r="C1007" t="s">
        <v>65</v>
      </c>
      <c r="D1007">
        <v>32</v>
      </c>
      <c r="E1007" t="s">
        <v>105</v>
      </c>
      <c r="F1007" t="s">
        <v>1113</v>
      </c>
      <c r="G1007" t="s">
        <v>5125</v>
      </c>
      <c r="H1007">
        <v>19458795859</v>
      </c>
      <c r="I1007" t="s">
        <v>5448</v>
      </c>
      <c r="J1007" t="s">
        <v>7291</v>
      </c>
      <c r="K1007">
        <v>6153.02</v>
      </c>
      <c r="L1007" s="12" t="s">
        <v>8239</v>
      </c>
      <c r="M1007" s="10" t="s">
        <v>11177</v>
      </c>
      <c r="N1007">
        <v>1006</v>
      </c>
      <c r="O1007">
        <v>44957</v>
      </c>
      <c r="P1007" t="s">
        <v>11403</v>
      </c>
      <c r="Q1007" s="16">
        <v>2114.5500000000002</v>
      </c>
      <c r="R1007">
        <v>4038.47</v>
      </c>
      <c r="S1007">
        <v>56</v>
      </c>
      <c r="T1007">
        <v>1006</v>
      </c>
      <c r="U1007">
        <v>1443.47</v>
      </c>
      <c r="V1007" t="s">
        <v>11411</v>
      </c>
      <c r="W1007">
        <v>7.78</v>
      </c>
      <c r="X1007">
        <v>24</v>
      </c>
      <c r="Y1007" t="s">
        <v>11437</v>
      </c>
      <c r="Z1007" t="s">
        <v>12010</v>
      </c>
      <c r="AA1007">
        <v>1006</v>
      </c>
      <c r="AB1007" t="s">
        <v>12017</v>
      </c>
      <c r="AC1007">
        <v>6899.14</v>
      </c>
      <c r="AD1007">
        <v>2690.62</v>
      </c>
      <c r="AE1007">
        <v>134.53</v>
      </c>
      <c r="AF1007" t="s">
        <v>11117</v>
      </c>
      <c r="AG1007" t="s">
        <v>11371</v>
      </c>
      <c r="AH1007">
        <v>4139</v>
      </c>
      <c r="AI1007">
        <v>1006</v>
      </c>
      <c r="AJ1007" t="s">
        <v>11366</v>
      </c>
      <c r="AK1007" t="s">
        <v>12028</v>
      </c>
      <c r="AL1007" t="s">
        <v>12031</v>
      </c>
      <c r="AM1007" t="s">
        <v>11245</v>
      </c>
      <c r="AN1007">
        <v>1</v>
      </c>
      <c r="AO1007" s="10" t="s">
        <v>12039</v>
      </c>
      <c r="AP1007" t="str" cm="1">
        <f t="array" ref="AP1007">_xlfn.IFS(
  Table1[[#This Row],[Age]]&lt;=25, "18-25",
  Table1[[#This Row],[Age]]&lt;=35, "26-35",
  Table1[[#This Row],[Age]]&lt;=45, "36-45",
  Table1[[#This Row],[Age]]&lt;=60, "46-60",
  TRUE, "60+")</f>
        <v>26-35</v>
      </c>
    </row>
    <row r="1008" spans="1:42" x14ac:dyDescent="0.3">
      <c r="A1008">
        <v>1007</v>
      </c>
      <c r="B1008" t="s">
        <v>33</v>
      </c>
      <c r="C1008" t="s">
        <v>97</v>
      </c>
      <c r="D1008">
        <v>27</v>
      </c>
      <c r="E1008" t="s">
        <v>106</v>
      </c>
      <c r="F1008" t="s">
        <v>1114</v>
      </c>
      <c r="G1008" t="s">
        <v>5111</v>
      </c>
      <c r="H1008">
        <v>19458795860</v>
      </c>
      <c r="I1008" t="s">
        <v>5616</v>
      </c>
      <c r="J1008" t="s">
        <v>7291</v>
      </c>
      <c r="K1008">
        <v>4539.3</v>
      </c>
      <c r="L1008" s="12" t="s">
        <v>8240</v>
      </c>
      <c r="M1008" s="10" t="s">
        <v>11156</v>
      </c>
      <c r="N1008">
        <v>1007</v>
      </c>
      <c r="O1008">
        <v>44981</v>
      </c>
      <c r="P1008" t="s">
        <v>11404</v>
      </c>
      <c r="Q1008" s="16">
        <v>3168.89</v>
      </c>
      <c r="R1008">
        <v>7708.19</v>
      </c>
      <c r="S1008">
        <v>53</v>
      </c>
      <c r="T1008">
        <v>1007</v>
      </c>
      <c r="U1008">
        <v>40187.61</v>
      </c>
      <c r="V1008" t="s">
        <v>11412</v>
      </c>
      <c r="W1008">
        <v>7.8</v>
      </c>
      <c r="X1008">
        <v>48</v>
      </c>
      <c r="Y1008" t="s">
        <v>10072</v>
      </c>
      <c r="Z1008" t="s">
        <v>12011</v>
      </c>
      <c r="AA1008">
        <v>1007</v>
      </c>
      <c r="AB1008" t="s">
        <v>12016</v>
      </c>
      <c r="AC1008">
        <v>8144.87</v>
      </c>
      <c r="AD1008">
        <v>2425.0700000000002</v>
      </c>
      <c r="AE1008">
        <v>121.25</v>
      </c>
      <c r="AF1008" t="s">
        <v>11199</v>
      </c>
      <c r="AG1008" t="s">
        <v>11120</v>
      </c>
      <c r="AH1008">
        <v>9464</v>
      </c>
      <c r="AI1008">
        <v>1007</v>
      </c>
      <c r="AJ1008" t="s">
        <v>11340</v>
      </c>
      <c r="AK1008" t="s">
        <v>12028</v>
      </c>
      <c r="AL1008" t="s">
        <v>12031</v>
      </c>
      <c r="AM1008" t="s">
        <v>11148</v>
      </c>
      <c r="AN1008">
        <v>1</v>
      </c>
      <c r="AO1008" s="10" t="s">
        <v>12045</v>
      </c>
      <c r="AP1008" t="str" cm="1">
        <f t="array" ref="AP1008">_xlfn.IFS(
  Table1[[#This Row],[Age]]&lt;=25, "18-25",
  Table1[[#This Row],[Age]]&lt;=35, "26-35",
  Table1[[#This Row],[Age]]&lt;=45, "36-45",
  Table1[[#This Row],[Age]]&lt;=60, "46-60",
  TRUE, "60+")</f>
        <v>26-35</v>
      </c>
    </row>
    <row r="1009" spans="1:42" x14ac:dyDescent="0.3">
      <c r="A1009">
        <v>1008</v>
      </c>
      <c r="B1009" t="s">
        <v>18</v>
      </c>
      <c r="C1009" t="s">
        <v>73</v>
      </c>
      <c r="D1009">
        <v>55</v>
      </c>
      <c r="E1009" t="s">
        <v>104</v>
      </c>
      <c r="F1009" t="s">
        <v>1115</v>
      </c>
      <c r="G1009" t="s">
        <v>5131</v>
      </c>
      <c r="H1009">
        <v>19458795861</v>
      </c>
      <c r="I1009" t="s">
        <v>5299</v>
      </c>
      <c r="J1009" t="s">
        <v>7291</v>
      </c>
      <c r="K1009">
        <v>1522.72</v>
      </c>
      <c r="L1009" s="12" t="s">
        <v>7655</v>
      </c>
      <c r="M1009" s="10" t="s">
        <v>11198</v>
      </c>
      <c r="N1009">
        <v>1008</v>
      </c>
      <c r="O1009">
        <v>45088</v>
      </c>
      <c r="P1009" t="s">
        <v>11403</v>
      </c>
      <c r="Q1009" s="16">
        <v>2164.67</v>
      </c>
      <c r="R1009">
        <v>-641.95000000000005</v>
      </c>
      <c r="S1009">
        <v>58</v>
      </c>
      <c r="T1009">
        <v>1008</v>
      </c>
      <c r="U1009">
        <v>34713.97</v>
      </c>
      <c r="V1009" t="s">
        <v>11413</v>
      </c>
      <c r="W1009">
        <v>2.89</v>
      </c>
      <c r="X1009">
        <v>36</v>
      </c>
      <c r="Y1009" t="s">
        <v>11761</v>
      </c>
      <c r="Z1009" t="s">
        <v>12012</v>
      </c>
      <c r="AA1009">
        <v>1008</v>
      </c>
      <c r="AB1009" t="s">
        <v>12017</v>
      </c>
      <c r="AC1009">
        <v>8785.4</v>
      </c>
      <c r="AD1009">
        <v>2491.9699999999998</v>
      </c>
      <c r="AE1009">
        <v>124.6</v>
      </c>
      <c r="AF1009" t="s">
        <v>11097</v>
      </c>
      <c r="AG1009" t="s">
        <v>11359</v>
      </c>
      <c r="AH1009">
        <v>3711</v>
      </c>
      <c r="AI1009">
        <v>1008</v>
      </c>
      <c r="AJ1009" t="s">
        <v>11274</v>
      </c>
      <c r="AK1009" t="s">
        <v>12029</v>
      </c>
      <c r="AL1009" t="s">
        <v>12031</v>
      </c>
      <c r="AM1009" t="s">
        <v>11086</v>
      </c>
      <c r="AN1009">
        <v>1</v>
      </c>
      <c r="AO1009" s="10" t="s">
        <v>12043</v>
      </c>
      <c r="AP1009" t="str" cm="1">
        <f t="array" ref="AP1009">_xlfn.IFS(
  Table1[[#This Row],[Age]]&lt;=25, "18-25",
  Table1[[#This Row],[Age]]&lt;=35, "26-35",
  Table1[[#This Row],[Age]]&lt;=45, "36-45",
  Table1[[#This Row],[Age]]&lt;=60, "46-60",
  TRUE, "60+")</f>
        <v>46-60</v>
      </c>
    </row>
    <row r="1010" spans="1:42" x14ac:dyDescent="0.3">
      <c r="A1010">
        <v>1009</v>
      </c>
      <c r="B1010" t="s">
        <v>10</v>
      </c>
      <c r="C1010" t="s">
        <v>76</v>
      </c>
      <c r="D1010">
        <v>28</v>
      </c>
      <c r="E1010" t="s">
        <v>104</v>
      </c>
      <c r="F1010" t="s">
        <v>1116</v>
      </c>
      <c r="G1010" t="s">
        <v>5138</v>
      </c>
      <c r="H1010">
        <v>19458795862</v>
      </c>
      <c r="I1010" t="s">
        <v>5897</v>
      </c>
      <c r="J1010" t="s">
        <v>7291</v>
      </c>
      <c r="K1010">
        <v>5361.67</v>
      </c>
      <c r="L1010" s="12" t="s">
        <v>8241</v>
      </c>
      <c r="M1010" s="10" t="s">
        <v>11034</v>
      </c>
      <c r="N1010">
        <v>1009</v>
      </c>
      <c r="O1010">
        <v>45151</v>
      </c>
      <c r="P1010" t="s">
        <v>11402</v>
      </c>
      <c r="Q1010" s="16">
        <v>4221.6000000000004</v>
      </c>
      <c r="R1010">
        <v>1140.07</v>
      </c>
      <c r="S1010">
        <v>85</v>
      </c>
      <c r="T1010">
        <v>1009</v>
      </c>
      <c r="U1010">
        <v>19604.23</v>
      </c>
      <c r="V1010" t="s">
        <v>11411</v>
      </c>
      <c r="W1010">
        <v>4.3899999999999997</v>
      </c>
      <c r="X1010">
        <v>48</v>
      </c>
      <c r="Y1010" t="s">
        <v>11779</v>
      </c>
      <c r="Z1010" t="s">
        <v>12010</v>
      </c>
      <c r="AA1010">
        <v>1009</v>
      </c>
      <c r="AB1010" t="s">
        <v>12015</v>
      </c>
      <c r="AC1010">
        <v>3625.06</v>
      </c>
      <c r="AD1010">
        <v>1709.1</v>
      </c>
      <c r="AE1010">
        <v>85.46</v>
      </c>
      <c r="AF1010" t="s">
        <v>11226</v>
      </c>
      <c r="AG1010" t="s">
        <v>11108</v>
      </c>
      <c r="AH1010">
        <v>8318</v>
      </c>
      <c r="AI1010">
        <v>1009</v>
      </c>
      <c r="AJ1010" t="s">
        <v>11114</v>
      </c>
      <c r="AK1010" t="s">
        <v>12027</v>
      </c>
      <c r="AL1010" t="s">
        <v>12032</v>
      </c>
      <c r="AM1010" t="s">
        <v>11372</v>
      </c>
      <c r="AN1010">
        <v>1</v>
      </c>
      <c r="AO1010" s="10" t="s">
        <v>12041</v>
      </c>
      <c r="AP1010" t="str" cm="1">
        <f t="array" ref="AP1010">_xlfn.IFS(
  Table1[[#This Row],[Age]]&lt;=25, "18-25",
  Table1[[#This Row],[Age]]&lt;=35, "26-35",
  Table1[[#This Row],[Age]]&lt;=45, "36-45",
  Table1[[#This Row],[Age]]&lt;=60, "46-60",
  TRUE, "60+")</f>
        <v>26-35</v>
      </c>
    </row>
    <row r="1011" spans="1:42" x14ac:dyDescent="0.3">
      <c r="A1011">
        <v>1010</v>
      </c>
      <c r="B1011" t="s">
        <v>18</v>
      </c>
      <c r="C1011" t="s">
        <v>53</v>
      </c>
      <c r="D1011">
        <v>49</v>
      </c>
      <c r="E1011" t="s">
        <v>105</v>
      </c>
      <c r="F1011" t="s">
        <v>1117</v>
      </c>
      <c r="G1011" t="s">
        <v>5137</v>
      </c>
      <c r="H1011">
        <v>19458795863</v>
      </c>
      <c r="I1011" t="s">
        <v>5979</v>
      </c>
      <c r="J1011" t="s">
        <v>7292</v>
      </c>
      <c r="K1011">
        <v>9927.9699999999993</v>
      </c>
      <c r="L1011" s="12" t="s">
        <v>8242</v>
      </c>
      <c r="M1011" s="10" t="s">
        <v>11076</v>
      </c>
      <c r="N1011">
        <v>1010</v>
      </c>
      <c r="O1011">
        <v>45058</v>
      </c>
      <c r="P1011" t="s">
        <v>11403</v>
      </c>
      <c r="Q1011" s="16">
        <v>2867.28</v>
      </c>
      <c r="R1011">
        <v>12795.25</v>
      </c>
      <c r="S1011">
        <v>99</v>
      </c>
      <c r="T1011">
        <v>1010</v>
      </c>
      <c r="U1011">
        <v>39787.71</v>
      </c>
      <c r="V1011" t="s">
        <v>11411</v>
      </c>
      <c r="W1011">
        <v>5.52</v>
      </c>
      <c r="X1011">
        <v>36</v>
      </c>
      <c r="Y1011" t="s">
        <v>11553</v>
      </c>
      <c r="Z1011" t="s">
        <v>12010</v>
      </c>
      <c r="AA1011">
        <v>1010</v>
      </c>
      <c r="AB1011" t="s">
        <v>12017</v>
      </c>
      <c r="AC1011">
        <v>9874.24</v>
      </c>
      <c r="AD1011">
        <v>4330.49</v>
      </c>
      <c r="AE1011">
        <v>216.52</v>
      </c>
      <c r="AF1011" t="s">
        <v>11373</v>
      </c>
      <c r="AG1011" t="s">
        <v>11356</v>
      </c>
      <c r="AH1011">
        <v>7547</v>
      </c>
      <c r="AI1011">
        <v>1010</v>
      </c>
      <c r="AJ1011" t="s">
        <v>11311</v>
      </c>
      <c r="AK1011" t="s">
        <v>12028</v>
      </c>
      <c r="AL1011" t="s">
        <v>12032</v>
      </c>
      <c r="AM1011" t="s">
        <v>11198</v>
      </c>
      <c r="AN1011">
        <v>1</v>
      </c>
      <c r="AO1011" s="10" t="s">
        <v>12046</v>
      </c>
      <c r="AP1011" t="str" cm="1">
        <f t="array" ref="AP1011">_xlfn.IFS(
  Table1[[#This Row],[Age]]&lt;=25, "18-25",
  Table1[[#This Row],[Age]]&lt;=35, "26-35",
  Table1[[#This Row],[Age]]&lt;=45, "36-45",
  Table1[[#This Row],[Age]]&lt;=60, "46-60",
  TRUE, "60+")</f>
        <v>46-60</v>
      </c>
    </row>
    <row r="1012" spans="1:42" x14ac:dyDescent="0.3">
      <c r="A1012">
        <v>1011</v>
      </c>
      <c r="B1012" t="s">
        <v>43</v>
      </c>
      <c r="C1012" t="s">
        <v>57</v>
      </c>
      <c r="D1012">
        <v>50</v>
      </c>
      <c r="E1012" t="s">
        <v>105</v>
      </c>
      <c r="F1012" t="s">
        <v>1118</v>
      </c>
      <c r="G1012" t="s">
        <v>5124</v>
      </c>
      <c r="H1012">
        <v>19458795864</v>
      </c>
      <c r="I1012" t="s">
        <v>5402</v>
      </c>
      <c r="J1012" t="s">
        <v>7292</v>
      </c>
      <c r="K1012">
        <v>782.93</v>
      </c>
      <c r="L1012" s="12" t="s">
        <v>8243</v>
      </c>
      <c r="M1012" s="10" t="s">
        <v>11280</v>
      </c>
      <c r="N1012">
        <v>1011</v>
      </c>
      <c r="O1012">
        <v>45028</v>
      </c>
      <c r="P1012" t="s">
        <v>11404</v>
      </c>
      <c r="Q1012" s="16">
        <v>3166.76</v>
      </c>
      <c r="R1012">
        <v>-2383.83</v>
      </c>
      <c r="S1012">
        <v>81</v>
      </c>
      <c r="T1012">
        <v>1011</v>
      </c>
      <c r="U1012">
        <v>7206.43</v>
      </c>
      <c r="V1012" t="s">
        <v>11412</v>
      </c>
      <c r="W1012">
        <v>6.29</v>
      </c>
      <c r="X1012">
        <v>36</v>
      </c>
      <c r="Y1012" t="s">
        <v>11514</v>
      </c>
      <c r="Z1012" t="s">
        <v>12012</v>
      </c>
      <c r="AA1012">
        <v>1011</v>
      </c>
      <c r="AB1012" t="s">
        <v>12015</v>
      </c>
      <c r="AC1012">
        <v>4725.32</v>
      </c>
      <c r="AD1012">
        <v>256.63</v>
      </c>
      <c r="AE1012">
        <v>12.83</v>
      </c>
      <c r="AF1012" t="s">
        <v>11331</v>
      </c>
      <c r="AG1012" t="s">
        <v>11036</v>
      </c>
      <c r="AH1012">
        <v>4664</v>
      </c>
      <c r="AI1012">
        <v>1011</v>
      </c>
      <c r="AJ1012" t="s">
        <v>11091</v>
      </c>
      <c r="AK1012" t="s">
        <v>12027</v>
      </c>
      <c r="AL1012" t="s">
        <v>12032</v>
      </c>
      <c r="AM1012" t="s">
        <v>11050</v>
      </c>
      <c r="AN1012">
        <v>1</v>
      </c>
      <c r="AO1012" s="10" t="s">
        <v>12037</v>
      </c>
      <c r="AP1012" t="str" cm="1">
        <f t="array" ref="AP1012">_xlfn.IFS(
  Table1[[#This Row],[Age]]&lt;=25, "18-25",
  Table1[[#This Row],[Age]]&lt;=35, "26-35",
  Table1[[#This Row],[Age]]&lt;=45, "36-45",
  Table1[[#This Row],[Age]]&lt;=60, "46-60",
  TRUE, "60+")</f>
        <v>46-60</v>
      </c>
    </row>
    <row r="1013" spans="1:42" x14ac:dyDescent="0.3">
      <c r="A1013">
        <v>1012</v>
      </c>
      <c r="B1013" t="s">
        <v>11</v>
      </c>
      <c r="C1013" t="s">
        <v>80</v>
      </c>
      <c r="D1013">
        <v>37</v>
      </c>
      <c r="E1013" t="s">
        <v>104</v>
      </c>
      <c r="F1013" t="s">
        <v>1119</v>
      </c>
      <c r="G1013" t="s">
        <v>5113</v>
      </c>
      <c r="H1013">
        <v>19458795865</v>
      </c>
      <c r="I1013" t="s">
        <v>5521</v>
      </c>
      <c r="J1013" t="s">
        <v>7292</v>
      </c>
      <c r="K1013">
        <v>2712.56</v>
      </c>
      <c r="L1013" s="12" t="s">
        <v>8244</v>
      </c>
      <c r="M1013" s="10" t="s">
        <v>11339</v>
      </c>
      <c r="N1013">
        <v>1012</v>
      </c>
      <c r="O1013">
        <v>45272</v>
      </c>
      <c r="P1013" t="s">
        <v>11403</v>
      </c>
      <c r="Q1013" s="16">
        <v>4943.22</v>
      </c>
      <c r="R1013">
        <v>-2230.66</v>
      </c>
      <c r="S1013">
        <v>62</v>
      </c>
      <c r="T1013">
        <v>1012</v>
      </c>
      <c r="U1013">
        <v>10962.65</v>
      </c>
      <c r="V1013" t="s">
        <v>11413</v>
      </c>
      <c r="W1013">
        <v>7.68</v>
      </c>
      <c r="X1013">
        <v>48</v>
      </c>
      <c r="Y1013" t="s">
        <v>11772</v>
      </c>
      <c r="Z1013" t="s">
        <v>12012</v>
      </c>
      <c r="AA1013">
        <v>1012</v>
      </c>
      <c r="AB1013" t="s">
        <v>12017</v>
      </c>
      <c r="AC1013">
        <v>8057.37</v>
      </c>
      <c r="AD1013">
        <v>4361.59</v>
      </c>
      <c r="AE1013">
        <v>218.08</v>
      </c>
      <c r="AF1013" t="s">
        <v>11205</v>
      </c>
      <c r="AG1013" t="s">
        <v>11069</v>
      </c>
      <c r="AH1013">
        <v>6986</v>
      </c>
      <c r="AI1013">
        <v>1012</v>
      </c>
      <c r="AJ1013" t="s">
        <v>11091</v>
      </c>
      <c r="AK1013" t="s">
        <v>12027</v>
      </c>
      <c r="AL1013" t="s">
        <v>12031</v>
      </c>
      <c r="AM1013" t="s">
        <v>11296</v>
      </c>
      <c r="AN1013">
        <v>1</v>
      </c>
      <c r="AO1013" s="10" t="s">
        <v>12036</v>
      </c>
      <c r="AP1013" t="str" cm="1">
        <f t="array" ref="AP1013">_xlfn.IFS(
  Table1[[#This Row],[Age]]&lt;=25, "18-25",
  Table1[[#This Row],[Age]]&lt;=35, "26-35",
  Table1[[#This Row],[Age]]&lt;=45, "36-45",
  Table1[[#This Row],[Age]]&lt;=60, "46-60",
  TRUE, "60+")</f>
        <v>36-45</v>
      </c>
    </row>
    <row r="1014" spans="1:42" x14ac:dyDescent="0.3">
      <c r="A1014">
        <v>1013</v>
      </c>
      <c r="B1014" t="s">
        <v>31</v>
      </c>
      <c r="C1014" t="s">
        <v>89</v>
      </c>
      <c r="D1014">
        <v>53</v>
      </c>
      <c r="E1014" t="s">
        <v>105</v>
      </c>
      <c r="F1014" t="s">
        <v>1120</v>
      </c>
      <c r="G1014" t="s">
        <v>5133</v>
      </c>
      <c r="H1014">
        <v>19458795866</v>
      </c>
      <c r="I1014" t="s">
        <v>5980</v>
      </c>
      <c r="J1014" t="s">
        <v>7292</v>
      </c>
      <c r="K1014">
        <v>5432.28</v>
      </c>
      <c r="L1014" s="12" t="s">
        <v>8245</v>
      </c>
      <c r="M1014" s="10" t="s">
        <v>11258</v>
      </c>
      <c r="N1014">
        <v>1013</v>
      </c>
      <c r="O1014">
        <v>45150</v>
      </c>
      <c r="P1014" t="s">
        <v>11402</v>
      </c>
      <c r="Q1014" s="16">
        <v>3852.84</v>
      </c>
      <c r="R1014">
        <v>1579.44</v>
      </c>
      <c r="S1014">
        <v>57</v>
      </c>
      <c r="T1014">
        <v>1013</v>
      </c>
      <c r="U1014">
        <v>27145.42</v>
      </c>
      <c r="V1014" t="s">
        <v>11412</v>
      </c>
      <c r="W1014">
        <v>1.21</v>
      </c>
      <c r="X1014">
        <v>24</v>
      </c>
      <c r="Y1014" t="s">
        <v>9233</v>
      </c>
      <c r="Z1014" t="s">
        <v>12010</v>
      </c>
      <c r="AA1014">
        <v>1013</v>
      </c>
      <c r="AB1014" t="s">
        <v>12015</v>
      </c>
      <c r="AC1014">
        <v>1368.4</v>
      </c>
      <c r="AD1014">
        <v>3881.36</v>
      </c>
      <c r="AE1014">
        <v>194.07</v>
      </c>
      <c r="AF1014" t="s">
        <v>11340</v>
      </c>
      <c r="AG1014" t="s">
        <v>11067</v>
      </c>
      <c r="AH1014">
        <v>8966</v>
      </c>
      <c r="AI1014">
        <v>1013</v>
      </c>
      <c r="AJ1014" t="s">
        <v>11112</v>
      </c>
      <c r="AK1014" t="s">
        <v>12027</v>
      </c>
      <c r="AL1014" t="s">
        <v>12032</v>
      </c>
      <c r="AM1014" t="s">
        <v>11100</v>
      </c>
      <c r="AN1014">
        <v>1</v>
      </c>
      <c r="AO1014" s="10" t="s">
        <v>12041</v>
      </c>
      <c r="AP1014" t="str" cm="1">
        <f t="array" ref="AP1014">_xlfn.IFS(
  Table1[[#This Row],[Age]]&lt;=25, "18-25",
  Table1[[#This Row],[Age]]&lt;=35, "26-35",
  Table1[[#This Row],[Age]]&lt;=45, "36-45",
  Table1[[#This Row],[Age]]&lt;=60, "46-60",
  TRUE, "60+")</f>
        <v>46-60</v>
      </c>
    </row>
    <row r="1015" spans="1:42" x14ac:dyDescent="0.3">
      <c r="A1015">
        <v>1014</v>
      </c>
      <c r="B1015" t="s">
        <v>14</v>
      </c>
      <c r="C1015" t="s">
        <v>60</v>
      </c>
      <c r="D1015">
        <v>47</v>
      </c>
      <c r="E1015" t="s">
        <v>105</v>
      </c>
      <c r="F1015" t="s">
        <v>1121</v>
      </c>
      <c r="G1015" t="s">
        <v>5128</v>
      </c>
      <c r="H1015">
        <v>19458795867</v>
      </c>
      <c r="I1015" t="s">
        <v>5981</v>
      </c>
      <c r="J1015" t="s">
        <v>7292</v>
      </c>
      <c r="K1015">
        <v>7954.28</v>
      </c>
      <c r="L1015" s="12" t="s">
        <v>8246</v>
      </c>
      <c r="M1015" s="10" t="s">
        <v>11198</v>
      </c>
      <c r="N1015">
        <v>1014</v>
      </c>
      <c r="O1015">
        <v>45157</v>
      </c>
      <c r="P1015" t="s">
        <v>11402</v>
      </c>
      <c r="Q1015" s="16">
        <v>1436.94</v>
      </c>
      <c r="R1015">
        <v>6517.34</v>
      </c>
      <c r="S1015">
        <v>63</v>
      </c>
      <c r="T1015">
        <v>1014</v>
      </c>
      <c r="U1015">
        <v>44170.29</v>
      </c>
      <c r="V1015" t="s">
        <v>11411</v>
      </c>
      <c r="W1015">
        <v>2.04</v>
      </c>
      <c r="X1015">
        <v>12</v>
      </c>
      <c r="Y1015" t="s">
        <v>11427</v>
      </c>
      <c r="Z1015" t="s">
        <v>12010</v>
      </c>
      <c r="AA1015">
        <v>1014</v>
      </c>
      <c r="AB1015" t="s">
        <v>12016</v>
      </c>
      <c r="AC1015">
        <v>7708.51</v>
      </c>
      <c r="AD1015">
        <v>3942.37</v>
      </c>
      <c r="AE1015">
        <v>197.12</v>
      </c>
      <c r="AF1015" t="s">
        <v>11123</v>
      </c>
      <c r="AG1015" t="s">
        <v>11363</v>
      </c>
      <c r="AH1015">
        <v>5439</v>
      </c>
      <c r="AI1015">
        <v>1014</v>
      </c>
      <c r="AJ1015" t="s">
        <v>11043</v>
      </c>
      <c r="AK1015" t="s">
        <v>12029</v>
      </c>
      <c r="AL1015" t="s">
        <v>12032</v>
      </c>
      <c r="AM1015" t="s">
        <v>11206</v>
      </c>
      <c r="AN1015">
        <v>1</v>
      </c>
      <c r="AO1015" s="10" t="s">
        <v>12041</v>
      </c>
      <c r="AP1015" t="str" cm="1">
        <f t="array" ref="AP1015">_xlfn.IFS(
  Table1[[#This Row],[Age]]&lt;=25, "18-25",
  Table1[[#This Row],[Age]]&lt;=35, "26-35",
  Table1[[#This Row],[Age]]&lt;=45, "36-45",
  Table1[[#This Row],[Age]]&lt;=60, "46-60",
  TRUE, "60+")</f>
        <v>46-60</v>
      </c>
    </row>
    <row r="1016" spans="1:42" x14ac:dyDescent="0.3">
      <c r="A1016">
        <v>1015</v>
      </c>
      <c r="B1016" t="s">
        <v>43</v>
      </c>
      <c r="C1016" t="s">
        <v>76</v>
      </c>
      <c r="D1016">
        <v>27</v>
      </c>
      <c r="E1016" t="s">
        <v>106</v>
      </c>
      <c r="F1016" t="s">
        <v>1122</v>
      </c>
      <c r="G1016" t="s">
        <v>5137</v>
      </c>
      <c r="H1016">
        <v>19458795868</v>
      </c>
      <c r="I1016" t="s">
        <v>5982</v>
      </c>
      <c r="J1016" t="s">
        <v>7292</v>
      </c>
      <c r="K1016">
        <v>285.74</v>
      </c>
      <c r="L1016" s="12" t="s">
        <v>8247</v>
      </c>
      <c r="M1016" s="10" t="s">
        <v>11089</v>
      </c>
      <c r="N1016">
        <v>1015</v>
      </c>
      <c r="O1016">
        <v>45288</v>
      </c>
      <c r="P1016" t="s">
        <v>11403</v>
      </c>
      <c r="Q1016" s="16">
        <v>3867.14</v>
      </c>
      <c r="R1016">
        <v>-3581.4</v>
      </c>
      <c r="S1016">
        <v>4</v>
      </c>
      <c r="T1016">
        <v>1015</v>
      </c>
      <c r="U1016">
        <v>7375.15</v>
      </c>
      <c r="V1016" t="s">
        <v>11411</v>
      </c>
      <c r="W1016">
        <v>2.42</v>
      </c>
      <c r="X1016">
        <v>24</v>
      </c>
      <c r="Y1016" t="s">
        <v>9433</v>
      </c>
      <c r="Z1016" t="s">
        <v>12012</v>
      </c>
      <c r="AA1016">
        <v>1015</v>
      </c>
      <c r="AB1016" t="s">
        <v>12016</v>
      </c>
      <c r="AC1016">
        <v>8474.09</v>
      </c>
      <c r="AD1016">
        <v>4551.51</v>
      </c>
      <c r="AE1016">
        <v>227.58</v>
      </c>
      <c r="AF1016" t="s">
        <v>11187</v>
      </c>
      <c r="AG1016" t="s">
        <v>11134</v>
      </c>
      <c r="AH1016">
        <v>9351</v>
      </c>
      <c r="AI1016">
        <v>1015</v>
      </c>
      <c r="AJ1016" t="s">
        <v>11221</v>
      </c>
      <c r="AK1016" t="s">
        <v>12028</v>
      </c>
      <c r="AL1016" t="s">
        <v>12032</v>
      </c>
      <c r="AM1016" t="s">
        <v>11324</v>
      </c>
      <c r="AN1016">
        <v>1</v>
      </c>
      <c r="AO1016" s="10" t="s">
        <v>12036</v>
      </c>
      <c r="AP1016" t="str" cm="1">
        <f t="array" ref="AP1016">_xlfn.IFS(
  Table1[[#This Row],[Age]]&lt;=25, "18-25",
  Table1[[#This Row],[Age]]&lt;=35, "26-35",
  Table1[[#This Row],[Age]]&lt;=45, "36-45",
  Table1[[#This Row],[Age]]&lt;=60, "46-60",
  TRUE, "60+")</f>
        <v>26-35</v>
      </c>
    </row>
    <row r="1017" spans="1:42" x14ac:dyDescent="0.3">
      <c r="A1017">
        <v>1016</v>
      </c>
      <c r="B1017" t="s">
        <v>13</v>
      </c>
      <c r="C1017" t="s">
        <v>67</v>
      </c>
      <c r="D1017">
        <v>32</v>
      </c>
      <c r="E1017" t="s">
        <v>105</v>
      </c>
      <c r="F1017" t="s">
        <v>1123</v>
      </c>
      <c r="G1017" t="s">
        <v>5147</v>
      </c>
      <c r="H1017">
        <v>19458795869</v>
      </c>
      <c r="I1017" t="s">
        <v>5559</v>
      </c>
      <c r="J1017" t="s">
        <v>7292</v>
      </c>
      <c r="K1017">
        <v>7354.32</v>
      </c>
      <c r="L1017" s="12" t="s">
        <v>8248</v>
      </c>
      <c r="M1017" s="10" t="s">
        <v>11098</v>
      </c>
      <c r="N1017">
        <v>1016</v>
      </c>
      <c r="O1017">
        <v>44985</v>
      </c>
      <c r="P1017" t="s">
        <v>11404</v>
      </c>
      <c r="Q1017" s="16">
        <v>4643.1499999999996</v>
      </c>
      <c r="R1017">
        <v>2711.17</v>
      </c>
      <c r="S1017">
        <v>78</v>
      </c>
      <c r="T1017">
        <v>1016</v>
      </c>
      <c r="U1017">
        <v>28649.17</v>
      </c>
      <c r="V1017" t="s">
        <v>11413</v>
      </c>
      <c r="W1017">
        <v>2.72</v>
      </c>
      <c r="X1017">
        <v>24</v>
      </c>
      <c r="Y1017" t="s">
        <v>11663</v>
      </c>
      <c r="Z1017" t="s">
        <v>12010</v>
      </c>
      <c r="AA1017">
        <v>1016</v>
      </c>
      <c r="AB1017" t="s">
        <v>12015</v>
      </c>
      <c r="AC1017">
        <v>1975.09</v>
      </c>
      <c r="AD1017">
        <v>2833.36</v>
      </c>
      <c r="AE1017">
        <v>141.66999999999999</v>
      </c>
      <c r="AF1017" t="s">
        <v>11345</v>
      </c>
      <c r="AG1017" t="s">
        <v>11372</v>
      </c>
      <c r="AH1017">
        <v>5462</v>
      </c>
      <c r="AI1017">
        <v>1016</v>
      </c>
      <c r="AJ1017" t="s">
        <v>11292</v>
      </c>
      <c r="AK1017" t="s">
        <v>12027</v>
      </c>
      <c r="AL1017" t="s">
        <v>12032</v>
      </c>
      <c r="AM1017" t="s">
        <v>11238</v>
      </c>
      <c r="AN1017">
        <v>1</v>
      </c>
      <c r="AO1017" s="10" t="s">
        <v>12045</v>
      </c>
      <c r="AP1017" t="str" cm="1">
        <f t="array" ref="AP1017">_xlfn.IFS(
  Table1[[#This Row],[Age]]&lt;=25, "18-25",
  Table1[[#This Row],[Age]]&lt;=35, "26-35",
  Table1[[#This Row],[Age]]&lt;=45, "36-45",
  Table1[[#This Row],[Age]]&lt;=60, "46-60",
  TRUE, "60+")</f>
        <v>26-35</v>
      </c>
    </row>
    <row r="1018" spans="1:42" x14ac:dyDescent="0.3">
      <c r="A1018">
        <v>1017</v>
      </c>
      <c r="B1018" t="s">
        <v>29</v>
      </c>
      <c r="C1018" t="s">
        <v>39</v>
      </c>
      <c r="D1018">
        <v>46</v>
      </c>
      <c r="E1018" t="s">
        <v>104</v>
      </c>
      <c r="F1018" t="s">
        <v>1124</v>
      </c>
      <c r="G1018" t="s">
        <v>5145</v>
      </c>
      <c r="H1018">
        <v>19458795870</v>
      </c>
      <c r="I1018" t="s">
        <v>5983</v>
      </c>
      <c r="J1018" t="s">
        <v>7291</v>
      </c>
      <c r="K1018">
        <v>1484.85</v>
      </c>
      <c r="L1018" s="12" t="s">
        <v>7337</v>
      </c>
      <c r="M1018" s="10" t="s">
        <v>11261</v>
      </c>
      <c r="N1018">
        <v>1017</v>
      </c>
      <c r="O1018">
        <v>45223</v>
      </c>
      <c r="P1018" t="s">
        <v>11404</v>
      </c>
      <c r="Q1018" s="16">
        <v>1482.43</v>
      </c>
      <c r="R1018">
        <v>2.42</v>
      </c>
      <c r="S1018">
        <v>96</v>
      </c>
      <c r="T1018">
        <v>1017</v>
      </c>
      <c r="U1018">
        <v>37903.449999999997</v>
      </c>
      <c r="V1018" t="s">
        <v>11413</v>
      </c>
      <c r="W1018">
        <v>1.27</v>
      </c>
      <c r="X1018">
        <v>24</v>
      </c>
      <c r="Y1018" t="s">
        <v>11429</v>
      </c>
      <c r="Z1018" t="s">
        <v>12010</v>
      </c>
      <c r="AA1018">
        <v>1017</v>
      </c>
      <c r="AB1018" t="s">
        <v>12017</v>
      </c>
      <c r="AC1018">
        <v>3754.59</v>
      </c>
      <c r="AD1018">
        <v>4329.21</v>
      </c>
      <c r="AE1018">
        <v>216.46</v>
      </c>
      <c r="AF1018" t="s">
        <v>11295</v>
      </c>
      <c r="AG1018" t="s">
        <v>11178</v>
      </c>
      <c r="AH1018">
        <v>2651</v>
      </c>
      <c r="AI1018">
        <v>1017</v>
      </c>
      <c r="AJ1018" t="s">
        <v>11347</v>
      </c>
      <c r="AK1018" t="s">
        <v>12028</v>
      </c>
      <c r="AL1018" t="s">
        <v>12032</v>
      </c>
      <c r="AM1018" t="s">
        <v>11091</v>
      </c>
      <c r="AN1018">
        <v>1</v>
      </c>
      <c r="AO1018" s="10" t="s">
        <v>12044</v>
      </c>
      <c r="AP1018" t="str" cm="1">
        <f t="array" ref="AP1018">_xlfn.IFS(
  Table1[[#This Row],[Age]]&lt;=25, "18-25",
  Table1[[#This Row],[Age]]&lt;=35, "26-35",
  Table1[[#This Row],[Age]]&lt;=45, "36-45",
  Table1[[#This Row],[Age]]&lt;=60, "46-60",
  TRUE, "60+")</f>
        <v>46-60</v>
      </c>
    </row>
    <row r="1019" spans="1:42" x14ac:dyDescent="0.3">
      <c r="A1019">
        <v>1018</v>
      </c>
      <c r="B1019" t="s">
        <v>12</v>
      </c>
      <c r="C1019" t="s">
        <v>99</v>
      </c>
      <c r="D1019">
        <v>18</v>
      </c>
      <c r="E1019" t="s">
        <v>105</v>
      </c>
      <c r="F1019" t="s">
        <v>1125</v>
      </c>
      <c r="G1019" t="s">
        <v>5124</v>
      </c>
      <c r="H1019">
        <v>19458795871</v>
      </c>
      <c r="I1019" t="s">
        <v>5984</v>
      </c>
      <c r="J1019" t="s">
        <v>7291</v>
      </c>
      <c r="K1019">
        <v>8323.73</v>
      </c>
      <c r="L1019" s="12" t="s">
        <v>8249</v>
      </c>
      <c r="M1019" s="10" t="s">
        <v>11074</v>
      </c>
      <c r="N1019">
        <v>1018</v>
      </c>
      <c r="O1019">
        <v>45144</v>
      </c>
      <c r="P1019" t="s">
        <v>11404</v>
      </c>
      <c r="Q1019" s="16">
        <v>4088.32</v>
      </c>
      <c r="R1019">
        <v>4235.41</v>
      </c>
      <c r="S1019">
        <v>82</v>
      </c>
      <c r="T1019">
        <v>1018</v>
      </c>
      <c r="U1019">
        <v>37424.32</v>
      </c>
      <c r="V1019" t="s">
        <v>11411</v>
      </c>
      <c r="W1019">
        <v>9.2799999999999994</v>
      </c>
      <c r="X1019">
        <v>48</v>
      </c>
      <c r="Y1019" t="s">
        <v>11459</v>
      </c>
      <c r="Z1019" t="s">
        <v>12012</v>
      </c>
      <c r="AA1019">
        <v>1018</v>
      </c>
      <c r="AB1019" t="s">
        <v>12016</v>
      </c>
      <c r="AC1019">
        <v>5029.6899999999996</v>
      </c>
      <c r="AD1019">
        <v>2025.56</v>
      </c>
      <c r="AE1019">
        <v>101.28</v>
      </c>
      <c r="AF1019" t="s">
        <v>11207</v>
      </c>
      <c r="AG1019" t="s">
        <v>11253</v>
      </c>
      <c r="AH1019">
        <v>6044</v>
      </c>
      <c r="AI1019">
        <v>1018</v>
      </c>
      <c r="AJ1019" t="s">
        <v>11139</v>
      </c>
      <c r="AK1019" t="s">
        <v>12028</v>
      </c>
      <c r="AL1019" t="s">
        <v>12031</v>
      </c>
      <c r="AM1019" t="s">
        <v>11207</v>
      </c>
      <c r="AN1019">
        <v>1</v>
      </c>
      <c r="AO1019" s="10" t="s">
        <v>12041</v>
      </c>
      <c r="AP1019" t="str" cm="1">
        <f t="array" ref="AP1019">_xlfn.IFS(
  Table1[[#This Row],[Age]]&lt;=25, "18-25",
  Table1[[#This Row],[Age]]&lt;=35, "26-35",
  Table1[[#This Row],[Age]]&lt;=45, "36-45",
  Table1[[#This Row],[Age]]&lt;=60, "46-60",
  TRUE, "60+")</f>
        <v>18-25</v>
      </c>
    </row>
    <row r="1020" spans="1:42" x14ac:dyDescent="0.3">
      <c r="A1020">
        <v>1019</v>
      </c>
      <c r="B1020" t="s">
        <v>11</v>
      </c>
      <c r="C1020" t="s">
        <v>62</v>
      </c>
      <c r="D1020">
        <v>38</v>
      </c>
      <c r="E1020" t="s">
        <v>106</v>
      </c>
      <c r="F1020" t="s">
        <v>1126</v>
      </c>
      <c r="G1020" t="s">
        <v>5148</v>
      </c>
      <c r="H1020">
        <v>19458795872</v>
      </c>
      <c r="I1020" t="s">
        <v>5985</v>
      </c>
      <c r="J1020" t="s">
        <v>7292</v>
      </c>
      <c r="K1020">
        <v>6952.54</v>
      </c>
      <c r="L1020" s="12" t="s">
        <v>8250</v>
      </c>
      <c r="M1020" s="10" t="s">
        <v>11080</v>
      </c>
      <c r="N1020">
        <v>1019</v>
      </c>
      <c r="O1020">
        <v>45209</v>
      </c>
      <c r="P1020" t="s">
        <v>11403</v>
      </c>
      <c r="Q1020" s="16">
        <v>1196.73</v>
      </c>
      <c r="R1020">
        <v>5755.81</v>
      </c>
      <c r="S1020">
        <v>34</v>
      </c>
      <c r="T1020">
        <v>1019</v>
      </c>
      <c r="U1020">
        <v>31770.1</v>
      </c>
      <c r="V1020" t="s">
        <v>11411</v>
      </c>
      <c r="W1020">
        <v>2.46</v>
      </c>
      <c r="X1020">
        <v>12</v>
      </c>
      <c r="Y1020" t="s">
        <v>10820</v>
      </c>
      <c r="Z1020" t="s">
        <v>12011</v>
      </c>
      <c r="AA1020">
        <v>1019</v>
      </c>
      <c r="AB1020" t="s">
        <v>12017</v>
      </c>
      <c r="AC1020">
        <v>7875.46</v>
      </c>
      <c r="AD1020">
        <v>3421.38</v>
      </c>
      <c r="AE1020">
        <v>171.07</v>
      </c>
      <c r="AF1020" t="s">
        <v>11103</v>
      </c>
      <c r="AG1020" t="s">
        <v>11093</v>
      </c>
      <c r="AH1020">
        <v>6966</v>
      </c>
      <c r="AI1020">
        <v>1019</v>
      </c>
      <c r="AJ1020" t="s">
        <v>11389</v>
      </c>
      <c r="AK1020" t="s">
        <v>12029</v>
      </c>
      <c r="AL1020" t="s">
        <v>12031</v>
      </c>
      <c r="AM1020" t="s">
        <v>11389</v>
      </c>
      <c r="AN1020">
        <v>1</v>
      </c>
      <c r="AO1020" s="10" t="s">
        <v>12044</v>
      </c>
      <c r="AP1020" t="str" cm="1">
        <f t="array" ref="AP1020">_xlfn.IFS(
  Table1[[#This Row],[Age]]&lt;=25, "18-25",
  Table1[[#This Row],[Age]]&lt;=35, "26-35",
  Table1[[#This Row],[Age]]&lt;=45, "36-45",
  Table1[[#This Row],[Age]]&lt;=60, "46-60",
  TRUE, "60+")</f>
        <v>36-45</v>
      </c>
    </row>
    <row r="1021" spans="1:42" x14ac:dyDescent="0.3">
      <c r="A1021">
        <v>1020</v>
      </c>
      <c r="B1021" t="s">
        <v>43</v>
      </c>
      <c r="C1021" t="s">
        <v>69</v>
      </c>
      <c r="D1021">
        <v>32</v>
      </c>
      <c r="E1021" t="s">
        <v>105</v>
      </c>
      <c r="F1021" t="s">
        <v>1127</v>
      </c>
      <c r="G1021" t="s">
        <v>5118</v>
      </c>
      <c r="H1021">
        <v>19458795873</v>
      </c>
      <c r="I1021" t="s">
        <v>5986</v>
      </c>
      <c r="J1021" t="s">
        <v>7291</v>
      </c>
      <c r="K1021">
        <v>4619.46</v>
      </c>
      <c r="L1021" s="12" t="s">
        <v>8251</v>
      </c>
      <c r="M1021" s="10" t="s">
        <v>11177</v>
      </c>
      <c r="N1021">
        <v>1020</v>
      </c>
      <c r="O1021">
        <v>45005</v>
      </c>
      <c r="P1021" t="s">
        <v>11402</v>
      </c>
      <c r="Q1021" s="16">
        <v>2175.83</v>
      </c>
      <c r="R1021">
        <v>2443.63</v>
      </c>
      <c r="S1021">
        <v>32</v>
      </c>
      <c r="T1021">
        <v>1020</v>
      </c>
      <c r="U1021">
        <v>47105.13</v>
      </c>
      <c r="V1021" t="s">
        <v>11411</v>
      </c>
      <c r="W1021">
        <v>1.66</v>
      </c>
      <c r="X1021">
        <v>12</v>
      </c>
      <c r="Y1021" t="s">
        <v>11583</v>
      </c>
      <c r="Z1021" t="s">
        <v>12012</v>
      </c>
      <c r="AA1021">
        <v>1020</v>
      </c>
      <c r="AB1021" t="s">
        <v>12015</v>
      </c>
      <c r="AC1021">
        <v>5766.83</v>
      </c>
      <c r="AD1021">
        <v>1524.03</v>
      </c>
      <c r="AE1021">
        <v>76.2</v>
      </c>
      <c r="AF1021" t="s">
        <v>11092</v>
      </c>
      <c r="AG1021" t="s">
        <v>11217</v>
      </c>
      <c r="AH1021">
        <v>4466</v>
      </c>
      <c r="AI1021">
        <v>1020</v>
      </c>
      <c r="AJ1021" t="s">
        <v>11222</v>
      </c>
      <c r="AK1021" t="s">
        <v>12029</v>
      </c>
      <c r="AL1021" t="s">
        <v>12031</v>
      </c>
      <c r="AM1021" t="s">
        <v>11132</v>
      </c>
      <c r="AN1021">
        <v>-1</v>
      </c>
      <c r="AO1021" s="10" t="s">
        <v>12047</v>
      </c>
      <c r="AP1021" t="str" cm="1">
        <f t="array" ref="AP1021">_xlfn.IFS(
  Table1[[#This Row],[Age]]&lt;=25, "18-25",
  Table1[[#This Row],[Age]]&lt;=35, "26-35",
  Table1[[#This Row],[Age]]&lt;=45, "36-45",
  Table1[[#This Row],[Age]]&lt;=60, "46-60",
  TRUE, "60+")</f>
        <v>26-35</v>
      </c>
    </row>
    <row r="1022" spans="1:42" x14ac:dyDescent="0.3">
      <c r="A1022">
        <v>1021</v>
      </c>
      <c r="B1022" t="s">
        <v>40</v>
      </c>
      <c r="C1022" t="s">
        <v>101</v>
      </c>
      <c r="D1022">
        <v>20</v>
      </c>
      <c r="E1022" t="s">
        <v>106</v>
      </c>
      <c r="F1022" t="s">
        <v>1128</v>
      </c>
      <c r="G1022" t="s">
        <v>5110</v>
      </c>
      <c r="H1022">
        <v>19458795874</v>
      </c>
      <c r="I1022" t="s">
        <v>5987</v>
      </c>
      <c r="J1022" t="s">
        <v>7292</v>
      </c>
      <c r="K1022">
        <v>8233.67</v>
      </c>
      <c r="L1022" s="12" t="s">
        <v>8252</v>
      </c>
      <c r="M1022" s="10" t="s">
        <v>11255</v>
      </c>
      <c r="N1022">
        <v>1021</v>
      </c>
      <c r="O1022">
        <v>45075</v>
      </c>
      <c r="P1022" t="s">
        <v>11403</v>
      </c>
      <c r="Q1022" s="16">
        <v>3453.96</v>
      </c>
      <c r="R1022">
        <v>4779.71</v>
      </c>
      <c r="S1022">
        <v>78</v>
      </c>
      <c r="T1022">
        <v>1021</v>
      </c>
      <c r="U1022">
        <v>24624.720000000001</v>
      </c>
      <c r="V1022" t="s">
        <v>11411</v>
      </c>
      <c r="W1022">
        <v>5.25</v>
      </c>
      <c r="X1022">
        <v>36</v>
      </c>
      <c r="Y1022" t="s">
        <v>10843</v>
      </c>
      <c r="Z1022" t="s">
        <v>12012</v>
      </c>
      <c r="AA1022">
        <v>1021</v>
      </c>
      <c r="AB1022" t="s">
        <v>12017</v>
      </c>
      <c r="AC1022">
        <v>6682.63</v>
      </c>
      <c r="AD1022">
        <v>4031.97</v>
      </c>
      <c r="AE1022">
        <v>201.6</v>
      </c>
      <c r="AF1022" t="s">
        <v>11386</v>
      </c>
      <c r="AG1022" t="s">
        <v>11396</v>
      </c>
      <c r="AH1022">
        <v>9441</v>
      </c>
      <c r="AI1022">
        <v>1021</v>
      </c>
      <c r="AJ1022" t="s">
        <v>11218</v>
      </c>
      <c r="AK1022" t="s">
        <v>12029</v>
      </c>
      <c r="AL1022" t="s">
        <v>12032</v>
      </c>
      <c r="AM1022" t="s">
        <v>11230</v>
      </c>
      <c r="AN1022">
        <v>1</v>
      </c>
      <c r="AO1022" s="10" t="s">
        <v>12046</v>
      </c>
      <c r="AP1022" t="str" cm="1">
        <f t="array" ref="AP1022">_xlfn.IFS(
  Table1[[#This Row],[Age]]&lt;=25, "18-25",
  Table1[[#This Row],[Age]]&lt;=35, "26-35",
  Table1[[#This Row],[Age]]&lt;=45, "36-45",
  Table1[[#This Row],[Age]]&lt;=60, "46-60",
  TRUE, "60+")</f>
        <v>18-25</v>
      </c>
    </row>
    <row r="1023" spans="1:42" x14ac:dyDescent="0.3">
      <c r="A1023">
        <v>1022</v>
      </c>
      <c r="B1023" t="s">
        <v>16</v>
      </c>
      <c r="C1023" t="s">
        <v>61</v>
      </c>
      <c r="D1023">
        <v>50</v>
      </c>
      <c r="E1023" t="s">
        <v>105</v>
      </c>
      <c r="F1023" t="s">
        <v>1129</v>
      </c>
      <c r="G1023" t="s">
        <v>5143</v>
      </c>
      <c r="H1023">
        <v>19458795875</v>
      </c>
      <c r="I1023" t="s">
        <v>5988</v>
      </c>
      <c r="J1023" t="s">
        <v>7292</v>
      </c>
      <c r="K1023">
        <v>7357.18</v>
      </c>
      <c r="L1023" s="12" t="s">
        <v>7984</v>
      </c>
      <c r="M1023" s="10" t="s">
        <v>11060</v>
      </c>
      <c r="N1023">
        <v>1022</v>
      </c>
      <c r="O1023">
        <v>45017</v>
      </c>
      <c r="P1023" t="s">
        <v>11402</v>
      </c>
      <c r="Q1023" s="16">
        <v>1225.2</v>
      </c>
      <c r="R1023">
        <v>6131.98</v>
      </c>
      <c r="S1023">
        <v>34</v>
      </c>
      <c r="T1023">
        <v>1022</v>
      </c>
      <c r="U1023">
        <v>44131.99</v>
      </c>
      <c r="V1023" t="s">
        <v>11413</v>
      </c>
      <c r="W1023">
        <v>9.4700000000000006</v>
      </c>
      <c r="X1023">
        <v>12</v>
      </c>
      <c r="Y1023" t="s">
        <v>9983</v>
      </c>
      <c r="Z1023" t="s">
        <v>12011</v>
      </c>
      <c r="AA1023">
        <v>1022</v>
      </c>
      <c r="AB1023" t="s">
        <v>12016</v>
      </c>
      <c r="AC1023">
        <v>4318.22</v>
      </c>
      <c r="AD1023">
        <v>173.45</v>
      </c>
      <c r="AE1023">
        <v>8.67</v>
      </c>
      <c r="AF1023" t="s">
        <v>11114</v>
      </c>
      <c r="AG1023" t="s">
        <v>11212</v>
      </c>
      <c r="AH1023">
        <v>2377</v>
      </c>
      <c r="AI1023">
        <v>1022</v>
      </c>
      <c r="AJ1023" t="s">
        <v>11073</v>
      </c>
      <c r="AK1023" t="s">
        <v>12027</v>
      </c>
      <c r="AL1023" t="s">
        <v>12032</v>
      </c>
      <c r="AM1023" t="s">
        <v>11211</v>
      </c>
      <c r="AN1023">
        <v>1</v>
      </c>
      <c r="AO1023" s="10" t="s">
        <v>12037</v>
      </c>
      <c r="AP1023" t="str" cm="1">
        <f t="array" ref="AP1023">_xlfn.IFS(
  Table1[[#This Row],[Age]]&lt;=25, "18-25",
  Table1[[#This Row],[Age]]&lt;=35, "26-35",
  Table1[[#This Row],[Age]]&lt;=45, "36-45",
  Table1[[#This Row],[Age]]&lt;=60, "46-60",
  TRUE, "60+")</f>
        <v>46-60</v>
      </c>
    </row>
    <row r="1024" spans="1:42" x14ac:dyDescent="0.3">
      <c r="A1024">
        <v>1023</v>
      </c>
      <c r="B1024" t="s">
        <v>37</v>
      </c>
      <c r="C1024" t="s">
        <v>84</v>
      </c>
      <c r="D1024">
        <v>55</v>
      </c>
      <c r="E1024" t="s">
        <v>105</v>
      </c>
      <c r="F1024" t="s">
        <v>1130</v>
      </c>
      <c r="G1024" t="s">
        <v>5116</v>
      </c>
      <c r="H1024">
        <v>19458795876</v>
      </c>
      <c r="I1024" t="s">
        <v>5989</v>
      </c>
      <c r="J1024" t="s">
        <v>7291</v>
      </c>
      <c r="K1024">
        <v>7615.92</v>
      </c>
      <c r="L1024" s="12" t="s">
        <v>8253</v>
      </c>
      <c r="M1024" s="10" t="s">
        <v>11126</v>
      </c>
      <c r="N1024">
        <v>1023</v>
      </c>
      <c r="O1024">
        <v>45152</v>
      </c>
      <c r="P1024" t="s">
        <v>11403</v>
      </c>
      <c r="Q1024" s="16">
        <v>944.6</v>
      </c>
      <c r="R1024">
        <v>8560.52</v>
      </c>
      <c r="S1024">
        <v>70</v>
      </c>
      <c r="T1024">
        <v>1023</v>
      </c>
      <c r="U1024">
        <v>31359.61</v>
      </c>
      <c r="V1024" t="s">
        <v>11413</v>
      </c>
      <c r="W1024">
        <v>9.68</v>
      </c>
      <c r="X1024">
        <v>24</v>
      </c>
      <c r="Y1024" t="s">
        <v>9004</v>
      </c>
      <c r="Z1024" t="s">
        <v>12010</v>
      </c>
      <c r="AA1024">
        <v>1023</v>
      </c>
      <c r="AB1024" t="s">
        <v>12015</v>
      </c>
      <c r="AC1024">
        <v>8828.35</v>
      </c>
      <c r="AD1024">
        <v>4226.5600000000004</v>
      </c>
      <c r="AE1024">
        <v>211.33</v>
      </c>
      <c r="AF1024" t="s">
        <v>11387</v>
      </c>
      <c r="AG1024" t="s">
        <v>11064</v>
      </c>
      <c r="AH1024">
        <v>2443</v>
      </c>
      <c r="AI1024">
        <v>1023</v>
      </c>
      <c r="AJ1024" t="s">
        <v>11392</v>
      </c>
      <c r="AK1024" t="s">
        <v>12029</v>
      </c>
      <c r="AL1024" t="s">
        <v>12031</v>
      </c>
      <c r="AM1024" t="s">
        <v>11326</v>
      </c>
      <c r="AN1024">
        <v>1</v>
      </c>
      <c r="AO1024" s="10" t="s">
        <v>12041</v>
      </c>
      <c r="AP1024" t="str" cm="1">
        <f t="array" ref="AP1024">_xlfn.IFS(
  Table1[[#This Row],[Age]]&lt;=25, "18-25",
  Table1[[#This Row],[Age]]&lt;=35, "26-35",
  Table1[[#This Row],[Age]]&lt;=45, "36-45",
  Table1[[#This Row],[Age]]&lt;=60, "46-60",
  TRUE, "60+")</f>
        <v>46-60</v>
      </c>
    </row>
    <row r="1025" spans="1:42" x14ac:dyDescent="0.3">
      <c r="A1025">
        <v>1024</v>
      </c>
      <c r="B1025" t="s">
        <v>26</v>
      </c>
      <c r="C1025" t="s">
        <v>90</v>
      </c>
      <c r="D1025">
        <v>36</v>
      </c>
      <c r="E1025" t="s">
        <v>104</v>
      </c>
      <c r="F1025" t="s">
        <v>1131</v>
      </c>
      <c r="G1025" t="s">
        <v>5115</v>
      </c>
      <c r="H1025">
        <v>19458795877</v>
      </c>
      <c r="I1025" t="s">
        <v>5990</v>
      </c>
      <c r="J1025" t="s">
        <v>7291</v>
      </c>
      <c r="K1025">
        <v>2971.73</v>
      </c>
      <c r="L1025" s="12" t="s">
        <v>8254</v>
      </c>
      <c r="M1025" s="10" t="s">
        <v>11344</v>
      </c>
      <c r="N1025">
        <v>1024</v>
      </c>
      <c r="O1025">
        <v>45065</v>
      </c>
      <c r="P1025" t="s">
        <v>11402</v>
      </c>
      <c r="Q1025" s="16">
        <v>2318.09</v>
      </c>
      <c r="R1025">
        <v>5289.82</v>
      </c>
      <c r="S1025">
        <v>40</v>
      </c>
      <c r="T1025">
        <v>1024</v>
      </c>
      <c r="U1025">
        <v>37135.870000000003</v>
      </c>
      <c r="V1025" t="s">
        <v>11413</v>
      </c>
      <c r="W1025">
        <v>7.09</v>
      </c>
      <c r="X1025">
        <v>48</v>
      </c>
      <c r="Y1025" t="s">
        <v>11780</v>
      </c>
      <c r="Z1025" t="s">
        <v>12010</v>
      </c>
      <c r="AA1025">
        <v>1024</v>
      </c>
      <c r="AB1025" t="s">
        <v>12015</v>
      </c>
      <c r="AC1025">
        <v>4298.09</v>
      </c>
      <c r="AD1025">
        <v>587.64</v>
      </c>
      <c r="AE1025">
        <v>29.38</v>
      </c>
      <c r="AF1025" t="s">
        <v>11341</v>
      </c>
      <c r="AG1025" t="s">
        <v>11185</v>
      </c>
      <c r="AH1025">
        <v>6267</v>
      </c>
      <c r="AI1025">
        <v>1024</v>
      </c>
      <c r="AJ1025" t="s">
        <v>11275</v>
      </c>
      <c r="AK1025" t="s">
        <v>12027</v>
      </c>
      <c r="AL1025" t="s">
        <v>12031</v>
      </c>
      <c r="AM1025" t="s">
        <v>11135</v>
      </c>
      <c r="AN1025">
        <v>1</v>
      </c>
      <c r="AO1025" s="10" t="s">
        <v>12046</v>
      </c>
      <c r="AP1025" t="str" cm="1">
        <f t="array" ref="AP1025">_xlfn.IFS(
  Table1[[#This Row],[Age]]&lt;=25, "18-25",
  Table1[[#This Row],[Age]]&lt;=35, "26-35",
  Table1[[#This Row],[Age]]&lt;=45, "36-45",
  Table1[[#This Row],[Age]]&lt;=60, "46-60",
  TRUE, "60+")</f>
        <v>36-45</v>
      </c>
    </row>
    <row r="1026" spans="1:42" x14ac:dyDescent="0.3">
      <c r="A1026">
        <v>1025</v>
      </c>
      <c r="B1026" t="s">
        <v>10</v>
      </c>
      <c r="C1026" t="s">
        <v>83</v>
      </c>
      <c r="D1026">
        <v>21</v>
      </c>
      <c r="E1026" t="s">
        <v>104</v>
      </c>
      <c r="F1026" t="s">
        <v>1132</v>
      </c>
      <c r="G1026" t="s">
        <v>5144</v>
      </c>
      <c r="H1026">
        <v>19458795878</v>
      </c>
      <c r="I1026" t="s">
        <v>5991</v>
      </c>
      <c r="J1026" t="s">
        <v>7291</v>
      </c>
      <c r="K1026">
        <v>6232.25</v>
      </c>
      <c r="L1026" s="12" t="s">
        <v>8255</v>
      </c>
      <c r="M1026" s="10" t="s">
        <v>11352</v>
      </c>
      <c r="N1026">
        <v>1025</v>
      </c>
      <c r="O1026">
        <v>45269</v>
      </c>
      <c r="P1026" t="s">
        <v>11404</v>
      </c>
      <c r="Q1026" s="16">
        <v>3918.18</v>
      </c>
      <c r="R1026">
        <v>2314.0700000000002</v>
      </c>
      <c r="S1026">
        <v>35</v>
      </c>
      <c r="T1026">
        <v>1025</v>
      </c>
      <c r="U1026">
        <v>23776.78</v>
      </c>
      <c r="V1026" t="s">
        <v>11412</v>
      </c>
      <c r="W1026">
        <v>2.61</v>
      </c>
      <c r="X1026">
        <v>12</v>
      </c>
      <c r="Y1026" t="s">
        <v>10124</v>
      </c>
      <c r="Z1026" t="s">
        <v>12010</v>
      </c>
      <c r="AA1026">
        <v>1025</v>
      </c>
      <c r="AB1026" t="s">
        <v>12017</v>
      </c>
      <c r="AC1026">
        <v>5268.75</v>
      </c>
      <c r="AD1026">
        <v>779.55</v>
      </c>
      <c r="AE1026">
        <v>38.979999999999997</v>
      </c>
      <c r="AF1026" t="s">
        <v>11093</v>
      </c>
      <c r="AG1026" t="s">
        <v>11088</v>
      </c>
      <c r="AH1026">
        <v>1617</v>
      </c>
      <c r="AI1026">
        <v>1025</v>
      </c>
      <c r="AJ1026" t="s">
        <v>11039</v>
      </c>
      <c r="AK1026" t="s">
        <v>12028</v>
      </c>
      <c r="AL1026" t="s">
        <v>12031</v>
      </c>
      <c r="AM1026" t="s">
        <v>11324</v>
      </c>
      <c r="AN1026">
        <v>1</v>
      </c>
      <c r="AO1026" s="10" t="s">
        <v>12036</v>
      </c>
      <c r="AP1026" t="str" cm="1">
        <f t="array" ref="AP1026">_xlfn.IFS(
  Table1[[#This Row],[Age]]&lt;=25, "18-25",
  Table1[[#This Row],[Age]]&lt;=35, "26-35",
  Table1[[#This Row],[Age]]&lt;=45, "36-45",
  Table1[[#This Row],[Age]]&lt;=60, "46-60",
  TRUE, "60+")</f>
        <v>18-25</v>
      </c>
    </row>
    <row r="1027" spans="1:42" x14ac:dyDescent="0.3">
      <c r="A1027">
        <v>1026</v>
      </c>
      <c r="B1027" t="s">
        <v>33</v>
      </c>
      <c r="C1027" t="s">
        <v>76</v>
      </c>
      <c r="D1027">
        <v>29</v>
      </c>
      <c r="E1027" t="s">
        <v>105</v>
      </c>
      <c r="F1027" t="s">
        <v>1133</v>
      </c>
      <c r="G1027" t="s">
        <v>5136</v>
      </c>
      <c r="H1027">
        <v>19458795879</v>
      </c>
      <c r="I1027" t="s">
        <v>5992</v>
      </c>
      <c r="J1027" t="s">
        <v>7291</v>
      </c>
      <c r="K1027">
        <v>1496.95</v>
      </c>
      <c r="L1027" s="12" t="s">
        <v>8256</v>
      </c>
      <c r="M1027" s="10" t="s">
        <v>11279</v>
      </c>
      <c r="N1027">
        <v>1026</v>
      </c>
      <c r="O1027">
        <v>45040</v>
      </c>
      <c r="P1027" t="s">
        <v>11403</v>
      </c>
      <c r="Q1027" s="16">
        <v>2983.36</v>
      </c>
      <c r="R1027">
        <v>4480.3100000000004</v>
      </c>
      <c r="S1027">
        <v>15</v>
      </c>
      <c r="T1027">
        <v>1026</v>
      </c>
      <c r="U1027">
        <v>9213.35</v>
      </c>
      <c r="V1027" t="s">
        <v>11411</v>
      </c>
      <c r="W1027">
        <v>1.03</v>
      </c>
      <c r="X1027">
        <v>36</v>
      </c>
      <c r="Y1027" t="s">
        <v>10403</v>
      </c>
      <c r="Z1027" t="s">
        <v>12011</v>
      </c>
      <c r="AA1027">
        <v>1026</v>
      </c>
      <c r="AB1027" t="s">
        <v>12015</v>
      </c>
      <c r="AC1027">
        <v>4978.96</v>
      </c>
      <c r="AD1027">
        <v>3783.01</v>
      </c>
      <c r="AE1027">
        <v>189.15</v>
      </c>
      <c r="AF1027" t="s">
        <v>11039</v>
      </c>
      <c r="AG1027" t="s">
        <v>11262</v>
      </c>
      <c r="AH1027">
        <v>2480</v>
      </c>
      <c r="AI1027">
        <v>1026</v>
      </c>
      <c r="AJ1027" t="s">
        <v>11059</v>
      </c>
      <c r="AK1027" t="s">
        <v>12027</v>
      </c>
      <c r="AL1027" t="s">
        <v>12031</v>
      </c>
      <c r="AM1027" t="s">
        <v>11359</v>
      </c>
      <c r="AN1027">
        <v>1</v>
      </c>
      <c r="AO1027" s="10" t="s">
        <v>12037</v>
      </c>
      <c r="AP1027" t="str" cm="1">
        <f t="array" ref="AP1027">_xlfn.IFS(
  Table1[[#This Row],[Age]]&lt;=25, "18-25",
  Table1[[#This Row],[Age]]&lt;=35, "26-35",
  Table1[[#This Row],[Age]]&lt;=45, "36-45",
  Table1[[#This Row],[Age]]&lt;=60, "46-60",
  TRUE, "60+")</f>
        <v>26-35</v>
      </c>
    </row>
    <row r="1028" spans="1:42" x14ac:dyDescent="0.3">
      <c r="A1028">
        <v>1027</v>
      </c>
      <c r="B1028" t="s">
        <v>4</v>
      </c>
      <c r="C1028" t="s">
        <v>72</v>
      </c>
      <c r="D1028">
        <v>42</v>
      </c>
      <c r="E1028" t="s">
        <v>105</v>
      </c>
      <c r="F1028" t="s">
        <v>1134</v>
      </c>
      <c r="G1028" t="s">
        <v>5117</v>
      </c>
      <c r="H1028">
        <v>19458795880</v>
      </c>
      <c r="I1028" t="s">
        <v>5993</v>
      </c>
      <c r="J1028" t="s">
        <v>7292</v>
      </c>
      <c r="K1028">
        <v>8226.52</v>
      </c>
      <c r="L1028" s="12" t="s">
        <v>8257</v>
      </c>
      <c r="M1028" s="10" t="s">
        <v>11163</v>
      </c>
      <c r="N1028">
        <v>1027</v>
      </c>
      <c r="O1028">
        <v>44948</v>
      </c>
      <c r="P1028" t="s">
        <v>11404</v>
      </c>
      <c r="Q1028" s="16">
        <v>3509.06</v>
      </c>
      <c r="R1028">
        <v>4717.46</v>
      </c>
      <c r="S1028">
        <v>51</v>
      </c>
      <c r="T1028">
        <v>1027</v>
      </c>
      <c r="U1028">
        <v>6345.68</v>
      </c>
      <c r="V1028" t="s">
        <v>11411</v>
      </c>
      <c r="W1028">
        <v>4.0199999999999996</v>
      </c>
      <c r="X1028">
        <v>12</v>
      </c>
      <c r="Y1028" t="s">
        <v>8281</v>
      </c>
      <c r="Z1028" t="s">
        <v>12012</v>
      </c>
      <c r="AA1028">
        <v>1027</v>
      </c>
      <c r="AB1028" t="s">
        <v>12017</v>
      </c>
      <c r="AC1028">
        <v>8070.41</v>
      </c>
      <c r="AD1028">
        <v>1183.9000000000001</v>
      </c>
      <c r="AE1028">
        <v>59.2</v>
      </c>
      <c r="AF1028" t="s">
        <v>11294</v>
      </c>
      <c r="AG1028" t="s">
        <v>11188</v>
      </c>
      <c r="AH1028">
        <v>1843</v>
      </c>
      <c r="AI1028">
        <v>1027</v>
      </c>
      <c r="AJ1028" t="s">
        <v>11117</v>
      </c>
      <c r="AK1028" t="s">
        <v>12029</v>
      </c>
      <c r="AL1028" t="s">
        <v>12031</v>
      </c>
      <c r="AM1028" t="s">
        <v>11083</v>
      </c>
      <c r="AN1028">
        <v>1</v>
      </c>
      <c r="AO1028" s="10" t="s">
        <v>12039</v>
      </c>
      <c r="AP1028" t="str" cm="1">
        <f t="array" ref="AP1028">_xlfn.IFS(
  Table1[[#This Row],[Age]]&lt;=25, "18-25",
  Table1[[#This Row],[Age]]&lt;=35, "26-35",
  Table1[[#This Row],[Age]]&lt;=45, "36-45",
  Table1[[#This Row],[Age]]&lt;=60, "46-60",
  TRUE, "60+")</f>
        <v>36-45</v>
      </c>
    </row>
    <row r="1029" spans="1:42" x14ac:dyDescent="0.3">
      <c r="A1029">
        <v>1028</v>
      </c>
      <c r="B1029" t="s">
        <v>40</v>
      </c>
      <c r="C1029" t="s">
        <v>65</v>
      </c>
      <c r="D1029">
        <v>51</v>
      </c>
      <c r="E1029" t="s">
        <v>106</v>
      </c>
      <c r="F1029" t="s">
        <v>1135</v>
      </c>
      <c r="G1029" t="s">
        <v>5126</v>
      </c>
      <c r="H1029">
        <v>19458795881</v>
      </c>
      <c r="I1029" t="s">
        <v>5994</v>
      </c>
      <c r="J1029" t="s">
        <v>7291</v>
      </c>
      <c r="K1029">
        <v>5314.75</v>
      </c>
      <c r="L1029" s="12" t="s">
        <v>8116</v>
      </c>
      <c r="M1029" s="10" t="s">
        <v>11052</v>
      </c>
      <c r="N1029">
        <v>1028</v>
      </c>
      <c r="O1029">
        <v>44949</v>
      </c>
      <c r="P1029" t="s">
        <v>11403</v>
      </c>
      <c r="Q1029" s="16">
        <v>3449.49</v>
      </c>
      <c r="R1029">
        <v>8764.24</v>
      </c>
      <c r="S1029">
        <v>20</v>
      </c>
      <c r="T1029">
        <v>1028</v>
      </c>
      <c r="U1029">
        <v>34434.19</v>
      </c>
      <c r="V1029" t="s">
        <v>11413</v>
      </c>
      <c r="W1029">
        <v>2.13</v>
      </c>
      <c r="X1029">
        <v>48</v>
      </c>
      <c r="Y1029" t="s">
        <v>11781</v>
      </c>
      <c r="Z1029" t="s">
        <v>12011</v>
      </c>
      <c r="AA1029">
        <v>1028</v>
      </c>
      <c r="AB1029" t="s">
        <v>12017</v>
      </c>
      <c r="AC1029">
        <v>8389.16</v>
      </c>
      <c r="AD1029">
        <v>2456.63</v>
      </c>
      <c r="AE1029">
        <v>122.83</v>
      </c>
      <c r="AF1029" t="s">
        <v>11136</v>
      </c>
      <c r="AG1029" t="s">
        <v>11086</v>
      </c>
      <c r="AH1029">
        <v>5806</v>
      </c>
      <c r="AI1029">
        <v>1028</v>
      </c>
      <c r="AJ1029" t="s">
        <v>11228</v>
      </c>
      <c r="AK1029" t="s">
        <v>12027</v>
      </c>
      <c r="AL1029" t="s">
        <v>12032</v>
      </c>
      <c r="AM1029" t="s">
        <v>11227</v>
      </c>
      <c r="AN1029">
        <v>1</v>
      </c>
      <c r="AO1029" s="10" t="s">
        <v>12039</v>
      </c>
      <c r="AP1029" t="str" cm="1">
        <f t="array" ref="AP1029">_xlfn.IFS(
  Table1[[#This Row],[Age]]&lt;=25, "18-25",
  Table1[[#This Row],[Age]]&lt;=35, "26-35",
  Table1[[#This Row],[Age]]&lt;=45, "36-45",
  Table1[[#This Row],[Age]]&lt;=60, "46-60",
  TRUE, "60+")</f>
        <v>46-60</v>
      </c>
    </row>
    <row r="1030" spans="1:42" x14ac:dyDescent="0.3">
      <c r="A1030">
        <v>1029</v>
      </c>
      <c r="B1030" t="s">
        <v>23</v>
      </c>
      <c r="C1030" t="s">
        <v>53</v>
      </c>
      <c r="D1030">
        <v>34</v>
      </c>
      <c r="E1030" t="s">
        <v>106</v>
      </c>
      <c r="F1030" t="s">
        <v>1136</v>
      </c>
      <c r="G1030" t="s">
        <v>5116</v>
      </c>
      <c r="H1030">
        <v>19458795882</v>
      </c>
      <c r="I1030" t="s">
        <v>5995</v>
      </c>
      <c r="J1030" t="s">
        <v>7292</v>
      </c>
      <c r="K1030">
        <v>8266.35</v>
      </c>
      <c r="L1030" s="12" t="s">
        <v>8258</v>
      </c>
      <c r="M1030" s="10" t="s">
        <v>11252</v>
      </c>
      <c r="N1030">
        <v>1029</v>
      </c>
      <c r="O1030">
        <v>44991</v>
      </c>
      <c r="P1030" t="s">
        <v>11404</v>
      </c>
      <c r="Q1030" s="16">
        <v>2727.05</v>
      </c>
      <c r="R1030">
        <v>5539.3</v>
      </c>
      <c r="S1030">
        <v>92</v>
      </c>
      <c r="T1030">
        <v>1029</v>
      </c>
      <c r="U1030">
        <v>19447.330000000002</v>
      </c>
      <c r="V1030" t="s">
        <v>11411</v>
      </c>
      <c r="W1030">
        <v>7.8</v>
      </c>
      <c r="X1030">
        <v>24</v>
      </c>
      <c r="Y1030" t="s">
        <v>11514</v>
      </c>
      <c r="Z1030" t="s">
        <v>12011</v>
      </c>
      <c r="AA1030">
        <v>1029</v>
      </c>
      <c r="AB1030" t="s">
        <v>12017</v>
      </c>
      <c r="AC1030">
        <v>9152.65</v>
      </c>
      <c r="AD1030">
        <v>2493.1</v>
      </c>
      <c r="AE1030">
        <v>124.66</v>
      </c>
      <c r="AF1030" t="s">
        <v>11180</v>
      </c>
      <c r="AG1030" t="s">
        <v>11150</v>
      </c>
      <c r="AH1030">
        <v>9594</v>
      </c>
      <c r="AI1030">
        <v>1029</v>
      </c>
      <c r="AJ1030" t="s">
        <v>11105</v>
      </c>
      <c r="AK1030" t="s">
        <v>12028</v>
      </c>
      <c r="AL1030" t="s">
        <v>12031</v>
      </c>
      <c r="AM1030" t="s">
        <v>11145</v>
      </c>
      <c r="AN1030">
        <v>1</v>
      </c>
      <c r="AO1030" s="10" t="s">
        <v>12047</v>
      </c>
      <c r="AP1030" t="str" cm="1">
        <f t="array" ref="AP1030">_xlfn.IFS(
  Table1[[#This Row],[Age]]&lt;=25, "18-25",
  Table1[[#This Row],[Age]]&lt;=35, "26-35",
  Table1[[#This Row],[Age]]&lt;=45, "36-45",
  Table1[[#This Row],[Age]]&lt;=60, "46-60",
  TRUE, "60+")</f>
        <v>26-35</v>
      </c>
    </row>
    <row r="1031" spans="1:42" x14ac:dyDescent="0.3">
      <c r="A1031">
        <v>1030</v>
      </c>
      <c r="B1031" t="s">
        <v>18</v>
      </c>
      <c r="C1031" t="s">
        <v>100</v>
      </c>
      <c r="D1031">
        <v>23</v>
      </c>
      <c r="E1031" t="s">
        <v>104</v>
      </c>
      <c r="F1031" t="s">
        <v>1137</v>
      </c>
      <c r="G1031" t="s">
        <v>5121</v>
      </c>
      <c r="H1031">
        <v>19458795883</v>
      </c>
      <c r="I1031" t="s">
        <v>5871</v>
      </c>
      <c r="J1031" t="s">
        <v>7292</v>
      </c>
      <c r="K1031">
        <v>2190.4499999999998</v>
      </c>
      <c r="L1031" s="12" t="s">
        <v>8259</v>
      </c>
      <c r="M1031" s="10" t="s">
        <v>11128</v>
      </c>
      <c r="N1031">
        <v>1030</v>
      </c>
      <c r="O1031">
        <v>44985</v>
      </c>
      <c r="P1031" t="s">
        <v>11402</v>
      </c>
      <c r="Q1031" s="16">
        <v>1584.89</v>
      </c>
      <c r="R1031">
        <v>605.55999999999995</v>
      </c>
      <c r="S1031">
        <v>37</v>
      </c>
      <c r="T1031">
        <v>1030</v>
      </c>
      <c r="U1031">
        <v>28806.66</v>
      </c>
      <c r="V1031" t="s">
        <v>11413</v>
      </c>
      <c r="W1031">
        <v>9.7200000000000006</v>
      </c>
      <c r="X1031">
        <v>12</v>
      </c>
      <c r="Y1031" t="s">
        <v>10448</v>
      </c>
      <c r="Z1031" t="s">
        <v>12012</v>
      </c>
      <c r="AA1031">
        <v>1030</v>
      </c>
      <c r="AB1031" t="s">
        <v>12017</v>
      </c>
      <c r="AC1031">
        <v>3069.09</v>
      </c>
      <c r="AD1031">
        <v>1876.23</v>
      </c>
      <c r="AE1031">
        <v>93.81</v>
      </c>
      <c r="AF1031" t="s">
        <v>11307</v>
      </c>
      <c r="AG1031" t="s">
        <v>11335</v>
      </c>
      <c r="AH1031">
        <v>5401</v>
      </c>
      <c r="AI1031">
        <v>1030</v>
      </c>
      <c r="AJ1031" t="s">
        <v>11283</v>
      </c>
      <c r="AK1031" t="s">
        <v>12029</v>
      </c>
      <c r="AL1031" t="s">
        <v>12031</v>
      </c>
      <c r="AM1031" t="s">
        <v>11043</v>
      </c>
      <c r="AN1031">
        <v>-1</v>
      </c>
      <c r="AO1031" s="10" t="s">
        <v>12045</v>
      </c>
      <c r="AP1031" t="str" cm="1">
        <f t="array" ref="AP1031">_xlfn.IFS(
  Table1[[#This Row],[Age]]&lt;=25, "18-25",
  Table1[[#This Row],[Age]]&lt;=35, "26-35",
  Table1[[#This Row],[Age]]&lt;=45, "36-45",
  Table1[[#This Row],[Age]]&lt;=60, "46-60",
  TRUE, "60+")</f>
        <v>18-25</v>
      </c>
    </row>
    <row r="1032" spans="1:42" x14ac:dyDescent="0.3">
      <c r="A1032">
        <v>1031</v>
      </c>
      <c r="B1032" t="s">
        <v>19</v>
      </c>
      <c r="C1032" t="s">
        <v>90</v>
      </c>
      <c r="D1032">
        <v>29</v>
      </c>
      <c r="E1032" t="s">
        <v>105</v>
      </c>
      <c r="F1032" t="s">
        <v>1138</v>
      </c>
      <c r="G1032" t="s">
        <v>5134</v>
      </c>
      <c r="H1032">
        <v>19458795884</v>
      </c>
      <c r="I1032" t="s">
        <v>5461</v>
      </c>
      <c r="J1032" t="s">
        <v>7291</v>
      </c>
      <c r="K1032">
        <v>1390.38</v>
      </c>
      <c r="L1032" s="12" t="s">
        <v>8111</v>
      </c>
      <c r="M1032" s="10" t="s">
        <v>11212</v>
      </c>
      <c r="N1032">
        <v>1031</v>
      </c>
      <c r="O1032">
        <v>45015</v>
      </c>
      <c r="P1032" t="s">
        <v>11402</v>
      </c>
      <c r="Q1032" s="16">
        <v>2114.34</v>
      </c>
      <c r="R1032">
        <v>3504.72</v>
      </c>
      <c r="S1032">
        <v>38</v>
      </c>
      <c r="T1032">
        <v>1031</v>
      </c>
      <c r="U1032">
        <v>37556.42</v>
      </c>
      <c r="V1032" t="s">
        <v>11411</v>
      </c>
      <c r="W1032">
        <v>1.75</v>
      </c>
      <c r="X1032">
        <v>48</v>
      </c>
      <c r="Y1032" t="s">
        <v>10726</v>
      </c>
      <c r="Z1032" t="s">
        <v>12012</v>
      </c>
      <c r="AA1032">
        <v>1031</v>
      </c>
      <c r="AB1032" t="s">
        <v>12016</v>
      </c>
      <c r="AC1032">
        <v>9199.25</v>
      </c>
      <c r="AD1032">
        <v>4662.6899999999996</v>
      </c>
      <c r="AE1032">
        <v>233.13</v>
      </c>
      <c r="AF1032" t="s">
        <v>11204</v>
      </c>
      <c r="AG1032" t="s">
        <v>11307</v>
      </c>
      <c r="AH1032">
        <v>3832</v>
      </c>
      <c r="AI1032">
        <v>1031</v>
      </c>
      <c r="AJ1032" t="s">
        <v>11074</v>
      </c>
      <c r="AK1032" t="s">
        <v>12027</v>
      </c>
      <c r="AL1032" t="s">
        <v>12032</v>
      </c>
      <c r="AM1032" t="s">
        <v>11219</v>
      </c>
      <c r="AN1032">
        <v>1</v>
      </c>
      <c r="AO1032" s="10" t="s">
        <v>12047</v>
      </c>
      <c r="AP1032" t="str" cm="1">
        <f t="array" ref="AP1032">_xlfn.IFS(
  Table1[[#This Row],[Age]]&lt;=25, "18-25",
  Table1[[#This Row],[Age]]&lt;=35, "26-35",
  Table1[[#This Row],[Age]]&lt;=45, "36-45",
  Table1[[#This Row],[Age]]&lt;=60, "46-60",
  TRUE, "60+")</f>
        <v>26-35</v>
      </c>
    </row>
    <row r="1033" spans="1:42" x14ac:dyDescent="0.3">
      <c r="A1033">
        <v>1032</v>
      </c>
      <c r="B1033" t="s">
        <v>16</v>
      </c>
      <c r="C1033" t="s">
        <v>62</v>
      </c>
      <c r="D1033">
        <v>32</v>
      </c>
      <c r="E1033" t="s">
        <v>105</v>
      </c>
      <c r="F1033" t="s">
        <v>1139</v>
      </c>
      <c r="G1033" t="s">
        <v>5115</v>
      </c>
      <c r="H1033">
        <v>19458795885</v>
      </c>
      <c r="I1033" t="s">
        <v>5996</v>
      </c>
      <c r="J1033" t="s">
        <v>7291</v>
      </c>
      <c r="K1033">
        <v>6920.79</v>
      </c>
      <c r="L1033" s="12" t="s">
        <v>8260</v>
      </c>
      <c r="M1033" s="10" t="s">
        <v>11089</v>
      </c>
      <c r="N1033">
        <v>1032</v>
      </c>
      <c r="O1033">
        <v>45124</v>
      </c>
      <c r="P1033" t="s">
        <v>11402</v>
      </c>
      <c r="Q1033" s="16">
        <v>1909.3</v>
      </c>
      <c r="R1033">
        <v>8830.09</v>
      </c>
      <c r="S1033">
        <v>21</v>
      </c>
      <c r="T1033">
        <v>1032</v>
      </c>
      <c r="U1033">
        <v>39537.599999999999</v>
      </c>
      <c r="V1033" t="s">
        <v>11411</v>
      </c>
      <c r="W1033">
        <v>4.57</v>
      </c>
      <c r="X1033">
        <v>36</v>
      </c>
      <c r="Y1033" t="s">
        <v>11758</v>
      </c>
      <c r="Z1033" t="s">
        <v>12012</v>
      </c>
      <c r="AA1033">
        <v>1032</v>
      </c>
      <c r="AB1033" t="s">
        <v>12016</v>
      </c>
      <c r="AC1033">
        <v>3608.12</v>
      </c>
      <c r="AD1033">
        <v>2819.36</v>
      </c>
      <c r="AE1033">
        <v>140.97</v>
      </c>
      <c r="AF1033" t="s">
        <v>11259</v>
      </c>
      <c r="AG1033" t="s">
        <v>11346</v>
      </c>
      <c r="AH1033">
        <v>9594</v>
      </c>
      <c r="AI1033">
        <v>1032</v>
      </c>
      <c r="AJ1033" t="s">
        <v>11345</v>
      </c>
      <c r="AK1033" t="s">
        <v>12027</v>
      </c>
      <c r="AL1033" t="s">
        <v>12031</v>
      </c>
      <c r="AM1033" t="s">
        <v>11341</v>
      </c>
      <c r="AN1033">
        <v>1</v>
      </c>
      <c r="AO1033" s="10" t="s">
        <v>12038</v>
      </c>
      <c r="AP1033" t="str" cm="1">
        <f t="array" ref="AP1033">_xlfn.IFS(
  Table1[[#This Row],[Age]]&lt;=25, "18-25",
  Table1[[#This Row],[Age]]&lt;=35, "26-35",
  Table1[[#This Row],[Age]]&lt;=45, "36-45",
  Table1[[#This Row],[Age]]&lt;=60, "46-60",
  TRUE, "60+")</f>
        <v>26-35</v>
      </c>
    </row>
    <row r="1034" spans="1:42" x14ac:dyDescent="0.3">
      <c r="A1034">
        <v>1033</v>
      </c>
      <c r="B1034" t="s">
        <v>4</v>
      </c>
      <c r="C1034" t="s">
        <v>59</v>
      </c>
      <c r="D1034">
        <v>34</v>
      </c>
      <c r="E1034" t="s">
        <v>106</v>
      </c>
      <c r="F1034" t="s">
        <v>1140</v>
      </c>
      <c r="G1034" t="s">
        <v>5127</v>
      </c>
      <c r="H1034">
        <v>19458795886</v>
      </c>
      <c r="I1034" t="s">
        <v>5997</v>
      </c>
      <c r="J1034" t="s">
        <v>7291</v>
      </c>
      <c r="K1034">
        <v>678.14</v>
      </c>
      <c r="L1034" s="12" t="s">
        <v>8261</v>
      </c>
      <c r="M1034" s="10" t="s">
        <v>11375</v>
      </c>
      <c r="N1034">
        <v>1033</v>
      </c>
      <c r="O1034">
        <v>45040</v>
      </c>
      <c r="P1034" t="s">
        <v>11402</v>
      </c>
      <c r="Q1034" s="16">
        <v>404.56</v>
      </c>
      <c r="R1034">
        <v>273.58</v>
      </c>
      <c r="S1034">
        <v>88</v>
      </c>
      <c r="T1034">
        <v>1033</v>
      </c>
      <c r="U1034">
        <v>25973.360000000001</v>
      </c>
      <c r="V1034" t="s">
        <v>11411</v>
      </c>
      <c r="W1034">
        <v>9.1199999999999992</v>
      </c>
      <c r="X1034">
        <v>24</v>
      </c>
      <c r="Y1034" t="s">
        <v>10876</v>
      </c>
      <c r="Z1034" t="s">
        <v>12011</v>
      </c>
      <c r="AA1034">
        <v>1033</v>
      </c>
      <c r="AB1034" t="s">
        <v>12017</v>
      </c>
      <c r="AC1034">
        <v>8902.2999999999993</v>
      </c>
      <c r="AD1034">
        <v>3585.2</v>
      </c>
      <c r="AE1034">
        <v>179.26</v>
      </c>
      <c r="AF1034" t="s">
        <v>11373</v>
      </c>
      <c r="AG1034" t="s">
        <v>11342</v>
      </c>
      <c r="AH1034">
        <v>6662</v>
      </c>
      <c r="AI1034">
        <v>1033</v>
      </c>
      <c r="AJ1034" t="s">
        <v>11177</v>
      </c>
      <c r="AK1034" t="s">
        <v>12029</v>
      </c>
      <c r="AL1034" t="s">
        <v>12031</v>
      </c>
      <c r="AM1034" t="s">
        <v>11290</v>
      </c>
      <c r="AN1034">
        <v>1</v>
      </c>
      <c r="AO1034" s="10" t="s">
        <v>12037</v>
      </c>
      <c r="AP1034" t="str" cm="1">
        <f t="array" ref="AP1034">_xlfn.IFS(
  Table1[[#This Row],[Age]]&lt;=25, "18-25",
  Table1[[#This Row],[Age]]&lt;=35, "26-35",
  Table1[[#This Row],[Age]]&lt;=45, "36-45",
  Table1[[#This Row],[Age]]&lt;=60, "46-60",
  TRUE, "60+")</f>
        <v>26-35</v>
      </c>
    </row>
    <row r="1035" spans="1:42" x14ac:dyDescent="0.3">
      <c r="A1035">
        <v>1034</v>
      </c>
      <c r="B1035" t="s">
        <v>10</v>
      </c>
      <c r="C1035" t="s">
        <v>93</v>
      </c>
      <c r="D1035">
        <v>18</v>
      </c>
      <c r="E1035" t="s">
        <v>105</v>
      </c>
      <c r="F1035" t="s">
        <v>1141</v>
      </c>
      <c r="G1035" t="s">
        <v>5110</v>
      </c>
      <c r="H1035">
        <v>19458795887</v>
      </c>
      <c r="I1035" t="s">
        <v>5998</v>
      </c>
      <c r="J1035" t="s">
        <v>7292</v>
      </c>
      <c r="K1035">
        <v>2515.46</v>
      </c>
      <c r="L1035" s="12" t="s">
        <v>8262</v>
      </c>
      <c r="M1035" s="10" t="s">
        <v>11146</v>
      </c>
      <c r="N1035">
        <v>1034</v>
      </c>
      <c r="O1035">
        <v>44954</v>
      </c>
      <c r="P1035" t="s">
        <v>11403</v>
      </c>
      <c r="Q1035" s="16">
        <v>4493.33</v>
      </c>
      <c r="R1035">
        <v>7008.79</v>
      </c>
      <c r="S1035">
        <v>10</v>
      </c>
      <c r="T1035">
        <v>1034</v>
      </c>
      <c r="U1035">
        <v>16410.62</v>
      </c>
      <c r="V1035" t="s">
        <v>11412</v>
      </c>
      <c r="W1035">
        <v>7.55</v>
      </c>
      <c r="X1035">
        <v>36</v>
      </c>
      <c r="Y1035" t="s">
        <v>11781</v>
      </c>
      <c r="Z1035" t="s">
        <v>12012</v>
      </c>
      <c r="AA1035">
        <v>1034</v>
      </c>
      <c r="AB1035" t="s">
        <v>12017</v>
      </c>
      <c r="AC1035">
        <v>8714.1299999999992</v>
      </c>
      <c r="AD1035">
        <v>4451.47</v>
      </c>
      <c r="AE1035">
        <v>222.57</v>
      </c>
      <c r="AF1035" t="s">
        <v>11225</v>
      </c>
      <c r="AG1035" t="s">
        <v>11049</v>
      </c>
      <c r="AH1035">
        <v>7422</v>
      </c>
      <c r="AI1035">
        <v>1034</v>
      </c>
      <c r="AJ1035" t="s">
        <v>11095</v>
      </c>
      <c r="AK1035" t="s">
        <v>12027</v>
      </c>
      <c r="AL1035" t="s">
        <v>12032</v>
      </c>
      <c r="AM1035" t="s">
        <v>11249</v>
      </c>
      <c r="AN1035">
        <v>1</v>
      </c>
      <c r="AO1035" s="10" t="s">
        <v>12039</v>
      </c>
      <c r="AP1035" t="str" cm="1">
        <f t="array" ref="AP1035">_xlfn.IFS(
  Table1[[#This Row],[Age]]&lt;=25, "18-25",
  Table1[[#This Row],[Age]]&lt;=35, "26-35",
  Table1[[#This Row],[Age]]&lt;=45, "36-45",
  Table1[[#This Row],[Age]]&lt;=60, "46-60",
  TRUE, "60+")</f>
        <v>18-25</v>
      </c>
    </row>
    <row r="1036" spans="1:42" x14ac:dyDescent="0.3">
      <c r="A1036">
        <v>1035</v>
      </c>
      <c r="B1036" t="s">
        <v>6</v>
      </c>
      <c r="C1036" t="s">
        <v>60</v>
      </c>
      <c r="D1036">
        <v>31</v>
      </c>
      <c r="E1036" t="s">
        <v>105</v>
      </c>
      <c r="F1036" t="s">
        <v>1142</v>
      </c>
      <c r="G1036" t="s">
        <v>5130</v>
      </c>
      <c r="H1036">
        <v>19458795888</v>
      </c>
      <c r="I1036" t="s">
        <v>5999</v>
      </c>
      <c r="J1036" t="s">
        <v>7292</v>
      </c>
      <c r="K1036">
        <v>9096.27</v>
      </c>
      <c r="L1036" s="12" t="s">
        <v>8263</v>
      </c>
      <c r="M1036" s="10" t="s">
        <v>11288</v>
      </c>
      <c r="N1036">
        <v>1035</v>
      </c>
      <c r="O1036">
        <v>45136</v>
      </c>
      <c r="P1036" t="s">
        <v>11402</v>
      </c>
      <c r="Q1036" s="16">
        <v>3212.86</v>
      </c>
      <c r="R1036">
        <v>5883.41</v>
      </c>
      <c r="S1036">
        <v>54</v>
      </c>
      <c r="T1036">
        <v>1035</v>
      </c>
      <c r="U1036">
        <v>39018.129999999997</v>
      </c>
      <c r="V1036" t="s">
        <v>11413</v>
      </c>
      <c r="W1036">
        <v>8.83</v>
      </c>
      <c r="X1036">
        <v>60</v>
      </c>
      <c r="Y1036" t="s">
        <v>8556</v>
      </c>
      <c r="Z1036" t="s">
        <v>12010</v>
      </c>
      <c r="AA1036">
        <v>1035</v>
      </c>
      <c r="AB1036" t="s">
        <v>12016</v>
      </c>
      <c r="AC1036">
        <v>5092.7700000000004</v>
      </c>
      <c r="AD1036">
        <v>3073.67</v>
      </c>
      <c r="AE1036">
        <v>153.68</v>
      </c>
      <c r="AF1036" t="s">
        <v>11340</v>
      </c>
      <c r="AG1036" t="s">
        <v>11336</v>
      </c>
      <c r="AH1036">
        <v>9110</v>
      </c>
      <c r="AI1036">
        <v>1035</v>
      </c>
      <c r="AJ1036" t="s">
        <v>11366</v>
      </c>
      <c r="AK1036" t="s">
        <v>12027</v>
      </c>
      <c r="AL1036" t="s">
        <v>12032</v>
      </c>
      <c r="AM1036" t="s">
        <v>11279</v>
      </c>
      <c r="AN1036">
        <v>1</v>
      </c>
      <c r="AO1036" s="10" t="s">
        <v>12038</v>
      </c>
      <c r="AP1036" t="str" cm="1">
        <f t="array" ref="AP1036">_xlfn.IFS(
  Table1[[#This Row],[Age]]&lt;=25, "18-25",
  Table1[[#This Row],[Age]]&lt;=35, "26-35",
  Table1[[#This Row],[Age]]&lt;=45, "36-45",
  Table1[[#This Row],[Age]]&lt;=60, "46-60",
  TRUE, "60+")</f>
        <v>26-35</v>
      </c>
    </row>
    <row r="1037" spans="1:42" x14ac:dyDescent="0.3">
      <c r="A1037">
        <v>1036</v>
      </c>
      <c r="B1037" t="s">
        <v>36</v>
      </c>
      <c r="C1037" t="s">
        <v>96</v>
      </c>
      <c r="D1037">
        <v>19</v>
      </c>
      <c r="E1037" t="s">
        <v>105</v>
      </c>
      <c r="F1037" t="s">
        <v>1143</v>
      </c>
      <c r="G1037" t="s">
        <v>5120</v>
      </c>
      <c r="H1037">
        <v>19458795889</v>
      </c>
      <c r="I1037" t="s">
        <v>6000</v>
      </c>
      <c r="J1037" t="s">
        <v>7291</v>
      </c>
      <c r="K1037">
        <v>1414.3</v>
      </c>
      <c r="L1037" s="12" t="s">
        <v>8053</v>
      </c>
      <c r="M1037" s="10" t="s">
        <v>11082</v>
      </c>
      <c r="N1037">
        <v>1036</v>
      </c>
      <c r="O1037">
        <v>45165</v>
      </c>
      <c r="P1037" t="s">
        <v>11404</v>
      </c>
      <c r="Q1037" s="16">
        <v>4287.37</v>
      </c>
      <c r="R1037">
        <v>-2873.07</v>
      </c>
      <c r="S1037">
        <v>9</v>
      </c>
      <c r="T1037">
        <v>1036</v>
      </c>
      <c r="U1037">
        <v>21351.919999999998</v>
      </c>
      <c r="V1037" t="s">
        <v>11411</v>
      </c>
      <c r="W1037">
        <v>9.31</v>
      </c>
      <c r="X1037">
        <v>36</v>
      </c>
      <c r="Y1037" t="s">
        <v>11782</v>
      </c>
      <c r="Z1037" t="s">
        <v>12012</v>
      </c>
      <c r="AA1037">
        <v>1036</v>
      </c>
      <c r="AB1037" t="s">
        <v>12016</v>
      </c>
      <c r="AC1037">
        <v>8185.88</v>
      </c>
      <c r="AD1037">
        <v>3474.26</v>
      </c>
      <c r="AE1037">
        <v>173.71</v>
      </c>
      <c r="AF1037" t="s">
        <v>11360</v>
      </c>
      <c r="AG1037" t="s">
        <v>11244</v>
      </c>
      <c r="AH1037">
        <v>8006</v>
      </c>
      <c r="AI1037">
        <v>1036</v>
      </c>
      <c r="AJ1037" t="s">
        <v>11063</v>
      </c>
      <c r="AK1037" t="s">
        <v>12028</v>
      </c>
      <c r="AL1037" t="s">
        <v>12031</v>
      </c>
      <c r="AM1037" t="s">
        <v>11092</v>
      </c>
      <c r="AN1037">
        <v>1</v>
      </c>
      <c r="AO1037" s="10" t="s">
        <v>12041</v>
      </c>
      <c r="AP1037" t="str" cm="1">
        <f t="array" ref="AP1037">_xlfn.IFS(
  Table1[[#This Row],[Age]]&lt;=25, "18-25",
  Table1[[#This Row],[Age]]&lt;=35, "26-35",
  Table1[[#This Row],[Age]]&lt;=45, "36-45",
  Table1[[#This Row],[Age]]&lt;=60, "46-60",
  TRUE, "60+")</f>
        <v>18-25</v>
      </c>
    </row>
    <row r="1038" spans="1:42" x14ac:dyDescent="0.3">
      <c r="A1038">
        <v>1037</v>
      </c>
      <c r="B1038" t="s">
        <v>45</v>
      </c>
      <c r="C1038" t="s">
        <v>83</v>
      </c>
      <c r="D1038">
        <v>21</v>
      </c>
      <c r="E1038" t="s">
        <v>106</v>
      </c>
      <c r="F1038" t="s">
        <v>1144</v>
      </c>
      <c r="G1038" t="s">
        <v>5129</v>
      </c>
      <c r="H1038">
        <v>19458795890</v>
      </c>
      <c r="I1038" t="s">
        <v>5245</v>
      </c>
      <c r="J1038" t="s">
        <v>7291</v>
      </c>
      <c r="K1038">
        <v>3818</v>
      </c>
      <c r="L1038" s="12" t="s">
        <v>8264</v>
      </c>
      <c r="M1038" s="10" t="s">
        <v>11261</v>
      </c>
      <c r="N1038">
        <v>1037</v>
      </c>
      <c r="O1038">
        <v>45183</v>
      </c>
      <c r="P1038" t="s">
        <v>11404</v>
      </c>
      <c r="Q1038" s="16">
        <v>3882.54</v>
      </c>
      <c r="R1038">
        <v>-64.540000000000006</v>
      </c>
      <c r="S1038">
        <v>86</v>
      </c>
      <c r="T1038">
        <v>1037</v>
      </c>
      <c r="U1038">
        <v>46899.81</v>
      </c>
      <c r="V1038" t="s">
        <v>11411</v>
      </c>
      <c r="W1038">
        <v>4.71</v>
      </c>
      <c r="X1038">
        <v>36</v>
      </c>
      <c r="Y1038" t="s">
        <v>11783</v>
      </c>
      <c r="Z1038" t="s">
        <v>12011</v>
      </c>
      <c r="AA1038">
        <v>1037</v>
      </c>
      <c r="AB1038" t="s">
        <v>12016</v>
      </c>
      <c r="AC1038">
        <v>7689.56</v>
      </c>
      <c r="AD1038">
        <v>2211.89</v>
      </c>
      <c r="AE1038">
        <v>110.59</v>
      </c>
      <c r="AF1038" t="s">
        <v>11328</v>
      </c>
      <c r="AG1038" t="s">
        <v>11300</v>
      </c>
      <c r="AH1038">
        <v>8271</v>
      </c>
      <c r="AI1038">
        <v>1037</v>
      </c>
      <c r="AJ1038" t="s">
        <v>11207</v>
      </c>
      <c r="AK1038" t="s">
        <v>12028</v>
      </c>
      <c r="AL1038" t="s">
        <v>12031</v>
      </c>
      <c r="AM1038" t="s">
        <v>11201</v>
      </c>
      <c r="AN1038">
        <v>1</v>
      </c>
      <c r="AO1038" s="10" t="s">
        <v>12042</v>
      </c>
      <c r="AP1038" t="str" cm="1">
        <f t="array" ref="AP1038">_xlfn.IFS(
  Table1[[#This Row],[Age]]&lt;=25, "18-25",
  Table1[[#This Row],[Age]]&lt;=35, "26-35",
  Table1[[#This Row],[Age]]&lt;=45, "36-45",
  Table1[[#This Row],[Age]]&lt;=60, "46-60",
  TRUE, "60+")</f>
        <v>18-25</v>
      </c>
    </row>
    <row r="1039" spans="1:42" x14ac:dyDescent="0.3">
      <c r="A1039">
        <v>1038</v>
      </c>
      <c r="B1039" t="s">
        <v>17</v>
      </c>
      <c r="C1039" t="s">
        <v>100</v>
      </c>
      <c r="D1039">
        <v>69</v>
      </c>
      <c r="E1039" t="s">
        <v>106</v>
      </c>
      <c r="F1039" t="s">
        <v>1145</v>
      </c>
      <c r="G1039" t="s">
        <v>5147</v>
      </c>
      <c r="H1039">
        <v>19458795891</v>
      </c>
      <c r="I1039" t="s">
        <v>5316</v>
      </c>
      <c r="J1039" t="s">
        <v>7292</v>
      </c>
      <c r="K1039">
        <v>9461.27</v>
      </c>
      <c r="L1039" s="12" t="s">
        <v>8265</v>
      </c>
      <c r="M1039" s="10" t="s">
        <v>11070</v>
      </c>
      <c r="N1039">
        <v>1038</v>
      </c>
      <c r="O1039">
        <v>45211</v>
      </c>
      <c r="P1039" t="s">
        <v>11403</v>
      </c>
      <c r="Q1039" s="16">
        <v>350.79</v>
      </c>
      <c r="R1039">
        <v>9812.06</v>
      </c>
      <c r="S1039">
        <v>42</v>
      </c>
      <c r="T1039">
        <v>1038</v>
      </c>
      <c r="U1039">
        <v>41404.03</v>
      </c>
      <c r="V1039" t="s">
        <v>11413</v>
      </c>
      <c r="W1039">
        <v>7.24</v>
      </c>
      <c r="X1039">
        <v>12</v>
      </c>
      <c r="Y1039" t="s">
        <v>9140</v>
      </c>
      <c r="Z1039" t="s">
        <v>12012</v>
      </c>
      <c r="AA1039">
        <v>1038</v>
      </c>
      <c r="AB1039" t="s">
        <v>12016</v>
      </c>
      <c r="AC1039">
        <v>1404.91</v>
      </c>
      <c r="AD1039">
        <v>4977.26</v>
      </c>
      <c r="AE1039">
        <v>248.86</v>
      </c>
      <c r="AF1039" t="s">
        <v>11095</v>
      </c>
      <c r="AG1039" t="s">
        <v>11051</v>
      </c>
      <c r="AH1039">
        <v>9476</v>
      </c>
      <c r="AI1039">
        <v>1038</v>
      </c>
      <c r="AJ1039" t="s">
        <v>11236</v>
      </c>
      <c r="AK1039" t="s">
        <v>12029</v>
      </c>
      <c r="AL1039" t="s">
        <v>12032</v>
      </c>
      <c r="AM1039" t="s">
        <v>11175</v>
      </c>
      <c r="AN1039">
        <v>1</v>
      </c>
      <c r="AO1039" s="10" t="s">
        <v>12044</v>
      </c>
      <c r="AP1039" t="str" cm="1">
        <f t="array" ref="AP1039">_xlfn.IFS(
  Table1[[#This Row],[Age]]&lt;=25, "18-25",
  Table1[[#This Row],[Age]]&lt;=35, "26-35",
  Table1[[#This Row],[Age]]&lt;=45, "36-45",
  Table1[[#This Row],[Age]]&lt;=60, "46-60",
  TRUE, "60+")</f>
        <v>60+</v>
      </c>
    </row>
    <row r="1040" spans="1:42" x14ac:dyDescent="0.3">
      <c r="A1040">
        <v>1039</v>
      </c>
      <c r="B1040" t="s">
        <v>48</v>
      </c>
      <c r="C1040" t="s">
        <v>59</v>
      </c>
      <c r="D1040">
        <v>19</v>
      </c>
      <c r="E1040" t="s">
        <v>106</v>
      </c>
      <c r="F1040" t="s">
        <v>1146</v>
      </c>
      <c r="G1040" t="s">
        <v>5146</v>
      </c>
      <c r="H1040">
        <v>19458795892</v>
      </c>
      <c r="I1040" t="s">
        <v>6001</v>
      </c>
      <c r="J1040" t="s">
        <v>7291</v>
      </c>
      <c r="K1040">
        <v>298.02999999999997</v>
      </c>
      <c r="L1040" s="12" t="s">
        <v>8266</v>
      </c>
      <c r="M1040" s="10" t="s">
        <v>11143</v>
      </c>
      <c r="N1040">
        <v>1039</v>
      </c>
      <c r="O1040">
        <v>44972</v>
      </c>
      <c r="P1040" t="s">
        <v>11403</v>
      </c>
      <c r="Q1040" s="16">
        <v>1089.3699999999999</v>
      </c>
      <c r="R1040">
        <v>1387.4</v>
      </c>
      <c r="S1040">
        <v>16</v>
      </c>
      <c r="T1040">
        <v>1039</v>
      </c>
      <c r="U1040">
        <v>37598.92</v>
      </c>
      <c r="V1040" t="s">
        <v>11412</v>
      </c>
      <c r="W1040">
        <v>7.38</v>
      </c>
      <c r="X1040">
        <v>12</v>
      </c>
      <c r="Y1040" t="s">
        <v>11784</v>
      </c>
      <c r="Z1040" t="s">
        <v>12010</v>
      </c>
      <c r="AA1040">
        <v>1039</v>
      </c>
      <c r="AB1040" t="s">
        <v>12017</v>
      </c>
      <c r="AC1040">
        <v>1235.83</v>
      </c>
      <c r="AD1040">
        <v>3879.55</v>
      </c>
      <c r="AE1040">
        <v>193.98</v>
      </c>
      <c r="AF1040" t="s">
        <v>11347</v>
      </c>
      <c r="AG1040" t="s">
        <v>11370</v>
      </c>
      <c r="AH1040">
        <v>4085</v>
      </c>
      <c r="AI1040">
        <v>1039</v>
      </c>
      <c r="AJ1040" t="s">
        <v>11280</v>
      </c>
      <c r="AK1040" t="s">
        <v>12029</v>
      </c>
      <c r="AL1040" t="s">
        <v>12031</v>
      </c>
      <c r="AM1040" t="s">
        <v>11244</v>
      </c>
      <c r="AN1040">
        <v>1</v>
      </c>
      <c r="AO1040" s="10" t="s">
        <v>12045</v>
      </c>
      <c r="AP1040" t="str" cm="1">
        <f t="array" ref="AP1040">_xlfn.IFS(
  Table1[[#This Row],[Age]]&lt;=25, "18-25",
  Table1[[#This Row],[Age]]&lt;=35, "26-35",
  Table1[[#This Row],[Age]]&lt;=45, "36-45",
  Table1[[#This Row],[Age]]&lt;=60, "46-60",
  TRUE, "60+")</f>
        <v>18-25</v>
      </c>
    </row>
    <row r="1041" spans="1:42" x14ac:dyDescent="0.3">
      <c r="A1041">
        <v>1040</v>
      </c>
      <c r="B1041" t="s">
        <v>40</v>
      </c>
      <c r="C1041" t="s">
        <v>66</v>
      </c>
      <c r="D1041">
        <v>43</v>
      </c>
      <c r="E1041" t="s">
        <v>105</v>
      </c>
      <c r="F1041" t="s">
        <v>1147</v>
      </c>
      <c r="G1041" t="s">
        <v>5143</v>
      </c>
      <c r="H1041">
        <v>19458795893</v>
      </c>
      <c r="I1041" t="s">
        <v>6002</v>
      </c>
      <c r="J1041" t="s">
        <v>7291</v>
      </c>
      <c r="K1041">
        <v>4508.62</v>
      </c>
      <c r="L1041" s="12" t="s">
        <v>7975</v>
      </c>
      <c r="M1041" s="10" t="s">
        <v>11043</v>
      </c>
      <c r="N1041">
        <v>1040</v>
      </c>
      <c r="O1041">
        <v>45259</v>
      </c>
      <c r="P1041" t="s">
        <v>11402</v>
      </c>
      <c r="Q1041" s="16">
        <v>4754.17</v>
      </c>
      <c r="R1041">
        <v>-245.55</v>
      </c>
      <c r="S1041">
        <v>24</v>
      </c>
      <c r="T1041">
        <v>1040</v>
      </c>
      <c r="U1041">
        <v>12820.96</v>
      </c>
      <c r="V1041" t="s">
        <v>11413</v>
      </c>
      <c r="W1041">
        <v>6.68</v>
      </c>
      <c r="X1041">
        <v>36</v>
      </c>
      <c r="Y1041" t="s">
        <v>8769</v>
      </c>
      <c r="Z1041" t="s">
        <v>12011</v>
      </c>
      <c r="AA1041">
        <v>1040</v>
      </c>
      <c r="AB1041" t="s">
        <v>12015</v>
      </c>
      <c r="AC1041">
        <v>1790.82</v>
      </c>
      <c r="AD1041">
        <v>4825.5600000000004</v>
      </c>
      <c r="AE1041">
        <v>241.28</v>
      </c>
      <c r="AF1041" t="s">
        <v>11321</v>
      </c>
      <c r="AG1041" t="s">
        <v>11353</v>
      </c>
      <c r="AH1041">
        <v>208</v>
      </c>
      <c r="AI1041">
        <v>1040</v>
      </c>
      <c r="AJ1041" t="s">
        <v>11244</v>
      </c>
      <c r="AK1041" t="s">
        <v>12027</v>
      </c>
      <c r="AL1041" t="s">
        <v>12031</v>
      </c>
      <c r="AM1041" t="s">
        <v>11213</v>
      </c>
      <c r="AN1041">
        <v>-1</v>
      </c>
      <c r="AO1041" s="10" t="s">
        <v>12040</v>
      </c>
      <c r="AP1041" t="str" cm="1">
        <f t="array" ref="AP1041">_xlfn.IFS(
  Table1[[#This Row],[Age]]&lt;=25, "18-25",
  Table1[[#This Row],[Age]]&lt;=35, "26-35",
  Table1[[#This Row],[Age]]&lt;=45, "36-45",
  Table1[[#This Row],[Age]]&lt;=60, "46-60",
  TRUE, "60+")</f>
        <v>36-45</v>
      </c>
    </row>
    <row r="1042" spans="1:42" x14ac:dyDescent="0.3">
      <c r="A1042">
        <v>1041</v>
      </c>
      <c r="B1042" t="s">
        <v>36</v>
      </c>
      <c r="C1042" t="s">
        <v>67</v>
      </c>
      <c r="D1042">
        <v>63</v>
      </c>
      <c r="E1042" t="s">
        <v>106</v>
      </c>
      <c r="F1042" t="s">
        <v>1148</v>
      </c>
      <c r="G1042" t="s">
        <v>5120</v>
      </c>
      <c r="H1042">
        <v>19458795894</v>
      </c>
      <c r="I1042" t="s">
        <v>6003</v>
      </c>
      <c r="J1042" t="s">
        <v>7291</v>
      </c>
      <c r="K1042">
        <v>7885.95</v>
      </c>
      <c r="L1042" s="12" t="s">
        <v>8267</v>
      </c>
      <c r="M1042" s="10" t="s">
        <v>11297</v>
      </c>
      <c r="N1042">
        <v>1041</v>
      </c>
      <c r="O1042">
        <v>45111</v>
      </c>
      <c r="P1042" t="s">
        <v>11403</v>
      </c>
      <c r="Q1042" s="16">
        <v>2315.0300000000002</v>
      </c>
      <c r="R1042">
        <v>5570.92</v>
      </c>
      <c r="S1042">
        <v>4</v>
      </c>
      <c r="T1042">
        <v>1041</v>
      </c>
      <c r="U1042">
        <v>18775.34</v>
      </c>
      <c r="V1042" t="s">
        <v>11411</v>
      </c>
      <c r="W1042">
        <v>3.93</v>
      </c>
      <c r="X1042">
        <v>48</v>
      </c>
      <c r="Y1042" t="s">
        <v>11582</v>
      </c>
      <c r="Z1042" t="s">
        <v>12012</v>
      </c>
      <c r="AA1042">
        <v>1041</v>
      </c>
      <c r="AB1042" t="s">
        <v>12016</v>
      </c>
      <c r="AC1042">
        <v>9534.3700000000008</v>
      </c>
      <c r="AD1042">
        <v>636.22</v>
      </c>
      <c r="AE1042">
        <v>31.81</v>
      </c>
      <c r="AF1042" t="s">
        <v>11385</v>
      </c>
      <c r="AG1042" t="s">
        <v>11229</v>
      </c>
      <c r="AH1042">
        <v>389</v>
      </c>
      <c r="AI1042">
        <v>1041</v>
      </c>
      <c r="AJ1042" t="s">
        <v>11325</v>
      </c>
      <c r="AK1042" t="s">
        <v>12028</v>
      </c>
      <c r="AL1042" t="s">
        <v>12032</v>
      </c>
      <c r="AM1042" t="s">
        <v>11034</v>
      </c>
      <c r="AN1042">
        <v>1</v>
      </c>
      <c r="AO1042" s="10" t="s">
        <v>12038</v>
      </c>
      <c r="AP1042" t="str" cm="1">
        <f t="array" ref="AP1042">_xlfn.IFS(
  Table1[[#This Row],[Age]]&lt;=25, "18-25",
  Table1[[#This Row],[Age]]&lt;=35, "26-35",
  Table1[[#This Row],[Age]]&lt;=45, "36-45",
  Table1[[#This Row],[Age]]&lt;=60, "46-60",
  TRUE, "60+")</f>
        <v>60+</v>
      </c>
    </row>
    <row r="1043" spans="1:42" x14ac:dyDescent="0.3">
      <c r="A1043">
        <v>1042</v>
      </c>
      <c r="B1043" t="s">
        <v>33</v>
      </c>
      <c r="C1043" t="s">
        <v>61</v>
      </c>
      <c r="D1043">
        <v>67</v>
      </c>
      <c r="E1043" t="s">
        <v>104</v>
      </c>
      <c r="F1043" t="s">
        <v>1149</v>
      </c>
      <c r="G1043" t="s">
        <v>5128</v>
      </c>
      <c r="H1043">
        <v>19458795895</v>
      </c>
      <c r="I1043" t="s">
        <v>5474</v>
      </c>
      <c r="J1043" t="s">
        <v>7291</v>
      </c>
      <c r="K1043">
        <v>9098.91</v>
      </c>
      <c r="L1043" s="12" t="s">
        <v>8090</v>
      </c>
      <c r="M1043" s="10" t="s">
        <v>11189</v>
      </c>
      <c r="N1043">
        <v>1042</v>
      </c>
      <c r="O1043">
        <v>45066</v>
      </c>
      <c r="P1043" t="s">
        <v>11402</v>
      </c>
      <c r="Q1043" s="16">
        <v>4061.58</v>
      </c>
      <c r="R1043">
        <v>13160.49</v>
      </c>
      <c r="S1043">
        <v>44</v>
      </c>
      <c r="T1043">
        <v>1042</v>
      </c>
      <c r="U1043">
        <v>42600.06</v>
      </c>
      <c r="V1043" t="s">
        <v>11413</v>
      </c>
      <c r="W1043">
        <v>8.49</v>
      </c>
      <c r="X1043">
        <v>60</v>
      </c>
      <c r="Y1043" t="s">
        <v>11742</v>
      </c>
      <c r="Z1043" t="s">
        <v>12012</v>
      </c>
      <c r="AA1043">
        <v>1042</v>
      </c>
      <c r="AB1043" t="s">
        <v>12017</v>
      </c>
      <c r="AC1043">
        <v>7415.98</v>
      </c>
      <c r="AD1043">
        <v>114.49</v>
      </c>
      <c r="AE1043">
        <v>5.72</v>
      </c>
      <c r="AF1043" t="s">
        <v>11204</v>
      </c>
      <c r="AG1043" t="s">
        <v>11352</v>
      </c>
      <c r="AH1043">
        <v>7192</v>
      </c>
      <c r="AI1043">
        <v>1042</v>
      </c>
      <c r="AJ1043" t="s">
        <v>11132</v>
      </c>
      <c r="AK1043" t="s">
        <v>12028</v>
      </c>
      <c r="AL1043" t="s">
        <v>12031</v>
      </c>
      <c r="AM1043" t="s">
        <v>11132</v>
      </c>
      <c r="AN1043">
        <v>1</v>
      </c>
      <c r="AO1043" s="10" t="s">
        <v>12046</v>
      </c>
      <c r="AP1043" t="str" cm="1">
        <f t="array" ref="AP1043">_xlfn.IFS(
  Table1[[#This Row],[Age]]&lt;=25, "18-25",
  Table1[[#This Row],[Age]]&lt;=35, "26-35",
  Table1[[#This Row],[Age]]&lt;=45, "36-45",
  Table1[[#This Row],[Age]]&lt;=60, "46-60",
  TRUE, "60+")</f>
        <v>60+</v>
      </c>
    </row>
    <row r="1044" spans="1:42" x14ac:dyDescent="0.3">
      <c r="A1044">
        <v>1043</v>
      </c>
      <c r="B1044" t="s">
        <v>8</v>
      </c>
      <c r="C1044" t="s">
        <v>78</v>
      </c>
      <c r="D1044">
        <v>57</v>
      </c>
      <c r="E1044" t="s">
        <v>104</v>
      </c>
      <c r="F1044" t="s">
        <v>1150</v>
      </c>
      <c r="G1044" t="s">
        <v>5138</v>
      </c>
      <c r="H1044">
        <v>19458795896</v>
      </c>
      <c r="I1044" t="s">
        <v>5419</v>
      </c>
      <c r="J1044" t="s">
        <v>7291</v>
      </c>
      <c r="K1044">
        <v>7382.21</v>
      </c>
      <c r="L1044" s="12" t="s">
        <v>8268</v>
      </c>
      <c r="M1044" s="10" t="s">
        <v>11037</v>
      </c>
      <c r="N1044">
        <v>1043</v>
      </c>
      <c r="O1044">
        <v>45093</v>
      </c>
      <c r="P1044" t="s">
        <v>11403</v>
      </c>
      <c r="Q1044" s="16">
        <v>2881.63</v>
      </c>
      <c r="R1044">
        <v>4500.58</v>
      </c>
      <c r="S1044">
        <v>23</v>
      </c>
      <c r="T1044">
        <v>1043</v>
      </c>
      <c r="U1044">
        <v>2133.85</v>
      </c>
      <c r="V1044" t="s">
        <v>11412</v>
      </c>
      <c r="W1044">
        <v>7.92</v>
      </c>
      <c r="X1044">
        <v>12</v>
      </c>
      <c r="Y1044" t="s">
        <v>8883</v>
      </c>
      <c r="Z1044" t="s">
        <v>12012</v>
      </c>
      <c r="AA1044">
        <v>1043</v>
      </c>
      <c r="AB1044" t="s">
        <v>12015</v>
      </c>
      <c r="AC1044">
        <v>4730.1000000000004</v>
      </c>
      <c r="AD1044">
        <v>2617.44</v>
      </c>
      <c r="AE1044">
        <v>130.87</v>
      </c>
      <c r="AF1044" t="s">
        <v>11044</v>
      </c>
      <c r="AG1044" t="s">
        <v>11092</v>
      </c>
      <c r="AH1044">
        <v>2335</v>
      </c>
      <c r="AI1044">
        <v>1043</v>
      </c>
      <c r="AJ1044" t="s">
        <v>11354</v>
      </c>
      <c r="AK1044" t="s">
        <v>12028</v>
      </c>
      <c r="AL1044" t="s">
        <v>12032</v>
      </c>
      <c r="AM1044" t="s">
        <v>11272</v>
      </c>
      <c r="AN1044">
        <v>1</v>
      </c>
      <c r="AO1044" s="10" t="s">
        <v>12043</v>
      </c>
      <c r="AP1044" t="str" cm="1">
        <f t="array" ref="AP1044">_xlfn.IFS(
  Table1[[#This Row],[Age]]&lt;=25, "18-25",
  Table1[[#This Row],[Age]]&lt;=35, "26-35",
  Table1[[#This Row],[Age]]&lt;=45, "36-45",
  Table1[[#This Row],[Age]]&lt;=60, "46-60",
  TRUE, "60+")</f>
        <v>46-60</v>
      </c>
    </row>
    <row r="1045" spans="1:42" x14ac:dyDescent="0.3">
      <c r="A1045">
        <v>1044</v>
      </c>
      <c r="B1045" t="s">
        <v>37</v>
      </c>
      <c r="C1045" t="s">
        <v>55</v>
      </c>
      <c r="D1045">
        <v>69</v>
      </c>
      <c r="E1045" t="s">
        <v>106</v>
      </c>
      <c r="F1045" t="s">
        <v>1151</v>
      </c>
      <c r="G1045" t="s">
        <v>5143</v>
      </c>
      <c r="H1045">
        <v>19458795897</v>
      </c>
      <c r="I1045" t="s">
        <v>6004</v>
      </c>
      <c r="J1045" t="s">
        <v>7291</v>
      </c>
      <c r="K1045">
        <v>8895.08</v>
      </c>
      <c r="L1045" s="12" t="s">
        <v>8269</v>
      </c>
      <c r="M1045" s="10" t="s">
        <v>11140</v>
      </c>
      <c r="N1045">
        <v>1044</v>
      </c>
      <c r="O1045">
        <v>45139</v>
      </c>
      <c r="P1045" t="s">
        <v>11402</v>
      </c>
      <c r="Q1045" s="16">
        <v>4119.57</v>
      </c>
      <c r="R1045">
        <v>4775.51</v>
      </c>
      <c r="S1045">
        <v>42</v>
      </c>
      <c r="T1045">
        <v>1044</v>
      </c>
      <c r="U1045">
        <v>39291.97</v>
      </c>
      <c r="V1045" t="s">
        <v>11412</v>
      </c>
      <c r="W1045">
        <v>5.01</v>
      </c>
      <c r="X1045">
        <v>24</v>
      </c>
      <c r="Y1045" t="s">
        <v>10676</v>
      </c>
      <c r="Z1045" t="s">
        <v>12010</v>
      </c>
      <c r="AA1045">
        <v>1044</v>
      </c>
      <c r="AB1045" t="s">
        <v>12016</v>
      </c>
      <c r="AC1045">
        <v>2987.37</v>
      </c>
      <c r="AD1045">
        <v>3657.57</v>
      </c>
      <c r="AE1045">
        <v>182.88</v>
      </c>
      <c r="AF1045" t="s">
        <v>11164</v>
      </c>
      <c r="AG1045" t="s">
        <v>11289</v>
      </c>
      <c r="AH1045">
        <v>3776</v>
      </c>
      <c r="AI1045">
        <v>1044</v>
      </c>
      <c r="AJ1045" t="s">
        <v>11123</v>
      </c>
      <c r="AK1045" t="s">
        <v>12028</v>
      </c>
      <c r="AL1045" t="s">
        <v>12031</v>
      </c>
      <c r="AM1045" t="s">
        <v>11096</v>
      </c>
      <c r="AN1045">
        <v>1</v>
      </c>
      <c r="AO1045" s="10" t="s">
        <v>12041</v>
      </c>
      <c r="AP1045" t="str" cm="1">
        <f t="array" ref="AP1045">_xlfn.IFS(
  Table1[[#This Row],[Age]]&lt;=25, "18-25",
  Table1[[#This Row],[Age]]&lt;=35, "26-35",
  Table1[[#This Row],[Age]]&lt;=45, "36-45",
  Table1[[#This Row],[Age]]&lt;=60, "46-60",
  TRUE, "60+")</f>
        <v>60+</v>
      </c>
    </row>
    <row r="1046" spans="1:42" x14ac:dyDescent="0.3">
      <c r="A1046">
        <v>1045</v>
      </c>
      <c r="B1046" t="s">
        <v>20</v>
      </c>
      <c r="C1046" t="s">
        <v>66</v>
      </c>
      <c r="D1046">
        <v>50</v>
      </c>
      <c r="E1046" t="s">
        <v>106</v>
      </c>
      <c r="F1046" t="s">
        <v>1152</v>
      </c>
      <c r="G1046" t="s">
        <v>5137</v>
      </c>
      <c r="H1046">
        <v>19458795898</v>
      </c>
      <c r="I1046" t="s">
        <v>5259</v>
      </c>
      <c r="J1046" t="s">
        <v>7291</v>
      </c>
      <c r="K1046">
        <v>440.25</v>
      </c>
      <c r="L1046" s="12" t="s">
        <v>8270</v>
      </c>
      <c r="M1046" s="10" t="s">
        <v>11310</v>
      </c>
      <c r="N1046">
        <v>1045</v>
      </c>
      <c r="O1046">
        <v>45085</v>
      </c>
      <c r="P1046" t="s">
        <v>11404</v>
      </c>
      <c r="Q1046" s="16">
        <v>3675.69</v>
      </c>
      <c r="R1046">
        <v>-3235.44</v>
      </c>
      <c r="S1046">
        <v>86</v>
      </c>
      <c r="T1046">
        <v>1045</v>
      </c>
      <c r="U1046">
        <v>20803.43</v>
      </c>
      <c r="V1046" t="s">
        <v>11411</v>
      </c>
      <c r="W1046">
        <v>4.79</v>
      </c>
      <c r="X1046">
        <v>48</v>
      </c>
      <c r="Y1046" t="s">
        <v>11779</v>
      </c>
      <c r="Z1046" t="s">
        <v>12012</v>
      </c>
      <c r="AA1046">
        <v>1045</v>
      </c>
      <c r="AB1046" t="s">
        <v>12016</v>
      </c>
      <c r="AC1046">
        <v>9530.18</v>
      </c>
      <c r="AD1046">
        <v>4164.84</v>
      </c>
      <c r="AE1046">
        <v>208.24</v>
      </c>
      <c r="AF1046" t="s">
        <v>11249</v>
      </c>
      <c r="AG1046" t="s">
        <v>11278</v>
      </c>
      <c r="AH1046">
        <v>8440</v>
      </c>
      <c r="AI1046">
        <v>1045</v>
      </c>
      <c r="AJ1046" t="s">
        <v>11047</v>
      </c>
      <c r="AK1046" t="s">
        <v>12027</v>
      </c>
      <c r="AL1046" t="s">
        <v>12032</v>
      </c>
      <c r="AM1046" t="s">
        <v>11333</v>
      </c>
      <c r="AN1046">
        <v>1</v>
      </c>
      <c r="AO1046" s="10" t="s">
        <v>12043</v>
      </c>
      <c r="AP1046" t="str" cm="1">
        <f t="array" ref="AP1046">_xlfn.IFS(
  Table1[[#This Row],[Age]]&lt;=25, "18-25",
  Table1[[#This Row],[Age]]&lt;=35, "26-35",
  Table1[[#This Row],[Age]]&lt;=45, "36-45",
  Table1[[#This Row],[Age]]&lt;=60, "46-60",
  TRUE, "60+")</f>
        <v>46-60</v>
      </c>
    </row>
    <row r="1047" spans="1:42" x14ac:dyDescent="0.3">
      <c r="A1047">
        <v>1046</v>
      </c>
      <c r="B1047" t="s">
        <v>37</v>
      </c>
      <c r="C1047" t="s">
        <v>73</v>
      </c>
      <c r="D1047">
        <v>65</v>
      </c>
      <c r="E1047" t="s">
        <v>105</v>
      </c>
      <c r="F1047" t="s">
        <v>1153</v>
      </c>
      <c r="G1047" t="s">
        <v>5122</v>
      </c>
      <c r="H1047">
        <v>19458795899</v>
      </c>
      <c r="I1047" t="s">
        <v>6005</v>
      </c>
      <c r="J1047" t="s">
        <v>7292</v>
      </c>
      <c r="K1047">
        <v>1088.77</v>
      </c>
      <c r="L1047" s="12" t="s">
        <v>8271</v>
      </c>
      <c r="M1047" s="10" t="s">
        <v>11081</v>
      </c>
      <c r="N1047">
        <v>1046</v>
      </c>
      <c r="O1047">
        <v>44965</v>
      </c>
      <c r="P1047" t="s">
        <v>11402</v>
      </c>
      <c r="Q1047" s="16">
        <v>1405.86</v>
      </c>
      <c r="R1047">
        <v>2494.63</v>
      </c>
      <c r="S1047">
        <v>66</v>
      </c>
      <c r="T1047">
        <v>1046</v>
      </c>
      <c r="U1047">
        <v>40168.1</v>
      </c>
      <c r="V1047" t="s">
        <v>11411</v>
      </c>
      <c r="W1047">
        <v>1.1000000000000001</v>
      </c>
      <c r="X1047">
        <v>12</v>
      </c>
      <c r="Y1047" t="s">
        <v>10375</v>
      </c>
      <c r="Z1047" t="s">
        <v>12012</v>
      </c>
      <c r="AA1047">
        <v>1046</v>
      </c>
      <c r="AB1047" t="s">
        <v>12016</v>
      </c>
      <c r="AC1047">
        <v>3198.87</v>
      </c>
      <c r="AD1047">
        <v>4244.09</v>
      </c>
      <c r="AE1047">
        <v>212.2</v>
      </c>
      <c r="AF1047" t="s">
        <v>11307</v>
      </c>
      <c r="AG1047" t="s">
        <v>11083</v>
      </c>
      <c r="AH1047">
        <v>2673</v>
      </c>
      <c r="AI1047">
        <v>1046</v>
      </c>
      <c r="AJ1047" t="s">
        <v>11174</v>
      </c>
      <c r="AK1047" t="s">
        <v>12029</v>
      </c>
      <c r="AL1047" t="s">
        <v>12031</v>
      </c>
      <c r="AM1047" t="s">
        <v>11230</v>
      </c>
      <c r="AN1047">
        <v>1</v>
      </c>
      <c r="AO1047" s="10" t="s">
        <v>12045</v>
      </c>
      <c r="AP1047" t="str" cm="1">
        <f t="array" ref="AP1047">_xlfn.IFS(
  Table1[[#This Row],[Age]]&lt;=25, "18-25",
  Table1[[#This Row],[Age]]&lt;=35, "26-35",
  Table1[[#This Row],[Age]]&lt;=45, "36-45",
  Table1[[#This Row],[Age]]&lt;=60, "46-60",
  TRUE, "60+")</f>
        <v>60+</v>
      </c>
    </row>
    <row r="1048" spans="1:42" x14ac:dyDescent="0.3">
      <c r="A1048">
        <v>1047</v>
      </c>
      <c r="B1048" t="s">
        <v>23</v>
      </c>
      <c r="C1048" t="s">
        <v>58</v>
      </c>
      <c r="D1048">
        <v>56</v>
      </c>
      <c r="E1048" t="s">
        <v>106</v>
      </c>
      <c r="F1048" t="s">
        <v>1154</v>
      </c>
      <c r="G1048" t="s">
        <v>5131</v>
      </c>
      <c r="H1048">
        <v>19458795900</v>
      </c>
      <c r="I1048" t="s">
        <v>6006</v>
      </c>
      <c r="J1048" t="s">
        <v>7291</v>
      </c>
      <c r="K1048">
        <v>7403.49</v>
      </c>
      <c r="L1048" s="12" t="s">
        <v>7334</v>
      </c>
      <c r="M1048" s="10" t="s">
        <v>11237</v>
      </c>
      <c r="N1048">
        <v>1047</v>
      </c>
      <c r="O1048">
        <v>45028</v>
      </c>
      <c r="P1048" t="s">
        <v>11404</v>
      </c>
      <c r="Q1048" s="16">
        <v>4956.16</v>
      </c>
      <c r="R1048">
        <v>2447.33</v>
      </c>
      <c r="S1048">
        <v>92</v>
      </c>
      <c r="T1048">
        <v>1047</v>
      </c>
      <c r="U1048">
        <v>28067.200000000001</v>
      </c>
      <c r="V1048" t="s">
        <v>11413</v>
      </c>
      <c r="W1048">
        <v>8.59</v>
      </c>
      <c r="X1048">
        <v>24</v>
      </c>
      <c r="Y1048" t="s">
        <v>11543</v>
      </c>
      <c r="Z1048" t="s">
        <v>12011</v>
      </c>
      <c r="AA1048">
        <v>1047</v>
      </c>
      <c r="AB1048" t="s">
        <v>12017</v>
      </c>
      <c r="AC1048">
        <v>5893.54</v>
      </c>
      <c r="AD1048">
        <v>1434.83</v>
      </c>
      <c r="AE1048">
        <v>71.739999999999995</v>
      </c>
      <c r="AF1048" t="s">
        <v>11103</v>
      </c>
      <c r="AG1048" t="s">
        <v>11295</v>
      </c>
      <c r="AH1048">
        <v>1083</v>
      </c>
      <c r="AI1048">
        <v>1047</v>
      </c>
      <c r="AJ1048" t="s">
        <v>11132</v>
      </c>
      <c r="AK1048" t="s">
        <v>12029</v>
      </c>
      <c r="AL1048" t="s">
        <v>12031</v>
      </c>
      <c r="AM1048" t="s">
        <v>11194</v>
      </c>
      <c r="AN1048">
        <v>1</v>
      </c>
      <c r="AO1048" s="10" t="s">
        <v>12037</v>
      </c>
      <c r="AP1048" t="str" cm="1">
        <f t="array" ref="AP1048">_xlfn.IFS(
  Table1[[#This Row],[Age]]&lt;=25, "18-25",
  Table1[[#This Row],[Age]]&lt;=35, "26-35",
  Table1[[#This Row],[Age]]&lt;=45, "36-45",
  Table1[[#This Row],[Age]]&lt;=60, "46-60",
  TRUE, "60+")</f>
        <v>46-60</v>
      </c>
    </row>
    <row r="1049" spans="1:42" x14ac:dyDescent="0.3">
      <c r="A1049">
        <v>1048</v>
      </c>
      <c r="B1049" t="s">
        <v>21</v>
      </c>
      <c r="C1049" t="s">
        <v>69</v>
      </c>
      <c r="D1049">
        <v>23</v>
      </c>
      <c r="E1049" t="s">
        <v>106</v>
      </c>
      <c r="F1049" t="s">
        <v>1155</v>
      </c>
      <c r="G1049" t="s">
        <v>5132</v>
      </c>
      <c r="H1049">
        <v>19458795901</v>
      </c>
      <c r="I1049" t="s">
        <v>5574</v>
      </c>
      <c r="J1049" t="s">
        <v>7291</v>
      </c>
      <c r="K1049">
        <v>7557.95</v>
      </c>
      <c r="L1049" s="12" t="s">
        <v>8272</v>
      </c>
      <c r="M1049" s="10" t="s">
        <v>11302</v>
      </c>
      <c r="N1049">
        <v>1048</v>
      </c>
      <c r="O1049">
        <v>45262</v>
      </c>
      <c r="P1049" t="s">
        <v>11404</v>
      </c>
      <c r="Q1049" s="16">
        <v>2457.6999999999998</v>
      </c>
      <c r="R1049">
        <v>5100.25</v>
      </c>
      <c r="S1049">
        <v>19</v>
      </c>
      <c r="T1049">
        <v>1048</v>
      </c>
      <c r="U1049">
        <v>26813.53</v>
      </c>
      <c r="V1049" t="s">
        <v>11413</v>
      </c>
      <c r="W1049">
        <v>3.56</v>
      </c>
      <c r="X1049">
        <v>24</v>
      </c>
      <c r="Y1049" t="s">
        <v>11609</v>
      </c>
      <c r="Z1049" t="s">
        <v>12010</v>
      </c>
      <c r="AA1049">
        <v>1048</v>
      </c>
      <c r="AB1049" t="s">
        <v>12017</v>
      </c>
      <c r="AC1049">
        <v>3188.56</v>
      </c>
      <c r="AD1049">
        <v>3795.68</v>
      </c>
      <c r="AE1049">
        <v>189.78</v>
      </c>
      <c r="AF1049" t="s">
        <v>11125</v>
      </c>
      <c r="AG1049" t="s">
        <v>11365</v>
      </c>
      <c r="AH1049">
        <v>5744</v>
      </c>
      <c r="AI1049">
        <v>1048</v>
      </c>
      <c r="AJ1049" t="s">
        <v>11312</v>
      </c>
      <c r="AK1049" t="s">
        <v>12027</v>
      </c>
      <c r="AL1049" t="s">
        <v>12032</v>
      </c>
      <c r="AM1049" t="s">
        <v>11264</v>
      </c>
      <c r="AN1049">
        <v>1</v>
      </c>
      <c r="AO1049" s="10" t="s">
        <v>12036</v>
      </c>
      <c r="AP1049" t="str" cm="1">
        <f t="array" ref="AP1049">_xlfn.IFS(
  Table1[[#This Row],[Age]]&lt;=25, "18-25",
  Table1[[#This Row],[Age]]&lt;=35, "26-35",
  Table1[[#This Row],[Age]]&lt;=45, "36-45",
  Table1[[#This Row],[Age]]&lt;=60, "46-60",
  TRUE, "60+")</f>
        <v>18-25</v>
      </c>
    </row>
    <row r="1050" spans="1:42" x14ac:dyDescent="0.3">
      <c r="A1050">
        <v>1049</v>
      </c>
      <c r="B1050" t="s">
        <v>28</v>
      </c>
      <c r="C1050" t="s">
        <v>95</v>
      </c>
      <c r="D1050">
        <v>47</v>
      </c>
      <c r="E1050" t="s">
        <v>104</v>
      </c>
      <c r="F1050" t="s">
        <v>1156</v>
      </c>
      <c r="G1050" t="s">
        <v>5137</v>
      </c>
      <c r="H1050">
        <v>19458795902</v>
      </c>
      <c r="I1050" t="s">
        <v>6007</v>
      </c>
      <c r="J1050" t="s">
        <v>7292</v>
      </c>
      <c r="K1050">
        <v>6092.19</v>
      </c>
      <c r="L1050" s="12" t="s">
        <v>7796</v>
      </c>
      <c r="M1050" s="10" t="s">
        <v>11107</v>
      </c>
      <c r="N1050">
        <v>1049</v>
      </c>
      <c r="O1050">
        <v>45036</v>
      </c>
      <c r="P1050" t="s">
        <v>11403</v>
      </c>
      <c r="Q1050" s="16">
        <v>2929.12</v>
      </c>
      <c r="R1050">
        <v>3163.07</v>
      </c>
      <c r="S1050">
        <v>20</v>
      </c>
      <c r="T1050">
        <v>1049</v>
      </c>
      <c r="U1050">
        <v>35377.980000000003</v>
      </c>
      <c r="V1050" t="s">
        <v>11413</v>
      </c>
      <c r="W1050">
        <v>5.24</v>
      </c>
      <c r="X1050">
        <v>36</v>
      </c>
      <c r="Y1050" t="s">
        <v>11785</v>
      </c>
      <c r="Z1050" t="s">
        <v>12012</v>
      </c>
      <c r="AA1050">
        <v>1049</v>
      </c>
      <c r="AB1050" t="s">
        <v>12015</v>
      </c>
      <c r="AC1050">
        <v>7540.93</v>
      </c>
      <c r="AD1050">
        <v>786.83</v>
      </c>
      <c r="AE1050">
        <v>39.340000000000003</v>
      </c>
      <c r="AF1050" t="s">
        <v>11169</v>
      </c>
      <c r="AG1050" t="s">
        <v>11107</v>
      </c>
      <c r="AH1050">
        <v>9733</v>
      </c>
      <c r="AI1050">
        <v>1049</v>
      </c>
      <c r="AJ1050" t="s">
        <v>11315</v>
      </c>
      <c r="AK1050" t="s">
        <v>12028</v>
      </c>
      <c r="AL1050" t="s">
        <v>12032</v>
      </c>
      <c r="AM1050" t="s">
        <v>11188</v>
      </c>
      <c r="AN1050">
        <v>1</v>
      </c>
      <c r="AO1050" s="10" t="s">
        <v>12037</v>
      </c>
      <c r="AP1050" t="str" cm="1">
        <f t="array" ref="AP1050">_xlfn.IFS(
  Table1[[#This Row],[Age]]&lt;=25, "18-25",
  Table1[[#This Row],[Age]]&lt;=35, "26-35",
  Table1[[#This Row],[Age]]&lt;=45, "36-45",
  Table1[[#This Row],[Age]]&lt;=60, "46-60",
  TRUE, "60+")</f>
        <v>46-60</v>
      </c>
    </row>
    <row r="1051" spans="1:42" x14ac:dyDescent="0.3">
      <c r="A1051">
        <v>1050</v>
      </c>
      <c r="B1051" t="s">
        <v>47</v>
      </c>
      <c r="C1051" t="s">
        <v>59</v>
      </c>
      <c r="D1051">
        <v>39</v>
      </c>
      <c r="E1051" t="s">
        <v>104</v>
      </c>
      <c r="F1051" t="s">
        <v>1157</v>
      </c>
      <c r="G1051" t="s">
        <v>5121</v>
      </c>
      <c r="H1051">
        <v>19458795903</v>
      </c>
      <c r="I1051" t="s">
        <v>6008</v>
      </c>
      <c r="J1051" t="s">
        <v>7292</v>
      </c>
      <c r="K1051">
        <v>7329.74</v>
      </c>
      <c r="L1051" s="12" t="s">
        <v>8273</v>
      </c>
      <c r="M1051" s="10" t="s">
        <v>11090</v>
      </c>
      <c r="N1051">
        <v>1050</v>
      </c>
      <c r="O1051">
        <v>45190</v>
      </c>
      <c r="P1051" t="s">
        <v>11404</v>
      </c>
      <c r="Q1051" s="16">
        <v>2706.77</v>
      </c>
      <c r="R1051">
        <v>4622.97</v>
      </c>
      <c r="S1051">
        <v>28</v>
      </c>
      <c r="T1051">
        <v>1050</v>
      </c>
      <c r="U1051">
        <v>40510.36</v>
      </c>
      <c r="V1051" t="s">
        <v>11413</v>
      </c>
      <c r="W1051">
        <v>4.7</v>
      </c>
      <c r="X1051">
        <v>60</v>
      </c>
      <c r="Y1051" t="s">
        <v>7587</v>
      </c>
      <c r="Z1051" t="s">
        <v>12011</v>
      </c>
      <c r="AA1051">
        <v>1050</v>
      </c>
      <c r="AB1051" t="s">
        <v>12015</v>
      </c>
      <c r="AC1051">
        <v>2552.52</v>
      </c>
      <c r="AD1051">
        <v>2596.4699999999998</v>
      </c>
      <c r="AE1051">
        <v>129.82</v>
      </c>
      <c r="AF1051" t="s">
        <v>11316</v>
      </c>
      <c r="AG1051" t="s">
        <v>11342</v>
      </c>
      <c r="AH1051">
        <v>7774</v>
      </c>
      <c r="AI1051">
        <v>1050</v>
      </c>
      <c r="AJ1051" t="s">
        <v>11313</v>
      </c>
      <c r="AK1051" t="s">
        <v>12029</v>
      </c>
      <c r="AL1051" t="s">
        <v>12032</v>
      </c>
      <c r="AM1051" t="s">
        <v>11366</v>
      </c>
      <c r="AN1051">
        <v>1</v>
      </c>
      <c r="AO1051" s="10" t="s">
        <v>12042</v>
      </c>
      <c r="AP1051" t="str" cm="1">
        <f t="array" ref="AP1051">_xlfn.IFS(
  Table1[[#This Row],[Age]]&lt;=25, "18-25",
  Table1[[#This Row],[Age]]&lt;=35, "26-35",
  Table1[[#This Row],[Age]]&lt;=45, "36-45",
  Table1[[#This Row],[Age]]&lt;=60, "46-60",
  TRUE, "60+")</f>
        <v>36-45</v>
      </c>
    </row>
    <row r="1052" spans="1:42" x14ac:dyDescent="0.3">
      <c r="A1052">
        <v>1051</v>
      </c>
      <c r="B1052" t="s">
        <v>36</v>
      </c>
      <c r="C1052" t="s">
        <v>86</v>
      </c>
      <c r="D1052">
        <v>44</v>
      </c>
      <c r="E1052" t="s">
        <v>104</v>
      </c>
      <c r="F1052" t="s">
        <v>1158</v>
      </c>
      <c r="G1052" t="s">
        <v>5147</v>
      </c>
      <c r="H1052">
        <v>19458795904</v>
      </c>
      <c r="I1052" t="s">
        <v>6009</v>
      </c>
      <c r="J1052" t="s">
        <v>7291</v>
      </c>
      <c r="K1052">
        <v>8594.73</v>
      </c>
      <c r="L1052" s="12" t="s">
        <v>8274</v>
      </c>
      <c r="M1052" s="10" t="s">
        <v>11081</v>
      </c>
      <c r="N1052">
        <v>1051</v>
      </c>
      <c r="O1052">
        <v>45224</v>
      </c>
      <c r="P1052" t="s">
        <v>11402</v>
      </c>
      <c r="Q1052" s="16">
        <v>4427.0600000000004</v>
      </c>
      <c r="R1052">
        <v>4167.67</v>
      </c>
      <c r="S1052">
        <v>24</v>
      </c>
      <c r="T1052">
        <v>1051</v>
      </c>
      <c r="U1052">
        <v>34979.279999999999</v>
      </c>
      <c r="V1052" t="s">
        <v>11412</v>
      </c>
      <c r="W1052">
        <v>7.1</v>
      </c>
      <c r="X1052">
        <v>12</v>
      </c>
      <c r="Y1052" t="s">
        <v>10305</v>
      </c>
      <c r="Z1052" t="s">
        <v>12010</v>
      </c>
      <c r="AA1052">
        <v>1051</v>
      </c>
      <c r="AB1052" t="s">
        <v>12017</v>
      </c>
      <c r="AC1052">
        <v>6358.93</v>
      </c>
      <c r="AD1052">
        <v>1176.95</v>
      </c>
      <c r="AE1052">
        <v>58.85</v>
      </c>
      <c r="AF1052" t="s">
        <v>11168</v>
      </c>
      <c r="AG1052" t="s">
        <v>11088</v>
      </c>
      <c r="AH1052">
        <v>674</v>
      </c>
      <c r="AI1052">
        <v>1051</v>
      </c>
      <c r="AJ1052" t="s">
        <v>11145</v>
      </c>
      <c r="AK1052" t="s">
        <v>12028</v>
      </c>
      <c r="AL1052" t="s">
        <v>12032</v>
      </c>
      <c r="AM1052" t="s">
        <v>11211</v>
      </c>
      <c r="AN1052">
        <v>1</v>
      </c>
      <c r="AO1052" s="10" t="s">
        <v>12044</v>
      </c>
      <c r="AP1052" t="str" cm="1">
        <f t="array" ref="AP1052">_xlfn.IFS(
  Table1[[#This Row],[Age]]&lt;=25, "18-25",
  Table1[[#This Row],[Age]]&lt;=35, "26-35",
  Table1[[#This Row],[Age]]&lt;=45, "36-45",
  Table1[[#This Row],[Age]]&lt;=60, "46-60",
  TRUE, "60+")</f>
        <v>36-45</v>
      </c>
    </row>
    <row r="1053" spans="1:42" x14ac:dyDescent="0.3">
      <c r="A1053">
        <v>1052</v>
      </c>
      <c r="B1053" t="s">
        <v>34</v>
      </c>
      <c r="C1053" t="s">
        <v>81</v>
      </c>
      <c r="D1053">
        <v>36</v>
      </c>
      <c r="E1053" t="s">
        <v>104</v>
      </c>
      <c r="F1053" t="s">
        <v>1159</v>
      </c>
      <c r="G1053" t="s">
        <v>5148</v>
      </c>
      <c r="H1053">
        <v>19458795905</v>
      </c>
      <c r="I1053" t="s">
        <v>6010</v>
      </c>
      <c r="J1053" t="s">
        <v>7292</v>
      </c>
      <c r="K1053">
        <v>5500.28</v>
      </c>
      <c r="L1053" s="12" t="s">
        <v>8275</v>
      </c>
      <c r="M1053" s="10" t="s">
        <v>11348</v>
      </c>
      <c r="N1053">
        <v>1052</v>
      </c>
      <c r="O1053">
        <v>45261</v>
      </c>
      <c r="P1053" t="s">
        <v>11403</v>
      </c>
      <c r="Q1053" s="16">
        <v>1406.65</v>
      </c>
      <c r="R1053">
        <v>4093.63</v>
      </c>
      <c r="S1053">
        <v>91</v>
      </c>
      <c r="T1053">
        <v>1052</v>
      </c>
      <c r="U1053">
        <v>23085</v>
      </c>
      <c r="V1053" t="s">
        <v>11412</v>
      </c>
      <c r="W1053">
        <v>4.51</v>
      </c>
      <c r="X1053">
        <v>36</v>
      </c>
      <c r="Y1053" t="s">
        <v>11786</v>
      </c>
      <c r="Z1053" t="s">
        <v>12011</v>
      </c>
      <c r="AA1053">
        <v>1052</v>
      </c>
      <c r="AB1053" t="s">
        <v>12017</v>
      </c>
      <c r="AC1053">
        <v>6846.65</v>
      </c>
      <c r="AD1053">
        <v>1158.3900000000001</v>
      </c>
      <c r="AE1053">
        <v>57.92</v>
      </c>
      <c r="AF1053" t="s">
        <v>11268</v>
      </c>
      <c r="AG1053" t="s">
        <v>11388</v>
      </c>
      <c r="AH1053">
        <v>7437</v>
      </c>
      <c r="AI1053">
        <v>1052</v>
      </c>
      <c r="AJ1053" t="s">
        <v>11227</v>
      </c>
      <c r="AK1053" t="s">
        <v>12027</v>
      </c>
      <c r="AL1053" t="s">
        <v>12032</v>
      </c>
      <c r="AM1053" t="s">
        <v>11383</v>
      </c>
      <c r="AN1053">
        <v>1</v>
      </c>
      <c r="AO1053" s="10" t="s">
        <v>12036</v>
      </c>
      <c r="AP1053" t="str" cm="1">
        <f t="array" ref="AP1053">_xlfn.IFS(
  Table1[[#This Row],[Age]]&lt;=25, "18-25",
  Table1[[#This Row],[Age]]&lt;=35, "26-35",
  Table1[[#This Row],[Age]]&lt;=45, "36-45",
  Table1[[#This Row],[Age]]&lt;=60, "46-60",
  TRUE, "60+")</f>
        <v>36-45</v>
      </c>
    </row>
    <row r="1054" spans="1:42" x14ac:dyDescent="0.3">
      <c r="A1054">
        <v>1053</v>
      </c>
      <c r="B1054" t="s">
        <v>19</v>
      </c>
      <c r="C1054" t="s">
        <v>67</v>
      </c>
      <c r="D1054">
        <v>27</v>
      </c>
      <c r="E1054" t="s">
        <v>106</v>
      </c>
      <c r="F1054" t="s">
        <v>1160</v>
      </c>
      <c r="G1054" t="s">
        <v>5142</v>
      </c>
      <c r="H1054">
        <v>19458795906</v>
      </c>
      <c r="I1054" t="s">
        <v>6011</v>
      </c>
      <c r="J1054" t="s">
        <v>7291</v>
      </c>
      <c r="K1054">
        <v>9478.51</v>
      </c>
      <c r="L1054" s="12" t="s">
        <v>8276</v>
      </c>
      <c r="M1054" s="10" t="s">
        <v>11170</v>
      </c>
      <c r="N1054">
        <v>1053</v>
      </c>
      <c r="O1054">
        <v>45260</v>
      </c>
      <c r="P1054" t="s">
        <v>11403</v>
      </c>
      <c r="Q1054" s="16">
        <v>317.95</v>
      </c>
      <c r="R1054">
        <v>9160.56</v>
      </c>
      <c r="S1054">
        <v>2</v>
      </c>
      <c r="T1054">
        <v>1053</v>
      </c>
      <c r="U1054">
        <v>16720.97</v>
      </c>
      <c r="V1054" t="s">
        <v>11413</v>
      </c>
      <c r="W1054">
        <v>2.62</v>
      </c>
      <c r="X1054">
        <v>36</v>
      </c>
      <c r="Y1054" t="s">
        <v>11787</v>
      </c>
      <c r="Z1054" t="s">
        <v>12010</v>
      </c>
      <c r="AA1054">
        <v>1053</v>
      </c>
      <c r="AB1054" t="s">
        <v>12016</v>
      </c>
      <c r="AC1054">
        <v>9675.61</v>
      </c>
      <c r="AD1054">
        <v>1498.5</v>
      </c>
      <c r="AE1054">
        <v>74.92</v>
      </c>
      <c r="AF1054" t="s">
        <v>11236</v>
      </c>
      <c r="AG1054" t="s">
        <v>11098</v>
      </c>
      <c r="AH1054">
        <v>5473</v>
      </c>
      <c r="AI1054">
        <v>1053</v>
      </c>
      <c r="AJ1054" t="s">
        <v>11235</v>
      </c>
      <c r="AK1054" t="s">
        <v>12028</v>
      </c>
      <c r="AL1054" t="s">
        <v>12031</v>
      </c>
      <c r="AM1054" t="s">
        <v>11236</v>
      </c>
      <c r="AN1054">
        <v>1</v>
      </c>
      <c r="AO1054" s="10" t="s">
        <v>12040</v>
      </c>
      <c r="AP1054" t="str" cm="1">
        <f t="array" ref="AP1054">_xlfn.IFS(
  Table1[[#This Row],[Age]]&lt;=25, "18-25",
  Table1[[#This Row],[Age]]&lt;=35, "26-35",
  Table1[[#This Row],[Age]]&lt;=45, "36-45",
  Table1[[#This Row],[Age]]&lt;=60, "46-60",
  TRUE, "60+")</f>
        <v>26-35</v>
      </c>
    </row>
    <row r="1055" spans="1:42" x14ac:dyDescent="0.3">
      <c r="A1055">
        <v>1054</v>
      </c>
      <c r="B1055" t="s">
        <v>29</v>
      </c>
      <c r="C1055" t="s">
        <v>75</v>
      </c>
      <c r="D1055">
        <v>23</v>
      </c>
      <c r="E1055" t="s">
        <v>104</v>
      </c>
      <c r="F1055" t="s">
        <v>1161</v>
      </c>
      <c r="G1055" t="s">
        <v>5144</v>
      </c>
      <c r="H1055">
        <v>19458795907</v>
      </c>
      <c r="I1055" t="s">
        <v>6012</v>
      </c>
      <c r="J1055" t="s">
        <v>7292</v>
      </c>
      <c r="K1055">
        <v>6972.95</v>
      </c>
      <c r="L1055" s="12" t="s">
        <v>8277</v>
      </c>
      <c r="M1055" s="10" t="s">
        <v>11276</v>
      </c>
      <c r="N1055">
        <v>1054</v>
      </c>
      <c r="O1055">
        <v>45022</v>
      </c>
      <c r="P1055" t="s">
        <v>11402</v>
      </c>
      <c r="Q1055" s="16">
        <v>2146.1799999999998</v>
      </c>
      <c r="R1055">
        <v>4826.7700000000004</v>
      </c>
      <c r="S1055">
        <v>7</v>
      </c>
      <c r="T1055">
        <v>1054</v>
      </c>
      <c r="U1055">
        <v>42435.86</v>
      </c>
      <c r="V1055" t="s">
        <v>11413</v>
      </c>
      <c r="W1055">
        <v>8.82</v>
      </c>
      <c r="X1055">
        <v>60</v>
      </c>
      <c r="Y1055" t="s">
        <v>11617</v>
      </c>
      <c r="Z1055" t="s">
        <v>12011</v>
      </c>
      <c r="AA1055">
        <v>1054</v>
      </c>
      <c r="AB1055" t="s">
        <v>12016</v>
      </c>
      <c r="AC1055">
        <v>6426.19</v>
      </c>
      <c r="AD1055">
        <v>1537.03</v>
      </c>
      <c r="AE1055">
        <v>76.849999999999994</v>
      </c>
      <c r="AF1055" t="s">
        <v>11117</v>
      </c>
      <c r="AG1055" t="s">
        <v>11300</v>
      </c>
      <c r="AH1055">
        <v>1199</v>
      </c>
      <c r="AI1055">
        <v>1054</v>
      </c>
      <c r="AJ1055" t="s">
        <v>11222</v>
      </c>
      <c r="AK1055" t="s">
        <v>12027</v>
      </c>
      <c r="AL1055" t="s">
        <v>12031</v>
      </c>
      <c r="AM1055" t="s">
        <v>11122</v>
      </c>
      <c r="AN1055">
        <v>-1</v>
      </c>
      <c r="AO1055" s="10" t="s">
        <v>12037</v>
      </c>
      <c r="AP1055" t="str" cm="1">
        <f t="array" ref="AP1055">_xlfn.IFS(
  Table1[[#This Row],[Age]]&lt;=25, "18-25",
  Table1[[#This Row],[Age]]&lt;=35, "26-35",
  Table1[[#This Row],[Age]]&lt;=45, "36-45",
  Table1[[#This Row],[Age]]&lt;=60, "46-60",
  TRUE, "60+")</f>
        <v>18-25</v>
      </c>
    </row>
    <row r="1056" spans="1:42" x14ac:dyDescent="0.3">
      <c r="A1056">
        <v>1055</v>
      </c>
      <c r="B1056" t="s">
        <v>10</v>
      </c>
      <c r="C1056" t="s">
        <v>65</v>
      </c>
      <c r="D1056">
        <v>43</v>
      </c>
      <c r="E1056" t="s">
        <v>105</v>
      </c>
      <c r="F1056" t="s">
        <v>1162</v>
      </c>
      <c r="G1056" t="s">
        <v>5116</v>
      </c>
      <c r="H1056">
        <v>19458795908</v>
      </c>
      <c r="I1056" t="s">
        <v>6013</v>
      </c>
      <c r="J1056" t="s">
        <v>7292</v>
      </c>
      <c r="K1056">
        <v>4772.62</v>
      </c>
      <c r="L1056" s="12" t="s">
        <v>8084</v>
      </c>
      <c r="M1056" s="10" t="s">
        <v>11355</v>
      </c>
      <c r="N1056">
        <v>1055</v>
      </c>
      <c r="O1056">
        <v>44987</v>
      </c>
      <c r="P1056" t="s">
        <v>11403</v>
      </c>
      <c r="Q1056" s="16">
        <v>4592.41</v>
      </c>
      <c r="R1056">
        <v>180.21</v>
      </c>
      <c r="S1056">
        <v>1</v>
      </c>
      <c r="T1056">
        <v>1055</v>
      </c>
      <c r="U1056">
        <v>26518.1</v>
      </c>
      <c r="V1056" t="s">
        <v>11413</v>
      </c>
      <c r="W1056">
        <v>2.65</v>
      </c>
      <c r="X1056">
        <v>48</v>
      </c>
      <c r="Y1056" t="s">
        <v>11585</v>
      </c>
      <c r="Z1056" t="s">
        <v>12011</v>
      </c>
      <c r="AA1056">
        <v>1055</v>
      </c>
      <c r="AB1056" t="s">
        <v>12016</v>
      </c>
      <c r="AC1056">
        <v>5365.41</v>
      </c>
      <c r="AD1056">
        <v>1674.09</v>
      </c>
      <c r="AE1056">
        <v>83.7</v>
      </c>
      <c r="AF1056" t="s">
        <v>11217</v>
      </c>
      <c r="AG1056" t="s">
        <v>11386</v>
      </c>
      <c r="AH1056">
        <v>6798</v>
      </c>
      <c r="AI1056">
        <v>1055</v>
      </c>
      <c r="AJ1056" t="s">
        <v>11178</v>
      </c>
      <c r="AK1056" t="s">
        <v>12027</v>
      </c>
      <c r="AL1056" t="s">
        <v>12032</v>
      </c>
      <c r="AM1056" t="s">
        <v>11102</v>
      </c>
      <c r="AN1056">
        <v>1</v>
      </c>
      <c r="AO1056" s="10" t="s">
        <v>12047</v>
      </c>
      <c r="AP1056" t="str" cm="1">
        <f t="array" ref="AP1056">_xlfn.IFS(
  Table1[[#This Row],[Age]]&lt;=25, "18-25",
  Table1[[#This Row],[Age]]&lt;=35, "26-35",
  Table1[[#This Row],[Age]]&lt;=45, "36-45",
  Table1[[#This Row],[Age]]&lt;=60, "46-60",
  TRUE, "60+")</f>
        <v>36-45</v>
      </c>
    </row>
    <row r="1057" spans="1:42" x14ac:dyDescent="0.3">
      <c r="A1057">
        <v>1056</v>
      </c>
      <c r="B1057" t="s">
        <v>12</v>
      </c>
      <c r="C1057" t="s">
        <v>54</v>
      </c>
      <c r="D1057">
        <v>59</v>
      </c>
      <c r="E1057" t="s">
        <v>105</v>
      </c>
      <c r="F1057" t="s">
        <v>1163</v>
      </c>
      <c r="G1057" t="s">
        <v>5142</v>
      </c>
      <c r="H1057">
        <v>19458795909</v>
      </c>
      <c r="I1057" t="s">
        <v>5797</v>
      </c>
      <c r="J1057" t="s">
        <v>7292</v>
      </c>
      <c r="K1057">
        <v>4273.03</v>
      </c>
      <c r="L1057" s="12" t="s">
        <v>8278</v>
      </c>
      <c r="M1057" s="10" t="s">
        <v>11072</v>
      </c>
      <c r="N1057">
        <v>1056</v>
      </c>
      <c r="O1057">
        <v>45065</v>
      </c>
      <c r="P1057" t="s">
        <v>11402</v>
      </c>
      <c r="Q1057" s="16">
        <v>2202.17</v>
      </c>
      <c r="R1057">
        <v>2070.86</v>
      </c>
      <c r="S1057">
        <v>11</v>
      </c>
      <c r="T1057">
        <v>1056</v>
      </c>
      <c r="U1057">
        <v>39389.58</v>
      </c>
      <c r="V1057" t="s">
        <v>11411</v>
      </c>
      <c r="W1057">
        <v>1.26</v>
      </c>
      <c r="X1057">
        <v>36</v>
      </c>
      <c r="Y1057" t="s">
        <v>10911</v>
      </c>
      <c r="Z1057" t="s">
        <v>12012</v>
      </c>
      <c r="AA1057">
        <v>1056</v>
      </c>
      <c r="AB1057" t="s">
        <v>12016</v>
      </c>
      <c r="AC1057">
        <v>4534.66</v>
      </c>
      <c r="AD1057">
        <v>4566.8599999999997</v>
      </c>
      <c r="AE1057">
        <v>228.34</v>
      </c>
      <c r="AF1057" t="s">
        <v>11372</v>
      </c>
      <c r="AG1057" t="s">
        <v>11284</v>
      </c>
      <c r="AH1057">
        <v>9077</v>
      </c>
      <c r="AI1057">
        <v>1056</v>
      </c>
      <c r="AJ1057" t="s">
        <v>11091</v>
      </c>
      <c r="AK1057" t="s">
        <v>12027</v>
      </c>
      <c r="AL1057" t="s">
        <v>12031</v>
      </c>
      <c r="AM1057" t="s">
        <v>11125</v>
      </c>
      <c r="AN1057">
        <v>1</v>
      </c>
      <c r="AO1057" s="10" t="s">
        <v>12046</v>
      </c>
      <c r="AP1057" t="str" cm="1">
        <f t="array" ref="AP1057">_xlfn.IFS(
  Table1[[#This Row],[Age]]&lt;=25, "18-25",
  Table1[[#This Row],[Age]]&lt;=35, "26-35",
  Table1[[#This Row],[Age]]&lt;=45, "36-45",
  Table1[[#This Row],[Age]]&lt;=60, "46-60",
  TRUE, "60+")</f>
        <v>46-60</v>
      </c>
    </row>
    <row r="1058" spans="1:42" x14ac:dyDescent="0.3">
      <c r="A1058">
        <v>1057</v>
      </c>
      <c r="B1058" t="s">
        <v>49</v>
      </c>
      <c r="C1058" t="s">
        <v>66</v>
      </c>
      <c r="D1058">
        <v>68</v>
      </c>
      <c r="E1058" t="s">
        <v>106</v>
      </c>
      <c r="F1058" t="s">
        <v>1164</v>
      </c>
      <c r="G1058" t="s">
        <v>5118</v>
      </c>
      <c r="H1058">
        <v>19458795910</v>
      </c>
      <c r="I1058" t="s">
        <v>6014</v>
      </c>
      <c r="J1058" t="s">
        <v>7291</v>
      </c>
      <c r="K1058">
        <v>7526.65</v>
      </c>
      <c r="L1058" s="12" t="s">
        <v>8279</v>
      </c>
      <c r="M1058" s="10" t="s">
        <v>11315</v>
      </c>
      <c r="N1058">
        <v>1057</v>
      </c>
      <c r="O1058">
        <v>45156</v>
      </c>
      <c r="P1058" t="s">
        <v>11404</v>
      </c>
      <c r="Q1058" s="16">
        <v>1395.03</v>
      </c>
      <c r="R1058">
        <v>6131.62</v>
      </c>
      <c r="S1058">
        <v>51</v>
      </c>
      <c r="T1058">
        <v>1057</v>
      </c>
      <c r="U1058">
        <v>49790.15</v>
      </c>
      <c r="V1058" t="s">
        <v>11412</v>
      </c>
      <c r="W1058">
        <v>2.77</v>
      </c>
      <c r="X1058">
        <v>48</v>
      </c>
      <c r="Y1058" t="s">
        <v>11599</v>
      </c>
      <c r="Z1058" t="s">
        <v>12011</v>
      </c>
      <c r="AA1058">
        <v>1057</v>
      </c>
      <c r="AB1058" t="s">
        <v>12016</v>
      </c>
      <c r="AC1058">
        <v>1952.35</v>
      </c>
      <c r="AD1058">
        <v>3434.3</v>
      </c>
      <c r="AE1058">
        <v>171.72</v>
      </c>
      <c r="AF1058" t="s">
        <v>11324</v>
      </c>
      <c r="AG1058" t="s">
        <v>11240</v>
      </c>
      <c r="AH1058">
        <v>8507</v>
      </c>
      <c r="AI1058">
        <v>1057</v>
      </c>
      <c r="AJ1058" t="s">
        <v>11209</v>
      </c>
      <c r="AK1058" t="s">
        <v>12027</v>
      </c>
      <c r="AL1058" t="s">
        <v>12031</v>
      </c>
      <c r="AM1058" t="s">
        <v>11159</v>
      </c>
      <c r="AN1058">
        <v>1</v>
      </c>
      <c r="AO1058" s="10" t="s">
        <v>12041</v>
      </c>
      <c r="AP1058" t="str" cm="1">
        <f t="array" ref="AP1058">_xlfn.IFS(
  Table1[[#This Row],[Age]]&lt;=25, "18-25",
  Table1[[#This Row],[Age]]&lt;=35, "26-35",
  Table1[[#This Row],[Age]]&lt;=45, "36-45",
  Table1[[#This Row],[Age]]&lt;=60, "46-60",
  TRUE, "60+")</f>
        <v>60+</v>
      </c>
    </row>
    <row r="1059" spans="1:42" x14ac:dyDescent="0.3">
      <c r="A1059">
        <v>1058</v>
      </c>
      <c r="B1059" t="s">
        <v>5</v>
      </c>
      <c r="C1059" t="s">
        <v>96</v>
      </c>
      <c r="D1059">
        <v>20</v>
      </c>
      <c r="E1059" t="s">
        <v>105</v>
      </c>
      <c r="F1059" t="s">
        <v>1165</v>
      </c>
      <c r="G1059" t="s">
        <v>5124</v>
      </c>
      <c r="H1059">
        <v>19458795911</v>
      </c>
      <c r="I1059" t="s">
        <v>6015</v>
      </c>
      <c r="J1059" t="s">
        <v>7292</v>
      </c>
      <c r="K1059">
        <v>6341.65</v>
      </c>
      <c r="L1059" s="12" t="s">
        <v>8280</v>
      </c>
      <c r="M1059" s="10" t="s">
        <v>11151</v>
      </c>
      <c r="N1059">
        <v>1058</v>
      </c>
      <c r="O1059">
        <v>44958</v>
      </c>
      <c r="P1059" t="s">
        <v>11403</v>
      </c>
      <c r="Q1059" s="16">
        <v>3096.29</v>
      </c>
      <c r="R1059">
        <v>9437.94</v>
      </c>
      <c r="S1059">
        <v>60</v>
      </c>
      <c r="T1059">
        <v>1058</v>
      </c>
      <c r="U1059">
        <v>32550.49</v>
      </c>
      <c r="V1059" t="s">
        <v>11413</v>
      </c>
      <c r="W1059">
        <v>5.0999999999999996</v>
      </c>
      <c r="X1059">
        <v>60</v>
      </c>
      <c r="Y1059" t="s">
        <v>10109</v>
      </c>
      <c r="Z1059" t="s">
        <v>12010</v>
      </c>
      <c r="AA1059">
        <v>1058</v>
      </c>
      <c r="AB1059" t="s">
        <v>12016</v>
      </c>
      <c r="AC1059">
        <v>7497.77</v>
      </c>
      <c r="AD1059">
        <v>22</v>
      </c>
      <c r="AE1059">
        <v>1.1000000000000001</v>
      </c>
      <c r="AF1059" t="s">
        <v>11391</v>
      </c>
      <c r="AG1059" t="s">
        <v>11155</v>
      </c>
      <c r="AH1059">
        <v>9449</v>
      </c>
      <c r="AI1059">
        <v>1058</v>
      </c>
      <c r="AJ1059" t="s">
        <v>11307</v>
      </c>
      <c r="AK1059" t="s">
        <v>12027</v>
      </c>
      <c r="AL1059" t="s">
        <v>12031</v>
      </c>
      <c r="AM1059" t="s">
        <v>11041</v>
      </c>
      <c r="AN1059">
        <v>-1</v>
      </c>
      <c r="AO1059" s="10" t="s">
        <v>12045</v>
      </c>
      <c r="AP1059" t="str" cm="1">
        <f t="array" ref="AP1059">_xlfn.IFS(
  Table1[[#This Row],[Age]]&lt;=25, "18-25",
  Table1[[#This Row],[Age]]&lt;=35, "26-35",
  Table1[[#This Row],[Age]]&lt;=45, "36-45",
  Table1[[#This Row],[Age]]&lt;=60, "46-60",
  TRUE, "60+")</f>
        <v>18-25</v>
      </c>
    </row>
    <row r="1060" spans="1:42" x14ac:dyDescent="0.3">
      <c r="A1060">
        <v>1059</v>
      </c>
      <c r="B1060" t="s">
        <v>14</v>
      </c>
      <c r="C1060" t="s">
        <v>96</v>
      </c>
      <c r="D1060">
        <v>69</v>
      </c>
      <c r="E1060" t="s">
        <v>104</v>
      </c>
      <c r="F1060" t="s">
        <v>1166</v>
      </c>
      <c r="G1060" t="s">
        <v>5134</v>
      </c>
      <c r="H1060">
        <v>19458795912</v>
      </c>
      <c r="I1060" t="s">
        <v>6016</v>
      </c>
      <c r="J1060" t="s">
        <v>7291</v>
      </c>
      <c r="K1060">
        <v>8192.69</v>
      </c>
      <c r="L1060" s="12" t="s">
        <v>8281</v>
      </c>
      <c r="M1060" s="10" t="s">
        <v>11100</v>
      </c>
      <c r="N1060">
        <v>1059</v>
      </c>
      <c r="O1060">
        <v>45059</v>
      </c>
      <c r="P1060" t="s">
        <v>11404</v>
      </c>
      <c r="Q1060" s="16">
        <v>3690.36</v>
      </c>
      <c r="R1060">
        <v>11883.05</v>
      </c>
      <c r="S1060">
        <v>31</v>
      </c>
      <c r="T1060">
        <v>1059</v>
      </c>
      <c r="U1060">
        <v>14638.96</v>
      </c>
      <c r="V1060" t="s">
        <v>11413</v>
      </c>
      <c r="W1060">
        <v>4.8099999999999996</v>
      </c>
      <c r="X1060">
        <v>36</v>
      </c>
      <c r="Y1060" t="s">
        <v>11788</v>
      </c>
      <c r="Z1060" t="s">
        <v>12010</v>
      </c>
      <c r="AA1060">
        <v>1059</v>
      </c>
      <c r="AB1060" t="s">
        <v>12016</v>
      </c>
      <c r="AC1060">
        <v>3224.65</v>
      </c>
      <c r="AD1060">
        <v>2007.13</v>
      </c>
      <c r="AE1060">
        <v>100.36</v>
      </c>
      <c r="AF1060" t="s">
        <v>11108</v>
      </c>
      <c r="AG1060" t="s">
        <v>11254</v>
      </c>
      <c r="AH1060">
        <v>6335</v>
      </c>
      <c r="AI1060">
        <v>1059</v>
      </c>
      <c r="AJ1060" t="s">
        <v>11317</v>
      </c>
      <c r="AK1060" t="s">
        <v>12029</v>
      </c>
      <c r="AL1060" t="s">
        <v>12031</v>
      </c>
      <c r="AM1060" t="s">
        <v>11291</v>
      </c>
      <c r="AN1060">
        <v>1</v>
      </c>
      <c r="AO1060" s="10" t="s">
        <v>12046</v>
      </c>
      <c r="AP1060" t="str" cm="1">
        <f t="array" ref="AP1060">_xlfn.IFS(
  Table1[[#This Row],[Age]]&lt;=25, "18-25",
  Table1[[#This Row],[Age]]&lt;=35, "26-35",
  Table1[[#This Row],[Age]]&lt;=45, "36-45",
  Table1[[#This Row],[Age]]&lt;=60, "46-60",
  TRUE, "60+")</f>
        <v>60+</v>
      </c>
    </row>
    <row r="1061" spans="1:42" x14ac:dyDescent="0.3">
      <c r="A1061">
        <v>1060</v>
      </c>
      <c r="B1061" t="s">
        <v>20</v>
      </c>
      <c r="C1061" t="s">
        <v>54</v>
      </c>
      <c r="D1061">
        <v>20</v>
      </c>
      <c r="E1061" t="s">
        <v>104</v>
      </c>
      <c r="F1061" t="s">
        <v>1167</v>
      </c>
      <c r="G1061" t="s">
        <v>5133</v>
      </c>
      <c r="H1061">
        <v>19458795913</v>
      </c>
      <c r="I1061" t="s">
        <v>5548</v>
      </c>
      <c r="J1061" t="s">
        <v>7291</v>
      </c>
      <c r="K1061">
        <v>7831.76</v>
      </c>
      <c r="L1061" s="12" t="s">
        <v>8282</v>
      </c>
      <c r="M1061" s="10" t="s">
        <v>11372</v>
      </c>
      <c r="N1061">
        <v>1060</v>
      </c>
      <c r="O1061">
        <v>45161</v>
      </c>
      <c r="P1061" t="s">
        <v>11403</v>
      </c>
      <c r="Q1061" s="16">
        <v>2319.16</v>
      </c>
      <c r="R1061">
        <v>5512.6</v>
      </c>
      <c r="S1061">
        <v>30</v>
      </c>
      <c r="T1061">
        <v>1060</v>
      </c>
      <c r="U1061">
        <v>43412.27</v>
      </c>
      <c r="V1061" t="s">
        <v>11412</v>
      </c>
      <c r="W1061">
        <v>8.17</v>
      </c>
      <c r="X1061">
        <v>12</v>
      </c>
      <c r="Y1061" t="s">
        <v>9755</v>
      </c>
      <c r="Z1061" t="s">
        <v>12010</v>
      </c>
      <c r="AA1061">
        <v>1060</v>
      </c>
      <c r="AB1061" t="s">
        <v>12016</v>
      </c>
      <c r="AC1061">
        <v>3813.52</v>
      </c>
      <c r="AD1061">
        <v>825.18</v>
      </c>
      <c r="AE1061">
        <v>41.26</v>
      </c>
      <c r="AF1061" t="s">
        <v>11331</v>
      </c>
      <c r="AG1061" t="s">
        <v>11348</v>
      </c>
      <c r="AH1061">
        <v>2661</v>
      </c>
      <c r="AI1061">
        <v>1060</v>
      </c>
      <c r="AJ1061" t="s">
        <v>11394</v>
      </c>
      <c r="AK1061" t="s">
        <v>12027</v>
      </c>
      <c r="AL1061" t="s">
        <v>12031</v>
      </c>
      <c r="AM1061" t="s">
        <v>11037</v>
      </c>
      <c r="AN1061">
        <v>1</v>
      </c>
      <c r="AO1061" s="10" t="s">
        <v>12041</v>
      </c>
      <c r="AP1061" t="str" cm="1">
        <f t="array" ref="AP1061">_xlfn.IFS(
  Table1[[#This Row],[Age]]&lt;=25, "18-25",
  Table1[[#This Row],[Age]]&lt;=35, "26-35",
  Table1[[#This Row],[Age]]&lt;=45, "36-45",
  Table1[[#This Row],[Age]]&lt;=60, "46-60",
  TRUE, "60+")</f>
        <v>18-25</v>
      </c>
    </row>
    <row r="1062" spans="1:42" x14ac:dyDescent="0.3">
      <c r="A1062">
        <v>1061</v>
      </c>
      <c r="B1062" t="s">
        <v>40</v>
      </c>
      <c r="C1062" t="s">
        <v>92</v>
      </c>
      <c r="D1062">
        <v>69</v>
      </c>
      <c r="E1062" t="s">
        <v>105</v>
      </c>
      <c r="F1062" t="s">
        <v>1168</v>
      </c>
      <c r="G1062" t="s">
        <v>5138</v>
      </c>
      <c r="H1062">
        <v>19458795914</v>
      </c>
      <c r="I1062" t="s">
        <v>5482</v>
      </c>
      <c r="J1062" t="s">
        <v>7292</v>
      </c>
      <c r="K1062">
        <v>5289.61</v>
      </c>
      <c r="L1062" s="12" t="s">
        <v>8283</v>
      </c>
      <c r="M1062" s="10" t="s">
        <v>11067</v>
      </c>
      <c r="N1062">
        <v>1061</v>
      </c>
      <c r="O1062">
        <v>45258</v>
      </c>
      <c r="P1062" t="s">
        <v>11402</v>
      </c>
      <c r="Q1062" s="16">
        <v>1906.34</v>
      </c>
      <c r="R1062">
        <v>3383.27</v>
      </c>
      <c r="S1062">
        <v>77</v>
      </c>
      <c r="T1062">
        <v>1061</v>
      </c>
      <c r="U1062">
        <v>14409.98</v>
      </c>
      <c r="V1062" t="s">
        <v>11412</v>
      </c>
      <c r="W1062">
        <v>2.75</v>
      </c>
      <c r="X1062">
        <v>48</v>
      </c>
      <c r="Y1062" t="s">
        <v>11789</v>
      </c>
      <c r="Z1062" t="s">
        <v>12012</v>
      </c>
      <c r="AA1062">
        <v>1061</v>
      </c>
      <c r="AB1062" t="s">
        <v>12016</v>
      </c>
      <c r="AC1062">
        <v>1106.68</v>
      </c>
      <c r="AD1062">
        <v>3606.06</v>
      </c>
      <c r="AE1062">
        <v>180.3</v>
      </c>
      <c r="AF1062" t="s">
        <v>11150</v>
      </c>
      <c r="AG1062" t="s">
        <v>11272</v>
      </c>
      <c r="AH1062">
        <v>9182</v>
      </c>
      <c r="AI1062">
        <v>1061</v>
      </c>
      <c r="AJ1062" t="s">
        <v>11180</v>
      </c>
      <c r="AK1062" t="s">
        <v>12028</v>
      </c>
      <c r="AL1062" t="s">
        <v>12032</v>
      </c>
      <c r="AM1062" t="s">
        <v>11124</v>
      </c>
      <c r="AN1062">
        <v>1</v>
      </c>
      <c r="AO1062" s="10" t="s">
        <v>12040</v>
      </c>
      <c r="AP1062" t="str" cm="1">
        <f t="array" ref="AP1062">_xlfn.IFS(
  Table1[[#This Row],[Age]]&lt;=25, "18-25",
  Table1[[#This Row],[Age]]&lt;=35, "26-35",
  Table1[[#This Row],[Age]]&lt;=45, "36-45",
  Table1[[#This Row],[Age]]&lt;=60, "46-60",
  TRUE, "60+")</f>
        <v>60+</v>
      </c>
    </row>
    <row r="1063" spans="1:42" x14ac:dyDescent="0.3">
      <c r="A1063">
        <v>1062</v>
      </c>
      <c r="B1063" t="s">
        <v>35</v>
      </c>
      <c r="C1063" t="s">
        <v>77</v>
      </c>
      <c r="D1063">
        <v>23</v>
      </c>
      <c r="E1063" t="s">
        <v>106</v>
      </c>
      <c r="F1063" t="s">
        <v>1169</v>
      </c>
      <c r="G1063" t="s">
        <v>5148</v>
      </c>
      <c r="H1063">
        <v>19458795915</v>
      </c>
      <c r="I1063" t="s">
        <v>5562</v>
      </c>
      <c r="J1063" t="s">
        <v>7292</v>
      </c>
      <c r="K1063">
        <v>9462.4500000000007</v>
      </c>
      <c r="L1063" s="12" t="s">
        <v>8028</v>
      </c>
      <c r="M1063" s="10" t="s">
        <v>11231</v>
      </c>
      <c r="N1063">
        <v>1062</v>
      </c>
      <c r="O1063">
        <v>45161</v>
      </c>
      <c r="P1063" t="s">
        <v>11402</v>
      </c>
      <c r="Q1063" s="16">
        <v>1828.88</v>
      </c>
      <c r="R1063">
        <v>11291.33</v>
      </c>
      <c r="S1063">
        <v>24</v>
      </c>
      <c r="T1063">
        <v>1062</v>
      </c>
      <c r="U1063">
        <v>13759.65</v>
      </c>
      <c r="V1063" t="s">
        <v>11411</v>
      </c>
      <c r="W1063">
        <v>7.98</v>
      </c>
      <c r="X1063">
        <v>60</v>
      </c>
      <c r="Y1063" t="s">
        <v>8667</v>
      </c>
      <c r="Z1063" t="s">
        <v>12012</v>
      </c>
      <c r="AA1063">
        <v>1062</v>
      </c>
      <c r="AB1063" t="s">
        <v>12016</v>
      </c>
      <c r="AC1063">
        <v>6931.13</v>
      </c>
      <c r="AD1063">
        <v>4912.68</v>
      </c>
      <c r="AE1063">
        <v>245.63</v>
      </c>
      <c r="AF1063" t="s">
        <v>11267</v>
      </c>
      <c r="AG1063" t="s">
        <v>11169</v>
      </c>
      <c r="AH1063">
        <v>3557</v>
      </c>
      <c r="AI1063">
        <v>1062</v>
      </c>
      <c r="AJ1063" t="s">
        <v>11261</v>
      </c>
      <c r="AK1063" t="s">
        <v>12027</v>
      </c>
      <c r="AL1063" t="s">
        <v>12031</v>
      </c>
      <c r="AM1063" t="s">
        <v>11259</v>
      </c>
      <c r="AN1063">
        <v>1</v>
      </c>
      <c r="AO1063" s="10" t="s">
        <v>12041</v>
      </c>
      <c r="AP1063" t="str" cm="1">
        <f t="array" ref="AP1063">_xlfn.IFS(
  Table1[[#This Row],[Age]]&lt;=25, "18-25",
  Table1[[#This Row],[Age]]&lt;=35, "26-35",
  Table1[[#This Row],[Age]]&lt;=45, "36-45",
  Table1[[#This Row],[Age]]&lt;=60, "46-60",
  TRUE, "60+")</f>
        <v>18-25</v>
      </c>
    </row>
    <row r="1064" spans="1:42" x14ac:dyDescent="0.3">
      <c r="A1064">
        <v>1063</v>
      </c>
      <c r="B1064" t="s">
        <v>42</v>
      </c>
      <c r="C1064" t="s">
        <v>90</v>
      </c>
      <c r="D1064">
        <v>66</v>
      </c>
      <c r="E1064" t="s">
        <v>104</v>
      </c>
      <c r="F1064" t="s">
        <v>1170</v>
      </c>
      <c r="G1064" t="s">
        <v>5140</v>
      </c>
      <c r="H1064">
        <v>19458795916</v>
      </c>
      <c r="I1064" t="s">
        <v>6017</v>
      </c>
      <c r="J1064" t="s">
        <v>7291</v>
      </c>
      <c r="K1064">
        <v>7072.15</v>
      </c>
      <c r="L1064" s="12" t="s">
        <v>8284</v>
      </c>
      <c r="M1064" s="10" t="s">
        <v>11042</v>
      </c>
      <c r="N1064">
        <v>1063</v>
      </c>
      <c r="O1064">
        <v>45168</v>
      </c>
      <c r="P1064" t="s">
        <v>11402</v>
      </c>
      <c r="Q1064" s="16">
        <v>2112.35</v>
      </c>
      <c r="R1064">
        <v>9184.5</v>
      </c>
      <c r="S1064">
        <v>18</v>
      </c>
      <c r="T1064">
        <v>1063</v>
      </c>
      <c r="U1064">
        <v>4622.91</v>
      </c>
      <c r="V1064" t="s">
        <v>11411</v>
      </c>
      <c r="W1064">
        <v>1.87</v>
      </c>
      <c r="X1064">
        <v>24</v>
      </c>
      <c r="Y1064" t="s">
        <v>9379</v>
      </c>
      <c r="Z1064" t="s">
        <v>12010</v>
      </c>
      <c r="AA1064">
        <v>1063</v>
      </c>
      <c r="AB1064" t="s">
        <v>12016</v>
      </c>
      <c r="AC1064">
        <v>7829.76</v>
      </c>
      <c r="AD1064">
        <v>2493.98</v>
      </c>
      <c r="AE1064">
        <v>124.7</v>
      </c>
      <c r="AF1064" t="s">
        <v>11227</v>
      </c>
      <c r="AG1064" t="s">
        <v>11219</v>
      </c>
      <c r="AH1064">
        <v>9636</v>
      </c>
      <c r="AI1064">
        <v>1063</v>
      </c>
      <c r="AJ1064" t="s">
        <v>11172</v>
      </c>
      <c r="AK1064" t="s">
        <v>12029</v>
      </c>
      <c r="AL1064" t="s">
        <v>12031</v>
      </c>
      <c r="AM1064" t="s">
        <v>11114</v>
      </c>
      <c r="AN1064">
        <v>1</v>
      </c>
      <c r="AO1064" s="10" t="s">
        <v>12041</v>
      </c>
      <c r="AP1064" t="str" cm="1">
        <f t="array" ref="AP1064">_xlfn.IFS(
  Table1[[#This Row],[Age]]&lt;=25, "18-25",
  Table1[[#This Row],[Age]]&lt;=35, "26-35",
  Table1[[#This Row],[Age]]&lt;=45, "36-45",
  Table1[[#This Row],[Age]]&lt;=60, "46-60",
  TRUE, "60+")</f>
        <v>60+</v>
      </c>
    </row>
    <row r="1065" spans="1:42" x14ac:dyDescent="0.3">
      <c r="A1065">
        <v>1064</v>
      </c>
      <c r="B1065" t="s">
        <v>48</v>
      </c>
      <c r="C1065" t="s">
        <v>66</v>
      </c>
      <c r="D1065">
        <v>67</v>
      </c>
      <c r="E1065" t="s">
        <v>104</v>
      </c>
      <c r="F1065" t="s">
        <v>1171</v>
      </c>
      <c r="G1065" t="s">
        <v>5145</v>
      </c>
      <c r="H1065">
        <v>19458795917</v>
      </c>
      <c r="I1065" t="s">
        <v>6018</v>
      </c>
      <c r="J1065" t="s">
        <v>7291</v>
      </c>
      <c r="K1065">
        <v>2088.31</v>
      </c>
      <c r="L1065" s="12" t="s">
        <v>8285</v>
      </c>
      <c r="M1065" s="10" t="s">
        <v>11223</v>
      </c>
      <c r="N1065">
        <v>1064</v>
      </c>
      <c r="O1065">
        <v>45221</v>
      </c>
      <c r="P1065" t="s">
        <v>11402</v>
      </c>
      <c r="Q1065" s="16">
        <v>4214.93</v>
      </c>
      <c r="R1065">
        <v>-2126.62</v>
      </c>
      <c r="S1065">
        <v>58</v>
      </c>
      <c r="T1065">
        <v>1064</v>
      </c>
      <c r="U1065">
        <v>4849.57</v>
      </c>
      <c r="V1065" t="s">
        <v>11411</v>
      </c>
      <c r="W1065">
        <v>5.26</v>
      </c>
      <c r="X1065">
        <v>36</v>
      </c>
      <c r="Y1065" t="s">
        <v>9981</v>
      </c>
      <c r="Z1065" t="s">
        <v>12011</v>
      </c>
      <c r="AA1065">
        <v>1064</v>
      </c>
      <c r="AB1065" t="s">
        <v>12017</v>
      </c>
      <c r="AC1065">
        <v>1849.22</v>
      </c>
      <c r="AD1065">
        <v>4904.99</v>
      </c>
      <c r="AE1065">
        <v>245.25</v>
      </c>
      <c r="AF1065" t="s">
        <v>11151</v>
      </c>
      <c r="AG1065" t="s">
        <v>11182</v>
      </c>
      <c r="AH1065">
        <v>9603</v>
      </c>
      <c r="AI1065">
        <v>1064</v>
      </c>
      <c r="AJ1065" t="s">
        <v>11330</v>
      </c>
      <c r="AK1065" t="s">
        <v>12028</v>
      </c>
      <c r="AL1065" t="s">
        <v>12032</v>
      </c>
      <c r="AM1065" t="s">
        <v>11208</v>
      </c>
      <c r="AN1065">
        <v>-1</v>
      </c>
      <c r="AO1065" s="10" t="s">
        <v>12044</v>
      </c>
      <c r="AP1065" t="str" cm="1">
        <f t="array" ref="AP1065">_xlfn.IFS(
  Table1[[#This Row],[Age]]&lt;=25, "18-25",
  Table1[[#This Row],[Age]]&lt;=35, "26-35",
  Table1[[#This Row],[Age]]&lt;=45, "36-45",
  Table1[[#This Row],[Age]]&lt;=60, "46-60",
  TRUE, "60+")</f>
        <v>60+</v>
      </c>
    </row>
    <row r="1066" spans="1:42" x14ac:dyDescent="0.3">
      <c r="A1066">
        <v>1065</v>
      </c>
      <c r="B1066" t="s">
        <v>9</v>
      </c>
      <c r="C1066" t="s">
        <v>63</v>
      </c>
      <c r="D1066">
        <v>27</v>
      </c>
      <c r="E1066" t="s">
        <v>105</v>
      </c>
      <c r="F1066" t="s">
        <v>1172</v>
      </c>
      <c r="G1066" t="s">
        <v>5115</v>
      </c>
      <c r="H1066">
        <v>19458795918</v>
      </c>
      <c r="I1066" t="s">
        <v>5493</v>
      </c>
      <c r="J1066" t="s">
        <v>7291</v>
      </c>
      <c r="K1066">
        <v>6223.02</v>
      </c>
      <c r="L1066" s="12" t="s">
        <v>8286</v>
      </c>
      <c r="M1066" s="10" t="s">
        <v>11295</v>
      </c>
      <c r="N1066">
        <v>1065</v>
      </c>
      <c r="O1066">
        <v>45175</v>
      </c>
      <c r="P1066" t="s">
        <v>11403</v>
      </c>
      <c r="Q1066" s="16">
        <v>2417.98</v>
      </c>
      <c r="R1066">
        <v>8641</v>
      </c>
      <c r="S1066">
        <v>77</v>
      </c>
      <c r="T1066">
        <v>1065</v>
      </c>
      <c r="U1066">
        <v>43253.75</v>
      </c>
      <c r="V1066" t="s">
        <v>11411</v>
      </c>
      <c r="W1066">
        <v>8.7899999999999991</v>
      </c>
      <c r="X1066">
        <v>36</v>
      </c>
      <c r="Y1066" t="s">
        <v>11563</v>
      </c>
      <c r="Z1066" t="s">
        <v>12010</v>
      </c>
      <c r="AA1066">
        <v>1065</v>
      </c>
      <c r="AB1066" t="s">
        <v>12016</v>
      </c>
      <c r="AC1066">
        <v>2233.2800000000002</v>
      </c>
      <c r="AD1066">
        <v>1379.47</v>
      </c>
      <c r="AE1066">
        <v>68.97</v>
      </c>
      <c r="AF1066" t="s">
        <v>11216</v>
      </c>
      <c r="AG1066" t="s">
        <v>11396</v>
      </c>
      <c r="AH1066">
        <v>1779</v>
      </c>
      <c r="AI1066">
        <v>1065</v>
      </c>
      <c r="AJ1066" t="s">
        <v>11125</v>
      </c>
      <c r="AK1066" t="s">
        <v>12029</v>
      </c>
      <c r="AL1066" t="s">
        <v>12031</v>
      </c>
      <c r="AM1066" t="s">
        <v>11138</v>
      </c>
      <c r="AN1066">
        <v>1</v>
      </c>
      <c r="AO1066" s="10" t="s">
        <v>12042</v>
      </c>
      <c r="AP1066" t="str" cm="1">
        <f t="array" ref="AP1066">_xlfn.IFS(
  Table1[[#This Row],[Age]]&lt;=25, "18-25",
  Table1[[#This Row],[Age]]&lt;=35, "26-35",
  Table1[[#This Row],[Age]]&lt;=45, "36-45",
  Table1[[#This Row],[Age]]&lt;=60, "46-60",
  TRUE, "60+")</f>
        <v>26-35</v>
      </c>
    </row>
    <row r="1067" spans="1:42" x14ac:dyDescent="0.3">
      <c r="A1067">
        <v>1066</v>
      </c>
      <c r="B1067" t="s">
        <v>42</v>
      </c>
      <c r="C1067" t="s">
        <v>59</v>
      </c>
      <c r="D1067">
        <v>55</v>
      </c>
      <c r="E1067" t="s">
        <v>106</v>
      </c>
      <c r="F1067" t="s">
        <v>1173</v>
      </c>
      <c r="G1067" t="s">
        <v>5124</v>
      </c>
      <c r="H1067">
        <v>19458795919</v>
      </c>
      <c r="I1067" t="s">
        <v>6019</v>
      </c>
      <c r="J1067" t="s">
        <v>7292</v>
      </c>
      <c r="K1067">
        <v>2097.9499999999998</v>
      </c>
      <c r="L1067" s="12" t="s">
        <v>8229</v>
      </c>
      <c r="M1067" s="10" t="s">
        <v>11229</v>
      </c>
      <c r="N1067">
        <v>1066</v>
      </c>
      <c r="O1067">
        <v>44949</v>
      </c>
      <c r="P1067" t="s">
        <v>11404</v>
      </c>
      <c r="Q1067" s="16">
        <v>1578.64</v>
      </c>
      <c r="R1067">
        <v>519.30999999999995</v>
      </c>
      <c r="S1067">
        <v>17</v>
      </c>
      <c r="T1067">
        <v>1066</v>
      </c>
      <c r="U1067">
        <v>12305.75</v>
      </c>
      <c r="V1067" t="s">
        <v>11413</v>
      </c>
      <c r="W1067">
        <v>4.72</v>
      </c>
      <c r="X1067">
        <v>36</v>
      </c>
      <c r="Y1067" t="s">
        <v>11723</v>
      </c>
      <c r="Z1067" t="s">
        <v>12011</v>
      </c>
      <c r="AA1067">
        <v>1066</v>
      </c>
      <c r="AB1067" t="s">
        <v>12015</v>
      </c>
      <c r="AC1067">
        <v>8406.67</v>
      </c>
      <c r="AD1067">
        <v>2905.19</v>
      </c>
      <c r="AE1067">
        <v>145.26</v>
      </c>
      <c r="AF1067" t="s">
        <v>11161</v>
      </c>
      <c r="AG1067" t="s">
        <v>11067</v>
      </c>
      <c r="AH1067">
        <v>8569</v>
      </c>
      <c r="AI1067">
        <v>1066</v>
      </c>
      <c r="AJ1067" t="s">
        <v>11201</v>
      </c>
      <c r="AK1067" t="s">
        <v>12028</v>
      </c>
      <c r="AL1067" t="s">
        <v>12031</v>
      </c>
      <c r="AM1067" t="s">
        <v>11364</v>
      </c>
      <c r="AN1067">
        <v>1</v>
      </c>
      <c r="AO1067" s="10" t="s">
        <v>12039</v>
      </c>
      <c r="AP1067" t="str" cm="1">
        <f t="array" ref="AP1067">_xlfn.IFS(
  Table1[[#This Row],[Age]]&lt;=25, "18-25",
  Table1[[#This Row],[Age]]&lt;=35, "26-35",
  Table1[[#This Row],[Age]]&lt;=45, "36-45",
  Table1[[#This Row],[Age]]&lt;=60, "46-60",
  TRUE, "60+")</f>
        <v>46-60</v>
      </c>
    </row>
    <row r="1068" spans="1:42" x14ac:dyDescent="0.3">
      <c r="A1068">
        <v>1067</v>
      </c>
      <c r="B1068" t="s">
        <v>17</v>
      </c>
      <c r="C1068" t="s">
        <v>99</v>
      </c>
      <c r="D1068">
        <v>30</v>
      </c>
      <c r="E1068" t="s">
        <v>106</v>
      </c>
      <c r="F1068" t="s">
        <v>1174</v>
      </c>
      <c r="G1068" t="s">
        <v>5124</v>
      </c>
      <c r="H1068">
        <v>19458795920</v>
      </c>
      <c r="I1068" t="s">
        <v>6020</v>
      </c>
      <c r="J1068" t="s">
        <v>7291</v>
      </c>
      <c r="K1068">
        <v>5632.61</v>
      </c>
      <c r="L1068" s="12" t="s">
        <v>8287</v>
      </c>
      <c r="M1068" s="10" t="s">
        <v>11307</v>
      </c>
      <c r="N1068">
        <v>1067</v>
      </c>
      <c r="O1068">
        <v>45151</v>
      </c>
      <c r="P1068" t="s">
        <v>11404</v>
      </c>
      <c r="Q1068" s="16">
        <v>919.75</v>
      </c>
      <c r="R1068">
        <v>4712.8599999999997</v>
      </c>
      <c r="S1068">
        <v>46</v>
      </c>
      <c r="T1068">
        <v>1067</v>
      </c>
      <c r="U1068">
        <v>6325.72</v>
      </c>
      <c r="V1068" t="s">
        <v>11413</v>
      </c>
      <c r="W1068">
        <v>9.67</v>
      </c>
      <c r="X1068">
        <v>12</v>
      </c>
      <c r="Y1068" t="s">
        <v>11520</v>
      </c>
      <c r="Z1068" t="s">
        <v>12011</v>
      </c>
      <c r="AA1068">
        <v>1067</v>
      </c>
      <c r="AB1068" t="s">
        <v>12015</v>
      </c>
      <c r="AC1068">
        <v>7612.55</v>
      </c>
      <c r="AD1068">
        <v>2725.77</v>
      </c>
      <c r="AE1068">
        <v>136.29</v>
      </c>
      <c r="AF1068" t="s">
        <v>11237</v>
      </c>
      <c r="AG1068" t="s">
        <v>11172</v>
      </c>
      <c r="AH1068">
        <v>4001</v>
      </c>
      <c r="AI1068">
        <v>1067</v>
      </c>
      <c r="AJ1068" t="s">
        <v>11070</v>
      </c>
      <c r="AK1068" t="s">
        <v>12029</v>
      </c>
      <c r="AL1068" t="s">
        <v>12031</v>
      </c>
      <c r="AM1068" t="s">
        <v>11273</v>
      </c>
      <c r="AN1068">
        <v>1</v>
      </c>
      <c r="AO1068" s="10" t="s">
        <v>12041</v>
      </c>
      <c r="AP1068" t="str" cm="1">
        <f t="array" ref="AP1068">_xlfn.IFS(
  Table1[[#This Row],[Age]]&lt;=25, "18-25",
  Table1[[#This Row],[Age]]&lt;=35, "26-35",
  Table1[[#This Row],[Age]]&lt;=45, "36-45",
  Table1[[#This Row],[Age]]&lt;=60, "46-60",
  TRUE, "60+")</f>
        <v>26-35</v>
      </c>
    </row>
    <row r="1069" spans="1:42" x14ac:dyDescent="0.3">
      <c r="A1069">
        <v>1068</v>
      </c>
      <c r="B1069" t="s">
        <v>16</v>
      </c>
      <c r="C1069" t="s">
        <v>63</v>
      </c>
      <c r="D1069">
        <v>55</v>
      </c>
      <c r="E1069" t="s">
        <v>105</v>
      </c>
      <c r="F1069" t="s">
        <v>1175</v>
      </c>
      <c r="G1069" t="s">
        <v>5111</v>
      </c>
      <c r="H1069">
        <v>19458795921</v>
      </c>
      <c r="I1069" t="s">
        <v>6021</v>
      </c>
      <c r="J1069" t="s">
        <v>7292</v>
      </c>
      <c r="K1069">
        <v>7920.35</v>
      </c>
      <c r="L1069" s="12" t="s">
        <v>8288</v>
      </c>
      <c r="M1069" s="10" t="s">
        <v>11346</v>
      </c>
      <c r="N1069">
        <v>1068</v>
      </c>
      <c r="O1069">
        <v>45070</v>
      </c>
      <c r="P1069" t="s">
        <v>11403</v>
      </c>
      <c r="Q1069" s="16">
        <v>1420.25</v>
      </c>
      <c r="R1069">
        <v>9340.6</v>
      </c>
      <c r="S1069">
        <v>94</v>
      </c>
      <c r="T1069">
        <v>1068</v>
      </c>
      <c r="U1069">
        <v>18276.810000000001</v>
      </c>
      <c r="V1069" t="s">
        <v>11411</v>
      </c>
      <c r="W1069">
        <v>6.68</v>
      </c>
      <c r="X1069">
        <v>12</v>
      </c>
      <c r="Y1069" t="s">
        <v>10992</v>
      </c>
      <c r="Z1069" t="s">
        <v>12011</v>
      </c>
      <c r="AA1069">
        <v>1068</v>
      </c>
      <c r="AB1069" t="s">
        <v>12017</v>
      </c>
      <c r="AC1069">
        <v>2113.9</v>
      </c>
      <c r="AD1069">
        <v>3979.68</v>
      </c>
      <c r="AE1069">
        <v>198.98</v>
      </c>
      <c r="AF1069" t="s">
        <v>11197</v>
      </c>
      <c r="AG1069" t="s">
        <v>11181</v>
      </c>
      <c r="AH1069">
        <v>7087</v>
      </c>
      <c r="AI1069">
        <v>1068</v>
      </c>
      <c r="AJ1069" t="s">
        <v>11255</v>
      </c>
      <c r="AK1069" t="s">
        <v>12029</v>
      </c>
      <c r="AL1069" t="s">
        <v>12032</v>
      </c>
      <c r="AM1069" t="s">
        <v>11303</v>
      </c>
      <c r="AN1069">
        <v>1</v>
      </c>
      <c r="AO1069" s="10" t="s">
        <v>12046</v>
      </c>
      <c r="AP1069" t="str" cm="1">
        <f t="array" ref="AP1069">_xlfn.IFS(
  Table1[[#This Row],[Age]]&lt;=25, "18-25",
  Table1[[#This Row],[Age]]&lt;=35, "26-35",
  Table1[[#This Row],[Age]]&lt;=45, "36-45",
  Table1[[#This Row],[Age]]&lt;=60, "46-60",
  TRUE, "60+")</f>
        <v>46-60</v>
      </c>
    </row>
    <row r="1070" spans="1:42" x14ac:dyDescent="0.3">
      <c r="A1070">
        <v>1069</v>
      </c>
      <c r="B1070" t="s">
        <v>49</v>
      </c>
      <c r="C1070" t="s">
        <v>82</v>
      </c>
      <c r="D1070">
        <v>29</v>
      </c>
      <c r="E1070" t="s">
        <v>104</v>
      </c>
      <c r="F1070" t="s">
        <v>1176</v>
      </c>
      <c r="G1070" t="s">
        <v>5142</v>
      </c>
      <c r="H1070">
        <v>19458795922</v>
      </c>
      <c r="I1070" t="s">
        <v>6022</v>
      </c>
      <c r="J1070" t="s">
        <v>7291</v>
      </c>
      <c r="K1070">
        <v>8143.8</v>
      </c>
      <c r="L1070" s="12" t="s">
        <v>8289</v>
      </c>
      <c r="M1070" s="10" t="s">
        <v>11376</v>
      </c>
      <c r="N1070">
        <v>1069</v>
      </c>
      <c r="O1070">
        <v>45232</v>
      </c>
      <c r="P1070" t="s">
        <v>11403</v>
      </c>
      <c r="Q1070" s="16">
        <v>2319.02</v>
      </c>
      <c r="R1070">
        <v>10462.82</v>
      </c>
      <c r="S1070">
        <v>19</v>
      </c>
      <c r="T1070">
        <v>1069</v>
      </c>
      <c r="U1070">
        <v>35963.660000000003</v>
      </c>
      <c r="V1070" t="s">
        <v>11412</v>
      </c>
      <c r="W1070">
        <v>7.81</v>
      </c>
      <c r="X1070">
        <v>24</v>
      </c>
      <c r="Y1070" t="s">
        <v>10257</v>
      </c>
      <c r="Z1070" t="s">
        <v>12011</v>
      </c>
      <c r="AA1070">
        <v>1069</v>
      </c>
      <c r="AB1070" t="s">
        <v>12017</v>
      </c>
      <c r="AC1070">
        <v>4804.5</v>
      </c>
      <c r="AD1070">
        <v>1307.01</v>
      </c>
      <c r="AE1070">
        <v>65.349999999999994</v>
      </c>
      <c r="AF1070" t="s">
        <v>11191</v>
      </c>
      <c r="AG1070" t="s">
        <v>11098</v>
      </c>
      <c r="AH1070">
        <v>2276</v>
      </c>
      <c r="AI1070">
        <v>1069</v>
      </c>
      <c r="AJ1070" t="s">
        <v>11180</v>
      </c>
      <c r="AK1070" t="s">
        <v>12029</v>
      </c>
      <c r="AL1070" t="s">
        <v>12031</v>
      </c>
      <c r="AM1070" t="s">
        <v>11142</v>
      </c>
      <c r="AN1070">
        <v>-1</v>
      </c>
      <c r="AO1070" s="10" t="s">
        <v>12040</v>
      </c>
      <c r="AP1070" t="str" cm="1">
        <f t="array" ref="AP1070">_xlfn.IFS(
  Table1[[#This Row],[Age]]&lt;=25, "18-25",
  Table1[[#This Row],[Age]]&lt;=35, "26-35",
  Table1[[#This Row],[Age]]&lt;=45, "36-45",
  Table1[[#This Row],[Age]]&lt;=60, "46-60",
  TRUE, "60+")</f>
        <v>26-35</v>
      </c>
    </row>
    <row r="1071" spans="1:42" x14ac:dyDescent="0.3">
      <c r="A1071">
        <v>1070</v>
      </c>
      <c r="B1071" t="s">
        <v>13</v>
      </c>
      <c r="C1071" t="s">
        <v>95</v>
      </c>
      <c r="D1071">
        <v>63</v>
      </c>
      <c r="E1071" t="s">
        <v>105</v>
      </c>
      <c r="F1071" t="s">
        <v>1177</v>
      </c>
      <c r="G1071" t="s">
        <v>5111</v>
      </c>
      <c r="H1071">
        <v>19458795923</v>
      </c>
      <c r="I1071" t="s">
        <v>6023</v>
      </c>
      <c r="J1071" t="s">
        <v>7292</v>
      </c>
      <c r="K1071">
        <v>6543.17</v>
      </c>
      <c r="L1071" s="12" t="s">
        <v>8290</v>
      </c>
      <c r="M1071" s="10" t="s">
        <v>11056</v>
      </c>
      <c r="N1071">
        <v>1070</v>
      </c>
      <c r="O1071">
        <v>44998</v>
      </c>
      <c r="P1071" t="s">
        <v>11404</v>
      </c>
      <c r="Q1071" s="16">
        <v>2743.59</v>
      </c>
      <c r="R1071">
        <v>3799.58</v>
      </c>
      <c r="S1071">
        <v>12</v>
      </c>
      <c r="T1071">
        <v>1070</v>
      </c>
      <c r="U1071">
        <v>17641.919999999998</v>
      </c>
      <c r="V1071" t="s">
        <v>11411</v>
      </c>
      <c r="W1071">
        <v>5.59</v>
      </c>
      <c r="X1071">
        <v>36</v>
      </c>
      <c r="Y1071" t="s">
        <v>11500</v>
      </c>
      <c r="Z1071" t="s">
        <v>12011</v>
      </c>
      <c r="AA1071">
        <v>1070</v>
      </c>
      <c r="AB1071" t="s">
        <v>12017</v>
      </c>
      <c r="AC1071">
        <v>3805.81</v>
      </c>
      <c r="AD1071">
        <v>1295.82</v>
      </c>
      <c r="AE1071">
        <v>64.790000000000006</v>
      </c>
      <c r="AF1071" t="s">
        <v>11297</v>
      </c>
      <c r="AG1071" t="s">
        <v>11287</v>
      </c>
      <c r="AH1071">
        <v>1723</v>
      </c>
      <c r="AI1071">
        <v>1070</v>
      </c>
      <c r="AJ1071" t="s">
        <v>11243</v>
      </c>
      <c r="AK1071" t="s">
        <v>12027</v>
      </c>
      <c r="AL1071" t="s">
        <v>12031</v>
      </c>
      <c r="AM1071" t="s">
        <v>11385</v>
      </c>
      <c r="AN1071">
        <v>-1</v>
      </c>
      <c r="AO1071" s="10" t="s">
        <v>12047</v>
      </c>
      <c r="AP1071" t="str" cm="1">
        <f t="array" ref="AP1071">_xlfn.IFS(
  Table1[[#This Row],[Age]]&lt;=25, "18-25",
  Table1[[#This Row],[Age]]&lt;=35, "26-35",
  Table1[[#This Row],[Age]]&lt;=45, "36-45",
  Table1[[#This Row],[Age]]&lt;=60, "46-60",
  TRUE, "60+")</f>
        <v>60+</v>
      </c>
    </row>
    <row r="1072" spans="1:42" x14ac:dyDescent="0.3">
      <c r="A1072">
        <v>1071</v>
      </c>
      <c r="B1072" t="s">
        <v>16</v>
      </c>
      <c r="C1072" t="s">
        <v>63</v>
      </c>
      <c r="D1072">
        <v>66</v>
      </c>
      <c r="E1072" t="s">
        <v>105</v>
      </c>
      <c r="F1072" t="s">
        <v>1178</v>
      </c>
      <c r="G1072" t="s">
        <v>5145</v>
      </c>
      <c r="H1072">
        <v>19458795924</v>
      </c>
      <c r="I1072" t="s">
        <v>6021</v>
      </c>
      <c r="J1072" t="s">
        <v>7291</v>
      </c>
      <c r="K1072">
        <v>7854.73</v>
      </c>
      <c r="L1072" s="12" t="s">
        <v>8291</v>
      </c>
      <c r="M1072" s="10" t="s">
        <v>11150</v>
      </c>
      <c r="N1072">
        <v>1071</v>
      </c>
      <c r="O1072">
        <v>45151</v>
      </c>
      <c r="P1072" t="s">
        <v>11404</v>
      </c>
      <c r="Q1072" s="16">
        <v>3111.23</v>
      </c>
      <c r="R1072">
        <v>10965.96</v>
      </c>
      <c r="S1072">
        <v>90</v>
      </c>
      <c r="T1072">
        <v>1071</v>
      </c>
      <c r="U1072">
        <v>16154.72</v>
      </c>
      <c r="V1072" t="s">
        <v>11412</v>
      </c>
      <c r="W1072">
        <v>4.87</v>
      </c>
      <c r="X1072">
        <v>60</v>
      </c>
      <c r="Y1072" t="s">
        <v>8687</v>
      </c>
      <c r="Z1072" t="s">
        <v>12010</v>
      </c>
      <c r="AA1072">
        <v>1071</v>
      </c>
      <c r="AB1072" t="s">
        <v>12015</v>
      </c>
      <c r="AC1072">
        <v>2474.91</v>
      </c>
      <c r="AD1072">
        <v>1774.06</v>
      </c>
      <c r="AE1072">
        <v>88.7</v>
      </c>
      <c r="AF1072" t="s">
        <v>11132</v>
      </c>
      <c r="AG1072" t="s">
        <v>11371</v>
      </c>
      <c r="AH1072">
        <v>737</v>
      </c>
      <c r="AI1072">
        <v>1071</v>
      </c>
      <c r="AJ1072" t="s">
        <v>11336</v>
      </c>
      <c r="AK1072" t="s">
        <v>12029</v>
      </c>
      <c r="AL1072" t="s">
        <v>12031</v>
      </c>
      <c r="AM1072" t="s">
        <v>11397</v>
      </c>
      <c r="AN1072">
        <v>1</v>
      </c>
      <c r="AO1072" s="10" t="s">
        <v>12041</v>
      </c>
      <c r="AP1072" t="str" cm="1">
        <f t="array" ref="AP1072">_xlfn.IFS(
  Table1[[#This Row],[Age]]&lt;=25, "18-25",
  Table1[[#This Row],[Age]]&lt;=35, "26-35",
  Table1[[#This Row],[Age]]&lt;=45, "36-45",
  Table1[[#This Row],[Age]]&lt;=60, "46-60",
  TRUE, "60+")</f>
        <v>60+</v>
      </c>
    </row>
    <row r="1073" spans="1:42" x14ac:dyDescent="0.3">
      <c r="A1073">
        <v>1072</v>
      </c>
      <c r="B1073" t="s">
        <v>37</v>
      </c>
      <c r="C1073" t="s">
        <v>86</v>
      </c>
      <c r="D1073">
        <v>44</v>
      </c>
      <c r="E1073" t="s">
        <v>105</v>
      </c>
      <c r="F1073" t="s">
        <v>1179</v>
      </c>
      <c r="G1073" t="s">
        <v>5118</v>
      </c>
      <c r="H1073">
        <v>19458795925</v>
      </c>
      <c r="I1073" t="s">
        <v>5625</v>
      </c>
      <c r="J1073" t="s">
        <v>7291</v>
      </c>
      <c r="K1073">
        <v>4775.13</v>
      </c>
      <c r="L1073" s="12" t="s">
        <v>8292</v>
      </c>
      <c r="M1073" s="10" t="s">
        <v>11266</v>
      </c>
      <c r="N1073">
        <v>1072</v>
      </c>
      <c r="O1073">
        <v>44974</v>
      </c>
      <c r="P1073" t="s">
        <v>11403</v>
      </c>
      <c r="Q1073" s="16">
        <v>366.18</v>
      </c>
      <c r="R1073">
        <v>4408.95</v>
      </c>
      <c r="S1073">
        <v>82</v>
      </c>
      <c r="T1073">
        <v>1072</v>
      </c>
      <c r="U1073">
        <v>24915.22</v>
      </c>
      <c r="V1073" t="s">
        <v>11411</v>
      </c>
      <c r="W1073">
        <v>1.76</v>
      </c>
      <c r="X1073">
        <v>12</v>
      </c>
      <c r="Y1073" t="s">
        <v>10438</v>
      </c>
      <c r="Z1073" t="s">
        <v>12010</v>
      </c>
      <c r="AA1073">
        <v>1072</v>
      </c>
      <c r="AB1073" t="s">
        <v>12017</v>
      </c>
      <c r="AC1073">
        <v>4945.25</v>
      </c>
      <c r="AD1073">
        <v>2920.52</v>
      </c>
      <c r="AE1073">
        <v>146.03</v>
      </c>
      <c r="AF1073" t="s">
        <v>11156</v>
      </c>
      <c r="AG1073" t="s">
        <v>11220</v>
      </c>
      <c r="AH1073">
        <v>1484</v>
      </c>
      <c r="AI1073">
        <v>1072</v>
      </c>
      <c r="AJ1073" t="s">
        <v>11379</v>
      </c>
      <c r="AK1073" t="s">
        <v>12028</v>
      </c>
      <c r="AL1073" t="s">
        <v>12032</v>
      </c>
      <c r="AM1073" t="s">
        <v>11395</v>
      </c>
      <c r="AN1073">
        <v>1</v>
      </c>
      <c r="AO1073" s="10" t="s">
        <v>12045</v>
      </c>
      <c r="AP1073" t="str" cm="1">
        <f t="array" ref="AP1073">_xlfn.IFS(
  Table1[[#This Row],[Age]]&lt;=25, "18-25",
  Table1[[#This Row],[Age]]&lt;=35, "26-35",
  Table1[[#This Row],[Age]]&lt;=45, "36-45",
  Table1[[#This Row],[Age]]&lt;=60, "46-60",
  TRUE, "60+")</f>
        <v>36-45</v>
      </c>
    </row>
    <row r="1074" spans="1:42" x14ac:dyDescent="0.3">
      <c r="A1074">
        <v>1073</v>
      </c>
      <c r="B1074" t="s">
        <v>47</v>
      </c>
      <c r="C1074" t="s">
        <v>75</v>
      </c>
      <c r="D1074">
        <v>25</v>
      </c>
      <c r="E1074" t="s">
        <v>104</v>
      </c>
      <c r="F1074" t="s">
        <v>1180</v>
      </c>
      <c r="G1074" t="s">
        <v>5127</v>
      </c>
      <c r="H1074">
        <v>19458795926</v>
      </c>
      <c r="I1074" t="s">
        <v>6024</v>
      </c>
      <c r="J1074" t="s">
        <v>7292</v>
      </c>
      <c r="K1074">
        <v>5551.49</v>
      </c>
      <c r="L1074" s="12" t="s">
        <v>7556</v>
      </c>
      <c r="M1074" s="10" t="s">
        <v>11368</v>
      </c>
      <c r="N1074">
        <v>1073</v>
      </c>
      <c r="O1074">
        <v>44960</v>
      </c>
      <c r="P1074" t="s">
        <v>11403</v>
      </c>
      <c r="Q1074" s="16">
        <v>3069.72</v>
      </c>
      <c r="R1074">
        <v>8621.2099999999991</v>
      </c>
      <c r="S1074">
        <v>12</v>
      </c>
      <c r="T1074">
        <v>1073</v>
      </c>
      <c r="U1074">
        <v>2038.81</v>
      </c>
      <c r="V1074" t="s">
        <v>11411</v>
      </c>
      <c r="W1074">
        <v>2.08</v>
      </c>
      <c r="X1074">
        <v>12</v>
      </c>
      <c r="Y1074" t="s">
        <v>11790</v>
      </c>
      <c r="Z1074" t="s">
        <v>12012</v>
      </c>
      <c r="AA1074">
        <v>1073</v>
      </c>
      <c r="AB1074" t="s">
        <v>12017</v>
      </c>
      <c r="AC1074">
        <v>8667.64</v>
      </c>
      <c r="AD1074">
        <v>676.98</v>
      </c>
      <c r="AE1074">
        <v>33.85</v>
      </c>
      <c r="AF1074" t="s">
        <v>11040</v>
      </c>
      <c r="AG1074" t="s">
        <v>11251</v>
      </c>
      <c r="AH1074">
        <v>7775</v>
      </c>
      <c r="AI1074">
        <v>1073</v>
      </c>
      <c r="AJ1074" t="s">
        <v>11184</v>
      </c>
      <c r="AK1074" t="s">
        <v>12028</v>
      </c>
      <c r="AL1074" t="s">
        <v>12031</v>
      </c>
      <c r="AM1074" t="s">
        <v>11346</v>
      </c>
      <c r="AN1074">
        <v>1</v>
      </c>
      <c r="AO1074" s="10" t="s">
        <v>12045</v>
      </c>
      <c r="AP1074" t="str" cm="1">
        <f t="array" ref="AP1074">_xlfn.IFS(
  Table1[[#This Row],[Age]]&lt;=25, "18-25",
  Table1[[#This Row],[Age]]&lt;=35, "26-35",
  Table1[[#This Row],[Age]]&lt;=45, "36-45",
  Table1[[#This Row],[Age]]&lt;=60, "46-60",
  TRUE, "60+")</f>
        <v>18-25</v>
      </c>
    </row>
    <row r="1075" spans="1:42" x14ac:dyDescent="0.3">
      <c r="A1075">
        <v>1074</v>
      </c>
      <c r="B1075" t="s">
        <v>29</v>
      </c>
      <c r="C1075" t="s">
        <v>85</v>
      </c>
      <c r="D1075">
        <v>22</v>
      </c>
      <c r="E1075" t="s">
        <v>104</v>
      </c>
      <c r="F1075" t="s">
        <v>1181</v>
      </c>
      <c r="G1075" t="s">
        <v>5118</v>
      </c>
      <c r="H1075">
        <v>19458795927</v>
      </c>
      <c r="I1075" t="s">
        <v>5795</v>
      </c>
      <c r="J1075" t="s">
        <v>7292</v>
      </c>
      <c r="K1075">
        <v>8808.11</v>
      </c>
      <c r="L1075" s="12" t="s">
        <v>8293</v>
      </c>
      <c r="M1075" s="10" t="s">
        <v>11362</v>
      </c>
      <c r="N1075">
        <v>1074</v>
      </c>
      <c r="O1075">
        <v>45180</v>
      </c>
      <c r="P1075" t="s">
        <v>11403</v>
      </c>
      <c r="Q1075" s="16">
        <v>1766.45</v>
      </c>
      <c r="R1075">
        <v>7041.66</v>
      </c>
      <c r="S1075">
        <v>50</v>
      </c>
      <c r="T1075">
        <v>1074</v>
      </c>
      <c r="U1075">
        <v>25062.6</v>
      </c>
      <c r="V1075" t="s">
        <v>11413</v>
      </c>
      <c r="W1075">
        <v>6.15</v>
      </c>
      <c r="X1075">
        <v>24</v>
      </c>
      <c r="Y1075" t="s">
        <v>9608</v>
      </c>
      <c r="Z1075" t="s">
        <v>12010</v>
      </c>
      <c r="AA1075">
        <v>1074</v>
      </c>
      <c r="AB1075" t="s">
        <v>12016</v>
      </c>
      <c r="AC1075">
        <v>8346.43</v>
      </c>
      <c r="AD1075">
        <v>4774.6099999999997</v>
      </c>
      <c r="AE1075">
        <v>238.73</v>
      </c>
      <c r="AF1075" t="s">
        <v>11308</v>
      </c>
      <c r="AG1075" t="s">
        <v>11115</v>
      </c>
      <c r="AH1075">
        <v>6472</v>
      </c>
      <c r="AI1075">
        <v>1074</v>
      </c>
      <c r="AJ1075" t="s">
        <v>11176</v>
      </c>
      <c r="AK1075" t="s">
        <v>12028</v>
      </c>
      <c r="AL1075" t="s">
        <v>12031</v>
      </c>
      <c r="AM1075" t="s">
        <v>11071</v>
      </c>
      <c r="AN1075">
        <v>1</v>
      </c>
      <c r="AO1075" s="10" t="s">
        <v>12042</v>
      </c>
      <c r="AP1075" t="str" cm="1">
        <f t="array" ref="AP1075">_xlfn.IFS(
  Table1[[#This Row],[Age]]&lt;=25, "18-25",
  Table1[[#This Row],[Age]]&lt;=35, "26-35",
  Table1[[#This Row],[Age]]&lt;=45, "36-45",
  Table1[[#This Row],[Age]]&lt;=60, "46-60",
  TRUE, "60+")</f>
        <v>18-25</v>
      </c>
    </row>
    <row r="1076" spans="1:42" x14ac:dyDescent="0.3">
      <c r="A1076">
        <v>1075</v>
      </c>
      <c r="B1076" t="s">
        <v>31</v>
      </c>
      <c r="C1076" t="s">
        <v>67</v>
      </c>
      <c r="D1076">
        <v>53</v>
      </c>
      <c r="E1076" t="s">
        <v>105</v>
      </c>
      <c r="F1076" t="s">
        <v>1182</v>
      </c>
      <c r="G1076" t="s">
        <v>5122</v>
      </c>
      <c r="H1076">
        <v>19458795928</v>
      </c>
      <c r="I1076" t="s">
        <v>6025</v>
      </c>
      <c r="J1076" t="s">
        <v>7292</v>
      </c>
      <c r="K1076">
        <v>4981.5</v>
      </c>
      <c r="L1076" s="12" t="s">
        <v>8294</v>
      </c>
      <c r="M1076" s="10" t="s">
        <v>11218</v>
      </c>
      <c r="N1076">
        <v>1075</v>
      </c>
      <c r="O1076">
        <v>44989</v>
      </c>
      <c r="P1076" t="s">
        <v>11403</v>
      </c>
      <c r="Q1076" s="16">
        <v>1292.28</v>
      </c>
      <c r="R1076">
        <v>3689.22</v>
      </c>
      <c r="S1076">
        <v>66</v>
      </c>
      <c r="T1076">
        <v>1075</v>
      </c>
      <c r="U1076">
        <v>49510.93</v>
      </c>
      <c r="V1076" t="s">
        <v>11411</v>
      </c>
      <c r="W1076">
        <v>6.52</v>
      </c>
      <c r="X1076">
        <v>60</v>
      </c>
      <c r="Y1076" t="s">
        <v>7768</v>
      </c>
      <c r="Z1076" t="s">
        <v>12011</v>
      </c>
      <c r="AA1076">
        <v>1075</v>
      </c>
      <c r="AB1076" t="s">
        <v>12015</v>
      </c>
      <c r="AC1076">
        <v>6275.02</v>
      </c>
      <c r="AD1076">
        <v>2303.11</v>
      </c>
      <c r="AE1076">
        <v>115.16</v>
      </c>
      <c r="AF1076" t="s">
        <v>11142</v>
      </c>
      <c r="AG1076" t="s">
        <v>11282</v>
      </c>
      <c r="AH1076">
        <v>2273</v>
      </c>
      <c r="AI1076">
        <v>1075</v>
      </c>
      <c r="AJ1076" t="s">
        <v>11177</v>
      </c>
      <c r="AK1076" t="s">
        <v>12027</v>
      </c>
      <c r="AL1076" t="s">
        <v>12032</v>
      </c>
      <c r="AM1076" t="s">
        <v>11241</v>
      </c>
      <c r="AN1076">
        <v>1</v>
      </c>
      <c r="AO1076" s="10" t="s">
        <v>12047</v>
      </c>
      <c r="AP1076" t="str" cm="1">
        <f t="array" ref="AP1076">_xlfn.IFS(
  Table1[[#This Row],[Age]]&lt;=25, "18-25",
  Table1[[#This Row],[Age]]&lt;=35, "26-35",
  Table1[[#This Row],[Age]]&lt;=45, "36-45",
  Table1[[#This Row],[Age]]&lt;=60, "46-60",
  TRUE, "60+")</f>
        <v>46-60</v>
      </c>
    </row>
    <row r="1077" spans="1:42" x14ac:dyDescent="0.3">
      <c r="A1077">
        <v>1076</v>
      </c>
      <c r="B1077" t="s">
        <v>39</v>
      </c>
      <c r="C1077" t="s">
        <v>81</v>
      </c>
      <c r="D1077">
        <v>55</v>
      </c>
      <c r="E1077" t="s">
        <v>106</v>
      </c>
      <c r="F1077" t="s">
        <v>1183</v>
      </c>
      <c r="G1077" t="s">
        <v>5137</v>
      </c>
      <c r="H1077">
        <v>19458795929</v>
      </c>
      <c r="I1077" t="s">
        <v>6026</v>
      </c>
      <c r="J1077" t="s">
        <v>7292</v>
      </c>
      <c r="K1077">
        <v>3574.2</v>
      </c>
      <c r="L1077" s="12" t="s">
        <v>8295</v>
      </c>
      <c r="M1077" s="10" t="s">
        <v>11207</v>
      </c>
      <c r="N1077">
        <v>1076</v>
      </c>
      <c r="O1077">
        <v>45028</v>
      </c>
      <c r="P1077" t="s">
        <v>11403</v>
      </c>
      <c r="Q1077" s="16">
        <v>1661.99</v>
      </c>
      <c r="R1077">
        <v>5236.1899999999996</v>
      </c>
      <c r="S1077">
        <v>20</v>
      </c>
      <c r="T1077">
        <v>1076</v>
      </c>
      <c r="U1077">
        <v>40168.080000000002</v>
      </c>
      <c r="V1077" t="s">
        <v>11413</v>
      </c>
      <c r="W1077">
        <v>9.86</v>
      </c>
      <c r="X1077">
        <v>48</v>
      </c>
      <c r="Y1077" t="s">
        <v>10131</v>
      </c>
      <c r="Z1077" t="s">
        <v>12010</v>
      </c>
      <c r="AA1077">
        <v>1076</v>
      </c>
      <c r="AB1077" t="s">
        <v>12015</v>
      </c>
      <c r="AC1077">
        <v>6037.1</v>
      </c>
      <c r="AD1077">
        <v>2516.75</v>
      </c>
      <c r="AE1077">
        <v>125.84</v>
      </c>
      <c r="AF1077" t="s">
        <v>11297</v>
      </c>
      <c r="AG1077" t="s">
        <v>11354</v>
      </c>
      <c r="AH1077">
        <v>7199</v>
      </c>
      <c r="AI1077">
        <v>1076</v>
      </c>
      <c r="AJ1077" t="s">
        <v>11149</v>
      </c>
      <c r="AK1077" t="s">
        <v>12027</v>
      </c>
      <c r="AL1077" t="s">
        <v>12032</v>
      </c>
      <c r="AM1077" t="s">
        <v>11201</v>
      </c>
      <c r="AN1077">
        <v>1</v>
      </c>
      <c r="AO1077" s="10" t="s">
        <v>12037</v>
      </c>
      <c r="AP1077" t="str" cm="1">
        <f t="array" ref="AP1077">_xlfn.IFS(
  Table1[[#This Row],[Age]]&lt;=25, "18-25",
  Table1[[#This Row],[Age]]&lt;=35, "26-35",
  Table1[[#This Row],[Age]]&lt;=45, "36-45",
  Table1[[#This Row],[Age]]&lt;=60, "46-60",
  TRUE, "60+")</f>
        <v>46-60</v>
      </c>
    </row>
    <row r="1078" spans="1:42" x14ac:dyDescent="0.3">
      <c r="A1078">
        <v>1077</v>
      </c>
      <c r="B1078" t="s">
        <v>31</v>
      </c>
      <c r="C1078" t="s">
        <v>73</v>
      </c>
      <c r="D1078">
        <v>60</v>
      </c>
      <c r="E1078" t="s">
        <v>105</v>
      </c>
      <c r="F1078" t="s">
        <v>1184</v>
      </c>
      <c r="G1078" t="s">
        <v>5120</v>
      </c>
      <c r="H1078">
        <v>19458795930</v>
      </c>
      <c r="I1078" t="s">
        <v>6027</v>
      </c>
      <c r="J1078" t="s">
        <v>7292</v>
      </c>
      <c r="K1078">
        <v>7990.23</v>
      </c>
      <c r="L1078" s="12" t="s">
        <v>8296</v>
      </c>
      <c r="M1078" s="10" t="s">
        <v>11377</v>
      </c>
      <c r="N1078">
        <v>1077</v>
      </c>
      <c r="O1078">
        <v>44943</v>
      </c>
      <c r="P1078" t="s">
        <v>11404</v>
      </c>
      <c r="Q1078" s="16">
        <v>3924.48</v>
      </c>
      <c r="R1078">
        <v>4065.75</v>
      </c>
      <c r="S1078">
        <v>6</v>
      </c>
      <c r="T1078">
        <v>1077</v>
      </c>
      <c r="U1078">
        <v>4454.1000000000004</v>
      </c>
      <c r="V1078" t="s">
        <v>11411</v>
      </c>
      <c r="W1078">
        <v>8.7200000000000006</v>
      </c>
      <c r="X1078">
        <v>12</v>
      </c>
      <c r="Y1078" t="s">
        <v>11448</v>
      </c>
      <c r="Z1078" t="s">
        <v>12011</v>
      </c>
      <c r="AA1078">
        <v>1077</v>
      </c>
      <c r="AB1078" t="s">
        <v>12017</v>
      </c>
      <c r="AC1078">
        <v>6891.81</v>
      </c>
      <c r="AD1078">
        <v>2053.6999999999998</v>
      </c>
      <c r="AE1078">
        <v>102.68</v>
      </c>
      <c r="AF1078" t="s">
        <v>11063</v>
      </c>
      <c r="AG1078" t="s">
        <v>11185</v>
      </c>
      <c r="AH1078">
        <v>1875</v>
      </c>
      <c r="AI1078">
        <v>1077</v>
      </c>
      <c r="AJ1078" t="s">
        <v>11267</v>
      </c>
      <c r="AK1078" t="s">
        <v>12027</v>
      </c>
      <c r="AL1078" t="s">
        <v>12032</v>
      </c>
      <c r="AM1078" t="s">
        <v>11349</v>
      </c>
      <c r="AN1078">
        <v>1</v>
      </c>
      <c r="AO1078" s="10" t="s">
        <v>12039</v>
      </c>
      <c r="AP1078" t="str" cm="1">
        <f t="array" ref="AP1078">_xlfn.IFS(
  Table1[[#This Row],[Age]]&lt;=25, "18-25",
  Table1[[#This Row],[Age]]&lt;=35, "26-35",
  Table1[[#This Row],[Age]]&lt;=45, "36-45",
  Table1[[#This Row],[Age]]&lt;=60, "46-60",
  TRUE, "60+")</f>
        <v>46-60</v>
      </c>
    </row>
    <row r="1079" spans="1:42" x14ac:dyDescent="0.3">
      <c r="A1079">
        <v>1078</v>
      </c>
      <c r="B1079" t="s">
        <v>10</v>
      </c>
      <c r="C1079" t="s">
        <v>94</v>
      </c>
      <c r="D1079">
        <v>47</v>
      </c>
      <c r="E1079" t="s">
        <v>104</v>
      </c>
      <c r="F1079" t="s">
        <v>1185</v>
      </c>
      <c r="G1079" t="s">
        <v>5113</v>
      </c>
      <c r="H1079">
        <v>19458795931</v>
      </c>
      <c r="I1079" t="s">
        <v>6028</v>
      </c>
      <c r="J1079" t="s">
        <v>7291</v>
      </c>
      <c r="K1079">
        <v>599.69000000000005</v>
      </c>
      <c r="L1079" s="12" t="s">
        <v>8297</v>
      </c>
      <c r="M1079" s="10" t="s">
        <v>11309</v>
      </c>
      <c r="N1079">
        <v>1078</v>
      </c>
      <c r="O1079">
        <v>45167</v>
      </c>
      <c r="P1079" t="s">
        <v>11404</v>
      </c>
      <c r="Q1079" s="16">
        <v>4018.41</v>
      </c>
      <c r="R1079">
        <v>4618.1000000000004</v>
      </c>
      <c r="S1079">
        <v>1</v>
      </c>
      <c r="T1079">
        <v>1078</v>
      </c>
      <c r="U1079">
        <v>33086.300000000003</v>
      </c>
      <c r="V1079" t="s">
        <v>11411</v>
      </c>
      <c r="W1079">
        <v>8.6</v>
      </c>
      <c r="X1079">
        <v>60</v>
      </c>
      <c r="Y1079" t="s">
        <v>11567</v>
      </c>
      <c r="Z1079" t="s">
        <v>12012</v>
      </c>
      <c r="AA1079">
        <v>1078</v>
      </c>
      <c r="AB1079" t="s">
        <v>12017</v>
      </c>
      <c r="AC1079">
        <v>9777.8799999999992</v>
      </c>
      <c r="AD1079">
        <v>1936.39</v>
      </c>
      <c r="AE1079">
        <v>96.82</v>
      </c>
      <c r="AF1079" t="s">
        <v>11239</v>
      </c>
      <c r="AG1079" t="s">
        <v>11096</v>
      </c>
      <c r="AH1079">
        <v>6718</v>
      </c>
      <c r="AI1079">
        <v>1078</v>
      </c>
      <c r="AJ1079" t="s">
        <v>11240</v>
      </c>
      <c r="AK1079" t="s">
        <v>12028</v>
      </c>
      <c r="AL1079" t="s">
        <v>12031</v>
      </c>
      <c r="AM1079" t="s">
        <v>11345</v>
      </c>
      <c r="AN1079">
        <v>1</v>
      </c>
      <c r="AO1079" s="10" t="s">
        <v>12041</v>
      </c>
      <c r="AP1079" t="str" cm="1">
        <f t="array" ref="AP1079">_xlfn.IFS(
  Table1[[#This Row],[Age]]&lt;=25, "18-25",
  Table1[[#This Row],[Age]]&lt;=35, "26-35",
  Table1[[#This Row],[Age]]&lt;=45, "36-45",
  Table1[[#This Row],[Age]]&lt;=60, "46-60",
  TRUE, "60+")</f>
        <v>46-60</v>
      </c>
    </row>
    <row r="1080" spans="1:42" x14ac:dyDescent="0.3">
      <c r="A1080">
        <v>1079</v>
      </c>
      <c r="B1080" t="s">
        <v>4</v>
      </c>
      <c r="C1080" t="s">
        <v>100</v>
      </c>
      <c r="D1080">
        <v>54</v>
      </c>
      <c r="E1080" t="s">
        <v>106</v>
      </c>
      <c r="F1080" t="s">
        <v>1186</v>
      </c>
      <c r="G1080" t="s">
        <v>5138</v>
      </c>
      <c r="H1080">
        <v>19458795932</v>
      </c>
      <c r="I1080" t="s">
        <v>6029</v>
      </c>
      <c r="J1080" t="s">
        <v>7292</v>
      </c>
      <c r="K1080">
        <v>9587.73</v>
      </c>
      <c r="L1080" s="12" t="s">
        <v>8164</v>
      </c>
      <c r="M1080" s="10" t="s">
        <v>11182</v>
      </c>
      <c r="N1080">
        <v>1079</v>
      </c>
      <c r="O1080">
        <v>45216</v>
      </c>
      <c r="P1080" t="s">
        <v>11402</v>
      </c>
      <c r="Q1080" s="16">
        <v>527.75</v>
      </c>
      <c r="R1080">
        <v>9059.98</v>
      </c>
      <c r="S1080">
        <v>90</v>
      </c>
      <c r="T1080">
        <v>1079</v>
      </c>
      <c r="U1080">
        <v>23594.5</v>
      </c>
      <c r="V1080" t="s">
        <v>11412</v>
      </c>
      <c r="W1080">
        <v>3.58</v>
      </c>
      <c r="X1080">
        <v>48</v>
      </c>
      <c r="Y1080" t="s">
        <v>11625</v>
      </c>
      <c r="Z1080" t="s">
        <v>12010</v>
      </c>
      <c r="AA1080">
        <v>1079</v>
      </c>
      <c r="AB1080" t="s">
        <v>12015</v>
      </c>
      <c r="AC1080">
        <v>8409.74</v>
      </c>
      <c r="AD1080">
        <v>2281.83</v>
      </c>
      <c r="AE1080">
        <v>114.09</v>
      </c>
      <c r="AF1080" t="s">
        <v>11087</v>
      </c>
      <c r="AG1080" t="s">
        <v>11245</v>
      </c>
      <c r="AH1080">
        <v>1065</v>
      </c>
      <c r="AI1080">
        <v>1079</v>
      </c>
      <c r="AJ1080" t="s">
        <v>11151</v>
      </c>
      <c r="AK1080" t="s">
        <v>12028</v>
      </c>
      <c r="AL1080" t="s">
        <v>12032</v>
      </c>
      <c r="AM1080" t="s">
        <v>11202</v>
      </c>
      <c r="AN1080">
        <v>1</v>
      </c>
      <c r="AO1080" s="10" t="s">
        <v>12044</v>
      </c>
      <c r="AP1080" t="str" cm="1">
        <f t="array" ref="AP1080">_xlfn.IFS(
  Table1[[#This Row],[Age]]&lt;=25, "18-25",
  Table1[[#This Row],[Age]]&lt;=35, "26-35",
  Table1[[#This Row],[Age]]&lt;=45, "36-45",
  Table1[[#This Row],[Age]]&lt;=60, "46-60",
  TRUE, "60+")</f>
        <v>46-60</v>
      </c>
    </row>
    <row r="1081" spans="1:42" x14ac:dyDescent="0.3">
      <c r="A1081">
        <v>1080</v>
      </c>
      <c r="B1081" t="s">
        <v>11</v>
      </c>
      <c r="C1081" t="s">
        <v>68</v>
      </c>
      <c r="D1081">
        <v>46</v>
      </c>
      <c r="E1081" t="s">
        <v>106</v>
      </c>
      <c r="F1081" t="s">
        <v>1187</v>
      </c>
      <c r="G1081" t="s">
        <v>5139</v>
      </c>
      <c r="H1081">
        <v>19458795933</v>
      </c>
      <c r="I1081" t="s">
        <v>6030</v>
      </c>
      <c r="J1081" t="s">
        <v>7292</v>
      </c>
      <c r="K1081">
        <v>3466.65</v>
      </c>
      <c r="L1081" s="12" t="s">
        <v>8298</v>
      </c>
      <c r="M1081" s="10" t="s">
        <v>11148</v>
      </c>
      <c r="N1081">
        <v>1080</v>
      </c>
      <c r="O1081">
        <v>45182</v>
      </c>
      <c r="P1081" t="s">
        <v>11402</v>
      </c>
      <c r="Q1081" s="16">
        <v>2478.42</v>
      </c>
      <c r="R1081">
        <v>988.23</v>
      </c>
      <c r="S1081">
        <v>7</v>
      </c>
      <c r="T1081">
        <v>1080</v>
      </c>
      <c r="U1081">
        <v>41486.18</v>
      </c>
      <c r="V1081" t="s">
        <v>11411</v>
      </c>
      <c r="W1081">
        <v>4.71</v>
      </c>
      <c r="X1081">
        <v>12</v>
      </c>
      <c r="Y1081" t="s">
        <v>10631</v>
      </c>
      <c r="Z1081" t="s">
        <v>12010</v>
      </c>
      <c r="AA1081">
        <v>1080</v>
      </c>
      <c r="AB1081" t="s">
        <v>12016</v>
      </c>
      <c r="AC1081">
        <v>2919.65</v>
      </c>
      <c r="AD1081">
        <v>1211.95</v>
      </c>
      <c r="AE1081">
        <v>60.6</v>
      </c>
      <c r="AF1081" t="s">
        <v>11042</v>
      </c>
      <c r="AG1081" t="s">
        <v>11266</v>
      </c>
      <c r="AH1081">
        <v>9571</v>
      </c>
      <c r="AI1081">
        <v>1080</v>
      </c>
      <c r="AJ1081" t="s">
        <v>11388</v>
      </c>
      <c r="AK1081" t="s">
        <v>12027</v>
      </c>
      <c r="AL1081" t="s">
        <v>12031</v>
      </c>
      <c r="AM1081" t="s">
        <v>11100</v>
      </c>
      <c r="AN1081">
        <v>1</v>
      </c>
      <c r="AO1081" s="10" t="s">
        <v>12042</v>
      </c>
      <c r="AP1081" t="str" cm="1">
        <f t="array" ref="AP1081">_xlfn.IFS(
  Table1[[#This Row],[Age]]&lt;=25, "18-25",
  Table1[[#This Row],[Age]]&lt;=35, "26-35",
  Table1[[#This Row],[Age]]&lt;=45, "36-45",
  Table1[[#This Row],[Age]]&lt;=60, "46-60",
  TRUE, "60+")</f>
        <v>46-60</v>
      </c>
    </row>
    <row r="1082" spans="1:42" x14ac:dyDescent="0.3">
      <c r="A1082">
        <v>1081</v>
      </c>
      <c r="B1082" t="s">
        <v>19</v>
      </c>
      <c r="C1082" t="s">
        <v>64</v>
      </c>
      <c r="D1082">
        <v>39</v>
      </c>
      <c r="E1082" t="s">
        <v>104</v>
      </c>
      <c r="F1082" t="s">
        <v>1188</v>
      </c>
      <c r="G1082" t="s">
        <v>5123</v>
      </c>
      <c r="H1082">
        <v>19458795934</v>
      </c>
      <c r="I1082" t="s">
        <v>6031</v>
      </c>
      <c r="J1082" t="s">
        <v>7292</v>
      </c>
      <c r="K1082">
        <v>6333.2</v>
      </c>
      <c r="L1082" s="12" t="s">
        <v>8299</v>
      </c>
      <c r="M1082" s="10" t="s">
        <v>11184</v>
      </c>
      <c r="N1082">
        <v>1081</v>
      </c>
      <c r="O1082">
        <v>45287</v>
      </c>
      <c r="P1082" t="s">
        <v>11404</v>
      </c>
      <c r="Q1082" s="16">
        <v>2652.2</v>
      </c>
      <c r="R1082">
        <v>3681</v>
      </c>
      <c r="S1082">
        <v>96</v>
      </c>
      <c r="T1082">
        <v>1081</v>
      </c>
      <c r="U1082">
        <v>5827.78</v>
      </c>
      <c r="V1082" t="s">
        <v>11412</v>
      </c>
      <c r="W1082">
        <v>1.92</v>
      </c>
      <c r="X1082">
        <v>12</v>
      </c>
      <c r="Y1082" t="s">
        <v>11448</v>
      </c>
      <c r="Z1082" t="s">
        <v>12010</v>
      </c>
      <c r="AA1082">
        <v>1081</v>
      </c>
      <c r="AB1082" t="s">
        <v>12016</v>
      </c>
      <c r="AC1082">
        <v>5201.3900000000003</v>
      </c>
      <c r="AD1082">
        <v>739.4</v>
      </c>
      <c r="AE1082">
        <v>36.97</v>
      </c>
      <c r="AF1082" t="s">
        <v>11397</v>
      </c>
      <c r="AG1082" t="s">
        <v>11243</v>
      </c>
      <c r="AH1082">
        <v>4601</v>
      </c>
      <c r="AI1082">
        <v>1081</v>
      </c>
      <c r="AJ1082" t="s">
        <v>11200</v>
      </c>
      <c r="AK1082" t="s">
        <v>12028</v>
      </c>
      <c r="AL1082" t="s">
        <v>12031</v>
      </c>
      <c r="AM1082" t="s">
        <v>11332</v>
      </c>
      <c r="AN1082">
        <v>1</v>
      </c>
      <c r="AO1082" s="10" t="s">
        <v>12036</v>
      </c>
      <c r="AP1082" t="str" cm="1">
        <f t="array" ref="AP1082">_xlfn.IFS(
  Table1[[#This Row],[Age]]&lt;=25, "18-25",
  Table1[[#This Row],[Age]]&lt;=35, "26-35",
  Table1[[#This Row],[Age]]&lt;=45, "36-45",
  Table1[[#This Row],[Age]]&lt;=60, "46-60",
  TRUE, "60+")</f>
        <v>36-45</v>
      </c>
    </row>
    <row r="1083" spans="1:42" x14ac:dyDescent="0.3">
      <c r="A1083">
        <v>1082</v>
      </c>
      <c r="B1083" t="s">
        <v>38</v>
      </c>
      <c r="C1083" t="s">
        <v>61</v>
      </c>
      <c r="D1083">
        <v>31</v>
      </c>
      <c r="E1083" t="s">
        <v>104</v>
      </c>
      <c r="F1083" t="s">
        <v>1189</v>
      </c>
      <c r="G1083" t="s">
        <v>5128</v>
      </c>
      <c r="H1083">
        <v>19458795935</v>
      </c>
      <c r="I1083" t="s">
        <v>6032</v>
      </c>
      <c r="J1083" t="s">
        <v>7292</v>
      </c>
      <c r="K1083">
        <v>6886.01</v>
      </c>
      <c r="L1083" s="12" t="s">
        <v>8300</v>
      </c>
      <c r="M1083" s="10" t="s">
        <v>11248</v>
      </c>
      <c r="N1083">
        <v>1082</v>
      </c>
      <c r="O1083">
        <v>44993</v>
      </c>
      <c r="P1083" t="s">
        <v>11404</v>
      </c>
      <c r="Q1083" s="16">
        <v>160.77000000000001</v>
      </c>
      <c r="R1083">
        <v>7046.78</v>
      </c>
      <c r="S1083">
        <v>55</v>
      </c>
      <c r="T1083">
        <v>1082</v>
      </c>
      <c r="U1083">
        <v>12403.71</v>
      </c>
      <c r="V1083" t="s">
        <v>11412</v>
      </c>
      <c r="W1083">
        <v>6.23</v>
      </c>
      <c r="X1083">
        <v>60</v>
      </c>
      <c r="Y1083" t="s">
        <v>8883</v>
      </c>
      <c r="Z1083" t="s">
        <v>12011</v>
      </c>
      <c r="AA1083">
        <v>1082</v>
      </c>
      <c r="AB1083" t="s">
        <v>12015</v>
      </c>
      <c r="AC1083">
        <v>7718.32</v>
      </c>
      <c r="AD1083">
        <v>2181.63</v>
      </c>
      <c r="AE1083">
        <v>109.08</v>
      </c>
      <c r="AF1083" t="s">
        <v>11167</v>
      </c>
      <c r="AG1083" t="s">
        <v>11321</v>
      </c>
      <c r="AH1083">
        <v>1394</v>
      </c>
      <c r="AI1083">
        <v>1082</v>
      </c>
      <c r="AJ1083" t="s">
        <v>11266</v>
      </c>
      <c r="AK1083" t="s">
        <v>12028</v>
      </c>
      <c r="AL1083" t="s">
        <v>12032</v>
      </c>
      <c r="AM1083" t="s">
        <v>11215</v>
      </c>
      <c r="AN1083">
        <v>1</v>
      </c>
      <c r="AO1083" s="10" t="s">
        <v>12047</v>
      </c>
      <c r="AP1083" t="str" cm="1">
        <f t="array" ref="AP1083">_xlfn.IFS(
  Table1[[#This Row],[Age]]&lt;=25, "18-25",
  Table1[[#This Row],[Age]]&lt;=35, "26-35",
  Table1[[#This Row],[Age]]&lt;=45, "36-45",
  Table1[[#This Row],[Age]]&lt;=60, "46-60",
  TRUE, "60+")</f>
        <v>26-35</v>
      </c>
    </row>
    <row r="1084" spans="1:42" x14ac:dyDescent="0.3">
      <c r="A1084">
        <v>1083</v>
      </c>
      <c r="B1084" t="s">
        <v>18</v>
      </c>
      <c r="C1084" t="s">
        <v>87</v>
      </c>
      <c r="D1084">
        <v>27</v>
      </c>
      <c r="E1084" t="s">
        <v>105</v>
      </c>
      <c r="F1084" t="s">
        <v>1190</v>
      </c>
      <c r="G1084" t="s">
        <v>5134</v>
      </c>
      <c r="H1084">
        <v>19458795936</v>
      </c>
      <c r="I1084" t="s">
        <v>6033</v>
      </c>
      <c r="J1084" t="s">
        <v>7292</v>
      </c>
      <c r="K1084">
        <v>1457.07</v>
      </c>
      <c r="L1084" s="12" t="s">
        <v>8301</v>
      </c>
      <c r="M1084" s="10" t="s">
        <v>11059</v>
      </c>
      <c r="N1084">
        <v>1083</v>
      </c>
      <c r="O1084">
        <v>45206</v>
      </c>
      <c r="P1084" t="s">
        <v>11402</v>
      </c>
      <c r="Q1084" s="16">
        <v>3588.15</v>
      </c>
      <c r="R1084">
        <v>5045.22</v>
      </c>
      <c r="S1084">
        <v>97</v>
      </c>
      <c r="T1084">
        <v>1083</v>
      </c>
      <c r="U1084">
        <v>39765.910000000003</v>
      </c>
      <c r="V1084" t="s">
        <v>11411</v>
      </c>
      <c r="W1084">
        <v>1.63</v>
      </c>
      <c r="X1084">
        <v>12</v>
      </c>
      <c r="Y1084" t="s">
        <v>11791</v>
      </c>
      <c r="Z1084" t="s">
        <v>12012</v>
      </c>
      <c r="AA1084">
        <v>1083</v>
      </c>
      <c r="AB1084" t="s">
        <v>12017</v>
      </c>
      <c r="AC1084">
        <v>8633.33</v>
      </c>
      <c r="AD1084">
        <v>3382.33</v>
      </c>
      <c r="AE1084">
        <v>169.12</v>
      </c>
      <c r="AF1084" t="s">
        <v>11101</v>
      </c>
      <c r="AG1084" t="s">
        <v>11333</v>
      </c>
      <c r="AH1084">
        <v>1079</v>
      </c>
      <c r="AI1084">
        <v>1083</v>
      </c>
      <c r="AJ1084" t="s">
        <v>11168</v>
      </c>
      <c r="AK1084" t="s">
        <v>12028</v>
      </c>
      <c r="AL1084" t="s">
        <v>12031</v>
      </c>
      <c r="AM1084" t="s">
        <v>11067</v>
      </c>
      <c r="AN1084">
        <v>1</v>
      </c>
      <c r="AO1084" s="10" t="s">
        <v>12044</v>
      </c>
      <c r="AP1084" t="str" cm="1">
        <f t="array" ref="AP1084">_xlfn.IFS(
  Table1[[#This Row],[Age]]&lt;=25, "18-25",
  Table1[[#This Row],[Age]]&lt;=35, "26-35",
  Table1[[#This Row],[Age]]&lt;=45, "36-45",
  Table1[[#This Row],[Age]]&lt;=60, "46-60",
  TRUE, "60+")</f>
        <v>26-35</v>
      </c>
    </row>
    <row r="1085" spans="1:42" x14ac:dyDescent="0.3">
      <c r="A1085">
        <v>1084</v>
      </c>
      <c r="B1085" t="s">
        <v>43</v>
      </c>
      <c r="C1085" t="s">
        <v>92</v>
      </c>
      <c r="D1085">
        <v>28</v>
      </c>
      <c r="E1085" t="s">
        <v>104</v>
      </c>
      <c r="F1085" t="s">
        <v>1191</v>
      </c>
      <c r="G1085" t="s">
        <v>5133</v>
      </c>
      <c r="H1085">
        <v>19458795937</v>
      </c>
      <c r="I1085" t="s">
        <v>6034</v>
      </c>
      <c r="J1085" t="s">
        <v>7291</v>
      </c>
      <c r="K1085">
        <v>8246.32</v>
      </c>
      <c r="L1085" s="12" t="s">
        <v>8302</v>
      </c>
      <c r="M1085" s="10" t="s">
        <v>11312</v>
      </c>
      <c r="N1085">
        <v>1084</v>
      </c>
      <c r="O1085">
        <v>45192</v>
      </c>
      <c r="P1085" t="s">
        <v>11402</v>
      </c>
      <c r="Q1085" s="16">
        <v>1840.3</v>
      </c>
      <c r="R1085">
        <v>6406.02</v>
      </c>
      <c r="S1085">
        <v>74</v>
      </c>
      <c r="T1085">
        <v>1084</v>
      </c>
      <c r="U1085">
        <v>42610.77</v>
      </c>
      <c r="V1085" t="s">
        <v>11411</v>
      </c>
      <c r="W1085">
        <v>5.0199999999999996</v>
      </c>
      <c r="X1085">
        <v>48</v>
      </c>
      <c r="Y1085" t="s">
        <v>8005</v>
      </c>
      <c r="Z1085" t="s">
        <v>12011</v>
      </c>
      <c r="AA1085">
        <v>1084</v>
      </c>
      <c r="AB1085" t="s">
        <v>12017</v>
      </c>
      <c r="AC1085">
        <v>1760.87</v>
      </c>
      <c r="AD1085">
        <v>1782.18</v>
      </c>
      <c r="AE1085">
        <v>89.11</v>
      </c>
      <c r="AF1085" t="s">
        <v>11193</v>
      </c>
      <c r="AG1085" t="s">
        <v>11068</v>
      </c>
      <c r="AH1085">
        <v>5130</v>
      </c>
      <c r="AI1085">
        <v>1084</v>
      </c>
      <c r="AJ1085" t="s">
        <v>11307</v>
      </c>
      <c r="AK1085" t="s">
        <v>12027</v>
      </c>
      <c r="AL1085" t="s">
        <v>12031</v>
      </c>
      <c r="AM1085" t="s">
        <v>11270</v>
      </c>
      <c r="AN1085">
        <v>1</v>
      </c>
      <c r="AO1085" s="10" t="s">
        <v>12042</v>
      </c>
      <c r="AP1085" t="str" cm="1">
        <f t="array" ref="AP1085">_xlfn.IFS(
  Table1[[#This Row],[Age]]&lt;=25, "18-25",
  Table1[[#This Row],[Age]]&lt;=35, "26-35",
  Table1[[#This Row],[Age]]&lt;=45, "36-45",
  Table1[[#This Row],[Age]]&lt;=60, "46-60",
  TRUE, "60+")</f>
        <v>26-35</v>
      </c>
    </row>
    <row r="1086" spans="1:42" x14ac:dyDescent="0.3">
      <c r="A1086">
        <v>1085</v>
      </c>
      <c r="B1086" t="s">
        <v>23</v>
      </c>
      <c r="C1086" t="s">
        <v>73</v>
      </c>
      <c r="D1086">
        <v>52</v>
      </c>
      <c r="E1086" t="s">
        <v>106</v>
      </c>
      <c r="F1086" t="s">
        <v>1192</v>
      </c>
      <c r="G1086" t="s">
        <v>5132</v>
      </c>
      <c r="H1086">
        <v>19458795938</v>
      </c>
      <c r="I1086" t="s">
        <v>5621</v>
      </c>
      <c r="J1086" t="s">
        <v>7292</v>
      </c>
      <c r="K1086">
        <v>5763.92</v>
      </c>
      <c r="L1086" s="12" t="s">
        <v>8303</v>
      </c>
      <c r="M1086" s="10" t="s">
        <v>11288</v>
      </c>
      <c r="N1086">
        <v>1085</v>
      </c>
      <c r="O1086">
        <v>44931</v>
      </c>
      <c r="P1086" t="s">
        <v>11402</v>
      </c>
      <c r="Q1086" s="16">
        <v>2095.81</v>
      </c>
      <c r="R1086">
        <v>3668.11</v>
      </c>
      <c r="S1086">
        <v>15</v>
      </c>
      <c r="T1086">
        <v>1085</v>
      </c>
      <c r="U1086">
        <v>26936.47</v>
      </c>
      <c r="V1086" t="s">
        <v>11413</v>
      </c>
      <c r="W1086">
        <v>6.1</v>
      </c>
      <c r="X1086">
        <v>12</v>
      </c>
      <c r="Y1086" t="s">
        <v>8005</v>
      </c>
      <c r="Z1086" t="s">
        <v>12010</v>
      </c>
      <c r="AA1086">
        <v>1085</v>
      </c>
      <c r="AB1086" t="s">
        <v>12015</v>
      </c>
      <c r="AC1086">
        <v>7244.84</v>
      </c>
      <c r="AD1086">
        <v>539.95000000000005</v>
      </c>
      <c r="AE1086">
        <v>27</v>
      </c>
      <c r="AF1086" t="s">
        <v>11363</v>
      </c>
      <c r="AG1086" t="s">
        <v>11380</v>
      </c>
      <c r="AH1086">
        <v>7752</v>
      </c>
      <c r="AI1086">
        <v>1085</v>
      </c>
      <c r="AJ1086" t="s">
        <v>11325</v>
      </c>
      <c r="AK1086" t="s">
        <v>12029</v>
      </c>
      <c r="AL1086" t="s">
        <v>12031</v>
      </c>
      <c r="AM1086" t="s">
        <v>11162</v>
      </c>
      <c r="AN1086">
        <v>1</v>
      </c>
      <c r="AO1086" s="10" t="s">
        <v>12039</v>
      </c>
      <c r="AP1086" t="str" cm="1">
        <f t="array" ref="AP1086">_xlfn.IFS(
  Table1[[#This Row],[Age]]&lt;=25, "18-25",
  Table1[[#This Row],[Age]]&lt;=35, "26-35",
  Table1[[#This Row],[Age]]&lt;=45, "36-45",
  Table1[[#This Row],[Age]]&lt;=60, "46-60",
  TRUE, "60+")</f>
        <v>46-60</v>
      </c>
    </row>
    <row r="1087" spans="1:42" x14ac:dyDescent="0.3">
      <c r="A1087">
        <v>1086</v>
      </c>
      <c r="B1087" t="s">
        <v>48</v>
      </c>
      <c r="C1087" t="s">
        <v>100</v>
      </c>
      <c r="D1087">
        <v>40</v>
      </c>
      <c r="E1087" t="s">
        <v>105</v>
      </c>
      <c r="F1087" t="s">
        <v>1193</v>
      </c>
      <c r="G1087" t="s">
        <v>5140</v>
      </c>
      <c r="H1087">
        <v>19458795939</v>
      </c>
      <c r="I1087" t="s">
        <v>6035</v>
      </c>
      <c r="J1087" t="s">
        <v>7291</v>
      </c>
      <c r="K1087">
        <v>3346.49</v>
      </c>
      <c r="L1087" s="12" t="s">
        <v>8304</v>
      </c>
      <c r="M1087" s="10" t="s">
        <v>11352</v>
      </c>
      <c r="N1087">
        <v>1086</v>
      </c>
      <c r="O1087">
        <v>44957</v>
      </c>
      <c r="P1087" t="s">
        <v>11403</v>
      </c>
      <c r="Q1087" s="16">
        <v>3053.54</v>
      </c>
      <c r="R1087">
        <v>292.95</v>
      </c>
      <c r="S1087">
        <v>95</v>
      </c>
      <c r="T1087">
        <v>1086</v>
      </c>
      <c r="U1087">
        <v>1965.15</v>
      </c>
      <c r="V1087" t="s">
        <v>11411</v>
      </c>
      <c r="W1087">
        <v>3.05</v>
      </c>
      <c r="X1087">
        <v>36</v>
      </c>
      <c r="Y1087" t="s">
        <v>9298</v>
      </c>
      <c r="Z1087" t="s">
        <v>12012</v>
      </c>
      <c r="AA1087">
        <v>1086</v>
      </c>
      <c r="AB1087" t="s">
        <v>12015</v>
      </c>
      <c r="AC1087">
        <v>2375.89</v>
      </c>
      <c r="AD1087">
        <v>2619.81</v>
      </c>
      <c r="AE1087">
        <v>130.99</v>
      </c>
      <c r="AF1087" t="s">
        <v>11330</v>
      </c>
      <c r="AG1087" t="s">
        <v>11289</v>
      </c>
      <c r="AH1087">
        <v>1153</v>
      </c>
      <c r="AI1087">
        <v>1086</v>
      </c>
      <c r="AJ1087" t="s">
        <v>11220</v>
      </c>
      <c r="AK1087" t="s">
        <v>12029</v>
      </c>
      <c r="AL1087" t="s">
        <v>12031</v>
      </c>
      <c r="AM1087" t="s">
        <v>11213</v>
      </c>
      <c r="AN1087">
        <v>1</v>
      </c>
      <c r="AO1087" s="10" t="s">
        <v>12039</v>
      </c>
      <c r="AP1087" t="str" cm="1">
        <f t="array" ref="AP1087">_xlfn.IFS(
  Table1[[#This Row],[Age]]&lt;=25, "18-25",
  Table1[[#This Row],[Age]]&lt;=35, "26-35",
  Table1[[#This Row],[Age]]&lt;=45, "36-45",
  Table1[[#This Row],[Age]]&lt;=60, "46-60",
  TRUE, "60+")</f>
        <v>36-45</v>
      </c>
    </row>
    <row r="1088" spans="1:42" x14ac:dyDescent="0.3">
      <c r="A1088">
        <v>1087</v>
      </c>
      <c r="B1088" t="s">
        <v>17</v>
      </c>
      <c r="C1088" t="s">
        <v>69</v>
      </c>
      <c r="D1088">
        <v>25</v>
      </c>
      <c r="E1088" t="s">
        <v>105</v>
      </c>
      <c r="F1088" t="s">
        <v>1194</v>
      </c>
      <c r="G1088" t="s">
        <v>5145</v>
      </c>
      <c r="H1088">
        <v>19458795940</v>
      </c>
      <c r="I1088" t="s">
        <v>6036</v>
      </c>
      <c r="J1088" t="s">
        <v>7292</v>
      </c>
      <c r="K1088">
        <v>8521.7900000000009</v>
      </c>
      <c r="L1088" s="12" t="s">
        <v>8305</v>
      </c>
      <c r="M1088" s="10" t="s">
        <v>11159</v>
      </c>
      <c r="N1088">
        <v>1087</v>
      </c>
      <c r="O1088">
        <v>45078</v>
      </c>
      <c r="P1088" t="s">
        <v>11402</v>
      </c>
      <c r="Q1088" s="16">
        <v>2350.0100000000002</v>
      </c>
      <c r="R1088">
        <v>10871.8</v>
      </c>
      <c r="S1088">
        <v>24</v>
      </c>
      <c r="T1088">
        <v>1087</v>
      </c>
      <c r="U1088">
        <v>44792.04</v>
      </c>
      <c r="V1088" t="s">
        <v>11411</v>
      </c>
      <c r="W1088">
        <v>7.98</v>
      </c>
      <c r="X1088">
        <v>48</v>
      </c>
      <c r="Y1088" t="s">
        <v>10381</v>
      </c>
      <c r="Z1088" t="s">
        <v>12011</v>
      </c>
      <c r="AA1088">
        <v>1087</v>
      </c>
      <c r="AB1088" t="s">
        <v>12017</v>
      </c>
      <c r="AC1088">
        <v>1953.81</v>
      </c>
      <c r="AD1088">
        <v>2620.36</v>
      </c>
      <c r="AE1088">
        <v>131.02000000000001</v>
      </c>
      <c r="AF1088" t="s">
        <v>11349</v>
      </c>
      <c r="AG1088" t="s">
        <v>11186</v>
      </c>
      <c r="AH1088">
        <v>1277</v>
      </c>
      <c r="AI1088">
        <v>1087</v>
      </c>
      <c r="AJ1088" t="s">
        <v>11261</v>
      </c>
      <c r="AK1088" t="s">
        <v>12029</v>
      </c>
      <c r="AL1088" t="s">
        <v>12031</v>
      </c>
      <c r="AM1088" t="s">
        <v>11361</v>
      </c>
      <c r="AN1088">
        <v>1</v>
      </c>
      <c r="AO1088" s="10" t="s">
        <v>12043</v>
      </c>
      <c r="AP1088" t="str" cm="1">
        <f t="array" ref="AP1088">_xlfn.IFS(
  Table1[[#This Row],[Age]]&lt;=25, "18-25",
  Table1[[#This Row],[Age]]&lt;=35, "26-35",
  Table1[[#This Row],[Age]]&lt;=45, "36-45",
  Table1[[#This Row],[Age]]&lt;=60, "46-60",
  TRUE, "60+")</f>
        <v>18-25</v>
      </c>
    </row>
    <row r="1089" spans="1:42" x14ac:dyDescent="0.3">
      <c r="A1089">
        <v>1088</v>
      </c>
      <c r="B1089" t="s">
        <v>35</v>
      </c>
      <c r="C1089" t="s">
        <v>77</v>
      </c>
      <c r="D1089">
        <v>38</v>
      </c>
      <c r="E1089" t="s">
        <v>106</v>
      </c>
      <c r="F1089" t="s">
        <v>1195</v>
      </c>
      <c r="G1089" t="s">
        <v>5142</v>
      </c>
      <c r="H1089">
        <v>19458795941</v>
      </c>
      <c r="I1089" t="s">
        <v>5562</v>
      </c>
      <c r="J1089" t="s">
        <v>7292</v>
      </c>
      <c r="K1089">
        <v>6288.3</v>
      </c>
      <c r="L1089" s="12" t="s">
        <v>8306</v>
      </c>
      <c r="M1089" s="10" t="s">
        <v>11075</v>
      </c>
      <c r="N1089">
        <v>1088</v>
      </c>
      <c r="O1089">
        <v>45193</v>
      </c>
      <c r="P1089" t="s">
        <v>11403</v>
      </c>
      <c r="Q1089" s="16">
        <v>3742.27</v>
      </c>
      <c r="R1089">
        <v>10030.57</v>
      </c>
      <c r="S1089">
        <v>29</v>
      </c>
      <c r="T1089">
        <v>1088</v>
      </c>
      <c r="U1089">
        <v>19755.5</v>
      </c>
      <c r="V1089" t="s">
        <v>11411</v>
      </c>
      <c r="W1089">
        <v>7.07</v>
      </c>
      <c r="X1089">
        <v>60</v>
      </c>
      <c r="Y1089" t="s">
        <v>7808</v>
      </c>
      <c r="Z1089" t="s">
        <v>12012</v>
      </c>
      <c r="AA1089">
        <v>1088</v>
      </c>
      <c r="AB1089" t="s">
        <v>12015</v>
      </c>
      <c r="AC1089">
        <v>8591.74</v>
      </c>
      <c r="AD1089">
        <v>844.57</v>
      </c>
      <c r="AE1089">
        <v>42.23</v>
      </c>
      <c r="AF1089" t="s">
        <v>11102</v>
      </c>
      <c r="AG1089" t="s">
        <v>11117</v>
      </c>
      <c r="AH1089">
        <v>4762</v>
      </c>
      <c r="AI1089">
        <v>1088</v>
      </c>
      <c r="AJ1089" t="s">
        <v>11315</v>
      </c>
      <c r="AK1089" t="s">
        <v>12027</v>
      </c>
      <c r="AL1089" t="s">
        <v>12031</v>
      </c>
      <c r="AM1089" t="s">
        <v>11260</v>
      </c>
      <c r="AN1089">
        <v>1</v>
      </c>
      <c r="AO1089" s="10" t="s">
        <v>12042</v>
      </c>
      <c r="AP1089" t="str" cm="1">
        <f t="array" ref="AP1089">_xlfn.IFS(
  Table1[[#This Row],[Age]]&lt;=25, "18-25",
  Table1[[#This Row],[Age]]&lt;=35, "26-35",
  Table1[[#This Row],[Age]]&lt;=45, "36-45",
  Table1[[#This Row],[Age]]&lt;=60, "46-60",
  TRUE, "60+")</f>
        <v>36-45</v>
      </c>
    </row>
    <row r="1090" spans="1:42" x14ac:dyDescent="0.3">
      <c r="A1090">
        <v>1089</v>
      </c>
      <c r="B1090" t="s">
        <v>34</v>
      </c>
      <c r="C1090" t="s">
        <v>70</v>
      </c>
      <c r="D1090">
        <v>54</v>
      </c>
      <c r="E1090" t="s">
        <v>104</v>
      </c>
      <c r="F1090" t="s">
        <v>1196</v>
      </c>
      <c r="G1090" t="s">
        <v>5142</v>
      </c>
      <c r="H1090">
        <v>19458795942</v>
      </c>
      <c r="I1090" t="s">
        <v>5863</v>
      </c>
      <c r="J1090" t="s">
        <v>7291</v>
      </c>
      <c r="K1090">
        <v>7879.2</v>
      </c>
      <c r="L1090" s="12" t="s">
        <v>8307</v>
      </c>
      <c r="M1090" s="10" t="s">
        <v>11238</v>
      </c>
      <c r="N1090">
        <v>1089</v>
      </c>
      <c r="O1090">
        <v>44977</v>
      </c>
      <c r="P1090" t="s">
        <v>11403</v>
      </c>
      <c r="Q1090" s="16">
        <v>2983.33</v>
      </c>
      <c r="R1090">
        <v>4895.87</v>
      </c>
      <c r="S1090">
        <v>82</v>
      </c>
      <c r="T1090">
        <v>1089</v>
      </c>
      <c r="U1090">
        <v>2944.35</v>
      </c>
      <c r="V1090" t="s">
        <v>11412</v>
      </c>
      <c r="W1090">
        <v>2.33</v>
      </c>
      <c r="X1090">
        <v>60</v>
      </c>
      <c r="Y1090" t="s">
        <v>11792</v>
      </c>
      <c r="Z1090" t="s">
        <v>12011</v>
      </c>
      <c r="AA1090">
        <v>1089</v>
      </c>
      <c r="AB1090" t="s">
        <v>12015</v>
      </c>
      <c r="AC1090">
        <v>8079.54</v>
      </c>
      <c r="AD1090">
        <v>1715.46</v>
      </c>
      <c r="AE1090">
        <v>85.77</v>
      </c>
      <c r="AF1090" t="s">
        <v>11075</v>
      </c>
      <c r="AG1090" t="s">
        <v>11217</v>
      </c>
      <c r="AH1090">
        <v>4725</v>
      </c>
      <c r="AI1090">
        <v>1089</v>
      </c>
      <c r="AJ1090" t="s">
        <v>11293</v>
      </c>
      <c r="AK1090" t="s">
        <v>12029</v>
      </c>
      <c r="AL1090" t="s">
        <v>12032</v>
      </c>
      <c r="AM1090" t="s">
        <v>11238</v>
      </c>
      <c r="AN1090">
        <v>1</v>
      </c>
      <c r="AO1090" s="10" t="s">
        <v>12045</v>
      </c>
      <c r="AP1090" t="str" cm="1">
        <f t="array" ref="AP1090">_xlfn.IFS(
  Table1[[#This Row],[Age]]&lt;=25, "18-25",
  Table1[[#This Row],[Age]]&lt;=35, "26-35",
  Table1[[#This Row],[Age]]&lt;=45, "36-45",
  Table1[[#This Row],[Age]]&lt;=60, "46-60",
  TRUE, "60+")</f>
        <v>46-60</v>
      </c>
    </row>
    <row r="1091" spans="1:42" x14ac:dyDescent="0.3">
      <c r="A1091">
        <v>1090</v>
      </c>
      <c r="B1091" t="s">
        <v>10</v>
      </c>
      <c r="C1091" t="s">
        <v>90</v>
      </c>
      <c r="D1091">
        <v>45</v>
      </c>
      <c r="E1091" t="s">
        <v>105</v>
      </c>
      <c r="F1091" t="s">
        <v>1197</v>
      </c>
      <c r="G1091" t="s">
        <v>5126</v>
      </c>
      <c r="H1091">
        <v>19458795943</v>
      </c>
      <c r="I1091" t="s">
        <v>6037</v>
      </c>
      <c r="J1091" t="s">
        <v>7292</v>
      </c>
      <c r="K1091">
        <v>9923.8700000000008</v>
      </c>
      <c r="L1091" s="12" t="s">
        <v>8308</v>
      </c>
      <c r="M1091" s="10" t="s">
        <v>11157</v>
      </c>
      <c r="N1091">
        <v>1090</v>
      </c>
      <c r="O1091">
        <v>45173</v>
      </c>
      <c r="P1091" t="s">
        <v>11402</v>
      </c>
      <c r="Q1091" s="16">
        <v>1137.9100000000001</v>
      </c>
      <c r="R1091">
        <v>8785.9599999999991</v>
      </c>
      <c r="S1091">
        <v>71</v>
      </c>
      <c r="T1091">
        <v>1090</v>
      </c>
      <c r="U1091">
        <v>41121.800000000003</v>
      </c>
      <c r="V1091" t="s">
        <v>11413</v>
      </c>
      <c r="W1091">
        <v>9.85</v>
      </c>
      <c r="X1091">
        <v>12</v>
      </c>
      <c r="Y1091" t="s">
        <v>7572</v>
      </c>
      <c r="Z1091" t="s">
        <v>12012</v>
      </c>
      <c r="AA1091">
        <v>1090</v>
      </c>
      <c r="AB1091" t="s">
        <v>12015</v>
      </c>
      <c r="AC1091">
        <v>7719.32</v>
      </c>
      <c r="AD1091">
        <v>3946.56</v>
      </c>
      <c r="AE1091">
        <v>197.33</v>
      </c>
      <c r="AF1091" t="s">
        <v>11279</v>
      </c>
      <c r="AG1091" t="s">
        <v>11077</v>
      </c>
      <c r="AH1091">
        <v>6213</v>
      </c>
      <c r="AI1091">
        <v>1090</v>
      </c>
      <c r="AJ1091" t="s">
        <v>11252</v>
      </c>
      <c r="AK1091" t="s">
        <v>12028</v>
      </c>
      <c r="AL1091" t="s">
        <v>12031</v>
      </c>
      <c r="AM1091" t="s">
        <v>11193</v>
      </c>
      <c r="AN1091">
        <v>1</v>
      </c>
      <c r="AO1091" s="10" t="s">
        <v>12042</v>
      </c>
      <c r="AP1091" t="str" cm="1">
        <f t="array" ref="AP1091">_xlfn.IFS(
  Table1[[#This Row],[Age]]&lt;=25, "18-25",
  Table1[[#This Row],[Age]]&lt;=35, "26-35",
  Table1[[#This Row],[Age]]&lt;=45, "36-45",
  Table1[[#This Row],[Age]]&lt;=60, "46-60",
  TRUE, "60+")</f>
        <v>36-45</v>
      </c>
    </row>
    <row r="1092" spans="1:42" x14ac:dyDescent="0.3">
      <c r="A1092">
        <v>1091</v>
      </c>
      <c r="B1092" t="s">
        <v>31</v>
      </c>
      <c r="C1092" t="s">
        <v>70</v>
      </c>
      <c r="D1092">
        <v>69</v>
      </c>
      <c r="E1092" t="s">
        <v>106</v>
      </c>
      <c r="F1092" t="s">
        <v>1198</v>
      </c>
      <c r="G1092" t="s">
        <v>5131</v>
      </c>
      <c r="H1092">
        <v>19458795944</v>
      </c>
      <c r="I1092" t="s">
        <v>6038</v>
      </c>
      <c r="J1092" t="s">
        <v>7292</v>
      </c>
      <c r="K1092">
        <v>1389.74</v>
      </c>
      <c r="L1092" s="12" t="s">
        <v>8309</v>
      </c>
      <c r="M1092" s="10" t="s">
        <v>11063</v>
      </c>
      <c r="N1092">
        <v>1091</v>
      </c>
      <c r="O1092">
        <v>44974</v>
      </c>
      <c r="P1092" t="s">
        <v>11404</v>
      </c>
      <c r="Q1092" s="16">
        <v>4353.7299999999996</v>
      </c>
      <c r="R1092">
        <v>5743.47</v>
      </c>
      <c r="S1092">
        <v>34</v>
      </c>
      <c r="T1092">
        <v>1091</v>
      </c>
      <c r="U1092">
        <v>21485.39</v>
      </c>
      <c r="V1092" t="s">
        <v>11412</v>
      </c>
      <c r="W1092">
        <v>5.88</v>
      </c>
      <c r="X1092">
        <v>48</v>
      </c>
      <c r="Y1092" t="s">
        <v>11627</v>
      </c>
      <c r="Z1092" t="s">
        <v>12011</v>
      </c>
      <c r="AA1092">
        <v>1091</v>
      </c>
      <c r="AB1092" t="s">
        <v>12015</v>
      </c>
      <c r="AC1092">
        <v>1217.79</v>
      </c>
      <c r="AD1092">
        <v>160.80000000000001</v>
      </c>
      <c r="AE1092">
        <v>8.0399999999999991</v>
      </c>
      <c r="AF1092" t="s">
        <v>11124</v>
      </c>
      <c r="AG1092" t="s">
        <v>11064</v>
      </c>
      <c r="AH1092">
        <v>2176</v>
      </c>
      <c r="AI1092">
        <v>1091</v>
      </c>
      <c r="AJ1092" t="s">
        <v>11189</v>
      </c>
      <c r="AK1092" t="s">
        <v>12029</v>
      </c>
      <c r="AL1092" t="s">
        <v>12031</v>
      </c>
      <c r="AM1092" t="s">
        <v>11290</v>
      </c>
      <c r="AN1092">
        <v>1</v>
      </c>
      <c r="AO1092" s="10" t="s">
        <v>12045</v>
      </c>
      <c r="AP1092" t="str" cm="1">
        <f t="array" ref="AP1092">_xlfn.IFS(
  Table1[[#This Row],[Age]]&lt;=25, "18-25",
  Table1[[#This Row],[Age]]&lt;=35, "26-35",
  Table1[[#This Row],[Age]]&lt;=45, "36-45",
  Table1[[#This Row],[Age]]&lt;=60, "46-60",
  TRUE, "60+")</f>
        <v>60+</v>
      </c>
    </row>
    <row r="1093" spans="1:42" x14ac:dyDescent="0.3">
      <c r="A1093">
        <v>1092</v>
      </c>
      <c r="B1093" t="s">
        <v>41</v>
      </c>
      <c r="C1093" t="s">
        <v>100</v>
      </c>
      <c r="D1093">
        <v>48</v>
      </c>
      <c r="E1093" t="s">
        <v>106</v>
      </c>
      <c r="F1093" t="s">
        <v>1199</v>
      </c>
      <c r="G1093" t="s">
        <v>5129</v>
      </c>
      <c r="H1093">
        <v>19458795945</v>
      </c>
      <c r="I1093" t="s">
        <v>6039</v>
      </c>
      <c r="J1093" t="s">
        <v>7291</v>
      </c>
      <c r="K1093">
        <v>7521.01</v>
      </c>
      <c r="L1093" s="12" t="s">
        <v>8310</v>
      </c>
      <c r="M1093" s="10" t="s">
        <v>11210</v>
      </c>
      <c r="N1093">
        <v>1092</v>
      </c>
      <c r="O1093">
        <v>45260</v>
      </c>
      <c r="P1093" t="s">
        <v>11402</v>
      </c>
      <c r="Q1093" s="16">
        <v>1086.81</v>
      </c>
      <c r="R1093">
        <v>6434.2</v>
      </c>
      <c r="S1093">
        <v>78</v>
      </c>
      <c r="T1093">
        <v>1092</v>
      </c>
      <c r="U1093">
        <v>10309.52</v>
      </c>
      <c r="V1093" t="s">
        <v>11411</v>
      </c>
      <c r="W1093">
        <v>1.24</v>
      </c>
      <c r="X1093">
        <v>60</v>
      </c>
      <c r="Y1093" t="s">
        <v>10688</v>
      </c>
      <c r="Z1093" t="s">
        <v>12012</v>
      </c>
      <c r="AA1093">
        <v>1092</v>
      </c>
      <c r="AB1093" t="s">
        <v>12017</v>
      </c>
      <c r="AC1093">
        <v>3311.74</v>
      </c>
      <c r="AD1093">
        <v>475.26</v>
      </c>
      <c r="AE1093">
        <v>23.76</v>
      </c>
      <c r="AF1093" t="s">
        <v>11213</v>
      </c>
      <c r="AG1093" t="s">
        <v>11279</v>
      </c>
      <c r="AH1093">
        <v>4411</v>
      </c>
      <c r="AI1093">
        <v>1092</v>
      </c>
      <c r="AJ1093" t="s">
        <v>11376</v>
      </c>
      <c r="AK1093" t="s">
        <v>12027</v>
      </c>
      <c r="AL1093" t="s">
        <v>12031</v>
      </c>
      <c r="AM1093" t="s">
        <v>11127</v>
      </c>
      <c r="AN1093">
        <v>1</v>
      </c>
      <c r="AO1093" s="10" t="s">
        <v>12040</v>
      </c>
      <c r="AP1093" t="str" cm="1">
        <f t="array" ref="AP1093">_xlfn.IFS(
  Table1[[#This Row],[Age]]&lt;=25, "18-25",
  Table1[[#This Row],[Age]]&lt;=35, "26-35",
  Table1[[#This Row],[Age]]&lt;=45, "36-45",
  Table1[[#This Row],[Age]]&lt;=60, "46-60",
  TRUE, "60+")</f>
        <v>46-60</v>
      </c>
    </row>
    <row r="1094" spans="1:42" x14ac:dyDescent="0.3">
      <c r="A1094">
        <v>1093</v>
      </c>
      <c r="B1094" t="s">
        <v>21</v>
      </c>
      <c r="C1094" t="s">
        <v>62</v>
      </c>
      <c r="D1094">
        <v>45</v>
      </c>
      <c r="E1094" t="s">
        <v>106</v>
      </c>
      <c r="F1094" t="s">
        <v>1200</v>
      </c>
      <c r="G1094" t="s">
        <v>5148</v>
      </c>
      <c r="H1094">
        <v>19458795946</v>
      </c>
      <c r="I1094" t="s">
        <v>5586</v>
      </c>
      <c r="J1094" t="s">
        <v>7291</v>
      </c>
      <c r="K1094">
        <v>7600.94</v>
      </c>
      <c r="L1094" s="12" t="s">
        <v>8311</v>
      </c>
      <c r="M1094" s="10" t="s">
        <v>11357</v>
      </c>
      <c r="N1094">
        <v>1093</v>
      </c>
      <c r="O1094">
        <v>45058</v>
      </c>
      <c r="P1094" t="s">
        <v>11402</v>
      </c>
      <c r="Q1094" s="16">
        <v>3570.53</v>
      </c>
      <c r="R1094">
        <v>4030.41</v>
      </c>
      <c r="S1094">
        <v>84</v>
      </c>
      <c r="T1094">
        <v>1093</v>
      </c>
      <c r="U1094">
        <v>40277.33</v>
      </c>
      <c r="V1094" t="s">
        <v>11413</v>
      </c>
      <c r="W1094">
        <v>4.1500000000000004</v>
      </c>
      <c r="X1094">
        <v>36</v>
      </c>
      <c r="Y1094" t="s">
        <v>9837</v>
      </c>
      <c r="Z1094" t="s">
        <v>12010</v>
      </c>
      <c r="AA1094">
        <v>1093</v>
      </c>
      <c r="AB1094" t="s">
        <v>12017</v>
      </c>
      <c r="AC1094">
        <v>4879.99</v>
      </c>
      <c r="AD1094">
        <v>3503.37</v>
      </c>
      <c r="AE1094">
        <v>175.17</v>
      </c>
      <c r="AF1094" t="s">
        <v>11099</v>
      </c>
      <c r="AG1094" t="s">
        <v>11238</v>
      </c>
      <c r="AH1094">
        <v>8037</v>
      </c>
      <c r="AI1094">
        <v>1093</v>
      </c>
      <c r="AJ1094" t="s">
        <v>11233</v>
      </c>
      <c r="AK1094" t="s">
        <v>12028</v>
      </c>
      <c r="AL1094" t="s">
        <v>12032</v>
      </c>
      <c r="AM1094" t="s">
        <v>11060</v>
      </c>
      <c r="AN1094">
        <v>1</v>
      </c>
      <c r="AO1094" s="10" t="s">
        <v>12046</v>
      </c>
      <c r="AP1094" t="str" cm="1">
        <f t="array" ref="AP1094">_xlfn.IFS(
  Table1[[#This Row],[Age]]&lt;=25, "18-25",
  Table1[[#This Row],[Age]]&lt;=35, "26-35",
  Table1[[#This Row],[Age]]&lt;=45, "36-45",
  Table1[[#This Row],[Age]]&lt;=60, "46-60",
  TRUE, "60+")</f>
        <v>36-45</v>
      </c>
    </row>
    <row r="1095" spans="1:42" x14ac:dyDescent="0.3">
      <c r="A1095">
        <v>1094</v>
      </c>
      <c r="B1095" t="s">
        <v>38</v>
      </c>
      <c r="C1095" t="s">
        <v>91</v>
      </c>
      <c r="D1095">
        <v>59</v>
      </c>
      <c r="E1095" t="s">
        <v>104</v>
      </c>
      <c r="F1095" t="s">
        <v>1201</v>
      </c>
      <c r="G1095" t="s">
        <v>5145</v>
      </c>
      <c r="H1095">
        <v>19458795947</v>
      </c>
      <c r="I1095" t="s">
        <v>5483</v>
      </c>
      <c r="J1095" t="s">
        <v>7292</v>
      </c>
      <c r="K1095">
        <v>8759.43</v>
      </c>
      <c r="L1095" s="12" t="s">
        <v>8312</v>
      </c>
      <c r="M1095" s="10" t="s">
        <v>11215</v>
      </c>
      <c r="N1095">
        <v>1094</v>
      </c>
      <c r="O1095">
        <v>45062</v>
      </c>
      <c r="P1095" t="s">
        <v>11402</v>
      </c>
      <c r="Q1095" s="16">
        <v>3963.12</v>
      </c>
      <c r="R1095">
        <v>12722.55</v>
      </c>
      <c r="S1095">
        <v>93</v>
      </c>
      <c r="T1095">
        <v>1094</v>
      </c>
      <c r="U1095">
        <v>23428.07</v>
      </c>
      <c r="V1095" t="s">
        <v>11411</v>
      </c>
      <c r="W1095">
        <v>9.81</v>
      </c>
      <c r="X1095">
        <v>24</v>
      </c>
      <c r="Y1095" t="s">
        <v>10932</v>
      </c>
      <c r="Z1095" t="s">
        <v>12010</v>
      </c>
      <c r="AA1095">
        <v>1094</v>
      </c>
      <c r="AB1095" t="s">
        <v>12017</v>
      </c>
      <c r="AC1095">
        <v>8920.41</v>
      </c>
      <c r="AD1095">
        <v>2862.4</v>
      </c>
      <c r="AE1095">
        <v>143.12</v>
      </c>
      <c r="AF1095" t="s">
        <v>11078</v>
      </c>
      <c r="AG1095" t="s">
        <v>11311</v>
      </c>
      <c r="AH1095">
        <v>1458</v>
      </c>
      <c r="AI1095">
        <v>1094</v>
      </c>
      <c r="AJ1095" t="s">
        <v>11377</v>
      </c>
      <c r="AK1095" t="s">
        <v>12029</v>
      </c>
      <c r="AL1095" t="s">
        <v>12032</v>
      </c>
      <c r="AM1095" t="s">
        <v>11328</v>
      </c>
      <c r="AN1095">
        <v>1</v>
      </c>
      <c r="AO1095" s="10" t="s">
        <v>12046</v>
      </c>
      <c r="AP1095" t="str" cm="1">
        <f t="array" ref="AP1095">_xlfn.IFS(
  Table1[[#This Row],[Age]]&lt;=25, "18-25",
  Table1[[#This Row],[Age]]&lt;=35, "26-35",
  Table1[[#This Row],[Age]]&lt;=45, "36-45",
  Table1[[#This Row],[Age]]&lt;=60, "46-60",
  TRUE, "60+")</f>
        <v>46-60</v>
      </c>
    </row>
    <row r="1096" spans="1:42" x14ac:dyDescent="0.3">
      <c r="A1096">
        <v>1095</v>
      </c>
      <c r="B1096" t="s">
        <v>38</v>
      </c>
      <c r="C1096" t="s">
        <v>74</v>
      </c>
      <c r="D1096">
        <v>44</v>
      </c>
      <c r="E1096" t="s">
        <v>104</v>
      </c>
      <c r="F1096" t="s">
        <v>1202</v>
      </c>
      <c r="G1096" t="s">
        <v>5110</v>
      </c>
      <c r="H1096">
        <v>19458795948</v>
      </c>
      <c r="I1096" t="s">
        <v>6040</v>
      </c>
      <c r="J1096" t="s">
        <v>7291</v>
      </c>
      <c r="K1096">
        <v>4139.8500000000004</v>
      </c>
      <c r="L1096" s="12" t="s">
        <v>7977</v>
      </c>
      <c r="M1096" s="10" t="s">
        <v>11364</v>
      </c>
      <c r="N1096">
        <v>1095</v>
      </c>
      <c r="O1096">
        <v>44933</v>
      </c>
      <c r="P1096" t="s">
        <v>11402</v>
      </c>
      <c r="Q1096" s="16">
        <v>3444.53</v>
      </c>
      <c r="R1096">
        <v>7584.38</v>
      </c>
      <c r="S1096">
        <v>37</v>
      </c>
      <c r="T1096">
        <v>1095</v>
      </c>
      <c r="U1096">
        <v>30782.67</v>
      </c>
      <c r="V1096" t="s">
        <v>11411</v>
      </c>
      <c r="W1096">
        <v>9.1199999999999992</v>
      </c>
      <c r="X1096">
        <v>36</v>
      </c>
      <c r="Y1096" t="s">
        <v>11793</v>
      </c>
      <c r="Z1096" t="s">
        <v>12010</v>
      </c>
      <c r="AA1096">
        <v>1095</v>
      </c>
      <c r="AB1096" t="s">
        <v>12016</v>
      </c>
      <c r="AC1096">
        <v>5708.52</v>
      </c>
      <c r="AD1096">
        <v>2894.09</v>
      </c>
      <c r="AE1096">
        <v>144.69999999999999</v>
      </c>
      <c r="AF1096" t="s">
        <v>11321</v>
      </c>
      <c r="AG1096" t="s">
        <v>11279</v>
      </c>
      <c r="AH1096">
        <v>8978</v>
      </c>
      <c r="AI1096">
        <v>1095</v>
      </c>
      <c r="AJ1096" t="s">
        <v>11396</v>
      </c>
      <c r="AK1096" t="s">
        <v>12028</v>
      </c>
      <c r="AL1096" t="s">
        <v>12032</v>
      </c>
      <c r="AM1096" t="s">
        <v>11232</v>
      </c>
      <c r="AN1096">
        <v>1</v>
      </c>
      <c r="AO1096" s="10" t="s">
        <v>12039</v>
      </c>
      <c r="AP1096" t="str" cm="1">
        <f t="array" ref="AP1096">_xlfn.IFS(
  Table1[[#This Row],[Age]]&lt;=25, "18-25",
  Table1[[#This Row],[Age]]&lt;=35, "26-35",
  Table1[[#This Row],[Age]]&lt;=45, "36-45",
  Table1[[#This Row],[Age]]&lt;=60, "46-60",
  TRUE, "60+")</f>
        <v>36-45</v>
      </c>
    </row>
    <row r="1097" spans="1:42" x14ac:dyDescent="0.3">
      <c r="A1097">
        <v>1096</v>
      </c>
      <c r="B1097" t="s">
        <v>47</v>
      </c>
      <c r="C1097" t="s">
        <v>72</v>
      </c>
      <c r="D1097">
        <v>57</v>
      </c>
      <c r="E1097" t="s">
        <v>104</v>
      </c>
      <c r="F1097" t="s">
        <v>1203</v>
      </c>
      <c r="G1097" t="s">
        <v>5126</v>
      </c>
      <c r="H1097">
        <v>19458795949</v>
      </c>
      <c r="I1097" t="s">
        <v>6041</v>
      </c>
      <c r="J1097" t="s">
        <v>7292</v>
      </c>
      <c r="K1097">
        <v>8709.5499999999993</v>
      </c>
      <c r="L1097" s="12" t="s">
        <v>8313</v>
      </c>
      <c r="M1097" s="10" t="s">
        <v>11304</v>
      </c>
      <c r="N1097">
        <v>1096</v>
      </c>
      <c r="O1097">
        <v>45045</v>
      </c>
      <c r="P1097" t="s">
        <v>11402</v>
      </c>
      <c r="Q1097" s="16">
        <v>2114.8000000000002</v>
      </c>
      <c r="R1097">
        <v>6594.75</v>
      </c>
      <c r="S1097">
        <v>42</v>
      </c>
      <c r="T1097">
        <v>1096</v>
      </c>
      <c r="U1097">
        <v>41332.949999999997</v>
      </c>
      <c r="V1097" t="s">
        <v>11412</v>
      </c>
      <c r="W1097">
        <v>2.36</v>
      </c>
      <c r="X1097">
        <v>36</v>
      </c>
      <c r="Y1097" t="s">
        <v>11794</v>
      </c>
      <c r="Z1097" t="s">
        <v>12011</v>
      </c>
      <c r="AA1097">
        <v>1096</v>
      </c>
      <c r="AB1097" t="s">
        <v>12017</v>
      </c>
      <c r="AC1097">
        <v>5487.75</v>
      </c>
      <c r="AD1097">
        <v>2288.44</v>
      </c>
      <c r="AE1097">
        <v>114.42</v>
      </c>
      <c r="AF1097" t="s">
        <v>11374</v>
      </c>
      <c r="AG1097" t="s">
        <v>11226</v>
      </c>
      <c r="AH1097">
        <v>1664</v>
      </c>
      <c r="AI1097">
        <v>1096</v>
      </c>
      <c r="AJ1097" t="s">
        <v>11165</v>
      </c>
      <c r="AK1097" t="s">
        <v>12028</v>
      </c>
      <c r="AL1097" t="s">
        <v>12032</v>
      </c>
      <c r="AM1097" t="s">
        <v>11150</v>
      </c>
      <c r="AN1097">
        <v>1</v>
      </c>
      <c r="AO1097" s="10" t="s">
        <v>12037</v>
      </c>
      <c r="AP1097" t="str" cm="1">
        <f t="array" ref="AP1097">_xlfn.IFS(
  Table1[[#This Row],[Age]]&lt;=25, "18-25",
  Table1[[#This Row],[Age]]&lt;=35, "26-35",
  Table1[[#This Row],[Age]]&lt;=45, "36-45",
  Table1[[#This Row],[Age]]&lt;=60, "46-60",
  TRUE, "60+")</f>
        <v>46-60</v>
      </c>
    </row>
    <row r="1098" spans="1:42" x14ac:dyDescent="0.3">
      <c r="A1098">
        <v>1097</v>
      </c>
      <c r="B1098" t="s">
        <v>13</v>
      </c>
      <c r="C1098" t="s">
        <v>53</v>
      </c>
      <c r="D1098">
        <v>38</v>
      </c>
      <c r="E1098" t="s">
        <v>104</v>
      </c>
      <c r="F1098" t="s">
        <v>1204</v>
      </c>
      <c r="G1098" t="s">
        <v>5122</v>
      </c>
      <c r="H1098">
        <v>19458795950</v>
      </c>
      <c r="I1098" t="s">
        <v>6042</v>
      </c>
      <c r="J1098" t="s">
        <v>7292</v>
      </c>
      <c r="K1098">
        <v>6434.84</v>
      </c>
      <c r="L1098" s="12" t="s">
        <v>8314</v>
      </c>
      <c r="M1098" s="10" t="s">
        <v>11286</v>
      </c>
      <c r="N1098">
        <v>1097</v>
      </c>
      <c r="O1098">
        <v>45214</v>
      </c>
      <c r="P1098" t="s">
        <v>11403</v>
      </c>
      <c r="Q1098" s="16">
        <v>4390.99</v>
      </c>
      <c r="R1098">
        <v>10825.83</v>
      </c>
      <c r="S1098">
        <v>64</v>
      </c>
      <c r="T1098">
        <v>1097</v>
      </c>
      <c r="U1098">
        <v>26598.68</v>
      </c>
      <c r="V1098" t="s">
        <v>11412</v>
      </c>
      <c r="W1098">
        <v>8.6999999999999993</v>
      </c>
      <c r="X1098">
        <v>48</v>
      </c>
      <c r="Y1098" t="s">
        <v>9006</v>
      </c>
      <c r="Z1098" t="s">
        <v>12012</v>
      </c>
      <c r="AA1098">
        <v>1097</v>
      </c>
      <c r="AB1098" t="s">
        <v>12015</v>
      </c>
      <c r="AC1098">
        <v>1041.54</v>
      </c>
      <c r="AD1098">
        <v>429.49</v>
      </c>
      <c r="AE1098">
        <v>21.47</v>
      </c>
      <c r="AF1098" t="s">
        <v>11275</v>
      </c>
      <c r="AG1098" t="s">
        <v>11388</v>
      </c>
      <c r="AH1098">
        <v>301</v>
      </c>
      <c r="AI1098">
        <v>1097</v>
      </c>
      <c r="AJ1098" t="s">
        <v>11149</v>
      </c>
      <c r="AK1098" t="s">
        <v>12029</v>
      </c>
      <c r="AL1098" t="s">
        <v>12031</v>
      </c>
      <c r="AM1098" t="s">
        <v>11264</v>
      </c>
      <c r="AN1098">
        <v>1</v>
      </c>
      <c r="AO1098" s="10" t="s">
        <v>12044</v>
      </c>
      <c r="AP1098" t="str" cm="1">
        <f t="array" ref="AP1098">_xlfn.IFS(
  Table1[[#This Row],[Age]]&lt;=25, "18-25",
  Table1[[#This Row],[Age]]&lt;=35, "26-35",
  Table1[[#This Row],[Age]]&lt;=45, "36-45",
  Table1[[#This Row],[Age]]&lt;=60, "46-60",
  TRUE, "60+")</f>
        <v>36-45</v>
      </c>
    </row>
    <row r="1099" spans="1:42" x14ac:dyDescent="0.3">
      <c r="A1099">
        <v>1098</v>
      </c>
      <c r="B1099" t="s">
        <v>15</v>
      </c>
      <c r="C1099" t="s">
        <v>86</v>
      </c>
      <c r="D1099">
        <v>26</v>
      </c>
      <c r="E1099" t="s">
        <v>106</v>
      </c>
      <c r="F1099" t="s">
        <v>1205</v>
      </c>
      <c r="G1099" t="s">
        <v>5132</v>
      </c>
      <c r="H1099">
        <v>19458795951</v>
      </c>
      <c r="I1099" t="s">
        <v>6043</v>
      </c>
      <c r="J1099" t="s">
        <v>7292</v>
      </c>
      <c r="K1099">
        <v>780.84</v>
      </c>
      <c r="L1099" s="12" t="s">
        <v>8315</v>
      </c>
      <c r="M1099" s="10" t="s">
        <v>11119</v>
      </c>
      <c r="N1099">
        <v>1098</v>
      </c>
      <c r="O1099">
        <v>45268</v>
      </c>
      <c r="P1099" t="s">
        <v>11402</v>
      </c>
      <c r="Q1099" s="16">
        <v>1645.22</v>
      </c>
      <c r="R1099">
        <v>-864.38</v>
      </c>
      <c r="S1099">
        <v>95</v>
      </c>
      <c r="T1099">
        <v>1098</v>
      </c>
      <c r="U1099">
        <v>6413.42</v>
      </c>
      <c r="V1099" t="s">
        <v>11412</v>
      </c>
      <c r="W1099">
        <v>6.57</v>
      </c>
      <c r="X1099">
        <v>12</v>
      </c>
      <c r="Y1099" t="s">
        <v>10109</v>
      </c>
      <c r="Z1099" t="s">
        <v>12010</v>
      </c>
      <c r="AA1099">
        <v>1098</v>
      </c>
      <c r="AB1099" t="s">
        <v>12016</v>
      </c>
      <c r="AC1099">
        <v>8467.7999999999993</v>
      </c>
      <c r="AD1099">
        <v>264.52</v>
      </c>
      <c r="AE1099">
        <v>13.23</v>
      </c>
      <c r="AF1099" t="s">
        <v>11072</v>
      </c>
      <c r="AG1099" t="s">
        <v>11276</v>
      </c>
      <c r="AH1099">
        <v>4982</v>
      </c>
      <c r="AI1099">
        <v>1098</v>
      </c>
      <c r="AJ1099" t="s">
        <v>11037</v>
      </c>
      <c r="AK1099" t="s">
        <v>12027</v>
      </c>
      <c r="AL1099" t="s">
        <v>12031</v>
      </c>
      <c r="AM1099" t="s">
        <v>11158</v>
      </c>
      <c r="AN1099">
        <v>1</v>
      </c>
      <c r="AO1099" s="10" t="s">
        <v>12036</v>
      </c>
      <c r="AP1099" t="str" cm="1">
        <f t="array" ref="AP1099">_xlfn.IFS(
  Table1[[#This Row],[Age]]&lt;=25, "18-25",
  Table1[[#This Row],[Age]]&lt;=35, "26-35",
  Table1[[#This Row],[Age]]&lt;=45, "36-45",
  Table1[[#This Row],[Age]]&lt;=60, "46-60",
  TRUE, "60+")</f>
        <v>26-35</v>
      </c>
    </row>
    <row r="1100" spans="1:42" x14ac:dyDescent="0.3">
      <c r="A1100">
        <v>1099</v>
      </c>
      <c r="B1100" t="s">
        <v>3</v>
      </c>
      <c r="C1100" t="s">
        <v>70</v>
      </c>
      <c r="D1100">
        <v>46</v>
      </c>
      <c r="E1100" t="s">
        <v>105</v>
      </c>
      <c r="F1100" t="s">
        <v>1206</v>
      </c>
      <c r="G1100" t="s">
        <v>5119</v>
      </c>
      <c r="H1100">
        <v>19458795952</v>
      </c>
      <c r="I1100" t="s">
        <v>6044</v>
      </c>
      <c r="J1100" t="s">
        <v>7291</v>
      </c>
      <c r="K1100">
        <v>412.02</v>
      </c>
      <c r="L1100" s="12" t="s">
        <v>8316</v>
      </c>
      <c r="M1100" s="10" t="s">
        <v>11254</v>
      </c>
      <c r="N1100">
        <v>1099</v>
      </c>
      <c r="O1100">
        <v>45204</v>
      </c>
      <c r="P1100" t="s">
        <v>11404</v>
      </c>
      <c r="Q1100" s="16">
        <v>3438.51</v>
      </c>
      <c r="R1100">
        <v>3850.53</v>
      </c>
      <c r="S1100">
        <v>19</v>
      </c>
      <c r="T1100">
        <v>1099</v>
      </c>
      <c r="U1100">
        <v>48224.33</v>
      </c>
      <c r="V1100" t="s">
        <v>11412</v>
      </c>
      <c r="W1100">
        <v>1.2</v>
      </c>
      <c r="X1100">
        <v>60</v>
      </c>
      <c r="Y1100" t="s">
        <v>8668</v>
      </c>
      <c r="Z1100" t="s">
        <v>12011</v>
      </c>
      <c r="AA1100">
        <v>1099</v>
      </c>
      <c r="AB1100" t="s">
        <v>12016</v>
      </c>
      <c r="AC1100">
        <v>6265.88</v>
      </c>
      <c r="AD1100">
        <v>1620.81</v>
      </c>
      <c r="AE1100">
        <v>81.040000000000006</v>
      </c>
      <c r="AF1100" t="s">
        <v>11256</v>
      </c>
      <c r="AG1100" t="s">
        <v>11370</v>
      </c>
      <c r="AH1100">
        <v>1920</v>
      </c>
      <c r="AI1100">
        <v>1099</v>
      </c>
      <c r="AJ1100" t="s">
        <v>11155</v>
      </c>
      <c r="AK1100" t="s">
        <v>12027</v>
      </c>
      <c r="AL1100" t="s">
        <v>12032</v>
      </c>
      <c r="AM1100" t="s">
        <v>11212</v>
      </c>
      <c r="AN1100">
        <v>1</v>
      </c>
      <c r="AO1100" s="10" t="s">
        <v>12044</v>
      </c>
      <c r="AP1100" t="str" cm="1">
        <f t="array" ref="AP1100">_xlfn.IFS(
  Table1[[#This Row],[Age]]&lt;=25, "18-25",
  Table1[[#This Row],[Age]]&lt;=35, "26-35",
  Table1[[#This Row],[Age]]&lt;=45, "36-45",
  Table1[[#This Row],[Age]]&lt;=60, "46-60",
  TRUE, "60+")</f>
        <v>46-60</v>
      </c>
    </row>
    <row r="1101" spans="1:42" x14ac:dyDescent="0.3">
      <c r="A1101">
        <v>1100</v>
      </c>
      <c r="B1101" t="s">
        <v>6</v>
      </c>
      <c r="C1101" t="s">
        <v>91</v>
      </c>
      <c r="D1101">
        <v>32</v>
      </c>
      <c r="E1101" t="s">
        <v>106</v>
      </c>
      <c r="F1101" t="s">
        <v>1207</v>
      </c>
      <c r="G1101" t="s">
        <v>5142</v>
      </c>
      <c r="H1101">
        <v>19458795953</v>
      </c>
      <c r="I1101" t="s">
        <v>6045</v>
      </c>
      <c r="J1101" t="s">
        <v>7291</v>
      </c>
      <c r="K1101">
        <v>4866.71</v>
      </c>
      <c r="L1101" s="12" t="s">
        <v>8317</v>
      </c>
      <c r="M1101" s="10" t="s">
        <v>11226</v>
      </c>
      <c r="N1101">
        <v>1100</v>
      </c>
      <c r="O1101">
        <v>45144</v>
      </c>
      <c r="P1101" t="s">
        <v>11404</v>
      </c>
      <c r="Q1101" s="16">
        <v>4389.54</v>
      </c>
      <c r="R1101">
        <v>9256.25</v>
      </c>
      <c r="S1101">
        <v>23</v>
      </c>
      <c r="T1101">
        <v>1100</v>
      </c>
      <c r="U1101">
        <v>15040.48</v>
      </c>
      <c r="V1101" t="s">
        <v>11412</v>
      </c>
      <c r="W1101">
        <v>7.82</v>
      </c>
      <c r="X1101">
        <v>12</v>
      </c>
      <c r="Y1101" t="s">
        <v>10601</v>
      </c>
      <c r="Z1101" t="s">
        <v>12011</v>
      </c>
      <c r="AA1101">
        <v>1100</v>
      </c>
      <c r="AB1101" t="s">
        <v>12016</v>
      </c>
      <c r="AC1101">
        <v>4342.2299999999996</v>
      </c>
      <c r="AD1101">
        <v>283.27999999999997</v>
      </c>
      <c r="AE1101">
        <v>14.16</v>
      </c>
      <c r="AF1101" t="s">
        <v>11368</v>
      </c>
      <c r="AG1101" t="s">
        <v>11038</v>
      </c>
      <c r="AH1101">
        <v>2430</v>
      </c>
      <c r="AI1101">
        <v>1100</v>
      </c>
      <c r="AJ1101" t="s">
        <v>11144</v>
      </c>
      <c r="AK1101" t="s">
        <v>12027</v>
      </c>
      <c r="AL1101" t="s">
        <v>12031</v>
      </c>
      <c r="AM1101" t="s">
        <v>11128</v>
      </c>
      <c r="AN1101">
        <v>1</v>
      </c>
      <c r="AO1101" s="10" t="s">
        <v>12041</v>
      </c>
      <c r="AP1101" t="str" cm="1">
        <f t="array" ref="AP1101">_xlfn.IFS(
  Table1[[#This Row],[Age]]&lt;=25, "18-25",
  Table1[[#This Row],[Age]]&lt;=35, "26-35",
  Table1[[#This Row],[Age]]&lt;=45, "36-45",
  Table1[[#This Row],[Age]]&lt;=60, "46-60",
  TRUE, "60+")</f>
        <v>26-35</v>
      </c>
    </row>
    <row r="1102" spans="1:42" x14ac:dyDescent="0.3">
      <c r="A1102">
        <v>1101</v>
      </c>
      <c r="B1102" t="s">
        <v>10</v>
      </c>
      <c r="C1102" t="s">
        <v>69</v>
      </c>
      <c r="D1102">
        <v>50</v>
      </c>
      <c r="E1102" t="s">
        <v>105</v>
      </c>
      <c r="F1102" t="s">
        <v>1208</v>
      </c>
      <c r="G1102" t="s">
        <v>5109</v>
      </c>
      <c r="H1102">
        <v>19458795954</v>
      </c>
      <c r="I1102" t="s">
        <v>5367</v>
      </c>
      <c r="J1102" t="s">
        <v>7292</v>
      </c>
      <c r="K1102">
        <v>7879.74</v>
      </c>
      <c r="L1102" s="12" t="s">
        <v>8318</v>
      </c>
      <c r="M1102" s="10" t="s">
        <v>11079</v>
      </c>
      <c r="N1102">
        <v>1101</v>
      </c>
      <c r="O1102">
        <v>45041</v>
      </c>
      <c r="P1102" t="s">
        <v>11403</v>
      </c>
      <c r="Q1102" s="16">
        <v>785.59</v>
      </c>
      <c r="R1102">
        <v>8665.33</v>
      </c>
      <c r="S1102">
        <v>71</v>
      </c>
      <c r="T1102">
        <v>1101</v>
      </c>
      <c r="U1102">
        <v>49718.22</v>
      </c>
      <c r="V1102" t="s">
        <v>11411</v>
      </c>
      <c r="W1102">
        <v>4.72</v>
      </c>
      <c r="X1102">
        <v>48</v>
      </c>
      <c r="Y1102" t="s">
        <v>8810</v>
      </c>
      <c r="Z1102" t="s">
        <v>12011</v>
      </c>
      <c r="AA1102">
        <v>1101</v>
      </c>
      <c r="AB1102" t="s">
        <v>12015</v>
      </c>
      <c r="AC1102">
        <v>2444.6</v>
      </c>
      <c r="AD1102">
        <v>2826.37</v>
      </c>
      <c r="AE1102">
        <v>141.32</v>
      </c>
      <c r="AF1102" t="s">
        <v>11271</v>
      </c>
      <c r="AG1102" t="s">
        <v>11043</v>
      </c>
      <c r="AH1102">
        <v>5115</v>
      </c>
      <c r="AI1102">
        <v>1101</v>
      </c>
      <c r="AJ1102" t="s">
        <v>11114</v>
      </c>
      <c r="AK1102" t="s">
        <v>12028</v>
      </c>
      <c r="AL1102" t="s">
        <v>12031</v>
      </c>
      <c r="AM1102" t="s">
        <v>11113</v>
      </c>
      <c r="AN1102">
        <v>-1</v>
      </c>
      <c r="AO1102" s="10" t="s">
        <v>12037</v>
      </c>
      <c r="AP1102" t="str" cm="1">
        <f t="array" ref="AP1102">_xlfn.IFS(
  Table1[[#This Row],[Age]]&lt;=25, "18-25",
  Table1[[#This Row],[Age]]&lt;=35, "26-35",
  Table1[[#This Row],[Age]]&lt;=45, "36-45",
  Table1[[#This Row],[Age]]&lt;=60, "46-60",
  TRUE, "60+")</f>
        <v>46-60</v>
      </c>
    </row>
    <row r="1103" spans="1:42" x14ac:dyDescent="0.3">
      <c r="A1103">
        <v>1102</v>
      </c>
      <c r="B1103" t="s">
        <v>46</v>
      </c>
      <c r="C1103" t="s">
        <v>68</v>
      </c>
      <c r="D1103">
        <v>54</v>
      </c>
      <c r="E1103" t="s">
        <v>105</v>
      </c>
      <c r="F1103" t="s">
        <v>1209</v>
      </c>
      <c r="G1103" t="s">
        <v>5113</v>
      </c>
      <c r="H1103">
        <v>19458795955</v>
      </c>
      <c r="I1103" t="s">
        <v>5751</v>
      </c>
      <c r="J1103" t="s">
        <v>7292</v>
      </c>
      <c r="K1103">
        <v>3903.89</v>
      </c>
      <c r="L1103" s="12" t="s">
        <v>8133</v>
      </c>
      <c r="M1103" s="10" t="s">
        <v>11226</v>
      </c>
      <c r="N1103">
        <v>1102</v>
      </c>
      <c r="O1103">
        <v>45090</v>
      </c>
      <c r="P1103" t="s">
        <v>11403</v>
      </c>
      <c r="Q1103" s="16">
        <v>3266.65</v>
      </c>
      <c r="R1103">
        <v>7170.54</v>
      </c>
      <c r="S1103">
        <v>6</v>
      </c>
      <c r="T1103">
        <v>1102</v>
      </c>
      <c r="U1103">
        <v>1295.2</v>
      </c>
      <c r="V1103" t="s">
        <v>11411</v>
      </c>
      <c r="W1103">
        <v>4.57</v>
      </c>
      <c r="X1103">
        <v>48</v>
      </c>
      <c r="Y1103" t="s">
        <v>10637</v>
      </c>
      <c r="Z1103" t="s">
        <v>12012</v>
      </c>
      <c r="AA1103">
        <v>1102</v>
      </c>
      <c r="AB1103" t="s">
        <v>12015</v>
      </c>
      <c r="AC1103">
        <v>4773.96</v>
      </c>
      <c r="AD1103">
        <v>3395.14</v>
      </c>
      <c r="AE1103">
        <v>169.76</v>
      </c>
      <c r="AF1103" t="s">
        <v>11376</v>
      </c>
      <c r="AG1103" t="s">
        <v>11074</v>
      </c>
      <c r="AH1103">
        <v>7056</v>
      </c>
      <c r="AI1103">
        <v>1102</v>
      </c>
      <c r="AJ1103" t="s">
        <v>11140</v>
      </c>
      <c r="AK1103" t="s">
        <v>12028</v>
      </c>
      <c r="AL1103" t="s">
        <v>12031</v>
      </c>
      <c r="AM1103" t="s">
        <v>11155</v>
      </c>
      <c r="AN1103">
        <v>1</v>
      </c>
      <c r="AO1103" s="10" t="s">
        <v>12043</v>
      </c>
      <c r="AP1103" t="str" cm="1">
        <f t="array" ref="AP1103">_xlfn.IFS(
  Table1[[#This Row],[Age]]&lt;=25, "18-25",
  Table1[[#This Row],[Age]]&lt;=35, "26-35",
  Table1[[#This Row],[Age]]&lt;=45, "36-45",
  Table1[[#This Row],[Age]]&lt;=60, "46-60",
  TRUE, "60+")</f>
        <v>46-60</v>
      </c>
    </row>
    <row r="1104" spans="1:42" x14ac:dyDescent="0.3">
      <c r="A1104">
        <v>1103</v>
      </c>
      <c r="B1104" t="s">
        <v>29</v>
      </c>
      <c r="C1104" t="s">
        <v>67</v>
      </c>
      <c r="D1104">
        <v>64</v>
      </c>
      <c r="E1104" t="s">
        <v>105</v>
      </c>
      <c r="F1104" t="s">
        <v>1210</v>
      </c>
      <c r="G1104" t="s">
        <v>5143</v>
      </c>
      <c r="H1104">
        <v>19458795956</v>
      </c>
      <c r="I1104" t="s">
        <v>5547</v>
      </c>
      <c r="J1104" t="s">
        <v>7291</v>
      </c>
      <c r="K1104">
        <v>8533.14</v>
      </c>
      <c r="L1104" s="12" t="s">
        <v>8319</v>
      </c>
      <c r="M1104" s="10" t="s">
        <v>11248</v>
      </c>
      <c r="N1104">
        <v>1103</v>
      </c>
      <c r="O1104">
        <v>45211</v>
      </c>
      <c r="P1104" t="s">
        <v>11402</v>
      </c>
      <c r="Q1104" s="16">
        <v>4505.79</v>
      </c>
      <c r="R1104">
        <v>13038.93</v>
      </c>
      <c r="S1104">
        <v>99</v>
      </c>
      <c r="T1104">
        <v>1103</v>
      </c>
      <c r="U1104">
        <v>24705.61</v>
      </c>
      <c r="V1104" t="s">
        <v>11413</v>
      </c>
      <c r="W1104">
        <v>4.45</v>
      </c>
      <c r="X1104">
        <v>60</v>
      </c>
      <c r="Y1104" t="s">
        <v>11635</v>
      </c>
      <c r="Z1104" t="s">
        <v>12012</v>
      </c>
      <c r="AA1104">
        <v>1103</v>
      </c>
      <c r="AB1104" t="s">
        <v>12016</v>
      </c>
      <c r="AC1104">
        <v>3148.49</v>
      </c>
      <c r="AD1104">
        <v>3091.38</v>
      </c>
      <c r="AE1104">
        <v>154.57</v>
      </c>
      <c r="AF1104" t="s">
        <v>11222</v>
      </c>
      <c r="AG1104" t="s">
        <v>11230</v>
      </c>
      <c r="AH1104">
        <v>4104</v>
      </c>
      <c r="AI1104">
        <v>1103</v>
      </c>
      <c r="AJ1104" t="s">
        <v>11353</v>
      </c>
      <c r="AK1104" t="s">
        <v>12027</v>
      </c>
      <c r="AL1104" t="s">
        <v>12032</v>
      </c>
      <c r="AM1104" t="s">
        <v>11037</v>
      </c>
      <c r="AN1104">
        <v>1</v>
      </c>
      <c r="AO1104" s="10" t="s">
        <v>12044</v>
      </c>
      <c r="AP1104" t="str" cm="1">
        <f t="array" ref="AP1104">_xlfn.IFS(
  Table1[[#This Row],[Age]]&lt;=25, "18-25",
  Table1[[#This Row],[Age]]&lt;=35, "26-35",
  Table1[[#This Row],[Age]]&lt;=45, "36-45",
  Table1[[#This Row],[Age]]&lt;=60, "46-60",
  TRUE, "60+")</f>
        <v>60+</v>
      </c>
    </row>
    <row r="1105" spans="1:42" x14ac:dyDescent="0.3">
      <c r="A1105">
        <v>1104</v>
      </c>
      <c r="B1105" t="s">
        <v>34</v>
      </c>
      <c r="C1105" t="s">
        <v>93</v>
      </c>
      <c r="D1105">
        <v>53</v>
      </c>
      <c r="E1105" t="s">
        <v>104</v>
      </c>
      <c r="F1105" t="s">
        <v>1211</v>
      </c>
      <c r="G1105" t="s">
        <v>5111</v>
      </c>
      <c r="H1105">
        <v>19458795957</v>
      </c>
      <c r="I1105" t="s">
        <v>6046</v>
      </c>
      <c r="J1105" t="s">
        <v>7292</v>
      </c>
      <c r="K1105">
        <v>4972.01</v>
      </c>
      <c r="L1105" s="12" t="s">
        <v>8083</v>
      </c>
      <c r="M1105" s="10" t="s">
        <v>11037</v>
      </c>
      <c r="N1105">
        <v>1104</v>
      </c>
      <c r="O1105">
        <v>45149</v>
      </c>
      <c r="P1105" t="s">
        <v>11402</v>
      </c>
      <c r="Q1105" s="16">
        <v>524.38</v>
      </c>
      <c r="R1105">
        <v>5496.39</v>
      </c>
      <c r="S1105">
        <v>93</v>
      </c>
      <c r="T1105">
        <v>1104</v>
      </c>
      <c r="U1105">
        <v>35541.81</v>
      </c>
      <c r="V1105" t="s">
        <v>11411</v>
      </c>
      <c r="W1105">
        <v>6.37</v>
      </c>
      <c r="X1105">
        <v>36</v>
      </c>
      <c r="Y1105" t="s">
        <v>8333</v>
      </c>
      <c r="Z1105" t="s">
        <v>12012</v>
      </c>
      <c r="AA1105">
        <v>1104</v>
      </c>
      <c r="AB1105" t="s">
        <v>12016</v>
      </c>
      <c r="AC1105">
        <v>5051.75</v>
      </c>
      <c r="AD1105">
        <v>3646.69</v>
      </c>
      <c r="AE1105">
        <v>182.33</v>
      </c>
      <c r="AF1105" t="s">
        <v>11354</v>
      </c>
      <c r="AG1105" t="s">
        <v>11190</v>
      </c>
      <c r="AH1105">
        <v>2570</v>
      </c>
      <c r="AI1105">
        <v>1104</v>
      </c>
      <c r="AJ1105" t="s">
        <v>11311</v>
      </c>
      <c r="AK1105" t="s">
        <v>12027</v>
      </c>
      <c r="AL1105" t="s">
        <v>12032</v>
      </c>
      <c r="AM1105" t="s">
        <v>11043</v>
      </c>
      <c r="AN1105">
        <v>1</v>
      </c>
      <c r="AO1105" s="10" t="s">
        <v>12041</v>
      </c>
      <c r="AP1105" t="str" cm="1">
        <f t="array" ref="AP1105">_xlfn.IFS(
  Table1[[#This Row],[Age]]&lt;=25, "18-25",
  Table1[[#This Row],[Age]]&lt;=35, "26-35",
  Table1[[#This Row],[Age]]&lt;=45, "36-45",
  Table1[[#This Row],[Age]]&lt;=60, "46-60",
  TRUE, "60+")</f>
        <v>46-60</v>
      </c>
    </row>
    <row r="1106" spans="1:42" x14ac:dyDescent="0.3">
      <c r="A1106">
        <v>1105</v>
      </c>
      <c r="B1106" t="s">
        <v>18</v>
      </c>
      <c r="C1106" t="s">
        <v>62</v>
      </c>
      <c r="D1106">
        <v>68</v>
      </c>
      <c r="E1106" t="s">
        <v>106</v>
      </c>
      <c r="F1106" t="s">
        <v>1212</v>
      </c>
      <c r="G1106" t="s">
        <v>5129</v>
      </c>
      <c r="H1106">
        <v>19458795958</v>
      </c>
      <c r="I1106" t="s">
        <v>6047</v>
      </c>
      <c r="J1106" t="s">
        <v>7291</v>
      </c>
      <c r="K1106">
        <v>360.26</v>
      </c>
      <c r="L1106" s="12" t="s">
        <v>7968</v>
      </c>
      <c r="M1106" s="10" t="s">
        <v>11378</v>
      </c>
      <c r="N1106">
        <v>1105</v>
      </c>
      <c r="O1106">
        <v>45012</v>
      </c>
      <c r="P1106" t="s">
        <v>11403</v>
      </c>
      <c r="Q1106" s="16">
        <v>737.31</v>
      </c>
      <c r="R1106">
        <v>-377.05</v>
      </c>
      <c r="S1106">
        <v>55</v>
      </c>
      <c r="T1106">
        <v>1105</v>
      </c>
      <c r="U1106">
        <v>45408.79</v>
      </c>
      <c r="V1106" t="s">
        <v>11412</v>
      </c>
      <c r="W1106">
        <v>7.43</v>
      </c>
      <c r="X1106">
        <v>48</v>
      </c>
      <c r="Y1106" t="s">
        <v>11547</v>
      </c>
      <c r="Z1106" t="s">
        <v>12012</v>
      </c>
      <c r="AA1106">
        <v>1105</v>
      </c>
      <c r="AB1106" t="s">
        <v>12016</v>
      </c>
      <c r="AC1106">
        <v>3758.48</v>
      </c>
      <c r="AD1106">
        <v>4760.38</v>
      </c>
      <c r="AE1106">
        <v>238.02</v>
      </c>
      <c r="AF1106" t="s">
        <v>11286</v>
      </c>
      <c r="AG1106" t="s">
        <v>11186</v>
      </c>
      <c r="AH1106">
        <v>8985</v>
      </c>
      <c r="AI1106">
        <v>1105</v>
      </c>
      <c r="AJ1106" t="s">
        <v>11077</v>
      </c>
      <c r="AK1106" t="s">
        <v>12028</v>
      </c>
      <c r="AL1106" t="s">
        <v>12032</v>
      </c>
      <c r="AM1106" t="s">
        <v>11178</v>
      </c>
      <c r="AN1106">
        <v>1</v>
      </c>
      <c r="AO1106" s="10" t="s">
        <v>12047</v>
      </c>
      <c r="AP1106" t="str" cm="1">
        <f t="array" ref="AP1106">_xlfn.IFS(
  Table1[[#This Row],[Age]]&lt;=25, "18-25",
  Table1[[#This Row],[Age]]&lt;=35, "26-35",
  Table1[[#This Row],[Age]]&lt;=45, "36-45",
  Table1[[#This Row],[Age]]&lt;=60, "46-60",
  TRUE, "60+")</f>
        <v>60+</v>
      </c>
    </row>
    <row r="1107" spans="1:42" x14ac:dyDescent="0.3">
      <c r="A1107">
        <v>1106</v>
      </c>
      <c r="B1107" t="s">
        <v>38</v>
      </c>
      <c r="C1107" t="s">
        <v>92</v>
      </c>
      <c r="D1107">
        <v>45</v>
      </c>
      <c r="E1107" t="s">
        <v>105</v>
      </c>
      <c r="F1107" t="s">
        <v>1213</v>
      </c>
      <c r="G1107" t="s">
        <v>5142</v>
      </c>
      <c r="H1107">
        <v>19458795959</v>
      </c>
      <c r="I1107" t="s">
        <v>6048</v>
      </c>
      <c r="J1107" t="s">
        <v>7291</v>
      </c>
      <c r="K1107">
        <v>9739.2800000000007</v>
      </c>
      <c r="L1107" s="12" t="s">
        <v>8320</v>
      </c>
      <c r="M1107" s="10" t="s">
        <v>11344</v>
      </c>
      <c r="N1107">
        <v>1106</v>
      </c>
      <c r="O1107">
        <v>45115</v>
      </c>
      <c r="P1107" t="s">
        <v>11404</v>
      </c>
      <c r="Q1107" s="16">
        <v>1897.5</v>
      </c>
      <c r="R1107">
        <v>7841.78</v>
      </c>
      <c r="S1107">
        <v>77</v>
      </c>
      <c r="T1107">
        <v>1106</v>
      </c>
      <c r="U1107">
        <v>39236.51</v>
      </c>
      <c r="V1107" t="s">
        <v>11413</v>
      </c>
      <c r="W1107">
        <v>6.83</v>
      </c>
      <c r="X1107">
        <v>60</v>
      </c>
      <c r="Y1107" t="s">
        <v>10603</v>
      </c>
      <c r="Z1107" t="s">
        <v>12012</v>
      </c>
      <c r="AA1107">
        <v>1106</v>
      </c>
      <c r="AB1107" t="s">
        <v>12016</v>
      </c>
      <c r="AC1107">
        <v>1395.76</v>
      </c>
      <c r="AD1107">
        <v>4837.2299999999996</v>
      </c>
      <c r="AE1107">
        <v>241.86</v>
      </c>
      <c r="AF1107" t="s">
        <v>11360</v>
      </c>
      <c r="AG1107" t="s">
        <v>11034</v>
      </c>
      <c r="AH1107">
        <v>9352</v>
      </c>
      <c r="AI1107">
        <v>1106</v>
      </c>
      <c r="AJ1107" t="s">
        <v>11273</v>
      </c>
      <c r="AK1107" t="s">
        <v>12027</v>
      </c>
      <c r="AL1107" t="s">
        <v>12032</v>
      </c>
      <c r="AM1107" t="s">
        <v>11071</v>
      </c>
      <c r="AN1107">
        <v>1</v>
      </c>
      <c r="AO1107" s="10" t="s">
        <v>12038</v>
      </c>
      <c r="AP1107" t="str" cm="1">
        <f t="array" ref="AP1107">_xlfn.IFS(
  Table1[[#This Row],[Age]]&lt;=25, "18-25",
  Table1[[#This Row],[Age]]&lt;=35, "26-35",
  Table1[[#This Row],[Age]]&lt;=45, "36-45",
  Table1[[#This Row],[Age]]&lt;=60, "46-60",
  TRUE, "60+")</f>
        <v>36-45</v>
      </c>
    </row>
    <row r="1108" spans="1:42" x14ac:dyDescent="0.3">
      <c r="A1108">
        <v>1107</v>
      </c>
      <c r="B1108" t="s">
        <v>7</v>
      </c>
      <c r="C1108" t="s">
        <v>91</v>
      </c>
      <c r="D1108">
        <v>27</v>
      </c>
      <c r="E1108" t="s">
        <v>106</v>
      </c>
      <c r="F1108" t="s">
        <v>1214</v>
      </c>
      <c r="G1108" t="s">
        <v>5129</v>
      </c>
      <c r="H1108">
        <v>19458795960</v>
      </c>
      <c r="I1108" t="s">
        <v>5234</v>
      </c>
      <c r="J1108" t="s">
        <v>7291</v>
      </c>
      <c r="K1108">
        <v>4947.16</v>
      </c>
      <c r="L1108" s="12" t="s">
        <v>8321</v>
      </c>
      <c r="M1108" s="10" t="s">
        <v>11248</v>
      </c>
      <c r="N1108">
        <v>1107</v>
      </c>
      <c r="O1108">
        <v>44979</v>
      </c>
      <c r="P1108" t="s">
        <v>11402</v>
      </c>
      <c r="Q1108" s="16">
        <v>4971.6099999999997</v>
      </c>
      <c r="R1108">
        <v>-24.45</v>
      </c>
      <c r="S1108">
        <v>39</v>
      </c>
      <c r="T1108">
        <v>1107</v>
      </c>
      <c r="U1108">
        <v>13525.76</v>
      </c>
      <c r="V1108" t="s">
        <v>11412</v>
      </c>
      <c r="W1108">
        <v>3.18</v>
      </c>
      <c r="X1108">
        <v>36</v>
      </c>
      <c r="Y1108" t="s">
        <v>10728</v>
      </c>
      <c r="Z1108" t="s">
        <v>12011</v>
      </c>
      <c r="AA1108">
        <v>1107</v>
      </c>
      <c r="AB1108" t="s">
        <v>12015</v>
      </c>
      <c r="AC1108">
        <v>9931.99</v>
      </c>
      <c r="AD1108">
        <v>1427.41</v>
      </c>
      <c r="AE1108">
        <v>71.37</v>
      </c>
      <c r="AF1108" t="s">
        <v>11318</v>
      </c>
      <c r="AG1108" t="s">
        <v>11141</v>
      </c>
      <c r="AH1108">
        <v>9653</v>
      </c>
      <c r="AI1108">
        <v>1107</v>
      </c>
      <c r="AJ1108" t="s">
        <v>11177</v>
      </c>
      <c r="AK1108" t="s">
        <v>12028</v>
      </c>
      <c r="AL1108" t="s">
        <v>12032</v>
      </c>
      <c r="AM1108" t="s">
        <v>11116</v>
      </c>
      <c r="AN1108">
        <v>1</v>
      </c>
      <c r="AO1108" s="10" t="s">
        <v>12045</v>
      </c>
      <c r="AP1108" t="str" cm="1">
        <f t="array" ref="AP1108">_xlfn.IFS(
  Table1[[#This Row],[Age]]&lt;=25, "18-25",
  Table1[[#This Row],[Age]]&lt;=35, "26-35",
  Table1[[#This Row],[Age]]&lt;=45, "36-45",
  Table1[[#This Row],[Age]]&lt;=60, "46-60",
  TRUE, "60+")</f>
        <v>26-35</v>
      </c>
    </row>
    <row r="1109" spans="1:42" x14ac:dyDescent="0.3">
      <c r="A1109">
        <v>1108</v>
      </c>
      <c r="B1109" t="s">
        <v>29</v>
      </c>
      <c r="C1109" t="s">
        <v>68</v>
      </c>
      <c r="D1109">
        <v>40</v>
      </c>
      <c r="E1109" t="s">
        <v>104</v>
      </c>
      <c r="F1109" t="s">
        <v>1215</v>
      </c>
      <c r="G1109" t="s">
        <v>5142</v>
      </c>
      <c r="H1109">
        <v>19458795961</v>
      </c>
      <c r="I1109" t="s">
        <v>5278</v>
      </c>
      <c r="J1109" t="s">
        <v>7291</v>
      </c>
      <c r="K1109">
        <v>6536.35</v>
      </c>
      <c r="L1109" s="12" t="s">
        <v>8322</v>
      </c>
      <c r="M1109" s="10" t="s">
        <v>11338</v>
      </c>
      <c r="N1109">
        <v>1108</v>
      </c>
      <c r="O1109">
        <v>45254</v>
      </c>
      <c r="P1109" t="s">
        <v>11404</v>
      </c>
      <c r="Q1109" s="16">
        <v>1127.44</v>
      </c>
      <c r="R1109">
        <v>5408.91</v>
      </c>
      <c r="S1109">
        <v>25</v>
      </c>
      <c r="T1109">
        <v>1108</v>
      </c>
      <c r="U1109">
        <v>12921.92</v>
      </c>
      <c r="V1109" t="s">
        <v>11412</v>
      </c>
      <c r="W1109">
        <v>7.36</v>
      </c>
      <c r="X1109">
        <v>24</v>
      </c>
      <c r="Y1109" t="s">
        <v>11795</v>
      </c>
      <c r="Z1109" t="s">
        <v>12011</v>
      </c>
      <c r="AA1109">
        <v>1108</v>
      </c>
      <c r="AB1109" t="s">
        <v>12017</v>
      </c>
      <c r="AC1109">
        <v>5030.4399999999996</v>
      </c>
      <c r="AD1109">
        <v>1458.1</v>
      </c>
      <c r="AE1109">
        <v>72.900000000000006</v>
      </c>
      <c r="AF1109" t="s">
        <v>11217</v>
      </c>
      <c r="AG1109" t="s">
        <v>11312</v>
      </c>
      <c r="AH1109">
        <v>7364</v>
      </c>
      <c r="AI1109">
        <v>1108</v>
      </c>
      <c r="AJ1109" t="s">
        <v>11317</v>
      </c>
      <c r="AK1109" t="s">
        <v>12027</v>
      </c>
      <c r="AL1109" t="s">
        <v>12032</v>
      </c>
      <c r="AM1109" t="s">
        <v>11127</v>
      </c>
      <c r="AN1109">
        <v>1</v>
      </c>
      <c r="AO1109" s="10" t="s">
        <v>12040</v>
      </c>
      <c r="AP1109" t="str" cm="1">
        <f t="array" ref="AP1109">_xlfn.IFS(
  Table1[[#This Row],[Age]]&lt;=25, "18-25",
  Table1[[#This Row],[Age]]&lt;=35, "26-35",
  Table1[[#This Row],[Age]]&lt;=45, "36-45",
  Table1[[#This Row],[Age]]&lt;=60, "46-60",
  TRUE, "60+")</f>
        <v>36-45</v>
      </c>
    </row>
    <row r="1110" spans="1:42" x14ac:dyDescent="0.3">
      <c r="A1110">
        <v>1109</v>
      </c>
      <c r="B1110" t="s">
        <v>48</v>
      </c>
      <c r="C1110" t="s">
        <v>99</v>
      </c>
      <c r="D1110">
        <v>45</v>
      </c>
      <c r="E1110" t="s">
        <v>105</v>
      </c>
      <c r="F1110" t="s">
        <v>1216</v>
      </c>
      <c r="G1110" t="s">
        <v>5139</v>
      </c>
      <c r="H1110">
        <v>19458795962</v>
      </c>
      <c r="I1110" t="s">
        <v>6049</v>
      </c>
      <c r="J1110" t="s">
        <v>7291</v>
      </c>
      <c r="K1110">
        <v>2072.96</v>
      </c>
      <c r="L1110" s="12" t="s">
        <v>8323</v>
      </c>
      <c r="M1110" s="10" t="s">
        <v>11264</v>
      </c>
      <c r="N1110">
        <v>1109</v>
      </c>
      <c r="O1110">
        <v>45267</v>
      </c>
      <c r="P1110" t="s">
        <v>11403</v>
      </c>
      <c r="Q1110" s="16">
        <v>1630.35</v>
      </c>
      <c r="R1110">
        <v>3703.31</v>
      </c>
      <c r="S1110">
        <v>98</v>
      </c>
      <c r="T1110">
        <v>1109</v>
      </c>
      <c r="U1110">
        <v>18472.75</v>
      </c>
      <c r="V1110" t="s">
        <v>11412</v>
      </c>
      <c r="W1110">
        <v>2.2200000000000002</v>
      </c>
      <c r="X1110">
        <v>24</v>
      </c>
      <c r="Y1110" t="s">
        <v>10820</v>
      </c>
      <c r="Z1110" t="s">
        <v>12011</v>
      </c>
      <c r="AA1110">
        <v>1109</v>
      </c>
      <c r="AB1110" t="s">
        <v>12016</v>
      </c>
      <c r="AC1110">
        <v>8321.98</v>
      </c>
      <c r="AD1110">
        <v>3716.89</v>
      </c>
      <c r="AE1110">
        <v>185.84</v>
      </c>
      <c r="AF1110" t="s">
        <v>11227</v>
      </c>
      <c r="AG1110" t="s">
        <v>11101</v>
      </c>
      <c r="AH1110">
        <v>9572</v>
      </c>
      <c r="AI1110">
        <v>1109</v>
      </c>
      <c r="AJ1110" t="s">
        <v>11241</v>
      </c>
      <c r="AK1110" t="s">
        <v>12028</v>
      </c>
      <c r="AL1110" t="s">
        <v>12032</v>
      </c>
      <c r="AM1110" t="s">
        <v>11355</v>
      </c>
      <c r="AN1110">
        <v>1</v>
      </c>
      <c r="AO1110" s="10" t="s">
        <v>12036</v>
      </c>
      <c r="AP1110" t="str" cm="1">
        <f t="array" ref="AP1110">_xlfn.IFS(
  Table1[[#This Row],[Age]]&lt;=25, "18-25",
  Table1[[#This Row],[Age]]&lt;=35, "26-35",
  Table1[[#This Row],[Age]]&lt;=45, "36-45",
  Table1[[#This Row],[Age]]&lt;=60, "46-60",
  TRUE, "60+")</f>
        <v>36-45</v>
      </c>
    </row>
    <row r="1111" spans="1:42" x14ac:dyDescent="0.3">
      <c r="A1111">
        <v>1110</v>
      </c>
      <c r="B1111" t="s">
        <v>8</v>
      </c>
      <c r="C1111" t="s">
        <v>86</v>
      </c>
      <c r="D1111">
        <v>51</v>
      </c>
      <c r="E1111" t="s">
        <v>104</v>
      </c>
      <c r="F1111" t="s">
        <v>1217</v>
      </c>
      <c r="G1111" t="s">
        <v>5130</v>
      </c>
      <c r="H1111">
        <v>19458795963</v>
      </c>
      <c r="I1111" t="s">
        <v>6050</v>
      </c>
      <c r="J1111" t="s">
        <v>7292</v>
      </c>
      <c r="K1111">
        <v>3043.57</v>
      </c>
      <c r="L1111" s="12" t="s">
        <v>8324</v>
      </c>
      <c r="M1111" s="10" t="s">
        <v>11350</v>
      </c>
      <c r="N1111">
        <v>1110</v>
      </c>
      <c r="O1111">
        <v>44941</v>
      </c>
      <c r="P1111" t="s">
        <v>11404</v>
      </c>
      <c r="Q1111" s="16">
        <v>4177.13</v>
      </c>
      <c r="R1111">
        <v>7220.7</v>
      </c>
      <c r="S1111">
        <v>83</v>
      </c>
      <c r="T1111">
        <v>1110</v>
      </c>
      <c r="U1111">
        <v>6416.47</v>
      </c>
      <c r="V1111" t="s">
        <v>11411</v>
      </c>
      <c r="W1111">
        <v>9.74</v>
      </c>
      <c r="X1111">
        <v>48</v>
      </c>
      <c r="Y1111" t="s">
        <v>7973</v>
      </c>
      <c r="Z1111" t="s">
        <v>12010</v>
      </c>
      <c r="AA1111">
        <v>1110</v>
      </c>
      <c r="AB1111" t="s">
        <v>12016</v>
      </c>
      <c r="AC1111">
        <v>2045.13</v>
      </c>
      <c r="AD1111">
        <v>4950.04</v>
      </c>
      <c r="AE1111">
        <v>247.5</v>
      </c>
      <c r="AF1111" t="s">
        <v>11167</v>
      </c>
      <c r="AG1111" t="s">
        <v>11212</v>
      </c>
      <c r="AH1111">
        <v>5537</v>
      </c>
      <c r="AI1111">
        <v>1110</v>
      </c>
      <c r="AJ1111" t="s">
        <v>11137</v>
      </c>
      <c r="AK1111" t="s">
        <v>12028</v>
      </c>
      <c r="AL1111" t="s">
        <v>12031</v>
      </c>
      <c r="AM1111" t="s">
        <v>11361</v>
      </c>
      <c r="AN1111">
        <v>1</v>
      </c>
      <c r="AO1111" s="10" t="s">
        <v>12039</v>
      </c>
      <c r="AP1111" t="str" cm="1">
        <f t="array" ref="AP1111">_xlfn.IFS(
  Table1[[#This Row],[Age]]&lt;=25, "18-25",
  Table1[[#This Row],[Age]]&lt;=35, "26-35",
  Table1[[#This Row],[Age]]&lt;=45, "36-45",
  Table1[[#This Row],[Age]]&lt;=60, "46-60",
  TRUE, "60+")</f>
        <v>46-60</v>
      </c>
    </row>
    <row r="1112" spans="1:42" x14ac:dyDescent="0.3">
      <c r="A1112">
        <v>1111</v>
      </c>
      <c r="B1112" t="s">
        <v>34</v>
      </c>
      <c r="C1112" t="s">
        <v>72</v>
      </c>
      <c r="D1112">
        <v>22</v>
      </c>
      <c r="E1112" t="s">
        <v>104</v>
      </c>
      <c r="F1112" t="s">
        <v>1218</v>
      </c>
      <c r="G1112" t="s">
        <v>5141</v>
      </c>
      <c r="H1112">
        <v>19458795964</v>
      </c>
      <c r="I1112" t="s">
        <v>6051</v>
      </c>
      <c r="J1112" t="s">
        <v>7291</v>
      </c>
      <c r="K1112">
        <v>4894.42</v>
      </c>
      <c r="L1112" s="12" t="s">
        <v>7395</v>
      </c>
      <c r="M1112" s="10" t="s">
        <v>11314</v>
      </c>
      <c r="N1112">
        <v>1111</v>
      </c>
      <c r="O1112">
        <v>45053</v>
      </c>
      <c r="P1112" t="s">
        <v>11404</v>
      </c>
      <c r="Q1112" s="16">
        <v>662.41</v>
      </c>
      <c r="R1112">
        <v>4232.01</v>
      </c>
      <c r="S1112">
        <v>4</v>
      </c>
      <c r="T1112">
        <v>1111</v>
      </c>
      <c r="U1112">
        <v>33809.089999999997</v>
      </c>
      <c r="V1112" t="s">
        <v>11411</v>
      </c>
      <c r="W1112">
        <v>5.26</v>
      </c>
      <c r="X1112">
        <v>60</v>
      </c>
      <c r="Y1112" t="s">
        <v>11764</v>
      </c>
      <c r="Z1112" t="s">
        <v>12012</v>
      </c>
      <c r="AA1112">
        <v>1111</v>
      </c>
      <c r="AB1112" t="s">
        <v>12016</v>
      </c>
      <c r="AC1112">
        <v>6478.81</v>
      </c>
      <c r="AD1112">
        <v>2064.34</v>
      </c>
      <c r="AE1112">
        <v>103.22</v>
      </c>
      <c r="AF1112" t="s">
        <v>11198</v>
      </c>
      <c r="AG1112" t="s">
        <v>11079</v>
      </c>
      <c r="AH1112">
        <v>4608</v>
      </c>
      <c r="AI1112">
        <v>1111</v>
      </c>
      <c r="AJ1112" t="s">
        <v>11092</v>
      </c>
      <c r="AK1112" t="s">
        <v>12027</v>
      </c>
      <c r="AL1112" t="s">
        <v>12031</v>
      </c>
      <c r="AM1112" t="s">
        <v>11057</v>
      </c>
      <c r="AN1112">
        <v>-1</v>
      </c>
      <c r="AO1112" s="10" t="s">
        <v>12046</v>
      </c>
      <c r="AP1112" t="str" cm="1">
        <f t="array" ref="AP1112">_xlfn.IFS(
  Table1[[#This Row],[Age]]&lt;=25, "18-25",
  Table1[[#This Row],[Age]]&lt;=35, "26-35",
  Table1[[#This Row],[Age]]&lt;=45, "36-45",
  Table1[[#This Row],[Age]]&lt;=60, "46-60",
  TRUE, "60+")</f>
        <v>18-25</v>
      </c>
    </row>
    <row r="1113" spans="1:42" x14ac:dyDescent="0.3">
      <c r="A1113">
        <v>1112</v>
      </c>
      <c r="B1113" t="s">
        <v>36</v>
      </c>
      <c r="C1113" t="s">
        <v>69</v>
      </c>
      <c r="D1113">
        <v>35</v>
      </c>
      <c r="E1113" t="s">
        <v>106</v>
      </c>
      <c r="F1113" t="s">
        <v>1219</v>
      </c>
      <c r="G1113" t="s">
        <v>5116</v>
      </c>
      <c r="H1113">
        <v>19458795965</v>
      </c>
      <c r="I1113" t="s">
        <v>5587</v>
      </c>
      <c r="J1113" t="s">
        <v>7291</v>
      </c>
      <c r="K1113">
        <v>8576.27</v>
      </c>
      <c r="L1113" s="12" t="s">
        <v>8325</v>
      </c>
      <c r="M1113" s="10" t="s">
        <v>11346</v>
      </c>
      <c r="N1113">
        <v>1112</v>
      </c>
      <c r="O1113">
        <v>45102</v>
      </c>
      <c r="P1113" t="s">
        <v>11404</v>
      </c>
      <c r="Q1113" s="16">
        <v>4981.07</v>
      </c>
      <c r="R1113">
        <v>13557.34</v>
      </c>
      <c r="S1113">
        <v>88</v>
      </c>
      <c r="T1113">
        <v>1112</v>
      </c>
      <c r="U1113">
        <v>47121.66</v>
      </c>
      <c r="V1113" t="s">
        <v>11411</v>
      </c>
      <c r="W1113">
        <v>1.82</v>
      </c>
      <c r="X1113">
        <v>24</v>
      </c>
      <c r="Y1113" t="s">
        <v>11796</v>
      </c>
      <c r="Z1113" t="s">
        <v>12011</v>
      </c>
      <c r="AA1113">
        <v>1112</v>
      </c>
      <c r="AB1113" t="s">
        <v>12016</v>
      </c>
      <c r="AC1113">
        <v>5724.37</v>
      </c>
      <c r="AD1113">
        <v>926.52</v>
      </c>
      <c r="AE1113">
        <v>46.33</v>
      </c>
      <c r="AF1113" t="s">
        <v>11083</v>
      </c>
      <c r="AG1113" t="s">
        <v>11396</v>
      </c>
      <c r="AH1113">
        <v>3857</v>
      </c>
      <c r="AI1113">
        <v>1112</v>
      </c>
      <c r="AJ1113" t="s">
        <v>11218</v>
      </c>
      <c r="AK1113" t="s">
        <v>12028</v>
      </c>
      <c r="AL1113" t="s">
        <v>12031</v>
      </c>
      <c r="AM1113" t="s">
        <v>11163</v>
      </c>
      <c r="AN1113">
        <v>1</v>
      </c>
      <c r="AO1113" s="10" t="s">
        <v>12043</v>
      </c>
      <c r="AP1113" t="str" cm="1">
        <f t="array" ref="AP1113">_xlfn.IFS(
  Table1[[#This Row],[Age]]&lt;=25, "18-25",
  Table1[[#This Row],[Age]]&lt;=35, "26-35",
  Table1[[#This Row],[Age]]&lt;=45, "36-45",
  Table1[[#This Row],[Age]]&lt;=60, "46-60",
  TRUE, "60+")</f>
        <v>26-35</v>
      </c>
    </row>
    <row r="1114" spans="1:42" x14ac:dyDescent="0.3">
      <c r="A1114">
        <v>1113</v>
      </c>
      <c r="B1114" t="s">
        <v>33</v>
      </c>
      <c r="C1114" t="s">
        <v>99</v>
      </c>
      <c r="D1114">
        <v>23</v>
      </c>
      <c r="E1114" t="s">
        <v>105</v>
      </c>
      <c r="F1114" t="s">
        <v>1220</v>
      </c>
      <c r="G1114" t="s">
        <v>5146</v>
      </c>
      <c r="H1114">
        <v>19458795966</v>
      </c>
      <c r="I1114" t="s">
        <v>6052</v>
      </c>
      <c r="J1114" t="s">
        <v>7291</v>
      </c>
      <c r="K1114">
        <v>1109.3499999999999</v>
      </c>
      <c r="L1114" s="12" t="s">
        <v>8326</v>
      </c>
      <c r="M1114" s="10" t="s">
        <v>11124</v>
      </c>
      <c r="N1114">
        <v>1113</v>
      </c>
      <c r="O1114">
        <v>45044</v>
      </c>
      <c r="P1114" t="s">
        <v>11402</v>
      </c>
      <c r="Q1114" s="16">
        <v>3696.92</v>
      </c>
      <c r="R1114">
        <v>4806.2700000000004</v>
      </c>
      <c r="S1114">
        <v>33</v>
      </c>
      <c r="T1114">
        <v>1113</v>
      </c>
      <c r="U1114">
        <v>32463.11</v>
      </c>
      <c r="V1114" t="s">
        <v>11411</v>
      </c>
      <c r="W1114">
        <v>6.19</v>
      </c>
      <c r="X1114">
        <v>12</v>
      </c>
      <c r="Y1114" t="s">
        <v>9174</v>
      </c>
      <c r="Z1114" t="s">
        <v>12012</v>
      </c>
      <c r="AA1114">
        <v>1113</v>
      </c>
      <c r="AB1114" t="s">
        <v>12015</v>
      </c>
      <c r="AC1114">
        <v>9582.4599999999991</v>
      </c>
      <c r="AD1114">
        <v>3643.88</v>
      </c>
      <c r="AE1114">
        <v>182.19</v>
      </c>
      <c r="AF1114" t="s">
        <v>11378</v>
      </c>
      <c r="AG1114" t="s">
        <v>11186</v>
      </c>
      <c r="AH1114">
        <v>6082</v>
      </c>
      <c r="AI1114">
        <v>1113</v>
      </c>
      <c r="AJ1114" t="s">
        <v>11259</v>
      </c>
      <c r="AK1114" t="s">
        <v>12027</v>
      </c>
      <c r="AL1114" t="s">
        <v>12031</v>
      </c>
      <c r="AM1114" t="s">
        <v>11051</v>
      </c>
      <c r="AN1114">
        <v>1</v>
      </c>
      <c r="AO1114" s="10" t="s">
        <v>12037</v>
      </c>
      <c r="AP1114" t="str" cm="1">
        <f t="array" ref="AP1114">_xlfn.IFS(
  Table1[[#This Row],[Age]]&lt;=25, "18-25",
  Table1[[#This Row],[Age]]&lt;=35, "26-35",
  Table1[[#This Row],[Age]]&lt;=45, "36-45",
  Table1[[#This Row],[Age]]&lt;=60, "46-60",
  TRUE, "60+")</f>
        <v>18-25</v>
      </c>
    </row>
    <row r="1115" spans="1:42" x14ac:dyDescent="0.3">
      <c r="A1115">
        <v>1114</v>
      </c>
      <c r="B1115" t="s">
        <v>22</v>
      </c>
      <c r="C1115" t="s">
        <v>75</v>
      </c>
      <c r="D1115">
        <v>59</v>
      </c>
      <c r="E1115" t="s">
        <v>104</v>
      </c>
      <c r="F1115" t="s">
        <v>1221</v>
      </c>
      <c r="G1115" t="s">
        <v>5115</v>
      </c>
      <c r="H1115">
        <v>19458795967</v>
      </c>
      <c r="I1115" t="s">
        <v>5520</v>
      </c>
      <c r="J1115" t="s">
        <v>7292</v>
      </c>
      <c r="K1115">
        <v>7825.36</v>
      </c>
      <c r="L1115" s="12" t="s">
        <v>8327</v>
      </c>
      <c r="M1115" s="10" t="s">
        <v>11154</v>
      </c>
      <c r="N1115">
        <v>1114</v>
      </c>
      <c r="O1115">
        <v>45108</v>
      </c>
      <c r="P1115" t="s">
        <v>11403</v>
      </c>
      <c r="Q1115" s="16">
        <v>4796.26</v>
      </c>
      <c r="R1115">
        <v>3029.1</v>
      </c>
      <c r="S1115">
        <v>66</v>
      </c>
      <c r="T1115">
        <v>1114</v>
      </c>
      <c r="U1115">
        <v>27135.31</v>
      </c>
      <c r="V1115" t="s">
        <v>11412</v>
      </c>
      <c r="W1115">
        <v>6.19</v>
      </c>
      <c r="X1115">
        <v>12</v>
      </c>
      <c r="Y1115" t="s">
        <v>11696</v>
      </c>
      <c r="Z1115" t="s">
        <v>12010</v>
      </c>
      <c r="AA1115">
        <v>1114</v>
      </c>
      <c r="AB1115" t="s">
        <v>12017</v>
      </c>
      <c r="AC1115">
        <v>8232.48</v>
      </c>
      <c r="AD1115">
        <v>1926.47</v>
      </c>
      <c r="AE1115">
        <v>96.32</v>
      </c>
      <c r="AF1115" t="s">
        <v>11299</v>
      </c>
      <c r="AG1115" t="s">
        <v>11356</v>
      </c>
      <c r="AH1115">
        <v>6392</v>
      </c>
      <c r="AI1115">
        <v>1114</v>
      </c>
      <c r="AJ1115" t="s">
        <v>11219</v>
      </c>
      <c r="AK1115" t="s">
        <v>12028</v>
      </c>
      <c r="AL1115" t="s">
        <v>12032</v>
      </c>
      <c r="AM1115" t="s">
        <v>11053</v>
      </c>
      <c r="AN1115">
        <v>1</v>
      </c>
      <c r="AO1115" s="10" t="s">
        <v>12038</v>
      </c>
      <c r="AP1115" t="str" cm="1">
        <f t="array" ref="AP1115">_xlfn.IFS(
  Table1[[#This Row],[Age]]&lt;=25, "18-25",
  Table1[[#This Row],[Age]]&lt;=35, "26-35",
  Table1[[#This Row],[Age]]&lt;=45, "36-45",
  Table1[[#This Row],[Age]]&lt;=60, "46-60",
  TRUE, "60+")</f>
        <v>46-60</v>
      </c>
    </row>
    <row r="1116" spans="1:42" x14ac:dyDescent="0.3">
      <c r="A1116">
        <v>1115</v>
      </c>
      <c r="B1116" t="s">
        <v>45</v>
      </c>
      <c r="C1116" t="s">
        <v>75</v>
      </c>
      <c r="D1116">
        <v>64</v>
      </c>
      <c r="E1116" t="s">
        <v>106</v>
      </c>
      <c r="F1116" t="s">
        <v>1222</v>
      </c>
      <c r="G1116" t="s">
        <v>5133</v>
      </c>
      <c r="H1116">
        <v>19458795968</v>
      </c>
      <c r="I1116" t="s">
        <v>6053</v>
      </c>
      <c r="J1116" t="s">
        <v>7291</v>
      </c>
      <c r="K1116">
        <v>5835.57</v>
      </c>
      <c r="L1116" s="12" t="s">
        <v>8328</v>
      </c>
      <c r="M1116" s="10" t="s">
        <v>11195</v>
      </c>
      <c r="N1116">
        <v>1115</v>
      </c>
      <c r="O1116">
        <v>44994</v>
      </c>
      <c r="P1116" t="s">
        <v>11402</v>
      </c>
      <c r="Q1116" s="16">
        <v>730.55</v>
      </c>
      <c r="R1116">
        <v>5105.0200000000004</v>
      </c>
      <c r="S1116">
        <v>2</v>
      </c>
      <c r="T1116">
        <v>1115</v>
      </c>
      <c r="U1116">
        <v>25664.11</v>
      </c>
      <c r="V1116" t="s">
        <v>11413</v>
      </c>
      <c r="W1116">
        <v>1.35</v>
      </c>
      <c r="X1116">
        <v>60</v>
      </c>
      <c r="Y1116" t="s">
        <v>11633</v>
      </c>
      <c r="Z1116" t="s">
        <v>12010</v>
      </c>
      <c r="AA1116">
        <v>1115</v>
      </c>
      <c r="AB1116" t="s">
        <v>12016</v>
      </c>
      <c r="AC1116">
        <v>4719.5</v>
      </c>
      <c r="AD1116">
        <v>400.09</v>
      </c>
      <c r="AE1116">
        <v>20</v>
      </c>
      <c r="AF1116" t="s">
        <v>11053</v>
      </c>
      <c r="AG1116" t="s">
        <v>11061</v>
      </c>
      <c r="AH1116">
        <v>666</v>
      </c>
      <c r="AI1116">
        <v>1115</v>
      </c>
      <c r="AJ1116" t="s">
        <v>11179</v>
      </c>
      <c r="AK1116" t="s">
        <v>12029</v>
      </c>
      <c r="AL1116" t="s">
        <v>12031</v>
      </c>
      <c r="AM1116" t="s">
        <v>11312</v>
      </c>
      <c r="AN1116">
        <v>1</v>
      </c>
      <c r="AO1116" s="10" t="s">
        <v>12047</v>
      </c>
      <c r="AP1116" t="str" cm="1">
        <f t="array" ref="AP1116">_xlfn.IFS(
  Table1[[#This Row],[Age]]&lt;=25, "18-25",
  Table1[[#This Row],[Age]]&lt;=35, "26-35",
  Table1[[#This Row],[Age]]&lt;=45, "36-45",
  Table1[[#This Row],[Age]]&lt;=60, "46-60",
  TRUE, "60+")</f>
        <v>60+</v>
      </c>
    </row>
    <row r="1117" spans="1:42" x14ac:dyDescent="0.3">
      <c r="A1117">
        <v>1116</v>
      </c>
      <c r="B1117" t="s">
        <v>25</v>
      </c>
      <c r="C1117" t="s">
        <v>56</v>
      </c>
      <c r="D1117">
        <v>40</v>
      </c>
      <c r="E1117" t="s">
        <v>105</v>
      </c>
      <c r="F1117" t="s">
        <v>1223</v>
      </c>
      <c r="G1117" t="s">
        <v>5138</v>
      </c>
      <c r="H1117">
        <v>19458795969</v>
      </c>
      <c r="I1117" t="s">
        <v>6054</v>
      </c>
      <c r="J1117" t="s">
        <v>7291</v>
      </c>
      <c r="K1117">
        <v>5046.6899999999996</v>
      </c>
      <c r="L1117" s="12" t="s">
        <v>8329</v>
      </c>
      <c r="M1117" s="10" t="s">
        <v>11153</v>
      </c>
      <c r="N1117">
        <v>1116</v>
      </c>
      <c r="O1117">
        <v>45251</v>
      </c>
      <c r="P1117" t="s">
        <v>11404</v>
      </c>
      <c r="Q1117" s="16">
        <v>1169.8599999999999</v>
      </c>
      <c r="R1117">
        <v>3876.83</v>
      </c>
      <c r="S1117">
        <v>14</v>
      </c>
      <c r="T1117">
        <v>1116</v>
      </c>
      <c r="U1117">
        <v>30038.04</v>
      </c>
      <c r="V1117" t="s">
        <v>11411</v>
      </c>
      <c r="W1117">
        <v>1.1000000000000001</v>
      </c>
      <c r="X1117">
        <v>12</v>
      </c>
      <c r="Y1117" t="s">
        <v>11613</v>
      </c>
      <c r="Z1117" t="s">
        <v>12011</v>
      </c>
      <c r="AA1117">
        <v>1116</v>
      </c>
      <c r="AB1117" t="s">
        <v>12017</v>
      </c>
      <c r="AC1117">
        <v>8148.72</v>
      </c>
      <c r="AD1117">
        <v>3743.25</v>
      </c>
      <c r="AE1117">
        <v>187.16</v>
      </c>
      <c r="AF1117" t="s">
        <v>11276</v>
      </c>
      <c r="AG1117" t="s">
        <v>11232</v>
      </c>
      <c r="AH1117">
        <v>3462</v>
      </c>
      <c r="AI1117">
        <v>1116</v>
      </c>
      <c r="AJ1117" t="s">
        <v>11100</v>
      </c>
      <c r="AK1117" t="s">
        <v>12029</v>
      </c>
      <c r="AL1117" t="s">
        <v>12032</v>
      </c>
      <c r="AM1117" t="s">
        <v>11256</v>
      </c>
      <c r="AN1117">
        <v>1</v>
      </c>
      <c r="AO1117" s="10" t="s">
        <v>12040</v>
      </c>
      <c r="AP1117" t="str" cm="1">
        <f t="array" ref="AP1117">_xlfn.IFS(
  Table1[[#This Row],[Age]]&lt;=25, "18-25",
  Table1[[#This Row],[Age]]&lt;=35, "26-35",
  Table1[[#This Row],[Age]]&lt;=45, "36-45",
  Table1[[#This Row],[Age]]&lt;=60, "46-60",
  TRUE, "60+")</f>
        <v>36-45</v>
      </c>
    </row>
    <row r="1118" spans="1:42" x14ac:dyDescent="0.3">
      <c r="A1118">
        <v>1117</v>
      </c>
      <c r="B1118" t="s">
        <v>22</v>
      </c>
      <c r="C1118" t="s">
        <v>56</v>
      </c>
      <c r="D1118">
        <v>45</v>
      </c>
      <c r="E1118" t="s">
        <v>105</v>
      </c>
      <c r="F1118" t="s">
        <v>1224</v>
      </c>
      <c r="G1118" t="s">
        <v>5133</v>
      </c>
      <c r="H1118">
        <v>19458795970</v>
      </c>
      <c r="I1118" t="s">
        <v>6055</v>
      </c>
      <c r="J1118" t="s">
        <v>7291</v>
      </c>
      <c r="K1118">
        <v>8778.2199999999993</v>
      </c>
      <c r="L1118" s="12" t="s">
        <v>8330</v>
      </c>
      <c r="M1118" s="10" t="s">
        <v>11095</v>
      </c>
      <c r="N1118">
        <v>1117</v>
      </c>
      <c r="O1118">
        <v>45282</v>
      </c>
      <c r="P1118" t="s">
        <v>11402</v>
      </c>
      <c r="Q1118" s="16">
        <v>1860.17</v>
      </c>
      <c r="R1118">
        <v>10638.39</v>
      </c>
      <c r="S1118">
        <v>50</v>
      </c>
      <c r="T1118">
        <v>1117</v>
      </c>
      <c r="U1118">
        <v>35820.03</v>
      </c>
      <c r="V1118" t="s">
        <v>11413</v>
      </c>
      <c r="W1118">
        <v>9.9600000000000009</v>
      </c>
      <c r="X1118">
        <v>48</v>
      </c>
      <c r="Y1118" t="s">
        <v>11711</v>
      </c>
      <c r="Z1118" t="s">
        <v>12010</v>
      </c>
      <c r="AA1118">
        <v>1117</v>
      </c>
      <c r="AB1118" t="s">
        <v>12016</v>
      </c>
      <c r="AC1118">
        <v>4672.3</v>
      </c>
      <c r="AD1118">
        <v>2040.67</v>
      </c>
      <c r="AE1118">
        <v>102.03</v>
      </c>
      <c r="AF1118" t="s">
        <v>11359</v>
      </c>
      <c r="AG1118" t="s">
        <v>11043</v>
      </c>
      <c r="AH1118">
        <v>5246</v>
      </c>
      <c r="AI1118">
        <v>1117</v>
      </c>
      <c r="AJ1118" t="s">
        <v>11305</v>
      </c>
      <c r="AK1118" t="s">
        <v>12028</v>
      </c>
      <c r="AL1118" t="s">
        <v>12032</v>
      </c>
      <c r="AM1118" t="s">
        <v>11233</v>
      </c>
      <c r="AN1118">
        <v>1</v>
      </c>
      <c r="AO1118" s="10" t="s">
        <v>12036</v>
      </c>
      <c r="AP1118" t="str" cm="1">
        <f t="array" ref="AP1118">_xlfn.IFS(
  Table1[[#This Row],[Age]]&lt;=25, "18-25",
  Table1[[#This Row],[Age]]&lt;=35, "26-35",
  Table1[[#This Row],[Age]]&lt;=45, "36-45",
  Table1[[#This Row],[Age]]&lt;=60, "46-60",
  TRUE, "60+")</f>
        <v>36-45</v>
      </c>
    </row>
    <row r="1119" spans="1:42" x14ac:dyDescent="0.3">
      <c r="A1119">
        <v>1118</v>
      </c>
      <c r="B1119" t="s">
        <v>32</v>
      </c>
      <c r="C1119" t="s">
        <v>63</v>
      </c>
      <c r="D1119">
        <v>58</v>
      </c>
      <c r="E1119" t="s">
        <v>104</v>
      </c>
      <c r="F1119" t="s">
        <v>1225</v>
      </c>
      <c r="G1119" t="s">
        <v>5109</v>
      </c>
      <c r="H1119">
        <v>19458795971</v>
      </c>
      <c r="I1119" t="s">
        <v>6056</v>
      </c>
      <c r="J1119" t="s">
        <v>7292</v>
      </c>
      <c r="K1119">
        <v>1269.3900000000001</v>
      </c>
      <c r="L1119" s="12" t="s">
        <v>8331</v>
      </c>
      <c r="M1119" s="10" t="s">
        <v>11295</v>
      </c>
      <c r="N1119">
        <v>1118</v>
      </c>
      <c r="O1119">
        <v>45118</v>
      </c>
      <c r="P1119" t="s">
        <v>11402</v>
      </c>
      <c r="Q1119" s="16">
        <v>264.55</v>
      </c>
      <c r="R1119">
        <v>1533.94</v>
      </c>
      <c r="S1119">
        <v>11</v>
      </c>
      <c r="T1119">
        <v>1118</v>
      </c>
      <c r="U1119">
        <v>39954.97</v>
      </c>
      <c r="V1119" t="s">
        <v>11412</v>
      </c>
      <c r="W1119">
        <v>4.51</v>
      </c>
      <c r="X1119">
        <v>24</v>
      </c>
      <c r="Y1119" t="s">
        <v>9481</v>
      </c>
      <c r="Z1119" t="s">
        <v>12012</v>
      </c>
      <c r="AA1119">
        <v>1118</v>
      </c>
      <c r="AB1119" t="s">
        <v>12017</v>
      </c>
      <c r="AC1119">
        <v>7847.36</v>
      </c>
      <c r="AD1119">
        <v>2956.73</v>
      </c>
      <c r="AE1119">
        <v>147.84</v>
      </c>
      <c r="AF1119" t="s">
        <v>11262</v>
      </c>
      <c r="AG1119" t="s">
        <v>11112</v>
      </c>
      <c r="AH1119">
        <v>9385</v>
      </c>
      <c r="AI1119">
        <v>1118</v>
      </c>
      <c r="AJ1119" t="s">
        <v>11253</v>
      </c>
      <c r="AK1119" t="s">
        <v>12028</v>
      </c>
      <c r="AL1119" t="s">
        <v>12031</v>
      </c>
      <c r="AM1119" t="s">
        <v>11189</v>
      </c>
      <c r="AN1119">
        <v>1</v>
      </c>
      <c r="AO1119" s="10" t="s">
        <v>12038</v>
      </c>
      <c r="AP1119" t="str" cm="1">
        <f t="array" ref="AP1119">_xlfn.IFS(
  Table1[[#This Row],[Age]]&lt;=25, "18-25",
  Table1[[#This Row],[Age]]&lt;=35, "26-35",
  Table1[[#This Row],[Age]]&lt;=45, "36-45",
  Table1[[#This Row],[Age]]&lt;=60, "46-60",
  TRUE, "60+")</f>
        <v>46-60</v>
      </c>
    </row>
    <row r="1120" spans="1:42" x14ac:dyDescent="0.3">
      <c r="A1120">
        <v>1119</v>
      </c>
      <c r="B1120" t="s">
        <v>13</v>
      </c>
      <c r="C1120" t="s">
        <v>53</v>
      </c>
      <c r="D1120">
        <v>30</v>
      </c>
      <c r="E1120" t="s">
        <v>104</v>
      </c>
      <c r="F1120" t="s">
        <v>1226</v>
      </c>
      <c r="G1120" t="s">
        <v>5112</v>
      </c>
      <c r="H1120">
        <v>19458795972</v>
      </c>
      <c r="I1120" t="s">
        <v>6042</v>
      </c>
      <c r="J1120" t="s">
        <v>7292</v>
      </c>
      <c r="K1120">
        <v>9908.4699999999993</v>
      </c>
      <c r="L1120" s="12" t="s">
        <v>8332</v>
      </c>
      <c r="M1120" s="10" t="s">
        <v>11252</v>
      </c>
      <c r="N1120">
        <v>1119</v>
      </c>
      <c r="O1120">
        <v>45120</v>
      </c>
      <c r="P1120" t="s">
        <v>11402</v>
      </c>
      <c r="Q1120" s="16">
        <v>312.85000000000002</v>
      </c>
      <c r="R1120">
        <v>10221.32</v>
      </c>
      <c r="S1120">
        <v>34</v>
      </c>
      <c r="T1120">
        <v>1119</v>
      </c>
      <c r="U1120">
        <v>35217.74</v>
      </c>
      <c r="V1120" t="s">
        <v>11412</v>
      </c>
      <c r="W1120">
        <v>3.21</v>
      </c>
      <c r="X1120">
        <v>24</v>
      </c>
      <c r="Y1120" t="s">
        <v>11745</v>
      </c>
      <c r="Z1120" t="s">
        <v>12012</v>
      </c>
      <c r="AA1120">
        <v>1119</v>
      </c>
      <c r="AB1120" t="s">
        <v>12017</v>
      </c>
      <c r="AC1120">
        <v>3623.18</v>
      </c>
      <c r="AD1120">
        <v>3459.54</v>
      </c>
      <c r="AE1120">
        <v>172.98</v>
      </c>
      <c r="AF1120" t="s">
        <v>11198</v>
      </c>
      <c r="AG1120" t="s">
        <v>11217</v>
      </c>
      <c r="AH1120">
        <v>490</v>
      </c>
      <c r="AI1120">
        <v>1119</v>
      </c>
      <c r="AJ1120" t="s">
        <v>11162</v>
      </c>
      <c r="AK1120" t="s">
        <v>12027</v>
      </c>
      <c r="AL1120" t="s">
        <v>12032</v>
      </c>
      <c r="AM1120" t="s">
        <v>11265</v>
      </c>
      <c r="AN1120">
        <v>-1</v>
      </c>
      <c r="AO1120" s="10" t="s">
        <v>12038</v>
      </c>
      <c r="AP1120" t="str" cm="1">
        <f t="array" ref="AP1120">_xlfn.IFS(
  Table1[[#This Row],[Age]]&lt;=25, "18-25",
  Table1[[#This Row],[Age]]&lt;=35, "26-35",
  Table1[[#This Row],[Age]]&lt;=45, "36-45",
  Table1[[#This Row],[Age]]&lt;=60, "46-60",
  TRUE, "60+")</f>
        <v>26-35</v>
      </c>
    </row>
    <row r="1121" spans="1:42" x14ac:dyDescent="0.3">
      <c r="A1121">
        <v>1120</v>
      </c>
      <c r="B1121" t="s">
        <v>6</v>
      </c>
      <c r="C1121" t="s">
        <v>89</v>
      </c>
      <c r="D1121">
        <v>67</v>
      </c>
      <c r="E1121" t="s">
        <v>104</v>
      </c>
      <c r="F1121" t="s">
        <v>1227</v>
      </c>
      <c r="G1121" t="s">
        <v>5130</v>
      </c>
      <c r="H1121">
        <v>19458795973</v>
      </c>
      <c r="I1121" t="s">
        <v>6057</v>
      </c>
      <c r="J1121" t="s">
        <v>7292</v>
      </c>
      <c r="K1121">
        <v>8560.8700000000008</v>
      </c>
      <c r="L1121" s="12" t="s">
        <v>7771</v>
      </c>
      <c r="M1121" s="10" t="s">
        <v>11122</v>
      </c>
      <c r="N1121">
        <v>1120</v>
      </c>
      <c r="O1121">
        <v>45104</v>
      </c>
      <c r="P1121" t="s">
        <v>11403</v>
      </c>
      <c r="Q1121" s="16">
        <v>4520.07</v>
      </c>
      <c r="R1121">
        <v>4040.8</v>
      </c>
      <c r="S1121">
        <v>38</v>
      </c>
      <c r="T1121">
        <v>1120</v>
      </c>
      <c r="U1121">
        <v>35546.559999999998</v>
      </c>
      <c r="V1121" t="s">
        <v>11413</v>
      </c>
      <c r="W1121">
        <v>5.93</v>
      </c>
      <c r="X1121">
        <v>60</v>
      </c>
      <c r="Y1121" t="s">
        <v>11797</v>
      </c>
      <c r="Z1121" t="s">
        <v>12011</v>
      </c>
      <c r="AA1121">
        <v>1120</v>
      </c>
      <c r="AB1121" t="s">
        <v>12017</v>
      </c>
      <c r="AC1121">
        <v>4356.5</v>
      </c>
      <c r="AD1121">
        <v>4104.34</v>
      </c>
      <c r="AE1121">
        <v>205.22</v>
      </c>
      <c r="AF1121" t="s">
        <v>11111</v>
      </c>
      <c r="AG1121" t="s">
        <v>11095</v>
      </c>
      <c r="AH1121">
        <v>7967</v>
      </c>
      <c r="AI1121">
        <v>1120</v>
      </c>
      <c r="AJ1121" t="s">
        <v>11256</v>
      </c>
      <c r="AK1121" t="s">
        <v>12027</v>
      </c>
      <c r="AL1121" t="s">
        <v>12031</v>
      </c>
      <c r="AM1121" t="s">
        <v>11295</v>
      </c>
      <c r="AN1121">
        <v>1</v>
      </c>
      <c r="AO1121" s="10" t="s">
        <v>12043</v>
      </c>
      <c r="AP1121" t="str" cm="1">
        <f t="array" ref="AP1121">_xlfn.IFS(
  Table1[[#This Row],[Age]]&lt;=25, "18-25",
  Table1[[#This Row],[Age]]&lt;=35, "26-35",
  Table1[[#This Row],[Age]]&lt;=45, "36-45",
  Table1[[#This Row],[Age]]&lt;=60, "46-60",
  TRUE, "60+")</f>
        <v>60+</v>
      </c>
    </row>
    <row r="1122" spans="1:42" x14ac:dyDescent="0.3">
      <c r="A1122">
        <v>1121</v>
      </c>
      <c r="B1122" t="s">
        <v>2</v>
      </c>
      <c r="C1122" t="s">
        <v>54</v>
      </c>
      <c r="D1122">
        <v>42</v>
      </c>
      <c r="E1122" t="s">
        <v>104</v>
      </c>
      <c r="F1122" t="s">
        <v>1228</v>
      </c>
      <c r="G1122" t="s">
        <v>5144</v>
      </c>
      <c r="H1122">
        <v>19458795974</v>
      </c>
      <c r="I1122" t="s">
        <v>6058</v>
      </c>
      <c r="J1122" t="s">
        <v>7291</v>
      </c>
      <c r="K1122">
        <v>3324.8</v>
      </c>
      <c r="L1122" s="12" t="s">
        <v>8333</v>
      </c>
      <c r="M1122" s="10" t="s">
        <v>11168</v>
      </c>
      <c r="N1122">
        <v>1121</v>
      </c>
      <c r="O1122">
        <v>44973</v>
      </c>
      <c r="P1122" t="s">
        <v>11403</v>
      </c>
      <c r="Q1122" s="16">
        <v>223.31</v>
      </c>
      <c r="R1122">
        <v>3548.11</v>
      </c>
      <c r="S1122">
        <v>92</v>
      </c>
      <c r="T1122">
        <v>1121</v>
      </c>
      <c r="U1122">
        <v>47634.96</v>
      </c>
      <c r="V1122" t="s">
        <v>11412</v>
      </c>
      <c r="W1122">
        <v>1.08</v>
      </c>
      <c r="X1122">
        <v>36</v>
      </c>
      <c r="Y1122" t="s">
        <v>11469</v>
      </c>
      <c r="Z1122" t="s">
        <v>12010</v>
      </c>
      <c r="AA1122">
        <v>1121</v>
      </c>
      <c r="AB1122" t="s">
        <v>12015</v>
      </c>
      <c r="AC1122">
        <v>6450.98</v>
      </c>
      <c r="AD1122">
        <v>3107.17</v>
      </c>
      <c r="AE1122">
        <v>155.36000000000001</v>
      </c>
      <c r="AF1122" t="s">
        <v>11353</v>
      </c>
      <c r="AG1122" t="s">
        <v>11384</v>
      </c>
      <c r="AH1122">
        <v>3908</v>
      </c>
      <c r="AI1122">
        <v>1121</v>
      </c>
      <c r="AJ1122" t="s">
        <v>11076</v>
      </c>
      <c r="AK1122" t="s">
        <v>12028</v>
      </c>
      <c r="AL1122" t="s">
        <v>12031</v>
      </c>
      <c r="AM1122" t="s">
        <v>11362</v>
      </c>
      <c r="AN1122">
        <v>1</v>
      </c>
      <c r="AO1122" s="10" t="s">
        <v>12045</v>
      </c>
      <c r="AP1122" t="str" cm="1">
        <f t="array" ref="AP1122">_xlfn.IFS(
  Table1[[#This Row],[Age]]&lt;=25, "18-25",
  Table1[[#This Row],[Age]]&lt;=35, "26-35",
  Table1[[#This Row],[Age]]&lt;=45, "36-45",
  Table1[[#This Row],[Age]]&lt;=60, "46-60",
  TRUE, "60+")</f>
        <v>36-45</v>
      </c>
    </row>
    <row r="1123" spans="1:42" x14ac:dyDescent="0.3">
      <c r="A1123">
        <v>1122</v>
      </c>
      <c r="B1123" t="s">
        <v>13</v>
      </c>
      <c r="C1123" t="s">
        <v>57</v>
      </c>
      <c r="D1123">
        <v>24</v>
      </c>
      <c r="E1123" t="s">
        <v>105</v>
      </c>
      <c r="F1123" t="s">
        <v>1229</v>
      </c>
      <c r="G1123" t="s">
        <v>5133</v>
      </c>
      <c r="H1123">
        <v>19458795975</v>
      </c>
      <c r="I1123" t="s">
        <v>5848</v>
      </c>
      <c r="J1123" t="s">
        <v>7291</v>
      </c>
      <c r="K1123">
        <v>4570.6099999999997</v>
      </c>
      <c r="L1123" s="12" t="s">
        <v>8334</v>
      </c>
      <c r="M1123" s="10" t="s">
        <v>11344</v>
      </c>
      <c r="N1123">
        <v>1122</v>
      </c>
      <c r="O1123">
        <v>45068</v>
      </c>
      <c r="P1123" t="s">
        <v>11404</v>
      </c>
      <c r="Q1123" s="16">
        <v>3752.3</v>
      </c>
      <c r="R1123">
        <v>8322.91</v>
      </c>
      <c r="S1123">
        <v>39</v>
      </c>
      <c r="T1123">
        <v>1122</v>
      </c>
      <c r="U1123">
        <v>45067.83</v>
      </c>
      <c r="V1123" t="s">
        <v>11411</v>
      </c>
      <c r="W1123">
        <v>1.1200000000000001</v>
      </c>
      <c r="X1123">
        <v>24</v>
      </c>
      <c r="Y1123" t="s">
        <v>8883</v>
      </c>
      <c r="Z1123" t="s">
        <v>12011</v>
      </c>
      <c r="AA1123">
        <v>1122</v>
      </c>
      <c r="AB1123" t="s">
        <v>12016</v>
      </c>
      <c r="AC1123">
        <v>5867.94</v>
      </c>
      <c r="AD1123">
        <v>4679.57</v>
      </c>
      <c r="AE1123">
        <v>233.98</v>
      </c>
      <c r="AF1123" t="s">
        <v>11357</v>
      </c>
      <c r="AG1123" t="s">
        <v>11387</v>
      </c>
      <c r="AH1123">
        <v>6785</v>
      </c>
      <c r="AI1123">
        <v>1122</v>
      </c>
      <c r="AJ1123" t="s">
        <v>11372</v>
      </c>
      <c r="AK1123" t="s">
        <v>12027</v>
      </c>
      <c r="AL1123" t="s">
        <v>12031</v>
      </c>
      <c r="AM1123" t="s">
        <v>11206</v>
      </c>
      <c r="AN1123">
        <v>1</v>
      </c>
      <c r="AO1123" s="10" t="s">
        <v>12046</v>
      </c>
      <c r="AP1123" t="str" cm="1">
        <f t="array" ref="AP1123">_xlfn.IFS(
  Table1[[#This Row],[Age]]&lt;=25, "18-25",
  Table1[[#This Row],[Age]]&lt;=35, "26-35",
  Table1[[#This Row],[Age]]&lt;=45, "36-45",
  Table1[[#This Row],[Age]]&lt;=60, "46-60",
  TRUE, "60+")</f>
        <v>18-25</v>
      </c>
    </row>
    <row r="1124" spans="1:42" x14ac:dyDescent="0.3">
      <c r="A1124">
        <v>1123</v>
      </c>
      <c r="B1124" t="s">
        <v>34</v>
      </c>
      <c r="C1124" t="s">
        <v>94</v>
      </c>
      <c r="D1124">
        <v>19</v>
      </c>
      <c r="E1124" t="s">
        <v>104</v>
      </c>
      <c r="F1124" t="s">
        <v>1230</v>
      </c>
      <c r="G1124" t="s">
        <v>5122</v>
      </c>
      <c r="H1124">
        <v>19458795976</v>
      </c>
      <c r="I1124" t="s">
        <v>6059</v>
      </c>
      <c r="J1124" t="s">
        <v>7292</v>
      </c>
      <c r="K1124">
        <v>347.53</v>
      </c>
      <c r="L1124" s="12" t="s">
        <v>8335</v>
      </c>
      <c r="M1124" s="10" t="s">
        <v>11060</v>
      </c>
      <c r="N1124">
        <v>1123</v>
      </c>
      <c r="O1124">
        <v>44935</v>
      </c>
      <c r="P1124" t="s">
        <v>11402</v>
      </c>
      <c r="Q1124" s="16">
        <v>3591.04</v>
      </c>
      <c r="R1124">
        <v>3938.57</v>
      </c>
      <c r="S1124">
        <v>22</v>
      </c>
      <c r="T1124">
        <v>1123</v>
      </c>
      <c r="U1124">
        <v>41372.239999999998</v>
      </c>
      <c r="V1124" t="s">
        <v>11412</v>
      </c>
      <c r="W1124">
        <v>2.02</v>
      </c>
      <c r="X1124">
        <v>36</v>
      </c>
      <c r="Y1124" t="s">
        <v>10175</v>
      </c>
      <c r="Z1124" t="s">
        <v>12011</v>
      </c>
      <c r="AA1124">
        <v>1123</v>
      </c>
      <c r="AB1124" t="s">
        <v>12017</v>
      </c>
      <c r="AC1124">
        <v>4559.3100000000004</v>
      </c>
      <c r="AD1124">
        <v>2423.96</v>
      </c>
      <c r="AE1124">
        <v>121.2</v>
      </c>
      <c r="AF1124" t="s">
        <v>11154</v>
      </c>
      <c r="AG1124" t="s">
        <v>11213</v>
      </c>
      <c r="AH1124">
        <v>3042</v>
      </c>
      <c r="AI1124">
        <v>1123</v>
      </c>
      <c r="AJ1124" t="s">
        <v>11317</v>
      </c>
      <c r="AK1124" t="s">
        <v>12027</v>
      </c>
      <c r="AL1124" t="s">
        <v>12031</v>
      </c>
      <c r="AM1124" t="s">
        <v>11293</v>
      </c>
      <c r="AN1124">
        <v>1</v>
      </c>
      <c r="AO1124" s="10" t="s">
        <v>12039</v>
      </c>
      <c r="AP1124" t="str" cm="1">
        <f t="array" ref="AP1124">_xlfn.IFS(
  Table1[[#This Row],[Age]]&lt;=25, "18-25",
  Table1[[#This Row],[Age]]&lt;=35, "26-35",
  Table1[[#This Row],[Age]]&lt;=45, "36-45",
  Table1[[#This Row],[Age]]&lt;=60, "46-60",
  TRUE, "60+")</f>
        <v>18-25</v>
      </c>
    </row>
    <row r="1125" spans="1:42" x14ac:dyDescent="0.3">
      <c r="A1125">
        <v>1124</v>
      </c>
      <c r="B1125" t="s">
        <v>50</v>
      </c>
      <c r="C1125" t="s">
        <v>67</v>
      </c>
      <c r="D1125">
        <v>33</v>
      </c>
      <c r="E1125" t="s">
        <v>104</v>
      </c>
      <c r="F1125" t="s">
        <v>1231</v>
      </c>
      <c r="G1125" t="s">
        <v>5147</v>
      </c>
      <c r="H1125">
        <v>19458795977</v>
      </c>
      <c r="I1125" t="s">
        <v>6060</v>
      </c>
      <c r="J1125" t="s">
        <v>7292</v>
      </c>
      <c r="K1125">
        <v>5323.29</v>
      </c>
      <c r="L1125" s="12" t="s">
        <v>8336</v>
      </c>
      <c r="M1125" s="10" t="s">
        <v>11215</v>
      </c>
      <c r="N1125">
        <v>1124</v>
      </c>
      <c r="O1125">
        <v>44938</v>
      </c>
      <c r="P1125" t="s">
        <v>11404</v>
      </c>
      <c r="Q1125" s="16">
        <v>373.34</v>
      </c>
      <c r="R1125">
        <v>5696.63</v>
      </c>
      <c r="S1125">
        <v>42</v>
      </c>
      <c r="T1125">
        <v>1124</v>
      </c>
      <c r="U1125">
        <v>3124.65</v>
      </c>
      <c r="V1125" t="s">
        <v>11411</v>
      </c>
      <c r="W1125">
        <v>8.2200000000000006</v>
      </c>
      <c r="X1125">
        <v>36</v>
      </c>
      <c r="Y1125" t="s">
        <v>11528</v>
      </c>
      <c r="Z1125" t="s">
        <v>12012</v>
      </c>
      <c r="AA1125">
        <v>1124</v>
      </c>
      <c r="AB1125" t="s">
        <v>12016</v>
      </c>
      <c r="AC1125">
        <v>9438.67</v>
      </c>
      <c r="AD1125">
        <v>2651.5</v>
      </c>
      <c r="AE1125">
        <v>132.58000000000001</v>
      </c>
      <c r="AF1125" t="s">
        <v>11387</v>
      </c>
      <c r="AG1125" t="s">
        <v>11266</v>
      </c>
      <c r="AH1125">
        <v>6890</v>
      </c>
      <c r="AI1125">
        <v>1124</v>
      </c>
      <c r="AJ1125" t="s">
        <v>11316</v>
      </c>
      <c r="AK1125" t="s">
        <v>12029</v>
      </c>
      <c r="AL1125" t="s">
        <v>12032</v>
      </c>
      <c r="AM1125" t="s">
        <v>11080</v>
      </c>
      <c r="AN1125">
        <v>1</v>
      </c>
      <c r="AO1125" s="10" t="s">
        <v>12039</v>
      </c>
      <c r="AP1125" t="str" cm="1">
        <f t="array" ref="AP1125">_xlfn.IFS(
  Table1[[#This Row],[Age]]&lt;=25, "18-25",
  Table1[[#This Row],[Age]]&lt;=35, "26-35",
  Table1[[#This Row],[Age]]&lt;=45, "36-45",
  Table1[[#This Row],[Age]]&lt;=60, "46-60",
  TRUE, "60+")</f>
        <v>26-35</v>
      </c>
    </row>
    <row r="1126" spans="1:42" x14ac:dyDescent="0.3">
      <c r="A1126">
        <v>1125</v>
      </c>
      <c r="B1126" t="s">
        <v>19</v>
      </c>
      <c r="C1126" t="s">
        <v>61</v>
      </c>
      <c r="D1126">
        <v>19</v>
      </c>
      <c r="E1126" t="s">
        <v>104</v>
      </c>
      <c r="F1126" t="s">
        <v>1232</v>
      </c>
      <c r="G1126" t="s">
        <v>5126</v>
      </c>
      <c r="H1126">
        <v>19458795978</v>
      </c>
      <c r="I1126" t="s">
        <v>5867</v>
      </c>
      <c r="J1126" t="s">
        <v>7291</v>
      </c>
      <c r="K1126">
        <v>5522.42</v>
      </c>
      <c r="L1126" s="12" t="s">
        <v>8196</v>
      </c>
      <c r="M1126" s="10" t="s">
        <v>11270</v>
      </c>
      <c r="N1126">
        <v>1125</v>
      </c>
      <c r="O1126">
        <v>45018</v>
      </c>
      <c r="P1126" t="s">
        <v>11402</v>
      </c>
      <c r="Q1126" s="16">
        <v>946.3</v>
      </c>
      <c r="R1126">
        <v>4576.12</v>
      </c>
      <c r="S1126">
        <v>97</v>
      </c>
      <c r="T1126">
        <v>1125</v>
      </c>
      <c r="U1126">
        <v>33774.5</v>
      </c>
      <c r="V1126" t="s">
        <v>11412</v>
      </c>
      <c r="W1126">
        <v>3.23</v>
      </c>
      <c r="X1126">
        <v>60</v>
      </c>
      <c r="Y1126" t="s">
        <v>9881</v>
      </c>
      <c r="Z1126" t="s">
        <v>12011</v>
      </c>
      <c r="AA1126">
        <v>1125</v>
      </c>
      <c r="AB1126" t="s">
        <v>12016</v>
      </c>
      <c r="AC1126">
        <v>5536.37</v>
      </c>
      <c r="AD1126">
        <v>1520.49</v>
      </c>
      <c r="AE1126">
        <v>76.02</v>
      </c>
      <c r="AF1126" t="s">
        <v>11189</v>
      </c>
      <c r="AG1126" t="s">
        <v>11398</v>
      </c>
      <c r="AH1126">
        <v>9553</v>
      </c>
      <c r="AI1126">
        <v>1125</v>
      </c>
      <c r="AJ1126" t="s">
        <v>11388</v>
      </c>
      <c r="AK1126" t="s">
        <v>12028</v>
      </c>
      <c r="AL1126" t="s">
        <v>12031</v>
      </c>
      <c r="AM1126" t="s">
        <v>11057</v>
      </c>
      <c r="AN1126">
        <v>1</v>
      </c>
      <c r="AO1126" s="10" t="s">
        <v>12037</v>
      </c>
      <c r="AP1126" t="str" cm="1">
        <f t="array" ref="AP1126">_xlfn.IFS(
  Table1[[#This Row],[Age]]&lt;=25, "18-25",
  Table1[[#This Row],[Age]]&lt;=35, "26-35",
  Table1[[#This Row],[Age]]&lt;=45, "36-45",
  Table1[[#This Row],[Age]]&lt;=60, "46-60",
  TRUE, "60+")</f>
        <v>18-25</v>
      </c>
    </row>
    <row r="1127" spans="1:42" x14ac:dyDescent="0.3">
      <c r="A1127">
        <v>1126</v>
      </c>
      <c r="B1127" t="s">
        <v>20</v>
      </c>
      <c r="C1127" t="s">
        <v>75</v>
      </c>
      <c r="D1127">
        <v>53</v>
      </c>
      <c r="E1127" t="s">
        <v>105</v>
      </c>
      <c r="F1127" t="s">
        <v>1233</v>
      </c>
      <c r="G1127" t="s">
        <v>5117</v>
      </c>
      <c r="H1127">
        <v>19458795979</v>
      </c>
      <c r="I1127" t="s">
        <v>6061</v>
      </c>
      <c r="J1127" t="s">
        <v>7292</v>
      </c>
      <c r="K1127">
        <v>9273.1</v>
      </c>
      <c r="L1127" s="12" t="s">
        <v>8337</v>
      </c>
      <c r="M1127" s="10" t="s">
        <v>11222</v>
      </c>
      <c r="N1127">
        <v>1126</v>
      </c>
      <c r="O1127">
        <v>44939</v>
      </c>
      <c r="P1127" t="s">
        <v>11404</v>
      </c>
      <c r="Q1127" s="16">
        <v>2279.54</v>
      </c>
      <c r="R1127">
        <v>11552.64</v>
      </c>
      <c r="S1127">
        <v>95</v>
      </c>
      <c r="T1127">
        <v>1126</v>
      </c>
      <c r="U1127">
        <v>23294.06</v>
      </c>
      <c r="V1127" t="s">
        <v>11411</v>
      </c>
      <c r="W1127">
        <v>5.53</v>
      </c>
      <c r="X1127">
        <v>36</v>
      </c>
      <c r="Y1127" t="s">
        <v>10279</v>
      </c>
      <c r="Z1127" t="s">
        <v>12012</v>
      </c>
      <c r="AA1127">
        <v>1126</v>
      </c>
      <c r="AB1127" t="s">
        <v>12015</v>
      </c>
      <c r="AC1127">
        <v>7491.26</v>
      </c>
      <c r="AD1127">
        <v>659.49</v>
      </c>
      <c r="AE1127">
        <v>32.97</v>
      </c>
      <c r="AF1127" t="s">
        <v>11329</v>
      </c>
      <c r="AG1127" t="s">
        <v>11098</v>
      </c>
      <c r="AH1127">
        <v>6546</v>
      </c>
      <c r="AI1127">
        <v>1126</v>
      </c>
      <c r="AJ1127" t="s">
        <v>11224</v>
      </c>
      <c r="AK1127" t="s">
        <v>12028</v>
      </c>
      <c r="AL1127" t="s">
        <v>12031</v>
      </c>
      <c r="AM1127" t="s">
        <v>11310</v>
      </c>
      <c r="AN1127">
        <v>1</v>
      </c>
      <c r="AO1127" s="10" t="s">
        <v>12039</v>
      </c>
      <c r="AP1127" t="str" cm="1">
        <f t="array" ref="AP1127">_xlfn.IFS(
  Table1[[#This Row],[Age]]&lt;=25, "18-25",
  Table1[[#This Row],[Age]]&lt;=35, "26-35",
  Table1[[#This Row],[Age]]&lt;=45, "36-45",
  Table1[[#This Row],[Age]]&lt;=60, "46-60",
  TRUE, "60+")</f>
        <v>46-60</v>
      </c>
    </row>
    <row r="1128" spans="1:42" x14ac:dyDescent="0.3">
      <c r="A1128">
        <v>1127</v>
      </c>
      <c r="B1128" t="s">
        <v>9</v>
      </c>
      <c r="C1128" t="s">
        <v>39</v>
      </c>
      <c r="D1128">
        <v>19</v>
      </c>
      <c r="E1128" t="s">
        <v>106</v>
      </c>
      <c r="F1128" t="s">
        <v>1234</v>
      </c>
      <c r="G1128" t="s">
        <v>5124</v>
      </c>
      <c r="H1128">
        <v>19458795980</v>
      </c>
      <c r="I1128" t="s">
        <v>6062</v>
      </c>
      <c r="J1128" t="s">
        <v>7292</v>
      </c>
      <c r="K1128">
        <v>3940.46</v>
      </c>
      <c r="L1128" s="12" t="s">
        <v>7925</v>
      </c>
      <c r="M1128" s="10" t="s">
        <v>11098</v>
      </c>
      <c r="N1128">
        <v>1127</v>
      </c>
      <c r="O1128">
        <v>45203</v>
      </c>
      <c r="P1128" t="s">
        <v>11403</v>
      </c>
      <c r="Q1128" s="16">
        <v>3211.87</v>
      </c>
      <c r="R1128">
        <v>7152.33</v>
      </c>
      <c r="S1128">
        <v>57</v>
      </c>
      <c r="T1128">
        <v>1127</v>
      </c>
      <c r="U1128">
        <v>31262.36</v>
      </c>
      <c r="V1128" t="s">
        <v>11413</v>
      </c>
      <c r="W1128">
        <v>3.01</v>
      </c>
      <c r="X1128">
        <v>36</v>
      </c>
      <c r="Y1128" t="s">
        <v>7863</v>
      </c>
      <c r="Z1128" t="s">
        <v>12011</v>
      </c>
      <c r="AA1128">
        <v>1127</v>
      </c>
      <c r="AB1128" t="s">
        <v>12015</v>
      </c>
      <c r="AC1128">
        <v>4752.62</v>
      </c>
      <c r="AD1128">
        <v>3142.62</v>
      </c>
      <c r="AE1128">
        <v>157.13</v>
      </c>
      <c r="AF1128" t="s">
        <v>11392</v>
      </c>
      <c r="AG1128" t="s">
        <v>11277</v>
      </c>
      <c r="AH1128">
        <v>1092</v>
      </c>
      <c r="AI1128">
        <v>1127</v>
      </c>
      <c r="AJ1128" t="s">
        <v>11304</v>
      </c>
      <c r="AK1128" t="s">
        <v>12029</v>
      </c>
      <c r="AL1128" t="s">
        <v>12032</v>
      </c>
      <c r="AM1128" t="s">
        <v>11352</v>
      </c>
      <c r="AN1128">
        <v>1</v>
      </c>
      <c r="AO1128" s="10" t="s">
        <v>12044</v>
      </c>
      <c r="AP1128" t="str" cm="1">
        <f t="array" ref="AP1128">_xlfn.IFS(
  Table1[[#This Row],[Age]]&lt;=25, "18-25",
  Table1[[#This Row],[Age]]&lt;=35, "26-35",
  Table1[[#This Row],[Age]]&lt;=45, "36-45",
  Table1[[#This Row],[Age]]&lt;=60, "46-60",
  TRUE, "60+")</f>
        <v>18-25</v>
      </c>
    </row>
    <row r="1129" spans="1:42" x14ac:dyDescent="0.3">
      <c r="A1129">
        <v>1128</v>
      </c>
      <c r="B1129" t="s">
        <v>4</v>
      </c>
      <c r="C1129" t="s">
        <v>87</v>
      </c>
      <c r="D1129">
        <v>66</v>
      </c>
      <c r="E1129" t="s">
        <v>106</v>
      </c>
      <c r="F1129" t="s">
        <v>1235</v>
      </c>
      <c r="G1129" t="s">
        <v>5112</v>
      </c>
      <c r="H1129">
        <v>19458795981</v>
      </c>
      <c r="I1129" t="s">
        <v>5289</v>
      </c>
      <c r="J1129" t="s">
        <v>7292</v>
      </c>
      <c r="K1129">
        <v>5749.12</v>
      </c>
      <c r="L1129" s="12" t="s">
        <v>7529</v>
      </c>
      <c r="M1129" s="10" t="s">
        <v>11256</v>
      </c>
      <c r="N1129">
        <v>1128</v>
      </c>
      <c r="O1129">
        <v>44964</v>
      </c>
      <c r="P1129" t="s">
        <v>11404</v>
      </c>
      <c r="Q1129" s="16">
        <v>4480.18</v>
      </c>
      <c r="R1129">
        <v>10229.299999999999</v>
      </c>
      <c r="S1129">
        <v>78</v>
      </c>
      <c r="T1129">
        <v>1128</v>
      </c>
      <c r="U1129">
        <v>34627.83</v>
      </c>
      <c r="V1129" t="s">
        <v>11412</v>
      </c>
      <c r="W1129">
        <v>5.9</v>
      </c>
      <c r="X1129">
        <v>60</v>
      </c>
      <c r="Y1129" t="s">
        <v>11798</v>
      </c>
      <c r="Z1129" t="s">
        <v>12012</v>
      </c>
      <c r="AA1129">
        <v>1128</v>
      </c>
      <c r="AB1129" t="s">
        <v>12015</v>
      </c>
      <c r="AC1129">
        <v>7509.53</v>
      </c>
      <c r="AD1129">
        <v>1462.96</v>
      </c>
      <c r="AE1129">
        <v>73.150000000000006</v>
      </c>
      <c r="AF1129" t="s">
        <v>11314</v>
      </c>
      <c r="AG1129" t="s">
        <v>11386</v>
      </c>
      <c r="AH1129">
        <v>8391</v>
      </c>
      <c r="AI1129">
        <v>1128</v>
      </c>
      <c r="AJ1129" t="s">
        <v>11116</v>
      </c>
      <c r="AK1129" t="s">
        <v>12027</v>
      </c>
      <c r="AL1129" t="s">
        <v>12032</v>
      </c>
      <c r="AM1129" t="s">
        <v>11322</v>
      </c>
      <c r="AN1129">
        <v>1</v>
      </c>
      <c r="AO1129" s="10" t="s">
        <v>12045</v>
      </c>
      <c r="AP1129" t="str" cm="1">
        <f t="array" ref="AP1129">_xlfn.IFS(
  Table1[[#This Row],[Age]]&lt;=25, "18-25",
  Table1[[#This Row],[Age]]&lt;=35, "26-35",
  Table1[[#This Row],[Age]]&lt;=45, "36-45",
  Table1[[#This Row],[Age]]&lt;=60, "46-60",
  TRUE, "60+")</f>
        <v>60+</v>
      </c>
    </row>
    <row r="1130" spans="1:42" x14ac:dyDescent="0.3">
      <c r="A1130">
        <v>1129</v>
      </c>
      <c r="B1130" t="s">
        <v>20</v>
      </c>
      <c r="C1130" t="s">
        <v>61</v>
      </c>
      <c r="D1130">
        <v>55</v>
      </c>
      <c r="E1130" t="s">
        <v>105</v>
      </c>
      <c r="F1130" t="s">
        <v>1236</v>
      </c>
      <c r="G1130" t="s">
        <v>5131</v>
      </c>
      <c r="H1130">
        <v>19458795982</v>
      </c>
      <c r="I1130" t="s">
        <v>6063</v>
      </c>
      <c r="J1130" t="s">
        <v>7291</v>
      </c>
      <c r="K1130">
        <v>7432.11</v>
      </c>
      <c r="L1130" s="12" t="s">
        <v>8338</v>
      </c>
      <c r="M1130" s="10" t="s">
        <v>11114</v>
      </c>
      <c r="N1130">
        <v>1129</v>
      </c>
      <c r="O1130">
        <v>45234</v>
      </c>
      <c r="P1130" t="s">
        <v>11403</v>
      </c>
      <c r="Q1130" s="16">
        <v>2638.89</v>
      </c>
      <c r="R1130">
        <v>4793.22</v>
      </c>
      <c r="S1130">
        <v>38</v>
      </c>
      <c r="T1130">
        <v>1129</v>
      </c>
      <c r="U1130">
        <v>36017.94</v>
      </c>
      <c r="V1130" t="s">
        <v>11412</v>
      </c>
      <c r="W1130">
        <v>5.58</v>
      </c>
      <c r="X1130">
        <v>60</v>
      </c>
      <c r="Y1130" t="s">
        <v>7651</v>
      </c>
      <c r="Z1130" t="s">
        <v>12012</v>
      </c>
      <c r="AA1130">
        <v>1129</v>
      </c>
      <c r="AB1130" t="s">
        <v>12017</v>
      </c>
      <c r="AC1130">
        <v>8131.42</v>
      </c>
      <c r="AD1130">
        <v>3570.85</v>
      </c>
      <c r="AE1130">
        <v>178.54</v>
      </c>
      <c r="AF1130" t="s">
        <v>11076</v>
      </c>
      <c r="AG1130" t="s">
        <v>11214</v>
      </c>
      <c r="AH1130">
        <v>9393</v>
      </c>
      <c r="AI1130">
        <v>1129</v>
      </c>
      <c r="AJ1130" t="s">
        <v>11146</v>
      </c>
      <c r="AK1130" t="s">
        <v>12029</v>
      </c>
      <c r="AL1130" t="s">
        <v>12032</v>
      </c>
      <c r="AM1130" t="s">
        <v>11282</v>
      </c>
      <c r="AN1130">
        <v>1</v>
      </c>
      <c r="AO1130" s="10" t="s">
        <v>12040</v>
      </c>
      <c r="AP1130" t="str" cm="1">
        <f t="array" ref="AP1130">_xlfn.IFS(
  Table1[[#This Row],[Age]]&lt;=25, "18-25",
  Table1[[#This Row],[Age]]&lt;=35, "26-35",
  Table1[[#This Row],[Age]]&lt;=45, "36-45",
  Table1[[#This Row],[Age]]&lt;=60, "46-60",
  TRUE, "60+")</f>
        <v>46-60</v>
      </c>
    </row>
    <row r="1131" spans="1:42" x14ac:dyDescent="0.3">
      <c r="A1131">
        <v>1130</v>
      </c>
      <c r="B1131" t="s">
        <v>22</v>
      </c>
      <c r="C1131" t="s">
        <v>99</v>
      </c>
      <c r="D1131">
        <v>27</v>
      </c>
      <c r="E1131" t="s">
        <v>106</v>
      </c>
      <c r="F1131" t="s">
        <v>1237</v>
      </c>
      <c r="G1131" t="s">
        <v>5143</v>
      </c>
      <c r="H1131">
        <v>19458795983</v>
      </c>
      <c r="I1131" t="s">
        <v>6064</v>
      </c>
      <c r="J1131" t="s">
        <v>7292</v>
      </c>
      <c r="K1131">
        <v>6124.31</v>
      </c>
      <c r="L1131" s="12" t="s">
        <v>8339</v>
      </c>
      <c r="M1131" s="10" t="s">
        <v>11096</v>
      </c>
      <c r="N1131">
        <v>1130</v>
      </c>
      <c r="O1131">
        <v>45208</v>
      </c>
      <c r="P1131" t="s">
        <v>11402</v>
      </c>
      <c r="Q1131" s="16">
        <v>4682.47</v>
      </c>
      <c r="R1131">
        <v>10806.78</v>
      </c>
      <c r="S1131">
        <v>9</v>
      </c>
      <c r="T1131">
        <v>1130</v>
      </c>
      <c r="U1131">
        <v>43601.89</v>
      </c>
      <c r="V1131" t="s">
        <v>11411</v>
      </c>
      <c r="W1131">
        <v>4.6100000000000003</v>
      </c>
      <c r="X1131">
        <v>60</v>
      </c>
      <c r="Y1131" t="s">
        <v>11708</v>
      </c>
      <c r="Z1131" t="s">
        <v>12011</v>
      </c>
      <c r="AA1131">
        <v>1130</v>
      </c>
      <c r="AB1131" t="s">
        <v>12015</v>
      </c>
      <c r="AC1131">
        <v>5923.87</v>
      </c>
      <c r="AD1131">
        <v>3103.32</v>
      </c>
      <c r="AE1131">
        <v>155.16999999999999</v>
      </c>
      <c r="AF1131" t="s">
        <v>11284</v>
      </c>
      <c r="AG1131" t="s">
        <v>11368</v>
      </c>
      <c r="AH1131">
        <v>6692</v>
      </c>
      <c r="AI1131">
        <v>1130</v>
      </c>
      <c r="AJ1131" t="s">
        <v>11061</v>
      </c>
      <c r="AK1131" t="s">
        <v>12028</v>
      </c>
      <c r="AL1131" t="s">
        <v>12031</v>
      </c>
      <c r="AM1131" t="s">
        <v>11086</v>
      </c>
      <c r="AN1131">
        <v>1</v>
      </c>
      <c r="AO1131" s="10" t="s">
        <v>12044</v>
      </c>
      <c r="AP1131" t="str" cm="1">
        <f t="array" ref="AP1131">_xlfn.IFS(
  Table1[[#This Row],[Age]]&lt;=25, "18-25",
  Table1[[#This Row],[Age]]&lt;=35, "26-35",
  Table1[[#This Row],[Age]]&lt;=45, "36-45",
  Table1[[#This Row],[Age]]&lt;=60, "46-60",
  TRUE, "60+")</f>
        <v>26-35</v>
      </c>
    </row>
    <row r="1132" spans="1:42" x14ac:dyDescent="0.3">
      <c r="A1132">
        <v>1131</v>
      </c>
      <c r="B1132" t="s">
        <v>39</v>
      </c>
      <c r="C1132" t="s">
        <v>88</v>
      </c>
      <c r="D1132">
        <v>31</v>
      </c>
      <c r="E1132" t="s">
        <v>105</v>
      </c>
      <c r="F1132" t="s">
        <v>1238</v>
      </c>
      <c r="G1132" t="s">
        <v>5117</v>
      </c>
      <c r="H1132">
        <v>19458795984</v>
      </c>
      <c r="I1132" t="s">
        <v>6065</v>
      </c>
      <c r="J1132" t="s">
        <v>7292</v>
      </c>
      <c r="K1132">
        <v>1646.12</v>
      </c>
      <c r="L1132" s="12" t="s">
        <v>8340</v>
      </c>
      <c r="M1132" s="10" t="s">
        <v>11184</v>
      </c>
      <c r="N1132">
        <v>1131</v>
      </c>
      <c r="O1132">
        <v>45204</v>
      </c>
      <c r="P1132" t="s">
        <v>11402</v>
      </c>
      <c r="Q1132" s="16">
        <v>959.37</v>
      </c>
      <c r="R1132">
        <v>686.75</v>
      </c>
      <c r="S1132">
        <v>88</v>
      </c>
      <c r="T1132">
        <v>1131</v>
      </c>
      <c r="U1132">
        <v>45589.57</v>
      </c>
      <c r="V1132" t="s">
        <v>11411</v>
      </c>
      <c r="W1132">
        <v>4.9000000000000004</v>
      </c>
      <c r="X1132">
        <v>60</v>
      </c>
      <c r="Y1132" t="s">
        <v>9811</v>
      </c>
      <c r="Z1132" t="s">
        <v>12011</v>
      </c>
      <c r="AA1132">
        <v>1131</v>
      </c>
      <c r="AB1132" t="s">
        <v>12017</v>
      </c>
      <c r="AC1132">
        <v>1294.28</v>
      </c>
      <c r="AD1132">
        <v>1406.59</v>
      </c>
      <c r="AE1132">
        <v>70.33</v>
      </c>
      <c r="AF1132" t="s">
        <v>11397</v>
      </c>
      <c r="AG1132" t="s">
        <v>11066</v>
      </c>
      <c r="AH1132">
        <v>6425</v>
      </c>
      <c r="AI1132">
        <v>1131</v>
      </c>
      <c r="AJ1132" t="s">
        <v>11111</v>
      </c>
      <c r="AK1132" t="s">
        <v>12028</v>
      </c>
      <c r="AL1132" t="s">
        <v>12032</v>
      </c>
      <c r="AM1132" t="s">
        <v>11170</v>
      </c>
      <c r="AN1132">
        <v>1</v>
      </c>
      <c r="AO1132" s="10" t="s">
        <v>12044</v>
      </c>
      <c r="AP1132" t="str" cm="1">
        <f t="array" ref="AP1132">_xlfn.IFS(
  Table1[[#This Row],[Age]]&lt;=25, "18-25",
  Table1[[#This Row],[Age]]&lt;=35, "26-35",
  Table1[[#This Row],[Age]]&lt;=45, "36-45",
  Table1[[#This Row],[Age]]&lt;=60, "46-60",
  TRUE, "60+")</f>
        <v>26-35</v>
      </c>
    </row>
    <row r="1133" spans="1:42" x14ac:dyDescent="0.3">
      <c r="A1133">
        <v>1132</v>
      </c>
      <c r="B1133" t="s">
        <v>20</v>
      </c>
      <c r="C1133" t="s">
        <v>39</v>
      </c>
      <c r="D1133">
        <v>44</v>
      </c>
      <c r="E1133" t="s">
        <v>104</v>
      </c>
      <c r="F1133" t="s">
        <v>1239</v>
      </c>
      <c r="G1133" t="s">
        <v>5132</v>
      </c>
      <c r="H1133">
        <v>19458795985</v>
      </c>
      <c r="I1133" t="s">
        <v>6066</v>
      </c>
      <c r="J1133" t="s">
        <v>7292</v>
      </c>
      <c r="K1133">
        <v>1800.97</v>
      </c>
      <c r="L1133" s="12" t="s">
        <v>8341</v>
      </c>
      <c r="M1133" s="10" t="s">
        <v>11204</v>
      </c>
      <c r="N1133">
        <v>1132</v>
      </c>
      <c r="O1133">
        <v>45170</v>
      </c>
      <c r="P1133" t="s">
        <v>11402</v>
      </c>
      <c r="Q1133" s="16">
        <v>3117.67</v>
      </c>
      <c r="R1133">
        <v>4918.6400000000003</v>
      </c>
      <c r="S1133">
        <v>29</v>
      </c>
      <c r="T1133">
        <v>1132</v>
      </c>
      <c r="U1133">
        <v>30734.59</v>
      </c>
      <c r="V1133" t="s">
        <v>11413</v>
      </c>
      <c r="W1133">
        <v>6.88</v>
      </c>
      <c r="X1133">
        <v>60</v>
      </c>
      <c r="Y1133" t="s">
        <v>11475</v>
      </c>
      <c r="Z1133" t="s">
        <v>12011</v>
      </c>
      <c r="AA1133">
        <v>1132</v>
      </c>
      <c r="AB1133" t="s">
        <v>12016</v>
      </c>
      <c r="AC1133">
        <v>5537.8</v>
      </c>
      <c r="AD1133">
        <v>2786.99</v>
      </c>
      <c r="AE1133">
        <v>139.35</v>
      </c>
      <c r="AF1133" t="s">
        <v>11254</v>
      </c>
      <c r="AG1133" t="s">
        <v>11333</v>
      </c>
      <c r="AH1133">
        <v>395</v>
      </c>
      <c r="AI1133">
        <v>1132</v>
      </c>
      <c r="AJ1133" t="s">
        <v>11281</v>
      </c>
      <c r="AK1133" t="s">
        <v>12028</v>
      </c>
      <c r="AL1133" t="s">
        <v>12032</v>
      </c>
      <c r="AM1133" t="s">
        <v>11385</v>
      </c>
      <c r="AN1133">
        <v>1</v>
      </c>
      <c r="AO1133" s="10" t="s">
        <v>12042</v>
      </c>
      <c r="AP1133" t="str" cm="1">
        <f t="array" ref="AP1133">_xlfn.IFS(
  Table1[[#This Row],[Age]]&lt;=25, "18-25",
  Table1[[#This Row],[Age]]&lt;=35, "26-35",
  Table1[[#This Row],[Age]]&lt;=45, "36-45",
  Table1[[#This Row],[Age]]&lt;=60, "46-60",
  TRUE, "60+")</f>
        <v>36-45</v>
      </c>
    </row>
    <row r="1134" spans="1:42" x14ac:dyDescent="0.3">
      <c r="A1134">
        <v>1133</v>
      </c>
      <c r="B1134" t="s">
        <v>28</v>
      </c>
      <c r="C1134" t="s">
        <v>59</v>
      </c>
      <c r="D1134">
        <v>32</v>
      </c>
      <c r="E1134" t="s">
        <v>106</v>
      </c>
      <c r="F1134" t="s">
        <v>1240</v>
      </c>
      <c r="G1134" t="s">
        <v>5123</v>
      </c>
      <c r="H1134">
        <v>19458795986</v>
      </c>
      <c r="I1134" t="s">
        <v>5859</v>
      </c>
      <c r="J1134" t="s">
        <v>7291</v>
      </c>
      <c r="K1134">
        <v>1469.56</v>
      </c>
      <c r="L1134" s="12" t="s">
        <v>8342</v>
      </c>
      <c r="M1134" s="10" t="s">
        <v>11183</v>
      </c>
      <c r="N1134">
        <v>1133</v>
      </c>
      <c r="O1134">
        <v>45170</v>
      </c>
      <c r="P1134" t="s">
        <v>11404</v>
      </c>
      <c r="Q1134" s="16">
        <v>4224.76</v>
      </c>
      <c r="R1134">
        <v>5694.32</v>
      </c>
      <c r="S1134">
        <v>69</v>
      </c>
      <c r="T1134">
        <v>1133</v>
      </c>
      <c r="U1134">
        <v>44814.05</v>
      </c>
      <c r="V1134" t="s">
        <v>11411</v>
      </c>
      <c r="W1134">
        <v>8.58</v>
      </c>
      <c r="X1134">
        <v>12</v>
      </c>
      <c r="Y1134" t="s">
        <v>7561</v>
      </c>
      <c r="Z1134" t="s">
        <v>12010</v>
      </c>
      <c r="AA1134">
        <v>1133</v>
      </c>
      <c r="AB1134" t="s">
        <v>12016</v>
      </c>
      <c r="AC1134">
        <v>9090.0300000000007</v>
      </c>
      <c r="AD1134">
        <v>4941.75</v>
      </c>
      <c r="AE1134">
        <v>247.09</v>
      </c>
      <c r="AF1134" t="s">
        <v>11164</v>
      </c>
      <c r="AG1134" t="s">
        <v>11337</v>
      </c>
      <c r="AH1134">
        <v>8627</v>
      </c>
      <c r="AI1134">
        <v>1133</v>
      </c>
      <c r="AJ1134" t="s">
        <v>11346</v>
      </c>
      <c r="AK1134" t="s">
        <v>12028</v>
      </c>
      <c r="AL1134" t="s">
        <v>12032</v>
      </c>
      <c r="AM1134" t="s">
        <v>11079</v>
      </c>
      <c r="AN1134">
        <v>1</v>
      </c>
      <c r="AO1134" s="10" t="s">
        <v>12042</v>
      </c>
      <c r="AP1134" t="str" cm="1">
        <f t="array" ref="AP1134">_xlfn.IFS(
  Table1[[#This Row],[Age]]&lt;=25, "18-25",
  Table1[[#This Row],[Age]]&lt;=35, "26-35",
  Table1[[#This Row],[Age]]&lt;=45, "36-45",
  Table1[[#This Row],[Age]]&lt;=60, "46-60",
  TRUE, "60+")</f>
        <v>26-35</v>
      </c>
    </row>
    <row r="1135" spans="1:42" x14ac:dyDescent="0.3">
      <c r="A1135">
        <v>1134</v>
      </c>
      <c r="B1135" t="s">
        <v>16</v>
      </c>
      <c r="C1135" t="s">
        <v>60</v>
      </c>
      <c r="D1135">
        <v>38</v>
      </c>
      <c r="E1135" t="s">
        <v>105</v>
      </c>
      <c r="F1135" t="s">
        <v>1241</v>
      </c>
      <c r="G1135" t="s">
        <v>5142</v>
      </c>
      <c r="H1135">
        <v>19458795987</v>
      </c>
      <c r="I1135" t="s">
        <v>6067</v>
      </c>
      <c r="J1135" t="s">
        <v>7291</v>
      </c>
      <c r="K1135">
        <v>2255.52</v>
      </c>
      <c r="L1135" s="12" t="s">
        <v>8343</v>
      </c>
      <c r="M1135" s="10" t="s">
        <v>11296</v>
      </c>
      <c r="N1135">
        <v>1134</v>
      </c>
      <c r="O1135">
        <v>45254</v>
      </c>
      <c r="P1135" t="s">
        <v>11404</v>
      </c>
      <c r="Q1135" s="16">
        <v>1174.29</v>
      </c>
      <c r="R1135">
        <v>3429.81</v>
      </c>
      <c r="S1135">
        <v>42</v>
      </c>
      <c r="T1135">
        <v>1134</v>
      </c>
      <c r="U1135">
        <v>38466.46</v>
      </c>
      <c r="V1135" t="s">
        <v>11413</v>
      </c>
      <c r="W1135">
        <v>3.87</v>
      </c>
      <c r="X1135">
        <v>48</v>
      </c>
      <c r="Y1135" t="s">
        <v>11799</v>
      </c>
      <c r="Z1135" t="s">
        <v>12011</v>
      </c>
      <c r="AA1135">
        <v>1134</v>
      </c>
      <c r="AB1135" t="s">
        <v>12015</v>
      </c>
      <c r="AC1135">
        <v>1754.74</v>
      </c>
      <c r="AD1135">
        <v>4411.68</v>
      </c>
      <c r="AE1135">
        <v>220.58</v>
      </c>
      <c r="AF1135" t="s">
        <v>11101</v>
      </c>
      <c r="AG1135" t="s">
        <v>11328</v>
      </c>
      <c r="AH1135">
        <v>585</v>
      </c>
      <c r="AI1135">
        <v>1134</v>
      </c>
      <c r="AJ1135" t="s">
        <v>11285</v>
      </c>
      <c r="AK1135" t="s">
        <v>12029</v>
      </c>
      <c r="AL1135" t="s">
        <v>12031</v>
      </c>
      <c r="AM1135" t="s">
        <v>11351</v>
      </c>
      <c r="AN1135">
        <v>-1</v>
      </c>
      <c r="AO1135" s="10" t="s">
        <v>12040</v>
      </c>
      <c r="AP1135" t="str" cm="1">
        <f t="array" ref="AP1135">_xlfn.IFS(
  Table1[[#This Row],[Age]]&lt;=25, "18-25",
  Table1[[#This Row],[Age]]&lt;=35, "26-35",
  Table1[[#This Row],[Age]]&lt;=45, "36-45",
  Table1[[#This Row],[Age]]&lt;=60, "46-60",
  TRUE, "60+")</f>
        <v>36-45</v>
      </c>
    </row>
    <row r="1136" spans="1:42" x14ac:dyDescent="0.3">
      <c r="A1136">
        <v>1135</v>
      </c>
      <c r="B1136" t="s">
        <v>34</v>
      </c>
      <c r="C1136" t="s">
        <v>65</v>
      </c>
      <c r="D1136">
        <v>29</v>
      </c>
      <c r="E1136" t="s">
        <v>105</v>
      </c>
      <c r="F1136" t="s">
        <v>1242</v>
      </c>
      <c r="G1136" t="s">
        <v>5143</v>
      </c>
      <c r="H1136">
        <v>19458795988</v>
      </c>
      <c r="I1136" t="s">
        <v>6068</v>
      </c>
      <c r="J1136" t="s">
        <v>7292</v>
      </c>
      <c r="K1136">
        <v>3350.46</v>
      </c>
      <c r="L1136" s="12" t="s">
        <v>8344</v>
      </c>
      <c r="M1136" s="10" t="s">
        <v>11231</v>
      </c>
      <c r="N1136">
        <v>1135</v>
      </c>
      <c r="O1136">
        <v>44963</v>
      </c>
      <c r="P1136" t="s">
        <v>11404</v>
      </c>
      <c r="Q1136" s="16">
        <v>3944.84</v>
      </c>
      <c r="R1136">
        <v>-594.38</v>
      </c>
      <c r="S1136">
        <v>60</v>
      </c>
      <c r="T1136">
        <v>1135</v>
      </c>
      <c r="U1136">
        <v>10933.54</v>
      </c>
      <c r="V1136" t="s">
        <v>11412</v>
      </c>
      <c r="W1136">
        <v>5.79</v>
      </c>
      <c r="X1136">
        <v>24</v>
      </c>
      <c r="Y1136" t="s">
        <v>10676</v>
      </c>
      <c r="Z1136" t="s">
        <v>12012</v>
      </c>
      <c r="AA1136">
        <v>1135</v>
      </c>
      <c r="AB1136" t="s">
        <v>12016</v>
      </c>
      <c r="AC1136">
        <v>6257.87</v>
      </c>
      <c r="AD1136">
        <v>2084.02</v>
      </c>
      <c r="AE1136">
        <v>104.2</v>
      </c>
      <c r="AF1136" t="s">
        <v>11241</v>
      </c>
      <c r="AG1136" t="s">
        <v>11224</v>
      </c>
      <c r="AH1136">
        <v>5658</v>
      </c>
      <c r="AI1136">
        <v>1135</v>
      </c>
      <c r="AJ1136" t="s">
        <v>11133</v>
      </c>
      <c r="AK1136" t="s">
        <v>12029</v>
      </c>
      <c r="AL1136" t="s">
        <v>12032</v>
      </c>
      <c r="AM1136" t="s">
        <v>11151</v>
      </c>
      <c r="AN1136">
        <v>1</v>
      </c>
      <c r="AO1136" s="10" t="s">
        <v>12045</v>
      </c>
      <c r="AP1136" t="str" cm="1">
        <f t="array" ref="AP1136">_xlfn.IFS(
  Table1[[#This Row],[Age]]&lt;=25, "18-25",
  Table1[[#This Row],[Age]]&lt;=35, "26-35",
  Table1[[#This Row],[Age]]&lt;=45, "36-45",
  Table1[[#This Row],[Age]]&lt;=60, "46-60",
  TRUE, "60+")</f>
        <v>26-35</v>
      </c>
    </row>
    <row r="1137" spans="1:42" x14ac:dyDescent="0.3">
      <c r="A1137">
        <v>1136</v>
      </c>
      <c r="B1137" t="s">
        <v>13</v>
      </c>
      <c r="C1137" t="s">
        <v>70</v>
      </c>
      <c r="D1137">
        <v>68</v>
      </c>
      <c r="E1137" t="s">
        <v>104</v>
      </c>
      <c r="F1137" t="s">
        <v>1243</v>
      </c>
      <c r="G1137" t="s">
        <v>5143</v>
      </c>
      <c r="H1137">
        <v>19458795989</v>
      </c>
      <c r="I1137" t="s">
        <v>5965</v>
      </c>
      <c r="J1137" t="s">
        <v>7292</v>
      </c>
      <c r="K1137">
        <v>7422.71</v>
      </c>
      <c r="L1137" s="12" t="s">
        <v>8345</v>
      </c>
      <c r="M1137" s="10" t="s">
        <v>11375</v>
      </c>
      <c r="N1137">
        <v>1136</v>
      </c>
      <c r="O1137">
        <v>45158</v>
      </c>
      <c r="P1137" t="s">
        <v>11403</v>
      </c>
      <c r="Q1137" s="16">
        <v>2007.44</v>
      </c>
      <c r="R1137">
        <v>9430.15</v>
      </c>
      <c r="S1137">
        <v>39</v>
      </c>
      <c r="T1137">
        <v>1136</v>
      </c>
      <c r="U1137">
        <v>2730.28</v>
      </c>
      <c r="V1137" t="s">
        <v>11411</v>
      </c>
      <c r="W1137">
        <v>8.69</v>
      </c>
      <c r="X1137">
        <v>60</v>
      </c>
      <c r="Y1137" t="s">
        <v>11576</v>
      </c>
      <c r="Z1137" t="s">
        <v>12012</v>
      </c>
      <c r="AA1137">
        <v>1136</v>
      </c>
      <c r="AB1137" t="s">
        <v>12017</v>
      </c>
      <c r="AC1137">
        <v>1307.8499999999999</v>
      </c>
      <c r="AD1137">
        <v>3437.03</v>
      </c>
      <c r="AE1137">
        <v>171.85</v>
      </c>
      <c r="AF1137" t="s">
        <v>11317</v>
      </c>
      <c r="AG1137" t="s">
        <v>11341</v>
      </c>
      <c r="AH1137">
        <v>3940</v>
      </c>
      <c r="AI1137">
        <v>1136</v>
      </c>
      <c r="AJ1137" t="s">
        <v>11034</v>
      </c>
      <c r="AK1137" t="s">
        <v>12028</v>
      </c>
      <c r="AL1137" t="s">
        <v>12032</v>
      </c>
      <c r="AM1137" t="s">
        <v>11325</v>
      </c>
      <c r="AN1137">
        <v>1</v>
      </c>
      <c r="AO1137" s="10" t="s">
        <v>12041</v>
      </c>
      <c r="AP1137" t="str" cm="1">
        <f t="array" ref="AP1137">_xlfn.IFS(
  Table1[[#This Row],[Age]]&lt;=25, "18-25",
  Table1[[#This Row],[Age]]&lt;=35, "26-35",
  Table1[[#This Row],[Age]]&lt;=45, "36-45",
  Table1[[#This Row],[Age]]&lt;=60, "46-60",
  TRUE, "60+")</f>
        <v>60+</v>
      </c>
    </row>
    <row r="1138" spans="1:42" x14ac:dyDescent="0.3">
      <c r="A1138">
        <v>1137</v>
      </c>
      <c r="B1138" t="s">
        <v>13</v>
      </c>
      <c r="C1138" t="s">
        <v>70</v>
      </c>
      <c r="D1138">
        <v>60</v>
      </c>
      <c r="E1138" t="s">
        <v>105</v>
      </c>
      <c r="F1138" t="s">
        <v>1244</v>
      </c>
      <c r="G1138" t="s">
        <v>5115</v>
      </c>
      <c r="H1138">
        <v>19458795990</v>
      </c>
      <c r="I1138" t="s">
        <v>5965</v>
      </c>
      <c r="J1138" t="s">
        <v>7292</v>
      </c>
      <c r="K1138">
        <v>703.17</v>
      </c>
      <c r="L1138" s="12" t="s">
        <v>8346</v>
      </c>
      <c r="M1138" s="10" t="s">
        <v>11091</v>
      </c>
      <c r="N1138">
        <v>1137</v>
      </c>
      <c r="O1138">
        <v>45099</v>
      </c>
      <c r="P1138" t="s">
        <v>11402</v>
      </c>
      <c r="Q1138" s="16">
        <v>4998.12</v>
      </c>
      <c r="R1138">
        <v>-4294.95</v>
      </c>
      <c r="S1138">
        <v>91</v>
      </c>
      <c r="T1138">
        <v>1137</v>
      </c>
      <c r="U1138">
        <v>1484.53</v>
      </c>
      <c r="V1138" t="s">
        <v>11411</v>
      </c>
      <c r="W1138">
        <v>2.5099999999999998</v>
      </c>
      <c r="X1138">
        <v>36</v>
      </c>
      <c r="Y1138" t="s">
        <v>11800</v>
      </c>
      <c r="Z1138" t="s">
        <v>12012</v>
      </c>
      <c r="AA1138">
        <v>1137</v>
      </c>
      <c r="AB1138" t="s">
        <v>12017</v>
      </c>
      <c r="AC1138">
        <v>5385.16</v>
      </c>
      <c r="AD1138">
        <v>916.51</v>
      </c>
      <c r="AE1138">
        <v>45.83</v>
      </c>
      <c r="AF1138" t="s">
        <v>11361</v>
      </c>
      <c r="AG1138" t="s">
        <v>11101</v>
      </c>
      <c r="AH1138">
        <v>5248</v>
      </c>
      <c r="AI1138">
        <v>1137</v>
      </c>
      <c r="AJ1138" t="s">
        <v>11296</v>
      </c>
      <c r="AK1138" t="s">
        <v>12027</v>
      </c>
      <c r="AL1138" t="s">
        <v>12031</v>
      </c>
      <c r="AM1138" t="s">
        <v>11223</v>
      </c>
      <c r="AN1138">
        <v>1</v>
      </c>
      <c r="AO1138" s="10" t="s">
        <v>12043</v>
      </c>
      <c r="AP1138" t="str" cm="1">
        <f t="array" ref="AP1138">_xlfn.IFS(
  Table1[[#This Row],[Age]]&lt;=25, "18-25",
  Table1[[#This Row],[Age]]&lt;=35, "26-35",
  Table1[[#This Row],[Age]]&lt;=45, "36-45",
  Table1[[#This Row],[Age]]&lt;=60, "46-60",
  TRUE, "60+")</f>
        <v>46-60</v>
      </c>
    </row>
    <row r="1139" spans="1:42" x14ac:dyDescent="0.3">
      <c r="A1139">
        <v>1138</v>
      </c>
      <c r="B1139" t="s">
        <v>2</v>
      </c>
      <c r="C1139" t="s">
        <v>86</v>
      </c>
      <c r="D1139">
        <v>50</v>
      </c>
      <c r="E1139" t="s">
        <v>106</v>
      </c>
      <c r="F1139" t="s">
        <v>1245</v>
      </c>
      <c r="G1139" t="s">
        <v>5118</v>
      </c>
      <c r="H1139">
        <v>19458795991</v>
      </c>
      <c r="I1139" t="s">
        <v>5295</v>
      </c>
      <c r="J1139" t="s">
        <v>7292</v>
      </c>
      <c r="K1139">
        <v>8222.41</v>
      </c>
      <c r="L1139" s="12" t="s">
        <v>8320</v>
      </c>
      <c r="M1139" s="10" t="s">
        <v>11043</v>
      </c>
      <c r="N1139">
        <v>1138</v>
      </c>
      <c r="O1139">
        <v>45177</v>
      </c>
      <c r="P1139" t="s">
        <v>11402</v>
      </c>
      <c r="Q1139" s="16">
        <v>466.84</v>
      </c>
      <c r="R1139">
        <v>7755.57</v>
      </c>
      <c r="S1139">
        <v>72</v>
      </c>
      <c r="T1139">
        <v>1138</v>
      </c>
      <c r="U1139">
        <v>29744.54</v>
      </c>
      <c r="V1139" t="s">
        <v>11412</v>
      </c>
      <c r="W1139">
        <v>9.82</v>
      </c>
      <c r="X1139">
        <v>24</v>
      </c>
      <c r="Y1139" t="s">
        <v>11801</v>
      </c>
      <c r="Z1139" t="s">
        <v>12011</v>
      </c>
      <c r="AA1139">
        <v>1138</v>
      </c>
      <c r="AB1139" t="s">
        <v>12015</v>
      </c>
      <c r="AC1139">
        <v>7227.1</v>
      </c>
      <c r="AD1139">
        <v>50.73</v>
      </c>
      <c r="AE1139">
        <v>2.54</v>
      </c>
      <c r="AF1139" t="s">
        <v>11241</v>
      </c>
      <c r="AG1139" t="s">
        <v>11271</v>
      </c>
      <c r="AH1139">
        <v>5907</v>
      </c>
      <c r="AI1139">
        <v>1138</v>
      </c>
      <c r="AJ1139" t="s">
        <v>11080</v>
      </c>
      <c r="AK1139" t="s">
        <v>12028</v>
      </c>
      <c r="AL1139" t="s">
        <v>12032</v>
      </c>
      <c r="AM1139" t="s">
        <v>11113</v>
      </c>
      <c r="AN1139">
        <v>1</v>
      </c>
      <c r="AO1139" s="10" t="s">
        <v>12042</v>
      </c>
      <c r="AP1139" t="str" cm="1">
        <f t="array" ref="AP1139">_xlfn.IFS(
  Table1[[#This Row],[Age]]&lt;=25, "18-25",
  Table1[[#This Row],[Age]]&lt;=35, "26-35",
  Table1[[#This Row],[Age]]&lt;=45, "36-45",
  Table1[[#This Row],[Age]]&lt;=60, "46-60",
  TRUE, "60+")</f>
        <v>46-60</v>
      </c>
    </row>
    <row r="1140" spans="1:42" x14ac:dyDescent="0.3">
      <c r="A1140">
        <v>1139</v>
      </c>
      <c r="B1140" t="s">
        <v>40</v>
      </c>
      <c r="C1140" t="s">
        <v>67</v>
      </c>
      <c r="D1140">
        <v>57</v>
      </c>
      <c r="E1140" t="s">
        <v>104</v>
      </c>
      <c r="F1140" t="s">
        <v>1246</v>
      </c>
      <c r="G1140" t="s">
        <v>5109</v>
      </c>
      <c r="H1140">
        <v>19458795992</v>
      </c>
      <c r="I1140" t="s">
        <v>6069</v>
      </c>
      <c r="J1140" t="s">
        <v>7292</v>
      </c>
      <c r="K1140">
        <v>2698.38</v>
      </c>
      <c r="L1140" s="12" t="s">
        <v>8347</v>
      </c>
      <c r="M1140" s="10" t="s">
        <v>11294</v>
      </c>
      <c r="N1140">
        <v>1139</v>
      </c>
      <c r="O1140">
        <v>45046</v>
      </c>
      <c r="P1140" t="s">
        <v>11403</v>
      </c>
      <c r="Q1140" s="16">
        <v>2770.83</v>
      </c>
      <c r="R1140">
        <v>-72.45</v>
      </c>
      <c r="S1140">
        <v>93</v>
      </c>
      <c r="T1140">
        <v>1139</v>
      </c>
      <c r="U1140">
        <v>26558.07</v>
      </c>
      <c r="V1140" t="s">
        <v>11413</v>
      </c>
      <c r="W1140">
        <v>7.76</v>
      </c>
      <c r="X1140">
        <v>60</v>
      </c>
      <c r="Y1140" t="s">
        <v>9661</v>
      </c>
      <c r="Z1140" t="s">
        <v>12010</v>
      </c>
      <c r="AA1140">
        <v>1139</v>
      </c>
      <c r="AB1140" t="s">
        <v>12015</v>
      </c>
      <c r="AC1140">
        <v>4424.6099999999997</v>
      </c>
      <c r="AD1140">
        <v>4197.6499999999996</v>
      </c>
      <c r="AE1140">
        <v>209.88</v>
      </c>
      <c r="AF1140" t="s">
        <v>11139</v>
      </c>
      <c r="AG1140" t="s">
        <v>11279</v>
      </c>
      <c r="AH1140">
        <v>6161</v>
      </c>
      <c r="AI1140">
        <v>1139</v>
      </c>
      <c r="AJ1140" t="s">
        <v>11260</v>
      </c>
      <c r="AK1140" t="s">
        <v>12028</v>
      </c>
      <c r="AL1140" t="s">
        <v>12031</v>
      </c>
      <c r="AM1140" t="s">
        <v>11291</v>
      </c>
      <c r="AN1140">
        <v>1</v>
      </c>
      <c r="AO1140" s="10" t="s">
        <v>12037</v>
      </c>
      <c r="AP1140" t="str" cm="1">
        <f t="array" ref="AP1140">_xlfn.IFS(
  Table1[[#This Row],[Age]]&lt;=25, "18-25",
  Table1[[#This Row],[Age]]&lt;=35, "26-35",
  Table1[[#This Row],[Age]]&lt;=45, "36-45",
  Table1[[#This Row],[Age]]&lt;=60, "46-60",
  TRUE, "60+")</f>
        <v>46-60</v>
      </c>
    </row>
    <row r="1141" spans="1:42" x14ac:dyDescent="0.3">
      <c r="A1141">
        <v>1140</v>
      </c>
      <c r="B1141" t="s">
        <v>40</v>
      </c>
      <c r="C1141" t="s">
        <v>94</v>
      </c>
      <c r="D1141">
        <v>39</v>
      </c>
      <c r="E1141" t="s">
        <v>105</v>
      </c>
      <c r="F1141" t="s">
        <v>1247</v>
      </c>
      <c r="G1141" t="s">
        <v>5133</v>
      </c>
      <c r="H1141">
        <v>19458795993</v>
      </c>
      <c r="I1141" t="s">
        <v>6070</v>
      </c>
      <c r="J1141" t="s">
        <v>7291</v>
      </c>
      <c r="K1141">
        <v>6172.89</v>
      </c>
      <c r="L1141" s="12" t="s">
        <v>8348</v>
      </c>
      <c r="M1141" s="10" t="s">
        <v>11345</v>
      </c>
      <c r="N1141">
        <v>1140</v>
      </c>
      <c r="O1141">
        <v>45268</v>
      </c>
      <c r="P1141" t="s">
        <v>11403</v>
      </c>
      <c r="Q1141" s="16">
        <v>3917.34</v>
      </c>
      <c r="R1141">
        <v>10090.23</v>
      </c>
      <c r="S1141">
        <v>60</v>
      </c>
      <c r="T1141">
        <v>1140</v>
      </c>
      <c r="U1141">
        <v>35122.06</v>
      </c>
      <c r="V1141" t="s">
        <v>11413</v>
      </c>
      <c r="W1141">
        <v>4.3</v>
      </c>
      <c r="X1141">
        <v>12</v>
      </c>
      <c r="Y1141" t="s">
        <v>11775</v>
      </c>
      <c r="Z1141" t="s">
        <v>12010</v>
      </c>
      <c r="AA1141">
        <v>1140</v>
      </c>
      <c r="AB1141" t="s">
        <v>12015</v>
      </c>
      <c r="AC1141">
        <v>2025.46</v>
      </c>
      <c r="AD1141">
        <v>2070.77</v>
      </c>
      <c r="AE1141">
        <v>103.54</v>
      </c>
      <c r="AF1141" t="s">
        <v>11243</v>
      </c>
      <c r="AG1141" t="s">
        <v>11291</v>
      </c>
      <c r="AH1141">
        <v>238</v>
      </c>
      <c r="AI1141">
        <v>1140</v>
      </c>
      <c r="AJ1141" t="s">
        <v>11315</v>
      </c>
      <c r="AK1141" t="s">
        <v>12029</v>
      </c>
      <c r="AL1141" t="s">
        <v>12031</v>
      </c>
      <c r="AM1141" t="s">
        <v>11375</v>
      </c>
      <c r="AN1141">
        <v>1</v>
      </c>
      <c r="AO1141" s="10" t="s">
        <v>12036</v>
      </c>
      <c r="AP1141" t="str" cm="1">
        <f t="array" ref="AP1141">_xlfn.IFS(
  Table1[[#This Row],[Age]]&lt;=25, "18-25",
  Table1[[#This Row],[Age]]&lt;=35, "26-35",
  Table1[[#This Row],[Age]]&lt;=45, "36-45",
  Table1[[#This Row],[Age]]&lt;=60, "46-60",
  TRUE, "60+")</f>
        <v>36-45</v>
      </c>
    </row>
    <row r="1142" spans="1:42" x14ac:dyDescent="0.3">
      <c r="A1142">
        <v>1141</v>
      </c>
      <c r="B1142" t="s">
        <v>14</v>
      </c>
      <c r="C1142" t="s">
        <v>85</v>
      </c>
      <c r="D1142">
        <v>55</v>
      </c>
      <c r="E1142" t="s">
        <v>104</v>
      </c>
      <c r="F1142" t="s">
        <v>1248</v>
      </c>
      <c r="G1142" t="s">
        <v>5129</v>
      </c>
      <c r="H1142">
        <v>19458795994</v>
      </c>
      <c r="I1142" t="s">
        <v>5633</v>
      </c>
      <c r="J1142" t="s">
        <v>7292</v>
      </c>
      <c r="K1142">
        <v>5572.41</v>
      </c>
      <c r="L1142" s="12" t="s">
        <v>7573</v>
      </c>
      <c r="M1142" s="10" t="s">
        <v>11050</v>
      </c>
      <c r="N1142">
        <v>1141</v>
      </c>
      <c r="O1142">
        <v>45259</v>
      </c>
      <c r="P1142" t="s">
        <v>11402</v>
      </c>
      <c r="Q1142" s="16">
        <v>3384.22</v>
      </c>
      <c r="R1142">
        <v>8956.6299999999992</v>
      </c>
      <c r="S1142">
        <v>53</v>
      </c>
      <c r="T1142">
        <v>1141</v>
      </c>
      <c r="U1142">
        <v>42298.59</v>
      </c>
      <c r="V1142" t="s">
        <v>11411</v>
      </c>
      <c r="W1142">
        <v>4.38</v>
      </c>
      <c r="X1142">
        <v>36</v>
      </c>
      <c r="Y1142" t="s">
        <v>11802</v>
      </c>
      <c r="Z1142" t="s">
        <v>12012</v>
      </c>
      <c r="AA1142">
        <v>1141</v>
      </c>
      <c r="AB1142" t="s">
        <v>12015</v>
      </c>
      <c r="AC1142">
        <v>9526.6299999999992</v>
      </c>
      <c r="AD1142">
        <v>907.54</v>
      </c>
      <c r="AE1142">
        <v>45.38</v>
      </c>
      <c r="AF1142" t="s">
        <v>11073</v>
      </c>
      <c r="AG1142" t="s">
        <v>11155</v>
      </c>
      <c r="AH1142">
        <v>5253</v>
      </c>
      <c r="AI1142">
        <v>1141</v>
      </c>
      <c r="AJ1142" t="s">
        <v>11289</v>
      </c>
      <c r="AK1142" t="s">
        <v>12028</v>
      </c>
      <c r="AL1142" t="s">
        <v>12031</v>
      </c>
      <c r="AM1142" t="s">
        <v>11327</v>
      </c>
      <c r="AN1142">
        <v>1</v>
      </c>
      <c r="AO1142" s="10" t="s">
        <v>12040</v>
      </c>
      <c r="AP1142" t="str" cm="1">
        <f t="array" ref="AP1142">_xlfn.IFS(
  Table1[[#This Row],[Age]]&lt;=25, "18-25",
  Table1[[#This Row],[Age]]&lt;=35, "26-35",
  Table1[[#This Row],[Age]]&lt;=45, "36-45",
  Table1[[#This Row],[Age]]&lt;=60, "46-60",
  TRUE, "60+")</f>
        <v>46-60</v>
      </c>
    </row>
    <row r="1143" spans="1:42" x14ac:dyDescent="0.3">
      <c r="A1143">
        <v>1142</v>
      </c>
      <c r="B1143" t="s">
        <v>30</v>
      </c>
      <c r="C1143" t="s">
        <v>96</v>
      </c>
      <c r="D1143">
        <v>61</v>
      </c>
      <c r="E1143" t="s">
        <v>105</v>
      </c>
      <c r="F1143" t="s">
        <v>1249</v>
      </c>
      <c r="G1143" t="s">
        <v>5110</v>
      </c>
      <c r="H1143">
        <v>19458795995</v>
      </c>
      <c r="I1143" t="s">
        <v>6071</v>
      </c>
      <c r="J1143" t="s">
        <v>7292</v>
      </c>
      <c r="K1143">
        <v>1624.82</v>
      </c>
      <c r="L1143" s="12" t="s">
        <v>8349</v>
      </c>
      <c r="M1143" s="10" t="s">
        <v>11282</v>
      </c>
      <c r="N1143">
        <v>1142</v>
      </c>
      <c r="O1143">
        <v>44940</v>
      </c>
      <c r="P1143" t="s">
        <v>11402</v>
      </c>
      <c r="Q1143" s="16">
        <v>2532.87</v>
      </c>
      <c r="R1143">
        <v>4157.6899999999996</v>
      </c>
      <c r="S1143">
        <v>76</v>
      </c>
      <c r="T1143">
        <v>1142</v>
      </c>
      <c r="U1143">
        <v>9057.68</v>
      </c>
      <c r="V1143" t="s">
        <v>11412</v>
      </c>
      <c r="W1143">
        <v>2.85</v>
      </c>
      <c r="X1143">
        <v>12</v>
      </c>
      <c r="Y1143" t="s">
        <v>11000</v>
      </c>
      <c r="Z1143" t="s">
        <v>12010</v>
      </c>
      <c r="AA1143">
        <v>1142</v>
      </c>
      <c r="AB1143" t="s">
        <v>12015</v>
      </c>
      <c r="AC1143">
        <v>9397.82</v>
      </c>
      <c r="AD1143">
        <v>1576.49</v>
      </c>
      <c r="AE1143">
        <v>78.819999999999993</v>
      </c>
      <c r="AF1143" t="s">
        <v>11047</v>
      </c>
      <c r="AG1143" t="s">
        <v>11392</v>
      </c>
      <c r="AH1143">
        <v>951</v>
      </c>
      <c r="AI1143">
        <v>1142</v>
      </c>
      <c r="AJ1143" t="s">
        <v>11221</v>
      </c>
      <c r="AK1143" t="s">
        <v>12029</v>
      </c>
      <c r="AL1143" t="s">
        <v>12032</v>
      </c>
      <c r="AM1143" t="s">
        <v>11260</v>
      </c>
      <c r="AN1143">
        <v>1</v>
      </c>
      <c r="AO1143" s="10" t="s">
        <v>12039</v>
      </c>
      <c r="AP1143" t="str" cm="1">
        <f t="array" ref="AP1143">_xlfn.IFS(
  Table1[[#This Row],[Age]]&lt;=25, "18-25",
  Table1[[#This Row],[Age]]&lt;=35, "26-35",
  Table1[[#This Row],[Age]]&lt;=45, "36-45",
  Table1[[#This Row],[Age]]&lt;=60, "46-60",
  TRUE, "60+")</f>
        <v>60+</v>
      </c>
    </row>
    <row r="1144" spans="1:42" x14ac:dyDescent="0.3">
      <c r="A1144">
        <v>1143</v>
      </c>
      <c r="B1144" t="s">
        <v>6</v>
      </c>
      <c r="C1144" t="s">
        <v>76</v>
      </c>
      <c r="D1144">
        <v>69</v>
      </c>
      <c r="E1144" t="s">
        <v>106</v>
      </c>
      <c r="F1144" t="s">
        <v>1250</v>
      </c>
      <c r="G1144" t="s">
        <v>5147</v>
      </c>
      <c r="H1144">
        <v>19458795996</v>
      </c>
      <c r="I1144" t="s">
        <v>6072</v>
      </c>
      <c r="J1144" t="s">
        <v>7291</v>
      </c>
      <c r="K1144">
        <v>2944.24</v>
      </c>
      <c r="L1144" s="12" t="s">
        <v>8350</v>
      </c>
      <c r="M1144" s="10" t="s">
        <v>11249</v>
      </c>
      <c r="N1144">
        <v>1143</v>
      </c>
      <c r="O1144">
        <v>45200</v>
      </c>
      <c r="P1144" t="s">
        <v>11403</v>
      </c>
      <c r="Q1144" s="16">
        <v>2570.41</v>
      </c>
      <c r="R1144">
        <v>373.83</v>
      </c>
      <c r="S1144">
        <v>8</v>
      </c>
      <c r="T1144">
        <v>1143</v>
      </c>
      <c r="U1144">
        <v>42965.16</v>
      </c>
      <c r="V1144" t="s">
        <v>11411</v>
      </c>
      <c r="W1144">
        <v>3.41</v>
      </c>
      <c r="X1144">
        <v>48</v>
      </c>
      <c r="Y1144" t="s">
        <v>11671</v>
      </c>
      <c r="Z1144" t="s">
        <v>12010</v>
      </c>
      <c r="AA1144">
        <v>1143</v>
      </c>
      <c r="AB1144" t="s">
        <v>12016</v>
      </c>
      <c r="AC1144">
        <v>8157.04</v>
      </c>
      <c r="AD1144">
        <v>4613.1000000000004</v>
      </c>
      <c r="AE1144">
        <v>230.66</v>
      </c>
      <c r="AF1144" t="s">
        <v>11074</v>
      </c>
      <c r="AG1144" t="s">
        <v>11262</v>
      </c>
      <c r="AH1144">
        <v>3932</v>
      </c>
      <c r="AI1144">
        <v>1143</v>
      </c>
      <c r="AJ1144" t="s">
        <v>11369</v>
      </c>
      <c r="AK1144" t="s">
        <v>12027</v>
      </c>
      <c r="AL1144" t="s">
        <v>12032</v>
      </c>
      <c r="AM1144" t="s">
        <v>11360</v>
      </c>
      <c r="AN1144">
        <v>1</v>
      </c>
      <c r="AO1144" s="10" t="s">
        <v>12044</v>
      </c>
      <c r="AP1144" t="str" cm="1">
        <f t="array" ref="AP1144">_xlfn.IFS(
  Table1[[#This Row],[Age]]&lt;=25, "18-25",
  Table1[[#This Row],[Age]]&lt;=35, "26-35",
  Table1[[#This Row],[Age]]&lt;=45, "36-45",
  Table1[[#This Row],[Age]]&lt;=60, "46-60",
  TRUE, "60+")</f>
        <v>60+</v>
      </c>
    </row>
    <row r="1145" spans="1:42" x14ac:dyDescent="0.3">
      <c r="A1145">
        <v>1144</v>
      </c>
      <c r="B1145" t="s">
        <v>25</v>
      </c>
      <c r="C1145" t="s">
        <v>57</v>
      </c>
      <c r="D1145">
        <v>65</v>
      </c>
      <c r="E1145" t="s">
        <v>106</v>
      </c>
      <c r="F1145" t="s">
        <v>1251</v>
      </c>
      <c r="G1145" t="s">
        <v>5132</v>
      </c>
      <c r="H1145">
        <v>19458795997</v>
      </c>
      <c r="I1145" t="s">
        <v>6073</v>
      </c>
      <c r="J1145" t="s">
        <v>7291</v>
      </c>
      <c r="K1145">
        <v>3029.62</v>
      </c>
      <c r="L1145" s="12" t="s">
        <v>8351</v>
      </c>
      <c r="M1145" s="10" t="s">
        <v>11054</v>
      </c>
      <c r="N1145">
        <v>1144</v>
      </c>
      <c r="O1145">
        <v>45279</v>
      </c>
      <c r="P1145" t="s">
        <v>11403</v>
      </c>
      <c r="Q1145" s="16">
        <v>2033.09</v>
      </c>
      <c r="R1145">
        <v>5062.71</v>
      </c>
      <c r="S1145">
        <v>21</v>
      </c>
      <c r="T1145">
        <v>1144</v>
      </c>
      <c r="U1145">
        <v>5806.02</v>
      </c>
      <c r="V1145" t="s">
        <v>11413</v>
      </c>
      <c r="W1145">
        <v>6.28</v>
      </c>
      <c r="X1145">
        <v>48</v>
      </c>
      <c r="Y1145" t="s">
        <v>11684</v>
      </c>
      <c r="Z1145" t="s">
        <v>12011</v>
      </c>
      <c r="AA1145">
        <v>1144</v>
      </c>
      <c r="AB1145" t="s">
        <v>12015</v>
      </c>
      <c r="AC1145">
        <v>2869.12</v>
      </c>
      <c r="AD1145">
        <v>4461.9399999999996</v>
      </c>
      <c r="AE1145">
        <v>223.1</v>
      </c>
      <c r="AF1145" t="s">
        <v>11136</v>
      </c>
      <c r="AG1145" t="s">
        <v>11347</v>
      </c>
      <c r="AH1145">
        <v>2536</v>
      </c>
      <c r="AI1145">
        <v>1144</v>
      </c>
      <c r="AJ1145" t="s">
        <v>11133</v>
      </c>
      <c r="AK1145" t="s">
        <v>12028</v>
      </c>
      <c r="AL1145" t="s">
        <v>12031</v>
      </c>
      <c r="AM1145" t="s">
        <v>11238</v>
      </c>
      <c r="AN1145">
        <v>1</v>
      </c>
      <c r="AO1145" s="10" t="s">
        <v>12036</v>
      </c>
      <c r="AP1145" t="str" cm="1">
        <f t="array" ref="AP1145">_xlfn.IFS(
  Table1[[#This Row],[Age]]&lt;=25, "18-25",
  Table1[[#This Row],[Age]]&lt;=35, "26-35",
  Table1[[#This Row],[Age]]&lt;=45, "36-45",
  Table1[[#This Row],[Age]]&lt;=60, "46-60",
  TRUE, "60+")</f>
        <v>60+</v>
      </c>
    </row>
    <row r="1146" spans="1:42" x14ac:dyDescent="0.3">
      <c r="A1146">
        <v>1145</v>
      </c>
      <c r="B1146" t="s">
        <v>4</v>
      </c>
      <c r="C1146" t="s">
        <v>88</v>
      </c>
      <c r="D1146">
        <v>35</v>
      </c>
      <c r="E1146" t="s">
        <v>104</v>
      </c>
      <c r="F1146" t="s">
        <v>1252</v>
      </c>
      <c r="G1146" t="s">
        <v>5137</v>
      </c>
      <c r="H1146">
        <v>19458795998</v>
      </c>
      <c r="I1146" t="s">
        <v>6074</v>
      </c>
      <c r="J1146" t="s">
        <v>7292</v>
      </c>
      <c r="K1146">
        <v>6275.92</v>
      </c>
      <c r="L1146" s="12" t="s">
        <v>8352</v>
      </c>
      <c r="M1146" s="10" t="s">
        <v>11368</v>
      </c>
      <c r="N1146">
        <v>1145</v>
      </c>
      <c r="O1146">
        <v>45061</v>
      </c>
      <c r="P1146" t="s">
        <v>11402</v>
      </c>
      <c r="Q1146" s="16">
        <v>1718.08</v>
      </c>
      <c r="R1146">
        <v>4557.84</v>
      </c>
      <c r="S1146">
        <v>56</v>
      </c>
      <c r="T1146">
        <v>1145</v>
      </c>
      <c r="U1146">
        <v>44278.92</v>
      </c>
      <c r="V1146" t="s">
        <v>11413</v>
      </c>
      <c r="W1146">
        <v>1.03</v>
      </c>
      <c r="X1146">
        <v>60</v>
      </c>
      <c r="Y1146" t="s">
        <v>11803</v>
      </c>
      <c r="Z1146" t="s">
        <v>12012</v>
      </c>
      <c r="AA1146">
        <v>1145</v>
      </c>
      <c r="AB1146" t="s">
        <v>12016</v>
      </c>
      <c r="AC1146">
        <v>7955.9</v>
      </c>
      <c r="AD1146">
        <v>3254.65</v>
      </c>
      <c r="AE1146">
        <v>162.72999999999999</v>
      </c>
      <c r="AF1146" t="s">
        <v>11168</v>
      </c>
      <c r="AG1146" t="s">
        <v>11151</v>
      </c>
      <c r="AH1146">
        <v>4206</v>
      </c>
      <c r="AI1146">
        <v>1145</v>
      </c>
      <c r="AJ1146" t="s">
        <v>11231</v>
      </c>
      <c r="AK1146" t="s">
        <v>12029</v>
      </c>
      <c r="AL1146" t="s">
        <v>12031</v>
      </c>
      <c r="AM1146" t="s">
        <v>11237</v>
      </c>
      <c r="AN1146">
        <v>1</v>
      </c>
      <c r="AO1146" s="10" t="s">
        <v>12046</v>
      </c>
      <c r="AP1146" t="str" cm="1">
        <f t="array" ref="AP1146">_xlfn.IFS(
  Table1[[#This Row],[Age]]&lt;=25, "18-25",
  Table1[[#This Row],[Age]]&lt;=35, "26-35",
  Table1[[#This Row],[Age]]&lt;=45, "36-45",
  Table1[[#This Row],[Age]]&lt;=60, "46-60",
  TRUE, "60+")</f>
        <v>26-35</v>
      </c>
    </row>
    <row r="1147" spans="1:42" x14ac:dyDescent="0.3">
      <c r="A1147">
        <v>1146</v>
      </c>
      <c r="B1147" t="s">
        <v>28</v>
      </c>
      <c r="C1147" t="s">
        <v>98</v>
      </c>
      <c r="D1147">
        <v>61</v>
      </c>
      <c r="E1147" t="s">
        <v>105</v>
      </c>
      <c r="F1147" t="s">
        <v>1253</v>
      </c>
      <c r="G1147" t="s">
        <v>5118</v>
      </c>
      <c r="H1147">
        <v>19458795999</v>
      </c>
      <c r="I1147" t="s">
        <v>6075</v>
      </c>
      <c r="J1147" t="s">
        <v>7291</v>
      </c>
      <c r="K1147">
        <v>7906.15</v>
      </c>
      <c r="L1147" s="12" t="s">
        <v>8353</v>
      </c>
      <c r="M1147" s="10" t="s">
        <v>11256</v>
      </c>
      <c r="N1147">
        <v>1146</v>
      </c>
      <c r="O1147">
        <v>45114</v>
      </c>
      <c r="P1147" t="s">
        <v>11402</v>
      </c>
      <c r="Q1147" s="16">
        <v>2972.4</v>
      </c>
      <c r="R1147">
        <v>4933.75</v>
      </c>
      <c r="S1147">
        <v>48</v>
      </c>
      <c r="T1147">
        <v>1146</v>
      </c>
      <c r="U1147">
        <v>42673.84</v>
      </c>
      <c r="V1147" t="s">
        <v>11413</v>
      </c>
      <c r="W1147">
        <v>1.21</v>
      </c>
      <c r="X1147">
        <v>48</v>
      </c>
      <c r="Y1147" t="s">
        <v>11747</v>
      </c>
      <c r="Z1147" t="s">
        <v>12012</v>
      </c>
      <c r="AA1147">
        <v>1146</v>
      </c>
      <c r="AB1147" t="s">
        <v>12015</v>
      </c>
      <c r="AC1147">
        <v>4014.21</v>
      </c>
      <c r="AD1147">
        <v>460.28</v>
      </c>
      <c r="AE1147">
        <v>23.01</v>
      </c>
      <c r="AF1147" t="s">
        <v>11335</v>
      </c>
      <c r="AG1147" t="s">
        <v>11175</v>
      </c>
      <c r="AH1147">
        <v>754</v>
      </c>
      <c r="AI1147">
        <v>1146</v>
      </c>
      <c r="AJ1147" t="s">
        <v>11126</v>
      </c>
      <c r="AK1147" t="s">
        <v>12027</v>
      </c>
      <c r="AL1147" t="s">
        <v>12031</v>
      </c>
      <c r="AM1147" t="s">
        <v>11209</v>
      </c>
      <c r="AN1147">
        <v>1</v>
      </c>
      <c r="AO1147" s="10" t="s">
        <v>12038</v>
      </c>
      <c r="AP1147" t="str" cm="1">
        <f t="array" ref="AP1147">_xlfn.IFS(
  Table1[[#This Row],[Age]]&lt;=25, "18-25",
  Table1[[#This Row],[Age]]&lt;=35, "26-35",
  Table1[[#This Row],[Age]]&lt;=45, "36-45",
  Table1[[#This Row],[Age]]&lt;=60, "46-60",
  TRUE, "60+")</f>
        <v>60+</v>
      </c>
    </row>
    <row r="1148" spans="1:42" x14ac:dyDescent="0.3">
      <c r="A1148">
        <v>1147</v>
      </c>
      <c r="B1148" t="s">
        <v>3</v>
      </c>
      <c r="C1148" t="s">
        <v>98</v>
      </c>
      <c r="D1148">
        <v>69</v>
      </c>
      <c r="E1148" t="s">
        <v>104</v>
      </c>
      <c r="F1148" t="s">
        <v>1254</v>
      </c>
      <c r="G1148" t="s">
        <v>5134</v>
      </c>
      <c r="H1148">
        <v>19458796000</v>
      </c>
      <c r="I1148" t="s">
        <v>5639</v>
      </c>
      <c r="J1148" t="s">
        <v>7291</v>
      </c>
      <c r="K1148">
        <v>9963.26</v>
      </c>
      <c r="L1148" s="12" t="s">
        <v>8354</v>
      </c>
      <c r="M1148" s="10" t="s">
        <v>11372</v>
      </c>
      <c r="N1148">
        <v>1147</v>
      </c>
      <c r="O1148">
        <v>44981</v>
      </c>
      <c r="P1148" t="s">
        <v>11403</v>
      </c>
      <c r="Q1148" s="16">
        <v>3744.35</v>
      </c>
      <c r="R1148">
        <v>6218.91</v>
      </c>
      <c r="S1148">
        <v>47</v>
      </c>
      <c r="T1148">
        <v>1147</v>
      </c>
      <c r="U1148">
        <v>35150.83</v>
      </c>
      <c r="V1148" t="s">
        <v>11412</v>
      </c>
      <c r="W1148">
        <v>9.8800000000000008</v>
      </c>
      <c r="X1148">
        <v>60</v>
      </c>
      <c r="Y1148" t="s">
        <v>11804</v>
      </c>
      <c r="Z1148" t="s">
        <v>12010</v>
      </c>
      <c r="AA1148">
        <v>1147</v>
      </c>
      <c r="AB1148" t="s">
        <v>12016</v>
      </c>
      <c r="AC1148">
        <v>6481.67</v>
      </c>
      <c r="AD1148">
        <v>3589.95</v>
      </c>
      <c r="AE1148">
        <v>179.5</v>
      </c>
      <c r="AF1148" t="s">
        <v>11224</v>
      </c>
      <c r="AG1148" t="s">
        <v>11261</v>
      </c>
      <c r="AH1148">
        <v>836</v>
      </c>
      <c r="AI1148">
        <v>1147</v>
      </c>
      <c r="AJ1148" t="s">
        <v>11284</v>
      </c>
      <c r="AK1148" t="s">
        <v>12027</v>
      </c>
      <c r="AL1148" t="s">
        <v>12032</v>
      </c>
      <c r="AM1148" t="s">
        <v>11319</v>
      </c>
      <c r="AN1148">
        <v>1</v>
      </c>
      <c r="AO1148" s="10" t="s">
        <v>12045</v>
      </c>
      <c r="AP1148" t="str" cm="1">
        <f t="array" ref="AP1148">_xlfn.IFS(
  Table1[[#This Row],[Age]]&lt;=25, "18-25",
  Table1[[#This Row],[Age]]&lt;=35, "26-35",
  Table1[[#This Row],[Age]]&lt;=45, "36-45",
  Table1[[#This Row],[Age]]&lt;=60, "46-60",
  TRUE, "60+")</f>
        <v>60+</v>
      </c>
    </row>
    <row r="1149" spans="1:42" x14ac:dyDescent="0.3">
      <c r="A1149">
        <v>1148</v>
      </c>
      <c r="B1149" t="s">
        <v>20</v>
      </c>
      <c r="C1149" t="s">
        <v>78</v>
      </c>
      <c r="D1149">
        <v>19</v>
      </c>
      <c r="E1149" t="s">
        <v>104</v>
      </c>
      <c r="F1149" t="s">
        <v>1255</v>
      </c>
      <c r="G1149" t="s">
        <v>5127</v>
      </c>
      <c r="H1149">
        <v>19458796001</v>
      </c>
      <c r="I1149" t="s">
        <v>5490</v>
      </c>
      <c r="J1149" t="s">
        <v>7292</v>
      </c>
      <c r="K1149">
        <v>1049.3800000000001</v>
      </c>
      <c r="L1149" s="12" t="s">
        <v>8355</v>
      </c>
      <c r="M1149" s="10" t="s">
        <v>11182</v>
      </c>
      <c r="N1149">
        <v>1148</v>
      </c>
      <c r="O1149">
        <v>45216</v>
      </c>
      <c r="P1149" t="s">
        <v>11402</v>
      </c>
      <c r="Q1149" s="16">
        <v>1403.56</v>
      </c>
      <c r="R1149">
        <v>-354.18</v>
      </c>
      <c r="S1149">
        <v>9</v>
      </c>
      <c r="T1149">
        <v>1148</v>
      </c>
      <c r="U1149">
        <v>15701.43</v>
      </c>
      <c r="V1149" t="s">
        <v>11412</v>
      </c>
      <c r="W1149">
        <v>3.12</v>
      </c>
      <c r="X1149">
        <v>60</v>
      </c>
      <c r="Y1149" t="s">
        <v>11805</v>
      </c>
      <c r="Z1149" t="s">
        <v>12012</v>
      </c>
      <c r="AA1149">
        <v>1148</v>
      </c>
      <c r="AB1149" t="s">
        <v>12015</v>
      </c>
      <c r="AC1149">
        <v>5025.38</v>
      </c>
      <c r="AD1149">
        <v>4450.66</v>
      </c>
      <c r="AE1149">
        <v>222.53</v>
      </c>
      <c r="AF1149" t="s">
        <v>11143</v>
      </c>
      <c r="AG1149" t="s">
        <v>11333</v>
      </c>
      <c r="AH1149">
        <v>5748</v>
      </c>
      <c r="AI1149">
        <v>1148</v>
      </c>
      <c r="AJ1149" t="s">
        <v>11391</v>
      </c>
      <c r="AK1149" t="s">
        <v>12028</v>
      </c>
      <c r="AL1149" t="s">
        <v>12031</v>
      </c>
      <c r="AM1149" t="s">
        <v>11178</v>
      </c>
      <c r="AN1149">
        <v>1</v>
      </c>
      <c r="AO1149" s="10" t="s">
        <v>12044</v>
      </c>
      <c r="AP1149" t="str" cm="1">
        <f t="array" ref="AP1149">_xlfn.IFS(
  Table1[[#This Row],[Age]]&lt;=25, "18-25",
  Table1[[#This Row],[Age]]&lt;=35, "26-35",
  Table1[[#This Row],[Age]]&lt;=45, "36-45",
  Table1[[#This Row],[Age]]&lt;=60, "46-60",
  TRUE, "60+")</f>
        <v>18-25</v>
      </c>
    </row>
    <row r="1150" spans="1:42" x14ac:dyDescent="0.3">
      <c r="A1150">
        <v>1149</v>
      </c>
      <c r="B1150" t="s">
        <v>18</v>
      </c>
      <c r="C1150" t="s">
        <v>80</v>
      </c>
      <c r="D1150">
        <v>46</v>
      </c>
      <c r="E1150" t="s">
        <v>106</v>
      </c>
      <c r="F1150" t="s">
        <v>1256</v>
      </c>
      <c r="G1150" t="s">
        <v>5137</v>
      </c>
      <c r="H1150">
        <v>19458796002</v>
      </c>
      <c r="I1150" t="s">
        <v>5403</v>
      </c>
      <c r="J1150" t="s">
        <v>7292</v>
      </c>
      <c r="K1150">
        <v>9392.7999999999993</v>
      </c>
      <c r="L1150" s="12" t="s">
        <v>8356</v>
      </c>
      <c r="M1150" s="10" t="s">
        <v>11340</v>
      </c>
      <c r="N1150">
        <v>1149</v>
      </c>
      <c r="O1150">
        <v>45053</v>
      </c>
      <c r="P1150" t="s">
        <v>11403</v>
      </c>
      <c r="Q1150" s="16">
        <v>4733.63</v>
      </c>
      <c r="R1150">
        <v>14126.43</v>
      </c>
      <c r="S1150">
        <v>78</v>
      </c>
      <c r="T1150">
        <v>1149</v>
      </c>
      <c r="U1150">
        <v>5577.26</v>
      </c>
      <c r="V1150" t="s">
        <v>11412</v>
      </c>
      <c r="W1150">
        <v>8.4700000000000006</v>
      </c>
      <c r="X1150">
        <v>48</v>
      </c>
      <c r="Y1150" t="s">
        <v>11462</v>
      </c>
      <c r="Z1150" t="s">
        <v>12011</v>
      </c>
      <c r="AA1150">
        <v>1149</v>
      </c>
      <c r="AB1150" t="s">
        <v>12016</v>
      </c>
      <c r="AC1150">
        <v>3253.75</v>
      </c>
      <c r="AD1150">
        <v>4594.8900000000003</v>
      </c>
      <c r="AE1150">
        <v>229.74</v>
      </c>
      <c r="AF1150" t="s">
        <v>11395</v>
      </c>
      <c r="AG1150" t="s">
        <v>11144</v>
      </c>
      <c r="AH1150">
        <v>2489</v>
      </c>
      <c r="AI1150">
        <v>1149</v>
      </c>
      <c r="AJ1150" t="s">
        <v>11281</v>
      </c>
      <c r="AK1150" t="s">
        <v>12027</v>
      </c>
      <c r="AL1150" t="s">
        <v>12031</v>
      </c>
      <c r="AM1150" t="s">
        <v>11112</v>
      </c>
      <c r="AN1150">
        <v>1</v>
      </c>
      <c r="AO1150" s="10" t="s">
        <v>12046</v>
      </c>
      <c r="AP1150" t="str" cm="1">
        <f t="array" ref="AP1150">_xlfn.IFS(
  Table1[[#This Row],[Age]]&lt;=25, "18-25",
  Table1[[#This Row],[Age]]&lt;=35, "26-35",
  Table1[[#This Row],[Age]]&lt;=45, "36-45",
  Table1[[#This Row],[Age]]&lt;=60, "46-60",
  TRUE, "60+")</f>
        <v>46-60</v>
      </c>
    </row>
    <row r="1151" spans="1:42" x14ac:dyDescent="0.3">
      <c r="A1151">
        <v>1150</v>
      </c>
      <c r="B1151" t="s">
        <v>2</v>
      </c>
      <c r="C1151" t="s">
        <v>89</v>
      </c>
      <c r="D1151">
        <v>24</v>
      </c>
      <c r="E1151" t="s">
        <v>104</v>
      </c>
      <c r="F1151" t="s">
        <v>1257</v>
      </c>
      <c r="G1151" t="s">
        <v>5109</v>
      </c>
      <c r="H1151">
        <v>19458796003</v>
      </c>
      <c r="I1151" t="s">
        <v>6076</v>
      </c>
      <c r="J1151" t="s">
        <v>7291</v>
      </c>
      <c r="K1151">
        <v>5659.11</v>
      </c>
      <c r="L1151" s="12" t="s">
        <v>8357</v>
      </c>
      <c r="M1151" s="10" t="s">
        <v>11093</v>
      </c>
      <c r="N1151">
        <v>1150</v>
      </c>
      <c r="O1151">
        <v>45227</v>
      </c>
      <c r="P1151" t="s">
        <v>11402</v>
      </c>
      <c r="Q1151" s="16">
        <v>1830.44</v>
      </c>
      <c r="R1151">
        <v>3828.67</v>
      </c>
      <c r="S1151">
        <v>1</v>
      </c>
      <c r="T1151">
        <v>1150</v>
      </c>
      <c r="U1151">
        <v>39126.269999999997</v>
      </c>
      <c r="V1151" t="s">
        <v>11412</v>
      </c>
      <c r="W1151">
        <v>6.51</v>
      </c>
      <c r="X1151">
        <v>48</v>
      </c>
      <c r="Y1151" t="s">
        <v>9619</v>
      </c>
      <c r="Z1151" t="s">
        <v>12010</v>
      </c>
      <c r="AA1151">
        <v>1150</v>
      </c>
      <c r="AB1151" t="s">
        <v>12015</v>
      </c>
      <c r="AC1151">
        <v>6877.55</v>
      </c>
      <c r="AD1151">
        <v>1931.92</v>
      </c>
      <c r="AE1151">
        <v>96.6</v>
      </c>
      <c r="AF1151" t="s">
        <v>11389</v>
      </c>
      <c r="AG1151" t="s">
        <v>11378</v>
      </c>
      <c r="AH1151">
        <v>1543</v>
      </c>
      <c r="AI1151">
        <v>1150</v>
      </c>
      <c r="AJ1151" t="s">
        <v>11342</v>
      </c>
      <c r="AK1151" t="s">
        <v>12028</v>
      </c>
      <c r="AL1151" t="s">
        <v>12032</v>
      </c>
      <c r="AM1151" t="s">
        <v>11246</v>
      </c>
      <c r="AN1151">
        <v>1</v>
      </c>
      <c r="AO1151" s="10" t="s">
        <v>12044</v>
      </c>
      <c r="AP1151" t="str" cm="1">
        <f t="array" ref="AP1151">_xlfn.IFS(
  Table1[[#This Row],[Age]]&lt;=25, "18-25",
  Table1[[#This Row],[Age]]&lt;=35, "26-35",
  Table1[[#This Row],[Age]]&lt;=45, "36-45",
  Table1[[#This Row],[Age]]&lt;=60, "46-60",
  TRUE, "60+")</f>
        <v>18-25</v>
      </c>
    </row>
    <row r="1152" spans="1:42" x14ac:dyDescent="0.3">
      <c r="A1152">
        <v>1151</v>
      </c>
      <c r="B1152" t="s">
        <v>24</v>
      </c>
      <c r="C1152" t="s">
        <v>70</v>
      </c>
      <c r="D1152">
        <v>48</v>
      </c>
      <c r="E1152" t="s">
        <v>105</v>
      </c>
      <c r="F1152" t="s">
        <v>1258</v>
      </c>
      <c r="G1152" t="s">
        <v>5127</v>
      </c>
      <c r="H1152">
        <v>19458796004</v>
      </c>
      <c r="I1152" t="s">
        <v>5740</v>
      </c>
      <c r="J1152" t="s">
        <v>7292</v>
      </c>
      <c r="K1152">
        <v>3632</v>
      </c>
      <c r="L1152" s="12" t="s">
        <v>7910</v>
      </c>
      <c r="M1152" s="10" t="s">
        <v>11225</v>
      </c>
      <c r="N1152">
        <v>1151</v>
      </c>
      <c r="O1152">
        <v>45185</v>
      </c>
      <c r="P1152" t="s">
        <v>11404</v>
      </c>
      <c r="Q1152" s="16">
        <v>2175.5300000000002</v>
      </c>
      <c r="R1152">
        <v>1456.47</v>
      </c>
      <c r="S1152">
        <v>55</v>
      </c>
      <c r="T1152">
        <v>1151</v>
      </c>
      <c r="U1152">
        <v>11676.09</v>
      </c>
      <c r="V1152" t="s">
        <v>11411</v>
      </c>
      <c r="W1152">
        <v>5.01</v>
      </c>
      <c r="X1152">
        <v>12</v>
      </c>
      <c r="Y1152" t="s">
        <v>11806</v>
      </c>
      <c r="Z1152" t="s">
        <v>12010</v>
      </c>
      <c r="AA1152">
        <v>1151</v>
      </c>
      <c r="AB1152" t="s">
        <v>12015</v>
      </c>
      <c r="AC1152">
        <v>7471.62</v>
      </c>
      <c r="AD1152">
        <v>846.92</v>
      </c>
      <c r="AE1152">
        <v>42.35</v>
      </c>
      <c r="AF1152" t="s">
        <v>11217</v>
      </c>
      <c r="AG1152" t="s">
        <v>11167</v>
      </c>
      <c r="AH1152">
        <v>7034</v>
      </c>
      <c r="AI1152">
        <v>1151</v>
      </c>
      <c r="AJ1152" t="s">
        <v>11191</v>
      </c>
      <c r="AK1152" t="s">
        <v>12027</v>
      </c>
      <c r="AL1152" t="s">
        <v>12032</v>
      </c>
      <c r="AM1152" t="s">
        <v>11353</v>
      </c>
      <c r="AN1152">
        <v>-1</v>
      </c>
      <c r="AO1152" s="10" t="s">
        <v>12042</v>
      </c>
      <c r="AP1152" t="str" cm="1">
        <f t="array" ref="AP1152">_xlfn.IFS(
  Table1[[#This Row],[Age]]&lt;=25, "18-25",
  Table1[[#This Row],[Age]]&lt;=35, "26-35",
  Table1[[#This Row],[Age]]&lt;=45, "36-45",
  Table1[[#This Row],[Age]]&lt;=60, "46-60",
  TRUE, "60+")</f>
        <v>46-60</v>
      </c>
    </row>
    <row r="1153" spans="1:42" x14ac:dyDescent="0.3">
      <c r="A1153">
        <v>1152</v>
      </c>
      <c r="B1153" t="s">
        <v>12</v>
      </c>
      <c r="C1153" t="s">
        <v>93</v>
      </c>
      <c r="D1153">
        <v>58</v>
      </c>
      <c r="E1153" t="s">
        <v>106</v>
      </c>
      <c r="F1153" t="s">
        <v>1259</v>
      </c>
      <c r="G1153" t="s">
        <v>5139</v>
      </c>
      <c r="H1153">
        <v>19458796005</v>
      </c>
      <c r="I1153" t="s">
        <v>6077</v>
      </c>
      <c r="J1153" t="s">
        <v>7292</v>
      </c>
      <c r="K1153">
        <v>2917.29</v>
      </c>
      <c r="L1153" s="12" t="s">
        <v>8358</v>
      </c>
      <c r="M1153" s="10" t="s">
        <v>11216</v>
      </c>
      <c r="N1153">
        <v>1152</v>
      </c>
      <c r="O1153">
        <v>45258</v>
      </c>
      <c r="P1153" t="s">
        <v>11404</v>
      </c>
      <c r="Q1153" s="16">
        <v>2061.59</v>
      </c>
      <c r="R1153">
        <v>855.7</v>
      </c>
      <c r="S1153">
        <v>31</v>
      </c>
      <c r="T1153">
        <v>1152</v>
      </c>
      <c r="U1153">
        <v>22605.919999999998</v>
      </c>
      <c r="V1153" t="s">
        <v>11413</v>
      </c>
      <c r="W1153">
        <v>7.59</v>
      </c>
      <c r="X1153">
        <v>12</v>
      </c>
      <c r="Y1153" t="s">
        <v>11770</v>
      </c>
      <c r="Z1153" t="s">
        <v>12011</v>
      </c>
      <c r="AA1153">
        <v>1152</v>
      </c>
      <c r="AB1153" t="s">
        <v>12017</v>
      </c>
      <c r="AC1153">
        <v>5754.91</v>
      </c>
      <c r="AD1153">
        <v>4804.57</v>
      </c>
      <c r="AE1153">
        <v>240.23</v>
      </c>
      <c r="AF1153" t="s">
        <v>11178</v>
      </c>
      <c r="AG1153" t="s">
        <v>11362</v>
      </c>
      <c r="AH1153">
        <v>704</v>
      </c>
      <c r="AI1153">
        <v>1152</v>
      </c>
      <c r="AJ1153" t="s">
        <v>11178</v>
      </c>
      <c r="AK1153" t="s">
        <v>12027</v>
      </c>
      <c r="AL1153" t="s">
        <v>12031</v>
      </c>
      <c r="AM1153" t="s">
        <v>11073</v>
      </c>
      <c r="AN1153">
        <v>1</v>
      </c>
      <c r="AO1153" s="10" t="s">
        <v>12040</v>
      </c>
      <c r="AP1153" t="str" cm="1">
        <f t="array" ref="AP1153">_xlfn.IFS(
  Table1[[#This Row],[Age]]&lt;=25, "18-25",
  Table1[[#This Row],[Age]]&lt;=35, "26-35",
  Table1[[#This Row],[Age]]&lt;=45, "36-45",
  Table1[[#This Row],[Age]]&lt;=60, "46-60",
  TRUE, "60+")</f>
        <v>46-60</v>
      </c>
    </row>
    <row r="1154" spans="1:42" x14ac:dyDescent="0.3">
      <c r="A1154">
        <v>1153</v>
      </c>
      <c r="B1154" t="s">
        <v>3</v>
      </c>
      <c r="C1154" t="s">
        <v>55</v>
      </c>
      <c r="D1154">
        <v>35</v>
      </c>
      <c r="E1154" t="s">
        <v>105</v>
      </c>
      <c r="F1154" t="s">
        <v>1260</v>
      </c>
      <c r="G1154" t="s">
        <v>5139</v>
      </c>
      <c r="H1154">
        <v>19458796006</v>
      </c>
      <c r="I1154" t="s">
        <v>6078</v>
      </c>
      <c r="J1154" t="s">
        <v>7291</v>
      </c>
      <c r="K1154">
        <v>2169.5</v>
      </c>
      <c r="L1154" s="12" t="s">
        <v>8359</v>
      </c>
      <c r="M1154" s="10" t="s">
        <v>11188</v>
      </c>
      <c r="N1154">
        <v>1153</v>
      </c>
      <c r="O1154">
        <v>45026</v>
      </c>
      <c r="P1154" t="s">
        <v>11402</v>
      </c>
      <c r="Q1154" s="16">
        <v>565.59</v>
      </c>
      <c r="R1154">
        <v>1603.91</v>
      </c>
      <c r="S1154">
        <v>80</v>
      </c>
      <c r="T1154">
        <v>1153</v>
      </c>
      <c r="U1154">
        <v>27012.09</v>
      </c>
      <c r="V1154" t="s">
        <v>11413</v>
      </c>
      <c r="W1154">
        <v>1.45</v>
      </c>
      <c r="X1154">
        <v>12</v>
      </c>
      <c r="Y1154" t="s">
        <v>11662</v>
      </c>
      <c r="Z1154" t="s">
        <v>12011</v>
      </c>
      <c r="AA1154">
        <v>1153</v>
      </c>
      <c r="AB1154" t="s">
        <v>12017</v>
      </c>
      <c r="AC1154">
        <v>2458.29</v>
      </c>
      <c r="AD1154">
        <v>4052.19</v>
      </c>
      <c r="AE1154">
        <v>202.61</v>
      </c>
      <c r="AF1154" t="s">
        <v>11274</v>
      </c>
      <c r="AG1154" t="s">
        <v>11091</v>
      </c>
      <c r="AH1154">
        <v>5093</v>
      </c>
      <c r="AI1154">
        <v>1153</v>
      </c>
      <c r="AJ1154" t="s">
        <v>11224</v>
      </c>
      <c r="AK1154" t="s">
        <v>12028</v>
      </c>
      <c r="AL1154" t="s">
        <v>12032</v>
      </c>
      <c r="AM1154" t="s">
        <v>11148</v>
      </c>
      <c r="AN1154">
        <v>1</v>
      </c>
      <c r="AO1154" s="10" t="s">
        <v>12037</v>
      </c>
      <c r="AP1154" t="str" cm="1">
        <f t="array" ref="AP1154">_xlfn.IFS(
  Table1[[#This Row],[Age]]&lt;=25, "18-25",
  Table1[[#This Row],[Age]]&lt;=35, "26-35",
  Table1[[#This Row],[Age]]&lt;=45, "36-45",
  Table1[[#This Row],[Age]]&lt;=60, "46-60",
  TRUE, "60+")</f>
        <v>26-35</v>
      </c>
    </row>
    <row r="1155" spans="1:42" x14ac:dyDescent="0.3">
      <c r="A1155">
        <v>1154</v>
      </c>
      <c r="B1155" t="s">
        <v>19</v>
      </c>
      <c r="C1155" t="s">
        <v>94</v>
      </c>
      <c r="D1155">
        <v>26</v>
      </c>
      <c r="E1155" t="s">
        <v>104</v>
      </c>
      <c r="F1155" t="s">
        <v>1261</v>
      </c>
      <c r="G1155" t="s">
        <v>5135</v>
      </c>
      <c r="H1155">
        <v>19458796007</v>
      </c>
      <c r="I1155" t="s">
        <v>6079</v>
      </c>
      <c r="J1155" t="s">
        <v>7292</v>
      </c>
      <c r="K1155">
        <v>5615.04</v>
      </c>
      <c r="L1155" s="12" t="s">
        <v>8360</v>
      </c>
      <c r="M1155" s="10" t="s">
        <v>11038</v>
      </c>
      <c r="N1155">
        <v>1154</v>
      </c>
      <c r="O1155">
        <v>45235</v>
      </c>
      <c r="P1155" t="s">
        <v>11403</v>
      </c>
      <c r="Q1155" s="16">
        <v>588.4</v>
      </c>
      <c r="R1155">
        <v>5026.6400000000003</v>
      </c>
      <c r="S1155">
        <v>91</v>
      </c>
      <c r="T1155">
        <v>1154</v>
      </c>
      <c r="U1155">
        <v>34586.67</v>
      </c>
      <c r="V1155" t="s">
        <v>11411</v>
      </c>
      <c r="W1155">
        <v>7.8</v>
      </c>
      <c r="X1155">
        <v>36</v>
      </c>
      <c r="Y1155" t="s">
        <v>8945</v>
      </c>
      <c r="Z1155" t="s">
        <v>12011</v>
      </c>
      <c r="AA1155">
        <v>1154</v>
      </c>
      <c r="AB1155" t="s">
        <v>12016</v>
      </c>
      <c r="AC1155">
        <v>5450.79</v>
      </c>
      <c r="AD1155">
        <v>2163.5</v>
      </c>
      <c r="AE1155">
        <v>108.18</v>
      </c>
      <c r="AF1155" t="s">
        <v>11234</v>
      </c>
      <c r="AG1155" t="s">
        <v>11247</v>
      </c>
      <c r="AH1155">
        <v>1544</v>
      </c>
      <c r="AI1155">
        <v>1154</v>
      </c>
      <c r="AJ1155" t="s">
        <v>11355</v>
      </c>
      <c r="AK1155" t="s">
        <v>12029</v>
      </c>
      <c r="AL1155" t="s">
        <v>12032</v>
      </c>
      <c r="AM1155" t="s">
        <v>11163</v>
      </c>
      <c r="AN1155">
        <v>1</v>
      </c>
      <c r="AO1155" s="10" t="s">
        <v>12040</v>
      </c>
      <c r="AP1155" t="str" cm="1">
        <f t="array" ref="AP1155">_xlfn.IFS(
  Table1[[#This Row],[Age]]&lt;=25, "18-25",
  Table1[[#This Row],[Age]]&lt;=35, "26-35",
  Table1[[#This Row],[Age]]&lt;=45, "36-45",
  Table1[[#This Row],[Age]]&lt;=60, "46-60",
  TRUE, "60+")</f>
        <v>26-35</v>
      </c>
    </row>
    <row r="1156" spans="1:42" x14ac:dyDescent="0.3">
      <c r="A1156">
        <v>1155</v>
      </c>
      <c r="B1156" t="s">
        <v>20</v>
      </c>
      <c r="C1156" t="s">
        <v>85</v>
      </c>
      <c r="D1156">
        <v>25</v>
      </c>
      <c r="E1156" t="s">
        <v>106</v>
      </c>
      <c r="F1156" t="s">
        <v>1262</v>
      </c>
      <c r="G1156" t="s">
        <v>5140</v>
      </c>
      <c r="H1156">
        <v>19458796008</v>
      </c>
      <c r="I1156" t="s">
        <v>6080</v>
      </c>
      <c r="J1156" t="s">
        <v>7291</v>
      </c>
      <c r="K1156">
        <v>9465.57</v>
      </c>
      <c r="L1156" s="12" t="s">
        <v>7852</v>
      </c>
      <c r="M1156" s="10" t="s">
        <v>11159</v>
      </c>
      <c r="N1156">
        <v>1155</v>
      </c>
      <c r="O1156">
        <v>45085</v>
      </c>
      <c r="P1156" t="s">
        <v>11404</v>
      </c>
      <c r="Q1156" s="16">
        <v>3978.4</v>
      </c>
      <c r="R1156">
        <v>5487.17</v>
      </c>
      <c r="S1156">
        <v>11</v>
      </c>
      <c r="T1156">
        <v>1155</v>
      </c>
      <c r="U1156">
        <v>24884.47</v>
      </c>
      <c r="V1156" t="s">
        <v>11411</v>
      </c>
      <c r="W1156">
        <v>8.7100000000000009</v>
      </c>
      <c r="X1156">
        <v>36</v>
      </c>
      <c r="Y1156" t="s">
        <v>10944</v>
      </c>
      <c r="Z1156" t="s">
        <v>12011</v>
      </c>
      <c r="AA1156">
        <v>1155</v>
      </c>
      <c r="AB1156" t="s">
        <v>12016</v>
      </c>
      <c r="AC1156">
        <v>7921.05</v>
      </c>
      <c r="AD1156">
        <v>3160.38</v>
      </c>
      <c r="AE1156">
        <v>158.02000000000001</v>
      </c>
      <c r="AF1156" t="s">
        <v>11288</v>
      </c>
      <c r="AG1156" t="s">
        <v>11345</v>
      </c>
      <c r="AH1156">
        <v>2275</v>
      </c>
      <c r="AI1156">
        <v>1155</v>
      </c>
      <c r="AJ1156" t="s">
        <v>11121</v>
      </c>
      <c r="AK1156" t="s">
        <v>12029</v>
      </c>
      <c r="AL1156" t="s">
        <v>12032</v>
      </c>
      <c r="AM1156" t="s">
        <v>11051</v>
      </c>
      <c r="AN1156">
        <v>1</v>
      </c>
      <c r="AO1156" s="10" t="s">
        <v>12043</v>
      </c>
      <c r="AP1156" t="str" cm="1">
        <f t="array" ref="AP1156">_xlfn.IFS(
  Table1[[#This Row],[Age]]&lt;=25, "18-25",
  Table1[[#This Row],[Age]]&lt;=35, "26-35",
  Table1[[#This Row],[Age]]&lt;=45, "36-45",
  Table1[[#This Row],[Age]]&lt;=60, "46-60",
  TRUE, "60+")</f>
        <v>18-25</v>
      </c>
    </row>
    <row r="1157" spans="1:42" x14ac:dyDescent="0.3">
      <c r="A1157">
        <v>1156</v>
      </c>
      <c r="B1157" t="s">
        <v>29</v>
      </c>
      <c r="C1157" t="s">
        <v>65</v>
      </c>
      <c r="D1157">
        <v>50</v>
      </c>
      <c r="E1157" t="s">
        <v>105</v>
      </c>
      <c r="F1157" t="s">
        <v>1263</v>
      </c>
      <c r="G1157" t="s">
        <v>5134</v>
      </c>
      <c r="H1157">
        <v>19458796009</v>
      </c>
      <c r="I1157" t="s">
        <v>6081</v>
      </c>
      <c r="J1157" t="s">
        <v>7291</v>
      </c>
      <c r="K1157">
        <v>1903.34</v>
      </c>
      <c r="L1157" s="12" t="s">
        <v>8361</v>
      </c>
      <c r="M1157" s="10" t="s">
        <v>11102</v>
      </c>
      <c r="N1157">
        <v>1156</v>
      </c>
      <c r="O1157">
        <v>44949</v>
      </c>
      <c r="P1157" t="s">
        <v>11403</v>
      </c>
      <c r="Q1157" s="16">
        <v>1912.8</v>
      </c>
      <c r="R1157">
        <v>3816.14</v>
      </c>
      <c r="S1157">
        <v>66</v>
      </c>
      <c r="T1157">
        <v>1156</v>
      </c>
      <c r="U1157">
        <v>35032.129999999997</v>
      </c>
      <c r="V1157" t="s">
        <v>11411</v>
      </c>
      <c r="W1157">
        <v>3.52</v>
      </c>
      <c r="X1157">
        <v>24</v>
      </c>
      <c r="Y1157" t="s">
        <v>11769</v>
      </c>
      <c r="Z1157" t="s">
        <v>12010</v>
      </c>
      <c r="AA1157">
        <v>1156</v>
      </c>
      <c r="AB1157" t="s">
        <v>12015</v>
      </c>
      <c r="AC1157">
        <v>8618.5300000000007</v>
      </c>
      <c r="AD1157">
        <v>1987.64</v>
      </c>
      <c r="AE1157">
        <v>99.38</v>
      </c>
      <c r="AF1157" t="s">
        <v>11252</v>
      </c>
      <c r="AG1157" t="s">
        <v>11193</v>
      </c>
      <c r="AH1157">
        <v>8791</v>
      </c>
      <c r="AI1157">
        <v>1156</v>
      </c>
      <c r="AJ1157" t="s">
        <v>11183</v>
      </c>
      <c r="AK1157" t="s">
        <v>12027</v>
      </c>
      <c r="AL1157" t="s">
        <v>12031</v>
      </c>
      <c r="AM1157" t="s">
        <v>11259</v>
      </c>
      <c r="AN1157">
        <v>1</v>
      </c>
      <c r="AO1157" s="10" t="s">
        <v>12039</v>
      </c>
      <c r="AP1157" t="str" cm="1">
        <f t="array" ref="AP1157">_xlfn.IFS(
  Table1[[#This Row],[Age]]&lt;=25, "18-25",
  Table1[[#This Row],[Age]]&lt;=35, "26-35",
  Table1[[#This Row],[Age]]&lt;=45, "36-45",
  Table1[[#This Row],[Age]]&lt;=60, "46-60",
  TRUE, "60+")</f>
        <v>46-60</v>
      </c>
    </row>
    <row r="1158" spans="1:42" x14ac:dyDescent="0.3">
      <c r="A1158">
        <v>1157</v>
      </c>
      <c r="B1158" t="s">
        <v>24</v>
      </c>
      <c r="C1158" t="s">
        <v>54</v>
      </c>
      <c r="D1158">
        <v>22</v>
      </c>
      <c r="E1158" t="s">
        <v>105</v>
      </c>
      <c r="F1158" t="s">
        <v>1264</v>
      </c>
      <c r="G1158" t="s">
        <v>5117</v>
      </c>
      <c r="H1158">
        <v>19458796010</v>
      </c>
      <c r="I1158" t="s">
        <v>6082</v>
      </c>
      <c r="J1158" t="s">
        <v>7291</v>
      </c>
      <c r="K1158">
        <v>4418.05</v>
      </c>
      <c r="L1158" s="12" t="s">
        <v>8362</v>
      </c>
      <c r="M1158" s="10" t="s">
        <v>11095</v>
      </c>
      <c r="N1158">
        <v>1157</v>
      </c>
      <c r="O1158">
        <v>45126</v>
      </c>
      <c r="P1158" t="s">
        <v>11404</v>
      </c>
      <c r="Q1158" s="16">
        <v>1087.78</v>
      </c>
      <c r="R1158">
        <v>5505.83</v>
      </c>
      <c r="S1158">
        <v>60</v>
      </c>
      <c r="T1158">
        <v>1157</v>
      </c>
      <c r="U1158">
        <v>40887.870000000003</v>
      </c>
      <c r="V1158" t="s">
        <v>11411</v>
      </c>
      <c r="W1158">
        <v>3.71</v>
      </c>
      <c r="X1158">
        <v>60</v>
      </c>
      <c r="Y1158" t="s">
        <v>9767</v>
      </c>
      <c r="Z1158" t="s">
        <v>12012</v>
      </c>
      <c r="AA1158">
        <v>1157</v>
      </c>
      <c r="AB1158" t="s">
        <v>12015</v>
      </c>
      <c r="AC1158">
        <v>1242.56</v>
      </c>
      <c r="AD1158">
        <v>2286.23</v>
      </c>
      <c r="AE1158">
        <v>114.31</v>
      </c>
      <c r="AF1158" t="s">
        <v>11196</v>
      </c>
      <c r="AG1158" t="s">
        <v>11355</v>
      </c>
      <c r="AH1158">
        <v>5201</v>
      </c>
      <c r="AI1158">
        <v>1157</v>
      </c>
      <c r="AJ1158" t="s">
        <v>11182</v>
      </c>
      <c r="AK1158" t="s">
        <v>12029</v>
      </c>
      <c r="AL1158" t="s">
        <v>12031</v>
      </c>
      <c r="AM1158" t="s">
        <v>11205</v>
      </c>
      <c r="AN1158">
        <v>1</v>
      </c>
      <c r="AO1158" s="10" t="s">
        <v>12038</v>
      </c>
      <c r="AP1158" t="str" cm="1">
        <f t="array" ref="AP1158">_xlfn.IFS(
  Table1[[#This Row],[Age]]&lt;=25, "18-25",
  Table1[[#This Row],[Age]]&lt;=35, "26-35",
  Table1[[#This Row],[Age]]&lt;=45, "36-45",
  Table1[[#This Row],[Age]]&lt;=60, "46-60",
  TRUE, "60+")</f>
        <v>18-25</v>
      </c>
    </row>
    <row r="1159" spans="1:42" x14ac:dyDescent="0.3">
      <c r="A1159">
        <v>1158</v>
      </c>
      <c r="B1159" t="s">
        <v>20</v>
      </c>
      <c r="C1159" t="s">
        <v>54</v>
      </c>
      <c r="D1159">
        <v>65</v>
      </c>
      <c r="E1159" t="s">
        <v>104</v>
      </c>
      <c r="F1159" t="s">
        <v>1265</v>
      </c>
      <c r="G1159" t="s">
        <v>5128</v>
      </c>
      <c r="H1159">
        <v>19458796011</v>
      </c>
      <c r="I1159" t="s">
        <v>5548</v>
      </c>
      <c r="J1159" t="s">
        <v>7291</v>
      </c>
      <c r="K1159">
        <v>2118.1</v>
      </c>
      <c r="L1159" s="12" t="s">
        <v>8363</v>
      </c>
      <c r="M1159" s="10" t="s">
        <v>11245</v>
      </c>
      <c r="N1159">
        <v>1158</v>
      </c>
      <c r="O1159">
        <v>44991</v>
      </c>
      <c r="P1159" t="s">
        <v>11404</v>
      </c>
      <c r="Q1159" s="16">
        <v>3541.43</v>
      </c>
      <c r="R1159">
        <v>5659.53</v>
      </c>
      <c r="S1159">
        <v>31</v>
      </c>
      <c r="T1159">
        <v>1158</v>
      </c>
      <c r="U1159">
        <v>35939.980000000003</v>
      </c>
      <c r="V1159" t="s">
        <v>11411</v>
      </c>
      <c r="W1159">
        <v>1.93</v>
      </c>
      <c r="X1159">
        <v>60</v>
      </c>
      <c r="Y1159" t="s">
        <v>7766</v>
      </c>
      <c r="Z1159" t="s">
        <v>12011</v>
      </c>
      <c r="AA1159">
        <v>1158</v>
      </c>
      <c r="AB1159" t="s">
        <v>12015</v>
      </c>
      <c r="AC1159">
        <v>2679.47</v>
      </c>
      <c r="AD1159">
        <v>1638.97</v>
      </c>
      <c r="AE1159">
        <v>81.95</v>
      </c>
      <c r="AF1159" t="s">
        <v>11334</v>
      </c>
      <c r="AG1159" t="s">
        <v>11256</v>
      </c>
      <c r="AH1159">
        <v>6631</v>
      </c>
      <c r="AI1159">
        <v>1158</v>
      </c>
      <c r="AJ1159" t="s">
        <v>11094</v>
      </c>
      <c r="AK1159" t="s">
        <v>12029</v>
      </c>
      <c r="AL1159" t="s">
        <v>12031</v>
      </c>
      <c r="AM1159" t="s">
        <v>11151</v>
      </c>
      <c r="AN1159">
        <v>1</v>
      </c>
      <c r="AO1159" s="10" t="s">
        <v>12047</v>
      </c>
      <c r="AP1159" t="str" cm="1">
        <f t="array" ref="AP1159">_xlfn.IFS(
  Table1[[#This Row],[Age]]&lt;=25, "18-25",
  Table1[[#This Row],[Age]]&lt;=35, "26-35",
  Table1[[#This Row],[Age]]&lt;=45, "36-45",
  Table1[[#This Row],[Age]]&lt;=60, "46-60",
  TRUE, "60+")</f>
        <v>60+</v>
      </c>
    </row>
    <row r="1160" spans="1:42" x14ac:dyDescent="0.3">
      <c r="A1160">
        <v>1159</v>
      </c>
      <c r="B1160" t="s">
        <v>33</v>
      </c>
      <c r="C1160" t="s">
        <v>71</v>
      </c>
      <c r="D1160">
        <v>31</v>
      </c>
      <c r="E1160" t="s">
        <v>105</v>
      </c>
      <c r="F1160" t="s">
        <v>1266</v>
      </c>
      <c r="G1160" t="s">
        <v>5144</v>
      </c>
      <c r="H1160">
        <v>19458796012</v>
      </c>
      <c r="I1160" t="s">
        <v>6083</v>
      </c>
      <c r="J1160" t="s">
        <v>7291</v>
      </c>
      <c r="K1160">
        <v>1838.74</v>
      </c>
      <c r="L1160" s="12" t="s">
        <v>8364</v>
      </c>
      <c r="M1160" s="10" t="s">
        <v>11145</v>
      </c>
      <c r="N1160">
        <v>1159</v>
      </c>
      <c r="O1160">
        <v>45109</v>
      </c>
      <c r="P1160" t="s">
        <v>11404</v>
      </c>
      <c r="Q1160" s="16">
        <v>4799.1099999999997</v>
      </c>
      <c r="R1160">
        <v>6637.85</v>
      </c>
      <c r="S1160">
        <v>50</v>
      </c>
      <c r="T1160">
        <v>1159</v>
      </c>
      <c r="U1160">
        <v>15675.63</v>
      </c>
      <c r="V1160" t="s">
        <v>11412</v>
      </c>
      <c r="W1160">
        <v>8.6999999999999993</v>
      </c>
      <c r="X1160">
        <v>36</v>
      </c>
      <c r="Y1160" t="s">
        <v>8302</v>
      </c>
      <c r="Z1160" t="s">
        <v>12012</v>
      </c>
      <c r="AA1160">
        <v>1159</v>
      </c>
      <c r="AB1160" t="s">
        <v>12015</v>
      </c>
      <c r="AC1160">
        <v>9370.6299999999992</v>
      </c>
      <c r="AD1160">
        <v>278.13</v>
      </c>
      <c r="AE1160">
        <v>13.91</v>
      </c>
      <c r="AF1160" t="s">
        <v>11394</v>
      </c>
      <c r="AG1160" t="s">
        <v>11107</v>
      </c>
      <c r="AH1160">
        <v>8435</v>
      </c>
      <c r="AI1160">
        <v>1159</v>
      </c>
      <c r="AJ1160" t="s">
        <v>11204</v>
      </c>
      <c r="AK1160" t="s">
        <v>12029</v>
      </c>
      <c r="AL1160" t="s">
        <v>12031</v>
      </c>
      <c r="AM1160" t="s">
        <v>11122</v>
      </c>
      <c r="AN1160">
        <v>1</v>
      </c>
      <c r="AO1160" s="10" t="s">
        <v>12038</v>
      </c>
      <c r="AP1160" t="str" cm="1">
        <f t="array" ref="AP1160">_xlfn.IFS(
  Table1[[#This Row],[Age]]&lt;=25, "18-25",
  Table1[[#This Row],[Age]]&lt;=35, "26-35",
  Table1[[#This Row],[Age]]&lt;=45, "36-45",
  Table1[[#This Row],[Age]]&lt;=60, "46-60",
  TRUE, "60+")</f>
        <v>26-35</v>
      </c>
    </row>
    <row r="1161" spans="1:42" x14ac:dyDescent="0.3">
      <c r="A1161">
        <v>1160</v>
      </c>
      <c r="B1161" t="s">
        <v>15</v>
      </c>
      <c r="C1161" t="s">
        <v>56</v>
      </c>
      <c r="D1161">
        <v>30</v>
      </c>
      <c r="E1161" t="s">
        <v>104</v>
      </c>
      <c r="F1161" t="s">
        <v>1267</v>
      </c>
      <c r="G1161" t="s">
        <v>5137</v>
      </c>
      <c r="H1161">
        <v>19458796013</v>
      </c>
      <c r="I1161" t="s">
        <v>6084</v>
      </c>
      <c r="J1161" t="s">
        <v>7292</v>
      </c>
      <c r="K1161">
        <v>8680.74</v>
      </c>
      <c r="L1161" s="12" t="s">
        <v>8365</v>
      </c>
      <c r="M1161" s="10" t="s">
        <v>11274</v>
      </c>
      <c r="N1161">
        <v>1160</v>
      </c>
      <c r="O1161">
        <v>45153</v>
      </c>
      <c r="P1161" t="s">
        <v>11402</v>
      </c>
      <c r="Q1161" s="16">
        <v>4684.6400000000003</v>
      </c>
      <c r="R1161">
        <v>3996.1</v>
      </c>
      <c r="S1161">
        <v>60</v>
      </c>
      <c r="T1161">
        <v>1160</v>
      </c>
      <c r="U1161">
        <v>44820.02</v>
      </c>
      <c r="V1161" t="s">
        <v>11411</v>
      </c>
      <c r="W1161">
        <v>8.27</v>
      </c>
      <c r="X1161">
        <v>36</v>
      </c>
      <c r="Y1161" t="s">
        <v>7362</v>
      </c>
      <c r="Z1161" t="s">
        <v>12012</v>
      </c>
      <c r="AA1161">
        <v>1160</v>
      </c>
      <c r="AB1161" t="s">
        <v>12017</v>
      </c>
      <c r="AC1161">
        <v>8035.34</v>
      </c>
      <c r="AD1161">
        <v>4985.57</v>
      </c>
      <c r="AE1161">
        <v>249.28</v>
      </c>
      <c r="AF1161" t="s">
        <v>11046</v>
      </c>
      <c r="AG1161" t="s">
        <v>11257</v>
      </c>
      <c r="AH1161">
        <v>6858</v>
      </c>
      <c r="AI1161">
        <v>1160</v>
      </c>
      <c r="AJ1161" t="s">
        <v>11326</v>
      </c>
      <c r="AK1161" t="s">
        <v>12027</v>
      </c>
      <c r="AL1161" t="s">
        <v>12032</v>
      </c>
      <c r="AM1161" t="s">
        <v>11255</v>
      </c>
      <c r="AN1161">
        <v>1</v>
      </c>
      <c r="AO1161" s="10" t="s">
        <v>12041</v>
      </c>
      <c r="AP1161" t="str" cm="1">
        <f t="array" ref="AP1161">_xlfn.IFS(
  Table1[[#This Row],[Age]]&lt;=25, "18-25",
  Table1[[#This Row],[Age]]&lt;=35, "26-35",
  Table1[[#This Row],[Age]]&lt;=45, "36-45",
  Table1[[#This Row],[Age]]&lt;=60, "46-60",
  TRUE, "60+")</f>
        <v>26-35</v>
      </c>
    </row>
    <row r="1162" spans="1:42" x14ac:dyDescent="0.3">
      <c r="A1162">
        <v>1161</v>
      </c>
      <c r="B1162" t="s">
        <v>16</v>
      </c>
      <c r="C1162" t="s">
        <v>80</v>
      </c>
      <c r="D1162">
        <v>28</v>
      </c>
      <c r="E1162" t="s">
        <v>104</v>
      </c>
      <c r="F1162" t="s">
        <v>1268</v>
      </c>
      <c r="G1162" t="s">
        <v>5129</v>
      </c>
      <c r="H1162">
        <v>19458796014</v>
      </c>
      <c r="I1162" t="s">
        <v>6085</v>
      </c>
      <c r="J1162" t="s">
        <v>7291</v>
      </c>
      <c r="K1162">
        <v>2693.43</v>
      </c>
      <c r="L1162" s="12" t="s">
        <v>8366</v>
      </c>
      <c r="M1162" s="10" t="s">
        <v>11378</v>
      </c>
      <c r="N1162">
        <v>1161</v>
      </c>
      <c r="O1162">
        <v>45037</v>
      </c>
      <c r="P1162" t="s">
        <v>11402</v>
      </c>
      <c r="Q1162" s="16">
        <v>3619.8</v>
      </c>
      <c r="R1162">
        <v>-926.37</v>
      </c>
      <c r="S1162">
        <v>88</v>
      </c>
      <c r="T1162">
        <v>1161</v>
      </c>
      <c r="U1162">
        <v>27978</v>
      </c>
      <c r="V1162" t="s">
        <v>11412</v>
      </c>
      <c r="W1162">
        <v>4.83</v>
      </c>
      <c r="X1162">
        <v>60</v>
      </c>
      <c r="Y1162" t="s">
        <v>7541</v>
      </c>
      <c r="Z1162" t="s">
        <v>12011</v>
      </c>
      <c r="AA1162">
        <v>1161</v>
      </c>
      <c r="AB1162" t="s">
        <v>12015</v>
      </c>
      <c r="AC1162">
        <v>7466.56</v>
      </c>
      <c r="AD1162">
        <v>1197.72</v>
      </c>
      <c r="AE1162">
        <v>59.89</v>
      </c>
      <c r="AF1162" t="s">
        <v>11223</v>
      </c>
      <c r="AG1162" t="s">
        <v>11222</v>
      </c>
      <c r="AH1162">
        <v>2589</v>
      </c>
      <c r="AI1162">
        <v>1161</v>
      </c>
      <c r="AJ1162" t="s">
        <v>11377</v>
      </c>
      <c r="AK1162" t="s">
        <v>12028</v>
      </c>
      <c r="AL1162" t="s">
        <v>12032</v>
      </c>
      <c r="AM1162" t="s">
        <v>11209</v>
      </c>
      <c r="AN1162">
        <v>1</v>
      </c>
      <c r="AO1162" s="10" t="s">
        <v>12037</v>
      </c>
      <c r="AP1162" t="str" cm="1">
        <f t="array" ref="AP1162">_xlfn.IFS(
  Table1[[#This Row],[Age]]&lt;=25, "18-25",
  Table1[[#This Row],[Age]]&lt;=35, "26-35",
  Table1[[#This Row],[Age]]&lt;=45, "36-45",
  Table1[[#This Row],[Age]]&lt;=60, "46-60",
  TRUE, "60+")</f>
        <v>26-35</v>
      </c>
    </row>
    <row r="1163" spans="1:42" x14ac:dyDescent="0.3">
      <c r="A1163">
        <v>1162</v>
      </c>
      <c r="B1163" t="s">
        <v>42</v>
      </c>
      <c r="C1163" t="s">
        <v>90</v>
      </c>
      <c r="D1163">
        <v>37</v>
      </c>
      <c r="E1163" t="s">
        <v>104</v>
      </c>
      <c r="F1163" t="s">
        <v>1269</v>
      </c>
      <c r="G1163" t="s">
        <v>5127</v>
      </c>
      <c r="H1163">
        <v>19458796015</v>
      </c>
      <c r="I1163" t="s">
        <v>6017</v>
      </c>
      <c r="J1163" t="s">
        <v>7292</v>
      </c>
      <c r="K1163">
        <v>2554.92</v>
      </c>
      <c r="L1163" s="12" t="s">
        <v>8367</v>
      </c>
      <c r="M1163" s="10" t="s">
        <v>11331</v>
      </c>
      <c r="N1163">
        <v>1162</v>
      </c>
      <c r="O1163">
        <v>45005</v>
      </c>
      <c r="P1163" t="s">
        <v>11403</v>
      </c>
      <c r="Q1163" s="16">
        <v>966.2</v>
      </c>
      <c r="R1163">
        <v>3521.12</v>
      </c>
      <c r="S1163">
        <v>62</v>
      </c>
      <c r="T1163">
        <v>1162</v>
      </c>
      <c r="U1163">
        <v>23803.37</v>
      </c>
      <c r="V1163" t="s">
        <v>11411</v>
      </c>
      <c r="W1163">
        <v>4.4000000000000004</v>
      </c>
      <c r="X1163">
        <v>24</v>
      </c>
      <c r="Y1163" t="s">
        <v>10215</v>
      </c>
      <c r="Z1163" t="s">
        <v>12012</v>
      </c>
      <c r="AA1163">
        <v>1162</v>
      </c>
      <c r="AB1163" t="s">
        <v>12017</v>
      </c>
      <c r="AC1163">
        <v>2241.5100000000002</v>
      </c>
      <c r="AD1163">
        <v>1450.45</v>
      </c>
      <c r="AE1163">
        <v>72.52</v>
      </c>
      <c r="AF1163" t="s">
        <v>11307</v>
      </c>
      <c r="AG1163" t="s">
        <v>11227</v>
      </c>
      <c r="AH1163">
        <v>5597</v>
      </c>
      <c r="AI1163">
        <v>1162</v>
      </c>
      <c r="AJ1163" t="s">
        <v>11257</v>
      </c>
      <c r="AK1163" t="s">
        <v>12027</v>
      </c>
      <c r="AL1163" t="s">
        <v>12032</v>
      </c>
      <c r="AM1163" t="s">
        <v>11056</v>
      </c>
      <c r="AN1163">
        <v>1</v>
      </c>
      <c r="AO1163" s="10" t="s">
        <v>12047</v>
      </c>
      <c r="AP1163" t="str" cm="1">
        <f t="array" ref="AP1163">_xlfn.IFS(
  Table1[[#This Row],[Age]]&lt;=25, "18-25",
  Table1[[#This Row],[Age]]&lt;=35, "26-35",
  Table1[[#This Row],[Age]]&lt;=45, "36-45",
  Table1[[#This Row],[Age]]&lt;=60, "46-60",
  TRUE, "60+")</f>
        <v>36-45</v>
      </c>
    </row>
    <row r="1164" spans="1:42" x14ac:dyDescent="0.3">
      <c r="A1164">
        <v>1163</v>
      </c>
      <c r="B1164" t="s">
        <v>48</v>
      </c>
      <c r="C1164" t="s">
        <v>88</v>
      </c>
      <c r="D1164">
        <v>40</v>
      </c>
      <c r="E1164" t="s">
        <v>104</v>
      </c>
      <c r="F1164" t="s">
        <v>1270</v>
      </c>
      <c r="G1164" t="s">
        <v>5124</v>
      </c>
      <c r="H1164">
        <v>19458796016</v>
      </c>
      <c r="I1164" t="s">
        <v>6086</v>
      </c>
      <c r="J1164" t="s">
        <v>7292</v>
      </c>
      <c r="K1164">
        <v>9106.94</v>
      </c>
      <c r="L1164" s="12" t="s">
        <v>8368</v>
      </c>
      <c r="M1164" s="10" t="s">
        <v>11231</v>
      </c>
      <c r="N1164">
        <v>1163</v>
      </c>
      <c r="O1164">
        <v>45171</v>
      </c>
      <c r="P1164" t="s">
        <v>11402</v>
      </c>
      <c r="Q1164" s="16">
        <v>778.92</v>
      </c>
      <c r="R1164">
        <v>9885.86</v>
      </c>
      <c r="S1164">
        <v>39</v>
      </c>
      <c r="T1164">
        <v>1163</v>
      </c>
      <c r="U1164">
        <v>29177.3</v>
      </c>
      <c r="V1164" t="s">
        <v>11411</v>
      </c>
      <c r="W1164">
        <v>4.8499999999999996</v>
      </c>
      <c r="X1164">
        <v>48</v>
      </c>
      <c r="Y1164" t="s">
        <v>10957</v>
      </c>
      <c r="Z1164" t="s">
        <v>12012</v>
      </c>
      <c r="AA1164">
        <v>1163</v>
      </c>
      <c r="AB1164" t="s">
        <v>12016</v>
      </c>
      <c r="AC1164">
        <v>1039.24</v>
      </c>
      <c r="AD1164">
        <v>1624.73</v>
      </c>
      <c r="AE1164">
        <v>81.239999999999995</v>
      </c>
      <c r="AF1164" t="s">
        <v>11247</v>
      </c>
      <c r="AG1164" t="s">
        <v>11265</v>
      </c>
      <c r="AH1164">
        <v>5680</v>
      </c>
      <c r="AI1164">
        <v>1163</v>
      </c>
      <c r="AJ1164" t="s">
        <v>11179</v>
      </c>
      <c r="AK1164" t="s">
        <v>12029</v>
      </c>
      <c r="AL1164" t="s">
        <v>12032</v>
      </c>
      <c r="AM1164" t="s">
        <v>11394</v>
      </c>
      <c r="AN1164">
        <v>1</v>
      </c>
      <c r="AO1164" s="10" t="s">
        <v>12042</v>
      </c>
      <c r="AP1164" t="str" cm="1">
        <f t="array" ref="AP1164">_xlfn.IFS(
  Table1[[#This Row],[Age]]&lt;=25, "18-25",
  Table1[[#This Row],[Age]]&lt;=35, "26-35",
  Table1[[#This Row],[Age]]&lt;=45, "36-45",
  Table1[[#This Row],[Age]]&lt;=60, "46-60",
  TRUE, "60+")</f>
        <v>36-45</v>
      </c>
    </row>
    <row r="1165" spans="1:42" x14ac:dyDescent="0.3">
      <c r="A1165">
        <v>1164</v>
      </c>
      <c r="B1165" t="s">
        <v>42</v>
      </c>
      <c r="C1165" t="s">
        <v>39</v>
      </c>
      <c r="D1165">
        <v>62</v>
      </c>
      <c r="E1165" t="s">
        <v>106</v>
      </c>
      <c r="F1165" t="s">
        <v>1271</v>
      </c>
      <c r="G1165" t="s">
        <v>5112</v>
      </c>
      <c r="H1165">
        <v>19458796017</v>
      </c>
      <c r="I1165" t="s">
        <v>5649</v>
      </c>
      <c r="J1165" t="s">
        <v>7291</v>
      </c>
      <c r="K1165">
        <v>3921.8</v>
      </c>
      <c r="L1165" s="12" t="s">
        <v>8369</v>
      </c>
      <c r="M1165" s="10" t="s">
        <v>11231</v>
      </c>
      <c r="N1165">
        <v>1164</v>
      </c>
      <c r="O1165">
        <v>45018</v>
      </c>
      <c r="P1165" t="s">
        <v>11403</v>
      </c>
      <c r="Q1165" s="16">
        <v>4356.32</v>
      </c>
      <c r="R1165">
        <v>-434.52</v>
      </c>
      <c r="S1165">
        <v>3</v>
      </c>
      <c r="T1165">
        <v>1164</v>
      </c>
      <c r="U1165">
        <v>24677.78</v>
      </c>
      <c r="V1165" t="s">
        <v>11412</v>
      </c>
      <c r="W1165">
        <v>4.78</v>
      </c>
      <c r="X1165">
        <v>24</v>
      </c>
      <c r="Y1165" t="s">
        <v>11807</v>
      </c>
      <c r="Z1165" t="s">
        <v>12012</v>
      </c>
      <c r="AA1165">
        <v>1164</v>
      </c>
      <c r="AB1165" t="s">
        <v>12016</v>
      </c>
      <c r="AC1165">
        <v>6299.1</v>
      </c>
      <c r="AD1165">
        <v>1221.4000000000001</v>
      </c>
      <c r="AE1165">
        <v>61.07</v>
      </c>
      <c r="AF1165" t="s">
        <v>11193</v>
      </c>
      <c r="AG1165" t="s">
        <v>11330</v>
      </c>
      <c r="AH1165">
        <v>7527</v>
      </c>
      <c r="AI1165">
        <v>1164</v>
      </c>
      <c r="AJ1165" t="s">
        <v>11108</v>
      </c>
      <c r="AK1165" t="s">
        <v>12029</v>
      </c>
      <c r="AL1165" t="s">
        <v>12032</v>
      </c>
      <c r="AM1165" t="s">
        <v>11041</v>
      </c>
      <c r="AN1165">
        <v>1</v>
      </c>
      <c r="AO1165" s="10" t="s">
        <v>12037</v>
      </c>
      <c r="AP1165" t="str" cm="1">
        <f t="array" ref="AP1165">_xlfn.IFS(
  Table1[[#This Row],[Age]]&lt;=25, "18-25",
  Table1[[#This Row],[Age]]&lt;=35, "26-35",
  Table1[[#This Row],[Age]]&lt;=45, "36-45",
  Table1[[#This Row],[Age]]&lt;=60, "46-60",
  TRUE, "60+")</f>
        <v>60+</v>
      </c>
    </row>
    <row r="1166" spans="1:42" x14ac:dyDescent="0.3">
      <c r="A1166">
        <v>1165</v>
      </c>
      <c r="B1166" t="s">
        <v>20</v>
      </c>
      <c r="C1166" t="s">
        <v>71</v>
      </c>
      <c r="D1166">
        <v>44</v>
      </c>
      <c r="E1166" t="s">
        <v>105</v>
      </c>
      <c r="F1166" t="s">
        <v>1272</v>
      </c>
      <c r="G1166" t="s">
        <v>5138</v>
      </c>
      <c r="H1166">
        <v>19458796018</v>
      </c>
      <c r="I1166" t="s">
        <v>6087</v>
      </c>
      <c r="J1166" t="s">
        <v>7292</v>
      </c>
      <c r="K1166">
        <v>186.3</v>
      </c>
      <c r="L1166" s="12" t="s">
        <v>8320</v>
      </c>
      <c r="M1166" s="10" t="s">
        <v>11371</v>
      </c>
      <c r="N1166">
        <v>1165</v>
      </c>
      <c r="O1166">
        <v>45066</v>
      </c>
      <c r="P1166" t="s">
        <v>11404</v>
      </c>
      <c r="Q1166" s="16">
        <v>4814.4399999999996</v>
      </c>
      <c r="R1166">
        <v>5000.74</v>
      </c>
      <c r="S1166">
        <v>58</v>
      </c>
      <c r="T1166">
        <v>1165</v>
      </c>
      <c r="U1166">
        <v>38000.39</v>
      </c>
      <c r="V1166" t="s">
        <v>11411</v>
      </c>
      <c r="W1166">
        <v>4.87</v>
      </c>
      <c r="X1166">
        <v>36</v>
      </c>
      <c r="Y1166" t="s">
        <v>7950</v>
      </c>
      <c r="Z1166" t="s">
        <v>12012</v>
      </c>
      <c r="AA1166">
        <v>1165</v>
      </c>
      <c r="AB1166" t="s">
        <v>12017</v>
      </c>
      <c r="AC1166">
        <v>8794.3700000000008</v>
      </c>
      <c r="AD1166">
        <v>1629.02</v>
      </c>
      <c r="AE1166">
        <v>81.45</v>
      </c>
      <c r="AF1166" t="s">
        <v>11256</v>
      </c>
      <c r="AG1166" t="s">
        <v>11206</v>
      </c>
      <c r="AH1166">
        <v>3428</v>
      </c>
      <c r="AI1166">
        <v>1165</v>
      </c>
      <c r="AJ1166" t="s">
        <v>11109</v>
      </c>
      <c r="AK1166" t="s">
        <v>12027</v>
      </c>
      <c r="AL1166" t="s">
        <v>12031</v>
      </c>
      <c r="AM1166" t="s">
        <v>11079</v>
      </c>
      <c r="AN1166">
        <v>1</v>
      </c>
      <c r="AO1166" s="10" t="s">
        <v>12046</v>
      </c>
      <c r="AP1166" t="str" cm="1">
        <f t="array" ref="AP1166">_xlfn.IFS(
  Table1[[#This Row],[Age]]&lt;=25, "18-25",
  Table1[[#This Row],[Age]]&lt;=35, "26-35",
  Table1[[#This Row],[Age]]&lt;=45, "36-45",
  Table1[[#This Row],[Age]]&lt;=60, "46-60",
  TRUE, "60+")</f>
        <v>36-45</v>
      </c>
    </row>
    <row r="1167" spans="1:42" x14ac:dyDescent="0.3">
      <c r="A1167">
        <v>1166</v>
      </c>
      <c r="B1167" t="s">
        <v>19</v>
      </c>
      <c r="C1167" t="s">
        <v>74</v>
      </c>
      <c r="D1167">
        <v>32</v>
      </c>
      <c r="E1167" t="s">
        <v>105</v>
      </c>
      <c r="F1167" t="s">
        <v>1273</v>
      </c>
      <c r="G1167" t="s">
        <v>5133</v>
      </c>
      <c r="H1167">
        <v>19458796019</v>
      </c>
      <c r="I1167" t="s">
        <v>5460</v>
      </c>
      <c r="J1167" t="s">
        <v>7291</v>
      </c>
      <c r="K1167">
        <v>7239.74</v>
      </c>
      <c r="L1167" s="12" t="s">
        <v>8370</v>
      </c>
      <c r="M1167" s="10" t="s">
        <v>11238</v>
      </c>
      <c r="N1167">
        <v>1166</v>
      </c>
      <c r="O1167">
        <v>44927</v>
      </c>
      <c r="P1167" t="s">
        <v>11402</v>
      </c>
      <c r="Q1167" s="16">
        <v>3115.37</v>
      </c>
      <c r="R1167">
        <v>4124.37</v>
      </c>
      <c r="S1167">
        <v>68</v>
      </c>
      <c r="T1167">
        <v>1166</v>
      </c>
      <c r="U1167">
        <v>21612.53</v>
      </c>
      <c r="V1167" t="s">
        <v>11411</v>
      </c>
      <c r="W1167">
        <v>2.31</v>
      </c>
      <c r="X1167">
        <v>36</v>
      </c>
      <c r="Y1167" t="s">
        <v>11611</v>
      </c>
      <c r="Z1167" t="s">
        <v>12010</v>
      </c>
      <c r="AA1167">
        <v>1166</v>
      </c>
      <c r="AB1167" t="s">
        <v>12016</v>
      </c>
      <c r="AC1167">
        <v>1641.27</v>
      </c>
      <c r="AD1167">
        <v>2833.25</v>
      </c>
      <c r="AE1167">
        <v>141.66</v>
      </c>
      <c r="AF1167" t="s">
        <v>11050</v>
      </c>
      <c r="AG1167" t="s">
        <v>11356</v>
      </c>
      <c r="AH1167">
        <v>7315</v>
      </c>
      <c r="AI1167">
        <v>1166</v>
      </c>
      <c r="AJ1167" t="s">
        <v>11066</v>
      </c>
      <c r="AK1167" t="s">
        <v>12029</v>
      </c>
      <c r="AL1167" t="s">
        <v>12032</v>
      </c>
      <c r="AM1167" t="s">
        <v>11398</v>
      </c>
      <c r="AN1167">
        <v>1</v>
      </c>
      <c r="AO1167" s="10" t="s">
        <v>12039</v>
      </c>
      <c r="AP1167" t="str" cm="1">
        <f t="array" ref="AP1167">_xlfn.IFS(
  Table1[[#This Row],[Age]]&lt;=25, "18-25",
  Table1[[#This Row],[Age]]&lt;=35, "26-35",
  Table1[[#This Row],[Age]]&lt;=45, "36-45",
  Table1[[#This Row],[Age]]&lt;=60, "46-60",
  TRUE, "60+")</f>
        <v>26-35</v>
      </c>
    </row>
    <row r="1168" spans="1:42" x14ac:dyDescent="0.3">
      <c r="A1168">
        <v>1167</v>
      </c>
      <c r="B1168" t="s">
        <v>49</v>
      </c>
      <c r="C1168" t="s">
        <v>83</v>
      </c>
      <c r="D1168">
        <v>47</v>
      </c>
      <c r="E1168" t="s">
        <v>106</v>
      </c>
      <c r="F1168" t="s">
        <v>1274</v>
      </c>
      <c r="G1168" t="s">
        <v>5124</v>
      </c>
      <c r="H1168">
        <v>19458796020</v>
      </c>
      <c r="I1168" t="s">
        <v>5561</v>
      </c>
      <c r="J1168" t="s">
        <v>7291</v>
      </c>
      <c r="K1168">
        <v>5218.42</v>
      </c>
      <c r="L1168" s="12" t="s">
        <v>8371</v>
      </c>
      <c r="M1168" s="10" t="s">
        <v>11303</v>
      </c>
      <c r="N1168">
        <v>1167</v>
      </c>
      <c r="O1168">
        <v>45193</v>
      </c>
      <c r="P1168" t="s">
        <v>11404</v>
      </c>
      <c r="Q1168" s="16">
        <v>4507.26</v>
      </c>
      <c r="R1168">
        <v>9725.68</v>
      </c>
      <c r="S1168">
        <v>30</v>
      </c>
      <c r="T1168">
        <v>1167</v>
      </c>
      <c r="U1168">
        <v>39059.43</v>
      </c>
      <c r="V1168" t="s">
        <v>11411</v>
      </c>
      <c r="W1168">
        <v>1.1200000000000001</v>
      </c>
      <c r="X1168">
        <v>48</v>
      </c>
      <c r="Y1168" t="s">
        <v>7853</v>
      </c>
      <c r="Z1168" t="s">
        <v>12010</v>
      </c>
      <c r="AA1168">
        <v>1167</v>
      </c>
      <c r="AB1168" t="s">
        <v>12015</v>
      </c>
      <c r="AC1168">
        <v>1624.41</v>
      </c>
      <c r="AD1168">
        <v>395.65</v>
      </c>
      <c r="AE1168">
        <v>19.78</v>
      </c>
      <c r="AF1168" t="s">
        <v>11115</v>
      </c>
      <c r="AG1168" t="s">
        <v>11144</v>
      </c>
      <c r="AH1168">
        <v>9095</v>
      </c>
      <c r="AI1168">
        <v>1167</v>
      </c>
      <c r="AJ1168" t="s">
        <v>11072</v>
      </c>
      <c r="AK1168" t="s">
        <v>12027</v>
      </c>
      <c r="AL1168" t="s">
        <v>12032</v>
      </c>
      <c r="AM1168" t="s">
        <v>11323</v>
      </c>
      <c r="AN1168">
        <v>1</v>
      </c>
      <c r="AO1168" s="10" t="s">
        <v>12042</v>
      </c>
      <c r="AP1168" t="str" cm="1">
        <f t="array" ref="AP1168">_xlfn.IFS(
  Table1[[#This Row],[Age]]&lt;=25, "18-25",
  Table1[[#This Row],[Age]]&lt;=35, "26-35",
  Table1[[#This Row],[Age]]&lt;=45, "36-45",
  Table1[[#This Row],[Age]]&lt;=60, "46-60",
  TRUE, "60+")</f>
        <v>46-60</v>
      </c>
    </row>
    <row r="1169" spans="1:42" x14ac:dyDescent="0.3">
      <c r="A1169">
        <v>1168</v>
      </c>
      <c r="B1169" t="s">
        <v>43</v>
      </c>
      <c r="C1169" t="s">
        <v>70</v>
      </c>
      <c r="D1169">
        <v>33</v>
      </c>
      <c r="E1169" t="s">
        <v>104</v>
      </c>
      <c r="F1169" t="s">
        <v>1275</v>
      </c>
      <c r="G1169" t="s">
        <v>5132</v>
      </c>
      <c r="H1169">
        <v>19458796021</v>
      </c>
      <c r="I1169" t="s">
        <v>6088</v>
      </c>
      <c r="J1169" t="s">
        <v>7292</v>
      </c>
      <c r="K1169">
        <v>7763.9</v>
      </c>
      <c r="L1169" s="12" t="s">
        <v>8372</v>
      </c>
      <c r="M1169" s="10" t="s">
        <v>11307</v>
      </c>
      <c r="N1169">
        <v>1168</v>
      </c>
      <c r="O1169">
        <v>44977</v>
      </c>
      <c r="P1169" t="s">
        <v>11403</v>
      </c>
      <c r="Q1169" s="16">
        <v>4076.3</v>
      </c>
      <c r="R1169">
        <v>11840.2</v>
      </c>
      <c r="S1169">
        <v>67</v>
      </c>
      <c r="T1169">
        <v>1168</v>
      </c>
      <c r="U1169">
        <v>38247.61</v>
      </c>
      <c r="V1169" t="s">
        <v>11411</v>
      </c>
      <c r="W1169">
        <v>7.86</v>
      </c>
      <c r="X1169">
        <v>48</v>
      </c>
      <c r="Y1169" t="s">
        <v>11625</v>
      </c>
      <c r="Z1169" t="s">
        <v>12011</v>
      </c>
      <c r="AA1169">
        <v>1168</v>
      </c>
      <c r="AB1169" t="s">
        <v>12016</v>
      </c>
      <c r="AC1169">
        <v>9986.98</v>
      </c>
      <c r="AD1169">
        <v>357.68</v>
      </c>
      <c r="AE1169">
        <v>17.88</v>
      </c>
      <c r="AF1169" t="s">
        <v>11362</v>
      </c>
      <c r="AG1169" t="s">
        <v>11281</v>
      </c>
      <c r="AH1169">
        <v>4330</v>
      </c>
      <c r="AI1169">
        <v>1168</v>
      </c>
      <c r="AJ1169" t="s">
        <v>11062</v>
      </c>
      <c r="AK1169" t="s">
        <v>12029</v>
      </c>
      <c r="AL1169" t="s">
        <v>12032</v>
      </c>
      <c r="AM1169" t="s">
        <v>11040</v>
      </c>
      <c r="AN1169">
        <v>1</v>
      </c>
      <c r="AO1169" s="10" t="s">
        <v>12045</v>
      </c>
      <c r="AP1169" t="str" cm="1">
        <f t="array" ref="AP1169">_xlfn.IFS(
  Table1[[#This Row],[Age]]&lt;=25, "18-25",
  Table1[[#This Row],[Age]]&lt;=35, "26-35",
  Table1[[#This Row],[Age]]&lt;=45, "36-45",
  Table1[[#This Row],[Age]]&lt;=60, "46-60",
  TRUE, "60+")</f>
        <v>26-35</v>
      </c>
    </row>
    <row r="1170" spans="1:42" x14ac:dyDescent="0.3">
      <c r="A1170">
        <v>1169</v>
      </c>
      <c r="B1170" t="s">
        <v>28</v>
      </c>
      <c r="C1170" t="s">
        <v>94</v>
      </c>
      <c r="D1170">
        <v>62</v>
      </c>
      <c r="E1170" t="s">
        <v>104</v>
      </c>
      <c r="F1170" t="s">
        <v>1276</v>
      </c>
      <c r="G1170" t="s">
        <v>5135</v>
      </c>
      <c r="H1170">
        <v>19458796022</v>
      </c>
      <c r="I1170" t="s">
        <v>6089</v>
      </c>
      <c r="J1170" t="s">
        <v>7291</v>
      </c>
      <c r="K1170">
        <v>5745.92</v>
      </c>
      <c r="L1170" s="12" t="s">
        <v>8373</v>
      </c>
      <c r="M1170" s="10" t="s">
        <v>11169</v>
      </c>
      <c r="N1170">
        <v>1169</v>
      </c>
      <c r="O1170">
        <v>45155</v>
      </c>
      <c r="P1170" t="s">
        <v>11402</v>
      </c>
      <c r="Q1170" s="16">
        <v>778.52</v>
      </c>
      <c r="R1170">
        <v>6524.44</v>
      </c>
      <c r="S1170">
        <v>68</v>
      </c>
      <c r="T1170">
        <v>1169</v>
      </c>
      <c r="U1170">
        <v>14566.65</v>
      </c>
      <c r="V1170" t="s">
        <v>11411</v>
      </c>
      <c r="W1170">
        <v>4.09</v>
      </c>
      <c r="X1170">
        <v>24</v>
      </c>
      <c r="Y1170" t="s">
        <v>11689</v>
      </c>
      <c r="Z1170" t="s">
        <v>12012</v>
      </c>
      <c r="AA1170">
        <v>1169</v>
      </c>
      <c r="AB1170" t="s">
        <v>12016</v>
      </c>
      <c r="AC1170">
        <v>3127.45</v>
      </c>
      <c r="AD1170">
        <v>2310.2399999999998</v>
      </c>
      <c r="AE1170">
        <v>115.51</v>
      </c>
      <c r="AF1170" t="s">
        <v>11210</v>
      </c>
      <c r="AG1170" t="s">
        <v>11186</v>
      </c>
      <c r="AH1170">
        <v>1918</v>
      </c>
      <c r="AI1170">
        <v>1169</v>
      </c>
      <c r="AJ1170" t="s">
        <v>11241</v>
      </c>
      <c r="AK1170" t="s">
        <v>12028</v>
      </c>
      <c r="AL1170" t="s">
        <v>12032</v>
      </c>
      <c r="AM1170" t="s">
        <v>11336</v>
      </c>
      <c r="AN1170">
        <v>1</v>
      </c>
      <c r="AO1170" s="10" t="s">
        <v>12041</v>
      </c>
      <c r="AP1170" t="str" cm="1">
        <f t="array" ref="AP1170">_xlfn.IFS(
  Table1[[#This Row],[Age]]&lt;=25, "18-25",
  Table1[[#This Row],[Age]]&lt;=35, "26-35",
  Table1[[#This Row],[Age]]&lt;=45, "36-45",
  Table1[[#This Row],[Age]]&lt;=60, "46-60",
  TRUE, "60+")</f>
        <v>60+</v>
      </c>
    </row>
    <row r="1171" spans="1:42" x14ac:dyDescent="0.3">
      <c r="A1171">
        <v>1170</v>
      </c>
      <c r="B1171" t="s">
        <v>12</v>
      </c>
      <c r="C1171" t="s">
        <v>58</v>
      </c>
      <c r="D1171">
        <v>57</v>
      </c>
      <c r="E1171" t="s">
        <v>104</v>
      </c>
      <c r="F1171" t="s">
        <v>1277</v>
      </c>
      <c r="G1171" t="s">
        <v>5131</v>
      </c>
      <c r="H1171">
        <v>19458796023</v>
      </c>
      <c r="I1171" t="s">
        <v>5306</v>
      </c>
      <c r="J1171" t="s">
        <v>7292</v>
      </c>
      <c r="K1171">
        <v>3577.55</v>
      </c>
      <c r="L1171" s="12" t="s">
        <v>8165</v>
      </c>
      <c r="M1171" s="10" t="s">
        <v>11183</v>
      </c>
      <c r="N1171">
        <v>1170</v>
      </c>
      <c r="O1171">
        <v>44971</v>
      </c>
      <c r="P1171" t="s">
        <v>11402</v>
      </c>
      <c r="Q1171" s="16">
        <v>1122.6199999999999</v>
      </c>
      <c r="R1171">
        <v>4700.17</v>
      </c>
      <c r="S1171">
        <v>58</v>
      </c>
      <c r="T1171">
        <v>1170</v>
      </c>
      <c r="U1171">
        <v>5701.13</v>
      </c>
      <c r="V1171" t="s">
        <v>11412</v>
      </c>
      <c r="W1171">
        <v>5.42</v>
      </c>
      <c r="X1171">
        <v>60</v>
      </c>
      <c r="Y1171" t="s">
        <v>11808</v>
      </c>
      <c r="Z1171" t="s">
        <v>12010</v>
      </c>
      <c r="AA1171">
        <v>1170</v>
      </c>
      <c r="AB1171" t="s">
        <v>12017</v>
      </c>
      <c r="AC1171">
        <v>6987.54</v>
      </c>
      <c r="AD1171">
        <v>3483.12</v>
      </c>
      <c r="AE1171">
        <v>174.16</v>
      </c>
      <c r="AF1171" t="s">
        <v>11232</v>
      </c>
      <c r="AG1171" t="s">
        <v>11111</v>
      </c>
      <c r="AH1171">
        <v>6326</v>
      </c>
      <c r="AI1171">
        <v>1170</v>
      </c>
      <c r="AJ1171" t="s">
        <v>11116</v>
      </c>
      <c r="AK1171" t="s">
        <v>12029</v>
      </c>
      <c r="AL1171" t="s">
        <v>12031</v>
      </c>
      <c r="AM1171" t="s">
        <v>11288</v>
      </c>
      <c r="AN1171">
        <v>1</v>
      </c>
      <c r="AO1171" s="10" t="s">
        <v>12045</v>
      </c>
      <c r="AP1171" t="str" cm="1">
        <f t="array" ref="AP1171">_xlfn.IFS(
  Table1[[#This Row],[Age]]&lt;=25, "18-25",
  Table1[[#This Row],[Age]]&lt;=35, "26-35",
  Table1[[#This Row],[Age]]&lt;=45, "36-45",
  Table1[[#This Row],[Age]]&lt;=60, "46-60",
  TRUE, "60+")</f>
        <v>46-60</v>
      </c>
    </row>
    <row r="1172" spans="1:42" x14ac:dyDescent="0.3">
      <c r="A1172">
        <v>1171</v>
      </c>
      <c r="B1172" t="s">
        <v>45</v>
      </c>
      <c r="C1172" t="s">
        <v>62</v>
      </c>
      <c r="D1172">
        <v>35</v>
      </c>
      <c r="E1172" t="s">
        <v>104</v>
      </c>
      <c r="F1172" t="s">
        <v>1278</v>
      </c>
      <c r="G1172" t="s">
        <v>5118</v>
      </c>
      <c r="H1172">
        <v>19458796024</v>
      </c>
      <c r="I1172" t="s">
        <v>6090</v>
      </c>
      <c r="J1172" t="s">
        <v>7292</v>
      </c>
      <c r="K1172">
        <v>758.99</v>
      </c>
      <c r="L1172" s="12" t="s">
        <v>8374</v>
      </c>
      <c r="M1172" s="10" t="s">
        <v>11289</v>
      </c>
      <c r="N1172">
        <v>1171</v>
      </c>
      <c r="O1172">
        <v>45025</v>
      </c>
      <c r="P1172" t="s">
        <v>11404</v>
      </c>
      <c r="Q1172" s="16">
        <v>348.12</v>
      </c>
      <c r="R1172">
        <v>410.87</v>
      </c>
      <c r="S1172">
        <v>77</v>
      </c>
      <c r="T1172">
        <v>1171</v>
      </c>
      <c r="U1172">
        <v>42696.94</v>
      </c>
      <c r="V1172" t="s">
        <v>11411</v>
      </c>
      <c r="W1172">
        <v>3.77</v>
      </c>
      <c r="X1172">
        <v>60</v>
      </c>
      <c r="Y1172" t="s">
        <v>10617</v>
      </c>
      <c r="Z1172" t="s">
        <v>12011</v>
      </c>
      <c r="AA1172">
        <v>1171</v>
      </c>
      <c r="AB1172" t="s">
        <v>12016</v>
      </c>
      <c r="AC1172">
        <v>6020.38</v>
      </c>
      <c r="AD1172">
        <v>1086.74</v>
      </c>
      <c r="AE1172">
        <v>54.34</v>
      </c>
      <c r="AF1172" t="s">
        <v>11205</v>
      </c>
      <c r="AG1172" t="s">
        <v>11042</v>
      </c>
      <c r="AH1172">
        <v>1800</v>
      </c>
      <c r="AI1172">
        <v>1171</v>
      </c>
      <c r="AJ1172" t="s">
        <v>11270</v>
      </c>
      <c r="AK1172" t="s">
        <v>12027</v>
      </c>
      <c r="AL1172" t="s">
        <v>12032</v>
      </c>
      <c r="AM1172" t="s">
        <v>11295</v>
      </c>
      <c r="AN1172">
        <v>1</v>
      </c>
      <c r="AO1172" s="10" t="s">
        <v>12037</v>
      </c>
      <c r="AP1172" t="str" cm="1">
        <f t="array" ref="AP1172">_xlfn.IFS(
  Table1[[#This Row],[Age]]&lt;=25, "18-25",
  Table1[[#This Row],[Age]]&lt;=35, "26-35",
  Table1[[#This Row],[Age]]&lt;=45, "36-45",
  Table1[[#This Row],[Age]]&lt;=60, "46-60",
  TRUE, "60+")</f>
        <v>26-35</v>
      </c>
    </row>
    <row r="1173" spans="1:42" x14ac:dyDescent="0.3">
      <c r="A1173">
        <v>1172</v>
      </c>
      <c r="B1173" t="s">
        <v>11</v>
      </c>
      <c r="C1173" t="s">
        <v>100</v>
      </c>
      <c r="D1173">
        <v>68</v>
      </c>
      <c r="E1173" t="s">
        <v>106</v>
      </c>
      <c r="F1173" t="s">
        <v>1279</v>
      </c>
      <c r="G1173" t="s">
        <v>5137</v>
      </c>
      <c r="H1173">
        <v>19458796025</v>
      </c>
      <c r="I1173" t="s">
        <v>6091</v>
      </c>
      <c r="J1173" t="s">
        <v>7292</v>
      </c>
      <c r="K1173">
        <v>8672.77</v>
      </c>
      <c r="L1173" s="12" t="s">
        <v>7760</v>
      </c>
      <c r="M1173" s="10" t="s">
        <v>11295</v>
      </c>
      <c r="N1173">
        <v>1172</v>
      </c>
      <c r="O1173">
        <v>44998</v>
      </c>
      <c r="P1173" t="s">
        <v>11402</v>
      </c>
      <c r="Q1173" s="16">
        <v>2375.54</v>
      </c>
      <c r="R1173">
        <v>6297.23</v>
      </c>
      <c r="S1173">
        <v>53</v>
      </c>
      <c r="T1173">
        <v>1172</v>
      </c>
      <c r="U1173">
        <v>9277.07</v>
      </c>
      <c r="V1173" t="s">
        <v>11412</v>
      </c>
      <c r="W1173">
        <v>4.43</v>
      </c>
      <c r="X1173">
        <v>12</v>
      </c>
      <c r="Y1173" t="s">
        <v>11461</v>
      </c>
      <c r="Z1173" t="s">
        <v>12012</v>
      </c>
      <c r="AA1173">
        <v>1172</v>
      </c>
      <c r="AB1173" t="s">
        <v>12015</v>
      </c>
      <c r="AC1173">
        <v>4730.75</v>
      </c>
      <c r="AD1173">
        <v>2600.86</v>
      </c>
      <c r="AE1173">
        <v>130.04</v>
      </c>
      <c r="AF1173" t="s">
        <v>11260</v>
      </c>
      <c r="AG1173" t="s">
        <v>11034</v>
      </c>
      <c r="AH1173">
        <v>4888</v>
      </c>
      <c r="AI1173">
        <v>1172</v>
      </c>
      <c r="AJ1173" t="s">
        <v>11335</v>
      </c>
      <c r="AK1173" t="s">
        <v>12027</v>
      </c>
      <c r="AL1173" t="s">
        <v>12032</v>
      </c>
      <c r="AM1173" t="s">
        <v>11289</v>
      </c>
      <c r="AN1173">
        <v>1</v>
      </c>
      <c r="AO1173" s="10" t="s">
        <v>12047</v>
      </c>
      <c r="AP1173" t="str" cm="1">
        <f t="array" ref="AP1173">_xlfn.IFS(
  Table1[[#This Row],[Age]]&lt;=25, "18-25",
  Table1[[#This Row],[Age]]&lt;=35, "26-35",
  Table1[[#This Row],[Age]]&lt;=45, "36-45",
  Table1[[#This Row],[Age]]&lt;=60, "46-60",
  TRUE, "60+")</f>
        <v>60+</v>
      </c>
    </row>
    <row r="1174" spans="1:42" x14ac:dyDescent="0.3">
      <c r="A1174">
        <v>1173</v>
      </c>
      <c r="B1174" t="s">
        <v>4</v>
      </c>
      <c r="C1174" t="s">
        <v>39</v>
      </c>
      <c r="D1174">
        <v>64</v>
      </c>
      <c r="E1174" t="s">
        <v>105</v>
      </c>
      <c r="F1174" t="s">
        <v>1280</v>
      </c>
      <c r="G1174" t="s">
        <v>5122</v>
      </c>
      <c r="H1174">
        <v>19458796026</v>
      </c>
      <c r="I1174" t="s">
        <v>5532</v>
      </c>
      <c r="J1174" t="s">
        <v>7291</v>
      </c>
      <c r="K1174">
        <v>2150.14</v>
      </c>
      <c r="L1174" s="12" t="s">
        <v>8375</v>
      </c>
      <c r="M1174" s="10" t="s">
        <v>11345</v>
      </c>
      <c r="N1174">
        <v>1173</v>
      </c>
      <c r="O1174">
        <v>45213</v>
      </c>
      <c r="P1174" t="s">
        <v>11403</v>
      </c>
      <c r="Q1174" s="16">
        <v>1626.5</v>
      </c>
      <c r="R1174">
        <v>523.64</v>
      </c>
      <c r="S1174">
        <v>14</v>
      </c>
      <c r="T1174">
        <v>1173</v>
      </c>
      <c r="U1174">
        <v>2527.94</v>
      </c>
      <c r="V1174" t="s">
        <v>11411</v>
      </c>
      <c r="W1174">
        <v>1.67</v>
      </c>
      <c r="X1174">
        <v>24</v>
      </c>
      <c r="Y1174" t="s">
        <v>8172</v>
      </c>
      <c r="Z1174" t="s">
        <v>12012</v>
      </c>
      <c r="AA1174">
        <v>1173</v>
      </c>
      <c r="AB1174" t="s">
        <v>12015</v>
      </c>
      <c r="AC1174">
        <v>8226.33</v>
      </c>
      <c r="AD1174">
        <v>2202.35</v>
      </c>
      <c r="AE1174">
        <v>110.12</v>
      </c>
      <c r="AF1174" t="s">
        <v>11092</v>
      </c>
      <c r="AG1174" t="s">
        <v>11186</v>
      </c>
      <c r="AH1174">
        <v>3112</v>
      </c>
      <c r="AI1174">
        <v>1173</v>
      </c>
      <c r="AJ1174" t="s">
        <v>11398</v>
      </c>
      <c r="AK1174" t="s">
        <v>12029</v>
      </c>
      <c r="AL1174" t="s">
        <v>12031</v>
      </c>
      <c r="AM1174" t="s">
        <v>11345</v>
      </c>
      <c r="AN1174">
        <v>1</v>
      </c>
      <c r="AO1174" s="10" t="s">
        <v>12044</v>
      </c>
      <c r="AP1174" t="str" cm="1">
        <f t="array" ref="AP1174">_xlfn.IFS(
  Table1[[#This Row],[Age]]&lt;=25, "18-25",
  Table1[[#This Row],[Age]]&lt;=35, "26-35",
  Table1[[#This Row],[Age]]&lt;=45, "36-45",
  Table1[[#This Row],[Age]]&lt;=60, "46-60",
  TRUE, "60+")</f>
        <v>60+</v>
      </c>
    </row>
    <row r="1175" spans="1:42" x14ac:dyDescent="0.3">
      <c r="A1175">
        <v>1174</v>
      </c>
      <c r="B1175" t="s">
        <v>3</v>
      </c>
      <c r="C1175" t="s">
        <v>68</v>
      </c>
      <c r="D1175">
        <v>59</v>
      </c>
      <c r="E1175" t="s">
        <v>104</v>
      </c>
      <c r="F1175" t="s">
        <v>1281</v>
      </c>
      <c r="G1175" t="s">
        <v>5135</v>
      </c>
      <c r="H1175">
        <v>19458796027</v>
      </c>
      <c r="I1175" t="s">
        <v>6092</v>
      </c>
      <c r="J1175" t="s">
        <v>7292</v>
      </c>
      <c r="K1175">
        <v>9716.35</v>
      </c>
      <c r="L1175" s="12" t="s">
        <v>8376</v>
      </c>
      <c r="M1175" s="10" t="s">
        <v>11211</v>
      </c>
      <c r="N1175">
        <v>1174</v>
      </c>
      <c r="O1175">
        <v>45011</v>
      </c>
      <c r="P1175" t="s">
        <v>11402</v>
      </c>
      <c r="Q1175" s="16">
        <v>2135.9699999999998</v>
      </c>
      <c r="R1175">
        <v>7580.38</v>
      </c>
      <c r="S1175">
        <v>10</v>
      </c>
      <c r="T1175">
        <v>1174</v>
      </c>
      <c r="U1175">
        <v>20714</v>
      </c>
      <c r="V1175" t="s">
        <v>11412</v>
      </c>
      <c r="W1175">
        <v>4.33</v>
      </c>
      <c r="X1175">
        <v>36</v>
      </c>
      <c r="Y1175" t="s">
        <v>9458</v>
      </c>
      <c r="Z1175" t="s">
        <v>12010</v>
      </c>
      <c r="AA1175">
        <v>1174</v>
      </c>
      <c r="AB1175" t="s">
        <v>12017</v>
      </c>
      <c r="AC1175">
        <v>3140.76</v>
      </c>
      <c r="AD1175">
        <v>2261.1999999999998</v>
      </c>
      <c r="AE1175">
        <v>113.06</v>
      </c>
      <c r="AF1175" t="s">
        <v>11284</v>
      </c>
      <c r="AG1175" t="s">
        <v>11196</v>
      </c>
      <c r="AH1175">
        <v>515</v>
      </c>
      <c r="AI1175">
        <v>1174</v>
      </c>
      <c r="AJ1175" t="s">
        <v>11284</v>
      </c>
      <c r="AK1175" t="s">
        <v>12027</v>
      </c>
      <c r="AL1175" t="s">
        <v>12031</v>
      </c>
      <c r="AM1175" t="s">
        <v>11351</v>
      </c>
      <c r="AN1175">
        <v>1</v>
      </c>
      <c r="AO1175" s="10" t="s">
        <v>12047</v>
      </c>
      <c r="AP1175" t="str" cm="1">
        <f t="array" ref="AP1175">_xlfn.IFS(
  Table1[[#This Row],[Age]]&lt;=25, "18-25",
  Table1[[#This Row],[Age]]&lt;=35, "26-35",
  Table1[[#This Row],[Age]]&lt;=45, "36-45",
  Table1[[#This Row],[Age]]&lt;=60, "46-60",
  TRUE, "60+")</f>
        <v>46-60</v>
      </c>
    </row>
    <row r="1176" spans="1:42" x14ac:dyDescent="0.3">
      <c r="A1176">
        <v>1175</v>
      </c>
      <c r="B1176" t="s">
        <v>6</v>
      </c>
      <c r="C1176" t="s">
        <v>69</v>
      </c>
      <c r="D1176">
        <v>40</v>
      </c>
      <c r="E1176" t="s">
        <v>104</v>
      </c>
      <c r="F1176" t="s">
        <v>1282</v>
      </c>
      <c r="G1176" t="s">
        <v>5144</v>
      </c>
      <c r="H1176">
        <v>19458796028</v>
      </c>
      <c r="I1176" t="s">
        <v>5450</v>
      </c>
      <c r="J1176" t="s">
        <v>7291</v>
      </c>
      <c r="K1176">
        <v>2533.77</v>
      </c>
      <c r="L1176" s="12" t="s">
        <v>8377</v>
      </c>
      <c r="M1176" s="10" t="s">
        <v>11315</v>
      </c>
      <c r="N1176">
        <v>1175</v>
      </c>
      <c r="O1176">
        <v>45107</v>
      </c>
      <c r="P1176" t="s">
        <v>11404</v>
      </c>
      <c r="Q1176" s="16">
        <v>53.23</v>
      </c>
      <c r="R1176">
        <v>2587</v>
      </c>
      <c r="S1176">
        <v>78</v>
      </c>
      <c r="T1176">
        <v>1175</v>
      </c>
      <c r="U1176">
        <v>13453.32</v>
      </c>
      <c r="V1176" t="s">
        <v>11412</v>
      </c>
      <c r="W1176">
        <v>5.17</v>
      </c>
      <c r="X1176">
        <v>12</v>
      </c>
      <c r="Y1176" t="s">
        <v>11697</v>
      </c>
      <c r="Z1176" t="s">
        <v>12011</v>
      </c>
      <c r="AA1176">
        <v>1175</v>
      </c>
      <c r="AB1176" t="s">
        <v>12017</v>
      </c>
      <c r="AC1176">
        <v>3518.74</v>
      </c>
      <c r="AD1176">
        <v>3507.98</v>
      </c>
      <c r="AE1176">
        <v>175.4</v>
      </c>
      <c r="AF1176" t="s">
        <v>11115</v>
      </c>
      <c r="AG1176" t="s">
        <v>11199</v>
      </c>
      <c r="AH1176">
        <v>5736</v>
      </c>
      <c r="AI1176">
        <v>1175</v>
      </c>
      <c r="AJ1176" t="s">
        <v>11247</v>
      </c>
      <c r="AK1176" t="s">
        <v>12029</v>
      </c>
      <c r="AL1176" t="s">
        <v>12032</v>
      </c>
      <c r="AM1176" t="s">
        <v>11251</v>
      </c>
      <c r="AN1176">
        <v>1</v>
      </c>
      <c r="AO1176" s="10" t="s">
        <v>12043</v>
      </c>
      <c r="AP1176" t="str" cm="1">
        <f t="array" ref="AP1176">_xlfn.IFS(
  Table1[[#This Row],[Age]]&lt;=25, "18-25",
  Table1[[#This Row],[Age]]&lt;=35, "26-35",
  Table1[[#This Row],[Age]]&lt;=45, "36-45",
  Table1[[#This Row],[Age]]&lt;=60, "46-60",
  TRUE, "60+")</f>
        <v>36-45</v>
      </c>
    </row>
    <row r="1177" spans="1:42" x14ac:dyDescent="0.3">
      <c r="A1177">
        <v>1176</v>
      </c>
      <c r="B1177" t="s">
        <v>48</v>
      </c>
      <c r="C1177" t="s">
        <v>89</v>
      </c>
      <c r="D1177">
        <v>53</v>
      </c>
      <c r="E1177" t="s">
        <v>104</v>
      </c>
      <c r="F1177" t="s">
        <v>1283</v>
      </c>
      <c r="G1177" t="s">
        <v>5117</v>
      </c>
      <c r="H1177">
        <v>19458796029</v>
      </c>
      <c r="I1177" t="s">
        <v>6093</v>
      </c>
      <c r="J1177" t="s">
        <v>7292</v>
      </c>
      <c r="K1177">
        <v>8287.65</v>
      </c>
      <c r="L1177" s="12" t="s">
        <v>8088</v>
      </c>
      <c r="M1177" s="10" t="s">
        <v>11038</v>
      </c>
      <c r="N1177">
        <v>1176</v>
      </c>
      <c r="O1177">
        <v>45249</v>
      </c>
      <c r="P1177" t="s">
        <v>11403</v>
      </c>
      <c r="Q1177" s="16">
        <v>3609.01</v>
      </c>
      <c r="R1177">
        <v>4678.6400000000003</v>
      </c>
      <c r="S1177">
        <v>81</v>
      </c>
      <c r="T1177">
        <v>1176</v>
      </c>
      <c r="U1177">
        <v>11797.7</v>
      </c>
      <c r="V1177" t="s">
        <v>11412</v>
      </c>
      <c r="W1177">
        <v>8.5</v>
      </c>
      <c r="X1177">
        <v>24</v>
      </c>
      <c r="Y1177" t="s">
        <v>11678</v>
      </c>
      <c r="Z1177" t="s">
        <v>12012</v>
      </c>
      <c r="AA1177">
        <v>1176</v>
      </c>
      <c r="AB1177" t="s">
        <v>12015</v>
      </c>
      <c r="AC1177">
        <v>3397.48</v>
      </c>
      <c r="AD1177">
        <v>2985.65</v>
      </c>
      <c r="AE1177">
        <v>149.28</v>
      </c>
      <c r="AF1177" t="s">
        <v>11320</v>
      </c>
      <c r="AG1177" t="s">
        <v>11319</v>
      </c>
      <c r="AH1177">
        <v>2198</v>
      </c>
      <c r="AI1177">
        <v>1176</v>
      </c>
      <c r="AJ1177" t="s">
        <v>11323</v>
      </c>
      <c r="AK1177" t="s">
        <v>12028</v>
      </c>
      <c r="AL1177" t="s">
        <v>12031</v>
      </c>
      <c r="AM1177" t="s">
        <v>11333</v>
      </c>
      <c r="AN1177">
        <v>1</v>
      </c>
      <c r="AO1177" s="10" t="s">
        <v>12040</v>
      </c>
      <c r="AP1177" t="str" cm="1">
        <f t="array" ref="AP1177">_xlfn.IFS(
  Table1[[#This Row],[Age]]&lt;=25, "18-25",
  Table1[[#This Row],[Age]]&lt;=35, "26-35",
  Table1[[#This Row],[Age]]&lt;=45, "36-45",
  Table1[[#This Row],[Age]]&lt;=60, "46-60",
  TRUE, "60+")</f>
        <v>46-60</v>
      </c>
    </row>
    <row r="1178" spans="1:42" x14ac:dyDescent="0.3">
      <c r="A1178">
        <v>1177</v>
      </c>
      <c r="B1178" t="s">
        <v>3</v>
      </c>
      <c r="C1178" t="s">
        <v>53</v>
      </c>
      <c r="D1178">
        <v>55</v>
      </c>
      <c r="E1178" t="s">
        <v>105</v>
      </c>
      <c r="F1178" t="s">
        <v>1284</v>
      </c>
      <c r="G1178" t="s">
        <v>5117</v>
      </c>
      <c r="H1178">
        <v>19458796030</v>
      </c>
      <c r="I1178" t="s">
        <v>5881</v>
      </c>
      <c r="J1178" t="s">
        <v>7292</v>
      </c>
      <c r="K1178">
        <v>7908.61</v>
      </c>
      <c r="L1178" s="12" t="s">
        <v>7903</v>
      </c>
      <c r="M1178" s="10" t="s">
        <v>11317</v>
      </c>
      <c r="N1178">
        <v>1177</v>
      </c>
      <c r="O1178">
        <v>45143</v>
      </c>
      <c r="P1178" t="s">
        <v>11402</v>
      </c>
      <c r="Q1178" s="16">
        <v>1010.85</v>
      </c>
      <c r="R1178">
        <v>6897.76</v>
      </c>
      <c r="S1178">
        <v>22</v>
      </c>
      <c r="T1178">
        <v>1177</v>
      </c>
      <c r="U1178">
        <v>9443.3700000000008</v>
      </c>
      <c r="V1178" t="s">
        <v>11412</v>
      </c>
      <c r="W1178">
        <v>3.9</v>
      </c>
      <c r="X1178">
        <v>60</v>
      </c>
      <c r="Y1178" t="s">
        <v>11486</v>
      </c>
      <c r="Z1178" t="s">
        <v>12010</v>
      </c>
      <c r="AA1178">
        <v>1177</v>
      </c>
      <c r="AB1178" t="s">
        <v>12016</v>
      </c>
      <c r="AC1178">
        <v>5924.46</v>
      </c>
      <c r="AD1178">
        <v>2347.98</v>
      </c>
      <c r="AE1178">
        <v>117.4</v>
      </c>
      <c r="AF1178" t="s">
        <v>11349</v>
      </c>
      <c r="AG1178" t="s">
        <v>11233</v>
      </c>
      <c r="AH1178">
        <v>8344</v>
      </c>
      <c r="AI1178">
        <v>1177</v>
      </c>
      <c r="AJ1178" t="s">
        <v>11234</v>
      </c>
      <c r="AK1178" t="s">
        <v>12029</v>
      </c>
      <c r="AL1178" t="s">
        <v>12032</v>
      </c>
      <c r="AM1178" t="s">
        <v>11305</v>
      </c>
      <c r="AN1178">
        <v>1</v>
      </c>
      <c r="AO1178" s="10" t="s">
        <v>12041</v>
      </c>
      <c r="AP1178" t="str" cm="1">
        <f t="array" ref="AP1178">_xlfn.IFS(
  Table1[[#This Row],[Age]]&lt;=25, "18-25",
  Table1[[#This Row],[Age]]&lt;=35, "26-35",
  Table1[[#This Row],[Age]]&lt;=45, "36-45",
  Table1[[#This Row],[Age]]&lt;=60, "46-60",
  TRUE, "60+")</f>
        <v>46-60</v>
      </c>
    </row>
    <row r="1179" spans="1:42" x14ac:dyDescent="0.3">
      <c r="A1179">
        <v>1178</v>
      </c>
      <c r="B1179" t="s">
        <v>28</v>
      </c>
      <c r="C1179" t="s">
        <v>58</v>
      </c>
      <c r="D1179">
        <v>25</v>
      </c>
      <c r="E1179" t="s">
        <v>105</v>
      </c>
      <c r="F1179" t="s">
        <v>1285</v>
      </c>
      <c r="G1179" t="s">
        <v>5140</v>
      </c>
      <c r="H1179">
        <v>19458796031</v>
      </c>
      <c r="I1179" t="s">
        <v>5575</v>
      </c>
      <c r="J1179" t="s">
        <v>7291</v>
      </c>
      <c r="K1179">
        <v>4681.2</v>
      </c>
      <c r="L1179" s="12" t="s">
        <v>8378</v>
      </c>
      <c r="M1179" s="10" t="s">
        <v>11214</v>
      </c>
      <c r="N1179">
        <v>1178</v>
      </c>
      <c r="O1179">
        <v>45223</v>
      </c>
      <c r="P1179" t="s">
        <v>11404</v>
      </c>
      <c r="Q1179" s="16">
        <v>1847.65</v>
      </c>
      <c r="R1179">
        <v>2833.55</v>
      </c>
      <c r="S1179">
        <v>63</v>
      </c>
      <c r="T1179">
        <v>1178</v>
      </c>
      <c r="U1179">
        <v>37710.629999999997</v>
      </c>
      <c r="V1179" t="s">
        <v>11413</v>
      </c>
      <c r="W1179">
        <v>1.8</v>
      </c>
      <c r="X1179">
        <v>48</v>
      </c>
      <c r="Y1179" t="s">
        <v>11809</v>
      </c>
      <c r="Z1179" t="s">
        <v>12010</v>
      </c>
      <c r="AA1179">
        <v>1178</v>
      </c>
      <c r="AB1179" t="s">
        <v>12016</v>
      </c>
      <c r="AC1179">
        <v>6904.46</v>
      </c>
      <c r="AD1179">
        <v>1351.78</v>
      </c>
      <c r="AE1179">
        <v>67.59</v>
      </c>
      <c r="AF1179" t="s">
        <v>11064</v>
      </c>
      <c r="AG1179" t="s">
        <v>11310</v>
      </c>
      <c r="AH1179">
        <v>717</v>
      </c>
      <c r="AI1179">
        <v>1178</v>
      </c>
      <c r="AJ1179" t="s">
        <v>11079</v>
      </c>
      <c r="AK1179" t="s">
        <v>12029</v>
      </c>
      <c r="AL1179" t="s">
        <v>12032</v>
      </c>
      <c r="AM1179" t="s">
        <v>11067</v>
      </c>
      <c r="AN1179">
        <v>1</v>
      </c>
      <c r="AO1179" s="10" t="s">
        <v>12044</v>
      </c>
      <c r="AP1179" t="str" cm="1">
        <f t="array" ref="AP1179">_xlfn.IFS(
  Table1[[#This Row],[Age]]&lt;=25, "18-25",
  Table1[[#This Row],[Age]]&lt;=35, "26-35",
  Table1[[#This Row],[Age]]&lt;=45, "36-45",
  Table1[[#This Row],[Age]]&lt;=60, "46-60",
  TRUE, "60+")</f>
        <v>18-25</v>
      </c>
    </row>
    <row r="1180" spans="1:42" x14ac:dyDescent="0.3">
      <c r="A1180">
        <v>1179</v>
      </c>
      <c r="B1180" t="s">
        <v>33</v>
      </c>
      <c r="C1180" t="s">
        <v>83</v>
      </c>
      <c r="D1180">
        <v>56</v>
      </c>
      <c r="E1180" t="s">
        <v>106</v>
      </c>
      <c r="F1180" t="s">
        <v>1286</v>
      </c>
      <c r="G1180" t="s">
        <v>5148</v>
      </c>
      <c r="H1180">
        <v>19458796032</v>
      </c>
      <c r="I1180" t="s">
        <v>6094</v>
      </c>
      <c r="J1180" t="s">
        <v>7292</v>
      </c>
      <c r="K1180">
        <v>4076.87</v>
      </c>
      <c r="L1180" s="12" t="s">
        <v>8379</v>
      </c>
      <c r="M1180" s="10" t="s">
        <v>11253</v>
      </c>
      <c r="N1180">
        <v>1179</v>
      </c>
      <c r="O1180">
        <v>45082</v>
      </c>
      <c r="P1180" t="s">
        <v>11404</v>
      </c>
      <c r="Q1180" s="16">
        <v>2017.86</v>
      </c>
      <c r="R1180">
        <v>2059.0100000000002</v>
      </c>
      <c r="S1180">
        <v>61</v>
      </c>
      <c r="T1180">
        <v>1179</v>
      </c>
      <c r="U1180">
        <v>39387.71</v>
      </c>
      <c r="V1180" t="s">
        <v>11413</v>
      </c>
      <c r="W1180">
        <v>7.83</v>
      </c>
      <c r="X1180">
        <v>36</v>
      </c>
      <c r="Y1180" t="s">
        <v>11738</v>
      </c>
      <c r="Z1180" t="s">
        <v>12011</v>
      </c>
      <c r="AA1180">
        <v>1179</v>
      </c>
      <c r="AB1180" t="s">
        <v>12017</v>
      </c>
      <c r="AC1180">
        <v>1833.88</v>
      </c>
      <c r="AD1180">
        <v>2926.31</v>
      </c>
      <c r="AE1180">
        <v>146.32</v>
      </c>
      <c r="AF1180" t="s">
        <v>11384</v>
      </c>
      <c r="AG1180" t="s">
        <v>11222</v>
      </c>
      <c r="AH1180">
        <v>3110</v>
      </c>
      <c r="AI1180">
        <v>1179</v>
      </c>
      <c r="AJ1180" t="s">
        <v>11336</v>
      </c>
      <c r="AK1180" t="s">
        <v>12028</v>
      </c>
      <c r="AL1180" t="s">
        <v>12032</v>
      </c>
      <c r="AM1180" t="s">
        <v>11050</v>
      </c>
      <c r="AN1180">
        <v>-1</v>
      </c>
      <c r="AO1180" s="10" t="s">
        <v>12043</v>
      </c>
      <c r="AP1180" t="str" cm="1">
        <f t="array" ref="AP1180">_xlfn.IFS(
  Table1[[#This Row],[Age]]&lt;=25, "18-25",
  Table1[[#This Row],[Age]]&lt;=35, "26-35",
  Table1[[#This Row],[Age]]&lt;=45, "36-45",
  Table1[[#This Row],[Age]]&lt;=60, "46-60",
  TRUE, "60+")</f>
        <v>46-60</v>
      </c>
    </row>
    <row r="1181" spans="1:42" x14ac:dyDescent="0.3">
      <c r="A1181">
        <v>1180</v>
      </c>
      <c r="B1181" t="s">
        <v>21</v>
      </c>
      <c r="C1181" t="s">
        <v>81</v>
      </c>
      <c r="D1181">
        <v>46</v>
      </c>
      <c r="E1181" t="s">
        <v>105</v>
      </c>
      <c r="F1181" t="s">
        <v>1287</v>
      </c>
      <c r="G1181" t="s">
        <v>5138</v>
      </c>
      <c r="H1181">
        <v>19458796033</v>
      </c>
      <c r="I1181" t="s">
        <v>6095</v>
      </c>
      <c r="J1181" t="s">
        <v>7292</v>
      </c>
      <c r="K1181">
        <v>7062.27</v>
      </c>
      <c r="L1181" s="12" t="s">
        <v>8380</v>
      </c>
      <c r="M1181" s="10" t="s">
        <v>11306</v>
      </c>
      <c r="N1181">
        <v>1180</v>
      </c>
      <c r="O1181">
        <v>45274</v>
      </c>
      <c r="P1181" t="s">
        <v>11404</v>
      </c>
      <c r="Q1181" s="16">
        <v>340.56</v>
      </c>
      <c r="R1181">
        <v>6721.71</v>
      </c>
      <c r="S1181">
        <v>46</v>
      </c>
      <c r="T1181">
        <v>1180</v>
      </c>
      <c r="U1181">
        <v>3273.09</v>
      </c>
      <c r="V1181" t="s">
        <v>11411</v>
      </c>
      <c r="W1181">
        <v>4.38</v>
      </c>
      <c r="X1181">
        <v>12</v>
      </c>
      <c r="Y1181" t="s">
        <v>11463</v>
      </c>
      <c r="Z1181" t="s">
        <v>12010</v>
      </c>
      <c r="AA1181">
        <v>1180</v>
      </c>
      <c r="AB1181" t="s">
        <v>12015</v>
      </c>
      <c r="AC1181">
        <v>2320.16</v>
      </c>
      <c r="AD1181">
        <v>686.91</v>
      </c>
      <c r="AE1181">
        <v>34.35</v>
      </c>
      <c r="AF1181" t="s">
        <v>11195</v>
      </c>
      <c r="AG1181" t="s">
        <v>11314</v>
      </c>
      <c r="AH1181">
        <v>532</v>
      </c>
      <c r="AI1181">
        <v>1180</v>
      </c>
      <c r="AJ1181" t="s">
        <v>11230</v>
      </c>
      <c r="AK1181" t="s">
        <v>12028</v>
      </c>
      <c r="AL1181" t="s">
        <v>12032</v>
      </c>
      <c r="AM1181" t="s">
        <v>11090</v>
      </c>
      <c r="AN1181">
        <v>-1</v>
      </c>
      <c r="AO1181" s="10" t="s">
        <v>12036</v>
      </c>
      <c r="AP1181" t="str" cm="1">
        <f t="array" ref="AP1181">_xlfn.IFS(
  Table1[[#This Row],[Age]]&lt;=25, "18-25",
  Table1[[#This Row],[Age]]&lt;=35, "26-35",
  Table1[[#This Row],[Age]]&lt;=45, "36-45",
  Table1[[#This Row],[Age]]&lt;=60, "46-60",
  TRUE, "60+")</f>
        <v>46-60</v>
      </c>
    </row>
    <row r="1182" spans="1:42" x14ac:dyDescent="0.3">
      <c r="A1182">
        <v>1181</v>
      </c>
      <c r="B1182" t="s">
        <v>45</v>
      </c>
      <c r="C1182" t="s">
        <v>78</v>
      </c>
      <c r="D1182">
        <v>29</v>
      </c>
      <c r="E1182" t="s">
        <v>105</v>
      </c>
      <c r="F1182" t="s">
        <v>1288</v>
      </c>
      <c r="G1182" t="s">
        <v>5141</v>
      </c>
      <c r="H1182">
        <v>19458796034</v>
      </c>
      <c r="I1182" t="s">
        <v>6096</v>
      </c>
      <c r="J1182" t="s">
        <v>7292</v>
      </c>
      <c r="K1182">
        <v>5332.67</v>
      </c>
      <c r="L1182" s="12" t="s">
        <v>8381</v>
      </c>
      <c r="M1182" s="10" t="s">
        <v>11254</v>
      </c>
      <c r="N1182">
        <v>1181</v>
      </c>
      <c r="O1182">
        <v>45254</v>
      </c>
      <c r="P1182" t="s">
        <v>11404</v>
      </c>
      <c r="Q1182" s="16">
        <v>1833.92</v>
      </c>
      <c r="R1182">
        <v>7166.59</v>
      </c>
      <c r="S1182">
        <v>37</v>
      </c>
      <c r="T1182">
        <v>1181</v>
      </c>
      <c r="U1182">
        <v>27793.78</v>
      </c>
      <c r="V1182" t="s">
        <v>11411</v>
      </c>
      <c r="W1182">
        <v>9.24</v>
      </c>
      <c r="X1182">
        <v>48</v>
      </c>
      <c r="Y1182" t="s">
        <v>11579</v>
      </c>
      <c r="Z1182" t="s">
        <v>12011</v>
      </c>
      <c r="AA1182">
        <v>1181</v>
      </c>
      <c r="AB1182" t="s">
        <v>12015</v>
      </c>
      <c r="AC1182">
        <v>2063.96</v>
      </c>
      <c r="AD1182">
        <v>2079.59</v>
      </c>
      <c r="AE1182">
        <v>103.98</v>
      </c>
      <c r="AF1182" t="s">
        <v>11364</v>
      </c>
      <c r="AG1182" t="s">
        <v>11098</v>
      </c>
      <c r="AH1182">
        <v>3421</v>
      </c>
      <c r="AI1182">
        <v>1181</v>
      </c>
      <c r="AJ1182" t="s">
        <v>11208</v>
      </c>
      <c r="AK1182" t="s">
        <v>12028</v>
      </c>
      <c r="AL1182" t="s">
        <v>12032</v>
      </c>
      <c r="AM1182" t="s">
        <v>11346</v>
      </c>
      <c r="AN1182">
        <v>1</v>
      </c>
      <c r="AO1182" s="10" t="s">
        <v>12040</v>
      </c>
      <c r="AP1182" t="str" cm="1">
        <f t="array" ref="AP1182">_xlfn.IFS(
  Table1[[#This Row],[Age]]&lt;=25, "18-25",
  Table1[[#This Row],[Age]]&lt;=35, "26-35",
  Table1[[#This Row],[Age]]&lt;=45, "36-45",
  Table1[[#This Row],[Age]]&lt;=60, "46-60",
  TRUE, "60+")</f>
        <v>26-35</v>
      </c>
    </row>
    <row r="1183" spans="1:42" x14ac:dyDescent="0.3">
      <c r="A1183">
        <v>1182</v>
      </c>
      <c r="B1183" t="s">
        <v>16</v>
      </c>
      <c r="C1183" t="s">
        <v>71</v>
      </c>
      <c r="D1183">
        <v>35</v>
      </c>
      <c r="E1183" t="s">
        <v>104</v>
      </c>
      <c r="F1183" t="s">
        <v>1289</v>
      </c>
      <c r="G1183" t="s">
        <v>5133</v>
      </c>
      <c r="H1183">
        <v>19458796035</v>
      </c>
      <c r="I1183" t="s">
        <v>6097</v>
      </c>
      <c r="J1183" t="s">
        <v>7291</v>
      </c>
      <c r="K1183">
        <v>6356.39</v>
      </c>
      <c r="L1183" s="12" t="s">
        <v>8382</v>
      </c>
      <c r="M1183" s="10" t="s">
        <v>11248</v>
      </c>
      <c r="N1183">
        <v>1182</v>
      </c>
      <c r="O1183">
        <v>44991</v>
      </c>
      <c r="P1183" t="s">
        <v>11404</v>
      </c>
      <c r="Q1183" s="16">
        <v>4500.24</v>
      </c>
      <c r="R1183">
        <v>10856.63</v>
      </c>
      <c r="S1183">
        <v>21</v>
      </c>
      <c r="T1183">
        <v>1182</v>
      </c>
      <c r="U1183">
        <v>7622.13</v>
      </c>
      <c r="V1183" t="s">
        <v>11413</v>
      </c>
      <c r="W1183">
        <v>9.6300000000000008</v>
      </c>
      <c r="X1183">
        <v>36</v>
      </c>
      <c r="Y1183" t="s">
        <v>9990</v>
      </c>
      <c r="Z1183" t="s">
        <v>12011</v>
      </c>
      <c r="AA1183">
        <v>1182</v>
      </c>
      <c r="AB1183" t="s">
        <v>12015</v>
      </c>
      <c r="AC1183">
        <v>6862.46</v>
      </c>
      <c r="AD1183">
        <v>673.7</v>
      </c>
      <c r="AE1183">
        <v>33.68</v>
      </c>
      <c r="AF1183" t="s">
        <v>11058</v>
      </c>
      <c r="AG1183" t="s">
        <v>11224</v>
      </c>
      <c r="AH1183">
        <v>1113</v>
      </c>
      <c r="AI1183">
        <v>1182</v>
      </c>
      <c r="AJ1183" t="s">
        <v>11335</v>
      </c>
      <c r="AK1183" t="s">
        <v>12029</v>
      </c>
      <c r="AL1183" t="s">
        <v>12032</v>
      </c>
      <c r="AM1183" t="s">
        <v>11246</v>
      </c>
      <c r="AN1183">
        <v>1</v>
      </c>
      <c r="AO1183" s="10" t="s">
        <v>12047</v>
      </c>
      <c r="AP1183" t="str" cm="1">
        <f t="array" ref="AP1183">_xlfn.IFS(
  Table1[[#This Row],[Age]]&lt;=25, "18-25",
  Table1[[#This Row],[Age]]&lt;=35, "26-35",
  Table1[[#This Row],[Age]]&lt;=45, "36-45",
  Table1[[#This Row],[Age]]&lt;=60, "46-60",
  TRUE, "60+")</f>
        <v>26-35</v>
      </c>
    </row>
    <row r="1184" spans="1:42" x14ac:dyDescent="0.3">
      <c r="A1184">
        <v>1183</v>
      </c>
      <c r="B1184" t="s">
        <v>24</v>
      </c>
      <c r="C1184" t="s">
        <v>70</v>
      </c>
      <c r="D1184">
        <v>67</v>
      </c>
      <c r="E1184" t="s">
        <v>105</v>
      </c>
      <c r="F1184" t="s">
        <v>1290</v>
      </c>
      <c r="G1184" t="s">
        <v>5148</v>
      </c>
      <c r="H1184">
        <v>19458796036</v>
      </c>
      <c r="I1184" t="s">
        <v>5740</v>
      </c>
      <c r="J1184" t="s">
        <v>7291</v>
      </c>
      <c r="K1184">
        <v>4755.13</v>
      </c>
      <c r="L1184" s="12" t="s">
        <v>8008</v>
      </c>
      <c r="M1184" s="10" t="s">
        <v>11303</v>
      </c>
      <c r="N1184">
        <v>1183</v>
      </c>
      <c r="O1184">
        <v>45069</v>
      </c>
      <c r="P1184" t="s">
        <v>11403</v>
      </c>
      <c r="Q1184" s="16">
        <v>4467.09</v>
      </c>
      <c r="R1184">
        <v>9222.2199999999993</v>
      </c>
      <c r="S1184">
        <v>89</v>
      </c>
      <c r="T1184">
        <v>1183</v>
      </c>
      <c r="U1184">
        <v>25478.15</v>
      </c>
      <c r="V1184" t="s">
        <v>11413</v>
      </c>
      <c r="W1184">
        <v>8.85</v>
      </c>
      <c r="X1184">
        <v>60</v>
      </c>
      <c r="Y1184" t="s">
        <v>11810</v>
      </c>
      <c r="Z1184" t="s">
        <v>12011</v>
      </c>
      <c r="AA1184">
        <v>1183</v>
      </c>
      <c r="AB1184" t="s">
        <v>12015</v>
      </c>
      <c r="AC1184">
        <v>6628.82</v>
      </c>
      <c r="AD1184">
        <v>1590.72</v>
      </c>
      <c r="AE1184">
        <v>79.540000000000006</v>
      </c>
      <c r="AF1184" t="s">
        <v>11050</v>
      </c>
      <c r="AG1184" t="s">
        <v>11244</v>
      </c>
      <c r="AH1184">
        <v>7156</v>
      </c>
      <c r="AI1184">
        <v>1183</v>
      </c>
      <c r="AJ1184" t="s">
        <v>11357</v>
      </c>
      <c r="AK1184" t="s">
        <v>12029</v>
      </c>
      <c r="AL1184" t="s">
        <v>12031</v>
      </c>
      <c r="AM1184" t="s">
        <v>11156</v>
      </c>
      <c r="AN1184">
        <v>1</v>
      </c>
      <c r="AO1184" s="10" t="s">
        <v>12046</v>
      </c>
      <c r="AP1184" t="str" cm="1">
        <f t="array" ref="AP1184">_xlfn.IFS(
  Table1[[#This Row],[Age]]&lt;=25, "18-25",
  Table1[[#This Row],[Age]]&lt;=35, "26-35",
  Table1[[#This Row],[Age]]&lt;=45, "36-45",
  Table1[[#This Row],[Age]]&lt;=60, "46-60",
  TRUE, "60+")</f>
        <v>60+</v>
      </c>
    </row>
    <row r="1185" spans="1:42" x14ac:dyDescent="0.3">
      <c r="A1185">
        <v>1184</v>
      </c>
      <c r="B1185" t="s">
        <v>43</v>
      </c>
      <c r="C1185" t="s">
        <v>93</v>
      </c>
      <c r="D1185">
        <v>36</v>
      </c>
      <c r="E1185" t="s">
        <v>104</v>
      </c>
      <c r="F1185" t="s">
        <v>1291</v>
      </c>
      <c r="G1185" t="s">
        <v>5118</v>
      </c>
      <c r="H1185">
        <v>19458796037</v>
      </c>
      <c r="I1185" t="s">
        <v>5497</v>
      </c>
      <c r="J1185" t="s">
        <v>7292</v>
      </c>
      <c r="K1185">
        <v>5615.83</v>
      </c>
      <c r="L1185" s="12" t="s">
        <v>8383</v>
      </c>
      <c r="M1185" s="10" t="s">
        <v>11084</v>
      </c>
      <c r="N1185">
        <v>1184</v>
      </c>
      <c r="O1185">
        <v>45286</v>
      </c>
      <c r="P1185" t="s">
        <v>11404</v>
      </c>
      <c r="Q1185" s="16">
        <v>132.69999999999999</v>
      </c>
      <c r="R1185">
        <v>5483.13</v>
      </c>
      <c r="S1185">
        <v>3</v>
      </c>
      <c r="T1185">
        <v>1184</v>
      </c>
      <c r="U1185">
        <v>18048.560000000001</v>
      </c>
      <c r="V1185" t="s">
        <v>11412</v>
      </c>
      <c r="W1185">
        <v>3.04</v>
      </c>
      <c r="X1185">
        <v>60</v>
      </c>
      <c r="Y1185" t="s">
        <v>10538</v>
      </c>
      <c r="Z1185" t="s">
        <v>12011</v>
      </c>
      <c r="AA1185">
        <v>1184</v>
      </c>
      <c r="AB1185" t="s">
        <v>12016</v>
      </c>
      <c r="AC1185">
        <v>8471.2900000000009</v>
      </c>
      <c r="AD1185">
        <v>3183.75</v>
      </c>
      <c r="AE1185">
        <v>159.19</v>
      </c>
      <c r="AF1185" t="s">
        <v>11190</v>
      </c>
      <c r="AG1185" t="s">
        <v>11261</v>
      </c>
      <c r="AH1185">
        <v>1647</v>
      </c>
      <c r="AI1185">
        <v>1184</v>
      </c>
      <c r="AJ1185" t="s">
        <v>11323</v>
      </c>
      <c r="AK1185" t="s">
        <v>12028</v>
      </c>
      <c r="AL1185" t="s">
        <v>12031</v>
      </c>
      <c r="AM1185" t="s">
        <v>11276</v>
      </c>
      <c r="AN1185">
        <v>1</v>
      </c>
      <c r="AO1185" s="10" t="s">
        <v>12036</v>
      </c>
      <c r="AP1185" t="str" cm="1">
        <f t="array" ref="AP1185">_xlfn.IFS(
  Table1[[#This Row],[Age]]&lt;=25, "18-25",
  Table1[[#This Row],[Age]]&lt;=35, "26-35",
  Table1[[#This Row],[Age]]&lt;=45, "36-45",
  Table1[[#This Row],[Age]]&lt;=60, "46-60",
  TRUE, "60+")</f>
        <v>36-45</v>
      </c>
    </row>
    <row r="1186" spans="1:42" x14ac:dyDescent="0.3">
      <c r="A1186">
        <v>1185</v>
      </c>
      <c r="B1186" t="s">
        <v>12</v>
      </c>
      <c r="C1186" t="s">
        <v>77</v>
      </c>
      <c r="D1186">
        <v>53</v>
      </c>
      <c r="E1186" t="s">
        <v>106</v>
      </c>
      <c r="F1186" t="s">
        <v>1292</v>
      </c>
      <c r="G1186" t="s">
        <v>5110</v>
      </c>
      <c r="H1186">
        <v>19458796038</v>
      </c>
      <c r="I1186" t="s">
        <v>6098</v>
      </c>
      <c r="J1186" t="s">
        <v>7292</v>
      </c>
      <c r="K1186">
        <v>1972.59</v>
      </c>
      <c r="L1186" s="12" t="s">
        <v>8384</v>
      </c>
      <c r="M1186" s="10" t="s">
        <v>11310</v>
      </c>
      <c r="N1186">
        <v>1185</v>
      </c>
      <c r="O1186">
        <v>45268</v>
      </c>
      <c r="P1186" t="s">
        <v>11404</v>
      </c>
      <c r="Q1186" s="16">
        <v>158.65</v>
      </c>
      <c r="R1186">
        <v>1813.94</v>
      </c>
      <c r="S1186">
        <v>19</v>
      </c>
      <c r="T1186">
        <v>1185</v>
      </c>
      <c r="U1186">
        <v>10888.99</v>
      </c>
      <c r="V1186" t="s">
        <v>11412</v>
      </c>
      <c r="W1186">
        <v>3.28</v>
      </c>
      <c r="X1186">
        <v>60</v>
      </c>
      <c r="Y1186" t="s">
        <v>11808</v>
      </c>
      <c r="Z1186" t="s">
        <v>12012</v>
      </c>
      <c r="AA1186">
        <v>1185</v>
      </c>
      <c r="AB1186" t="s">
        <v>12016</v>
      </c>
      <c r="AC1186">
        <v>3578.59</v>
      </c>
      <c r="AD1186">
        <v>3933.87</v>
      </c>
      <c r="AE1186">
        <v>196.69</v>
      </c>
      <c r="AF1186" t="s">
        <v>11199</v>
      </c>
      <c r="AG1186" t="s">
        <v>11380</v>
      </c>
      <c r="AH1186">
        <v>6565</v>
      </c>
      <c r="AI1186">
        <v>1185</v>
      </c>
      <c r="AJ1186" t="s">
        <v>11219</v>
      </c>
      <c r="AK1186" t="s">
        <v>12029</v>
      </c>
      <c r="AL1186" t="s">
        <v>12032</v>
      </c>
      <c r="AM1186" t="s">
        <v>11157</v>
      </c>
      <c r="AN1186">
        <v>1</v>
      </c>
      <c r="AO1186" s="10" t="s">
        <v>12036</v>
      </c>
      <c r="AP1186" t="str" cm="1">
        <f t="array" ref="AP1186">_xlfn.IFS(
  Table1[[#This Row],[Age]]&lt;=25, "18-25",
  Table1[[#This Row],[Age]]&lt;=35, "26-35",
  Table1[[#This Row],[Age]]&lt;=45, "36-45",
  Table1[[#This Row],[Age]]&lt;=60, "46-60",
  TRUE, "60+")</f>
        <v>46-60</v>
      </c>
    </row>
    <row r="1187" spans="1:42" x14ac:dyDescent="0.3">
      <c r="A1187">
        <v>1186</v>
      </c>
      <c r="B1187" t="s">
        <v>12</v>
      </c>
      <c r="C1187" t="s">
        <v>85</v>
      </c>
      <c r="D1187">
        <v>50</v>
      </c>
      <c r="E1187" t="s">
        <v>104</v>
      </c>
      <c r="F1187" t="s">
        <v>1293</v>
      </c>
      <c r="G1187" t="s">
        <v>5142</v>
      </c>
      <c r="H1187">
        <v>19458796039</v>
      </c>
      <c r="I1187" t="s">
        <v>5657</v>
      </c>
      <c r="J1187" t="s">
        <v>7291</v>
      </c>
      <c r="K1187">
        <v>648.41999999999996</v>
      </c>
      <c r="L1187" s="12" t="s">
        <v>8385</v>
      </c>
      <c r="M1187" s="10" t="s">
        <v>11379</v>
      </c>
      <c r="N1187">
        <v>1186</v>
      </c>
      <c r="O1187">
        <v>45157</v>
      </c>
      <c r="P1187" t="s">
        <v>11402</v>
      </c>
      <c r="Q1187" s="16">
        <v>2973.89</v>
      </c>
      <c r="R1187">
        <v>3622.31</v>
      </c>
      <c r="S1187">
        <v>32</v>
      </c>
      <c r="T1187">
        <v>1186</v>
      </c>
      <c r="U1187">
        <v>47454.93</v>
      </c>
      <c r="V1187" t="s">
        <v>11412</v>
      </c>
      <c r="W1187">
        <v>8.15</v>
      </c>
      <c r="X1187">
        <v>24</v>
      </c>
      <c r="Y1187" t="s">
        <v>10223</v>
      </c>
      <c r="Z1187" t="s">
        <v>12012</v>
      </c>
      <c r="AA1187">
        <v>1186</v>
      </c>
      <c r="AB1187" t="s">
        <v>12017</v>
      </c>
      <c r="AC1187">
        <v>7593.35</v>
      </c>
      <c r="AD1187">
        <v>1177.98</v>
      </c>
      <c r="AE1187">
        <v>58.9</v>
      </c>
      <c r="AF1187" t="s">
        <v>11108</v>
      </c>
      <c r="AG1187" t="s">
        <v>11256</v>
      </c>
      <c r="AH1187">
        <v>2007</v>
      </c>
      <c r="AI1187">
        <v>1186</v>
      </c>
      <c r="AJ1187" t="s">
        <v>11041</v>
      </c>
      <c r="AK1187" t="s">
        <v>12029</v>
      </c>
      <c r="AL1187" t="s">
        <v>12032</v>
      </c>
      <c r="AM1187" t="s">
        <v>11203</v>
      </c>
      <c r="AN1187">
        <v>1</v>
      </c>
      <c r="AO1187" s="10" t="s">
        <v>12041</v>
      </c>
      <c r="AP1187" t="str" cm="1">
        <f t="array" ref="AP1187">_xlfn.IFS(
  Table1[[#This Row],[Age]]&lt;=25, "18-25",
  Table1[[#This Row],[Age]]&lt;=35, "26-35",
  Table1[[#This Row],[Age]]&lt;=45, "36-45",
  Table1[[#This Row],[Age]]&lt;=60, "46-60",
  TRUE, "60+")</f>
        <v>46-60</v>
      </c>
    </row>
    <row r="1188" spans="1:42" x14ac:dyDescent="0.3">
      <c r="A1188">
        <v>1187</v>
      </c>
      <c r="B1188" t="s">
        <v>36</v>
      </c>
      <c r="C1188" t="s">
        <v>67</v>
      </c>
      <c r="D1188">
        <v>22</v>
      </c>
      <c r="E1188" t="s">
        <v>106</v>
      </c>
      <c r="F1188" t="s">
        <v>1294</v>
      </c>
      <c r="G1188" t="s">
        <v>5138</v>
      </c>
      <c r="H1188">
        <v>19458796040</v>
      </c>
      <c r="I1188" t="s">
        <v>6003</v>
      </c>
      <c r="J1188" t="s">
        <v>7291</v>
      </c>
      <c r="K1188">
        <v>3623.64</v>
      </c>
      <c r="L1188" s="12" t="s">
        <v>8386</v>
      </c>
      <c r="M1188" s="10" t="s">
        <v>11342</v>
      </c>
      <c r="N1188">
        <v>1187</v>
      </c>
      <c r="O1188">
        <v>44946</v>
      </c>
      <c r="P1188" t="s">
        <v>11403</v>
      </c>
      <c r="Q1188" s="16">
        <v>1032.07</v>
      </c>
      <c r="R1188">
        <v>4655.71</v>
      </c>
      <c r="S1188">
        <v>79</v>
      </c>
      <c r="T1188">
        <v>1187</v>
      </c>
      <c r="U1188">
        <v>47880.56</v>
      </c>
      <c r="V1188" t="s">
        <v>11412</v>
      </c>
      <c r="W1188">
        <v>5.01</v>
      </c>
      <c r="X1188">
        <v>36</v>
      </c>
      <c r="Y1188" t="s">
        <v>11811</v>
      </c>
      <c r="Z1188" t="s">
        <v>12010</v>
      </c>
      <c r="AA1188">
        <v>1187</v>
      </c>
      <c r="AB1188" t="s">
        <v>12017</v>
      </c>
      <c r="AC1188">
        <v>3566.55</v>
      </c>
      <c r="AD1188">
        <v>3209.15</v>
      </c>
      <c r="AE1188">
        <v>160.46</v>
      </c>
      <c r="AF1188" t="s">
        <v>11228</v>
      </c>
      <c r="AG1188" t="s">
        <v>11086</v>
      </c>
      <c r="AH1188">
        <v>6000</v>
      </c>
      <c r="AI1188">
        <v>1187</v>
      </c>
      <c r="AJ1188" t="s">
        <v>11304</v>
      </c>
      <c r="AK1188" t="s">
        <v>12029</v>
      </c>
      <c r="AL1188" t="s">
        <v>12032</v>
      </c>
      <c r="AM1188" t="s">
        <v>11299</v>
      </c>
      <c r="AN1188">
        <v>1</v>
      </c>
      <c r="AO1188" s="10" t="s">
        <v>12039</v>
      </c>
      <c r="AP1188" t="str" cm="1">
        <f t="array" ref="AP1188">_xlfn.IFS(
  Table1[[#This Row],[Age]]&lt;=25, "18-25",
  Table1[[#This Row],[Age]]&lt;=35, "26-35",
  Table1[[#This Row],[Age]]&lt;=45, "36-45",
  Table1[[#This Row],[Age]]&lt;=60, "46-60",
  TRUE, "60+")</f>
        <v>18-25</v>
      </c>
    </row>
    <row r="1189" spans="1:42" x14ac:dyDescent="0.3">
      <c r="A1189">
        <v>1188</v>
      </c>
      <c r="B1189" t="s">
        <v>5</v>
      </c>
      <c r="C1189" t="s">
        <v>56</v>
      </c>
      <c r="D1189">
        <v>56</v>
      </c>
      <c r="E1189" t="s">
        <v>105</v>
      </c>
      <c r="F1189" t="s">
        <v>1295</v>
      </c>
      <c r="G1189" t="s">
        <v>5122</v>
      </c>
      <c r="H1189">
        <v>19458796041</v>
      </c>
      <c r="I1189" t="s">
        <v>5154</v>
      </c>
      <c r="J1189" t="s">
        <v>7291</v>
      </c>
      <c r="K1189">
        <v>4712.03</v>
      </c>
      <c r="L1189" s="12" t="s">
        <v>8387</v>
      </c>
      <c r="M1189" s="10" t="s">
        <v>11371</v>
      </c>
      <c r="N1189">
        <v>1188</v>
      </c>
      <c r="O1189">
        <v>45259</v>
      </c>
      <c r="P1189" t="s">
        <v>11404</v>
      </c>
      <c r="Q1189" s="16">
        <v>4493.57</v>
      </c>
      <c r="R1189">
        <v>218.46</v>
      </c>
      <c r="S1189">
        <v>24</v>
      </c>
      <c r="T1189">
        <v>1188</v>
      </c>
      <c r="U1189">
        <v>28634.560000000001</v>
      </c>
      <c r="V1189" t="s">
        <v>11411</v>
      </c>
      <c r="W1189">
        <v>3.68</v>
      </c>
      <c r="X1189">
        <v>24</v>
      </c>
      <c r="Y1189" t="s">
        <v>9345</v>
      </c>
      <c r="Z1189" t="s">
        <v>12010</v>
      </c>
      <c r="AA1189">
        <v>1188</v>
      </c>
      <c r="AB1189" t="s">
        <v>12017</v>
      </c>
      <c r="AC1189">
        <v>7765.08</v>
      </c>
      <c r="AD1189">
        <v>1366.82</v>
      </c>
      <c r="AE1189">
        <v>68.34</v>
      </c>
      <c r="AF1189" t="s">
        <v>11273</v>
      </c>
      <c r="AG1189" t="s">
        <v>11109</v>
      </c>
      <c r="AH1189">
        <v>2955</v>
      </c>
      <c r="AI1189">
        <v>1188</v>
      </c>
      <c r="AJ1189" t="s">
        <v>11278</v>
      </c>
      <c r="AK1189" t="s">
        <v>12029</v>
      </c>
      <c r="AL1189" t="s">
        <v>12032</v>
      </c>
      <c r="AM1189" t="s">
        <v>11391</v>
      </c>
      <c r="AN1189">
        <v>1</v>
      </c>
      <c r="AO1189" s="10" t="s">
        <v>12040</v>
      </c>
      <c r="AP1189" t="str" cm="1">
        <f t="array" ref="AP1189">_xlfn.IFS(
  Table1[[#This Row],[Age]]&lt;=25, "18-25",
  Table1[[#This Row],[Age]]&lt;=35, "26-35",
  Table1[[#This Row],[Age]]&lt;=45, "36-45",
  Table1[[#This Row],[Age]]&lt;=60, "46-60",
  TRUE, "60+")</f>
        <v>46-60</v>
      </c>
    </row>
    <row r="1190" spans="1:42" x14ac:dyDescent="0.3">
      <c r="A1190">
        <v>1189</v>
      </c>
      <c r="B1190" t="s">
        <v>24</v>
      </c>
      <c r="C1190" t="s">
        <v>58</v>
      </c>
      <c r="D1190">
        <v>45</v>
      </c>
      <c r="E1190" t="s">
        <v>106</v>
      </c>
      <c r="F1190" t="s">
        <v>1296</v>
      </c>
      <c r="G1190" t="s">
        <v>5146</v>
      </c>
      <c r="H1190">
        <v>19458796042</v>
      </c>
      <c r="I1190" t="s">
        <v>6099</v>
      </c>
      <c r="J1190" t="s">
        <v>7292</v>
      </c>
      <c r="K1190">
        <v>9069.69</v>
      </c>
      <c r="L1190" s="12" t="s">
        <v>8388</v>
      </c>
      <c r="M1190" s="10" t="s">
        <v>11284</v>
      </c>
      <c r="N1190">
        <v>1189</v>
      </c>
      <c r="O1190">
        <v>45118</v>
      </c>
      <c r="P1190" t="s">
        <v>11402</v>
      </c>
      <c r="Q1190" s="16">
        <v>2419.44</v>
      </c>
      <c r="R1190">
        <v>6650.25</v>
      </c>
      <c r="S1190">
        <v>73</v>
      </c>
      <c r="T1190">
        <v>1189</v>
      </c>
      <c r="U1190">
        <v>10214.450000000001</v>
      </c>
      <c r="V1190" t="s">
        <v>11412</v>
      </c>
      <c r="W1190">
        <v>3.65</v>
      </c>
      <c r="X1190">
        <v>60</v>
      </c>
      <c r="Y1190" t="s">
        <v>8738</v>
      </c>
      <c r="Z1190" t="s">
        <v>12011</v>
      </c>
      <c r="AA1190">
        <v>1189</v>
      </c>
      <c r="AB1190" t="s">
        <v>12015</v>
      </c>
      <c r="AC1190">
        <v>6471.83</v>
      </c>
      <c r="AD1190">
        <v>2077.41</v>
      </c>
      <c r="AE1190">
        <v>103.87</v>
      </c>
      <c r="AF1190" t="s">
        <v>11236</v>
      </c>
      <c r="AG1190" t="s">
        <v>11291</v>
      </c>
      <c r="AH1190">
        <v>8546</v>
      </c>
      <c r="AI1190">
        <v>1189</v>
      </c>
      <c r="AJ1190" t="s">
        <v>11334</v>
      </c>
      <c r="AK1190" t="s">
        <v>12029</v>
      </c>
      <c r="AL1190" t="s">
        <v>12031</v>
      </c>
      <c r="AM1190" t="s">
        <v>11192</v>
      </c>
      <c r="AN1190">
        <v>1</v>
      </c>
      <c r="AO1190" s="10" t="s">
        <v>12038</v>
      </c>
      <c r="AP1190" t="str" cm="1">
        <f t="array" ref="AP1190">_xlfn.IFS(
  Table1[[#This Row],[Age]]&lt;=25, "18-25",
  Table1[[#This Row],[Age]]&lt;=35, "26-35",
  Table1[[#This Row],[Age]]&lt;=45, "36-45",
  Table1[[#This Row],[Age]]&lt;=60, "46-60",
  TRUE, "60+")</f>
        <v>36-45</v>
      </c>
    </row>
    <row r="1191" spans="1:42" x14ac:dyDescent="0.3">
      <c r="A1191">
        <v>1190</v>
      </c>
      <c r="B1191" t="s">
        <v>48</v>
      </c>
      <c r="C1191" t="s">
        <v>98</v>
      </c>
      <c r="D1191">
        <v>43</v>
      </c>
      <c r="E1191" t="s">
        <v>104</v>
      </c>
      <c r="F1191" t="s">
        <v>1297</v>
      </c>
      <c r="G1191" t="s">
        <v>5133</v>
      </c>
      <c r="H1191">
        <v>19458796043</v>
      </c>
      <c r="I1191" t="s">
        <v>5812</v>
      </c>
      <c r="J1191" t="s">
        <v>7292</v>
      </c>
      <c r="K1191">
        <v>4198</v>
      </c>
      <c r="L1191" s="12" t="s">
        <v>8389</v>
      </c>
      <c r="M1191" s="10" t="s">
        <v>11247</v>
      </c>
      <c r="N1191">
        <v>1190</v>
      </c>
      <c r="O1191">
        <v>45272</v>
      </c>
      <c r="P1191" t="s">
        <v>11403</v>
      </c>
      <c r="Q1191" s="16">
        <v>1635.71</v>
      </c>
      <c r="R1191">
        <v>2562.29</v>
      </c>
      <c r="S1191">
        <v>74</v>
      </c>
      <c r="T1191">
        <v>1190</v>
      </c>
      <c r="U1191">
        <v>29580.03</v>
      </c>
      <c r="V1191" t="s">
        <v>11411</v>
      </c>
      <c r="W1191">
        <v>6.2</v>
      </c>
      <c r="X1191">
        <v>36</v>
      </c>
      <c r="Y1191" t="s">
        <v>9141</v>
      </c>
      <c r="Z1191" t="s">
        <v>12012</v>
      </c>
      <c r="AA1191">
        <v>1190</v>
      </c>
      <c r="AB1191" t="s">
        <v>12017</v>
      </c>
      <c r="AC1191">
        <v>4725.5600000000004</v>
      </c>
      <c r="AD1191">
        <v>4571.72</v>
      </c>
      <c r="AE1191">
        <v>228.59</v>
      </c>
      <c r="AF1191" t="s">
        <v>11188</v>
      </c>
      <c r="AG1191" t="s">
        <v>11068</v>
      </c>
      <c r="AH1191">
        <v>6130</v>
      </c>
      <c r="AI1191">
        <v>1190</v>
      </c>
      <c r="AJ1191" t="s">
        <v>11048</v>
      </c>
      <c r="AK1191" t="s">
        <v>12028</v>
      </c>
      <c r="AL1191" t="s">
        <v>12032</v>
      </c>
      <c r="AM1191" t="s">
        <v>11319</v>
      </c>
      <c r="AN1191">
        <v>1</v>
      </c>
      <c r="AO1191" s="10" t="s">
        <v>12036</v>
      </c>
      <c r="AP1191" t="str" cm="1">
        <f t="array" ref="AP1191">_xlfn.IFS(
  Table1[[#This Row],[Age]]&lt;=25, "18-25",
  Table1[[#This Row],[Age]]&lt;=35, "26-35",
  Table1[[#This Row],[Age]]&lt;=45, "36-45",
  Table1[[#This Row],[Age]]&lt;=60, "46-60",
  TRUE, "60+")</f>
        <v>36-45</v>
      </c>
    </row>
    <row r="1192" spans="1:42" x14ac:dyDescent="0.3">
      <c r="A1192">
        <v>1191</v>
      </c>
      <c r="B1192" t="s">
        <v>37</v>
      </c>
      <c r="C1192" t="s">
        <v>83</v>
      </c>
      <c r="D1192">
        <v>60</v>
      </c>
      <c r="E1192" t="s">
        <v>105</v>
      </c>
      <c r="F1192" t="s">
        <v>1298</v>
      </c>
      <c r="G1192" t="s">
        <v>5125</v>
      </c>
      <c r="H1192">
        <v>19458796044</v>
      </c>
      <c r="I1192" t="s">
        <v>6100</v>
      </c>
      <c r="J1192" t="s">
        <v>7291</v>
      </c>
      <c r="K1192">
        <v>4395.8</v>
      </c>
      <c r="L1192" s="12" t="s">
        <v>8390</v>
      </c>
      <c r="M1192" s="10" t="s">
        <v>11100</v>
      </c>
      <c r="N1192">
        <v>1191</v>
      </c>
      <c r="O1192">
        <v>45221</v>
      </c>
      <c r="P1192" t="s">
        <v>11403</v>
      </c>
      <c r="Q1192" s="16">
        <v>4766.8500000000004</v>
      </c>
      <c r="R1192">
        <v>9162.65</v>
      </c>
      <c r="S1192">
        <v>48</v>
      </c>
      <c r="T1192">
        <v>1191</v>
      </c>
      <c r="U1192">
        <v>46496.46</v>
      </c>
      <c r="V1192" t="s">
        <v>11413</v>
      </c>
      <c r="W1192">
        <v>9.06</v>
      </c>
      <c r="X1192">
        <v>36</v>
      </c>
      <c r="Y1192" t="s">
        <v>9734</v>
      </c>
      <c r="Z1192" t="s">
        <v>12010</v>
      </c>
      <c r="AA1192">
        <v>1191</v>
      </c>
      <c r="AB1192" t="s">
        <v>12017</v>
      </c>
      <c r="AC1192">
        <v>6715.75</v>
      </c>
      <c r="AD1192">
        <v>505.68</v>
      </c>
      <c r="AE1192">
        <v>25.28</v>
      </c>
      <c r="AF1192" t="s">
        <v>11370</v>
      </c>
      <c r="AG1192" t="s">
        <v>11116</v>
      </c>
      <c r="AH1192">
        <v>4810</v>
      </c>
      <c r="AI1192">
        <v>1191</v>
      </c>
      <c r="AJ1192" t="s">
        <v>11287</v>
      </c>
      <c r="AK1192" t="s">
        <v>12028</v>
      </c>
      <c r="AL1192" t="s">
        <v>12031</v>
      </c>
      <c r="AM1192" t="s">
        <v>11341</v>
      </c>
      <c r="AN1192">
        <v>1</v>
      </c>
      <c r="AO1192" s="10" t="s">
        <v>12044</v>
      </c>
      <c r="AP1192" t="str" cm="1">
        <f t="array" ref="AP1192">_xlfn.IFS(
  Table1[[#This Row],[Age]]&lt;=25, "18-25",
  Table1[[#This Row],[Age]]&lt;=35, "26-35",
  Table1[[#This Row],[Age]]&lt;=45, "36-45",
  Table1[[#This Row],[Age]]&lt;=60, "46-60",
  TRUE, "60+")</f>
        <v>46-60</v>
      </c>
    </row>
    <row r="1193" spans="1:42" x14ac:dyDescent="0.3">
      <c r="A1193">
        <v>1192</v>
      </c>
      <c r="B1193" t="s">
        <v>10</v>
      </c>
      <c r="C1193" t="s">
        <v>95</v>
      </c>
      <c r="D1193">
        <v>38</v>
      </c>
      <c r="E1193" t="s">
        <v>105</v>
      </c>
      <c r="F1193" t="s">
        <v>1299</v>
      </c>
      <c r="G1193" t="s">
        <v>5131</v>
      </c>
      <c r="H1193">
        <v>19458796045</v>
      </c>
      <c r="I1193" t="s">
        <v>6101</v>
      </c>
      <c r="J1193" t="s">
        <v>7291</v>
      </c>
      <c r="K1193">
        <v>6780.83</v>
      </c>
      <c r="L1193" s="12" t="s">
        <v>8391</v>
      </c>
      <c r="M1193" s="10" t="s">
        <v>11157</v>
      </c>
      <c r="N1193">
        <v>1192</v>
      </c>
      <c r="O1193">
        <v>45061</v>
      </c>
      <c r="P1193" t="s">
        <v>11404</v>
      </c>
      <c r="Q1193" s="16">
        <v>1596.46</v>
      </c>
      <c r="R1193">
        <v>8377.2900000000009</v>
      </c>
      <c r="S1193">
        <v>96</v>
      </c>
      <c r="T1193">
        <v>1192</v>
      </c>
      <c r="U1193">
        <v>19510.28</v>
      </c>
      <c r="V1193" t="s">
        <v>11413</v>
      </c>
      <c r="W1193">
        <v>6.57</v>
      </c>
      <c r="X1193">
        <v>60</v>
      </c>
      <c r="Y1193" t="s">
        <v>10830</v>
      </c>
      <c r="Z1193" t="s">
        <v>12011</v>
      </c>
      <c r="AA1193">
        <v>1192</v>
      </c>
      <c r="AB1193" t="s">
        <v>12016</v>
      </c>
      <c r="AC1193">
        <v>8607.8700000000008</v>
      </c>
      <c r="AD1193">
        <v>4919.67</v>
      </c>
      <c r="AE1193">
        <v>245.98</v>
      </c>
      <c r="AF1193" t="s">
        <v>11352</v>
      </c>
      <c r="AG1193" t="s">
        <v>11054</v>
      </c>
      <c r="AH1193">
        <v>3332</v>
      </c>
      <c r="AI1193">
        <v>1192</v>
      </c>
      <c r="AJ1193" t="s">
        <v>11232</v>
      </c>
      <c r="AK1193" t="s">
        <v>12027</v>
      </c>
      <c r="AL1193" t="s">
        <v>12031</v>
      </c>
      <c r="AM1193" t="s">
        <v>11140</v>
      </c>
      <c r="AN1193">
        <v>1</v>
      </c>
      <c r="AO1193" s="10" t="s">
        <v>12046</v>
      </c>
      <c r="AP1193" t="str" cm="1">
        <f t="array" ref="AP1193">_xlfn.IFS(
  Table1[[#This Row],[Age]]&lt;=25, "18-25",
  Table1[[#This Row],[Age]]&lt;=35, "26-35",
  Table1[[#This Row],[Age]]&lt;=45, "36-45",
  Table1[[#This Row],[Age]]&lt;=60, "46-60",
  TRUE, "60+")</f>
        <v>36-45</v>
      </c>
    </row>
    <row r="1194" spans="1:42" x14ac:dyDescent="0.3">
      <c r="A1194">
        <v>1193</v>
      </c>
      <c r="B1194" t="s">
        <v>42</v>
      </c>
      <c r="C1194" t="s">
        <v>91</v>
      </c>
      <c r="D1194">
        <v>40</v>
      </c>
      <c r="E1194" t="s">
        <v>104</v>
      </c>
      <c r="F1194" t="s">
        <v>1300</v>
      </c>
      <c r="G1194" t="s">
        <v>5140</v>
      </c>
      <c r="H1194">
        <v>19458796046</v>
      </c>
      <c r="I1194" t="s">
        <v>6102</v>
      </c>
      <c r="J1194" t="s">
        <v>7292</v>
      </c>
      <c r="K1194">
        <v>2147.1799999999998</v>
      </c>
      <c r="L1194" s="12" t="s">
        <v>7662</v>
      </c>
      <c r="M1194" s="10" t="s">
        <v>11144</v>
      </c>
      <c r="N1194">
        <v>1193</v>
      </c>
      <c r="O1194">
        <v>45129</v>
      </c>
      <c r="P1194" t="s">
        <v>11403</v>
      </c>
      <c r="Q1194" s="16">
        <v>1610.93</v>
      </c>
      <c r="R1194">
        <v>3758.11</v>
      </c>
      <c r="S1194">
        <v>58</v>
      </c>
      <c r="T1194">
        <v>1193</v>
      </c>
      <c r="U1194">
        <v>7749.1</v>
      </c>
      <c r="V1194" t="s">
        <v>11412</v>
      </c>
      <c r="W1194">
        <v>6.58</v>
      </c>
      <c r="X1194">
        <v>24</v>
      </c>
      <c r="Y1194" t="s">
        <v>11812</v>
      </c>
      <c r="Z1194" t="s">
        <v>12010</v>
      </c>
      <c r="AA1194">
        <v>1193</v>
      </c>
      <c r="AB1194" t="s">
        <v>12015</v>
      </c>
      <c r="AC1194">
        <v>2997.32</v>
      </c>
      <c r="AD1194">
        <v>3212.02</v>
      </c>
      <c r="AE1194">
        <v>160.6</v>
      </c>
      <c r="AF1194" t="s">
        <v>11283</v>
      </c>
      <c r="AG1194" t="s">
        <v>11279</v>
      </c>
      <c r="AH1194">
        <v>2605</v>
      </c>
      <c r="AI1194">
        <v>1193</v>
      </c>
      <c r="AJ1194" t="s">
        <v>11075</v>
      </c>
      <c r="AK1194" t="s">
        <v>12029</v>
      </c>
      <c r="AL1194" t="s">
        <v>12031</v>
      </c>
      <c r="AM1194" t="s">
        <v>11159</v>
      </c>
      <c r="AN1194">
        <v>1</v>
      </c>
      <c r="AO1194" s="10" t="s">
        <v>12038</v>
      </c>
      <c r="AP1194" t="str" cm="1">
        <f t="array" ref="AP1194">_xlfn.IFS(
  Table1[[#This Row],[Age]]&lt;=25, "18-25",
  Table1[[#This Row],[Age]]&lt;=35, "26-35",
  Table1[[#This Row],[Age]]&lt;=45, "36-45",
  Table1[[#This Row],[Age]]&lt;=60, "46-60",
  TRUE, "60+")</f>
        <v>36-45</v>
      </c>
    </row>
    <row r="1195" spans="1:42" x14ac:dyDescent="0.3">
      <c r="A1195">
        <v>1194</v>
      </c>
      <c r="B1195" t="s">
        <v>13</v>
      </c>
      <c r="C1195" t="s">
        <v>59</v>
      </c>
      <c r="D1195">
        <v>38</v>
      </c>
      <c r="E1195" t="s">
        <v>105</v>
      </c>
      <c r="F1195" t="s">
        <v>1301</v>
      </c>
      <c r="G1195" t="s">
        <v>5115</v>
      </c>
      <c r="H1195">
        <v>19458796047</v>
      </c>
      <c r="I1195" t="s">
        <v>5393</v>
      </c>
      <c r="J1195" t="s">
        <v>7292</v>
      </c>
      <c r="K1195">
        <v>8729.23</v>
      </c>
      <c r="L1195" s="12" t="s">
        <v>8392</v>
      </c>
      <c r="M1195" s="10" t="s">
        <v>11130</v>
      </c>
      <c r="N1195">
        <v>1194</v>
      </c>
      <c r="O1195">
        <v>45085</v>
      </c>
      <c r="P1195" t="s">
        <v>11402</v>
      </c>
      <c r="Q1195" s="16">
        <v>674.15</v>
      </c>
      <c r="R1195">
        <v>9403.3799999999992</v>
      </c>
      <c r="S1195">
        <v>40</v>
      </c>
      <c r="T1195">
        <v>1194</v>
      </c>
      <c r="U1195">
        <v>34990.82</v>
      </c>
      <c r="V1195" t="s">
        <v>11412</v>
      </c>
      <c r="W1195">
        <v>7.72</v>
      </c>
      <c r="X1195">
        <v>12</v>
      </c>
      <c r="Y1195" t="s">
        <v>10037</v>
      </c>
      <c r="Z1195" t="s">
        <v>12012</v>
      </c>
      <c r="AA1195">
        <v>1194</v>
      </c>
      <c r="AB1195" t="s">
        <v>12017</v>
      </c>
      <c r="AC1195">
        <v>6535.02</v>
      </c>
      <c r="AD1195">
        <v>3044.75</v>
      </c>
      <c r="AE1195">
        <v>152.24</v>
      </c>
      <c r="AF1195" t="s">
        <v>11229</v>
      </c>
      <c r="AG1195" t="s">
        <v>11322</v>
      </c>
      <c r="AH1195">
        <v>929</v>
      </c>
      <c r="AI1195">
        <v>1194</v>
      </c>
      <c r="AJ1195" t="s">
        <v>11277</v>
      </c>
      <c r="AK1195" t="s">
        <v>12029</v>
      </c>
      <c r="AL1195" t="s">
        <v>12032</v>
      </c>
      <c r="AM1195" t="s">
        <v>11195</v>
      </c>
      <c r="AN1195">
        <v>1</v>
      </c>
      <c r="AO1195" s="10" t="s">
        <v>12043</v>
      </c>
      <c r="AP1195" t="str" cm="1">
        <f t="array" ref="AP1195">_xlfn.IFS(
  Table1[[#This Row],[Age]]&lt;=25, "18-25",
  Table1[[#This Row],[Age]]&lt;=35, "26-35",
  Table1[[#This Row],[Age]]&lt;=45, "36-45",
  Table1[[#This Row],[Age]]&lt;=60, "46-60",
  TRUE, "60+")</f>
        <v>36-45</v>
      </c>
    </row>
    <row r="1196" spans="1:42" x14ac:dyDescent="0.3">
      <c r="A1196">
        <v>1195</v>
      </c>
      <c r="B1196" t="s">
        <v>19</v>
      </c>
      <c r="C1196" t="s">
        <v>71</v>
      </c>
      <c r="D1196">
        <v>28</v>
      </c>
      <c r="E1196" t="s">
        <v>104</v>
      </c>
      <c r="F1196" t="s">
        <v>1302</v>
      </c>
      <c r="G1196" t="s">
        <v>5145</v>
      </c>
      <c r="H1196">
        <v>19458796048</v>
      </c>
      <c r="I1196" t="s">
        <v>6103</v>
      </c>
      <c r="J1196" t="s">
        <v>7291</v>
      </c>
      <c r="K1196">
        <v>4333.6499999999996</v>
      </c>
      <c r="L1196" s="12" t="s">
        <v>8393</v>
      </c>
      <c r="M1196" s="10" t="s">
        <v>11096</v>
      </c>
      <c r="N1196">
        <v>1195</v>
      </c>
      <c r="O1196">
        <v>45088</v>
      </c>
      <c r="P1196" t="s">
        <v>11403</v>
      </c>
      <c r="Q1196" s="16">
        <v>1119.04</v>
      </c>
      <c r="R1196">
        <v>5452.69</v>
      </c>
      <c r="S1196">
        <v>7</v>
      </c>
      <c r="T1196">
        <v>1195</v>
      </c>
      <c r="U1196">
        <v>33157.18</v>
      </c>
      <c r="V1196" t="s">
        <v>11411</v>
      </c>
      <c r="W1196">
        <v>7.84</v>
      </c>
      <c r="X1196">
        <v>60</v>
      </c>
      <c r="Y1196" t="s">
        <v>11764</v>
      </c>
      <c r="Z1196" t="s">
        <v>12011</v>
      </c>
      <c r="AA1196">
        <v>1195</v>
      </c>
      <c r="AB1196" t="s">
        <v>12017</v>
      </c>
      <c r="AC1196">
        <v>9939.9699999999993</v>
      </c>
      <c r="AD1196">
        <v>1072.49</v>
      </c>
      <c r="AE1196">
        <v>53.62</v>
      </c>
      <c r="AF1196" t="s">
        <v>11205</v>
      </c>
      <c r="AG1196" t="s">
        <v>11198</v>
      </c>
      <c r="AH1196">
        <v>1356</v>
      </c>
      <c r="AI1196">
        <v>1195</v>
      </c>
      <c r="AJ1196" t="s">
        <v>11134</v>
      </c>
      <c r="AK1196" t="s">
        <v>12028</v>
      </c>
      <c r="AL1196" t="s">
        <v>12031</v>
      </c>
      <c r="AM1196" t="s">
        <v>11148</v>
      </c>
      <c r="AN1196">
        <v>1</v>
      </c>
      <c r="AO1196" s="10" t="s">
        <v>12043</v>
      </c>
      <c r="AP1196" t="str" cm="1">
        <f t="array" ref="AP1196">_xlfn.IFS(
  Table1[[#This Row],[Age]]&lt;=25, "18-25",
  Table1[[#This Row],[Age]]&lt;=35, "26-35",
  Table1[[#This Row],[Age]]&lt;=45, "36-45",
  Table1[[#This Row],[Age]]&lt;=60, "46-60",
  TRUE, "60+")</f>
        <v>26-35</v>
      </c>
    </row>
    <row r="1197" spans="1:42" x14ac:dyDescent="0.3">
      <c r="A1197">
        <v>1196</v>
      </c>
      <c r="B1197" t="s">
        <v>40</v>
      </c>
      <c r="C1197" t="s">
        <v>57</v>
      </c>
      <c r="D1197">
        <v>59</v>
      </c>
      <c r="E1197" t="s">
        <v>106</v>
      </c>
      <c r="F1197" t="s">
        <v>1303</v>
      </c>
      <c r="G1197" t="s">
        <v>5124</v>
      </c>
      <c r="H1197">
        <v>19458796049</v>
      </c>
      <c r="I1197" t="s">
        <v>6104</v>
      </c>
      <c r="J1197" t="s">
        <v>7291</v>
      </c>
      <c r="K1197">
        <v>9314.7900000000009</v>
      </c>
      <c r="L1197" s="12" t="s">
        <v>7332</v>
      </c>
      <c r="M1197" s="10" t="s">
        <v>11170</v>
      </c>
      <c r="N1197">
        <v>1196</v>
      </c>
      <c r="O1197">
        <v>45129</v>
      </c>
      <c r="P1197" t="s">
        <v>11404</v>
      </c>
      <c r="Q1197" s="16">
        <v>3804.85</v>
      </c>
      <c r="R1197">
        <v>13119.64</v>
      </c>
      <c r="S1197">
        <v>46</v>
      </c>
      <c r="T1197">
        <v>1196</v>
      </c>
      <c r="U1197">
        <v>1068.02</v>
      </c>
      <c r="V1197" t="s">
        <v>11411</v>
      </c>
      <c r="W1197">
        <v>9.19</v>
      </c>
      <c r="X1197">
        <v>60</v>
      </c>
      <c r="Y1197" t="s">
        <v>11813</v>
      </c>
      <c r="Z1197" t="s">
        <v>12010</v>
      </c>
      <c r="AA1197">
        <v>1196</v>
      </c>
      <c r="AB1197" t="s">
        <v>12015</v>
      </c>
      <c r="AC1197">
        <v>8176.69</v>
      </c>
      <c r="AD1197">
        <v>972.94</v>
      </c>
      <c r="AE1197">
        <v>48.65</v>
      </c>
      <c r="AF1197" t="s">
        <v>11323</v>
      </c>
      <c r="AG1197" t="s">
        <v>11170</v>
      </c>
      <c r="AH1197">
        <v>9349</v>
      </c>
      <c r="AI1197">
        <v>1196</v>
      </c>
      <c r="AJ1197" t="s">
        <v>11127</v>
      </c>
      <c r="AK1197" t="s">
        <v>12027</v>
      </c>
      <c r="AL1197" t="s">
        <v>12031</v>
      </c>
      <c r="AM1197" t="s">
        <v>11142</v>
      </c>
      <c r="AN1197">
        <v>1</v>
      </c>
      <c r="AO1197" s="10" t="s">
        <v>12038</v>
      </c>
      <c r="AP1197" t="str" cm="1">
        <f t="array" ref="AP1197">_xlfn.IFS(
  Table1[[#This Row],[Age]]&lt;=25, "18-25",
  Table1[[#This Row],[Age]]&lt;=35, "26-35",
  Table1[[#This Row],[Age]]&lt;=45, "36-45",
  Table1[[#This Row],[Age]]&lt;=60, "46-60",
  TRUE, "60+")</f>
        <v>46-60</v>
      </c>
    </row>
    <row r="1198" spans="1:42" x14ac:dyDescent="0.3">
      <c r="A1198">
        <v>1197</v>
      </c>
      <c r="B1198" t="s">
        <v>6</v>
      </c>
      <c r="C1198" t="s">
        <v>63</v>
      </c>
      <c r="D1198">
        <v>56</v>
      </c>
      <c r="E1198" t="s">
        <v>106</v>
      </c>
      <c r="F1198" t="s">
        <v>1304</v>
      </c>
      <c r="G1198" t="s">
        <v>5117</v>
      </c>
      <c r="H1198">
        <v>19458796050</v>
      </c>
      <c r="I1198" t="s">
        <v>6105</v>
      </c>
      <c r="J1198" t="s">
        <v>7292</v>
      </c>
      <c r="K1198">
        <v>2785.56</v>
      </c>
      <c r="L1198" s="12" t="s">
        <v>8394</v>
      </c>
      <c r="M1198" s="10" t="s">
        <v>11325</v>
      </c>
      <c r="N1198">
        <v>1197</v>
      </c>
      <c r="O1198">
        <v>45014</v>
      </c>
      <c r="P1198" t="s">
        <v>11404</v>
      </c>
      <c r="Q1198" s="16">
        <v>3801.13</v>
      </c>
      <c r="R1198">
        <v>6586.69</v>
      </c>
      <c r="S1198">
        <v>91</v>
      </c>
      <c r="T1198">
        <v>1197</v>
      </c>
      <c r="U1198">
        <v>42826.67</v>
      </c>
      <c r="V1198" t="s">
        <v>11412</v>
      </c>
      <c r="W1198">
        <v>2.46</v>
      </c>
      <c r="X1198">
        <v>12</v>
      </c>
      <c r="Y1198" t="s">
        <v>11814</v>
      </c>
      <c r="Z1198" t="s">
        <v>12012</v>
      </c>
      <c r="AA1198">
        <v>1197</v>
      </c>
      <c r="AB1198" t="s">
        <v>12017</v>
      </c>
      <c r="AC1198">
        <v>3694.05</v>
      </c>
      <c r="AD1198">
        <v>4614.54</v>
      </c>
      <c r="AE1198">
        <v>230.73</v>
      </c>
      <c r="AF1198" t="s">
        <v>11060</v>
      </c>
      <c r="AG1198" t="s">
        <v>11067</v>
      </c>
      <c r="AH1198">
        <v>3692</v>
      </c>
      <c r="AI1198">
        <v>1197</v>
      </c>
      <c r="AJ1198" t="s">
        <v>11280</v>
      </c>
      <c r="AK1198" t="s">
        <v>12029</v>
      </c>
      <c r="AL1198" t="s">
        <v>12031</v>
      </c>
      <c r="AM1198" t="s">
        <v>11289</v>
      </c>
      <c r="AN1198">
        <v>1</v>
      </c>
      <c r="AO1198" s="10" t="s">
        <v>12047</v>
      </c>
      <c r="AP1198" t="str" cm="1">
        <f t="array" ref="AP1198">_xlfn.IFS(
  Table1[[#This Row],[Age]]&lt;=25, "18-25",
  Table1[[#This Row],[Age]]&lt;=35, "26-35",
  Table1[[#This Row],[Age]]&lt;=45, "36-45",
  Table1[[#This Row],[Age]]&lt;=60, "46-60",
  TRUE, "60+")</f>
        <v>46-60</v>
      </c>
    </row>
    <row r="1199" spans="1:42" x14ac:dyDescent="0.3">
      <c r="A1199">
        <v>1198</v>
      </c>
      <c r="B1199" t="s">
        <v>9</v>
      </c>
      <c r="C1199" t="s">
        <v>66</v>
      </c>
      <c r="D1199">
        <v>33</v>
      </c>
      <c r="E1199" t="s">
        <v>105</v>
      </c>
      <c r="F1199" t="s">
        <v>1305</v>
      </c>
      <c r="G1199" t="s">
        <v>5117</v>
      </c>
      <c r="H1199">
        <v>19458796051</v>
      </c>
      <c r="I1199" t="s">
        <v>5673</v>
      </c>
      <c r="J1199" t="s">
        <v>7291</v>
      </c>
      <c r="K1199">
        <v>4709.3599999999997</v>
      </c>
      <c r="L1199" s="12" t="s">
        <v>8395</v>
      </c>
      <c r="M1199" s="10" t="s">
        <v>11378</v>
      </c>
      <c r="N1199">
        <v>1198</v>
      </c>
      <c r="O1199">
        <v>45271</v>
      </c>
      <c r="P1199" t="s">
        <v>11402</v>
      </c>
      <c r="Q1199" s="16">
        <v>1939.13</v>
      </c>
      <c r="R1199">
        <v>6648.49</v>
      </c>
      <c r="S1199">
        <v>15</v>
      </c>
      <c r="T1199">
        <v>1198</v>
      </c>
      <c r="U1199">
        <v>33376.61</v>
      </c>
      <c r="V1199" t="s">
        <v>11413</v>
      </c>
      <c r="W1199">
        <v>9.86</v>
      </c>
      <c r="X1199">
        <v>12</v>
      </c>
      <c r="Y1199" t="s">
        <v>9683</v>
      </c>
      <c r="Z1199" t="s">
        <v>12012</v>
      </c>
      <c r="AA1199">
        <v>1198</v>
      </c>
      <c r="AB1199" t="s">
        <v>12016</v>
      </c>
      <c r="AC1199">
        <v>8060.96</v>
      </c>
      <c r="AD1199">
        <v>801.34</v>
      </c>
      <c r="AE1199">
        <v>40.07</v>
      </c>
      <c r="AF1199" t="s">
        <v>11357</v>
      </c>
      <c r="AG1199" t="s">
        <v>11249</v>
      </c>
      <c r="AH1199">
        <v>7395</v>
      </c>
      <c r="AI1199">
        <v>1198</v>
      </c>
      <c r="AJ1199" t="s">
        <v>11215</v>
      </c>
      <c r="AK1199" t="s">
        <v>12029</v>
      </c>
      <c r="AL1199" t="s">
        <v>12031</v>
      </c>
      <c r="AM1199" t="s">
        <v>11082</v>
      </c>
      <c r="AN1199">
        <v>1</v>
      </c>
      <c r="AO1199" s="10" t="s">
        <v>12036</v>
      </c>
      <c r="AP1199" t="str" cm="1">
        <f t="array" ref="AP1199">_xlfn.IFS(
  Table1[[#This Row],[Age]]&lt;=25, "18-25",
  Table1[[#This Row],[Age]]&lt;=35, "26-35",
  Table1[[#This Row],[Age]]&lt;=45, "36-45",
  Table1[[#This Row],[Age]]&lt;=60, "46-60",
  TRUE, "60+")</f>
        <v>26-35</v>
      </c>
    </row>
    <row r="1200" spans="1:42" x14ac:dyDescent="0.3">
      <c r="A1200">
        <v>1199</v>
      </c>
      <c r="B1200" t="s">
        <v>28</v>
      </c>
      <c r="C1200" t="s">
        <v>39</v>
      </c>
      <c r="D1200">
        <v>50</v>
      </c>
      <c r="E1200" t="s">
        <v>104</v>
      </c>
      <c r="F1200" t="s">
        <v>1306</v>
      </c>
      <c r="G1200" t="s">
        <v>5146</v>
      </c>
      <c r="H1200">
        <v>19458796052</v>
      </c>
      <c r="I1200" t="s">
        <v>6106</v>
      </c>
      <c r="J1200" t="s">
        <v>7292</v>
      </c>
      <c r="K1200">
        <v>7803.8</v>
      </c>
      <c r="L1200" s="12" t="s">
        <v>8396</v>
      </c>
      <c r="M1200" s="10" t="s">
        <v>11376</v>
      </c>
      <c r="N1200">
        <v>1199</v>
      </c>
      <c r="O1200">
        <v>44977</v>
      </c>
      <c r="P1200" t="s">
        <v>11403</v>
      </c>
      <c r="Q1200" s="16">
        <v>1753.38</v>
      </c>
      <c r="R1200">
        <v>9557.18</v>
      </c>
      <c r="S1200">
        <v>85</v>
      </c>
      <c r="T1200">
        <v>1199</v>
      </c>
      <c r="U1200">
        <v>10589.23</v>
      </c>
      <c r="V1200" t="s">
        <v>11412</v>
      </c>
      <c r="W1200">
        <v>3.96</v>
      </c>
      <c r="X1200">
        <v>36</v>
      </c>
      <c r="Y1200" t="s">
        <v>7344</v>
      </c>
      <c r="Z1200" t="s">
        <v>12012</v>
      </c>
      <c r="AA1200">
        <v>1199</v>
      </c>
      <c r="AB1200" t="s">
        <v>12017</v>
      </c>
      <c r="AC1200">
        <v>5453.8</v>
      </c>
      <c r="AD1200">
        <v>858.57</v>
      </c>
      <c r="AE1200">
        <v>42.93</v>
      </c>
      <c r="AF1200" t="s">
        <v>11248</v>
      </c>
      <c r="AG1200" t="s">
        <v>11167</v>
      </c>
      <c r="AH1200">
        <v>5886</v>
      </c>
      <c r="AI1200">
        <v>1199</v>
      </c>
      <c r="AJ1200" t="s">
        <v>11122</v>
      </c>
      <c r="AK1200" t="s">
        <v>12028</v>
      </c>
      <c r="AL1200" t="s">
        <v>12032</v>
      </c>
      <c r="AM1200" t="s">
        <v>11332</v>
      </c>
      <c r="AN1200">
        <v>1</v>
      </c>
      <c r="AO1200" s="10" t="s">
        <v>12045</v>
      </c>
      <c r="AP1200" t="str" cm="1">
        <f t="array" ref="AP1200">_xlfn.IFS(
  Table1[[#This Row],[Age]]&lt;=25, "18-25",
  Table1[[#This Row],[Age]]&lt;=35, "26-35",
  Table1[[#This Row],[Age]]&lt;=45, "36-45",
  Table1[[#This Row],[Age]]&lt;=60, "46-60",
  TRUE, "60+")</f>
        <v>46-60</v>
      </c>
    </row>
    <row r="1201" spans="1:42" x14ac:dyDescent="0.3">
      <c r="A1201">
        <v>1200</v>
      </c>
      <c r="B1201" t="s">
        <v>36</v>
      </c>
      <c r="C1201" t="s">
        <v>61</v>
      </c>
      <c r="D1201">
        <v>44</v>
      </c>
      <c r="E1201" t="s">
        <v>104</v>
      </c>
      <c r="F1201" t="s">
        <v>1307</v>
      </c>
      <c r="G1201" t="s">
        <v>5119</v>
      </c>
      <c r="H1201">
        <v>19458796053</v>
      </c>
      <c r="I1201" t="s">
        <v>5648</v>
      </c>
      <c r="J1201" t="s">
        <v>7292</v>
      </c>
      <c r="K1201">
        <v>5603.68</v>
      </c>
      <c r="L1201" s="12" t="s">
        <v>8397</v>
      </c>
      <c r="M1201" s="10" t="s">
        <v>11251</v>
      </c>
      <c r="N1201">
        <v>1200</v>
      </c>
      <c r="O1201">
        <v>45110</v>
      </c>
      <c r="P1201" t="s">
        <v>11402</v>
      </c>
      <c r="Q1201" s="16">
        <v>2097.79</v>
      </c>
      <c r="R1201">
        <v>7701.47</v>
      </c>
      <c r="S1201">
        <v>74</v>
      </c>
      <c r="T1201">
        <v>1200</v>
      </c>
      <c r="U1201">
        <v>1158.7</v>
      </c>
      <c r="V1201" t="s">
        <v>11413</v>
      </c>
      <c r="W1201">
        <v>3.53</v>
      </c>
      <c r="X1201">
        <v>12</v>
      </c>
      <c r="Y1201" t="s">
        <v>11603</v>
      </c>
      <c r="Z1201" t="s">
        <v>12012</v>
      </c>
      <c r="AA1201">
        <v>1200</v>
      </c>
      <c r="AB1201" t="s">
        <v>12016</v>
      </c>
      <c r="AC1201">
        <v>8027.33</v>
      </c>
      <c r="AD1201">
        <v>3501.52</v>
      </c>
      <c r="AE1201">
        <v>175.08</v>
      </c>
      <c r="AF1201" t="s">
        <v>11394</v>
      </c>
      <c r="AG1201" t="s">
        <v>11217</v>
      </c>
      <c r="AH1201">
        <v>7702</v>
      </c>
      <c r="AI1201">
        <v>1200</v>
      </c>
      <c r="AJ1201" t="s">
        <v>11332</v>
      </c>
      <c r="AK1201" t="s">
        <v>12028</v>
      </c>
      <c r="AL1201" t="s">
        <v>12032</v>
      </c>
      <c r="AM1201" t="s">
        <v>11274</v>
      </c>
      <c r="AN1201">
        <v>1</v>
      </c>
      <c r="AO1201" s="10" t="s">
        <v>12038</v>
      </c>
      <c r="AP1201" t="str" cm="1">
        <f t="array" ref="AP1201">_xlfn.IFS(
  Table1[[#This Row],[Age]]&lt;=25, "18-25",
  Table1[[#This Row],[Age]]&lt;=35, "26-35",
  Table1[[#This Row],[Age]]&lt;=45, "36-45",
  Table1[[#This Row],[Age]]&lt;=60, "46-60",
  TRUE, "60+")</f>
        <v>36-45</v>
      </c>
    </row>
    <row r="1202" spans="1:42" x14ac:dyDescent="0.3">
      <c r="A1202">
        <v>1201</v>
      </c>
      <c r="B1202" t="s">
        <v>51</v>
      </c>
      <c r="C1202" t="s">
        <v>90</v>
      </c>
      <c r="D1202">
        <v>18</v>
      </c>
      <c r="E1202" t="s">
        <v>106</v>
      </c>
      <c r="F1202" t="s">
        <v>1308</v>
      </c>
      <c r="G1202" t="s">
        <v>5145</v>
      </c>
      <c r="H1202">
        <v>19458796054</v>
      </c>
      <c r="I1202" t="s">
        <v>6107</v>
      </c>
      <c r="J1202" t="s">
        <v>7292</v>
      </c>
      <c r="K1202">
        <v>6646.33</v>
      </c>
      <c r="L1202" s="12" t="s">
        <v>8398</v>
      </c>
      <c r="M1202" s="10" t="s">
        <v>11288</v>
      </c>
      <c r="N1202">
        <v>1201</v>
      </c>
      <c r="O1202">
        <v>45279</v>
      </c>
      <c r="P1202" t="s">
        <v>11403</v>
      </c>
      <c r="Q1202" s="16">
        <v>1511.18</v>
      </c>
      <c r="R1202">
        <v>8157.51</v>
      </c>
      <c r="S1202">
        <v>87</v>
      </c>
      <c r="T1202">
        <v>1201</v>
      </c>
      <c r="U1202">
        <v>48642.71</v>
      </c>
      <c r="V1202" t="s">
        <v>11413</v>
      </c>
      <c r="W1202">
        <v>5.59</v>
      </c>
      <c r="X1202">
        <v>36</v>
      </c>
      <c r="Y1202" t="s">
        <v>10843</v>
      </c>
      <c r="Z1202" t="s">
        <v>12011</v>
      </c>
      <c r="AA1202">
        <v>1201</v>
      </c>
      <c r="AB1202" t="s">
        <v>12016</v>
      </c>
      <c r="AC1202">
        <v>1879.6</v>
      </c>
      <c r="AD1202">
        <v>3522.1</v>
      </c>
      <c r="AE1202">
        <v>176.1</v>
      </c>
      <c r="AF1202" t="s">
        <v>11239</v>
      </c>
      <c r="AG1202" t="s">
        <v>11387</v>
      </c>
      <c r="AH1202">
        <v>5507</v>
      </c>
      <c r="AI1202">
        <v>1201</v>
      </c>
      <c r="AJ1202" t="s">
        <v>11379</v>
      </c>
      <c r="AK1202" t="s">
        <v>12029</v>
      </c>
      <c r="AL1202" t="s">
        <v>12031</v>
      </c>
      <c r="AM1202" t="s">
        <v>11181</v>
      </c>
      <c r="AN1202">
        <v>1</v>
      </c>
      <c r="AO1202" s="10" t="s">
        <v>12036</v>
      </c>
      <c r="AP1202" t="str" cm="1">
        <f t="array" ref="AP1202">_xlfn.IFS(
  Table1[[#This Row],[Age]]&lt;=25, "18-25",
  Table1[[#This Row],[Age]]&lt;=35, "26-35",
  Table1[[#This Row],[Age]]&lt;=45, "36-45",
  Table1[[#This Row],[Age]]&lt;=60, "46-60",
  TRUE, "60+")</f>
        <v>18-25</v>
      </c>
    </row>
    <row r="1203" spans="1:42" x14ac:dyDescent="0.3">
      <c r="A1203">
        <v>1202</v>
      </c>
      <c r="B1203" t="s">
        <v>5</v>
      </c>
      <c r="C1203" t="s">
        <v>71</v>
      </c>
      <c r="D1203">
        <v>61</v>
      </c>
      <c r="E1203" t="s">
        <v>104</v>
      </c>
      <c r="F1203" t="s">
        <v>1309</v>
      </c>
      <c r="G1203" t="s">
        <v>5133</v>
      </c>
      <c r="H1203">
        <v>19458796055</v>
      </c>
      <c r="I1203" t="s">
        <v>6108</v>
      </c>
      <c r="J1203" t="s">
        <v>7291</v>
      </c>
      <c r="K1203">
        <v>2878.89</v>
      </c>
      <c r="L1203" s="12" t="s">
        <v>8399</v>
      </c>
      <c r="M1203" s="10" t="s">
        <v>11215</v>
      </c>
      <c r="N1203">
        <v>1202</v>
      </c>
      <c r="O1203">
        <v>45211</v>
      </c>
      <c r="P1203" t="s">
        <v>11403</v>
      </c>
      <c r="Q1203" s="16">
        <v>3042.89</v>
      </c>
      <c r="R1203">
        <v>-164</v>
      </c>
      <c r="S1203">
        <v>5</v>
      </c>
      <c r="T1203">
        <v>1202</v>
      </c>
      <c r="U1203">
        <v>37979.31</v>
      </c>
      <c r="V1203" t="s">
        <v>11412</v>
      </c>
      <c r="W1203">
        <v>3.38</v>
      </c>
      <c r="X1203">
        <v>12</v>
      </c>
      <c r="Y1203" t="s">
        <v>11505</v>
      </c>
      <c r="Z1203" t="s">
        <v>12012</v>
      </c>
      <c r="AA1203">
        <v>1202</v>
      </c>
      <c r="AB1203" t="s">
        <v>12015</v>
      </c>
      <c r="AC1203">
        <v>8697.9699999999993</v>
      </c>
      <c r="AD1203">
        <v>1991.91</v>
      </c>
      <c r="AE1203">
        <v>99.6</v>
      </c>
      <c r="AF1203" t="s">
        <v>11082</v>
      </c>
      <c r="AG1203" t="s">
        <v>11237</v>
      </c>
      <c r="AH1203">
        <v>2945</v>
      </c>
      <c r="AI1203">
        <v>1202</v>
      </c>
      <c r="AJ1203" t="s">
        <v>11272</v>
      </c>
      <c r="AK1203" t="s">
        <v>12028</v>
      </c>
      <c r="AL1203" t="s">
        <v>12032</v>
      </c>
      <c r="AM1203" t="s">
        <v>11258</v>
      </c>
      <c r="AN1203">
        <v>1</v>
      </c>
      <c r="AO1203" s="10" t="s">
        <v>12044</v>
      </c>
      <c r="AP1203" t="str" cm="1">
        <f t="array" ref="AP1203">_xlfn.IFS(
  Table1[[#This Row],[Age]]&lt;=25, "18-25",
  Table1[[#This Row],[Age]]&lt;=35, "26-35",
  Table1[[#This Row],[Age]]&lt;=45, "36-45",
  Table1[[#This Row],[Age]]&lt;=60, "46-60",
  TRUE, "60+")</f>
        <v>60+</v>
      </c>
    </row>
    <row r="1204" spans="1:42" x14ac:dyDescent="0.3">
      <c r="A1204">
        <v>1203</v>
      </c>
      <c r="B1204" t="s">
        <v>21</v>
      </c>
      <c r="C1204" t="s">
        <v>62</v>
      </c>
      <c r="D1204">
        <v>33</v>
      </c>
      <c r="E1204" t="s">
        <v>105</v>
      </c>
      <c r="F1204" t="s">
        <v>1310</v>
      </c>
      <c r="G1204" t="s">
        <v>5121</v>
      </c>
      <c r="H1204">
        <v>19458796056</v>
      </c>
      <c r="I1204" t="s">
        <v>5586</v>
      </c>
      <c r="J1204" t="s">
        <v>7292</v>
      </c>
      <c r="K1204">
        <v>3351.75</v>
      </c>
      <c r="L1204" s="12" t="s">
        <v>8400</v>
      </c>
      <c r="M1204" s="10" t="s">
        <v>11223</v>
      </c>
      <c r="N1204">
        <v>1203</v>
      </c>
      <c r="O1204">
        <v>45176</v>
      </c>
      <c r="P1204" t="s">
        <v>11403</v>
      </c>
      <c r="Q1204" s="16">
        <v>4184.55</v>
      </c>
      <c r="R1204">
        <v>7536.3</v>
      </c>
      <c r="S1204">
        <v>59</v>
      </c>
      <c r="T1204">
        <v>1203</v>
      </c>
      <c r="U1204">
        <v>18887.509999999998</v>
      </c>
      <c r="V1204" t="s">
        <v>11412</v>
      </c>
      <c r="W1204">
        <v>3.1</v>
      </c>
      <c r="X1204">
        <v>24</v>
      </c>
      <c r="Y1204" t="s">
        <v>8767</v>
      </c>
      <c r="Z1204" t="s">
        <v>12011</v>
      </c>
      <c r="AA1204">
        <v>1203</v>
      </c>
      <c r="AB1204" t="s">
        <v>12015</v>
      </c>
      <c r="AC1204">
        <v>9949.8799999999992</v>
      </c>
      <c r="AD1204">
        <v>4537.7</v>
      </c>
      <c r="AE1204">
        <v>226.88</v>
      </c>
      <c r="AF1204" t="s">
        <v>11200</v>
      </c>
      <c r="AG1204" t="s">
        <v>11258</v>
      </c>
      <c r="AH1204">
        <v>3624</v>
      </c>
      <c r="AI1204">
        <v>1203</v>
      </c>
      <c r="AJ1204" t="s">
        <v>11080</v>
      </c>
      <c r="AK1204" t="s">
        <v>12027</v>
      </c>
      <c r="AL1204" t="s">
        <v>12032</v>
      </c>
      <c r="AM1204" t="s">
        <v>11372</v>
      </c>
      <c r="AN1204">
        <v>1</v>
      </c>
      <c r="AO1204" s="10" t="s">
        <v>12042</v>
      </c>
      <c r="AP1204" t="str" cm="1">
        <f t="array" ref="AP1204">_xlfn.IFS(
  Table1[[#This Row],[Age]]&lt;=25, "18-25",
  Table1[[#This Row],[Age]]&lt;=35, "26-35",
  Table1[[#This Row],[Age]]&lt;=45, "36-45",
  Table1[[#This Row],[Age]]&lt;=60, "46-60",
  TRUE, "60+")</f>
        <v>26-35</v>
      </c>
    </row>
    <row r="1205" spans="1:42" x14ac:dyDescent="0.3">
      <c r="A1205">
        <v>1204</v>
      </c>
      <c r="B1205" t="s">
        <v>36</v>
      </c>
      <c r="C1205" t="s">
        <v>53</v>
      </c>
      <c r="D1205">
        <v>22</v>
      </c>
      <c r="E1205" t="s">
        <v>105</v>
      </c>
      <c r="F1205" t="s">
        <v>1311</v>
      </c>
      <c r="G1205" t="s">
        <v>5143</v>
      </c>
      <c r="H1205">
        <v>19458796057</v>
      </c>
      <c r="I1205" t="s">
        <v>5922</v>
      </c>
      <c r="J1205" t="s">
        <v>7291</v>
      </c>
      <c r="K1205">
        <v>5125.37</v>
      </c>
      <c r="L1205" s="12" t="s">
        <v>8401</v>
      </c>
      <c r="M1205" s="10" t="s">
        <v>11325</v>
      </c>
      <c r="N1205">
        <v>1204</v>
      </c>
      <c r="O1205">
        <v>45245</v>
      </c>
      <c r="P1205" t="s">
        <v>11403</v>
      </c>
      <c r="Q1205" s="16">
        <v>56.77</v>
      </c>
      <c r="R1205">
        <v>5182.1400000000003</v>
      </c>
      <c r="S1205">
        <v>70</v>
      </c>
      <c r="T1205">
        <v>1204</v>
      </c>
      <c r="U1205">
        <v>22206.63</v>
      </c>
      <c r="V1205" t="s">
        <v>11413</v>
      </c>
      <c r="W1205">
        <v>9.6999999999999993</v>
      </c>
      <c r="X1205">
        <v>36</v>
      </c>
      <c r="Y1205" t="s">
        <v>11676</v>
      </c>
      <c r="Z1205" t="s">
        <v>12012</v>
      </c>
      <c r="AA1205">
        <v>1204</v>
      </c>
      <c r="AB1205" t="s">
        <v>12015</v>
      </c>
      <c r="AC1205">
        <v>4975.96</v>
      </c>
      <c r="AD1205">
        <v>4596.13</v>
      </c>
      <c r="AE1205">
        <v>229.81</v>
      </c>
      <c r="AF1205" t="s">
        <v>11082</v>
      </c>
      <c r="AG1205" t="s">
        <v>11096</v>
      </c>
      <c r="AH1205">
        <v>9068</v>
      </c>
      <c r="AI1205">
        <v>1204</v>
      </c>
      <c r="AJ1205" t="s">
        <v>11238</v>
      </c>
      <c r="AK1205" t="s">
        <v>12028</v>
      </c>
      <c r="AL1205" t="s">
        <v>12032</v>
      </c>
      <c r="AM1205" t="s">
        <v>11320</v>
      </c>
      <c r="AN1205">
        <v>1</v>
      </c>
      <c r="AO1205" s="10" t="s">
        <v>12040</v>
      </c>
      <c r="AP1205" t="str" cm="1">
        <f t="array" ref="AP1205">_xlfn.IFS(
  Table1[[#This Row],[Age]]&lt;=25, "18-25",
  Table1[[#This Row],[Age]]&lt;=35, "26-35",
  Table1[[#This Row],[Age]]&lt;=45, "36-45",
  Table1[[#This Row],[Age]]&lt;=60, "46-60",
  TRUE, "60+")</f>
        <v>18-25</v>
      </c>
    </row>
    <row r="1206" spans="1:42" x14ac:dyDescent="0.3">
      <c r="A1206">
        <v>1205</v>
      </c>
      <c r="B1206" t="s">
        <v>49</v>
      </c>
      <c r="C1206" t="s">
        <v>77</v>
      </c>
      <c r="D1206">
        <v>63</v>
      </c>
      <c r="E1206" t="s">
        <v>106</v>
      </c>
      <c r="F1206" t="s">
        <v>1312</v>
      </c>
      <c r="G1206" t="s">
        <v>5130</v>
      </c>
      <c r="H1206">
        <v>19458796058</v>
      </c>
      <c r="I1206" t="s">
        <v>5307</v>
      </c>
      <c r="J1206" t="s">
        <v>7291</v>
      </c>
      <c r="K1206">
        <v>2104.5500000000002</v>
      </c>
      <c r="L1206" s="12" t="s">
        <v>8402</v>
      </c>
      <c r="M1206" s="10" t="s">
        <v>11351</v>
      </c>
      <c r="N1206">
        <v>1205</v>
      </c>
      <c r="O1206">
        <v>45139</v>
      </c>
      <c r="P1206" t="s">
        <v>11404</v>
      </c>
      <c r="Q1206" s="16">
        <v>4680.68</v>
      </c>
      <c r="R1206">
        <v>6785.23</v>
      </c>
      <c r="S1206">
        <v>22</v>
      </c>
      <c r="T1206">
        <v>1205</v>
      </c>
      <c r="U1206">
        <v>27404.17</v>
      </c>
      <c r="V1206" t="s">
        <v>11411</v>
      </c>
      <c r="W1206">
        <v>1.94</v>
      </c>
      <c r="X1206">
        <v>24</v>
      </c>
      <c r="Y1206" t="s">
        <v>11815</v>
      </c>
      <c r="Z1206" t="s">
        <v>12012</v>
      </c>
      <c r="AA1206">
        <v>1205</v>
      </c>
      <c r="AB1206" t="s">
        <v>12017</v>
      </c>
      <c r="AC1206">
        <v>5612.72</v>
      </c>
      <c r="AD1206">
        <v>4206.87</v>
      </c>
      <c r="AE1206">
        <v>210.34</v>
      </c>
      <c r="AF1206" t="s">
        <v>11096</v>
      </c>
      <c r="AG1206" t="s">
        <v>11347</v>
      </c>
      <c r="AH1206">
        <v>281</v>
      </c>
      <c r="AI1206">
        <v>1205</v>
      </c>
      <c r="AJ1206" t="s">
        <v>11396</v>
      </c>
      <c r="AK1206" t="s">
        <v>12028</v>
      </c>
      <c r="AL1206" t="s">
        <v>12032</v>
      </c>
      <c r="AM1206" t="s">
        <v>11333</v>
      </c>
      <c r="AN1206">
        <v>1</v>
      </c>
      <c r="AO1206" s="10" t="s">
        <v>12041</v>
      </c>
      <c r="AP1206" t="str" cm="1">
        <f t="array" ref="AP1206">_xlfn.IFS(
  Table1[[#This Row],[Age]]&lt;=25, "18-25",
  Table1[[#This Row],[Age]]&lt;=35, "26-35",
  Table1[[#This Row],[Age]]&lt;=45, "36-45",
  Table1[[#This Row],[Age]]&lt;=60, "46-60",
  TRUE, "60+")</f>
        <v>60+</v>
      </c>
    </row>
    <row r="1207" spans="1:42" x14ac:dyDescent="0.3">
      <c r="A1207">
        <v>1206</v>
      </c>
      <c r="B1207" t="s">
        <v>13</v>
      </c>
      <c r="C1207" t="s">
        <v>100</v>
      </c>
      <c r="D1207">
        <v>35</v>
      </c>
      <c r="E1207" t="s">
        <v>104</v>
      </c>
      <c r="F1207" t="s">
        <v>1313</v>
      </c>
      <c r="G1207" t="s">
        <v>5132</v>
      </c>
      <c r="H1207">
        <v>19458796059</v>
      </c>
      <c r="I1207" t="s">
        <v>6109</v>
      </c>
      <c r="J1207" t="s">
        <v>7292</v>
      </c>
      <c r="K1207">
        <v>1350.43</v>
      </c>
      <c r="L1207" s="12" t="s">
        <v>8403</v>
      </c>
      <c r="M1207" s="10" t="s">
        <v>11355</v>
      </c>
      <c r="N1207">
        <v>1206</v>
      </c>
      <c r="O1207">
        <v>45215</v>
      </c>
      <c r="P1207" t="s">
        <v>11404</v>
      </c>
      <c r="Q1207" s="16">
        <v>598.59</v>
      </c>
      <c r="R1207">
        <v>751.84</v>
      </c>
      <c r="S1207">
        <v>28</v>
      </c>
      <c r="T1207">
        <v>1206</v>
      </c>
      <c r="U1207">
        <v>36212.769999999997</v>
      </c>
      <c r="V1207" t="s">
        <v>11411</v>
      </c>
      <c r="W1207">
        <v>9.91</v>
      </c>
      <c r="X1207">
        <v>12</v>
      </c>
      <c r="Y1207" t="s">
        <v>11739</v>
      </c>
      <c r="Z1207" t="s">
        <v>12012</v>
      </c>
      <c r="AA1207">
        <v>1206</v>
      </c>
      <c r="AB1207" t="s">
        <v>12015</v>
      </c>
      <c r="AC1207">
        <v>2683.82</v>
      </c>
      <c r="AD1207">
        <v>80.3</v>
      </c>
      <c r="AE1207">
        <v>4.01</v>
      </c>
      <c r="AF1207" t="s">
        <v>11104</v>
      </c>
      <c r="AG1207" t="s">
        <v>11241</v>
      </c>
      <c r="AH1207">
        <v>28</v>
      </c>
      <c r="AI1207">
        <v>1206</v>
      </c>
      <c r="AJ1207" t="s">
        <v>11062</v>
      </c>
      <c r="AK1207" t="s">
        <v>12029</v>
      </c>
      <c r="AL1207" t="s">
        <v>12032</v>
      </c>
      <c r="AM1207" t="s">
        <v>11234</v>
      </c>
      <c r="AN1207">
        <v>1</v>
      </c>
      <c r="AO1207" s="10" t="s">
        <v>12044</v>
      </c>
      <c r="AP1207" t="str" cm="1">
        <f t="array" ref="AP1207">_xlfn.IFS(
  Table1[[#This Row],[Age]]&lt;=25, "18-25",
  Table1[[#This Row],[Age]]&lt;=35, "26-35",
  Table1[[#This Row],[Age]]&lt;=45, "36-45",
  Table1[[#This Row],[Age]]&lt;=60, "46-60",
  TRUE, "60+")</f>
        <v>26-35</v>
      </c>
    </row>
    <row r="1208" spans="1:42" x14ac:dyDescent="0.3">
      <c r="A1208">
        <v>1207</v>
      </c>
      <c r="B1208" t="s">
        <v>32</v>
      </c>
      <c r="C1208" t="s">
        <v>72</v>
      </c>
      <c r="D1208">
        <v>58</v>
      </c>
      <c r="E1208" t="s">
        <v>105</v>
      </c>
      <c r="F1208" t="s">
        <v>1314</v>
      </c>
      <c r="G1208" t="s">
        <v>5145</v>
      </c>
      <c r="H1208">
        <v>19458796060</v>
      </c>
      <c r="I1208" t="s">
        <v>6110</v>
      </c>
      <c r="J1208" t="s">
        <v>7291</v>
      </c>
      <c r="K1208">
        <v>8453.64</v>
      </c>
      <c r="L1208" s="12" t="s">
        <v>8404</v>
      </c>
      <c r="M1208" s="10" t="s">
        <v>11329</v>
      </c>
      <c r="N1208">
        <v>1207</v>
      </c>
      <c r="O1208">
        <v>45227</v>
      </c>
      <c r="P1208" t="s">
        <v>11402</v>
      </c>
      <c r="Q1208" s="16">
        <v>4499.53</v>
      </c>
      <c r="R1208">
        <v>3954.11</v>
      </c>
      <c r="S1208">
        <v>54</v>
      </c>
      <c r="T1208">
        <v>1207</v>
      </c>
      <c r="U1208">
        <v>9473.6200000000008</v>
      </c>
      <c r="V1208" t="s">
        <v>11411</v>
      </c>
      <c r="W1208">
        <v>6.6</v>
      </c>
      <c r="X1208">
        <v>24</v>
      </c>
      <c r="Y1208" t="s">
        <v>8272</v>
      </c>
      <c r="Z1208" t="s">
        <v>12012</v>
      </c>
      <c r="AA1208">
        <v>1207</v>
      </c>
      <c r="AB1208" t="s">
        <v>12016</v>
      </c>
      <c r="AC1208">
        <v>7152.06</v>
      </c>
      <c r="AD1208">
        <v>1510.65</v>
      </c>
      <c r="AE1208">
        <v>75.53</v>
      </c>
      <c r="AF1208" t="s">
        <v>11235</v>
      </c>
      <c r="AG1208" t="s">
        <v>11073</v>
      </c>
      <c r="AH1208">
        <v>4504</v>
      </c>
      <c r="AI1208">
        <v>1207</v>
      </c>
      <c r="AJ1208" t="s">
        <v>11075</v>
      </c>
      <c r="AK1208" t="s">
        <v>12027</v>
      </c>
      <c r="AL1208" t="s">
        <v>12032</v>
      </c>
      <c r="AM1208" t="s">
        <v>11160</v>
      </c>
      <c r="AN1208">
        <v>1</v>
      </c>
      <c r="AO1208" s="10" t="s">
        <v>12044</v>
      </c>
      <c r="AP1208" t="str" cm="1">
        <f t="array" ref="AP1208">_xlfn.IFS(
  Table1[[#This Row],[Age]]&lt;=25, "18-25",
  Table1[[#This Row],[Age]]&lt;=35, "26-35",
  Table1[[#This Row],[Age]]&lt;=45, "36-45",
  Table1[[#This Row],[Age]]&lt;=60, "46-60",
  TRUE, "60+")</f>
        <v>46-60</v>
      </c>
    </row>
    <row r="1209" spans="1:42" x14ac:dyDescent="0.3">
      <c r="A1209">
        <v>1208</v>
      </c>
      <c r="B1209" t="s">
        <v>22</v>
      </c>
      <c r="C1209" t="s">
        <v>85</v>
      </c>
      <c r="D1209">
        <v>51</v>
      </c>
      <c r="E1209" t="s">
        <v>105</v>
      </c>
      <c r="F1209" t="s">
        <v>1315</v>
      </c>
      <c r="G1209" t="s">
        <v>5141</v>
      </c>
      <c r="H1209">
        <v>19458796061</v>
      </c>
      <c r="I1209" t="s">
        <v>5400</v>
      </c>
      <c r="J1209" t="s">
        <v>7292</v>
      </c>
      <c r="K1209">
        <v>7771.06</v>
      </c>
      <c r="L1209" s="12" t="s">
        <v>8284</v>
      </c>
      <c r="M1209" s="10" t="s">
        <v>11157</v>
      </c>
      <c r="N1209">
        <v>1208</v>
      </c>
      <c r="O1209">
        <v>44932</v>
      </c>
      <c r="P1209" t="s">
        <v>11403</v>
      </c>
      <c r="Q1209" s="16">
        <v>1175.45</v>
      </c>
      <c r="R1209">
        <v>6595.61</v>
      </c>
      <c r="S1209">
        <v>19</v>
      </c>
      <c r="T1209">
        <v>1208</v>
      </c>
      <c r="U1209">
        <v>10590.72</v>
      </c>
      <c r="V1209" t="s">
        <v>11413</v>
      </c>
      <c r="W1209">
        <v>9.6300000000000008</v>
      </c>
      <c r="X1209">
        <v>60</v>
      </c>
      <c r="Y1209" t="s">
        <v>10948</v>
      </c>
      <c r="Z1209" t="s">
        <v>12010</v>
      </c>
      <c r="AA1209">
        <v>1208</v>
      </c>
      <c r="AB1209" t="s">
        <v>12017</v>
      </c>
      <c r="AC1209">
        <v>1697.83</v>
      </c>
      <c r="AD1209">
        <v>1451.73</v>
      </c>
      <c r="AE1209">
        <v>72.59</v>
      </c>
      <c r="AF1209" t="s">
        <v>11232</v>
      </c>
      <c r="AG1209" t="s">
        <v>11326</v>
      </c>
      <c r="AH1209">
        <v>7809</v>
      </c>
      <c r="AI1209">
        <v>1208</v>
      </c>
      <c r="AJ1209" t="s">
        <v>11051</v>
      </c>
      <c r="AK1209" t="s">
        <v>12029</v>
      </c>
      <c r="AL1209" t="s">
        <v>12032</v>
      </c>
      <c r="AM1209" t="s">
        <v>11308</v>
      </c>
      <c r="AN1209">
        <v>1</v>
      </c>
      <c r="AO1209" s="10" t="s">
        <v>12039</v>
      </c>
      <c r="AP1209" t="str" cm="1">
        <f t="array" ref="AP1209">_xlfn.IFS(
  Table1[[#This Row],[Age]]&lt;=25, "18-25",
  Table1[[#This Row],[Age]]&lt;=35, "26-35",
  Table1[[#This Row],[Age]]&lt;=45, "36-45",
  Table1[[#This Row],[Age]]&lt;=60, "46-60",
  TRUE, "60+")</f>
        <v>46-60</v>
      </c>
    </row>
    <row r="1210" spans="1:42" x14ac:dyDescent="0.3">
      <c r="A1210">
        <v>1209</v>
      </c>
      <c r="B1210" t="s">
        <v>20</v>
      </c>
      <c r="C1210" t="s">
        <v>65</v>
      </c>
      <c r="D1210">
        <v>61</v>
      </c>
      <c r="E1210" t="s">
        <v>105</v>
      </c>
      <c r="F1210" t="s">
        <v>1316</v>
      </c>
      <c r="G1210" t="s">
        <v>5128</v>
      </c>
      <c r="H1210">
        <v>19458796062</v>
      </c>
      <c r="I1210" t="s">
        <v>6111</v>
      </c>
      <c r="J1210" t="s">
        <v>7291</v>
      </c>
      <c r="K1210">
        <v>9327.36</v>
      </c>
      <c r="L1210" s="12" t="s">
        <v>8405</v>
      </c>
      <c r="M1210" s="10" t="s">
        <v>11214</v>
      </c>
      <c r="N1210">
        <v>1209</v>
      </c>
      <c r="O1210">
        <v>44963</v>
      </c>
      <c r="P1210" t="s">
        <v>11402</v>
      </c>
      <c r="Q1210" s="16">
        <v>4585.99</v>
      </c>
      <c r="R1210">
        <v>4741.37</v>
      </c>
      <c r="S1210">
        <v>14</v>
      </c>
      <c r="T1210">
        <v>1209</v>
      </c>
      <c r="U1210">
        <v>3365.21</v>
      </c>
      <c r="V1210" t="s">
        <v>11413</v>
      </c>
      <c r="W1210">
        <v>9.08</v>
      </c>
      <c r="X1210">
        <v>12</v>
      </c>
      <c r="Y1210" t="s">
        <v>8027</v>
      </c>
      <c r="Z1210" t="s">
        <v>12012</v>
      </c>
      <c r="AA1210">
        <v>1209</v>
      </c>
      <c r="AB1210" t="s">
        <v>12016</v>
      </c>
      <c r="AC1210">
        <v>6099.64</v>
      </c>
      <c r="AD1210">
        <v>328.04</v>
      </c>
      <c r="AE1210">
        <v>16.399999999999999</v>
      </c>
      <c r="AF1210" t="s">
        <v>11058</v>
      </c>
      <c r="AG1210" t="s">
        <v>11338</v>
      </c>
      <c r="AH1210">
        <v>8738</v>
      </c>
      <c r="AI1210">
        <v>1209</v>
      </c>
      <c r="AJ1210" t="s">
        <v>11265</v>
      </c>
      <c r="AK1210" t="s">
        <v>12029</v>
      </c>
      <c r="AL1210" t="s">
        <v>12031</v>
      </c>
      <c r="AM1210" t="s">
        <v>11185</v>
      </c>
      <c r="AN1210">
        <v>-1</v>
      </c>
      <c r="AO1210" s="10" t="s">
        <v>12045</v>
      </c>
      <c r="AP1210" t="str" cm="1">
        <f t="array" ref="AP1210">_xlfn.IFS(
  Table1[[#This Row],[Age]]&lt;=25, "18-25",
  Table1[[#This Row],[Age]]&lt;=35, "26-35",
  Table1[[#This Row],[Age]]&lt;=45, "36-45",
  Table1[[#This Row],[Age]]&lt;=60, "46-60",
  TRUE, "60+")</f>
        <v>60+</v>
      </c>
    </row>
    <row r="1211" spans="1:42" x14ac:dyDescent="0.3">
      <c r="A1211">
        <v>1210</v>
      </c>
      <c r="B1211" t="s">
        <v>28</v>
      </c>
      <c r="C1211" t="s">
        <v>83</v>
      </c>
      <c r="D1211">
        <v>42</v>
      </c>
      <c r="E1211" t="s">
        <v>104</v>
      </c>
      <c r="F1211" t="s">
        <v>1317</v>
      </c>
      <c r="G1211" t="s">
        <v>5115</v>
      </c>
      <c r="H1211">
        <v>19458796063</v>
      </c>
      <c r="I1211" t="s">
        <v>5238</v>
      </c>
      <c r="J1211" t="s">
        <v>7292</v>
      </c>
      <c r="K1211">
        <v>5906.86</v>
      </c>
      <c r="L1211" s="12" t="s">
        <v>8406</v>
      </c>
      <c r="M1211" s="10" t="s">
        <v>11091</v>
      </c>
      <c r="N1211">
        <v>1210</v>
      </c>
      <c r="O1211">
        <v>45107</v>
      </c>
      <c r="P1211" t="s">
        <v>11402</v>
      </c>
      <c r="Q1211" s="16">
        <v>3938.78</v>
      </c>
      <c r="R1211">
        <v>1968.08</v>
      </c>
      <c r="S1211">
        <v>48</v>
      </c>
      <c r="T1211">
        <v>1210</v>
      </c>
      <c r="U1211">
        <v>49303.92</v>
      </c>
      <c r="V1211" t="s">
        <v>11411</v>
      </c>
      <c r="W1211">
        <v>6.84</v>
      </c>
      <c r="X1211">
        <v>36</v>
      </c>
      <c r="Y1211" t="s">
        <v>8150</v>
      </c>
      <c r="Z1211" t="s">
        <v>12011</v>
      </c>
      <c r="AA1211">
        <v>1210</v>
      </c>
      <c r="AB1211" t="s">
        <v>12016</v>
      </c>
      <c r="AC1211">
        <v>4766.05</v>
      </c>
      <c r="AD1211">
        <v>4465.41</v>
      </c>
      <c r="AE1211">
        <v>223.27</v>
      </c>
      <c r="AF1211" t="s">
        <v>11241</v>
      </c>
      <c r="AG1211" t="s">
        <v>11254</v>
      </c>
      <c r="AH1211">
        <v>2522</v>
      </c>
      <c r="AI1211">
        <v>1210</v>
      </c>
      <c r="AJ1211" t="s">
        <v>11159</v>
      </c>
      <c r="AK1211" t="s">
        <v>12028</v>
      </c>
      <c r="AL1211" t="s">
        <v>12031</v>
      </c>
      <c r="AM1211" t="s">
        <v>11268</v>
      </c>
      <c r="AN1211">
        <v>1</v>
      </c>
      <c r="AO1211" s="10" t="s">
        <v>12043</v>
      </c>
      <c r="AP1211" t="str" cm="1">
        <f t="array" ref="AP1211">_xlfn.IFS(
  Table1[[#This Row],[Age]]&lt;=25, "18-25",
  Table1[[#This Row],[Age]]&lt;=35, "26-35",
  Table1[[#This Row],[Age]]&lt;=45, "36-45",
  Table1[[#This Row],[Age]]&lt;=60, "46-60",
  TRUE, "60+")</f>
        <v>36-45</v>
      </c>
    </row>
    <row r="1212" spans="1:42" x14ac:dyDescent="0.3">
      <c r="A1212">
        <v>1211</v>
      </c>
      <c r="B1212" t="s">
        <v>13</v>
      </c>
      <c r="C1212" t="s">
        <v>71</v>
      </c>
      <c r="D1212">
        <v>59</v>
      </c>
      <c r="E1212" t="s">
        <v>106</v>
      </c>
      <c r="F1212" t="s">
        <v>1318</v>
      </c>
      <c r="G1212" t="s">
        <v>5141</v>
      </c>
      <c r="H1212">
        <v>19458796064</v>
      </c>
      <c r="I1212" t="s">
        <v>6112</v>
      </c>
      <c r="J1212" t="s">
        <v>7292</v>
      </c>
      <c r="K1212">
        <v>4260.63</v>
      </c>
      <c r="L1212" s="12" t="s">
        <v>7815</v>
      </c>
      <c r="M1212" s="10" t="s">
        <v>11312</v>
      </c>
      <c r="N1212">
        <v>1211</v>
      </c>
      <c r="O1212">
        <v>45184</v>
      </c>
      <c r="P1212" t="s">
        <v>11404</v>
      </c>
      <c r="Q1212" s="16">
        <v>1353.15</v>
      </c>
      <c r="R1212">
        <v>5613.78</v>
      </c>
      <c r="S1212">
        <v>7</v>
      </c>
      <c r="T1212">
        <v>1211</v>
      </c>
      <c r="U1212">
        <v>43902.98</v>
      </c>
      <c r="V1212" t="s">
        <v>11412</v>
      </c>
      <c r="W1212">
        <v>6.31</v>
      </c>
      <c r="X1212">
        <v>12</v>
      </c>
      <c r="Y1212" t="s">
        <v>11420</v>
      </c>
      <c r="Z1212" t="s">
        <v>12012</v>
      </c>
      <c r="AA1212">
        <v>1211</v>
      </c>
      <c r="AB1212" t="s">
        <v>12015</v>
      </c>
      <c r="AC1212">
        <v>2799.75</v>
      </c>
      <c r="AD1212">
        <v>4962.99</v>
      </c>
      <c r="AE1212">
        <v>248.15</v>
      </c>
      <c r="AF1212" t="s">
        <v>11291</v>
      </c>
      <c r="AG1212" t="s">
        <v>11069</v>
      </c>
      <c r="AH1212">
        <v>1619</v>
      </c>
      <c r="AI1212">
        <v>1211</v>
      </c>
      <c r="AJ1212" t="s">
        <v>11345</v>
      </c>
      <c r="AK1212" t="s">
        <v>12027</v>
      </c>
      <c r="AL1212" t="s">
        <v>12032</v>
      </c>
      <c r="AM1212" t="s">
        <v>11262</v>
      </c>
      <c r="AN1212">
        <v>1</v>
      </c>
      <c r="AO1212" s="10" t="s">
        <v>12042</v>
      </c>
      <c r="AP1212" t="str" cm="1">
        <f t="array" ref="AP1212">_xlfn.IFS(
  Table1[[#This Row],[Age]]&lt;=25, "18-25",
  Table1[[#This Row],[Age]]&lt;=35, "26-35",
  Table1[[#This Row],[Age]]&lt;=45, "36-45",
  Table1[[#This Row],[Age]]&lt;=60, "46-60",
  TRUE, "60+")</f>
        <v>46-60</v>
      </c>
    </row>
    <row r="1213" spans="1:42" x14ac:dyDescent="0.3">
      <c r="A1213">
        <v>1212</v>
      </c>
      <c r="B1213" t="s">
        <v>5</v>
      </c>
      <c r="C1213" t="s">
        <v>63</v>
      </c>
      <c r="D1213">
        <v>51</v>
      </c>
      <c r="E1213" t="s">
        <v>106</v>
      </c>
      <c r="F1213" t="s">
        <v>1319</v>
      </c>
      <c r="G1213" t="s">
        <v>5125</v>
      </c>
      <c r="H1213">
        <v>19458796065</v>
      </c>
      <c r="I1213" t="s">
        <v>6113</v>
      </c>
      <c r="J1213" t="s">
        <v>7292</v>
      </c>
      <c r="K1213">
        <v>1119.9100000000001</v>
      </c>
      <c r="L1213" s="12" t="s">
        <v>7647</v>
      </c>
      <c r="M1213" s="10" t="s">
        <v>11184</v>
      </c>
      <c r="N1213">
        <v>1212</v>
      </c>
      <c r="O1213">
        <v>45032</v>
      </c>
      <c r="P1213" t="s">
        <v>11402</v>
      </c>
      <c r="Q1213" s="16">
        <v>151.1</v>
      </c>
      <c r="R1213">
        <v>1271.01</v>
      </c>
      <c r="S1213">
        <v>79</v>
      </c>
      <c r="T1213">
        <v>1212</v>
      </c>
      <c r="U1213">
        <v>28094.94</v>
      </c>
      <c r="V1213" t="s">
        <v>11412</v>
      </c>
      <c r="W1213">
        <v>9.93</v>
      </c>
      <c r="X1213">
        <v>48</v>
      </c>
      <c r="Y1213" t="s">
        <v>11027</v>
      </c>
      <c r="Z1213" t="s">
        <v>12010</v>
      </c>
      <c r="AA1213">
        <v>1212</v>
      </c>
      <c r="AB1213" t="s">
        <v>12016</v>
      </c>
      <c r="AC1213">
        <v>8424.7199999999993</v>
      </c>
      <c r="AD1213">
        <v>716.78</v>
      </c>
      <c r="AE1213">
        <v>35.840000000000003</v>
      </c>
      <c r="AF1213" t="s">
        <v>11327</v>
      </c>
      <c r="AG1213" t="s">
        <v>11360</v>
      </c>
      <c r="AH1213">
        <v>6398</v>
      </c>
      <c r="AI1213">
        <v>1212</v>
      </c>
      <c r="AJ1213" t="s">
        <v>11161</v>
      </c>
      <c r="AK1213" t="s">
        <v>12027</v>
      </c>
      <c r="AL1213" t="s">
        <v>12031</v>
      </c>
      <c r="AM1213" t="s">
        <v>11236</v>
      </c>
      <c r="AN1213">
        <v>1</v>
      </c>
      <c r="AO1213" s="10" t="s">
        <v>12037</v>
      </c>
      <c r="AP1213" t="str" cm="1">
        <f t="array" ref="AP1213">_xlfn.IFS(
  Table1[[#This Row],[Age]]&lt;=25, "18-25",
  Table1[[#This Row],[Age]]&lt;=35, "26-35",
  Table1[[#This Row],[Age]]&lt;=45, "36-45",
  Table1[[#This Row],[Age]]&lt;=60, "46-60",
  TRUE, "60+")</f>
        <v>46-60</v>
      </c>
    </row>
    <row r="1214" spans="1:42" x14ac:dyDescent="0.3">
      <c r="A1214">
        <v>1213</v>
      </c>
      <c r="B1214" t="s">
        <v>21</v>
      </c>
      <c r="C1214" t="s">
        <v>70</v>
      </c>
      <c r="D1214">
        <v>32</v>
      </c>
      <c r="E1214" t="s">
        <v>105</v>
      </c>
      <c r="F1214" t="s">
        <v>1320</v>
      </c>
      <c r="G1214" t="s">
        <v>5118</v>
      </c>
      <c r="H1214">
        <v>19458796066</v>
      </c>
      <c r="I1214" t="s">
        <v>5913</v>
      </c>
      <c r="J1214" t="s">
        <v>7292</v>
      </c>
      <c r="K1214">
        <v>8519.6299999999992</v>
      </c>
      <c r="L1214" s="12" t="s">
        <v>7530</v>
      </c>
      <c r="M1214" s="10" t="s">
        <v>11104</v>
      </c>
      <c r="N1214">
        <v>1213</v>
      </c>
      <c r="O1214">
        <v>45148</v>
      </c>
      <c r="P1214" t="s">
        <v>11402</v>
      </c>
      <c r="Q1214" s="16">
        <v>3582.06</v>
      </c>
      <c r="R1214">
        <v>4937.57</v>
      </c>
      <c r="S1214">
        <v>32</v>
      </c>
      <c r="T1214">
        <v>1213</v>
      </c>
      <c r="U1214">
        <v>22083.41</v>
      </c>
      <c r="V1214" t="s">
        <v>11412</v>
      </c>
      <c r="W1214">
        <v>5.64</v>
      </c>
      <c r="X1214">
        <v>60</v>
      </c>
      <c r="Y1214" t="s">
        <v>8481</v>
      </c>
      <c r="Z1214" t="s">
        <v>12011</v>
      </c>
      <c r="AA1214">
        <v>1213</v>
      </c>
      <c r="AB1214" t="s">
        <v>12016</v>
      </c>
      <c r="AC1214">
        <v>7760.04</v>
      </c>
      <c r="AD1214">
        <v>1426.37</v>
      </c>
      <c r="AE1214">
        <v>71.319999999999993</v>
      </c>
      <c r="AF1214" t="s">
        <v>11204</v>
      </c>
      <c r="AG1214" t="s">
        <v>11315</v>
      </c>
      <c r="AH1214">
        <v>6767</v>
      </c>
      <c r="AI1214">
        <v>1213</v>
      </c>
      <c r="AJ1214" t="s">
        <v>11084</v>
      </c>
      <c r="AK1214" t="s">
        <v>12027</v>
      </c>
      <c r="AL1214" t="s">
        <v>12032</v>
      </c>
      <c r="AM1214" t="s">
        <v>11134</v>
      </c>
      <c r="AN1214">
        <v>1</v>
      </c>
      <c r="AO1214" s="10" t="s">
        <v>12041</v>
      </c>
      <c r="AP1214" t="str" cm="1">
        <f t="array" ref="AP1214">_xlfn.IFS(
  Table1[[#This Row],[Age]]&lt;=25, "18-25",
  Table1[[#This Row],[Age]]&lt;=35, "26-35",
  Table1[[#This Row],[Age]]&lt;=45, "36-45",
  Table1[[#This Row],[Age]]&lt;=60, "46-60",
  TRUE, "60+")</f>
        <v>26-35</v>
      </c>
    </row>
    <row r="1215" spans="1:42" x14ac:dyDescent="0.3">
      <c r="A1215">
        <v>1214</v>
      </c>
      <c r="B1215" t="s">
        <v>17</v>
      </c>
      <c r="C1215" t="s">
        <v>71</v>
      </c>
      <c r="D1215">
        <v>21</v>
      </c>
      <c r="E1215" t="s">
        <v>106</v>
      </c>
      <c r="F1215" t="s">
        <v>1321</v>
      </c>
      <c r="G1215" t="s">
        <v>5136</v>
      </c>
      <c r="H1215">
        <v>19458796067</v>
      </c>
      <c r="I1215" t="s">
        <v>6114</v>
      </c>
      <c r="J1215" t="s">
        <v>7292</v>
      </c>
      <c r="K1215">
        <v>4616.97</v>
      </c>
      <c r="L1215" s="12" t="s">
        <v>8407</v>
      </c>
      <c r="M1215" s="10" t="s">
        <v>11380</v>
      </c>
      <c r="N1215">
        <v>1214</v>
      </c>
      <c r="O1215">
        <v>45239</v>
      </c>
      <c r="P1215" t="s">
        <v>11402</v>
      </c>
      <c r="Q1215" s="16">
        <v>4110.6000000000004</v>
      </c>
      <c r="R1215">
        <v>8727.57</v>
      </c>
      <c r="S1215">
        <v>22</v>
      </c>
      <c r="T1215">
        <v>1214</v>
      </c>
      <c r="U1215">
        <v>12634.56</v>
      </c>
      <c r="V1215" t="s">
        <v>11413</v>
      </c>
      <c r="W1215">
        <v>2.61</v>
      </c>
      <c r="X1215">
        <v>36</v>
      </c>
      <c r="Y1215" t="s">
        <v>11551</v>
      </c>
      <c r="Z1215" t="s">
        <v>12011</v>
      </c>
      <c r="AA1215">
        <v>1214</v>
      </c>
      <c r="AB1215" t="s">
        <v>12015</v>
      </c>
      <c r="AC1215">
        <v>3697.3</v>
      </c>
      <c r="AD1215">
        <v>133.57</v>
      </c>
      <c r="AE1215">
        <v>6.68</v>
      </c>
      <c r="AF1215" t="s">
        <v>11073</v>
      </c>
      <c r="AG1215" t="s">
        <v>11190</v>
      </c>
      <c r="AH1215">
        <v>6462</v>
      </c>
      <c r="AI1215">
        <v>1214</v>
      </c>
      <c r="AJ1215" t="s">
        <v>11254</v>
      </c>
      <c r="AK1215" t="s">
        <v>12027</v>
      </c>
      <c r="AL1215" t="s">
        <v>12031</v>
      </c>
      <c r="AM1215" t="s">
        <v>11301</v>
      </c>
      <c r="AN1215">
        <v>1</v>
      </c>
      <c r="AO1215" s="10" t="s">
        <v>12040</v>
      </c>
      <c r="AP1215" t="str" cm="1">
        <f t="array" ref="AP1215">_xlfn.IFS(
  Table1[[#This Row],[Age]]&lt;=25, "18-25",
  Table1[[#This Row],[Age]]&lt;=35, "26-35",
  Table1[[#This Row],[Age]]&lt;=45, "36-45",
  Table1[[#This Row],[Age]]&lt;=60, "46-60",
  TRUE, "60+")</f>
        <v>18-25</v>
      </c>
    </row>
    <row r="1216" spans="1:42" x14ac:dyDescent="0.3">
      <c r="A1216">
        <v>1215</v>
      </c>
      <c r="B1216" t="s">
        <v>12</v>
      </c>
      <c r="C1216" t="s">
        <v>73</v>
      </c>
      <c r="D1216">
        <v>68</v>
      </c>
      <c r="E1216" t="s">
        <v>105</v>
      </c>
      <c r="F1216" t="s">
        <v>1322</v>
      </c>
      <c r="G1216" t="s">
        <v>5114</v>
      </c>
      <c r="H1216">
        <v>19458796068</v>
      </c>
      <c r="I1216" t="s">
        <v>6115</v>
      </c>
      <c r="J1216" t="s">
        <v>7291</v>
      </c>
      <c r="K1216">
        <v>5655.22</v>
      </c>
      <c r="L1216" s="12" t="s">
        <v>8408</v>
      </c>
      <c r="M1216" s="10" t="s">
        <v>11219</v>
      </c>
      <c r="N1216">
        <v>1215</v>
      </c>
      <c r="O1216">
        <v>45274</v>
      </c>
      <c r="P1216" t="s">
        <v>11403</v>
      </c>
      <c r="Q1216" s="16">
        <v>3402.02</v>
      </c>
      <c r="R1216">
        <v>2253.1999999999998</v>
      </c>
      <c r="S1216">
        <v>46</v>
      </c>
      <c r="T1216">
        <v>1215</v>
      </c>
      <c r="U1216">
        <v>30154.16</v>
      </c>
      <c r="V1216" t="s">
        <v>11413</v>
      </c>
      <c r="W1216">
        <v>9.94</v>
      </c>
      <c r="X1216">
        <v>12</v>
      </c>
      <c r="Y1216" t="s">
        <v>11561</v>
      </c>
      <c r="Z1216" t="s">
        <v>12010</v>
      </c>
      <c r="AA1216">
        <v>1215</v>
      </c>
      <c r="AB1216" t="s">
        <v>12016</v>
      </c>
      <c r="AC1216">
        <v>4476.41</v>
      </c>
      <c r="AD1216">
        <v>577.21</v>
      </c>
      <c r="AE1216">
        <v>28.86</v>
      </c>
      <c r="AF1216" t="s">
        <v>11034</v>
      </c>
      <c r="AG1216" t="s">
        <v>11391</v>
      </c>
      <c r="AH1216">
        <v>9318</v>
      </c>
      <c r="AI1216">
        <v>1215</v>
      </c>
      <c r="AJ1216" t="s">
        <v>11088</v>
      </c>
      <c r="AK1216" t="s">
        <v>12028</v>
      </c>
      <c r="AL1216" t="s">
        <v>12031</v>
      </c>
      <c r="AM1216" t="s">
        <v>11035</v>
      </c>
      <c r="AN1216">
        <v>1</v>
      </c>
      <c r="AO1216" s="10" t="s">
        <v>12036</v>
      </c>
      <c r="AP1216" t="str" cm="1">
        <f t="array" ref="AP1216">_xlfn.IFS(
  Table1[[#This Row],[Age]]&lt;=25, "18-25",
  Table1[[#This Row],[Age]]&lt;=35, "26-35",
  Table1[[#This Row],[Age]]&lt;=45, "36-45",
  Table1[[#This Row],[Age]]&lt;=60, "46-60",
  TRUE, "60+")</f>
        <v>60+</v>
      </c>
    </row>
    <row r="1217" spans="1:42" x14ac:dyDescent="0.3">
      <c r="A1217">
        <v>1216</v>
      </c>
      <c r="B1217" t="s">
        <v>44</v>
      </c>
      <c r="C1217" t="s">
        <v>76</v>
      </c>
      <c r="D1217">
        <v>21</v>
      </c>
      <c r="E1217" t="s">
        <v>105</v>
      </c>
      <c r="F1217" t="s">
        <v>1323</v>
      </c>
      <c r="G1217" t="s">
        <v>5146</v>
      </c>
      <c r="H1217">
        <v>19458796069</v>
      </c>
      <c r="I1217" t="s">
        <v>6116</v>
      </c>
      <c r="J1217" t="s">
        <v>7291</v>
      </c>
      <c r="K1217">
        <v>3203.88</v>
      </c>
      <c r="L1217" s="12" t="s">
        <v>8409</v>
      </c>
      <c r="M1217" s="10" t="s">
        <v>11214</v>
      </c>
      <c r="N1217">
        <v>1216</v>
      </c>
      <c r="O1217">
        <v>45278</v>
      </c>
      <c r="P1217" t="s">
        <v>11403</v>
      </c>
      <c r="Q1217" s="16">
        <v>1914.51</v>
      </c>
      <c r="R1217">
        <v>5118.3900000000003</v>
      </c>
      <c r="S1217">
        <v>85</v>
      </c>
      <c r="T1217">
        <v>1216</v>
      </c>
      <c r="U1217">
        <v>34835.01</v>
      </c>
      <c r="V1217" t="s">
        <v>11412</v>
      </c>
      <c r="W1217">
        <v>3.91</v>
      </c>
      <c r="X1217">
        <v>60</v>
      </c>
      <c r="Y1217" t="s">
        <v>11816</v>
      </c>
      <c r="Z1217" t="s">
        <v>12012</v>
      </c>
      <c r="AA1217">
        <v>1216</v>
      </c>
      <c r="AB1217" t="s">
        <v>12017</v>
      </c>
      <c r="AC1217">
        <v>3273.29</v>
      </c>
      <c r="AD1217">
        <v>2497.6999999999998</v>
      </c>
      <c r="AE1217">
        <v>124.88</v>
      </c>
      <c r="AF1217" t="s">
        <v>11118</v>
      </c>
      <c r="AG1217" t="s">
        <v>11184</v>
      </c>
      <c r="AH1217">
        <v>6250</v>
      </c>
      <c r="AI1217">
        <v>1216</v>
      </c>
      <c r="AJ1217" t="s">
        <v>11065</v>
      </c>
      <c r="AK1217" t="s">
        <v>12029</v>
      </c>
      <c r="AL1217" t="s">
        <v>12032</v>
      </c>
      <c r="AM1217" t="s">
        <v>11118</v>
      </c>
      <c r="AN1217">
        <v>1</v>
      </c>
      <c r="AO1217" s="10" t="s">
        <v>12036</v>
      </c>
      <c r="AP1217" t="str" cm="1">
        <f t="array" ref="AP1217">_xlfn.IFS(
  Table1[[#This Row],[Age]]&lt;=25, "18-25",
  Table1[[#This Row],[Age]]&lt;=35, "26-35",
  Table1[[#This Row],[Age]]&lt;=45, "36-45",
  Table1[[#This Row],[Age]]&lt;=60, "46-60",
  TRUE, "60+")</f>
        <v>18-25</v>
      </c>
    </row>
    <row r="1218" spans="1:42" x14ac:dyDescent="0.3">
      <c r="A1218">
        <v>1217</v>
      </c>
      <c r="B1218" t="s">
        <v>33</v>
      </c>
      <c r="C1218" t="s">
        <v>77</v>
      </c>
      <c r="D1218">
        <v>42</v>
      </c>
      <c r="E1218" t="s">
        <v>104</v>
      </c>
      <c r="F1218" t="s">
        <v>1324</v>
      </c>
      <c r="G1218" t="s">
        <v>5124</v>
      </c>
      <c r="H1218">
        <v>19458796070</v>
      </c>
      <c r="I1218" t="s">
        <v>6117</v>
      </c>
      <c r="J1218" t="s">
        <v>7292</v>
      </c>
      <c r="K1218">
        <v>5286.34</v>
      </c>
      <c r="L1218" s="12" t="s">
        <v>8410</v>
      </c>
      <c r="M1218" s="10" t="s">
        <v>11285</v>
      </c>
      <c r="N1218">
        <v>1217</v>
      </c>
      <c r="O1218">
        <v>45043</v>
      </c>
      <c r="P1218" t="s">
        <v>11402</v>
      </c>
      <c r="Q1218" s="16">
        <v>645.69000000000005</v>
      </c>
      <c r="R1218">
        <v>5932.03</v>
      </c>
      <c r="S1218">
        <v>83</v>
      </c>
      <c r="T1218">
        <v>1217</v>
      </c>
      <c r="U1218">
        <v>34769.96</v>
      </c>
      <c r="V1218" t="s">
        <v>11413</v>
      </c>
      <c r="W1218">
        <v>1.79</v>
      </c>
      <c r="X1218">
        <v>36</v>
      </c>
      <c r="Y1218" t="s">
        <v>11817</v>
      </c>
      <c r="Z1218" t="s">
        <v>12012</v>
      </c>
      <c r="AA1218">
        <v>1217</v>
      </c>
      <c r="AB1218" t="s">
        <v>12016</v>
      </c>
      <c r="AC1218">
        <v>2888.2</v>
      </c>
      <c r="AD1218">
        <v>1839.57</v>
      </c>
      <c r="AE1218">
        <v>91.98</v>
      </c>
      <c r="AF1218" t="s">
        <v>11333</v>
      </c>
      <c r="AG1218" t="s">
        <v>11382</v>
      </c>
      <c r="AH1218">
        <v>3351</v>
      </c>
      <c r="AI1218">
        <v>1217</v>
      </c>
      <c r="AJ1218" t="s">
        <v>11079</v>
      </c>
      <c r="AK1218" t="s">
        <v>12028</v>
      </c>
      <c r="AL1218" t="s">
        <v>12032</v>
      </c>
      <c r="AM1218" t="s">
        <v>11190</v>
      </c>
      <c r="AN1218">
        <v>1</v>
      </c>
      <c r="AO1218" s="10" t="s">
        <v>12037</v>
      </c>
      <c r="AP1218" t="str" cm="1">
        <f t="array" ref="AP1218">_xlfn.IFS(
  Table1[[#This Row],[Age]]&lt;=25, "18-25",
  Table1[[#This Row],[Age]]&lt;=35, "26-35",
  Table1[[#This Row],[Age]]&lt;=45, "36-45",
  Table1[[#This Row],[Age]]&lt;=60, "46-60",
  TRUE, "60+")</f>
        <v>36-45</v>
      </c>
    </row>
    <row r="1219" spans="1:42" x14ac:dyDescent="0.3">
      <c r="A1219">
        <v>1218</v>
      </c>
      <c r="B1219" t="s">
        <v>48</v>
      </c>
      <c r="C1219" t="s">
        <v>101</v>
      </c>
      <c r="D1219">
        <v>58</v>
      </c>
      <c r="E1219" t="s">
        <v>105</v>
      </c>
      <c r="F1219" t="s">
        <v>1325</v>
      </c>
      <c r="G1219" t="s">
        <v>5127</v>
      </c>
      <c r="H1219">
        <v>19458796071</v>
      </c>
      <c r="I1219" t="s">
        <v>6118</v>
      </c>
      <c r="J1219" t="s">
        <v>7291</v>
      </c>
      <c r="K1219">
        <v>7839.35</v>
      </c>
      <c r="L1219" s="12" t="s">
        <v>8411</v>
      </c>
      <c r="M1219" s="10" t="s">
        <v>11277</v>
      </c>
      <c r="N1219">
        <v>1218</v>
      </c>
      <c r="O1219">
        <v>45105</v>
      </c>
      <c r="P1219" t="s">
        <v>11402</v>
      </c>
      <c r="Q1219" s="16">
        <v>1741.77</v>
      </c>
      <c r="R1219">
        <v>9581.1200000000008</v>
      </c>
      <c r="S1219">
        <v>13</v>
      </c>
      <c r="T1219">
        <v>1218</v>
      </c>
      <c r="U1219">
        <v>1315.37</v>
      </c>
      <c r="V1219" t="s">
        <v>11412</v>
      </c>
      <c r="W1219">
        <v>7.45</v>
      </c>
      <c r="X1219">
        <v>60</v>
      </c>
      <c r="Y1219" t="s">
        <v>11576</v>
      </c>
      <c r="Z1219" t="s">
        <v>12011</v>
      </c>
      <c r="AA1219">
        <v>1218</v>
      </c>
      <c r="AB1219" t="s">
        <v>12016</v>
      </c>
      <c r="AC1219">
        <v>2992.42</v>
      </c>
      <c r="AD1219">
        <v>2118.66</v>
      </c>
      <c r="AE1219">
        <v>105.93</v>
      </c>
      <c r="AF1219" t="s">
        <v>11270</v>
      </c>
      <c r="AG1219" t="s">
        <v>11070</v>
      </c>
      <c r="AH1219">
        <v>124</v>
      </c>
      <c r="AI1219">
        <v>1218</v>
      </c>
      <c r="AJ1219" t="s">
        <v>11260</v>
      </c>
      <c r="AK1219" t="s">
        <v>12029</v>
      </c>
      <c r="AL1219" t="s">
        <v>12031</v>
      </c>
      <c r="AM1219" t="s">
        <v>11271</v>
      </c>
      <c r="AN1219">
        <v>1</v>
      </c>
      <c r="AO1219" s="10" t="s">
        <v>12043</v>
      </c>
      <c r="AP1219" t="str" cm="1">
        <f t="array" ref="AP1219">_xlfn.IFS(
  Table1[[#This Row],[Age]]&lt;=25, "18-25",
  Table1[[#This Row],[Age]]&lt;=35, "26-35",
  Table1[[#This Row],[Age]]&lt;=45, "36-45",
  Table1[[#This Row],[Age]]&lt;=60, "46-60",
  TRUE, "60+")</f>
        <v>46-60</v>
      </c>
    </row>
    <row r="1220" spans="1:42" x14ac:dyDescent="0.3">
      <c r="A1220">
        <v>1219</v>
      </c>
      <c r="B1220" t="s">
        <v>29</v>
      </c>
      <c r="C1220" t="s">
        <v>59</v>
      </c>
      <c r="D1220">
        <v>30</v>
      </c>
      <c r="E1220" t="s">
        <v>105</v>
      </c>
      <c r="F1220" t="s">
        <v>1326</v>
      </c>
      <c r="G1220" t="s">
        <v>5126</v>
      </c>
      <c r="H1220">
        <v>19458796072</v>
      </c>
      <c r="I1220" t="s">
        <v>6119</v>
      </c>
      <c r="J1220" t="s">
        <v>7291</v>
      </c>
      <c r="K1220">
        <v>7151.37</v>
      </c>
      <c r="L1220" s="12" t="s">
        <v>8412</v>
      </c>
      <c r="M1220" s="10" t="s">
        <v>11357</v>
      </c>
      <c r="N1220">
        <v>1219</v>
      </c>
      <c r="O1220">
        <v>45017</v>
      </c>
      <c r="P1220" t="s">
        <v>11403</v>
      </c>
      <c r="Q1220" s="16">
        <v>1350.23</v>
      </c>
      <c r="R1220">
        <v>8501.6</v>
      </c>
      <c r="S1220">
        <v>22</v>
      </c>
      <c r="T1220">
        <v>1219</v>
      </c>
      <c r="U1220">
        <v>35399.910000000003</v>
      </c>
      <c r="V1220" t="s">
        <v>11411</v>
      </c>
      <c r="W1220">
        <v>5.01</v>
      </c>
      <c r="X1220">
        <v>36</v>
      </c>
      <c r="Y1220" t="s">
        <v>11565</v>
      </c>
      <c r="Z1220" t="s">
        <v>12011</v>
      </c>
      <c r="AA1220">
        <v>1219</v>
      </c>
      <c r="AB1220" t="s">
        <v>12016</v>
      </c>
      <c r="AC1220">
        <v>2204.2199999999998</v>
      </c>
      <c r="AD1220">
        <v>3330.81</v>
      </c>
      <c r="AE1220">
        <v>166.54</v>
      </c>
      <c r="AF1220" t="s">
        <v>11067</v>
      </c>
      <c r="AG1220" t="s">
        <v>11198</v>
      </c>
      <c r="AH1220">
        <v>8203</v>
      </c>
      <c r="AI1220">
        <v>1219</v>
      </c>
      <c r="AJ1220" t="s">
        <v>11066</v>
      </c>
      <c r="AK1220" t="s">
        <v>12028</v>
      </c>
      <c r="AL1220" t="s">
        <v>12031</v>
      </c>
      <c r="AM1220" t="s">
        <v>11118</v>
      </c>
      <c r="AN1220">
        <v>1</v>
      </c>
      <c r="AO1220" s="10" t="s">
        <v>12037</v>
      </c>
      <c r="AP1220" t="str" cm="1">
        <f t="array" ref="AP1220">_xlfn.IFS(
  Table1[[#This Row],[Age]]&lt;=25, "18-25",
  Table1[[#This Row],[Age]]&lt;=35, "26-35",
  Table1[[#This Row],[Age]]&lt;=45, "36-45",
  Table1[[#This Row],[Age]]&lt;=60, "46-60",
  TRUE, "60+")</f>
        <v>26-35</v>
      </c>
    </row>
    <row r="1221" spans="1:42" x14ac:dyDescent="0.3">
      <c r="A1221">
        <v>1220</v>
      </c>
      <c r="B1221" t="s">
        <v>6</v>
      </c>
      <c r="C1221" t="s">
        <v>70</v>
      </c>
      <c r="D1221">
        <v>59</v>
      </c>
      <c r="E1221" t="s">
        <v>104</v>
      </c>
      <c r="F1221" t="s">
        <v>1327</v>
      </c>
      <c r="G1221" t="s">
        <v>5120</v>
      </c>
      <c r="H1221">
        <v>19458796073</v>
      </c>
      <c r="I1221" t="s">
        <v>5549</v>
      </c>
      <c r="J1221" t="s">
        <v>7292</v>
      </c>
      <c r="K1221">
        <v>9890.33</v>
      </c>
      <c r="L1221" s="12" t="s">
        <v>8413</v>
      </c>
      <c r="M1221" s="10" t="s">
        <v>11055</v>
      </c>
      <c r="N1221">
        <v>1220</v>
      </c>
      <c r="O1221">
        <v>45076</v>
      </c>
      <c r="P1221" t="s">
        <v>11403</v>
      </c>
      <c r="Q1221" s="16">
        <v>3618.22</v>
      </c>
      <c r="R1221">
        <v>13508.55</v>
      </c>
      <c r="S1221">
        <v>10</v>
      </c>
      <c r="T1221">
        <v>1220</v>
      </c>
      <c r="U1221">
        <v>43452.27</v>
      </c>
      <c r="V1221" t="s">
        <v>11411</v>
      </c>
      <c r="W1221">
        <v>4.49</v>
      </c>
      <c r="X1221">
        <v>60</v>
      </c>
      <c r="Y1221" t="s">
        <v>8895</v>
      </c>
      <c r="Z1221" t="s">
        <v>12011</v>
      </c>
      <c r="AA1221">
        <v>1220</v>
      </c>
      <c r="AB1221" t="s">
        <v>12015</v>
      </c>
      <c r="AC1221">
        <v>4050.51</v>
      </c>
      <c r="AD1221">
        <v>488.43</v>
      </c>
      <c r="AE1221">
        <v>24.42</v>
      </c>
      <c r="AF1221" t="s">
        <v>11359</v>
      </c>
      <c r="AG1221" t="s">
        <v>11187</v>
      </c>
      <c r="AH1221">
        <v>5489</v>
      </c>
      <c r="AI1221">
        <v>1220</v>
      </c>
      <c r="AJ1221" t="s">
        <v>11225</v>
      </c>
      <c r="AK1221" t="s">
        <v>12028</v>
      </c>
      <c r="AL1221" t="s">
        <v>12031</v>
      </c>
      <c r="AM1221" t="s">
        <v>11361</v>
      </c>
      <c r="AN1221">
        <v>1</v>
      </c>
      <c r="AO1221" s="10" t="s">
        <v>12046</v>
      </c>
      <c r="AP1221" t="str" cm="1">
        <f t="array" ref="AP1221">_xlfn.IFS(
  Table1[[#This Row],[Age]]&lt;=25, "18-25",
  Table1[[#This Row],[Age]]&lt;=35, "26-35",
  Table1[[#This Row],[Age]]&lt;=45, "36-45",
  Table1[[#This Row],[Age]]&lt;=60, "46-60",
  TRUE, "60+")</f>
        <v>46-60</v>
      </c>
    </row>
    <row r="1222" spans="1:42" x14ac:dyDescent="0.3">
      <c r="A1222">
        <v>1221</v>
      </c>
      <c r="B1222" t="s">
        <v>25</v>
      </c>
      <c r="C1222" t="s">
        <v>78</v>
      </c>
      <c r="D1222">
        <v>63</v>
      </c>
      <c r="E1222" t="s">
        <v>104</v>
      </c>
      <c r="F1222" t="s">
        <v>1328</v>
      </c>
      <c r="G1222" t="s">
        <v>5117</v>
      </c>
      <c r="H1222">
        <v>19458796074</v>
      </c>
      <c r="I1222" t="s">
        <v>6120</v>
      </c>
      <c r="J1222" t="s">
        <v>7292</v>
      </c>
      <c r="K1222">
        <v>5006.92</v>
      </c>
      <c r="L1222" s="12" t="s">
        <v>8414</v>
      </c>
      <c r="M1222" s="10" t="s">
        <v>11289</v>
      </c>
      <c r="N1222">
        <v>1221</v>
      </c>
      <c r="O1222">
        <v>45261</v>
      </c>
      <c r="P1222" t="s">
        <v>11402</v>
      </c>
      <c r="Q1222" s="16">
        <v>805.21</v>
      </c>
      <c r="R1222">
        <v>5812.13</v>
      </c>
      <c r="S1222">
        <v>44</v>
      </c>
      <c r="T1222">
        <v>1221</v>
      </c>
      <c r="U1222">
        <v>6630.92</v>
      </c>
      <c r="V1222" t="s">
        <v>11412</v>
      </c>
      <c r="W1222">
        <v>6.68</v>
      </c>
      <c r="X1222">
        <v>36</v>
      </c>
      <c r="Y1222" t="s">
        <v>11683</v>
      </c>
      <c r="Z1222" t="s">
        <v>12011</v>
      </c>
      <c r="AA1222">
        <v>1221</v>
      </c>
      <c r="AB1222" t="s">
        <v>12016</v>
      </c>
      <c r="AC1222">
        <v>7243.7</v>
      </c>
      <c r="AD1222">
        <v>4238.8100000000004</v>
      </c>
      <c r="AE1222">
        <v>211.94</v>
      </c>
      <c r="AF1222" t="s">
        <v>11381</v>
      </c>
      <c r="AG1222" t="s">
        <v>11270</v>
      </c>
      <c r="AH1222">
        <v>7127</v>
      </c>
      <c r="AI1222">
        <v>1221</v>
      </c>
      <c r="AJ1222" t="s">
        <v>11344</v>
      </c>
      <c r="AK1222" t="s">
        <v>12028</v>
      </c>
      <c r="AL1222" t="s">
        <v>12032</v>
      </c>
      <c r="AM1222" t="s">
        <v>11234</v>
      </c>
      <c r="AN1222">
        <v>1</v>
      </c>
      <c r="AO1222" s="10" t="s">
        <v>12036</v>
      </c>
      <c r="AP1222" t="str" cm="1">
        <f t="array" ref="AP1222">_xlfn.IFS(
  Table1[[#This Row],[Age]]&lt;=25, "18-25",
  Table1[[#This Row],[Age]]&lt;=35, "26-35",
  Table1[[#This Row],[Age]]&lt;=45, "36-45",
  Table1[[#This Row],[Age]]&lt;=60, "46-60",
  TRUE, "60+")</f>
        <v>60+</v>
      </c>
    </row>
    <row r="1223" spans="1:42" x14ac:dyDescent="0.3">
      <c r="A1223">
        <v>1222</v>
      </c>
      <c r="B1223" t="s">
        <v>23</v>
      </c>
      <c r="C1223" t="s">
        <v>95</v>
      </c>
      <c r="D1223">
        <v>42</v>
      </c>
      <c r="E1223" t="s">
        <v>106</v>
      </c>
      <c r="F1223" t="s">
        <v>1329</v>
      </c>
      <c r="G1223" t="s">
        <v>5124</v>
      </c>
      <c r="H1223">
        <v>19458796075</v>
      </c>
      <c r="I1223" t="s">
        <v>6121</v>
      </c>
      <c r="J1223" t="s">
        <v>7292</v>
      </c>
      <c r="K1223">
        <v>5344.03</v>
      </c>
      <c r="L1223" s="12" t="s">
        <v>8415</v>
      </c>
      <c r="M1223" s="10" t="s">
        <v>11355</v>
      </c>
      <c r="N1223">
        <v>1222</v>
      </c>
      <c r="O1223">
        <v>45097</v>
      </c>
      <c r="P1223" t="s">
        <v>11402</v>
      </c>
      <c r="Q1223" s="16">
        <v>4099.5200000000004</v>
      </c>
      <c r="R1223">
        <v>9443.5499999999993</v>
      </c>
      <c r="S1223">
        <v>24</v>
      </c>
      <c r="T1223">
        <v>1222</v>
      </c>
      <c r="U1223">
        <v>38013.47</v>
      </c>
      <c r="V1223" t="s">
        <v>11413</v>
      </c>
      <c r="W1223">
        <v>1.48</v>
      </c>
      <c r="X1223">
        <v>36</v>
      </c>
      <c r="Y1223" t="s">
        <v>11776</v>
      </c>
      <c r="Z1223" t="s">
        <v>12010</v>
      </c>
      <c r="AA1223">
        <v>1222</v>
      </c>
      <c r="AB1223" t="s">
        <v>12016</v>
      </c>
      <c r="AC1223">
        <v>3367.96</v>
      </c>
      <c r="AD1223">
        <v>4327.99</v>
      </c>
      <c r="AE1223">
        <v>216.4</v>
      </c>
      <c r="AF1223" t="s">
        <v>11071</v>
      </c>
      <c r="AG1223" t="s">
        <v>11205</v>
      </c>
      <c r="AH1223">
        <v>3017</v>
      </c>
      <c r="AI1223">
        <v>1222</v>
      </c>
      <c r="AJ1223" t="s">
        <v>11093</v>
      </c>
      <c r="AK1223" t="s">
        <v>12029</v>
      </c>
      <c r="AL1223" t="s">
        <v>12032</v>
      </c>
      <c r="AM1223" t="s">
        <v>11086</v>
      </c>
      <c r="AN1223">
        <v>1</v>
      </c>
      <c r="AO1223" s="10" t="s">
        <v>12043</v>
      </c>
      <c r="AP1223" t="str" cm="1">
        <f t="array" ref="AP1223">_xlfn.IFS(
  Table1[[#This Row],[Age]]&lt;=25, "18-25",
  Table1[[#This Row],[Age]]&lt;=35, "26-35",
  Table1[[#This Row],[Age]]&lt;=45, "36-45",
  Table1[[#This Row],[Age]]&lt;=60, "46-60",
  TRUE, "60+")</f>
        <v>36-45</v>
      </c>
    </row>
    <row r="1224" spans="1:42" x14ac:dyDescent="0.3">
      <c r="A1224">
        <v>1223</v>
      </c>
      <c r="B1224" t="s">
        <v>26</v>
      </c>
      <c r="C1224" t="s">
        <v>73</v>
      </c>
      <c r="D1224">
        <v>20</v>
      </c>
      <c r="E1224" t="s">
        <v>104</v>
      </c>
      <c r="F1224" t="s">
        <v>1330</v>
      </c>
      <c r="G1224" t="s">
        <v>5126</v>
      </c>
      <c r="H1224">
        <v>19458796076</v>
      </c>
      <c r="I1224" t="s">
        <v>6122</v>
      </c>
      <c r="J1224" t="s">
        <v>7292</v>
      </c>
      <c r="K1224">
        <v>621.99</v>
      </c>
      <c r="L1224" s="12" t="s">
        <v>8416</v>
      </c>
      <c r="M1224" s="10" t="s">
        <v>11076</v>
      </c>
      <c r="N1224">
        <v>1223</v>
      </c>
      <c r="O1224">
        <v>45220</v>
      </c>
      <c r="P1224" t="s">
        <v>11403</v>
      </c>
      <c r="Q1224" s="16">
        <v>3063.59</v>
      </c>
      <c r="R1224">
        <v>3685.58</v>
      </c>
      <c r="S1224">
        <v>59</v>
      </c>
      <c r="T1224">
        <v>1223</v>
      </c>
      <c r="U1224">
        <v>41338.69</v>
      </c>
      <c r="V1224" t="s">
        <v>11411</v>
      </c>
      <c r="W1224">
        <v>7.28</v>
      </c>
      <c r="X1224">
        <v>48</v>
      </c>
      <c r="Y1224" t="s">
        <v>9756</v>
      </c>
      <c r="Z1224" t="s">
        <v>12011</v>
      </c>
      <c r="AA1224">
        <v>1223</v>
      </c>
      <c r="AB1224" t="s">
        <v>12016</v>
      </c>
      <c r="AC1224">
        <v>7326.21</v>
      </c>
      <c r="AD1224">
        <v>814.88</v>
      </c>
      <c r="AE1224">
        <v>40.74</v>
      </c>
      <c r="AF1224" t="s">
        <v>11046</v>
      </c>
      <c r="AG1224" t="s">
        <v>11360</v>
      </c>
      <c r="AH1224">
        <v>5223</v>
      </c>
      <c r="AI1224">
        <v>1223</v>
      </c>
      <c r="AJ1224" t="s">
        <v>11256</v>
      </c>
      <c r="AK1224" t="s">
        <v>12027</v>
      </c>
      <c r="AL1224" t="s">
        <v>12031</v>
      </c>
      <c r="AM1224" t="s">
        <v>11204</v>
      </c>
      <c r="AN1224">
        <v>1</v>
      </c>
      <c r="AO1224" s="10" t="s">
        <v>12044</v>
      </c>
      <c r="AP1224" t="str" cm="1">
        <f t="array" ref="AP1224">_xlfn.IFS(
  Table1[[#This Row],[Age]]&lt;=25, "18-25",
  Table1[[#This Row],[Age]]&lt;=35, "26-35",
  Table1[[#This Row],[Age]]&lt;=45, "36-45",
  Table1[[#This Row],[Age]]&lt;=60, "46-60",
  TRUE, "60+")</f>
        <v>18-25</v>
      </c>
    </row>
    <row r="1225" spans="1:42" x14ac:dyDescent="0.3">
      <c r="A1225">
        <v>1224</v>
      </c>
      <c r="B1225" t="s">
        <v>43</v>
      </c>
      <c r="C1225" t="s">
        <v>66</v>
      </c>
      <c r="D1225">
        <v>52</v>
      </c>
      <c r="E1225" t="s">
        <v>105</v>
      </c>
      <c r="F1225" t="s">
        <v>1331</v>
      </c>
      <c r="G1225" t="s">
        <v>5128</v>
      </c>
      <c r="H1225">
        <v>19458796077</v>
      </c>
      <c r="I1225" t="s">
        <v>6123</v>
      </c>
      <c r="J1225" t="s">
        <v>7292</v>
      </c>
      <c r="K1225">
        <v>3954.89</v>
      </c>
      <c r="L1225" s="12" t="s">
        <v>8417</v>
      </c>
      <c r="M1225" s="10" t="s">
        <v>11064</v>
      </c>
      <c r="N1225">
        <v>1224</v>
      </c>
      <c r="O1225">
        <v>45118</v>
      </c>
      <c r="P1225" t="s">
        <v>11403</v>
      </c>
      <c r="Q1225" s="16">
        <v>2418.02</v>
      </c>
      <c r="R1225">
        <v>6372.91</v>
      </c>
      <c r="S1225">
        <v>62</v>
      </c>
      <c r="T1225">
        <v>1224</v>
      </c>
      <c r="U1225">
        <v>14532.3</v>
      </c>
      <c r="V1225" t="s">
        <v>11412</v>
      </c>
      <c r="W1225">
        <v>5.53</v>
      </c>
      <c r="X1225">
        <v>36</v>
      </c>
      <c r="Y1225" t="s">
        <v>8598</v>
      </c>
      <c r="Z1225" t="s">
        <v>12011</v>
      </c>
      <c r="AA1225">
        <v>1224</v>
      </c>
      <c r="AB1225" t="s">
        <v>12016</v>
      </c>
      <c r="AC1225">
        <v>7888.02</v>
      </c>
      <c r="AD1225">
        <v>3174.14</v>
      </c>
      <c r="AE1225">
        <v>158.71</v>
      </c>
      <c r="AF1225" t="s">
        <v>11208</v>
      </c>
      <c r="AG1225" t="s">
        <v>11162</v>
      </c>
      <c r="AH1225">
        <v>23</v>
      </c>
      <c r="AI1225">
        <v>1224</v>
      </c>
      <c r="AJ1225" t="s">
        <v>11177</v>
      </c>
      <c r="AK1225" t="s">
        <v>12028</v>
      </c>
      <c r="AL1225" t="s">
        <v>12031</v>
      </c>
      <c r="AM1225" t="s">
        <v>11321</v>
      </c>
      <c r="AN1225">
        <v>1</v>
      </c>
      <c r="AO1225" s="10" t="s">
        <v>12038</v>
      </c>
      <c r="AP1225" t="str" cm="1">
        <f t="array" ref="AP1225">_xlfn.IFS(
  Table1[[#This Row],[Age]]&lt;=25, "18-25",
  Table1[[#This Row],[Age]]&lt;=35, "26-35",
  Table1[[#This Row],[Age]]&lt;=45, "36-45",
  Table1[[#This Row],[Age]]&lt;=60, "46-60",
  TRUE, "60+")</f>
        <v>46-60</v>
      </c>
    </row>
    <row r="1226" spans="1:42" x14ac:dyDescent="0.3">
      <c r="A1226">
        <v>1225</v>
      </c>
      <c r="B1226" t="s">
        <v>31</v>
      </c>
      <c r="C1226" t="s">
        <v>96</v>
      </c>
      <c r="D1226">
        <v>69</v>
      </c>
      <c r="E1226" t="s">
        <v>104</v>
      </c>
      <c r="F1226" t="s">
        <v>1332</v>
      </c>
      <c r="G1226" t="s">
        <v>5127</v>
      </c>
      <c r="H1226">
        <v>19458796078</v>
      </c>
      <c r="I1226" t="s">
        <v>6124</v>
      </c>
      <c r="J1226" t="s">
        <v>7291</v>
      </c>
      <c r="K1226">
        <v>9228.83</v>
      </c>
      <c r="L1226" s="12" t="s">
        <v>8418</v>
      </c>
      <c r="M1226" s="10" t="s">
        <v>11351</v>
      </c>
      <c r="N1226">
        <v>1225</v>
      </c>
      <c r="O1226">
        <v>44963</v>
      </c>
      <c r="P1226" t="s">
        <v>11403</v>
      </c>
      <c r="Q1226" s="16">
        <v>1807.56</v>
      </c>
      <c r="R1226">
        <v>7421.27</v>
      </c>
      <c r="S1226">
        <v>72</v>
      </c>
      <c r="T1226">
        <v>1225</v>
      </c>
      <c r="U1226">
        <v>35893.199999999997</v>
      </c>
      <c r="V1226" t="s">
        <v>11411</v>
      </c>
      <c r="W1226">
        <v>5.41</v>
      </c>
      <c r="X1226">
        <v>48</v>
      </c>
      <c r="Y1226" t="s">
        <v>11499</v>
      </c>
      <c r="Z1226" t="s">
        <v>12011</v>
      </c>
      <c r="AA1226">
        <v>1225</v>
      </c>
      <c r="AB1226" t="s">
        <v>12015</v>
      </c>
      <c r="AC1226">
        <v>4043.8</v>
      </c>
      <c r="AD1226">
        <v>3451.79</v>
      </c>
      <c r="AE1226">
        <v>172.59</v>
      </c>
      <c r="AF1226" t="s">
        <v>11376</v>
      </c>
      <c r="AG1226" t="s">
        <v>11292</v>
      </c>
      <c r="AH1226">
        <v>251</v>
      </c>
      <c r="AI1226">
        <v>1225</v>
      </c>
      <c r="AJ1226" t="s">
        <v>11154</v>
      </c>
      <c r="AK1226" t="s">
        <v>12029</v>
      </c>
      <c r="AL1226" t="s">
        <v>12032</v>
      </c>
      <c r="AM1226" t="s">
        <v>11138</v>
      </c>
      <c r="AN1226">
        <v>1</v>
      </c>
      <c r="AO1226" s="10" t="s">
        <v>12045</v>
      </c>
      <c r="AP1226" t="str" cm="1">
        <f t="array" ref="AP1226">_xlfn.IFS(
  Table1[[#This Row],[Age]]&lt;=25, "18-25",
  Table1[[#This Row],[Age]]&lt;=35, "26-35",
  Table1[[#This Row],[Age]]&lt;=45, "36-45",
  Table1[[#This Row],[Age]]&lt;=60, "46-60",
  TRUE, "60+")</f>
        <v>60+</v>
      </c>
    </row>
    <row r="1227" spans="1:42" x14ac:dyDescent="0.3">
      <c r="A1227">
        <v>1226</v>
      </c>
      <c r="B1227" t="s">
        <v>3</v>
      </c>
      <c r="C1227" t="s">
        <v>84</v>
      </c>
      <c r="D1227">
        <v>65</v>
      </c>
      <c r="E1227" t="s">
        <v>104</v>
      </c>
      <c r="F1227" t="s">
        <v>1333</v>
      </c>
      <c r="G1227" t="s">
        <v>5120</v>
      </c>
      <c r="H1227">
        <v>19458796079</v>
      </c>
      <c r="I1227" t="s">
        <v>6125</v>
      </c>
      <c r="J1227" t="s">
        <v>7291</v>
      </c>
      <c r="K1227">
        <v>3569.71</v>
      </c>
      <c r="L1227" s="12" t="s">
        <v>8419</v>
      </c>
      <c r="M1227" s="10" t="s">
        <v>11251</v>
      </c>
      <c r="N1227">
        <v>1226</v>
      </c>
      <c r="O1227">
        <v>45026</v>
      </c>
      <c r="P1227" t="s">
        <v>11403</v>
      </c>
      <c r="Q1227" s="16">
        <v>2542.39</v>
      </c>
      <c r="R1227">
        <v>1027.32</v>
      </c>
      <c r="S1227">
        <v>72</v>
      </c>
      <c r="T1227">
        <v>1226</v>
      </c>
      <c r="U1227">
        <v>5740.99</v>
      </c>
      <c r="V1227" t="s">
        <v>11413</v>
      </c>
      <c r="W1227">
        <v>9.1</v>
      </c>
      <c r="X1227">
        <v>12</v>
      </c>
      <c r="Y1227" t="s">
        <v>7993</v>
      </c>
      <c r="Z1227" t="s">
        <v>12012</v>
      </c>
      <c r="AA1227">
        <v>1226</v>
      </c>
      <c r="AB1227" t="s">
        <v>12015</v>
      </c>
      <c r="AC1227">
        <v>1519.17</v>
      </c>
      <c r="AD1227">
        <v>868.92</v>
      </c>
      <c r="AE1227">
        <v>43.45</v>
      </c>
      <c r="AF1227" t="s">
        <v>11096</v>
      </c>
      <c r="AG1227" t="s">
        <v>11160</v>
      </c>
      <c r="AH1227">
        <v>4975</v>
      </c>
      <c r="AI1227">
        <v>1226</v>
      </c>
      <c r="AJ1227" t="s">
        <v>11046</v>
      </c>
      <c r="AK1227" t="s">
        <v>12029</v>
      </c>
      <c r="AL1227" t="s">
        <v>12032</v>
      </c>
      <c r="AM1227" t="s">
        <v>11216</v>
      </c>
      <c r="AN1227">
        <v>1</v>
      </c>
      <c r="AO1227" s="10" t="s">
        <v>12037</v>
      </c>
      <c r="AP1227" t="str" cm="1">
        <f t="array" ref="AP1227">_xlfn.IFS(
  Table1[[#This Row],[Age]]&lt;=25, "18-25",
  Table1[[#This Row],[Age]]&lt;=35, "26-35",
  Table1[[#This Row],[Age]]&lt;=45, "36-45",
  Table1[[#This Row],[Age]]&lt;=60, "46-60",
  TRUE, "60+")</f>
        <v>60+</v>
      </c>
    </row>
    <row r="1228" spans="1:42" x14ac:dyDescent="0.3">
      <c r="A1228">
        <v>1227</v>
      </c>
      <c r="B1228" t="s">
        <v>34</v>
      </c>
      <c r="C1228" t="s">
        <v>61</v>
      </c>
      <c r="D1228">
        <v>26</v>
      </c>
      <c r="E1228" t="s">
        <v>106</v>
      </c>
      <c r="F1228" t="s">
        <v>1334</v>
      </c>
      <c r="G1228" t="s">
        <v>5110</v>
      </c>
      <c r="H1228">
        <v>19458796080</v>
      </c>
      <c r="I1228" t="s">
        <v>6126</v>
      </c>
      <c r="J1228" t="s">
        <v>7291</v>
      </c>
      <c r="K1228">
        <v>7684.51</v>
      </c>
      <c r="L1228" s="12" t="s">
        <v>8420</v>
      </c>
      <c r="M1228" s="10" t="s">
        <v>11381</v>
      </c>
      <c r="N1228">
        <v>1227</v>
      </c>
      <c r="O1228">
        <v>45220</v>
      </c>
      <c r="P1228" t="s">
        <v>11402</v>
      </c>
      <c r="Q1228" s="16">
        <v>2705.34</v>
      </c>
      <c r="R1228">
        <v>10389.85</v>
      </c>
      <c r="S1228">
        <v>55</v>
      </c>
      <c r="T1228">
        <v>1227</v>
      </c>
      <c r="U1228">
        <v>32811.39</v>
      </c>
      <c r="V1228" t="s">
        <v>11411</v>
      </c>
      <c r="W1228">
        <v>8.48</v>
      </c>
      <c r="X1228">
        <v>12</v>
      </c>
      <c r="Y1228" t="s">
        <v>7780</v>
      </c>
      <c r="Z1228" t="s">
        <v>12010</v>
      </c>
      <c r="AA1228">
        <v>1227</v>
      </c>
      <c r="AB1228" t="s">
        <v>12016</v>
      </c>
      <c r="AC1228">
        <v>7460.28</v>
      </c>
      <c r="AD1228">
        <v>1873.93</v>
      </c>
      <c r="AE1228">
        <v>93.7</v>
      </c>
      <c r="AF1228" t="s">
        <v>11183</v>
      </c>
      <c r="AG1228" t="s">
        <v>11120</v>
      </c>
      <c r="AH1228">
        <v>5716</v>
      </c>
      <c r="AI1228">
        <v>1227</v>
      </c>
      <c r="AJ1228" t="s">
        <v>11255</v>
      </c>
      <c r="AK1228" t="s">
        <v>12027</v>
      </c>
      <c r="AL1228" t="s">
        <v>12031</v>
      </c>
      <c r="AM1228" t="s">
        <v>11043</v>
      </c>
      <c r="AN1228">
        <v>1</v>
      </c>
      <c r="AO1228" s="10" t="s">
        <v>12044</v>
      </c>
      <c r="AP1228" t="str" cm="1">
        <f t="array" ref="AP1228">_xlfn.IFS(
  Table1[[#This Row],[Age]]&lt;=25, "18-25",
  Table1[[#This Row],[Age]]&lt;=35, "26-35",
  Table1[[#This Row],[Age]]&lt;=45, "36-45",
  Table1[[#This Row],[Age]]&lt;=60, "46-60",
  TRUE, "60+")</f>
        <v>26-35</v>
      </c>
    </row>
    <row r="1229" spans="1:42" x14ac:dyDescent="0.3">
      <c r="A1229">
        <v>1228</v>
      </c>
      <c r="B1229" t="s">
        <v>13</v>
      </c>
      <c r="C1229" t="s">
        <v>90</v>
      </c>
      <c r="D1229">
        <v>31</v>
      </c>
      <c r="E1229" t="s">
        <v>104</v>
      </c>
      <c r="F1229" t="s">
        <v>1335</v>
      </c>
      <c r="G1229" t="s">
        <v>5117</v>
      </c>
      <c r="H1229">
        <v>19458796081</v>
      </c>
      <c r="I1229" t="s">
        <v>6127</v>
      </c>
      <c r="J1229" t="s">
        <v>7292</v>
      </c>
      <c r="K1229">
        <v>9778.23</v>
      </c>
      <c r="L1229" s="12" t="s">
        <v>8421</v>
      </c>
      <c r="M1229" s="10" t="s">
        <v>11235</v>
      </c>
      <c r="N1229">
        <v>1228</v>
      </c>
      <c r="O1229">
        <v>45253</v>
      </c>
      <c r="P1229" t="s">
        <v>11403</v>
      </c>
      <c r="Q1229" s="16">
        <v>1192.55</v>
      </c>
      <c r="R1229">
        <v>10970.78</v>
      </c>
      <c r="S1229">
        <v>49</v>
      </c>
      <c r="T1229">
        <v>1228</v>
      </c>
      <c r="U1229">
        <v>26006.14</v>
      </c>
      <c r="V1229" t="s">
        <v>11411</v>
      </c>
      <c r="W1229">
        <v>5.78</v>
      </c>
      <c r="X1229">
        <v>60</v>
      </c>
      <c r="Y1229" t="s">
        <v>7840</v>
      </c>
      <c r="Z1229" t="s">
        <v>12012</v>
      </c>
      <c r="AA1229">
        <v>1228</v>
      </c>
      <c r="AB1229" t="s">
        <v>12016</v>
      </c>
      <c r="AC1229">
        <v>2249.96</v>
      </c>
      <c r="AD1229">
        <v>3461.33</v>
      </c>
      <c r="AE1229">
        <v>173.07</v>
      </c>
      <c r="AF1229" t="s">
        <v>11128</v>
      </c>
      <c r="AG1229" t="s">
        <v>11337</v>
      </c>
      <c r="AH1229">
        <v>5869</v>
      </c>
      <c r="AI1229">
        <v>1228</v>
      </c>
      <c r="AJ1229" t="s">
        <v>11227</v>
      </c>
      <c r="AK1229" t="s">
        <v>12028</v>
      </c>
      <c r="AL1229" t="s">
        <v>12032</v>
      </c>
      <c r="AM1229" t="s">
        <v>11394</v>
      </c>
      <c r="AN1229">
        <v>1</v>
      </c>
      <c r="AO1229" s="10" t="s">
        <v>12040</v>
      </c>
      <c r="AP1229" t="str" cm="1">
        <f t="array" ref="AP1229">_xlfn.IFS(
  Table1[[#This Row],[Age]]&lt;=25, "18-25",
  Table1[[#This Row],[Age]]&lt;=35, "26-35",
  Table1[[#This Row],[Age]]&lt;=45, "36-45",
  Table1[[#This Row],[Age]]&lt;=60, "46-60",
  TRUE, "60+")</f>
        <v>26-35</v>
      </c>
    </row>
    <row r="1230" spans="1:42" x14ac:dyDescent="0.3">
      <c r="A1230">
        <v>1229</v>
      </c>
      <c r="B1230" t="s">
        <v>46</v>
      </c>
      <c r="C1230" t="s">
        <v>95</v>
      </c>
      <c r="D1230">
        <v>39</v>
      </c>
      <c r="E1230" t="s">
        <v>105</v>
      </c>
      <c r="F1230" t="s">
        <v>1336</v>
      </c>
      <c r="G1230" t="s">
        <v>5141</v>
      </c>
      <c r="H1230">
        <v>19458796082</v>
      </c>
      <c r="I1230" t="s">
        <v>6128</v>
      </c>
      <c r="J1230" t="s">
        <v>7291</v>
      </c>
      <c r="K1230">
        <v>1355.8</v>
      </c>
      <c r="L1230" s="12" t="s">
        <v>8422</v>
      </c>
      <c r="M1230" s="10" t="s">
        <v>11175</v>
      </c>
      <c r="N1230">
        <v>1229</v>
      </c>
      <c r="O1230">
        <v>44957</v>
      </c>
      <c r="P1230" t="s">
        <v>11403</v>
      </c>
      <c r="Q1230" s="16">
        <v>4943.8900000000003</v>
      </c>
      <c r="R1230">
        <v>-3588.09</v>
      </c>
      <c r="S1230">
        <v>50</v>
      </c>
      <c r="T1230">
        <v>1229</v>
      </c>
      <c r="U1230">
        <v>42642.76</v>
      </c>
      <c r="V1230" t="s">
        <v>11412</v>
      </c>
      <c r="W1230">
        <v>6.21</v>
      </c>
      <c r="X1230">
        <v>24</v>
      </c>
      <c r="Y1230" t="s">
        <v>11734</v>
      </c>
      <c r="Z1230" t="s">
        <v>12012</v>
      </c>
      <c r="AA1230">
        <v>1229</v>
      </c>
      <c r="AB1230" t="s">
        <v>12016</v>
      </c>
      <c r="AC1230">
        <v>3465.59</v>
      </c>
      <c r="AD1230">
        <v>3365.26</v>
      </c>
      <c r="AE1230">
        <v>168.26</v>
      </c>
      <c r="AF1230" t="s">
        <v>11091</v>
      </c>
      <c r="AG1230" t="s">
        <v>11365</v>
      </c>
      <c r="AH1230">
        <v>8533</v>
      </c>
      <c r="AI1230">
        <v>1229</v>
      </c>
      <c r="AJ1230" t="s">
        <v>11150</v>
      </c>
      <c r="AK1230" t="s">
        <v>12028</v>
      </c>
      <c r="AL1230" t="s">
        <v>12031</v>
      </c>
      <c r="AM1230" t="s">
        <v>11384</v>
      </c>
      <c r="AN1230">
        <v>1</v>
      </c>
      <c r="AO1230" s="10" t="s">
        <v>12039</v>
      </c>
      <c r="AP1230" t="str" cm="1">
        <f t="array" ref="AP1230">_xlfn.IFS(
  Table1[[#This Row],[Age]]&lt;=25, "18-25",
  Table1[[#This Row],[Age]]&lt;=35, "26-35",
  Table1[[#This Row],[Age]]&lt;=45, "36-45",
  Table1[[#This Row],[Age]]&lt;=60, "46-60",
  TRUE, "60+")</f>
        <v>36-45</v>
      </c>
    </row>
    <row r="1231" spans="1:42" x14ac:dyDescent="0.3">
      <c r="A1231">
        <v>1230</v>
      </c>
      <c r="B1231" t="s">
        <v>15</v>
      </c>
      <c r="C1231" t="s">
        <v>100</v>
      </c>
      <c r="D1231">
        <v>65</v>
      </c>
      <c r="E1231" t="s">
        <v>105</v>
      </c>
      <c r="F1231" t="s">
        <v>1337</v>
      </c>
      <c r="G1231" t="s">
        <v>5133</v>
      </c>
      <c r="H1231">
        <v>19458796083</v>
      </c>
      <c r="I1231" t="s">
        <v>5541</v>
      </c>
      <c r="J1231" t="s">
        <v>7292</v>
      </c>
      <c r="K1231">
        <v>3406.53</v>
      </c>
      <c r="L1231" s="12" t="s">
        <v>8423</v>
      </c>
      <c r="M1231" s="10" t="s">
        <v>11223</v>
      </c>
      <c r="N1231">
        <v>1230</v>
      </c>
      <c r="O1231">
        <v>45226</v>
      </c>
      <c r="P1231" t="s">
        <v>11403</v>
      </c>
      <c r="Q1231" s="16">
        <v>4548.6400000000003</v>
      </c>
      <c r="R1231">
        <v>-1142.1099999999999</v>
      </c>
      <c r="S1231">
        <v>19</v>
      </c>
      <c r="T1231">
        <v>1230</v>
      </c>
      <c r="U1231">
        <v>23146.41</v>
      </c>
      <c r="V1231" t="s">
        <v>11411</v>
      </c>
      <c r="W1231">
        <v>8.26</v>
      </c>
      <c r="X1231">
        <v>24</v>
      </c>
      <c r="Y1231" t="s">
        <v>11656</v>
      </c>
      <c r="Z1231" t="s">
        <v>12010</v>
      </c>
      <c r="AA1231">
        <v>1230</v>
      </c>
      <c r="AB1231" t="s">
        <v>12015</v>
      </c>
      <c r="AC1231">
        <v>6324.31</v>
      </c>
      <c r="AD1231">
        <v>4193.3900000000003</v>
      </c>
      <c r="AE1231">
        <v>209.67</v>
      </c>
      <c r="AF1231" t="s">
        <v>11129</v>
      </c>
      <c r="AG1231" t="s">
        <v>11048</v>
      </c>
      <c r="AH1231">
        <v>1665</v>
      </c>
      <c r="AI1231">
        <v>1230</v>
      </c>
      <c r="AJ1231" t="s">
        <v>11244</v>
      </c>
      <c r="AK1231" t="s">
        <v>12029</v>
      </c>
      <c r="AL1231" t="s">
        <v>12032</v>
      </c>
      <c r="AM1231" t="s">
        <v>11330</v>
      </c>
      <c r="AN1231">
        <v>1</v>
      </c>
      <c r="AO1231" s="10" t="s">
        <v>12044</v>
      </c>
      <c r="AP1231" t="str" cm="1">
        <f t="array" ref="AP1231">_xlfn.IFS(
  Table1[[#This Row],[Age]]&lt;=25, "18-25",
  Table1[[#This Row],[Age]]&lt;=35, "26-35",
  Table1[[#This Row],[Age]]&lt;=45, "36-45",
  Table1[[#This Row],[Age]]&lt;=60, "46-60",
  TRUE, "60+")</f>
        <v>60+</v>
      </c>
    </row>
    <row r="1232" spans="1:42" x14ac:dyDescent="0.3">
      <c r="A1232">
        <v>1231</v>
      </c>
      <c r="B1232" t="s">
        <v>10</v>
      </c>
      <c r="C1232" t="s">
        <v>75</v>
      </c>
      <c r="D1232">
        <v>26</v>
      </c>
      <c r="E1232" t="s">
        <v>105</v>
      </c>
      <c r="F1232" t="s">
        <v>1338</v>
      </c>
      <c r="G1232" t="s">
        <v>5148</v>
      </c>
      <c r="H1232">
        <v>19458796084</v>
      </c>
      <c r="I1232" t="s">
        <v>6129</v>
      </c>
      <c r="J1232" t="s">
        <v>7292</v>
      </c>
      <c r="K1232">
        <v>4796.3</v>
      </c>
      <c r="L1232" s="12" t="s">
        <v>8424</v>
      </c>
      <c r="M1232" s="10" t="s">
        <v>11306</v>
      </c>
      <c r="N1232">
        <v>1231</v>
      </c>
      <c r="O1232">
        <v>45020</v>
      </c>
      <c r="P1232" t="s">
        <v>11404</v>
      </c>
      <c r="Q1232" s="16">
        <v>1960.08</v>
      </c>
      <c r="R1232">
        <v>2836.22</v>
      </c>
      <c r="S1232">
        <v>82</v>
      </c>
      <c r="T1232">
        <v>1231</v>
      </c>
      <c r="U1232">
        <v>21976.7</v>
      </c>
      <c r="V1232" t="s">
        <v>11411</v>
      </c>
      <c r="W1232">
        <v>4.7</v>
      </c>
      <c r="X1232">
        <v>12</v>
      </c>
      <c r="Y1232" t="s">
        <v>9481</v>
      </c>
      <c r="Z1232" t="s">
        <v>12012</v>
      </c>
      <c r="AA1232">
        <v>1231</v>
      </c>
      <c r="AB1232" t="s">
        <v>12016</v>
      </c>
      <c r="AC1232">
        <v>9275.76</v>
      </c>
      <c r="AD1232">
        <v>662.6</v>
      </c>
      <c r="AE1232">
        <v>33.130000000000003</v>
      </c>
      <c r="AF1232" t="s">
        <v>11373</v>
      </c>
      <c r="AG1232" t="s">
        <v>11264</v>
      </c>
      <c r="AH1232">
        <v>6883</v>
      </c>
      <c r="AI1232">
        <v>1231</v>
      </c>
      <c r="AJ1232" t="s">
        <v>11040</v>
      </c>
      <c r="AK1232" t="s">
        <v>12029</v>
      </c>
      <c r="AL1232" t="s">
        <v>12031</v>
      </c>
      <c r="AM1232" t="s">
        <v>11245</v>
      </c>
      <c r="AN1232">
        <v>-1</v>
      </c>
      <c r="AO1232" s="10" t="s">
        <v>12037</v>
      </c>
      <c r="AP1232" t="str" cm="1">
        <f t="array" ref="AP1232">_xlfn.IFS(
  Table1[[#This Row],[Age]]&lt;=25, "18-25",
  Table1[[#This Row],[Age]]&lt;=35, "26-35",
  Table1[[#This Row],[Age]]&lt;=45, "36-45",
  Table1[[#This Row],[Age]]&lt;=60, "46-60",
  TRUE, "60+")</f>
        <v>26-35</v>
      </c>
    </row>
    <row r="1233" spans="1:42" x14ac:dyDescent="0.3">
      <c r="A1233">
        <v>1232</v>
      </c>
      <c r="B1233" t="s">
        <v>9</v>
      </c>
      <c r="C1233" t="s">
        <v>58</v>
      </c>
      <c r="D1233">
        <v>41</v>
      </c>
      <c r="E1233" t="s">
        <v>104</v>
      </c>
      <c r="F1233" t="s">
        <v>1339</v>
      </c>
      <c r="G1233" t="s">
        <v>5111</v>
      </c>
      <c r="H1233">
        <v>19458796085</v>
      </c>
      <c r="I1233" t="s">
        <v>6130</v>
      </c>
      <c r="J1233" t="s">
        <v>7292</v>
      </c>
      <c r="K1233">
        <v>2450.0100000000002</v>
      </c>
      <c r="L1233" s="12" t="s">
        <v>8425</v>
      </c>
      <c r="M1233" s="10" t="s">
        <v>11171</v>
      </c>
      <c r="N1233">
        <v>1232</v>
      </c>
      <c r="O1233">
        <v>45196</v>
      </c>
      <c r="P1233" t="s">
        <v>11404</v>
      </c>
      <c r="Q1233" s="16">
        <v>1277.57</v>
      </c>
      <c r="R1233">
        <v>1172.44</v>
      </c>
      <c r="S1233">
        <v>58</v>
      </c>
      <c r="T1233">
        <v>1232</v>
      </c>
      <c r="U1233">
        <v>46755.46</v>
      </c>
      <c r="V1233" t="s">
        <v>11413</v>
      </c>
      <c r="W1233">
        <v>7.04</v>
      </c>
      <c r="X1233">
        <v>48</v>
      </c>
      <c r="Y1233" t="s">
        <v>11818</v>
      </c>
      <c r="Z1233" t="s">
        <v>12011</v>
      </c>
      <c r="AA1233">
        <v>1232</v>
      </c>
      <c r="AB1233" t="s">
        <v>12017</v>
      </c>
      <c r="AC1233">
        <v>7796.72</v>
      </c>
      <c r="AD1233">
        <v>1614.28</v>
      </c>
      <c r="AE1233">
        <v>80.709999999999994</v>
      </c>
      <c r="AF1233" t="s">
        <v>11186</v>
      </c>
      <c r="AG1233" t="s">
        <v>11157</v>
      </c>
      <c r="AH1233">
        <v>3635</v>
      </c>
      <c r="AI1233">
        <v>1232</v>
      </c>
      <c r="AJ1233" t="s">
        <v>11374</v>
      </c>
      <c r="AK1233" t="s">
        <v>12027</v>
      </c>
      <c r="AL1233" t="s">
        <v>12032</v>
      </c>
      <c r="AM1233" t="s">
        <v>11345</v>
      </c>
      <c r="AN1233">
        <v>1</v>
      </c>
      <c r="AO1233" s="10" t="s">
        <v>12042</v>
      </c>
      <c r="AP1233" t="str" cm="1">
        <f t="array" ref="AP1233">_xlfn.IFS(
  Table1[[#This Row],[Age]]&lt;=25, "18-25",
  Table1[[#This Row],[Age]]&lt;=35, "26-35",
  Table1[[#This Row],[Age]]&lt;=45, "36-45",
  Table1[[#This Row],[Age]]&lt;=60, "46-60",
  TRUE, "60+")</f>
        <v>36-45</v>
      </c>
    </row>
    <row r="1234" spans="1:42" x14ac:dyDescent="0.3">
      <c r="A1234">
        <v>1233</v>
      </c>
      <c r="B1234" t="s">
        <v>47</v>
      </c>
      <c r="C1234" t="s">
        <v>63</v>
      </c>
      <c r="D1234">
        <v>40</v>
      </c>
      <c r="E1234" t="s">
        <v>104</v>
      </c>
      <c r="F1234" t="s">
        <v>1340</v>
      </c>
      <c r="G1234" t="s">
        <v>5115</v>
      </c>
      <c r="H1234">
        <v>19458796086</v>
      </c>
      <c r="I1234" t="s">
        <v>6131</v>
      </c>
      <c r="J1234" t="s">
        <v>7292</v>
      </c>
      <c r="K1234">
        <v>223.12</v>
      </c>
      <c r="L1234" s="12" t="s">
        <v>8426</v>
      </c>
      <c r="M1234" s="10" t="s">
        <v>11076</v>
      </c>
      <c r="N1234">
        <v>1233</v>
      </c>
      <c r="O1234">
        <v>45024</v>
      </c>
      <c r="P1234" t="s">
        <v>11403</v>
      </c>
      <c r="Q1234" s="16">
        <v>1542.16</v>
      </c>
      <c r="R1234">
        <v>-1319.04</v>
      </c>
      <c r="S1234">
        <v>97</v>
      </c>
      <c r="T1234">
        <v>1233</v>
      </c>
      <c r="U1234">
        <v>46779.07</v>
      </c>
      <c r="V1234" t="s">
        <v>11413</v>
      </c>
      <c r="W1234">
        <v>5.87</v>
      </c>
      <c r="X1234">
        <v>36</v>
      </c>
      <c r="Y1234" t="s">
        <v>11553</v>
      </c>
      <c r="Z1234" t="s">
        <v>12011</v>
      </c>
      <c r="AA1234">
        <v>1233</v>
      </c>
      <c r="AB1234" t="s">
        <v>12015</v>
      </c>
      <c r="AC1234">
        <v>3423.02</v>
      </c>
      <c r="AD1234">
        <v>3764.24</v>
      </c>
      <c r="AE1234">
        <v>188.21</v>
      </c>
      <c r="AF1234" t="s">
        <v>11317</v>
      </c>
      <c r="AG1234" t="s">
        <v>11248</v>
      </c>
      <c r="AH1234">
        <v>9625</v>
      </c>
      <c r="AI1234">
        <v>1233</v>
      </c>
      <c r="AJ1234" t="s">
        <v>11295</v>
      </c>
      <c r="AK1234" t="s">
        <v>12028</v>
      </c>
      <c r="AL1234" t="s">
        <v>12032</v>
      </c>
      <c r="AM1234" t="s">
        <v>11068</v>
      </c>
      <c r="AN1234">
        <v>1</v>
      </c>
      <c r="AO1234" s="10" t="s">
        <v>12037</v>
      </c>
      <c r="AP1234" t="str" cm="1">
        <f t="array" ref="AP1234">_xlfn.IFS(
  Table1[[#This Row],[Age]]&lt;=25, "18-25",
  Table1[[#This Row],[Age]]&lt;=35, "26-35",
  Table1[[#This Row],[Age]]&lt;=45, "36-45",
  Table1[[#This Row],[Age]]&lt;=60, "46-60",
  TRUE, "60+")</f>
        <v>36-45</v>
      </c>
    </row>
    <row r="1235" spans="1:42" x14ac:dyDescent="0.3">
      <c r="A1235">
        <v>1234</v>
      </c>
      <c r="B1235" t="s">
        <v>51</v>
      </c>
      <c r="C1235" t="s">
        <v>96</v>
      </c>
      <c r="D1235">
        <v>54</v>
      </c>
      <c r="E1235" t="s">
        <v>105</v>
      </c>
      <c r="F1235" t="s">
        <v>1341</v>
      </c>
      <c r="G1235" t="s">
        <v>5133</v>
      </c>
      <c r="H1235">
        <v>19458796087</v>
      </c>
      <c r="I1235" t="s">
        <v>5596</v>
      </c>
      <c r="J1235" t="s">
        <v>7291</v>
      </c>
      <c r="K1235">
        <v>4739.18</v>
      </c>
      <c r="L1235" s="12" t="s">
        <v>7389</v>
      </c>
      <c r="M1235" s="10" t="s">
        <v>11205</v>
      </c>
      <c r="N1235">
        <v>1234</v>
      </c>
      <c r="O1235">
        <v>44978</v>
      </c>
      <c r="P1235" t="s">
        <v>11402</v>
      </c>
      <c r="Q1235" s="16">
        <v>4901.04</v>
      </c>
      <c r="R1235">
        <v>9640.2199999999993</v>
      </c>
      <c r="S1235">
        <v>48</v>
      </c>
      <c r="T1235">
        <v>1234</v>
      </c>
      <c r="U1235">
        <v>2749.87</v>
      </c>
      <c r="V1235" t="s">
        <v>11411</v>
      </c>
      <c r="W1235">
        <v>5.5</v>
      </c>
      <c r="X1235">
        <v>60</v>
      </c>
      <c r="Y1235" t="s">
        <v>11629</v>
      </c>
      <c r="Z1235" t="s">
        <v>12011</v>
      </c>
      <c r="AA1235">
        <v>1234</v>
      </c>
      <c r="AB1235" t="s">
        <v>12015</v>
      </c>
      <c r="AC1235">
        <v>8315.01</v>
      </c>
      <c r="AD1235">
        <v>1243.71</v>
      </c>
      <c r="AE1235">
        <v>62.19</v>
      </c>
      <c r="AF1235" t="s">
        <v>11076</v>
      </c>
      <c r="AG1235" t="s">
        <v>11321</v>
      </c>
      <c r="AH1235">
        <v>4422</v>
      </c>
      <c r="AI1235">
        <v>1234</v>
      </c>
      <c r="AJ1235" t="s">
        <v>11135</v>
      </c>
      <c r="AK1235" t="s">
        <v>12028</v>
      </c>
      <c r="AL1235" t="s">
        <v>12031</v>
      </c>
      <c r="AM1235" t="s">
        <v>11245</v>
      </c>
      <c r="AN1235">
        <v>1</v>
      </c>
      <c r="AO1235" s="10" t="s">
        <v>12045</v>
      </c>
      <c r="AP1235" t="str" cm="1">
        <f t="array" ref="AP1235">_xlfn.IFS(
  Table1[[#This Row],[Age]]&lt;=25, "18-25",
  Table1[[#This Row],[Age]]&lt;=35, "26-35",
  Table1[[#This Row],[Age]]&lt;=45, "36-45",
  Table1[[#This Row],[Age]]&lt;=60, "46-60",
  TRUE, "60+")</f>
        <v>46-60</v>
      </c>
    </row>
    <row r="1236" spans="1:42" x14ac:dyDescent="0.3">
      <c r="A1236">
        <v>1235</v>
      </c>
      <c r="B1236" t="s">
        <v>29</v>
      </c>
      <c r="C1236" t="s">
        <v>83</v>
      </c>
      <c r="D1236">
        <v>62</v>
      </c>
      <c r="E1236" t="s">
        <v>104</v>
      </c>
      <c r="F1236" t="s">
        <v>1342</v>
      </c>
      <c r="G1236" t="s">
        <v>5127</v>
      </c>
      <c r="H1236">
        <v>19458796088</v>
      </c>
      <c r="I1236" t="s">
        <v>6132</v>
      </c>
      <c r="J1236" t="s">
        <v>7292</v>
      </c>
      <c r="K1236">
        <v>5412.5</v>
      </c>
      <c r="L1236" s="12" t="s">
        <v>8427</v>
      </c>
      <c r="M1236" s="10" t="s">
        <v>11297</v>
      </c>
      <c r="N1236">
        <v>1235</v>
      </c>
      <c r="O1236">
        <v>45269</v>
      </c>
      <c r="P1236" t="s">
        <v>11403</v>
      </c>
      <c r="Q1236" s="16">
        <v>2041.25</v>
      </c>
      <c r="R1236">
        <v>7453.75</v>
      </c>
      <c r="S1236">
        <v>93</v>
      </c>
      <c r="T1236">
        <v>1235</v>
      </c>
      <c r="U1236">
        <v>24792.69</v>
      </c>
      <c r="V1236" t="s">
        <v>11411</v>
      </c>
      <c r="W1236">
        <v>9.86</v>
      </c>
      <c r="X1236">
        <v>36</v>
      </c>
      <c r="Y1236" t="s">
        <v>11466</v>
      </c>
      <c r="Z1236" t="s">
        <v>12010</v>
      </c>
      <c r="AA1236">
        <v>1235</v>
      </c>
      <c r="AB1236" t="s">
        <v>12016</v>
      </c>
      <c r="AC1236">
        <v>4688.18</v>
      </c>
      <c r="AD1236">
        <v>2685.45</v>
      </c>
      <c r="AE1236">
        <v>134.27000000000001</v>
      </c>
      <c r="AF1236" t="s">
        <v>11189</v>
      </c>
      <c r="AG1236" t="s">
        <v>11038</v>
      </c>
      <c r="AH1236">
        <v>857</v>
      </c>
      <c r="AI1236">
        <v>1235</v>
      </c>
      <c r="AJ1236" t="s">
        <v>11194</v>
      </c>
      <c r="AK1236" t="s">
        <v>12029</v>
      </c>
      <c r="AL1236" t="s">
        <v>12031</v>
      </c>
      <c r="AM1236" t="s">
        <v>11137</v>
      </c>
      <c r="AN1236">
        <v>1</v>
      </c>
      <c r="AO1236" s="10" t="s">
        <v>12036</v>
      </c>
      <c r="AP1236" t="str" cm="1">
        <f t="array" ref="AP1236">_xlfn.IFS(
  Table1[[#This Row],[Age]]&lt;=25, "18-25",
  Table1[[#This Row],[Age]]&lt;=35, "26-35",
  Table1[[#This Row],[Age]]&lt;=45, "36-45",
  Table1[[#This Row],[Age]]&lt;=60, "46-60",
  TRUE, "60+")</f>
        <v>60+</v>
      </c>
    </row>
    <row r="1237" spans="1:42" x14ac:dyDescent="0.3">
      <c r="A1237">
        <v>1236</v>
      </c>
      <c r="B1237" t="s">
        <v>7</v>
      </c>
      <c r="C1237" t="s">
        <v>60</v>
      </c>
      <c r="D1237">
        <v>32</v>
      </c>
      <c r="E1237" t="s">
        <v>106</v>
      </c>
      <c r="F1237" t="s">
        <v>1343</v>
      </c>
      <c r="G1237" t="s">
        <v>5109</v>
      </c>
      <c r="H1237">
        <v>19458796089</v>
      </c>
      <c r="I1237" t="s">
        <v>5862</v>
      </c>
      <c r="J1237" t="s">
        <v>7291</v>
      </c>
      <c r="K1237">
        <v>6291.8</v>
      </c>
      <c r="L1237" s="12" t="s">
        <v>8109</v>
      </c>
      <c r="M1237" s="10" t="s">
        <v>11247</v>
      </c>
      <c r="N1237">
        <v>1236</v>
      </c>
      <c r="O1237">
        <v>45224</v>
      </c>
      <c r="P1237" t="s">
        <v>11403</v>
      </c>
      <c r="Q1237" s="16">
        <v>4560.53</v>
      </c>
      <c r="R1237">
        <v>1731.27</v>
      </c>
      <c r="S1237">
        <v>96</v>
      </c>
      <c r="T1237">
        <v>1236</v>
      </c>
      <c r="U1237">
        <v>8886.92</v>
      </c>
      <c r="V1237" t="s">
        <v>11412</v>
      </c>
      <c r="W1237">
        <v>1.1599999999999999</v>
      </c>
      <c r="X1237">
        <v>36</v>
      </c>
      <c r="Y1237" t="s">
        <v>11819</v>
      </c>
      <c r="Z1237" t="s">
        <v>12011</v>
      </c>
      <c r="AA1237">
        <v>1236</v>
      </c>
      <c r="AB1237" t="s">
        <v>12016</v>
      </c>
      <c r="AC1237">
        <v>2297.41</v>
      </c>
      <c r="AD1237">
        <v>686.39</v>
      </c>
      <c r="AE1237">
        <v>34.32</v>
      </c>
      <c r="AF1237" t="s">
        <v>11123</v>
      </c>
      <c r="AG1237" t="s">
        <v>11230</v>
      </c>
      <c r="AH1237">
        <v>6362</v>
      </c>
      <c r="AI1237">
        <v>1236</v>
      </c>
      <c r="AJ1237" t="s">
        <v>11297</v>
      </c>
      <c r="AK1237" t="s">
        <v>12029</v>
      </c>
      <c r="AL1237" t="s">
        <v>12031</v>
      </c>
      <c r="AM1237" t="s">
        <v>11231</v>
      </c>
      <c r="AN1237">
        <v>1</v>
      </c>
      <c r="AO1237" s="10" t="s">
        <v>12044</v>
      </c>
      <c r="AP1237" t="str" cm="1">
        <f t="array" ref="AP1237">_xlfn.IFS(
  Table1[[#This Row],[Age]]&lt;=25, "18-25",
  Table1[[#This Row],[Age]]&lt;=35, "26-35",
  Table1[[#This Row],[Age]]&lt;=45, "36-45",
  Table1[[#This Row],[Age]]&lt;=60, "46-60",
  TRUE, "60+")</f>
        <v>26-35</v>
      </c>
    </row>
    <row r="1238" spans="1:42" x14ac:dyDescent="0.3">
      <c r="A1238">
        <v>1237</v>
      </c>
      <c r="B1238" t="s">
        <v>36</v>
      </c>
      <c r="C1238" t="s">
        <v>72</v>
      </c>
      <c r="D1238">
        <v>53</v>
      </c>
      <c r="E1238" t="s">
        <v>106</v>
      </c>
      <c r="F1238" t="s">
        <v>1344</v>
      </c>
      <c r="G1238" t="s">
        <v>5114</v>
      </c>
      <c r="H1238">
        <v>19458796090</v>
      </c>
      <c r="I1238" t="s">
        <v>5569</v>
      </c>
      <c r="J1238" t="s">
        <v>7292</v>
      </c>
      <c r="K1238">
        <v>8289.43</v>
      </c>
      <c r="L1238" s="12" t="s">
        <v>8428</v>
      </c>
      <c r="M1238" s="10" t="s">
        <v>11218</v>
      </c>
      <c r="N1238">
        <v>1237</v>
      </c>
      <c r="O1238">
        <v>45276</v>
      </c>
      <c r="P1238" t="s">
        <v>11403</v>
      </c>
      <c r="Q1238" s="16">
        <v>304.52999999999997</v>
      </c>
      <c r="R1238">
        <v>7984.9</v>
      </c>
      <c r="S1238">
        <v>72</v>
      </c>
      <c r="T1238">
        <v>1237</v>
      </c>
      <c r="U1238">
        <v>14411.6</v>
      </c>
      <c r="V1238" t="s">
        <v>11411</v>
      </c>
      <c r="W1238">
        <v>4.7300000000000004</v>
      </c>
      <c r="X1238">
        <v>24</v>
      </c>
      <c r="Y1238" t="s">
        <v>8896</v>
      </c>
      <c r="Z1238" t="s">
        <v>12011</v>
      </c>
      <c r="AA1238">
        <v>1237</v>
      </c>
      <c r="AB1238" t="s">
        <v>12016</v>
      </c>
      <c r="AC1238">
        <v>3784.8</v>
      </c>
      <c r="AD1238">
        <v>785.18</v>
      </c>
      <c r="AE1238">
        <v>39.26</v>
      </c>
      <c r="AF1238" t="s">
        <v>11365</v>
      </c>
      <c r="AG1238" t="s">
        <v>11149</v>
      </c>
      <c r="AH1238">
        <v>7561</v>
      </c>
      <c r="AI1238">
        <v>1237</v>
      </c>
      <c r="AJ1238" t="s">
        <v>11284</v>
      </c>
      <c r="AK1238" t="s">
        <v>12027</v>
      </c>
      <c r="AL1238" t="s">
        <v>12031</v>
      </c>
      <c r="AM1238" t="s">
        <v>11106</v>
      </c>
      <c r="AN1238">
        <v>1</v>
      </c>
      <c r="AO1238" s="10" t="s">
        <v>12036</v>
      </c>
      <c r="AP1238" t="str" cm="1">
        <f t="array" ref="AP1238">_xlfn.IFS(
  Table1[[#This Row],[Age]]&lt;=25, "18-25",
  Table1[[#This Row],[Age]]&lt;=35, "26-35",
  Table1[[#This Row],[Age]]&lt;=45, "36-45",
  Table1[[#This Row],[Age]]&lt;=60, "46-60",
  TRUE, "60+")</f>
        <v>46-60</v>
      </c>
    </row>
    <row r="1239" spans="1:42" x14ac:dyDescent="0.3">
      <c r="A1239">
        <v>1238</v>
      </c>
      <c r="B1239" t="s">
        <v>51</v>
      </c>
      <c r="C1239" t="s">
        <v>85</v>
      </c>
      <c r="D1239">
        <v>31</v>
      </c>
      <c r="E1239" t="s">
        <v>106</v>
      </c>
      <c r="F1239" t="s">
        <v>1345</v>
      </c>
      <c r="G1239" t="s">
        <v>5113</v>
      </c>
      <c r="H1239">
        <v>19458796091</v>
      </c>
      <c r="I1239" t="s">
        <v>6133</v>
      </c>
      <c r="J1239" t="s">
        <v>7291</v>
      </c>
      <c r="K1239">
        <v>2605.12</v>
      </c>
      <c r="L1239" s="12" t="s">
        <v>7370</v>
      </c>
      <c r="M1239" s="10" t="s">
        <v>11177</v>
      </c>
      <c r="N1239">
        <v>1238</v>
      </c>
      <c r="O1239">
        <v>44933</v>
      </c>
      <c r="P1239" t="s">
        <v>11403</v>
      </c>
      <c r="Q1239" s="16">
        <v>3886.21</v>
      </c>
      <c r="R1239">
        <v>-1281.0899999999999</v>
      </c>
      <c r="S1239">
        <v>96</v>
      </c>
      <c r="T1239">
        <v>1238</v>
      </c>
      <c r="U1239">
        <v>33640.879999999997</v>
      </c>
      <c r="V1239" t="s">
        <v>11412</v>
      </c>
      <c r="W1239">
        <v>9.3699999999999992</v>
      </c>
      <c r="X1239">
        <v>12</v>
      </c>
      <c r="Y1239" t="s">
        <v>11671</v>
      </c>
      <c r="Z1239" t="s">
        <v>12012</v>
      </c>
      <c r="AA1239">
        <v>1238</v>
      </c>
      <c r="AB1239" t="s">
        <v>12017</v>
      </c>
      <c r="AC1239">
        <v>8396.2800000000007</v>
      </c>
      <c r="AD1239">
        <v>1279.8599999999999</v>
      </c>
      <c r="AE1239">
        <v>63.99</v>
      </c>
      <c r="AF1239" t="s">
        <v>11176</v>
      </c>
      <c r="AG1239" t="s">
        <v>11180</v>
      </c>
      <c r="AH1239">
        <v>5782</v>
      </c>
      <c r="AI1239">
        <v>1238</v>
      </c>
      <c r="AJ1239" t="s">
        <v>11125</v>
      </c>
      <c r="AK1239" t="s">
        <v>12028</v>
      </c>
      <c r="AL1239" t="s">
        <v>12031</v>
      </c>
      <c r="AM1239" t="s">
        <v>11346</v>
      </c>
      <c r="AN1239">
        <v>1</v>
      </c>
      <c r="AO1239" s="10" t="s">
        <v>12039</v>
      </c>
      <c r="AP1239" t="str" cm="1">
        <f t="array" ref="AP1239">_xlfn.IFS(
  Table1[[#This Row],[Age]]&lt;=25, "18-25",
  Table1[[#This Row],[Age]]&lt;=35, "26-35",
  Table1[[#This Row],[Age]]&lt;=45, "36-45",
  Table1[[#This Row],[Age]]&lt;=60, "46-60",
  TRUE, "60+")</f>
        <v>26-35</v>
      </c>
    </row>
    <row r="1240" spans="1:42" x14ac:dyDescent="0.3">
      <c r="A1240">
        <v>1239</v>
      </c>
      <c r="B1240" t="s">
        <v>12</v>
      </c>
      <c r="C1240" t="s">
        <v>67</v>
      </c>
      <c r="D1240">
        <v>69</v>
      </c>
      <c r="E1240" t="s">
        <v>106</v>
      </c>
      <c r="F1240" t="s">
        <v>1346</v>
      </c>
      <c r="G1240" t="s">
        <v>5138</v>
      </c>
      <c r="H1240">
        <v>19458796092</v>
      </c>
      <c r="I1240" t="s">
        <v>6134</v>
      </c>
      <c r="J1240" t="s">
        <v>7291</v>
      </c>
      <c r="K1240">
        <v>704.26</v>
      </c>
      <c r="L1240" s="12" t="s">
        <v>8429</v>
      </c>
      <c r="M1240" s="10" t="s">
        <v>11049</v>
      </c>
      <c r="N1240">
        <v>1239</v>
      </c>
      <c r="O1240">
        <v>45172</v>
      </c>
      <c r="P1240" t="s">
        <v>11404</v>
      </c>
      <c r="Q1240" s="16">
        <v>3813.01</v>
      </c>
      <c r="R1240">
        <v>-3108.75</v>
      </c>
      <c r="S1240">
        <v>12</v>
      </c>
      <c r="T1240">
        <v>1239</v>
      </c>
      <c r="U1240">
        <v>7335.11</v>
      </c>
      <c r="V1240" t="s">
        <v>11413</v>
      </c>
      <c r="W1240">
        <v>9.35</v>
      </c>
      <c r="X1240">
        <v>48</v>
      </c>
      <c r="Y1240" t="s">
        <v>10438</v>
      </c>
      <c r="Z1240" t="s">
        <v>12011</v>
      </c>
      <c r="AA1240">
        <v>1239</v>
      </c>
      <c r="AB1240" t="s">
        <v>12016</v>
      </c>
      <c r="AC1240">
        <v>4338.49</v>
      </c>
      <c r="AD1240">
        <v>1469.85</v>
      </c>
      <c r="AE1240">
        <v>73.489999999999995</v>
      </c>
      <c r="AF1240" t="s">
        <v>11398</v>
      </c>
      <c r="AG1240" t="s">
        <v>11153</v>
      </c>
      <c r="AH1240">
        <v>1301</v>
      </c>
      <c r="AI1240">
        <v>1239</v>
      </c>
      <c r="AJ1240" t="s">
        <v>11223</v>
      </c>
      <c r="AK1240" t="s">
        <v>12029</v>
      </c>
      <c r="AL1240" t="s">
        <v>12031</v>
      </c>
      <c r="AM1240" t="s">
        <v>11370</v>
      </c>
      <c r="AN1240">
        <v>1</v>
      </c>
      <c r="AO1240" s="10" t="s">
        <v>12042</v>
      </c>
      <c r="AP1240" t="str" cm="1">
        <f t="array" ref="AP1240">_xlfn.IFS(
  Table1[[#This Row],[Age]]&lt;=25, "18-25",
  Table1[[#This Row],[Age]]&lt;=35, "26-35",
  Table1[[#This Row],[Age]]&lt;=45, "36-45",
  Table1[[#This Row],[Age]]&lt;=60, "46-60",
  TRUE, "60+")</f>
        <v>60+</v>
      </c>
    </row>
    <row r="1241" spans="1:42" x14ac:dyDescent="0.3">
      <c r="A1241">
        <v>1240</v>
      </c>
      <c r="B1241" t="s">
        <v>9</v>
      </c>
      <c r="C1241" t="s">
        <v>73</v>
      </c>
      <c r="D1241">
        <v>37</v>
      </c>
      <c r="E1241" t="s">
        <v>105</v>
      </c>
      <c r="F1241" t="s">
        <v>1347</v>
      </c>
      <c r="G1241" t="s">
        <v>5138</v>
      </c>
      <c r="H1241">
        <v>19458796093</v>
      </c>
      <c r="I1241" t="s">
        <v>6135</v>
      </c>
      <c r="J1241" t="s">
        <v>7292</v>
      </c>
      <c r="K1241">
        <v>989.37</v>
      </c>
      <c r="L1241" s="12" t="s">
        <v>8430</v>
      </c>
      <c r="M1241" s="10" t="s">
        <v>11042</v>
      </c>
      <c r="N1241">
        <v>1240</v>
      </c>
      <c r="O1241">
        <v>44944</v>
      </c>
      <c r="P1241" t="s">
        <v>11403</v>
      </c>
      <c r="Q1241" s="16">
        <v>3258.42</v>
      </c>
      <c r="R1241">
        <v>-2269.0500000000002</v>
      </c>
      <c r="S1241">
        <v>86</v>
      </c>
      <c r="T1241">
        <v>1240</v>
      </c>
      <c r="U1241">
        <v>1552.25</v>
      </c>
      <c r="V1241" t="s">
        <v>11413</v>
      </c>
      <c r="W1241">
        <v>7.73</v>
      </c>
      <c r="X1241">
        <v>24</v>
      </c>
      <c r="Y1241" t="s">
        <v>7840</v>
      </c>
      <c r="Z1241" t="s">
        <v>12010</v>
      </c>
      <c r="AA1241">
        <v>1240</v>
      </c>
      <c r="AB1241" t="s">
        <v>12015</v>
      </c>
      <c r="AC1241">
        <v>4419.57</v>
      </c>
      <c r="AD1241">
        <v>208.91</v>
      </c>
      <c r="AE1241">
        <v>10.45</v>
      </c>
      <c r="AF1241" t="s">
        <v>11064</v>
      </c>
      <c r="AG1241" t="s">
        <v>11384</v>
      </c>
      <c r="AH1241">
        <v>4553</v>
      </c>
      <c r="AI1241">
        <v>1240</v>
      </c>
      <c r="AJ1241" t="s">
        <v>11225</v>
      </c>
      <c r="AK1241" t="s">
        <v>12028</v>
      </c>
      <c r="AL1241" t="s">
        <v>12032</v>
      </c>
      <c r="AM1241" t="s">
        <v>11159</v>
      </c>
      <c r="AN1241">
        <v>1</v>
      </c>
      <c r="AO1241" s="10" t="s">
        <v>12039</v>
      </c>
      <c r="AP1241" t="str" cm="1">
        <f t="array" ref="AP1241">_xlfn.IFS(
  Table1[[#This Row],[Age]]&lt;=25, "18-25",
  Table1[[#This Row],[Age]]&lt;=35, "26-35",
  Table1[[#This Row],[Age]]&lt;=45, "36-45",
  Table1[[#This Row],[Age]]&lt;=60, "46-60",
  TRUE, "60+")</f>
        <v>36-45</v>
      </c>
    </row>
    <row r="1242" spans="1:42" x14ac:dyDescent="0.3">
      <c r="A1242">
        <v>1241</v>
      </c>
      <c r="B1242" t="s">
        <v>47</v>
      </c>
      <c r="C1242" t="s">
        <v>67</v>
      </c>
      <c r="D1242">
        <v>56</v>
      </c>
      <c r="E1242" t="s">
        <v>104</v>
      </c>
      <c r="F1242" t="s">
        <v>1348</v>
      </c>
      <c r="G1242" t="s">
        <v>5130</v>
      </c>
      <c r="H1242">
        <v>19458796094</v>
      </c>
      <c r="I1242" t="s">
        <v>5325</v>
      </c>
      <c r="J1242" t="s">
        <v>7291</v>
      </c>
      <c r="K1242">
        <v>5024.3500000000004</v>
      </c>
      <c r="L1242" s="12" t="s">
        <v>8431</v>
      </c>
      <c r="M1242" s="10" t="s">
        <v>11226</v>
      </c>
      <c r="N1242">
        <v>1241</v>
      </c>
      <c r="O1242">
        <v>45111</v>
      </c>
      <c r="P1242" t="s">
        <v>11403</v>
      </c>
      <c r="Q1242" s="16">
        <v>614.38</v>
      </c>
      <c r="R1242">
        <v>5638.73</v>
      </c>
      <c r="S1242">
        <v>20</v>
      </c>
      <c r="T1242">
        <v>1241</v>
      </c>
      <c r="U1242">
        <v>36629.06</v>
      </c>
      <c r="V1242" t="s">
        <v>11411</v>
      </c>
      <c r="W1242">
        <v>6.33</v>
      </c>
      <c r="X1242">
        <v>36</v>
      </c>
      <c r="Y1242" t="s">
        <v>11427</v>
      </c>
      <c r="Z1242" t="s">
        <v>12012</v>
      </c>
      <c r="AA1242">
        <v>1241</v>
      </c>
      <c r="AB1242" t="s">
        <v>12015</v>
      </c>
      <c r="AC1242">
        <v>9787.7099999999991</v>
      </c>
      <c r="AD1242">
        <v>4279.26</v>
      </c>
      <c r="AE1242">
        <v>213.96</v>
      </c>
      <c r="AF1242" t="s">
        <v>11199</v>
      </c>
      <c r="AG1242" t="s">
        <v>11262</v>
      </c>
      <c r="AH1242">
        <v>3639</v>
      </c>
      <c r="AI1242">
        <v>1241</v>
      </c>
      <c r="AJ1242" t="s">
        <v>11192</v>
      </c>
      <c r="AK1242" t="s">
        <v>12029</v>
      </c>
      <c r="AL1242" t="s">
        <v>12031</v>
      </c>
      <c r="AM1242" t="s">
        <v>11274</v>
      </c>
      <c r="AN1242">
        <v>1</v>
      </c>
      <c r="AO1242" s="10" t="s">
        <v>12038</v>
      </c>
      <c r="AP1242" t="str" cm="1">
        <f t="array" ref="AP1242">_xlfn.IFS(
  Table1[[#This Row],[Age]]&lt;=25, "18-25",
  Table1[[#This Row],[Age]]&lt;=35, "26-35",
  Table1[[#This Row],[Age]]&lt;=45, "36-45",
  Table1[[#This Row],[Age]]&lt;=60, "46-60",
  TRUE, "60+")</f>
        <v>46-60</v>
      </c>
    </row>
    <row r="1243" spans="1:42" x14ac:dyDescent="0.3">
      <c r="A1243">
        <v>1242</v>
      </c>
      <c r="B1243" t="s">
        <v>13</v>
      </c>
      <c r="C1243" t="s">
        <v>97</v>
      </c>
      <c r="D1243">
        <v>53</v>
      </c>
      <c r="E1243" t="s">
        <v>106</v>
      </c>
      <c r="F1243" t="s">
        <v>1349</v>
      </c>
      <c r="G1243" t="s">
        <v>5143</v>
      </c>
      <c r="H1243">
        <v>19458796095</v>
      </c>
      <c r="I1243" t="s">
        <v>5429</v>
      </c>
      <c r="J1243" t="s">
        <v>7291</v>
      </c>
      <c r="K1243">
        <v>9230.14</v>
      </c>
      <c r="L1243" s="12" t="s">
        <v>8432</v>
      </c>
      <c r="M1243" s="10" t="s">
        <v>11171</v>
      </c>
      <c r="N1243">
        <v>1242</v>
      </c>
      <c r="O1243">
        <v>45156</v>
      </c>
      <c r="P1243" t="s">
        <v>11404</v>
      </c>
      <c r="Q1243" s="16">
        <v>4907.18</v>
      </c>
      <c r="R1243">
        <v>4322.96</v>
      </c>
      <c r="S1243">
        <v>45</v>
      </c>
      <c r="T1243">
        <v>1242</v>
      </c>
      <c r="U1243">
        <v>32425.87</v>
      </c>
      <c r="V1243" t="s">
        <v>11412</v>
      </c>
      <c r="W1243">
        <v>7.22</v>
      </c>
      <c r="X1243">
        <v>36</v>
      </c>
      <c r="Y1243" t="s">
        <v>11525</v>
      </c>
      <c r="Z1243" t="s">
        <v>12010</v>
      </c>
      <c r="AA1243">
        <v>1242</v>
      </c>
      <c r="AB1243" t="s">
        <v>12016</v>
      </c>
      <c r="AC1243">
        <v>5646.32</v>
      </c>
      <c r="AD1243">
        <v>219.64</v>
      </c>
      <c r="AE1243">
        <v>10.98</v>
      </c>
      <c r="AF1243" t="s">
        <v>11039</v>
      </c>
      <c r="AG1243" t="s">
        <v>11344</v>
      </c>
      <c r="AH1243">
        <v>3256</v>
      </c>
      <c r="AI1243">
        <v>1242</v>
      </c>
      <c r="AJ1243" t="s">
        <v>11062</v>
      </c>
      <c r="AK1243" t="s">
        <v>12029</v>
      </c>
      <c r="AL1243" t="s">
        <v>12031</v>
      </c>
      <c r="AM1243" t="s">
        <v>11369</v>
      </c>
      <c r="AN1243">
        <v>1</v>
      </c>
      <c r="AO1243" s="10" t="s">
        <v>12041</v>
      </c>
      <c r="AP1243" t="str" cm="1">
        <f t="array" ref="AP1243">_xlfn.IFS(
  Table1[[#This Row],[Age]]&lt;=25, "18-25",
  Table1[[#This Row],[Age]]&lt;=35, "26-35",
  Table1[[#This Row],[Age]]&lt;=45, "36-45",
  Table1[[#This Row],[Age]]&lt;=60, "46-60",
  TRUE, "60+")</f>
        <v>46-60</v>
      </c>
    </row>
    <row r="1244" spans="1:42" x14ac:dyDescent="0.3">
      <c r="A1244">
        <v>1243</v>
      </c>
      <c r="B1244" t="s">
        <v>4</v>
      </c>
      <c r="C1244" t="s">
        <v>89</v>
      </c>
      <c r="D1244">
        <v>44</v>
      </c>
      <c r="E1244" t="s">
        <v>105</v>
      </c>
      <c r="F1244" t="s">
        <v>1350</v>
      </c>
      <c r="G1244" t="s">
        <v>5133</v>
      </c>
      <c r="H1244">
        <v>19458796096</v>
      </c>
      <c r="I1244" t="s">
        <v>6136</v>
      </c>
      <c r="J1244" t="s">
        <v>7292</v>
      </c>
      <c r="K1244">
        <v>9823.89</v>
      </c>
      <c r="L1244" s="12" t="s">
        <v>8433</v>
      </c>
      <c r="M1244" s="10" t="s">
        <v>11269</v>
      </c>
      <c r="N1244">
        <v>1243</v>
      </c>
      <c r="O1244">
        <v>45128</v>
      </c>
      <c r="P1244" t="s">
        <v>11403</v>
      </c>
      <c r="Q1244" s="16">
        <v>1071.77</v>
      </c>
      <c r="R1244">
        <v>10895.66</v>
      </c>
      <c r="S1244">
        <v>26</v>
      </c>
      <c r="T1244">
        <v>1243</v>
      </c>
      <c r="U1244">
        <v>45230.55</v>
      </c>
      <c r="V1244" t="s">
        <v>11412</v>
      </c>
      <c r="W1244">
        <v>3.28</v>
      </c>
      <c r="X1244">
        <v>12</v>
      </c>
      <c r="Y1244" t="s">
        <v>11459</v>
      </c>
      <c r="Z1244" t="s">
        <v>12010</v>
      </c>
      <c r="AA1244">
        <v>1243</v>
      </c>
      <c r="AB1244" t="s">
        <v>12015</v>
      </c>
      <c r="AC1244">
        <v>5471.24</v>
      </c>
      <c r="AD1244">
        <v>3813.94</v>
      </c>
      <c r="AE1244">
        <v>190.7</v>
      </c>
      <c r="AF1244" t="s">
        <v>11074</v>
      </c>
      <c r="AG1244" t="s">
        <v>11272</v>
      </c>
      <c r="AH1244">
        <v>8465</v>
      </c>
      <c r="AI1244">
        <v>1243</v>
      </c>
      <c r="AJ1244" t="s">
        <v>11327</v>
      </c>
      <c r="AK1244" t="s">
        <v>12029</v>
      </c>
      <c r="AL1244" t="s">
        <v>12031</v>
      </c>
      <c r="AM1244" t="s">
        <v>11293</v>
      </c>
      <c r="AN1244">
        <v>1</v>
      </c>
      <c r="AO1244" s="10" t="s">
        <v>12038</v>
      </c>
      <c r="AP1244" t="str" cm="1">
        <f t="array" ref="AP1244">_xlfn.IFS(
  Table1[[#This Row],[Age]]&lt;=25, "18-25",
  Table1[[#This Row],[Age]]&lt;=35, "26-35",
  Table1[[#This Row],[Age]]&lt;=45, "36-45",
  Table1[[#This Row],[Age]]&lt;=60, "46-60",
  TRUE, "60+")</f>
        <v>36-45</v>
      </c>
    </row>
    <row r="1245" spans="1:42" x14ac:dyDescent="0.3">
      <c r="A1245">
        <v>1244</v>
      </c>
      <c r="B1245" t="s">
        <v>7</v>
      </c>
      <c r="C1245" t="s">
        <v>96</v>
      </c>
      <c r="D1245">
        <v>34</v>
      </c>
      <c r="E1245" t="s">
        <v>106</v>
      </c>
      <c r="F1245" t="s">
        <v>1351</v>
      </c>
      <c r="G1245" t="s">
        <v>5121</v>
      </c>
      <c r="H1245">
        <v>19458796097</v>
      </c>
      <c r="I1245" t="s">
        <v>6137</v>
      </c>
      <c r="J1245" t="s">
        <v>7291</v>
      </c>
      <c r="K1245">
        <v>2130.0100000000002</v>
      </c>
      <c r="L1245" s="12" t="s">
        <v>8434</v>
      </c>
      <c r="M1245" s="10" t="s">
        <v>11363</v>
      </c>
      <c r="N1245">
        <v>1244</v>
      </c>
      <c r="O1245">
        <v>44970</v>
      </c>
      <c r="P1245" t="s">
        <v>11402</v>
      </c>
      <c r="Q1245" s="16">
        <v>3551.46</v>
      </c>
      <c r="R1245">
        <v>5681.47</v>
      </c>
      <c r="S1245">
        <v>81</v>
      </c>
      <c r="T1245">
        <v>1244</v>
      </c>
      <c r="U1245">
        <v>27573.200000000001</v>
      </c>
      <c r="V1245" t="s">
        <v>11411</v>
      </c>
      <c r="W1245">
        <v>5.4</v>
      </c>
      <c r="X1245">
        <v>48</v>
      </c>
      <c r="Y1245" t="s">
        <v>9620</v>
      </c>
      <c r="Z1245" t="s">
        <v>12012</v>
      </c>
      <c r="AA1245">
        <v>1244</v>
      </c>
      <c r="AB1245" t="s">
        <v>12017</v>
      </c>
      <c r="AC1245">
        <v>7569.11</v>
      </c>
      <c r="AD1245">
        <v>1434.92</v>
      </c>
      <c r="AE1245">
        <v>71.75</v>
      </c>
      <c r="AF1245" t="s">
        <v>11175</v>
      </c>
      <c r="AG1245" t="s">
        <v>11155</v>
      </c>
      <c r="AH1245">
        <v>5877</v>
      </c>
      <c r="AI1245">
        <v>1244</v>
      </c>
      <c r="AJ1245" t="s">
        <v>11083</v>
      </c>
      <c r="AK1245" t="s">
        <v>12027</v>
      </c>
      <c r="AL1245" t="s">
        <v>12031</v>
      </c>
      <c r="AM1245" t="s">
        <v>11137</v>
      </c>
      <c r="AN1245">
        <v>1</v>
      </c>
      <c r="AO1245" s="10" t="s">
        <v>12045</v>
      </c>
      <c r="AP1245" t="str" cm="1">
        <f t="array" ref="AP1245">_xlfn.IFS(
  Table1[[#This Row],[Age]]&lt;=25, "18-25",
  Table1[[#This Row],[Age]]&lt;=35, "26-35",
  Table1[[#This Row],[Age]]&lt;=45, "36-45",
  Table1[[#This Row],[Age]]&lt;=60, "46-60",
  TRUE, "60+")</f>
        <v>26-35</v>
      </c>
    </row>
    <row r="1246" spans="1:42" x14ac:dyDescent="0.3">
      <c r="A1246">
        <v>1245</v>
      </c>
      <c r="B1246" t="s">
        <v>28</v>
      </c>
      <c r="C1246" t="s">
        <v>77</v>
      </c>
      <c r="D1246">
        <v>43</v>
      </c>
      <c r="E1246" t="s">
        <v>104</v>
      </c>
      <c r="F1246" t="s">
        <v>1352</v>
      </c>
      <c r="G1246" t="s">
        <v>5148</v>
      </c>
      <c r="H1246">
        <v>19458796098</v>
      </c>
      <c r="I1246" t="s">
        <v>6138</v>
      </c>
      <c r="J1246" t="s">
        <v>7291</v>
      </c>
      <c r="K1246">
        <v>1604.48</v>
      </c>
      <c r="L1246" s="12" t="s">
        <v>8435</v>
      </c>
      <c r="M1246" s="10" t="s">
        <v>11322</v>
      </c>
      <c r="N1246">
        <v>1245</v>
      </c>
      <c r="O1246">
        <v>45024</v>
      </c>
      <c r="P1246" t="s">
        <v>11404</v>
      </c>
      <c r="Q1246" s="16">
        <v>3759.87</v>
      </c>
      <c r="R1246">
        <v>-2155.39</v>
      </c>
      <c r="S1246">
        <v>98</v>
      </c>
      <c r="T1246">
        <v>1245</v>
      </c>
      <c r="U1246">
        <v>47321.2</v>
      </c>
      <c r="V1246" t="s">
        <v>11412</v>
      </c>
      <c r="W1246">
        <v>5.82</v>
      </c>
      <c r="X1246">
        <v>12</v>
      </c>
      <c r="Y1246" t="s">
        <v>9734</v>
      </c>
      <c r="Z1246" t="s">
        <v>12010</v>
      </c>
      <c r="AA1246">
        <v>1245</v>
      </c>
      <c r="AB1246" t="s">
        <v>12017</v>
      </c>
      <c r="AC1246">
        <v>9655.27</v>
      </c>
      <c r="AD1246">
        <v>1992.09</v>
      </c>
      <c r="AE1246">
        <v>99.6</v>
      </c>
      <c r="AF1246" t="s">
        <v>11151</v>
      </c>
      <c r="AG1246" t="s">
        <v>11047</v>
      </c>
      <c r="AH1246">
        <v>8099</v>
      </c>
      <c r="AI1246">
        <v>1245</v>
      </c>
      <c r="AJ1246" t="s">
        <v>11278</v>
      </c>
      <c r="AK1246" t="s">
        <v>12027</v>
      </c>
      <c r="AL1246" t="s">
        <v>12031</v>
      </c>
      <c r="AM1246" t="s">
        <v>11052</v>
      </c>
      <c r="AN1246">
        <v>1</v>
      </c>
      <c r="AO1246" s="10" t="s">
        <v>12037</v>
      </c>
      <c r="AP1246" t="str" cm="1">
        <f t="array" ref="AP1246">_xlfn.IFS(
  Table1[[#This Row],[Age]]&lt;=25, "18-25",
  Table1[[#This Row],[Age]]&lt;=35, "26-35",
  Table1[[#This Row],[Age]]&lt;=45, "36-45",
  Table1[[#This Row],[Age]]&lt;=60, "46-60",
  TRUE, "60+")</f>
        <v>36-45</v>
      </c>
    </row>
    <row r="1247" spans="1:42" x14ac:dyDescent="0.3">
      <c r="A1247">
        <v>1246</v>
      </c>
      <c r="B1247" t="s">
        <v>31</v>
      </c>
      <c r="C1247" t="s">
        <v>67</v>
      </c>
      <c r="D1247">
        <v>58</v>
      </c>
      <c r="E1247" t="s">
        <v>106</v>
      </c>
      <c r="F1247" t="s">
        <v>1353</v>
      </c>
      <c r="G1247" t="s">
        <v>5144</v>
      </c>
      <c r="H1247">
        <v>19458796099</v>
      </c>
      <c r="I1247" t="s">
        <v>6025</v>
      </c>
      <c r="J1247" t="s">
        <v>7291</v>
      </c>
      <c r="K1247">
        <v>3599.37</v>
      </c>
      <c r="L1247" s="12" t="s">
        <v>8436</v>
      </c>
      <c r="M1247" s="10" t="s">
        <v>11218</v>
      </c>
      <c r="N1247">
        <v>1246</v>
      </c>
      <c r="O1247">
        <v>44989</v>
      </c>
      <c r="P1247" t="s">
        <v>11403</v>
      </c>
      <c r="Q1247" s="16">
        <v>3802</v>
      </c>
      <c r="R1247">
        <v>-202.63</v>
      </c>
      <c r="S1247">
        <v>31</v>
      </c>
      <c r="T1247">
        <v>1246</v>
      </c>
      <c r="U1247">
        <v>30856.35</v>
      </c>
      <c r="V1247" t="s">
        <v>11411</v>
      </c>
      <c r="W1247">
        <v>1.57</v>
      </c>
      <c r="X1247">
        <v>60</v>
      </c>
      <c r="Y1247" t="s">
        <v>11762</v>
      </c>
      <c r="Z1247" t="s">
        <v>12011</v>
      </c>
      <c r="AA1247">
        <v>1246</v>
      </c>
      <c r="AB1247" t="s">
        <v>12017</v>
      </c>
      <c r="AC1247">
        <v>9903.7900000000009</v>
      </c>
      <c r="AD1247">
        <v>2889.83</v>
      </c>
      <c r="AE1247">
        <v>144.49</v>
      </c>
      <c r="AF1247" t="s">
        <v>11082</v>
      </c>
      <c r="AG1247" t="s">
        <v>11359</v>
      </c>
      <c r="AH1247">
        <v>5102</v>
      </c>
      <c r="AI1247">
        <v>1246</v>
      </c>
      <c r="AJ1247" t="s">
        <v>11235</v>
      </c>
      <c r="AK1247" t="s">
        <v>12027</v>
      </c>
      <c r="AL1247" t="s">
        <v>12031</v>
      </c>
      <c r="AM1247" t="s">
        <v>11239</v>
      </c>
      <c r="AN1247">
        <v>1</v>
      </c>
      <c r="AO1247" s="10" t="s">
        <v>12047</v>
      </c>
      <c r="AP1247" t="str" cm="1">
        <f t="array" ref="AP1247">_xlfn.IFS(
  Table1[[#This Row],[Age]]&lt;=25, "18-25",
  Table1[[#This Row],[Age]]&lt;=35, "26-35",
  Table1[[#This Row],[Age]]&lt;=45, "36-45",
  Table1[[#This Row],[Age]]&lt;=60, "46-60",
  TRUE, "60+")</f>
        <v>46-60</v>
      </c>
    </row>
    <row r="1248" spans="1:42" x14ac:dyDescent="0.3">
      <c r="A1248">
        <v>1247</v>
      </c>
      <c r="B1248" t="s">
        <v>31</v>
      </c>
      <c r="C1248" t="s">
        <v>62</v>
      </c>
      <c r="D1248">
        <v>21</v>
      </c>
      <c r="E1248" t="s">
        <v>106</v>
      </c>
      <c r="F1248" t="s">
        <v>1354</v>
      </c>
      <c r="G1248" t="s">
        <v>5109</v>
      </c>
      <c r="H1248">
        <v>19458796100</v>
      </c>
      <c r="I1248" t="s">
        <v>6139</v>
      </c>
      <c r="J1248" t="s">
        <v>7292</v>
      </c>
      <c r="K1248">
        <v>4692.51</v>
      </c>
      <c r="L1248" s="12" t="s">
        <v>8437</v>
      </c>
      <c r="M1248" s="10" t="s">
        <v>11174</v>
      </c>
      <c r="N1248">
        <v>1247</v>
      </c>
      <c r="O1248">
        <v>45086</v>
      </c>
      <c r="P1248" t="s">
        <v>11402</v>
      </c>
      <c r="Q1248" s="16">
        <v>4131.76</v>
      </c>
      <c r="R1248">
        <v>8824.27</v>
      </c>
      <c r="S1248">
        <v>82</v>
      </c>
      <c r="T1248">
        <v>1247</v>
      </c>
      <c r="U1248">
        <v>19970.37</v>
      </c>
      <c r="V1248" t="s">
        <v>11413</v>
      </c>
      <c r="W1248">
        <v>8.8000000000000007</v>
      </c>
      <c r="X1248">
        <v>60</v>
      </c>
      <c r="Y1248" t="s">
        <v>11573</v>
      </c>
      <c r="Z1248" t="s">
        <v>12010</v>
      </c>
      <c r="AA1248">
        <v>1247</v>
      </c>
      <c r="AB1248" t="s">
        <v>12016</v>
      </c>
      <c r="AC1248">
        <v>8022.16</v>
      </c>
      <c r="AD1248">
        <v>1123.6400000000001</v>
      </c>
      <c r="AE1248">
        <v>56.18</v>
      </c>
      <c r="AF1248" t="s">
        <v>11197</v>
      </c>
      <c r="AG1248" t="s">
        <v>11167</v>
      </c>
      <c r="AH1248">
        <v>168</v>
      </c>
      <c r="AI1248">
        <v>1247</v>
      </c>
      <c r="AJ1248" t="s">
        <v>11315</v>
      </c>
      <c r="AK1248" t="s">
        <v>12027</v>
      </c>
      <c r="AL1248" t="s">
        <v>12031</v>
      </c>
      <c r="AM1248" t="s">
        <v>11283</v>
      </c>
      <c r="AN1248">
        <v>1</v>
      </c>
      <c r="AO1248" s="10" t="s">
        <v>12043</v>
      </c>
      <c r="AP1248" t="str" cm="1">
        <f t="array" ref="AP1248">_xlfn.IFS(
  Table1[[#This Row],[Age]]&lt;=25, "18-25",
  Table1[[#This Row],[Age]]&lt;=35, "26-35",
  Table1[[#This Row],[Age]]&lt;=45, "36-45",
  Table1[[#This Row],[Age]]&lt;=60, "46-60",
  TRUE, "60+")</f>
        <v>18-25</v>
      </c>
    </row>
    <row r="1249" spans="1:42" x14ac:dyDescent="0.3">
      <c r="A1249">
        <v>1248</v>
      </c>
      <c r="B1249" t="s">
        <v>42</v>
      </c>
      <c r="C1249" t="s">
        <v>97</v>
      </c>
      <c r="D1249">
        <v>20</v>
      </c>
      <c r="E1249" t="s">
        <v>106</v>
      </c>
      <c r="F1249" t="s">
        <v>1355</v>
      </c>
      <c r="G1249" t="s">
        <v>5142</v>
      </c>
      <c r="H1249">
        <v>19458796101</v>
      </c>
      <c r="I1249" t="s">
        <v>6140</v>
      </c>
      <c r="J1249" t="s">
        <v>7292</v>
      </c>
      <c r="K1249">
        <v>8099.85</v>
      </c>
      <c r="L1249" s="12" t="s">
        <v>8438</v>
      </c>
      <c r="M1249" s="10" t="s">
        <v>11172</v>
      </c>
      <c r="N1249">
        <v>1248</v>
      </c>
      <c r="O1249">
        <v>45277</v>
      </c>
      <c r="P1249" t="s">
        <v>11403</v>
      </c>
      <c r="Q1249" s="16">
        <v>4945.7299999999996</v>
      </c>
      <c r="R1249">
        <v>13045.58</v>
      </c>
      <c r="S1249">
        <v>59</v>
      </c>
      <c r="T1249">
        <v>1248</v>
      </c>
      <c r="U1249">
        <v>30814.720000000001</v>
      </c>
      <c r="V1249" t="s">
        <v>11411</v>
      </c>
      <c r="W1249">
        <v>5.1100000000000003</v>
      </c>
      <c r="X1249">
        <v>24</v>
      </c>
      <c r="Y1249" t="s">
        <v>11820</v>
      </c>
      <c r="Z1249" t="s">
        <v>12012</v>
      </c>
      <c r="AA1249">
        <v>1248</v>
      </c>
      <c r="AB1249" t="s">
        <v>12015</v>
      </c>
      <c r="AC1249">
        <v>8843.3799999999992</v>
      </c>
      <c r="AD1249">
        <v>383.63</v>
      </c>
      <c r="AE1249">
        <v>19.18</v>
      </c>
      <c r="AF1249" t="s">
        <v>11115</v>
      </c>
      <c r="AG1249" t="s">
        <v>11101</v>
      </c>
      <c r="AH1249">
        <v>8333</v>
      </c>
      <c r="AI1249">
        <v>1248</v>
      </c>
      <c r="AJ1249" t="s">
        <v>11193</v>
      </c>
      <c r="AK1249" t="s">
        <v>12028</v>
      </c>
      <c r="AL1249" t="s">
        <v>12032</v>
      </c>
      <c r="AM1249" t="s">
        <v>11156</v>
      </c>
      <c r="AN1249">
        <v>1</v>
      </c>
      <c r="AO1249" s="10" t="s">
        <v>12036</v>
      </c>
      <c r="AP1249" t="str" cm="1">
        <f t="array" ref="AP1249">_xlfn.IFS(
  Table1[[#This Row],[Age]]&lt;=25, "18-25",
  Table1[[#This Row],[Age]]&lt;=35, "26-35",
  Table1[[#This Row],[Age]]&lt;=45, "36-45",
  Table1[[#This Row],[Age]]&lt;=60, "46-60",
  TRUE, "60+")</f>
        <v>18-25</v>
      </c>
    </row>
    <row r="1250" spans="1:42" x14ac:dyDescent="0.3">
      <c r="A1250">
        <v>1249</v>
      </c>
      <c r="B1250" t="s">
        <v>36</v>
      </c>
      <c r="C1250" t="s">
        <v>99</v>
      </c>
      <c r="D1250">
        <v>36</v>
      </c>
      <c r="E1250" t="s">
        <v>106</v>
      </c>
      <c r="F1250" t="s">
        <v>1356</v>
      </c>
      <c r="G1250" t="s">
        <v>5140</v>
      </c>
      <c r="H1250">
        <v>19458796102</v>
      </c>
      <c r="I1250" t="s">
        <v>5953</v>
      </c>
      <c r="J1250" t="s">
        <v>7291</v>
      </c>
      <c r="K1250">
        <v>7768.61</v>
      </c>
      <c r="L1250" s="12" t="s">
        <v>8439</v>
      </c>
      <c r="M1250" s="10" t="s">
        <v>11172</v>
      </c>
      <c r="N1250">
        <v>1249</v>
      </c>
      <c r="O1250">
        <v>45069</v>
      </c>
      <c r="P1250" t="s">
        <v>11403</v>
      </c>
      <c r="Q1250" s="16">
        <v>488.99</v>
      </c>
      <c r="R1250">
        <v>8257.6</v>
      </c>
      <c r="S1250">
        <v>3</v>
      </c>
      <c r="T1250">
        <v>1249</v>
      </c>
      <c r="U1250">
        <v>37709.83</v>
      </c>
      <c r="V1250" t="s">
        <v>11413</v>
      </c>
      <c r="W1250">
        <v>9.09</v>
      </c>
      <c r="X1250">
        <v>12</v>
      </c>
      <c r="Y1250" t="s">
        <v>11489</v>
      </c>
      <c r="Z1250" t="s">
        <v>12012</v>
      </c>
      <c r="AA1250">
        <v>1249</v>
      </c>
      <c r="AB1250" t="s">
        <v>12015</v>
      </c>
      <c r="AC1250">
        <v>9165.83</v>
      </c>
      <c r="AD1250">
        <v>4785.5600000000004</v>
      </c>
      <c r="AE1250">
        <v>239.28</v>
      </c>
      <c r="AF1250" t="s">
        <v>11186</v>
      </c>
      <c r="AG1250" t="s">
        <v>11295</v>
      </c>
      <c r="AH1250">
        <v>1872</v>
      </c>
      <c r="AI1250">
        <v>1249</v>
      </c>
      <c r="AJ1250" t="s">
        <v>11394</v>
      </c>
      <c r="AK1250" t="s">
        <v>12029</v>
      </c>
      <c r="AL1250" t="s">
        <v>12032</v>
      </c>
      <c r="AM1250" t="s">
        <v>11132</v>
      </c>
      <c r="AN1250">
        <v>1</v>
      </c>
      <c r="AO1250" s="10" t="s">
        <v>12046</v>
      </c>
      <c r="AP1250" t="str" cm="1">
        <f t="array" ref="AP1250">_xlfn.IFS(
  Table1[[#This Row],[Age]]&lt;=25, "18-25",
  Table1[[#This Row],[Age]]&lt;=35, "26-35",
  Table1[[#This Row],[Age]]&lt;=45, "36-45",
  Table1[[#This Row],[Age]]&lt;=60, "46-60",
  TRUE, "60+")</f>
        <v>36-45</v>
      </c>
    </row>
    <row r="1251" spans="1:42" x14ac:dyDescent="0.3">
      <c r="A1251">
        <v>1250</v>
      </c>
      <c r="B1251" t="s">
        <v>46</v>
      </c>
      <c r="C1251" t="s">
        <v>56</v>
      </c>
      <c r="D1251">
        <v>58</v>
      </c>
      <c r="E1251" t="s">
        <v>104</v>
      </c>
      <c r="F1251" t="s">
        <v>1357</v>
      </c>
      <c r="G1251" t="s">
        <v>5141</v>
      </c>
      <c r="H1251">
        <v>19458796103</v>
      </c>
      <c r="I1251" t="s">
        <v>5442</v>
      </c>
      <c r="J1251" t="s">
        <v>7291</v>
      </c>
      <c r="K1251">
        <v>9234.39</v>
      </c>
      <c r="L1251" s="12" t="s">
        <v>8440</v>
      </c>
      <c r="M1251" s="10" t="s">
        <v>11187</v>
      </c>
      <c r="N1251">
        <v>1250</v>
      </c>
      <c r="O1251">
        <v>44928</v>
      </c>
      <c r="P1251" t="s">
        <v>11402</v>
      </c>
      <c r="Q1251" s="16">
        <v>2366.2199999999998</v>
      </c>
      <c r="R1251">
        <v>11600.61</v>
      </c>
      <c r="S1251">
        <v>18</v>
      </c>
      <c r="T1251">
        <v>1250</v>
      </c>
      <c r="U1251">
        <v>18029.52</v>
      </c>
      <c r="V1251" t="s">
        <v>11413</v>
      </c>
      <c r="W1251">
        <v>4.51</v>
      </c>
      <c r="X1251">
        <v>36</v>
      </c>
      <c r="Y1251" t="s">
        <v>11799</v>
      </c>
      <c r="Z1251" t="s">
        <v>12011</v>
      </c>
      <c r="AA1251">
        <v>1250</v>
      </c>
      <c r="AB1251" t="s">
        <v>12015</v>
      </c>
      <c r="AC1251">
        <v>7704.94</v>
      </c>
      <c r="AD1251">
        <v>4141.34</v>
      </c>
      <c r="AE1251">
        <v>207.07</v>
      </c>
      <c r="AF1251" t="s">
        <v>11366</v>
      </c>
      <c r="AG1251" t="s">
        <v>11054</v>
      </c>
      <c r="AH1251">
        <v>3122</v>
      </c>
      <c r="AI1251">
        <v>1250</v>
      </c>
      <c r="AJ1251" t="s">
        <v>11351</v>
      </c>
      <c r="AK1251" t="s">
        <v>12029</v>
      </c>
      <c r="AL1251" t="s">
        <v>12031</v>
      </c>
      <c r="AM1251" t="s">
        <v>11128</v>
      </c>
      <c r="AN1251">
        <v>1</v>
      </c>
      <c r="AO1251" s="10" t="s">
        <v>12039</v>
      </c>
      <c r="AP1251" t="str" cm="1">
        <f t="array" ref="AP1251">_xlfn.IFS(
  Table1[[#This Row],[Age]]&lt;=25, "18-25",
  Table1[[#This Row],[Age]]&lt;=35, "26-35",
  Table1[[#This Row],[Age]]&lt;=45, "36-45",
  Table1[[#This Row],[Age]]&lt;=60, "46-60",
  TRUE, "60+")</f>
        <v>46-60</v>
      </c>
    </row>
    <row r="1252" spans="1:42" x14ac:dyDescent="0.3">
      <c r="A1252">
        <v>1251</v>
      </c>
      <c r="B1252" t="s">
        <v>38</v>
      </c>
      <c r="C1252" t="s">
        <v>97</v>
      </c>
      <c r="D1252">
        <v>57</v>
      </c>
      <c r="E1252" t="s">
        <v>105</v>
      </c>
      <c r="F1252" t="s">
        <v>1358</v>
      </c>
      <c r="G1252" t="s">
        <v>5140</v>
      </c>
      <c r="H1252">
        <v>19458796104</v>
      </c>
      <c r="I1252" t="s">
        <v>5418</v>
      </c>
      <c r="J1252" t="s">
        <v>7291</v>
      </c>
      <c r="K1252">
        <v>8595.2000000000007</v>
      </c>
      <c r="L1252" s="12" t="s">
        <v>8441</v>
      </c>
      <c r="M1252" s="10" t="s">
        <v>11204</v>
      </c>
      <c r="N1252">
        <v>1251</v>
      </c>
      <c r="O1252">
        <v>45077</v>
      </c>
      <c r="P1252" t="s">
        <v>11402</v>
      </c>
      <c r="Q1252" s="16">
        <v>4874.45</v>
      </c>
      <c r="R1252">
        <v>13469.65</v>
      </c>
      <c r="S1252">
        <v>84</v>
      </c>
      <c r="T1252">
        <v>1251</v>
      </c>
      <c r="U1252">
        <v>19253.72</v>
      </c>
      <c r="V1252" t="s">
        <v>11413</v>
      </c>
      <c r="W1252">
        <v>4.68</v>
      </c>
      <c r="X1252">
        <v>60</v>
      </c>
      <c r="Y1252" t="s">
        <v>8665</v>
      </c>
      <c r="Z1252" t="s">
        <v>12011</v>
      </c>
      <c r="AA1252">
        <v>1251</v>
      </c>
      <c r="AB1252" t="s">
        <v>12015</v>
      </c>
      <c r="AC1252">
        <v>6079.95</v>
      </c>
      <c r="AD1252">
        <v>3796.88</v>
      </c>
      <c r="AE1252">
        <v>189.84</v>
      </c>
      <c r="AF1252" t="s">
        <v>11044</v>
      </c>
      <c r="AG1252" t="s">
        <v>11151</v>
      </c>
      <c r="AH1252">
        <v>2350</v>
      </c>
      <c r="AI1252">
        <v>1251</v>
      </c>
      <c r="AJ1252" t="s">
        <v>11130</v>
      </c>
      <c r="AK1252" t="s">
        <v>12027</v>
      </c>
      <c r="AL1252" t="s">
        <v>12031</v>
      </c>
      <c r="AM1252" t="s">
        <v>11115</v>
      </c>
      <c r="AN1252">
        <v>1</v>
      </c>
      <c r="AO1252" s="10" t="s">
        <v>12046</v>
      </c>
      <c r="AP1252" t="str" cm="1">
        <f t="array" ref="AP1252">_xlfn.IFS(
  Table1[[#This Row],[Age]]&lt;=25, "18-25",
  Table1[[#This Row],[Age]]&lt;=35, "26-35",
  Table1[[#This Row],[Age]]&lt;=45, "36-45",
  Table1[[#This Row],[Age]]&lt;=60, "46-60",
  TRUE, "60+")</f>
        <v>46-60</v>
      </c>
    </row>
    <row r="1253" spans="1:42" x14ac:dyDescent="0.3">
      <c r="A1253">
        <v>1252</v>
      </c>
      <c r="B1253" t="s">
        <v>22</v>
      </c>
      <c r="C1253" t="s">
        <v>77</v>
      </c>
      <c r="D1253">
        <v>56</v>
      </c>
      <c r="E1253" t="s">
        <v>106</v>
      </c>
      <c r="F1253" t="s">
        <v>1359</v>
      </c>
      <c r="G1253" t="s">
        <v>5136</v>
      </c>
      <c r="H1253">
        <v>19458796105</v>
      </c>
      <c r="I1253" t="s">
        <v>5247</v>
      </c>
      <c r="J1253" t="s">
        <v>7291</v>
      </c>
      <c r="K1253">
        <v>4444.05</v>
      </c>
      <c r="L1253" s="12" t="s">
        <v>8442</v>
      </c>
      <c r="M1253" s="10" t="s">
        <v>11220</v>
      </c>
      <c r="N1253">
        <v>1252</v>
      </c>
      <c r="O1253">
        <v>44949</v>
      </c>
      <c r="P1253" t="s">
        <v>11402</v>
      </c>
      <c r="Q1253" s="16">
        <v>4411.6099999999997</v>
      </c>
      <c r="R1253">
        <v>32.44</v>
      </c>
      <c r="S1253">
        <v>21</v>
      </c>
      <c r="T1253">
        <v>1252</v>
      </c>
      <c r="U1253">
        <v>31866.93</v>
      </c>
      <c r="V1253" t="s">
        <v>11412</v>
      </c>
      <c r="W1253">
        <v>3.2</v>
      </c>
      <c r="X1253">
        <v>24</v>
      </c>
      <c r="Y1253" t="s">
        <v>11821</v>
      </c>
      <c r="Z1253" t="s">
        <v>12010</v>
      </c>
      <c r="AA1253">
        <v>1252</v>
      </c>
      <c r="AB1253" t="s">
        <v>12016</v>
      </c>
      <c r="AC1253">
        <v>3250.84</v>
      </c>
      <c r="AD1253">
        <v>2672.5</v>
      </c>
      <c r="AE1253">
        <v>133.62</v>
      </c>
      <c r="AF1253" t="s">
        <v>11272</v>
      </c>
      <c r="AG1253" t="s">
        <v>11190</v>
      </c>
      <c r="AH1253">
        <v>6484</v>
      </c>
      <c r="AI1253">
        <v>1252</v>
      </c>
      <c r="AJ1253" t="s">
        <v>11364</v>
      </c>
      <c r="AK1253" t="s">
        <v>12029</v>
      </c>
      <c r="AL1253" t="s">
        <v>12032</v>
      </c>
      <c r="AM1253" t="s">
        <v>11040</v>
      </c>
      <c r="AN1253">
        <v>1</v>
      </c>
      <c r="AO1253" s="10" t="s">
        <v>12039</v>
      </c>
      <c r="AP1253" t="str" cm="1">
        <f t="array" ref="AP1253">_xlfn.IFS(
  Table1[[#This Row],[Age]]&lt;=25, "18-25",
  Table1[[#This Row],[Age]]&lt;=35, "26-35",
  Table1[[#This Row],[Age]]&lt;=45, "36-45",
  Table1[[#This Row],[Age]]&lt;=60, "46-60",
  TRUE, "60+")</f>
        <v>46-60</v>
      </c>
    </row>
    <row r="1254" spans="1:42" x14ac:dyDescent="0.3">
      <c r="A1254">
        <v>1253</v>
      </c>
      <c r="B1254" t="s">
        <v>36</v>
      </c>
      <c r="C1254" t="s">
        <v>97</v>
      </c>
      <c r="D1254">
        <v>24</v>
      </c>
      <c r="E1254" t="s">
        <v>105</v>
      </c>
      <c r="F1254" t="s">
        <v>1360</v>
      </c>
      <c r="G1254" t="s">
        <v>5130</v>
      </c>
      <c r="H1254">
        <v>19458796106</v>
      </c>
      <c r="I1254" t="s">
        <v>6141</v>
      </c>
      <c r="J1254" t="s">
        <v>7292</v>
      </c>
      <c r="K1254">
        <v>288.33</v>
      </c>
      <c r="L1254" s="12" t="s">
        <v>8443</v>
      </c>
      <c r="M1254" s="10" t="s">
        <v>11382</v>
      </c>
      <c r="N1254">
        <v>1253</v>
      </c>
      <c r="O1254">
        <v>45153</v>
      </c>
      <c r="P1254" t="s">
        <v>11403</v>
      </c>
      <c r="Q1254" s="16">
        <v>4953.2</v>
      </c>
      <c r="R1254">
        <v>-4664.87</v>
      </c>
      <c r="S1254">
        <v>57</v>
      </c>
      <c r="T1254">
        <v>1253</v>
      </c>
      <c r="U1254">
        <v>23324.01</v>
      </c>
      <c r="V1254" t="s">
        <v>11412</v>
      </c>
      <c r="W1254">
        <v>6.8</v>
      </c>
      <c r="X1254">
        <v>60</v>
      </c>
      <c r="Y1254" t="s">
        <v>8288</v>
      </c>
      <c r="Z1254" t="s">
        <v>12012</v>
      </c>
      <c r="AA1254">
        <v>1253</v>
      </c>
      <c r="AB1254" t="s">
        <v>12015</v>
      </c>
      <c r="AC1254">
        <v>7558.57</v>
      </c>
      <c r="AD1254">
        <v>3188.21</v>
      </c>
      <c r="AE1254">
        <v>159.41</v>
      </c>
      <c r="AF1254" t="s">
        <v>11338</v>
      </c>
      <c r="AG1254" t="s">
        <v>11278</v>
      </c>
      <c r="AH1254">
        <v>5139</v>
      </c>
      <c r="AI1254">
        <v>1253</v>
      </c>
      <c r="AJ1254" t="s">
        <v>11309</v>
      </c>
      <c r="AK1254" t="s">
        <v>12027</v>
      </c>
      <c r="AL1254" t="s">
        <v>12031</v>
      </c>
      <c r="AM1254" t="s">
        <v>11325</v>
      </c>
      <c r="AN1254">
        <v>1</v>
      </c>
      <c r="AO1254" s="10" t="s">
        <v>12041</v>
      </c>
      <c r="AP1254" t="str" cm="1">
        <f t="array" ref="AP1254">_xlfn.IFS(
  Table1[[#This Row],[Age]]&lt;=25, "18-25",
  Table1[[#This Row],[Age]]&lt;=35, "26-35",
  Table1[[#This Row],[Age]]&lt;=45, "36-45",
  Table1[[#This Row],[Age]]&lt;=60, "46-60",
  TRUE, "60+")</f>
        <v>18-25</v>
      </c>
    </row>
    <row r="1255" spans="1:42" x14ac:dyDescent="0.3">
      <c r="A1255">
        <v>1254</v>
      </c>
      <c r="B1255" t="s">
        <v>10</v>
      </c>
      <c r="C1255" t="s">
        <v>66</v>
      </c>
      <c r="D1255">
        <v>53</v>
      </c>
      <c r="E1255" t="s">
        <v>104</v>
      </c>
      <c r="F1255" t="s">
        <v>1361</v>
      </c>
      <c r="G1255" t="s">
        <v>5139</v>
      </c>
      <c r="H1255">
        <v>19458796107</v>
      </c>
      <c r="I1255" t="s">
        <v>6142</v>
      </c>
      <c r="J1255" t="s">
        <v>7291</v>
      </c>
      <c r="K1255">
        <v>2442.2399999999998</v>
      </c>
      <c r="L1255" s="12" t="s">
        <v>8444</v>
      </c>
      <c r="M1255" s="10" t="s">
        <v>11049</v>
      </c>
      <c r="N1255">
        <v>1254</v>
      </c>
      <c r="O1255">
        <v>45273</v>
      </c>
      <c r="P1255" t="s">
        <v>11402</v>
      </c>
      <c r="Q1255" s="16">
        <v>2916.35</v>
      </c>
      <c r="R1255">
        <v>5358.59</v>
      </c>
      <c r="S1255">
        <v>99</v>
      </c>
      <c r="T1255">
        <v>1254</v>
      </c>
      <c r="U1255">
        <v>26821.69</v>
      </c>
      <c r="V1255" t="s">
        <v>11411</v>
      </c>
      <c r="W1255">
        <v>5.94</v>
      </c>
      <c r="X1255">
        <v>60</v>
      </c>
      <c r="Y1255" t="s">
        <v>9887</v>
      </c>
      <c r="Z1255" t="s">
        <v>12012</v>
      </c>
      <c r="AA1255">
        <v>1254</v>
      </c>
      <c r="AB1255" t="s">
        <v>12016</v>
      </c>
      <c r="AC1255">
        <v>5516.44</v>
      </c>
      <c r="AD1255">
        <v>4321.8100000000004</v>
      </c>
      <c r="AE1255">
        <v>216.09</v>
      </c>
      <c r="AF1255" t="s">
        <v>11229</v>
      </c>
      <c r="AG1255" t="s">
        <v>11051</v>
      </c>
      <c r="AH1255">
        <v>6617</v>
      </c>
      <c r="AI1255">
        <v>1254</v>
      </c>
      <c r="AJ1255" t="s">
        <v>11087</v>
      </c>
      <c r="AK1255" t="s">
        <v>12029</v>
      </c>
      <c r="AL1255" t="s">
        <v>12032</v>
      </c>
      <c r="AM1255" t="s">
        <v>11169</v>
      </c>
      <c r="AN1255">
        <v>1</v>
      </c>
      <c r="AO1255" s="10" t="s">
        <v>12036</v>
      </c>
      <c r="AP1255" t="str" cm="1">
        <f t="array" ref="AP1255">_xlfn.IFS(
  Table1[[#This Row],[Age]]&lt;=25, "18-25",
  Table1[[#This Row],[Age]]&lt;=35, "26-35",
  Table1[[#This Row],[Age]]&lt;=45, "36-45",
  Table1[[#This Row],[Age]]&lt;=60, "46-60",
  TRUE, "60+")</f>
        <v>46-60</v>
      </c>
    </row>
    <row r="1256" spans="1:42" x14ac:dyDescent="0.3">
      <c r="A1256">
        <v>1255</v>
      </c>
      <c r="B1256" t="s">
        <v>19</v>
      </c>
      <c r="C1256" t="s">
        <v>57</v>
      </c>
      <c r="D1256">
        <v>36</v>
      </c>
      <c r="E1256" t="s">
        <v>104</v>
      </c>
      <c r="F1256" t="s">
        <v>1362</v>
      </c>
      <c r="G1256" t="s">
        <v>5134</v>
      </c>
      <c r="H1256">
        <v>19458796108</v>
      </c>
      <c r="I1256" t="s">
        <v>6143</v>
      </c>
      <c r="J1256" t="s">
        <v>7291</v>
      </c>
      <c r="K1256">
        <v>6139.54</v>
      </c>
      <c r="L1256" s="12" t="s">
        <v>8445</v>
      </c>
      <c r="M1256" s="10" t="s">
        <v>11146</v>
      </c>
      <c r="N1256">
        <v>1255</v>
      </c>
      <c r="O1256">
        <v>45208</v>
      </c>
      <c r="P1256" t="s">
        <v>11402</v>
      </c>
      <c r="Q1256" s="16">
        <v>3367.52</v>
      </c>
      <c r="R1256">
        <v>9507.06</v>
      </c>
      <c r="S1256">
        <v>42</v>
      </c>
      <c r="T1256">
        <v>1255</v>
      </c>
      <c r="U1256">
        <v>49122</v>
      </c>
      <c r="V1256" t="s">
        <v>11412</v>
      </c>
      <c r="W1256">
        <v>9.2200000000000006</v>
      </c>
      <c r="X1256">
        <v>60</v>
      </c>
      <c r="Y1256" t="s">
        <v>11822</v>
      </c>
      <c r="Z1256" t="s">
        <v>12011</v>
      </c>
      <c r="AA1256">
        <v>1255</v>
      </c>
      <c r="AB1256" t="s">
        <v>12015</v>
      </c>
      <c r="AC1256">
        <v>9254.59</v>
      </c>
      <c r="AD1256">
        <v>1944.37</v>
      </c>
      <c r="AE1256">
        <v>97.22</v>
      </c>
      <c r="AF1256" t="s">
        <v>11167</v>
      </c>
      <c r="AG1256" t="s">
        <v>11266</v>
      </c>
      <c r="AH1256">
        <v>6185</v>
      </c>
      <c r="AI1256">
        <v>1255</v>
      </c>
      <c r="AJ1256" t="s">
        <v>11201</v>
      </c>
      <c r="AK1256" t="s">
        <v>12027</v>
      </c>
      <c r="AL1256" t="s">
        <v>12032</v>
      </c>
      <c r="AM1256" t="s">
        <v>11253</v>
      </c>
      <c r="AN1256">
        <v>1</v>
      </c>
      <c r="AO1256" s="10" t="s">
        <v>12044</v>
      </c>
      <c r="AP1256" t="str" cm="1">
        <f t="array" ref="AP1256">_xlfn.IFS(
  Table1[[#This Row],[Age]]&lt;=25, "18-25",
  Table1[[#This Row],[Age]]&lt;=35, "26-35",
  Table1[[#This Row],[Age]]&lt;=45, "36-45",
  Table1[[#This Row],[Age]]&lt;=60, "46-60",
  TRUE, "60+")</f>
        <v>36-45</v>
      </c>
    </row>
    <row r="1257" spans="1:42" x14ac:dyDescent="0.3">
      <c r="A1257">
        <v>1256</v>
      </c>
      <c r="B1257" t="s">
        <v>16</v>
      </c>
      <c r="C1257" t="s">
        <v>69</v>
      </c>
      <c r="D1257">
        <v>29</v>
      </c>
      <c r="E1257" t="s">
        <v>106</v>
      </c>
      <c r="F1257" t="s">
        <v>1363</v>
      </c>
      <c r="G1257" t="s">
        <v>5125</v>
      </c>
      <c r="H1257">
        <v>19458796109</v>
      </c>
      <c r="I1257" t="s">
        <v>6144</v>
      </c>
      <c r="J1257" t="s">
        <v>7291</v>
      </c>
      <c r="K1257">
        <v>5064.79</v>
      </c>
      <c r="L1257" s="12" t="s">
        <v>8446</v>
      </c>
      <c r="M1257" s="10" t="s">
        <v>11208</v>
      </c>
      <c r="N1257">
        <v>1256</v>
      </c>
      <c r="O1257">
        <v>45167</v>
      </c>
      <c r="P1257" t="s">
        <v>11403</v>
      </c>
      <c r="Q1257" s="16">
        <v>1326.38</v>
      </c>
      <c r="R1257">
        <v>3738.41</v>
      </c>
      <c r="S1257">
        <v>62</v>
      </c>
      <c r="T1257">
        <v>1256</v>
      </c>
      <c r="U1257">
        <v>3144.97</v>
      </c>
      <c r="V1257" t="s">
        <v>11412</v>
      </c>
      <c r="W1257">
        <v>4.8600000000000003</v>
      </c>
      <c r="X1257">
        <v>60</v>
      </c>
      <c r="Y1257" t="s">
        <v>11823</v>
      </c>
      <c r="Z1257" t="s">
        <v>12010</v>
      </c>
      <c r="AA1257">
        <v>1256</v>
      </c>
      <c r="AB1257" t="s">
        <v>12017</v>
      </c>
      <c r="AC1257">
        <v>1012.33</v>
      </c>
      <c r="AD1257">
        <v>522.92999999999995</v>
      </c>
      <c r="AE1257">
        <v>26.15</v>
      </c>
      <c r="AF1257" t="s">
        <v>11038</v>
      </c>
      <c r="AG1257" t="s">
        <v>11194</v>
      </c>
      <c r="AH1257">
        <v>2264</v>
      </c>
      <c r="AI1257">
        <v>1256</v>
      </c>
      <c r="AJ1257" t="s">
        <v>11153</v>
      </c>
      <c r="AK1257" t="s">
        <v>12028</v>
      </c>
      <c r="AL1257" t="s">
        <v>12032</v>
      </c>
      <c r="AM1257" t="s">
        <v>11058</v>
      </c>
      <c r="AN1257">
        <v>1</v>
      </c>
      <c r="AO1257" s="10" t="s">
        <v>12041</v>
      </c>
      <c r="AP1257" t="str" cm="1">
        <f t="array" ref="AP1257">_xlfn.IFS(
  Table1[[#This Row],[Age]]&lt;=25, "18-25",
  Table1[[#This Row],[Age]]&lt;=35, "26-35",
  Table1[[#This Row],[Age]]&lt;=45, "36-45",
  Table1[[#This Row],[Age]]&lt;=60, "46-60",
  TRUE, "60+")</f>
        <v>26-35</v>
      </c>
    </row>
    <row r="1258" spans="1:42" x14ac:dyDescent="0.3">
      <c r="A1258">
        <v>1257</v>
      </c>
      <c r="B1258" t="s">
        <v>30</v>
      </c>
      <c r="C1258" t="s">
        <v>57</v>
      </c>
      <c r="D1258">
        <v>37</v>
      </c>
      <c r="E1258" t="s">
        <v>105</v>
      </c>
      <c r="F1258" t="s">
        <v>1364</v>
      </c>
      <c r="G1258" t="s">
        <v>5147</v>
      </c>
      <c r="H1258">
        <v>19458796110</v>
      </c>
      <c r="I1258" t="s">
        <v>5248</v>
      </c>
      <c r="J1258" t="s">
        <v>7292</v>
      </c>
      <c r="K1258">
        <v>2477.59</v>
      </c>
      <c r="L1258" s="12" t="s">
        <v>8447</v>
      </c>
      <c r="M1258" s="10" t="s">
        <v>11325</v>
      </c>
      <c r="N1258">
        <v>1257</v>
      </c>
      <c r="O1258">
        <v>45067</v>
      </c>
      <c r="P1258" t="s">
        <v>11403</v>
      </c>
      <c r="Q1258" s="16">
        <v>2297.0700000000002</v>
      </c>
      <c r="R1258">
        <v>4774.66</v>
      </c>
      <c r="S1258">
        <v>30</v>
      </c>
      <c r="T1258">
        <v>1257</v>
      </c>
      <c r="U1258">
        <v>32747.119999999999</v>
      </c>
      <c r="V1258" t="s">
        <v>11412</v>
      </c>
      <c r="W1258">
        <v>6.83</v>
      </c>
      <c r="X1258">
        <v>12</v>
      </c>
      <c r="Y1258" t="s">
        <v>7973</v>
      </c>
      <c r="Z1258" t="s">
        <v>12011</v>
      </c>
      <c r="AA1258">
        <v>1257</v>
      </c>
      <c r="AB1258" t="s">
        <v>12016</v>
      </c>
      <c r="AC1258">
        <v>9282.01</v>
      </c>
      <c r="AD1258">
        <v>4204.8100000000004</v>
      </c>
      <c r="AE1258">
        <v>210.24</v>
      </c>
      <c r="AF1258" t="s">
        <v>11109</v>
      </c>
      <c r="AG1258" t="s">
        <v>11283</v>
      </c>
      <c r="AH1258">
        <v>7304</v>
      </c>
      <c r="AI1258">
        <v>1257</v>
      </c>
      <c r="AJ1258" t="s">
        <v>11049</v>
      </c>
      <c r="AK1258" t="s">
        <v>12028</v>
      </c>
      <c r="AL1258" t="s">
        <v>12031</v>
      </c>
      <c r="AM1258" t="s">
        <v>11278</v>
      </c>
      <c r="AN1258">
        <v>1</v>
      </c>
      <c r="AO1258" s="10" t="s">
        <v>12046</v>
      </c>
      <c r="AP1258" t="str" cm="1">
        <f t="array" ref="AP1258">_xlfn.IFS(
  Table1[[#This Row],[Age]]&lt;=25, "18-25",
  Table1[[#This Row],[Age]]&lt;=35, "26-35",
  Table1[[#This Row],[Age]]&lt;=45, "36-45",
  Table1[[#This Row],[Age]]&lt;=60, "46-60",
  TRUE, "60+")</f>
        <v>36-45</v>
      </c>
    </row>
    <row r="1259" spans="1:42" x14ac:dyDescent="0.3">
      <c r="A1259">
        <v>1258</v>
      </c>
      <c r="B1259" t="s">
        <v>32</v>
      </c>
      <c r="C1259" t="s">
        <v>57</v>
      </c>
      <c r="D1259">
        <v>55</v>
      </c>
      <c r="E1259" t="s">
        <v>106</v>
      </c>
      <c r="F1259" t="s">
        <v>1365</v>
      </c>
      <c r="G1259" t="s">
        <v>5113</v>
      </c>
      <c r="H1259">
        <v>19458796111</v>
      </c>
      <c r="I1259" t="s">
        <v>6145</v>
      </c>
      <c r="J1259" t="s">
        <v>7291</v>
      </c>
      <c r="K1259">
        <v>1402.83</v>
      </c>
      <c r="L1259" s="12" t="s">
        <v>8448</v>
      </c>
      <c r="M1259" s="10" t="s">
        <v>11045</v>
      </c>
      <c r="N1259">
        <v>1258</v>
      </c>
      <c r="O1259">
        <v>45094</v>
      </c>
      <c r="P1259" t="s">
        <v>11403</v>
      </c>
      <c r="Q1259" s="16">
        <v>114.53</v>
      </c>
      <c r="R1259">
        <v>1288.3</v>
      </c>
      <c r="S1259">
        <v>61</v>
      </c>
      <c r="T1259">
        <v>1258</v>
      </c>
      <c r="U1259">
        <v>46221.39</v>
      </c>
      <c r="V1259" t="s">
        <v>11413</v>
      </c>
      <c r="W1259">
        <v>7.37</v>
      </c>
      <c r="X1259">
        <v>36</v>
      </c>
      <c r="Y1259" t="s">
        <v>8550</v>
      </c>
      <c r="Z1259" t="s">
        <v>12011</v>
      </c>
      <c r="AA1259">
        <v>1258</v>
      </c>
      <c r="AB1259" t="s">
        <v>12016</v>
      </c>
      <c r="AC1259">
        <v>9549.61</v>
      </c>
      <c r="AD1259">
        <v>313.70999999999998</v>
      </c>
      <c r="AE1259">
        <v>15.69</v>
      </c>
      <c r="AF1259" t="s">
        <v>11183</v>
      </c>
      <c r="AG1259" t="s">
        <v>11398</v>
      </c>
      <c r="AH1259">
        <v>7848</v>
      </c>
      <c r="AI1259">
        <v>1258</v>
      </c>
      <c r="AJ1259" t="s">
        <v>11189</v>
      </c>
      <c r="AK1259" t="s">
        <v>12028</v>
      </c>
      <c r="AL1259" t="s">
        <v>12032</v>
      </c>
      <c r="AM1259" t="s">
        <v>11083</v>
      </c>
      <c r="AN1259">
        <v>1</v>
      </c>
      <c r="AO1259" s="10" t="s">
        <v>12043</v>
      </c>
      <c r="AP1259" t="str" cm="1">
        <f t="array" ref="AP1259">_xlfn.IFS(
  Table1[[#This Row],[Age]]&lt;=25, "18-25",
  Table1[[#This Row],[Age]]&lt;=35, "26-35",
  Table1[[#This Row],[Age]]&lt;=45, "36-45",
  Table1[[#This Row],[Age]]&lt;=60, "46-60",
  TRUE, "60+")</f>
        <v>46-60</v>
      </c>
    </row>
    <row r="1260" spans="1:42" x14ac:dyDescent="0.3">
      <c r="A1260">
        <v>1259</v>
      </c>
      <c r="B1260" t="s">
        <v>24</v>
      </c>
      <c r="C1260" t="s">
        <v>79</v>
      </c>
      <c r="D1260">
        <v>29</v>
      </c>
      <c r="E1260" t="s">
        <v>104</v>
      </c>
      <c r="F1260" t="s">
        <v>1366</v>
      </c>
      <c r="G1260" t="s">
        <v>5144</v>
      </c>
      <c r="H1260">
        <v>19458796112</v>
      </c>
      <c r="I1260" t="s">
        <v>5822</v>
      </c>
      <c r="J1260" t="s">
        <v>7291</v>
      </c>
      <c r="K1260">
        <v>2238.52</v>
      </c>
      <c r="L1260" s="12" t="s">
        <v>8449</v>
      </c>
      <c r="M1260" s="10" t="s">
        <v>11272</v>
      </c>
      <c r="N1260">
        <v>1259</v>
      </c>
      <c r="O1260">
        <v>45042</v>
      </c>
      <c r="P1260" t="s">
        <v>11403</v>
      </c>
      <c r="Q1260" s="16">
        <v>3601.41</v>
      </c>
      <c r="R1260">
        <v>-1362.89</v>
      </c>
      <c r="S1260">
        <v>36</v>
      </c>
      <c r="T1260">
        <v>1259</v>
      </c>
      <c r="U1260">
        <v>12574.36</v>
      </c>
      <c r="V1260" t="s">
        <v>11413</v>
      </c>
      <c r="W1260">
        <v>3.88</v>
      </c>
      <c r="X1260">
        <v>12</v>
      </c>
      <c r="Y1260" t="s">
        <v>8165</v>
      </c>
      <c r="Z1260" t="s">
        <v>12011</v>
      </c>
      <c r="AA1260">
        <v>1259</v>
      </c>
      <c r="AB1260" t="s">
        <v>12015</v>
      </c>
      <c r="AC1260">
        <v>2975.22</v>
      </c>
      <c r="AD1260">
        <v>4592.87</v>
      </c>
      <c r="AE1260">
        <v>229.64</v>
      </c>
      <c r="AF1260" t="s">
        <v>11347</v>
      </c>
      <c r="AG1260" t="s">
        <v>11330</v>
      </c>
      <c r="AH1260">
        <v>4558</v>
      </c>
      <c r="AI1260">
        <v>1259</v>
      </c>
      <c r="AJ1260" t="s">
        <v>11197</v>
      </c>
      <c r="AK1260" t="s">
        <v>12027</v>
      </c>
      <c r="AL1260" t="s">
        <v>12031</v>
      </c>
      <c r="AM1260" t="s">
        <v>11230</v>
      </c>
      <c r="AN1260">
        <v>1</v>
      </c>
      <c r="AO1260" s="10" t="s">
        <v>12037</v>
      </c>
      <c r="AP1260" t="str" cm="1">
        <f t="array" ref="AP1260">_xlfn.IFS(
  Table1[[#This Row],[Age]]&lt;=25, "18-25",
  Table1[[#This Row],[Age]]&lt;=35, "26-35",
  Table1[[#This Row],[Age]]&lt;=45, "36-45",
  Table1[[#This Row],[Age]]&lt;=60, "46-60",
  TRUE, "60+")</f>
        <v>26-35</v>
      </c>
    </row>
    <row r="1261" spans="1:42" x14ac:dyDescent="0.3">
      <c r="A1261">
        <v>1260</v>
      </c>
      <c r="B1261" t="s">
        <v>41</v>
      </c>
      <c r="C1261" t="s">
        <v>54</v>
      </c>
      <c r="D1261">
        <v>46</v>
      </c>
      <c r="E1261" t="s">
        <v>106</v>
      </c>
      <c r="F1261" t="s">
        <v>1367</v>
      </c>
      <c r="G1261" t="s">
        <v>5110</v>
      </c>
      <c r="H1261">
        <v>19458796113</v>
      </c>
      <c r="I1261" t="s">
        <v>6146</v>
      </c>
      <c r="J1261" t="s">
        <v>7292</v>
      </c>
      <c r="K1261">
        <v>2671.47</v>
      </c>
      <c r="L1261" s="12" t="s">
        <v>8450</v>
      </c>
      <c r="M1261" s="10" t="s">
        <v>11148</v>
      </c>
      <c r="N1261">
        <v>1260</v>
      </c>
      <c r="O1261">
        <v>44936</v>
      </c>
      <c r="P1261" t="s">
        <v>11404</v>
      </c>
      <c r="Q1261" s="16">
        <v>4630.13</v>
      </c>
      <c r="R1261">
        <v>7301.6</v>
      </c>
      <c r="S1261">
        <v>55</v>
      </c>
      <c r="T1261">
        <v>1260</v>
      </c>
      <c r="U1261">
        <v>11389.35</v>
      </c>
      <c r="V1261" t="s">
        <v>11413</v>
      </c>
      <c r="W1261">
        <v>8.93</v>
      </c>
      <c r="X1261">
        <v>24</v>
      </c>
      <c r="Y1261" t="s">
        <v>11637</v>
      </c>
      <c r="Z1261" t="s">
        <v>12012</v>
      </c>
      <c r="AA1261">
        <v>1260</v>
      </c>
      <c r="AB1261" t="s">
        <v>12015</v>
      </c>
      <c r="AC1261">
        <v>8911.31</v>
      </c>
      <c r="AD1261">
        <v>3609.65</v>
      </c>
      <c r="AE1261">
        <v>180.48</v>
      </c>
      <c r="AF1261" t="s">
        <v>11298</v>
      </c>
      <c r="AG1261" t="s">
        <v>11306</v>
      </c>
      <c r="AH1261">
        <v>1740</v>
      </c>
      <c r="AI1261">
        <v>1260</v>
      </c>
      <c r="AJ1261" t="s">
        <v>11340</v>
      </c>
      <c r="AK1261" t="s">
        <v>12029</v>
      </c>
      <c r="AL1261" t="s">
        <v>12032</v>
      </c>
      <c r="AM1261" t="s">
        <v>11142</v>
      </c>
      <c r="AN1261">
        <v>1</v>
      </c>
      <c r="AO1261" s="10" t="s">
        <v>12039</v>
      </c>
      <c r="AP1261" t="str" cm="1">
        <f t="array" ref="AP1261">_xlfn.IFS(
  Table1[[#This Row],[Age]]&lt;=25, "18-25",
  Table1[[#This Row],[Age]]&lt;=35, "26-35",
  Table1[[#This Row],[Age]]&lt;=45, "36-45",
  Table1[[#This Row],[Age]]&lt;=60, "46-60",
  TRUE, "60+")</f>
        <v>46-60</v>
      </c>
    </row>
    <row r="1262" spans="1:42" x14ac:dyDescent="0.3">
      <c r="A1262">
        <v>1261</v>
      </c>
      <c r="B1262" t="s">
        <v>24</v>
      </c>
      <c r="C1262" t="s">
        <v>66</v>
      </c>
      <c r="D1262">
        <v>47</v>
      </c>
      <c r="E1262" t="s">
        <v>106</v>
      </c>
      <c r="F1262" t="s">
        <v>1368</v>
      </c>
      <c r="G1262" t="s">
        <v>5144</v>
      </c>
      <c r="H1262">
        <v>19458796114</v>
      </c>
      <c r="I1262" t="s">
        <v>6147</v>
      </c>
      <c r="J1262" t="s">
        <v>7291</v>
      </c>
      <c r="K1262">
        <v>8686.18</v>
      </c>
      <c r="L1262" s="12" t="s">
        <v>8451</v>
      </c>
      <c r="M1262" s="10" t="s">
        <v>11378</v>
      </c>
      <c r="N1262">
        <v>1261</v>
      </c>
      <c r="O1262">
        <v>45093</v>
      </c>
      <c r="P1262" t="s">
        <v>11403</v>
      </c>
      <c r="Q1262" s="16">
        <v>569.62</v>
      </c>
      <c r="R1262">
        <v>8116.56</v>
      </c>
      <c r="S1262">
        <v>4</v>
      </c>
      <c r="T1262">
        <v>1261</v>
      </c>
      <c r="U1262">
        <v>18786.900000000001</v>
      </c>
      <c r="V1262" t="s">
        <v>11413</v>
      </c>
      <c r="W1262">
        <v>4.43</v>
      </c>
      <c r="X1262">
        <v>24</v>
      </c>
      <c r="Y1262" t="s">
        <v>11824</v>
      </c>
      <c r="Z1262" t="s">
        <v>12012</v>
      </c>
      <c r="AA1262">
        <v>1261</v>
      </c>
      <c r="AB1262" t="s">
        <v>12015</v>
      </c>
      <c r="AC1262">
        <v>6311.39</v>
      </c>
      <c r="AD1262">
        <v>2227.16</v>
      </c>
      <c r="AE1262">
        <v>111.36</v>
      </c>
      <c r="AF1262" t="s">
        <v>11217</v>
      </c>
      <c r="AG1262" t="s">
        <v>11142</v>
      </c>
      <c r="AH1262">
        <v>1248</v>
      </c>
      <c r="AI1262">
        <v>1261</v>
      </c>
      <c r="AJ1262" t="s">
        <v>11367</v>
      </c>
      <c r="AK1262" t="s">
        <v>12029</v>
      </c>
      <c r="AL1262" t="s">
        <v>12032</v>
      </c>
      <c r="AM1262" t="s">
        <v>11172</v>
      </c>
      <c r="AN1262">
        <v>1</v>
      </c>
      <c r="AO1262" s="10" t="s">
        <v>12043</v>
      </c>
      <c r="AP1262" t="str" cm="1">
        <f t="array" ref="AP1262">_xlfn.IFS(
  Table1[[#This Row],[Age]]&lt;=25, "18-25",
  Table1[[#This Row],[Age]]&lt;=35, "26-35",
  Table1[[#This Row],[Age]]&lt;=45, "36-45",
  Table1[[#This Row],[Age]]&lt;=60, "46-60",
  TRUE, "60+")</f>
        <v>46-60</v>
      </c>
    </row>
    <row r="1263" spans="1:42" x14ac:dyDescent="0.3">
      <c r="A1263">
        <v>1262</v>
      </c>
      <c r="B1263" t="s">
        <v>39</v>
      </c>
      <c r="C1263" t="s">
        <v>39</v>
      </c>
      <c r="D1263">
        <v>37</v>
      </c>
      <c r="E1263" t="s">
        <v>105</v>
      </c>
      <c r="F1263" t="s">
        <v>1369</v>
      </c>
      <c r="G1263" t="s">
        <v>5147</v>
      </c>
      <c r="H1263">
        <v>19458796115</v>
      </c>
      <c r="I1263" t="s">
        <v>6148</v>
      </c>
      <c r="J1263" t="s">
        <v>7291</v>
      </c>
      <c r="K1263">
        <v>7131.59</v>
      </c>
      <c r="L1263" s="12" t="s">
        <v>8452</v>
      </c>
      <c r="M1263" s="10" t="s">
        <v>11049</v>
      </c>
      <c r="N1263">
        <v>1262</v>
      </c>
      <c r="O1263">
        <v>45016</v>
      </c>
      <c r="P1263" t="s">
        <v>11402</v>
      </c>
      <c r="Q1263" s="16">
        <v>2277.35</v>
      </c>
      <c r="R1263">
        <v>4854.24</v>
      </c>
      <c r="S1263">
        <v>15</v>
      </c>
      <c r="T1263">
        <v>1262</v>
      </c>
      <c r="U1263">
        <v>4629.8500000000004</v>
      </c>
      <c r="V1263" t="s">
        <v>11413</v>
      </c>
      <c r="W1263">
        <v>6.74</v>
      </c>
      <c r="X1263">
        <v>24</v>
      </c>
      <c r="Y1263" t="s">
        <v>10657</v>
      </c>
      <c r="Z1263" t="s">
        <v>12012</v>
      </c>
      <c r="AA1263">
        <v>1262</v>
      </c>
      <c r="AB1263" t="s">
        <v>12017</v>
      </c>
      <c r="AC1263">
        <v>3640.44</v>
      </c>
      <c r="AD1263">
        <v>3076.8</v>
      </c>
      <c r="AE1263">
        <v>153.84</v>
      </c>
      <c r="AF1263" t="s">
        <v>11341</v>
      </c>
      <c r="AG1263" t="s">
        <v>11047</v>
      </c>
      <c r="AH1263">
        <v>9921</v>
      </c>
      <c r="AI1263">
        <v>1262</v>
      </c>
      <c r="AJ1263" t="s">
        <v>11263</v>
      </c>
      <c r="AK1263" t="s">
        <v>12027</v>
      </c>
      <c r="AL1263" t="s">
        <v>12032</v>
      </c>
      <c r="AM1263" t="s">
        <v>11218</v>
      </c>
      <c r="AN1263">
        <v>1</v>
      </c>
      <c r="AO1263" s="10" t="s">
        <v>12047</v>
      </c>
      <c r="AP1263" t="str" cm="1">
        <f t="array" ref="AP1263">_xlfn.IFS(
  Table1[[#This Row],[Age]]&lt;=25, "18-25",
  Table1[[#This Row],[Age]]&lt;=35, "26-35",
  Table1[[#This Row],[Age]]&lt;=45, "36-45",
  Table1[[#This Row],[Age]]&lt;=60, "46-60",
  TRUE, "60+")</f>
        <v>36-45</v>
      </c>
    </row>
    <row r="1264" spans="1:42" x14ac:dyDescent="0.3">
      <c r="A1264">
        <v>1263</v>
      </c>
      <c r="B1264" t="s">
        <v>5</v>
      </c>
      <c r="C1264" t="s">
        <v>39</v>
      </c>
      <c r="D1264">
        <v>21</v>
      </c>
      <c r="E1264" t="s">
        <v>104</v>
      </c>
      <c r="F1264" t="s">
        <v>1370</v>
      </c>
      <c r="G1264" t="s">
        <v>5133</v>
      </c>
      <c r="H1264">
        <v>19458796116</v>
      </c>
      <c r="I1264" t="s">
        <v>6149</v>
      </c>
      <c r="J1264" t="s">
        <v>7291</v>
      </c>
      <c r="K1264">
        <v>5568.09</v>
      </c>
      <c r="L1264" s="12" t="s">
        <v>8453</v>
      </c>
      <c r="M1264" s="10" t="s">
        <v>11171</v>
      </c>
      <c r="N1264">
        <v>1263</v>
      </c>
      <c r="O1264">
        <v>45264</v>
      </c>
      <c r="P1264" t="s">
        <v>11402</v>
      </c>
      <c r="Q1264" s="16">
        <v>3119.61</v>
      </c>
      <c r="R1264">
        <v>8687.7000000000007</v>
      </c>
      <c r="S1264">
        <v>71</v>
      </c>
      <c r="T1264">
        <v>1263</v>
      </c>
      <c r="U1264">
        <v>28453.95</v>
      </c>
      <c r="V1264" t="s">
        <v>11412</v>
      </c>
      <c r="W1264">
        <v>6.54</v>
      </c>
      <c r="X1264">
        <v>36</v>
      </c>
      <c r="Y1264" t="s">
        <v>7351</v>
      </c>
      <c r="Z1264" t="s">
        <v>12012</v>
      </c>
      <c r="AA1264">
        <v>1263</v>
      </c>
      <c r="AB1264" t="s">
        <v>12017</v>
      </c>
      <c r="AC1264">
        <v>7079.42</v>
      </c>
      <c r="AD1264">
        <v>2675.18</v>
      </c>
      <c r="AE1264">
        <v>133.76</v>
      </c>
      <c r="AF1264" t="s">
        <v>11072</v>
      </c>
      <c r="AG1264" t="s">
        <v>11045</v>
      </c>
      <c r="AH1264">
        <v>4105</v>
      </c>
      <c r="AI1264">
        <v>1263</v>
      </c>
      <c r="AJ1264" t="s">
        <v>11397</v>
      </c>
      <c r="AK1264" t="s">
        <v>12027</v>
      </c>
      <c r="AL1264" t="s">
        <v>12031</v>
      </c>
      <c r="AM1264" t="s">
        <v>11312</v>
      </c>
      <c r="AN1264">
        <v>1</v>
      </c>
      <c r="AO1264" s="10" t="s">
        <v>12036</v>
      </c>
      <c r="AP1264" t="str" cm="1">
        <f t="array" ref="AP1264">_xlfn.IFS(
  Table1[[#This Row],[Age]]&lt;=25, "18-25",
  Table1[[#This Row],[Age]]&lt;=35, "26-35",
  Table1[[#This Row],[Age]]&lt;=45, "36-45",
  Table1[[#This Row],[Age]]&lt;=60, "46-60",
  TRUE, "60+")</f>
        <v>18-25</v>
      </c>
    </row>
    <row r="1265" spans="1:42" x14ac:dyDescent="0.3">
      <c r="A1265">
        <v>1264</v>
      </c>
      <c r="B1265" t="s">
        <v>17</v>
      </c>
      <c r="C1265" t="s">
        <v>93</v>
      </c>
      <c r="D1265">
        <v>19</v>
      </c>
      <c r="E1265" t="s">
        <v>106</v>
      </c>
      <c r="F1265" t="s">
        <v>1371</v>
      </c>
      <c r="G1265" t="s">
        <v>5130</v>
      </c>
      <c r="H1265">
        <v>19458796117</v>
      </c>
      <c r="I1265" t="s">
        <v>5362</v>
      </c>
      <c r="J1265" t="s">
        <v>7292</v>
      </c>
      <c r="K1265">
        <v>307.32</v>
      </c>
      <c r="L1265" s="12" t="s">
        <v>8454</v>
      </c>
      <c r="M1265" s="10" t="s">
        <v>11236</v>
      </c>
      <c r="N1265">
        <v>1264</v>
      </c>
      <c r="O1265">
        <v>45281</v>
      </c>
      <c r="P1265" t="s">
        <v>11403</v>
      </c>
      <c r="Q1265" s="16">
        <v>3164.57</v>
      </c>
      <c r="R1265">
        <v>-2857.25</v>
      </c>
      <c r="S1265">
        <v>96</v>
      </c>
      <c r="T1265">
        <v>1264</v>
      </c>
      <c r="U1265">
        <v>32627.49</v>
      </c>
      <c r="V1265" t="s">
        <v>11411</v>
      </c>
      <c r="W1265">
        <v>4.79</v>
      </c>
      <c r="X1265">
        <v>12</v>
      </c>
      <c r="Y1265" t="s">
        <v>11825</v>
      </c>
      <c r="Z1265" t="s">
        <v>12010</v>
      </c>
      <c r="AA1265">
        <v>1264</v>
      </c>
      <c r="AB1265" t="s">
        <v>12016</v>
      </c>
      <c r="AC1265">
        <v>8177.59</v>
      </c>
      <c r="AD1265">
        <v>2007.83</v>
      </c>
      <c r="AE1265">
        <v>100.39</v>
      </c>
      <c r="AF1265" t="s">
        <v>11309</v>
      </c>
      <c r="AG1265" t="s">
        <v>11236</v>
      </c>
      <c r="AH1265">
        <v>8281</v>
      </c>
      <c r="AI1265">
        <v>1264</v>
      </c>
      <c r="AJ1265" t="s">
        <v>11061</v>
      </c>
      <c r="AK1265" t="s">
        <v>12029</v>
      </c>
      <c r="AL1265" t="s">
        <v>12032</v>
      </c>
      <c r="AM1265" t="s">
        <v>11397</v>
      </c>
      <c r="AN1265">
        <v>1</v>
      </c>
      <c r="AO1265" s="10" t="s">
        <v>12036</v>
      </c>
      <c r="AP1265" t="str" cm="1">
        <f t="array" ref="AP1265">_xlfn.IFS(
  Table1[[#This Row],[Age]]&lt;=25, "18-25",
  Table1[[#This Row],[Age]]&lt;=35, "26-35",
  Table1[[#This Row],[Age]]&lt;=45, "36-45",
  Table1[[#This Row],[Age]]&lt;=60, "46-60",
  TRUE, "60+")</f>
        <v>18-25</v>
      </c>
    </row>
    <row r="1266" spans="1:42" x14ac:dyDescent="0.3">
      <c r="A1266">
        <v>1265</v>
      </c>
      <c r="B1266" t="s">
        <v>11</v>
      </c>
      <c r="C1266" t="s">
        <v>76</v>
      </c>
      <c r="D1266">
        <v>64</v>
      </c>
      <c r="E1266" t="s">
        <v>106</v>
      </c>
      <c r="F1266" t="s">
        <v>1372</v>
      </c>
      <c r="G1266" t="s">
        <v>5134</v>
      </c>
      <c r="H1266">
        <v>19458796118</v>
      </c>
      <c r="I1266" t="s">
        <v>6150</v>
      </c>
      <c r="J1266" t="s">
        <v>7292</v>
      </c>
      <c r="K1266">
        <v>8229.84</v>
      </c>
      <c r="L1266" s="12" t="s">
        <v>8455</v>
      </c>
      <c r="M1266" s="10" t="s">
        <v>11288</v>
      </c>
      <c r="N1266">
        <v>1265</v>
      </c>
      <c r="O1266">
        <v>45037</v>
      </c>
      <c r="P1266" t="s">
        <v>11402</v>
      </c>
      <c r="Q1266" s="16">
        <v>1539.59</v>
      </c>
      <c r="R1266">
        <v>6690.25</v>
      </c>
      <c r="S1266">
        <v>97</v>
      </c>
      <c r="T1266">
        <v>1265</v>
      </c>
      <c r="U1266">
        <v>41174.449999999997</v>
      </c>
      <c r="V1266" t="s">
        <v>11412</v>
      </c>
      <c r="W1266">
        <v>2.65</v>
      </c>
      <c r="X1266">
        <v>24</v>
      </c>
      <c r="Y1266" t="s">
        <v>11624</v>
      </c>
      <c r="Z1266" t="s">
        <v>12012</v>
      </c>
      <c r="AA1266">
        <v>1265</v>
      </c>
      <c r="AB1266" t="s">
        <v>12016</v>
      </c>
      <c r="AC1266">
        <v>4793.6000000000004</v>
      </c>
      <c r="AD1266">
        <v>642.75</v>
      </c>
      <c r="AE1266">
        <v>32.14</v>
      </c>
      <c r="AF1266" t="s">
        <v>11194</v>
      </c>
      <c r="AG1266" t="s">
        <v>11320</v>
      </c>
      <c r="AH1266">
        <v>4007</v>
      </c>
      <c r="AI1266">
        <v>1265</v>
      </c>
      <c r="AJ1266" t="s">
        <v>11263</v>
      </c>
      <c r="AK1266" t="s">
        <v>12028</v>
      </c>
      <c r="AL1266" t="s">
        <v>12031</v>
      </c>
      <c r="AM1266" t="s">
        <v>11390</v>
      </c>
      <c r="AN1266">
        <v>1</v>
      </c>
      <c r="AO1266" s="10" t="s">
        <v>12037</v>
      </c>
      <c r="AP1266" t="str" cm="1">
        <f t="array" ref="AP1266">_xlfn.IFS(
  Table1[[#This Row],[Age]]&lt;=25, "18-25",
  Table1[[#This Row],[Age]]&lt;=35, "26-35",
  Table1[[#This Row],[Age]]&lt;=45, "36-45",
  Table1[[#This Row],[Age]]&lt;=60, "46-60",
  TRUE, "60+")</f>
        <v>60+</v>
      </c>
    </row>
    <row r="1267" spans="1:42" x14ac:dyDescent="0.3">
      <c r="A1267">
        <v>1266</v>
      </c>
      <c r="B1267" t="s">
        <v>22</v>
      </c>
      <c r="C1267" t="s">
        <v>97</v>
      </c>
      <c r="D1267">
        <v>47</v>
      </c>
      <c r="E1267" t="s">
        <v>106</v>
      </c>
      <c r="F1267" t="s">
        <v>1373</v>
      </c>
      <c r="G1267" t="s">
        <v>5114</v>
      </c>
      <c r="H1267">
        <v>19458796119</v>
      </c>
      <c r="I1267" t="s">
        <v>6151</v>
      </c>
      <c r="J1267" t="s">
        <v>7291</v>
      </c>
      <c r="K1267">
        <v>5569.39</v>
      </c>
      <c r="L1267" s="12" t="s">
        <v>8456</v>
      </c>
      <c r="M1267" s="10" t="s">
        <v>11044</v>
      </c>
      <c r="N1267">
        <v>1266</v>
      </c>
      <c r="O1267">
        <v>45106</v>
      </c>
      <c r="P1267" t="s">
        <v>11402</v>
      </c>
      <c r="Q1267" s="16">
        <v>108.73</v>
      </c>
      <c r="R1267">
        <v>5678.12</v>
      </c>
      <c r="S1267">
        <v>57</v>
      </c>
      <c r="T1267">
        <v>1266</v>
      </c>
      <c r="U1267">
        <v>4242.63</v>
      </c>
      <c r="V1267" t="s">
        <v>11411</v>
      </c>
      <c r="W1267">
        <v>6.33</v>
      </c>
      <c r="X1267">
        <v>12</v>
      </c>
      <c r="Y1267" t="s">
        <v>8201</v>
      </c>
      <c r="Z1267" t="s">
        <v>12010</v>
      </c>
      <c r="AA1267">
        <v>1266</v>
      </c>
      <c r="AB1267" t="s">
        <v>12016</v>
      </c>
      <c r="AC1267">
        <v>6590.8</v>
      </c>
      <c r="AD1267">
        <v>4041.69</v>
      </c>
      <c r="AE1267">
        <v>202.08</v>
      </c>
      <c r="AF1267" t="s">
        <v>11273</v>
      </c>
      <c r="AG1267" t="s">
        <v>11246</v>
      </c>
      <c r="AH1267">
        <v>3339</v>
      </c>
      <c r="AI1267">
        <v>1266</v>
      </c>
      <c r="AJ1267" t="s">
        <v>11350</v>
      </c>
      <c r="AK1267" t="s">
        <v>12027</v>
      </c>
      <c r="AL1267" t="s">
        <v>12031</v>
      </c>
      <c r="AM1267" t="s">
        <v>11043</v>
      </c>
      <c r="AN1267">
        <v>1</v>
      </c>
      <c r="AO1267" s="10" t="s">
        <v>12043</v>
      </c>
      <c r="AP1267" t="str" cm="1">
        <f t="array" ref="AP1267">_xlfn.IFS(
  Table1[[#This Row],[Age]]&lt;=25, "18-25",
  Table1[[#This Row],[Age]]&lt;=35, "26-35",
  Table1[[#This Row],[Age]]&lt;=45, "36-45",
  Table1[[#This Row],[Age]]&lt;=60, "46-60",
  TRUE, "60+")</f>
        <v>46-60</v>
      </c>
    </row>
    <row r="1268" spans="1:42" x14ac:dyDescent="0.3">
      <c r="A1268">
        <v>1267</v>
      </c>
      <c r="B1268" t="s">
        <v>30</v>
      </c>
      <c r="C1268" t="s">
        <v>65</v>
      </c>
      <c r="D1268">
        <v>40</v>
      </c>
      <c r="E1268" t="s">
        <v>105</v>
      </c>
      <c r="F1268" t="s">
        <v>1374</v>
      </c>
      <c r="G1268" t="s">
        <v>5136</v>
      </c>
      <c r="H1268">
        <v>19458796120</v>
      </c>
      <c r="I1268" t="s">
        <v>5451</v>
      </c>
      <c r="J1268" t="s">
        <v>7291</v>
      </c>
      <c r="K1268">
        <v>6310.67</v>
      </c>
      <c r="L1268" s="12" t="s">
        <v>7296</v>
      </c>
      <c r="M1268" s="10" t="s">
        <v>11126</v>
      </c>
      <c r="N1268">
        <v>1267</v>
      </c>
      <c r="O1268">
        <v>45110</v>
      </c>
      <c r="P1268" t="s">
        <v>11404</v>
      </c>
      <c r="Q1268" s="16">
        <v>4440.2</v>
      </c>
      <c r="R1268">
        <v>1870.47</v>
      </c>
      <c r="S1268">
        <v>63</v>
      </c>
      <c r="T1268">
        <v>1267</v>
      </c>
      <c r="U1268">
        <v>22373.06</v>
      </c>
      <c r="V1268" t="s">
        <v>11413</v>
      </c>
      <c r="W1268">
        <v>4.38</v>
      </c>
      <c r="X1268">
        <v>36</v>
      </c>
      <c r="Y1268" t="s">
        <v>11648</v>
      </c>
      <c r="Z1268" t="s">
        <v>12012</v>
      </c>
      <c r="AA1268">
        <v>1267</v>
      </c>
      <c r="AB1268" t="s">
        <v>12017</v>
      </c>
      <c r="AC1268">
        <v>2813.58</v>
      </c>
      <c r="AD1268">
        <v>2938.74</v>
      </c>
      <c r="AE1268">
        <v>146.94</v>
      </c>
      <c r="AF1268" t="s">
        <v>11124</v>
      </c>
      <c r="AG1268" t="s">
        <v>11202</v>
      </c>
      <c r="AH1268">
        <v>1903</v>
      </c>
      <c r="AI1268">
        <v>1267</v>
      </c>
      <c r="AJ1268" t="s">
        <v>11276</v>
      </c>
      <c r="AK1268" t="s">
        <v>12028</v>
      </c>
      <c r="AL1268" t="s">
        <v>12031</v>
      </c>
      <c r="AM1268" t="s">
        <v>11317</v>
      </c>
      <c r="AN1268">
        <v>-1</v>
      </c>
      <c r="AO1268" s="10" t="s">
        <v>12038</v>
      </c>
      <c r="AP1268" t="str" cm="1">
        <f t="array" ref="AP1268">_xlfn.IFS(
  Table1[[#This Row],[Age]]&lt;=25, "18-25",
  Table1[[#This Row],[Age]]&lt;=35, "26-35",
  Table1[[#This Row],[Age]]&lt;=45, "36-45",
  Table1[[#This Row],[Age]]&lt;=60, "46-60",
  TRUE, "60+")</f>
        <v>36-45</v>
      </c>
    </row>
    <row r="1269" spans="1:42" x14ac:dyDescent="0.3">
      <c r="A1269">
        <v>1268</v>
      </c>
      <c r="B1269" t="s">
        <v>40</v>
      </c>
      <c r="C1269" t="s">
        <v>79</v>
      </c>
      <c r="D1269">
        <v>23</v>
      </c>
      <c r="E1269" t="s">
        <v>104</v>
      </c>
      <c r="F1269" t="s">
        <v>1375</v>
      </c>
      <c r="G1269" t="s">
        <v>5142</v>
      </c>
      <c r="H1269">
        <v>19458796121</v>
      </c>
      <c r="I1269" t="s">
        <v>5977</v>
      </c>
      <c r="J1269" t="s">
        <v>7292</v>
      </c>
      <c r="K1269">
        <v>749.9</v>
      </c>
      <c r="L1269" s="12" t="s">
        <v>8457</v>
      </c>
      <c r="M1269" s="10" t="s">
        <v>11274</v>
      </c>
      <c r="N1269">
        <v>1268</v>
      </c>
      <c r="O1269">
        <v>45190</v>
      </c>
      <c r="P1269" t="s">
        <v>11404</v>
      </c>
      <c r="Q1269" s="16">
        <v>467.97</v>
      </c>
      <c r="R1269">
        <v>281.93</v>
      </c>
      <c r="S1269">
        <v>77</v>
      </c>
      <c r="T1269">
        <v>1268</v>
      </c>
      <c r="U1269">
        <v>39426.129999999997</v>
      </c>
      <c r="V1269" t="s">
        <v>11411</v>
      </c>
      <c r="W1269">
        <v>4.41</v>
      </c>
      <c r="X1269">
        <v>36</v>
      </c>
      <c r="Y1269" t="s">
        <v>11642</v>
      </c>
      <c r="Z1269" t="s">
        <v>12012</v>
      </c>
      <c r="AA1269">
        <v>1268</v>
      </c>
      <c r="AB1269" t="s">
        <v>12016</v>
      </c>
      <c r="AC1269">
        <v>1293.4100000000001</v>
      </c>
      <c r="AD1269">
        <v>3512.68</v>
      </c>
      <c r="AE1269">
        <v>175.63</v>
      </c>
      <c r="AF1269" t="s">
        <v>11285</v>
      </c>
      <c r="AG1269" t="s">
        <v>11254</v>
      </c>
      <c r="AH1269">
        <v>1996</v>
      </c>
      <c r="AI1269">
        <v>1268</v>
      </c>
      <c r="AJ1269" t="s">
        <v>11215</v>
      </c>
      <c r="AK1269" t="s">
        <v>12027</v>
      </c>
      <c r="AL1269" t="s">
        <v>12032</v>
      </c>
      <c r="AM1269" t="s">
        <v>11062</v>
      </c>
      <c r="AN1269">
        <v>1</v>
      </c>
      <c r="AO1269" s="10" t="s">
        <v>12042</v>
      </c>
      <c r="AP1269" t="str" cm="1">
        <f t="array" ref="AP1269">_xlfn.IFS(
  Table1[[#This Row],[Age]]&lt;=25, "18-25",
  Table1[[#This Row],[Age]]&lt;=35, "26-35",
  Table1[[#This Row],[Age]]&lt;=45, "36-45",
  Table1[[#This Row],[Age]]&lt;=60, "46-60",
  TRUE, "60+")</f>
        <v>18-25</v>
      </c>
    </row>
    <row r="1270" spans="1:42" x14ac:dyDescent="0.3">
      <c r="A1270">
        <v>1269</v>
      </c>
      <c r="B1270" t="s">
        <v>11</v>
      </c>
      <c r="C1270" t="s">
        <v>82</v>
      </c>
      <c r="D1270">
        <v>35</v>
      </c>
      <c r="E1270" t="s">
        <v>106</v>
      </c>
      <c r="F1270" t="s">
        <v>1376</v>
      </c>
      <c r="G1270" t="s">
        <v>5135</v>
      </c>
      <c r="H1270">
        <v>19458796122</v>
      </c>
      <c r="I1270" t="s">
        <v>5887</v>
      </c>
      <c r="J1270" t="s">
        <v>7292</v>
      </c>
      <c r="K1270">
        <v>8167.02</v>
      </c>
      <c r="L1270" s="12" t="s">
        <v>8458</v>
      </c>
      <c r="M1270" s="10" t="s">
        <v>11383</v>
      </c>
      <c r="N1270">
        <v>1269</v>
      </c>
      <c r="O1270">
        <v>45107</v>
      </c>
      <c r="P1270" t="s">
        <v>11403</v>
      </c>
      <c r="Q1270" s="16">
        <v>896.62</v>
      </c>
      <c r="R1270">
        <v>9063.64</v>
      </c>
      <c r="S1270">
        <v>64</v>
      </c>
      <c r="T1270">
        <v>1269</v>
      </c>
      <c r="U1270">
        <v>38646.79</v>
      </c>
      <c r="V1270" t="s">
        <v>11412</v>
      </c>
      <c r="W1270">
        <v>5.44</v>
      </c>
      <c r="X1270">
        <v>24</v>
      </c>
      <c r="Y1270" t="s">
        <v>11603</v>
      </c>
      <c r="Z1270" t="s">
        <v>12012</v>
      </c>
      <c r="AA1270">
        <v>1269</v>
      </c>
      <c r="AB1270" t="s">
        <v>12016</v>
      </c>
      <c r="AC1270">
        <v>9419.5</v>
      </c>
      <c r="AD1270">
        <v>1042.1199999999999</v>
      </c>
      <c r="AE1270">
        <v>52.11</v>
      </c>
      <c r="AF1270" t="s">
        <v>11280</v>
      </c>
      <c r="AG1270" t="s">
        <v>11352</v>
      </c>
      <c r="AH1270">
        <v>184</v>
      </c>
      <c r="AI1270">
        <v>1269</v>
      </c>
      <c r="AJ1270" t="s">
        <v>11280</v>
      </c>
      <c r="AK1270" t="s">
        <v>12027</v>
      </c>
      <c r="AL1270" t="s">
        <v>12032</v>
      </c>
      <c r="AM1270" t="s">
        <v>11109</v>
      </c>
      <c r="AN1270">
        <v>1</v>
      </c>
      <c r="AO1270" s="10" t="s">
        <v>12043</v>
      </c>
      <c r="AP1270" t="str" cm="1">
        <f t="array" ref="AP1270">_xlfn.IFS(
  Table1[[#This Row],[Age]]&lt;=25, "18-25",
  Table1[[#This Row],[Age]]&lt;=35, "26-35",
  Table1[[#This Row],[Age]]&lt;=45, "36-45",
  Table1[[#This Row],[Age]]&lt;=60, "46-60",
  TRUE, "60+")</f>
        <v>26-35</v>
      </c>
    </row>
    <row r="1271" spans="1:42" x14ac:dyDescent="0.3">
      <c r="A1271">
        <v>1270</v>
      </c>
      <c r="B1271" t="s">
        <v>20</v>
      </c>
      <c r="C1271" t="s">
        <v>75</v>
      </c>
      <c r="D1271">
        <v>39</v>
      </c>
      <c r="E1271" t="s">
        <v>106</v>
      </c>
      <c r="F1271" t="s">
        <v>1377</v>
      </c>
      <c r="G1271" t="s">
        <v>5127</v>
      </c>
      <c r="H1271">
        <v>19458796123</v>
      </c>
      <c r="I1271" t="s">
        <v>6061</v>
      </c>
      <c r="J1271" t="s">
        <v>7291</v>
      </c>
      <c r="K1271">
        <v>8337.08</v>
      </c>
      <c r="L1271" s="12" t="s">
        <v>7889</v>
      </c>
      <c r="M1271" s="10" t="s">
        <v>11319</v>
      </c>
      <c r="N1271">
        <v>1270</v>
      </c>
      <c r="O1271">
        <v>44939</v>
      </c>
      <c r="P1271" t="s">
        <v>11404</v>
      </c>
      <c r="Q1271" s="16">
        <v>4814.3100000000004</v>
      </c>
      <c r="R1271">
        <v>13151.39</v>
      </c>
      <c r="S1271">
        <v>17</v>
      </c>
      <c r="T1271">
        <v>1270</v>
      </c>
      <c r="U1271">
        <v>4608.3900000000003</v>
      </c>
      <c r="V1271" t="s">
        <v>11412</v>
      </c>
      <c r="W1271">
        <v>7.1</v>
      </c>
      <c r="X1271">
        <v>12</v>
      </c>
      <c r="Y1271" t="s">
        <v>11811</v>
      </c>
      <c r="Z1271" t="s">
        <v>12012</v>
      </c>
      <c r="AA1271">
        <v>1270</v>
      </c>
      <c r="AB1271" t="s">
        <v>12016</v>
      </c>
      <c r="AC1271">
        <v>2388.17</v>
      </c>
      <c r="AD1271">
        <v>1006.51</v>
      </c>
      <c r="AE1271">
        <v>50.33</v>
      </c>
      <c r="AF1271" t="s">
        <v>11239</v>
      </c>
      <c r="AG1271" t="s">
        <v>11037</v>
      </c>
      <c r="AH1271">
        <v>7966</v>
      </c>
      <c r="AI1271">
        <v>1270</v>
      </c>
      <c r="AJ1271" t="s">
        <v>11256</v>
      </c>
      <c r="AK1271" t="s">
        <v>12028</v>
      </c>
      <c r="AL1271" t="s">
        <v>12031</v>
      </c>
      <c r="AM1271" t="s">
        <v>11245</v>
      </c>
      <c r="AN1271">
        <v>1</v>
      </c>
      <c r="AO1271" s="10" t="s">
        <v>12039</v>
      </c>
      <c r="AP1271" t="str" cm="1">
        <f t="array" ref="AP1271">_xlfn.IFS(
  Table1[[#This Row],[Age]]&lt;=25, "18-25",
  Table1[[#This Row],[Age]]&lt;=35, "26-35",
  Table1[[#This Row],[Age]]&lt;=45, "36-45",
  Table1[[#This Row],[Age]]&lt;=60, "46-60",
  TRUE, "60+")</f>
        <v>36-45</v>
      </c>
    </row>
    <row r="1272" spans="1:42" x14ac:dyDescent="0.3">
      <c r="A1272">
        <v>1271</v>
      </c>
      <c r="B1272" t="s">
        <v>23</v>
      </c>
      <c r="C1272" t="s">
        <v>56</v>
      </c>
      <c r="D1272">
        <v>54</v>
      </c>
      <c r="E1272" t="s">
        <v>106</v>
      </c>
      <c r="F1272" t="s">
        <v>1378</v>
      </c>
      <c r="G1272" t="s">
        <v>5142</v>
      </c>
      <c r="H1272">
        <v>19458796124</v>
      </c>
      <c r="I1272" t="s">
        <v>6152</v>
      </c>
      <c r="J1272" t="s">
        <v>7291</v>
      </c>
      <c r="K1272">
        <v>8845.09</v>
      </c>
      <c r="L1272" s="12" t="s">
        <v>8459</v>
      </c>
      <c r="M1272" s="10" t="s">
        <v>11333</v>
      </c>
      <c r="N1272">
        <v>1271</v>
      </c>
      <c r="O1272">
        <v>45100</v>
      </c>
      <c r="P1272" t="s">
        <v>11402</v>
      </c>
      <c r="Q1272" s="16">
        <v>2506.86</v>
      </c>
      <c r="R1272">
        <v>6338.23</v>
      </c>
      <c r="S1272">
        <v>53</v>
      </c>
      <c r="T1272">
        <v>1271</v>
      </c>
      <c r="U1272">
        <v>1558.38</v>
      </c>
      <c r="V1272" t="s">
        <v>11412</v>
      </c>
      <c r="W1272">
        <v>7.57</v>
      </c>
      <c r="X1272">
        <v>48</v>
      </c>
      <c r="Y1272" t="s">
        <v>8950</v>
      </c>
      <c r="Z1272" t="s">
        <v>12010</v>
      </c>
      <c r="AA1272">
        <v>1271</v>
      </c>
      <c r="AB1272" t="s">
        <v>12015</v>
      </c>
      <c r="AC1272">
        <v>5623.93</v>
      </c>
      <c r="AD1272">
        <v>4194.95</v>
      </c>
      <c r="AE1272">
        <v>209.75</v>
      </c>
      <c r="AF1272" t="s">
        <v>11309</v>
      </c>
      <c r="AG1272" t="s">
        <v>11344</v>
      </c>
      <c r="AH1272">
        <v>19</v>
      </c>
      <c r="AI1272">
        <v>1271</v>
      </c>
      <c r="AJ1272" t="s">
        <v>11288</v>
      </c>
      <c r="AK1272" t="s">
        <v>12029</v>
      </c>
      <c r="AL1272" t="s">
        <v>12031</v>
      </c>
      <c r="AM1272" t="s">
        <v>11379</v>
      </c>
      <c r="AN1272">
        <v>1</v>
      </c>
      <c r="AO1272" s="10" t="s">
        <v>12043</v>
      </c>
      <c r="AP1272" t="str" cm="1">
        <f t="array" ref="AP1272">_xlfn.IFS(
  Table1[[#This Row],[Age]]&lt;=25, "18-25",
  Table1[[#This Row],[Age]]&lt;=35, "26-35",
  Table1[[#This Row],[Age]]&lt;=45, "36-45",
  Table1[[#This Row],[Age]]&lt;=60, "46-60",
  TRUE, "60+")</f>
        <v>46-60</v>
      </c>
    </row>
    <row r="1273" spans="1:42" x14ac:dyDescent="0.3">
      <c r="A1273">
        <v>1272</v>
      </c>
      <c r="B1273" t="s">
        <v>3</v>
      </c>
      <c r="C1273" t="s">
        <v>96</v>
      </c>
      <c r="D1273">
        <v>21</v>
      </c>
      <c r="E1273" t="s">
        <v>104</v>
      </c>
      <c r="F1273" t="s">
        <v>1379</v>
      </c>
      <c r="G1273" t="s">
        <v>5130</v>
      </c>
      <c r="H1273">
        <v>19458796125</v>
      </c>
      <c r="I1273" t="s">
        <v>6153</v>
      </c>
      <c r="J1273" t="s">
        <v>7291</v>
      </c>
      <c r="K1273">
        <v>5328.09</v>
      </c>
      <c r="L1273" s="12" t="s">
        <v>8460</v>
      </c>
      <c r="M1273" s="10" t="s">
        <v>11155</v>
      </c>
      <c r="N1273">
        <v>1272</v>
      </c>
      <c r="O1273">
        <v>45012</v>
      </c>
      <c r="P1273" t="s">
        <v>11403</v>
      </c>
      <c r="Q1273" s="16">
        <v>4371.4399999999996</v>
      </c>
      <c r="R1273">
        <v>956.65</v>
      </c>
      <c r="S1273">
        <v>40</v>
      </c>
      <c r="T1273">
        <v>1272</v>
      </c>
      <c r="U1273">
        <v>39383.06</v>
      </c>
      <c r="V1273" t="s">
        <v>11413</v>
      </c>
      <c r="W1273">
        <v>4.84</v>
      </c>
      <c r="X1273">
        <v>36</v>
      </c>
      <c r="Y1273" t="s">
        <v>11826</v>
      </c>
      <c r="Z1273" t="s">
        <v>12011</v>
      </c>
      <c r="AA1273">
        <v>1272</v>
      </c>
      <c r="AB1273" t="s">
        <v>12017</v>
      </c>
      <c r="AC1273">
        <v>1766.76</v>
      </c>
      <c r="AD1273">
        <v>2736.76</v>
      </c>
      <c r="AE1273">
        <v>136.84</v>
      </c>
      <c r="AF1273" t="s">
        <v>11223</v>
      </c>
      <c r="AG1273" t="s">
        <v>11255</v>
      </c>
      <c r="AH1273">
        <v>7144</v>
      </c>
      <c r="AI1273">
        <v>1272</v>
      </c>
      <c r="AJ1273" t="s">
        <v>11126</v>
      </c>
      <c r="AK1273" t="s">
        <v>12029</v>
      </c>
      <c r="AL1273" t="s">
        <v>12032</v>
      </c>
      <c r="AM1273" t="s">
        <v>11273</v>
      </c>
      <c r="AN1273">
        <v>1</v>
      </c>
      <c r="AO1273" s="10" t="s">
        <v>12047</v>
      </c>
      <c r="AP1273" t="str" cm="1">
        <f t="array" ref="AP1273">_xlfn.IFS(
  Table1[[#This Row],[Age]]&lt;=25, "18-25",
  Table1[[#This Row],[Age]]&lt;=35, "26-35",
  Table1[[#This Row],[Age]]&lt;=45, "36-45",
  Table1[[#This Row],[Age]]&lt;=60, "46-60",
  TRUE, "60+")</f>
        <v>18-25</v>
      </c>
    </row>
    <row r="1274" spans="1:42" x14ac:dyDescent="0.3">
      <c r="A1274">
        <v>1273</v>
      </c>
      <c r="B1274" t="s">
        <v>5</v>
      </c>
      <c r="C1274" t="s">
        <v>89</v>
      </c>
      <c r="D1274">
        <v>60</v>
      </c>
      <c r="E1274" t="s">
        <v>105</v>
      </c>
      <c r="F1274" t="s">
        <v>1380</v>
      </c>
      <c r="G1274" t="s">
        <v>5130</v>
      </c>
      <c r="H1274">
        <v>19458796126</v>
      </c>
      <c r="I1274" t="s">
        <v>6154</v>
      </c>
      <c r="J1274" t="s">
        <v>7292</v>
      </c>
      <c r="K1274">
        <v>4001.04</v>
      </c>
      <c r="L1274" s="12" t="s">
        <v>8461</v>
      </c>
      <c r="M1274" s="10" t="s">
        <v>11034</v>
      </c>
      <c r="N1274">
        <v>1273</v>
      </c>
      <c r="O1274">
        <v>44962</v>
      </c>
      <c r="P1274" t="s">
        <v>11403</v>
      </c>
      <c r="Q1274" s="16">
        <v>4485.76</v>
      </c>
      <c r="R1274">
        <v>8486.7999999999993</v>
      </c>
      <c r="S1274">
        <v>70</v>
      </c>
      <c r="T1274">
        <v>1273</v>
      </c>
      <c r="U1274">
        <v>7760.9</v>
      </c>
      <c r="V1274" t="s">
        <v>11412</v>
      </c>
      <c r="W1274">
        <v>2.08</v>
      </c>
      <c r="X1274">
        <v>24</v>
      </c>
      <c r="Y1274" t="s">
        <v>9287</v>
      </c>
      <c r="Z1274" t="s">
        <v>12011</v>
      </c>
      <c r="AA1274">
        <v>1273</v>
      </c>
      <c r="AB1274" t="s">
        <v>12016</v>
      </c>
      <c r="AC1274">
        <v>8702.1299999999992</v>
      </c>
      <c r="AD1274">
        <v>2264.29</v>
      </c>
      <c r="AE1274">
        <v>113.21</v>
      </c>
      <c r="AF1274" t="s">
        <v>11075</v>
      </c>
      <c r="AG1274" t="s">
        <v>11068</v>
      </c>
      <c r="AH1274">
        <v>3363</v>
      </c>
      <c r="AI1274">
        <v>1273</v>
      </c>
      <c r="AJ1274" t="s">
        <v>11206</v>
      </c>
      <c r="AK1274" t="s">
        <v>12028</v>
      </c>
      <c r="AL1274" t="s">
        <v>12032</v>
      </c>
      <c r="AM1274" t="s">
        <v>11084</v>
      </c>
      <c r="AN1274">
        <v>1</v>
      </c>
      <c r="AO1274" s="10" t="s">
        <v>12045</v>
      </c>
      <c r="AP1274" t="str" cm="1">
        <f t="array" ref="AP1274">_xlfn.IFS(
  Table1[[#This Row],[Age]]&lt;=25, "18-25",
  Table1[[#This Row],[Age]]&lt;=35, "26-35",
  Table1[[#This Row],[Age]]&lt;=45, "36-45",
  Table1[[#This Row],[Age]]&lt;=60, "46-60",
  TRUE, "60+")</f>
        <v>46-60</v>
      </c>
    </row>
    <row r="1275" spans="1:42" x14ac:dyDescent="0.3">
      <c r="A1275">
        <v>1274</v>
      </c>
      <c r="B1275" t="s">
        <v>15</v>
      </c>
      <c r="C1275" t="s">
        <v>88</v>
      </c>
      <c r="D1275">
        <v>28</v>
      </c>
      <c r="E1275" t="s">
        <v>105</v>
      </c>
      <c r="F1275" t="s">
        <v>1381</v>
      </c>
      <c r="G1275" t="s">
        <v>5122</v>
      </c>
      <c r="H1275">
        <v>19458796127</v>
      </c>
      <c r="I1275" t="s">
        <v>6155</v>
      </c>
      <c r="J1275" t="s">
        <v>7292</v>
      </c>
      <c r="K1275">
        <v>823.16</v>
      </c>
      <c r="L1275" s="12" t="s">
        <v>8033</v>
      </c>
      <c r="M1275" s="10" t="s">
        <v>11090</v>
      </c>
      <c r="N1275">
        <v>1274</v>
      </c>
      <c r="O1275">
        <v>45097</v>
      </c>
      <c r="P1275" t="s">
        <v>11402</v>
      </c>
      <c r="Q1275" s="16">
        <v>4947.32</v>
      </c>
      <c r="R1275">
        <v>5770.48</v>
      </c>
      <c r="S1275">
        <v>50</v>
      </c>
      <c r="T1275">
        <v>1274</v>
      </c>
      <c r="U1275">
        <v>29311.69</v>
      </c>
      <c r="V1275" t="s">
        <v>11412</v>
      </c>
      <c r="W1275">
        <v>8.1300000000000008</v>
      </c>
      <c r="X1275">
        <v>36</v>
      </c>
      <c r="Y1275" t="s">
        <v>9141</v>
      </c>
      <c r="Z1275" t="s">
        <v>12011</v>
      </c>
      <c r="AA1275">
        <v>1274</v>
      </c>
      <c r="AB1275" t="s">
        <v>12016</v>
      </c>
      <c r="AC1275">
        <v>7943.34</v>
      </c>
      <c r="AD1275">
        <v>466.32</v>
      </c>
      <c r="AE1275">
        <v>23.32</v>
      </c>
      <c r="AF1275" t="s">
        <v>11217</v>
      </c>
      <c r="AG1275" t="s">
        <v>11330</v>
      </c>
      <c r="AH1275">
        <v>5269</v>
      </c>
      <c r="AI1275">
        <v>1274</v>
      </c>
      <c r="AJ1275" t="s">
        <v>11083</v>
      </c>
      <c r="AK1275" t="s">
        <v>12027</v>
      </c>
      <c r="AL1275" t="s">
        <v>12031</v>
      </c>
      <c r="AM1275" t="s">
        <v>11036</v>
      </c>
      <c r="AN1275">
        <v>1</v>
      </c>
      <c r="AO1275" s="10" t="s">
        <v>12043</v>
      </c>
      <c r="AP1275" t="str" cm="1">
        <f t="array" ref="AP1275">_xlfn.IFS(
  Table1[[#This Row],[Age]]&lt;=25, "18-25",
  Table1[[#This Row],[Age]]&lt;=35, "26-35",
  Table1[[#This Row],[Age]]&lt;=45, "36-45",
  Table1[[#This Row],[Age]]&lt;=60, "46-60",
  TRUE, "60+")</f>
        <v>26-35</v>
      </c>
    </row>
    <row r="1276" spans="1:42" x14ac:dyDescent="0.3">
      <c r="A1276">
        <v>1275</v>
      </c>
      <c r="B1276" t="s">
        <v>36</v>
      </c>
      <c r="C1276" t="s">
        <v>70</v>
      </c>
      <c r="D1276">
        <v>58</v>
      </c>
      <c r="E1276" t="s">
        <v>106</v>
      </c>
      <c r="F1276" t="s">
        <v>1382</v>
      </c>
      <c r="G1276" t="s">
        <v>5141</v>
      </c>
      <c r="H1276">
        <v>19458796128</v>
      </c>
      <c r="I1276" t="s">
        <v>6156</v>
      </c>
      <c r="J1276" t="s">
        <v>7292</v>
      </c>
      <c r="K1276">
        <v>2019.46</v>
      </c>
      <c r="L1276" s="12" t="s">
        <v>8462</v>
      </c>
      <c r="M1276" s="10" t="s">
        <v>11221</v>
      </c>
      <c r="N1276">
        <v>1275</v>
      </c>
      <c r="O1276">
        <v>45020</v>
      </c>
      <c r="P1276" t="s">
        <v>11402</v>
      </c>
      <c r="Q1276" s="16">
        <v>213.1</v>
      </c>
      <c r="R1276">
        <v>2232.56</v>
      </c>
      <c r="S1276">
        <v>68</v>
      </c>
      <c r="T1276">
        <v>1275</v>
      </c>
      <c r="U1276">
        <v>5618.06</v>
      </c>
      <c r="V1276" t="s">
        <v>11413</v>
      </c>
      <c r="W1276">
        <v>7.02</v>
      </c>
      <c r="X1276">
        <v>12</v>
      </c>
      <c r="Y1276" t="s">
        <v>8281</v>
      </c>
      <c r="Z1276" t="s">
        <v>12012</v>
      </c>
      <c r="AA1276">
        <v>1275</v>
      </c>
      <c r="AB1276" t="s">
        <v>12017</v>
      </c>
      <c r="AC1276">
        <v>2740.69</v>
      </c>
      <c r="AD1276">
        <v>2130.9499999999998</v>
      </c>
      <c r="AE1276">
        <v>106.55</v>
      </c>
      <c r="AF1276" t="s">
        <v>11250</v>
      </c>
      <c r="AG1276" t="s">
        <v>11103</v>
      </c>
      <c r="AH1276">
        <v>7725</v>
      </c>
      <c r="AI1276">
        <v>1275</v>
      </c>
      <c r="AJ1276" t="s">
        <v>11110</v>
      </c>
      <c r="AK1276" t="s">
        <v>12027</v>
      </c>
      <c r="AL1276" t="s">
        <v>12031</v>
      </c>
      <c r="AM1276" t="s">
        <v>11288</v>
      </c>
      <c r="AN1276">
        <v>1</v>
      </c>
      <c r="AO1276" s="10" t="s">
        <v>12037</v>
      </c>
      <c r="AP1276" t="str" cm="1">
        <f t="array" ref="AP1276">_xlfn.IFS(
  Table1[[#This Row],[Age]]&lt;=25, "18-25",
  Table1[[#This Row],[Age]]&lt;=35, "26-35",
  Table1[[#This Row],[Age]]&lt;=45, "36-45",
  Table1[[#This Row],[Age]]&lt;=60, "46-60",
  TRUE, "60+")</f>
        <v>46-60</v>
      </c>
    </row>
    <row r="1277" spans="1:42" x14ac:dyDescent="0.3">
      <c r="A1277">
        <v>1276</v>
      </c>
      <c r="B1277" t="s">
        <v>26</v>
      </c>
      <c r="C1277" t="s">
        <v>84</v>
      </c>
      <c r="D1277">
        <v>52</v>
      </c>
      <c r="E1277" t="s">
        <v>106</v>
      </c>
      <c r="F1277" t="s">
        <v>1383</v>
      </c>
      <c r="G1277" t="s">
        <v>5116</v>
      </c>
      <c r="H1277">
        <v>19458796129</v>
      </c>
      <c r="I1277" t="s">
        <v>6157</v>
      </c>
      <c r="J1277" t="s">
        <v>7292</v>
      </c>
      <c r="K1277">
        <v>2333.13</v>
      </c>
      <c r="L1277" s="12" t="s">
        <v>7586</v>
      </c>
      <c r="M1277" s="10" t="s">
        <v>11291</v>
      </c>
      <c r="N1277">
        <v>1276</v>
      </c>
      <c r="O1277">
        <v>44989</v>
      </c>
      <c r="P1277" t="s">
        <v>11402</v>
      </c>
      <c r="Q1277" s="16">
        <v>274.47000000000003</v>
      </c>
      <c r="R1277">
        <v>2058.66</v>
      </c>
      <c r="S1277">
        <v>15</v>
      </c>
      <c r="T1277">
        <v>1276</v>
      </c>
      <c r="U1277">
        <v>15480.05</v>
      </c>
      <c r="V1277" t="s">
        <v>11412</v>
      </c>
      <c r="W1277">
        <v>8.2100000000000009</v>
      </c>
      <c r="X1277">
        <v>48</v>
      </c>
      <c r="Y1277" t="s">
        <v>11827</v>
      </c>
      <c r="Z1277" t="s">
        <v>12011</v>
      </c>
      <c r="AA1277">
        <v>1276</v>
      </c>
      <c r="AB1277" t="s">
        <v>12015</v>
      </c>
      <c r="AC1277">
        <v>8324</v>
      </c>
      <c r="AD1277">
        <v>3517.89</v>
      </c>
      <c r="AE1277">
        <v>175.89</v>
      </c>
      <c r="AF1277" t="s">
        <v>11308</v>
      </c>
      <c r="AG1277" t="s">
        <v>11162</v>
      </c>
      <c r="AH1277">
        <v>8851</v>
      </c>
      <c r="AI1277">
        <v>1276</v>
      </c>
      <c r="AJ1277" t="s">
        <v>11372</v>
      </c>
      <c r="AK1277" t="s">
        <v>12028</v>
      </c>
      <c r="AL1277" t="s">
        <v>12032</v>
      </c>
      <c r="AM1277" t="s">
        <v>11093</v>
      </c>
      <c r="AN1277">
        <v>1</v>
      </c>
      <c r="AO1277" s="10" t="s">
        <v>12047</v>
      </c>
      <c r="AP1277" t="str" cm="1">
        <f t="array" ref="AP1277">_xlfn.IFS(
  Table1[[#This Row],[Age]]&lt;=25, "18-25",
  Table1[[#This Row],[Age]]&lt;=35, "26-35",
  Table1[[#This Row],[Age]]&lt;=45, "36-45",
  Table1[[#This Row],[Age]]&lt;=60, "46-60",
  TRUE, "60+")</f>
        <v>46-60</v>
      </c>
    </row>
    <row r="1278" spans="1:42" x14ac:dyDescent="0.3">
      <c r="A1278">
        <v>1277</v>
      </c>
      <c r="B1278" t="s">
        <v>35</v>
      </c>
      <c r="C1278" t="s">
        <v>94</v>
      </c>
      <c r="D1278">
        <v>28</v>
      </c>
      <c r="E1278" t="s">
        <v>105</v>
      </c>
      <c r="F1278" t="s">
        <v>1384</v>
      </c>
      <c r="G1278" t="s">
        <v>5129</v>
      </c>
      <c r="H1278">
        <v>19458796130</v>
      </c>
      <c r="I1278" t="s">
        <v>5643</v>
      </c>
      <c r="J1278" t="s">
        <v>7292</v>
      </c>
      <c r="K1278">
        <v>720.63</v>
      </c>
      <c r="L1278" s="12" t="s">
        <v>7798</v>
      </c>
      <c r="M1278" s="10" t="s">
        <v>11263</v>
      </c>
      <c r="N1278">
        <v>1277</v>
      </c>
      <c r="O1278">
        <v>45291</v>
      </c>
      <c r="P1278" t="s">
        <v>11402</v>
      </c>
      <c r="Q1278" s="16">
        <v>961.7</v>
      </c>
      <c r="R1278">
        <v>1682.33</v>
      </c>
      <c r="S1278">
        <v>72</v>
      </c>
      <c r="T1278">
        <v>1277</v>
      </c>
      <c r="U1278">
        <v>8743.83</v>
      </c>
      <c r="V1278" t="s">
        <v>11413</v>
      </c>
      <c r="W1278">
        <v>3.84</v>
      </c>
      <c r="X1278">
        <v>48</v>
      </c>
      <c r="Y1278" t="s">
        <v>11828</v>
      </c>
      <c r="Z1278" t="s">
        <v>12010</v>
      </c>
      <c r="AA1278">
        <v>1277</v>
      </c>
      <c r="AB1278" t="s">
        <v>12016</v>
      </c>
      <c r="AC1278">
        <v>4071.62</v>
      </c>
      <c r="AD1278">
        <v>518.16999999999996</v>
      </c>
      <c r="AE1278">
        <v>25.91</v>
      </c>
      <c r="AF1278" t="s">
        <v>11299</v>
      </c>
      <c r="AG1278" t="s">
        <v>11263</v>
      </c>
      <c r="AH1278">
        <v>9727</v>
      </c>
      <c r="AI1278">
        <v>1277</v>
      </c>
      <c r="AJ1278" t="s">
        <v>11208</v>
      </c>
      <c r="AK1278" t="s">
        <v>12028</v>
      </c>
      <c r="AL1278" t="s">
        <v>12032</v>
      </c>
      <c r="AM1278" t="s">
        <v>11316</v>
      </c>
      <c r="AN1278">
        <v>-1</v>
      </c>
      <c r="AO1278" s="10" t="s">
        <v>12036</v>
      </c>
      <c r="AP1278" t="str" cm="1">
        <f t="array" ref="AP1278">_xlfn.IFS(
  Table1[[#This Row],[Age]]&lt;=25, "18-25",
  Table1[[#This Row],[Age]]&lt;=35, "26-35",
  Table1[[#This Row],[Age]]&lt;=45, "36-45",
  Table1[[#This Row],[Age]]&lt;=60, "46-60",
  TRUE, "60+")</f>
        <v>26-35</v>
      </c>
    </row>
    <row r="1279" spans="1:42" x14ac:dyDescent="0.3">
      <c r="A1279">
        <v>1278</v>
      </c>
      <c r="B1279" t="s">
        <v>7</v>
      </c>
      <c r="C1279" t="s">
        <v>97</v>
      </c>
      <c r="D1279">
        <v>51</v>
      </c>
      <c r="E1279" t="s">
        <v>105</v>
      </c>
      <c r="F1279" t="s">
        <v>1385</v>
      </c>
      <c r="G1279" t="s">
        <v>5126</v>
      </c>
      <c r="H1279">
        <v>19458796131</v>
      </c>
      <c r="I1279" t="s">
        <v>6158</v>
      </c>
      <c r="J1279" t="s">
        <v>7291</v>
      </c>
      <c r="K1279">
        <v>1628.31</v>
      </c>
      <c r="L1279" s="12" t="s">
        <v>8463</v>
      </c>
      <c r="M1279" s="10" t="s">
        <v>11338</v>
      </c>
      <c r="N1279">
        <v>1278</v>
      </c>
      <c r="O1279">
        <v>44994</v>
      </c>
      <c r="P1279" t="s">
        <v>11404</v>
      </c>
      <c r="Q1279" s="16">
        <v>3285.43</v>
      </c>
      <c r="R1279">
        <v>4913.74</v>
      </c>
      <c r="S1279">
        <v>34</v>
      </c>
      <c r="T1279">
        <v>1278</v>
      </c>
      <c r="U1279">
        <v>37083.32</v>
      </c>
      <c r="V1279" t="s">
        <v>11412</v>
      </c>
      <c r="W1279">
        <v>9.18</v>
      </c>
      <c r="X1279">
        <v>48</v>
      </c>
      <c r="Y1279" t="s">
        <v>11623</v>
      </c>
      <c r="Z1279" t="s">
        <v>12010</v>
      </c>
      <c r="AA1279">
        <v>1278</v>
      </c>
      <c r="AB1279" t="s">
        <v>12015</v>
      </c>
      <c r="AC1279">
        <v>8552.6200000000008</v>
      </c>
      <c r="AD1279">
        <v>145.88999999999999</v>
      </c>
      <c r="AE1279">
        <v>7.29</v>
      </c>
      <c r="AF1279" t="s">
        <v>11317</v>
      </c>
      <c r="AG1279" t="s">
        <v>11247</v>
      </c>
      <c r="AH1279">
        <v>1684</v>
      </c>
      <c r="AI1279">
        <v>1278</v>
      </c>
      <c r="AJ1279" t="s">
        <v>11251</v>
      </c>
      <c r="AK1279" t="s">
        <v>12029</v>
      </c>
      <c r="AL1279" t="s">
        <v>12031</v>
      </c>
      <c r="AM1279" t="s">
        <v>11393</v>
      </c>
      <c r="AN1279">
        <v>-1</v>
      </c>
      <c r="AO1279" s="10" t="s">
        <v>12047</v>
      </c>
      <c r="AP1279" t="str" cm="1">
        <f t="array" ref="AP1279">_xlfn.IFS(
  Table1[[#This Row],[Age]]&lt;=25, "18-25",
  Table1[[#This Row],[Age]]&lt;=35, "26-35",
  Table1[[#This Row],[Age]]&lt;=45, "36-45",
  Table1[[#This Row],[Age]]&lt;=60, "46-60",
  TRUE, "60+")</f>
        <v>46-60</v>
      </c>
    </row>
    <row r="1280" spans="1:42" x14ac:dyDescent="0.3">
      <c r="A1280">
        <v>1279</v>
      </c>
      <c r="B1280" t="s">
        <v>23</v>
      </c>
      <c r="C1280" t="s">
        <v>54</v>
      </c>
      <c r="D1280">
        <v>26</v>
      </c>
      <c r="E1280" t="s">
        <v>105</v>
      </c>
      <c r="F1280" t="s">
        <v>1386</v>
      </c>
      <c r="G1280" t="s">
        <v>5138</v>
      </c>
      <c r="H1280">
        <v>19458796132</v>
      </c>
      <c r="I1280" t="s">
        <v>6159</v>
      </c>
      <c r="J1280" t="s">
        <v>7291</v>
      </c>
      <c r="K1280">
        <v>8879.35</v>
      </c>
      <c r="L1280" s="12" t="s">
        <v>8464</v>
      </c>
      <c r="M1280" s="10" t="s">
        <v>11309</v>
      </c>
      <c r="N1280">
        <v>1279</v>
      </c>
      <c r="O1280">
        <v>45067</v>
      </c>
      <c r="P1280" t="s">
        <v>11402</v>
      </c>
      <c r="Q1280" s="16">
        <v>1317.21</v>
      </c>
      <c r="R1280">
        <v>7562.14</v>
      </c>
      <c r="S1280">
        <v>30</v>
      </c>
      <c r="T1280">
        <v>1279</v>
      </c>
      <c r="U1280">
        <v>33963.5</v>
      </c>
      <c r="V1280" t="s">
        <v>11413</v>
      </c>
      <c r="W1280">
        <v>3.36</v>
      </c>
      <c r="X1280">
        <v>48</v>
      </c>
      <c r="Y1280" t="s">
        <v>11829</v>
      </c>
      <c r="Z1280" t="s">
        <v>12010</v>
      </c>
      <c r="AA1280">
        <v>1279</v>
      </c>
      <c r="AB1280" t="s">
        <v>12016</v>
      </c>
      <c r="AC1280">
        <v>3256.19</v>
      </c>
      <c r="AD1280">
        <v>2765.84</v>
      </c>
      <c r="AE1280">
        <v>138.29</v>
      </c>
      <c r="AF1280" t="s">
        <v>11241</v>
      </c>
      <c r="AG1280" t="s">
        <v>11104</v>
      </c>
      <c r="AH1280">
        <v>5542</v>
      </c>
      <c r="AI1280">
        <v>1279</v>
      </c>
      <c r="AJ1280" t="s">
        <v>11162</v>
      </c>
      <c r="AK1280" t="s">
        <v>12029</v>
      </c>
      <c r="AL1280" t="s">
        <v>12032</v>
      </c>
      <c r="AM1280" t="s">
        <v>11356</v>
      </c>
      <c r="AN1280">
        <v>1</v>
      </c>
      <c r="AO1280" s="10" t="s">
        <v>12046</v>
      </c>
      <c r="AP1280" t="str" cm="1">
        <f t="array" ref="AP1280">_xlfn.IFS(
  Table1[[#This Row],[Age]]&lt;=25, "18-25",
  Table1[[#This Row],[Age]]&lt;=35, "26-35",
  Table1[[#This Row],[Age]]&lt;=45, "36-45",
  Table1[[#This Row],[Age]]&lt;=60, "46-60",
  TRUE, "60+")</f>
        <v>26-35</v>
      </c>
    </row>
    <row r="1281" spans="1:42" x14ac:dyDescent="0.3">
      <c r="A1281">
        <v>1280</v>
      </c>
      <c r="B1281" t="s">
        <v>30</v>
      </c>
      <c r="C1281" t="s">
        <v>64</v>
      </c>
      <c r="D1281">
        <v>48</v>
      </c>
      <c r="E1281" t="s">
        <v>106</v>
      </c>
      <c r="F1281" t="s">
        <v>1387</v>
      </c>
      <c r="G1281" t="s">
        <v>5116</v>
      </c>
      <c r="H1281">
        <v>19458796133</v>
      </c>
      <c r="I1281" t="s">
        <v>6160</v>
      </c>
      <c r="J1281" t="s">
        <v>7291</v>
      </c>
      <c r="K1281">
        <v>5499.49</v>
      </c>
      <c r="L1281" s="12" t="s">
        <v>8465</v>
      </c>
      <c r="M1281" s="10" t="s">
        <v>11165</v>
      </c>
      <c r="N1281">
        <v>1280</v>
      </c>
      <c r="O1281">
        <v>45060</v>
      </c>
      <c r="P1281" t="s">
        <v>11403</v>
      </c>
      <c r="Q1281" s="16">
        <v>2483.17</v>
      </c>
      <c r="R1281">
        <v>7982.66</v>
      </c>
      <c r="S1281">
        <v>87</v>
      </c>
      <c r="T1281">
        <v>1280</v>
      </c>
      <c r="U1281">
        <v>7629.97</v>
      </c>
      <c r="V1281" t="s">
        <v>11413</v>
      </c>
      <c r="W1281">
        <v>3.61</v>
      </c>
      <c r="X1281">
        <v>60</v>
      </c>
      <c r="Y1281" t="s">
        <v>10305</v>
      </c>
      <c r="Z1281" t="s">
        <v>12011</v>
      </c>
      <c r="AA1281">
        <v>1280</v>
      </c>
      <c r="AB1281" t="s">
        <v>12016</v>
      </c>
      <c r="AC1281">
        <v>5244.25</v>
      </c>
      <c r="AD1281">
        <v>1580.76</v>
      </c>
      <c r="AE1281">
        <v>79.040000000000006</v>
      </c>
      <c r="AF1281" t="s">
        <v>11170</v>
      </c>
      <c r="AG1281" t="s">
        <v>11117</v>
      </c>
      <c r="AH1281">
        <v>9885</v>
      </c>
      <c r="AI1281">
        <v>1280</v>
      </c>
      <c r="AJ1281" t="s">
        <v>11180</v>
      </c>
      <c r="AK1281" t="s">
        <v>12027</v>
      </c>
      <c r="AL1281" t="s">
        <v>12032</v>
      </c>
      <c r="AM1281" t="s">
        <v>11058</v>
      </c>
      <c r="AN1281">
        <v>1</v>
      </c>
      <c r="AO1281" s="10" t="s">
        <v>12046</v>
      </c>
      <c r="AP1281" t="str" cm="1">
        <f t="array" ref="AP1281">_xlfn.IFS(
  Table1[[#This Row],[Age]]&lt;=25, "18-25",
  Table1[[#This Row],[Age]]&lt;=35, "26-35",
  Table1[[#This Row],[Age]]&lt;=45, "36-45",
  Table1[[#This Row],[Age]]&lt;=60, "46-60",
  TRUE, "60+")</f>
        <v>46-60</v>
      </c>
    </row>
    <row r="1282" spans="1:42" x14ac:dyDescent="0.3">
      <c r="A1282">
        <v>1281</v>
      </c>
      <c r="B1282" t="s">
        <v>39</v>
      </c>
      <c r="C1282" t="s">
        <v>75</v>
      </c>
      <c r="D1282">
        <v>59</v>
      </c>
      <c r="E1282" t="s">
        <v>106</v>
      </c>
      <c r="F1282" t="s">
        <v>1388</v>
      </c>
      <c r="G1282" t="s">
        <v>5148</v>
      </c>
      <c r="H1282">
        <v>19458796134</v>
      </c>
      <c r="I1282" t="s">
        <v>6161</v>
      </c>
      <c r="J1282" t="s">
        <v>7292</v>
      </c>
      <c r="K1282">
        <v>7668.46</v>
      </c>
      <c r="L1282" s="12" t="s">
        <v>7596</v>
      </c>
      <c r="M1282" s="10" t="s">
        <v>11236</v>
      </c>
      <c r="N1282">
        <v>1281</v>
      </c>
      <c r="O1282">
        <v>45072</v>
      </c>
      <c r="P1282" t="s">
        <v>11404</v>
      </c>
      <c r="Q1282" s="16">
        <v>3933.92</v>
      </c>
      <c r="R1282">
        <v>11602.38</v>
      </c>
      <c r="S1282">
        <v>73</v>
      </c>
      <c r="T1282">
        <v>1281</v>
      </c>
      <c r="U1282">
        <v>3907.19</v>
      </c>
      <c r="V1282" t="s">
        <v>11412</v>
      </c>
      <c r="W1282">
        <v>5.83</v>
      </c>
      <c r="X1282">
        <v>12</v>
      </c>
      <c r="Y1282" t="s">
        <v>7462</v>
      </c>
      <c r="Z1282" t="s">
        <v>12010</v>
      </c>
      <c r="AA1282">
        <v>1281</v>
      </c>
      <c r="AB1282" t="s">
        <v>12016</v>
      </c>
      <c r="AC1282">
        <v>3353.71</v>
      </c>
      <c r="AD1282">
        <v>4529.93</v>
      </c>
      <c r="AE1282">
        <v>226.5</v>
      </c>
      <c r="AF1282" t="s">
        <v>11212</v>
      </c>
      <c r="AG1282" t="s">
        <v>11051</v>
      </c>
      <c r="AH1282">
        <v>7434</v>
      </c>
      <c r="AI1282">
        <v>1281</v>
      </c>
      <c r="AJ1282" t="s">
        <v>11220</v>
      </c>
      <c r="AK1282" t="s">
        <v>12029</v>
      </c>
      <c r="AL1282" t="s">
        <v>12032</v>
      </c>
      <c r="AM1282" t="s">
        <v>11384</v>
      </c>
      <c r="AN1282">
        <v>1</v>
      </c>
      <c r="AO1282" s="10" t="s">
        <v>12046</v>
      </c>
      <c r="AP1282" t="str" cm="1">
        <f t="array" ref="AP1282">_xlfn.IFS(
  Table1[[#This Row],[Age]]&lt;=25, "18-25",
  Table1[[#This Row],[Age]]&lt;=35, "26-35",
  Table1[[#This Row],[Age]]&lt;=45, "36-45",
  Table1[[#This Row],[Age]]&lt;=60, "46-60",
  TRUE, "60+")</f>
        <v>46-60</v>
      </c>
    </row>
    <row r="1283" spans="1:42" x14ac:dyDescent="0.3">
      <c r="A1283">
        <v>1282</v>
      </c>
      <c r="B1283" t="s">
        <v>37</v>
      </c>
      <c r="C1283" t="s">
        <v>74</v>
      </c>
      <c r="D1283">
        <v>49</v>
      </c>
      <c r="E1283" t="s">
        <v>105</v>
      </c>
      <c r="F1283" t="s">
        <v>1389</v>
      </c>
      <c r="G1283" t="s">
        <v>5144</v>
      </c>
      <c r="H1283">
        <v>19458796135</v>
      </c>
      <c r="I1283" t="s">
        <v>6162</v>
      </c>
      <c r="J1283" t="s">
        <v>7291</v>
      </c>
      <c r="K1283">
        <v>2822.74</v>
      </c>
      <c r="L1283" s="12" t="s">
        <v>8466</v>
      </c>
      <c r="M1283" s="10" t="s">
        <v>11295</v>
      </c>
      <c r="N1283">
        <v>1282</v>
      </c>
      <c r="O1283">
        <v>45190</v>
      </c>
      <c r="P1283" t="s">
        <v>11403</v>
      </c>
      <c r="Q1283" s="16">
        <v>937.1</v>
      </c>
      <c r="R1283">
        <v>3759.84</v>
      </c>
      <c r="S1283">
        <v>24</v>
      </c>
      <c r="T1283">
        <v>1282</v>
      </c>
      <c r="U1283">
        <v>23850.43</v>
      </c>
      <c r="V1283" t="s">
        <v>11411</v>
      </c>
      <c r="W1283">
        <v>9.98</v>
      </c>
      <c r="X1283">
        <v>48</v>
      </c>
      <c r="Y1283" t="s">
        <v>9922</v>
      </c>
      <c r="Z1283" t="s">
        <v>12012</v>
      </c>
      <c r="AA1283">
        <v>1282</v>
      </c>
      <c r="AB1283" t="s">
        <v>12015</v>
      </c>
      <c r="AC1283">
        <v>7029.25</v>
      </c>
      <c r="AD1283">
        <v>2962.81</v>
      </c>
      <c r="AE1283">
        <v>148.13999999999999</v>
      </c>
      <c r="AF1283" t="s">
        <v>11275</v>
      </c>
      <c r="AG1283" t="s">
        <v>11045</v>
      </c>
      <c r="AH1283">
        <v>4695</v>
      </c>
      <c r="AI1283">
        <v>1282</v>
      </c>
      <c r="AJ1283" t="s">
        <v>11256</v>
      </c>
      <c r="AK1283" t="s">
        <v>12028</v>
      </c>
      <c r="AL1283" t="s">
        <v>12031</v>
      </c>
      <c r="AM1283" t="s">
        <v>11264</v>
      </c>
      <c r="AN1283">
        <v>1</v>
      </c>
      <c r="AO1283" s="10" t="s">
        <v>12042</v>
      </c>
      <c r="AP1283" t="str" cm="1">
        <f t="array" ref="AP1283">_xlfn.IFS(
  Table1[[#This Row],[Age]]&lt;=25, "18-25",
  Table1[[#This Row],[Age]]&lt;=35, "26-35",
  Table1[[#This Row],[Age]]&lt;=45, "36-45",
  Table1[[#This Row],[Age]]&lt;=60, "46-60",
  TRUE, "60+")</f>
        <v>46-60</v>
      </c>
    </row>
    <row r="1284" spans="1:42" x14ac:dyDescent="0.3">
      <c r="A1284">
        <v>1283</v>
      </c>
      <c r="B1284" t="s">
        <v>46</v>
      </c>
      <c r="C1284" t="s">
        <v>66</v>
      </c>
      <c r="D1284">
        <v>60</v>
      </c>
      <c r="E1284" t="s">
        <v>105</v>
      </c>
      <c r="F1284" t="s">
        <v>1390</v>
      </c>
      <c r="G1284" t="s">
        <v>5120</v>
      </c>
      <c r="H1284">
        <v>19458796136</v>
      </c>
      <c r="I1284" t="s">
        <v>5796</v>
      </c>
      <c r="J1284" t="s">
        <v>7292</v>
      </c>
      <c r="K1284">
        <v>1432.52</v>
      </c>
      <c r="L1284" s="12" t="s">
        <v>8227</v>
      </c>
      <c r="M1284" s="10" t="s">
        <v>11364</v>
      </c>
      <c r="N1284">
        <v>1283</v>
      </c>
      <c r="O1284">
        <v>45095</v>
      </c>
      <c r="P1284" t="s">
        <v>11402</v>
      </c>
      <c r="Q1284" s="16">
        <v>1436.56</v>
      </c>
      <c r="R1284">
        <v>-4.04</v>
      </c>
      <c r="S1284">
        <v>8</v>
      </c>
      <c r="T1284">
        <v>1283</v>
      </c>
      <c r="U1284">
        <v>10581.85</v>
      </c>
      <c r="V1284" t="s">
        <v>11412</v>
      </c>
      <c r="W1284">
        <v>2.82</v>
      </c>
      <c r="X1284">
        <v>12</v>
      </c>
      <c r="Y1284" t="s">
        <v>11815</v>
      </c>
      <c r="Z1284" t="s">
        <v>12010</v>
      </c>
      <c r="AA1284">
        <v>1283</v>
      </c>
      <c r="AB1284" t="s">
        <v>12017</v>
      </c>
      <c r="AC1284">
        <v>1489.69</v>
      </c>
      <c r="AD1284">
        <v>1502.25</v>
      </c>
      <c r="AE1284">
        <v>75.11</v>
      </c>
      <c r="AF1284" t="s">
        <v>11182</v>
      </c>
      <c r="AG1284" t="s">
        <v>11232</v>
      </c>
      <c r="AH1284">
        <v>6903</v>
      </c>
      <c r="AI1284">
        <v>1283</v>
      </c>
      <c r="AJ1284" t="s">
        <v>11054</v>
      </c>
      <c r="AK1284" t="s">
        <v>12029</v>
      </c>
      <c r="AL1284" t="s">
        <v>12031</v>
      </c>
      <c r="AM1284" t="s">
        <v>11181</v>
      </c>
      <c r="AN1284">
        <v>1</v>
      </c>
      <c r="AO1284" s="10" t="s">
        <v>12043</v>
      </c>
      <c r="AP1284" t="str" cm="1">
        <f t="array" ref="AP1284">_xlfn.IFS(
  Table1[[#This Row],[Age]]&lt;=25, "18-25",
  Table1[[#This Row],[Age]]&lt;=35, "26-35",
  Table1[[#This Row],[Age]]&lt;=45, "36-45",
  Table1[[#This Row],[Age]]&lt;=60, "46-60",
  TRUE, "60+")</f>
        <v>46-60</v>
      </c>
    </row>
    <row r="1285" spans="1:42" x14ac:dyDescent="0.3">
      <c r="A1285">
        <v>1284</v>
      </c>
      <c r="B1285" t="s">
        <v>23</v>
      </c>
      <c r="C1285" t="s">
        <v>82</v>
      </c>
      <c r="D1285">
        <v>52</v>
      </c>
      <c r="E1285" t="s">
        <v>104</v>
      </c>
      <c r="F1285" t="s">
        <v>1391</v>
      </c>
      <c r="G1285" t="s">
        <v>5137</v>
      </c>
      <c r="H1285">
        <v>19458796137</v>
      </c>
      <c r="I1285" t="s">
        <v>5486</v>
      </c>
      <c r="J1285" t="s">
        <v>7292</v>
      </c>
      <c r="K1285">
        <v>3795.21</v>
      </c>
      <c r="L1285" s="12" t="s">
        <v>8467</v>
      </c>
      <c r="M1285" s="10" t="s">
        <v>11179</v>
      </c>
      <c r="N1285">
        <v>1284</v>
      </c>
      <c r="O1285">
        <v>45243</v>
      </c>
      <c r="P1285" t="s">
        <v>11402</v>
      </c>
      <c r="Q1285" s="16">
        <v>3640.35</v>
      </c>
      <c r="R1285">
        <v>7435.56</v>
      </c>
      <c r="S1285">
        <v>57</v>
      </c>
      <c r="T1285">
        <v>1284</v>
      </c>
      <c r="U1285">
        <v>1398.96</v>
      </c>
      <c r="V1285" t="s">
        <v>11411</v>
      </c>
      <c r="W1285">
        <v>8.5500000000000007</v>
      </c>
      <c r="X1285">
        <v>60</v>
      </c>
      <c r="Y1285" t="s">
        <v>8051</v>
      </c>
      <c r="Z1285" t="s">
        <v>12011</v>
      </c>
      <c r="AA1285">
        <v>1284</v>
      </c>
      <c r="AB1285" t="s">
        <v>12017</v>
      </c>
      <c r="AC1285">
        <v>6211.43</v>
      </c>
      <c r="AD1285">
        <v>1569.54</v>
      </c>
      <c r="AE1285">
        <v>78.48</v>
      </c>
      <c r="AF1285" t="s">
        <v>11198</v>
      </c>
      <c r="AG1285" t="s">
        <v>11356</v>
      </c>
      <c r="AH1285">
        <v>3415</v>
      </c>
      <c r="AI1285">
        <v>1284</v>
      </c>
      <c r="AJ1285" t="s">
        <v>11221</v>
      </c>
      <c r="AK1285" t="s">
        <v>12028</v>
      </c>
      <c r="AL1285" t="s">
        <v>12032</v>
      </c>
      <c r="AM1285" t="s">
        <v>11209</v>
      </c>
      <c r="AN1285">
        <v>1</v>
      </c>
      <c r="AO1285" s="10" t="s">
        <v>12040</v>
      </c>
      <c r="AP1285" t="str" cm="1">
        <f t="array" ref="AP1285">_xlfn.IFS(
  Table1[[#This Row],[Age]]&lt;=25, "18-25",
  Table1[[#This Row],[Age]]&lt;=35, "26-35",
  Table1[[#This Row],[Age]]&lt;=45, "36-45",
  Table1[[#This Row],[Age]]&lt;=60, "46-60",
  TRUE, "60+")</f>
        <v>46-60</v>
      </c>
    </row>
    <row r="1286" spans="1:42" x14ac:dyDescent="0.3">
      <c r="A1286">
        <v>1285</v>
      </c>
      <c r="B1286" t="s">
        <v>37</v>
      </c>
      <c r="C1286" t="s">
        <v>70</v>
      </c>
      <c r="D1286">
        <v>66</v>
      </c>
      <c r="E1286" t="s">
        <v>106</v>
      </c>
      <c r="F1286" t="s">
        <v>1392</v>
      </c>
      <c r="G1286" t="s">
        <v>5126</v>
      </c>
      <c r="H1286">
        <v>19458796138</v>
      </c>
      <c r="I1286" t="s">
        <v>6163</v>
      </c>
      <c r="J1286" t="s">
        <v>7291</v>
      </c>
      <c r="K1286">
        <v>7950.55</v>
      </c>
      <c r="L1286" s="12" t="s">
        <v>8468</v>
      </c>
      <c r="M1286" s="10" t="s">
        <v>11075</v>
      </c>
      <c r="N1286">
        <v>1285</v>
      </c>
      <c r="O1286">
        <v>45139</v>
      </c>
      <c r="P1286" t="s">
        <v>11403</v>
      </c>
      <c r="Q1286" s="16">
        <v>48.35</v>
      </c>
      <c r="R1286">
        <v>7902.2</v>
      </c>
      <c r="S1286">
        <v>70</v>
      </c>
      <c r="T1286">
        <v>1285</v>
      </c>
      <c r="U1286">
        <v>13949.36</v>
      </c>
      <c r="V1286" t="s">
        <v>11412</v>
      </c>
      <c r="W1286">
        <v>1.02</v>
      </c>
      <c r="X1286">
        <v>24</v>
      </c>
      <c r="Y1286" t="s">
        <v>7863</v>
      </c>
      <c r="Z1286" t="s">
        <v>12011</v>
      </c>
      <c r="AA1286">
        <v>1285</v>
      </c>
      <c r="AB1286" t="s">
        <v>12015</v>
      </c>
      <c r="AC1286">
        <v>7636.92</v>
      </c>
      <c r="AD1286">
        <v>645.38</v>
      </c>
      <c r="AE1286">
        <v>32.270000000000003</v>
      </c>
      <c r="AF1286" t="s">
        <v>11235</v>
      </c>
      <c r="AG1286" t="s">
        <v>11180</v>
      </c>
      <c r="AH1286">
        <v>5482</v>
      </c>
      <c r="AI1286">
        <v>1285</v>
      </c>
      <c r="AJ1286" t="s">
        <v>11117</v>
      </c>
      <c r="AK1286" t="s">
        <v>12029</v>
      </c>
      <c r="AL1286" t="s">
        <v>12032</v>
      </c>
      <c r="AM1286" t="s">
        <v>11178</v>
      </c>
      <c r="AN1286">
        <v>1</v>
      </c>
      <c r="AO1286" s="10" t="s">
        <v>12041</v>
      </c>
      <c r="AP1286" t="str" cm="1">
        <f t="array" ref="AP1286">_xlfn.IFS(
  Table1[[#This Row],[Age]]&lt;=25, "18-25",
  Table1[[#This Row],[Age]]&lt;=35, "26-35",
  Table1[[#This Row],[Age]]&lt;=45, "36-45",
  Table1[[#This Row],[Age]]&lt;=60, "46-60",
  TRUE, "60+")</f>
        <v>60+</v>
      </c>
    </row>
    <row r="1287" spans="1:42" x14ac:dyDescent="0.3">
      <c r="A1287">
        <v>1286</v>
      </c>
      <c r="B1287" t="s">
        <v>15</v>
      </c>
      <c r="C1287" t="s">
        <v>74</v>
      </c>
      <c r="D1287">
        <v>28</v>
      </c>
      <c r="E1287" t="s">
        <v>104</v>
      </c>
      <c r="F1287" t="s">
        <v>1393</v>
      </c>
      <c r="G1287" t="s">
        <v>5118</v>
      </c>
      <c r="H1287">
        <v>19458796139</v>
      </c>
      <c r="I1287" t="s">
        <v>6164</v>
      </c>
      <c r="J1287" t="s">
        <v>7291</v>
      </c>
      <c r="K1287">
        <v>3043.58</v>
      </c>
      <c r="L1287" s="12" t="s">
        <v>8469</v>
      </c>
      <c r="M1287" s="10" t="s">
        <v>11108</v>
      </c>
      <c r="N1287">
        <v>1286</v>
      </c>
      <c r="O1287">
        <v>44982</v>
      </c>
      <c r="P1287" t="s">
        <v>11403</v>
      </c>
      <c r="Q1287" s="16">
        <v>3789.33</v>
      </c>
      <c r="R1287">
        <v>-745.75</v>
      </c>
      <c r="S1287">
        <v>25</v>
      </c>
      <c r="T1287">
        <v>1286</v>
      </c>
      <c r="U1287">
        <v>11546.94</v>
      </c>
      <c r="V1287" t="s">
        <v>11412</v>
      </c>
      <c r="W1287">
        <v>3.14</v>
      </c>
      <c r="X1287">
        <v>60</v>
      </c>
      <c r="Y1287" t="s">
        <v>11750</v>
      </c>
      <c r="Z1287" t="s">
        <v>12011</v>
      </c>
      <c r="AA1287">
        <v>1286</v>
      </c>
      <c r="AB1287" t="s">
        <v>12016</v>
      </c>
      <c r="AC1287">
        <v>2758.55</v>
      </c>
      <c r="AD1287">
        <v>2188.1799999999998</v>
      </c>
      <c r="AE1287">
        <v>109.41</v>
      </c>
      <c r="AF1287" t="s">
        <v>11083</v>
      </c>
      <c r="AG1287" t="s">
        <v>11136</v>
      </c>
      <c r="AH1287">
        <v>6739</v>
      </c>
      <c r="AI1287">
        <v>1286</v>
      </c>
      <c r="AJ1287" t="s">
        <v>11305</v>
      </c>
      <c r="AK1287" t="s">
        <v>12027</v>
      </c>
      <c r="AL1287" t="s">
        <v>12031</v>
      </c>
      <c r="AM1287" t="s">
        <v>11191</v>
      </c>
      <c r="AN1287">
        <v>1</v>
      </c>
      <c r="AO1287" s="10" t="s">
        <v>12045</v>
      </c>
      <c r="AP1287" t="str" cm="1">
        <f t="array" ref="AP1287">_xlfn.IFS(
  Table1[[#This Row],[Age]]&lt;=25, "18-25",
  Table1[[#This Row],[Age]]&lt;=35, "26-35",
  Table1[[#This Row],[Age]]&lt;=45, "36-45",
  Table1[[#This Row],[Age]]&lt;=60, "46-60",
  TRUE, "60+")</f>
        <v>26-35</v>
      </c>
    </row>
    <row r="1288" spans="1:42" x14ac:dyDescent="0.3">
      <c r="A1288">
        <v>1287</v>
      </c>
      <c r="B1288" t="s">
        <v>26</v>
      </c>
      <c r="C1288" t="s">
        <v>67</v>
      </c>
      <c r="D1288">
        <v>34</v>
      </c>
      <c r="E1288" t="s">
        <v>105</v>
      </c>
      <c r="F1288" t="s">
        <v>1394</v>
      </c>
      <c r="G1288" t="s">
        <v>5130</v>
      </c>
      <c r="H1288">
        <v>19458796140</v>
      </c>
      <c r="I1288" t="s">
        <v>6165</v>
      </c>
      <c r="J1288" t="s">
        <v>7291</v>
      </c>
      <c r="K1288">
        <v>2124.9</v>
      </c>
      <c r="L1288" s="12" t="s">
        <v>8470</v>
      </c>
      <c r="M1288" s="10" t="s">
        <v>11268</v>
      </c>
      <c r="N1288">
        <v>1287</v>
      </c>
      <c r="O1288">
        <v>45048</v>
      </c>
      <c r="P1288" t="s">
        <v>11402</v>
      </c>
      <c r="Q1288" s="16">
        <v>3384.63</v>
      </c>
      <c r="R1288">
        <v>-1259.73</v>
      </c>
      <c r="S1288">
        <v>77</v>
      </c>
      <c r="T1288">
        <v>1287</v>
      </c>
      <c r="U1288">
        <v>34563</v>
      </c>
      <c r="V1288" t="s">
        <v>11411</v>
      </c>
      <c r="W1288">
        <v>4.12</v>
      </c>
      <c r="X1288">
        <v>36</v>
      </c>
      <c r="Y1288" t="s">
        <v>11830</v>
      </c>
      <c r="Z1288" t="s">
        <v>12011</v>
      </c>
      <c r="AA1288">
        <v>1287</v>
      </c>
      <c r="AB1288" t="s">
        <v>12015</v>
      </c>
      <c r="AC1288">
        <v>3132.61</v>
      </c>
      <c r="AD1288">
        <v>342.15</v>
      </c>
      <c r="AE1288">
        <v>17.11</v>
      </c>
      <c r="AF1288" t="s">
        <v>11269</v>
      </c>
      <c r="AG1288" t="s">
        <v>11147</v>
      </c>
      <c r="AH1288">
        <v>3030</v>
      </c>
      <c r="AI1288">
        <v>1287</v>
      </c>
      <c r="AJ1288" t="s">
        <v>11387</v>
      </c>
      <c r="AK1288" t="s">
        <v>12029</v>
      </c>
      <c r="AL1288" t="s">
        <v>12032</v>
      </c>
      <c r="AM1288" t="s">
        <v>11048</v>
      </c>
      <c r="AN1288">
        <v>1</v>
      </c>
      <c r="AO1288" s="10" t="s">
        <v>12046</v>
      </c>
      <c r="AP1288" t="str" cm="1">
        <f t="array" ref="AP1288">_xlfn.IFS(
  Table1[[#This Row],[Age]]&lt;=25, "18-25",
  Table1[[#This Row],[Age]]&lt;=35, "26-35",
  Table1[[#This Row],[Age]]&lt;=45, "36-45",
  Table1[[#This Row],[Age]]&lt;=60, "46-60",
  TRUE, "60+")</f>
        <v>26-35</v>
      </c>
    </row>
    <row r="1289" spans="1:42" x14ac:dyDescent="0.3">
      <c r="A1289">
        <v>1288</v>
      </c>
      <c r="B1289" t="s">
        <v>13</v>
      </c>
      <c r="C1289" t="s">
        <v>89</v>
      </c>
      <c r="D1289">
        <v>68</v>
      </c>
      <c r="E1289" t="s">
        <v>106</v>
      </c>
      <c r="F1289" t="s">
        <v>1395</v>
      </c>
      <c r="G1289" t="s">
        <v>5114</v>
      </c>
      <c r="H1289">
        <v>19458796141</v>
      </c>
      <c r="I1289" t="s">
        <v>5213</v>
      </c>
      <c r="J1289" t="s">
        <v>7291</v>
      </c>
      <c r="K1289">
        <v>321.73</v>
      </c>
      <c r="L1289" s="12" t="s">
        <v>8471</v>
      </c>
      <c r="M1289" s="10" t="s">
        <v>11107</v>
      </c>
      <c r="N1289">
        <v>1288</v>
      </c>
      <c r="O1289">
        <v>45278</v>
      </c>
      <c r="P1289" t="s">
        <v>11404</v>
      </c>
      <c r="Q1289" s="16">
        <v>656.63</v>
      </c>
      <c r="R1289">
        <v>978.36</v>
      </c>
      <c r="S1289">
        <v>34</v>
      </c>
      <c r="T1289">
        <v>1288</v>
      </c>
      <c r="U1289">
        <v>43182.29</v>
      </c>
      <c r="V1289" t="s">
        <v>11413</v>
      </c>
      <c r="W1289">
        <v>6.84</v>
      </c>
      <c r="X1289">
        <v>12</v>
      </c>
      <c r="Y1289" t="s">
        <v>10334</v>
      </c>
      <c r="Z1289" t="s">
        <v>12010</v>
      </c>
      <c r="AA1289">
        <v>1288</v>
      </c>
      <c r="AB1289" t="s">
        <v>12017</v>
      </c>
      <c r="AC1289">
        <v>7531.02</v>
      </c>
      <c r="AD1289">
        <v>2203.2600000000002</v>
      </c>
      <c r="AE1289">
        <v>110.16</v>
      </c>
      <c r="AF1289" t="s">
        <v>11086</v>
      </c>
      <c r="AG1289" t="s">
        <v>11396</v>
      </c>
      <c r="AH1289">
        <v>1436</v>
      </c>
      <c r="AI1289">
        <v>1288</v>
      </c>
      <c r="AJ1289" t="s">
        <v>11220</v>
      </c>
      <c r="AK1289" t="s">
        <v>12029</v>
      </c>
      <c r="AL1289" t="s">
        <v>12031</v>
      </c>
      <c r="AM1289" t="s">
        <v>11303</v>
      </c>
      <c r="AN1289">
        <v>1</v>
      </c>
      <c r="AO1289" s="10" t="s">
        <v>12036</v>
      </c>
      <c r="AP1289" t="str" cm="1">
        <f t="array" ref="AP1289">_xlfn.IFS(
  Table1[[#This Row],[Age]]&lt;=25, "18-25",
  Table1[[#This Row],[Age]]&lt;=35, "26-35",
  Table1[[#This Row],[Age]]&lt;=45, "36-45",
  Table1[[#This Row],[Age]]&lt;=60, "46-60",
  TRUE, "60+")</f>
        <v>60+</v>
      </c>
    </row>
    <row r="1290" spans="1:42" x14ac:dyDescent="0.3">
      <c r="A1290">
        <v>1289</v>
      </c>
      <c r="B1290" t="s">
        <v>23</v>
      </c>
      <c r="C1290" t="s">
        <v>57</v>
      </c>
      <c r="D1290">
        <v>53</v>
      </c>
      <c r="E1290" t="s">
        <v>106</v>
      </c>
      <c r="F1290" t="s">
        <v>1396</v>
      </c>
      <c r="G1290" t="s">
        <v>5140</v>
      </c>
      <c r="H1290">
        <v>19458796142</v>
      </c>
      <c r="I1290" t="s">
        <v>5343</v>
      </c>
      <c r="J1290" t="s">
        <v>7291</v>
      </c>
      <c r="K1290">
        <v>6277.71</v>
      </c>
      <c r="L1290" s="12" t="s">
        <v>8472</v>
      </c>
      <c r="M1290" s="10" t="s">
        <v>11301</v>
      </c>
      <c r="N1290">
        <v>1289</v>
      </c>
      <c r="O1290">
        <v>45160</v>
      </c>
      <c r="P1290" t="s">
        <v>11402</v>
      </c>
      <c r="Q1290" s="16">
        <v>1226.8499999999999</v>
      </c>
      <c r="R1290">
        <v>7504.56</v>
      </c>
      <c r="S1290">
        <v>25</v>
      </c>
      <c r="T1290">
        <v>1289</v>
      </c>
      <c r="U1290">
        <v>12644.31</v>
      </c>
      <c r="V1290" t="s">
        <v>11411</v>
      </c>
      <c r="W1290">
        <v>2.02</v>
      </c>
      <c r="X1290">
        <v>24</v>
      </c>
      <c r="Y1290" t="s">
        <v>8469</v>
      </c>
      <c r="Z1290" t="s">
        <v>12010</v>
      </c>
      <c r="AA1290">
        <v>1289</v>
      </c>
      <c r="AB1290" t="s">
        <v>12017</v>
      </c>
      <c r="AC1290">
        <v>4741.22</v>
      </c>
      <c r="AD1290">
        <v>602.54999999999995</v>
      </c>
      <c r="AE1290">
        <v>30.13</v>
      </c>
      <c r="AF1290" t="s">
        <v>11156</v>
      </c>
      <c r="AG1290" t="s">
        <v>11229</v>
      </c>
      <c r="AH1290">
        <v>8572</v>
      </c>
      <c r="AI1290">
        <v>1289</v>
      </c>
      <c r="AJ1290" t="s">
        <v>11163</v>
      </c>
      <c r="AK1290" t="s">
        <v>12028</v>
      </c>
      <c r="AL1290" t="s">
        <v>12032</v>
      </c>
      <c r="AM1290" t="s">
        <v>11333</v>
      </c>
      <c r="AN1290">
        <v>1</v>
      </c>
      <c r="AO1290" s="10" t="s">
        <v>12041</v>
      </c>
      <c r="AP1290" t="str" cm="1">
        <f t="array" ref="AP1290">_xlfn.IFS(
  Table1[[#This Row],[Age]]&lt;=25, "18-25",
  Table1[[#This Row],[Age]]&lt;=35, "26-35",
  Table1[[#This Row],[Age]]&lt;=45, "36-45",
  Table1[[#This Row],[Age]]&lt;=60, "46-60",
  TRUE, "60+")</f>
        <v>46-60</v>
      </c>
    </row>
    <row r="1291" spans="1:42" x14ac:dyDescent="0.3">
      <c r="A1291">
        <v>1290</v>
      </c>
      <c r="B1291" t="s">
        <v>30</v>
      </c>
      <c r="C1291" t="s">
        <v>67</v>
      </c>
      <c r="D1291">
        <v>19</v>
      </c>
      <c r="E1291" t="s">
        <v>104</v>
      </c>
      <c r="F1291" t="s">
        <v>1397</v>
      </c>
      <c r="G1291" t="s">
        <v>5114</v>
      </c>
      <c r="H1291">
        <v>19458796143</v>
      </c>
      <c r="I1291" t="s">
        <v>6166</v>
      </c>
      <c r="J1291" t="s">
        <v>7292</v>
      </c>
      <c r="K1291">
        <v>4414.6400000000003</v>
      </c>
      <c r="L1291" s="12" t="s">
        <v>8473</v>
      </c>
      <c r="M1291" s="10" t="s">
        <v>11086</v>
      </c>
      <c r="N1291">
        <v>1290</v>
      </c>
      <c r="O1291">
        <v>45287</v>
      </c>
      <c r="P1291" t="s">
        <v>11404</v>
      </c>
      <c r="Q1291" s="16">
        <v>86.87</v>
      </c>
      <c r="R1291">
        <v>4501.51</v>
      </c>
      <c r="S1291">
        <v>18</v>
      </c>
      <c r="T1291">
        <v>1290</v>
      </c>
      <c r="U1291">
        <v>11929.34</v>
      </c>
      <c r="V1291" t="s">
        <v>11411</v>
      </c>
      <c r="W1291">
        <v>2.16</v>
      </c>
      <c r="X1291">
        <v>48</v>
      </c>
      <c r="Y1291" t="s">
        <v>9781</v>
      </c>
      <c r="Z1291" t="s">
        <v>12012</v>
      </c>
      <c r="AA1291">
        <v>1290</v>
      </c>
      <c r="AB1291" t="s">
        <v>12017</v>
      </c>
      <c r="AC1291">
        <v>6606.06</v>
      </c>
      <c r="AD1291">
        <v>3385.87</v>
      </c>
      <c r="AE1291">
        <v>169.29</v>
      </c>
      <c r="AF1291" t="s">
        <v>11147</v>
      </c>
      <c r="AG1291" t="s">
        <v>11264</v>
      </c>
      <c r="AH1291">
        <v>7179</v>
      </c>
      <c r="AI1291">
        <v>1290</v>
      </c>
      <c r="AJ1291" t="s">
        <v>11091</v>
      </c>
      <c r="AK1291" t="s">
        <v>12028</v>
      </c>
      <c r="AL1291" t="s">
        <v>12031</v>
      </c>
      <c r="AM1291" t="s">
        <v>11396</v>
      </c>
      <c r="AN1291">
        <v>1</v>
      </c>
      <c r="AO1291" s="10" t="s">
        <v>12036</v>
      </c>
      <c r="AP1291" t="str" cm="1">
        <f t="array" ref="AP1291">_xlfn.IFS(
  Table1[[#This Row],[Age]]&lt;=25, "18-25",
  Table1[[#This Row],[Age]]&lt;=35, "26-35",
  Table1[[#This Row],[Age]]&lt;=45, "36-45",
  Table1[[#This Row],[Age]]&lt;=60, "46-60",
  TRUE, "60+")</f>
        <v>18-25</v>
      </c>
    </row>
    <row r="1292" spans="1:42" x14ac:dyDescent="0.3">
      <c r="A1292">
        <v>1291</v>
      </c>
      <c r="B1292" t="s">
        <v>47</v>
      </c>
      <c r="C1292" t="s">
        <v>79</v>
      </c>
      <c r="D1292">
        <v>41</v>
      </c>
      <c r="E1292" t="s">
        <v>104</v>
      </c>
      <c r="F1292" t="s">
        <v>1398</v>
      </c>
      <c r="G1292" t="s">
        <v>5144</v>
      </c>
      <c r="H1292">
        <v>19458796144</v>
      </c>
      <c r="I1292" t="s">
        <v>5778</v>
      </c>
      <c r="J1292" t="s">
        <v>7292</v>
      </c>
      <c r="K1292">
        <v>2661.69</v>
      </c>
      <c r="L1292" s="12" t="s">
        <v>8474</v>
      </c>
      <c r="M1292" s="10" t="s">
        <v>11045</v>
      </c>
      <c r="N1292">
        <v>1291</v>
      </c>
      <c r="O1292">
        <v>45086</v>
      </c>
      <c r="P1292" t="s">
        <v>11402</v>
      </c>
      <c r="Q1292" s="16">
        <v>2911.25</v>
      </c>
      <c r="R1292">
        <v>-249.56</v>
      </c>
      <c r="S1292">
        <v>73</v>
      </c>
      <c r="T1292">
        <v>1291</v>
      </c>
      <c r="U1292">
        <v>20000.55</v>
      </c>
      <c r="V1292" t="s">
        <v>11413</v>
      </c>
      <c r="W1292">
        <v>2.3199999999999998</v>
      </c>
      <c r="X1292">
        <v>24</v>
      </c>
      <c r="Y1292" t="s">
        <v>9151</v>
      </c>
      <c r="Z1292" t="s">
        <v>12010</v>
      </c>
      <c r="AA1292">
        <v>1291</v>
      </c>
      <c r="AB1292" t="s">
        <v>12016</v>
      </c>
      <c r="AC1292">
        <v>4840.01</v>
      </c>
      <c r="AD1292">
        <v>3255.43</v>
      </c>
      <c r="AE1292">
        <v>162.77000000000001</v>
      </c>
      <c r="AF1292" t="s">
        <v>11100</v>
      </c>
      <c r="AG1292" t="s">
        <v>11257</v>
      </c>
      <c r="AH1292">
        <v>914</v>
      </c>
      <c r="AI1292">
        <v>1291</v>
      </c>
      <c r="AJ1292" t="s">
        <v>11133</v>
      </c>
      <c r="AK1292" t="s">
        <v>12028</v>
      </c>
      <c r="AL1292" t="s">
        <v>12031</v>
      </c>
      <c r="AM1292" t="s">
        <v>11059</v>
      </c>
      <c r="AN1292">
        <v>1</v>
      </c>
      <c r="AO1292" s="10" t="s">
        <v>12043</v>
      </c>
      <c r="AP1292" t="str" cm="1">
        <f t="array" ref="AP1292">_xlfn.IFS(
  Table1[[#This Row],[Age]]&lt;=25, "18-25",
  Table1[[#This Row],[Age]]&lt;=35, "26-35",
  Table1[[#This Row],[Age]]&lt;=45, "36-45",
  Table1[[#This Row],[Age]]&lt;=60, "46-60",
  TRUE, "60+")</f>
        <v>36-45</v>
      </c>
    </row>
    <row r="1293" spans="1:42" x14ac:dyDescent="0.3">
      <c r="A1293">
        <v>1292</v>
      </c>
      <c r="B1293" t="s">
        <v>50</v>
      </c>
      <c r="C1293" t="s">
        <v>96</v>
      </c>
      <c r="D1293">
        <v>63</v>
      </c>
      <c r="E1293" t="s">
        <v>104</v>
      </c>
      <c r="F1293" t="s">
        <v>1399</v>
      </c>
      <c r="G1293" t="s">
        <v>5140</v>
      </c>
      <c r="H1293">
        <v>19458796145</v>
      </c>
      <c r="I1293" t="s">
        <v>6167</v>
      </c>
      <c r="J1293" t="s">
        <v>7292</v>
      </c>
      <c r="K1293">
        <v>5245.57</v>
      </c>
      <c r="L1293" s="12" t="s">
        <v>8475</v>
      </c>
      <c r="M1293" s="10" t="s">
        <v>11283</v>
      </c>
      <c r="N1293">
        <v>1292</v>
      </c>
      <c r="O1293">
        <v>45049</v>
      </c>
      <c r="P1293" t="s">
        <v>11404</v>
      </c>
      <c r="Q1293" s="16">
        <v>1991.5</v>
      </c>
      <c r="R1293">
        <v>3254.07</v>
      </c>
      <c r="S1293">
        <v>97</v>
      </c>
      <c r="T1293">
        <v>1292</v>
      </c>
      <c r="U1293">
        <v>9455.32</v>
      </c>
      <c r="V1293" t="s">
        <v>11412</v>
      </c>
      <c r="W1293">
        <v>6.96</v>
      </c>
      <c r="X1293">
        <v>60</v>
      </c>
      <c r="Y1293" t="s">
        <v>11562</v>
      </c>
      <c r="Z1293" t="s">
        <v>12012</v>
      </c>
      <c r="AA1293">
        <v>1292</v>
      </c>
      <c r="AB1293" t="s">
        <v>12017</v>
      </c>
      <c r="AC1293">
        <v>4769.17</v>
      </c>
      <c r="AD1293">
        <v>4191.7</v>
      </c>
      <c r="AE1293">
        <v>209.58</v>
      </c>
      <c r="AF1293" t="s">
        <v>11072</v>
      </c>
      <c r="AG1293" t="s">
        <v>11134</v>
      </c>
      <c r="AH1293">
        <v>2207</v>
      </c>
      <c r="AI1293">
        <v>1292</v>
      </c>
      <c r="AJ1293" t="s">
        <v>11129</v>
      </c>
      <c r="AK1293" t="s">
        <v>12027</v>
      </c>
      <c r="AL1293" t="s">
        <v>12031</v>
      </c>
      <c r="AM1293" t="s">
        <v>11239</v>
      </c>
      <c r="AN1293">
        <v>1</v>
      </c>
      <c r="AO1293" s="10" t="s">
        <v>12046</v>
      </c>
      <c r="AP1293" t="str" cm="1">
        <f t="array" ref="AP1293">_xlfn.IFS(
  Table1[[#This Row],[Age]]&lt;=25, "18-25",
  Table1[[#This Row],[Age]]&lt;=35, "26-35",
  Table1[[#This Row],[Age]]&lt;=45, "36-45",
  Table1[[#This Row],[Age]]&lt;=60, "46-60",
  TRUE, "60+")</f>
        <v>60+</v>
      </c>
    </row>
    <row r="1294" spans="1:42" x14ac:dyDescent="0.3">
      <c r="A1294">
        <v>1293</v>
      </c>
      <c r="B1294" t="s">
        <v>49</v>
      </c>
      <c r="C1294" t="s">
        <v>60</v>
      </c>
      <c r="D1294">
        <v>32</v>
      </c>
      <c r="E1294" t="s">
        <v>104</v>
      </c>
      <c r="F1294" t="s">
        <v>1400</v>
      </c>
      <c r="G1294" t="s">
        <v>5122</v>
      </c>
      <c r="H1294">
        <v>19458796146</v>
      </c>
      <c r="I1294" t="s">
        <v>5522</v>
      </c>
      <c r="J1294" t="s">
        <v>7291</v>
      </c>
      <c r="K1294">
        <v>7036.18</v>
      </c>
      <c r="L1294" s="12" t="s">
        <v>8476</v>
      </c>
      <c r="M1294" s="10" t="s">
        <v>11046</v>
      </c>
      <c r="N1294">
        <v>1293</v>
      </c>
      <c r="O1294">
        <v>44948</v>
      </c>
      <c r="P1294" t="s">
        <v>11402</v>
      </c>
      <c r="Q1294" s="16">
        <v>2122.9299999999998</v>
      </c>
      <c r="R1294">
        <v>9159.11</v>
      </c>
      <c r="S1294">
        <v>70</v>
      </c>
      <c r="T1294">
        <v>1293</v>
      </c>
      <c r="U1294">
        <v>47393.94</v>
      </c>
      <c r="V1294" t="s">
        <v>11411</v>
      </c>
      <c r="W1294">
        <v>2.0299999999999998</v>
      </c>
      <c r="X1294">
        <v>48</v>
      </c>
      <c r="Y1294" t="s">
        <v>11549</v>
      </c>
      <c r="Z1294" t="s">
        <v>12011</v>
      </c>
      <c r="AA1294">
        <v>1293</v>
      </c>
      <c r="AB1294" t="s">
        <v>12015</v>
      </c>
      <c r="AC1294">
        <v>3704.9</v>
      </c>
      <c r="AD1294">
        <v>4612.04</v>
      </c>
      <c r="AE1294">
        <v>230.6</v>
      </c>
      <c r="AF1294" t="s">
        <v>11351</v>
      </c>
      <c r="AG1294" t="s">
        <v>11129</v>
      </c>
      <c r="AH1294">
        <v>4181</v>
      </c>
      <c r="AI1294">
        <v>1293</v>
      </c>
      <c r="AJ1294" t="s">
        <v>11193</v>
      </c>
      <c r="AK1294" t="s">
        <v>12027</v>
      </c>
      <c r="AL1294" t="s">
        <v>12031</v>
      </c>
      <c r="AM1294" t="s">
        <v>11127</v>
      </c>
      <c r="AN1294">
        <v>1</v>
      </c>
      <c r="AO1294" s="10" t="s">
        <v>12039</v>
      </c>
      <c r="AP1294" t="str" cm="1">
        <f t="array" ref="AP1294">_xlfn.IFS(
  Table1[[#This Row],[Age]]&lt;=25, "18-25",
  Table1[[#This Row],[Age]]&lt;=35, "26-35",
  Table1[[#This Row],[Age]]&lt;=45, "36-45",
  Table1[[#This Row],[Age]]&lt;=60, "46-60",
  TRUE, "60+")</f>
        <v>26-35</v>
      </c>
    </row>
    <row r="1295" spans="1:42" x14ac:dyDescent="0.3">
      <c r="A1295">
        <v>1294</v>
      </c>
      <c r="B1295" t="s">
        <v>18</v>
      </c>
      <c r="C1295" t="s">
        <v>77</v>
      </c>
      <c r="D1295">
        <v>45</v>
      </c>
      <c r="E1295" t="s">
        <v>106</v>
      </c>
      <c r="F1295" t="s">
        <v>1401</v>
      </c>
      <c r="G1295" t="s">
        <v>5127</v>
      </c>
      <c r="H1295">
        <v>19458796147</v>
      </c>
      <c r="I1295" t="s">
        <v>6168</v>
      </c>
      <c r="J1295" t="s">
        <v>7291</v>
      </c>
      <c r="K1295">
        <v>2549.92</v>
      </c>
      <c r="L1295" s="12" t="s">
        <v>8477</v>
      </c>
      <c r="M1295" s="10" t="s">
        <v>11251</v>
      </c>
      <c r="N1295">
        <v>1294</v>
      </c>
      <c r="O1295">
        <v>45144</v>
      </c>
      <c r="P1295" t="s">
        <v>11403</v>
      </c>
      <c r="Q1295" s="16">
        <v>524.89</v>
      </c>
      <c r="R1295">
        <v>3074.81</v>
      </c>
      <c r="S1295">
        <v>14</v>
      </c>
      <c r="T1295">
        <v>1294</v>
      </c>
      <c r="U1295">
        <v>12932.8</v>
      </c>
      <c r="V1295" t="s">
        <v>11411</v>
      </c>
      <c r="W1295">
        <v>4.58</v>
      </c>
      <c r="X1295">
        <v>60</v>
      </c>
      <c r="Y1295" t="s">
        <v>10842</v>
      </c>
      <c r="Z1295" t="s">
        <v>12012</v>
      </c>
      <c r="AA1295">
        <v>1294</v>
      </c>
      <c r="AB1295" t="s">
        <v>12016</v>
      </c>
      <c r="AC1295">
        <v>6265.48</v>
      </c>
      <c r="AD1295">
        <v>3269.5</v>
      </c>
      <c r="AE1295">
        <v>163.47999999999999</v>
      </c>
      <c r="AF1295" t="s">
        <v>11100</v>
      </c>
      <c r="AG1295" t="s">
        <v>11289</v>
      </c>
      <c r="AH1295">
        <v>1057</v>
      </c>
      <c r="AI1295">
        <v>1294</v>
      </c>
      <c r="AJ1295" t="s">
        <v>11327</v>
      </c>
      <c r="AK1295" t="s">
        <v>12029</v>
      </c>
      <c r="AL1295" t="s">
        <v>12031</v>
      </c>
      <c r="AM1295" t="s">
        <v>11154</v>
      </c>
      <c r="AN1295">
        <v>1</v>
      </c>
      <c r="AO1295" s="10" t="s">
        <v>12041</v>
      </c>
      <c r="AP1295" t="str" cm="1">
        <f t="array" ref="AP1295">_xlfn.IFS(
  Table1[[#This Row],[Age]]&lt;=25, "18-25",
  Table1[[#This Row],[Age]]&lt;=35, "26-35",
  Table1[[#This Row],[Age]]&lt;=45, "36-45",
  Table1[[#This Row],[Age]]&lt;=60, "46-60",
  TRUE, "60+")</f>
        <v>36-45</v>
      </c>
    </row>
    <row r="1296" spans="1:42" x14ac:dyDescent="0.3">
      <c r="A1296">
        <v>1295</v>
      </c>
      <c r="B1296" t="s">
        <v>9</v>
      </c>
      <c r="C1296" t="s">
        <v>88</v>
      </c>
      <c r="D1296">
        <v>20</v>
      </c>
      <c r="E1296" t="s">
        <v>105</v>
      </c>
      <c r="F1296" t="s">
        <v>1402</v>
      </c>
      <c r="G1296" t="s">
        <v>5140</v>
      </c>
      <c r="H1296">
        <v>19458796148</v>
      </c>
      <c r="I1296" t="s">
        <v>5232</v>
      </c>
      <c r="J1296" t="s">
        <v>7291</v>
      </c>
      <c r="K1296">
        <v>6126.83</v>
      </c>
      <c r="L1296" s="12" t="s">
        <v>8478</v>
      </c>
      <c r="M1296" s="10" t="s">
        <v>11189</v>
      </c>
      <c r="N1296">
        <v>1295</v>
      </c>
      <c r="O1296">
        <v>44967</v>
      </c>
      <c r="P1296" t="s">
        <v>11403</v>
      </c>
      <c r="Q1296" s="16">
        <v>1768.02</v>
      </c>
      <c r="R1296">
        <v>4358.8100000000004</v>
      </c>
      <c r="S1296">
        <v>6</v>
      </c>
      <c r="T1296">
        <v>1295</v>
      </c>
      <c r="U1296">
        <v>5573.13</v>
      </c>
      <c r="V1296" t="s">
        <v>11411</v>
      </c>
      <c r="W1296">
        <v>2.41</v>
      </c>
      <c r="X1296">
        <v>36</v>
      </c>
      <c r="Y1296" t="s">
        <v>9141</v>
      </c>
      <c r="Z1296" t="s">
        <v>12010</v>
      </c>
      <c r="AA1296">
        <v>1295</v>
      </c>
      <c r="AB1296" t="s">
        <v>12017</v>
      </c>
      <c r="AC1296">
        <v>6393.97</v>
      </c>
      <c r="AD1296">
        <v>771.43</v>
      </c>
      <c r="AE1296">
        <v>38.57</v>
      </c>
      <c r="AF1296" t="s">
        <v>11337</v>
      </c>
      <c r="AG1296" t="s">
        <v>11392</v>
      </c>
      <c r="AH1296">
        <v>4453</v>
      </c>
      <c r="AI1296">
        <v>1295</v>
      </c>
      <c r="AJ1296" t="s">
        <v>11319</v>
      </c>
      <c r="AK1296" t="s">
        <v>12028</v>
      </c>
      <c r="AL1296" t="s">
        <v>12032</v>
      </c>
      <c r="AM1296" t="s">
        <v>11100</v>
      </c>
      <c r="AN1296">
        <v>1</v>
      </c>
      <c r="AO1296" s="10" t="s">
        <v>12045</v>
      </c>
      <c r="AP1296" t="str" cm="1">
        <f t="array" ref="AP1296">_xlfn.IFS(
  Table1[[#This Row],[Age]]&lt;=25, "18-25",
  Table1[[#This Row],[Age]]&lt;=35, "26-35",
  Table1[[#This Row],[Age]]&lt;=45, "36-45",
  Table1[[#This Row],[Age]]&lt;=60, "46-60",
  TRUE, "60+")</f>
        <v>18-25</v>
      </c>
    </row>
    <row r="1297" spans="1:42" x14ac:dyDescent="0.3">
      <c r="A1297">
        <v>1296</v>
      </c>
      <c r="B1297" t="s">
        <v>8</v>
      </c>
      <c r="C1297" t="s">
        <v>75</v>
      </c>
      <c r="D1297">
        <v>46</v>
      </c>
      <c r="E1297" t="s">
        <v>105</v>
      </c>
      <c r="F1297" t="s">
        <v>1403</v>
      </c>
      <c r="G1297" t="s">
        <v>5148</v>
      </c>
      <c r="H1297">
        <v>19458796149</v>
      </c>
      <c r="I1297" t="s">
        <v>5473</v>
      </c>
      <c r="J1297" t="s">
        <v>7291</v>
      </c>
      <c r="K1297">
        <v>2675.51</v>
      </c>
      <c r="L1297" s="12" t="s">
        <v>8479</v>
      </c>
      <c r="M1297" s="10" t="s">
        <v>11161</v>
      </c>
      <c r="N1297">
        <v>1296</v>
      </c>
      <c r="O1297">
        <v>45291</v>
      </c>
      <c r="P1297" t="s">
        <v>11402</v>
      </c>
      <c r="Q1297" s="16">
        <v>4595.8</v>
      </c>
      <c r="R1297">
        <v>-1920.29</v>
      </c>
      <c r="S1297">
        <v>82</v>
      </c>
      <c r="T1297">
        <v>1296</v>
      </c>
      <c r="U1297">
        <v>28287.55</v>
      </c>
      <c r="V1297" t="s">
        <v>11412</v>
      </c>
      <c r="W1297">
        <v>4.4400000000000004</v>
      </c>
      <c r="X1297">
        <v>48</v>
      </c>
      <c r="Y1297" t="s">
        <v>11686</v>
      </c>
      <c r="Z1297" t="s">
        <v>12011</v>
      </c>
      <c r="AA1297">
        <v>1296</v>
      </c>
      <c r="AB1297" t="s">
        <v>12017</v>
      </c>
      <c r="AC1297">
        <v>7769.65</v>
      </c>
      <c r="AD1297">
        <v>2541.37</v>
      </c>
      <c r="AE1297">
        <v>127.07</v>
      </c>
      <c r="AF1297" t="s">
        <v>11292</v>
      </c>
      <c r="AG1297" t="s">
        <v>11229</v>
      </c>
      <c r="AH1297">
        <v>9675</v>
      </c>
      <c r="AI1297">
        <v>1296</v>
      </c>
      <c r="AJ1297" t="s">
        <v>11337</v>
      </c>
      <c r="AK1297" t="s">
        <v>12029</v>
      </c>
      <c r="AL1297" t="s">
        <v>12031</v>
      </c>
      <c r="AM1297" t="s">
        <v>11108</v>
      </c>
      <c r="AN1297">
        <v>1</v>
      </c>
      <c r="AO1297" s="10" t="s">
        <v>12036</v>
      </c>
      <c r="AP1297" t="str" cm="1">
        <f t="array" ref="AP1297">_xlfn.IFS(
  Table1[[#This Row],[Age]]&lt;=25, "18-25",
  Table1[[#This Row],[Age]]&lt;=35, "26-35",
  Table1[[#This Row],[Age]]&lt;=45, "36-45",
  Table1[[#This Row],[Age]]&lt;=60, "46-60",
  TRUE, "60+")</f>
        <v>46-60</v>
      </c>
    </row>
    <row r="1298" spans="1:42" x14ac:dyDescent="0.3">
      <c r="A1298">
        <v>1297</v>
      </c>
      <c r="B1298" t="s">
        <v>50</v>
      </c>
      <c r="C1298" t="s">
        <v>55</v>
      </c>
      <c r="D1298">
        <v>69</v>
      </c>
      <c r="E1298" t="s">
        <v>105</v>
      </c>
      <c r="F1298" t="s">
        <v>1404</v>
      </c>
      <c r="G1298" t="s">
        <v>5135</v>
      </c>
      <c r="H1298">
        <v>19458796150</v>
      </c>
      <c r="I1298" t="s">
        <v>6169</v>
      </c>
      <c r="J1298" t="s">
        <v>7292</v>
      </c>
      <c r="K1298">
        <v>9867.94</v>
      </c>
      <c r="L1298" s="12" t="s">
        <v>8480</v>
      </c>
      <c r="M1298" s="10" t="s">
        <v>11144</v>
      </c>
      <c r="N1298">
        <v>1297</v>
      </c>
      <c r="O1298">
        <v>44971</v>
      </c>
      <c r="P1298" t="s">
        <v>11402</v>
      </c>
      <c r="Q1298" s="16">
        <v>333.03</v>
      </c>
      <c r="R1298">
        <v>9534.91</v>
      </c>
      <c r="S1298">
        <v>90</v>
      </c>
      <c r="T1298">
        <v>1297</v>
      </c>
      <c r="U1298">
        <v>27343.360000000001</v>
      </c>
      <c r="V1298" t="s">
        <v>11411</v>
      </c>
      <c r="W1298">
        <v>7.43</v>
      </c>
      <c r="X1298">
        <v>12</v>
      </c>
      <c r="Y1298" t="s">
        <v>11628</v>
      </c>
      <c r="Z1298" t="s">
        <v>12010</v>
      </c>
      <c r="AA1298">
        <v>1297</v>
      </c>
      <c r="AB1298" t="s">
        <v>12016</v>
      </c>
      <c r="AC1298">
        <v>5514.95</v>
      </c>
      <c r="AD1298">
        <v>4705.92</v>
      </c>
      <c r="AE1298">
        <v>235.3</v>
      </c>
      <c r="AF1298" t="s">
        <v>11056</v>
      </c>
      <c r="AG1298" t="s">
        <v>11138</v>
      </c>
      <c r="AH1298">
        <v>5308</v>
      </c>
      <c r="AI1298">
        <v>1297</v>
      </c>
      <c r="AJ1298" t="s">
        <v>11350</v>
      </c>
      <c r="AK1298" t="s">
        <v>12028</v>
      </c>
      <c r="AL1298" t="s">
        <v>12032</v>
      </c>
      <c r="AM1298" t="s">
        <v>11261</v>
      </c>
      <c r="AN1298">
        <v>1</v>
      </c>
      <c r="AO1298" s="10" t="s">
        <v>12045</v>
      </c>
      <c r="AP1298" t="str" cm="1">
        <f t="array" ref="AP1298">_xlfn.IFS(
  Table1[[#This Row],[Age]]&lt;=25, "18-25",
  Table1[[#This Row],[Age]]&lt;=35, "26-35",
  Table1[[#This Row],[Age]]&lt;=45, "36-45",
  Table1[[#This Row],[Age]]&lt;=60, "46-60",
  TRUE, "60+")</f>
        <v>60+</v>
      </c>
    </row>
    <row r="1299" spans="1:42" x14ac:dyDescent="0.3">
      <c r="A1299">
        <v>1298</v>
      </c>
      <c r="B1299" t="s">
        <v>18</v>
      </c>
      <c r="C1299" t="s">
        <v>84</v>
      </c>
      <c r="D1299">
        <v>62</v>
      </c>
      <c r="E1299" t="s">
        <v>104</v>
      </c>
      <c r="F1299" t="s">
        <v>1405</v>
      </c>
      <c r="G1299" t="s">
        <v>5131</v>
      </c>
      <c r="H1299">
        <v>19458796151</v>
      </c>
      <c r="I1299" t="s">
        <v>6170</v>
      </c>
      <c r="J1299" t="s">
        <v>7291</v>
      </c>
      <c r="K1299">
        <v>7350.66</v>
      </c>
      <c r="L1299" s="12" t="s">
        <v>8481</v>
      </c>
      <c r="M1299" s="10" t="s">
        <v>11344</v>
      </c>
      <c r="N1299">
        <v>1298</v>
      </c>
      <c r="O1299">
        <v>45187</v>
      </c>
      <c r="P1299" t="s">
        <v>11404</v>
      </c>
      <c r="Q1299" s="16">
        <v>4875.04</v>
      </c>
      <c r="R1299">
        <v>2475.62</v>
      </c>
      <c r="S1299">
        <v>36</v>
      </c>
      <c r="T1299">
        <v>1298</v>
      </c>
      <c r="U1299">
        <v>31963.79</v>
      </c>
      <c r="V1299" t="s">
        <v>11412</v>
      </c>
      <c r="W1299">
        <v>3.5</v>
      </c>
      <c r="X1299">
        <v>48</v>
      </c>
      <c r="Y1299" t="s">
        <v>11658</v>
      </c>
      <c r="Z1299" t="s">
        <v>12011</v>
      </c>
      <c r="AA1299">
        <v>1298</v>
      </c>
      <c r="AB1299" t="s">
        <v>12017</v>
      </c>
      <c r="AC1299">
        <v>6057.25</v>
      </c>
      <c r="AD1299">
        <v>996.38</v>
      </c>
      <c r="AE1299">
        <v>49.82</v>
      </c>
      <c r="AF1299" t="s">
        <v>11306</v>
      </c>
      <c r="AG1299" t="s">
        <v>11105</v>
      </c>
      <c r="AH1299">
        <v>5841</v>
      </c>
      <c r="AI1299">
        <v>1298</v>
      </c>
      <c r="AJ1299" t="s">
        <v>11040</v>
      </c>
      <c r="AK1299" t="s">
        <v>12029</v>
      </c>
      <c r="AL1299" t="s">
        <v>12032</v>
      </c>
      <c r="AM1299" t="s">
        <v>11091</v>
      </c>
      <c r="AN1299">
        <v>1</v>
      </c>
      <c r="AO1299" s="10" t="s">
        <v>12042</v>
      </c>
      <c r="AP1299" t="str" cm="1">
        <f t="array" ref="AP1299">_xlfn.IFS(
  Table1[[#This Row],[Age]]&lt;=25, "18-25",
  Table1[[#This Row],[Age]]&lt;=35, "26-35",
  Table1[[#This Row],[Age]]&lt;=45, "36-45",
  Table1[[#This Row],[Age]]&lt;=60, "46-60",
  TRUE, "60+")</f>
        <v>60+</v>
      </c>
    </row>
    <row r="1300" spans="1:42" x14ac:dyDescent="0.3">
      <c r="A1300">
        <v>1299</v>
      </c>
      <c r="B1300" t="s">
        <v>3</v>
      </c>
      <c r="C1300" t="s">
        <v>65</v>
      </c>
      <c r="D1300">
        <v>30</v>
      </c>
      <c r="E1300" t="s">
        <v>105</v>
      </c>
      <c r="F1300" t="s">
        <v>1406</v>
      </c>
      <c r="G1300" t="s">
        <v>5143</v>
      </c>
      <c r="H1300">
        <v>19458796152</v>
      </c>
      <c r="I1300" t="s">
        <v>6171</v>
      </c>
      <c r="J1300" t="s">
        <v>7291</v>
      </c>
      <c r="K1300">
        <v>6066.32</v>
      </c>
      <c r="L1300" s="12" t="s">
        <v>8482</v>
      </c>
      <c r="M1300" s="10" t="s">
        <v>11304</v>
      </c>
      <c r="N1300">
        <v>1299</v>
      </c>
      <c r="O1300">
        <v>44938</v>
      </c>
      <c r="P1300" t="s">
        <v>11404</v>
      </c>
      <c r="Q1300" s="16">
        <v>4241.57</v>
      </c>
      <c r="R1300">
        <v>1824.75</v>
      </c>
      <c r="S1300">
        <v>36</v>
      </c>
      <c r="T1300">
        <v>1299</v>
      </c>
      <c r="U1300">
        <v>48368.43</v>
      </c>
      <c r="V1300" t="s">
        <v>11411</v>
      </c>
      <c r="W1300">
        <v>6.56</v>
      </c>
      <c r="X1300">
        <v>24</v>
      </c>
      <c r="Y1300" t="s">
        <v>11788</v>
      </c>
      <c r="Z1300" t="s">
        <v>12012</v>
      </c>
      <c r="AA1300">
        <v>1299</v>
      </c>
      <c r="AB1300" t="s">
        <v>12016</v>
      </c>
      <c r="AC1300">
        <v>8628.0400000000009</v>
      </c>
      <c r="AD1300">
        <v>1946.68</v>
      </c>
      <c r="AE1300">
        <v>97.33</v>
      </c>
      <c r="AF1300" t="s">
        <v>11192</v>
      </c>
      <c r="AG1300" t="s">
        <v>11228</v>
      </c>
      <c r="AH1300">
        <v>6764</v>
      </c>
      <c r="AI1300">
        <v>1299</v>
      </c>
      <c r="AJ1300" t="s">
        <v>11220</v>
      </c>
      <c r="AK1300" t="s">
        <v>12027</v>
      </c>
      <c r="AL1300" t="s">
        <v>12031</v>
      </c>
      <c r="AM1300" t="s">
        <v>11344</v>
      </c>
      <c r="AN1300">
        <v>1</v>
      </c>
      <c r="AO1300" s="10" t="s">
        <v>12039</v>
      </c>
      <c r="AP1300" t="str" cm="1">
        <f t="array" ref="AP1300">_xlfn.IFS(
  Table1[[#This Row],[Age]]&lt;=25, "18-25",
  Table1[[#This Row],[Age]]&lt;=35, "26-35",
  Table1[[#This Row],[Age]]&lt;=45, "36-45",
  Table1[[#This Row],[Age]]&lt;=60, "46-60",
  TRUE, "60+")</f>
        <v>26-35</v>
      </c>
    </row>
    <row r="1301" spans="1:42" x14ac:dyDescent="0.3">
      <c r="A1301">
        <v>1300</v>
      </c>
      <c r="B1301" t="s">
        <v>23</v>
      </c>
      <c r="C1301" t="s">
        <v>75</v>
      </c>
      <c r="D1301">
        <v>67</v>
      </c>
      <c r="E1301" t="s">
        <v>104</v>
      </c>
      <c r="F1301" t="s">
        <v>1407</v>
      </c>
      <c r="G1301" t="s">
        <v>5124</v>
      </c>
      <c r="H1301">
        <v>19458796153</v>
      </c>
      <c r="I1301" t="s">
        <v>6172</v>
      </c>
      <c r="J1301" t="s">
        <v>7291</v>
      </c>
      <c r="K1301">
        <v>1806.07</v>
      </c>
      <c r="L1301" s="12" t="s">
        <v>8483</v>
      </c>
      <c r="M1301" s="10" t="s">
        <v>11364</v>
      </c>
      <c r="N1301">
        <v>1300</v>
      </c>
      <c r="O1301">
        <v>45159</v>
      </c>
      <c r="P1301" t="s">
        <v>11402</v>
      </c>
      <c r="Q1301" s="16">
        <v>1022.92</v>
      </c>
      <c r="R1301">
        <v>2828.99</v>
      </c>
      <c r="S1301">
        <v>75</v>
      </c>
      <c r="T1301">
        <v>1300</v>
      </c>
      <c r="U1301">
        <v>16850.87</v>
      </c>
      <c r="V1301" t="s">
        <v>11411</v>
      </c>
      <c r="W1301">
        <v>3.24</v>
      </c>
      <c r="X1301">
        <v>24</v>
      </c>
      <c r="Y1301" t="s">
        <v>11620</v>
      </c>
      <c r="Z1301" t="s">
        <v>12010</v>
      </c>
      <c r="AA1301">
        <v>1300</v>
      </c>
      <c r="AB1301" t="s">
        <v>12016</v>
      </c>
      <c r="AC1301">
        <v>1363.31</v>
      </c>
      <c r="AD1301">
        <v>3740.27</v>
      </c>
      <c r="AE1301">
        <v>187.01</v>
      </c>
      <c r="AF1301" t="s">
        <v>11260</v>
      </c>
      <c r="AG1301" t="s">
        <v>11235</v>
      </c>
      <c r="AH1301">
        <v>3449</v>
      </c>
      <c r="AI1301">
        <v>1300</v>
      </c>
      <c r="AJ1301" t="s">
        <v>11352</v>
      </c>
      <c r="AK1301" t="s">
        <v>12028</v>
      </c>
      <c r="AL1301" t="s">
        <v>12031</v>
      </c>
      <c r="AM1301" t="s">
        <v>11090</v>
      </c>
      <c r="AN1301">
        <v>1</v>
      </c>
      <c r="AO1301" s="10" t="s">
        <v>12041</v>
      </c>
      <c r="AP1301" t="str" cm="1">
        <f t="array" ref="AP1301">_xlfn.IFS(
  Table1[[#This Row],[Age]]&lt;=25, "18-25",
  Table1[[#This Row],[Age]]&lt;=35, "26-35",
  Table1[[#This Row],[Age]]&lt;=45, "36-45",
  Table1[[#This Row],[Age]]&lt;=60, "46-60",
  TRUE, "60+")</f>
        <v>60+</v>
      </c>
    </row>
    <row r="1302" spans="1:42" x14ac:dyDescent="0.3">
      <c r="A1302">
        <v>1301</v>
      </c>
      <c r="B1302" t="s">
        <v>45</v>
      </c>
      <c r="C1302" t="s">
        <v>53</v>
      </c>
      <c r="D1302">
        <v>39</v>
      </c>
      <c r="E1302" t="s">
        <v>104</v>
      </c>
      <c r="F1302" t="s">
        <v>1408</v>
      </c>
      <c r="G1302" t="s">
        <v>5116</v>
      </c>
      <c r="H1302">
        <v>19458796154</v>
      </c>
      <c r="I1302" t="s">
        <v>5654</v>
      </c>
      <c r="J1302" t="s">
        <v>7291</v>
      </c>
      <c r="K1302">
        <v>5905.3</v>
      </c>
      <c r="L1302" s="12" t="s">
        <v>8484</v>
      </c>
      <c r="M1302" s="10" t="s">
        <v>11345</v>
      </c>
      <c r="N1302">
        <v>1301</v>
      </c>
      <c r="O1302">
        <v>45159</v>
      </c>
      <c r="P1302" t="s">
        <v>11404</v>
      </c>
      <c r="Q1302" s="16">
        <v>3530.06</v>
      </c>
      <c r="R1302">
        <v>9435.36</v>
      </c>
      <c r="S1302">
        <v>18</v>
      </c>
      <c r="T1302">
        <v>1301</v>
      </c>
      <c r="U1302">
        <v>18619</v>
      </c>
      <c r="V1302" t="s">
        <v>11413</v>
      </c>
      <c r="W1302">
        <v>7.64</v>
      </c>
      <c r="X1302">
        <v>48</v>
      </c>
      <c r="Y1302" t="s">
        <v>9848</v>
      </c>
      <c r="Z1302" t="s">
        <v>12011</v>
      </c>
      <c r="AA1302">
        <v>1301</v>
      </c>
      <c r="AB1302" t="s">
        <v>12017</v>
      </c>
      <c r="AC1302">
        <v>5675.4</v>
      </c>
      <c r="AD1302">
        <v>3816.41</v>
      </c>
      <c r="AE1302">
        <v>190.82</v>
      </c>
      <c r="AF1302" t="s">
        <v>11264</v>
      </c>
      <c r="AG1302" t="s">
        <v>11214</v>
      </c>
      <c r="AH1302">
        <v>6464</v>
      </c>
      <c r="AI1302">
        <v>1301</v>
      </c>
      <c r="AJ1302" t="s">
        <v>11372</v>
      </c>
      <c r="AK1302" t="s">
        <v>12027</v>
      </c>
      <c r="AL1302" t="s">
        <v>12031</v>
      </c>
      <c r="AM1302" t="s">
        <v>11385</v>
      </c>
      <c r="AN1302">
        <v>1</v>
      </c>
      <c r="AO1302" s="10" t="s">
        <v>12041</v>
      </c>
      <c r="AP1302" t="str" cm="1">
        <f t="array" ref="AP1302">_xlfn.IFS(
  Table1[[#This Row],[Age]]&lt;=25, "18-25",
  Table1[[#This Row],[Age]]&lt;=35, "26-35",
  Table1[[#This Row],[Age]]&lt;=45, "36-45",
  Table1[[#This Row],[Age]]&lt;=60, "46-60",
  TRUE, "60+")</f>
        <v>36-45</v>
      </c>
    </row>
    <row r="1303" spans="1:42" x14ac:dyDescent="0.3">
      <c r="A1303">
        <v>1302</v>
      </c>
      <c r="B1303" t="s">
        <v>3</v>
      </c>
      <c r="C1303" t="s">
        <v>81</v>
      </c>
      <c r="D1303">
        <v>69</v>
      </c>
      <c r="E1303" t="s">
        <v>105</v>
      </c>
      <c r="F1303" t="s">
        <v>1409</v>
      </c>
      <c r="G1303" t="s">
        <v>5130</v>
      </c>
      <c r="H1303">
        <v>19458796155</v>
      </c>
      <c r="I1303" t="s">
        <v>6173</v>
      </c>
      <c r="J1303" t="s">
        <v>7291</v>
      </c>
      <c r="K1303">
        <v>8024.52</v>
      </c>
      <c r="L1303" s="12" t="s">
        <v>8485</v>
      </c>
      <c r="M1303" s="10" t="s">
        <v>11384</v>
      </c>
      <c r="N1303">
        <v>1302</v>
      </c>
      <c r="O1303">
        <v>45214</v>
      </c>
      <c r="P1303" t="s">
        <v>11403</v>
      </c>
      <c r="Q1303" s="16">
        <v>463.82</v>
      </c>
      <c r="R1303">
        <v>7560.7</v>
      </c>
      <c r="S1303">
        <v>15</v>
      </c>
      <c r="T1303">
        <v>1302</v>
      </c>
      <c r="U1303">
        <v>17514.98</v>
      </c>
      <c r="V1303" t="s">
        <v>11411</v>
      </c>
      <c r="W1303">
        <v>7.99</v>
      </c>
      <c r="X1303">
        <v>24</v>
      </c>
      <c r="Y1303" t="s">
        <v>11831</v>
      </c>
      <c r="Z1303" t="s">
        <v>12010</v>
      </c>
      <c r="AA1303">
        <v>1302</v>
      </c>
      <c r="AB1303" t="s">
        <v>12016</v>
      </c>
      <c r="AC1303">
        <v>2136.27</v>
      </c>
      <c r="AD1303">
        <v>4746.99</v>
      </c>
      <c r="AE1303">
        <v>237.35</v>
      </c>
      <c r="AF1303" t="s">
        <v>11346</v>
      </c>
      <c r="AG1303" t="s">
        <v>11280</v>
      </c>
      <c r="AH1303">
        <v>1153</v>
      </c>
      <c r="AI1303">
        <v>1302</v>
      </c>
      <c r="AJ1303" t="s">
        <v>11256</v>
      </c>
      <c r="AK1303" t="s">
        <v>12027</v>
      </c>
      <c r="AL1303" t="s">
        <v>12031</v>
      </c>
      <c r="AM1303" t="s">
        <v>11228</v>
      </c>
      <c r="AN1303">
        <v>1</v>
      </c>
      <c r="AO1303" s="10" t="s">
        <v>12044</v>
      </c>
      <c r="AP1303" t="str" cm="1">
        <f t="array" ref="AP1303">_xlfn.IFS(
  Table1[[#This Row],[Age]]&lt;=25, "18-25",
  Table1[[#This Row],[Age]]&lt;=35, "26-35",
  Table1[[#This Row],[Age]]&lt;=45, "36-45",
  Table1[[#This Row],[Age]]&lt;=60, "46-60",
  TRUE, "60+")</f>
        <v>60+</v>
      </c>
    </row>
    <row r="1304" spans="1:42" x14ac:dyDescent="0.3">
      <c r="A1304">
        <v>1303</v>
      </c>
      <c r="B1304" t="s">
        <v>18</v>
      </c>
      <c r="C1304" t="s">
        <v>94</v>
      </c>
      <c r="D1304">
        <v>48</v>
      </c>
      <c r="E1304" t="s">
        <v>105</v>
      </c>
      <c r="F1304" t="s">
        <v>1410</v>
      </c>
      <c r="G1304" t="s">
        <v>5142</v>
      </c>
      <c r="H1304">
        <v>19458796156</v>
      </c>
      <c r="I1304" t="s">
        <v>5557</v>
      </c>
      <c r="J1304" t="s">
        <v>7292</v>
      </c>
      <c r="K1304">
        <v>7397.36</v>
      </c>
      <c r="L1304" s="12" t="s">
        <v>8486</v>
      </c>
      <c r="M1304" s="10" t="s">
        <v>11313</v>
      </c>
      <c r="N1304">
        <v>1303</v>
      </c>
      <c r="O1304">
        <v>45200</v>
      </c>
      <c r="P1304" t="s">
        <v>11403</v>
      </c>
      <c r="Q1304" s="16">
        <v>806.73</v>
      </c>
      <c r="R1304">
        <v>8204.09</v>
      </c>
      <c r="S1304">
        <v>94</v>
      </c>
      <c r="T1304">
        <v>1303</v>
      </c>
      <c r="U1304">
        <v>31802.85</v>
      </c>
      <c r="V1304" t="s">
        <v>11413</v>
      </c>
      <c r="W1304">
        <v>3.79</v>
      </c>
      <c r="X1304">
        <v>60</v>
      </c>
      <c r="Y1304" t="s">
        <v>11691</v>
      </c>
      <c r="Z1304" t="s">
        <v>12011</v>
      </c>
      <c r="AA1304">
        <v>1303</v>
      </c>
      <c r="AB1304" t="s">
        <v>12016</v>
      </c>
      <c r="AC1304">
        <v>7169.51</v>
      </c>
      <c r="AD1304">
        <v>1235.8399999999999</v>
      </c>
      <c r="AE1304">
        <v>61.79</v>
      </c>
      <c r="AF1304" t="s">
        <v>11314</v>
      </c>
      <c r="AG1304" t="s">
        <v>11166</v>
      </c>
      <c r="AH1304">
        <v>6243</v>
      </c>
      <c r="AI1304">
        <v>1303</v>
      </c>
      <c r="AJ1304" t="s">
        <v>11092</v>
      </c>
      <c r="AK1304" t="s">
        <v>12027</v>
      </c>
      <c r="AL1304" t="s">
        <v>12031</v>
      </c>
      <c r="AM1304" t="s">
        <v>11245</v>
      </c>
      <c r="AN1304">
        <v>1</v>
      </c>
      <c r="AO1304" s="10" t="s">
        <v>12044</v>
      </c>
      <c r="AP1304" t="str" cm="1">
        <f t="array" ref="AP1304">_xlfn.IFS(
  Table1[[#This Row],[Age]]&lt;=25, "18-25",
  Table1[[#This Row],[Age]]&lt;=35, "26-35",
  Table1[[#This Row],[Age]]&lt;=45, "36-45",
  Table1[[#This Row],[Age]]&lt;=60, "46-60",
  TRUE, "60+")</f>
        <v>46-60</v>
      </c>
    </row>
    <row r="1305" spans="1:42" x14ac:dyDescent="0.3">
      <c r="A1305">
        <v>1304</v>
      </c>
      <c r="B1305" t="s">
        <v>27</v>
      </c>
      <c r="C1305" t="s">
        <v>81</v>
      </c>
      <c r="D1305">
        <v>24</v>
      </c>
      <c r="E1305" t="s">
        <v>105</v>
      </c>
      <c r="F1305" t="s">
        <v>1411</v>
      </c>
      <c r="G1305" t="s">
        <v>5141</v>
      </c>
      <c r="H1305">
        <v>19458796157</v>
      </c>
      <c r="I1305" t="s">
        <v>6174</v>
      </c>
      <c r="J1305" t="s">
        <v>7291</v>
      </c>
      <c r="K1305">
        <v>7802.45</v>
      </c>
      <c r="L1305" s="12" t="s">
        <v>8487</v>
      </c>
      <c r="M1305" s="10" t="s">
        <v>11068</v>
      </c>
      <c r="N1305">
        <v>1304</v>
      </c>
      <c r="O1305">
        <v>45128</v>
      </c>
      <c r="P1305" t="s">
        <v>11402</v>
      </c>
      <c r="Q1305" s="16">
        <v>2444.9299999999998</v>
      </c>
      <c r="R1305">
        <v>5357.52</v>
      </c>
      <c r="S1305">
        <v>89</v>
      </c>
      <c r="T1305">
        <v>1304</v>
      </c>
      <c r="U1305">
        <v>30599.38</v>
      </c>
      <c r="V1305" t="s">
        <v>11413</v>
      </c>
      <c r="W1305">
        <v>1.21</v>
      </c>
      <c r="X1305">
        <v>12</v>
      </c>
      <c r="Y1305" t="s">
        <v>11675</v>
      </c>
      <c r="Z1305" t="s">
        <v>12010</v>
      </c>
      <c r="AA1305">
        <v>1304</v>
      </c>
      <c r="AB1305" t="s">
        <v>12015</v>
      </c>
      <c r="AC1305">
        <v>9049.08</v>
      </c>
      <c r="AD1305">
        <v>4291.5</v>
      </c>
      <c r="AE1305">
        <v>214.58</v>
      </c>
      <c r="AF1305" t="s">
        <v>11205</v>
      </c>
      <c r="AG1305" t="s">
        <v>11119</v>
      </c>
      <c r="AH1305">
        <v>9743</v>
      </c>
      <c r="AI1305">
        <v>1304</v>
      </c>
      <c r="AJ1305" t="s">
        <v>11240</v>
      </c>
      <c r="AK1305" t="s">
        <v>12029</v>
      </c>
      <c r="AL1305" t="s">
        <v>12032</v>
      </c>
      <c r="AM1305" t="s">
        <v>11295</v>
      </c>
      <c r="AN1305">
        <v>1</v>
      </c>
      <c r="AO1305" s="10" t="s">
        <v>12038</v>
      </c>
      <c r="AP1305" t="str" cm="1">
        <f t="array" ref="AP1305">_xlfn.IFS(
  Table1[[#This Row],[Age]]&lt;=25, "18-25",
  Table1[[#This Row],[Age]]&lt;=35, "26-35",
  Table1[[#This Row],[Age]]&lt;=45, "36-45",
  Table1[[#This Row],[Age]]&lt;=60, "46-60",
  TRUE, "60+")</f>
        <v>18-25</v>
      </c>
    </row>
    <row r="1306" spans="1:42" x14ac:dyDescent="0.3">
      <c r="A1306">
        <v>1305</v>
      </c>
      <c r="B1306" t="s">
        <v>13</v>
      </c>
      <c r="C1306" t="s">
        <v>67</v>
      </c>
      <c r="D1306">
        <v>65</v>
      </c>
      <c r="E1306" t="s">
        <v>106</v>
      </c>
      <c r="F1306" t="s">
        <v>1412</v>
      </c>
      <c r="G1306" t="s">
        <v>5118</v>
      </c>
      <c r="H1306">
        <v>19458796158</v>
      </c>
      <c r="I1306" t="s">
        <v>5559</v>
      </c>
      <c r="J1306" t="s">
        <v>7291</v>
      </c>
      <c r="K1306">
        <v>3246.22</v>
      </c>
      <c r="L1306" s="12" t="s">
        <v>8488</v>
      </c>
      <c r="M1306" s="10" t="s">
        <v>11090</v>
      </c>
      <c r="N1306">
        <v>1305</v>
      </c>
      <c r="O1306">
        <v>45246</v>
      </c>
      <c r="P1306" t="s">
        <v>11403</v>
      </c>
      <c r="Q1306" s="16">
        <v>2008.28</v>
      </c>
      <c r="R1306">
        <v>5254.5</v>
      </c>
      <c r="S1306">
        <v>16</v>
      </c>
      <c r="T1306">
        <v>1305</v>
      </c>
      <c r="U1306">
        <v>26911.55</v>
      </c>
      <c r="V1306" t="s">
        <v>11412</v>
      </c>
      <c r="W1306">
        <v>2.16</v>
      </c>
      <c r="X1306">
        <v>36</v>
      </c>
      <c r="Y1306" t="s">
        <v>11832</v>
      </c>
      <c r="Z1306" t="s">
        <v>12012</v>
      </c>
      <c r="AA1306">
        <v>1305</v>
      </c>
      <c r="AB1306" t="s">
        <v>12017</v>
      </c>
      <c r="AC1306">
        <v>4821.8999999999996</v>
      </c>
      <c r="AD1306">
        <v>262.54000000000002</v>
      </c>
      <c r="AE1306">
        <v>13.13</v>
      </c>
      <c r="AF1306" t="s">
        <v>11331</v>
      </c>
      <c r="AG1306" t="s">
        <v>11040</v>
      </c>
      <c r="AH1306">
        <v>8169</v>
      </c>
      <c r="AI1306">
        <v>1305</v>
      </c>
      <c r="AJ1306" t="s">
        <v>11039</v>
      </c>
      <c r="AK1306" t="s">
        <v>12029</v>
      </c>
      <c r="AL1306" t="s">
        <v>12031</v>
      </c>
      <c r="AM1306" t="s">
        <v>11320</v>
      </c>
      <c r="AN1306">
        <v>1</v>
      </c>
      <c r="AO1306" s="10" t="s">
        <v>12040</v>
      </c>
      <c r="AP1306" t="str" cm="1">
        <f t="array" ref="AP1306">_xlfn.IFS(
  Table1[[#This Row],[Age]]&lt;=25, "18-25",
  Table1[[#This Row],[Age]]&lt;=35, "26-35",
  Table1[[#This Row],[Age]]&lt;=45, "36-45",
  Table1[[#This Row],[Age]]&lt;=60, "46-60",
  TRUE, "60+")</f>
        <v>60+</v>
      </c>
    </row>
    <row r="1307" spans="1:42" x14ac:dyDescent="0.3">
      <c r="A1307">
        <v>1306</v>
      </c>
      <c r="B1307" t="s">
        <v>8</v>
      </c>
      <c r="C1307" t="s">
        <v>98</v>
      </c>
      <c r="D1307">
        <v>65</v>
      </c>
      <c r="E1307" t="s">
        <v>104</v>
      </c>
      <c r="F1307" t="s">
        <v>1413</v>
      </c>
      <c r="G1307" t="s">
        <v>5120</v>
      </c>
      <c r="H1307">
        <v>19458796159</v>
      </c>
      <c r="I1307" t="s">
        <v>6175</v>
      </c>
      <c r="J1307" t="s">
        <v>7291</v>
      </c>
      <c r="K1307">
        <v>3349.81</v>
      </c>
      <c r="L1307" s="12" t="s">
        <v>8489</v>
      </c>
      <c r="M1307" s="10" t="s">
        <v>11324</v>
      </c>
      <c r="N1307">
        <v>1306</v>
      </c>
      <c r="O1307">
        <v>45013</v>
      </c>
      <c r="P1307" t="s">
        <v>11404</v>
      </c>
      <c r="Q1307" s="16">
        <v>4076.99</v>
      </c>
      <c r="R1307">
        <v>-727.18</v>
      </c>
      <c r="S1307">
        <v>76</v>
      </c>
      <c r="T1307">
        <v>1306</v>
      </c>
      <c r="U1307">
        <v>18851.97</v>
      </c>
      <c r="V1307" t="s">
        <v>11411</v>
      </c>
      <c r="W1307">
        <v>5.42</v>
      </c>
      <c r="X1307">
        <v>60</v>
      </c>
      <c r="Y1307" t="s">
        <v>11443</v>
      </c>
      <c r="Z1307" t="s">
        <v>12010</v>
      </c>
      <c r="AA1307">
        <v>1306</v>
      </c>
      <c r="AB1307" t="s">
        <v>12017</v>
      </c>
      <c r="AC1307">
        <v>6722.29</v>
      </c>
      <c r="AD1307">
        <v>728.99</v>
      </c>
      <c r="AE1307">
        <v>36.450000000000003</v>
      </c>
      <c r="AF1307" t="s">
        <v>11119</v>
      </c>
      <c r="AG1307" t="s">
        <v>11122</v>
      </c>
      <c r="AH1307">
        <v>4790</v>
      </c>
      <c r="AI1307">
        <v>1306</v>
      </c>
      <c r="AJ1307" t="s">
        <v>11138</v>
      </c>
      <c r="AK1307" t="s">
        <v>12029</v>
      </c>
      <c r="AL1307" t="s">
        <v>12032</v>
      </c>
      <c r="AM1307" t="s">
        <v>11092</v>
      </c>
      <c r="AN1307">
        <v>1</v>
      </c>
      <c r="AO1307" s="10" t="s">
        <v>12047</v>
      </c>
      <c r="AP1307" t="str" cm="1">
        <f t="array" ref="AP1307">_xlfn.IFS(
  Table1[[#This Row],[Age]]&lt;=25, "18-25",
  Table1[[#This Row],[Age]]&lt;=35, "26-35",
  Table1[[#This Row],[Age]]&lt;=45, "36-45",
  Table1[[#This Row],[Age]]&lt;=60, "46-60",
  TRUE, "60+")</f>
        <v>60+</v>
      </c>
    </row>
    <row r="1308" spans="1:42" x14ac:dyDescent="0.3">
      <c r="A1308">
        <v>1307</v>
      </c>
      <c r="B1308" t="s">
        <v>32</v>
      </c>
      <c r="C1308" t="s">
        <v>87</v>
      </c>
      <c r="D1308">
        <v>43</v>
      </c>
      <c r="E1308" t="s">
        <v>106</v>
      </c>
      <c r="F1308" t="s">
        <v>1414</v>
      </c>
      <c r="G1308" t="s">
        <v>5120</v>
      </c>
      <c r="H1308">
        <v>19458796160</v>
      </c>
      <c r="I1308" t="s">
        <v>5220</v>
      </c>
      <c r="J1308" t="s">
        <v>7292</v>
      </c>
      <c r="K1308">
        <v>5434.95</v>
      </c>
      <c r="L1308" s="12" t="s">
        <v>8038</v>
      </c>
      <c r="M1308" s="10" t="s">
        <v>11243</v>
      </c>
      <c r="N1308">
        <v>1307</v>
      </c>
      <c r="O1308">
        <v>45107</v>
      </c>
      <c r="P1308" t="s">
        <v>11402</v>
      </c>
      <c r="Q1308" s="16">
        <v>4696.88</v>
      </c>
      <c r="R1308">
        <v>10131.83</v>
      </c>
      <c r="S1308">
        <v>14</v>
      </c>
      <c r="T1308">
        <v>1307</v>
      </c>
      <c r="U1308">
        <v>21954.83</v>
      </c>
      <c r="V1308" t="s">
        <v>11411</v>
      </c>
      <c r="W1308">
        <v>4.4400000000000004</v>
      </c>
      <c r="X1308">
        <v>36</v>
      </c>
      <c r="Y1308" t="s">
        <v>9329</v>
      </c>
      <c r="Z1308" t="s">
        <v>12010</v>
      </c>
      <c r="AA1308">
        <v>1307</v>
      </c>
      <c r="AB1308" t="s">
        <v>12016</v>
      </c>
      <c r="AC1308">
        <v>4324.96</v>
      </c>
      <c r="AD1308">
        <v>4715.1899999999996</v>
      </c>
      <c r="AE1308">
        <v>235.76</v>
      </c>
      <c r="AF1308" t="s">
        <v>11217</v>
      </c>
      <c r="AG1308" t="s">
        <v>11368</v>
      </c>
      <c r="AH1308">
        <v>6232</v>
      </c>
      <c r="AI1308">
        <v>1307</v>
      </c>
      <c r="AJ1308" t="s">
        <v>11358</v>
      </c>
      <c r="AK1308" t="s">
        <v>12027</v>
      </c>
      <c r="AL1308" t="s">
        <v>12031</v>
      </c>
      <c r="AM1308" t="s">
        <v>11152</v>
      </c>
      <c r="AN1308">
        <v>1</v>
      </c>
      <c r="AO1308" s="10" t="s">
        <v>12043</v>
      </c>
      <c r="AP1308" t="str" cm="1">
        <f t="array" ref="AP1308">_xlfn.IFS(
  Table1[[#This Row],[Age]]&lt;=25, "18-25",
  Table1[[#This Row],[Age]]&lt;=35, "26-35",
  Table1[[#This Row],[Age]]&lt;=45, "36-45",
  Table1[[#This Row],[Age]]&lt;=60, "46-60",
  TRUE, "60+")</f>
        <v>36-45</v>
      </c>
    </row>
    <row r="1309" spans="1:42" x14ac:dyDescent="0.3">
      <c r="A1309">
        <v>1308</v>
      </c>
      <c r="B1309" t="s">
        <v>47</v>
      </c>
      <c r="C1309" t="s">
        <v>57</v>
      </c>
      <c r="D1309">
        <v>48</v>
      </c>
      <c r="E1309" t="s">
        <v>105</v>
      </c>
      <c r="F1309" t="s">
        <v>1415</v>
      </c>
      <c r="G1309" t="s">
        <v>5117</v>
      </c>
      <c r="H1309">
        <v>19458796161</v>
      </c>
      <c r="I1309" t="s">
        <v>6176</v>
      </c>
      <c r="J1309" t="s">
        <v>7291</v>
      </c>
      <c r="K1309">
        <v>2858.71</v>
      </c>
      <c r="L1309" s="12" t="s">
        <v>8490</v>
      </c>
      <c r="M1309" s="10" t="s">
        <v>11258</v>
      </c>
      <c r="N1309">
        <v>1308</v>
      </c>
      <c r="O1309">
        <v>45096</v>
      </c>
      <c r="P1309" t="s">
        <v>11403</v>
      </c>
      <c r="Q1309" s="16">
        <v>4714.6499999999996</v>
      </c>
      <c r="R1309">
        <v>7573.36</v>
      </c>
      <c r="S1309">
        <v>47</v>
      </c>
      <c r="T1309">
        <v>1308</v>
      </c>
      <c r="U1309">
        <v>39832.85</v>
      </c>
      <c r="V1309" t="s">
        <v>11413</v>
      </c>
      <c r="W1309">
        <v>4.1100000000000003</v>
      </c>
      <c r="X1309">
        <v>12</v>
      </c>
      <c r="Y1309" t="s">
        <v>7495</v>
      </c>
      <c r="Z1309" t="s">
        <v>12011</v>
      </c>
      <c r="AA1309">
        <v>1308</v>
      </c>
      <c r="AB1309" t="s">
        <v>12017</v>
      </c>
      <c r="AC1309">
        <v>7803.04</v>
      </c>
      <c r="AD1309">
        <v>4403.7700000000004</v>
      </c>
      <c r="AE1309">
        <v>220.19</v>
      </c>
      <c r="AF1309" t="s">
        <v>11238</v>
      </c>
      <c r="AG1309" t="s">
        <v>11191</v>
      </c>
      <c r="AH1309">
        <v>8234</v>
      </c>
      <c r="AI1309">
        <v>1308</v>
      </c>
      <c r="AJ1309" t="s">
        <v>11298</v>
      </c>
      <c r="AK1309" t="s">
        <v>12029</v>
      </c>
      <c r="AL1309" t="s">
        <v>12031</v>
      </c>
      <c r="AM1309" t="s">
        <v>11128</v>
      </c>
      <c r="AN1309">
        <v>1</v>
      </c>
      <c r="AO1309" s="10" t="s">
        <v>12043</v>
      </c>
      <c r="AP1309" t="str" cm="1">
        <f t="array" ref="AP1309">_xlfn.IFS(
  Table1[[#This Row],[Age]]&lt;=25, "18-25",
  Table1[[#This Row],[Age]]&lt;=35, "26-35",
  Table1[[#This Row],[Age]]&lt;=45, "36-45",
  Table1[[#This Row],[Age]]&lt;=60, "46-60",
  TRUE, "60+")</f>
        <v>46-60</v>
      </c>
    </row>
    <row r="1310" spans="1:42" x14ac:dyDescent="0.3">
      <c r="A1310">
        <v>1309</v>
      </c>
      <c r="B1310" t="s">
        <v>34</v>
      </c>
      <c r="C1310" t="s">
        <v>87</v>
      </c>
      <c r="D1310">
        <v>55</v>
      </c>
      <c r="E1310" t="s">
        <v>106</v>
      </c>
      <c r="F1310" t="s">
        <v>1416</v>
      </c>
      <c r="G1310" t="s">
        <v>5126</v>
      </c>
      <c r="H1310">
        <v>19458796162</v>
      </c>
      <c r="I1310" t="s">
        <v>5775</v>
      </c>
      <c r="J1310" t="s">
        <v>7292</v>
      </c>
      <c r="K1310">
        <v>1218.83</v>
      </c>
      <c r="L1310" s="12" t="s">
        <v>8491</v>
      </c>
      <c r="M1310" s="10" t="s">
        <v>11193</v>
      </c>
      <c r="N1310">
        <v>1309</v>
      </c>
      <c r="O1310">
        <v>45155</v>
      </c>
      <c r="P1310" t="s">
        <v>11402</v>
      </c>
      <c r="Q1310" s="16">
        <v>743.54</v>
      </c>
      <c r="R1310">
        <v>475.29</v>
      </c>
      <c r="S1310">
        <v>54</v>
      </c>
      <c r="T1310">
        <v>1309</v>
      </c>
      <c r="U1310">
        <v>30853.09</v>
      </c>
      <c r="V1310" t="s">
        <v>11413</v>
      </c>
      <c r="W1310">
        <v>6.21</v>
      </c>
      <c r="X1310">
        <v>48</v>
      </c>
      <c r="Y1310" t="s">
        <v>11732</v>
      </c>
      <c r="Z1310" t="s">
        <v>12010</v>
      </c>
      <c r="AA1310">
        <v>1309</v>
      </c>
      <c r="AB1310" t="s">
        <v>12015</v>
      </c>
      <c r="AC1310">
        <v>6303.97</v>
      </c>
      <c r="AD1310">
        <v>304.68</v>
      </c>
      <c r="AE1310">
        <v>15.23</v>
      </c>
      <c r="AF1310" t="s">
        <v>11390</v>
      </c>
      <c r="AG1310" t="s">
        <v>11355</v>
      </c>
      <c r="AH1310">
        <v>1107</v>
      </c>
      <c r="AI1310">
        <v>1309</v>
      </c>
      <c r="AJ1310" t="s">
        <v>11393</v>
      </c>
      <c r="AK1310" t="s">
        <v>12027</v>
      </c>
      <c r="AL1310" t="s">
        <v>12032</v>
      </c>
      <c r="AM1310" t="s">
        <v>11336</v>
      </c>
      <c r="AN1310">
        <v>1</v>
      </c>
      <c r="AO1310" s="10" t="s">
        <v>12041</v>
      </c>
      <c r="AP1310" t="str" cm="1">
        <f t="array" ref="AP1310">_xlfn.IFS(
  Table1[[#This Row],[Age]]&lt;=25, "18-25",
  Table1[[#This Row],[Age]]&lt;=35, "26-35",
  Table1[[#This Row],[Age]]&lt;=45, "36-45",
  Table1[[#This Row],[Age]]&lt;=60, "46-60",
  TRUE, "60+")</f>
        <v>46-60</v>
      </c>
    </row>
    <row r="1311" spans="1:42" x14ac:dyDescent="0.3">
      <c r="A1311">
        <v>1310</v>
      </c>
      <c r="B1311" t="s">
        <v>28</v>
      </c>
      <c r="C1311" t="s">
        <v>39</v>
      </c>
      <c r="D1311">
        <v>55</v>
      </c>
      <c r="E1311" t="s">
        <v>106</v>
      </c>
      <c r="F1311" t="s">
        <v>1417</v>
      </c>
      <c r="G1311" t="s">
        <v>5145</v>
      </c>
      <c r="H1311">
        <v>19458796163</v>
      </c>
      <c r="I1311" t="s">
        <v>6106</v>
      </c>
      <c r="J1311" t="s">
        <v>7292</v>
      </c>
      <c r="K1311">
        <v>4665.1099999999997</v>
      </c>
      <c r="L1311" s="12" t="s">
        <v>8492</v>
      </c>
      <c r="M1311" s="10" t="s">
        <v>11374</v>
      </c>
      <c r="N1311">
        <v>1310</v>
      </c>
      <c r="O1311">
        <v>45008</v>
      </c>
      <c r="P1311" t="s">
        <v>11403</v>
      </c>
      <c r="Q1311" s="16">
        <v>3434.28</v>
      </c>
      <c r="R1311">
        <v>8099.39</v>
      </c>
      <c r="S1311">
        <v>58</v>
      </c>
      <c r="T1311">
        <v>1310</v>
      </c>
      <c r="U1311">
        <v>36099.08</v>
      </c>
      <c r="V1311" t="s">
        <v>11412</v>
      </c>
      <c r="W1311">
        <v>2.4500000000000002</v>
      </c>
      <c r="X1311">
        <v>24</v>
      </c>
      <c r="Y1311" t="s">
        <v>7548</v>
      </c>
      <c r="Z1311" t="s">
        <v>12012</v>
      </c>
      <c r="AA1311">
        <v>1310</v>
      </c>
      <c r="AB1311" t="s">
        <v>12015</v>
      </c>
      <c r="AC1311">
        <v>6463.81</v>
      </c>
      <c r="AD1311">
        <v>338.14</v>
      </c>
      <c r="AE1311">
        <v>16.91</v>
      </c>
      <c r="AF1311" t="s">
        <v>11348</v>
      </c>
      <c r="AG1311" t="s">
        <v>11213</v>
      </c>
      <c r="AH1311">
        <v>4863</v>
      </c>
      <c r="AI1311">
        <v>1310</v>
      </c>
      <c r="AJ1311" t="s">
        <v>11187</v>
      </c>
      <c r="AK1311" t="s">
        <v>12029</v>
      </c>
      <c r="AL1311" t="s">
        <v>12031</v>
      </c>
      <c r="AM1311" t="s">
        <v>11244</v>
      </c>
      <c r="AN1311">
        <v>1</v>
      </c>
      <c r="AO1311" s="10" t="s">
        <v>12047</v>
      </c>
      <c r="AP1311" t="str" cm="1">
        <f t="array" ref="AP1311">_xlfn.IFS(
  Table1[[#This Row],[Age]]&lt;=25, "18-25",
  Table1[[#This Row],[Age]]&lt;=35, "26-35",
  Table1[[#This Row],[Age]]&lt;=45, "36-45",
  Table1[[#This Row],[Age]]&lt;=60, "46-60",
  TRUE, "60+")</f>
        <v>46-60</v>
      </c>
    </row>
    <row r="1312" spans="1:42" x14ac:dyDescent="0.3">
      <c r="A1312">
        <v>1311</v>
      </c>
      <c r="B1312" t="s">
        <v>35</v>
      </c>
      <c r="C1312" t="s">
        <v>57</v>
      </c>
      <c r="D1312">
        <v>21</v>
      </c>
      <c r="E1312" t="s">
        <v>105</v>
      </c>
      <c r="F1312" t="s">
        <v>1418</v>
      </c>
      <c r="G1312" t="s">
        <v>5131</v>
      </c>
      <c r="H1312">
        <v>19458796164</v>
      </c>
      <c r="I1312" t="s">
        <v>6177</v>
      </c>
      <c r="J1312" t="s">
        <v>7291</v>
      </c>
      <c r="K1312">
        <v>119.05</v>
      </c>
      <c r="L1312" s="12" t="s">
        <v>8493</v>
      </c>
      <c r="M1312" s="10" t="s">
        <v>11299</v>
      </c>
      <c r="N1312">
        <v>1311</v>
      </c>
      <c r="O1312">
        <v>45276</v>
      </c>
      <c r="P1312" t="s">
        <v>11403</v>
      </c>
      <c r="Q1312" s="16">
        <v>2858.23</v>
      </c>
      <c r="R1312">
        <v>-2739.18</v>
      </c>
      <c r="S1312">
        <v>77</v>
      </c>
      <c r="T1312">
        <v>1311</v>
      </c>
      <c r="U1312">
        <v>14559.76</v>
      </c>
      <c r="V1312" t="s">
        <v>11412</v>
      </c>
      <c r="W1312">
        <v>5.1100000000000003</v>
      </c>
      <c r="X1312">
        <v>48</v>
      </c>
      <c r="Y1312" t="s">
        <v>11492</v>
      </c>
      <c r="Z1312" t="s">
        <v>12010</v>
      </c>
      <c r="AA1312">
        <v>1311</v>
      </c>
      <c r="AB1312" t="s">
        <v>12015</v>
      </c>
      <c r="AC1312">
        <v>2560.56</v>
      </c>
      <c r="AD1312">
        <v>1759.6</v>
      </c>
      <c r="AE1312">
        <v>87.98</v>
      </c>
      <c r="AF1312" t="s">
        <v>11250</v>
      </c>
      <c r="AG1312" t="s">
        <v>11275</v>
      </c>
      <c r="AH1312">
        <v>9904</v>
      </c>
      <c r="AI1312">
        <v>1311</v>
      </c>
      <c r="AJ1312" t="s">
        <v>11397</v>
      </c>
      <c r="AK1312" t="s">
        <v>12027</v>
      </c>
      <c r="AL1312" t="s">
        <v>12032</v>
      </c>
      <c r="AM1312" t="s">
        <v>11380</v>
      </c>
      <c r="AN1312">
        <v>1</v>
      </c>
      <c r="AO1312" s="10" t="s">
        <v>12036</v>
      </c>
      <c r="AP1312" t="str" cm="1">
        <f t="array" ref="AP1312">_xlfn.IFS(
  Table1[[#This Row],[Age]]&lt;=25, "18-25",
  Table1[[#This Row],[Age]]&lt;=35, "26-35",
  Table1[[#This Row],[Age]]&lt;=45, "36-45",
  Table1[[#This Row],[Age]]&lt;=60, "46-60",
  TRUE, "60+")</f>
        <v>18-25</v>
      </c>
    </row>
    <row r="1313" spans="1:42" x14ac:dyDescent="0.3">
      <c r="A1313">
        <v>1312</v>
      </c>
      <c r="B1313" t="s">
        <v>16</v>
      </c>
      <c r="C1313" t="s">
        <v>62</v>
      </c>
      <c r="D1313">
        <v>52</v>
      </c>
      <c r="E1313" t="s">
        <v>105</v>
      </c>
      <c r="F1313" t="s">
        <v>1419</v>
      </c>
      <c r="G1313" t="s">
        <v>5109</v>
      </c>
      <c r="H1313">
        <v>19458796165</v>
      </c>
      <c r="I1313" t="s">
        <v>5996</v>
      </c>
      <c r="J1313" t="s">
        <v>7291</v>
      </c>
      <c r="K1313">
        <v>7631.51</v>
      </c>
      <c r="L1313" s="12" t="s">
        <v>8494</v>
      </c>
      <c r="M1313" s="10" t="s">
        <v>11059</v>
      </c>
      <c r="N1313">
        <v>1312</v>
      </c>
      <c r="O1313">
        <v>45137</v>
      </c>
      <c r="P1313" t="s">
        <v>11403</v>
      </c>
      <c r="Q1313" s="16">
        <v>1857.45</v>
      </c>
      <c r="R1313">
        <v>5774.06</v>
      </c>
      <c r="S1313">
        <v>30</v>
      </c>
      <c r="T1313">
        <v>1312</v>
      </c>
      <c r="U1313">
        <v>45663.11</v>
      </c>
      <c r="V1313" t="s">
        <v>11413</v>
      </c>
      <c r="W1313">
        <v>2.83</v>
      </c>
      <c r="X1313">
        <v>48</v>
      </c>
      <c r="Y1313" t="s">
        <v>11444</v>
      </c>
      <c r="Z1313" t="s">
        <v>12011</v>
      </c>
      <c r="AA1313">
        <v>1312</v>
      </c>
      <c r="AB1313" t="s">
        <v>12015</v>
      </c>
      <c r="AC1313">
        <v>1061.53</v>
      </c>
      <c r="AD1313">
        <v>1999.9</v>
      </c>
      <c r="AE1313">
        <v>100</v>
      </c>
      <c r="AF1313" t="s">
        <v>11377</v>
      </c>
      <c r="AG1313" t="s">
        <v>11125</v>
      </c>
      <c r="AH1313">
        <v>3323</v>
      </c>
      <c r="AI1313">
        <v>1312</v>
      </c>
      <c r="AJ1313" t="s">
        <v>11390</v>
      </c>
      <c r="AK1313" t="s">
        <v>12027</v>
      </c>
      <c r="AL1313" t="s">
        <v>12032</v>
      </c>
      <c r="AM1313" t="s">
        <v>11390</v>
      </c>
      <c r="AN1313">
        <v>1</v>
      </c>
      <c r="AO1313" s="10" t="s">
        <v>12038</v>
      </c>
      <c r="AP1313" t="str" cm="1">
        <f t="array" ref="AP1313">_xlfn.IFS(
  Table1[[#This Row],[Age]]&lt;=25, "18-25",
  Table1[[#This Row],[Age]]&lt;=35, "26-35",
  Table1[[#This Row],[Age]]&lt;=45, "36-45",
  Table1[[#This Row],[Age]]&lt;=60, "46-60",
  TRUE, "60+")</f>
        <v>46-60</v>
      </c>
    </row>
    <row r="1314" spans="1:42" x14ac:dyDescent="0.3">
      <c r="A1314">
        <v>1313</v>
      </c>
      <c r="B1314" t="s">
        <v>26</v>
      </c>
      <c r="C1314" t="s">
        <v>95</v>
      </c>
      <c r="D1314">
        <v>50</v>
      </c>
      <c r="E1314" t="s">
        <v>104</v>
      </c>
      <c r="F1314" t="s">
        <v>1420</v>
      </c>
      <c r="G1314" t="s">
        <v>5131</v>
      </c>
      <c r="H1314">
        <v>19458796166</v>
      </c>
      <c r="I1314" t="s">
        <v>6178</v>
      </c>
      <c r="J1314" t="s">
        <v>7291</v>
      </c>
      <c r="K1314">
        <v>7521.9</v>
      </c>
      <c r="L1314" s="12" t="s">
        <v>8495</v>
      </c>
      <c r="M1314" s="10" t="s">
        <v>11120</v>
      </c>
      <c r="N1314">
        <v>1313</v>
      </c>
      <c r="O1314">
        <v>45092</v>
      </c>
      <c r="P1314" t="s">
        <v>11403</v>
      </c>
      <c r="Q1314" s="16">
        <v>4974.1899999999996</v>
      </c>
      <c r="R1314">
        <v>12496.09</v>
      </c>
      <c r="S1314">
        <v>46</v>
      </c>
      <c r="T1314">
        <v>1313</v>
      </c>
      <c r="U1314">
        <v>2722.97</v>
      </c>
      <c r="V1314" t="s">
        <v>11411</v>
      </c>
      <c r="W1314">
        <v>9.83</v>
      </c>
      <c r="X1314">
        <v>12</v>
      </c>
      <c r="Y1314" t="s">
        <v>10773</v>
      </c>
      <c r="Z1314" t="s">
        <v>12010</v>
      </c>
      <c r="AA1314">
        <v>1313</v>
      </c>
      <c r="AB1314" t="s">
        <v>12017</v>
      </c>
      <c r="AC1314">
        <v>6632</v>
      </c>
      <c r="AD1314">
        <v>2339.15</v>
      </c>
      <c r="AE1314">
        <v>116.96</v>
      </c>
      <c r="AF1314" t="s">
        <v>11079</v>
      </c>
      <c r="AG1314" t="s">
        <v>11238</v>
      </c>
      <c r="AH1314">
        <v>9702</v>
      </c>
      <c r="AI1314">
        <v>1313</v>
      </c>
      <c r="AJ1314" t="s">
        <v>11367</v>
      </c>
      <c r="AK1314" t="s">
        <v>12028</v>
      </c>
      <c r="AL1314" t="s">
        <v>12031</v>
      </c>
      <c r="AM1314" t="s">
        <v>11315</v>
      </c>
      <c r="AN1314">
        <v>1</v>
      </c>
      <c r="AO1314" s="10" t="s">
        <v>12043</v>
      </c>
      <c r="AP1314" t="str" cm="1">
        <f t="array" ref="AP1314">_xlfn.IFS(
  Table1[[#This Row],[Age]]&lt;=25, "18-25",
  Table1[[#This Row],[Age]]&lt;=35, "26-35",
  Table1[[#This Row],[Age]]&lt;=45, "36-45",
  Table1[[#This Row],[Age]]&lt;=60, "46-60",
  TRUE, "60+")</f>
        <v>46-60</v>
      </c>
    </row>
    <row r="1315" spans="1:42" x14ac:dyDescent="0.3">
      <c r="A1315">
        <v>1314</v>
      </c>
      <c r="B1315" t="s">
        <v>23</v>
      </c>
      <c r="C1315" t="s">
        <v>101</v>
      </c>
      <c r="D1315">
        <v>20</v>
      </c>
      <c r="E1315" t="s">
        <v>104</v>
      </c>
      <c r="F1315" t="s">
        <v>1421</v>
      </c>
      <c r="G1315" t="s">
        <v>5121</v>
      </c>
      <c r="H1315">
        <v>19458796167</v>
      </c>
      <c r="I1315" t="s">
        <v>5666</v>
      </c>
      <c r="J1315" t="s">
        <v>7291</v>
      </c>
      <c r="K1315">
        <v>5563.97</v>
      </c>
      <c r="L1315" s="12" t="s">
        <v>8496</v>
      </c>
      <c r="M1315" s="10" t="s">
        <v>11289</v>
      </c>
      <c r="N1315">
        <v>1314</v>
      </c>
      <c r="O1315">
        <v>44954</v>
      </c>
      <c r="P1315" t="s">
        <v>11402</v>
      </c>
      <c r="Q1315" s="16">
        <v>2285.67</v>
      </c>
      <c r="R1315">
        <v>7849.64</v>
      </c>
      <c r="S1315">
        <v>16</v>
      </c>
      <c r="T1315">
        <v>1314</v>
      </c>
      <c r="U1315">
        <v>30189.15</v>
      </c>
      <c r="V1315" t="s">
        <v>11412</v>
      </c>
      <c r="W1315">
        <v>1.44</v>
      </c>
      <c r="X1315">
        <v>60</v>
      </c>
      <c r="Y1315" t="s">
        <v>11833</v>
      </c>
      <c r="Z1315" t="s">
        <v>12012</v>
      </c>
      <c r="AA1315">
        <v>1314</v>
      </c>
      <c r="AB1315" t="s">
        <v>12016</v>
      </c>
      <c r="AC1315">
        <v>2010.27</v>
      </c>
      <c r="AD1315">
        <v>2742.47</v>
      </c>
      <c r="AE1315">
        <v>137.12</v>
      </c>
      <c r="AF1315" t="s">
        <v>11072</v>
      </c>
      <c r="AG1315" t="s">
        <v>11261</v>
      </c>
      <c r="AH1315">
        <v>6362</v>
      </c>
      <c r="AI1315">
        <v>1314</v>
      </c>
      <c r="AJ1315" t="s">
        <v>11100</v>
      </c>
      <c r="AK1315" t="s">
        <v>12028</v>
      </c>
      <c r="AL1315" t="s">
        <v>12032</v>
      </c>
      <c r="AM1315" t="s">
        <v>11358</v>
      </c>
      <c r="AN1315">
        <v>1</v>
      </c>
      <c r="AO1315" s="10" t="s">
        <v>12039</v>
      </c>
      <c r="AP1315" t="str" cm="1">
        <f t="array" ref="AP1315">_xlfn.IFS(
  Table1[[#This Row],[Age]]&lt;=25, "18-25",
  Table1[[#This Row],[Age]]&lt;=35, "26-35",
  Table1[[#This Row],[Age]]&lt;=45, "36-45",
  Table1[[#This Row],[Age]]&lt;=60, "46-60",
  TRUE, "60+")</f>
        <v>18-25</v>
      </c>
    </row>
    <row r="1316" spans="1:42" x14ac:dyDescent="0.3">
      <c r="A1316">
        <v>1315</v>
      </c>
      <c r="B1316" t="s">
        <v>35</v>
      </c>
      <c r="C1316" t="s">
        <v>74</v>
      </c>
      <c r="D1316">
        <v>36</v>
      </c>
      <c r="E1316" t="s">
        <v>106</v>
      </c>
      <c r="F1316" t="s">
        <v>1422</v>
      </c>
      <c r="G1316" t="s">
        <v>5126</v>
      </c>
      <c r="H1316">
        <v>19458796168</v>
      </c>
      <c r="I1316" t="s">
        <v>6179</v>
      </c>
      <c r="J1316" t="s">
        <v>7292</v>
      </c>
      <c r="K1316">
        <v>7501.43</v>
      </c>
      <c r="L1316" s="12" t="s">
        <v>8497</v>
      </c>
      <c r="M1316" s="10" t="s">
        <v>11274</v>
      </c>
      <c r="N1316">
        <v>1315</v>
      </c>
      <c r="O1316">
        <v>44948</v>
      </c>
      <c r="P1316" t="s">
        <v>11403</v>
      </c>
      <c r="Q1316" s="16">
        <v>3330</v>
      </c>
      <c r="R1316">
        <v>4171.43</v>
      </c>
      <c r="S1316">
        <v>1</v>
      </c>
      <c r="T1316">
        <v>1315</v>
      </c>
      <c r="U1316">
        <v>40805.15</v>
      </c>
      <c r="V1316" t="s">
        <v>11411</v>
      </c>
      <c r="W1316">
        <v>1.1399999999999999</v>
      </c>
      <c r="X1316">
        <v>12</v>
      </c>
      <c r="Y1316" t="s">
        <v>10140</v>
      </c>
      <c r="Z1316" t="s">
        <v>12010</v>
      </c>
      <c r="AA1316">
        <v>1315</v>
      </c>
      <c r="AB1316" t="s">
        <v>12016</v>
      </c>
      <c r="AC1316">
        <v>2201.37</v>
      </c>
      <c r="AD1316">
        <v>653.15</v>
      </c>
      <c r="AE1316">
        <v>32.659999999999997</v>
      </c>
      <c r="AF1316" t="s">
        <v>11325</v>
      </c>
      <c r="AG1316" t="s">
        <v>11339</v>
      </c>
      <c r="AH1316">
        <v>1856</v>
      </c>
      <c r="AI1316">
        <v>1315</v>
      </c>
      <c r="AJ1316" t="s">
        <v>11284</v>
      </c>
      <c r="AK1316" t="s">
        <v>12027</v>
      </c>
      <c r="AL1316" t="s">
        <v>12032</v>
      </c>
      <c r="AM1316" t="s">
        <v>11278</v>
      </c>
      <c r="AN1316">
        <v>1</v>
      </c>
      <c r="AO1316" s="10" t="s">
        <v>12039</v>
      </c>
      <c r="AP1316" t="str" cm="1">
        <f t="array" ref="AP1316">_xlfn.IFS(
  Table1[[#This Row],[Age]]&lt;=25, "18-25",
  Table1[[#This Row],[Age]]&lt;=35, "26-35",
  Table1[[#This Row],[Age]]&lt;=45, "36-45",
  Table1[[#This Row],[Age]]&lt;=60, "46-60",
  TRUE, "60+")</f>
        <v>36-45</v>
      </c>
    </row>
    <row r="1317" spans="1:42" x14ac:dyDescent="0.3">
      <c r="A1317">
        <v>1316</v>
      </c>
      <c r="B1317" t="s">
        <v>18</v>
      </c>
      <c r="C1317" t="s">
        <v>91</v>
      </c>
      <c r="D1317">
        <v>26</v>
      </c>
      <c r="E1317" t="s">
        <v>105</v>
      </c>
      <c r="F1317" t="s">
        <v>1423</v>
      </c>
      <c r="G1317" t="s">
        <v>5126</v>
      </c>
      <c r="H1317">
        <v>19458796169</v>
      </c>
      <c r="I1317" t="s">
        <v>5857</v>
      </c>
      <c r="J1317" t="s">
        <v>7292</v>
      </c>
      <c r="K1317">
        <v>6282.83</v>
      </c>
      <c r="L1317" s="12" t="s">
        <v>8498</v>
      </c>
      <c r="M1317" s="10" t="s">
        <v>11291</v>
      </c>
      <c r="N1317">
        <v>1316</v>
      </c>
      <c r="O1317">
        <v>45228</v>
      </c>
      <c r="P1317" t="s">
        <v>11403</v>
      </c>
      <c r="Q1317" s="16">
        <v>2519.1799999999998</v>
      </c>
      <c r="R1317">
        <v>8802.01</v>
      </c>
      <c r="S1317">
        <v>41</v>
      </c>
      <c r="T1317">
        <v>1316</v>
      </c>
      <c r="U1317">
        <v>43447.99</v>
      </c>
      <c r="V1317" t="s">
        <v>11413</v>
      </c>
      <c r="W1317">
        <v>6.08</v>
      </c>
      <c r="X1317">
        <v>48</v>
      </c>
      <c r="Y1317" t="s">
        <v>8143</v>
      </c>
      <c r="Z1317" t="s">
        <v>12011</v>
      </c>
      <c r="AA1317">
        <v>1316</v>
      </c>
      <c r="AB1317" t="s">
        <v>12015</v>
      </c>
      <c r="AC1317">
        <v>2473.0700000000002</v>
      </c>
      <c r="AD1317">
        <v>4932.07</v>
      </c>
      <c r="AE1317">
        <v>246.6</v>
      </c>
      <c r="AF1317" t="s">
        <v>11247</v>
      </c>
      <c r="AG1317" t="s">
        <v>11135</v>
      </c>
      <c r="AH1317">
        <v>3798</v>
      </c>
      <c r="AI1317">
        <v>1316</v>
      </c>
      <c r="AJ1317" t="s">
        <v>11214</v>
      </c>
      <c r="AK1317" t="s">
        <v>12027</v>
      </c>
      <c r="AL1317" t="s">
        <v>12031</v>
      </c>
      <c r="AM1317" t="s">
        <v>11362</v>
      </c>
      <c r="AN1317">
        <v>1</v>
      </c>
      <c r="AO1317" s="10" t="s">
        <v>12044</v>
      </c>
      <c r="AP1317" t="str" cm="1">
        <f t="array" ref="AP1317">_xlfn.IFS(
  Table1[[#This Row],[Age]]&lt;=25, "18-25",
  Table1[[#This Row],[Age]]&lt;=35, "26-35",
  Table1[[#This Row],[Age]]&lt;=45, "36-45",
  Table1[[#This Row],[Age]]&lt;=60, "46-60",
  TRUE, "60+")</f>
        <v>26-35</v>
      </c>
    </row>
    <row r="1318" spans="1:42" x14ac:dyDescent="0.3">
      <c r="A1318">
        <v>1317</v>
      </c>
      <c r="B1318" t="s">
        <v>19</v>
      </c>
      <c r="C1318" t="s">
        <v>66</v>
      </c>
      <c r="D1318">
        <v>63</v>
      </c>
      <c r="E1318" t="s">
        <v>104</v>
      </c>
      <c r="F1318" t="s">
        <v>1424</v>
      </c>
      <c r="G1318" t="s">
        <v>5116</v>
      </c>
      <c r="H1318">
        <v>19458796170</v>
      </c>
      <c r="I1318" t="s">
        <v>6180</v>
      </c>
      <c r="J1318" t="s">
        <v>7292</v>
      </c>
      <c r="K1318">
        <v>7004.81</v>
      </c>
      <c r="L1318" s="12" t="s">
        <v>8499</v>
      </c>
      <c r="M1318" s="10" t="s">
        <v>11165</v>
      </c>
      <c r="N1318">
        <v>1317</v>
      </c>
      <c r="O1318">
        <v>45220</v>
      </c>
      <c r="P1318" t="s">
        <v>11403</v>
      </c>
      <c r="Q1318" s="16">
        <v>523.49</v>
      </c>
      <c r="R1318">
        <v>7528.3</v>
      </c>
      <c r="S1318">
        <v>93</v>
      </c>
      <c r="T1318">
        <v>1317</v>
      </c>
      <c r="U1318">
        <v>16658.03</v>
      </c>
      <c r="V1318" t="s">
        <v>11413</v>
      </c>
      <c r="W1318">
        <v>1.56</v>
      </c>
      <c r="X1318">
        <v>36</v>
      </c>
      <c r="Y1318" t="s">
        <v>8061</v>
      </c>
      <c r="Z1318" t="s">
        <v>12010</v>
      </c>
      <c r="AA1318">
        <v>1317</v>
      </c>
      <c r="AB1318" t="s">
        <v>12015</v>
      </c>
      <c r="AC1318">
        <v>4599.5200000000004</v>
      </c>
      <c r="AD1318">
        <v>4789.2</v>
      </c>
      <c r="AE1318">
        <v>239.46</v>
      </c>
      <c r="AF1318" t="s">
        <v>11335</v>
      </c>
      <c r="AG1318" t="s">
        <v>11331</v>
      </c>
      <c r="AH1318">
        <v>1209</v>
      </c>
      <c r="AI1318">
        <v>1317</v>
      </c>
      <c r="AJ1318" t="s">
        <v>11252</v>
      </c>
      <c r="AK1318" t="s">
        <v>12028</v>
      </c>
      <c r="AL1318" t="s">
        <v>12031</v>
      </c>
      <c r="AM1318" t="s">
        <v>11334</v>
      </c>
      <c r="AN1318">
        <v>1</v>
      </c>
      <c r="AO1318" s="10" t="s">
        <v>12044</v>
      </c>
      <c r="AP1318" t="str" cm="1">
        <f t="array" ref="AP1318">_xlfn.IFS(
  Table1[[#This Row],[Age]]&lt;=25, "18-25",
  Table1[[#This Row],[Age]]&lt;=35, "26-35",
  Table1[[#This Row],[Age]]&lt;=45, "36-45",
  Table1[[#This Row],[Age]]&lt;=60, "46-60",
  TRUE, "60+")</f>
        <v>60+</v>
      </c>
    </row>
    <row r="1319" spans="1:42" x14ac:dyDescent="0.3">
      <c r="A1319">
        <v>1318</v>
      </c>
      <c r="B1319" t="s">
        <v>33</v>
      </c>
      <c r="C1319" t="s">
        <v>69</v>
      </c>
      <c r="D1319">
        <v>36</v>
      </c>
      <c r="E1319" t="s">
        <v>104</v>
      </c>
      <c r="F1319" t="s">
        <v>1425</v>
      </c>
      <c r="G1319" t="s">
        <v>5113</v>
      </c>
      <c r="H1319">
        <v>19458796171</v>
      </c>
      <c r="I1319" t="s">
        <v>5733</v>
      </c>
      <c r="J1319" t="s">
        <v>7292</v>
      </c>
      <c r="K1319">
        <v>740.09</v>
      </c>
      <c r="L1319" s="12" t="s">
        <v>8500</v>
      </c>
      <c r="M1319" s="10" t="s">
        <v>11114</v>
      </c>
      <c r="N1319">
        <v>1318</v>
      </c>
      <c r="O1319">
        <v>44958</v>
      </c>
      <c r="P1319" t="s">
        <v>11402</v>
      </c>
      <c r="Q1319" s="16">
        <v>714.09</v>
      </c>
      <c r="R1319">
        <v>1454.18</v>
      </c>
      <c r="S1319">
        <v>27</v>
      </c>
      <c r="T1319">
        <v>1318</v>
      </c>
      <c r="U1319">
        <v>23527.79</v>
      </c>
      <c r="V1319" t="s">
        <v>11413</v>
      </c>
      <c r="W1319">
        <v>8.3000000000000007</v>
      </c>
      <c r="X1319">
        <v>12</v>
      </c>
      <c r="Y1319" t="s">
        <v>8528</v>
      </c>
      <c r="Z1319" t="s">
        <v>12012</v>
      </c>
      <c r="AA1319">
        <v>1318</v>
      </c>
      <c r="AB1319" t="s">
        <v>12015</v>
      </c>
      <c r="AC1319">
        <v>3202.51</v>
      </c>
      <c r="AD1319">
        <v>2044.23</v>
      </c>
      <c r="AE1319">
        <v>102.21</v>
      </c>
      <c r="AF1319" t="s">
        <v>11105</v>
      </c>
      <c r="AG1319" t="s">
        <v>11046</v>
      </c>
      <c r="AH1319">
        <v>409</v>
      </c>
      <c r="AI1319">
        <v>1318</v>
      </c>
      <c r="AJ1319" t="s">
        <v>11262</v>
      </c>
      <c r="AK1319" t="s">
        <v>12029</v>
      </c>
      <c r="AL1319" t="s">
        <v>12031</v>
      </c>
      <c r="AM1319" t="s">
        <v>11099</v>
      </c>
      <c r="AN1319">
        <v>1</v>
      </c>
      <c r="AO1319" s="10" t="s">
        <v>12045</v>
      </c>
      <c r="AP1319" t="str" cm="1">
        <f t="array" ref="AP1319">_xlfn.IFS(
  Table1[[#This Row],[Age]]&lt;=25, "18-25",
  Table1[[#This Row],[Age]]&lt;=35, "26-35",
  Table1[[#This Row],[Age]]&lt;=45, "36-45",
  Table1[[#This Row],[Age]]&lt;=60, "46-60",
  TRUE, "60+")</f>
        <v>36-45</v>
      </c>
    </row>
    <row r="1320" spans="1:42" x14ac:dyDescent="0.3">
      <c r="A1320">
        <v>1319</v>
      </c>
      <c r="B1320" t="s">
        <v>47</v>
      </c>
      <c r="C1320" t="s">
        <v>67</v>
      </c>
      <c r="D1320">
        <v>36</v>
      </c>
      <c r="E1320" t="s">
        <v>106</v>
      </c>
      <c r="F1320" t="s">
        <v>1426</v>
      </c>
      <c r="G1320" t="s">
        <v>5111</v>
      </c>
      <c r="H1320">
        <v>19458796172</v>
      </c>
      <c r="I1320" t="s">
        <v>5325</v>
      </c>
      <c r="J1320" t="s">
        <v>7291</v>
      </c>
      <c r="K1320">
        <v>8824.5300000000007</v>
      </c>
      <c r="L1320" s="12" t="s">
        <v>8501</v>
      </c>
      <c r="M1320" s="10" t="s">
        <v>11385</v>
      </c>
      <c r="N1320">
        <v>1319</v>
      </c>
      <c r="O1320">
        <v>45237</v>
      </c>
      <c r="P1320" t="s">
        <v>11403</v>
      </c>
      <c r="Q1320" s="16">
        <v>3753.21</v>
      </c>
      <c r="R1320">
        <v>12577.74</v>
      </c>
      <c r="S1320">
        <v>77</v>
      </c>
      <c r="T1320">
        <v>1319</v>
      </c>
      <c r="U1320">
        <v>2709.57</v>
      </c>
      <c r="V1320" t="s">
        <v>11412</v>
      </c>
      <c r="W1320">
        <v>8.3800000000000008</v>
      </c>
      <c r="X1320">
        <v>60</v>
      </c>
      <c r="Y1320" t="s">
        <v>11834</v>
      </c>
      <c r="Z1320" t="s">
        <v>12010</v>
      </c>
      <c r="AA1320">
        <v>1319</v>
      </c>
      <c r="AB1320" t="s">
        <v>12017</v>
      </c>
      <c r="AC1320">
        <v>9581.81</v>
      </c>
      <c r="AD1320">
        <v>2438.65</v>
      </c>
      <c r="AE1320">
        <v>121.93</v>
      </c>
      <c r="AF1320" t="s">
        <v>11347</v>
      </c>
      <c r="AG1320" t="s">
        <v>11220</v>
      </c>
      <c r="AH1320">
        <v>1315</v>
      </c>
      <c r="AI1320">
        <v>1319</v>
      </c>
      <c r="AJ1320" t="s">
        <v>11195</v>
      </c>
      <c r="AK1320" t="s">
        <v>12029</v>
      </c>
      <c r="AL1320" t="s">
        <v>12031</v>
      </c>
      <c r="AM1320" t="s">
        <v>11387</v>
      </c>
      <c r="AN1320">
        <v>1</v>
      </c>
      <c r="AO1320" s="10" t="s">
        <v>12040</v>
      </c>
      <c r="AP1320" t="str" cm="1">
        <f t="array" ref="AP1320">_xlfn.IFS(
  Table1[[#This Row],[Age]]&lt;=25, "18-25",
  Table1[[#This Row],[Age]]&lt;=35, "26-35",
  Table1[[#This Row],[Age]]&lt;=45, "36-45",
  Table1[[#This Row],[Age]]&lt;=60, "46-60",
  TRUE, "60+")</f>
        <v>36-45</v>
      </c>
    </row>
    <row r="1321" spans="1:42" x14ac:dyDescent="0.3">
      <c r="A1321">
        <v>1320</v>
      </c>
      <c r="B1321" t="s">
        <v>6</v>
      </c>
      <c r="C1321" t="s">
        <v>55</v>
      </c>
      <c r="D1321">
        <v>43</v>
      </c>
      <c r="E1321" t="s">
        <v>106</v>
      </c>
      <c r="F1321" t="s">
        <v>1427</v>
      </c>
      <c r="G1321" t="s">
        <v>5127</v>
      </c>
      <c r="H1321">
        <v>19458796173</v>
      </c>
      <c r="I1321" t="s">
        <v>5331</v>
      </c>
      <c r="J1321" t="s">
        <v>7291</v>
      </c>
      <c r="K1321">
        <v>6474.92</v>
      </c>
      <c r="L1321" s="12" t="s">
        <v>7375</v>
      </c>
      <c r="M1321" s="10" t="s">
        <v>11356</v>
      </c>
      <c r="N1321">
        <v>1320</v>
      </c>
      <c r="O1321">
        <v>45271</v>
      </c>
      <c r="P1321" t="s">
        <v>11403</v>
      </c>
      <c r="Q1321" s="16">
        <v>4010.4</v>
      </c>
      <c r="R1321">
        <v>10485.32</v>
      </c>
      <c r="S1321">
        <v>62</v>
      </c>
      <c r="T1321">
        <v>1320</v>
      </c>
      <c r="U1321">
        <v>39698.51</v>
      </c>
      <c r="V1321" t="s">
        <v>11412</v>
      </c>
      <c r="W1321">
        <v>4.8899999999999997</v>
      </c>
      <c r="X1321">
        <v>12</v>
      </c>
      <c r="Y1321" t="s">
        <v>7304</v>
      </c>
      <c r="Z1321" t="s">
        <v>12011</v>
      </c>
      <c r="AA1321">
        <v>1320</v>
      </c>
      <c r="AB1321" t="s">
        <v>12016</v>
      </c>
      <c r="AC1321">
        <v>7091.64</v>
      </c>
      <c r="AD1321">
        <v>1815.74</v>
      </c>
      <c r="AE1321">
        <v>90.79</v>
      </c>
      <c r="AF1321" t="s">
        <v>11315</v>
      </c>
      <c r="AG1321" t="s">
        <v>11263</v>
      </c>
      <c r="AH1321">
        <v>3201</v>
      </c>
      <c r="AI1321">
        <v>1320</v>
      </c>
      <c r="AJ1321" t="s">
        <v>11188</v>
      </c>
      <c r="AK1321" t="s">
        <v>12028</v>
      </c>
      <c r="AL1321" t="s">
        <v>12032</v>
      </c>
      <c r="AM1321" t="s">
        <v>11280</v>
      </c>
      <c r="AN1321">
        <v>1</v>
      </c>
      <c r="AO1321" s="10" t="s">
        <v>12036</v>
      </c>
      <c r="AP1321" t="str" cm="1">
        <f t="array" ref="AP1321">_xlfn.IFS(
  Table1[[#This Row],[Age]]&lt;=25, "18-25",
  Table1[[#This Row],[Age]]&lt;=35, "26-35",
  Table1[[#This Row],[Age]]&lt;=45, "36-45",
  Table1[[#This Row],[Age]]&lt;=60, "46-60",
  TRUE, "60+")</f>
        <v>36-45</v>
      </c>
    </row>
    <row r="1322" spans="1:42" x14ac:dyDescent="0.3">
      <c r="A1322">
        <v>1321</v>
      </c>
      <c r="B1322" t="s">
        <v>3</v>
      </c>
      <c r="C1322" t="s">
        <v>64</v>
      </c>
      <c r="D1322">
        <v>30</v>
      </c>
      <c r="E1322" t="s">
        <v>106</v>
      </c>
      <c r="F1322" t="s">
        <v>1428</v>
      </c>
      <c r="G1322" t="s">
        <v>5117</v>
      </c>
      <c r="H1322">
        <v>19458796174</v>
      </c>
      <c r="I1322" t="s">
        <v>6181</v>
      </c>
      <c r="J1322" t="s">
        <v>7292</v>
      </c>
      <c r="K1322">
        <v>6145.25</v>
      </c>
      <c r="L1322" s="12" t="s">
        <v>7389</v>
      </c>
      <c r="M1322" s="10" t="s">
        <v>11230</v>
      </c>
      <c r="N1322">
        <v>1321</v>
      </c>
      <c r="O1322">
        <v>45063</v>
      </c>
      <c r="P1322" t="s">
        <v>11403</v>
      </c>
      <c r="Q1322" s="16">
        <v>1825.45</v>
      </c>
      <c r="R1322">
        <v>7970.7</v>
      </c>
      <c r="S1322">
        <v>81</v>
      </c>
      <c r="T1322">
        <v>1321</v>
      </c>
      <c r="U1322">
        <v>7104.03</v>
      </c>
      <c r="V1322" t="s">
        <v>11413</v>
      </c>
      <c r="W1322">
        <v>8.5500000000000007</v>
      </c>
      <c r="X1322">
        <v>24</v>
      </c>
      <c r="Y1322" t="s">
        <v>11443</v>
      </c>
      <c r="Z1322" t="s">
        <v>12012</v>
      </c>
      <c r="AA1322">
        <v>1321</v>
      </c>
      <c r="AB1322" t="s">
        <v>12016</v>
      </c>
      <c r="AC1322">
        <v>2747.87</v>
      </c>
      <c r="AD1322">
        <v>3253.4</v>
      </c>
      <c r="AE1322">
        <v>162.66999999999999</v>
      </c>
      <c r="AF1322" t="s">
        <v>11292</v>
      </c>
      <c r="AG1322" t="s">
        <v>11083</v>
      </c>
      <c r="AH1322">
        <v>3687</v>
      </c>
      <c r="AI1322">
        <v>1321</v>
      </c>
      <c r="AJ1322" t="s">
        <v>11206</v>
      </c>
      <c r="AK1322" t="s">
        <v>12029</v>
      </c>
      <c r="AL1322" t="s">
        <v>12031</v>
      </c>
      <c r="AM1322" t="s">
        <v>11258</v>
      </c>
      <c r="AN1322">
        <v>1</v>
      </c>
      <c r="AO1322" s="10" t="s">
        <v>12046</v>
      </c>
      <c r="AP1322" t="str" cm="1">
        <f t="array" ref="AP1322">_xlfn.IFS(
  Table1[[#This Row],[Age]]&lt;=25, "18-25",
  Table1[[#This Row],[Age]]&lt;=35, "26-35",
  Table1[[#This Row],[Age]]&lt;=45, "36-45",
  Table1[[#This Row],[Age]]&lt;=60, "46-60",
  TRUE, "60+")</f>
        <v>26-35</v>
      </c>
    </row>
    <row r="1323" spans="1:42" x14ac:dyDescent="0.3">
      <c r="A1323">
        <v>1322</v>
      </c>
      <c r="B1323" t="s">
        <v>2</v>
      </c>
      <c r="C1323" t="s">
        <v>85</v>
      </c>
      <c r="D1323">
        <v>39</v>
      </c>
      <c r="E1323" t="s">
        <v>105</v>
      </c>
      <c r="F1323" t="s">
        <v>1429</v>
      </c>
      <c r="G1323" t="s">
        <v>5127</v>
      </c>
      <c r="H1323">
        <v>19458796175</v>
      </c>
      <c r="I1323" t="s">
        <v>5701</v>
      </c>
      <c r="J1323" t="s">
        <v>7292</v>
      </c>
      <c r="K1323">
        <v>3933.69</v>
      </c>
      <c r="L1323" s="12" t="s">
        <v>8502</v>
      </c>
      <c r="M1323" s="10" t="s">
        <v>11338</v>
      </c>
      <c r="N1323">
        <v>1322</v>
      </c>
      <c r="O1323">
        <v>45219</v>
      </c>
      <c r="P1323" t="s">
        <v>11402</v>
      </c>
      <c r="Q1323" s="16">
        <v>344.13</v>
      </c>
      <c r="R1323">
        <v>3589.56</v>
      </c>
      <c r="S1323">
        <v>28</v>
      </c>
      <c r="T1323">
        <v>1322</v>
      </c>
      <c r="U1323">
        <v>21975.99</v>
      </c>
      <c r="V1323" t="s">
        <v>11411</v>
      </c>
      <c r="W1323">
        <v>7.66</v>
      </c>
      <c r="X1323">
        <v>60</v>
      </c>
      <c r="Y1323" t="s">
        <v>11835</v>
      </c>
      <c r="Z1323" t="s">
        <v>12010</v>
      </c>
      <c r="AA1323">
        <v>1322</v>
      </c>
      <c r="AB1323" t="s">
        <v>12016</v>
      </c>
      <c r="AC1323">
        <v>8234.94</v>
      </c>
      <c r="AD1323">
        <v>3496.53</v>
      </c>
      <c r="AE1323">
        <v>174.83</v>
      </c>
      <c r="AF1323" t="s">
        <v>11387</v>
      </c>
      <c r="AG1323" t="s">
        <v>11121</v>
      </c>
      <c r="AH1323">
        <v>2284</v>
      </c>
      <c r="AI1323">
        <v>1322</v>
      </c>
      <c r="AJ1323" t="s">
        <v>11074</v>
      </c>
      <c r="AK1323" t="s">
        <v>12027</v>
      </c>
      <c r="AL1323" t="s">
        <v>12032</v>
      </c>
      <c r="AM1323" t="s">
        <v>11203</v>
      </c>
      <c r="AN1323">
        <v>1</v>
      </c>
      <c r="AO1323" s="10" t="s">
        <v>12044</v>
      </c>
      <c r="AP1323" t="str" cm="1">
        <f t="array" ref="AP1323">_xlfn.IFS(
  Table1[[#This Row],[Age]]&lt;=25, "18-25",
  Table1[[#This Row],[Age]]&lt;=35, "26-35",
  Table1[[#This Row],[Age]]&lt;=45, "36-45",
  Table1[[#This Row],[Age]]&lt;=60, "46-60",
  TRUE, "60+")</f>
        <v>36-45</v>
      </c>
    </row>
    <row r="1324" spans="1:42" x14ac:dyDescent="0.3">
      <c r="A1324">
        <v>1323</v>
      </c>
      <c r="B1324" t="s">
        <v>14</v>
      </c>
      <c r="C1324" t="s">
        <v>92</v>
      </c>
      <c r="D1324">
        <v>65</v>
      </c>
      <c r="E1324" t="s">
        <v>104</v>
      </c>
      <c r="F1324" t="s">
        <v>1430</v>
      </c>
      <c r="G1324" t="s">
        <v>5129</v>
      </c>
      <c r="H1324">
        <v>19458796176</v>
      </c>
      <c r="I1324" t="s">
        <v>6182</v>
      </c>
      <c r="J1324" t="s">
        <v>7292</v>
      </c>
      <c r="K1324">
        <v>378.54</v>
      </c>
      <c r="L1324" s="12" t="s">
        <v>8503</v>
      </c>
      <c r="M1324" s="10" t="s">
        <v>11289</v>
      </c>
      <c r="N1324">
        <v>1323</v>
      </c>
      <c r="O1324">
        <v>44991</v>
      </c>
      <c r="P1324" t="s">
        <v>11403</v>
      </c>
      <c r="Q1324" s="16">
        <v>4785.46</v>
      </c>
      <c r="R1324">
        <v>-4406.92</v>
      </c>
      <c r="S1324">
        <v>20</v>
      </c>
      <c r="T1324">
        <v>1323</v>
      </c>
      <c r="U1324">
        <v>49549.64</v>
      </c>
      <c r="V1324" t="s">
        <v>11412</v>
      </c>
      <c r="W1324">
        <v>2.2200000000000002</v>
      </c>
      <c r="X1324">
        <v>24</v>
      </c>
      <c r="Y1324" t="s">
        <v>11826</v>
      </c>
      <c r="Z1324" t="s">
        <v>12012</v>
      </c>
      <c r="AA1324">
        <v>1323</v>
      </c>
      <c r="AB1324" t="s">
        <v>12017</v>
      </c>
      <c r="AC1324">
        <v>3522.65</v>
      </c>
      <c r="AD1324">
        <v>2676.94</v>
      </c>
      <c r="AE1324">
        <v>133.85</v>
      </c>
      <c r="AF1324" t="s">
        <v>11172</v>
      </c>
      <c r="AG1324" t="s">
        <v>11120</v>
      </c>
      <c r="AH1324">
        <v>4181</v>
      </c>
      <c r="AI1324">
        <v>1323</v>
      </c>
      <c r="AJ1324" t="s">
        <v>11123</v>
      </c>
      <c r="AK1324" t="s">
        <v>12028</v>
      </c>
      <c r="AL1324" t="s">
        <v>12032</v>
      </c>
      <c r="AM1324" t="s">
        <v>11084</v>
      </c>
      <c r="AN1324">
        <v>1</v>
      </c>
      <c r="AO1324" s="10" t="s">
        <v>12047</v>
      </c>
      <c r="AP1324" t="str" cm="1">
        <f t="array" ref="AP1324">_xlfn.IFS(
  Table1[[#This Row],[Age]]&lt;=25, "18-25",
  Table1[[#This Row],[Age]]&lt;=35, "26-35",
  Table1[[#This Row],[Age]]&lt;=45, "36-45",
  Table1[[#This Row],[Age]]&lt;=60, "46-60",
  TRUE, "60+")</f>
        <v>60+</v>
      </c>
    </row>
    <row r="1325" spans="1:42" x14ac:dyDescent="0.3">
      <c r="A1325">
        <v>1324</v>
      </c>
      <c r="B1325" t="s">
        <v>50</v>
      </c>
      <c r="C1325" t="s">
        <v>67</v>
      </c>
      <c r="D1325">
        <v>25</v>
      </c>
      <c r="E1325" t="s">
        <v>104</v>
      </c>
      <c r="F1325" t="s">
        <v>1431</v>
      </c>
      <c r="G1325" t="s">
        <v>5126</v>
      </c>
      <c r="H1325">
        <v>19458796177</v>
      </c>
      <c r="I1325" t="s">
        <v>6060</v>
      </c>
      <c r="J1325" t="s">
        <v>7292</v>
      </c>
      <c r="K1325">
        <v>9024.4699999999993</v>
      </c>
      <c r="L1325" s="12" t="s">
        <v>8504</v>
      </c>
      <c r="M1325" s="10" t="s">
        <v>11177</v>
      </c>
      <c r="N1325">
        <v>1324</v>
      </c>
      <c r="O1325">
        <v>45275</v>
      </c>
      <c r="P1325" t="s">
        <v>11403</v>
      </c>
      <c r="Q1325" s="16">
        <v>2490.39</v>
      </c>
      <c r="R1325">
        <v>11514.86</v>
      </c>
      <c r="S1325">
        <v>55</v>
      </c>
      <c r="T1325">
        <v>1324</v>
      </c>
      <c r="U1325">
        <v>45969.120000000003</v>
      </c>
      <c r="V1325" t="s">
        <v>11413</v>
      </c>
      <c r="W1325">
        <v>8.74</v>
      </c>
      <c r="X1325">
        <v>36</v>
      </c>
      <c r="Y1325" t="s">
        <v>11740</v>
      </c>
      <c r="Z1325" t="s">
        <v>12011</v>
      </c>
      <c r="AA1325">
        <v>1324</v>
      </c>
      <c r="AB1325" t="s">
        <v>12015</v>
      </c>
      <c r="AC1325">
        <v>8198.32</v>
      </c>
      <c r="AD1325">
        <v>4621.51</v>
      </c>
      <c r="AE1325">
        <v>231.08</v>
      </c>
      <c r="AF1325" t="s">
        <v>11336</v>
      </c>
      <c r="AG1325" t="s">
        <v>11346</v>
      </c>
      <c r="AH1325">
        <v>8305</v>
      </c>
      <c r="AI1325">
        <v>1324</v>
      </c>
      <c r="AJ1325" t="s">
        <v>11297</v>
      </c>
      <c r="AK1325" t="s">
        <v>12027</v>
      </c>
      <c r="AL1325" t="s">
        <v>12031</v>
      </c>
      <c r="AM1325" t="s">
        <v>11184</v>
      </c>
      <c r="AN1325">
        <v>1</v>
      </c>
      <c r="AO1325" s="10" t="s">
        <v>12036</v>
      </c>
      <c r="AP1325" t="str" cm="1">
        <f t="array" ref="AP1325">_xlfn.IFS(
  Table1[[#This Row],[Age]]&lt;=25, "18-25",
  Table1[[#This Row],[Age]]&lt;=35, "26-35",
  Table1[[#This Row],[Age]]&lt;=45, "36-45",
  Table1[[#This Row],[Age]]&lt;=60, "46-60",
  TRUE, "60+")</f>
        <v>18-25</v>
      </c>
    </row>
    <row r="1326" spans="1:42" x14ac:dyDescent="0.3">
      <c r="A1326">
        <v>1325</v>
      </c>
      <c r="B1326" t="s">
        <v>42</v>
      </c>
      <c r="C1326" t="s">
        <v>70</v>
      </c>
      <c r="D1326">
        <v>41</v>
      </c>
      <c r="E1326" t="s">
        <v>104</v>
      </c>
      <c r="F1326" t="s">
        <v>1432</v>
      </c>
      <c r="G1326" t="s">
        <v>5145</v>
      </c>
      <c r="H1326">
        <v>19458796178</v>
      </c>
      <c r="I1326" t="s">
        <v>5837</v>
      </c>
      <c r="J1326" t="s">
        <v>7291</v>
      </c>
      <c r="K1326">
        <v>9858.09</v>
      </c>
      <c r="L1326" s="12" t="s">
        <v>8505</v>
      </c>
      <c r="M1326" s="10" t="s">
        <v>11371</v>
      </c>
      <c r="N1326">
        <v>1325</v>
      </c>
      <c r="O1326">
        <v>45005</v>
      </c>
      <c r="P1326" t="s">
        <v>11402</v>
      </c>
      <c r="Q1326" s="16">
        <v>679.4</v>
      </c>
      <c r="R1326">
        <v>10537.49</v>
      </c>
      <c r="S1326">
        <v>51</v>
      </c>
      <c r="T1326">
        <v>1325</v>
      </c>
      <c r="U1326">
        <v>17171.150000000001</v>
      </c>
      <c r="V1326" t="s">
        <v>11413</v>
      </c>
      <c r="W1326">
        <v>8.8699999999999992</v>
      </c>
      <c r="X1326">
        <v>48</v>
      </c>
      <c r="Y1326" t="s">
        <v>11554</v>
      </c>
      <c r="Z1326" t="s">
        <v>12012</v>
      </c>
      <c r="AA1326">
        <v>1325</v>
      </c>
      <c r="AB1326" t="s">
        <v>12015</v>
      </c>
      <c r="AC1326">
        <v>5221.32</v>
      </c>
      <c r="AD1326">
        <v>1733.44</v>
      </c>
      <c r="AE1326">
        <v>86.67</v>
      </c>
      <c r="AF1326" t="s">
        <v>11252</v>
      </c>
      <c r="AG1326" t="s">
        <v>11246</v>
      </c>
      <c r="AH1326">
        <v>4270</v>
      </c>
      <c r="AI1326">
        <v>1325</v>
      </c>
      <c r="AJ1326" t="s">
        <v>11114</v>
      </c>
      <c r="AK1326" t="s">
        <v>12027</v>
      </c>
      <c r="AL1326" t="s">
        <v>12031</v>
      </c>
      <c r="AM1326" t="s">
        <v>11291</v>
      </c>
      <c r="AN1326">
        <v>1</v>
      </c>
      <c r="AO1326" s="10" t="s">
        <v>12047</v>
      </c>
      <c r="AP1326" t="str" cm="1">
        <f t="array" ref="AP1326">_xlfn.IFS(
  Table1[[#This Row],[Age]]&lt;=25, "18-25",
  Table1[[#This Row],[Age]]&lt;=35, "26-35",
  Table1[[#This Row],[Age]]&lt;=45, "36-45",
  Table1[[#This Row],[Age]]&lt;=60, "46-60",
  TRUE, "60+")</f>
        <v>36-45</v>
      </c>
    </row>
    <row r="1327" spans="1:42" x14ac:dyDescent="0.3">
      <c r="A1327">
        <v>1326</v>
      </c>
      <c r="B1327" t="s">
        <v>42</v>
      </c>
      <c r="C1327" t="s">
        <v>58</v>
      </c>
      <c r="D1327">
        <v>43</v>
      </c>
      <c r="E1327" t="s">
        <v>106</v>
      </c>
      <c r="F1327" t="s">
        <v>1433</v>
      </c>
      <c r="G1327" t="s">
        <v>5134</v>
      </c>
      <c r="H1327">
        <v>19458796179</v>
      </c>
      <c r="I1327" t="s">
        <v>6183</v>
      </c>
      <c r="J1327" t="s">
        <v>7292</v>
      </c>
      <c r="K1327">
        <v>8097.09</v>
      </c>
      <c r="L1327" s="12" t="s">
        <v>8506</v>
      </c>
      <c r="M1327" s="10" t="s">
        <v>11297</v>
      </c>
      <c r="N1327">
        <v>1326</v>
      </c>
      <c r="O1327">
        <v>45242</v>
      </c>
      <c r="P1327" t="s">
        <v>11404</v>
      </c>
      <c r="Q1327" s="16">
        <v>1000.31</v>
      </c>
      <c r="R1327">
        <v>7096.78</v>
      </c>
      <c r="S1327">
        <v>69</v>
      </c>
      <c r="T1327">
        <v>1326</v>
      </c>
      <c r="U1327">
        <v>11970.15</v>
      </c>
      <c r="V1327" t="s">
        <v>11411</v>
      </c>
      <c r="W1327">
        <v>3.9</v>
      </c>
      <c r="X1327">
        <v>24</v>
      </c>
      <c r="Y1327" t="s">
        <v>10550</v>
      </c>
      <c r="Z1327" t="s">
        <v>12012</v>
      </c>
      <c r="AA1327">
        <v>1326</v>
      </c>
      <c r="AB1327" t="s">
        <v>12015</v>
      </c>
      <c r="AC1327">
        <v>5319.75</v>
      </c>
      <c r="AD1327">
        <v>1300.29</v>
      </c>
      <c r="AE1327">
        <v>65.010000000000005</v>
      </c>
      <c r="AF1327" t="s">
        <v>11108</v>
      </c>
      <c r="AG1327" t="s">
        <v>11366</v>
      </c>
      <c r="AH1327">
        <v>9623</v>
      </c>
      <c r="AI1327">
        <v>1326</v>
      </c>
      <c r="AJ1327" t="s">
        <v>11163</v>
      </c>
      <c r="AK1327" t="s">
        <v>12028</v>
      </c>
      <c r="AL1327" t="s">
        <v>12031</v>
      </c>
      <c r="AM1327" t="s">
        <v>11286</v>
      </c>
      <c r="AN1327">
        <v>1</v>
      </c>
      <c r="AO1327" s="10" t="s">
        <v>12040</v>
      </c>
      <c r="AP1327" t="str" cm="1">
        <f t="array" ref="AP1327">_xlfn.IFS(
  Table1[[#This Row],[Age]]&lt;=25, "18-25",
  Table1[[#This Row],[Age]]&lt;=35, "26-35",
  Table1[[#This Row],[Age]]&lt;=45, "36-45",
  Table1[[#This Row],[Age]]&lt;=60, "46-60",
  TRUE, "60+")</f>
        <v>36-45</v>
      </c>
    </row>
    <row r="1328" spans="1:42" x14ac:dyDescent="0.3">
      <c r="A1328">
        <v>1327</v>
      </c>
      <c r="B1328" t="s">
        <v>8</v>
      </c>
      <c r="C1328" t="s">
        <v>39</v>
      </c>
      <c r="D1328">
        <v>65</v>
      </c>
      <c r="E1328" t="s">
        <v>105</v>
      </c>
      <c r="F1328" t="s">
        <v>1434</v>
      </c>
      <c r="G1328" t="s">
        <v>5143</v>
      </c>
      <c r="H1328">
        <v>19458796180</v>
      </c>
      <c r="I1328" t="s">
        <v>5968</v>
      </c>
      <c r="J1328" t="s">
        <v>7292</v>
      </c>
      <c r="K1328">
        <v>9158.89</v>
      </c>
      <c r="L1328" s="12" t="s">
        <v>8507</v>
      </c>
      <c r="M1328" s="10" t="s">
        <v>11233</v>
      </c>
      <c r="N1328">
        <v>1327</v>
      </c>
      <c r="O1328">
        <v>45181</v>
      </c>
      <c r="P1328" t="s">
        <v>11402</v>
      </c>
      <c r="Q1328" s="16">
        <v>236.35</v>
      </c>
      <c r="R1328">
        <v>8922.5400000000009</v>
      </c>
      <c r="S1328">
        <v>88</v>
      </c>
      <c r="T1328">
        <v>1327</v>
      </c>
      <c r="U1328">
        <v>13332.93</v>
      </c>
      <c r="V1328" t="s">
        <v>11412</v>
      </c>
      <c r="W1328">
        <v>7.97</v>
      </c>
      <c r="X1328">
        <v>24</v>
      </c>
      <c r="Y1328" t="s">
        <v>7927</v>
      </c>
      <c r="Z1328" t="s">
        <v>12012</v>
      </c>
      <c r="AA1328">
        <v>1327</v>
      </c>
      <c r="AB1328" t="s">
        <v>12016</v>
      </c>
      <c r="AC1328">
        <v>4441.96</v>
      </c>
      <c r="AD1328">
        <v>3278.37</v>
      </c>
      <c r="AE1328">
        <v>163.92</v>
      </c>
      <c r="AF1328" t="s">
        <v>11120</v>
      </c>
      <c r="AG1328" t="s">
        <v>11335</v>
      </c>
      <c r="AH1328">
        <v>4935</v>
      </c>
      <c r="AI1328">
        <v>1327</v>
      </c>
      <c r="AJ1328" t="s">
        <v>11337</v>
      </c>
      <c r="AK1328" t="s">
        <v>12027</v>
      </c>
      <c r="AL1328" t="s">
        <v>12032</v>
      </c>
      <c r="AM1328" t="s">
        <v>11335</v>
      </c>
      <c r="AN1328">
        <v>1</v>
      </c>
      <c r="AO1328" s="10" t="s">
        <v>12042</v>
      </c>
      <c r="AP1328" t="str" cm="1">
        <f t="array" ref="AP1328">_xlfn.IFS(
  Table1[[#This Row],[Age]]&lt;=25, "18-25",
  Table1[[#This Row],[Age]]&lt;=35, "26-35",
  Table1[[#This Row],[Age]]&lt;=45, "36-45",
  Table1[[#This Row],[Age]]&lt;=60, "46-60",
  TRUE, "60+")</f>
        <v>60+</v>
      </c>
    </row>
    <row r="1329" spans="1:42" x14ac:dyDescent="0.3">
      <c r="A1329">
        <v>1328</v>
      </c>
      <c r="B1329" t="s">
        <v>51</v>
      </c>
      <c r="C1329" t="s">
        <v>53</v>
      </c>
      <c r="D1329">
        <v>58</v>
      </c>
      <c r="E1329" t="s">
        <v>106</v>
      </c>
      <c r="F1329" t="s">
        <v>1435</v>
      </c>
      <c r="G1329" t="s">
        <v>5134</v>
      </c>
      <c r="H1329">
        <v>19458796181</v>
      </c>
      <c r="I1329" t="s">
        <v>6184</v>
      </c>
      <c r="J1329" t="s">
        <v>7292</v>
      </c>
      <c r="K1329">
        <v>1297.48</v>
      </c>
      <c r="L1329" s="12" t="s">
        <v>8508</v>
      </c>
      <c r="M1329" s="10" t="s">
        <v>11328</v>
      </c>
      <c r="N1329">
        <v>1328</v>
      </c>
      <c r="O1329">
        <v>45267</v>
      </c>
      <c r="P1329" t="s">
        <v>11404</v>
      </c>
      <c r="Q1329" s="16">
        <v>3552.18</v>
      </c>
      <c r="R1329">
        <v>4849.66</v>
      </c>
      <c r="S1329">
        <v>73</v>
      </c>
      <c r="T1329">
        <v>1328</v>
      </c>
      <c r="U1329">
        <v>34554.5</v>
      </c>
      <c r="V1329" t="s">
        <v>11412</v>
      </c>
      <c r="W1329">
        <v>9.08</v>
      </c>
      <c r="X1329">
        <v>48</v>
      </c>
      <c r="Y1329" t="s">
        <v>11836</v>
      </c>
      <c r="Z1329" t="s">
        <v>12011</v>
      </c>
      <c r="AA1329">
        <v>1328</v>
      </c>
      <c r="AB1329" t="s">
        <v>12017</v>
      </c>
      <c r="AC1329">
        <v>3221.81</v>
      </c>
      <c r="AD1329">
        <v>812.9</v>
      </c>
      <c r="AE1329">
        <v>40.65</v>
      </c>
      <c r="AF1329" t="s">
        <v>11238</v>
      </c>
      <c r="AG1329" t="s">
        <v>11170</v>
      </c>
      <c r="AH1329">
        <v>332</v>
      </c>
      <c r="AI1329">
        <v>1328</v>
      </c>
      <c r="AJ1329" t="s">
        <v>11248</v>
      </c>
      <c r="AK1329" t="s">
        <v>12028</v>
      </c>
      <c r="AL1329" t="s">
        <v>12031</v>
      </c>
      <c r="AM1329" t="s">
        <v>11356</v>
      </c>
      <c r="AN1329">
        <v>1</v>
      </c>
      <c r="AO1329" s="10" t="s">
        <v>12036</v>
      </c>
      <c r="AP1329" t="str" cm="1">
        <f t="array" ref="AP1329">_xlfn.IFS(
  Table1[[#This Row],[Age]]&lt;=25, "18-25",
  Table1[[#This Row],[Age]]&lt;=35, "26-35",
  Table1[[#This Row],[Age]]&lt;=45, "36-45",
  Table1[[#This Row],[Age]]&lt;=60, "46-60",
  TRUE, "60+")</f>
        <v>46-60</v>
      </c>
    </row>
    <row r="1330" spans="1:42" x14ac:dyDescent="0.3">
      <c r="A1330">
        <v>1329</v>
      </c>
      <c r="B1330" t="s">
        <v>41</v>
      </c>
      <c r="C1330" t="s">
        <v>63</v>
      </c>
      <c r="D1330">
        <v>58</v>
      </c>
      <c r="E1330" t="s">
        <v>106</v>
      </c>
      <c r="F1330" t="s">
        <v>1436</v>
      </c>
      <c r="G1330" t="s">
        <v>5127</v>
      </c>
      <c r="H1330">
        <v>19458796182</v>
      </c>
      <c r="I1330" t="s">
        <v>5869</v>
      </c>
      <c r="J1330" t="s">
        <v>7292</v>
      </c>
      <c r="K1330">
        <v>1373.88</v>
      </c>
      <c r="L1330" s="12" t="s">
        <v>7599</v>
      </c>
      <c r="M1330" s="10" t="s">
        <v>11303</v>
      </c>
      <c r="N1330">
        <v>1329</v>
      </c>
      <c r="O1330">
        <v>44989</v>
      </c>
      <c r="P1330" t="s">
        <v>11404</v>
      </c>
      <c r="Q1330" s="16">
        <v>3523.43</v>
      </c>
      <c r="R1330">
        <v>-2149.5500000000002</v>
      </c>
      <c r="S1330">
        <v>97</v>
      </c>
      <c r="T1330">
        <v>1329</v>
      </c>
      <c r="U1330">
        <v>36564.07</v>
      </c>
      <c r="V1330" t="s">
        <v>11413</v>
      </c>
      <c r="W1330">
        <v>7.71</v>
      </c>
      <c r="X1330">
        <v>36</v>
      </c>
      <c r="Y1330" t="s">
        <v>11521</v>
      </c>
      <c r="Z1330" t="s">
        <v>12012</v>
      </c>
      <c r="AA1330">
        <v>1329</v>
      </c>
      <c r="AB1330" t="s">
        <v>12017</v>
      </c>
      <c r="AC1330">
        <v>7183.24</v>
      </c>
      <c r="AD1330">
        <v>2886.17</v>
      </c>
      <c r="AE1330">
        <v>144.31</v>
      </c>
      <c r="AF1330" t="s">
        <v>11365</v>
      </c>
      <c r="AG1330" t="s">
        <v>11342</v>
      </c>
      <c r="AH1330">
        <v>6348</v>
      </c>
      <c r="AI1330">
        <v>1329</v>
      </c>
      <c r="AJ1330" t="s">
        <v>11117</v>
      </c>
      <c r="AK1330" t="s">
        <v>12028</v>
      </c>
      <c r="AL1330" t="s">
        <v>12032</v>
      </c>
      <c r="AM1330" t="s">
        <v>11334</v>
      </c>
      <c r="AN1330">
        <v>1</v>
      </c>
      <c r="AO1330" s="10" t="s">
        <v>12047</v>
      </c>
      <c r="AP1330" t="str" cm="1">
        <f t="array" ref="AP1330">_xlfn.IFS(
  Table1[[#This Row],[Age]]&lt;=25, "18-25",
  Table1[[#This Row],[Age]]&lt;=35, "26-35",
  Table1[[#This Row],[Age]]&lt;=45, "36-45",
  Table1[[#This Row],[Age]]&lt;=60, "46-60",
  TRUE, "60+")</f>
        <v>46-60</v>
      </c>
    </row>
    <row r="1331" spans="1:42" x14ac:dyDescent="0.3">
      <c r="A1331">
        <v>1330</v>
      </c>
      <c r="B1331" t="s">
        <v>20</v>
      </c>
      <c r="C1331" t="s">
        <v>95</v>
      </c>
      <c r="D1331">
        <v>20</v>
      </c>
      <c r="E1331" t="s">
        <v>105</v>
      </c>
      <c r="F1331" t="s">
        <v>1437</v>
      </c>
      <c r="G1331" t="s">
        <v>5145</v>
      </c>
      <c r="H1331">
        <v>19458796183</v>
      </c>
      <c r="I1331" t="s">
        <v>5378</v>
      </c>
      <c r="J1331" t="s">
        <v>7291</v>
      </c>
      <c r="K1331">
        <v>8808.1</v>
      </c>
      <c r="L1331" s="12" t="s">
        <v>8509</v>
      </c>
      <c r="M1331" s="10" t="s">
        <v>11236</v>
      </c>
      <c r="N1331">
        <v>1330</v>
      </c>
      <c r="O1331">
        <v>45002</v>
      </c>
      <c r="P1331" t="s">
        <v>11404</v>
      </c>
      <c r="Q1331" s="16">
        <v>3016.5</v>
      </c>
      <c r="R1331">
        <v>11824.6</v>
      </c>
      <c r="S1331">
        <v>34</v>
      </c>
      <c r="T1331">
        <v>1330</v>
      </c>
      <c r="U1331">
        <v>11608.16</v>
      </c>
      <c r="V1331" t="s">
        <v>11413</v>
      </c>
      <c r="W1331">
        <v>1.85</v>
      </c>
      <c r="X1331">
        <v>48</v>
      </c>
      <c r="Y1331" t="s">
        <v>11822</v>
      </c>
      <c r="Z1331" t="s">
        <v>12010</v>
      </c>
      <c r="AA1331">
        <v>1330</v>
      </c>
      <c r="AB1331" t="s">
        <v>12017</v>
      </c>
      <c r="AC1331">
        <v>5530.39</v>
      </c>
      <c r="AD1331">
        <v>1616.43</v>
      </c>
      <c r="AE1331">
        <v>80.819999999999993</v>
      </c>
      <c r="AF1331" t="s">
        <v>11357</v>
      </c>
      <c r="AG1331" t="s">
        <v>11158</v>
      </c>
      <c r="AH1331">
        <v>3400</v>
      </c>
      <c r="AI1331">
        <v>1330</v>
      </c>
      <c r="AJ1331" t="s">
        <v>11037</v>
      </c>
      <c r="AK1331" t="s">
        <v>12027</v>
      </c>
      <c r="AL1331" t="s">
        <v>12031</v>
      </c>
      <c r="AM1331" t="s">
        <v>11108</v>
      </c>
      <c r="AN1331">
        <v>1</v>
      </c>
      <c r="AO1331" s="10" t="s">
        <v>12047</v>
      </c>
      <c r="AP1331" t="str" cm="1">
        <f t="array" ref="AP1331">_xlfn.IFS(
  Table1[[#This Row],[Age]]&lt;=25, "18-25",
  Table1[[#This Row],[Age]]&lt;=35, "26-35",
  Table1[[#This Row],[Age]]&lt;=45, "36-45",
  Table1[[#This Row],[Age]]&lt;=60, "46-60",
  TRUE, "60+")</f>
        <v>18-25</v>
      </c>
    </row>
    <row r="1332" spans="1:42" x14ac:dyDescent="0.3">
      <c r="A1332">
        <v>1331</v>
      </c>
      <c r="B1332" t="s">
        <v>9</v>
      </c>
      <c r="C1332" t="s">
        <v>84</v>
      </c>
      <c r="D1332">
        <v>24</v>
      </c>
      <c r="E1332" t="s">
        <v>105</v>
      </c>
      <c r="F1332" t="s">
        <v>1438</v>
      </c>
      <c r="G1332" t="s">
        <v>5130</v>
      </c>
      <c r="H1332">
        <v>19458796184</v>
      </c>
      <c r="I1332" t="s">
        <v>6185</v>
      </c>
      <c r="J1332" t="s">
        <v>7292</v>
      </c>
      <c r="K1332">
        <v>669.31</v>
      </c>
      <c r="L1332" s="12" t="s">
        <v>8510</v>
      </c>
      <c r="M1332" s="10" t="s">
        <v>11129</v>
      </c>
      <c r="N1332">
        <v>1331</v>
      </c>
      <c r="O1332">
        <v>45208</v>
      </c>
      <c r="P1332" t="s">
        <v>11404</v>
      </c>
      <c r="Q1332" s="16">
        <v>2736.04</v>
      </c>
      <c r="R1332">
        <v>3405.35</v>
      </c>
      <c r="S1332">
        <v>27</v>
      </c>
      <c r="T1332">
        <v>1331</v>
      </c>
      <c r="U1332">
        <v>12759.51</v>
      </c>
      <c r="V1332" t="s">
        <v>11412</v>
      </c>
      <c r="W1332">
        <v>1.85</v>
      </c>
      <c r="X1332">
        <v>24</v>
      </c>
      <c r="Y1332" t="s">
        <v>9881</v>
      </c>
      <c r="Z1332" t="s">
        <v>12012</v>
      </c>
      <c r="AA1332">
        <v>1331</v>
      </c>
      <c r="AB1332" t="s">
        <v>12016</v>
      </c>
      <c r="AC1332">
        <v>1079.8599999999999</v>
      </c>
      <c r="AD1332">
        <v>686.57</v>
      </c>
      <c r="AE1332">
        <v>34.33</v>
      </c>
      <c r="AF1332" t="s">
        <v>11308</v>
      </c>
      <c r="AG1332" t="s">
        <v>11145</v>
      </c>
      <c r="AH1332">
        <v>1500</v>
      </c>
      <c r="AI1332">
        <v>1331</v>
      </c>
      <c r="AJ1332" t="s">
        <v>11236</v>
      </c>
      <c r="AK1332" t="s">
        <v>12028</v>
      </c>
      <c r="AL1332" t="s">
        <v>12031</v>
      </c>
      <c r="AM1332" t="s">
        <v>11257</v>
      </c>
      <c r="AN1332">
        <v>1</v>
      </c>
      <c r="AO1332" s="10" t="s">
        <v>12044</v>
      </c>
      <c r="AP1332" t="str" cm="1">
        <f t="array" ref="AP1332">_xlfn.IFS(
  Table1[[#This Row],[Age]]&lt;=25, "18-25",
  Table1[[#This Row],[Age]]&lt;=35, "26-35",
  Table1[[#This Row],[Age]]&lt;=45, "36-45",
  Table1[[#This Row],[Age]]&lt;=60, "46-60",
  TRUE, "60+")</f>
        <v>18-25</v>
      </c>
    </row>
    <row r="1333" spans="1:42" x14ac:dyDescent="0.3">
      <c r="A1333">
        <v>1332</v>
      </c>
      <c r="B1333" t="s">
        <v>26</v>
      </c>
      <c r="C1333" t="s">
        <v>65</v>
      </c>
      <c r="D1333">
        <v>69</v>
      </c>
      <c r="E1333" t="s">
        <v>106</v>
      </c>
      <c r="F1333" t="s">
        <v>1439</v>
      </c>
      <c r="G1333" t="s">
        <v>5123</v>
      </c>
      <c r="H1333">
        <v>19458796185</v>
      </c>
      <c r="I1333" t="s">
        <v>5794</v>
      </c>
      <c r="J1333" t="s">
        <v>7292</v>
      </c>
      <c r="K1333">
        <v>1022.71</v>
      </c>
      <c r="L1333" s="12" t="s">
        <v>8511</v>
      </c>
      <c r="M1333" s="10" t="s">
        <v>11339</v>
      </c>
      <c r="N1333">
        <v>1332</v>
      </c>
      <c r="O1333">
        <v>45227</v>
      </c>
      <c r="P1333" t="s">
        <v>11404</v>
      </c>
      <c r="Q1333" s="16">
        <v>1913.64</v>
      </c>
      <c r="R1333">
        <v>2936.35</v>
      </c>
      <c r="S1333">
        <v>97</v>
      </c>
      <c r="T1333">
        <v>1332</v>
      </c>
      <c r="U1333">
        <v>16846.07</v>
      </c>
      <c r="V1333" t="s">
        <v>11413</v>
      </c>
      <c r="W1333">
        <v>9.84</v>
      </c>
      <c r="X1333">
        <v>12</v>
      </c>
      <c r="Y1333" t="s">
        <v>11831</v>
      </c>
      <c r="Z1333" t="s">
        <v>12010</v>
      </c>
      <c r="AA1333">
        <v>1332</v>
      </c>
      <c r="AB1333" t="s">
        <v>12015</v>
      </c>
      <c r="AC1333">
        <v>3894.17</v>
      </c>
      <c r="AD1333">
        <v>1582.32</v>
      </c>
      <c r="AE1333">
        <v>79.12</v>
      </c>
      <c r="AF1333" t="s">
        <v>11057</v>
      </c>
      <c r="AG1333" t="s">
        <v>11111</v>
      </c>
      <c r="AH1333">
        <v>7922</v>
      </c>
      <c r="AI1333">
        <v>1332</v>
      </c>
      <c r="AJ1333" t="s">
        <v>11179</v>
      </c>
      <c r="AK1333" t="s">
        <v>12028</v>
      </c>
      <c r="AL1333" t="s">
        <v>12032</v>
      </c>
      <c r="AM1333" t="s">
        <v>11239</v>
      </c>
      <c r="AN1333">
        <v>1</v>
      </c>
      <c r="AO1333" s="10" t="s">
        <v>12044</v>
      </c>
      <c r="AP1333" t="str" cm="1">
        <f t="array" ref="AP1333">_xlfn.IFS(
  Table1[[#This Row],[Age]]&lt;=25, "18-25",
  Table1[[#This Row],[Age]]&lt;=35, "26-35",
  Table1[[#This Row],[Age]]&lt;=45, "36-45",
  Table1[[#This Row],[Age]]&lt;=60, "46-60",
  TRUE, "60+")</f>
        <v>60+</v>
      </c>
    </row>
    <row r="1334" spans="1:42" x14ac:dyDescent="0.3">
      <c r="A1334">
        <v>1333</v>
      </c>
      <c r="B1334" t="s">
        <v>50</v>
      </c>
      <c r="C1334" t="s">
        <v>98</v>
      </c>
      <c r="D1334">
        <v>67</v>
      </c>
      <c r="E1334" t="s">
        <v>105</v>
      </c>
      <c r="F1334" t="s">
        <v>1440</v>
      </c>
      <c r="G1334" t="s">
        <v>5110</v>
      </c>
      <c r="H1334">
        <v>19458796186</v>
      </c>
      <c r="I1334" t="s">
        <v>5363</v>
      </c>
      <c r="J1334" t="s">
        <v>7292</v>
      </c>
      <c r="K1334">
        <v>8186.79</v>
      </c>
      <c r="L1334" s="12" t="s">
        <v>8512</v>
      </c>
      <c r="M1334" s="10" t="s">
        <v>11148</v>
      </c>
      <c r="N1334">
        <v>1333</v>
      </c>
      <c r="O1334">
        <v>45277</v>
      </c>
      <c r="P1334" t="s">
        <v>11402</v>
      </c>
      <c r="Q1334" s="16">
        <v>4753.66</v>
      </c>
      <c r="R1334">
        <v>3433.13</v>
      </c>
      <c r="S1334">
        <v>38</v>
      </c>
      <c r="T1334">
        <v>1333</v>
      </c>
      <c r="U1334">
        <v>22225.72</v>
      </c>
      <c r="V1334" t="s">
        <v>11411</v>
      </c>
      <c r="W1334">
        <v>5.87</v>
      </c>
      <c r="X1334">
        <v>24</v>
      </c>
      <c r="Y1334" t="s">
        <v>11600</v>
      </c>
      <c r="Z1334" t="s">
        <v>12012</v>
      </c>
      <c r="AA1334">
        <v>1333</v>
      </c>
      <c r="AB1334" t="s">
        <v>12016</v>
      </c>
      <c r="AC1334">
        <v>7896.26</v>
      </c>
      <c r="AD1334">
        <v>1012.71</v>
      </c>
      <c r="AE1334">
        <v>50.64</v>
      </c>
      <c r="AF1334" t="s">
        <v>11216</v>
      </c>
      <c r="AG1334" t="s">
        <v>11213</v>
      </c>
      <c r="AH1334">
        <v>8073</v>
      </c>
      <c r="AI1334">
        <v>1333</v>
      </c>
      <c r="AJ1334" t="s">
        <v>11174</v>
      </c>
      <c r="AK1334" t="s">
        <v>12028</v>
      </c>
      <c r="AL1334" t="s">
        <v>12032</v>
      </c>
      <c r="AM1334" t="s">
        <v>11256</v>
      </c>
      <c r="AN1334">
        <v>1</v>
      </c>
      <c r="AO1334" s="10" t="s">
        <v>12036</v>
      </c>
      <c r="AP1334" t="str" cm="1">
        <f t="array" ref="AP1334">_xlfn.IFS(
  Table1[[#This Row],[Age]]&lt;=25, "18-25",
  Table1[[#This Row],[Age]]&lt;=35, "26-35",
  Table1[[#This Row],[Age]]&lt;=45, "36-45",
  Table1[[#This Row],[Age]]&lt;=60, "46-60",
  TRUE, "60+")</f>
        <v>60+</v>
      </c>
    </row>
    <row r="1335" spans="1:42" x14ac:dyDescent="0.3">
      <c r="A1335">
        <v>1334</v>
      </c>
      <c r="B1335" t="s">
        <v>35</v>
      </c>
      <c r="C1335" t="s">
        <v>92</v>
      </c>
      <c r="D1335">
        <v>19</v>
      </c>
      <c r="E1335" t="s">
        <v>106</v>
      </c>
      <c r="F1335" t="s">
        <v>1441</v>
      </c>
      <c r="G1335" t="s">
        <v>5141</v>
      </c>
      <c r="H1335">
        <v>19458796187</v>
      </c>
      <c r="I1335" t="s">
        <v>6186</v>
      </c>
      <c r="J1335" t="s">
        <v>7292</v>
      </c>
      <c r="K1335">
        <v>5614.05</v>
      </c>
      <c r="L1335" s="12" t="s">
        <v>8513</v>
      </c>
      <c r="M1335" s="10" t="s">
        <v>11271</v>
      </c>
      <c r="N1335">
        <v>1334</v>
      </c>
      <c r="O1335">
        <v>44961</v>
      </c>
      <c r="P1335" t="s">
        <v>11403</v>
      </c>
      <c r="Q1335" s="16">
        <v>4004.6</v>
      </c>
      <c r="R1335">
        <v>1609.45</v>
      </c>
      <c r="S1335">
        <v>29</v>
      </c>
      <c r="T1335">
        <v>1334</v>
      </c>
      <c r="U1335">
        <v>45956.07</v>
      </c>
      <c r="V1335" t="s">
        <v>11413</v>
      </c>
      <c r="W1335">
        <v>6.8</v>
      </c>
      <c r="X1335">
        <v>48</v>
      </c>
      <c r="Y1335" t="s">
        <v>11455</v>
      </c>
      <c r="Z1335" t="s">
        <v>12010</v>
      </c>
      <c r="AA1335">
        <v>1334</v>
      </c>
      <c r="AB1335" t="s">
        <v>12017</v>
      </c>
      <c r="AC1335">
        <v>3659.06</v>
      </c>
      <c r="AD1335">
        <v>3147.46</v>
      </c>
      <c r="AE1335">
        <v>157.37</v>
      </c>
      <c r="AF1335" t="s">
        <v>11183</v>
      </c>
      <c r="AG1335" t="s">
        <v>11335</v>
      </c>
      <c r="AH1335">
        <v>7720</v>
      </c>
      <c r="AI1335">
        <v>1334</v>
      </c>
      <c r="AJ1335" t="s">
        <v>11255</v>
      </c>
      <c r="AK1335" t="s">
        <v>12028</v>
      </c>
      <c r="AL1335" t="s">
        <v>12031</v>
      </c>
      <c r="AM1335" t="s">
        <v>11273</v>
      </c>
      <c r="AN1335">
        <v>1</v>
      </c>
      <c r="AO1335" s="10" t="s">
        <v>12045</v>
      </c>
      <c r="AP1335" t="str" cm="1">
        <f t="array" ref="AP1335">_xlfn.IFS(
  Table1[[#This Row],[Age]]&lt;=25, "18-25",
  Table1[[#This Row],[Age]]&lt;=35, "26-35",
  Table1[[#This Row],[Age]]&lt;=45, "36-45",
  Table1[[#This Row],[Age]]&lt;=60, "46-60",
  TRUE, "60+")</f>
        <v>18-25</v>
      </c>
    </row>
    <row r="1336" spans="1:42" x14ac:dyDescent="0.3">
      <c r="A1336">
        <v>1335</v>
      </c>
      <c r="B1336" t="s">
        <v>30</v>
      </c>
      <c r="C1336" t="s">
        <v>39</v>
      </c>
      <c r="D1336">
        <v>50</v>
      </c>
      <c r="E1336" t="s">
        <v>104</v>
      </c>
      <c r="F1336" t="s">
        <v>1442</v>
      </c>
      <c r="G1336" t="s">
        <v>5114</v>
      </c>
      <c r="H1336">
        <v>19458796188</v>
      </c>
      <c r="I1336" t="s">
        <v>6187</v>
      </c>
      <c r="J1336" t="s">
        <v>7292</v>
      </c>
      <c r="K1336">
        <v>3978.1</v>
      </c>
      <c r="L1336" s="12" t="s">
        <v>8514</v>
      </c>
      <c r="M1336" s="10" t="s">
        <v>11302</v>
      </c>
      <c r="N1336">
        <v>1335</v>
      </c>
      <c r="O1336">
        <v>45004</v>
      </c>
      <c r="P1336" t="s">
        <v>11402</v>
      </c>
      <c r="Q1336" s="16">
        <v>4539.03</v>
      </c>
      <c r="R1336">
        <v>-560.92999999999995</v>
      </c>
      <c r="S1336">
        <v>35</v>
      </c>
      <c r="T1336">
        <v>1335</v>
      </c>
      <c r="U1336">
        <v>2298.88</v>
      </c>
      <c r="V1336" t="s">
        <v>11411</v>
      </c>
      <c r="W1336">
        <v>9.2100000000000009</v>
      </c>
      <c r="X1336">
        <v>60</v>
      </c>
      <c r="Y1336" t="s">
        <v>11656</v>
      </c>
      <c r="Z1336" t="s">
        <v>12011</v>
      </c>
      <c r="AA1336">
        <v>1335</v>
      </c>
      <c r="AB1336" t="s">
        <v>12017</v>
      </c>
      <c r="AC1336">
        <v>7166.85</v>
      </c>
      <c r="AD1336">
        <v>258.57</v>
      </c>
      <c r="AE1336">
        <v>12.93</v>
      </c>
      <c r="AF1336" t="s">
        <v>11093</v>
      </c>
      <c r="AG1336" t="s">
        <v>11139</v>
      </c>
      <c r="AH1336">
        <v>5160</v>
      </c>
      <c r="AI1336">
        <v>1335</v>
      </c>
      <c r="AJ1336" t="s">
        <v>11391</v>
      </c>
      <c r="AK1336" t="s">
        <v>12029</v>
      </c>
      <c r="AL1336" t="s">
        <v>12032</v>
      </c>
      <c r="AM1336" t="s">
        <v>11165</v>
      </c>
      <c r="AN1336">
        <v>1</v>
      </c>
      <c r="AO1336" s="10" t="s">
        <v>12047</v>
      </c>
      <c r="AP1336" t="str" cm="1">
        <f t="array" ref="AP1336">_xlfn.IFS(
  Table1[[#This Row],[Age]]&lt;=25, "18-25",
  Table1[[#This Row],[Age]]&lt;=35, "26-35",
  Table1[[#This Row],[Age]]&lt;=45, "36-45",
  Table1[[#This Row],[Age]]&lt;=60, "46-60",
  TRUE, "60+")</f>
        <v>46-60</v>
      </c>
    </row>
    <row r="1337" spans="1:42" x14ac:dyDescent="0.3">
      <c r="A1337">
        <v>1336</v>
      </c>
      <c r="B1337" t="s">
        <v>3</v>
      </c>
      <c r="C1337" t="s">
        <v>72</v>
      </c>
      <c r="D1337">
        <v>29</v>
      </c>
      <c r="E1337" t="s">
        <v>105</v>
      </c>
      <c r="F1337" t="s">
        <v>1443</v>
      </c>
      <c r="G1337" t="s">
        <v>5139</v>
      </c>
      <c r="H1337">
        <v>19458796189</v>
      </c>
      <c r="I1337" t="s">
        <v>6188</v>
      </c>
      <c r="J1337" t="s">
        <v>7291</v>
      </c>
      <c r="K1337">
        <v>5579.14</v>
      </c>
      <c r="L1337" s="12" t="s">
        <v>8515</v>
      </c>
      <c r="M1337" s="10" t="s">
        <v>11069</v>
      </c>
      <c r="N1337">
        <v>1336</v>
      </c>
      <c r="O1337">
        <v>45189</v>
      </c>
      <c r="P1337" t="s">
        <v>11402</v>
      </c>
      <c r="Q1337" s="16">
        <v>1565.18</v>
      </c>
      <c r="R1337">
        <v>4013.96</v>
      </c>
      <c r="S1337">
        <v>20</v>
      </c>
      <c r="T1337">
        <v>1336</v>
      </c>
      <c r="U1337">
        <v>32271.67</v>
      </c>
      <c r="V1337" t="s">
        <v>11412</v>
      </c>
      <c r="W1337">
        <v>1.07</v>
      </c>
      <c r="X1337">
        <v>60</v>
      </c>
      <c r="Y1337" t="s">
        <v>7351</v>
      </c>
      <c r="Z1337" t="s">
        <v>12011</v>
      </c>
      <c r="AA1337">
        <v>1336</v>
      </c>
      <c r="AB1337" t="s">
        <v>12015</v>
      </c>
      <c r="AC1337">
        <v>2826.53</v>
      </c>
      <c r="AD1337">
        <v>4091.68</v>
      </c>
      <c r="AE1337">
        <v>204.58</v>
      </c>
      <c r="AF1337" t="s">
        <v>11249</v>
      </c>
      <c r="AG1337" t="s">
        <v>11157</v>
      </c>
      <c r="AH1337">
        <v>613</v>
      </c>
      <c r="AI1337">
        <v>1336</v>
      </c>
      <c r="AJ1337" t="s">
        <v>11254</v>
      </c>
      <c r="AK1337" t="s">
        <v>12027</v>
      </c>
      <c r="AL1337" t="s">
        <v>12032</v>
      </c>
      <c r="AM1337" t="s">
        <v>11209</v>
      </c>
      <c r="AN1337">
        <v>1</v>
      </c>
      <c r="AO1337" s="10" t="s">
        <v>12042</v>
      </c>
      <c r="AP1337" t="str" cm="1">
        <f t="array" ref="AP1337">_xlfn.IFS(
  Table1[[#This Row],[Age]]&lt;=25, "18-25",
  Table1[[#This Row],[Age]]&lt;=35, "26-35",
  Table1[[#This Row],[Age]]&lt;=45, "36-45",
  Table1[[#This Row],[Age]]&lt;=60, "46-60",
  TRUE, "60+")</f>
        <v>26-35</v>
      </c>
    </row>
    <row r="1338" spans="1:42" x14ac:dyDescent="0.3">
      <c r="A1338">
        <v>1337</v>
      </c>
      <c r="B1338" t="s">
        <v>6</v>
      </c>
      <c r="C1338" t="s">
        <v>66</v>
      </c>
      <c r="D1338">
        <v>65</v>
      </c>
      <c r="E1338" t="s">
        <v>104</v>
      </c>
      <c r="F1338" t="s">
        <v>1444</v>
      </c>
      <c r="G1338" t="s">
        <v>5145</v>
      </c>
      <c r="H1338">
        <v>19458796190</v>
      </c>
      <c r="I1338" t="s">
        <v>6189</v>
      </c>
      <c r="J1338" t="s">
        <v>7292</v>
      </c>
      <c r="K1338">
        <v>8799.6</v>
      </c>
      <c r="L1338" s="12" t="s">
        <v>8516</v>
      </c>
      <c r="M1338" s="10" t="s">
        <v>11333</v>
      </c>
      <c r="N1338">
        <v>1337</v>
      </c>
      <c r="O1338">
        <v>44979</v>
      </c>
      <c r="P1338" t="s">
        <v>11403</v>
      </c>
      <c r="Q1338" s="16">
        <v>4891.6400000000003</v>
      </c>
      <c r="R1338">
        <v>13691.24</v>
      </c>
      <c r="S1338">
        <v>19</v>
      </c>
      <c r="T1338">
        <v>1337</v>
      </c>
      <c r="U1338">
        <v>43223.18</v>
      </c>
      <c r="V1338" t="s">
        <v>11413</v>
      </c>
      <c r="W1338">
        <v>4.84</v>
      </c>
      <c r="X1338">
        <v>48</v>
      </c>
      <c r="Y1338" t="s">
        <v>11698</v>
      </c>
      <c r="Z1338" t="s">
        <v>12012</v>
      </c>
      <c r="AA1338">
        <v>1337</v>
      </c>
      <c r="AB1338" t="s">
        <v>12015</v>
      </c>
      <c r="AC1338">
        <v>7810.26</v>
      </c>
      <c r="AD1338">
        <v>2921.21</v>
      </c>
      <c r="AE1338">
        <v>146.06</v>
      </c>
      <c r="AF1338" t="s">
        <v>11219</v>
      </c>
      <c r="AG1338" t="s">
        <v>11316</v>
      </c>
      <c r="AH1338">
        <v>5050</v>
      </c>
      <c r="AI1338">
        <v>1337</v>
      </c>
      <c r="AJ1338" t="s">
        <v>11398</v>
      </c>
      <c r="AK1338" t="s">
        <v>12029</v>
      </c>
      <c r="AL1338" t="s">
        <v>12032</v>
      </c>
      <c r="AM1338" t="s">
        <v>11040</v>
      </c>
      <c r="AN1338">
        <v>1</v>
      </c>
      <c r="AO1338" s="10" t="s">
        <v>12045</v>
      </c>
      <c r="AP1338" t="str" cm="1">
        <f t="array" ref="AP1338">_xlfn.IFS(
  Table1[[#This Row],[Age]]&lt;=25, "18-25",
  Table1[[#This Row],[Age]]&lt;=35, "26-35",
  Table1[[#This Row],[Age]]&lt;=45, "36-45",
  Table1[[#This Row],[Age]]&lt;=60, "46-60",
  TRUE, "60+")</f>
        <v>60+</v>
      </c>
    </row>
    <row r="1339" spans="1:42" x14ac:dyDescent="0.3">
      <c r="A1339">
        <v>1338</v>
      </c>
      <c r="B1339" t="s">
        <v>47</v>
      </c>
      <c r="C1339" t="s">
        <v>88</v>
      </c>
      <c r="D1339">
        <v>29</v>
      </c>
      <c r="E1339" t="s">
        <v>105</v>
      </c>
      <c r="F1339" t="s">
        <v>1445</v>
      </c>
      <c r="G1339" t="s">
        <v>5126</v>
      </c>
      <c r="H1339">
        <v>19458796191</v>
      </c>
      <c r="I1339" t="s">
        <v>6190</v>
      </c>
      <c r="J1339" t="s">
        <v>7292</v>
      </c>
      <c r="K1339">
        <v>7595.61</v>
      </c>
      <c r="L1339" s="12" t="s">
        <v>8517</v>
      </c>
      <c r="M1339" s="10" t="s">
        <v>11270</v>
      </c>
      <c r="N1339">
        <v>1338</v>
      </c>
      <c r="O1339">
        <v>45223</v>
      </c>
      <c r="P1339" t="s">
        <v>11403</v>
      </c>
      <c r="Q1339" s="16">
        <v>835.1</v>
      </c>
      <c r="R1339">
        <v>6760.51</v>
      </c>
      <c r="S1339">
        <v>5</v>
      </c>
      <c r="T1339">
        <v>1338</v>
      </c>
      <c r="U1339">
        <v>36444.82</v>
      </c>
      <c r="V1339" t="s">
        <v>11412</v>
      </c>
      <c r="W1339">
        <v>6.1</v>
      </c>
      <c r="X1339">
        <v>60</v>
      </c>
      <c r="Y1339" t="s">
        <v>11607</v>
      </c>
      <c r="Z1339" t="s">
        <v>12010</v>
      </c>
      <c r="AA1339">
        <v>1338</v>
      </c>
      <c r="AB1339" t="s">
        <v>12016</v>
      </c>
      <c r="AC1339">
        <v>4849.47</v>
      </c>
      <c r="AD1339">
        <v>4285.3599999999997</v>
      </c>
      <c r="AE1339">
        <v>214.27</v>
      </c>
      <c r="AF1339" t="s">
        <v>11074</v>
      </c>
      <c r="AG1339" t="s">
        <v>11266</v>
      </c>
      <c r="AH1339">
        <v>8166</v>
      </c>
      <c r="AI1339">
        <v>1338</v>
      </c>
      <c r="AJ1339" t="s">
        <v>11184</v>
      </c>
      <c r="AK1339" t="s">
        <v>12028</v>
      </c>
      <c r="AL1339" t="s">
        <v>12032</v>
      </c>
      <c r="AM1339" t="s">
        <v>11250</v>
      </c>
      <c r="AN1339">
        <v>1</v>
      </c>
      <c r="AO1339" s="10" t="s">
        <v>12044</v>
      </c>
      <c r="AP1339" t="str" cm="1">
        <f t="array" ref="AP1339">_xlfn.IFS(
  Table1[[#This Row],[Age]]&lt;=25, "18-25",
  Table1[[#This Row],[Age]]&lt;=35, "26-35",
  Table1[[#This Row],[Age]]&lt;=45, "36-45",
  Table1[[#This Row],[Age]]&lt;=60, "46-60",
  TRUE, "60+")</f>
        <v>26-35</v>
      </c>
    </row>
    <row r="1340" spans="1:42" x14ac:dyDescent="0.3">
      <c r="A1340">
        <v>1339</v>
      </c>
      <c r="B1340" t="s">
        <v>14</v>
      </c>
      <c r="C1340" t="s">
        <v>91</v>
      </c>
      <c r="D1340">
        <v>27</v>
      </c>
      <c r="E1340" t="s">
        <v>106</v>
      </c>
      <c r="F1340" t="s">
        <v>1446</v>
      </c>
      <c r="G1340" t="s">
        <v>5123</v>
      </c>
      <c r="H1340">
        <v>19458796192</v>
      </c>
      <c r="I1340" t="s">
        <v>5452</v>
      </c>
      <c r="J1340" t="s">
        <v>7292</v>
      </c>
      <c r="K1340">
        <v>6946.91</v>
      </c>
      <c r="L1340" s="12" t="s">
        <v>8518</v>
      </c>
      <c r="M1340" s="10" t="s">
        <v>11084</v>
      </c>
      <c r="N1340">
        <v>1339</v>
      </c>
      <c r="O1340">
        <v>44930</v>
      </c>
      <c r="P1340" t="s">
        <v>11402</v>
      </c>
      <c r="Q1340" s="16">
        <v>290.8</v>
      </c>
      <c r="R1340">
        <v>7237.71</v>
      </c>
      <c r="S1340">
        <v>25</v>
      </c>
      <c r="T1340">
        <v>1339</v>
      </c>
      <c r="U1340">
        <v>11620.36</v>
      </c>
      <c r="V1340" t="s">
        <v>11412</v>
      </c>
      <c r="W1340">
        <v>1.02</v>
      </c>
      <c r="X1340">
        <v>48</v>
      </c>
      <c r="Y1340" t="s">
        <v>11836</v>
      </c>
      <c r="Z1340" t="s">
        <v>12012</v>
      </c>
      <c r="AA1340">
        <v>1339</v>
      </c>
      <c r="AB1340" t="s">
        <v>12017</v>
      </c>
      <c r="AC1340">
        <v>1071.71</v>
      </c>
      <c r="AD1340">
        <v>801.36</v>
      </c>
      <c r="AE1340">
        <v>40.07</v>
      </c>
      <c r="AF1340" t="s">
        <v>11191</v>
      </c>
      <c r="AG1340" t="s">
        <v>11096</v>
      </c>
      <c r="AH1340">
        <v>1911</v>
      </c>
      <c r="AI1340">
        <v>1339</v>
      </c>
      <c r="AJ1340" t="s">
        <v>11140</v>
      </c>
      <c r="AK1340" t="s">
        <v>12029</v>
      </c>
      <c r="AL1340" t="s">
        <v>12032</v>
      </c>
      <c r="AM1340" t="s">
        <v>11158</v>
      </c>
      <c r="AN1340">
        <v>1</v>
      </c>
      <c r="AO1340" s="10" t="s">
        <v>12039</v>
      </c>
      <c r="AP1340" t="str" cm="1">
        <f t="array" ref="AP1340">_xlfn.IFS(
  Table1[[#This Row],[Age]]&lt;=25, "18-25",
  Table1[[#This Row],[Age]]&lt;=35, "26-35",
  Table1[[#This Row],[Age]]&lt;=45, "36-45",
  Table1[[#This Row],[Age]]&lt;=60, "46-60",
  TRUE, "60+")</f>
        <v>26-35</v>
      </c>
    </row>
    <row r="1341" spans="1:42" x14ac:dyDescent="0.3">
      <c r="A1341">
        <v>1340</v>
      </c>
      <c r="B1341" t="s">
        <v>11</v>
      </c>
      <c r="C1341" t="s">
        <v>57</v>
      </c>
      <c r="D1341">
        <v>58</v>
      </c>
      <c r="E1341" t="s">
        <v>106</v>
      </c>
      <c r="F1341" t="s">
        <v>1447</v>
      </c>
      <c r="G1341" t="s">
        <v>5126</v>
      </c>
      <c r="H1341">
        <v>19458796193</v>
      </c>
      <c r="I1341" t="s">
        <v>6191</v>
      </c>
      <c r="J1341" t="s">
        <v>7292</v>
      </c>
      <c r="K1341">
        <v>9771.17</v>
      </c>
      <c r="L1341" s="12" t="s">
        <v>8519</v>
      </c>
      <c r="M1341" s="10" t="s">
        <v>11386</v>
      </c>
      <c r="N1341">
        <v>1340</v>
      </c>
      <c r="O1341">
        <v>44928</v>
      </c>
      <c r="P1341" t="s">
        <v>11402</v>
      </c>
      <c r="Q1341" s="16">
        <v>1606</v>
      </c>
      <c r="R1341">
        <v>11377.17</v>
      </c>
      <c r="S1341">
        <v>93</v>
      </c>
      <c r="T1341">
        <v>1340</v>
      </c>
      <c r="U1341">
        <v>24360.59</v>
      </c>
      <c r="V1341" t="s">
        <v>11411</v>
      </c>
      <c r="W1341">
        <v>6.62</v>
      </c>
      <c r="X1341">
        <v>12</v>
      </c>
      <c r="Y1341" t="s">
        <v>11614</v>
      </c>
      <c r="Z1341" t="s">
        <v>12012</v>
      </c>
      <c r="AA1341">
        <v>1340</v>
      </c>
      <c r="AB1341" t="s">
        <v>12016</v>
      </c>
      <c r="AC1341">
        <v>6846.75</v>
      </c>
      <c r="AD1341">
        <v>2361.14</v>
      </c>
      <c r="AE1341">
        <v>118.06</v>
      </c>
      <c r="AF1341" t="s">
        <v>11342</v>
      </c>
      <c r="AG1341" t="s">
        <v>11193</v>
      </c>
      <c r="AH1341">
        <v>1059</v>
      </c>
      <c r="AI1341">
        <v>1340</v>
      </c>
      <c r="AJ1341" t="s">
        <v>11092</v>
      </c>
      <c r="AK1341" t="s">
        <v>12027</v>
      </c>
      <c r="AL1341" t="s">
        <v>12031</v>
      </c>
      <c r="AM1341" t="s">
        <v>11172</v>
      </c>
      <c r="AN1341">
        <v>1</v>
      </c>
      <c r="AO1341" s="10" t="s">
        <v>12039</v>
      </c>
      <c r="AP1341" t="str" cm="1">
        <f t="array" ref="AP1341">_xlfn.IFS(
  Table1[[#This Row],[Age]]&lt;=25, "18-25",
  Table1[[#This Row],[Age]]&lt;=35, "26-35",
  Table1[[#This Row],[Age]]&lt;=45, "36-45",
  Table1[[#This Row],[Age]]&lt;=60, "46-60",
  TRUE, "60+")</f>
        <v>46-60</v>
      </c>
    </row>
    <row r="1342" spans="1:42" x14ac:dyDescent="0.3">
      <c r="A1342">
        <v>1341</v>
      </c>
      <c r="B1342" t="s">
        <v>9</v>
      </c>
      <c r="C1342" t="s">
        <v>94</v>
      </c>
      <c r="D1342">
        <v>44</v>
      </c>
      <c r="E1342" t="s">
        <v>106</v>
      </c>
      <c r="F1342" t="s">
        <v>1448</v>
      </c>
      <c r="G1342" t="s">
        <v>5113</v>
      </c>
      <c r="H1342">
        <v>19458796194</v>
      </c>
      <c r="I1342" t="s">
        <v>5506</v>
      </c>
      <c r="J1342" t="s">
        <v>7291</v>
      </c>
      <c r="K1342">
        <v>5260.94</v>
      </c>
      <c r="L1342" s="12" t="s">
        <v>8520</v>
      </c>
      <c r="M1342" s="10" t="s">
        <v>11116</v>
      </c>
      <c r="N1342">
        <v>1341</v>
      </c>
      <c r="O1342">
        <v>45217</v>
      </c>
      <c r="P1342" t="s">
        <v>11402</v>
      </c>
      <c r="Q1342" s="16">
        <v>1014.42</v>
      </c>
      <c r="R1342">
        <v>6275.36</v>
      </c>
      <c r="S1342">
        <v>26</v>
      </c>
      <c r="T1342">
        <v>1341</v>
      </c>
      <c r="U1342">
        <v>45603.75</v>
      </c>
      <c r="V1342" t="s">
        <v>11413</v>
      </c>
      <c r="W1342">
        <v>8.66</v>
      </c>
      <c r="X1342">
        <v>48</v>
      </c>
      <c r="Y1342" t="s">
        <v>11561</v>
      </c>
      <c r="Z1342" t="s">
        <v>12012</v>
      </c>
      <c r="AA1342">
        <v>1341</v>
      </c>
      <c r="AB1342" t="s">
        <v>12017</v>
      </c>
      <c r="AC1342">
        <v>6186.46</v>
      </c>
      <c r="AD1342">
        <v>3339.71</v>
      </c>
      <c r="AE1342">
        <v>166.99</v>
      </c>
      <c r="AF1342" t="s">
        <v>11065</v>
      </c>
      <c r="AG1342" t="s">
        <v>11137</v>
      </c>
      <c r="AH1342">
        <v>8416</v>
      </c>
      <c r="AI1342">
        <v>1341</v>
      </c>
      <c r="AJ1342" t="s">
        <v>11398</v>
      </c>
      <c r="AK1342" t="s">
        <v>12027</v>
      </c>
      <c r="AL1342" t="s">
        <v>12031</v>
      </c>
      <c r="AM1342" t="s">
        <v>11256</v>
      </c>
      <c r="AN1342">
        <v>1</v>
      </c>
      <c r="AO1342" s="10" t="s">
        <v>12044</v>
      </c>
      <c r="AP1342" t="str" cm="1">
        <f t="array" ref="AP1342">_xlfn.IFS(
  Table1[[#This Row],[Age]]&lt;=25, "18-25",
  Table1[[#This Row],[Age]]&lt;=35, "26-35",
  Table1[[#This Row],[Age]]&lt;=45, "36-45",
  Table1[[#This Row],[Age]]&lt;=60, "46-60",
  TRUE, "60+")</f>
        <v>36-45</v>
      </c>
    </row>
    <row r="1343" spans="1:42" x14ac:dyDescent="0.3">
      <c r="A1343">
        <v>1342</v>
      </c>
      <c r="B1343" t="s">
        <v>6</v>
      </c>
      <c r="C1343" t="s">
        <v>55</v>
      </c>
      <c r="D1343">
        <v>35</v>
      </c>
      <c r="E1343" t="s">
        <v>106</v>
      </c>
      <c r="F1343" t="s">
        <v>1449</v>
      </c>
      <c r="G1343" t="s">
        <v>5130</v>
      </c>
      <c r="H1343">
        <v>19458796195</v>
      </c>
      <c r="I1343" t="s">
        <v>5331</v>
      </c>
      <c r="J1343" t="s">
        <v>7291</v>
      </c>
      <c r="K1343">
        <v>162.61000000000001</v>
      </c>
      <c r="L1343" s="12" t="s">
        <v>8521</v>
      </c>
      <c r="M1343" s="10" t="s">
        <v>11141</v>
      </c>
      <c r="N1343">
        <v>1342</v>
      </c>
      <c r="O1343">
        <v>45287</v>
      </c>
      <c r="P1343" t="s">
        <v>11402</v>
      </c>
      <c r="Q1343" s="16">
        <v>2592.44</v>
      </c>
      <c r="R1343">
        <v>-2429.83</v>
      </c>
      <c r="S1343">
        <v>51</v>
      </c>
      <c r="T1343">
        <v>1342</v>
      </c>
      <c r="U1343">
        <v>6670.16</v>
      </c>
      <c r="V1343" t="s">
        <v>11412</v>
      </c>
      <c r="W1343">
        <v>1.49</v>
      </c>
      <c r="X1343">
        <v>12</v>
      </c>
      <c r="Y1343" t="s">
        <v>11587</v>
      </c>
      <c r="Z1343" t="s">
        <v>12010</v>
      </c>
      <c r="AA1343">
        <v>1342</v>
      </c>
      <c r="AB1343" t="s">
        <v>12017</v>
      </c>
      <c r="AC1343">
        <v>6130.19</v>
      </c>
      <c r="AD1343">
        <v>729.14</v>
      </c>
      <c r="AE1343">
        <v>36.46</v>
      </c>
      <c r="AF1343" t="s">
        <v>11077</v>
      </c>
      <c r="AG1343" t="s">
        <v>11271</v>
      </c>
      <c r="AH1343">
        <v>2749</v>
      </c>
      <c r="AI1343">
        <v>1342</v>
      </c>
      <c r="AJ1343" t="s">
        <v>11334</v>
      </c>
      <c r="AK1343" t="s">
        <v>12029</v>
      </c>
      <c r="AL1343" t="s">
        <v>12031</v>
      </c>
      <c r="AM1343" t="s">
        <v>11234</v>
      </c>
      <c r="AN1343">
        <v>1</v>
      </c>
      <c r="AO1343" s="10" t="s">
        <v>12036</v>
      </c>
      <c r="AP1343" t="str" cm="1">
        <f t="array" ref="AP1343">_xlfn.IFS(
  Table1[[#This Row],[Age]]&lt;=25, "18-25",
  Table1[[#This Row],[Age]]&lt;=35, "26-35",
  Table1[[#This Row],[Age]]&lt;=45, "36-45",
  Table1[[#This Row],[Age]]&lt;=60, "46-60",
  TRUE, "60+")</f>
        <v>26-35</v>
      </c>
    </row>
    <row r="1344" spans="1:42" x14ac:dyDescent="0.3">
      <c r="A1344">
        <v>1343</v>
      </c>
      <c r="B1344" t="s">
        <v>28</v>
      </c>
      <c r="C1344" t="s">
        <v>73</v>
      </c>
      <c r="D1344">
        <v>21</v>
      </c>
      <c r="E1344" t="s">
        <v>106</v>
      </c>
      <c r="F1344" t="s">
        <v>1450</v>
      </c>
      <c r="G1344" t="s">
        <v>5128</v>
      </c>
      <c r="H1344">
        <v>19458796196</v>
      </c>
      <c r="I1344" t="s">
        <v>5186</v>
      </c>
      <c r="J1344" t="s">
        <v>7291</v>
      </c>
      <c r="K1344">
        <v>4347.43</v>
      </c>
      <c r="L1344" s="12" t="s">
        <v>8522</v>
      </c>
      <c r="M1344" s="10" t="s">
        <v>11055</v>
      </c>
      <c r="N1344">
        <v>1343</v>
      </c>
      <c r="O1344">
        <v>45067</v>
      </c>
      <c r="P1344" t="s">
        <v>11403</v>
      </c>
      <c r="Q1344" s="16">
        <v>1757.49</v>
      </c>
      <c r="R1344">
        <v>2589.94</v>
      </c>
      <c r="S1344">
        <v>66</v>
      </c>
      <c r="T1344">
        <v>1343</v>
      </c>
      <c r="U1344">
        <v>49388.05</v>
      </c>
      <c r="V1344" t="s">
        <v>11411</v>
      </c>
      <c r="W1344">
        <v>8.24</v>
      </c>
      <c r="X1344">
        <v>60</v>
      </c>
      <c r="Y1344" t="s">
        <v>9261</v>
      </c>
      <c r="Z1344" t="s">
        <v>12010</v>
      </c>
      <c r="AA1344">
        <v>1343</v>
      </c>
      <c r="AB1344" t="s">
        <v>12017</v>
      </c>
      <c r="AC1344">
        <v>9567.0300000000007</v>
      </c>
      <c r="AD1344">
        <v>69.73</v>
      </c>
      <c r="AE1344">
        <v>3.49</v>
      </c>
      <c r="AF1344" t="s">
        <v>11139</v>
      </c>
      <c r="AG1344" t="s">
        <v>11336</v>
      </c>
      <c r="AH1344">
        <v>8706</v>
      </c>
      <c r="AI1344">
        <v>1343</v>
      </c>
      <c r="AJ1344" t="s">
        <v>11289</v>
      </c>
      <c r="AK1344" t="s">
        <v>12029</v>
      </c>
      <c r="AL1344" t="s">
        <v>12031</v>
      </c>
      <c r="AM1344" t="s">
        <v>11381</v>
      </c>
      <c r="AN1344">
        <v>-1</v>
      </c>
      <c r="AO1344" s="10" t="s">
        <v>12046</v>
      </c>
      <c r="AP1344" t="str" cm="1">
        <f t="array" ref="AP1344">_xlfn.IFS(
  Table1[[#This Row],[Age]]&lt;=25, "18-25",
  Table1[[#This Row],[Age]]&lt;=35, "26-35",
  Table1[[#This Row],[Age]]&lt;=45, "36-45",
  Table1[[#This Row],[Age]]&lt;=60, "46-60",
  TRUE, "60+")</f>
        <v>18-25</v>
      </c>
    </row>
    <row r="1345" spans="1:42" x14ac:dyDescent="0.3">
      <c r="A1345">
        <v>1344</v>
      </c>
      <c r="B1345" t="s">
        <v>29</v>
      </c>
      <c r="C1345" t="s">
        <v>94</v>
      </c>
      <c r="D1345">
        <v>57</v>
      </c>
      <c r="E1345" t="s">
        <v>106</v>
      </c>
      <c r="F1345" t="s">
        <v>1451</v>
      </c>
      <c r="G1345" t="s">
        <v>5143</v>
      </c>
      <c r="H1345">
        <v>19458796197</v>
      </c>
      <c r="I1345" t="s">
        <v>6192</v>
      </c>
      <c r="J1345" t="s">
        <v>7292</v>
      </c>
      <c r="K1345">
        <v>1056.06</v>
      </c>
      <c r="L1345" s="12" t="s">
        <v>8523</v>
      </c>
      <c r="M1345" s="10" t="s">
        <v>11129</v>
      </c>
      <c r="N1345">
        <v>1344</v>
      </c>
      <c r="O1345">
        <v>45041</v>
      </c>
      <c r="P1345" t="s">
        <v>11404</v>
      </c>
      <c r="Q1345" s="16">
        <v>867.01</v>
      </c>
      <c r="R1345">
        <v>1923.07</v>
      </c>
      <c r="S1345">
        <v>61</v>
      </c>
      <c r="T1345">
        <v>1344</v>
      </c>
      <c r="U1345">
        <v>8037.56</v>
      </c>
      <c r="V1345" t="s">
        <v>11411</v>
      </c>
      <c r="W1345">
        <v>9.8000000000000007</v>
      </c>
      <c r="X1345">
        <v>36</v>
      </c>
      <c r="Y1345" t="s">
        <v>8268</v>
      </c>
      <c r="Z1345" t="s">
        <v>12012</v>
      </c>
      <c r="AA1345">
        <v>1344</v>
      </c>
      <c r="AB1345" t="s">
        <v>12016</v>
      </c>
      <c r="AC1345">
        <v>4365.03</v>
      </c>
      <c r="AD1345">
        <v>4715.07</v>
      </c>
      <c r="AE1345">
        <v>235.75</v>
      </c>
      <c r="AF1345" t="s">
        <v>11251</v>
      </c>
      <c r="AG1345" t="s">
        <v>11084</v>
      </c>
      <c r="AH1345">
        <v>9704</v>
      </c>
      <c r="AI1345">
        <v>1344</v>
      </c>
      <c r="AJ1345" t="s">
        <v>11108</v>
      </c>
      <c r="AK1345" t="s">
        <v>12028</v>
      </c>
      <c r="AL1345" t="s">
        <v>12032</v>
      </c>
      <c r="AM1345" t="s">
        <v>11275</v>
      </c>
      <c r="AN1345">
        <v>1</v>
      </c>
      <c r="AO1345" s="10" t="s">
        <v>12037</v>
      </c>
      <c r="AP1345" t="str" cm="1">
        <f t="array" ref="AP1345">_xlfn.IFS(
  Table1[[#This Row],[Age]]&lt;=25, "18-25",
  Table1[[#This Row],[Age]]&lt;=35, "26-35",
  Table1[[#This Row],[Age]]&lt;=45, "36-45",
  Table1[[#This Row],[Age]]&lt;=60, "46-60",
  TRUE, "60+")</f>
        <v>46-60</v>
      </c>
    </row>
    <row r="1346" spans="1:42" x14ac:dyDescent="0.3">
      <c r="A1346">
        <v>1345</v>
      </c>
      <c r="B1346" t="s">
        <v>14</v>
      </c>
      <c r="C1346" t="s">
        <v>88</v>
      </c>
      <c r="D1346">
        <v>40</v>
      </c>
      <c r="E1346" t="s">
        <v>105</v>
      </c>
      <c r="F1346" t="s">
        <v>1452</v>
      </c>
      <c r="G1346" t="s">
        <v>5118</v>
      </c>
      <c r="H1346">
        <v>19458796198</v>
      </c>
      <c r="I1346" t="s">
        <v>6193</v>
      </c>
      <c r="J1346" t="s">
        <v>7291</v>
      </c>
      <c r="K1346">
        <v>1252.8900000000001</v>
      </c>
      <c r="L1346" s="12" t="s">
        <v>8524</v>
      </c>
      <c r="M1346" s="10" t="s">
        <v>11194</v>
      </c>
      <c r="N1346">
        <v>1345</v>
      </c>
      <c r="O1346">
        <v>45041</v>
      </c>
      <c r="P1346" t="s">
        <v>11402</v>
      </c>
      <c r="Q1346" s="16">
        <v>4222.8500000000004</v>
      </c>
      <c r="R1346">
        <v>5475.74</v>
      </c>
      <c r="S1346">
        <v>15</v>
      </c>
      <c r="T1346">
        <v>1345</v>
      </c>
      <c r="U1346">
        <v>7978.46</v>
      </c>
      <c r="V1346" t="s">
        <v>11411</v>
      </c>
      <c r="W1346">
        <v>9.2799999999999994</v>
      </c>
      <c r="X1346">
        <v>60</v>
      </c>
      <c r="Y1346" t="s">
        <v>11465</v>
      </c>
      <c r="Z1346" t="s">
        <v>12011</v>
      </c>
      <c r="AA1346">
        <v>1345</v>
      </c>
      <c r="AB1346" t="s">
        <v>12017</v>
      </c>
      <c r="AC1346">
        <v>9104.7000000000007</v>
      </c>
      <c r="AD1346">
        <v>3903.75</v>
      </c>
      <c r="AE1346">
        <v>195.19</v>
      </c>
      <c r="AF1346" t="s">
        <v>11062</v>
      </c>
      <c r="AG1346" t="s">
        <v>11103</v>
      </c>
      <c r="AH1346">
        <v>7601</v>
      </c>
      <c r="AI1346">
        <v>1345</v>
      </c>
      <c r="AJ1346" t="s">
        <v>11122</v>
      </c>
      <c r="AK1346" t="s">
        <v>12029</v>
      </c>
      <c r="AL1346" t="s">
        <v>12032</v>
      </c>
      <c r="AM1346" t="s">
        <v>11327</v>
      </c>
      <c r="AN1346">
        <v>1</v>
      </c>
      <c r="AO1346" s="10" t="s">
        <v>12037</v>
      </c>
      <c r="AP1346" t="str" cm="1">
        <f t="array" ref="AP1346">_xlfn.IFS(
  Table1[[#This Row],[Age]]&lt;=25, "18-25",
  Table1[[#This Row],[Age]]&lt;=35, "26-35",
  Table1[[#This Row],[Age]]&lt;=45, "36-45",
  Table1[[#This Row],[Age]]&lt;=60, "46-60",
  TRUE, "60+")</f>
        <v>36-45</v>
      </c>
    </row>
    <row r="1347" spans="1:42" x14ac:dyDescent="0.3">
      <c r="A1347">
        <v>1346</v>
      </c>
      <c r="B1347" t="s">
        <v>20</v>
      </c>
      <c r="C1347" t="s">
        <v>73</v>
      </c>
      <c r="D1347">
        <v>38</v>
      </c>
      <c r="E1347" t="s">
        <v>105</v>
      </c>
      <c r="F1347" t="s">
        <v>1453</v>
      </c>
      <c r="G1347" t="s">
        <v>5114</v>
      </c>
      <c r="H1347">
        <v>19458796199</v>
      </c>
      <c r="I1347" t="s">
        <v>5813</v>
      </c>
      <c r="J1347" t="s">
        <v>7292</v>
      </c>
      <c r="K1347">
        <v>2623.52</v>
      </c>
      <c r="L1347" s="12" t="s">
        <v>8525</v>
      </c>
      <c r="M1347" s="10" t="s">
        <v>11077</v>
      </c>
      <c r="N1347">
        <v>1346</v>
      </c>
      <c r="O1347">
        <v>45189</v>
      </c>
      <c r="P1347" t="s">
        <v>11404</v>
      </c>
      <c r="Q1347" s="16">
        <v>2544.77</v>
      </c>
      <c r="R1347">
        <v>78.75</v>
      </c>
      <c r="S1347">
        <v>45</v>
      </c>
      <c r="T1347">
        <v>1346</v>
      </c>
      <c r="U1347">
        <v>40830.11</v>
      </c>
      <c r="V1347" t="s">
        <v>11412</v>
      </c>
      <c r="W1347">
        <v>5.83</v>
      </c>
      <c r="X1347">
        <v>48</v>
      </c>
      <c r="Y1347" t="s">
        <v>10932</v>
      </c>
      <c r="Z1347" t="s">
        <v>12011</v>
      </c>
      <c r="AA1347">
        <v>1346</v>
      </c>
      <c r="AB1347" t="s">
        <v>12015</v>
      </c>
      <c r="AC1347">
        <v>1020.5</v>
      </c>
      <c r="AD1347">
        <v>3911.04</v>
      </c>
      <c r="AE1347">
        <v>195.55</v>
      </c>
      <c r="AF1347" t="s">
        <v>11280</v>
      </c>
      <c r="AG1347" t="s">
        <v>11108</v>
      </c>
      <c r="AH1347">
        <v>7411</v>
      </c>
      <c r="AI1347">
        <v>1346</v>
      </c>
      <c r="AJ1347" t="s">
        <v>11050</v>
      </c>
      <c r="AK1347" t="s">
        <v>12027</v>
      </c>
      <c r="AL1347" t="s">
        <v>12032</v>
      </c>
      <c r="AM1347" t="s">
        <v>11351</v>
      </c>
      <c r="AN1347">
        <v>1</v>
      </c>
      <c r="AO1347" s="10" t="s">
        <v>12042</v>
      </c>
      <c r="AP1347" t="str" cm="1">
        <f t="array" ref="AP1347">_xlfn.IFS(
  Table1[[#This Row],[Age]]&lt;=25, "18-25",
  Table1[[#This Row],[Age]]&lt;=35, "26-35",
  Table1[[#This Row],[Age]]&lt;=45, "36-45",
  Table1[[#This Row],[Age]]&lt;=60, "46-60",
  TRUE, "60+")</f>
        <v>36-45</v>
      </c>
    </row>
    <row r="1348" spans="1:42" x14ac:dyDescent="0.3">
      <c r="A1348">
        <v>1347</v>
      </c>
      <c r="B1348" t="s">
        <v>26</v>
      </c>
      <c r="C1348" t="s">
        <v>69</v>
      </c>
      <c r="D1348">
        <v>53</v>
      </c>
      <c r="E1348" t="s">
        <v>104</v>
      </c>
      <c r="F1348" t="s">
        <v>1454</v>
      </c>
      <c r="G1348" t="s">
        <v>5132</v>
      </c>
      <c r="H1348">
        <v>19458796200</v>
      </c>
      <c r="I1348" t="s">
        <v>6194</v>
      </c>
      <c r="J1348" t="s">
        <v>7291</v>
      </c>
      <c r="K1348">
        <v>3875.54</v>
      </c>
      <c r="L1348" s="12" t="s">
        <v>8526</v>
      </c>
      <c r="M1348" s="10" t="s">
        <v>11071</v>
      </c>
      <c r="N1348">
        <v>1347</v>
      </c>
      <c r="O1348">
        <v>45050</v>
      </c>
      <c r="P1348" t="s">
        <v>11404</v>
      </c>
      <c r="Q1348" s="16">
        <v>556.54999999999995</v>
      </c>
      <c r="R1348">
        <v>3318.99</v>
      </c>
      <c r="S1348">
        <v>6</v>
      </c>
      <c r="T1348">
        <v>1347</v>
      </c>
      <c r="U1348">
        <v>41588.980000000003</v>
      </c>
      <c r="V1348" t="s">
        <v>11412</v>
      </c>
      <c r="W1348">
        <v>8.74</v>
      </c>
      <c r="X1348">
        <v>60</v>
      </c>
      <c r="Y1348" t="s">
        <v>9412</v>
      </c>
      <c r="Z1348" t="s">
        <v>12011</v>
      </c>
      <c r="AA1348">
        <v>1347</v>
      </c>
      <c r="AB1348" t="s">
        <v>12015</v>
      </c>
      <c r="AC1348">
        <v>9664.2800000000007</v>
      </c>
      <c r="AD1348">
        <v>4602.6099999999997</v>
      </c>
      <c r="AE1348">
        <v>230.13</v>
      </c>
      <c r="AF1348" t="s">
        <v>11046</v>
      </c>
      <c r="AG1348" t="s">
        <v>11094</v>
      </c>
      <c r="AH1348">
        <v>5106</v>
      </c>
      <c r="AI1348">
        <v>1347</v>
      </c>
      <c r="AJ1348" t="s">
        <v>11303</v>
      </c>
      <c r="AK1348" t="s">
        <v>12028</v>
      </c>
      <c r="AL1348" t="s">
        <v>12031</v>
      </c>
      <c r="AM1348" t="s">
        <v>11051</v>
      </c>
      <c r="AN1348">
        <v>-1</v>
      </c>
      <c r="AO1348" s="10" t="s">
        <v>12046</v>
      </c>
      <c r="AP1348" t="str" cm="1">
        <f t="array" ref="AP1348">_xlfn.IFS(
  Table1[[#This Row],[Age]]&lt;=25, "18-25",
  Table1[[#This Row],[Age]]&lt;=35, "26-35",
  Table1[[#This Row],[Age]]&lt;=45, "36-45",
  Table1[[#This Row],[Age]]&lt;=60, "46-60",
  TRUE, "60+")</f>
        <v>46-60</v>
      </c>
    </row>
    <row r="1349" spans="1:42" x14ac:dyDescent="0.3">
      <c r="A1349">
        <v>1348</v>
      </c>
      <c r="B1349" t="s">
        <v>28</v>
      </c>
      <c r="C1349" t="s">
        <v>66</v>
      </c>
      <c r="D1349">
        <v>47</v>
      </c>
      <c r="E1349" t="s">
        <v>105</v>
      </c>
      <c r="F1349" t="s">
        <v>1455</v>
      </c>
      <c r="G1349" t="s">
        <v>5136</v>
      </c>
      <c r="H1349">
        <v>19458796201</v>
      </c>
      <c r="I1349" t="s">
        <v>5762</v>
      </c>
      <c r="J1349" t="s">
        <v>7291</v>
      </c>
      <c r="K1349">
        <v>4867.84</v>
      </c>
      <c r="L1349" s="12" t="s">
        <v>8527</v>
      </c>
      <c r="M1349" s="10" t="s">
        <v>11116</v>
      </c>
      <c r="N1349">
        <v>1348</v>
      </c>
      <c r="O1349">
        <v>45176</v>
      </c>
      <c r="P1349" t="s">
        <v>11402</v>
      </c>
      <c r="Q1349" s="16">
        <v>385.91</v>
      </c>
      <c r="R1349">
        <v>4481.93</v>
      </c>
      <c r="S1349">
        <v>58</v>
      </c>
      <c r="T1349">
        <v>1348</v>
      </c>
      <c r="U1349">
        <v>2858.01</v>
      </c>
      <c r="V1349" t="s">
        <v>11411</v>
      </c>
      <c r="W1349">
        <v>7.94</v>
      </c>
      <c r="X1349">
        <v>36</v>
      </c>
      <c r="Y1349" t="s">
        <v>10508</v>
      </c>
      <c r="Z1349" t="s">
        <v>12010</v>
      </c>
      <c r="AA1349">
        <v>1348</v>
      </c>
      <c r="AB1349" t="s">
        <v>12016</v>
      </c>
      <c r="AC1349">
        <v>5966.34</v>
      </c>
      <c r="AD1349">
        <v>2890.61</v>
      </c>
      <c r="AE1349">
        <v>144.53</v>
      </c>
      <c r="AF1349" t="s">
        <v>11166</v>
      </c>
      <c r="AG1349" t="s">
        <v>11191</v>
      </c>
      <c r="AH1349">
        <v>7779</v>
      </c>
      <c r="AI1349">
        <v>1348</v>
      </c>
      <c r="AJ1349" t="s">
        <v>11370</v>
      </c>
      <c r="AK1349" t="s">
        <v>12028</v>
      </c>
      <c r="AL1349" t="s">
        <v>12032</v>
      </c>
      <c r="AM1349" t="s">
        <v>11373</v>
      </c>
      <c r="AN1349">
        <v>1</v>
      </c>
      <c r="AO1349" s="10" t="s">
        <v>12042</v>
      </c>
      <c r="AP1349" t="str" cm="1">
        <f t="array" ref="AP1349">_xlfn.IFS(
  Table1[[#This Row],[Age]]&lt;=25, "18-25",
  Table1[[#This Row],[Age]]&lt;=35, "26-35",
  Table1[[#This Row],[Age]]&lt;=45, "36-45",
  Table1[[#This Row],[Age]]&lt;=60, "46-60",
  TRUE, "60+")</f>
        <v>46-60</v>
      </c>
    </row>
    <row r="1350" spans="1:42" x14ac:dyDescent="0.3">
      <c r="A1350">
        <v>1349</v>
      </c>
      <c r="B1350" t="s">
        <v>6</v>
      </c>
      <c r="C1350" t="s">
        <v>72</v>
      </c>
      <c r="D1350">
        <v>65</v>
      </c>
      <c r="E1350" t="s">
        <v>105</v>
      </c>
      <c r="F1350" t="s">
        <v>1456</v>
      </c>
      <c r="G1350" t="s">
        <v>5139</v>
      </c>
      <c r="H1350">
        <v>19458796202</v>
      </c>
      <c r="I1350" t="s">
        <v>6195</v>
      </c>
      <c r="J1350" t="s">
        <v>7291</v>
      </c>
      <c r="K1350">
        <v>1781.22</v>
      </c>
      <c r="L1350" s="12" t="s">
        <v>8528</v>
      </c>
      <c r="M1350" s="10" t="s">
        <v>11352</v>
      </c>
      <c r="N1350">
        <v>1349</v>
      </c>
      <c r="O1350">
        <v>45221</v>
      </c>
      <c r="P1350" t="s">
        <v>11402</v>
      </c>
      <c r="Q1350" s="16">
        <v>1922.07</v>
      </c>
      <c r="R1350">
        <v>3703.29</v>
      </c>
      <c r="S1350">
        <v>1</v>
      </c>
      <c r="T1350">
        <v>1349</v>
      </c>
      <c r="U1350">
        <v>9246.9599999999991</v>
      </c>
      <c r="V1350" t="s">
        <v>11413</v>
      </c>
      <c r="W1350">
        <v>8.36</v>
      </c>
      <c r="X1350">
        <v>60</v>
      </c>
      <c r="Y1350" t="s">
        <v>11540</v>
      </c>
      <c r="Z1350" t="s">
        <v>12010</v>
      </c>
      <c r="AA1350">
        <v>1349</v>
      </c>
      <c r="AB1350" t="s">
        <v>12017</v>
      </c>
      <c r="AC1350">
        <v>5586.58</v>
      </c>
      <c r="AD1350">
        <v>3207.79</v>
      </c>
      <c r="AE1350">
        <v>160.38999999999999</v>
      </c>
      <c r="AF1350" t="s">
        <v>11088</v>
      </c>
      <c r="AG1350" t="s">
        <v>11295</v>
      </c>
      <c r="AH1350">
        <v>6907</v>
      </c>
      <c r="AI1350">
        <v>1349</v>
      </c>
      <c r="AJ1350" t="s">
        <v>11245</v>
      </c>
      <c r="AK1350" t="s">
        <v>12028</v>
      </c>
      <c r="AL1350" t="s">
        <v>12031</v>
      </c>
      <c r="AM1350" t="s">
        <v>11235</v>
      </c>
      <c r="AN1350">
        <v>1</v>
      </c>
      <c r="AO1350" s="10" t="s">
        <v>12044</v>
      </c>
      <c r="AP1350" t="str" cm="1">
        <f t="array" ref="AP1350">_xlfn.IFS(
  Table1[[#This Row],[Age]]&lt;=25, "18-25",
  Table1[[#This Row],[Age]]&lt;=35, "26-35",
  Table1[[#This Row],[Age]]&lt;=45, "36-45",
  Table1[[#This Row],[Age]]&lt;=60, "46-60",
  TRUE, "60+")</f>
        <v>60+</v>
      </c>
    </row>
    <row r="1351" spans="1:42" x14ac:dyDescent="0.3">
      <c r="A1351">
        <v>1350</v>
      </c>
      <c r="B1351" t="s">
        <v>41</v>
      </c>
      <c r="C1351" t="s">
        <v>86</v>
      </c>
      <c r="D1351">
        <v>38</v>
      </c>
      <c r="E1351" t="s">
        <v>104</v>
      </c>
      <c r="F1351" t="s">
        <v>1457</v>
      </c>
      <c r="G1351" t="s">
        <v>5128</v>
      </c>
      <c r="H1351">
        <v>19458796203</v>
      </c>
      <c r="I1351" t="s">
        <v>6196</v>
      </c>
      <c r="J1351" t="s">
        <v>7291</v>
      </c>
      <c r="K1351">
        <v>3186.03</v>
      </c>
      <c r="L1351" s="12" t="s">
        <v>8529</v>
      </c>
      <c r="M1351" s="10" t="s">
        <v>11044</v>
      </c>
      <c r="N1351">
        <v>1350</v>
      </c>
      <c r="O1351">
        <v>45017</v>
      </c>
      <c r="P1351" t="s">
        <v>11403</v>
      </c>
      <c r="Q1351" s="16">
        <v>4540.83</v>
      </c>
      <c r="R1351">
        <v>-1354.8</v>
      </c>
      <c r="S1351">
        <v>73</v>
      </c>
      <c r="T1351">
        <v>1350</v>
      </c>
      <c r="U1351">
        <v>47477.86</v>
      </c>
      <c r="V1351" t="s">
        <v>11411</v>
      </c>
      <c r="W1351">
        <v>4.58</v>
      </c>
      <c r="X1351">
        <v>36</v>
      </c>
      <c r="Y1351" t="s">
        <v>9591</v>
      </c>
      <c r="Z1351" t="s">
        <v>12012</v>
      </c>
      <c r="AA1351">
        <v>1350</v>
      </c>
      <c r="AB1351" t="s">
        <v>12015</v>
      </c>
      <c r="AC1351">
        <v>9022.15</v>
      </c>
      <c r="AD1351">
        <v>1044.9100000000001</v>
      </c>
      <c r="AE1351">
        <v>52.25</v>
      </c>
      <c r="AF1351" t="s">
        <v>11153</v>
      </c>
      <c r="AG1351" t="s">
        <v>11048</v>
      </c>
      <c r="AH1351">
        <v>4985</v>
      </c>
      <c r="AI1351">
        <v>1350</v>
      </c>
      <c r="AJ1351" t="s">
        <v>11345</v>
      </c>
      <c r="AK1351" t="s">
        <v>12028</v>
      </c>
      <c r="AL1351" t="s">
        <v>12032</v>
      </c>
      <c r="AM1351" t="s">
        <v>11040</v>
      </c>
      <c r="AN1351">
        <v>1</v>
      </c>
      <c r="AO1351" s="10" t="s">
        <v>12037</v>
      </c>
      <c r="AP1351" t="str" cm="1">
        <f t="array" ref="AP1351">_xlfn.IFS(
  Table1[[#This Row],[Age]]&lt;=25, "18-25",
  Table1[[#This Row],[Age]]&lt;=35, "26-35",
  Table1[[#This Row],[Age]]&lt;=45, "36-45",
  Table1[[#This Row],[Age]]&lt;=60, "46-60",
  TRUE, "60+")</f>
        <v>36-45</v>
      </c>
    </row>
    <row r="1352" spans="1:42" x14ac:dyDescent="0.3">
      <c r="A1352">
        <v>1351</v>
      </c>
      <c r="B1352" t="s">
        <v>38</v>
      </c>
      <c r="C1352" t="s">
        <v>95</v>
      </c>
      <c r="D1352">
        <v>40</v>
      </c>
      <c r="E1352" t="s">
        <v>104</v>
      </c>
      <c r="F1352" t="s">
        <v>1458</v>
      </c>
      <c r="G1352" t="s">
        <v>5126</v>
      </c>
      <c r="H1352">
        <v>19458796204</v>
      </c>
      <c r="I1352" t="s">
        <v>5695</v>
      </c>
      <c r="J1352" t="s">
        <v>7292</v>
      </c>
      <c r="K1352">
        <v>2837.74</v>
      </c>
      <c r="L1352" s="12" t="s">
        <v>8530</v>
      </c>
      <c r="M1352" s="10" t="s">
        <v>11218</v>
      </c>
      <c r="N1352">
        <v>1351</v>
      </c>
      <c r="O1352">
        <v>44975</v>
      </c>
      <c r="P1352" t="s">
        <v>11404</v>
      </c>
      <c r="Q1352" s="16">
        <v>2544.92</v>
      </c>
      <c r="R1352">
        <v>292.82</v>
      </c>
      <c r="S1352">
        <v>43</v>
      </c>
      <c r="T1352">
        <v>1351</v>
      </c>
      <c r="U1352">
        <v>14687.92</v>
      </c>
      <c r="V1352" t="s">
        <v>11412</v>
      </c>
      <c r="W1352">
        <v>5.28</v>
      </c>
      <c r="X1352">
        <v>24</v>
      </c>
      <c r="Y1352" t="s">
        <v>10072</v>
      </c>
      <c r="Z1352" t="s">
        <v>12010</v>
      </c>
      <c r="AA1352">
        <v>1351</v>
      </c>
      <c r="AB1352" t="s">
        <v>12015</v>
      </c>
      <c r="AC1352">
        <v>6725.5</v>
      </c>
      <c r="AD1352">
        <v>2351.91</v>
      </c>
      <c r="AE1352">
        <v>117.6</v>
      </c>
      <c r="AF1352" t="s">
        <v>11091</v>
      </c>
      <c r="AG1352" t="s">
        <v>11223</v>
      </c>
      <c r="AH1352">
        <v>2619</v>
      </c>
      <c r="AI1352">
        <v>1351</v>
      </c>
      <c r="AJ1352" t="s">
        <v>11289</v>
      </c>
      <c r="AK1352" t="s">
        <v>12029</v>
      </c>
      <c r="AL1352" t="s">
        <v>12031</v>
      </c>
      <c r="AM1352" t="s">
        <v>11053</v>
      </c>
      <c r="AN1352">
        <v>1</v>
      </c>
      <c r="AO1352" s="10" t="s">
        <v>12045</v>
      </c>
      <c r="AP1352" t="str" cm="1">
        <f t="array" ref="AP1352">_xlfn.IFS(
  Table1[[#This Row],[Age]]&lt;=25, "18-25",
  Table1[[#This Row],[Age]]&lt;=35, "26-35",
  Table1[[#This Row],[Age]]&lt;=45, "36-45",
  Table1[[#This Row],[Age]]&lt;=60, "46-60",
  TRUE, "60+")</f>
        <v>36-45</v>
      </c>
    </row>
    <row r="1353" spans="1:42" x14ac:dyDescent="0.3">
      <c r="A1353">
        <v>1352</v>
      </c>
      <c r="B1353" t="s">
        <v>50</v>
      </c>
      <c r="C1353" t="s">
        <v>76</v>
      </c>
      <c r="D1353">
        <v>38</v>
      </c>
      <c r="E1353" t="s">
        <v>106</v>
      </c>
      <c r="F1353" t="s">
        <v>1459</v>
      </c>
      <c r="G1353" t="s">
        <v>5113</v>
      </c>
      <c r="H1353">
        <v>19458796205</v>
      </c>
      <c r="I1353" t="s">
        <v>5556</v>
      </c>
      <c r="J1353" t="s">
        <v>7291</v>
      </c>
      <c r="K1353">
        <v>3715.95</v>
      </c>
      <c r="L1353" s="12" t="s">
        <v>8531</v>
      </c>
      <c r="M1353" s="10" t="s">
        <v>11123</v>
      </c>
      <c r="N1353">
        <v>1352</v>
      </c>
      <c r="O1353">
        <v>45199</v>
      </c>
      <c r="P1353" t="s">
        <v>11402</v>
      </c>
      <c r="Q1353" s="16">
        <v>704.29</v>
      </c>
      <c r="R1353">
        <v>3011.66</v>
      </c>
      <c r="S1353">
        <v>16</v>
      </c>
      <c r="T1353">
        <v>1352</v>
      </c>
      <c r="U1353">
        <v>1599.74</v>
      </c>
      <c r="V1353" t="s">
        <v>11413</v>
      </c>
      <c r="W1353">
        <v>3.15</v>
      </c>
      <c r="X1353">
        <v>48</v>
      </c>
      <c r="Y1353" t="s">
        <v>8874</v>
      </c>
      <c r="Z1353" t="s">
        <v>12012</v>
      </c>
      <c r="AA1353">
        <v>1352</v>
      </c>
      <c r="AB1353" t="s">
        <v>12017</v>
      </c>
      <c r="AC1353">
        <v>5693.91</v>
      </c>
      <c r="AD1353">
        <v>787.96</v>
      </c>
      <c r="AE1353">
        <v>39.4</v>
      </c>
      <c r="AF1353" t="s">
        <v>11350</v>
      </c>
      <c r="AG1353" t="s">
        <v>11139</v>
      </c>
      <c r="AH1353">
        <v>5109</v>
      </c>
      <c r="AI1353">
        <v>1352</v>
      </c>
      <c r="AJ1353" t="s">
        <v>11231</v>
      </c>
      <c r="AK1353" t="s">
        <v>12027</v>
      </c>
      <c r="AL1353" t="s">
        <v>12031</v>
      </c>
      <c r="AM1353" t="s">
        <v>11350</v>
      </c>
      <c r="AN1353">
        <v>1</v>
      </c>
      <c r="AO1353" s="10" t="s">
        <v>12042</v>
      </c>
      <c r="AP1353" t="str" cm="1">
        <f t="array" ref="AP1353">_xlfn.IFS(
  Table1[[#This Row],[Age]]&lt;=25, "18-25",
  Table1[[#This Row],[Age]]&lt;=35, "26-35",
  Table1[[#This Row],[Age]]&lt;=45, "36-45",
  Table1[[#This Row],[Age]]&lt;=60, "46-60",
  TRUE, "60+")</f>
        <v>36-45</v>
      </c>
    </row>
    <row r="1354" spans="1:42" x14ac:dyDescent="0.3">
      <c r="A1354">
        <v>1353</v>
      </c>
      <c r="B1354" t="s">
        <v>11</v>
      </c>
      <c r="C1354" t="s">
        <v>57</v>
      </c>
      <c r="D1354">
        <v>25</v>
      </c>
      <c r="E1354" t="s">
        <v>104</v>
      </c>
      <c r="F1354" t="s">
        <v>1460</v>
      </c>
      <c r="G1354" t="s">
        <v>5110</v>
      </c>
      <c r="H1354">
        <v>19458796206</v>
      </c>
      <c r="I1354" t="s">
        <v>6191</v>
      </c>
      <c r="J1354" t="s">
        <v>7291</v>
      </c>
      <c r="K1354">
        <v>1169.1099999999999</v>
      </c>
      <c r="L1354" s="12" t="s">
        <v>8532</v>
      </c>
      <c r="M1354" s="10" t="s">
        <v>11060</v>
      </c>
      <c r="N1354">
        <v>1353</v>
      </c>
      <c r="O1354">
        <v>45079</v>
      </c>
      <c r="P1354" t="s">
        <v>11402</v>
      </c>
      <c r="Q1354" s="16">
        <v>1240.7</v>
      </c>
      <c r="R1354">
        <v>-71.59</v>
      </c>
      <c r="S1354">
        <v>14</v>
      </c>
      <c r="T1354">
        <v>1353</v>
      </c>
      <c r="U1354">
        <v>13448.06</v>
      </c>
      <c r="V1354" t="s">
        <v>11411</v>
      </c>
      <c r="W1354">
        <v>1.46</v>
      </c>
      <c r="X1354">
        <v>48</v>
      </c>
      <c r="Y1354" t="s">
        <v>8318</v>
      </c>
      <c r="Z1354" t="s">
        <v>12011</v>
      </c>
      <c r="AA1354">
        <v>1353</v>
      </c>
      <c r="AB1354" t="s">
        <v>12017</v>
      </c>
      <c r="AC1354">
        <v>4458.92</v>
      </c>
      <c r="AD1354">
        <v>494.25</v>
      </c>
      <c r="AE1354">
        <v>24.71</v>
      </c>
      <c r="AF1354" t="s">
        <v>11327</v>
      </c>
      <c r="AG1354" t="s">
        <v>11348</v>
      </c>
      <c r="AH1354">
        <v>3166</v>
      </c>
      <c r="AI1354">
        <v>1353</v>
      </c>
      <c r="AJ1354" t="s">
        <v>11288</v>
      </c>
      <c r="AK1354" t="s">
        <v>12028</v>
      </c>
      <c r="AL1354" t="s">
        <v>12031</v>
      </c>
      <c r="AM1354" t="s">
        <v>11318</v>
      </c>
      <c r="AN1354">
        <v>1</v>
      </c>
      <c r="AO1354" s="10" t="s">
        <v>12043</v>
      </c>
      <c r="AP1354" t="str" cm="1">
        <f t="array" ref="AP1354">_xlfn.IFS(
  Table1[[#This Row],[Age]]&lt;=25, "18-25",
  Table1[[#This Row],[Age]]&lt;=35, "26-35",
  Table1[[#This Row],[Age]]&lt;=45, "36-45",
  Table1[[#This Row],[Age]]&lt;=60, "46-60",
  TRUE, "60+")</f>
        <v>18-25</v>
      </c>
    </row>
    <row r="1355" spans="1:42" x14ac:dyDescent="0.3">
      <c r="A1355">
        <v>1354</v>
      </c>
      <c r="B1355" t="s">
        <v>34</v>
      </c>
      <c r="C1355" t="s">
        <v>82</v>
      </c>
      <c r="D1355">
        <v>56</v>
      </c>
      <c r="E1355" t="s">
        <v>104</v>
      </c>
      <c r="F1355" t="s">
        <v>1461</v>
      </c>
      <c r="G1355" t="s">
        <v>5119</v>
      </c>
      <c r="H1355">
        <v>19458796207</v>
      </c>
      <c r="I1355" t="s">
        <v>6197</v>
      </c>
      <c r="J1355" t="s">
        <v>7292</v>
      </c>
      <c r="K1355">
        <v>4033.68</v>
      </c>
      <c r="L1355" s="12" t="s">
        <v>8533</v>
      </c>
      <c r="M1355" s="10" t="s">
        <v>11386</v>
      </c>
      <c r="N1355">
        <v>1354</v>
      </c>
      <c r="O1355">
        <v>45148</v>
      </c>
      <c r="P1355" t="s">
        <v>11403</v>
      </c>
      <c r="Q1355" s="16">
        <v>256.89999999999998</v>
      </c>
      <c r="R1355">
        <v>3776.78</v>
      </c>
      <c r="S1355">
        <v>74</v>
      </c>
      <c r="T1355">
        <v>1354</v>
      </c>
      <c r="U1355">
        <v>37036.199999999997</v>
      </c>
      <c r="V1355" t="s">
        <v>11412</v>
      </c>
      <c r="W1355">
        <v>6.38</v>
      </c>
      <c r="X1355">
        <v>36</v>
      </c>
      <c r="Y1355" t="s">
        <v>9512</v>
      </c>
      <c r="Z1355" t="s">
        <v>12012</v>
      </c>
      <c r="AA1355">
        <v>1354</v>
      </c>
      <c r="AB1355" t="s">
        <v>12015</v>
      </c>
      <c r="AC1355">
        <v>6932.66</v>
      </c>
      <c r="AD1355">
        <v>1276.6300000000001</v>
      </c>
      <c r="AE1355">
        <v>63.83</v>
      </c>
      <c r="AF1355" t="s">
        <v>11086</v>
      </c>
      <c r="AG1355" t="s">
        <v>11171</v>
      </c>
      <c r="AH1355">
        <v>9034</v>
      </c>
      <c r="AI1355">
        <v>1354</v>
      </c>
      <c r="AJ1355" t="s">
        <v>11221</v>
      </c>
      <c r="AK1355" t="s">
        <v>12028</v>
      </c>
      <c r="AL1355" t="s">
        <v>12032</v>
      </c>
      <c r="AM1355" t="s">
        <v>11303</v>
      </c>
      <c r="AN1355">
        <v>1</v>
      </c>
      <c r="AO1355" s="10" t="s">
        <v>12041</v>
      </c>
      <c r="AP1355" t="str" cm="1">
        <f t="array" ref="AP1355">_xlfn.IFS(
  Table1[[#This Row],[Age]]&lt;=25, "18-25",
  Table1[[#This Row],[Age]]&lt;=35, "26-35",
  Table1[[#This Row],[Age]]&lt;=45, "36-45",
  Table1[[#This Row],[Age]]&lt;=60, "46-60",
  TRUE, "60+")</f>
        <v>46-60</v>
      </c>
    </row>
    <row r="1356" spans="1:42" x14ac:dyDescent="0.3">
      <c r="A1356">
        <v>1355</v>
      </c>
      <c r="B1356" t="s">
        <v>50</v>
      </c>
      <c r="C1356" t="s">
        <v>71</v>
      </c>
      <c r="D1356">
        <v>30</v>
      </c>
      <c r="E1356" t="s">
        <v>105</v>
      </c>
      <c r="F1356" t="s">
        <v>1462</v>
      </c>
      <c r="G1356" t="s">
        <v>5147</v>
      </c>
      <c r="H1356">
        <v>19458796208</v>
      </c>
      <c r="I1356" t="s">
        <v>5297</v>
      </c>
      <c r="J1356" t="s">
        <v>7291</v>
      </c>
      <c r="K1356">
        <v>5588.07</v>
      </c>
      <c r="L1356" s="12" t="s">
        <v>8534</v>
      </c>
      <c r="M1356" s="10" t="s">
        <v>11121</v>
      </c>
      <c r="N1356">
        <v>1355</v>
      </c>
      <c r="O1356">
        <v>45068</v>
      </c>
      <c r="P1356" t="s">
        <v>11402</v>
      </c>
      <c r="Q1356" s="16">
        <v>4160.88</v>
      </c>
      <c r="R1356">
        <v>1427.19</v>
      </c>
      <c r="S1356">
        <v>19</v>
      </c>
      <c r="T1356">
        <v>1355</v>
      </c>
      <c r="U1356">
        <v>45906.22</v>
      </c>
      <c r="V1356" t="s">
        <v>11412</v>
      </c>
      <c r="W1356">
        <v>3.79</v>
      </c>
      <c r="X1356">
        <v>12</v>
      </c>
      <c r="Y1356" t="s">
        <v>11769</v>
      </c>
      <c r="Z1356" t="s">
        <v>12010</v>
      </c>
      <c r="AA1356">
        <v>1355</v>
      </c>
      <c r="AB1356" t="s">
        <v>12015</v>
      </c>
      <c r="AC1356">
        <v>1478.2</v>
      </c>
      <c r="AD1356">
        <v>2297.5700000000002</v>
      </c>
      <c r="AE1356">
        <v>114.88</v>
      </c>
      <c r="AF1356" t="s">
        <v>11176</v>
      </c>
      <c r="AG1356" t="s">
        <v>11367</v>
      </c>
      <c r="AH1356">
        <v>315</v>
      </c>
      <c r="AI1356">
        <v>1355</v>
      </c>
      <c r="AJ1356" t="s">
        <v>11339</v>
      </c>
      <c r="AK1356" t="s">
        <v>12028</v>
      </c>
      <c r="AL1356" t="s">
        <v>12031</v>
      </c>
      <c r="AM1356" t="s">
        <v>11103</v>
      </c>
      <c r="AN1356">
        <v>1</v>
      </c>
      <c r="AO1356" s="10" t="s">
        <v>12046</v>
      </c>
      <c r="AP1356" t="str" cm="1">
        <f t="array" ref="AP1356">_xlfn.IFS(
  Table1[[#This Row],[Age]]&lt;=25, "18-25",
  Table1[[#This Row],[Age]]&lt;=35, "26-35",
  Table1[[#This Row],[Age]]&lt;=45, "36-45",
  Table1[[#This Row],[Age]]&lt;=60, "46-60",
  TRUE, "60+")</f>
        <v>26-35</v>
      </c>
    </row>
    <row r="1357" spans="1:42" x14ac:dyDescent="0.3">
      <c r="A1357">
        <v>1356</v>
      </c>
      <c r="B1357" t="s">
        <v>51</v>
      </c>
      <c r="C1357" t="s">
        <v>79</v>
      </c>
      <c r="D1357">
        <v>57</v>
      </c>
      <c r="E1357" t="s">
        <v>106</v>
      </c>
      <c r="F1357" t="s">
        <v>1463</v>
      </c>
      <c r="G1357" t="s">
        <v>5144</v>
      </c>
      <c r="H1357">
        <v>19458796209</v>
      </c>
      <c r="I1357" t="s">
        <v>6198</v>
      </c>
      <c r="J1357" t="s">
        <v>7291</v>
      </c>
      <c r="K1357">
        <v>1059.79</v>
      </c>
      <c r="L1357" s="12" t="s">
        <v>8089</v>
      </c>
      <c r="M1357" s="10" t="s">
        <v>11210</v>
      </c>
      <c r="N1357">
        <v>1356</v>
      </c>
      <c r="O1357">
        <v>45147</v>
      </c>
      <c r="P1357" t="s">
        <v>11404</v>
      </c>
      <c r="Q1357" s="16">
        <v>4730.8</v>
      </c>
      <c r="R1357">
        <v>5790.59</v>
      </c>
      <c r="S1357">
        <v>51</v>
      </c>
      <c r="T1357">
        <v>1356</v>
      </c>
      <c r="U1357">
        <v>8602.67</v>
      </c>
      <c r="V1357" t="s">
        <v>11411</v>
      </c>
      <c r="W1357">
        <v>5.52</v>
      </c>
      <c r="X1357">
        <v>36</v>
      </c>
      <c r="Y1357" t="s">
        <v>11523</v>
      </c>
      <c r="Z1357" t="s">
        <v>12011</v>
      </c>
      <c r="AA1357">
        <v>1356</v>
      </c>
      <c r="AB1357" t="s">
        <v>12015</v>
      </c>
      <c r="AC1357">
        <v>3230.41</v>
      </c>
      <c r="AD1357">
        <v>3191.22</v>
      </c>
      <c r="AE1357">
        <v>159.56</v>
      </c>
      <c r="AF1357" t="s">
        <v>11312</v>
      </c>
      <c r="AG1357" t="s">
        <v>11151</v>
      </c>
      <c r="AH1357">
        <v>9681</v>
      </c>
      <c r="AI1357">
        <v>1356</v>
      </c>
      <c r="AJ1357" t="s">
        <v>11184</v>
      </c>
      <c r="AK1357" t="s">
        <v>12027</v>
      </c>
      <c r="AL1357" t="s">
        <v>12032</v>
      </c>
      <c r="AM1357" t="s">
        <v>11189</v>
      </c>
      <c r="AN1357">
        <v>1</v>
      </c>
      <c r="AO1357" s="10" t="s">
        <v>12041</v>
      </c>
      <c r="AP1357" t="str" cm="1">
        <f t="array" ref="AP1357">_xlfn.IFS(
  Table1[[#This Row],[Age]]&lt;=25, "18-25",
  Table1[[#This Row],[Age]]&lt;=35, "26-35",
  Table1[[#This Row],[Age]]&lt;=45, "36-45",
  Table1[[#This Row],[Age]]&lt;=60, "46-60",
  TRUE, "60+")</f>
        <v>46-60</v>
      </c>
    </row>
    <row r="1358" spans="1:42" x14ac:dyDescent="0.3">
      <c r="A1358">
        <v>1357</v>
      </c>
      <c r="B1358" t="s">
        <v>5</v>
      </c>
      <c r="C1358" t="s">
        <v>98</v>
      </c>
      <c r="D1358">
        <v>39</v>
      </c>
      <c r="E1358" t="s">
        <v>104</v>
      </c>
      <c r="F1358" t="s">
        <v>1464</v>
      </c>
      <c r="G1358" t="s">
        <v>5123</v>
      </c>
      <c r="H1358">
        <v>19458796210</v>
      </c>
      <c r="I1358" t="s">
        <v>6199</v>
      </c>
      <c r="J1358" t="s">
        <v>7291</v>
      </c>
      <c r="K1358">
        <v>5255.63</v>
      </c>
      <c r="L1358" s="12" t="s">
        <v>8535</v>
      </c>
      <c r="M1358" s="10" t="s">
        <v>11175</v>
      </c>
      <c r="N1358">
        <v>1357</v>
      </c>
      <c r="O1358">
        <v>45187</v>
      </c>
      <c r="P1358" t="s">
        <v>11402</v>
      </c>
      <c r="Q1358" s="16">
        <v>398.29</v>
      </c>
      <c r="R1358">
        <v>4857.34</v>
      </c>
      <c r="S1358">
        <v>8</v>
      </c>
      <c r="T1358">
        <v>1357</v>
      </c>
      <c r="U1358">
        <v>11996.28</v>
      </c>
      <c r="V1358" t="s">
        <v>11413</v>
      </c>
      <c r="W1358">
        <v>9.66</v>
      </c>
      <c r="X1358">
        <v>24</v>
      </c>
      <c r="Y1358" t="s">
        <v>8896</v>
      </c>
      <c r="Z1358" t="s">
        <v>12010</v>
      </c>
      <c r="AA1358">
        <v>1357</v>
      </c>
      <c r="AB1358" t="s">
        <v>12015</v>
      </c>
      <c r="AC1358">
        <v>1907.6</v>
      </c>
      <c r="AD1358">
        <v>2521.64</v>
      </c>
      <c r="AE1358">
        <v>126.08</v>
      </c>
      <c r="AF1358" t="s">
        <v>11089</v>
      </c>
      <c r="AG1358" t="s">
        <v>11227</v>
      </c>
      <c r="AH1358">
        <v>255</v>
      </c>
      <c r="AI1358">
        <v>1357</v>
      </c>
      <c r="AJ1358" t="s">
        <v>11260</v>
      </c>
      <c r="AK1358" t="s">
        <v>12029</v>
      </c>
      <c r="AL1358" t="s">
        <v>12032</v>
      </c>
      <c r="AM1358" t="s">
        <v>11288</v>
      </c>
      <c r="AN1358">
        <v>1</v>
      </c>
      <c r="AO1358" s="10" t="s">
        <v>12042</v>
      </c>
      <c r="AP1358" t="str" cm="1">
        <f t="array" ref="AP1358">_xlfn.IFS(
  Table1[[#This Row],[Age]]&lt;=25, "18-25",
  Table1[[#This Row],[Age]]&lt;=35, "26-35",
  Table1[[#This Row],[Age]]&lt;=45, "36-45",
  Table1[[#This Row],[Age]]&lt;=60, "46-60",
  TRUE, "60+")</f>
        <v>36-45</v>
      </c>
    </row>
    <row r="1359" spans="1:42" x14ac:dyDescent="0.3">
      <c r="A1359">
        <v>1358</v>
      </c>
      <c r="B1359" t="s">
        <v>27</v>
      </c>
      <c r="C1359" t="s">
        <v>57</v>
      </c>
      <c r="D1359">
        <v>24</v>
      </c>
      <c r="E1359" t="s">
        <v>106</v>
      </c>
      <c r="F1359" t="s">
        <v>1465</v>
      </c>
      <c r="G1359" t="s">
        <v>5113</v>
      </c>
      <c r="H1359">
        <v>19458796211</v>
      </c>
      <c r="I1359" t="s">
        <v>6200</v>
      </c>
      <c r="J1359" t="s">
        <v>7292</v>
      </c>
      <c r="K1359">
        <v>7583.54</v>
      </c>
      <c r="L1359" s="12" t="s">
        <v>8536</v>
      </c>
      <c r="M1359" s="10" t="s">
        <v>11319</v>
      </c>
      <c r="N1359">
        <v>1358</v>
      </c>
      <c r="O1359">
        <v>45125</v>
      </c>
      <c r="P1359" t="s">
        <v>11402</v>
      </c>
      <c r="Q1359" s="16">
        <v>873.18</v>
      </c>
      <c r="R1359">
        <v>6710.36</v>
      </c>
      <c r="S1359">
        <v>48</v>
      </c>
      <c r="T1359">
        <v>1358</v>
      </c>
      <c r="U1359">
        <v>22635.03</v>
      </c>
      <c r="V1359" t="s">
        <v>11413</v>
      </c>
      <c r="W1359">
        <v>1.57</v>
      </c>
      <c r="X1359">
        <v>48</v>
      </c>
      <c r="Y1359" t="s">
        <v>11443</v>
      </c>
      <c r="Z1359" t="s">
        <v>12011</v>
      </c>
      <c r="AA1359">
        <v>1358</v>
      </c>
      <c r="AB1359" t="s">
        <v>12017</v>
      </c>
      <c r="AC1359">
        <v>5550.17</v>
      </c>
      <c r="AD1359">
        <v>4472.2700000000004</v>
      </c>
      <c r="AE1359">
        <v>223.61</v>
      </c>
      <c r="AF1359" t="s">
        <v>11389</v>
      </c>
      <c r="AG1359" t="s">
        <v>11132</v>
      </c>
      <c r="AH1359">
        <v>9313</v>
      </c>
      <c r="AI1359">
        <v>1358</v>
      </c>
      <c r="AJ1359" t="s">
        <v>11120</v>
      </c>
      <c r="AK1359" t="s">
        <v>12027</v>
      </c>
      <c r="AL1359" t="s">
        <v>12032</v>
      </c>
      <c r="AM1359" t="s">
        <v>11221</v>
      </c>
      <c r="AN1359">
        <v>1</v>
      </c>
      <c r="AO1359" s="10" t="s">
        <v>12038</v>
      </c>
      <c r="AP1359" t="str" cm="1">
        <f t="array" ref="AP1359">_xlfn.IFS(
  Table1[[#This Row],[Age]]&lt;=25, "18-25",
  Table1[[#This Row],[Age]]&lt;=35, "26-35",
  Table1[[#This Row],[Age]]&lt;=45, "36-45",
  Table1[[#This Row],[Age]]&lt;=60, "46-60",
  TRUE, "60+")</f>
        <v>18-25</v>
      </c>
    </row>
    <row r="1360" spans="1:42" x14ac:dyDescent="0.3">
      <c r="A1360">
        <v>1359</v>
      </c>
      <c r="B1360" t="s">
        <v>33</v>
      </c>
      <c r="C1360" t="s">
        <v>97</v>
      </c>
      <c r="D1360">
        <v>41</v>
      </c>
      <c r="E1360" t="s">
        <v>106</v>
      </c>
      <c r="F1360" t="s">
        <v>1466</v>
      </c>
      <c r="G1360" t="s">
        <v>5126</v>
      </c>
      <c r="H1360">
        <v>19458796212</v>
      </c>
      <c r="I1360" t="s">
        <v>5616</v>
      </c>
      <c r="J1360" t="s">
        <v>7292</v>
      </c>
      <c r="K1360">
        <v>181.57</v>
      </c>
      <c r="L1360" s="12" t="s">
        <v>8537</v>
      </c>
      <c r="M1360" s="10" t="s">
        <v>11179</v>
      </c>
      <c r="N1360">
        <v>1359</v>
      </c>
      <c r="O1360">
        <v>45009</v>
      </c>
      <c r="P1360" t="s">
        <v>11403</v>
      </c>
      <c r="Q1360" s="16">
        <v>863.63</v>
      </c>
      <c r="R1360">
        <v>1045.2</v>
      </c>
      <c r="S1360">
        <v>12</v>
      </c>
      <c r="T1360">
        <v>1359</v>
      </c>
      <c r="U1360">
        <v>37666.82</v>
      </c>
      <c r="V1360" t="s">
        <v>11411</v>
      </c>
      <c r="W1360">
        <v>8.86</v>
      </c>
      <c r="X1360">
        <v>48</v>
      </c>
      <c r="Y1360" t="s">
        <v>11548</v>
      </c>
      <c r="Z1360" t="s">
        <v>12010</v>
      </c>
      <c r="AA1360">
        <v>1359</v>
      </c>
      <c r="AB1360" t="s">
        <v>12016</v>
      </c>
      <c r="AC1360">
        <v>1867.84</v>
      </c>
      <c r="AD1360">
        <v>1634.2</v>
      </c>
      <c r="AE1360">
        <v>81.709999999999994</v>
      </c>
      <c r="AF1360" t="s">
        <v>11303</v>
      </c>
      <c r="AG1360" t="s">
        <v>11383</v>
      </c>
      <c r="AH1360">
        <v>9726</v>
      </c>
      <c r="AI1360">
        <v>1359</v>
      </c>
      <c r="AJ1360" t="s">
        <v>11102</v>
      </c>
      <c r="AK1360" t="s">
        <v>12027</v>
      </c>
      <c r="AL1360" t="s">
        <v>12032</v>
      </c>
      <c r="AM1360" t="s">
        <v>11088</v>
      </c>
      <c r="AN1360">
        <v>1</v>
      </c>
      <c r="AO1360" s="10" t="s">
        <v>12047</v>
      </c>
      <c r="AP1360" t="str" cm="1">
        <f t="array" ref="AP1360">_xlfn.IFS(
  Table1[[#This Row],[Age]]&lt;=25, "18-25",
  Table1[[#This Row],[Age]]&lt;=35, "26-35",
  Table1[[#This Row],[Age]]&lt;=45, "36-45",
  Table1[[#This Row],[Age]]&lt;=60, "46-60",
  TRUE, "60+")</f>
        <v>36-45</v>
      </c>
    </row>
    <row r="1361" spans="1:42" x14ac:dyDescent="0.3">
      <c r="A1361">
        <v>1360</v>
      </c>
      <c r="B1361" t="s">
        <v>29</v>
      </c>
      <c r="C1361" t="s">
        <v>68</v>
      </c>
      <c r="D1361">
        <v>22</v>
      </c>
      <c r="E1361" t="s">
        <v>104</v>
      </c>
      <c r="F1361" t="s">
        <v>1467</v>
      </c>
      <c r="G1361" t="s">
        <v>5113</v>
      </c>
      <c r="H1361">
        <v>19458796213</v>
      </c>
      <c r="I1361" t="s">
        <v>5278</v>
      </c>
      <c r="J1361" t="s">
        <v>7291</v>
      </c>
      <c r="K1361">
        <v>570.53</v>
      </c>
      <c r="L1361" s="12" t="s">
        <v>8538</v>
      </c>
      <c r="M1361" s="10" t="s">
        <v>11126</v>
      </c>
      <c r="N1361">
        <v>1360</v>
      </c>
      <c r="O1361">
        <v>45139</v>
      </c>
      <c r="P1361" t="s">
        <v>11404</v>
      </c>
      <c r="Q1361" s="16">
        <v>4020.49</v>
      </c>
      <c r="R1361">
        <v>-3449.96</v>
      </c>
      <c r="S1361">
        <v>70</v>
      </c>
      <c r="T1361">
        <v>1360</v>
      </c>
      <c r="U1361">
        <v>33276.15</v>
      </c>
      <c r="V1361" t="s">
        <v>11412</v>
      </c>
      <c r="W1361">
        <v>1.78</v>
      </c>
      <c r="X1361">
        <v>60</v>
      </c>
      <c r="Y1361" t="s">
        <v>11495</v>
      </c>
      <c r="Z1361" t="s">
        <v>12010</v>
      </c>
      <c r="AA1361">
        <v>1360</v>
      </c>
      <c r="AB1361" t="s">
        <v>12017</v>
      </c>
      <c r="AC1361">
        <v>8302.15</v>
      </c>
      <c r="AD1361">
        <v>4234.0600000000004</v>
      </c>
      <c r="AE1361">
        <v>211.7</v>
      </c>
      <c r="AF1361" t="s">
        <v>11255</v>
      </c>
      <c r="AG1361" t="s">
        <v>11097</v>
      </c>
      <c r="AH1361">
        <v>1509</v>
      </c>
      <c r="AI1361">
        <v>1360</v>
      </c>
      <c r="AJ1361" t="s">
        <v>11109</v>
      </c>
      <c r="AK1361" t="s">
        <v>12028</v>
      </c>
      <c r="AL1361" t="s">
        <v>12031</v>
      </c>
      <c r="AM1361" t="s">
        <v>11275</v>
      </c>
      <c r="AN1361">
        <v>1</v>
      </c>
      <c r="AO1361" s="10" t="s">
        <v>12041</v>
      </c>
      <c r="AP1361" t="str" cm="1">
        <f t="array" ref="AP1361">_xlfn.IFS(
  Table1[[#This Row],[Age]]&lt;=25, "18-25",
  Table1[[#This Row],[Age]]&lt;=35, "26-35",
  Table1[[#This Row],[Age]]&lt;=45, "36-45",
  Table1[[#This Row],[Age]]&lt;=60, "46-60",
  TRUE, "60+")</f>
        <v>18-25</v>
      </c>
    </row>
    <row r="1362" spans="1:42" x14ac:dyDescent="0.3">
      <c r="A1362">
        <v>1361</v>
      </c>
      <c r="B1362" t="s">
        <v>7</v>
      </c>
      <c r="C1362" t="s">
        <v>57</v>
      </c>
      <c r="D1362">
        <v>67</v>
      </c>
      <c r="E1362" t="s">
        <v>104</v>
      </c>
      <c r="F1362" t="s">
        <v>1468</v>
      </c>
      <c r="G1362" t="s">
        <v>5131</v>
      </c>
      <c r="H1362">
        <v>19458796214</v>
      </c>
      <c r="I1362" t="s">
        <v>5603</v>
      </c>
      <c r="J1362" t="s">
        <v>7291</v>
      </c>
      <c r="K1362">
        <v>4718.1000000000004</v>
      </c>
      <c r="L1362" s="12" t="s">
        <v>8539</v>
      </c>
      <c r="M1362" s="10" t="s">
        <v>11342</v>
      </c>
      <c r="N1362">
        <v>1361</v>
      </c>
      <c r="O1362">
        <v>45233</v>
      </c>
      <c r="P1362" t="s">
        <v>11404</v>
      </c>
      <c r="Q1362" s="16">
        <v>4197.97</v>
      </c>
      <c r="R1362">
        <v>520.13</v>
      </c>
      <c r="S1362">
        <v>35</v>
      </c>
      <c r="T1362">
        <v>1361</v>
      </c>
      <c r="U1362">
        <v>17049.150000000001</v>
      </c>
      <c r="V1362" t="s">
        <v>11411</v>
      </c>
      <c r="W1362">
        <v>6.88</v>
      </c>
      <c r="X1362">
        <v>36</v>
      </c>
      <c r="Y1362" t="s">
        <v>11516</v>
      </c>
      <c r="Z1362" t="s">
        <v>12011</v>
      </c>
      <c r="AA1362">
        <v>1361</v>
      </c>
      <c r="AB1362" t="s">
        <v>12016</v>
      </c>
      <c r="AC1362">
        <v>3621.87</v>
      </c>
      <c r="AD1362">
        <v>2178.6</v>
      </c>
      <c r="AE1362">
        <v>108.93</v>
      </c>
      <c r="AF1362" t="s">
        <v>11141</v>
      </c>
      <c r="AG1362" t="s">
        <v>11088</v>
      </c>
      <c r="AH1362">
        <v>9609</v>
      </c>
      <c r="AI1362">
        <v>1361</v>
      </c>
      <c r="AJ1362" t="s">
        <v>11094</v>
      </c>
      <c r="AK1362" t="s">
        <v>12029</v>
      </c>
      <c r="AL1362" t="s">
        <v>12031</v>
      </c>
      <c r="AM1362" t="s">
        <v>11133</v>
      </c>
      <c r="AN1362">
        <v>1</v>
      </c>
      <c r="AO1362" s="10" t="s">
        <v>12040</v>
      </c>
      <c r="AP1362" t="str" cm="1">
        <f t="array" ref="AP1362">_xlfn.IFS(
  Table1[[#This Row],[Age]]&lt;=25, "18-25",
  Table1[[#This Row],[Age]]&lt;=35, "26-35",
  Table1[[#This Row],[Age]]&lt;=45, "36-45",
  Table1[[#This Row],[Age]]&lt;=60, "46-60",
  TRUE, "60+")</f>
        <v>60+</v>
      </c>
    </row>
    <row r="1363" spans="1:42" x14ac:dyDescent="0.3">
      <c r="A1363">
        <v>1362</v>
      </c>
      <c r="B1363" t="s">
        <v>34</v>
      </c>
      <c r="C1363" t="s">
        <v>83</v>
      </c>
      <c r="D1363">
        <v>43</v>
      </c>
      <c r="E1363" t="s">
        <v>104</v>
      </c>
      <c r="F1363" t="s">
        <v>1469</v>
      </c>
      <c r="G1363" t="s">
        <v>5123</v>
      </c>
      <c r="H1363">
        <v>19458796215</v>
      </c>
      <c r="I1363" t="s">
        <v>5196</v>
      </c>
      <c r="J1363" t="s">
        <v>7292</v>
      </c>
      <c r="K1363">
        <v>8740.5</v>
      </c>
      <c r="L1363" s="12" t="s">
        <v>8540</v>
      </c>
      <c r="M1363" s="10" t="s">
        <v>11060</v>
      </c>
      <c r="N1363">
        <v>1362</v>
      </c>
      <c r="O1363">
        <v>45139</v>
      </c>
      <c r="P1363" t="s">
        <v>11404</v>
      </c>
      <c r="Q1363" s="16">
        <v>2102.1799999999998</v>
      </c>
      <c r="R1363">
        <v>10842.68</v>
      </c>
      <c r="S1363">
        <v>70</v>
      </c>
      <c r="T1363">
        <v>1362</v>
      </c>
      <c r="U1363">
        <v>4251.24</v>
      </c>
      <c r="V1363" t="s">
        <v>11412</v>
      </c>
      <c r="W1363">
        <v>4.09</v>
      </c>
      <c r="X1363">
        <v>24</v>
      </c>
      <c r="Y1363" t="s">
        <v>10812</v>
      </c>
      <c r="Z1363" t="s">
        <v>12011</v>
      </c>
      <c r="AA1363">
        <v>1362</v>
      </c>
      <c r="AB1363" t="s">
        <v>12017</v>
      </c>
      <c r="AC1363">
        <v>6602.03</v>
      </c>
      <c r="AD1363">
        <v>690.14</v>
      </c>
      <c r="AE1363">
        <v>34.51</v>
      </c>
      <c r="AF1363" t="s">
        <v>11047</v>
      </c>
      <c r="AG1363" t="s">
        <v>11357</v>
      </c>
      <c r="AH1363">
        <v>80</v>
      </c>
      <c r="AI1363">
        <v>1362</v>
      </c>
      <c r="AJ1363" t="s">
        <v>11077</v>
      </c>
      <c r="AK1363" t="s">
        <v>12027</v>
      </c>
      <c r="AL1363" t="s">
        <v>12032</v>
      </c>
      <c r="AM1363" t="s">
        <v>11088</v>
      </c>
      <c r="AN1363">
        <v>1</v>
      </c>
      <c r="AO1363" s="10" t="s">
        <v>12041</v>
      </c>
      <c r="AP1363" t="str" cm="1">
        <f t="array" ref="AP1363">_xlfn.IFS(
  Table1[[#This Row],[Age]]&lt;=25, "18-25",
  Table1[[#This Row],[Age]]&lt;=35, "26-35",
  Table1[[#This Row],[Age]]&lt;=45, "36-45",
  Table1[[#This Row],[Age]]&lt;=60, "46-60",
  TRUE, "60+")</f>
        <v>36-45</v>
      </c>
    </row>
    <row r="1364" spans="1:42" x14ac:dyDescent="0.3">
      <c r="A1364">
        <v>1363</v>
      </c>
      <c r="B1364" t="s">
        <v>43</v>
      </c>
      <c r="C1364" t="s">
        <v>78</v>
      </c>
      <c r="D1364">
        <v>68</v>
      </c>
      <c r="E1364" t="s">
        <v>104</v>
      </c>
      <c r="F1364" t="s">
        <v>1470</v>
      </c>
      <c r="G1364" t="s">
        <v>5148</v>
      </c>
      <c r="H1364">
        <v>19458796216</v>
      </c>
      <c r="I1364" t="s">
        <v>6201</v>
      </c>
      <c r="J1364" t="s">
        <v>7292</v>
      </c>
      <c r="K1364">
        <v>9978.11</v>
      </c>
      <c r="L1364" s="12" t="s">
        <v>8541</v>
      </c>
      <c r="M1364" s="10" t="s">
        <v>11187</v>
      </c>
      <c r="N1364">
        <v>1363</v>
      </c>
      <c r="O1364">
        <v>45199</v>
      </c>
      <c r="P1364" t="s">
        <v>11402</v>
      </c>
      <c r="Q1364" s="16">
        <v>4846.96</v>
      </c>
      <c r="R1364">
        <v>5131.1499999999996</v>
      </c>
      <c r="S1364">
        <v>6</v>
      </c>
      <c r="T1364">
        <v>1363</v>
      </c>
      <c r="U1364">
        <v>13395.07</v>
      </c>
      <c r="V1364" t="s">
        <v>11412</v>
      </c>
      <c r="W1364">
        <v>1.9</v>
      </c>
      <c r="X1364">
        <v>60</v>
      </c>
      <c r="Y1364" t="s">
        <v>11529</v>
      </c>
      <c r="Z1364" t="s">
        <v>12011</v>
      </c>
      <c r="AA1364">
        <v>1363</v>
      </c>
      <c r="AB1364" t="s">
        <v>12017</v>
      </c>
      <c r="AC1364">
        <v>4004.07</v>
      </c>
      <c r="AD1364">
        <v>4329.2</v>
      </c>
      <c r="AE1364">
        <v>216.46</v>
      </c>
      <c r="AF1364" t="s">
        <v>11110</v>
      </c>
      <c r="AG1364" t="s">
        <v>11067</v>
      </c>
      <c r="AH1364">
        <v>7339</v>
      </c>
      <c r="AI1364">
        <v>1363</v>
      </c>
      <c r="AJ1364" t="s">
        <v>11144</v>
      </c>
      <c r="AK1364" t="s">
        <v>12028</v>
      </c>
      <c r="AL1364" t="s">
        <v>12032</v>
      </c>
      <c r="AM1364" t="s">
        <v>11375</v>
      </c>
      <c r="AN1364">
        <v>1</v>
      </c>
      <c r="AO1364" s="10" t="s">
        <v>12042</v>
      </c>
      <c r="AP1364" t="str" cm="1">
        <f t="array" ref="AP1364">_xlfn.IFS(
  Table1[[#This Row],[Age]]&lt;=25, "18-25",
  Table1[[#This Row],[Age]]&lt;=35, "26-35",
  Table1[[#This Row],[Age]]&lt;=45, "36-45",
  Table1[[#This Row],[Age]]&lt;=60, "46-60",
  TRUE, "60+")</f>
        <v>60+</v>
      </c>
    </row>
    <row r="1365" spans="1:42" x14ac:dyDescent="0.3">
      <c r="A1365">
        <v>1364</v>
      </c>
      <c r="B1365" t="s">
        <v>44</v>
      </c>
      <c r="C1365" t="s">
        <v>94</v>
      </c>
      <c r="D1365">
        <v>27</v>
      </c>
      <c r="E1365" t="s">
        <v>106</v>
      </c>
      <c r="F1365" t="s">
        <v>1471</v>
      </c>
      <c r="G1365" t="s">
        <v>5142</v>
      </c>
      <c r="H1365">
        <v>19458796217</v>
      </c>
      <c r="I1365" t="s">
        <v>6202</v>
      </c>
      <c r="J1365" t="s">
        <v>7291</v>
      </c>
      <c r="K1365">
        <v>1024.5999999999999</v>
      </c>
      <c r="L1365" s="12" t="s">
        <v>8542</v>
      </c>
      <c r="M1365" s="10" t="s">
        <v>11103</v>
      </c>
      <c r="N1365">
        <v>1364</v>
      </c>
      <c r="O1365">
        <v>45052</v>
      </c>
      <c r="P1365" t="s">
        <v>11402</v>
      </c>
      <c r="Q1365" s="16">
        <v>1304.79</v>
      </c>
      <c r="R1365">
        <v>-280.19</v>
      </c>
      <c r="S1365">
        <v>99</v>
      </c>
      <c r="T1365">
        <v>1364</v>
      </c>
      <c r="U1365">
        <v>11758.61</v>
      </c>
      <c r="V1365" t="s">
        <v>11412</v>
      </c>
      <c r="W1365">
        <v>7.81</v>
      </c>
      <c r="X1365">
        <v>12</v>
      </c>
      <c r="Y1365" t="s">
        <v>11464</v>
      </c>
      <c r="Z1365" t="s">
        <v>12012</v>
      </c>
      <c r="AA1365">
        <v>1364</v>
      </c>
      <c r="AB1365" t="s">
        <v>12016</v>
      </c>
      <c r="AC1365">
        <v>7294.78</v>
      </c>
      <c r="AD1365">
        <v>2446.54</v>
      </c>
      <c r="AE1365">
        <v>122.33</v>
      </c>
      <c r="AF1365" t="s">
        <v>11061</v>
      </c>
      <c r="AG1365" t="s">
        <v>11255</v>
      </c>
      <c r="AH1365">
        <v>6338</v>
      </c>
      <c r="AI1365">
        <v>1364</v>
      </c>
      <c r="AJ1365" t="s">
        <v>11043</v>
      </c>
      <c r="AK1365" t="s">
        <v>12029</v>
      </c>
      <c r="AL1365" t="s">
        <v>12031</v>
      </c>
      <c r="AM1365" t="s">
        <v>11236</v>
      </c>
      <c r="AN1365">
        <v>1</v>
      </c>
      <c r="AO1365" s="10" t="s">
        <v>12046</v>
      </c>
      <c r="AP1365" t="str" cm="1">
        <f t="array" ref="AP1365">_xlfn.IFS(
  Table1[[#This Row],[Age]]&lt;=25, "18-25",
  Table1[[#This Row],[Age]]&lt;=35, "26-35",
  Table1[[#This Row],[Age]]&lt;=45, "36-45",
  Table1[[#This Row],[Age]]&lt;=60, "46-60",
  TRUE, "60+")</f>
        <v>26-35</v>
      </c>
    </row>
    <row r="1366" spans="1:42" x14ac:dyDescent="0.3">
      <c r="A1366">
        <v>1365</v>
      </c>
      <c r="B1366" t="s">
        <v>32</v>
      </c>
      <c r="C1366" t="s">
        <v>58</v>
      </c>
      <c r="D1366">
        <v>28</v>
      </c>
      <c r="E1366" t="s">
        <v>105</v>
      </c>
      <c r="F1366" t="s">
        <v>1472</v>
      </c>
      <c r="G1366" t="s">
        <v>5144</v>
      </c>
      <c r="H1366">
        <v>19458796218</v>
      </c>
      <c r="I1366" t="s">
        <v>5772</v>
      </c>
      <c r="J1366" t="s">
        <v>7292</v>
      </c>
      <c r="K1366">
        <v>281.58999999999997</v>
      </c>
      <c r="L1366" s="12" t="s">
        <v>8543</v>
      </c>
      <c r="M1366" s="10" t="s">
        <v>11100</v>
      </c>
      <c r="N1366">
        <v>1365</v>
      </c>
      <c r="O1366">
        <v>44987</v>
      </c>
      <c r="P1366" t="s">
        <v>11402</v>
      </c>
      <c r="Q1366" s="16">
        <v>2630.35</v>
      </c>
      <c r="R1366">
        <v>2911.94</v>
      </c>
      <c r="S1366">
        <v>11</v>
      </c>
      <c r="T1366">
        <v>1365</v>
      </c>
      <c r="U1366">
        <v>2031.63</v>
      </c>
      <c r="V1366" t="s">
        <v>11412</v>
      </c>
      <c r="W1366">
        <v>7.29</v>
      </c>
      <c r="X1366">
        <v>60</v>
      </c>
      <c r="Y1366" t="s">
        <v>9683</v>
      </c>
      <c r="Z1366" t="s">
        <v>12012</v>
      </c>
      <c r="AA1366">
        <v>1365</v>
      </c>
      <c r="AB1366" t="s">
        <v>12015</v>
      </c>
      <c r="AC1366">
        <v>4183.2</v>
      </c>
      <c r="AD1366">
        <v>700.15</v>
      </c>
      <c r="AE1366">
        <v>35.01</v>
      </c>
      <c r="AF1366" t="s">
        <v>11133</v>
      </c>
      <c r="AG1366" t="s">
        <v>11193</v>
      </c>
      <c r="AH1366">
        <v>4013</v>
      </c>
      <c r="AI1366">
        <v>1365</v>
      </c>
      <c r="AJ1366" t="s">
        <v>11373</v>
      </c>
      <c r="AK1366" t="s">
        <v>12029</v>
      </c>
      <c r="AL1366" t="s">
        <v>12032</v>
      </c>
      <c r="AM1366" t="s">
        <v>11122</v>
      </c>
      <c r="AN1366">
        <v>1</v>
      </c>
      <c r="AO1366" s="10" t="s">
        <v>12047</v>
      </c>
      <c r="AP1366" t="str" cm="1">
        <f t="array" ref="AP1366">_xlfn.IFS(
  Table1[[#This Row],[Age]]&lt;=25, "18-25",
  Table1[[#This Row],[Age]]&lt;=35, "26-35",
  Table1[[#This Row],[Age]]&lt;=45, "36-45",
  Table1[[#This Row],[Age]]&lt;=60, "46-60",
  TRUE, "60+")</f>
        <v>26-35</v>
      </c>
    </row>
    <row r="1367" spans="1:42" x14ac:dyDescent="0.3">
      <c r="A1367">
        <v>1366</v>
      </c>
      <c r="B1367" t="s">
        <v>30</v>
      </c>
      <c r="C1367" t="s">
        <v>74</v>
      </c>
      <c r="D1367">
        <v>57</v>
      </c>
      <c r="E1367" t="s">
        <v>106</v>
      </c>
      <c r="F1367" t="s">
        <v>1473</v>
      </c>
      <c r="G1367" t="s">
        <v>5121</v>
      </c>
      <c r="H1367">
        <v>19458796219</v>
      </c>
      <c r="I1367" t="s">
        <v>6203</v>
      </c>
      <c r="J1367" t="s">
        <v>7291</v>
      </c>
      <c r="K1367">
        <v>2364.8200000000002</v>
      </c>
      <c r="L1367" s="12" t="s">
        <v>8544</v>
      </c>
      <c r="M1367" s="10" t="s">
        <v>11136</v>
      </c>
      <c r="N1367">
        <v>1366</v>
      </c>
      <c r="O1367">
        <v>45273</v>
      </c>
      <c r="P1367" t="s">
        <v>11404</v>
      </c>
      <c r="Q1367" s="16">
        <v>4981.4799999999996</v>
      </c>
      <c r="R1367">
        <v>7346.3</v>
      </c>
      <c r="S1367">
        <v>38</v>
      </c>
      <c r="T1367">
        <v>1366</v>
      </c>
      <c r="U1367">
        <v>48776.959999999999</v>
      </c>
      <c r="V1367" t="s">
        <v>11411</v>
      </c>
      <c r="W1367">
        <v>6.76</v>
      </c>
      <c r="X1367">
        <v>24</v>
      </c>
      <c r="Y1367" t="s">
        <v>11546</v>
      </c>
      <c r="Z1367" t="s">
        <v>12010</v>
      </c>
      <c r="AA1367">
        <v>1366</v>
      </c>
      <c r="AB1367" t="s">
        <v>12015</v>
      </c>
      <c r="AC1367">
        <v>4413.87</v>
      </c>
      <c r="AD1367">
        <v>940.79</v>
      </c>
      <c r="AE1367">
        <v>47.04</v>
      </c>
      <c r="AF1367" t="s">
        <v>11360</v>
      </c>
      <c r="AG1367" t="s">
        <v>11159</v>
      </c>
      <c r="AH1367">
        <v>583</v>
      </c>
      <c r="AI1367">
        <v>1366</v>
      </c>
      <c r="AJ1367" t="s">
        <v>11201</v>
      </c>
      <c r="AK1367" t="s">
        <v>12029</v>
      </c>
      <c r="AL1367" t="s">
        <v>12031</v>
      </c>
      <c r="AM1367" t="s">
        <v>11364</v>
      </c>
      <c r="AN1367">
        <v>1</v>
      </c>
      <c r="AO1367" s="10" t="s">
        <v>12036</v>
      </c>
      <c r="AP1367" t="str" cm="1">
        <f t="array" ref="AP1367">_xlfn.IFS(
  Table1[[#This Row],[Age]]&lt;=25, "18-25",
  Table1[[#This Row],[Age]]&lt;=35, "26-35",
  Table1[[#This Row],[Age]]&lt;=45, "36-45",
  Table1[[#This Row],[Age]]&lt;=60, "46-60",
  TRUE, "60+")</f>
        <v>46-60</v>
      </c>
    </row>
    <row r="1368" spans="1:42" x14ac:dyDescent="0.3">
      <c r="A1368">
        <v>1367</v>
      </c>
      <c r="B1368" t="s">
        <v>42</v>
      </c>
      <c r="C1368" t="s">
        <v>95</v>
      </c>
      <c r="D1368">
        <v>55</v>
      </c>
      <c r="E1368" t="s">
        <v>106</v>
      </c>
      <c r="F1368" t="s">
        <v>1474</v>
      </c>
      <c r="G1368" t="s">
        <v>5148</v>
      </c>
      <c r="H1368">
        <v>19458796220</v>
      </c>
      <c r="I1368" t="s">
        <v>6204</v>
      </c>
      <c r="J1368" t="s">
        <v>7292</v>
      </c>
      <c r="K1368">
        <v>4727.96</v>
      </c>
      <c r="L1368" s="12" t="s">
        <v>8545</v>
      </c>
      <c r="M1368" s="10" t="s">
        <v>11147</v>
      </c>
      <c r="N1368">
        <v>1367</v>
      </c>
      <c r="O1368">
        <v>44957</v>
      </c>
      <c r="P1368" t="s">
        <v>11404</v>
      </c>
      <c r="Q1368" s="16">
        <v>4137.25</v>
      </c>
      <c r="R1368">
        <v>8865.2099999999991</v>
      </c>
      <c r="S1368">
        <v>91</v>
      </c>
      <c r="T1368">
        <v>1367</v>
      </c>
      <c r="U1368">
        <v>13513.21</v>
      </c>
      <c r="V1368" t="s">
        <v>11412</v>
      </c>
      <c r="W1368">
        <v>9.68</v>
      </c>
      <c r="X1368">
        <v>36</v>
      </c>
      <c r="Y1368" t="s">
        <v>9781</v>
      </c>
      <c r="Z1368" t="s">
        <v>12010</v>
      </c>
      <c r="AA1368">
        <v>1367</v>
      </c>
      <c r="AB1368" t="s">
        <v>12017</v>
      </c>
      <c r="AC1368">
        <v>5320.64</v>
      </c>
      <c r="AD1368">
        <v>360.9</v>
      </c>
      <c r="AE1368">
        <v>18.04</v>
      </c>
      <c r="AF1368" t="s">
        <v>11109</v>
      </c>
      <c r="AG1368" t="s">
        <v>11101</v>
      </c>
      <c r="AH1368">
        <v>1115</v>
      </c>
      <c r="AI1368">
        <v>1367</v>
      </c>
      <c r="AJ1368" t="s">
        <v>11167</v>
      </c>
      <c r="AK1368" t="s">
        <v>12027</v>
      </c>
      <c r="AL1368" t="s">
        <v>12031</v>
      </c>
      <c r="AM1368" t="s">
        <v>11380</v>
      </c>
      <c r="AN1368">
        <v>-1</v>
      </c>
      <c r="AO1368" s="10" t="s">
        <v>12039</v>
      </c>
      <c r="AP1368" t="str" cm="1">
        <f t="array" ref="AP1368">_xlfn.IFS(
  Table1[[#This Row],[Age]]&lt;=25, "18-25",
  Table1[[#This Row],[Age]]&lt;=35, "26-35",
  Table1[[#This Row],[Age]]&lt;=45, "36-45",
  Table1[[#This Row],[Age]]&lt;=60, "46-60",
  TRUE, "60+")</f>
        <v>46-60</v>
      </c>
    </row>
    <row r="1369" spans="1:42" x14ac:dyDescent="0.3">
      <c r="A1369">
        <v>1368</v>
      </c>
      <c r="B1369" t="s">
        <v>30</v>
      </c>
      <c r="C1369" t="s">
        <v>76</v>
      </c>
      <c r="D1369">
        <v>28</v>
      </c>
      <c r="E1369" t="s">
        <v>106</v>
      </c>
      <c r="F1369" t="s">
        <v>1475</v>
      </c>
      <c r="G1369" t="s">
        <v>5126</v>
      </c>
      <c r="H1369">
        <v>19458796221</v>
      </c>
      <c r="I1369" t="s">
        <v>5690</v>
      </c>
      <c r="J1369" t="s">
        <v>7292</v>
      </c>
      <c r="K1369">
        <v>5760.78</v>
      </c>
      <c r="L1369" s="12" t="s">
        <v>8546</v>
      </c>
      <c r="M1369" s="10" t="s">
        <v>11387</v>
      </c>
      <c r="N1369">
        <v>1368</v>
      </c>
      <c r="O1369">
        <v>44941</v>
      </c>
      <c r="P1369" t="s">
        <v>11404</v>
      </c>
      <c r="Q1369" s="16">
        <v>2441.0500000000002</v>
      </c>
      <c r="R1369">
        <v>3319.73</v>
      </c>
      <c r="S1369">
        <v>26</v>
      </c>
      <c r="T1369">
        <v>1368</v>
      </c>
      <c r="U1369">
        <v>41990.22</v>
      </c>
      <c r="V1369" t="s">
        <v>11413</v>
      </c>
      <c r="W1369">
        <v>1.21</v>
      </c>
      <c r="X1369">
        <v>12</v>
      </c>
      <c r="Y1369" t="s">
        <v>11760</v>
      </c>
      <c r="Z1369" t="s">
        <v>12011</v>
      </c>
      <c r="AA1369">
        <v>1368</v>
      </c>
      <c r="AB1369" t="s">
        <v>12016</v>
      </c>
      <c r="AC1369">
        <v>3912.19</v>
      </c>
      <c r="AD1369">
        <v>3221.11</v>
      </c>
      <c r="AE1369">
        <v>161.06</v>
      </c>
      <c r="AF1369" t="s">
        <v>11271</v>
      </c>
      <c r="AG1369" t="s">
        <v>11394</v>
      </c>
      <c r="AH1369">
        <v>4208</v>
      </c>
      <c r="AI1369">
        <v>1368</v>
      </c>
      <c r="AJ1369" t="s">
        <v>11257</v>
      </c>
      <c r="AK1369" t="s">
        <v>12029</v>
      </c>
      <c r="AL1369" t="s">
        <v>12032</v>
      </c>
      <c r="AM1369" t="s">
        <v>11364</v>
      </c>
      <c r="AN1369">
        <v>1</v>
      </c>
      <c r="AO1369" s="10" t="s">
        <v>12039</v>
      </c>
      <c r="AP1369" t="str" cm="1">
        <f t="array" ref="AP1369">_xlfn.IFS(
  Table1[[#This Row],[Age]]&lt;=25, "18-25",
  Table1[[#This Row],[Age]]&lt;=35, "26-35",
  Table1[[#This Row],[Age]]&lt;=45, "36-45",
  Table1[[#This Row],[Age]]&lt;=60, "46-60",
  TRUE, "60+")</f>
        <v>26-35</v>
      </c>
    </row>
    <row r="1370" spans="1:42" x14ac:dyDescent="0.3">
      <c r="A1370">
        <v>1369</v>
      </c>
      <c r="B1370" t="s">
        <v>20</v>
      </c>
      <c r="C1370" t="s">
        <v>79</v>
      </c>
      <c r="D1370">
        <v>65</v>
      </c>
      <c r="E1370" t="s">
        <v>104</v>
      </c>
      <c r="F1370" t="s">
        <v>1476</v>
      </c>
      <c r="G1370" t="s">
        <v>5126</v>
      </c>
      <c r="H1370">
        <v>19458796222</v>
      </c>
      <c r="I1370" t="s">
        <v>6205</v>
      </c>
      <c r="J1370" t="s">
        <v>7291</v>
      </c>
      <c r="K1370">
        <v>9737.5</v>
      </c>
      <c r="L1370" s="12" t="s">
        <v>8547</v>
      </c>
      <c r="M1370" s="10" t="s">
        <v>11329</v>
      </c>
      <c r="N1370">
        <v>1369</v>
      </c>
      <c r="O1370">
        <v>45286</v>
      </c>
      <c r="P1370" t="s">
        <v>11404</v>
      </c>
      <c r="Q1370" s="16">
        <v>551.54</v>
      </c>
      <c r="R1370">
        <v>9185.9599999999991</v>
      </c>
      <c r="S1370">
        <v>28</v>
      </c>
      <c r="T1370">
        <v>1369</v>
      </c>
      <c r="U1370">
        <v>24758.22</v>
      </c>
      <c r="V1370" t="s">
        <v>11413</v>
      </c>
      <c r="W1370">
        <v>4.91</v>
      </c>
      <c r="X1370">
        <v>48</v>
      </c>
      <c r="Y1370" t="s">
        <v>10703</v>
      </c>
      <c r="Z1370" t="s">
        <v>12010</v>
      </c>
      <c r="AA1370">
        <v>1369</v>
      </c>
      <c r="AB1370" t="s">
        <v>12015</v>
      </c>
      <c r="AC1370">
        <v>2534.67</v>
      </c>
      <c r="AD1370">
        <v>1815.75</v>
      </c>
      <c r="AE1370">
        <v>90.79</v>
      </c>
      <c r="AF1370" t="s">
        <v>11048</v>
      </c>
      <c r="AG1370" t="s">
        <v>11263</v>
      </c>
      <c r="AH1370">
        <v>1719</v>
      </c>
      <c r="AI1370">
        <v>1369</v>
      </c>
      <c r="AJ1370" t="s">
        <v>11047</v>
      </c>
      <c r="AK1370" t="s">
        <v>12028</v>
      </c>
      <c r="AL1370" t="s">
        <v>12032</v>
      </c>
      <c r="AM1370" t="s">
        <v>11166</v>
      </c>
      <c r="AN1370">
        <v>1</v>
      </c>
      <c r="AO1370" s="10" t="s">
        <v>12036</v>
      </c>
      <c r="AP1370" t="str" cm="1">
        <f t="array" ref="AP1370">_xlfn.IFS(
  Table1[[#This Row],[Age]]&lt;=25, "18-25",
  Table1[[#This Row],[Age]]&lt;=35, "26-35",
  Table1[[#This Row],[Age]]&lt;=45, "36-45",
  Table1[[#This Row],[Age]]&lt;=60, "46-60",
  TRUE, "60+")</f>
        <v>60+</v>
      </c>
    </row>
    <row r="1371" spans="1:42" x14ac:dyDescent="0.3">
      <c r="A1371">
        <v>1370</v>
      </c>
      <c r="B1371" t="s">
        <v>9</v>
      </c>
      <c r="C1371" t="s">
        <v>56</v>
      </c>
      <c r="D1371">
        <v>47</v>
      </c>
      <c r="E1371" t="s">
        <v>104</v>
      </c>
      <c r="F1371" t="s">
        <v>1477</v>
      </c>
      <c r="G1371" t="s">
        <v>5119</v>
      </c>
      <c r="H1371">
        <v>19458796223</v>
      </c>
      <c r="I1371" t="s">
        <v>6206</v>
      </c>
      <c r="J1371" t="s">
        <v>7291</v>
      </c>
      <c r="K1371">
        <v>8895.7900000000009</v>
      </c>
      <c r="L1371" s="12" t="s">
        <v>8548</v>
      </c>
      <c r="M1371" s="10" t="s">
        <v>11122</v>
      </c>
      <c r="N1371">
        <v>1370</v>
      </c>
      <c r="O1371">
        <v>44966</v>
      </c>
      <c r="P1371" t="s">
        <v>11402</v>
      </c>
      <c r="Q1371" s="16">
        <v>4522.72</v>
      </c>
      <c r="R1371">
        <v>13418.51</v>
      </c>
      <c r="S1371">
        <v>72</v>
      </c>
      <c r="T1371">
        <v>1370</v>
      </c>
      <c r="U1371">
        <v>48642.25</v>
      </c>
      <c r="V1371" t="s">
        <v>11411</v>
      </c>
      <c r="W1371">
        <v>6.06</v>
      </c>
      <c r="X1371">
        <v>60</v>
      </c>
      <c r="Y1371" t="s">
        <v>11837</v>
      </c>
      <c r="Z1371" t="s">
        <v>12011</v>
      </c>
      <c r="AA1371">
        <v>1370</v>
      </c>
      <c r="AB1371" t="s">
        <v>12017</v>
      </c>
      <c r="AC1371">
        <v>4932.53</v>
      </c>
      <c r="AD1371">
        <v>4832.09</v>
      </c>
      <c r="AE1371">
        <v>241.6</v>
      </c>
      <c r="AF1371" t="s">
        <v>11097</v>
      </c>
      <c r="AG1371" t="s">
        <v>11076</v>
      </c>
      <c r="AH1371">
        <v>2498</v>
      </c>
      <c r="AI1371">
        <v>1370</v>
      </c>
      <c r="AJ1371" t="s">
        <v>11089</v>
      </c>
      <c r="AK1371" t="s">
        <v>12027</v>
      </c>
      <c r="AL1371" t="s">
        <v>12032</v>
      </c>
      <c r="AM1371" t="s">
        <v>11270</v>
      </c>
      <c r="AN1371">
        <v>1</v>
      </c>
      <c r="AO1371" s="10" t="s">
        <v>12045</v>
      </c>
      <c r="AP1371" t="str" cm="1">
        <f t="array" ref="AP1371">_xlfn.IFS(
  Table1[[#This Row],[Age]]&lt;=25, "18-25",
  Table1[[#This Row],[Age]]&lt;=35, "26-35",
  Table1[[#This Row],[Age]]&lt;=45, "36-45",
  Table1[[#This Row],[Age]]&lt;=60, "46-60",
  TRUE, "60+")</f>
        <v>46-60</v>
      </c>
    </row>
    <row r="1372" spans="1:42" x14ac:dyDescent="0.3">
      <c r="A1372">
        <v>1371</v>
      </c>
      <c r="B1372" t="s">
        <v>7</v>
      </c>
      <c r="C1372" t="s">
        <v>69</v>
      </c>
      <c r="D1372">
        <v>21</v>
      </c>
      <c r="E1372" t="s">
        <v>105</v>
      </c>
      <c r="F1372" t="s">
        <v>1478</v>
      </c>
      <c r="G1372" t="s">
        <v>5112</v>
      </c>
      <c r="H1372">
        <v>19458796224</v>
      </c>
      <c r="I1372" t="s">
        <v>6207</v>
      </c>
      <c r="J1372" t="s">
        <v>7291</v>
      </c>
      <c r="K1372">
        <v>5664.78</v>
      </c>
      <c r="L1372" s="12" t="s">
        <v>8549</v>
      </c>
      <c r="M1372" s="10" t="s">
        <v>11252</v>
      </c>
      <c r="N1372">
        <v>1371</v>
      </c>
      <c r="O1372">
        <v>45247</v>
      </c>
      <c r="P1372" t="s">
        <v>11403</v>
      </c>
      <c r="Q1372" s="16">
        <v>2715.21</v>
      </c>
      <c r="R1372">
        <v>8379.99</v>
      </c>
      <c r="S1372">
        <v>89</v>
      </c>
      <c r="T1372">
        <v>1371</v>
      </c>
      <c r="U1372">
        <v>8328.1</v>
      </c>
      <c r="V1372" t="s">
        <v>11412</v>
      </c>
      <c r="W1372">
        <v>4.22</v>
      </c>
      <c r="X1372">
        <v>24</v>
      </c>
      <c r="Y1372" t="s">
        <v>11670</v>
      </c>
      <c r="Z1372" t="s">
        <v>12011</v>
      </c>
      <c r="AA1372">
        <v>1371</v>
      </c>
      <c r="AB1372" t="s">
        <v>12017</v>
      </c>
      <c r="AC1372">
        <v>6972.09</v>
      </c>
      <c r="AD1372">
        <v>2692.17</v>
      </c>
      <c r="AE1372">
        <v>134.61000000000001</v>
      </c>
      <c r="AF1372" t="s">
        <v>11132</v>
      </c>
      <c r="AG1372" t="s">
        <v>11142</v>
      </c>
      <c r="AH1372">
        <v>8200</v>
      </c>
      <c r="AI1372">
        <v>1371</v>
      </c>
      <c r="AJ1372" t="s">
        <v>11369</v>
      </c>
      <c r="AK1372" t="s">
        <v>12028</v>
      </c>
      <c r="AL1372" t="s">
        <v>12032</v>
      </c>
      <c r="AM1372" t="s">
        <v>11119</v>
      </c>
      <c r="AN1372">
        <v>1</v>
      </c>
      <c r="AO1372" s="10" t="s">
        <v>12040</v>
      </c>
      <c r="AP1372" t="str" cm="1">
        <f t="array" ref="AP1372">_xlfn.IFS(
  Table1[[#This Row],[Age]]&lt;=25, "18-25",
  Table1[[#This Row],[Age]]&lt;=35, "26-35",
  Table1[[#This Row],[Age]]&lt;=45, "36-45",
  Table1[[#This Row],[Age]]&lt;=60, "46-60",
  TRUE, "60+")</f>
        <v>18-25</v>
      </c>
    </row>
    <row r="1373" spans="1:42" x14ac:dyDescent="0.3">
      <c r="A1373">
        <v>1372</v>
      </c>
      <c r="B1373" t="s">
        <v>8</v>
      </c>
      <c r="C1373" t="s">
        <v>93</v>
      </c>
      <c r="D1373">
        <v>19</v>
      </c>
      <c r="E1373" t="s">
        <v>105</v>
      </c>
      <c r="F1373" t="s">
        <v>1479</v>
      </c>
      <c r="G1373" t="s">
        <v>5117</v>
      </c>
      <c r="H1373">
        <v>19458796225</v>
      </c>
      <c r="I1373" t="s">
        <v>6208</v>
      </c>
      <c r="J1373" t="s">
        <v>7292</v>
      </c>
      <c r="K1373">
        <v>3680.97</v>
      </c>
      <c r="L1373" s="12" t="s">
        <v>8408</v>
      </c>
      <c r="M1373" s="10" t="s">
        <v>11328</v>
      </c>
      <c r="N1373">
        <v>1372</v>
      </c>
      <c r="O1373">
        <v>45202</v>
      </c>
      <c r="P1373" t="s">
        <v>11404</v>
      </c>
      <c r="Q1373" s="16">
        <v>1548.65</v>
      </c>
      <c r="R1373">
        <v>2132.3200000000002</v>
      </c>
      <c r="S1373">
        <v>83</v>
      </c>
      <c r="T1373">
        <v>1372</v>
      </c>
      <c r="U1373">
        <v>6422.98</v>
      </c>
      <c r="V1373" t="s">
        <v>11412</v>
      </c>
      <c r="W1373">
        <v>7.03</v>
      </c>
      <c r="X1373">
        <v>36</v>
      </c>
      <c r="Y1373" t="s">
        <v>11497</v>
      </c>
      <c r="Z1373" t="s">
        <v>12010</v>
      </c>
      <c r="AA1373">
        <v>1372</v>
      </c>
      <c r="AB1373" t="s">
        <v>12017</v>
      </c>
      <c r="AC1373">
        <v>3935.36</v>
      </c>
      <c r="AD1373">
        <v>1227.24</v>
      </c>
      <c r="AE1373">
        <v>61.36</v>
      </c>
      <c r="AF1373" t="s">
        <v>11096</v>
      </c>
      <c r="AG1373" t="s">
        <v>11220</v>
      </c>
      <c r="AH1373">
        <v>974</v>
      </c>
      <c r="AI1373">
        <v>1372</v>
      </c>
      <c r="AJ1373" t="s">
        <v>11303</v>
      </c>
      <c r="AK1373" t="s">
        <v>12028</v>
      </c>
      <c r="AL1373" t="s">
        <v>12032</v>
      </c>
      <c r="AM1373" t="s">
        <v>11307</v>
      </c>
      <c r="AN1373">
        <v>1</v>
      </c>
      <c r="AO1373" s="10" t="s">
        <v>12044</v>
      </c>
      <c r="AP1373" t="str" cm="1">
        <f t="array" ref="AP1373">_xlfn.IFS(
  Table1[[#This Row],[Age]]&lt;=25, "18-25",
  Table1[[#This Row],[Age]]&lt;=35, "26-35",
  Table1[[#This Row],[Age]]&lt;=45, "36-45",
  Table1[[#This Row],[Age]]&lt;=60, "46-60",
  TRUE, "60+")</f>
        <v>18-25</v>
      </c>
    </row>
    <row r="1374" spans="1:42" x14ac:dyDescent="0.3">
      <c r="A1374">
        <v>1373</v>
      </c>
      <c r="B1374" t="s">
        <v>44</v>
      </c>
      <c r="C1374" t="s">
        <v>68</v>
      </c>
      <c r="D1374">
        <v>30</v>
      </c>
      <c r="E1374" t="s">
        <v>105</v>
      </c>
      <c r="F1374" t="s">
        <v>1480</v>
      </c>
      <c r="G1374" t="s">
        <v>5140</v>
      </c>
      <c r="H1374">
        <v>19458796226</v>
      </c>
      <c r="I1374" t="s">
        <v>6209</v>
      </c>
      <c r="J1374" t="s">
        <v>7291</v>
      </c>
      <c r="K1374">
        <v>3280.84</v>
      </c>
      <c r="L1374" s="12" t="s">
        <v>8550</v>
      </c>
      <c r="M1374" s="10" t="s">
        <v>11109</v>
      </c>
      <c r="N1374">
        <v>1373</v>
      </c>
      <c r="O1374">
        <v>45159</v>
      </c>
      <c r="P1374" t="s">
        <v>11403</v>
      </c>
      <c r="Q1374" s="16">
        <v>2261.58</v>
      </c>
      <c r="R1374">
        <v>1019.26</v>
      </c>
      <c r="S1374">
        <v>80</v>
      </c>
      <c r="T1374">
        <v>1373</v>
      </c>
      <c r="U1374">
        <v>1120.68</v>
      </c>
      <c r="V1374" t="s">
        <v>11412</v>
      </c>
      <c r="W1374">
        <v>9.09</v>
      </c>
      <c r="X1374">
        <v>60</v>
      </c>
      <c r="Y1374" t="s">
        <v>9778</v>
      </c>
      <c r="Z1374" t="s">
        <v>12011</v>
      </c>
      <c r="AA1374">
        <v>1373</v>
      </c>
      <c r="AB1374" t="s">
        <v>12015</v>
      </c>
      <c r="AC1374">
        <v>8286.68</v>
      </c>
      <c r="AD1374">
        <v>2944.5</v>
      </c>
      <c r="AE1374">
        <v>147.22</v>
      </c>
      <c r="AF1374" t="s">
        <v>11388</v>
      </c>
      <c r="AG1374" t="s">
        <v>11035</v>
      </c>
      <c r="AH1374">
        <v>2290</v>
      </c>
      <c r="AI1374">
        <v>1373</v>
      </c>
      <c r="AJ1374" t="s">
        <v>11036</v>
      </c>
      <c r="AK1374" t="s">
        <v>12027</v>
      </c>
      <c r="AL1374" t="s">
        <v>12032</v>
      </c>
      <c r="AM1374" t="s">
        <v>11076</v>
      </c>
      <c r="AN1374">
        <v>1</v>
      </c>
      <c r="AO1374" s="10" t="s">
        <v>12041</v>
      </c>
      <c r="AP1374" t="str" cm="1">
        <f t="array" ref="AP1374">_xlfn.IFS(
  Table1[[#This Row],[Age]]&lt;=25, "18-25",
  Table1[[#This Row],[Age]]&lt;=35, "26-35",
  Table1[[#This Row],[Age]]&lt;=45, "36-45",
  Table1[[#This Row],[Age]]&lt;=60, "46-60",
  TRUE, "60+")</f>
        <v>26-35</v>
      </c>
    </row>
    <row r="1375" spans="1:42" x14ac:dyDescent="0.3">
      <c r="A1375">
        <v>1374</v>
      </c>
      <c r="B1375" t="s">
        <v>8</v>
      </c>
      <c r="C1375" t="s">
        <v>58</v>
      </c>
      <c r="D1375">
        <v>56</v>
      </c>
      <c r="E1375" t="s">
        <v>106</v>
      </c>
      <c r="F1375" t="s">
        <v>1481</v>
      </c>
      <c r="G1375" t="s">
        <v>5148</v>
      </c>
      <c r="H1375">
        <v>19458796227</v>
      </c>
      <c r="I1375" t="s">
        <v>6210</v>
      </c>
      <c r="J1375" t="s">
        <v>7291</v>
      </c>
      <c r="K1375">
        <v>5768.98</v>
      </c>
      <c r="L1375" s="12" t="s">
        <v>8551</v>
      </c>
      <c r="M1375" s="10" t="s">
        <v>11051</v>
      </c>
      <c r="N1375">
        <v>1374</v>
      </c>
      <c r="O1375">
        <v>45247</v>
      </c>
      <c r="P1375" t="s">
        <v>11404</v>
      </c>
      <c r="Q1375" s="16">
        <v>1561.53</v>
      </c>
      <c r="R1375">
        <v>4207.45</v>
      </c>
      <c r="S1375">
        <v>50</v>
      </c>
      <c r="T1375">
        <v>1374</v>
      </c>
      <c r="U1375">
        <v>36203.910000000003</v>
      </c>
      <c r="V1375" t="s">
        <v>11411</v>
      </c>
      <c r="W1375">
        <v>7.27</v>
      </c>
      <c r="X1375">
        <v>24</v>
      </c>
      <c r="Y1375" t="s">
        <v>10257</v>
      </c>
      <c r="Z1375" t="s">
        <v>12010</v>
      </c>
      <c r="AA1375">
        <v>1374</v>
      </c>
      <c r="AB1375" t="s">
        <v>12017</v>
      </c>
      <c r="AC1375">
        <v>8386.74</v>
      </c>
      <c r="AD1375">
        <v>4883.54</v>
      </c>
      <c r="AE1375">
        <v>244.18</v>
      </c>
      <c r="AF1375" t="s">
        <v>11226</v>
      </c>
      <c r="AG1375" t="s">
        <v>11184</v>
      </c>
      <c r="AH1375">
        <v>2963</v>
      </c>
      <c r="AI1375">
        <v>1374</v>
      </c>
      <c r="AJ1375" t="s">
        <v>11075</v>
      </c>
      <c r="AK1375" t="s">
        <v>12029</v>
      </c>
      <c r="AL1375" t="s">
        <v>12032</v>
      </c>
      <c r="AM1375" t="s">
        <v>11042</v>
      </c>
      <c r="AN1375">
        <v>1</v>
      </c>
      <c r="AO1375" s="10" t="s">
        <v>12040</v>
      </c>
      <c r="AP1375" t="str" cm="1">
        <f t="array" ref="AP1375">_xlfn.IFS(
  Table1[[#This Row],[Age]]&lt;=25, "18-25",
  Table1[[#This Row],[Age]]&lt;=35, "26-35",
  Table1[[#This Row],[Age]]&lt;=45, "36-45",
  Table1[[#This Row],[Age]]&lt;=60, "46-60",
  TRUE, "60+")</f>
        <v>46-60</v>
      </c>
    </row>
    <row r="1376" spans="1:42" x14ac:dyDescent="0.3">
      <c r="A1376">
        <v>1375</v>
      </c>
      <c r="B1376" t="s">
        <v>12</v>
      </c>
      <c r="C1376" t="s">
        <v>61</v>
      </c>
      <c r="D1376">
        <v>34</v>
      </c>
      <c r="E1376" t="s">
        <v>105</v>
      </c>
      <c r="F1376" t="s">
        <v>1482</v>
      </c>
      <c r="G1376" t="s">
        <v>5114</v>
      </c>
      <c r="H1376">
        <v>19458796228</v>
      </c>
      <c r="I1376" t="s">
        <v>6211</v>
      </c>
      <c r="J1376" t="s">
        <v>7292</v>
      </c>
      <c r="K1376">
        <v>7241.39</v>
      </c>
      <c r="L1376" s="12" t="s">
        <v>8552</v>
      </c>
      <c r="M1376" s="10" t="s">
        <v>11263</v>
      </c>
      <c r="N1376">
        <v>1375</v>
      </c>
      <c r="O1376">
        <v>45214</v>
      </c>
      <c r="P1376" t="s">
        <v>11403</v>
      </c>
      <c r="Q1376" s="16">
        <v>2759.77</v>
      </c>
      <c r="R1376">
        <v>4481.62</v>
      </c>
      <c r="S1376">
        <v>58</v>
      </c>
      <c r="T1376">
        <v>1375</v>
      </c>
      <c r="U1376">
        <v>16012.44</v>
      </c>
      <c r="V1376" t="s">
        <v>11413</v>
      </c>
      <c r="W1376">
        <v>6.12</v>
      </c>
      <c r="X1376">
        <v>12</v>
      </c>
      <c r="Y1376" t="s">
        <v>8805</v>
      </c>
      <c r="Z1376" t="s">
        <v>12011</v>
      </c>
      <c r="AA1376">
        <v>1375</v>
      </c>
      <c r="AB1376" t="s">
        <v>12017</v>
      </c>
      <c r="AC1376">
        <v>2877.71</v>
      </c>
      <c r="AD1376">
        <v>115.66</v>
      </c>
      <c r="AE1376">
        <v>5.78</v>
      </c>
      <c r="AF1376" t="s">
        <v>11056</v>
      </c>
      <c r="AG1376" t="s">
        <v>11335</v>
      </c>
      <c r="AH1376">
        <v>5434</v>
      </c>
      <c r="AI1376">
        <v>1375</v>
      </c>
      <c r="AJ1376" t="s">
        <v>11126</v>
      </c>
      <c r="AK1376" t="s">
        <v>12027</v>
      </c>
      <c r="AL1376" t="s">
        <v>12032</v>
      </c>
      <c r="AM1376" t="s">
        <v>11201</v>
      </c>
      <c r="AN1376">
        <v>1</v>
      </c>
      <c r="AO1376" s="10" t="s">
        <v>12044</v>
      </c>
      <c r="AP1376" t="str" cm="1">
        <f t="array" ref="AP1376">_xlfn.IFS(
  Table1[[#This Row],[Age]]&lt;=25, "18-25",
  Table1[[#This Row],[Age]]&lt;=35, "26-35",
  Table1[[#This Row],[Age]]&lt;=45, "36-45",
  Table1[[#This Row],[Age]]&lt;=60, "46-60",
  TRUE, "60+")</f>
        <v>26-35</v>
      </c>
    </row>
    <row r="1377" spans="1:42" x14ac:dyDescent="0.3">
      <c r="A1377">
        <v>1376</v>
      </c>
      <c r="B1377" t="s">
        <v>3</v>
      </c>
      <c r="C1377" t="s">
        <v>79</v>
      </c>
      <c r="D1377">
        <v>40</v>
      </c>
      <c r="E1377" t="s">
        <v>106</v>
      </c>
      <c r="F1377" t="s">
        <v>1483</v>
      </c>
      <c r="G1377" t="s">
        <v>5136</v>
      </c>
      <c r="H1377">
        <v>19458796229</v>
      </c>
      <c r="I1377" t="s">
        <v>6212</v>
      </c>
      <c r="J1377" t="s">
        <v>7292</v>
      </c>
      <c r="K1377">
        <v>4868.49</v>
      </c>
      <c r="L1377" s="12" t="s">
        <v>8553</v>
      </c>
      <c r="M1377" s="10" t="s">
        <v>11375</v>
      </c>
      <c r="N1377">
        <v>1376</v>
      </c>
      <c r="O1377">
        <v>45166</v>
      </c>
      <c r="P1377" t="s">
        <v>11403</v>
      </c>
      <c r="Q1377" s="16">
        <v>1371.95</v>
      </c>
      <c r="R1377">
        <v>3496.54</v>
      </c>
      <c r="S1377">
        <v>26</v>
      </c>
      <c r="T1377">
        <v>1376</v>
      </c>
      <c r="U1377">
        <v>43647.39</v>
      </c>
      <c r="V1377" t="s">
        <v>11412</v>
      </c>
      <c r="W1377">
        <v>7.64</v>
      </c>
      <c r="X1377">
        <v>60</v>
      </c>
      <c r="Y1377" t="s">
        <v>9485</v>
      </c>
      <c r="Z1377" t="s">
        <v>12012</v>
      </c>
      <c r="AA1377">
        <v>1376</v>
      </c>
      <c r="AB1377" t="s">
        <v>12015</v>
      </c>
      <c r="AC1377">
        <v>3429.35</v>
      </c>
      <c r="AD1377">
        <v>849.19</v>
      </c>
      <c r="AE1377">
        <v>42.46</v>
      </c>
      <c r="AF1377" t="s">
        <v>11366</v>
      </c>
      <c r="AG1377" t="s">
        <v>11338</v>
      </c>
      <c r="AH1377">
        <v>3105</v>
      </c>
      <c r="AI1377">
        <v>1376</v>
      </c>
      <c r="AJ1377" t="s">
        <v>11060</v>
      </c>
      <c r="AK1377" t="s">
        <v>12028</v>
      </c>
      <c r="AL1377" t="s">
        <v>12032</v>
      </c>
      <c r="AM1377" t="s">
        <v>11228</v>
      </c>
      <c r="AN1377">
        <v>-1</v>
      </c>
      <c r="AO1377" s="10" t="s">
        <v>12041</v>
      </c>
      <c r="AP1377" t="str" cm="1">
        <f t="array" ref="AP1377">_xlfn.IFS(
  Table1[[#This Row],[Age]]&lt;=25, "18-25",
  Table1[[#This Row],[Age]]&lt;=35, "26-35",
  Table1[[#This Row],[Age]]&lt;=45, "36-45",
  Table1[[#This Row],[Age]]&lt;=60, "46-60",
  TRUE, "60+")</f>
        <v>36-45</v>
      </c>
    </row>
    <row r="1378" spans="1:42" x14ac:dyDescent="0.3">
      <c r="A1378">
        <v>1377</v>
      </c>
      <c r="B1378" t="s">
        <v>32</v>
      </c>
      <c r="C1378" t="s">
        <v>68</v>
      </c>
      <c r="D1378">
        <v>62</v>
      </c>
      <c r="E1378" t="s">
        <v>104</v>
      </c>
      <c r="F1378" t="s">
        <v>1484</v>
      </c>
      <c r="G1378" t="s">
        <v>5127</v>
      </c>
      <c r="H1378">
        <v>19458796230</v>
      </c>
      <c r="I1378" t="s">
        <v>6213</v>
      </c>
      <c r="J1378" t="s">
        <v>7291</v>
      </c>
      <c r="K1378">
        <v>3113.55</v>
      </c>
      <c r="L1378" s="12" t="s">
        <v>8554</v>
      </c>
      <c r="M1378" s="10" t="s">
        <v>11234</v>
      </c>
      <c r="N1378">
        <v>1377</v>
      </c>
      <c r="O1378">
        <v>45076</v>
      </c>
      <c r="P1378" t="s">
        <v>11403</v>
      </c>
      <c r="Q1378" s="16">
        <v>2235.46</v>
      </c>
      <c r="R1378">
        <v>878.09</v>
      </c>
      <c r="S1378">
        <v>44</v>
      </c>
      <c r="T1378">
        <v>1377</v>
      </c>
      <c r="U1378">
        <v>32056.44</v>
      </c>
      <c r="V1378" t="s">
        <v>11413</v>
      </c>
      <c r="W1378">
        <v>1.99</v>
      </c>
      <c r="X1378">
        <v>60</v>
      </c>
      <c r="Y1378" t="s">
        <v>10688</v>
      </c>
      <c r="Z1378" t="s">
        <v>12011</v>
      </c>
      <c r="AA1378">
        <v>1377</v>
      </c>
      <c r="AB1378" t="s">
        <v>12016</v>
      </c>
      <c r="AC1378">
        <v>1020.85</v>
      </c>
      <c r="AD1378">
        <v>4640.78</v>
      </c>
      <c r="AE1378">
        <v>232.04</v>
      </c>
      <c r="AF1378" t="s">
        <v>11286</v>
      </c>
      <c r="AG1378" t="s">
        <v>11267</v>
      </c>
      <c r="AH1378">
        <v>2872</v>
      </c>
      <c r="AI1378">
        <v>1377</v>
      </c>
      <c r="AJ1378" t="s">
        <v>11340</v>
      </c>
      <c r="AK1378" t="s">
        <v>12027</v>
      </c>
      <c r="AL1378" t="s">
        <v>12032</v>
      </c>
      <c r="AM1378" t="s">
        <v>11098</v>
      </c>
      <c r="AN1378">
        <v>1</v>
      </c>
      <c r="AO1378" s="10" t="s">
        <v>12046</v>
      </c>
      <c r="AP1378" t="str" cm="1">
        <f t="array" ref="AP1378">_xlfn.IFS(
  Table1[[#This Row],[Age]]&lt;=25, "18-25",
  Table1[[#This Row],[Age]]&lt;=35, "26-35",
  Table1[[#This Row],[Age]]&lt;=45, "36-45",
  Table1[[#This Row],[Age]]&lt;=60, "46-60",
  TRUE, "60+")</f>
        <v>60+</v>
      </c>
    </row>
    <row r="1379" spans="1:42" x14ac:dyDescent="0.3">
      <c r="A1379">
        <v>1378</v>
      </c>
      <c r="B1379" t="s">
        <v>16</v>
      </c>
      <c r="C1379" t="s">
        <v>72</v>
      </c>
      <c r="D1379">
        <v>27</v>
      </c>
      <c r="E1379" t="s">
        <v>106</v>
      </c>
      <c r="F1379" t="s">
        <v>1485</v>
      </c>
      <c r="G1379" t="s">
        <v>5109</v>
      </c>
      <c r="H1379">
        <v>19458796231</v>
      </c>
      <c r="I1379" t="s">
        <v>5620</v>
      </c>
      <c r="J1379" t="s">
        <v>7292</v>
      </c>
      <c r="K1379">
        <v>6170.34</v>
      </c>
      <c r="L1379" s="12" t="s">
        <v>8555</v>
      </c>
      <c r="M1379" s="10" t="s">
        <v>11361</v>
      </c>
      <c r="N1379">
        <v>1378</v>
      </c>
      <c r="O1379">
        <v>44988</v>
      </c>
      <c r="P1379" t="s">
        <v>11402</v>
      </c>
      <c r="Q1379" s="16">
        <v>2137.04</v>
      </c>
      <c r="R1379">
        <v>8307.3799999999992</v>
      </c>
      <c r="S1379">
        <v>15</v>
      </c>
      <c r="T1379">
        <v>1378</v>
      </c>
      <c r="U1379">
        <v>29294.16</v>
      </c>
      <c r="V1379" t="s">
        <v>11412</v>
      </c>
      <c r="W1379">
        <v>6.67</v>
      </c>
      <c r="X1379">
        <v>36</v>
      </c>
      <c r="Y1379" t="s">
        <v>9139</v>
      </c>
      <c r="Z1379" t="s">
        <v>12010</v>
      </c>
      <c r="AA1379">
        <v>1378</v>
      </c>
      <c r="AB1379" t="s">
        <v>12017</v>
      </c>
      <c r="AC1379">
        <v>4174.43</v>
      </c>
      <c r="AD1379">
        <v>122.79</v>
      </c>
      <c r="AE1379">
        <v>6.14</v>
      </c>
      <c r="AF1379" t="s">
        <v>11315</v>
      </c>
      <c r="AG1379" t="s">
        <v>11196</v>
      </c>
      <c r="AH1379">
        <v>1064</v>
      </c>
      <c r="AI1379">
        <v>1378</v>
      </c>
      <c r="AJ1379" t="s">
        <v>11374</v>
      </c>
      <c r="AK1379" t="s">
        <v>12028</v>
      </c>
      <c r="AL1379" t="s">
        <v>12031</v>
      </c>
      <c r="AM1379" t="s">
        <v>11057</v>
      </c>
      <c r="AN1379">
        <v>1</v>
      </c>
      <c r="AO1379" s="10" t="s">
        <v>12047</v>
      </c>
      <c r="AP1379" t="str" cm="1">
        <f t="array" ref="AP1379">_xlfn.IFS(
  Table1[[#This Row],[Age]]&lt;=25, "18-25",
  Table1[[#This Row],[Age]]&lt;=35, "26-35",
  Table1[[#This Row],[Age]]&lt;=45, "36-45",
  Table1[[#This Row],[Age]]&lt;=60, "46-60",
  TRUE, "60+")</f>
        <v>26-35</v>
      </c>
    </row>
    <row r="1380" spans="1:42" x14ac:dyDescent="0.3">
      <c r="A1380">
        <v>1379</v>
      </c>
      <c r="B1380" t="s">
        <v>47</v>
      </c>
      <c r="C1380" t="s">
        <v>94</v>
      </c>
      <c r="D1380">
        <v>30</v>
      </c>
      <c r="E1380" t="s">
        <v>104</v>
      </c>
      <c r="F1380" t="s">
        <v>1486</v>
      </c>
      <c r="G1380" t="s">
        <v>5142</v>
      </c>
      <c r="H1380">
        <v>19458796232</v>
      </c>
      <c r="I1380" t="s">
        <v>6214</v>
      </c>
      <c r="J1380" t="s">
        <v>7291</v>
      </c>
      <c r="K1380">
        <v>5623.63</v>
      </c>
      <c r="L1380" s="12" t="s">
        <v>8556</v>
      </c>
      <c r="M1380" s="10" t="s">
        <v>11249</v>
      </c>
      <c r="N1380">
        <v>1379</v>
      </c>
      <c r="O1380">
        <v>45147</v>
      </c>
      <c r="P1380" t="s">
        <v>11403</v>
      </c>
      <c r="Q1380" s="16">
        <v>3084.19</v>
      </c>
      <c r="R1380">
        <v>8707.82</v>
      </c>
      <c r="S1380">
        <v>76</v>
      </c>
      <c r="T1380">
        <v>1379</v>
      </c>
      <c r="U1380">
        <v>24857.69</v>
      </c>
      <c r="V1380" t="s">
        <v>11412</v>
      </c>
      <c r="W1380">
        <v>4.67</v>
      </c>
      <c r="X1380">
        <v>24</v>
      </c>
      <c r="Y1380" t="s">
        <v>11524</v>
      </c>
      <c r="Z1380" t="s">
        <v>12012</v>
      </c>
      <c r="AA1380">
        <v>1379</v>
      </c>
      <c r="AB1380" t="s">
        <v>12017</v>
      </c>
      <c r="AC1380">
        <v>9215.18</v>
      </c>
      <c r="AD1380">
        <v>4816.74</v>
      </c>
      <c r="AE1380">
        <v>240.84</v>
      </c>
      <c r="AF1380" t="s">
        <v>11350</v>
      </c>
      <c r="AG1380" t="s">
        <v>11310</v>
      </c>
      <c r="AH1380">
        <v>3452</v>
      </c>
      <c r="AI1380">
        <v>1379</v>
      </c>
      <c r="AJ1380" t="s">
        <v>11251</v>
      </c>
      <c r="AK1380" t="s">
        <v>12029</v>
      </c>
      <c r="AL1380" t="s">
        <v>12032</v>
      </c>
      <c r="AM1380" t="s">
        <v>11293</v>
      </c>
      <c r="AN1380">
        <v>1</v>
      </c>
      <c r="AO1380" s="10" t="s">
        <v>12041</v>
      </c>
      <c r="AP1380" t="str" cm="1">
        <f t="array" ref="AP1380">_xlfn.IFS(
  Table1[[#This Row],[Age]]&lt;=25, "18-25",
  Table1[[#This Row],[Age]]&lt;=35, "26-35",
  Table1[[#This Row],[Age]]&lt;=45, "36-45",
  Table1[[#This Row],[Age]]&lt;=60, "46-60",
  TRUE, "60+")</f>
        <v>26-35</v>
      </c>
    </row>
    <row r="1381" spans="1:42" x14ac:dyDescent="0.3">
      <c r="A1381">
        <v>1380</v>
      </c>
      <c r="B1381" t="s">
        <v>28</v>
      </c>
      <c r="C1381" t="s">
        <v>63</v>
      </c>
      <c r="D1381">
        <v>59</v>
      </c>
      <c r="E1381" t="s">
        <v>104</v>
      </c>
      <c r="F1381" t="s">
        <v>1487</v>
      </c>
      <c r="G1381" t="s">
        <v>5115</v>
      </c>
      <c r="H1381">
        <v>19458796233</v>
      </c>
      <c r="I1381" t="s">
        <v>5934</v>
      </c>
      <c r="J1381" t="s">
        <v>7292</v>
      </c>
      <c r="K1381">
        <v>4330.95</v>
      </c>
      <c r="L1381" s="12" t="s">
        <v>8557</v>
      </c>
      <c r="M1381" s="10" t="s">
        <v>11134</v>
      </c>
      <c r="N1381">
        <v>1380</v>
      </c>
      <c r="O1381">
        <v>45177</v>
      </c>
      <c r="P1381" t="s">
        <v>11402</v>
      </c>
      <c r="Q1381" s="16">
        <v>80.69</v>
      </c>
      <c r="R1381">
        <v>4250.26</v>
      </c>
      <c r="S1381">
        <v>24</v>
      </c>
      <c r="T1381">
        <v>1380</v>
      </c>
      <c r="U1381">
        <v>13650.51</v>
      </c>
      <c r="V1381" t="s">
        <v>11413</v>
      </c>
      <c r="W1381">
        <v>3.87</v>
      </c>
      <c r="X1381">
        <v>24</v>
      </c>
      <c r="Y1381" t="s">
        <v>10349</v>
      </c>
      <c r="Z1381" t="s">
        <v>12010</v>
      </c>
      <c r="AA1381">
        <v>1380</v>
      </c>
      <c r="AB1381" t="s">
        <v>12017</v>
      </c>
      <c r="AC1381">
        <v>8041.02</v>
      </c>
      <c r="AD1381">
        <v>3139.12</v>
      </c>
      <c r="AE1381">
        <v>156.96</v>
      </c>
      <c r="AF1381" t="s">
        <v>11368</v>
      </c>
      <c r="AG1381" t="s">
        <v>11099</v>
      </c>
      <c r="AH1381">
        <v>6906</v>
      </c>
      <c r="AI1381">
        <v>1380</v>
      </c>
      <c r="AJ1381" t="s">
        <v>11199</v>
      </c>
      <c r="AK1381" t="s">
        <v>12027</v>
      </c>
      <c r="AL1381" t="s">
        <v>12032</v>
      </c>
      <c r="AM1381" t="s">
        <v>11249</v>
      </c>
      <c r="AN1381">
        <v>1</v>
      </c>
      <c r="AO1381" s="10" t="s">
        <v>12042</v>
      </c>
      <c r="AP1381" t="str" cm="1">
        <f t="array" ref="AP1381">_xlfn.IFS(
  Table1[[#This Row],[Age]]&lt;=25, "18-25",
  Table1[[#This Row],[Age]]&lt;=35, "26-35",
  Table1[[#This Row],[Age]]&lt;=45, "36-45",
  Table1[[#This Row],[Age]]&lt;=60, "46-60",
  TRUE, "60+")</f>
        <v>46-60</v>
      </c>
    </row>
    <row r="1382" spans="1:42" x14ac:dyDescent="0.3">
      <c r="A1382">
        <v>1381</v>
      </c>
      <c r="B1382" t="s">
        <v>48</v>
      </c>
      <c r="C1382" t="s">
        <v>59</v>
      </c>
      <c r="D1382">
        <v>56</v>
      </c>
      <c r="E1382" t="s">
        <v>105</v>
      </c>
      <c r="F1382" t="s">
        <v>1488</v>
      </c>
      <c r="G1382" t="s">
        <v>5130</v>
      </c>
      <c r="H1382">
        <v>19458796234</v>
      </c>
      <c r="I1382" t="s">
        <v>6001</v>
      </c>
      <c r="J1382" t="s">
        <v>7292</v>
      </c>
      <c r="K1382">
        <v>7508.72</v>
      </c>
      <c r="L1382" s="12" t="s">
        <v>8558</v>
      </c>
      <c r="M1382" s="10" t="s">
        <v>11058</v>
      </c>
      <c r="N1382">
        <v>1381</v>
      </c>
      <c r="O1382">
        <v>44937</v>
      </c>
      <c r="P1382" t="s">
        <v>11403</v>
      </c>
      <c r="Q1382" s="16">
        <v>2997.77</v>
      </c>
      <c r="R1382">
        <v>4510.95</v>
      </c>
      <c r="S1382">
        <v>77</v>
      </c>
      <c r="T1382">
        <v>1381</v>
      </c>
      <c r="U1382">
        <v>4169.74</v>
      </c>
      <c r="V1382" t="s">
        <v>11411</v>
      </c>
      <c r="W1382">
        <v>5.56</v>
      </c>
      <c r="X1382">
        <v>48</v>
      </c>
      <c r="Y1382" t="s">
        <v>7345</v>
      </c>
      <c r="Z1382" t="s">
        <v>12011</v>
      </c>
      <c r="AA1382">
        <v>1381</v>
      </c>
      <c r="AB1382" t="s">
        <v>12016</v>
      </c>
      <c r="AC1382">
        <v>9644.16</v>
      </c>
      <c r="AD1382">
        <v>1158.3699999999999</v>
      </c>
      <c r="AE1382">
        <v>57.92</v>
      </c>
      <c r="AF1382" t="s">
        <v>11090</v>
      </c>
      <c r="AG1382" t="s">
        <v>11045</v>
      </c>
      <c r="AH1382">
        <v>7642</v>
      </c>
      <c r="AI1382">
        <v>1381</v>
      </c>
      <c r="AJ1382" t="s">
        <v>11261</v>
      </c>
      <c r="AK1382" t="s">
        <v>12027</v>
      </c>
      <c r="AL1382" t="s">
        <v>12031</v>
      </c>
      <c r="AM1382" t="s">
        <v>11050</v>
      </c>
      <c r="AN1382">
        <v>1</v>
      </c>
      <c r="AO1382" s="10" t="s">
        <v>12039</v>
      </c>
      <c r="AP1382" t="str" cm="1">
        <f t="array" ref="AP1382">_xlfn.IFS(
  Table1[[#This Row],[Age]]&lt;=25, "18-25",
  Table1[[#This Row],[Age]]&lt;=35, "26-35",
  Table1[[#This Row],[Age]]&lt;=45, "36-45",
  Table1[[#This Row],[Age]]&lt;=60, "46-60",
  TRUE, "60+")</f>
        <v>46-60</v>
      </c>
    </row>
    <row r="1383" spans="1:42" x14ac:dyDescent="0.3">
      <c r="A1383">
        <v>1382</v>
      </c>
      <c r="B1383" t="s">
        <v>37</v>
      </c>
      <c r="C1383" t="s">
        <v>71</v>
      </c>
      <c r="D1383">
        <v>59</v>
      </c>
      <c r="E1383" t="s">
        <v>104</v>
      </c>
      <c r="F1383" t="s">
        <v>1489</v>
      </c>
      <c r="G1383" t="s">
        <v>5148</v>
      </c>
      <c r="H1383">
        <v>19458796235</v>
      </c>
      <c r="I1383" t="s">
        <v>6215</v>
      </c>
      <c r="J1383" t="s">
        <v>7292</v>
      </c>
      <c r="K1383">
        <v>2893.99</v>
      </c>
      <c r="L1383" s="12" t="s">
        <v>8559</v>
      </c>
      <c r="M1383" s="10" t="s">
        <v>11296</v>
      </c>
      <c r="N1383">
        <v>1382</v>
      </c>
      <c r="O1383">
        <v>44964</v>
      </c>
      <c r="P1383" t="s">
        <v>11402</v>
      </c>
      <c r="Q1383" s="16">
        <v>2969.64</v>
      </c>
      <c r="R1383">
        <v>-75.650000000000006</v>
      </c>
      <c r="S1383">
        <v>59</v>
      </c>
      <c r="T1383">
        <v>1382</v>
      </c>
      <c r="U1383">
        <v>22734.83</v>
      </c>
      <c r="V1383" t="s">
        <v>11412</v>
      </c>
      <c r="W1383">
        <v>8.24</v>
      </c>
      <c r="X1383">
        <v>48</v>
      </c>
      <c r="Y1383" t="s">
        <v>8691</v>
      </c>
      <c r="Z1383" t="s">
        <v>12011</v>
      </c>
      <c r="AA1383">
        <v>1382</v>
      </c>
      <c r="AB1383" t="s">
        <v>12015</v>
      </c>
      <c r="AC1383">
        <v>2928.09</v>
      </c>
      <c r="AD1383">
        <v>448.42</v>
      </c>
      <c r="AE1383">
        <v>22.42</v>
      </c>
      <c r="AF1383" t="s">
        <v>11195</v>
      </c>
      <c r="AG1383" t="s">
        <v>11041</v>
      </c>
      <c r="AH1383">
        <v>233</v>
      </c>
      <c r="AI1383">
        <v>1382</v>
      </c>
      <c r="AJ1383" t="s">
        <v>11187</v>
      </c>
      <c r="AK1383" t="s">
        <v>12027</v>
      </c>
      <c r="AL1383" t="s">
        <v>12032</v>
      </c>
      <c r="AM1383" t="s">
        <v>11087</v>
      </c>
      <c r="AN1383">
        <v>1</v>
      </c>
      <c r="AO1383" s="10" t="s">
        <v>12045</v>
      </c>
      <c r="AP1383" t="str" cm="1">
        <f t="array" ref="AP1383">_xlfn.IFS(
  Table1[[#This Row],[Age]]&lt;=25, "18-25",
  Table1[[#This Row],[Age]]&lt;=35, "26-35",
  Table1[[#This Row],[Age]]&lt;=45, "36-45",
  Table1[[#This Row],[Age]]&lt;=60, "46-60",
  TRUE, "60+")</f>
        <v>46-60</v>
      </c>
    </row>
    <row r="1384" spans="1:42" x14ac:dyDescent="0.3">
      <c r="A1384">
        <v>1383</v>
      </c>
      <c r="B1384" t="s">
        <v>10</v>
      </c>
      <c r="C1384" t="s">
        <v>53</v>
      </c>
      <c r="D1384">
        <v>46</v>
      </c>
      <c r="E1384" t="s">
        <v>105</v>
      </c>
      <c r="F1384" t="s">
        <v>1490</v>
      </c>
      <c r="G1384" t="s">
        <v>5115</v>
      </c>
      <c r="H1384">
        <v>19458796236</v>
      </c>
      <c r="I1384" t="s">
        <v>6216</v>
      </c>
      <c r="J1384" t="s">
        <v>7292</v>
      </c>
      <c r="K1384">
        <v>4900.76</v>
      </c>
      <c r="L1384" s="12" t="s">
        <v>8560</v>
      </c>
      <c r="M1384" s="10" t="s">
        <v>11189</v>
      </c>
      <c r="N1384">
        <v>1383</v>
      </c>
      <c r="O1384">
        <v>44991</v>
      </c>
      <c r="P1384" t="s">
        <v>11404</v>
      </c>
      <c r="Q1384" s="16">
        <v>1967.52</v>
      </c>
      <c r="R1384">
        <v>6868.28</v>
      </c>
      <c r="S1384">
        <v>57</v>
      </c>
      <c r="T1384">
        <v>1383</v>
      </c>
      <c r="U1384">
        <v>5856.86</v>
      </c>
      <c r="V1384" t="s">
        <v>11411</v>
      </c>
      <c r="W1384">
        <v>4.71</v>
      </c>
      <c r="X1384">
        <v>24</v>
      </c>
      <c r="Y1384" t="s">
        <v>11541</v>
      </c>
      <c r="Z1384" t="s">
        <v>12010</v>
      </c>
      <c r="AA1384">
        <v>1383</v>
      </c>
      <c r="AB1384" t="s">
        <v>12016</v>
      </c>
      <c r="AC1384">
        <v>6150.72</v>
      </c>
      <c r="AD1384">
        <v>520.66999999999996</v>
      </c>
      <c r="AE1384">
        <v>26.03</v>
      </c>
      <c r="AF1384" t="s">
        <v>11130</v>
      </c>
      <c r="AG1384" t="s">
        <v>11193</v>
      </c>
      <c r="AH1384">
        <v>9462</v>
      </c>
      <c r="AI1384">
        <v>1383</v>
      </c>
      <c r="AJ1384" t="s">
        <v>11048</v>
      </c>
      <c r="AK1384" t="s">
        <v>12029</v>
      </c>
      <c r="AL1384" t="s">
        <v>12031</v>
      </c>
      <c r="AM1384" t="s">
        <v>11291</v>
      </c>
      <c r="AN1384">
        <v>1</v>
      </c>
      <c r="AO1384" s="10" t="s">
        <v>12047</v>
      </c>
      <c r="AP1384" t="str" cm="1">
        <f t="array" ref="AP1384">_xlfn.IFS(
  Table1[[#This Row],[Age]]&lt;=25, "18-25",
  Table1[[#This Row],[Age]]&lt;=35, "26-35",
  Table1[[#This Row],[Age]]&lt;=45, "36-45",
  Table1[[#This Row],[Age]]&lt;=60, "46-60",
  TRUE, "60+")</f>
        <v>46-60</v>
      </c>
    </row>
    <row r="1385" spans="1:42" x14ac:dyDescent="0.3">
      <c r="A1385">
        <v>1384</v>
      </c>
      <c r="B1385" t="s">
        <v>25</v>
      </c>
      <c r="C1385" t="s">
        <v>71</v>
      </c>
      <c r="D1385">
        <v>33</v>
      </c>
      <c r="E1385" t="s">
        <v>105</v>
      </c>
      <c r="F1385" t="s">
        <v>1491</v>
      </c>
      <c r="G1385" t="s">
        <v>5117</v>
      </c>
      <c r="H1385">
        <v>19458796237</v>
      </c>
      <c r="I1385" t="s">
        <v>6217</v>
      </c>
      <c r="J1385" t="s">
        <v>7291</v>
      </c>
      <c r="K1385">
        <v>9409.36</v>
      </c>
      <c r="L1385" s="12" t="s">
        <v>8561</v>
      </c>
      <c r="M1385" s="10" t="s">
        <v>11322</v>
      </c>
      <c r="N1385">
        <v>1384</v>
      </c>
      <c r="O1385">
        <v>45117</v>
      </c>
      <c r="P1385" t="s">
        <v>11404</v>
      </c>
      <c r="Q1385" s="16">
        <v>1242.03</v>
      </c>
      <c r="R1385">
        <v>10651.39</v>
      </c>
      <c r="S1385">
        <v>17</v>
      </c>
      <c r="T1385">
        <v>1384</v>
      </c>
      <c r="U1385">
        <v>45380.83</v>
      </c>
      <c r="V1385" t="s">
        <v>11412</v>
      </c>
      <c r="W1385">
        <v>7.32</v>
      </c>
      <c r="X1385">
        <v>60</v>
      </c>
      <c r="Y1385" t="s">
        <v>11528</v>
      </c>
      <c r="Z1385" t="s">
        <v>12010</v>
      </c>
      <c r="AA1385">
        <v>1384</v>
      </c>
      <c r="AB1385" t="s">
        <v>12015</v>
      </c>
      <c r="AC1385">
        <v>4282.47</v>
      </c>
      <c r="AD1385">
        <v>4188.76</v>
      </c>
      <c r="AE1385">
        <v>209.44</v>
      </c>
      <c r="AF1385" t="s">
        <v>11305</v>
      </c>
      <c r="AG1385" t="s">
        <v>11078</v>
      </c>
      <c r="AH1385">
        <v>3578</v>
      </c>
      <c r="AI1385">
        <v>1384</v>
      </c>
      <c r="AJ1385" t="s">
        <v>11043</v>
      </c>
      <c r="AK1385" t="s">
        <v>12027</v>
      </c>
      <c r="AL1385" t="s">
        <v>12032</v>
      </c>
      <c r="AM1385" t="s">
        <v>11303</v>
      </c>
      <c r="AN1385">
        <v>1</v>
      </c>
      <c r="AO1385" s="10" t="s">
        <v>12038</v>
      </c>
      <c r="AP1385" t="str" cm="1">
        <f t="array" ref="AP1385">_xlfn.IFS(
  Table1[[#This Row],[Age]]&lt;=25, "18-25",
  Table1[[#This Row],[Age]]&lt;=35, "26-35",
  Table1[[#This Row],[Age]]&lt;=45, "36-45",
  Table1[[#This Row],[Age]]&lt;=60, "46-60",
  TRUE, "60+")</f>
        <v>26-35</v>
      </c>
    </row>
    <row r="1386" spans="1:42" x14ac:dyDescent="0.3">
      <c r="A1386">
        <v>1385</v>
      </c>
      <c r="B1386" t="s">
        <v>16</v>
      </c>
      <c r="C1386" t="s">
        <v>63</v>
      </c>
      <c r="D1386">
        <v>20</v>
      </c>
      <c r="E1386" t="s">
        <v>105</v>
      </c>
      <c r="F1386" t="s">
        <v>1492</v>
      </c>
      <c r="G1386" t="s">
        <v>5143</v>
      </c>
      <c r="H1386">
        <v>19458796238</v>
      </c>
      <c r="I1386" t="s">
        <v>6021</v>
      </c>
      <c r="J1386" t="s">
        <v>7292</v>
      </c>
      <c r="K1386">
        <v>7256</v>
      </c>
      <c r="L1386" s="12" t="s">
        <v>8562</v>
      </c>
      <c r="M1386" s="10" t="s">
        <v>11193</v>
      </c>
      <c r="N1386">
        <v>1385</v>
      </c>
      <c r="O1386">
        <v>44964</v>
      </c>
      <c r="P1386" t="s">
        <v>11403</v>
      </c>
      <c r="Q1386" s="16">
        <v>4197.8599999999997</v>
      </c>
      <c r="R1386">
        <v>3058.14</v>
      </c>
      <c r="S1386">
        <v>77</v>
      </c>
      <c r="T1386">
        <v>1385</v>
      </c>
      <c r="U1386">
        <v>41637.129999999997</v>
      </c>
      <c r="V1386" t="s">
        <v>11412</v>
      </c>
      <c r="W1386">
        <v>6.3</v>
      </c>
      <c r="X1386">
        <v>12</v>
      </c>
      <c r="Y1386" t="s">
        <v>11825</v>
      </c>
      <c r="Z1386" t="s">
        <v>12012</v>
      </c>
      <c r="AA1386">
        <v>1385</v>
      </c>
      <c r="AB1386" t="s">
        <v>12017</v>
      </c>
      <c r="AC1386">
        <v>6542.91</v>
      </c>
      <c r="AD1386">
        <v>4107.1499999999996</v>
      </c>
      <c r="AE1386">
        <v>205.36</v>
      </c>
      <c r="AF1386" t="s">
        <v>11185</v>
      </c>
      <c r="AG1386" t="s">
        <v>11302</v>
      </c>
      <c r="AH1386">
        <v>574</v>
      </c>
      <c r="AI1386">
        <v>1385</v>
      </c>
      <c r="AJ1386" t="s">
        <v>11089</v>
      </c>
      <c r="AK1386" t="s">
        <v>12028</v>
      </c>
      <c r="AL1386" t="s">
        <v>12031</v>
      </c>
      <c r="AM1386" t="s">
        <v>11117</v>
      </c>
      <c r="AN1386">
        <v>1</v>
      </c>
      <c r="AO1386" s="10" t="s">
        <v>12045</v>
      </c>
      <c r="AP1386" t="str" cm="1">
        <f t="array" ref="AP1386">_xlfn.IFS(
  Table1[[#This Row],[Age]]&lt;=25, "18-25",
  Table1[[#This Row],[Age]]&lt;=35, "26-35",
  Table1[[#This Row],[Age]]&lt;=45, "36-45",
  Table1[[#This Row],[Age]]&lt;=60, "46-60",
  TRUE, "60+")</f>
        <v>18-25</v>
      </c>
    </row>
    <row r="1387" spans="1:42" x14ac:dyDescent="0.3">
      <c r="A1387">
        <v>1386</v>
      </c>
      <c r="B1387" t="s">
        <v>14</v>
      </c>
      <c r="C1387" t="s">
        <v>68</v>
      </c>
      <c r="D1387">
        <v>53</v>
      </c>
      <c r="E1387" t="s">
        <v>106</v>
      </c>
      <c r="F1387" t="s">
        <v>1493</v>
      </c>
      <c r="G1387" t="s">
        <v>5120</v>
      </c>
      <c r="H1387">
        <v>19458796239</v>
      </c>
      <c r="I1387" t="s">
        <v>5498</v>
      </c>
      <c r="J1387" t="s">
        <v>7291</v>
      </c>
      <c r="K1387">
        <v>3940.92</v>
      </c>
      <c r="L1387" s="12" t="s">
        <v>8563</v>
      </c>
      <c r="M1387" s="10" t="s">
        <v>11182</v>
      </c>
      <c r="N1387">
        <v>1386</v>
      </c>
      <c r="O1387">
        <v>45181</v>
      </c>
      <c r="P1387" t="s">
        <v>11402</v>
      </c>
      <c r="Q1387" s="16">
        <v>1730.47</v>
      </c>
      <c r="R1387">
        <v>5671.39</v>
      </c>
      <c r="S1387">
        <v>81</v>
      </c>
      <c r="T1387">
        <v>1386</v>
      </c>
      <c r="U1387">
        <v>31368.3</v>
      </c>
      <c r="V1387" t="s">
        <v>11412</v>
      </c>
      <c r="W1387">
        <v>9.25</v>
      </c>
      <c r="X1387">
        <v>48</v>
      </c>
      <c r="Y1387" t="s">
        <v>8444</v>
      </c>
      <c r="Z1387" t="s">
        <v>12012</v>
      </c>
      <c r="AA1387">
        <v>1386</v>
      </c>
      <c r="AB1387" t="s">
        <v>12016</v>
      </c>
      <c r="AC1387">
        <v>7696.77</v>
      </c>
      <c r="AD1387">
        <v>4169.32</v>
      </c>
      <c r="AE1387">
        <v>208.47</v>
      </c>
      <c r="AF1387" t="s">
        <v>11257</v>
      </c>
      <c r="AG1387" t="s">
        <v>11095</v>
      </c>
      <c r="AH1387">
        <v>7993</v>
      </c>
      <c r="AI1387">
        <v>1386</v>
      </c>
      <c r="AJ1387" t="s">
        <v>11097</v>
      </c>
      <c r="AK1387" t="s">
        <v>12027</v>
      </c>
      <c r="AL1387" t="s">
        <v>12032</v>
      </c>
      <c r="AM1387" t="s">
        <v>11374</v>
      </c>
      <c r="AN1387">
        <v>1</v>
      </c>
      <c r="AO1387" s="10" t="s">
        <v>12042</v>
      </c>
      <c r="AP1387" t="str" cm="1">
        <f t="array" ref="AP1387">_xlfn.IFS(
  Table1[[#This Row],[Age]]&lt;=25, "18-25",
  Table1[[#This Row],[Age]]&lt;=35, "26-35",
  Table1[[#This Row],[Age]]&lt;=45, "36-45",
  Table1[[#This Row],[Age]]&lt;=60, "46-60",
  TRUE, "60+")</f>
        <v>46-60</v>
      </c>
    </row>
    <row r="1388" spans="1:42" x14ac:dyDescent="0.3">
      <c r="A1388">
        <v>1387</v>
      </c>
      <c r="B1388" t="s">
        <v>9</v>
      </c>
      <c r="C1388" t="s">
        <v>39</v>
      </c>
      <c r="D1388">
        <v>21</v>
      </c>
      <c r="E1388" t="s">
        <v>105</v>
      </c>
      <c r="F1388" t="s">
        <v>1494</v>
      </c>
      <c r="G1388" t="s">
        <v>5130</v>
      </c>
      <c r="H1388">
        <v>19458796240</v>
      </c>
      <c r="I1388" t="s">
        <v>6062</v>
      </c>
      <c r="J1388" t="s">
        <v>7292</v>
      </c>
      <c r="K1388">
        <v>5507.16</v>
      </c>
      <c r="L1388" s="12" t="s">
        <v>8564</v>
      </c>
      <c r="M1388" s="10" t="s">
        <v>11207</v>
      </c>
      <c r="N1388">
        <v>1387</v>
      </c>
      <c r="O1388">
        <v>45195</v>
      </c>
      <c r="P1388" t="s">
        <v>11404</v>
      </c>
      <c r="Q1388" s="16">
        <v>1565.53</v>
      </c>
      <c r="R1388">
        <v>3941.63</v>
      </c>
      <c r="S1388">
        <v>1</v>
      </c>
      <c r="T1388">
        <v>1387</v>
      </c>
      <c r="U1388">
        <v>23169.54</v>
      </c>
      <c r="V1388" t="s">
        <v>11412</v>
      </c>
      <c r="W1388">
        <v>5</v>
      </c>
      <c r="X1388">
        <v>48</v>
      </c>
      <c r="Y1388" t="s">
        <v>11572</v>
      </c>
      <c r="Z1388" t="s">
        <v>12012</v>
      </c>
      <c r="AA1388">
        <v>1387</v>
      </c>
      <c r="AB1388" t="s">
        <v>12017</v>
      </c>
      <c r="AC1388">
        <v>1854.48</v>
      </c>
      <c r="AD1388">
        <v>4803.22</v>
      </c>
      <c r="AE1388">
        <v>240.16</v>
      </c>
      <c r="AF1388" t="s">
        <v>11108</v>
      </c>
      <c r="AG1388" t="s">
        <v>11198</v>
      </c>
      <c r="AH1388">
        <v>4823</v>
      </c>
      <c r="AI1388">
        <v>1387</v>
      </c>
      <c r="AJ1388" t="s">
        <v>11082</v>
      </c>
      <c r="AK1388" t="s">
        <v>12027</v>
      </c>
      <c r="AL1388" t="s">
        <v>12031</v>
      </c>
      <c r="AM1388" t="s">
        <v>11345</v>
      </c>
      <c r="AN1388">
        <v>1</v>
      </c>
      <c r="AO1388" s="10" t="s">
        <v>12042</v>
      </c>
      <c r="AP1388" t="str" cm="1">
        <f t="array" ref="AP1388">_xlfn.IFS(
  Table1[[#This Row],[Age]]&lt;=25, "18-25",
  Table1[[#This Row],[Age]]&lt;=35, "26-35",
  Table1[[#This Row],[Age]]&lt;=45, "36-45",
  Table1[[#This Row],[Age]]&lt;=60, "46-60",
  TRUE, "60+")</f>
        <v>18-25</v>
      </c>
    </row>
    <row r="1389" spans="1:42" x14ac:dyDescent="0.3">
      <c r="A1389">
        <v>1388</v>
      </c>
      <c r="B1389" t="s">
        <v>21</v>
      </c>
      <c r="C1389" t="s">
        <v>71</v>
      </c>
      <c r="D1389">
        <v>53</v>
      </c>
      <c r="E1389" t="s">
        <v>105</v>
      </c>
      <c r="F1389" t="s">
        <v>1495</v>
      </c>
      <c r="G1389" t="s">
        <v>5123</v>
      </c>
      <c r="H1389">
        <v>19458796241</v>
      </c>
      <c r="I1389" t="s">
        <v>6218</v>
      </c>
      <c r="J1389" t="s">
        <v>7291</v>
      </c>
      <c r="K1389">
        <v>4114.2700000000004</v>
      </c>
      <c r="L1389" s="12" t="s">
        <v>8565</v>
      </c>
      <c r="M1389" s="10" t="s">
        <v>11367</v>
      </c>
      <c r="N1389">
        <v>1388</v>
      </c>
      <c r="O1389">
        <v>45170</v>
      </c>
      <c r="P1389" t="s">
        <v>11402</v>
      </c>
      <c r="Q1389" s="16">
        <v>2321.1999999999998</v>
      </c>
      <c r="R1389">
        <v>6435.47</v>
      </c>
      <c r="S1389">
        <v>11</v>
      </c>
      <c r="T1389">
        <v>1388</v>
      </c>
      <c r="U1389">
        <v>23255.57</v>
      </c>
      <c r="V1389" t="s">
        <v>11411</v>
      </c>
      <c r="W1389">
        <v>8.3800000000000008</v>
      </c>
      <c r="X1389">
        <v>12</v>
      </c>
      <c r="Y1389" t="s">
        <v>8920</v>
      </c>
      <c r="Z1389" t="s">
        <v>12010</v>
      </c>
      <c r="AA1389">
        <v>1388</v>
      </c>
      <c r="AB1389" t="s">
        <v>12015</v>
      </c>
      <c r="AC1389">
        <v>1790.35</v>
      </c>
      <c r="AD1389">
        <v>1952.96</v>
      </c>
      <c r="AE1389">
        <v>97.65</v>
      </c>
      <c r="AF1389" t="s">
        <v>11210</v>
      </c>
      <c r="AG1389" t="s">
        <v>11157</v>
      </c>
      <c r="AH1389">
        <v>5042</v>
      </c>
      <c r="AI1389">
        <v>1388</v>
      </c>
      <c r="AJ1389" t="s">
        <v>11037</v>
      </c>
      <c r="AK1389" t="s">
        <v>12029</v>
      </c>
      <c r="AL1389" t="s">
        <v>12032</v>
      </c>
      <c r="AM1389" t="s">
        <v>11250</v>
      </c>
      <c r="AN1389">
        <v>1</v>
      </c>
      <c r="AO1389" s="10" t="s">
        <v>12042</v>
      </c>
      <c r="AP1389" t="str" cm="1">
        <f t="array" ref="AP1389">_xlfn.IFS(
  Table1[[#This Row],[Age]]&lt;=25, "18-25",
  Table1[[#This Row],[Age]]&lt;=35, "26-35",
  Table1[[#This Row],[Age]]&lt;=45, "36-45",
  Table1[[#This Row],[Age]]&lt;=60, "46-60",
  TRUE, "60+")</f>
        <v>46-60</v>
      </c>
    </row>
    <row r="1390" spans="1:42" x14ac:dyDescent="0.3">
      <c r="A1390">
        <v>1389</v>
      </c>
      <c r="B1390" t="s">
        <v>37</v>
      </c>
      <c r="C1390" t="s">
        <v>91</v>
      </c>
      <c r="D1390">
        <v>33</v>
      </c>
      <c r="E1390" t="s">
        <v>104</v>
      </c>
      <c r="F1390" t="s">
        <v>1496</v>
      </c>
      <c r="G1390" t="s">
        <v>5126</v>
      </c>
      <c r="H1390">
        <v>19458796242</v>
      </c>
      <c r="I1390" t="s">
        <v>6219</v>
      </c>
      <c r="J1390" t="s">
        <v>7291</v>
      </c>
      <c r="K1390">
        <v>1214.23</v>
      </c>
      <c r="L1390" s="12" t="s">
        <v>8566</v>
      </c>
      <c r="M1390" s="10" t="s">
        <v>11381</v>
      </c>
      <c r="N1390">
        <v>1389</v>
      </c>
      <c r="O1390">
        <v>45206</v>
      </c>
      <c r="P1390" t="s">
        <v>11402</v>
      </c>
      <c r="Q1390" s="16">
        <v>1397.17</v>
      </c>
      <c r="R1390">
        <v>2611.4</v>
      </c>
      <c r="S1390">
        <v>20</v>
      </c>
      <c r="T1390">
        <v>1389</v>
      </c>
      <c r="U1390">
        <v>23761.24</v>
      </c>
      <c r="V1390" t="s">
        <v>11411</v>
      </c>
      <c r="W1390">
        <v>8.58</v>
      </c>
      <c r="X1390">
        <v>36</v>
      </c>
      <c r="Y1390" t="s">
        <v>11838</v>
      </c>
      <c r="Z1390" t="s">
        <v>12010</v>
      </c>
      <c r="AA1390">
        <v>1389</v>
      </c>
      <c r="AB1390" t="s">
        <v>12017</v>
      </c>
      <c r="AC1390">
        <v>1979.23</v>
      </c>
      <c r="AD1390">
        <v>4579.2</v>
      </c>
      <c r="AE1390">
        <v>228.96</v>
      </c>
      <c r="AF1390" t="s">
        <v>11104</v>
      </c>
      <c r="AG1390" t="s">
        <v>11146</v>
      </c>
      <c r="AH1390">
        <v>6193</v>
      </c>
      <c r="AI1390">
        <v>1389</v>
      </c>
      <c r="AJ1390" t="s">
        <v>11210</v>
      </c>
      <c r="AK1390" t="s">
        <v>12029</v>
      </c>
      <c r="AL1390" t="s">
        <v>12032</v>
      </c>
      <c r="AM1390" t="s">
        <v>11397</v>
      </c>
      <c r="AN1390">
        <v>1</v>
      </c>
      <c r="AO1390" s="10" t="s">
        <v>12044</v>
      </c>
      <c r="AP1390" t="str" cm="1">
        <f t="array" ref="AP1390">_xlfn.IFS(
  Table1[[#This Row],[Age]]&lt;=25, "18-25",
  Table1[[#This Row],[Age]]&lt;=35, "26-35",
  Table1[[#This Row],[Age]]&lt;=45, "36-45",
  Table1[[#This Row],[Age]]&lt;=60, "46-60",
  TRUE, "60+")</f>
        <v>26-35</v>
      </c>
    </row>
    <row r="1391" spans="1:42" x14ac:dyDescent="0.3">
      <c r="A1391">
        <v>1390</v>
      </c>
      <c r="B1391" t="s">
        <v>48</v>
      </c>
      <c r="C1391" t="s">
        <v>66</v>
      </c>
      <c r="D1391">
        <v>58</v>
      </c>
      <c r="E1391" t="s">
        <v>106</v>
      </c>
      <c r="F1391" t="s">
        <v>1497</v>
      </c>
      <c r="G1391" t="s">
        <v>5143</v>
      </c>
      <c r="H1391">
        <v>19458796243</v>
      </c>
      <c r="I1391" t="s">
        <v>6018</v>
      </c>
      <c r="J1391" t="s">
        <v>7292</v>
      </c>
      <c r="K1391">
        <v>3415.88</v>
      </c>
      <c r="L1391" s="12" t="s">
        <v>8567</v>
      </c>
      <c r="M1391" s="10" t="s">
        <v>11056</v>
      </c>
      <c r="N1391">
        <v>1390</v>
      </c>
      <c r="O1391">
        <v>45218</v>
      </c>
      <c r="P1391" t="s">
        <v>11404</v>
      </c>
      <c r="Q1391" s="16">
        <v>4155.51</v>
      </c>
      <c r="R1391">
        <v>7571.39</v>
      </c>
      <c r="S1391">
        <v>31</v>
      </c>
      <c r="T1391">
        <v>1390</v>
      </c>
      <c r="U1391">
        <v>37527.69</v>
      </c>
      <c r="V1391" t="s">
        <v>11413</v>
      </c>
      <c r="W1391">
        <v>5.18</v>
      </c>
      <c r="X1391">
        <v>60</v>
      </c>
      <c r="Y1391" t="s">
        <v>8279</v>
      </c>
      <c r="Z1391" t="s">
        <v>12010</v>
      </c>
      <c r="AA1391">
        <v>1390</v>
      </c>
      <c r="AB1391" t="s">
        <v>12015</v>
      </c>
      <c r="AC1391">
        <v>3527.27</v>
      </c>
      <c r="AD1391">
        <v>807.52</v>
      </c>
      <c r="AE1391">
        <v>40.380000000000003</v>
      </c>
      <c r="AF1391" t="s">
        <v>11102</v>
      </c>
      <c r="AG1391" t="s">
        <v>11160</v>
      </c>
      <c r="AH1391">
        <v>7932</v>
      </c>
      <c r="AI1391">
        <v>1390</v>
      </c>
      <c r="AJ1391" t="s">
        <v>11305</v>
      </c>
      <c r="AK1391" t="s">
        <v>12028</v>
      </c>
      <c r="AL1391" t="s">
        <v>12032</v>
      </c>
      <c r="AM1391" t="s">
        <v>11125</v>
      </c>
      <c r="AN1391">
        <v>1</v>
      </c>
      <c r="AO1391" s="10" t="s">
        <v>12044</v>
      </c>
      <c r="AP1391" t="str" cm="1">
        <f t="array" ref="AP1391">_xlfn.IFS(
  Table1[[#This Row],[Age]]&lt;=25, "18-25",
  Table1[[#This Row],[Age]]&lt;=35, "26-35",
  Table1[[#This Row],[Age]]&lt;=45, "36-45",
  Table1[[#This Row],[Age]]&lt;=60, "46-60",
  TRUE, "60+")</f>
        <v>46-60</v>
      </c>
    </row>
    <row r="1392" spans="1:42" x14ac:dyDescent="0.3">
      <c r="A1392">
        <v>1391</v>
      </c>
      <c r="B1392" t="s">
        <v>29</v>
      </c>
      <c r="C1392" t="s">
        <v>64</v>
      </c>
      <c r="D1392">
        <v>23</v>
      </c>
      <c r="E1392" t="s">
        <v>105</v>
      </c>
      <c r="F1392" t="s">
        <v>1498</v>
      </c>
      <c r="G1392" t="s">
        <v>5115</v>
      </c>
      <c r="H1392">
        <v>19458796244</v>
      </c>
      <c r="I1392" t="s">
        <v>5188</v>
      </c>
      <c r="J1392" t="s">
        <v>7291</v>
      </c>
      <c r="K1392">
        <v>8618.39</v>
      </c>
      <c r="L1392" s="12" t="s">
        <v>8568</v>
      </c>
      <c r="M1392" s="10" t="s">
        <v>11040</v>
      </c>
      <c r="N1392">
        <v>1391</v>
      </c>
      <c r="O1392">
        <v>45074</v>
      </c>
      <c r="P1392" t="s">
        <v>11402</v>
      </c>
      <c r="Q1392" s="16">
        <v>2829.09</v>
      </c>
      <c r="R1392">
        <v>11447.48</v>
      </c>
      <c r="S1392">
        <v>99</v>
      </c>
      <c r="T1392">
        <v>1391</v>
      </c>
      <c r="U1392">
        <v>7184.05</v>
      </c>
      <c r="V1392" t="s">
        <v>11411</v>
      </c>
      <c r="W1392">
        <v>5.4</v>
      </c>
      <c r="X1392">
        <v>48</v>
      </c>
      <c r="Y1392" t="s">
        <v>11839</v>
      </c>
      <c r="Z1392" t="s">
        <v>12010</v>
      </c>
      <c r="AA1392">
        <v>1391</v>
      </c>
      <c r="AB1392" t="s">
        <v>12015</v>
      </c>
      <c r="AC1392">
        <v>7702.68</v>
      </c>
      <c r="AD1392">
        <v>4696</v>
      </c>
      <c r="AE1392">
        <v>234.8</v>
      </c>
      <c r="AF1392" t="s">
        <v>11116</v>
      </c>
      <c r="AG1392" t="s">
        <v>11234</v>
      </c>
      <c r="AH1392">
        <v>163</v>
      </c>
      <c r="AI1392">
        <v>1391</v>
      </c>
      <c r="AJ1392" t="s">
        <v>11050</v>
      </c>
      <c r="AK1392" t="s">
        <v>12028</v>
      </c>
      <c r="AL1392" t="s">
        <v>12032</v>
      </c>
      <c r="AM1392" t="s">
        <v>11161</v>
      </c>
      <c r="AN1392">
        <v>1</v>
      </c>
      <c r="AO1392" s="10" t="s">
        <v>12046</v>
      </c>
      <c r="AP1392" t="str" cm="1">
        <f t="array" ref="AP1392">_xlfn.IFS(
  Table1[[#This Row],[Age]]&lt;=25, "18-25",
  Table1[[#This Row],[Age]]&lt;=35, "26-35",
  Table1[[#This Row],[Age]]&lt;=45, "36-45",
  Table1[[#This Row],[Age]]&lt;=60, "46-60",
  TRUE, "60+")</f>
        <v>18-25</v>
      </c>
    </row>
    <row r="1393" spans="1:42" x14ac:dyDescent="0.3">
      <c r="A1393">
        <v>1392</v>
      </c>
      <c r="B1393" t="s">
        <v>19</v>
      </c>
      <c r="C1393" t="s">
        <v>53</v>
      </c>
      <c r="D1393">
        <v>59</v>
      </c>
      <c r="E1393" t="s">
        <v>105</v>
      </c>
      <c r="F1393" t="s">
        <v>1499</v>
      </c>
      <c r="G1393" t="s">
        <v>5145</v>
      </c>
      <c r="H1393">
        <v>19458796245</v>
      </c>
      <c r="I1393" t="s">
        <v>6220</v>
      </c>
      <c r="J1393" t="s">
        <v>7291</v>
      </c>
      <c r="K1393">
        <v>4665.8999999999996</v>
      </c>
      <c r="L1393" s="12" t="s">
        <v>8569</v>
      </c>
      <c r="M1393" s="10" t="s">
        <v>11161</v>
      </c>
      <c r="N1393">
        <v>1392</v>
      </c>
      <c r="O1393">
        <v>44969</v>
      </c>
      <c r="P1393" t="s">
        <v>11402</v>
      </c>
      <c r="Q1393" s="16">
        <v>3774.35</v>
      </c>
      <c r="R1393">
        <v>891.55</v>
      </c>
      <c r="S1393">
        <v>39</v>
      </c>
      <c r="T1393">
        <v>1392</v>
      </c>
      <c r="U1393">
        <v>27033.49</v>
      </c>
      <c r="V1393" t="s">
        <v>11411</v>
      </c>
      <c r="W1393">
        <v>4</v>
      </c>
      <c r="X1393">
        <v>36</v>
      </c>
      <c r="Y1393" t="s">
        <v>11597</v>
      </c>
      <c r="Z1393" t="s">
        <v>12010</v>
      </c>
      <c r="AA1393">
        <v>1392</v>
      </c>
      <c r="AB1393" t="s">
        <v>12017</v>
      </c>
      <c r="AC1393">
        <v>6747.29</v>
      </c>
      <c r="AD1393">
        <v>1218.26</v>
      </c>
      <c r="AE1393">
        <v>60.91</v>
      </c>
      <c r="AF1393" t="s">
        <v>11392</v>
      </c>
      <c r="AG1393" t="s">
        <v>11236</v>
      </c>
      <c r="AH1393">
        <v>9351</v>
      </c>
      <c r="AI1393">
        <v>1392</v>
      </c>
      <c r="AJ1393" t="s">
        <v>11121</v>
      </c>
      <c r="AK1393" t="s">
        <v>12027</v>
      </c>
      <c r="AL1393" t="s">
        <v>12032</v>
      </c>
      <c r="AM1393" t="s">
        <v>11368</v>
      </c>
      <c r="AN1393">
        <v>1</v>
      </c>
      <c r="AO1393" s="10" t="s">
        <v>12045</v>
      </c>
      <c r="AP1393" t="str" cm="1">
        <f t="array" ref="AP1393">_xlfn.IFS(
  Table1[[#This Row],[Age]]&lt;=25, "18-25",
  Table1[[#This Row],[Age]]&lt;=35, "26-35",
  Table1[[#This Row],[Age]]&lt;=45, "36-45",
  Table1[[#This Row],[Age]]&lt;=60, "46-60",
  TRUE, "60+")</f>
        <v>46-60</v>
      </c>
    </row>
    <row r="1394" spans="1:42" x14ac:dyDescent="0.3">
      <c r="A1394">
        <v>1393</v>
      </c>
      <c r="B1394" t="s">
        <v>18</v>
      </c>
      <c r="C1394" t="s">
        <v>71</v>
      </c>
      <c r="D1394">
        <v>45</v>
      </c>
      <c r="E1394" t="s">
        <v>105</v>
      </c>
      <c r="F1394" t="s">
        <v>1500</v>
      </c>
      <c r="G1394" t="s">
        <v>5146</v>
      </c>
      <c r="H1394">
        <v>19458796246</v>
      </c>
      <c r="I1394" t="s">
        <v>5171</v>
      </c>
      <c r="J1394" t="s">
        <v>7291</v>
      </c>
      <c r="K1394">
        <v>5887.91</v>
      </c>
      <c r="L1394" s="12" t="s">
        <v>8570</v>
      </c>
      <c r="M1394" s="10" t="s">
        <v>11341</v>
      </c>
      <c r="N1394">
        <v>1393</v>
      </c>
      <c r="O1394">
        <v>45035</v>
      </c>
      <c r="P1394" t="s">
        <v>11402</v>
      </c>
      <c r="Q1394" s="16">
        <v>3729.46</v>
      </c>
      <c r="R1394">
        <v>2158.4499999999998</v>
      </c>
      <c r="S1394">
        <v>63</v>
      </c>
      <c r="T1394">
        <v>1393</v>
      </c>
      <c r="U1394">
        <v>40820.67</v>
      </c>
      <c r="V1394" t="s">
        <v>11413</v>
      </c>
      <c r="W1394">
        <v>5.46</v>
      </c>
      <c r="X1394">
        <v>24</v>
      </c>
      <c r="Y1394" t="s">
        <v>11840</v>
      </c>
      <c r="Z1394" t="s">
        <v>12011</v>
      </c>
      <c r="AA1394">
        <v>1393</v>
      </c>
      <c r="AB1394" t="s">
        <v>12016</v>
      </c>
      <c r="AC1394">
        <v>3702.78</v>
      </c>
      <c r="AD1394">
        <v>2040.03</v>
      </c>
      <c r="AE1394">
        <v>102</v>
      </c>
      <c r="AF1394" t="s">
        <v>11225</v>
      </c>
      <c r="AG1394" t="s">
        <v>11055</v>
      </c>
      <c r="AH1394">
        <v>7148</v>
      </c>
      <c r="AI1394">
        <v>1393</v>
      </c>
      <c r="AJ1394" t="s">
        <v>11359</v>
      </c>
      <c r="AK1394" t="s">
        <v>12028</v>
      </c>
      <c r="AL1394" t="s">
        <v>12032</v>
      </c>
      <c r="AM1394" t="s">
        <v>11161</v>
      </c>
      <c r="AN1394">
        <v>1</v>
      </c>
      <c r="AO1394" s="10" t="s">
        <v>12037</v>
      </c>
      <c r="AP1394" t="str" cm="1">
        <f t="array" ref="AP1394">_xlfn.IFS(
  Table1[[#This Row],[Age]]&lt;=25, "18-25",
  Table1[[#This Row],[Age]]&lt;=35, "26-35",
  Table1[[#This Row],[Age]]&lt;=45, "36-45",
  Table1[[#This Row],[Age]]&lt;=60, "46-60",
  TRUE, "60+")</f>
        <v>36-45</v>
      </c>
    </row>
    <row r="1395" spans="1:42" x14ac:dyDescent="0.3">
      <c r="A1395">
        <v>1394</v>
      </c>
      <c r="B1395" t="s">
        <v>31</v>
      </c>
      <c r="C1395" t="s">
        <v>95</v>
      </c>
      <c r="D1395">
        <v>53</v>
      </c>
      <c r="E1395" t="s">
        <v>104</v>
      </c>
      <c r="F1395" t="s">
        <v>1501</v>
      </c>
      <c r="G1395" t="s">
        <v>5128</v>
      </c>
      <c r="H1395">
        <v>19458796247</v>
      </c>
      <c r="I1395" t="s">
        <v>5689</v>
      </c>
      <c r="J1395" t="s">
        <v>7291</v>
      </c>
      <c r="K1395">
        <v>1896.32</v>
      </c>
      <c r="L1395" s="12" t="s">
        <v>8571</v>
      </c>
      <c r="M1395" s="10" t="s">
        <v>11245</v>
      </c>
      <c r="N1395">
        <v>1394</v>
      </c>
      <c r="O1395">
        <v>45025</v>
      </c>
      <c r="P1395" t="s">
        <v>11404</v>
      </c>
      <c r="Q1395" s="16">
        <v>3943.15</v>
      </c>
      <c r="R1395">
        <v>-2046.83</v>
      </c>
      <c r="S1395">
        <v>6</v>
      </c>
      <c r="T1395">
        <v>1394</v>
      </c>
      <c r="U1395">
        <v>25996.17</v>
      </c>
      <c r="V1395" t="s">
        <v>11413</v>
      </c>
      <c r="W1395">
        <v>3.24</v>
      </c>
      <c r="X1395">
        <v>48</v>
      </c>
      <c r="Y1395" t="s">
        <v>11735</v>
      </c>
      <c r="Z1395" t="s">
        <v>12011</v>
      </c>
      <c r="AA1395">
        <v>1394</v>
      </c>
      <c r="AB1395" t="s">
        <v>12017</v>
      </c>
      <c r="AC1395">
        <v>8704.4599999999991</v>
      </c>
      <c r="AD1395">
        <v>2576.7800000000002</v>
      </c>
      <c r="AE1395">
        <v>128.84</v>
      </c>
      <c r="AF1395" t="s">
        <v>11286</v>
      </c>
      <c r="AG1395" t="s">
        <v>11225</v>
      </c>
      <c r="AH1395">
        <v>6779</v>
      </c>
      <c r="AI1395">
        <v>1394</v>
      </c>
      <c r="AJ1395" t="s">
        <v>11258</v>
      </c>
      <c r="AK1395" t="s">
        <v>12027</v>
      </c>
      <c r="AL1395" t="s">
        <v>12032</v>
      </c>
      <c r="AM1395" t="s">
        <v>11217</v>
      </c>
      <c r="AN1395">
        <v>1</v>
      </c>
      <c r="AO1395" s="10" t="s">
        <v>12037</v>
      </c>
      <c r="AP1395" t="str" cm="1">
        <f t="array" ref="AP1395">_xlfn.IFS(
  Table1[[#This Row],[Age]]&lt;=25, "18-25",
  Table1[[#This Row],[Age]]&lt;=35, "26-35",
  Table1[[#This Row],[Age]]&lt;=45, "36-45",
  Table1[[#This Row],[Age]]&lt;=60, "46-60",
  TRUE, "60+")</f>
        <v>46-60</v>
      </c>
    </row>
    <row r="1396" spans="1:42" x14ac:dyDescent="0.3">
      <c r="A1396">
        <v>1395</v>
      </c>
      <c r="B1396" t="s">
        <v>41</v>
      </c>
      <c r="C1396" t="s">
        <v>61</v>
      </c>
      <c r="D1396">
        <v>40</v>
      </c>
      <c r="E1396" t="s">
        <v>104</v>
      </c>
      <c r="F1396" t="s">
        <v>1502</v>
      </c>
      <c r="G1396" t="s">
        <v>5140</v>
      </c>
      <c r="H1396">
        <v>19458796248</v>
      </c>
      <c r="I1396" t="s">
        <v>6221</v>
      </c>
      <c r="J1396" t="s">
        <v>7291</v>
      </c>
      <c r="K1396">
        <v>3626.69</v>
      </c>
      <c r="L1396" s="12" t="s">
        <v>8572</v>
      </c>
      <c r="M1396" s="10" t="s">
        <v>11262</v>
      </c>
      <c r="N1396">
        <v>1395</v>
      </c>
      <c r="O1396">
        <v>44969</v>
      </c>
      <c r="P1396" t="s">
        <v>11402</v>
      </c>
      <c r="Q1396" s="16">
        <v>4347.34</v>
      </c>
      <c r="R1396">
        <v>-720.65</v>
      </c>
      <c r="S1396">
        <v>99</v>
      </c>
      <c r="T1396">
        <v>1395</v>
      </c>
      <c r="U1396">
        <v>1673.32</v>
      </c>
      <c r="V1396" t="s">
        <v>11412</v>
      </c>
      <c r="W1396">
        <v>8.7200000000000006</v>
      </c>
      <c r="X1396">
        <v>12</v>
      </c>
      <c r="Y1396" t="s">
        <v>11688</v>
      </c>
      <c r="Z1396" t="s">
        <v>12011</v>
      </c>
      <c r="AA1396">
        <v>1395</v>
      </c>
      <c r="AB1396" t="s">
        <v>12016</v>
      </c>
      <c r="AC1396">
        <v>7557.61</v>
      </c>
      <c r="AD1396">
        <v>4015.91</v>
      </c>
      <c r="AE1396">
        <v>200.8</v>
      </c>
      <c r="AF1396" t="s">
        <v>11187</v>
      </c>
      <c r="AG1396" t="s">
        <v>11085</v>
      </c>
      <c r="AH1396">
        <v>9178</v>
      </c>
      <c r="AI1396">
        <v>1395</v>
      </c>
      <c r="AJ1396" t="s">
        <v>11152</v>
      </c>
      <c r="AK1396" t="s">
        <v>12029</v>
      </c>
      <c r="AL1396" t="s">
        <v>12031</v>
      </c>
      <c r="AM1396" t="s">
        <v>11238</v>
      </c>
      <c r="AN1396">
        <v>1</v>
      </c>
      <c r="AO1396" s="10" t="s">
        <v>12045</v>
      </c>
      <c r="AP1396" t="str" cm="1">
        <f t="array" ref="AP1396">_xlfn.IFS(
  Table1[[#This Row],[Age]]&lt;=25, "18-25",
  Table1[[#This Row],[Age]]&lt;=35, "26-35",
  Table1[[#This Row],[Age]]&lt;=45, "36-45",
  Table1[[#This Row],[Age]]&lt;=60, "46-60",
  TRUE, "60+")</f>
        <v>36-45</v>
      </c>
    </row>
    <row r="1397" spans="1:42" x14ac:dyDescent="0.3">
      <c r="A1397">
        <v>1396</v>
      </c>
      <c r="B1397" t="s">
        <v>17</v>
      </c>
      <c r="C1397" t="s">
        <v>101</v>
      </c>
      <c r="D1397">
        <v>29</v>
      </c>
      <c r="E1397" t="s">
        <v>104</v>
      </c>
      <c r="F1397" t="s">
        <v>1503</v>
      </c>
      <c r="G1397" t="s">
        <v>5141</v>
      </c>
      <c r="H1397">
        <v>19458796249</v>
      </c>
      <c r="I1397" t="s">
        <v>6222</v>
      </c>
      <c r="J1397" t="s">
        <v>7291</v>
      </c>
      <c r="K1397">
        <v>9299.1299999999992</v>
      </c>
      <c r="L1397" s="12" t="s">
        <v>8573</v>
      </c>
      <c r="M1397" s="10" t="s">
        <v>11084</v>
      </c>
      <c r="N1397">
        <v>1396</v>
      </c>
      <c r="O1397">
        <v>45266</v>
      </c>
      <c r="P1397" t="s">
        <v>11404</v>
      </c>
      <c r="Q1397" s="16">
        <v>4598.13</v>
      </c>
      <c r="R1397">
        <v>4701</v>
      </c>
      <c r="S1397">
        <v>28</v>
      </c>
      <c r="T1397">
        <v>1396</v>
      </c>
      <c r="U1397">
        <v>12989.84</v>
      </c>
      <c r="V1397" t="s">
        <v>11413</v>
      </c>
      <c r="W1397">
        <v>3.25</v>
      </c>
      <c r="X1397">
        <v>24</v>
      </c>
      <c r="Y1397" t="s">
        <v>11446</v>
      </c>
      <c r="Z1397" t="s">
        <v>12012</v>
      </c>
      <c r="AA1397">
        <v>1396</v>
      </c>
      <c r="AB1397" t="s">
        <v>12015</v>
      </c>
      <c r="AC1397">
        <v>9755.52</v>
      </c>
      <c r="AD1397">
        <v>1946.42</v>
      </c>
      <c r="AE1397">
        <v>97.32</v>
      </c>
      <c r="AF1397" t="s">
        <v>11117</v>
      </c>
      <c r="AG1397" t="s">
        <v>11250</v>
      </c>
      <c r="AH1397">
        <v>9785</v>
      </c>
      <c r="AI1397">
        <v>1396</v>
      </c>
      <c r="AJ1397" t="s">
        <v>11211</v>
      </c>
      <c r="AK1397" t="s">
        <v>12028</v>
      </c>
      <c r="AL1397" t="s">
        <v>12031</v>
      </c>
      <c r="AM1397" t="s">
        <v>11042</v>
      </c>
      <c r="AN1397">
        <v>1</v>
      </c>
      <c r="AO1397" s="10" t="s">
        <v>12036</v>
      </c>
      <c r="AP1397" t="str" cm="1">
        <f t="array" ref="AP1397">_xlfn.IFS(
  Table1[[#This Row],[Age]]&lt;=25, "18-25",
  Table1[[#This Row],[Age]]&lt;=35, "26-35",
  Table1[[#This Row],[Age]]&lt;=45, "36-45",
  Table1[[#This Row],[Age]]&lt;=60, "46-60",
  TRUE, "60+")</f>
        <v>26-35</v>
      </c>
    </row>
    <row r="1398" spans="1:42" x14ac:dyDescent="0.3">
      <c r="A1398">
        <v>1397</v>
      </c>
      <c r="B1398" t="s">
        <v>38</v>
      </c>
      <c r="C1398" t="s">
        <v>81</v>
      </c>
      <c r="D1398">
        <v>59</v>
      </c>
      <c r="E1398" t="s">
        <v>105</v>
      </c>
      <c r="F1398" t="s">
        <v>1504</v>
      </c>
      <c r="G1398" t="s">
        <v>5129</v>
      </c>
      <c r="H1398">
        <v>19458796250</v>
      </c>
      <c r="I1398" t="s">
        <v>5277</v>
      </c>
      <c r="J1398" t="s">
        <v>7292</v>
      </c>
      <c r="K1398">
        <v>3211.03</v>
      </c>
      <c r="L1398" s="12" t="s">
        <v>8574</v>
      </c>
      <c r="M1398" s="10" t="s">
        <v>11257</v>
      </c>
      <c r="N1398">
        <v>1397</v>
      </c>
      <c r="O1398">
        <v>45030</v>
      </c>
      <c r="P1398" t="s">
        <v>11402</v>
      </c>
      <c r="Q1398" s="16">
        <v>1924.21</v>
      </c>
      <c r="R1398">
        <v>1286.82</v>
      </c>
      <c r="S1398">
        <v>51</v>
      </c>
      <c r="T1398">
        <v>1397</v>
      </c>
      <c r="U1398">
        <v>33760.65</v>
      </c>
      <c r="V1398" t="s">
        <v>11411</v>
      </c>
      <c r="W1398">
        <v>3.32</v>
      </c>
      <c r="X1398">
        <v>24</v>
      </c>
      <c r="Y1398" t="s">
        <v>10037</v>
      </c>
      <c r="Z1398" t="s">
        <v>12011</v>
      </c>
      <c r="AA1398">
        <v>1397</v>
      </c>
      <c r="AB1398" t="s">
        <v>12017</v>
      </c>
      <c r="AC1398">
        <v>7170.72</v>
      </c>
      <c r="AD1398">
        <v>1707.8</v>
      </c>
      <c r="AE1398">
        <v>85.39</v>
      </c>
      <c r="AF1398" t="s">
        <v>11206</v>
      </c>
      <c r="AG1398" t="s">
        <v>11042</v>
      </c>
      <c r="AH1398">
        <v>3741</v>
      </c>
      <c r="AI1398">
        <v>1397</v>
      </c>
      <c r="AJ1398" t="s">
        <v>11047</v>
      </c>
      <c r="AK1398" t="s">
        <v>12028</v>
      </c>
      <c r="AL1398" t="s">
        <v>12031</v>
      </c>
      <c r="AM1398" t="s">
        <v>11119</v>
      </c>
      <c r="AN1398">
        <v>-1</v>
      </c>
      <c r="AO1398" s="10" t="s">
        <v>12037</v>
      </c>
      <c r="AP1398" t="str" cm="1">
        <f t="array" ref="AP1398">_xlfn.IFS(
  Table1[[#This Row],[Age]]&lt;=25, "18-25",
  Table1[[#This Row],[Age]]&lt;=35, "26-35",
  Table1[[#This Row],[Age]]&lt;=45, "36-45",
  Table1[[#This Row],[Age]]&lt;=60, "46-60",
  TRUE, "60+")</f>
        <v>46-60</v>
      </c>
    </row>
    <row r="1399" spans="1:42" x14ac:dyDescent="0.3">
      <c r="A1399">
        <v>1398</v>
      </c>
      <c r="B1399" t="s">
        <v>15</v>
      </c>
      <c r="C1399" t="s">
        <v>100</v>
      </c>
      <c r="D1399">
        <v>48</v>
      </c>
      <c r="E1399" t="s">
        <v>105</v>
      </c>
      <c r="F1399" t="s">
        <v>1505</v>
      </c>
      <c r="G1399" t="s">
        <v>5118</v>
      </c>
      <c r="H1399">
        <v>19458796251</v>
      </c>
      <c r="I1399" t="s">
        <v>5541</v>
      </c>
      <c r="J1399" t="s">
        <v>7291</v>
      </c>
      <c r="K1399">
        <v>2580.5500000000002</v>
      </c>
      <c r="L1399" s="12" t="s">
        <v>8575</v>
      </c>
      <c r="M1399" s="10" t="s">
        <v>11057</v>
      </c>
      <c r="N1399">
        <v>1398</v>
      </c>
      <c r="O1399">
        <v>45119</v>
      </c>
      <c r="P1399" t="s">
        <v>11402</v>
      </c>
      <c r="Q1399" s="16">
        <v>2224.15</v>
      </c>
      <c r="R1399">
        <v>4804.7</v>
      </c>
      <c r="S1399">
        <v>53</v>
      </c>
      <c r="T1399">
        <v>1398</v>
      </c>
      <c r="U1399">
        <v>46775.78</v>
      </c>
      <c r="V1399" t="s">
        <v>11413</v>
      </c>
      <c r="W1399">
        <v>9.06</v>
      </c>
      <c r="X1399">
        <v>60</v>
      </c>
      <c r="Y1399" t="s">
        <v>8733</v>
      </c>
      <c r="Z1399" t="s">
        <v>12010</v>
      </c>
      <c r="AA1399">
        <v>1398</v>
      </c>
      <c r="AB1399" t="s">
        <v>12017</v>
      </c>
      <c r="AC1399">
        <v>7454.79</v>
      </c>
      <c r="AD1399">
        <v>4913.8900000000003</v>
      </c>
      <c r="AE1399">
        <v>245.69</v>
      </c>
      <c r="AF1399" t="s">
        <v>11130</v>
      </c>
      <c r="AG1399" t="s">
        <v>11362</v>
      </c>
      <c r="AH1399">
        <v>498</v>
      </c>
      <c r="AI1399">
        <v>1398</v>
      </c>
      <c r="AJ1399" t="s">
        <v>11344</v>
      </c>
      <c r="AK1399" t="s">
        <v>12028</v>
      </c>
      <c r="AL1399" t="s">
        <v>12032</v>
      </c>
      <c r="AM1399" t="s">
        <v>11379</v>
      </c>
      <c r="AN1399">
        <v>1</v>
      </c>
      <c r="AO1399" s="10" t="s">
        <v>12038</v>
      </c>
      <c r="AP1399" t="str" cm="1">
        <f t="array" ref="AP1399">_xlfn.IFS(
  Table1[[#This Row],[Age]]&lt;=25, "18-25",
  Table1[[#This Row],[Age]]&lt;=35, "26-35",
  Table1[[#This Row],[Age]]&lt;=45, "36-45",
  Table1[[#This Row],[Age]]&lt;=60, "46-60",
  TRUE, "60+")</f>
        <v>46-60</v>
      </c>
    </row>
    <row r="1400" spans="1:42" x14ac:dyDescent="0.3">
      <c r="A1400">
        <v>1399</v>
      </c>
      <c r="B1400" t="s">
        <v>17</v>
      </c>
      <c r="C1400" t="s">
        <v>66</v>
      </c>
      <c r="D1400">
        <v>29</v>
      </c>
      <c r="E1400" t="s">
        <v>105</v>
      </c>
      <c r="F1400" t="s">
        <v>1506</v>
      </c>
      <c r="G1400" t="s">
        <v>5124</v>
      </c>
      <c r="H1400">
        <v>19458796252</v>
      </c>
      <c r="I1400" t="s">
        <v>5954</v>
      </c>
      <c r="J1400" t="s">
        <v>7291</v>
      </c>
      <c r="K1400">
        <v>653.41</v>
      </c>
      <c r="L1400" s="12" t="s">
        <v>7449</v>
      </c>
      <c r="M1400" s="10" t="s">
        <v>11298</v>
      </c>
      <c r="N1400">
        <v>1399</v>
      </c>
      <c r="O1400">
        <v>45041</v>
      </c>
      <c r="P1400" t="s">
        <v>11404</v>
      </c>
      <c r="Q1400" s="16">
        <v>259.79000000000002</v>
      </c>
      <c r="R1400">
        <v>393.62</v>
      </c>
      <c r="S1400">
        <v>44</v>
      </c>
      <c r="T1400">
        <v>1399</v>
      </c>
      <c r="U1400">
        <v>44793.66</v>
      </c>
      <c r="V1400" t="s">
        <v>11412</v>
      </c>
      <c r="W1400">
        <v>5.79</v>
      </c>
      <c r="X1400">
        <v>36</v>
      </c>
      <c r="Y1400" t="s">
        <v>11629</v>
      </c>
      <c r="Z1400" t="s">
        <v>12011</v>
      </c>
      <c r="AA1400">
        <v>1399</v>
      </c>
      <c r="AB1400" t="s">
        <v>12016</v>
      </c>
      <c r="AC1400">
        <v>8410.3700000000008</v>
      </c>
      <c r="AD1400">
        <v>372.91</v>
      </c>
      <c r="AE1400">
        <v>18.649999999999999</v>
      </c>
      <c r="AF1400" t="s">
        <v>11091</v>
      </c>
      <c r="AG1400" t="s">
        <v>11347</v>
      </c>
      <c r="AH1400">
        <v>3658</v>
      </c>
      <c r="AI1400">
        <v>1399</v>
      </c>
      <c r="AJ1400" t="s">
        <v>11117</v>
      </c>
      <c r="AK1400" t="s">
        <v>12029</v>
      </c>
      <c r="AL1400" t="s">
        <v>12032</v>
      </c>
      <c r="AM1400" t="s">
        <v>11187</v>
      </c>
      <c r="AN1400">
        <v>1</v>
      </c>
      <c r="AO1400" s="10" t="s">
        <v>12037</v>
      </c>
      <c r="AP1400" t="str" cm="1">
        <f t="array" ref="AP1400">_xlfn.IFS(
  Table1[[#This Row],[Age]]&lt;=25, "18-25",
  Table1[[#This Row],[Age]]&lt;=35, "26-35",
  Table1[[#This Row],[Age]]&lt;=45, "36-45",
  Table1[[#This Row],[Age]]&lt;=60, "46-60",
  TRUE, "60+")</f>
        <v>26-35</v>
      </c>
    </row>
    <row r="1401" spans="1:42" x14ac:dyDescent="0.3">
      <c r="A1401">
        <v>1400</v>
      </c>
      <c r="B1401" t="s">
        <v>11</v>
      </c>
      <c r="C1401" t="s">
        <v>53</v>
      </c>
      <c r="D1401">
        <v>49</v>
      </c>
      <c r="E1401" t="s">
        <v>105</v>
      </c>
      <c r="F1401" t="s">
        <v>1507</v>
      </c>
      <c r="G1401" t="s">
        <v>5126</v>
      </c>
      <c r="H1401">
        <v>19458796253</v>
      </c>
      <c r="I1401" t="s">
        <v>5250</v>
      </c>
      <c r="J1401" t="s">
        <v>7291</v>
      </c>
      <c r="K1401">
        <v>1062.5899999999999</v>
      </c>
      <c r="L1401" s="12" t="s">
        <v>8576</v>
      </c>
      <c r="M1401" s="10" t="s">
        <v>11040</v>
      </c>
      <c r="N1401">
        <v>1400</v>
      </c>
      <c r="O1401">
        <v>44972</v>
      </c>
      <c r="P1401" t="s">
        <v>11404</v>
      </c>
      <c r="Q1401" s="16">
        <v>4629.2700000000004</v>
      </c>
      <c r="R1401">
        <v>5691.86</v>
      </c>
      <c r="S1401">
        <v>65</v>
      </c>
      <c r="T1401">
        <v>1400</v>
      </c>
      <c r="U1401">
        <v>41312.54</v>
      </c>
      <c r="V1401" t="s">
        <v>11411</v>
      </c>
      <c r="W1401">
        <v>1.95</v>
      </c>
      <c r="X1401">
        <v>60</v>
      </c>
      <c r="Y1401" t="s">
        <v>9345</v>
      </c>
      <c r="Z1401" t="s">
        <v>12010</v>
      </c>
      <c r="AA1401">
        <v>1400</v>
      </c>
      <c r="AB1401" t="s">
        <v>12016</v>
      </c>
      <c r="AC1401">
        <v>9329.14</v>
      </c>
      <c r="AD1401">
        <v>127.95</v>
      </c>
      <c r="AE1401">
        <v>6.4</v>
      </c>
      <c r="AF1401" t="s">
        <v>11262</v>
      </c>
      <c r="AG1401" t="s">
        <v>11392</v>
      </c>
      <c r="AH1401">
        <v>9908</v>
      </c>
      <c r="AI1401">
        <v>1400</v>
      </c>
      <c r="AJ1401" t="s">
        <v>11155</v>
      </c>
      <c r="AK1401" t="s">
        <v>12028</v>
      </c>
      <c r="AL1401" t="s">
        <v>12032</v>
      </c>
      <c r="AM1401" t="s">
        <v>11381</v>
      </c>
      <c r="AN1401">
        <v>1</v>
      </c>
      <c r="AO1401" s="10" t="s">
        <v>12045</v>
      </c>
      <c r="AP1401" t="str" cm="1">
        <f t="array" ref="AP1401">_xlfn.IFS(
  Table1[[#This Row],[Age]]&lt;=25, "18-25",
  Table1[[#This Row],[Age]]&lt;=35, "26-35",
  Table1[[#This Row],[Age]]&lt;=45, "36-45",
  Table1[[#This Row],[Age]]&lt;=60, "46-60",
  TRUE, "60+")</f>
        <v>46-60</v>
      </c>
    </row>
    <row r="1402" spans="1:42" x14ac:dyDescent="0.3">
      <c r="A1402">
        <v>1401</v>
      </c>
      <c r="B1402" t="s">
        <v>39</v>
      </c>
      <c r="C1402" t="s">
        <v>39</v>
      </c>
      <c r="D1402">
        <v>42</v>
      </c>
      <c r="E1402" t="s">
        <v>105</v>
      </c>
      <c r="F1402" t="s">
        <v>1508</v>
      </c>
      <c r="G1402" t="s">
        <v>5139</v>
      </c>
      <c r="H1402">
        <v>19458796254</v>
      </c>
      <c r="I1402" t="s">
        <v>6148</v>
      </c>
      <c r="J1402" t="s">
        <v>7292</v>
      </c>
      <c r="K1402">
        <v>5889.41</v>
      </c>
      <c r="L1402" s="12" t="s">
        <v>7596</v>
      </c>
      <c r="M1402" s="10" t="s">
        <v>11384</v>
      </c>
      <c r="N1402">
        <v>1401</v>
      </c>
      <c r="O1402">
        <v>44988</v>
      </c>
      <c r="P1402" t="s">
        <v>11402</v>
      </c>
      <c r="Q1402" s="16">
        <v>2939.85</v>
      </c>
      <c r="R1402">
        <v>8829.26</v>
      </c>
      <c r="S1402">
        <v>80</v>
      </c>
      <c r="T1402">
        <v>1401</v>
      </c>
      <c r="U1402">
        <v>47558.04</v>
      </c>
      <c r="V1402" t="s">
        <v>11412</v>
      </c>
      <c r="W1402">
        <v>4.1100000000000003</v>
      </c>
      <c r="X1402">
        <v>24</v>
      </c>
      <c r="Y1402" t="s">
        <v>11595</v>
      </c>
      <c r="Z1402" t="s">
        <v>12011</v>
      </c>
      <c r="AA1402">
        <v>1401</v>
      </c>
      <c r="AB1402" t="s">
        <v>12015</v>
      </c>
      <c r="AC1402">
        <v>3496.15</v>
      </c>
      <c r="AD1402">
        <v>283.45999999999998</v>
      </c>
      <c r="AE1402">
        <v>14.17</v>
      </c>
      <c r="AF1402" t="s">
        <v>11178</v>
      </c>
      <c r="AG1402" t="s">
        <v>11375</v>
      </c>
      <c r="AH1402">
        <v>5497</v>
      </c>
      <c r="AI1402">
        <v>1401</v>
      </c>
      <c r="AJ1402" t="s">
        <v>11041</v>
      </c>
      <c r="AK1402" t="s">
        <v>12028</v>
      </c>
      <c r="AL1402" t="s">
        <v>12032</v>
      </c>
      <c r="AM1402" t="s">
        <v>11391</v>
      </c>
      <c r="AN1402">
        <v>1</v>
      </c>
      <c r="AO1402" s="10" t="s">
        <v>12047</v>
      </c>
      <c r="AP1402" t="str" cm="1">
        <f t="array" ref="AP1402">_xlfn.IFS(
  Table1[[#This Row],[Age]]&lt;=25, "18-25",
  Table1[[#This Row],[Age]]&lt;=35, "26-35",
  Table1[[#This Row],[Age]]&lt;=45, "36-45",
  Table1[[#This Row],[Age]]&lt;=60, "46-60",
  TRUE, "60+")</f>
        <v>36-45</v>
      </c>
    </row>
    <row r="1403" spans="1:42" x14ac:dyDescent="0.3">
      <c r="A1403">
        <v>1402</v>
      </c>
      <c r="B1403" t="s">
        <v>42</v>
      </c>
      <c r="C1403" t="s">
        <v>90</v>
      </c>
      <c r="D1403">
        <v>68</v>
      </c>
      <c r="E1403" t="s">
        <v>104</v>
      </c>
      <c r="F1403" t="s">
        <v>1509</v>
      </c>
      <c r="G1403" t="s">
        <v>5140</v>
      </c>
      <c r="H1403">
        <v>19458796255</v>
      </c>
      <c r="I1403" t="s">
        <v>6017</v>
      </c>
      <c r="J1403" t="s">
        <v>7292</v>
      </c>
      <c r="K1403">
        <v>6634.32</v>
      </c>
      <c r="L1403" s="12" t="s">
        <v>8577</v>
      </c>
      <c r="M1403" s="10" t="s">
        <v>11144</v>
      </c>
      <c r="N1403">
        <v>1402</v>
      </c>
      <c r="O1403">
        <v>45040</v>
      </c>
      <c r="P1403" t="s">
        <v>11402</v>
      </c>
      <c r="Q1403" s="16">
        <v>3564.45</v>
      </c>
      <c r="R1403">
        <v>10198.77</v>
      </c>
      <c r="S1403">
        <v>12</v>
      </c>
      <c r="T1403">
        <v>1402</v>
      </c>
      <c r="U1403">
        <v>14715.97</v>
      </c>
      <c r="V1403" t="s">
        <v>11411</v>
      </c>
      <c r="W1403">
        <v>7.35</v>
      </c>
      <c r="X1403">
        <v>60</v>
      </c>
      <c r="Y1403" t="s">
        <v>11841</v>
      </c>
      <c r="Z1403" t="s">
        <v>12012</v>
      </c>
      <c r="AA1403">
        <v>1402</v>
      </c>
      <c r="AB1403" t="s">
        <v>12016</v>
      </c>
      <c r="AC1403">
        <v>6813.4</v>
      </c>
      <c r="AD1403">
        <v>4570.96</v>
      </c>
      <c r="AE1403">
        <v>228.55</v>
      </c>
      <c r="AF1403" t="s">
        <v>11147</v>
      </c>
      <c r="AG1403" t="s">
        <v>11232</v>
      </c>
      <c r="AH1403">
        <v>5196</v>
      </c>
      <c r="AI1403">
        <v>1402</v>
      </c>
      <c r="AJ1403" t="s">
        <v>11298</v>
      </c>
      <c r="AK1403" t="s">
        <v>12028</v>
      </c>
      <c r="AL1403" t="s">
        <v>12031</v>
      </c>
      <c r="AM1403" t="s">
        <v>11382</v>
      </c>
      <c r="AN1403">
        <v>1</v>
      </c>
      <c r="AO1403" s="10" t="s">
        <v>12037</v>
      </c>
      <c r="AP1403" t="str" cm="1">
        <f t="array" ref="AP1403">_xlfn.IFS(
  Table1[[#This Row],[Age]]&lt;=25, "18-25",
  Table1[[#This Row],[Age]]&lt;=35, "26-35",
  Table1[[#This Row],[Age]]&lt;=45, "36-45",
  Table1[[#This Row],[Age]]&lt;=60, "46-60",
  TRUE, "60+")</f>
        <v>60+</v>
      </c>
    </row>
    <row r="1404" spans="1:42" x14ac:dyDescent="0.3">
      <c r="A1404">
        <v>1403</v>
      </c>
      <c r="B1404" t="s">
        <v>18</v>
      </c>
      <c r="C1404" t="s">
        <v>96</v>
      </c>
      <c r="D1404">
        <v>46</v>
      </c>
      <c r="E1404" t="s">
        <v>105</v>
      </c>
      <c r="F1404" t="s">
        <v>1510</v>
      </c>
      <c r="G1404" t="s">
        <v>5121</v>
      </c>
      <c r="H1404">
        <v>19458796256</v>
      </c>
      <c r="I1404" t="s">
        <v>5811</v>
      </c>
      <c r="J1404" t="s">
        <v>7292</v>
      </c>
      <c r="K1404">
        <v>6451.65</v>
      </c>
      <c r="L1404" s="12" t="s">
        <v>8578</v>
      </c>
      <c r="M1404" s="10" t="s">
        <v>11117</v>
      </c>
      <c r="N1404">
        <v>1403</v>
      </c>
      <c r="O1404">
        <v>45124</v>
      </c>
      <c r="P1404" t="s">
        <v>11403</v>
      </c>
      <c r="Q1404" s="16">
        <v>2185.67</v>
      </c>
      <c r="R1404">
        <v>8637.32</v>
      </c>
      <c r="S1404">
        <v>28</v>
      </c>
      <c r="T1404">
        <v>1403</v>
      </c>
      <c r="U1404">
        <v>1607.49</v>
      </c>
      <c r="V1404" t="s">
        <v>11413</v>
      </c>
      <c r="W1404">
        <v>4.6500000000000004</v>
      </c>
      <c r="X1404">
        <v>12</v>
      </c>
      <c r="Y1404" t="s">
        <v>11840</v>
      </c>
      <c r="Z1404" t="s">
        <v>12010</v>
      </c>
      <c r="AA1404">
        <v>1403</v>
      </c>
      <c r="AB1404" t="s">
        <v>12016</v>
      </c>
      <c r="AC1404">
        <v>4710.76</v>
      </c>
      <c r="AD1404">
        <v>1163.92</v>
      </c>
      <c r="AE1404">
        <v>58.2</v>
      </c>
      <c r="AF1404" t="s">
        <v>11109</v>
      </c>
      <c r="AG1404" t="s">
        <v>11361</v>
      </c>
      <c r="AH1404">
        <v>3830</v>
      </c>
      <c r="AI1404">
        <v>1403</v>
      </c>
      <c r="AJ1404" t="s">
        <v>11299</v>
      </c>
      <c r="AK1404" t="s">
        <v>12028</v>
      </c>
      <c r="AL1404" t="s">
        <v>12032</v>
      </c>
      <c r="AM1404" t="s">
        <v>11143</v>
      </c>
      <c r="AN1404">
        <v>1</v>
      </c>
      <c r="AO1404" s="10" t="s">
        <v>12038</v>
      </c>
      <c r="AP1404" t="str" cm="1">
        <f t="array" ref="AP1404">_xlfn.IFS(
  Table1[[#This Row],[Age]]&lt;=25, "18-25",
  Table1[[#This Row],[Age]]&lt;=35, "26-35",
  Table1[[#This Row],[Age]]&lt;=45, "36-45",
  Table1[[#This Row],[Age]]&lt;=60, "46-60",
  TRUE, "60+")</f>
        <v>46-60</v>
      </c>
    </row>
    <row r="1405" spans="1:42" x14ac:dyDescent="0.3">
      <c r="A1405">
        <v>1404</v>
      </c>
      <c r="B1405" t="s">
        <v>51</v>
      </c>
      <c r="C1405" t="s">
        <v>56</v>
      </c>
      <c r="D1405">
        <v>36</v>
      </c>
      <c r="E1405" t="s">
        <v>106</v>
      </c>
      <c r="F1405" t="s">
        <v>1511</v>
      </c>
      <c r="G1405" t="s">
        <v>5112</v>
      </c>
      <c r="H1405">
        <v>19458796257</v>
      </c>
      <c r="I1405" t="s">
        <v>6223</v>
      </c>
      <c r="J1405" t="s">
        <v>7291</v>
      </c>
      <c r="K1405">
        <v>5444.31</v>
      </c>
      <c r="L1405" s="12" t="s">
        <v>8579</v>
      </c>
      <c r="M1405" s="10" t="s">
        <v>11332</v>
      </c>
      <c r="N1405">
        <v>1404</v>
      </c>
      <c r="O1405">
        <v>45178</v>
      </c>
      <c r="P1405" t="s">
        <v>11402</v>
      </c>
      <c r="Q1405" s="16">
        <v>2374.5</v>
      </c>
      <c r="R1405">
        <v>7818.81</v>
      </c>
      <c r="S1405">
        <v>79</v>
      </c>
      <c r="T1405">
        <v>1404</v>
      </c>
      <c r="U1405">
        <v>18364.36</v>
      </c>
      <c r="V1405" t="s">
        <v>11413</v>
      </c>
      <c r="W1405">
        <v>4.8099999999999996</v>
      </c>
      <c r="X1405">
        <v>48</v>
      </c>
      <c r="Y1405" t="s">
        <v>11842</v>
      </c>
      <c r="Z1405" t="s">
        <v>12010</v>
      </c>
      <c r="AA1405">
        <v>1404</v>
      </c>
      <c r="AB1405" t="s">
        <v>12016</v>
      </c>
      <c r="AC1405">
        <v>3065.18</v>
      </c>
      <c r="AD1405">
        <v>218.48</v>
      </c>
      <c r="AE1405">
        <v>10.92</v>
      </c>
      <c r="AF1405" t="s">
        <v>11252</v>
      </c>
      <c r="AG1405" t="s">
        <v>11199</v>
      </c>
      <c r="AH1405">
        <v>3191</v>
      </c>
      <c r="AI1405">
        <v>1404</v>
      </c>
      <c r="AJ1405" t="s">
        <v>11132</v>
      </c>
      <c r="AK1405" t="s">
        <v>12027</v>
      </c>
      <c r="AL1405" t="s">
        <v>12032</v>
      </c>
      <c r="AM1405" t="s">
        <v>11044</v>
      </c>
      <c r="AN1405">
        <v>1</v>
      </c>
      <c r="AO1405" s="10" t="s">
        <v>12042</v>
      </c>
      <c r="AP1405" t="str" cm="1">
        <f t="array" ref="AP1405">_xlfn.IFS(
  Table1[[#This Row],[Age]]&lt;=25, "18-25",
  Table1[[#This Row],[Age]]&lt;=35, "26-35",
  Table1[[#This Row],[Age]]&lt;=45, "36-45",
  Table1[[#This Row],[Age]]&lt;=60, "46-60",
  TRUE, "60+")</f>
        <v>36-45</v>
      </c>
    </row>
    <row r="1406" spans="1:42" x14ac:dyDescent="0.3">
      <c r="A1406">
        <v>1405</v>
      </c>
      <c r="B1406" t="s">
        <v>9</v>
      </c>
      <c r="C1406" t="s">
        <v>55</v>
      </c>
      <c r="D1406">
        <v>39</v>
      </c>
      <c r="E1406" t="s">
        <v>105</v>
      </c>
      <c r="F1406" t="s">
        <v>1512</v>
      </c>
      <c r="G1406" t="s">
        <v>5119</v>
      </c>
      <c r="H1406">
        <v>19458796258</v>
      </c>
      <c r="I1406" t="s">
        <v>6224</v>
      </c>
      <c r="J1406" t="s">
        <v>7292</v>
      </c>
      <c r="K1406">
        <v>4960.62</v>
      </c>
      <c r="L1406" s="12" t="s">
        <v>8580</v>
      </c>
      <c r="M1406" s="10" t="s">
        <v>11276</v>
      </c>
      <c r="N1406">
        <v>1405</v>
      </c>
      <c r="O1406">
        <v>45031</v>
      </c>
      <c r="P1406" t="s">
        <v>11404</v>
      </c>
      <c r="Q1406" s="16">
        <v>2720.45</v>
      </c>
      <c r="R1406">
        <v>7681.07</v>
      </c>
      <c r="S1406">
        <v>72</v>
      </c>
      <c r="T1406">
        <v>1405</v>
      </c>
      <c r="U1406">
        <v>29273.54</v>
      </c>
      <c r="V1406" t="s">
        <v>11413</v>
      </c>
      <c r="W1406">
        <v>5.49</v>
      </c>
      <c r="X1406">
        <v>12</v>
      </c>
      <c r="Y1406" t="s">
        <v>9729</v>
      </c>
      <c r="Z1406" t="s">
        <v>12011</v>
      </c>
      <c r="AA1406">
        <v>1405</v>
      </c>
      <c r="AB1406" t="s">
        <v>12017</v>
      </c>
      <c r="AC1406">
        <v>2729.1</v>
      </c>
      <c r="AD1406">
        <v>3643.82</v>
      </c>
      <c r="AE1406">
        <v>182.19</v>
      </c>
      <c r="AF1406" t="s">
        <v>11121</v>
      </c>
      <c r="AG1406" t="s">
        <v>11304</v>
      </c>
      <c r="AH1406">
        <v>5901</v>
      </c>
      <c r="AI1406">
        <v>1405</v>
      </c>
      <c r="AJ1406" t="s">
        <v>11359</v>
      </c>
      <c r="AK1406" t="s">
        <v>12029</v>
      </c>
      <c r="AL1406" t="s">
        <v>12031</v>
      </c>
      <c r="AM1406" t="s">
        <v>11086</v>
      </c>
      <c r="AN1406">
        <v>1</v>
      </c>
      <c r="AO1406" s="10" t="s">
        <v>12037</v>
      </c>
      <c r="AP1406" t="str" cm="1">
        <f t="array" ref="AP1406">_xlfn.IFS(
  Table1[[#This Row],[Age]]&lt;=25, "18-25",
  Table1[[#This Row],[Age]]&lt;=35, "26-35",
  Table1[[#This Row],[Age]]&lt;=45, "36-45",
  Table1[[#This Row],[Age]]&lt;=60, "46-60",
  TRUE, "60+")</f>
        <v>36-45</v>
      </c>
    </row>
    <row r="1407" spans="1:42" x14ac:dyDescent="0.3">
      <c r="A1407">
        <v>1406</v>
      </c>
      <c r="B1407" t="s">
        <v>50</v>
      </c>
      <c r="C1407" t="s">
        <v>68</v>
      </c>
      <c r="D1407">
        <v>41</v>
      </c>
      <c r="E1407" t="s">
        <v>104</v>
      </c>
      <c r="F1407" t="s">
        <v>1513</v>
      </c>
      <c r="G1407" t="s">
        <v>5122</v>
      </c>
      <c r="H1407">
        <v>19458796259</v>
      </c>
      <c r="I1407" t="s">
        <v>6225</v>
      </c>
      <c r="J1407" t="s">
        <v>7292</v>
      </c>
      <c r="K1407">
        <v>814.2</v>
      </c>
      <c r="L1407" s="12" t="s">
        <v>7565</v>
      </c>
      <c r="M1407" s="10" t="s">
        <v>11341</v>
      </c>
      <c r="N1407">
        <v>1406</v>
      </c>
      <c r="O1407">
        <v>44955</v>
      </c>
      <c r="P1407" t="s">
        <v>11402</v>
      </c>
      <c r="Q1407" s="16">
        <v>3978.83</v>
      </c>
      <c r="R1407">
        <v>4793.03</v>
      </c>
      <c r="S1407">
        <v>68</v>
      </c>
      <c r="T1407">
        <v>1406</v>
      </c>
      <c r="U1407">
        <v>16506.830000000002</v>
      </c>
      <c r="V1407" t="s">
        <v>11413</v>
      </c>
      <c r="W1407">
        <v>3</v>
      </c>
      <c r="X1407">
        <v>24</v>
      </c>
      <c r="Y1407" t="s">
        <v>11433</v>
      </c>
      <c r="Z1407" t="s">
        <v>12011</v>
      </c>
      <c r="AA1407">
        <v>1406</v>
      </c>
      <c r="AB1407" t="s">
        <v>12016</v>
      </c>
      <c r="AC1407">
        <v>1882.32</v>
      </c>
      <c r="AD1407">
        <v>3202.16</v>
      </c>
      <c r="AE1407">
        <v>160.11000000000001</v>
      </c>
      <c r="AF1407" t="s">
        <v>11275</v>
      </c>
      <c r="AG1407" t="s">
        <v>11109</v>
      </c>
      <c r="AH1407">
        <v>4314</v>
      </c>
      <c r="AI1407">
        <v>1406</v>
      </c>
      <c r="AJ1407" t="s">
        <v>11193</v>
      </c>
      <c r="AK1407" t="s">
        <v>12028</v>
      </c>
      <c r="AL1407" t="s">
        <v>12032</v>
      </c>
      <c r="AM1407" t="s">
        <v>11204</v>
      </c>
      <c r="AN1407">
        <v>1</v>
      </c>
      <c r="AO1407" s="10" t="s">
        <v>12039</v>
      </c>
      <c r="AP1407" t="str" cm="1">
        <f t="array" ref="AP1407">_xlfn.IFS(
  Table1[[#This Row],[Age]]&lt;=25, "18-25",
  Table1[[#This Row],[Age]]&lt;=35, "26-35",
  Table1[[#This Row],[Age]]&lt;=45, "36-45",
  Table1[[#This Row],[Age]]&lt;=60, "46-60",
  TRUE, "60+")</f>
        <v>36-45</v>
      </c>
    </row>
    <row r="1408" spans="1:42" x14ac:dyDescent="0.3">
      <c r="A1408">
        <v>1407</v>
      </c>
      <c r="B1408" t="s">
        <v>39</v>
      </c>
      <c r="C1408" t="s">
        <v>76</v>
      </c>
      <c r="D1408">
        <v>50</v>
      </c>
      <c r="E1408" t="s">
        <v>105</v>
      </c>
      <c r="F1408" t="s">
        <v>1514</v>
      </c>
      <c r="G1408" t="s">
        <v>5115</v>
      </c>
      <c r="H1408">
        <v>19458796260</v>
      </c>
      <c r="I1408" t="s">
        <v>5368</v>
      </c>
      <c r="J1408" t="s">
        <v>7292</v>
      </c>
      <c r="K1408">
        <v>8422.8799999999992</v>
      </c>
      <c r="L1408" s="12" t="s">
        <v>8581</v>
      </c>
      <c r="M1408" s="10" t="s">
        <v>11334</v>
      </c>
      <c r="N1408">
        <v>1407</v>
      </c>
      <c r="O1408">
        <v>45095</v>
      </c>
      <c r="P1408" t="s">
        <v>11403</v>
      </c>
      <c r="Q1408" s="16">
        <v>3068.71</v>
      </c>
      <c r="R1408">
        <v>11491.59</v>
      </c>
      <c r="S1408">
        <v>95</v>
      </c>
      <c r="T1408">
        <v>1407</v>
      </c>
      <c r="U1408">
        <v>3165.98</v>
      </c>
      <c r="V1408" t="s">
        <v>11413</v>
      </c>
      <c r="W1408">
        <v>4.82</v>
      </c>
      <c r="X1408">
        <v>60</v>
      </c>
      <c r="Y1408" t="s">
        <v>11710</v>
      </c>
      <c r="Z1408" t="s">
        <v>12012</v>
      </c>
      <c r="AA1408">
        <v>1407</v>
      </c>
      <c r="AB1408" t="s">
        <v>12015</v>
      </c>
      <c r="AC1408">
        <v>8635.84</v>
      </c>
      <c r="AD1408">
        <v>3958.73</v>
      </c>
      <c r="AE1408">
        <v>197.94</v>
      </c>
      <c r="AF1408" t="s">
        <v>11080</v>
      </c>
      <c r="AG1408" t="s">
        <v>11129</v>
      </c>
      <c r="AH1408">
        <v>5270</v>
      </c>
      <c r="AI1408">
        <v>1407</v>
      </c>
      <c r="AJ1408" t="s">
        <v>11093</v>
      </c>
      <c r="AK1408" t="s">
        <v>12028</v>
      </c>
      <c r="AL1408" t="s">
        <v>12031</v>
      </c>
      <c r="AM1408" t="s">
        <v>11175</v>
      </c>
      <c r="AN1408">
        <v>1</v>
      </c>
      <c r="AO1408" s="10" t="s">
        <v>12043</v>
      </c>
      <c r="AP1408" t="str" cm="1">
        <f t="array" ref="AP1408">_xlfn.IFS(
  Table1[[#This Row],[Age]]&lt;=25, "18-25",
  Table1[[#This Row],[Age]]&lt;=35, "26-35",
  Table1[[#This Row],[Age]]&lt;=45, "36-45",
  Table1[[#This Row],[Age]]&lt;=60, "46-60",
  TRUE, "60+")</f>
        <v>46-60</v>
      </c>
    </row>
    <row r="1409" spans="1:42" x14ac:dyDescent="0.3">
      <c r="A1409">
        <v>1408</v>
      </c>
      <c r="B1409" t="s">
        <v>35</v>
      </c>
      <c r="C1409" t="s">
        <v>97</v>
      </c>
      <c r="D1409">
        <v>53</v>
      </c>
      <c r="E1409" t="s">
        <v>106</v>
      </c>
      <c r="F1409" t="s">
        <v>1515</v>
      </c>
      <c r="G1409" t="s">
        <v>5129</v>
      </c>
      <c r="H1409">
        <v>19458796261</v>
      </c>
      <c r="I1409" t="s">
        <v>6226</v>
      </c>
      <c r="J1409" t="s">
        <v>7291</v>
      </c>
      <c r="K1409">
        <v>5179.5</v>
      </c>
      <c r="L1409" s="12" t="s">
        <v>8582</v>
      </c>
      <c r="M1409" s="10" t="s">
        <v>11359</v>
      </c>
      <c r="N1409">
        <v>1408</v>
      </c>
      <c r="O1409">
        <v>44941</v>
      </c>
      <c r="P1409" t="s">
        <v>11402</v>
      </c>
      <c r="Q1409" s="16">
        <v>4057.94</v>
      </c>
      <c r="R1409">
        <v>9237.44</v>
      </c>
      <c r="S1409">
        <v>30</v>
      </c>
      <c r="T1409">
        <v>1408</v>
      </c>
      <c r="U1409">
        <v>25852.16</v>
      </c>
      <c r="V1409" t="s">
        <v>11411</v>
      </c>
      <c r="W1409">
        <v>2.94</v>
      </c>
      <c r="X1409">
        <v>36</v>
      </c>
      <c r="Y1409" t="s">
        <v>9478</v>
      </c>
      <c r="Z1409" t="s">
        <v>12010</v>
      </c>
      <c r="AA1409">
        <v>1408</v>
      </c>
      <c r="AB1409" t="s">
        <v>12016</v>
      </c>
      <c r="AC1409">
        <v>1102.8699999999999</v>
      </c>
      <c r="AD1409">
        <v>2618.6</v>
      </c>
      <c r="AE1409">
        <v>130.93</v>
      </c>
      <c r="AF1409" t="s">
        <v>11241</v>
      </c>
      <c r="AG1409" t="s">
        <v>11289</v>
      </c>
      <c r="AH1409">
        <v>8626</v>
      </c>
      <c r="AI1409">
        <v>1408</v>
      </c>
      <c r="AJ1409" t="s">
        <v>11219</v>
      </c>
      <c r="AK1409" t="s">
        <v>12027</v>
      </c>
      <c r="AL1409" t="s">
        <v>12032</v>
      </c>
      <c r="AM1409" t="s">
        <v>11368</v>
      </c>
      <c r="AN1409">
        <v>1</v>
      </c>
      <c r="AO1409" s="10" t="s">
        <v>12039</v>
      </c>
      <c r="AP1409" t="str" cm="1">
        <f t="array" ref="AP1409">_xlfn.IFS(
  Table1[[#This Row],[Age]]&lt;=25, "18-25",
  Table1[[#This Row],[Age]]&lt;=35, "26-35",
  Table1[[#This Row],[Age]]&lt;=45, "36-45",
  Table1[[#This Row],[Age]]&lt;=60, "46-60",
  TRUE, "60+")</f>
        <v>46-60</v>
      </c>
    </row>
    <row r="1410" spans="1:42" x14ac:dyDescent="0.3">
      <c r="A1410">
        <v>1409</v>
      </c>
      <c r="B1410" t="s">
        <v>39</v>
      </c>
      <c r="C1410" t="s">
        <v>68</v>
      </c>
      <c r="D1410">
        <v>62</v>
      </c>
      <c r="E1410" t="s">
        <v>105</v>
      </c>
      <c r="F1410" t="s">
        <v>1516</v>
      </c>
      <c r="G1410" t="s">
        <v>5129</v>
      </c>
      <c r="H1410">
        <v>19458796262</v>
      </c>
      <c r="I1410" t="s">
        <v>5678</v>
      </c>
      <c r="J1410" t="s">
        <v>7292</v>
      </c>
      <c r="K1410">
        <v>1405.96</v>
      </c>
      <c r="L1410" s="12" t="s">
        <v>8583</v>
      </c>
      <c r="M1410" s="10" t="s">
        <v>11138</v>
      </c>
      <c r="N1410">
        <v>1409</v>
      </c>
      <c r="O1410">
        <v>45048</v>
      </c>
      <c r="P1410" t="s">
        <v>11403</v>
      </c>
      <c r="Q1410" s="16">
        <v>1091.26</v>
      </c>
      <c r="R1410">
        <v>2497.2199999999998</v>
      </c>
      <c r="S1410">
        <v>35</v>
      </c>
      <c r="T1410">
        <v>1409</v>
      </c>
      <c r="U1410">
        <v>10785.12</v>
      </c>
      <c r="V1410" t="s">
        <v>11412</v>
      </c>
      <c r="W1410">
        <v>4.16</v>
      </c>
      <c r="X1410">
        <v>36</v>
      </c>
      <c r="Y1410" t="s">
        <v>10522</v>
      </c>
      <c r="Z1410" t="s">
        <v>12011</v>
      </c>
      <c r="AA1410">
        <v>1409</v>
      </c>
      <c r="AB1410" t="s">
        <v>12017</v>
      </c>
      <c r="AC1410">
        <v>9952.39</v>
      </c>
      <c r="AD1410">
        <v>885.74</v>
      </c>
      <c r="AE1410">
        <v>44.29</v>
      </c>
      <c r="AF1410" t="s">
        <v>11271</v>
      </c>
      <c r="AG1410" t="s">
        <v>11263</v>
      </c>
      <c r="AH1410">
        <v>4225</v>
      </c>
      <c r="AI1410">
        <v>1409</v>
      </c>
      <c r="AJ1410" t="s">
        <v>11170</v>
      </c>
      <c r="AK1410" t="s">
        <v>12028</v>
      </c>
      <c r="AL1410" t="s">
        <v>12032</v>
      </c>
      <c r="AM1410" t="s">
        <v>11294</v>
      </c>
      <c r="AN1410">
        <v>1</v>
      </c>
      <c r="AO1410" s="10" t="s">
        <v>12046</v>
      </c>
      <c r="AP1410" t="str" cm="1">
        <f t="array" ref="AP1410">_xlfn.IFS(
  Table1[[#This Row],[Age]]&lt;=25, "18-25",
  Table1[[#This Row],[Age]]&lt;=35, "26-35",
  Table1[[#This Row],[Age]]&lt;=45, "36-45",
  Table1[[#This Row],[Age]]&lt;=60, "46-60",
  TRUE, "60+")</f>
        <v>60+</v>
      </c>
    </row>
    <row r="1411" spans="1:42" x14ac:dyDescent="0.3">
      <c r="A1411">
        <v>1410</v>
      </c>
      <c r="B1411" t="s">
        <v>34</v>
      </c>
      <c r="C1411" t="s">
        <v>59</v>
      </c>
      <c r="D1411">
        <v>57</v>
      </c>
      <c r="E1411" t="s">
        <v>106</v>
      </c>
      <c r="F1411" t="s">
        <v>1517</v>
      </c>
      <c r="G1411" t="s">
        <v>5126</v>
      </c>
      <c r="H1411">
        <v>19458796263</v>
      </c>
      <c r="I1411" t="s">
        <v>5939</v>
      </c>
      <c r="J1411" t="s">
        <v>7292</v>
      </c>
      <c r="K1411">
        <v>1444.91</v>
      </c>
      <c r="L1411" s="12" t="s">
        <v>8584</v>
      </c>
      <c r="M1411" s="10" t="s">
        <v>11366</v>
      </c>
      <c r="N1411">
        <v>1410</v>
      </c>
      <c r="O1411">
        <v>45283</v>
      </c>
      <c r="P1411" t="s">
        <v>11404</v>
      </c>
      <c r="Q1411" s="16">
        <v>1037.1400000000001</v>
      </c>
      <c r="R1411">
        <v>407.77</v>
      </c>
      <c r="S1411">
        <v>6</v>
      </c>
      <c r="T1411">
        <v>1410</v>
      </c>
      <c r="U1411">
        <v>36650.99</v>
      </c>
      <c r="V1411" t="s">
        <v>11412</v>
      </c>
      <c r="W1411">
        <v>5.79</v>
      </c>
      <c r="X1411">
        <v>24</v>
      </c>
      <c r="Y1411" t="s">
        <v>7989</v>
      </c>
      <c r="Z1411" t="s">
        <v>12011</v>
      </c>
      <c r="AA1411">
        <v>1410</v>
      </c>
      <c r="AB1411" t="s">
        <v>12016</v>
      </c>
      <c r="AC1411">
        <v>9682.14</v>
      </c>
      <c r="AD1411">
        <v>1453.02</v>
      </c>
      <c r="AE1411">
        <v>72.650000000000006</v>
      </c>
      <c r="AF1411" t="s">
        <v>11346</v>
      </c>
      <c r="AG1411" t="s">
        <v>11147</v>
      </c>
      <c r="AH1411">
        <v>9830</v>
      </c>
      <c r="AI1411">
        <v>1410</v>
      </c>
      <c r="AJ1411" t="s">
        <v>11345</v>
      </c>
      <c r="AK1411" t="s">
        <v>12029</v>
      </c>
      <c r="AL1411" t="s">
        <v>12032</v>
      </c>
      <c r="AM1411" t="s">
        <v>11293</v>
      </c>
      <c r="AN1411">
        <v>1</v>
      </c>
      <c r="AO1411" s="10" t="s">
        <v>12036</v>
      </c>
      <c r="AP1411" t="str" cm="1">
        <f t="array" ref="AP1411">_xlfn.IFS(
  Table1[[#This Row],[Age]]&lt;=25, "18-25",
  Table1[[#This Row],[Age]]&lt;=35, "26-35",
  Table1[[#This Row],[Age]]&lt;=45, "36-45",
  Table1[[#This Row],[Age]]&lt;=60, "46-60",
  TRUE, "60+")</f>
        <v>46-60</v>
      </c>
    </row>
    <row r="1412" spans="1:42" x14ac:dyDescent="0.3">
      <c r="A1412">
        <v>1411</v>
      </c>
      <c r="B1412" t="s">
        <v>31</v>
      </c>
      <c r="C1412" t="s">
        <v>94</v>
      </c>
      <c r="D1412">
        <v>63</v>
      </c>
      <c r="E1412" t="s">
        <v>106</v>
      </c>
      <c r="F1412" t="s">
        <v>1518</v>
      </c>
      <c r="G1412" t="s">
        <v>5146</v>
      </c>
      <c r="H1412">
        <v>19458796264</v>
      </c>
      <c r="I1412" t="s">
        <v>5379</v>
      </c>
      <c r="J1412" t="s">
        <v>7291</v>
      </c>
      <c r="K1412">
        <v>5178.2700000000004</v>
      </c>
      <c r="L1412" s="12" t="s">
        <v>8585</v>
      </c>
      <c r="M1412" s="10" t="s">
        <v>11165</v>
      </c>
      <c r="N1412">
        <v>1411</v>
      </c>
      <c r="O1412">
        <v>44945</v>
      </c>
      <c r="P1412" t="s">
        <v>11404</v>
      </c>
      <c r="Q1412" s="16">
        <v>1042</v>
      </c>
      <c r="R1412">
        <v>4136.2700000000004</v>
      </c>
      <c r="S1412">
        <v>85</v>
      </c>
      <c r="T1412">
        <v>1411</v>
      </c>
      <c r="U1412">
        <v>5370.88</v>
      </c>
      <c r="V1412" t="s">
        <v>11412</v>
      </c>
      <c r="W1412">
        <v>7.24</v>
      </c>
      <c r="X1412">
        <v>48</v>
      </c>
      <c r="Y1412" t="s">
        <v>9948</v>
      </c>
      <c r="Z1412" t="s">
        <v>12010</v>
      </c>
      <c r="AA1412">
        <v>1411</v>
      </c>
      <c r="AB1412" t="s">
        <v>12016</v>
      </c>
      <c r="AC1412">
        <v>5776.92</v>
      </c>
      <c r="AD1412">
        <v>305.98</v>
      </c>
      <c r="AE1412">
        <v>15.3</v>
      </c>
      <c r="AF1412" t="s">
        <v>11309</v>
      </c>
      <c r="AG1412" t="s">
        <v>11171</v>
      </c>
      <c r="AH1412">
        <v>7439</v>
      </c>
      <c r="AI1412">
        <v>1411</v>
      </c>
      <c r="AJ1412" t="s">
        <v>11311</v>
      </c>
      <c r="AK1412" t="s">
        <v>12027</v>
      </c>
      <c r="AL1412" t="s">
        <v>12031</v>
      </c>
      <c r="AM1412" t="s">
        <v>11098</v>
      </c>
      <c r="AN1412">
        <v>1</v>
      </c>
      <c r="AO1412" s="10" t="s">
        <v>12039</v>
      </c>
      <c r="AP1412" t="str" cm="1">
        <f t="array" ref="AP1412">_xlfn.IFS(
  Table1[[#This Row],[Age]]&lt;=25, "18-25",
  Table1[[#This Row],[Age]]&lt;=35, "26-35",
  Table1[[#This Row],[Age]]&lt;=45, "36-45",
  Table1[[#This Row],[Age]]&lt;=60, "46-60",
  TRUE, "60+")</f>
        <v>60+</v>
      </c>
    </row>
    <row r="1413" spans="1:42" x14ac:dyDescent="0.3">
      <c r="A1413">
        <v>1412</v>
      </c>
      <c r="B1413" t="s">
        <v>13</v>
      </c>
      <c r="C1413" t="s">
        <v>39</v>
      </c>
      <c r="D1413">
        <v>33</v>
      </c>
      <c r="E1413" t="s">
        <v>104</v>
      </c>
      <c r="F1413" t="s">
        <v>1519</v>
      </c>
      <c r="G1413" t="s">
        <v>5141</v>
      </c>
      <c r="H1413">
        <v>19458796265</v>
      </c>
      <c r="I1413" t="s">
        <v>5233</v>
      </c>
      <c r="J1413" t="s">
        <v>7291</v>
      </c>
      <c r="K1413">
        <v>2521.31</v>
      </c>
      <c r="L1413" s="12" t="s">
        <v>8586</v>
      </c>
      <c r="M1413" s="10" t="s">
        <v>11103</v>
      </c>
      <c r="N1413">
        <v>1412</v>
      </c>
      <c r="O1413">
        <v>45263</v>
      </c>
      <c r="P1413" t="s">
        <v>11402</v>
      </c>
      <c r="Q1413" s="16">
        <v>34.17</v>
      </c>
      <c r="R1413">
        <v>2555.48</v>
      </c>
      <c r="S1413">
        <v>30</v>
      </c>
      <c r="T1413">
        <v>1412</v>
      </c>
      <c r="U1413">
        <v>47948.160000000003</v>
      </c>
      <c r="V1413" t="s">
        <v>11412</v>
      </c>
      <c r="W1413">
        <v>6.71</v>
      </c>
      <c r="X1413">
        <v>60</v>
      </c>
      <c r="Y1413" t="s">
        <v>9039</v>
      </c>
      <c r="Z1413" t="s">
        <v>12012</v>
      </c>
      <c r="AA1413">
        <v>1412</v>
      </c>
      <c r="AB1413" t="s">
        <v>12016</v>
      </c>
      <c r="AC1413">
        <v>7685.04</v>
      </c>
      <c r="AD1413">
        <v>3519.25</v>
      </c>
      <c r="AE1413">
        <v>175.96</v>
      </c>
      <c r="AF1413" t="s">
        <v>11249</v>
      </c>
      <c r="AG1413" t="s">
        <v>11124</v>
      </c>
      <c r="AH1413">
        <v>9750</v>
      </c>
      <c r="AI1413">
        <v>1412</v>
      </c>
      <c r="AJ1413" t="s">
        <v>11270</v>
      </c>
      <c r="AK1413" t="s">
        <v>12028</v>
      </c>
      <c r="AL1413" t="s">
        <v>12031</v>
      </c>
      <c r="AM1413" t="s">
        <v>11144</v>
      </c>
      <c r="AN1413">
        <v>1</v>
      </c>
      <c r="AO1413" s="10" t="s">
        <v>12036</v>
      </c>
      <c r="AP1413" t="str" cm="1">
        <f t="array" ref="AP1413">_xlfn.IFS(
  Table1[[#This Row],[Age]]&lt;=25, "18-25",
  Table1[[#This Row],[Age]]&lt;=35, "26-35",
  Table1[[#This Row],[Age]]&lt;=45, "36-45",
  Table1[[#This Row],[Age]]&lt;=60, "46-60",
  TRUE, "60+")</f>
        <v>26-35</v>
      </c>
    </row>
    <row r="1414" spans="1:42" x14ac:dyDescent="0.3">
      <c r="A1414">
        <v>1413</v>
      </c>
      <c r="B1414" t="s">
        <v>16</v>
      </c>
      <c r="C1414" t="s">
        <v>54</v>
      </c>
      <c r="D1414">
        <v>19</v>
      </c>
      <c r="E1414" t="s">
        <v>106</v>
      </c>
      <c r="F1414" t="s">
        <v>1520</v>
      </c>
      <c r="G1414" t="s">
        <v>5112</v>
      </c>
      <c r="H1414">
        <v>19458796266</v>
      </c>
      <c r="I1414" t="s">
        <v>6227</v>
      </c>
      <c r="J1414" t="s">
        <v>7292</v>
      </c>
      <c r="K1414">
        <v>9227.4500000000007</v>
      </c>
      <c r="L1414" s="12" t="s">
        <v>8587</v>
      </c>
      <c r="M1414" s="10" t="s">
        <v>11252</v>
      </c>
      <c r="N1414">
        <v>1413</v>
      </c>
      <c r="O1414">
        <v>45022</v>
      </c>
      <c r="P1414" t="s">
        <v>11403</v>
      </c>
      <c r="Q1414" s="16">
        <v>903.53</v>
      </c>
      <c r="R1414">
        <v>10130.98</v>
      </c>
      <c r="S1414">
        <v>80</v>
      </c>
      <c r="T1414">
        <v>1413</v>
      </c>
      <c r="U1414">
        <v>43957.34</v>
      </c>
      <c r="V1414" t="s">
        <v>11413</v>
      </c>
      <c r="W1414">
        <v>6.18</v>
      </c>
      <c r="X1414">
        <v>12</v>
      </c>
      <c r="Y1414" t="s">
        <v>11746</v>
      </c>
      <c r="Z1414" t="s">
        <v>12010</v>
      </c>
      <c r="AA1414">
        <v>1413</v>
      </c>
      <c r="AB1414" t="s">
        <v>12016</v>
      </c>
      <c r="AC1414">
        <v>5124.8100000000004</v>
      </c>
      <c r="AD1414">
        <v>3238.35</v>
      </c>
      <c r="AE1414">
        <v>161.91999999999999</v>
      </c>
      <c r="AF1414" t="s">
        <v>11337</v>
      </c>
      <c r="AG1414" t="s">
        <v>11178</v>
      </c>
      <c r="AH1414">
        <v>9370</v>
      </c>
      <c r="AI1414">
        <v>1413</v>
      </c>
      <c r="AJ1414" t="s">
        <v>11229</v>
      </c>
      <c r="AK1414" t="s">
        <v>12028</v>
      </c>
      <c r="AL1414" t="s">
        <v>12031</v>
      </c>
      <c r="AM1414" t="s">
        <v>11362</v>
      </c>
      <c r="AN1414">
        <v>1</v>
      </c>
      <c r="AO1414" s="10" t="s">
        <v>12037</v>
      </c>
      <c r="AP1414" t="str" cm="1">
        <f t="array" ref="AP1414">_xlfn.IFS(
  Table1[[#This Row],[Age]]&lt;=25, "18-25",
  Table1[[#This Row],[Age]]&lt;=35, "26-35",
  Table1[[#This Row],[Age]]&lt;=45, "36-45",
  Table1[[#This Row],[Age]]&lt;=60, "46-60",
  TRUE, "60+")</f>
        <v>18-25</v>
      </c>
    </row>
    <row r="1415" spans="1:42" x14ac:dyDescent="0.3">
      <c r="A1415">
        <v>1414</v>
      </c>
      <c r="B1415" t="s">
        <v>45</v>
      </c>
      <c r="C1415" t="s">
        <v>53</v>
      </c>
      <c r="D1415">
        <v>25</v>
      </c>
      <c r="E1415" t="s">
        <v>105</v>
      </c>
      <c r="F1415" t="s">
        <v>1521</v>
      </c>
      <c r="G1415" t="s">
        <v>5116</v>
      </c>
      <c r="H1415">
        <v>19458796267</v>
      </c>
      <c r="I1415" t="s">
        <v>5654</v>
      </c>
      <c r="J1415" t="s">
        <v>7291</v>
      </c>
      <c r="K1415">
        <v>5039.59</v>
      </c>
      <c r="L1415" s="12" t="s">
        <v>8588</v>
      </c>
      <c r="M1415" s="10" t="s">
        <v>11112</v>
      </c>
      <c r="N1415">
        <v>1414</v>
      </c>
      <c r="O1415">
        <v>45210</v>
      </c>
      <c r="P1415" t="s">
        <v>11404</v>
      </c>
      <c r="Q1415" s="16">
        <v>602.54999999999995</v>
      </c>
      <c r="R1415">
        <v>5642.14</v>
      </c>
      <c r="S1415">
        <v>63</v>
      </c>
      <c r="T1415">
        <v>1414</v>
      </c>
      <c r="U1415">
        <v>43818.85</v>
      </c>
      <c r="V1415" t="s">
        <v>11412</v>
      </c>
      <c r="W1415">
        <v>6.36</v>
      </c>
      <c r="X1415">
        <v>12</v>
      </c>
      <c r="Y1415" t="s">
        <v>11843</v>
      </c>
      <c r="Z1415" t="s">
        <v>12010</v>
      </c>
      <c r="AA1415">
        <v>1414</v>
      </c>
      <c r="AB1415" t="s">
        <v>12015</v>
      </c>
      <c r="AC1415">
        <v>2975.94</v>
      </c>
      <c r="AD1415">
        <v>3403.09</v>
      </c>
      <c r="AE1415">
        <v>170.15</v>
      </c>
      <c r="AF1415" t="s">
        <v>11301</v>
      </c>
      <c r="AG1415" t="s">
        <v>11087</v>
      </c>
      <c r="AH1415">
        <v>8774</v>
      </c>
      <c r="AI1415">
        <v>1414</v>
      </c>
      <c r="AJ1415" t="s">
        <v>11100</v>
      </c>
      <c r="AK1415" t="s">
        <v>12029</v>
      </c>
      <c r="AL1415" t="s">
        <v>12032</v>
      </c>
      <c r="AM1415" t="s">
        <v>11053</v>
      </c>
      <c r="AN1415">
        <v>1</v>
      </c>
      <c r="AO1415" s="10" t="s">
        <v>12044</v>
      </c>
      <c r="AP1415" t="str" cm="1">
        <f t="array" ref="AP1415">_xlfn.IFS(
  Table1[[#This Row],[Age]]&lt;=25, "18-25",
  Table1[[#This Row],[Age]]&lt;=35, "26-35",
  Table1[[#This Row],[Age]]&lt;=45, "36-45",
  Table1[[#This Row],[Age]]&lt;=60, "46-60",
  TRUE, "60+")</f>
        <v>18-25</v>
      </c>
    </row>
    <row r="1416" spans="1:42" x14ac:dyDescent="0.3">
      <c r="A1416">
        <v>1415</v>
      </c>
      <c r="B1416" t="s">
        <v>22</v>
      </c>
      <c r="C1416" t="s">
        <v>100</v>
      </c>
      <c r="D1416">
        <v>30</v>
      </c>
      <c r="E1416" t="s">
        <v>106</v>
      </c>
      <c r="F1416" t="s">
        <v>1522</v>
      </c>
      <c r="G1416" t="s">
        <v>5111</v>
      </c>
      <c r="H1416">
        <v>19458796268</v>
      </c>
      <c r="I1416" t="s">
        <v>6228</v>
      </c>
      <c r="J1416" t="s">
        <v>7292</v>
      </c>
      <c r="K1416">
        <v>9786.34</v>
      </c>
      <c r="L1416" s="12" t="s">
        <v>8589</v>
      </c>
      <c r="M1416" s="10" t="s">
        <v>11051</v>
      </c>
      <c r="N1416">
        <v>1415</v>
      </c>
      <c r="O1416">
        <v>45112</v>
      </c>
      <c r="P1416" t="s">
        <v>11402</v>
      </c>
      <c r="Q1416" s="16">
        <v>2274.23</v>
      </c>
      <c r="R1416">
        <v>7512.11</v>
      </c>
      <c r="S1416">
        <v>8</v>
      </c>
      <c r="T1416">
        <v>1415</v>
      </c>
      <c r="U1416">
        <v>39704.639999999999</v>
      </c>
      <c r="V1416" t="s">
        <v>11412</v>
      </c>
      <c r="W1416">
        <v>5.6</v>
      </c>
      <c r="X1416">
        <v>36</v>
      </c>
      <c r="Y1416" t="s">
        <v>11685</v>
      </c>
      <c r="Z1416" t="s">
        <v>12012</v>
      </c>
      <c r="AA1416">
        <v>1415</v>
      </c>
      <c r="AB1416" t="s">
        <v>12015</v>
      </c>
      <c r="AC1416">
        <v>7651.56</v>
      </c>
      <c r="AD1416">
        <v>4888.21</v>
      </c>
      <c r="AE1416">
        <v>244.41</v>
      </c>
      <c r="AF1416" t="s">
        <v>11158</v>
      </c>
      <c r="AG1416" t="s">
        <v>11245</v>
      </c>
      <c r="AH1416">
        <v>6607</v>
      </c>
      <c r="AI1416">
        <v>1415</v>
      </c>
      <c r="AJ1416" t="s">
        <v>11362</v>
      </c>
      <c r="AK1416" t="s">
        <v>12029</v>
      </c>
      <c r="AL1416" t="s">
        <v>12032</v>
      </c>
      <c r="AM1416" t="s">
        <v>11392</v>
      </c>
      <c r="AN1416">
        <v>1</v>
      </c>
      <c r="AO1416" s="10" t="s">
        <v>12038</v>
      </c>
      <c r="AP1416" t="str" cm="1">
        <f t="array" ref="AP1416">_xlfn.IFS(
  Table1[[#This Row],[Age]]&lt;=25, "18-25",
  Table1[[#This Row],[Age]]&lt;=35, "26-35",
  Table1[[#This Row],[Age]]&lt;=45, "36-45",
  Table1[[#This Row],[Age]]&lt;=60, "46-60",
  TRUE, "60+")</f>
        <v>26-35</v>
      </c>
    </row>
    <row r="1417" spans="1:42" x14ac:dyDescent="0.3">
      <c r="A1417">
        <v>1416</v>
      </c>
      <c r="B1417" t="s">
        <v>2</v>
      </c>
      <c r="C1417" t="s">
        <v>68</v>
      </c>
      <c r="D1417">
        <v>47</v>
      </c>
      <c r="E1417" t="s">
        <v>105</v>
      </c>
      <c r="F1417" t="s">
        <v>1523</v>
      </c>
      <c r="G1417" t="s">
        <v>5133</v>
      </c>
      <c r="H1417">
        <v>19458796269</v>
      </c>
      <c r="I1417" t="s">
        <v>6229</v>
      </c>
      <c r="J1417" t="s">
        <v>7291</v>
      </c>
      <c r="K1417">
        <v>7368.17</v>
      </c>
      <c r="L1417" s="12" t="s">
        <v>8590</v>
      </c>
      <c r="M1417" s="10" t="s">
        <v>11196</v>
      </c>
      <c r="N1417">
        <v>1416</v>
      </c>
      <c r="O1417">
        <v>44979</v>
      </c>
      <c r="P1417" t="s">
        <v>11404</v>
      </c>
      <c r="Q1417" s="16">
        <v>644.92999999999995</v>
      </c>
      <c r="R1417">
        <v>8013.1</v>
      </c>
      <c r="S1417">
        <v>91</v>
      </c>
      <c r="T1417">
        <v>1416</v>
      </c>
      <c r="U1417">
        <v>32045.88</v>
      </c>
      <c r="V1417" t="s">
        <v>11411</v>
      </c>
      <c r="W1417">
        <v>6.53</v>
      </c>
      <c r="X1417">
        <v>12</v>
      </c>
      <c r="Y1417" t="s">
        <v>11510</v>
      </c>
      <c r="Z1417" t="s">
        <v>12010</v>
      </c>
      <c r="AA1417">
        <v>1416</v>
      </c>
      <c r="AB1417" t="s">
        <v>12015</v>
      </c>
      <c r="AC1417">
        <v>5035.55</v>
      </c>
      <c r="AD1417">
        <v>301.02999999999997</v>
      </c>
      <c r="AE1417">
        <v>15.05</v>
      </c>
      <c r="AF1417" t="s">
        <v>11058</v>
      </c>
      <c r="AG1417" t="s">
        <v>11319</v>
      </c>
      <c r="AH1417">
        <v>138</v>
      </c>
      <c r="AI1417">
        <v>1416</v>
      </c>
      <c r="AJ1417" t="s">
        <v>11056</v>
      </c>
      <c r="AK1417" t="s">
        <v>12028</v>
      </c>
      <c r="AL1417" t="s">
        <v>12031</v>
      </c>
      <c r="AM1417" t="s">
        <v>11136</v>
      </c>
      <c r="AN1417">
        <v>1</v>
      </c>
      <c r="AO1417" s="10" t="s">
        <v>12045</v>
      </c>
      <c r="AP1417" t="str" cm="1">
        <f t="array" ref="AP1417">_xlfn.IFS(
  Table1[[#This Row],[Age]]&lt;=25, "18-25",
  Table1[[#This Row],[Age]]&lt;=35, "26-35",
  Table1[[#This Row],[Age]]&lt;=45, "36-45",
  Table1[[#This Row],[Age]]&lt;=60, "46-60",
  TRUE, "60+")</f>
        <v>46-60</v>
      </c>
    </row>
    <row r="1418" spans="1:42" x14ac:dyDescent="0.3">
      <c r="A1418">
        <v>1417</v>
      </c>
      <c r="B1418" t="s">
        <v>31</v>
      </c>
      <c r="C1418" t="s">
        <v>89</v>
      </c>
      <c r="D1418">
        <v>18</v>
      </c>
      <c r="E1418" t="s">
        <v>105</v>
      </c>
      <c r="F1418" t="s">
        <v>1524</v>
      </c>
      <c r="G1418" t="s">
        <v>5129</v>
      </c>
      <c r="H1418">
        <v>19458796270</v>
      </c>
      <c r="I1418" t="s">
        <v>5980</v>
      </c>
      <c r="J1418" t="s">
        <v>7292</v>
      </c>
      <c r="K1418">
        <v>8125.92</v>
      </c>
      <c r="L1418" s="12" t="s">
        <v>8591</v>
      </c>
      <c r="M1418" s="10" t="s">
        <v>11287</v>
      </c>
      <c r="N1418">
        <v>1417</v>
      </c>
      <c r="O1418">
        <v>45224</v>
      </c>
      <c r="P1418" t="s">
        <v>11402</v>
      </c>
      <c r="Q1418" s="16">
        <v>2085.1</v>
      </c>
      <c r="R1418">
        <v>6040.82</v>
      </c>
      <c r="S1418">
        <v>33</v>
      </c>
      <c r="T1418">
        <v>1417</v>
      </c>
      <c r="U1418">
        <v>3618.02</v>
      </c>
      <c r="V1418" t="s">
        <v>11411</v>
      </c>
      <c r="W1418">
        <v>4.38</v>
      </c>
      <c r="X1418">
        <v>48</v>
      </c>
      <c r="Y1418" t="s">
        <v>11686</v>
      </c>
      <c r="Z1418" t="s">
        <v>12010</v>
      </c>
      <c r="AA1418">
        <v>1417</v>
      </c>
      <c r="AB1418" t="s">
        <v>12016</v>
      </c>
      <c r="AC1418">
        <v>8795.24</v>
      </c>
      <c r="AD1418">
        <v>325.39</v>
      </c>
      <c r="AE1418">
        <v>16.27</v>
      </c>
      <c r="AF1418" t="s">
        <v>11064</v>
      </c>
      <c r="AG1418" t="s">
        <v>11199</v>
      </c>
      <c r="AH1418">
        <v>6342</v>
      </c>
      <c r="AI1418">
        <v>1417</v>
      </c>
      <c r="AJ1418" t="s">
        <v>11158</v>
      </c>
      <c r="AK1418" t="s">
        <v>12027</v>
      </c>
      <c r="AL1418" t="s">
        <v>12031</v>
      </c>
      <c r="AM1418" t="s">
        <v>11227</v>
      </c>
      <c r="AN1418">
        <v>-1</v>
      </c>
      <c r="AO1418" s="10" t="s">
        <v>12044</v>
      </c>
      <c r="AP1418" t="str" cm="1">
        <f t="array" ref="AP1418">_xlfn.IFS(
  Table1[[#This Row],[Age]]&lt;=25, "18-25",
  Table1[[#This Row],[Age]]&lt;=35, "26-35",
  Table1[[#This Row],[Age]]&lt;=45, "36-45",
  Table1[[#This Row],[Age]]&lt;=60, "46-60",
  TRUE, "60+")</f>
        <v>18-25</v>
      </c>
    </row>
    <row r="1419" spans="1:42" x14ac:dyDescent="0.3">
      <c r="A1419">
        <v>1418</v>
      </c>
      <c r="B1419" t="s">
        <v>15</v>
      </c>
      <c r="C1419" t="s">
        <v>93</v>
      </c>
      <c r="D1419">
        <v>29</v>
      </c>
      <c r="E1419" t="s">
        <v>105</v>
      </c>
      <c r="F1419" t="s">
        <v>1525</v>
      </c>
      <c r="G1419" t="s">
        <v>5131</v>
      </c>
      <c r="H1419">
        <v>19458796271</v>
      </c>
      <c r="I1419" t="s">
        <v>5584</v>
      </c>
      <c r="J1419" t="s">
        <v>7291</v>
      </c>
      <c r="K1419">
        <v>3949.9</v>
      </c>
      <c r="L1419" s="12" t="s">
        <v>8592</v>
      </c>
      <c r="M1419" s="10" t="s">
        <v>11130</v>
      </c>
      <c r="N1419">
        <v>1418</v>
      </c>
      <c r="O1419">
        <v>45255</v>
      </c>
      <c r="P1419" t="s">
        <v>11403</v>
      </c>
      <c r="Q1419" s="16">
        <v>4997.5200000000004</v>
      </c>
      <c r="R1419">
        <v>8947.42</v>
      </c>
      <c r="S1419">
        <v>43</v>
      </c>
      <c r="T1419">
        <v>1418</v>
      </c>
      <c r="U1419">
        <v>33458.870000000003</v>
      </c>
      <c r="V1419" t="s">
        <v>11413</v>
      </c>
      <c r="W1419">
        <v>9.1</v>
      </c>
      <c r="X1419">
        <v>24</v>
      </c>
      <c r="Y1419" t="s">
        <v>7495</v>
      </c>
      <c r="Z1419" t="s">
        <v>12011</v>
      </c>
      <c r="AA1419">
        <v>1418</v>
      </c>
      <c r="AB1419" t="s">
        <v>12016</v>
      </c>
      <c r="AC1419">
        <v>8744.2000000000007</v>
      </c>
      <c r="AD1419">
        <v>3691.94</v>
      </c>
      <c r="AE1419">
        <v>184.6</v>
      </c>
      <c r="AF1419" t="s">
        <v>11155</v>
      </c>
      <c r="AG1419" t="s">
        <v>11135</v>
      </c>
      <c r="AH1419">
        <v>7768</v>
      </c>
      <c r="AI1419">
        <v>1418</v>
      </c>
      <c r="AJ1419" t="s">
        <v>11159</v>
      </c>
      <c r="AK1419" t="s">
        <v>12029</v>
      </c>
      <c r="AL1419" t="s">
        <v>12032</v>
      </c>
      <c r="AM1419" t="s">
        <v>11365</v>
      </c>
      <c r="AN1419">
        <v>1</v>
      </c>
      <c r="AO1419" s="10" t="s">
        <v>12040</v>
      </c>
      <c r="AP1419" t="str" cm="1">
        <f t="array" ref="AP1419">_xlfn.IFS(
  Table1[[#This Row],[Age]]&lt;=25, "18-25",
  Table1[[#This Row],[Age]]&lt;=35, "26-35",
  Table1[[#This Row],[Age]]&lt;=45, "36-45",
  Table1[[#This Row],[Age]]&lt;=60, "46-60",
  TRUE, "60+")</f>
        <v>26-35</v>
      </c>
    </row>
    <row r="1420" spans="1:42" x14ac:dyDescent="0.3">
      <c r="A1420">
        <v>1419</v>
      </c>
      <c r="B1420" t="s">
        <v>5</v>
      </c>
      <c r="C1420" t="s">
        <v>66</v>
      </c>
      <c r="D1420">
        <v>66</v>
      </c>
      <c r="E1420" t="s">
        <v>105</v>
      </c>
      <c r="F1420" t="s">
        <v>1526</v>
      </c>
      <c r="G1420" t="s">
        <v>5144</v>
      </c>
      <c r="H1420">
        <v>19458796272</v>
      </c>
      <c r="I1420" t="s">
        <v>6230</v>
      </c>
      <c r="J1420" t="s">
        <v>7291</v>
      </c>
      <c r="K1420">
        <v>1426.81</v>
      </c>
      <c r="L1420" s="12" t="s">
        <v>8593</v>
      </c>
      <c r="M1420" s="10" t="s">
        <v>11365</v>
      </c>
      <c r="N1420">
        <v>1419</v>
      </c>
      <c r="O1420">
        <v>45017</v>
      </c>
      <c r="P1420" t="s">
        <v>11402</v>
      </c>
      <c r="Q1420" s="16">
        <v>2521.8000000000002</v>
      </c>
      <c r="R1420">
        <v>3948.61</v>
      </c>
      <c r="S1420">
        <v>76</v>
      </c>
      <c r="T1420">
        <v>1419</v>
      </c>
      <c r="U1420">
        <v>37599.440000000002</v>
      </c>
      <c r="V1420" t="s">
        <v>11411</v>
      </c>
      <c r="W1420">
        <v>6.32</v>
      </c>
      <c r="X1420">
        <v>60</v>
      </c>
      <c r="Y1420" t="s">
        <v>7752</v>
      </c>
      <c r="Z1420" t="s">
        <v>12012</v>
      </c>
      <c r="AA1420">
        <v>1419</v>
      </c>
      <c r="AB1420" t="s">
        <v>12016</v>
      </c>
      <c r="AC1420">
        <v>9624.7000000000007</v>
      </c>
      <c r="AD1420">
        <v>4863.8100000000004</v>
      </c>
      <c r="AE1420">
        <v>243.19</v>
      </c>
      <c r="AF1420" t="s">
        <v>11082</v>
      </c>
      <c r="AG1420" t="s">
        <v>11222</v>
      </c>
      <c r="AH1420">
        <v>3210</v>
      </c>
      <c r="AI1420">
        <v>1419</v>
      </c>
      <c r="AJ1420" t="s">
        <v>11226</v>
      </c>
      <c r="AK1420" t="s">
        <v>12029</v>
      </c>
      <c r="AL1420" t="s">
        <v>12032</v>
      </c>
      <c r="AM1420" t="s">
        <v>11282</v>
      </c>
      <c r="AN1420">
        <v>-1</v>
      </c>
      <c r="AO1420" s="10" t="s">
        <v>12037</v>
      </c>
      <c r="AP1420" t="str" cm="1">
        <f t="array" ref="AP1420">_xlfn.IFS(
  Table1[[#This Row],[Age]]&lt;=25, "18-25",
  Table1[[#This Row],[Age]]&lt;=35, "26-35",
  Table1[[#This Row],[Age]]&lt;=45, "36-45",
  Table1[[#This Row],[Age]]&lt;=60, "46-60",
  TRUE, "60+")</f>
        <v>60+</v>
      </c>
    </row>
    <row r="1421" spans="1:42" x14ac:dyDescent="0.3">
      <c r="A1421">
        <v>1420</v>
      </c>
      <c r="B1421" t="s">
        <v>51</v>
      </c>
      <c r="C1421" t="s">
        <v>78</v>
      </c>
      <c r="D1421">
        <v>24</v>
      </c>
      <c r="E1421" t="s">
        <v>104</v>
      </c>
      <c r="F1421" t="s">
        <v>1527</v>
      </c>
      <c r="G1421" t="s">
        <v>5132</v>
      </c>
      <c r="H1421">
        <v>19458796273</v>
      </c>
      <c r="I1421" t="s">
        <v>6231</v>
      </c>
      <c r="J1421" t="s">
        <v>7291</v>
      </c>
      <c r="K1421">
        <v>6927.99</v>
      </c>
      <c r="L1421" s="12" t="s">
        <v>8594</v>
      </c>
      <c r="M1421" s="10" t="s">
        <v>11146</v>
      </c>
      <c r="N1421">
        <v>1420</v>
      </c>
      <c r="O1421">
        <v>44945</v>
      </c>
      <c r="P1421" t="s">
        <v>11404</v>
      </c>
      <c r="Q1421" s="16">
        <v>4623.99</v>
      </c>
      <c r="R1421">
        <v>11551.98</v>
      </c>
      <c r="S1421">
        <v>43</v>
      </c>
      <c r="T1421">
        <v>1420</v>
      </c>
      <c r="U1421">
        <v>7410.18</v>
      </c>
      <c r="V1421" t="s">
        <v>11413</v>
      </c>
      <c r="W1421">
        <v>9.43</v>
      </c>
      <c r="X1421">
        <v>12</v>
      </c>
      <c r="Y1421" t="s">
        <v>11724</v>
      </c>
      <c r="Z1421" t="s">
        <v>12012</v>
      </c>
      <c r="AA1421">
        <v>1420</v>
      </c>
      <c r="AB1421" t="s">
        <v>12015</v>
      </c>
      <c r="AC1421">
        <v>7286.05</v>
      </c>
      <c r="AD1421">
        <v>2713.58</v>
      </c>
      <c r="AE1421">
        <v>135.68</v>
      </c>
      <c r="AF1421" t="s">
        <v>11194</v>
      </c>
      <c r="AG1421" t="s">
        <v>11153</v>
      </c>
      <c r="AH1421">
        <v>4640</v>
      </c>
      <c r="AI1421">
        <v>1420</v>
      </c>
      <c r="AJ1421" t="s">
        <v>11083</v>
      </c>
      <c r="AK1421" t="s">
        <v>12029</v>
      </c>
      <c r="AL1421" t="s">
        <v>12031</v>
      </c>
      <c r="AM1421" t="s">
        <v>11300</v>
      </c>
      <c r="AN1421">
        <v>1</v>
      </c>
      <c r="AO1421" s="10" t="s">
        <v>12039</v>
      </c>
      <c r="AP1421" t="str" cm="1">
        <f t="array" ref="AP1421">_xlfn.IFS(
  Table1[[#This Row],[Age]]&lt;=25, "18-25",
  Table1[[#This Row],[Age]]&lt;=35, "26-35",
  Table1[[#This Row],[Age]]&lt;=45, "36-45",
  Table1[[#This Row],[Age]]&lt;=60, "46-60",
  TRUE, "60+")</f>
        <v>18-25</v>
      </c>
    </row>
    <row r="1422" spans="1:42" x14ac:dyDescent="0.3">
      <c r="A1422">
        <v>1421</v>
      </c>
      <c r="B1422" t="s">
        <v>33</v>
      </c>
      <c r="C1422" t="s">
        <v>60</v>
      </c>
      <c r="D1422">
        <v>65</v>
      </c>
      <c r="E1422" t="s">
        <v>105</v>
      </c>
      <c r="F1422" t="s">
        <v>1528</v>
      </c>
      <c r="G1422" t="s">
        <v>5112</v>
      </c>
      <c r="H1422">
        <v>19458796274</v>
      </c>
      <c r="I1422" t="s">
        <v>6232</v>
      </c>
      <c r="J1422" t="s">
        <v>7292</v>
      </c>
      <c r="K1422">
        <v>4130</v>
      </c>
      <c r="L1422" s="12" t="s">
        <v>8595</v>
      </c>
      <c r="M1422" s="10" t="s">
        <v>11057</v>
      </c>
      <c r="N1422">
        <v>1421</v>
      </c>
      <c r="O1422">
        <v>45003</v>
      </c>
      <c r="P1422" t="s">
        <v>11402</v>
      </c>
      <c r="Q1422" s="16">
        <v>3512.52</v>
      </c>
      <c r="R1422">
        <v>7642.52</v>
      </c>
      <c r="S1422">
        <v>45</v>
      </c>
      <c r="T1422">
        <v>1421</v>
      </c>
      <c r="U1422">
        <v>31172.05</v>
      </c>
      <c r="V1422" t="s">
        <v>11412</v>
      </c>
      <c r="W1422">
        <v>4.6399999999999997</v>
      </c>
      <c r="X1422">
        <v>24</v>
      </c>
      <c r="Y1422" t="s">
        <v>11844</v>
      </c>
      <c r="Z1422" t="s">
        <v>12012</v>
      </c>
      <c r="AA1422">
        <v>1421</v>
      </c>
      <c r="AB1422" t="s">
        <v>12016</v>
      </c>
      <c r="AC1422">
        <v>5431.51</v>
      </c>
      <c r="AD1422">
        <v>4063.47</v>
      </c>
      <c r="AE1422">
        <v>203.17</v>
      </c>
      <c r="AF1422" t="s">
        <v>11046</v>
      </c>
      <c r="AG1422" t="s">
        <v>11378</v>
      </c>
      <c r="AH1422">
        <v>9439</v>
      </c>
      <c r="AI1422">
        <v>1421</v>
      </c>
      <c r="AJ1422" t="s">
        <v>11261</v>
      </c>
      <c r="AK1422" t="s">
        <v>12027</v>
      </c>
      <c r="AL1422" t="s">
        <v>12032</v>
      </c>
      <c r="AM1422" t="s">
        <v>11115</v>
      </c>
      <c r="AN1422">
        <v>1</v>
      </c>
      <c r="AO1422" s="10" t="s">
        <v>12047</v>
      </c>
      <c r="AP1422" t="str" cm="1">
        <f t="array" ref="AP1422">_xlfn.IFS(
  Table1[[#This Row],[Age]]&lt;=25, "18-25",
  Table1[[#This Row],[Age]]&lt;=35, "26-35",
  Table1[[#This Row],[Age]]&lt;=45, "36-45",
  Table1[[#This Row],[Age]]&lt;=60, "46-60",
  TRUE, "60+")</f>
        <v>60+</v>
      </c>
    </row>
    <row r="1423" spans="1:42" x14ac:dyDescent="0.3">
      <c r="A1423">
        <v>1422</v>
      </c>
      <c r="B1423" t="s">
        <v>36</v>
      </c>
      <c r="C1423" t="s">
        <v>54</v>
      </c>
      <c r="D1423">
        <v>31</v>
      </c>
      <c r="E1423" t="s">
        <v>104</v>
      </c>
      <c r="F1423" t="s">
        <v>1529</v>
      </c>
      <c r="G1423" t="s">
        <v>5130</v>
      </c>
      <c r="H1423">
        <v>19458796275</v>
      </c>
      <c r="I1423" t="s">
        <v>5914</v>
      </c>
      <c r="J1423" t="s">
        <v>7292</v>
      </c>
      <c r="K1423">
        <v>9493.93</v>
      </c>
      <c r="L1423" s="12" t="s">
        <v>8596</v>
      </c>
      <c r="M1423" s="10" t="s">
        <v>11080</v>
      </c>
      <c r="N1423">
        <v>1422</v>
      </c>
      <c r="O1423">
        <v>45056</v>
      </c>
      <c r="P1423" t="s">
        <v>11404</v>
      </c>
      <c r="Q1423" s="16">
        <v>4472.66</v>
      </c>
      <c r="R1423">
        <v>13966.59</v>
      </c>
      <c r="S1423">
        <v>87</v>
      </c>
      <c r="T1423">
        <v>1422</v>
      </c>
      <c r="U1423">
        <v>24464.51</v>
      </c>
      <c r="V1423" t="s">
        <v>11412</v>
      </c>
      <c r="W1423">
        <v>4.55</v>
      </c>
      <c r="X1423">
        <v>60</v>
      </c>
      <c r="Y1423" t="s">
        <v>11845</v>
      </c>
      <c r="Z1423" t="s">
        <v>12011</v>
      </c>
      <c r="AA1423">
        <v>1422</v>
      </c>
      <c r="AB1423" t="s">
        <v>12016</v>
      </c>
      <c r="AC1423">
        <v>6048.22</v>
      </c>
      <c r="AD1423">
        <v>3046.94</v>
      </c>
      <c r="AE1423">
        <v>152.35</v>
      </c>
      <c r="AF1423" t="s">
        <v>11281</v>
      </c>
      <c r="AG1423" t="s">
        <v>11339</v>
      </c>
      <c r="AH1423">
        <v>360</v>
      </c>
      <c r="AI1423">
        <v>1422</v>
      </c>
      <c r="AJ1423" t="s">
        <v>11283</v>
      </c>
      <c r="AK1423" t="s">
        <v>12028</v>
      </c>
      <c r="AL1423" t="s">
        <v>12032</v>
      </c>
      <c r="AM1423" t="s">
        <v>11128</v>
      </c>
      <c r="AN1423">
        <v>1</v>
      </c>
      <c r="AO1423" s="10" t="s">
        <v>12046</v>
      </c>
      <c r="AP1423" t="str" cm="1">
        <f t="array" ref="AP1423">_xlfn.IFS(
  Table1[[#This Row],[Age]]&lt;=25, "18-25",
  Table1[[#This Row],[Age]]&lt;=35, "26-35",
  Table1[[#This Row],[Age]]&lt;=45, "36-45",
  Table1[[#This Row],[Age]]&lt;=60, "46-60",
  TRUE, "60+")</f>
        <v>26-35</v>
      </c>
    </row>
    <row r="1424" spans="1:42" x14ac:dyDescent="0.3">
      <c r="A1424">
        <v>1423</v>
      </c>
      <c r="B1424" t="s">
        <v>3</v>
      </c>
      <c r="C1424" t="s">
        <v>92</v>
      </c>
      <c r="D1424">
        <v>59</v>
      </c>
      <c r="E1424" t="s">
        <v>106</v>
      </c>
      <c r="F1424" t="s">
        <v>1530</v>
      </c>
      <c r="G1424" t="s">
        <v>5114</v>
      </c>
      <c r="H1424">
        <v>19458796276</v>
      </c>
      <c r="I1424" t="s">
        <v>6233</v>
      </c>
      <c r="J1424" t="s">
        <v>7292</v>
      </c>
      <c r="K1424">
        <v>2016.96</v>
      </c>
      <c r="L1424" s="12" t="s">
        <v>8597</v>
      </c>
      <c r="M1424" s="10" t="s">
        <v>11247</v>
      </c>
      <c r="N1424">
        <v>1423</v>
      </c>
      <c r="O1424">
        <v>45072</v>
      </c>
      <c r="P1424" t="s">
        <v>11403</v>
      </c>
      <c r="Q1424" s="16">
        <v>3131.65</v>
      </c>
      <c r="R1424">
        <v>-1114.69</v>
      </c>
      <c r="S1424">
        <v>54</v>
      </c>
      <c r="T1424">
        <v>1423</v>
      </c>
      <c r="U1424">
        <v>24149.64</v>
      </c>
      <c r="V1424" t="s">
        <v>11413</v>
      </c>
      <c r="W1424">
        <v>9.69</v>
      </c>
      <c r="X1424">
        <v>24</v>
      </c>
      <c r="Y1424" t="s">
        <v>8607</v>
      </c>
      <c r="Z1424" t="s">
        <v>12012</v>
      </c>
      <c r="AA1424">
        <v>1423</v>
      </c>
      <c r="AB1424" t="s">
        <v>12015</v>
      </c>
      <c r="AC1424">
        <v>4229.37</v>
      </c>
      <c r="AD1424">
        <v>4661.9799999999996</v>
      </c>
      <c r="AE1424">
        <v>233.1</v>
      </c>
      <c r="AF1424" t="s">
        <v>11226</v>
      </c>
      <c r="AG1424" t="s">
        <v>11343</v>
      </c>
      <c r="AH1424">
        <v>9252</v>
      </c>
      <c r="AI1424">
        <v>1423</v>
      </c>
      <c r="AJ1424" t="s">
        <v>11339</v>
      </c>
      <c r="AK1424" t="s">
        <v>12027</v>
      </c>
      <c r="AL1424" t="s">
        <v>12031</v>
      </c>
      <c r="AM1424" t="s">
        <v>11346</v>
      </c>
      <c r="AN1424">
        <v>1</v>
      </c>
      <c r="AO1424" s="10" t="s">
        <v>12046</v>
      </c>
      <c r="AP1424" t="str" cm="1">
        <f t="array" ref="AP1424">_xlfn.IFS(
  Table1[[#This Row],[Age]]&lt;=25, "18-25",
  Table1[[#This Row],[Age]]&lt;=35, "26-35",
  Table1[[#This Row],[Age]]&lt;=45, "36-45",
  Table1[[#This Row],[Age]]&lt;=60, "46-60",
  TRUE, "60+")</f>
        <v>46-60</v>
      </c>
    </row>
    <row r="1425" spans="1:42" x14ac:dyDescent="0.3">
      <c r="A1425">
        <v>1424</v>
      </c>
      <c r="B1425" t="s">
        <v>45</v>
      </c>
      <c r="C1425" t="s">
        <v>70</v>
      </c>
      <c r="D1425">
        <v>52</v>
      </c>
      <c r="E1425" t="s">
        <v>105</v>
      </c>
      <c r="F1425" t="s">
        <v>1531</v>
      </c>
      <c r="G1425" t="s">
        <v>5136</v>
      </c>
      <c r="H1425">
        <v>19458796277</v>
      </c>
      <c r="I1425" t="s">
        <v>6234</v>
      </c>
      <c r="J1425" t="s">
        <v>7291</v>
      </c>
      <c r="K1425">
        <v>6302.38</v>
      </c>
      <c r="L1425" s="12" t="s">
        <v>8598</v>
      </c>
      <c r="M1425" s="10" t="s">
        <v>11388</v>
      </c>
      <c r="N1425">
        <v>1424</v>
      </c>
      <c r="O1425">
        <v>45171</v>
      </c>
      <c r="P1425" t="s">
        <v>11404</v>
      </c>
      <c r="Q1425" s="16">
        <v>4052.37</v>
      </c>
      <c r="R1425">
        <v>2250.0100000000002</v>
      </c>
      <c r="S1425">
        <v>65</v>
      </c>
      <c r="T1425">
        <v>1424</v>
      </c>
      <c r="U1425">
        <v>10773.65</v>
      </c>
      <c r="V1425" t="s">
        <v>11412</v>
      </c>
      <c r="W1425">
        <v>7.56</v>
      </c>
      <c r="X1425">
        <v>12</v>
      </c>
      <c r="Y1425" t="s">
        <v>11524</v>
      </c>
      <c r="Z1425" t="s">
        <v>12010</v>
      </c>
      <c r="AA1425">
        <v>1424</v>
      </c>
      <c r="AB1425" t="s">
        <v>12016</v>
      </c>
      <c r="AC1425">
        <v>6934.78</v>
      </c>
      <c r="AD1425">
        <v>998.1</v>
      </c>
      <c r="AE1425">
        <v>49.9</v>
      </c>
      <c r="AF1425" t="s">
        <v>11089</v>
      </c>
      <c r="AG1425" t="s">
        <v>11063</v>
      </c>
      <c r="AH1425">
        <v>3451</v>
      </c>
      <c r="AI1425">
        <v>1424</v>
      </c>
      <c r="AJ1425" t="s">
        <v>11234</v>
      </c>
      <c r="AK1425" t="s">
        <v>12029</v>
      </c>
      <c r="AL1425" t="s">
        <v>12031</v>
      </c>
      <c r="AM1425" t="s">
        <v>11128</v>
      </c>
      <c r="AN1425">
        <v>-1</v>
      </c>
      <c r="AO1425" s="10" t="s">
        <v>12042</v>
      </c>
      <c r="AP1425" t="str" cm="1">
        <f t="array" ref="AP1425">_xlfn.IFS(
  Table1[[#This Row],[Age]]&lt;=25, "18-25",
  Table1[[#This Row],[Age]]&lt;=35, "26-35",
  Table1[[#This Row],[Age]]&lt;=45, "36-45",
  Table1[[#This Row],[Age]]&lt;=60, "46-60",
  TRUE, "60+")</f>
        <v>46-60</v>
      </c>
    </row>
    <row r="1426" spans="1:42" x14ac:dyDescent="0.3">
      <c r="A1426">
        <v>1425</v>
      </c>
      <c r="B1426" t="s">
        <v>41</v>
      </c>
      <c r="C1426" t="s">
        <v>60</v>
      </c>
      <c r="D1426">
        <v>45</v>
      </c>
      <c r="E1426" t="s">
        <v>106</v>
      </c>
      <c r="F1426" t="s">
        <v>1532</v>
      </c>
      <c r="G1426" t="s">
        <v>5148</v>
      </c>
      <c r="H1426">
        <v>19458796278</v>
      </c>
      <c r="I1426" t="s">
        <v>6235</v>
      </c>
      <c r="J1426" t="s">
        <v>7291</v>
      </c>
      <c r="K1426">
        <v>8674.01</v>
      </c>
      <c r="L1426" s="12" t="s">
        <v>8599</v>
      </c>
      <c r="M1426" s="10" t="s">
        <v>11060</v>
      </c>
      <c r="N1426">
        <v>1425</v>
      </c>
      <c r="O1426">
        <v>45107</v>
      </c>
      <c r="P1426" t="s">
        <v>11404</v>
      </c>
      <c r="Q1426" s="16">
        <v>1520.97</v>
      </c>
      <c r="R1426">
        <v>10194.98</v>
      </c>
      <c r="S1426">
        <v>7</v>
      </c>
      <c r="T1426">
        <v>1425</v>
      </c>
      <c r="U1426">
        <v>37232.47</v>
      </c>
      <c r="V1426" t="s">
        <v>11413</v>
      </c>
      <c r="W1426">
        <v>5.67</v>
      </c>
      <c r="X1426">
        <v>24</v>
      </c>
      <c r="Y1426" t="s">
        <v>11738</v>
      </c>
      <c r="Z1426" t="s">
        <v>12010</v>
      </c>
      <c r="AA1426">
        <v>1425</v>
      </c>
      <c r="AB1426" t="s">
        <v>12015</v>
      </c>
      <c r="AC1426">
        <v>1830.04</v>
      </c>
      <c r="AD1426">
        <v>1810.53</v>
      </c>
      <c r="AE1426">
        <v>90.53</v>
      </c>
      <c r="AF1426" t="s">
        <v>11194</v>
      </c>
      <c r="AG1426" t="s">
        <v>11109</v>
      </c>
      <c r="AH1426">
        <v>4512</v>
      </c>
      <c r="AI1426">
        <v>1425</v>
      </c>
      <c r="AJ1426" t="s">
        <v>11303</v>
      </c>
      <c r="AK1426" t="s">
        <v>12027</v>
      </c>
      <c r="AL1426" t="s">
        <v>12032</v>
      </c>
      <c r="AM1426" t="s">
        <v>11177</v>
      </c>
      <c r="AN1426">
        <v>1</v>
      </c>
      <c r="AO1426" s="10" t="s">
        <v>12043</v>
      </c>
      <c r="AP1426" t="str" cm="1">
        <f t="array" ref="AP1426">_xlfn.IFS(
  Table1[[#This Row],[Age]]&lt;=25, "18-25",
  Table1[[#This Row],[Age]]&lt;=35, "26-35",
  Table1[[#This Row],[Age]]&lt;=45, "36-45",
  Table1[[#This Row],[Age]]&lt;=60, "46-60",
  TRUE, "60+")</f>
        <v>36-45</v>
      </c>
    </row>
    <row r="1427" spans="1:42" x14ac:dyDescent="0.3">
      <c r="A1427">
        <v>1426</v>
      </c>
      <c r="B1427" t="s">
        <v>9</v>
      </c>
      <c r="C1427" t="s">
        <v>72</v>
      </c>
      <c r="D1427">
        <v>29</v>
      </c>
      <c r="E1427" t="s">
        <v>104</v>
      </c>
      <c r="F1427" t="s">
        <v>1533</v>
      </c>
      <c r="G1427" t="s">
        <v>5138</v>
      </c>
      <c r="H1427">
        <v>19458796279</v>
      </c>
      <c r="I1427" t="s">
        <v>6236</v>
      </c>
      <c r="J1427" t="s">
        <v>7292</v>
      </c>
      <c r="K1427">
        <v>4088.01</v>
      </c>
      <c r="L1427" s="12" t="s">
        <v>8600</v>
      </c>
      <c r="M1427" s="10" t="s">
        <v>11311</v>
      </c>
      <c r="N1427">
        <v>1426</v>
      </c>
      <c r="O1427">
        <v>45062</v>
      </c>
      <c r="P1427" t="s">
        <v>11403</v>
      </c>
      <c r="Q1427" s="16">
        <v>1865.83</v>
      </c>
      <c r="R1427">
        <v>2222.1799999999998</v>
      </c>
      <c r="S1427">
        <v>36</v>
      </c>
      <c r="T1427">
        <v>1426</v>
      </c>
      <c r="U1427">
        <v>46331.11</v>
      </c>
      <c r="V1427" t="s">
        <v>11411</v>
      </c>
      <c r="W1427">
        <v>7.47</v>
      </c>
      <c r="X1427">
        <v>48</v>
      </c>
      <c r="Y1427" t="s">
        <v>7658</v>
      </c>
      <c r="Z1427" t="s">
        <v>12010</v>
      </c>
      <c r="AA1427">
        <v>1426</v>
      </c>
      <c r="AB1427" t="s">
        <v>12016</v>
      </c>
      <c r="AC1427">
        <v>9924.81</v>
      </c>
      <c r="AD1427">
        <v>3063.76</v>
      </c>
      <c r="AE1427">
        <v>153.19</v>
      </c>
      <c r="AF1427" t="s">
        <v>11052</v>
      </c>
      <c r="AG1427" t="s">
        <v>11253</v>
      </c>
      <c r="AH1427">
        <v>1449</v>
      </c>
      <c r="AI1427">
        <v>1426</v>
      </c>
      <c r="AJ1427" t="s">
        <v>11373</v>
      </c>
      <c r="AK1427" t="s">
        <v>12029</v>
      </c>
      <c r="AL1427" t="s">
        <v>12032</v>
      </c>
      <c r="AM1427" t="s">
        <v>11275</v>
      </c>
      <c r="AN1427">
        <v>1</v>
      </c>
      <c r="AO1427" s="10" t="s">
        <v>12046</v>
      </c>
      <c r="AP1427" t="str" cm="1">
        <f t="array" ref="AP1427">_xlfn.IFS(
  Table1[[#This Row],[Age]]&lt;=25, "18-25",
  Table1[[#This Row],[Age]]&lt;=35, "26-35",
  Table1[[#This Row],[Age]]&lt;=45, "36-45",
  Table1[[#This Row],[Age]]&lt;=60, "46-60",
  TRUE, "60+")</f>
        <v>26-35</v>
      </c>
    </row>
    <row r="1428" spans="1:42" x14ac:dyDescent="0.3">
      <c r="A1428">
        <v>1427</v>
      </c>
      <c r="B1428" t="s">
        <v>29</v>
      </c>
      <c r="C1428" t="s">
        <v>90</v>
      </c>
      <c r="D1428">
        <v>57</v>
      </c>
      <c r="E1428" t="s">
        <v>105</v>
      </c>
      <c r="F1428" t="s">
        <v>1534</v>
      </c>
      <c r="G1428" t="s">
        <v>5119</v>
      </c>
      <c r="H1428">
        <v>19458796280</v>
      </c>
      <c r="I1428" t="s">
        <v>6237</v>
      </c>
      <c r="J1428" t="s">
        <v>7291</v>
      </c>
      <c r="K1428">
        <v>9541.31</v>
      </c>
      <c r="L1428" s="12" t="s">
        <v>8601</v>
      </c>
      <c r="M1428" s="10" t="s">
        <v>11174</v>
      </c>
      <c r="N1428">
        <v>1427</v>
      </c>
      <c r="O1428">
        <v>45138</v>
      </c>
      <c r="P1428" t="s">
        <v>11403</v>
      </c>
      <c r="Q1428" s="16">
        <v>4801.7</v>
      </c>
      <c r="R1428">
        <v>4739.6099999999997</v>
      </c>
      <c r="S1428">
        <v>25</v>
      </c>
      <c r="T1428">
        <v>1427</v>
      </c>
      <c r="U1428">
        <v>39602.36</v>
      </c>
      <c r="V1428" t="s">
        <v>11411</v>
      </c>
      <c r="W1428">
        <v>4.57</v>
      </c>
      <c r="X1428">
        <v>36</v>
      </c>
      <c r="Y1428" t="s">
        <v>11560</v>
      </c>
      <c r="Z1428" t="s">
        <v>12012</v>
      </c>
      <c r="AA1428">
        <v>1427</v>
      </c>
      <c r="AB1428" t="s">
        <v>12015</v>
      </c>
      <c r="AC1428">
        <v>1568.47</v>
      </c>
      <c r="AD1428">
        <v>993.1</v>
      </c>
      <c r="AE1428">
        <v>49.66</v>
      </c>
      <c r="AF1428" t="s">
        <v>11250</v>
      </c>
      <c r="AG1428" t="s">
        <v>11342</v>
      </c>
      <c r="AH1428">
        <v>3768</v>
      </c>
      <c r="AI1428">
        <v>1427</v>
      </c>
      <c r="AJ1428" t="s">
        <v>11394</v>
      </c>
      <c r="AK1428" t="s">
        <v>12027</v>
      </c>
      <c r="AL1428" t="s">
        <v>12032</v>
      </c>
      <c r="AM1428" t="s">
        <v>11216</v>
      </c>
      <c r="AN1428">
        <v>1</v>
      </c>
      <c r="AO1428" s="10" t="s">
        <v>12038</v>
      </c>
      <c r="AP1428" t="str" cm="1">
        <f t="array" ref="AP1428">_xlfn.IFS(
  Table1[[#This Row],[Age]]&lt;=25, "18-25",
  Table1[[#This Row],[Age]]&lt;=35, "26-35",
  Table1[[#This Row],[Age]]&lt;=45, "36-45",
  Table1[[#This Row],[Age]]&lt;=60, "46-60",
  TRUE, "60+")</f>
        <v>46-60</v>
      </c>
    </row>
    <row r="1429" spans="1:42" x14ac:dyDescent="0.3">
      <c r="A1429">
        <v>1428</v>
      </c>
      <c r="B1429" t="s">
        <v>10</v>
      </c>
      <c r="C1429" t="s">
        <v>53</v>
      </c>
      <c r="D1429">
        <v>65</v>
      </c>
      <c r="E1429" t="s">
        <v>105</v>
      </c>
      <c r="F1429" t="s">
        <v>1535</v>
      </c>
      <c r="G1429" t="s">
        <v>5133</v>
      </c>
      <c r="H1429">
        <v>19458796281</v>
      </c>
      <c r="I1429" t="s">
        <v>6216</v>
      </c>
      <c r="J1429" t="s">
        <v>7292</v>
      </c>
      <c r="K1429">
        <v>858.5</v>
      </c>
      <c r="L1429" s="12" t="s">
        <v>7933</v>
      </c>
      <c r="M1429" s="10" t="s">
        <v>11363</v>
      </c>
      <c r="N1429">
        <v>1428</v>
      </c>
      <c r="O1429">
        <v>45063</v>
      </c>
      <c r="P1429" t="s">
        <v>11402</v>
      </c>
      <c r="Q1429" s="16">
        <v>1344.99</v>
      </c>
      <c r="R1429">
        <v>2203.4899999999998</v>
      </c>
      <c r="S1429">
        <v>85</v>
      </c>
      <c r="T1429">
        <v>1428</v>
      </c>
      <c r="U1429">
        <v>19082.580000000002</v>
      </c>
      <c r="V1429" t="s">
        <v>11412</v>
      </c>
      <c r="W1429">
        <v>7.83</v>
      </c>
      <c r="X1429">
        <v>60</v>
      </c>
      <c r="Y1429" t="s">
        <v>10201</v>
      </c>
      <c r="Z1429" t="s">
        <v>12012</v>
      </c>
      <c r="AA1429">
        <v>1428</v>
      </c>
      <c r="AB1429" t="s">
        <v>12015</v>
      </c>
      <c r="AC1429">
        <v>6423.64</v>
      </c>
      <c r="AD1429">
        <v>4170.7299999999996</v>
      </c>
      <c r="AE1429">
        <v>208.54</v>
      </c>
      <c r="AF1429" t="s">
        <v>11326</v>
      </c>
      <c r="AG1429" t="s">
        <v>11376</v>
      </c>
      <c r="AH1429">
        <v>9606</v>
      </c>
      <c r="AI1429">
        <v>1428</v>
      </c>
      <c r="AJ1429" t="s">
        <v>11248</v>
      </c>
      <c r="AK1429" t="s">
        <v>12029</v>
      </c>
      <c r="AL1429" t="s">
        <v>12031</v>
      </c>
      <c r="AM1429" t="s">
        <v>11248</v>
      </c>
      <c r="AN1429">
        <v>1</v>
      </c>
      <c r="AO1429" s="10" t="s">
        <v>12046</v>
      </c>
      <c r="AP1429" t="str" cm="1">
        <f t="array" ref="AP1429">_xlfn.IFS(
  Table1[[#This Row],[Age]]&lt;=25, "18-25",
  Table1[[#This Row],[Age]]&lt;=35, "26-35",
  Table1[[#This Row],[Age]]&lt;=45, "36-45",
  Table1[[#This Row],[Age]]&lt;=60, "46-60",
  TRUE, "60+")</f>
        <v>60+</v>
      </c>
    </row>
    <row r="1430" spans="1:42" x14ac:dyDescent="0.3">
      <c r="A1430">
        <v>1429</v>
      </c>
      <c r="B1430" t="s">
        <v>40</v>
      </c>
      <c r="C1430" t="s">
        <v>98</v>
      </c>
      <c r="D1430">
        <v>41</v>
      </c>
      <c r="E1430" t="s">
        <v>104</v>
      </c>
      <c r="F1430" t="s">
        <v>1536</v>
      </c>
      <c r="G1430" t="s">
        <v>5127</v>
      </c>
      <c r="H1430">
        <v>19458796282</v>
      </c>
      <c r="I1430" t="s">
        <v>6238</v>
      </c>
      <c r="J1430" t="s">
        <v>7292</v>
      </c>
      <c r="K1430">
        <v>5910.56</v>
      </c>
      <c r="L1430" s="12" t="s">
        <v>8602</v>
      </c>
      <c r="M1430" s="10" t="s">
        <v>11099</v>
      </c>
      <c r="N1430">
        <v>1429</v>
      </c>
      <c r="O1430">
        <v>45131</v>
      </c>
      <c r="P1430" t="s">
        <v>11403</v>
      </c>
      <c r="Q1430" s="16">
        <v>2112.65</v>
      </c>
      <c r="R1430">
        <v>8023.21</v>
      </c>
      <c r="S1430">
        <v>37</v>
      </c>
      <c r="T1430">
        <v>1429</v>
      </c>
      <c r="U1430">
        <v>49224.69</v>
      </c>
      <c r="V1430" t="s">
        <v>11411</v>
      </c>
      <c r="W1430">
        <v>2.89</v>
      </c>
      <c r="X1430">
        <v>60</v>
      </c>
      <c r="Y1430" t="s">
        <v>8883</v>
      </c>
      <c r="Z1430" t="s">
        <v>12012</v>
      </c>
      <c r="AA1430">
        <v>1429</v>
      </c>
      <c r="AB1430" t="s">
        <v>12016</v>
      </c>
      <c r="AC1430">
        <v>3615.81</v>
      </c>
      <c r="AD1430">
        <v>3989.62</v>
      </c>
      <c r="AE1430">
        <v>199.48</v>
      </c>
      <c r="AF1430" t="s">
        <v>11090</v>
      </c>
      <c r="AG1430" t="s">
        <v>11317</v>
      </c>
      <c r="AH1430">
        <v>8263</v>
      </c>
      <c r="AI1430">
        <v>1429</v>
      </c>
      <c r="AJ1430" t="s">
        <v>11352</v>
      </c>
      <c r="AK1430" t="s">
        <v>12027</v>
      </c>
      <c r="AL1430" t="s">
        <v>12031</v>
      </c>
      <c r="AM1430" t="s">
        <v>11372</v>
      </c>
      <c r="AN1430">
        <v>1</v>
      </c>
      <c r="AO1430" s="10" t="s">
        <v>12038</v>
      </c>
      <c r="AP1430" t="str" cm="1">
        <f t="array" ref="AP1430">_xlfn.IFS(
  Table1[[#This Row],[Age]]&lt;=25, "18-25",
  Table1[[#This Row],[Age]]&lt;=35, "26-35",
  Table1[[#This Row],[Age]]&lt;=45, "36-45",
  Table1[[#This Row],[Age]]&lt;=60, "46-60",
  TRUE, "60+")</f>
        <v>36-45</v>
      </c>
    </row>
    <row r="1431" spans="1:42" x14ac:dyDescent="0.3">
      <c r="A1431">
        <v>1430</v>
      </c>
      <c r="B1431" t="s">
        <v>32</v>
      </c>
      <c r="C1431" t="s">
        <v>100</v>
      </c>
      <c r="D1431">
        <v>18</v>
      </c>
      <c r="E1431" t="s">
        <v>106</v>
      </c>
      <c r="F1431" t="s">
        <v>1537</v>
      </c>
      <c r="G1431" t="s">
        <v>5122</v>
      </c>
      <c r="H1431">
        <v>19458796283</v>
      </c>
      <c r="I1431" t="s">
        <v>6239</v>
      </c>
      <c r="J1431" t="s">
        <v>7292</v>
      </c>
      <c r="K1431">
        <v>7796.13</v>
      </c>
      <c r="L1431" s="12" t="s">
        <v>8603</v>
      </c>
      <c r="M1431" s="10" t="s">
        <v>11232</v>
      </c>
      <c r="N1431">
        <v>1430</v>
      </c>
      <c r="O1431">
        <v>45075</v>
      </c>
      <c r="P1431" t="s">
        <v>11404</v>
      </c>
      <c r="Q1431" s="16">
        <v>3259.28</v>
      </c>
      <c r="R1431">
        <v>11055.41</v>
      </c>
      <c r="S1431">
        <v>12</v>
      </c>
      <c r="T1431">
        <v>1430</v>
      </c>
      <c r="U1431">
        <v>18844.34</v>
      </c>
      <c r="V1431" t="s">
        <v>11413</v>
      </c>
      <c r="W1431">
        <v>9.56</v>
      </c>
      <c r="X1431">
        <v>48</v>
      </c>
      <c r="Y1431" t="s">
        <v>11422</v>
      </c>
      <c r="Z1431" t="s">
        <v>12011</v>
      </c>
      <c r="AA1431">
        <v>1430</v>
      </c>
      <c r="AB1431" t="s">
        <v>12016</v>
      </c>
      <c r="AC1431">
        <v>8399.56</v>
      </c>
      <c r="AD1431">
        <v>3594.73</v>
      </c>
      <c r="AE1431">
        <v>179.74</v>
      </c>
      <c r="AF1431" t="s">
        <v>11216</v>
      </c>
      <c r="AG1431" t="s">
        <v>11204</v>
      </c>
      <c r="AH1431">
        <v>6343</v>
      </c>
      <c r="AI1431">
        <v>1430</v>
      </c>
      <c r="AJ1431" t="s">
        <v>11240</v>
      </c>
      <c r="AK1431" t="s">
        <v>12027</v>
      </c>
      <c r="AL1431" t="s">
        <v>12031</v>
      </c>
      <c r="AM1431" t="s">
        <v>11320</v>
      </c>
      <c r="AN1431">
        <v>1</v>
      </c>
      <c r="AO1431" s="10" t="s">
        <v>12046</v>
      </c>
      <c r="AP1431" t="str" cm="1">
        <f t="array" ref="AP1431">_xlfn.IFS(
  Table1[[#This Row],[Age]]&lt;=25, "18-25",
  Table1[[#This Row],[Age]]&lt;=35, "26-35",
  Table1[[#This Row],[Age]]&lt;=45, "36-45",
  Table1[[#This Row],[Age]]&lt;=60, "46-60",
  TRUE, "60+")</f>
        <v>18-25</v>
      </c>
    </row>
    <row r="1432" spans="1:42" x14ac:dyDescent="0.3">
      <c r="A1432">
        <v>1431</v>
      </c>
      <c r="B1432" t="s">
        <v>7</v>
      </c>
      <c r="C1432" t="s">
        <v>55</v>
      </c>
      <c r="D1432">
        <v>34</v>
      </c>
      <c r="E1432" t="s">
        <v>104</v>
      </c>
      <c r="F1432" t="s">
        <v>1538</v>
      </c>
      <c r="G1432" t="s">
        <v>5126</v>
      </c>
      <c r="H1432">
        <v>19458796284</v>
      </c>
      <c r="I1432" t="s">
        <v>5491</v>
      </c>
      <c r="J1432" t="s">
        <v>7291</v>
      </c>
      <c r="K1432">
        <v>2097.89</v>
      </c>
      <c r="L1432" s="12" t="s">
        <v>8604</v>
      </c>
      <c r="M1432" s="10" t="s">
        <v>11140</v>
      </c>
      <c r="N1432">
        <v>1431</v>
      </c>
      <c r="O1432">
        <v>45274</v>
      </c>
      <c r="P1432" t="s">
        <v>11402</v>
      </c>
      <c r="Q1432" s="16">
        <v>1968.09</v>
      </c>
      <c r="R1432">
        <v>4065.98</v>
      </c>
      <c r="S1432">
        <v>32</v>
      </c>
      <c r="T1432">
        <v>1431</v>
      </c>
      <c r="U1432">
        <v>12486.77</v>
      </c>
      <c r="V1432" t="s">
        <v>11411</v>
      </c>
      <c r="W1432">
        <v>5.15</v>
      </c>
      <c r="X1432">
        <v>24</v>
      </c>
      <c r="Y1432" t="s">
        <v>8262</v>
      </c>
      <c r="Z1432" t="s">
        <v>12011</v>
      </c>
      <c r="AA1432">
        <v>1431</v>
      </c>
      <c r="AB1432" t="s">
        <v>12016</v>
      </c>
      <c r="AC1432">
        <v>6669.19</v>
      </c>
      <c r="AD1432">
        <v>3100.53</v>
      </c>
      <c r="AE1432">
        <v>155.03</v>
      </c>
      <c r="AF1432" t="s">
        <v>11311</v>
      </c>
      <c r="AG1432" t="s">
        <v>11340</v>
      </c>
      <c r="AH1432">
        <v>4185</v>
      </c>
      <c r="AI1432">
        <v>1431</v>
      </c>
      <c r="AJ1432" t="s">
        <v>11191</v>
      </c>
      <c r="AK1432" t="s">
        <v>12028</v>
      </c>
      <c r="AL1432" t="s">
        <v>12031</v>
      </c>
      <c r="AM1432" t="s">
        <v>11138</v>
      </c>
      <c r="AN1432">
        <v>1</v>
      </c>
      <c r="AO1432" s="10" t="s">
        <v>12036</v>
      </c>
      <c r="AP1432" t="str" cm="1">
        <f t="array" ref="AP1432">_xlfn.IFS(
  Table1[[#This Row],[Age]]&lt;=25, "18-25",
  Table1[[#This Row],[Age]]&lt;=35, "26-35",
  Table1[[#This Row],[Age]]&lt;=45, "36-45",
  Table1[[#This Row],[Age]]&lt;=60, "46-60",
  TRUE, "60+")</f>
        <v>26-35</v>
      </c>
    </row>
    <row r="1433" spans="1:42" x14ac:dyDescent="0.3">
      <c r="A1433">
        <v>1432</v>
      </c>
      <c r="B1433" t="s">
        <v>25</v>
      </c>
      <c r="C1433" t="s">
        <v>68</v>
      </c>
      <c r="D1433">
        <v>55</v>
      </c>
      <c r="E1433" t="s">
        <v>106</v>
      </c>
      <c r="F1433" t="s">
        <v>1539</v>
      </c>
      <c r="G1433" t="s">
        <v>5137</v>
      </c>
      <c r="H1433">
        <v>19458796285</v>
      </c>
      <c r="I1433" t="s">
        <v>6240</v>
      </c>
      <c r="J1433" t="s">
        <v>7292</v>
      </c>
      <c r="K1433">
        <v>672.79</v>
      </c>
      <c r="L1433" s="12" t="s">
        <v>8605</v>
      </c>
      <c r="M1433" s="10" t="s">
        <v>11277</v>
      </c>
      <c r="N1433">
        <v>1432</v>
      </c>
      <c r="O1433">
        <v>44970</v>
      </c>
      <c r="P1433" t="s">
        <v>11403</v>
      </c>
      <c r="Q1433" s="16">
        <v>114.52</v>
      </c>
      <c r="R1433">
        <v>558.27</v>
      </c>
      <c r="S1433">
        <v>49</v>
      </c>
      <c r="T1433">
        <v>1432</v>
      </c>
      <c r="U1433">
        <v>48436.15</v>
      </c>
      <c r="V1433" t="s">
        <v>11412</v>
      </c>
      <c r="W1433">
        <v>1.84</v>
      </c>
      <c r="X1433">
        <v>60</v>
      </c>
      <c r="Y1433" t="s">
        <v>10131</v>
      </c>
      <c r="Z1433" t="s">
        <v>12010</v>
      </c>
      <c r="AA1433">
        <v>1432</v>
      </c>
      <c r="AB1433" t="s">
        <v>12017</v>
      </c>
      <c r="AC1433">
        <v>6466.42</v>
      </c>
      <c r="AD1433">
        <v>1096.01</v>
      </c>
      <c r="AE1433">
        <v>54.8</v>
      </c>
      <c r="AF1433" t="s">
        <v>11349</v>
      </c>
      <c r="AG1433" t="s">
        <v>11140</v>
      </c>
      <c r="AH1433">
        <v>9114</v>
      </c>
      <c r="AI1433">
        <v>1432</v>
      </c>
      <c r="AJ1433" t="s">
        <v>11392</v>
      </c>
      <c r="AK1433" t="s">
        <v>12027</v>
      </c>
      <c r="AL1433" t="s">
        <v>12031</v>
      </c>
      <c r="AM1433" t="s">
        <v>11060</v>
      </c>
      <c r="AN1433">
        <v>1</v>
      </c>
      <c r="AO1433" s="10" t="s">
        <v>12045</v>
      </c>
      <c r="AP1433" t="str" cm="1">
        <f t="array" ref="AP1433">_xlfn.IFS(
  Table1[[#This Row],[Age]]&lt;=25, "18-25",
  Table1[[#This Row],[Age]]&lt;=35, "26-35",
  Table1[[#This Row],[Age]]&lt;=45, "36-45",
  Table1[[#This Row],[Age]]&lt;=60, "46-60",
  TRUE, "60+")</f>
        <v>46-60</v>
      </c>
    </row>
    <row r="1434" spans="1:42" x14ac:dyDescent="0.3">
      <c r="A1434">
        <v>1433</v>
      </c>
      <c r="B1434" t="s">
        <v>12</v>
      </c>
      <c r="C1434" t="s">
        <v>78</v>
      </c>
      <c r="D1434">
        <v>45</v>
      </c>
      <c r="E1434" t="s">
        <v>106</v>
      </c>
      <c r="F1434" t="s">
        <v>1540</v>
      </c>
      <c r="G1434" t="s">
        <v>5144</v>
      </c>
      <c r="H1434">
        <v>19458796286</v>
      </c>
      <c r="I1434" t="s">
        <v>6241</v>
      </c>
      <c r="J1434" t="s">
        <v>7292</v>
      </c>
      <c r="K1434">
        <v>890.99</v>
      </c>
      <c r="L1434" s="12" t="s">
        <v>8606</v>
      </c>
      <c r="M1434" s="10" t="s">
        <v>11139</v>
      </c>
      <c r="N1434">
        <v>1433</v>
      </c>
      <c r="O1434">
        <v>44986</v>
      </c>
      <c r="P1434" t="s">
        <v>11404</v>
      </c>
      <c r="Q1434" s="16">
        <v>3963.23</v>
      </c>
      <c r="R1434">
        <v>4854.22</v>
      </c>
      <c r="S1434">
        <v>38</v>
      </c>
      <c r="T1434">
        <v>1433</v>
      </c>
      <c r="U1434">
        <v>39701.01</v>
      </c>
      <c r="V1434" t="s">
        <v>11412</v>
      </c>
      <c r="W1434">
        <v>8.61</v>
      </c>
      <c r="X1434">
        <v>36</v>
      </c>
      <c r="Y1434" t="s">
        <v>11572</v>
      </c>
      <c r="Z1434" t="s">
        <v>12010</v>
      </c>
      <c r="AA1434">
        <v>1433</v>
      </c>
      <c r="AB1434" t="s">
        <v>12015</v>
      </c>
      <c r="AC1434">
        <v>7737</v>
      </c>
      <c r="AD1434">
        <v>4350</v>
      </c>
      <c r="AE1434">
        <v>217.5</v>
      </c>
      <c r="AF1434" t="s">
        <v>11156</v>
      </c>
      <c r="AG1434" t="s">
        <v>11056</v>
      </c>
      <c r="AH1434">
        <v>8147</v>
      </c>
      <c r="AI1434">
        <v>1433</v>
      </c>
      <c r="AJ1434" t="s">
        <v>11348</v>
      </c>
      <c r="AK1434" t="s">
        <v>12028</v>
      </c>
      <c r="AL1434" t="s">
        <v>12031</v>
      </c>
      <c r="AM1434" t="s">
        <v>11276</v>
      </c>
      <c r="AN1434">
        <v>1</v>
      </c>
      <c r="AO1434" s="10" t="s">
        <v>12047</v>
      </c>
      <c r="AP1434" t="str" cm="1">
        <f t="array" ref="AP1434">_xlfn.IFS(
  Table1[[#This Row],[Age]]&lt;=25, "18-25",
  Table1[[#This Row],[Age]]&lt;=35, "26-35",
  Table1[[#This Row],[Age]]&lt;=45, "36-45",
  Table1[[#This Row],[Age]]&lt;=60, "46-60",
  TRUE, "60+")</f>
        <v>36-45</v>
      </c>
    </row>
    <row r="1435" spans="1:42" x14ac:dyDescent="0.3">
      <c r="A1435">
        <v>1434</v>
      </c>
      <c r="B1435" t="s">
        <v>46</v>
      </c>
      <c r="C1435" t="s">
        <v>65</v>
      </c>
      <c r="D1435">
        <v>50</v>
      </c>
      <c r="E1435" t="s">
        <v>106</v>
      </c>
      <c r="F1435" t="s">
        <v>1541</v>
      </c>
      <c r="G1435" t="s">
        <v>5118</v>
      </c>
      <c r="H1435">
        <v>19458796287</v>
      </c>
      <c r="I1435" t="s">
        <v>6242</v>
      </c>
      <c r="J1435" t="s">
        <v>7292</v>
      </c>
      <c r="K1435">
        <v>3260.37</v>
      </c>
      <c r="L1435" s="12" t="s">
        <v>8607</v>
      </c>
      <c r="M1435" s="10" t="s">
        <v>11270</v>
      </c>
      <c r="N1435">
        <v>1434</v>
      </c>
      <c r="O1435">
        <v>45253</v>
      </c>
      <c r="P1435" t="s">
        <v>11403</v>
      </c>
      <c r="Q1435" s="16">
        <v>1684.89</v>
      </c>
      <c r="R1435">
        <v>4945.26</v>
      </c>
      <c r="S1435">
        <v>56</v>
      </c>
      <c r="T1435">
        <v>1434</v>
      </c>
      <c r="U1435">
        <v>38300.959999999999</v>
      </c>
      <c r="V1435" t="s">
        <v>11413</v>
      </c>
      <c r="W1435">
        <v>9.0500000000000007</v>
      </c>
      <c r="X1435">
        <v>12</v>
      </c>
      <c r="Y1435" t="s">
        <v>11846</v>
      </c>
      <c r="Z1435" t="s">
        <v>12012</v>
      </c>
      <c r="AA1435">
        <v>1434</v>
      </c>
      <c r="AB1435" t="s">
        <v>12015</v>
      </c>
      <c r="AC1435">
        <v>2062.77</v>
      </c>
      <c r="AD1435">
        <v>2887.85</v>
      </c>
      <c r="AE1435">
        <v>144.38999999999999</v>
      </c>
      <c r="AF1435" t="s">
        <v>11315</v>
      </c>
      <c r="AG1435" t="s">
        <v>11397</v>
      </c>
      <c r="AH1435">
        <v>1767</v>
      </c>
      <c r="AI1435">
        <v>1434</v>
      </c>
      <c r="AJ1435" t="s">
        <v>11060</v>
      </c>
      <c r="AK1435" t="s">
        <v>12027</v>
      </c>
      <c r="AL1435" t="s">
        <v>12032</v>
      </c>
      <c r="AM1435" t="s">
        <v>11360</v>
      </c>
      <c r="AN1435">
        <v>1</v>
      </c>
      <c r="AO1435" s="10" t="s">
        <v>12040</v>
      </c>
      <c r="AP1435" t="str" cm="1">
        <f t="array" ref="AP1435">_xlfn.IFS(
  Table1[[#This Row],[Age]]&lt;=25, "18-25",
  Table1[[#This Row],[Age]]&lt;=35, "26-35",
  Table1[[#This Row],[Age]]&lt;=45, "36-45",
  Table1[[#This Row],[Age]]&lt;=60, "46-60",
  TRUE, "60+")</f>
        <v>46-60</v>
      </c>
    </row>
    <row r="1436" spans="1:42" x14ac:dyDescent="0.3">
      <c r="A1436">
        <v>1435</v>
      </c>
      <c r="B1436" t="s">
        <v>19</v>
      </c>
      <c r="C1436" t="s">
        <v>64</v>
      </c>
      <c r="D1436">
        <v>41</v>
      </c>
      <c r="E1436" t="s">
        <v>105</v>
      </c>
      <c r="F1436" t="s">
        <v>1542</v>
      </c>
      <c r="G1436" t="s">
        <v>5148</v>
      </c>
      <c r="H1436">
        <v>19458796288</v>
      </c>
      <c r="I1436" t="s">
        <v>6031</v>
      </c>
      <c r="J1436" t="s">
        <v>7292</v>
      </c>
      <c r="K1436">
        <v>2309.4</v>
      </c>
      <c r="L1436" s="12" t="s">
        <v>7957</v>
      </c>
      <c r="M1436" s="10" t="s">
        <v>11370</v>
      </c>
      <c r="N1436">
        <v>1435</v>
      </c>
      <c r="O1436">
        <v>45175</v>
      </c>
      <c r="P1436" t="s">
        <v>11404</v>
      </c>
      <c r="Q1436" s="16">
        <v>1146.05</v>
      </c>
      <c r="R1436">
        <v>1163.3499999999999</v>
      </c>
      <c r="S1436">
        <v>80</v>
      </c>
      <c r="T1436">
        <v>1435</v>
      </c>
      <c r="U1436">
        <v>4794.17</v>
      </c>
      <c r="V1436" t="s">
        <v>11411</v>
      </c>
      <c r="W1436">
        <v>7.57</v>
      </c>
      <c r="X1436">
        <v>60</v>
      </c>
      <c r="Y1436" t="s">
        <v>11645</v>
      </c>
      <c r="Z1436" t="s">
        <v>12012</v>
      </c>
      <c r="AA1436">
        <v>1435</v>
      </c>
      <c r="AB1436" t="s">
        <v>12015</v>
      </c>
      <c r="AC1436">
        <v>3805.52</v>
      </c>
      <c r="AD1436">
        <v>1059.52</v>
      </c>
      <c r="AE1436">
        <v>52.98</v>
      </c>
      <c r="AF1436" t="s">
        <v>11336</v>
      </c>
      <c r="AG1436" t="s">
        <v>11092</v>
      </c>
      <c r="AH1436">
        <v>5954</v>
      </c>
      <c r="AI1436">
        <v>1435</v>
      </c>
      <c r="AJ1436" t="s">
        <v>11126</v>
      </c>
      <c r="AK1436" t="s">
        <v>12029</v>
      </c>
      <c r="AL1436" t="s">
        <v>12032</v>
      </c>
      <c r="AM1436" t="s">
        <v>11354</v>
      </c>
      <c r="AN1436">
        <v>1</v>
      </c>
      <c r="AO1436" s="10" t="s">
        <v>12042</v>
      </c>
      <c r="AP1436" t="str" cm="1">
        <f t="array" ref="AP1436">_xlfn.IFS(
  Table1[[#This Row],[Age]]&lt;=25, "18-25",
  Table1[[#This Row],[Age]]&lt;=35, "26-35",
  Table1[[#This Row],[Age]]&lt;=45, "36-45",
  Table1[[#This Row],[Age]]&lt;=60, "46-60",
  TRUE, "60+")</f>
        <v>36-45</v>
      </c>
    </row>
    <row r="1437" spans="1:42" x14ac:dyDescent="0.3">
      <c r="A1437">
        <v>1436</v>
      </c>
      <c r="B1437" t="s">
        <v>41</v>
      </c>
      <c r="C1437" t="s">
        <v>97</v>
      </c>
      <c r="D1437">
        <v>64</v>
      </c>
      <c r="E1437" t="s">
        <v>104</v>
      </c>
      <c r="F1437" t="s">
        <v>1543</v>
      </c>
      <c r="G1437" t="s">
        <v>5139</v>
      </c>
      <c r="H1437">
        <v>19458796289</v>
      </c>
      <c r="I1437" t="s">
        <v>6243</v>
      </c>
      <c r="J1437" t="s">
        <v>7292</v>
      </c>
      <c r="K1437">
        <v>2316.5100000000002</v>
      </c>
      <c r="L1437" s="12" t="s">
        <v>8608</v>
      </c>
      <c r="M1437" s="10" t="s">
        <v>11140</v>
      </c>
      <c r="N1437">
        <v>1436</v>
      </c>
      <c r="O1437">
        <v>45052</v>
      </c>
      <c r="P1437" t="s">
        <v>11403</v>
      </c>
      <c r="Q1437" s="16">
        <v>2532.77</v>
      </c>
      <c r="R1437">
        <v>4849.28</v>
      </c>
      <c r="S1437">
        <v>65</v>
      </c>
      <c r="T1437">
        <v>1436</v>
      </c>
      <c r="U1437">
        <v>10409.16</v>
      </c>
      <c r="V1437" t="s">
        <v>11411</v>
      </c>
      <c r="W1437">
        <v>6.67</v>
      </c>
      <c r="X1437">
        <v>48</v>
      </c>
      <c r="Y1437" t="s">
        <v>8573</v>
      </c>
      <c r="Z1437" t="s">
        <v>12012</v>
      </c>
      <c r="AA1437">
        <v>1436</v>
      </c>
      <c r="AB1437" t="s">
        <v>12015</v>
      </c>
      <c r="AC1437">
        <v>5552.99</v>
      </c>
      <c r="AD1437">
        <v>3684.61</v>
      </c>
      <c r="AE1437">
        <v>184.23</v>
      </c>
      <c r="AF1437" t="s">
        <v>11380</v>
      </c>
      <c r="AG1437" t="s">
        <v>11175</v>
      </c>
      <c r="AH1437">
        <v>4283</v>
      </c>
      <c r="AI1437">
        <v>1436</v>
      </c>
      <c r="AJ1437" t="s">
        <v>11391</v>
      </c>
      <c r="AK1437" t="s">
        <v>12029</v>
      </c>
      <c r="AL1437" t="s">
        <v>12031</v>
      </c>
      <c r="AM1437" t="s">
        <v>11130</v>
      </c>
      <c r="AN1437">
        <v>1</v>
      </c>
      <c r="AO1437" s="10" t="s">
        <v>12046</v>
      </c>
      <c r="AP1437" t="str" cm="1">
        <f t="array" ref="AP1437">_xlfn.IFS(
  Table1[[#This Row],[Age]]&lt;=25, "18-25",
  Table1[[#This Row],[Age]]&lt;=35, "26-35",
  Table1[[#This Row],[Age]]&lt;=45, "36-45",
  Table1[[#This Row],[Age]]&lt;=60, "46-60",
  TRUE, "60+")</f>
        <v>60+</v>
      </c>
    </row>
    <row r="1438" spans="1:42" x14ac:dyDescent="0.3">
      <c r="A1438">
        <v>1437</v>
      </c>
      <c r="B1438" t="s">
        <v>39</v>
      </c>
      <c r="C1438" t="s">
        <v>99</v>
      </c>
      <c r="D1438">
        <v>62</v>
      </c>
      <c r="E1438" t="s">
        <v>105</v>
      </c>
      <c r="F1438" t="s">
        <v>1544</v>
      </c>
      <c r="G1438" t="s">
        <v>5143</v>
      </c>
      <c r="H1438">
        <v>19458796290</v>
      </c>
      <c r="I1438" t="s">
        <v>6244</v>
      </c>
      <c r="J1438" t="s">
        <v>7291</v>
      </c>
      <c r="K1438">
        <v>4639.3599999999997</v>
      </c>
      <c r="L1438" s="12" t="s">
        <v>8609</v>
      </c>
      <c r="M1438" s="10" t="s">
        <v>11156</v>
      </c>
      <c r="N1438">
        <v>1437</v>
      </c>
      <c r="O1438">
        <v>44971</v>
      </c>
      <c r="P1438" t="s">
        <v>11402</v>
      </c>
      <c r="Q1438" s="16">
        <v>52.08</v>
      </c>
      <c r="R1438">
        <v>4587.28</v>
      </c>
      <c r="S1438">
        <v>26</v>
      </c>
      <c r="T1438">
        <v>1437</v>
      </c>
      <c r="U1438">
        <v>1907.38</v>
      </c>
      <c r="V1438" t="s">
        <v>11413</v>
      </c>
      <c r="W1438">
        <v>9.36</v>
      </c>
      <c r="X1438">
        <v>48</v>
      </c>
      <c r="Y1438" t="s">
        <v>8961</v>
      </c>
      <c r="Z1438" t="s">
        <v>12011</v>
      </c>
      <c r="AA1438">
        <v>1437</v>
      </c>
      <c r="AB1438" t="s">
        <v>12017</v>
      </c>
      <c r="AC1438">
        <v>3879.72</v>
      </c>
      <c r="AD1438">
        <v>158.37</v>
      </c>
      <c r="AE1438">
        <v>7.92</v>
      </c>
      <c r="AF1438" t="s">
        <v>11232</v>
      </c>
      <c r="AG1438" t="s">
        <v>11155</v>
      </c>
      <c r="AH1438">
        <v>7114</v>
      </c>
      <c r="AI1438">
        <v>1437</v>
      </c>
      <c r="AJ1438" t="s">
        <v>11251</v>
      </c>
      <c r="AK1438" t="s">
        <v>12028</v>
      </c>
      <c r="AL1438" t="s">
        <v>12032</v>
      </c>
      <c r="AM1438" t="s">
        <v>11192</v>
      </c>
      <c r="AN1438">
        <v>1</v>
      </c>
      <c r="AO1438" s="10" t="s">
        <v>12045</v>
      </c>
      <c r="AP1438" t="str" cm="1">
        <f t="array" ref="AP1438">_xlfn.IFS(
  Table1[[#This Row],[Age]]&lt;=25, "18-25",
  Table1[[#This Row],[Age]]&lt;=35, "26-35",
  Table1[[#This Row],[Age]]&lt;=45, "36-45",
  Table1[[#This Row],[Age]]&lt;=60, "46-60",
  TRUE, "60+")</f>
        <v>60+</v>
      </c>
    </row>
    <row r="1439" spans="1:42" x14ac:dyDescent="0.3">
      <c r="A1439">
        <v>1438</v>
      </c>
      <c r="B1439" t="s">
        <v>29</v>
      </c>
      <c r="C1439" t="s">
        <v>54</v>
      </c>
      <c r="D1439">
        <v>23</v>
      </c>
      <c r="E1439" t="s">
        <v>104</v>
      </c>
      <c r="F1439" t="s">
        <v>1545</v>
      </c>
      <c r="G1439" t="s">
        <v>5135</v>
      </c>
      <c r="H1439">
        <v>19458796291</v>
      </c>
      <c r="I1439" t="s">
        <v>6245</v>
      </c>
      <c r="J1439" t="s">
        <v>7291</v>
      </c>
      <c r="K1439">
        <v>940.84</v>
      </c>
      <c r="L1439" s="12" t="s">
        <v>8610</v>
      </c>
      <c r="M1439" s="10" t="s">
        <v>11315</v>
      </c>
      <c r="N1439">
        <v>1438</v>
      </c>
      <c r="O1439">
        <v>44928</v>
      </c>
      <c r="P1439" t="s">
        <v>11402</v>
      </c>
      <c r="Q1439" s="16">
        <v>4320.83</v>
      </c>
      <c r="R1439">
        <v>5261.67</v>
      </c>
      <c r="S1439">
        <v>57</v>
      </c>
      <c r="T1439">
        <v>1438</v>
      </c>
      <c r="U1439">
        <v>39055.81</v>
      </c>
      <c r="V1439" t="s">
        <v>11413</v>
      </c>
      <c r="W1439">
        <v>6.6</v>
      </c>
      <c r="X1439">
        <v>36</v>
      </c>
      <c r="Y1439" t="s">
        <v>11847</v>
      </c>
      <c r="Z1439" t="s">
        <v>12010</v>
      </c>
      <c r="AA1439">
        <v>1438</v>
      </c>
      <c r="AB1439" t="s">
        <v>12015</v>
      </c>
      <c r="AC1439">
        <v>1991.41</v>
      </c>
      <c r="AD1439">
        <v>1090.1300000000001</v>
      </c>
      <c r="AE1439">
        <v>54.51</v>
      </c>
      <c r="AF1439" t="s">
        <v>11222</v>
      </c>
      <c r="AG1439" t="s">
        <v>11169</v>
      </c>
      <c r="AH1439">
        <v>4190</v>
      </c>
      <c r="AI1439">
        <v>1438</v>
      </c>
      <c r="AJ1439" t="s">
        <v>11354</v>
      </c>
      <c r="AK1439" t="s">
        <v>12027</v>
      </c>
      <c r="AL1439" t="s">
        <v>12031</v>
      </c>
      <c r="AM1439" t="s">
        <v>11174</v>
      </c>
      <c r="AN1439">
        <v>1</v>
      </c>
      <c r="AO1439" s="10" t="s">
        <v>12039</v>
      </c>
      <c r="AP1439" t="str" cm="1">
        <f t="array" ref="AP1439">_xlfn.IFS(
  Table1[[#This Row],[Age]]&lt;=25, "18-25",
  Table1[[#This Row],[Age]]&lt;=35, "26-35",
  Table1[[#This Row],[Age]]&lt;=45, "36-45",
  Table1[[#This Row],[Age]]&lt;=60, "46-60",
  TRUE, "60+")</f>
        <v>18-25</v>
      </c>
    </row>
    <row r="1440" spans="1:42" x14ac:dyDescent="0.3">
      <c r="A1440">
        <v>1439</v>
      </c>
      <c r="B1440" t="s">
        <v>22</v>
      </c>
      <c r="C1440" t="s">
        <v>74</v>
      </c>
      <c r="D1440">
        <v>38</v>
      </c>
      <c r="E1440" t="s">
        <v>106</v>
      </c>
      <c r="F1440" t="s">
        <v>1546</v>
      </c>
      <c r="G1440" t="s">
        <v>5122</v>
      </c>
      <c r="H1440">
        <v>19458796292</v>
      </c>
      <c r="I1440" t="s">
        <v>6246</v>
      </c>
      <c r="J1440" t="s">
        <v>7292</v>
      </c>
      <c r="K1440">
        <v>9955.4599999999991</v>
      </c>
      <c r="L1440" s="12" t="s">
        <v>7518</v>
      </c>
      <c r="M1440" s="10" t="s">
        <v>11386</v>
      </c>
      <c r="N1440">
        <v>1439</v>
      </c>
      <c r="O1440">
        <v>45088</v>
      </c>
      <c r="P1440" t="s">
        <v>11402</v>
      </c>
      <c r="Q1440" s="16">
        <v>1314.14</v>
      </c>
      <c r="R1440">
        <v>8641.32</v>
      </c>
      <c r="S1440">
        <v>14</v>
      </c>
      <c r="T1440">
        <v>1439</v>
      </c>
      <c r="U1440">
        <v>14633.91</v>
      </c>
      <c r="V1440" t="s">
        <v>11413</v>
      </c>
      <c r="W1440">
        <v>8.1199999999999992</v>
      </c>
      <c r="X1440">
        <v>48</v>
      </c>
      <c r="Y1440" t="s">
        <v>11771</v>
      </c>
      <c r="Z1440" t="s">
        <v>12010</v>
      </c>
      <c r="AA1440">
        <v>1439</v>
      </c>
      <c r="AB1440" t="s">
        <v>12017</v>
      </c>
      <c r="AC1440">
        <v>3786.08</v>
      </c>
      <c r="AD1440">
        <v>1134.21</v>
      </c>
      <c r="AE1440">
        <v>56.71</v>
      </c>
      <c r="AF1440" t="s">
        <v>11178</v>
      </c>
      <c r="AG1440" t="s">
        <v>11286</v>
      </c>
      <c r="AH1440">
        <v>870</v>
      </c>
      <c r="AI1440">
        <v>1439</v>
      </c>
      <c r="AJ1440" t="s">
        <v>11045</v>
      </c>
      <c r="AK1440" t="s">
        <v>12028</v>
      </c>
      <c r="AL1440" t="s">
        <v>12032</v>
      </c>
      <c r="AM1440" t="s">
        <v>11301</v>
      </c>
      <c r="AN1440">
        <v>1</v>
      </c>
      <c r="AO1440" s="10" t="s">
        <v>12043</v>
      </c>
      <c r="AP1440" t="str" cm="1">
        <f t="array" ref="AP1440">_xlfn.IFS(
  Table1[[#This Row],[Age]]&lt;=25, "18-25",
  Table1[[#This Row],[Age]]&lt;=35, "26-35",
  Table1[[#This Row],[Age]]&lt;=45, "36-45",
  Table1[[#This Row],[Age]]&lt;=60, "46-60",
  TRUE, "60+")</f>
        <v>36-45</v>
      </c>
    </row>
    <row r="1441" spans="1:42" x14ac:dyDescent="0.3">
      <c r="A1441">
        <v>1440</v>
      </c>
      <c r="B1441" t="s">
        <v>19</v>
      </c>
      <c r="C1441" t="s">
        <v>77</v>
      </c>
      <c r="D1441">
        <v>62</v>
      </c>
      <c r="E1441" t="s">
        <v>105</v>
      </c>
      <c r="F1441" t="s">
        <v>1547</v>
      </c>
      <c r="G1441" t="s">
        <v>5139</v>
      </c>
      <c r="H1441">
        <v>19458796293</v>
      </c>
      <c r="I1441" t="s">
        <v>5784</v>
      </c>
      <c r="J1441" t="s">
        <v>7292</v>
      </c>
      <c r="K1441">
        <v>6988.5</v>
      </c>
      <c r="L1441" s="12" t="s">
        <v>8611</v>
      </c>
      <c r="M1441" s="10" t="s">
        <v>11184</v>
      </c>
      <c r="N1441">
        <v>1440</v>
      </c>
      <c r="O1441">
        <v>45123</v>
      </c>
      <c r="P1441" t="s">
        <v>11404</v>
      </c>
      <c r="Q1441" s="16">
        <v>4614.51</v>
      </c>
      <c r="R1441">
        <v>11603.01</v>
      </c>
      <c r="S1441">
        <v>56</v>
      </c>
      <c r="T1441">
        <v>1440</v>
      </c>
      <c r="U1441">
        <v>7478.97</v>
      </c>
      <c r="V1441" t="s">
        <v>11412</v>
      </c>
      <c r="W1441">
        <v>5.24</v>
      </c>
      <c r="X1441">
        <v>24</v>
      </c>
      <c r="Y1441" t="s">
        <v>11526</v>
      </c>
      <c r="Z1441" t="s">
        <v>12011</v>
      </c>
      <c r="AA1441">
        <v>1440</v>
      </c>
      <c r="AB1441" t="s">
        <v>12015</v>
      </c>
      <c r="AC1441">
        <v>5125.6099999999997</v>
      </c>
      <c r="AD1441">
        <v>1458.32</v>
      </c>
      <c r="AE1441">
        <v>72.92</v>
      </c>
      <c r="AF1441" t="s">
        <v>11292</v>
      </c>
      <c r="AG1441" t="s">
        <v>11138</v>
      </c>
      <c r="AH1441">
        <v>933</v>
      </c>
      <c r="AI1441">
        <v>1440</v>
      </c>
      <c r="AJ1441" t="s">
        <v>11192</v>
      </c>
      <c r="AK1441" t="s">
        <v>12028</v>
      </c>
      <c r="AL1441" t="s">
        <v>12031</v>
      </c>
      <c r="AM1441" t="s">
        <v>11150</v>
      </c>
      <c r="AN1441">
        <v>1</v>
      </c>
      <c r="AO1441" s="10" t="s">
        <v>12038</v>
      </c>
      <c r="AP1441" t="str" cm="1">
        <f t="array" ref="AP1441">_xlfn.IFS(
  Table1[[#This Row],[Age]]&lt;=25, "18-25",
  Table1[[#This Row],[Age]]&lt;=35, "26-35",
  Table1[[#This Row],[Age]]&lt;=45, "36-45",
  Table1[[#This Row],[Age]]&lt;=60, "46-60",
  TRUE, "60+")</f>
        <v>60+</v>
      </c>
    </row>
    <row r="1442" spans="1:42" x14ac:dyDescent="0.3">
      <c r="A1442">
        <v>1441</v>
      </c>
      <c r="B1442" t="s">
        <v>21</v>
      </c>
      <c r="C1442" t="s">
        <v>93</v>
      </c>
      <c r="D1442">
        <v>21</v>
      </c>
      <c r="E1442" t="s">
        <v>105</v>
      </c>
      <c r="F1442" t="s">
        <v>1548</v>
      </c>
      <c r="G1442" t="s">
        <v>5128</v>
      </c>
      <c r="H1442">
        <v>19458796294</v>
      </c>
      <c r="I1442" t="s">
        <v>6247</v>
      </c>
      <c r="J1442" t="s">
        <v>7292</v>
      </c>
      <c r="K1442">
        <v>399.9</v>
      </c>
      <c r="L1442" s="12" t="s">
        <v>8318</v>
      </c>
      <c r="M1442" s="10" t="s">
        <v>11357</v>
      </c>
      <c r="N1442">
        <v>1441</v>
      </c>
      <c r="O1442">
        <v>45120</v>
      </c>
      <c r="P1442" t="s">
        <v>11402</v>
      </c>
      <c r="Q1442" s="16">
        <v>3392.01</v>
      </c>
      <c r="R1442">
        <v>3791.91</v>
      </c>
      <c r="S1442">
        <v>70</v>
      </c>
      <c r="T1442">
        <v>1441</v>
      </c>
      <c r="U1442">
        <v>9912.67</v>
      </c>
      <c r="V1442" t="s">
        <v>11412</v>
      </c>
      <c r="W1442">
        <v>7.54</v>
      </c>
      <c r="X1442">
        <v>60</v>
      </c>
      <c r="Y1442" t="s">
        <v>7360</v>
      </c>
      <c r="Z1442" t="s">
        <v>12012</v>
      </c>
      <c r="AA1442">
        <v>1441</v>
      </c>
      <c r="AB1442" t="s">
        <v>12017</v>
      </c>
      <c r="AC1442">
        <v>2330.13</v>
      </c>
      <c r="AD1442">
        <v>171.87</v>
      </c>
      <c r="AE1442">
        <v>8.59</v>
      </c>
      <c r="AF1442" t="s">
        <v>11082</v>
      </c>
      <c r="AG1442" t="s">
        <v>11264</v>
      </c>
      <c r="AH1442">
        <v>2065</v>
      </c>
      <c r="AI1442">
        <v>1441</v>
      </c>
      <c r="AJ1442" t="s">
        <v>11387</v>
      </c>
      <c r="AK1442" t="s">
        <v>12028</v>
      </c>
      <c r="AL1442" t="s">
        <v>12032</v>
      </c>
      <c r="AM1442" t="s">
        <v>11297</v>
      </c>
      <c r="AN1442">
        <v>1</v>
      </c>
      <c r="AO1442" s="10" t="s">
        <v>12038</v>
      </c>
      <c r="AP1442" t="str" cm="1">
        <f t="array" ref="AP1442">_xlfn.IFS(
  Table1[[#This Row],[Age]]&lt;=25, "18-25",
  Table1[[#This Row],[Age]]&lt;=35, "26-35",
  Table1[[#This Row],[Age]]&lt;=45, "36-45",
  Table1[[#This Row],[Age]]&lt;=60, "46-60",
  TRUE, "60+")</f>
        <v>18-25</v>
      </c>
    </row>
    <row r="1443" spans="1:42" x14ac:dyDescent="0.3">
      <c r="A1443">
        <v>1442</v>
      </c>
      <c r="B1443" t="s">
        <v>9</v>
      </c>
      <c r="C1443" t="s">
        <v>100</v>
      </c>
      <c r="D1443">
        <v>50</v>
      </c>
      <c r="E1443" t="s">
        <v>105</v>
      </c>
      <c r="F1443" t="s">
        <v>1549</v>
      </c>
      <c r="G1443" t="s">
        <v>5126</v>
      </c>
      <c r="H1443">
        <v>19458796295</v>
      </c>
      <c r="I1443" t="s">
        <v>6248</v>
      </c>
      <c r="J1443" t="s">
        <v>7292</v>
      </c>
      <c r="K1443">
        <v>6949.85</v>
      </c>
      <c r="L1443" s="12" t="s">
        <v>8612</v>
      </c>
      <c r="M1443" s="10" t="s">
        <v>11276</v>
      </c>
      <c r="N1443">
        <v>1442</v>
      </c>
      <c r="O1443">
        <v>45244</v>
      </c>
      <c r="P1443" t="s">
        <v>11402</v>
      </c>
      <c r="Q1443" s="16">
        <v>2747.76</v>
      </c>
      <c r="R1443">
        <v>9697.61</v>
      </c>
      <c r="S1443">
        <v>41</v>
      </c>
      <c r="T1443">
        <v>1442</v>
      </c>
      <c r="U1443">
        <v>32415.47</v>
      </c>
      <c r="V1443" t="s">
        <v>11413</v>
      </c>
      <c r="W1443">
        <v>9.99</v>
      </c>
      <c r="X1443">
        <v>60</v>
      </c>
      <c r="Y1443" t="s">
        <v>11681</v>
      </c>
      <c r="Z1443" t="s">
        <v>12012</v>
      </c>
      <c r="AA1443">
        <v>1442</v>
      </c>
      <c r="AB1443" t="s">
        <v>12015</v>
      </c>
      <c r="AC1443">
        <v>6956.48</v>
      </c>
      <c r="AD1443">
        <v>4212.88</v>
      </c>
      <c r="AE1443">
        <v>210.64</v>
      </c>
      <c r="AF1443" t="s">
        <v>11215</v>
      </c>
      <c r="AG1443" t="s">
        <v>11220</v>
      </c>
      <c r="AH1443">
        <v>6802</v>
      </c>
      <c r="AI1443">
        <v>1442</v>
      </c>
      <c r="AJ1443" t="s">
        <v>11146</v>
      </c>
      <c r="AK1443" t="s">
        <v>12028</v>
      </c>
      <c r="AL1443" t="s">
        <v>12031</v>
      </c>
      <c r="AM1443" t="s">
        <v>11068</v>
      </c>
      <c r="AN1443">
        <v>1</v>
      </c>
      <c r="AO1443" s="10" t="s">
        <v>12040</v>
      </c>
      <c r="AP1443" t="str" cm="1">
        <f t="array" ref="AP1443">_xlfn.IFS(
  Table1[[#This Row],[Age]]&lt;=25, "18-25",
  Table1[[#This Row],[Age]]&lt;=35, "26-35",
  Table1[[#This Row],[Age]]&lt;=45, "36-45",
  Table1[[#This Row],[Age]]&lt;=60, "46-60",
  TRUE, "60+")</f>
        <v>46-60</v>
      </c>
    </row>
    <row r="1444" spans="1:42" x14ac:dyDescent="0.3">
      <c r="A1444">
        <v>1443</v>
      </c>
      <c r="B1444" t="s">
        <v>25</v>
      </c>
      <c r="C1444" t="s">
        <v>66</v>
      </c>
      <c r="D1444">
        <v>27</v>
      </c>
      <c r="E1444" t="s">
        <v>106</v>
      </c>
      <c r="F1444" t="s">
        <v>1550</v>
      </c>
      <c r="G1444" t="s">
        <v>5127</v>
      </c>
      <c r="H1444">
        <v>19458796296</v>
      </c>
      <c r="I1444" t="s">
        <v>6249</v>
      </c>
      <c r="J1444" t="s">
        <v>7291</v>
      </c>
      <c r="K1444">
        <v>7939.1</v>
      </c>
      <c r="L1444" s="12" t="s">
        <v>8613</v>
      </c>
      <c r="M1444" s="10" t="s">
        <v>11275</v>
      </c>
      <c r="N1444">
        <v>1443</v>
      </c>
      <c r="O1444">
        <v>44973</v>
      </c>
      <c r="P1444" t="s">
        <v>11402</v>
      </c>
      <c r="Q1444" s="16">
        <v>4033.21</v>
      </c>
      <c r="R1444">
        <v>11972.31</v>
      </c>
      <c r="S1444">
        <v>51</v>
      </c>
      <c r="T1444">
        <v>1443</v>
      </c>
      <c r="U1444">
        <v>22219.48</v>
      </c>
      <c r="V1444" t="s">
        <v>11411</v>
      </c>
      <c r="W1444">
        <v>4.4400000000000004</v>
      </c>
      <c r="X1444">
        <v>60</v>
      </c>
      <c r="Y1444" t="s">
        <v>11738</v>
      </c>
      <c r="Z1444" t="s">
        <v>12012</v>
      </c>
      <c r="AA1444">
        <v>1443</v>
      </c>
      <c r="AB1444" t="s">
        <v>12017</v>
      </c>
      <c r="AC1444">
        <v>1653.72</v>
      </c>
      <c r="AD1444">
        <v>486.76</v>
      </c>
      <c r="AE1444">
        <v>24.34</v>
      </c>
      <c r="AF1444" t="s">
        <v>11042</v>
      </c>
      <c r="AG1444" t="s">
        <v>11138</v>
      </c>
      <c r="AH1444">
        <v>534</v>
      </c>
      <c r="AI1444">
        <v>1443</v>
      </c>
      <c r="AJ1444" t="s">
        <v>11389</v>
      </c>
      <c r="AK1444" t="s">
        <v>12029</v>
      </c>
      <c r="AL1444" t="s">
        <v>12032</v>
      </c>
      <c r="AM1444" t="s">
        <v>11146</v>
      </c>
      <c r="AN1444">
        <v>1</v>
      </c>
      <c r="AO1444" s="10" t="s">
        <v>12045</v>
      </c>
      <c r="AP1444" t="str" cm="1">
        <f t="array" ref="AP1444">_xlfn.IFS(
  Table1[[#This Row],[Age]]&lt;=25, "18-25",
  Table1[[#This Row],[Age]]&lt;=35, "26-35",
  Table1[[#This Row],[Age]]&lt;=45, "36-45",
  Table1[[#This Row],[Age]]&lt;=60, "46-60",
  TRUE, "60+")</f>
        <v>26-35</v>
      </c>
    </row>
    <row r="1445" spans="1:42" x14ac:dyDescent="0.3">
      <c r="A1445">
        <v>1444</v>
      </c>
      <c r="B1445" t="s">
        <v>15</v>
      </c>
      <c r="C1445" t="s">
        <v>55</v>
      </c>
      <c r="D1445">
        <v>53</v>
      </c>
      <c r="E1445" t="s">
        <v>104</v>
      </c>
      <c r="F1445" t="s">
        <v>1551</v>
      </c>
      <c r="G1445" t="s">
        <v>5109</v>
      </c>
      <c r="H1445">
        <v>19458796297</v>
      </c>
      <c r="I1445" t="s">
        <v>6250</v>
      </c>
      <c r="J1445" t="s">
        <v>7291</v>
      </c>
      <c r="K1445">
        <v>1988.55</v>
      </c>
      <c r="L1445" s="12" t="s">
        <v>7342</v>
      </c>
      <c r="M1445" s="10" t="s">
        <v>11200</v>
      </c>
      <c r="N1445">
        <v>1444</v>
      </c>
      <c r="O1445">
        <v>45152</v>
      </c>
      <c r="P1445" t="s">
        <v>11404</v>
      </c>
      <c r="Q1445" s="16">
        <v>4966.3500000000004</v>
      </c>
      <c r="R1445">
        <v>6954.9</v>
      </c>
      <c r="S1445">
        <v>84</v>
      </c>
      <c r="T1445">
        <v>1444</v>
      </c>
      <c r="U1445">
        <v>47128.42</v>
      </c>
      <c r="V1445" t="s">
        <v>11413</v>
      </c>
      <c r="W1445">
        <v>7.48</v>
      </c>
      <c r="X1445">
        <v>24</v>
      </c>
      <c r="Y1445" t="s">
        <v>7795</v>
      </c>
      <c r="Z1445" t="s">
        <v>12010</v>
      </c>
      <c r="AA1445">
        <v>1444</v>
      </c>
      <c r="AB1445" t="s">
        <v>12015</v>
      </c>
      <c r="AC1445">
        <v>9024.4500000000007</v>
      </c>
      <c r="AD1445">
        <v>4145.99</v>
      </c>
      <c r="AE1445">
        <v>207.3</v>
      </c>
      <c r="AF1445" t="s">
        <v>11157</v>
      </c>
      <c r="AG1445" t="s">
        <v>11284</v>
      </c>
      <c r="AH1445">
        <v>5337</v>
      </c>
      <c r="AI1445">
        <v>1444</v>
      </c>
      <c r="AJ1445" t="s">
        <v>11324</v>
      </c>
      <c r="AK1445" t="s">
        <v>12028</v>
      </c>
      <c r="AL1445" t="s">
        <v>12032</v>
      </c>
      <c r="AM1445" t="s">
        <v>11393</v>
      </c>
      <c r="AN1445">
        <v>1</v>
      </c>
      <c r="AO1445" s="10" t="s">
        <v>12041</v>
      </c>
      <c r="AP1445" t="str" cm="1">
        <f t="array" ref="AP1445">_xlfn.IFS(
  Table1[[#This Row],[Age]]&lt;=25, "18-25",
  Table1[[#This Row],[Age]]&lt;=35, "26-35",
  Table1[[#This Row],[Age]]&lt;=45, "36-45",
  Table1[[#This Row],[Age]]&lt;=60, "46-60",
  TRUE, "60+")</f>
        <v>46-60</v>
      </c>
    </row>
    <row r="1446" spans="1:42" x14ac:dyDescent="0.3">
      <c r="A1446">
        <v>1445</v>
      </c>
      <c r="B1446" t="s">
        <v>7</v>
      </c>
      <c r="C1446" t="s">
        <v>85</v>
      </c>
      <c r="D1446">
        <v>30</v>
      </c>
      <c r="E1446" t="s">
        <v>106</v>
      </c>
      <c r="F1446" t="s">
        <v>1552</v>
      </c>
      <c r="G1446" t="s">
        <v>5124</v>
      </c>
      <c r="H1446">
        <v>19458796298</v>
      </c>
      <c r="I1446" t="s">
        <v>6251</v>
      </c>
      <c r="J1446" t="s">
        <v>7292</v>
      </c>
      <c r="K1446">
        <v>8418.74</v>
      </c>
      <c r="L1446" s="12" t="s">
        <v>8614</v>
      </c>
      <c r="M1446" s="10" t="s">
        <v>11221</v>
      </c>
      <c r="N1446">
        <v>1445</v>
      </c>
      <c r="O1446">
        <v>44928</v>
      </c>
      <c r="P1446" t="s">
        <v>11402</v>
      </c>
      <c r="Q1446" s="16">
        <v>1263.53</v>
      </c>
      <c r="R1446">
        <v>7155.21</v>
      </c>
      <c r="S1446">
        <v>67</v>
      </c>
      <c r="T1446">
        <v>1445</v>
      </c>
      <c r="U1446">
        <v>18928.689999999999</v>
      </c>
      <c r="V1446" t="s">
        <v>11413</v>
      </c>
      <c r="W1446">
        <v>2.34</v>
      </c>
      <c r="X1446">
        <v>24</v>
      </c>
      <c r="Y1446" t="s">
        <v>10109</v>
      </c>
      <c r="Z1446" t="s">
        <v>12010</v>
      </c>
      <c r="AA1446">
        <v>1445</v>
      </c>
      <c r="AB1446" t="s">
        <v>12017</v>
      </c>
      <c r="AC1446">
        <v>4265.91</v>
      </c>
      <c r="AD1446">
        <v>901.34</v>
      </c>
      <c r="AE1446">
        <v>45.07</v>
      </c>
      <c r="AF1446" t="s">
        <v>11127</v>
      </c>
      <c r="AG1446" t="s">
        <v>11380</v>
      </c>
      <c r="AH1446">
        <v>519</v>
      </c>
      <c r="AI1446">
        <v>1445</v>
      </c>
      <c r="AJ1446" t="s">
        <v>11318</v>
      </c>
      <c r="AK1446" t="s">
        <v>12029</v>
      </c>
      <c r="AL1446" t="s">
        <v>12031</v>
      </c>
      <c r="AM1446" t="s">
        <v>11312</v>
      </c>
      <c r="AN1446">
        <v>-1</v>
      </c>
      <c r="AO1446" s="10" t="s">
        <v>12039</v>
      </c>
      <c r="AP1446" t="str" cm="1">
        <f t="array" ref="AP1446">_xlfn.IFS(
  Table1[[#This Row],[Age]]&lt;=25, "18-25",
  Table1[[#This Row],[Age]]&lt;=35, "26-35",
  Table1[[#This Row],[Age]]&lt;=45, "36-45",
  Table1[[#This Row],[Age]]&lt;=60, "46-60",
  TRUE, "60+")</f>
        <v>26-35</v>
      </c>
    </row>
    <row r="1447" spans="1:42" x14ac:dyDescent="0.3">
      <c r="A1447">
        <v>1446</v>
      </c>
      <c r="B1447" t="s">
        <v>24</v>
      </c>
      <c r="C1447" t="s">
        <v>95</v>
      </c>
      <c r="D1447">
        <v>53</v>
      </c>
      <c r="E1447" t="s">
        <v>105</v>
      </c>
      <c r="F1447" t="s">
        <v>1553</v>
      </c>
      <c r="G1447" t="s">
        <v>5143</v>
      </c>
      <c r="H1447">
        <v>19458796299</v>
      </c>
      <c r="I1447" t="s">
        <v>5508</v>
      </c>
      <c r="J1447" t="s">
        <v>7291</v>
      </c>
      <c r="K1447">
        <v>6156.47</v>
      </c>
      <c r="L1447" s="12" t="s">
        <v>8615</v>
      </c>
      <c r="M1447" s="10" t="s">
        <v>11372</v>
      </c>
      <c r="N1447">
        <v>1446</v>
      </c>
      <c r="O1447">
        <v>45138</v>
      </c>
      <c r="P1447" t="s">
        <v>11402</v>
      </c>
      <c r="Q1447" s="16">
        <v>1781.93</v>
      </c>
      <c r="R1447">
        <v>7938.4</v>
      </c>
      <c r="S1447">
        <v>12</v>
      </c>
      <c r="T1447">
        <v>1446</v>
      </c>
      <c r="U1447">
        <v>41859.839999999997</v>
      </c>
      <c r="V1447" t="s">
        <v>11413</v>
      </c>
      <c r="W1447">
        <v>6.72</v>
      </c>
      <c r="X1447">
        <v>60</v>
      </c>
      <c r="Y1447" t="s">
        <v>10895</v>
      </c>
      <c r="Z1447" t="s">
        <v>12012</v>
      </c>
      <c r="AA1447">
        <v>1446</v>
      </c>
      <c r="AB1447" t="s">
        <v>12017</v>
      </c>
      <c r="AC1447">
        <v>4230.25</v>
      </c>
      <c r="AD1447">
        <v>4204.8900000000003</v>
      </c>
      <c r="AE1447">
        <v>210.24</v>
      </c>
      <c r="AF1447" t="s">
        <v>11223</v>
      </c>
      <c r="AG1447" t="s">
        <v>11359</v>
      </c>
      <c r="AH1447">
        <v>5070</v>
      </c>
      <c r="AI1447">
        <v>1446</v>
      </c>
      <c r="AJ1447" t="s">
        <v>11126</v>
      </c>
      <c r="AK1447" t="s">
        <v>12028</v>
      </c>
      <c r="AL1447" t="s">
        <v>12031</v>
      </c>
      <c r="AM1447" t="s">
        <v>11099</v>
      </c>
      <c r="AN1447">
        <v>1</v>
      </c>
      <c r="AO1447" s="10" t="s">
        <v>12038</v>
      </c>
      <c r="AP1447" t="str" cm="1">
        <f t="array" ref="AP1447">_xlfn.IFS(
  Table1[[#This Row],[Age]]&lt;=25, "18-25",
  Table1[[#This Row],[Age]]&lt;=35, "26-35",
  Table1[[#This Row],[Age]]&lt;=45, "36-45",
  Table1[[#This Row],[Age]]&lt;=60, "46-60",
  TRUE, "60+")</f>
        <v>46-60</v>
      </c>
    </row>
    <row r="1448" spans="1:42" x14ac:dyDescent="0.3">
      <c r="A1448">
        <v>1447</v>
      </c>
      <c r="B1448" t="s">
        <v>43</v>
      </c>
      <c r="C1448" t="s">
        <v>99</v>
      </c>
      <c r="D1448">
        <v>65</v>
      </c>
      <c r="E1448" t="s">
        <v>105</v>
      </c>
      <c r="F1448" t="s">
        <v>1554</v>
      </c>
      <c r="G1448" t="s">
        <v>5119</v>
      </c>
      <c r="H1448">
        <v>19458796300</v>
      </c>
      <c r="I1448" t="s">
        <v>6252</v>
      </c>
      <c r="J1448" t="s">
        <v>7291</v>
      </c>
      <c r="K1448">
        <v>8226.4699999999993</v>
      </c>
      <c r="L1448" s="12" t="s">
        <v>8616</v>
      </c>
      <c r="M1448" s="10" t="s">
        <v>11268</v>
      </c>
      <c r="N1448">
        <v>1447</v>
      </c>
      <c r="O1448">
        <v>45141</v>
      </c>
      <c r="P1448" t="s">
        <v>11403</v>
      </c>
      <c r="Q1448" s="16">
        <v>2427.2800000000002</v>
      </c>
      <c r="R1448">
        <v>5799.19</v>
      </c>
      <c r="S1448">
        <v>97</v>
      </c>
      <c r="T1448">
        <v>1447</v>
      </c>
      <c r="U1448">
        <v>27776.79</v>
      </c>
      <c r="V1448" t="s">
        <v>11413</v>
      </c>
      <c r="W1448">
        <v>3.91</v>
      </c>
      <c r="X1448">
        <v>60</v>
      </c>
      <c r="Y1448" t="s">
        <v>11669</v>
      </c>
      <c r="Z1448" t="s">
        <v>12011</v>
      </c>
      <c r="AA1448">
        <v>1447</v>
      </c>
      <c r="AB1448" t="s">
        <v>12016</v>
      </c>
      <c r="AC1448">
        <v>2888.49</v>
      </c>
      <c r="AD1448">
        <v>145.46</v>
      </c>
      <c r="AE1448">
        <v>7.27</v>
      </c>
      <c r="AF1448" t="s">
        <v>11158</v>
      </c>
      <c r="AG1448" t="s">
        <v>11102</v>
      </c>
      <c r="AH1448">
        <v>5787</v>
      </c>
      <c r="AI1448">
        <v>1447</v>
      </c>
      <c r="AJ1448" t="s">
        <v>11234</v>
      </c>
      <c r="AK1448" t="s">
        <v>12027</v>
      </c>
      <c r="AL1448" t="s">
        <v>12031</v>
      </c>
      <c r="AM1448" t="s">
        <v>11078</v>
      </c>
      <c r="AN1448">
        <v>1</v>
      </c>
      <c r="AO1448" s="10" t="s">
        <v>12041</v>
      </c>
      <c r="AP1448" t="str" cm="1">
        <f t="array" ref="AP1448">_xlfn.IFS(
  Table1[[#This Row],[Age]]&lt;=25, "18-25",
  Table1[[#This Row],[Age]]&lt;=35, "26-35",
  Table1[[#This Row],[Age]]&lt;=45, "36-45",
  Table1[[#This Row],[Age]]&lt;=60, "46-60",
  TRUE, "60+")</f>
        <v>60+</v>
      </c>
    </row>
    <row r="1449" spans="1:42" x14ac:dyDescent="0.3">
      <c r="A1449">
        <v>1448</v>
      </c>
      <c r="B1449" t="s">
        <v>40</v>
      </c>
      <c r="C1449" t="s">
        <v>90</v>
      </c>
      <c r="D1449">
        <v>26</v>
      </c>
      <c r="E1449" t="s">
        <v>106</v>
      </c>
      <c r="F1449" t="s">
        <v>1555</v>
      </c>
      <c r="G1449" t="s">
        <v>5139</v>
      </c>
      <c r="H1449">
        <v>19458796301</v>
      </c>
      <c r="I1449" t="s">
        <v>5828</v>
      </c>
      <c r="J1449" t="s">
        <v>7292</v>
      </c>
      <c r="K1449">
        <v>7195.27</v>
      </c>
      <c r="L1449" s="12" t="s">
        <v>8617</v>
      </c>
      <c r="M1449" s="10" t="s">
        <v>11049</v>
      </c>
      <c r="N1449">
        <v>1448</v>
      </c>
      <c r="O1449">
        <v>45219</v>
      </c>
      <c r="P1449" t="s">
        <v>11404</v>
      </c>
      <c r="Q1449" s="16">
        <v>2701.99</v>
      </c>
      <c r="R1449">
        <v>9897.26</v>
      </c>
      <c r="S1449">
        <v>49</v>
      </c>
      <c r="T1449">
        <v>1448</v>
      </c>
      <c r="U1449">
        <v>35562.03</v>
      </c>
      <c r="V1449" t="s">
        <v>11412</v>
      </c>
      <c r="W1449">
        <v>8.8000000000000007</v>
      </c>
      <c r="X1449">
        <v>48</v>
      </c>
      <c r="Y1449" t="s">
        <v>11567</v>
      </c>
      <c r="Z1449" t="s">
        <v>12012</v>
      </c>
      <c r="AA1449">
        <v>1448</v>
      </c>
      <c r="AB1449" t="s">
        <v>12015</v>
      </c>
      <c r="AC1449">
        <v>5337.32</v>
      </c>
      <c r="AD1449">
        <v>3922.4</v>
      </c>
      <c r="AE1449">
        <v>196.12</v>
      </c>
      <c r="AF1449" t="s">
        <v>11369</v>
      </c>
      <c r="AG1449" t="s">
        <v>11264</v>
      </c>
      <c r="AH1449">
        <v>3501</v>
      </c>
      <c r="AI1449">
        <v>1448</v>
      </c>
      <c r="AJ1449" t="s">
        <v>11047</v>
      </c>
      <c r="AK1449" t="s">
        <v>12027</v>
      </c>
      <c r="AL1449" t="s">
        <v>12031</v>
      </c>
      <c r="AM1449" t="s">
        <v>11280</v>
      </c>
      <c r="AN1449">
        <v>1</v>
      </c>
      <c r="AO1449" s="10" t="s">
        <v>12044</v>
      </c>
      <c r="AP1449" t="str" cm="1">
        <f t="array" ref="AP1449">_xlfn.IFS(
  Table1[[#This Row],[Age]]&lt;=25, "18-25",
  Table1[[#This Row],[Age]]&lt;=35, "26-35",
  Table1[[#This Row],[Age]]&lt;=45, "36-45",
  Table1[[#This Row],[Age]]&lt;=60, "46-60",
  TRUE, "60+")</f>
        <v>26-35</v>
      </c>
    </row>
    <row r="1450" spans="1:42" x14ac:dyDescent="0.3">
      <c r="A1450">
        <v>1449</v>
      </c>
      <c r="B1450" t="s">
        <v>24</v>
      </c>
      <c r="C1450" t="s">
        <v>73</v>
      </c>
      <c r="D1450">
        <v>48</v>
      </c>
      <c r="E1450" t="s">
        <v>105</v>
      </c>
      <c r="F1450" t="s">
        <v>1556</v>
      </c>
      <c r="G1450" t="s">
        <v>5131</v>
      </c>
      <c r="H1450">
        <v>19458796302</v>
      </c>
      <c r="I1450" t="s">
        <v>6253</v>
      </c>
      <c r="J1450" t="s">
        <v>7292</v>
      </c>
      <c r="K1450">
        <v>7075.82</v>
      </c>
      <c r="L1450" s="12" t="s">
        <v>8618</v>
      </c>
      <c r="M1450" s="10" t="s">
        <v>11096</v>
      </c>
      <c r="N1450">
        <v>1449</v>
      </c>
      <c r="O1450">
        <v>45006</v>
      </c>
      <c r="P1450" t="s">
        <v>11402</v>
      </c>
      <c r="Q1450" s="16">
        <v>2769.32</v>
      </c>
      <c r="R1450">
        <v>4306.5</v>
      </c>
      <c r="S1450">
        <v>1</v>
      </c>
      <c r="T1450">
        <v>1449</v>
      </c>
      <c r="U1450">
        <v>9264.3799999999992</v>
      </c>
      <c r="V1450" t="s">
        <v>11412</v>
      </c>
      <c r="W1450">
        <v>4.24</v>
      </c>
      <c r="X1450">
        <v>12</v>
      </c>
      <c r="Y1450" t="s">
        <v>11649</v>
      </c>
      <c r="Z1450" t="s">
        <v>12011</v>
      </c>
      <c r="AA1450">
        <v>1449</v>
      </c>
      <c r="AB1450" t="s">
        <v>12016</v>
      </c>
      <c r="AC1450">
        <v>8489.56</v>
      </c>
      <c r="AD1450">
        <v>2664</v>
      </c>
      <c r="AE1450">
        <v>133.19999999999999</v>
      </c>
      <c r="AF1450" t="s">
        <v>11102</v>
      </c>
      <c r="AG1450" t="s">
        <v>11390</v>
      </c>
      <c r="AH1450">
        <v>5626</v>
      </c>
      <c r="AI1450">
        <v>1449</v>
      </c>
      <c r="AJ1450" t="s">
        <v>11367</v>
      </c>
      <c r="AK1450" t="s">
        <v>12029</v>
      </c>
      <c r="AL1450" t="s">
        <v>12032</v>
      </c>
      <c r="AM1450" t="s">
        <v>11077</v>
      </c>
      <c r="AN1450">
        <v>1</v>
      </c>
      <c r="AO1450" s="10" t="s">
        <v>12047</v>
      </c>
      <c r="AP1450" t="str" cm="1">
        <f t="array" ref="AP1450">_xlfn.IFS(
  Table1[[#This Row],[Age]]&lt;=25, "18-25",
  Table1[[#This Row],[Age]]&lt;=35, "26-35",
  Table1[[#This Row],[Age]]&lt;=45, "36-45",
  Table1[[#This Row],[Age]]&lt;=60, "46-60",
  TRUE, "60+")</f>
        <v>46-60</v>
      </c>
    </row>
    <row r="1451" spans="1:42" x14ac:dyDescent="0.3">
      <c r="A1451">
        <v>1450</v>
      </c>
      <c r="B1451" t="s">
        <v>13</v>
      </c>
      <c r="C1451" t="s">
        <v>83</v>
      </c>
      <c r="D1451">
        <v>21</v>
      </c>
      <c r="E1451" t="s">
        <v>105</v>
      </c>
      <c r="F1451" t="s">
        <v>1557</v>
      </c>
      <c r="G1451" t="s">
        <v>5118</v>
      </c>
      <c r="H1451">
        <v>19458796303</v>
      </c>
      <c r="I1451" t="s">
        <v>5275</v>
      </c>
      <c r="J1451" t="s">
        <v>7292</v>
      </c>
      <c r="K1451">
        <v>1666.59</v>
      </c>
      <c r="L1451" s="12" t="s">
        <v>8619</v>
      </c>
      <c r="M1451" s="10" t="s">
        <v>11106</v>
      </c>
      <c r="N1451">
        <v>1450</v>
      </c>
      <c r="O1451">
        <v>45045</v>
      </c>
      <c r="P1451" t="s">
        <v>11402</v>
      </c>
      <c r="Q1451" s="16">
        <v>2749.37</v>
      </c>
      <c r="R1451">
        <v>4415.96</v>
      </c>
      <c r="S1451">
        <v>19</v>
      </c>
      <c r="T1451">
        <v>1450</v>
      </c>
      <c r="U1451">
        <v>37700.239999999998</v>
      </c>
      <c r="V1451" t="s">
        <v>11411</v>
      </c>
      <c r="W1451">
        <v>5.01</v>
      </c>
      <c r="X1451">
        <v>24</v>
      </c>
      <c r="Y1451" t="s">
        <v>10216</v>
      </c>
      <c r="Z1451" t="s">
        <v>12010</v>
      </c>
      <c r="AA1451">
        <v>1450</v>
      </c>
      <c r="AB1451" t="s">
        <v>12017</v>
      </c>
      <c r="AC1451">
        <v>6280.71</v>
      </c>
      <c r="AD1451">
        <v>1081.48</v>
      </c>
      <c r="AE1451">
        <v>54.07</v>
      </c>
      <c r="AF1451" t="s">
        <v>11153</v>
      </c>
      <c r="AG1451" t="s">
        <v>11174</v>
      </c>
      <c r="AH1451">
        <v>6055</v>
      </c>
      <c r="AI1451">
        <v>1450</v>
      </c>
      <c r="AJ1451" t="s">
        <v>11275</v>
      </c>
      <c r="AK1451" t="s">
        <v>12028</v>
      </c>
      <c r="AL1451" t="s">
        <v>12031</v>
      </c>
      <c r="AM1451" t="s">
        <v>11343</v>
      </c>
      <c r="AN1451">
        <v>1</v>
      </c>
      <c r="AO1451" s="10" t="s">
        <v>12037</v>
      </c>
      <c r="AP1451" t="str" cm="1">
        <f t="array" ref="AP1451">_xlfn.IFS(
  Table1[[#This Row],[Age]]&lt;=25, "18-25",
  Table1[[#This Row],[Age]]&lt;=35, "26-35",
  Table1[[#This Row],[Age]]&lt;=45, "36-45",
  Table1[[#This Row],[Age]]&lt;=60, "46-60",
  TRUE, "60+")</f>
        <v>18-25</v>
      </c>
    </row>
    <row r="1452" spans="1:42" x14ac:dyDescent="0.3">
      <c r="A1452">
        <v>1451</v>
      </c>
      <c r="B1452" t="s">
        <v>41</v>
      </c>
      <c r="C1452" t="s">
        <v>59</v>
      </c>
      <c r="D1452">
        <v>37</v>
      </c>
      <c r="E1452" t="s">
        <v>104</v>
      </c>
      <c r="F1452" t="s">
        <v>1558</v>
      </c>
      <c r="G1452" t="s">
        <v>5123</v>
      </c>
      <c r="H1452">
        <v>19458796304</v>
      </c>
      <c r="I1452" t="s">
        <v>6254</v>
      </c>
      <c r="J1452" t="s">
        <v>7292</v>
      </c>
      <c r="K1452">
        <v>3226.39</v>
      </c>
      <c r="L1452" s="12" t="s">
        <v>8620</v>
      </c>
      <c r="M1452" s="10" t="s">
        <v>11149</v>
      </c>
      <c r="N1452">
        <v>1451</v>
      </c>
      <c r="O1452">
        <v>45012</v>
      </c>
      <c r="P1452" t="s">
        <v>11402</v>
      </c>
      <c r="Q1452" s="16">
        <v>4142.93</v>
      </c>
      <c r="R1452">
        <v>7369.32</v>
      </c>
      <c r="S1452">
        <v>66</v>
      </c>
      <c r="T1452">
        <v>1451</v>
      </c>
      <c r="U1452">
        <v>5197.1099999999997</v>
      </c>
      <c r="V1452" t="s">
        <v>11412</v>
      </c>
      <c r="W1452">
        <v>9.82</v>
      </c>
      <c r="X1452">
        <v>48</v>
      </c>
      <c r="Y1452" t="s">
        <v>9838</v>
      </c>
      <c r="Z1452" t="s">
        <v>12010</v>
      </c>
      <c r="AA1452">
        <v>1451</v>
      </c>
      <c r="AB1452" t="s">
        <v>12016</v>
      </c>
      <c r="AC1452">
        <v>8291.44</v>
      </c>
      <c r="AD1452">
        <v>2032.45</v>
      </c>
      <c r="AE1452">
        <v>101.62</v>
      </c>
      <c r="AF1452" t="s">
        <v>11049</v>
      </c>
      <c r="AG1452" t="s">
        <v>11387</v>
      </c>
      <c r="AH1452">
        <v>1355</v>
      </c>
      <c r="AI1452">
        <v>1451</v>
      </c>
      <c r="AJ1452" t="s">
        <v>11248</v>
      </c>
      <c r="AK1452" t="s">
        <v>12028</v>
      </c>
      <c r="AL1452" t="s">
        <v>12032</v>
      </c>
      <c r="AM1452" t="s">
        <v>11053</v>
      </c>
      <c r="AN1452">
        <v>1</v>
      </c>
      <c r="AO1452" s="10" t="s">
        <v>12047</v>
      </c>
      <c r="AP1452" t="str" cm="1">
        <f t="array" ref="AP1452">_xlfn.IFS(
  Table1[[#This Row],[Age]]&lt;=25, "18-25",
  Table1[[#This Row],[Age]]&lt;=35, "26-35",
  Table1[[#This Row],[Age]]&lt;=45, "36-45",
  Table1[[#This Row],[Age]]&lt;=60, "46-60",
  TRUE, "60+")</f>
        <v>36-45</v>
      </c>
    </row>
    <row r="1453" spans="1:42" x14ac:dyDescent="0.3">
      <c r="A1453">
        <v>1452</v>
      </c>
      <c r="B1453" t="s">
        <v>21</v>
      </c>
      <c r="C1453" t="s">
        <v>91</v>
      </c>
      <c r="D1453">
        <v>25</v>
      </c>
      <c r="E1453" t="s">
        <v>104</v>
      </c>
      <c r="F1453" t="s">
        <v>1559</v>
      </c>
      <c r="G1453" t="s">
        <v>5141</v>
      </c>
      <c r="H1453">
        <v>19458796305</v>
      </c>
      <c r="I1453" t="s">
        <v>5687</v>
      </c>
      <c r="J1453" t="s">
        <v>7292</v>
      </c>
      <c r="K1453">
        <v>5280.13</v>
      </c>
      <c r="L1453" s="12" t="s">
        <v>8621</v>
      </c>
      <c r="M1453" s="10" t="s">
        <v>11257</v>
      </c>
      <c r="N1453">
        <v>1452</v>
      </c>
      <c r="O1453">
        <v>45245</v>
      </c>
      <c r="P1453" t="s">
        <v>11403</v>
      </c>
      <c r="Q1453" s="16">
        <v>2028.96</v>
      </c>
      <c r="R1453">
        <v>7309.09</v>
      </c>
      <c r="S1453">
        <v>58</v>
      </c>
      <c r="T1453">
        <v>1452</v>
      </c>
      <c r="U1453">
        <v>34864.949999999997</v>
      </c>
      <c r="V1453" t="s">
        <v>11413</v>
      </c>
      <c r="W1453">
        <v>2.94</v>
      </c>
      <c r="X1453">
        <v>60</v>
      </c>
      <c r="Y1453" t="s">
        <v>9554</v>
      </c>
      <c r="Z1453" t="s">
        <v>12010</v>
      </c>
      <c r="AA1453">
        <v>1452</v>
      </c>
      <c r="AB1453" t="s">
        <v>12016</v>
      </c>
      <c r="AC1453">
        <v>9719.07</v>
      </c>
      <c r="AD1453">
        <v>485.44</v>
      </c>
      <c r="AE1453">
        <v>24.27</v>
      </c>
      <c r="AF1453" t="s">
        <v>11250</v>
      </c>
      <c r="AG1453" t="s">
        <v>11109</v>
      </c>
      <c r="AH1453">
        <v>9858</v>
      </c>
      <c r="AI1453">
        <v>1452</v>
      </c>
      <c r="AJ1453" t="s">
        <v>11323</v>
      </c>
      <c r="AK1453" t="s">
        <v>12028</v>
      </c>
      <c r="AL1453" t="s">
        <v>12032</v>
      </c>
      <c r="AM1453" t="s">
        <v>11170</v>
      </c>
      <c r="AN1453">
        <v>1</v>
      </c>
      <c r="AO1453" s="10" t="s">
        <v>12040</v>
      </c>
      <c r="AP1453" t="str" cm="1">
        <f t="array" ref="AP1453">_xlfn.IFS(
  Table1[[#This Row],[Age]]&lt;=25, "18-25",
  Table1[[#This Row],[Age]]&lt;=35, "26-35",
  Table1[[#This Row],[Age]]&lt;=45, "36-45",
  Table1[[#This Row],[Age]]&lt;=60, "46-60",
  TRUE, "60+")</f>
        <v>18-25</v>
      </c>
    </row>
    <row r="1454" spans="1:42" x14ac:dyDescent="0.3">
      <c r="A1454">
        <v>1453</v>
      </c>
      <c r="B1454" t="s">
        <v>45</v>
      </c>
      <c r="C1454" t="s">
        <v>97</v>
      </c>
      <c r="D1454">
        <v>44</v>
      </c>
      <c r="E1454" t="s">
        <v>104</v>
      </c>
      <c r="F1454" t="s">
        <v>1560</v>
      </c>
      <c r="G1454" t="s">
        <v>5112</v>
      </c>
      <c r="H1454">
        <v>19458796306</v>
      </c>
      <c r="I1454" t="s">
        <v>5759</v>
      </c>
      <c r="J1454" t="s">
        <v>7291</v>
      </c>
      <c r="K1454">
        <v>1214.21</v>
      </c>
      <c r="L1454" s="12" t="s">
        <v>8622</v>
      </c>
      <c r="M1454" s="10" t="s">
        <v>11220</v>
      </c>
      <c r="N1454">
        <v>1453</v>
      </c>
      <c r="O1454">
        <v>44982</v>
      </c>
      <c r="P1454" t="s">
        <v>11403</v>
      </c>
      <c r="Q1454" s="16">
        <v>64.75</v>
      </c>
      <c r="R1454">
        <v>1149.46</v>
      </c>
      <c r="S1454">
        <v>87</v>
      </c>
      <c r="T1454">
        <v>1453</v>
      </c>
      <c r="U1454">
        <v>23810.36</v>
      </c>
      <c r="V1454" t="s">
        <v>11413</v>
      </c>
      <c r="W1454">
        <v>6.08</v>
      </c>
      <c r="X1454">
        <v>60</v>
      </c>
      <c r="Y1454" t="s">
        <v>11684</v>
      </c>
      <c r="Z1454" t="s">
        <v>12010</v>
      </c>
      <c r="AA1454">
        <v>1453</v>
      </c>
      <c r="AB1454" t="s">
        <v>12017</v>
      </c>
      <c r="AC1454">
        <v>6627.48</v>
      </c>
      <c r="AD1454">
        <v>686.25</v>
      </c>
      <c r="AE1454">
        <v>34.31</v>
      </c>
      <c r="AF1454" t="s">
        <v>11393</v>
      </c>
      <c r="AG1454" t="s">
        <v>11378</v>
      </c>
      <c r="AH1454">
        <v>3114</v>
      </c>
      <c r="AI1454">
        <v>1453</v>
      </c>
      <c r="AJ1454" t="s">
        <v>11258</v>
      </c>
      <c r="AK1454" t="s">
        <v>12029</v>
      </c>
      <c r="AL1454" t="s">
        <v>12032</v>
      </c>
      <c r="AM1454" t="s">
        <v>11226</v>
      </c>
      <c r="AN1454">
        <v>1</v>
      </c>
      <c r="AO1454" s="10" t="s">
        <v>12045</v>
      </c>
      <c r="AP1454" t="str" cm="1">
        <f t="array" ref="AP1454">_xlfn.IFS(
  Table1[[#This Row],[Age]]&lt;=25, "18-25",
  Table1[[#This Row],[Age]]&lt;=35, "26-35",
  Table1[[#This Row],[Age]]&lt;=45, "36-45",
  Table1[[#This Row],[Age]]&lt;=60, "46-60",
  TRUE, "60+")</f>
        <v>36-45</v>
      </c>
    </row>
    <row r="1455" spans="1:42" x14ac:dyDescent="0.3">
      <c r="A1455">
        <v>1454</v>
      </c>
      <c r="B1455" t="s">
        <v>30</v>
      </c>
      <c r="C1455" t="s">
        <v>63</v>
      </c>
      <c r="D1455">
        <v>53</v>
      </c>
      <c r="E1455" t="s">
        <v>104</v>
      </c>
      <c r="F1455" t="s">
        <v>1561</v>
      </c>
      <c r="G1455" t="s">
        <v>5120</v>
      </c>
      <c r="H1455">
        <v>19458796307</v>
      </c>
      <c r="I1455" t="s">
        <v>6255</v>
      </c>
      <c r="J1455" t="s">
        <v>7291</v>
      </c>
      <c r="K1455">
        <v>4837.08</v>
      </c>
      <c r="L1455" s="12" t="s">
        <v>8623</v>
      </c>
      <c r="M1455" s="10" t="s">
        <v>11293</v>
      </c>
      <c r="N1455">
        <v>1454</v>
      </c>
      <c r="O1455">
        <v>44989</v>
      </c>
      <c r="P1455" t="s">
        <v>11403</v>
      </c>
      <c r="Q1455" s="16">
        <v>4379.71</v>
      </c>
      <c r="R1455">
        <v>457.37</v>
      </c>
      <c r="S1455">
        <v>72</v>
      </c>
      <c r="T1455">
        <v>1454</v>
      </c>
      <c r="U1455">
        <v>12197.78</v>
      </c>
      <c r="V1455" t="s">
        <v>11413</v>
      </c>
      <c r="W1455">
        <v>8.77</v>
      </c>
      <c r="X1455">
        <v>60</v>
      </c>
      <c r="Y1455" t="s">
        <v>11646</v>
      </c>
      <c r="Z1455" t="s">
        <v>12012</v>
      </c>
      <c r="AA1455">
        <v>1454</v>
      </c>
      <c r="AB1455" t="s">
        <v>12016</v>
      </c>
      <c r="AC1455">
        <v>2517.91</v>
      </c>
      <c r="AD1455">
        <v>1835.43</v>
      </c>
      <c r="AE1455">
        <v>91.77</v>
      </c>
      <c r="AF1455" t="s">
        <v>11100</v>
      </c>
      <c r="AG1455" t="s">
        <v>11195</v>
      </c>
      <c r="AH1455">
        <v>2073</v>
      </c>
      <c r="AI1455">
        <v>1454</v>
      </c>
      <c r="AJ1455" t="s">
        <v>11158</v>
      </c>
      <c r="AK1455" t="s">
        <v>12029</v>
      </c>
      <c r="AL1455" t="s">
        <v>12032</v>
      </c>
      <c r="AM1455" t="s">
        <v>11060</v>
      </c>
      <c r="AN1455">
        <v>1</v>
      </c>
      <c r="AO1455" s="10" t="s">
        <v>12047</v>
      </c>
      <c r="AP1455" t="str" cm="1">
        <f t="array" ref="AP1455">_xlfn.IFS(
  Table1[[#This Row],[Age]]&lt;=25, "18-25",
  Table1[[#This Row],[Age]]&lt;=35, "26-35",
  Table1[[#This Row],[Age]]&lt;=45, "36-45",
  Table1[[#This Row],[Age]]&lt;=60, "46-60",
  TRUE, "60+")</f>
        <v>46-60</v>
      </c>
    </row>
    <row r="1456" spans="1:42" x14ac:dyDescent="0.3">
      <c r="A1456">
        <v>1455</v>
      </c>
      <c r="B1456" t="s">
        <v>42</v>
      </c>
      <c r="C1456" t="s">
        <v>57</v>
      </c>
      <c r="D1456">
        <v>26</v>
      </c>
      <c r="E1456" t="s">
        <v>104</v>
      </c>
      <c r="F1456" t="s">
        <v>1562</v>
      </c>
      <c r="G1456" t="s">
        <v>5126</v>
      </c>
      <c r="H1456">
        <v>19458796308</v>
      </c>
      <c r="I1456" t="s">
        <v>6256</v>
      </c>
      <c r="J1456" t="s">
        <v>7291</v>
      </c>
      <c r="K1456">
        <v>4508.67</v>
      </c>
      <c r="L1456" s="12" t="s">
        <v>8624</v>
      </c>
      <c r="M1456" s="10" t="s">
        <v>11254</v>
      </c>
      <c r="N1456">
        <v>1455</v>
      </c>
      <c r="O1456">
        <v>44934</v>
      </c>
      <c r="P1456" t="s">
        <v>11402</v>
      </c>
      <c r="Q1456" s="16">
        <v>3314.64</v>
      </c>
      <c r="R1456">
        <v>7823.31</v>
      </c>
      <c r="S1456">
        <v>98</v>
      </c>
      <c r="T1456">
        <v>1455</v>
      </c>
      <c r="U1456">
        <v>24538.97</v>
      </c>
      <c r="V1456" t="s">
        <v>11411</v>
      </c>
      <c r="W1456">
        <v>3.83</v>
      </c>
      <c r="X1456">
        <v>12</v>
      </c>
      <c r="Y1456" t="s">
        <v>11848</v>
      </c>
      <c r="Z1456" t="s">
        <v>12010</v>
      </c>
      <c r="AA1456">
        <v>1455</v>
      </c>
      <c r="AB1456" t="s">
        <v>12016</v>
      </c>
      <c r="AC1456">
        <v>3724.8</v>
      </c>
      <c r="AD1456">
        <v>2062.13</v>
      </c>
      <c r="AE1456">
        <v>103.11</v>
      </c>
      <c r="AF1456" t="s">
        <v>11344</v>
      </c>
      <c r="AG1456" t="s">
        <v>11359</v>
      </c>
      <c r="AH1456">
        <v>5955</v>
      </c>
      <c r="AI1456">
        <v>1455</v>
      </c>
      <c r="AJ1456" t="s">
        <v>11363</v>
      </c>
      <c r="AK1456" t="s">
        <v>12027</v>
      </c>
      <c r="AL1456" t="s">
        <v>12031</v>
      </c>
      <c r="AM1456" t="s">
        <v>11040</v>
      </c>
      <c r="AN1456">
        <v>1</v>
      </c>
      <c r="AO1456" s="10" t="s">
        <v>12039</v>
      </c>
      <c r="AP1456" t="str" cm="1">
        <f t="array" ref="AP1456">_xlfn.IFS(
  Table1[[#This Row],[Age]]&lt;=25, "18-25",
  Table1[[#This Row],[Age]]&lt;=35, "26-35",
  Table1[[#This Row],[Age]]&lt;=45, "36-45",
  Table1[[#This Row],[Age]]&lt;=60, "46-60",
  TRUE, "60+")</f>
        <v>26-35</v>
      </c>
    </row>
    <row r="1457" spans="1:42" x14ac:dyDescent="0.3">
      <c r="A1457">
        <v>1456</v>
      </c>
      <c r="B1457" t="s">
        <v>45</v>
      </c>
      <c r="C1457" t="s">
        <v>53</v>
      </c>
      <c r="D1457">
        <v>60</v>
      </c>
      <c r="E1457" t="s">
        <v>104</v>
      </c>
      <c r="F1457" t="s">
        <v>1563</v>
      </c>
      <c r="G1457" t="s">
        <v>5134</v>
      </c>
      <c r="H1457">
        <v>19458796309</v>
      </c>
      <c r="I1457" t="s">
        <v>5654</v>
      </c>
      <c r="J1457" t="s">
        <v>7291</v>
      </c>
      <c r="K1457">
        <v>2396.04</v>
      </c>
      <c r="L1457" s="12" t="s">
        <v>7319</v>
      </c>
      <c r="M1457" s="10" t="s">
        <v>11078</v>
      </c>
      <c r="N1457">
        <v>1456</v>
      </c>
      <c r="O1457">
        <v>45109</v>
      </c>
      <c r="P1457" t="s">
        <v>11404</v>
      </c>
      <c r="Q1457" s="16">
        <v>955.51</v>
      </c>
      <c r="R1457">
        <v>1440.53</v>
      </c>
      <c r="S1457">
        <v>4</v>
      </c>
      <c r="T1457">
        <v>1456</v>
      </c>
      <c r="U1457">
        <v>42928.23</v>
      </c>
      <c r="V1457" t="s">
        <v>11412</v>
      </c>
      <c r="W1457">
        <v>1.1399999999999999</v>
      </c>
      <c r="X1457">
        <v>24</v>
      </c>
      <c r="Y1457" t="s">
        <v>7776</v>
      </c>
      <c r="Z1457" t="s">
        <v>12011</v>
      </c>
      <c r="AA1457">
        <v>1456</v>
      </c>
      <c r="AB1457" t="s">
        <v>12016</v>
      </c>
      <c r="AC1457">
        <v>6952.56</v>
      </c>
      <c r="AD1457">
        <v>3880.05</v>
      </c>
      <c r="AE1457">
        <v>194</v>
      </c>
      <c r="AF1457" t="s">
        <v>11395</v>
      </c>
      <c r="AG1457" t="s">
        <v>11258</v>
      </c>
      <c r="AH1457">
        <v>6089</v>
      </c>
      <c r="AI1457">
        <v>1456</v>
      </c>
      <c r="AJ1457" t="s">
        <v>11085</v>
      </c>
      <c r="AK1457" t="s">
        <v>12027</v>
      </c>
      <c r="AL1457" t="s">
        <v>12031</v>
      </c>
      <c r="AM1457" t="s">
        <v>11131</v>
      </c>
      <c r="AN1457">
        <v>1</v>
      </c>
      <c r="AO1457" s="10" t="s">
        <v>12038</v>
      </c>
      <c r="AP1457" t="str" cm="1">
        <f t="array" ref="AP1457">_xlfn.IFS(
  Table1[[#This Row],[Age]]&lt;=25, "18-25",
  Table1[[#This Row],[Age]]&lt;=35, "26-35",
  Table1[[#This Row],[Age]]&lt;=45, "36-45",
  Table1[[#This Row],[Age]]&lt;=60, "46-60",
  TRUE, "60+")</f>
        <v>46-60</v>
      </c>
    </row>
    <row r="1458" spans="1:42" x14ac:dyDescent="0.3">
      <c r="A1458">
        <v>1457</v>
      </c>
      <c r="B1458" t="s">
        <v>39</v>
      </c>
      <c r="C1458" t="s">
        <v>90</v>
      </c>
      <c r="D1458">
        <v>41</v>
      </c>
      <c r="E1458" t="s">
        <v>105</v>
      </c>
      <c r="F1458" t="s">
        <v>1564</v>
      </c>
      <c r="G1458" t="s">
        <v>5117</v>
      </c>
      <c r="H1458">
        <v>19458796310</v>
      </c>
      <c r="I1458" t="s">
        <v>5884</v>
      </c>
      <c r="J1458" t="s">
        <v>7292</v>
      </c>
      <c r="K1458">
        <v>2077.21</v>
      </c>
      <c r="L1458" s="12" t="s">
        <v>8625</v>
      </c>
      <c r="M1458" s="10" t="s">
        <v>11069</v>
      </c>
      <c r="N1458">
        <v>1457</v>
      </c>
      <c r="O1458">
        <v>45161</v>
      </c>
      <c r="P1458" t="s">
        <v>11404</v>
      </c>
      <c r="Q1458" s="16">
        <v>157.71</v>
      </c>
      <c r="R1458">
        <v>1919.5</v>
      </c>
      <c r="S1458">
        <v>8</v>
      </c>
      <c r="T1458">
        <v>1457</v>
      </c>
      <c r="U1458">
        <v>8581.24</v>
      </c>
      <c r="V1458" t="s">
        <v>11413</v>
      </c>
      <c r="W1458">
        <v>9.07</v>
      </c>
      <c r="X1458">
        <v>60</v>
      </c>
      <c r="Y1458" t="s">
        <v>11637</v>
      </c>
      <c r="Z1458" t="s">
        <v>12012</v>
      </c>
      <c r="AA1458">
        <v>1457</v>
      </c>
      <c r="AB1458" t="s">
        <v>12016</v>
      </c>
      <c r="AC1458">
        <v>8038.12</v>
      </c>
      <c r="AD1458">
        <v>3781.48</v>
      </c>
      <c r="AE1458">
        <v>189.07</v>
      </c>
      <c r="AF1458" t="s">
        <v>11112</v>
      </c>
      <c r="AG1458" t="s">
        <v>11392</v>
      </c>
      <c r="AH1458">
        <v>8121</v>
      </c>
      <c r="AI1458">
        <v>1457</v>
      </c>
      <c r="AJ1458" t="s">
        <v>11209</v>
      </c>
      <c r="AK1458" t="s">
        <v>12028</v>
      </c>
      <c r="AL1458" t="s">
        <v>12031</v>
      </c>
      <c r="AM1458" t="s">
        <v>11324</v>
      </c>
      <c r="AN1458">
        <v>1</v>
      </c>
      <c r="AO1458" s="10" t="s">
        <v>12041</v>
      </c>
      <c r="AP1458" t="str" cm="1">
        <f t="array" ref="AP1458">_xlfn.IFS(
  Table1[[#This Row],[Age]]&lt;=25, "18-25",
  Table1[[#This Row],[Age]]&lt;=35, "26-35",
  Table1[[#This Row],[Age]]&lt;=45, "36-45",
  Table1[[#This Row],[Age]]&lt;=60, "46-60",
  TRUE, "60+")</f>
        <v>36-45</v>
      </c>
    </row>
    <row r="1459" spans="1:42" x14ac:dyDescent="0.3">
      <c r="A1459">
        <v>1458</v>
      </c>
      <c r="B1459" t="s">
        <v>36</v>
      </c>
      <c r="C1459" t="s">
        <v>98</v>
      </c>
      <c r="D1459">
        <v>54</v>
      </c>
      <c r="E1459" t="s">
        <v>105</v>
      </c>
      <c r="F1459" t="s">
        <v>1565</v>
      </c>
      <c r="G1459" t="s">
        <v>5144</v>
      </c>
      <c r="H1459">
        <v>19458796311</v>
      </c>
      <c r="I1459" t="s">
        <v>5408</v>
      </c>
      <c r="J1459" t="s">
        <v>7291</v>
      </c>
      <c r="K1459">
        <v>2549</v>
      </c>
      <c r="L1459" s="12" t="s">
        <v>8626</v>
      </c>
      <c r="M1459" s="10" t="s">
        <v>11105</v>
      </c>
      <c r="N1459">
        <v>1458</v>
      </c>
      <c r="O1459">
        <v>45016</v>
      </c>
      <c r="P1459" t="s">
        <v>11403</v>
      </c>
      <c r="Q1459" s="16">
        <v>1585.74</v>
      </c>
      <c r="R1459">
        <v>4134.74</v>
      </c>
      <c r="S1459">
        <v>27</v>
      </c>
      <c r="T1459">
        <v>1458</v>
      </c>
      <c r="U1459">
        <v>9311.69</v>
      </c>
      <c r="V1459" t="s">
        <v>11413</v>
      </c>
      <c r="W1459">
        <v>6.58</v>
      </c>
      <c r="X1459">
        <v>48</v>
      </c>
      <c r="Y1459" t="s">
        <v>11441</v>
      </c>
      <c r="Z1459" t="s">
        <v>12012</v>
      </c>
      <c r="AA1459">
        <v>1458</v>
      </c>
      <c r="AB1459" t="s">
        <v>12017</v>
      </c>
      <c r="AC1459">
        <v>6891.07</v>
      </c>
      <c r="AD1459">
        <v>1200.57</v>
      </c>
      <c r="AE1459">
        <v>60.03</v>
      </c>
      <c r="AF1459" t="s">
        <v>11034</v>
      </c>
      <c r="AG1459" t="s">
        <v>11374</v>
      </c>
      <c r="AH1459">
        <v>1771</v>
      </c>
      <c r="AI1459">
        <v>1458</v>
      </c>
      <c r="AJ1459" t="s">
        <v>11259</v>
      </c>
      <c r="AK1459" t="s">
        <v>12027</v>
      </c>
      <c r="AL1459" t="s">
        <v>12031</v>
      </c>
      <c r="AM1459" t="s">
        <v>11293</v>
      </c>
      <c r="AN1459">
        <v>1</v>
      </c>
      <c r="AO1459" s="10" t="s">
        <v>12047</v>
      </c>
      <c r="AP1459" t="str" cm="1">
        <f t="array" ref="AP1459">_xlfn.IFS(
  Table1[[#This Row],[Age]]&lt;=25, "18-25",
  Table1[[#This Row],[Age]]&lt;=35, "26-35",
  Table1[[#This Row],[Age]]&lt;=45, "36-45",
  Table1[[#This Row],[Age]]&lt;=60, "46-60",
  TRUE, "60+")</f>
        <v>46-60</v>
      </c>
    </row>
    <row r="1460" spans="1:42" x14ac:dyDescent="0.3">
      <c r="A1460">
        <v>1459</v>
      </c>
      <c r="B1460" t="s">
        <v>7</v>
      </c>
      <c r="C1460" t="s">
        <v>91</v>
      </c>
      <c r="D1460">
        <v>58</v>
      </c>
      <c r="E1460" t="s">
        <v>104</v>
      </c>
      <c r="F1460" t="s">
        <v>1566</v>
      </c>
      <c r="G1460" t="s">
        <v>5137</v>
      </c>
      <c r="H1460">
        <v>19458796312</v>
      </c>
      <c r="I1460" t="s">
        <v>5234</v>
      </c>
      <c r="J1460" t="s">
        <v>7292</v>
      </c>
      <c r="K1460">
        <v>6090.56</v>
      </c>
      <c r="L1460" s="12" t="s">
        <v>8627</v>
      </c>
      <c r="M1460" s="10" t="s">
        <v>11088</v>
      </c>
      <c r="N1460">
        <v>1459</v>
      </c>
      <c r="O1460">
        <v>45030</v>
      </c>
      <c r="P1460" t="s">
        <v>11402</v>
      </c>
      <c r="Q1460" s="16">
        <v>630.99</v>
      </c>
      <c r="R1460">
        <v>6721.55</v>
      </c>
      <c r="S1460">
        <v>26</v>
      </c>
      <c r="T1460">
        <v>1459</v>
      </c>
      <c r="U1460">
        <v>27165.87</v>
      </c>
      <c r="V1460" t="s">
        <v>11413</v>
      </c>
      <c r="W1460">
        <v>3.07</v>
      </c>
      <c r="X1460">
        <v>36</v>
      </c>
      <c r="Y1460" t="s">
        <v>10971</v>
      </c>
      <c r="Z1460" t="s">
        <v>12012</v>
      </c>
      <c r="AA1460">
        <v>1459</v>
      </c>
      <c r="AB1460" t="s">
        <v>12017</v>
      </c>
      <c r="AC1460">
        <v>6210.58</v>
      </c>
      <c r="AD1460">
        <v>919.4</v>
      </c>
      <c r="AE1460">
        <v>45.97</v>
      </c>
      <c r="AF1460" t="s">
        <v>11277</v>
      </c>
      <c r="AG1460" t="s">
        <v>11103</v>
      </c>
      <c r="AH1460">
        <v>945</v>
      </c>
      <c r="AI1460">
        <v>1459</v>
      </c>
      <c r="AJ1460" t="s">
        <v>11381</v>
      </c>
      <c r="AK1460" t="s">
        <v>12027</v>
      </c>
      <c r="AL1460" t="s">
        <v>12031</v>
      </c>
      <c r="AM1460" t="s">
        <v>11387</v>
      </c>
      <c r="AN1460">
        <v>1</v>
      </c>
      <c r="AO1460" s="10" t="s">
        <v>12037</v>
      </c>
      <c r="AP1460" t="str" cm="1">
        <f t="array" ref="AP1460">_xlfn.IFS(
  Table1[[#This Row],[Age]]&lt;=25, "18-25",
  Table1[[#This Row],[Age]]&lt;=35, "26-35",
  Table1[[#This Row],[Age]]&lt;=45, "36-45",
  Table1[[#This Row],[Age]]&lt;=60, "46-60",
  TRUE, "60+")</f>
        <v>46-60</v>
      </c>
    </row>
    <row r="1461" spans="1:42" x14ac:dyDescent="0.3">
      <c r="A1461">
        <v>1460</v>
      </c>
      <c r="B1461" t="s">
        <v>26</v>
      </c>
      <c r="C1461" t="s">
        <v>80</v>
      </c>
      <c r="D1461">
        <v>57</v>
      </c>
      <c r="E1461" t="s">
        <v>106</v>
      </c>
      <c r="F1461" t="s">
        <v>1567</v>
      </c>
      <c r="G1461" t="s">
        <v>5110</v>
      </c>
      <c r="H1461">
        <v>19458796313</v>
      </c>
      <c r="I1461" t="s">
        <v>6257</v>
      </c>
      <c r="J1461" t="s">
        <v>7291</v>
      </c>
      <c r="K1461">
        <v>4208.03</v>
      </c>
      <c r="L1461" s="12" t="s">
        <v>8628</v>
      </c>
      <c r="M1461" s="10" t="s">
        <v>11110</v>
      </c>
      <c r="N1461">
        <v>1460</v>
      </c>
      <c r="O1461">
        <v>45205</v>
      </c>
      <c r="P1461" t="s">
        <v>11404</v>
      </c>
      <c r="Q1461" s="16">
        <v>4485.16</v>
      </c>
      <c r="R1461">
        <v>-277.13</v>
      </c>
      <c r="S1461">
        <v>97</v>
      </c>
      <c r="T1461">
        <v>1460</v>
      </c>
      <c r="U1461">
        <v>31637.47</v>
      </c>
      <c r="V1461" t="s">
        <v>11411</v>
      </c>
      <c r="W1461">
        <v>3.49</v>
      </c>
      <c r="X1461">
        <v>36</v>
      </c>
      <c r="Y1461" t="s">
        <v>11849</v>
      </c>
      <c r="Z1461" t="s">
        <v>12012</v>
      </c>
      <c r="AA1461">
        <v>1460</v>
      </c>
      <c r="AB1461" t="s">
        <v>12016</v>
      </c>
      <c r="AC1461">
        <v>9342.6</v>
      </c>
      <c r="AD1461">
        <v>841.55</v>
      </c>
      <c r="AE1461">
        <v>42.08</v>
      </c>
      <c r="AF1461" t="s">
        <v>11284</v>
      </c>
      <c r="AG1461" t="s">
        <v>11178</v>
      </c>
      <c r="AH1461">
        <v>6776</v>
      </c>
      <c r="AI1461">
        <v>1460</v>
      </c>
      <c r="AJ1461" t="s">
        <v>11340</v>
      </c>
      <c r="AK1461" t="s">
        <v>12027</v>
      </c>
      <c r="AL1461" t="s">
        <v>12031</v>
      </c>
      <c r="AM1461" t="s">
        <v>11219</v>
      </c>
      <c r="AN1461">
        <v>1</v>
      </c>
      <c r="AO1461" s="10" t="s">
        <v>12044</v>
      </c>
      <c r="AP1461" t="str" cm="1">
        <f t="array" ref="AP1461">_xlfn.IFS(
  Table1[[#This Row],[Age]]&lt;=25, "18-25",
  Table1[[#This Row],[Age]]&lt;=35, "26-35",
  Table1[[#This Row],[Age]]&lt;=45, "36-45",
  Table1[[#This Row],[Age]]&lt;=60, "46-60",
  TRUE, "60+")</f>
        <v>46-60</v>
      </c>
    </row>
    <row r="1462" spans="1:42" x14ac:dyDescent="0.3">
      <c r="A1462">
        <v>1461</v>
      </c>
      <c r="B1462" t="s">
        <v>51</v>
      </c>
      <c r="C1462" t="s">
        <v>82</v>
      </c>
      <c r="D1462">
        <v>47</v>
      </c>
      <c r="E1462" t="s">
        <v>104</v>
      </c>
      <c r="F1462" t="s">
        <v>1568</v>
      </c>
      <c r="G1462" t="s">
        <v>5117</v>
      </c>
      <c r="H1462">
        <v>19458796314</v>
      </c>
      <c r="I1462" t="s">
        <v>6258</v>
      </c>
      <c r="J1462" t="s">
        <v>7292</v>
      </c>
      <c r="K1462">
        <v>4198.2</v>
      </c>
      <c r="L1462" s="12" t="s">
        <v>8629</v>
      </c>
      <c r="M1462" s="10" t="s">
        <v>11111</v>
      </c>
      <c r="N1462">
        <v>1461</v>
      </c>
      <c r="O1462">
        <v>45267</v>
      </c>
      <c r="P1462" t="s">
        <v>11402</v>
      </c>
      <c r="Q1462" s="16">
        <v>1396.55</v>
      </c>
      <c r="R1462">
        <v>2801.65</v>
      </c>
      <c r="S1462">
        <v>43</v>
      </c>
      <c r="T1462">
        <v>1461</v>
      </c>
      <c r="U1462">
        <v>21589.79</v>
      </c>
      <c r="V1462" t="s">
        <v>11412</v>
      </c>
      <c r="W1462">
        <v>8.1999999999999993</v>
      </c>
      <c r="X1462">
        <v>12</v>
      </c>
      <c r="Y1462" t="s">
        <v>9642</v>
      </c>
      <c r="Z1462" t="s">
        <v>12011</v>
      </c>
      <c r="AA1462">
        <v>1461</v>
      </c>
      <c r="AB1462" t="s">
        <v>12015</v>
      </c>
      <c r="AC1462">
        <v>5468.9</v>
      </c>
      <c r="AD1462">
        <v>2953.63</v>
      </c>
      <c r="AE1462">
        <v>147.68</v>
      </c>
      <c r="AF1462" t="s">
        <v>11285</v>
      </c>
      <c r="AG1462" t="s">
        <v>11170</v>
      </c>
      <c r="AH1462">
        <v>2420</v>
      </c>
      <c r="AI1462">
        <v>1461</v>
      </c>
      <c r="AJ1462" t="s">
        <v>11289</v>
      </c>
      <c r="AK1462" t="s">
        <v>12027</v>
      </c>
      <c r="AL1462" t="s">
        <v>12032</v>
      </c>
      <c r="AM1462" t="s">
        <v>11354</v>
      </c>
      <c r="AN1462">
        <v>1</v>
      </c>
      <c r="AO1462" s="10" t="s">
        <v>12036</v>
      </c>
      <c r="AP1462" t="str" cm="1">
        <f t="array" ref="AP1462">_xlfn.IFS(
  Table1[[#This Row],[Age]]&lt;=25, "18-25",
  Table1[[#This Row],[Age]]&lt;=35, "26-35",
  Table1[[#This Row],[Age]]&lt;=45, "36-45",
  Table1[[#This Row],[Age]]&lt;=60, "46-60",
  TRUE, "60+")</f>
        <v>46-60</v>
      </c>
    </row>
    <row r="1463" spans="1:42" x14ac:dyDescent="0.3">
      <c r="A1463">
        <v>1462</v>
      </c>
      <c r="B1463" t="s">
        <v>16</v>
      </c>
      <c r="C1463" t="s">
        <v>95</v>
      </c>
      <c r="D1463">
        <v>43</v>
      </c>
      <c r="E1463" t="s">
        <v>105</v>
      </c>
      <c r="F1463" t="s">
        <v>1569</v>
      </c>
      <c r="G1463" t="s">
        <v>5126</v>
      </c>
      <c r="H1463">
        <v>19458796315</v>
      </c>
      <c r="I1463" t="s">
        <v>6259</v>
      </c>
      <c r="J1463" t="s">
        <v>7291</v>
      </c>
      <c r="K1463">
        <v>1899.16</v>
      </c>
      <c r="L1463" s="12" t="s">
        <v>8630</v>
      </c>
      <c r="M1463" s="10" t="s">
        <v>11183</v>
      </c>
      <c r="N1463">
        <v>1462</v>
      </c>
      <c r="O1463">
        <v>45176</v>
      </c>
      <c r="P1463" t="s">
        <v>11403</v>
      </c>
      <c r="Q1463" s="16">
        <v>3531.27</v>
      </c>
      <c r="R1463">
        <v>-1632.11</v>
      </c>
      <c r="S1463">
        <v>40</v>
      </c>
      <c r="T1463">
        <v>1462</v>
      </c>
      <c r="U1463">
        <v>14053.24</v>
      </c>
      <c r="V1463" t="s">
        <v>11411</v>
      </c>
      <c r="W1463">
        <v>6.78</v>
      </c>
      <c r="X1463">
        <v>24</v>
      </c>
      <c r="Y1463" t="s">
        <v>11428</v>
      </c>
      <c r="Z1463" t="s">
        <v>12010</v>
      </c>
      <c r="AA1463">
        <v>1462</v>
      </c>
      <c r="AB1463" t="s">
        <v>12015</v>
      </c>
      <c r="AC1463">
        <v>6999.91</v>
      </c>
      <c r="AD1463">
        <v>2902.67</v>
      </c>
      <c r="AE1463">
        <v>145.13</v>
      </c>
      <c r="AF1463" t="s">
        <v>11146</v>
      </c>
      <c r="AG1463" t="s">
        <v>11328</v>
      </c>
      <c r="AH1463">
        <v>810</v>
      </c>
      <c r="AI1463">
        <v>1462</v>
      </c>
      <c r="AJ1463" t="s">
        <v>11393</v>
      </c>
      <c r="AK1463" t="s">
        <v>12028</v>
      </c>
      <c r="AL1463" t="s">
        <v>12031</v>
      </c>
      <c r="AM1463" t="s">
        <v>11078</v>
      </c>
      <c r="AN1463">
        <v>1</v>
      </c>
      <c r="AO1463" s="10" t="s">
        <v>12042</v>
      </c>
      <c r="AP1463" t="str" cm="1">
        <f t="array" ref="AP1463">_xlfn.IFS(
  Table1[[#This Row],[Age]]&lt;=25, "18-25",
  Table1[[#This Row],[Age]]&lt;=35, "26-35",
  Table1[[#This Row],[Age]]&lt;=45, "36-45",
  Table1[[#This Row],[Age]]&lt;=60, "46-60",
  TRUE, "60+")</f>
        <v>36-45</v>
      </c>
    </row>
    <row r="1464" spans="1:42" x14ac:dyDescent="0.3">
      <c r="A1464">
        <v>1463</v>
      </c>
      <c r="B1464" t="s">
        <v>5</v>
      </c>
      <c r="C1464" t="s">
        <v>60</v>
      </c>
      <c r="D1464">
        <v>21</v>
      </c>
      <c r="E1464" t="s">
        <v>106</v>
      </c>
      <c r="F1464" t="s">
        <v>1570</v>
      </c>
      <c r="G1464" t="s">
        <v>5141</v>
      </c>
      <c r="H1464">
        <v>19458796316</v>
      </c>
      <c r="I1464" t="s">
        <v>6260</v>
      </c>
      <c r="J1464" t="s">
        <v>7291</v>
      </c>
      <c r="K1464">
        <v>7894.92</v>
      </c>
      <c r="L1464" s="12" t="s">
        <v>8631</v>
      </c>
      <c r="M1464" s="10" t="s">
        <v>11379</v>
      </c>
      <c r="N1464">
        <v>1463</v>
      </c>
      <c r="O1464">
        <v>45054</v>
      </c>
      <c r="P1464" t="s">
        <v>11403</v>
      </c>
      <c r="Q1464" s="16">
        <v>3293.37</v>
      </c>
      <c r="R1464">
        <v>11188.29</v>
      </c>
      <c r="S1464">
        <v>50</v>
      </c>
      <c r="T1464">
        <v>1463</v>
      </c>
      <c r="U1464">
        <v>4292.41</v>
      </c>
      <c r="V1464" t="s">
        <v>11412</v>
      </c>
      <c r="W1464">
        <v>7.59</v>
      </c>
      <c r="X1464">
        <v>24</v>
      </c>
      <c r="Y1464" t="s">
        <v>11474</v>
      </c>
      <c r="Z1464" t="s">
        <v>12011</v>
      </c>
      <c r="AA1464">
        <v>1463</v>
      </c>
      <c r="AB1464" t="s">
        <v>12016</v>
      </c>
      <c r="AC1464">
        <v>3811.06</v>
      </c>
      <c r="AD1464">
        <v>524.65</v>
      </c>
      <c r="AE1464">
        <v>26.23</v>
      </c>
      <c r="AF1464" t="s">
        <v>11273</v>
      </c>
      <c r="AG1464" t="s">
        <v>11323</v>
      </c>
      <c r="AH1464">
        <v>9075</v>
      </c>
      <c r="AI1464">
        <v>1463</v>
      </c>
      <c r="AJ1464" t="s">
        <v>11360</v>
      </c>
      <c r="AK1464" t="s">
        <v>12027</v>
      </c>
      <c r="AL1464" t="s">
        <v>12032</v>
      </c>
      <c r="AM1464" t="s">
        <v>11110</v>
      </c>
      <c r="AN1464">
        <v>1</v>
      </c>
      <c r="AO1464" s="10" t="s">
        <v>12046</v>
      </c>
      <c r="AP1464" t="str" cm="1">
        <f t="array" ref="AP1464">_xlfn.IFS(
  Table1[[#This Row],[Age]]&lt;=25, "18-25",
  Table1[[#This Row],[Age]]&lt;=35, "26-35",
  Table1[[#This Row],[Age]]&lt;=45, "36-45",
  Table1[[#This Row],[Age]]&lt;=60, "46-60",
  TRUE, "60+")</f>
        <v>18-25</v>
      </c>
    </row>
    <row r="1465" spans="1:42" x14ac:dyDescent="0.3">
      <c r="A1465">
        <v>1464</v>
      </c>
      <c r="B1465" t="s">
        <v>47</v>
      </c>
      <c r="C1465" t="s">
        <v>100</v>
      </c>
      <c r="D1465">
        <v>69</v>
      </c>
      <c r="E1465" t="s">
        <v>106</v>
      </c>
      <c r="F1465" t="s">
        <v>1571</v>
      </c>
      <c r="G1465" t="s">
        <v>5140</v>
      </c>
      <c r="H1465">
        <v>19458796317</v>
      </c>
      <c r="I1465" t="s">
        <v>5613</v>
      </c>
      <c r="J1465" t="s">
        <v>7291</v>
      </c>
      <c r="K1465">
        <v>7033.76</v>
      </c>
      <c r="L1465" s="12" t="s">
        <v>8387</v>
      </c>
      <c r="M1465" s="10" t="s">
        <v>11364</v>
      </c>
      <c r="N1465">
        <v>1464</v>
      </c>
      <c r="O1465">
        <v>45286</v>
      </c>
      <c r="P1465" t="s">
        <v>11402</v>
      </c>
      <c r="Q1465" s="16">
        <v>3572.73</v>
      </c>
      <c r="R1465">
        <v>3461.03</v>
      </c>
      <c r="S1465">
        <v>67</v>
      </c>
      <c r="T1465">
        <v>1464</v>
      </c>
      <c r="U1465">
        <v>3439.86</v>
      </c>
      <c r="V1465" t="s">
        <v>11413</v>
      </c>
      <c r="W1465">
        <v>6.2</v>
      </c>
      <c r="X1465">
        <v>12</v>
      </c>
      <c r="Y1465" t="s">
        <v>11850</v>
      </c>
      <c r="Z1465" t="s">
        <v>12012</v>
      </c>
      <c r="AA1465">
        <v>1464</v>
      </c>
      <c r="AB1465" t="s">
        <v>12017</v>
      </c>
      <c r="AC1465">
        <v>4499.6099999999997</v>
      </c>
      <c r="AD1465">
        <v>1702.01</v>
      </c>
      <c r="AE1465">
        <v>85.1</v>
      </c>
      <c r="AF1465" t="s">
        <v>11109</v>
      </c>
      <c r="AG1465" t="s">
        <v>11282</v>
      </c>
      <c r="AH1465">
        <v>1307</v>
      </c>
      <c r="AI1465">
        <v>1464</v>
      </c>
      <c r="AJ1465" t="s">
        <v>11317</v>
      </c>
      <c r="AK1465" t="s">
        <v>12027</v>
      </c>
      <c r="AL1465" t="s">
        <v>12031</v>
      </c>
      <c r="AM1465" t="s">
        <v>11364</v>
      </c>
      <c r="AN1465">
        <v>1</v>
      </c>
      <c r="AO1465" s="10" t="s">
        <v>12036</v>
      </c>
      <c r="AP1465" t="str" cm="1">
        <f t="array" ref="AP1465">_xlfn.IFS(
  Table1[[#This Row],[Age]]&lt;=25, "18-25",
  Table1[[#This Row],[Age]]&lt;=35, "26-35",
  Table1[[#This Row],[Age]]&lt;=45, "36-45",
  Table1[[#This Row],[Age]]&lt;=60, "46-60",
  TRUE, "60+")</f>
        <v>60+</v>
      </c>
    </row>
    <row r="1466" spans="1:42" x14ac:dyDescent="0.3">
      <c r="A1466">
        <v>1465</v>
      </c>
      <c r="B1466" t="s">
        <v>12</v>
      </c>
      <c r="C1466" t="s">
        <v>66</v>
      </c>
      <c r="D1466">
        <v>18</v>
      </c>
      <c r="E1466" t="s">
        <v>106</v>
      </c>
      <c r="F1466" t="s">
        <v>1572</v>
      </c>
      <c r="G1466" t="s">
        <v>5118</v>
      </c>
      <c r="H1466">
        <v>19458796318</v>
      </c>
      <c r="I1466" t="s">
        <v>5664</v>
      </c>
      <c r="J1466" t="s">
        <v>7292</v>
      </c>
      <c r="K1466">
        <v>4347.84</v>
      </c>
      <c r="L1466" s="12" t="s">
        <v>8632</v>
      </c>
      <c r="M1466" s="10" t="s">
        <v>11146</v>
      </c>
      <c r="N1466">
        <v>1465</v>
      </c>
      <c r="O1466">
        <v>45106</v>
      </c>
      <c r="P1466" t="s">
        <v>11404</v>
      </c>
      <c r="Q1466" s="16">
        <v>2654.91</v>
      </c>
      <c r="R1466">
        <v>1692.93</v>
      </c>
      <c r="S1466">
        <v>73</v>
      </c>
      <c r="T1466">
        <v>1465</v>
      </c>
      <c r="U1466">
        <v>3000.19</v>
      </c>
      <c r="V1466" t="s">
        <v>11411</v>
      </c>
      <c r="W1466">
        <v>8.11</v>
      </c>
      <c r="X1466">
        <v>36</v>
      </c>
      <c r="Y1466" t="s">
        <v>10508</v>
      </c>
      <c r="Z1466" t="s">
        <v>12011</v>
      </c>
      <c r="AA1466">
        <v>1465</v>
      </c>
      <c r="AB1466" t="s">
        <v>12016</v>
      </c>
      <c r="AC1466">
        <v>3109.9</v>
      </c>
      <c r="AD1466">
        <v>4371.92</v>
      </c>
      <c r="AE1466">
        <v>218.6</v>
      </c>
      <c r="AF1466" t="s">
        <v>11120</v>
      </c>
      <c r="AG1466" t="s">
        <v>11303</v>
      </c>
      <c r="AH1466">
        <v>9038</v>
      </c>
      <c r="AI1466">
        <v>1465</v>
      </c>
      <c r="AJ1466" t="s">
        <v>11356</v>
      </c>
      <c r="AK1466" t="s">
        <v>12028</v>
      </c>
      <c r="AL1466" t="s">
        <v>12031</v>
      </c>
      <c r="AM1466" t="s">
        <v>11145</v>
      </c>
      <c r="AN1466">
        <v>1</v>
      </c>
      <c r="AO1466" s="10" t="s">
        <v>12043</v>
      </c>
      <c r="AP1466" t="str" cm="1">
        <f t="array" ref="AP1466">_xlfn.IFS(
  Table1[[#This Row],[Age]]&lt;=25, "18-25",
  Table1[[#This Row],[Age]]&lt;=35, "26-35",
  Table1[[#This Row],[Age]]&lt;=45, "36-45",
  Table1[[#This Row],[Age]]&lt;=60, "46-60",
  TRUE, "60+")</f>
        <v>18-25</v>
      </c>
    </row>
    <row r="1467" spans="1:42" x14ac:dyDescent="0.3">
      <c r="A1467">
        <v>1466</v>
      </c>
      <c r="B1467" t="s">
        <v>36</v>
      </c>
      <c r="C1467" t="s">
        <v>75</v>
      </c>
      <c r="D1467">
        <v>37</v>
      </c>
      <c r="E1467" t="s">
        <v>105</v>
      </c>
      <c r="F1467" t="s">
        <v>1573</v>
      </c>
      <c r="G1467" t="s">
        <v>5115</v>
      </c>
      <c r="H1467">
        <v>19458796319</v>
      </c>
      <c r="I1467" t="s">
        <v>6261</v>
      </c>
      <c r="J1467" t="s">
        <v>7292</v>
      </c>
      <c r="K1467">
        <v>1507.8</v>
      </c>
      <c r="L1467" s="12" t="s">
        <v>8633</v>
      </c>
      <c r="M1467" s="10" t="s">
        <v>11237</v>
      </c>
      <c r="N1467">
        <v>1466</v>
      </c>
      <c r="O1467">
        <v>45019</v>
      </c>
      <c r="P1467" t="s">
        <v>11404</v>
      </c>
      <c r="Q1467" s="16">
        <v>3651.11</v>
      </c>
      <c r="R1467">
        <v>-2143.31</v>
      </c>
      <c r="S1467">
        <v>74</v>
      </c>
      <c r="T1467">
        <v>1466</v>
      </c>
      <c r="U1467">
        <v>45162.87</v>
      </c>
      <c r="V1467" t="s">
        <v>11411</v>
      </c>
      <c r="W1467">
        <v>8.39</v>
      </c>
      <c r="X1467">
        <v>36</v>
      </c>
      <c r="Y1467" t="s">
        <v>11472</v>
      </c>
      <c r="Z1467" t="s">
        <v>12011</v>
      </c>
      <c r="AA1467">
        <v>1466</v>
      </c>
      <c r="AB1467" t="s">
        <v>12017</v>
      </c>
      <c r="AC1467">
        <v>8202.27</v>
      </c>
      <c r="AD1467">
        <v>4711.3999999999996</v>
      </c>
      <c r="AE1467">
        <v>235.57</v>
      </c>
      <c r="AF1467" t="s">
        <v>11042</v>
      </c>
      <c r="AG1467" t="s">
        <v>11328</v>
      </c>
      <c r="AH1467">
        <v>6034</v>
      </c>
      <c r="AI1467">
        <v>1466</v>
      </c>
      <c r="AJ1467" t="s">
        <v>11097</v>
      </c>
      <c r="AK1467" t="s">
        <v>12027</v>
      </c>
      <c r="AL1467" t="s">
        <v>12031</v>
      </c>
      <c r="AM1467" t="s">
        <v>11264</v>
      </c>
      <c r="AN1467">
        <v>1</v>
      </c>
      <c r="AO1467" s="10" t="s">
        <v>12037</v>
      </c>
      <c r="AP1467" t="str" cm="1">
        <f t="array" ref="AP1467">_xlfn.IFS(
  Table1[[#This Row],[Age]]&lt;=25, "18-25",
  Table1[[#This Row],[Age]]&lt;=35, "26-35",
  Table1[[#This Row],[Age]]&lt;=45, "36-45",
  Table1[[#This Row],[Age]]&lt;=60, "46-60",
  TRUE, "60+")</f>
        <v>36-45</v>
      </c>
    </row>
    <row r="1468" spans="1:42" x14ac:dyDescent="0.3">
      <c r="A1468">
        <v>1467</v>
      </c>
      <c r="B1468" t="s">
        <v>3</v>
      </c>
      <c r="C1468" t="s">
        <v>76</v>
      </c>
      <c r="D1468">
        <v>45</v>
      </c>
      <c r="E1468" t="s">
        <v>106</v>
      </c>
      <c r="F1468" t="s">
        <v>1574</v>
      </c>
      <c r="G1468" t="s">
        <v>5115</v>
      </c>
      <c r="H1468">
        <v>19458796320</v>
      </c>
      <c r="I1468" t="s">
        <v>6262</v>
      </c>
      <c r="J1468" t="s">
        <v>7291</v>
      </c>
      <c r="K1468">
        <v>7175.54</v>
      </c>
      <c r="L1468" s="12" t="s">
        <v>8634</v>
      </c>
      <c r="M1468" s="10" t="s">
        <v>11180</v>
      </c>
      <c r="N1468">
        <v>1467</v>
      </c>
      <c r="O1468">
        <v>45108</v>
      </c>
      <c r="P1468" t="s">
        <v>11403</v>
      </c>
      <c r="Q1468" s="16">
        <v>2566.84</v>
      </c>
      <c r="R1468">
        <v>9742.3799999999992</v>
      </c>
      <c r="S1468">
        <v>29</v>
      </c>
      <c r="T1468">
        <v>1467</v>
      </c>
      <c r="U1468">
        <v>7436.5</v>
      </c>
      <c r="V1468" t="s">
        <v>11411</v>
      </c>
      <c r="W1468">
        <v>4.4800000000000004</v>
      </c>
      <c r="X1468">
        <v>60</v>
      </c>
      <c r="Y1468" t="s">
        <v>8582</v>
      </c>
      <c r="Z1468" t="s">
        <v>12012</v>
      </c>
      <c r="AA1468">
        <v>1467</v>
      </c>
      <c r="AB1468" t="s">
        <v>12015</v>
      </c>
      <c r="AC1468">
        <v>2792.29</v>
      </c>
      <c r="AD1468">
        <v>4859.62</v>
      </c>
      <c r="AE1468">
        <v>242.98</v>
      </c>
      <c r="AF1468" t="s">
        <v>11393</v>
      </c>
      <c r="AG1468" t="s">
        <v>11125</v>
      </c>
      <c r="AH1468">
        <v>8771</v>
      </c>
      <c r="AI1468">
        <v>1467</v>
      </c>
      <c r="AJ1468" t="s">
        <v>11048</v>
      </c>
      <c r="AK1468" t="s">
        <v>12028</v>
      </c>
      <c r="AL1468" t="s">
        <v>12032</v>
      </c>
      <c r="AM1468" t="s">
        <v>11370</v>
      </c>
      <c r="AN1468">
        <v>1</v>
      </c>
      <c r="AO1468" s="10" t="s">
        <v>12038</v>
      </c>
      <c r="AP1468" t="str" cm="1">
        <f t="array" ref="AP1468">_xlfn.IFS(
  Table1[[#This Row],[Age]]&lt;=25, "18-25",
  Table1[[#This Row],[Age]]&lt;=35, "26-35",
  Table1[[#This Row],[Age]]&lt;=45, "36-45",
  Table1[[#This Row],[Age]]&lt;=60, "46-60",
  TRUE, "60+")</f>
        <v>36-45</v>
      </c>
    </row>
    <row r="1469" spans="1:42" x14ac:dyDescent="0.3">
      <c r="A1469">
        <v>1468</v>
      </c>
      <c r="B1469" t="s">
        <v>7</v>
      </c>
      <c r="C1469" t="s">
        <v>70</v>
      </c>
      <c r="D1469">
        <v>62</v>
      </c>
      <c r="E1469" t="s">
        <v>105</v>
      </c>
      <c r="F1469" t="s">
        <v>1575</v>
      </c>
      <c r="G1469" t="s">
        <v>5115</v>
      </c>
      <c r="H1469">
        <v>19458796321</v>
      </c>
      <c r="I1469" t="s">
        <v>6263</v>
      </c>
      <c r="J1469" t="s">
        <v>7292</v>
      </c>
      <c r="K1469">
        <v>8998.56</v>
      </c>
      <c r="L1469" s="12" t="s">
        <v>8635</v>
      </c>
      <c r="M1469" s="10" t="s">
        <v>11071</v>
      </c>
      <c r="N1469">
        <v>1468</v>
      </c>
      <c r="O1469">
        <v>45138</v>
      </c>
      <c r="P1469" t="s">
        <v>11402</v>
      </c>
      <c r="Q1469" s="16">
        <v>1894.26</v>
      </c>
      <c r="R1469">
        <v>10892.82</v>
      </c>
      <c r="S1469">
        <v>85</v>
      </c>
      <c r="T1469">
        <v>1468</v>
      </c>
      <c r="U1469">
        <v>15461.05</v>
      </c>
      <c r="V1469" t="s">
        <v>11412</v>
      </c>
      <c r="W1469">
        <v>9.11</v>
      </c>
      <c r="X1469">
        <v>48</v>
      </c>
      <c r="Y1469" t="s">
        <v>9807</v>
      </c>
      <c r="Z1469" t="s">
        <v>12011</v>
      </c>
      <c r="AA1469">
        <v>1468</v>
      </c>
      <c r="AB1469" t="s">
        <v>12016</v>
      </c>
      <c r="AC1469">
        <v>3091.24</v>
      </c>
      <c r="AD1469">
        <v>3468.11</v>
      </c>
      <c r="AE1469">
        <v>173.41</v>
      </c>
      <c r="AF1469" t="s">
        <v>11157</v>
      </c>
      <c r="AG1469" t="s">
        <v>11351</v>
      </c>
      <c r="AH1469">
        <v>767</v>
      </c>
      <c r="AI1469">
        <v>1468</v>
      </c>
      <c r="AJ1469" t="s">
        <v>11113</v>
      </c>
      <c r="AK1469" t="s">
        <v>12029</v>
      </c>
      <c r="AL1469" t="s">
        <v>12032</v>
      </c>
      <c r="AM1469" t="s">
        <v>11233</v>
      </c>
      <c r="AN1469">
        <v>1</v>
      </c>
      <c r="AO1469" s="10" t="s">
        <v>12038</v>
      </c>
      <c r="AP1469" t="str" cm="1">
        <f t="array" ref="AP1469">_xlfn.IFS(
  Table1[[#This Row],[Age]]&lt;=25, "18-25",
  Table1[[#This Row],[Age]]&lt;=35, "26-35",
  Table1[[#This Row],[Age]]&lt;=45, "36-45",
  Table1[[#This Row],[Age]]&lt;=60, "46-60",
  TRUE, "60+")</f>
        <v>60+</v>
      </c>
    </row>
    <row r="1470" spans="1:42" x14ac:dyDescent="0.3">
      <c r="A1470">
        <v>1469</v>
      </c>
      <c r="B1470" t="s">
        <v>10</v>
      </c>
      <c r="C1470" t="s">
        <v>79</v>
      </c>
      <c r="D1470">
        <v>41</v>
      </c>
      <c r="E1470" t="s">
        <v>105</v>
      </c>
      <c r="F1470" t="s">
        <v>1576</v>
      </c>
      <c r="G1470" t="s">
        <v>5137</v>
      </c>
      <c r="H1470">
        <v>19458796322</v>
      </c>
      <c r="I1470" t="s">
        <v>5375</v>
      </c>
      <c r="J1470" t="s">
        <v>7291</v>
      </c>
      <c r="K1470">
        <v>1864.79</v>
      </c>
      <c r="L1470" s="12" t="s">
        <v>8636</v>
      </c>
      <c r="M1470" s="10" t="s">
        <v>11205</v>
      </c>
      <c r="N1470">
        <v>1469</v>
      </c>
      <c r="O1470">
        <v>45130</v>
      </c>
      <c r="P1470" t="s">
        <v>11403</v>
      </c>
      <c r="Q1470" s="16">
        <v>4293.62</v>
      </c>
      <c r="R1470">
        <v>6158.41</v>
      </c>
      <c r="S1470">
        <v>42</v>
      </c>
      <c r="T1470">
        <v>1469</v>
      </c>
      <c r="U1470">
        <v>49308.72</v>
      </c>
      <c r="V1470" t="s">
        <v>11411</v>
      </c>
      <c r="W1470">
        <v>5.55</v>
      </c>
      <c r="X1470">
        <v>60</v>
      </c>
      <c r="Y1470" t="s">
        <v>9661</v>
      </c>
      <c r="Z1470" t="s">
        <v>12012</v>
      </c>
      <c r="AA1470">
        <v>1469</v>
      </c>
      <c r="AB1470" t="s">
        <v>12016</v>
      </c>
      <c r="AC1470">
        <v>1964.64</v>
      </c>
      <c r="AD1470">
        <v>188.6</v>
      </c>
      <c r="AE1470">
        <v>9.43</v>
      </c>
      <c r="AF1470" t="s">
        <v>11307</v>
      </c>
      <c r="AG1470" t="s">
        <v>11212</v>
      </c>
      <c r="AH1470">
        <v>2164</v>
      </c>
      <c r="AI1470">
        <v>1469</v>
      </c>
      <c r="AJ1470" t="s">
        <v>11163</v>
      </c>
      <c r="AK1470" t="s">
        <v>12027</v>
      </c>
      <c r="AL1470" t="s">
        <v>12032</v>
      </c>
      <c r="AM1470" t="s">
        <v>11319</v>
      </c>
      <c r="AN1470">
        <v>1</v>
      </c>
      <c r="AO1470" s="10" t="s">
        <v>12038</v>
      </c>
      <c r="AP1470" t="str" cm="1">
        <f t="array" ref="AP1470">_xlfn.IFS(
  Table1[[#This Row],[Age]]&lt;=25, "18-25",
  Table1[[#This Row],[Age]]&lt;=35, "26-35",
  Table1[[#This Row],[Age]]&lt;=45, "36-45",
  Table1[[#This Row],[Age]]&lt;=60, "46-60",
  TRUE, "60+")</f>
        <v>36-45</v>
      </c>
    </row>
    <row r="1471" spans="1:42" x14ac:dyDescent="0.3">
      <c r="A1471">
        <v>1470</v>
      </c>
      <c r="B1471" t="s">
        <v>13</v>
      </c>
      <c r="C1471" t="s">
        <v>75</v>
      </c>
      <c r="D1471">
        <v>45</v>
      </c>
      <c r="E1471" t="s">
        <v>104</v>
      </c>
      <c r="F1471" t="s">
        <v>1577</v>
      </c>
      <c r="G1471" t="s">
        <v>5133</v>
      </c>
      <c r="H1471">
        <v>19458796323</v>
      </c>
      <c r="I1471" t="s">
        <v>6264</v>
      </c>
      <c r="J1471" t="s">
        <v>7291</v>
      </c>
      <c r="K1471">
        <v>6066.34</v>
      </c>
      <c r="L1471" s="12" t="s">
        <v>8203</v>
      </c>
      <c r="M1471" s="10" t="s">
        <v>11323</v>
      </c>
      <c r="N1471">
        <v>1470</v>
      </c>
      <c r="O1471">
        <v>44963</v>
      </c>
      <c r="P1471" t="s">
        <v>11404</v>
      </c>
      <c r="Q1471" s="16">
        <v>2299.04</v>
      </c>
      <c r="R1471">
        <v>8365.3799999999992</v>
      </c>
      <c r="S1471">
        <v>18</v>
      </c>
      <c r="T1471">
        <v>1470</v>
      </c>
      <c r="U1471">
        <v>46446.26</v>
      </c>
      <c r="V1471" t="s">
        <v>11411</v>
      </c>
      <c r="W1471">
        <v>2.44</v>
      </c>
      <c r="X1471">
        <v>24</v>
      </c>
      <c r="Y1471" t="s">
        <v>11664</v>
      </c>
      <c r="Z1471" t="s">
        <v>12010</v>
      </c>
      <c r="AA1471">
        <v>1470</v>
      </c>
      <c r="AB1471" t="s">
        <v>12017</v>
      </c>
      <c r="AC1471">
        <v>7611.33</v>
      </c>
      <c r="AD1471">
        <v>2425.87</v>
      </c>
      <c r="AE1471">
        <v>121.29</v>
      </c>
      <c r="AF1471" t="s">
        <v>11116</v>
      </c>
      <c r="AG1471" t="s">
        <v>11171</v>
      </c>
      <c r="AH1471">
        <v>7744</v>
      </c>
      <c r="AI1471">
        <v>1470</v>
      </c>
      <c r="AJ1471" t="s">
        <v>11199</v>
      </c>
      <c r="AK1471" t="s">
        <v>12028</v>
      </c>
      <c r="AL1471" t="s">
        <v>12032</v>
      </c>
      <c r="AM1471" t="s">
        <v>11039</v>
      </c>
      <c r="AN1471">
        <v>1</v>
      </c>
      <c r="AO1471" s="10" t="s">
        <v>12045</v>
      </c>
      <c r="AP1471" t="str" cm="1">
        <f t="array" ref="AP1471">_xlfn.IFS(
  Table1[[#This Row],[Age]]&lt;=25, "18-25",
  Table1[[#This Row],[Age]]&lt;=35, "26-35",
  Table1[[#This Row],[Age]]&lt;=45, "36-45",
  Table1[[#This Row],[Age]]&lt;=60, "46-60",
  TRUE, "60+")</f>
        <v>36-45</v>
      </c>
    </row>
    <row r="1472" spans="1:42" x14ac:dyDescent="0.3">
      <c r="A1472">
        <v>1471</v>
      </c>
      <c r="B1472" t="s">
        <v>10</v>
      </c>
      <c r="C1472" t="s">
        <v>83</v>
      </c>
      <c r="D1472">
        <v>45</v>
      </c>
      <c r="E1472" t="s">
        <v>105</v>
      </c>
      <c r="F1472" t="s">
        <v>1578</v>
      </c>
      <c r="G1472" t="s">
        <v>5119</v>
      </c>
      <c r="H1472">
        <v>19458796324</v>
      </c>
      <c r="I1472" t="s">
        <v>5991</v>
      </c>
      <c r="J1472" t="s">
        <v>7292</v>
      </c>
      <c r="K1472">
        <v>4300.66</v>
      </c>
      <c r="L1472" s="12" t="s">
        <v>8637</v>
      </c>
      <c r="M1472" s="10" t="s">
        <v>11282</v>
      </c>
      <c r="N1472">
        <v>1471</v>
      </c>
      <c r="O1472">
        <v>45144</v>
      </c>
      <c r="P1472" t="s">
        <v>11402</v>
      </c>
      <c r="Q1472" s="16">
        <v>2844.51</v>
      </c>
      <c r="R1472">
        <v>1456.15</v>
      </c>
      <c r="S1472">
        <v>81</v>
      </c>
      <c r="T1472">
        <v>1471</v>
      </c>
      <c r="U1472">
        <v>3100.23</v>
      </c>
      <c r="V1472" t="s">
        <v>11413</v>
      </c>
      <c r="W1472">
        <v>2.97</v>
      </c>
      <c r="X1472">
        <v>60</v>
      </c>
      <c r="Y1472" t="s">
        <v>9001</v>
      </c>
      <c r="Z1472" t="s">
        <v>12010</v>
      </c>
      <c r="AA1472">
        <v>1471</v>
      </c>
      <c r="AB1472" t="s">
        <v>12017</v>
      </c>
      <c r="AC1472">
        <v>1683.35</v>
      </c>
      <c r="AD1472">
        <v>1215.96</v>
      </c>
      <c r="AE1472">
        <v>60.8</v>
      </c>
      <c r="AF1472" t="s">
        <v>11302</v>
      </c>
      <c r="AG1472" t="s">
        <v>11283</v>
      </c>
      <c r="AH1472">
        <v>8995</v>
      </c>
      <c r="AI1472">
        <v>1471</v>
      </c>
      <c r="AJ1472" t="s">
        <v>11245</v>
      </c>
      <c r="AK1472" t="s">
        <v>12027</v>
      </c>
      <c r="AL1472" t="s">
        <v>12032</v>
      </c>
      <c r="AM1472" t="s">
        <v>11224</v>
      </c>
      <c r="AN1472">
        <v>1</v>
      </c>
      <c r="AO1472" s="10" t="s">
        <v>12041</v>
      </c>
      <c r="AP1472" t="str" cm="1">
        <f t="array" ref="AP1472">_xlfn.IFS(
  Table1[[#This Row],[Age]]&lt;=25, "18-25",
  Table1[[#This Row],[Age]]&lt;=35, "26-35",
  Table1[[#This Row],[Age]]&lt;=45, "36-45",
  Table1[[#This Row],[Age]]&lt;=60, "46-60",
  TRUE, "60+")</f>
        <v>36-45</v>
      </c>
    </row>
    <row r="1473" spans="1:42" x14ac:dyDescent="0.3">
      <c r="A1473">
        <v>1472</v>
      </c>
      <c r="B1473" t="s">
        <v>12</v>
      </c>
      <c r="C1473" t="s">
        <v>88</v>
      </c>
      <c r="D1473">
        <v>22</v>
      </c>
      <c r="E1473" t="s">
        <v>106</v>
      </c>
      <c r="F1473" t="s">
        <v>1579</v>
      </c>
      <c r="G1473" t="s">
        <v>5117</v>
      </c>
      <c r="H1473">
        <v>19458796325</v>
      </c>
      <c r="I1473" t="s">
        <v>5211</v>
      </c>
      <c r="J1473" t="s">
        <v>7292</v>
      </c>
      <c r="K1473">
        <v>967.74</v>
      </c>
      <c r="L1473" s="12" t="s">
        <v>8638</v>
      </c>
      <c r="M1473" s="10" t="s">
        <v>11141</v>
      </c>
      <c r="N1473">
        <v>1472</v>
      </c>
      <c r="O1473">
        <v>45072</v>
      </c>
      <c r="P1473" t="s">
        <v>11402</v>
      </c>
      <c r="Q1473" s="16">
        <v>2330.38</v>
      </c>
      <c r="R1473">
        <v>-1362.64</v>
      </c>
      <c r="S1473">
        <v>21</v>
      </c>
      <c r="T1473">
        <v>1472</v>
      </c>
      <c r="U1473">
        <v>28011.919999999998</v>
      </c>
      <c r="V1473" t="s">
        <v>11411</v>
      </c>
      <c r="W1473">
        <v>7.6</v>
      </c>
      <c r="X1473">
        <v>24</v>
      </c>
      <c r="Y1473" t="s">
        <v>11000</v>
      </c>
      <c r="Z1473" t="s">
        <v>12012</v>
      </c>
      <c r="AA1473">
        <v>1472</v>
      </c>
      <c r="AB1473" t="s">
        <v>12015</v>
      </c>
      <c r="AC1473">
        <v>1536.65</v>
      </c>
      <c r="AD1473">
        <v>4439.84</v>
      </c>
      <c r="AE1473">
        <v>221.99</v>
      </c>
      <c r="AF1473" t="s">
        <v>11137</v>
      </c>
      <c r="AG1473" t="s">
        <v>11318</v>
      </c>
      <c r="AH1473">
        <v>682</v>
      </c>
      <c r="AI1473">
        <v>1472</v>
      </c>
      <c r="AJ1473" t="s">
        <v>11143</v>
      </c>
      <c r="AK1473" t="s">
        <v>12028</v>
      </c>
      <c r="AL1473" t="s">
        <v>12031</v>
      </c>
      <c r="AM1473" t="s">
        <v>11234</v>
      </c>
      <c r="AN1473">
        <v>1</v>
      </c>
      <c r="AO1473" s="10" t="s">
        <v>12046</v>
      </c>
      <c r="AP1473" t="str" cm="1">
        <f t="array" ref="AP1473">_xlfn.IFS(
  Table1[[#This Row],[Age]]&lt;=25, "18-25",
  Table1[[#This Row],[Age]]&lt;=35, "26-35",
  Table1[[#This Row],[Age]]&lt;=45, "36-45",
  Table1[[#This Row],[Age]]&lt;=60, "46-60",
  TRUE, "60+")</f>
        <v>18-25</v>
      </c>
    </row>
    <row r="1474" spans="1:42" x14ac:dyDescent="0.3">
      <c r="A1474">
        <v>1473</v>
      </c>
      <c r="B1474" t="s">
        <v>23</v>
      </c>
      <c r="C1474" t="s">
        <v>39</v>
      </c>
      <c r="D1474">
        <v>49</v>
      </c>
      <c r="E1474" t="s">
        <v>105</v>
      </c>
      <c r="F1474" t="s">
        <v>1580</v>
      </c>
      <c r="G1474" t="s">
        <v>5136</v>
      </c>
      <c r="H1474">
        <v>19458796326</v>
      </c>
      <c r="I1474" t="s">
        <v>5671</v>
      </c>
      <c r="J1474" t="s">
        <v>7291</v>
      </c>
      <c r="K1474">
        <v>7285.69</v>
      </c>
      <c r="L1474" s="12" t="s">
        <v>7528</v>
      </c>
      <c r="M1474" s="10" t="s">
        <v>11047</v>
      </c>
      <c r="N1474">
        <v>1473</v>
      </c>
      <c r="O1474">
        <v>44985</v>
      </c>
      <c r="P1474" t="s">
        <v>11403</v>
      </c>
      <c r="Q1474" s="16">
        <v>3879.74</v>
      </c>
      <c r="R1474">
        <v>11165.43</v>
      </c>
      <c r="S1474">
        <v>67</v>
      </c>
      <c r="T1474">
        <v>1473</v>
      </c>
      <c r="U1474">
        <v>32041.43</v>
      </c>
      <c r="V1474" t="s">
        <v>11413</v>
      </c>
      <c r="W1474">
        <v>4.4000000000000004</v>
      </c>
      <c r="X1474">
        <v>60</v>
      </c>
      <c r="Y1474" t="s">
        <v>7365</v>
      </c>
      <c r="Z1474" t="s">
        <v>12011</v>
      </c>
      <c r="AA1474">
        <v>1473</v>
      </c>
      <c r="AB1474" t="s">
        <v>12015</v>
      </c>
      <c r="AC1474">
        <v>6627.36</v>
      </c>
      <c r="AD1474">
        <v>211.7</v>
      </c>
      <c r="AE1474">
        <v>10.58</v>
      </c>
      <c r="AF1474" t="s">
        <v>11355</v>
      </c>
      <c r="AG1474" t="s">
        <v>11195</v>
      </c>
      <c r="AH1474">
        <v>7658</v>
      </c>
      <c r="AI1474">
        <v>1473</v>
      </c>
      <c r="AJ1474" t="s">
        <v>11214</v>
      </c>
      <c r="AK1474" t="s">
        <v>12028</v>
      </c>
      <c r="AL1474" t="s">
        <v>12031</v>
      </c>
      <c r="AM1474" t="s">
        <v>11362</v>
      </c>
      <c r="AN1474">
        <v>1</v>
      </c>
      <c r="AO1474" s="10" t="s">
        <v>12045</v>
      </c>
      <c r="AP1474" t="str" cm="1">
        <f t="array" ref="AP1474">_xlfn.IFS(
  Table1[[#This Row],[Age]]&lt;=25, "18-25",
  Table1[[#This Row],[Age]]&lt;=35, "26-35",
  Table1[[#This Row],[Age]]&lt;=45, "36-45",
  Table1[[#This Row],[Age]]&lt;=60, "46-60",
  TRUE, "60+")</f>
        <v>46-60</v>
      </c>
    </row>
    <row r="1475" spans="1:42" x14ac:dyDescent="0.3">
      <c r="A1475">
        <v>1474</v>
      </c>
      <c r="B1475" t="s">
        <v>2</v>
      </c>
      <c r="C1475" t="s">
        <v>99</v>
      </c>
      <c r="D1475">
        <v>69</v>
      </c>
      <c r="E1475" t="s">
        <v>105</v>
      </c>
      <c r="F1475" t="s">
        <v>1581</v>
      </c>
      <c r="G1475" t="s">
        <v>5126</v>
      </c>
      <c r="H1475">
        <v>19458796327</v>
      </c>
      <c r="I1475" t="s">
        <v>5950</v>
      </c>
      <c r="J1475" t="s">
        <v>7291</v>
      </c>
      <c r="K1475">
        <v>804.36</v>
      </c>
      <c r="L1475" s="12" t="s">
        <v>8639</v>
      </c>
      <c r="M1475" s="10" t="s">
        <v>11094</v>
      </c>
      <c r="N1475">
        <v>1474</v>
      </c>
      <c r="O1475">
        <v>45055</v>
      </c>
      <c r="P1475" t="s">
        <v>11402</v>
      </c>
      <c r="Q1475" s="16">
        <v>2703.37</v>
      </c>
      <c r="R1475">
        <v>3507.73</v>
      </c>
      <c r="S1475">
        <v>62</v>
      </c>
      <c r="T1475">
        <v>1474</v>
      </c>
      <c r="U1475">
        <v>3651.59</v>
      </c>
      <c r="V1475" t="s">
        <v>11413</v>
      </c>
      <c r="W1475">
        <v>3.36</v>
      </c>
      <c r="X1475">
        <v>48</v>
      </c>
      <c r="Y1475" t="s">
        <v>11486</v>
      </c>
      <c r="Z1475" t="s">
        <v>12011</v>
      </c>
      <c r="AA1475">
        <v>1474</v>
      </c>
      <c r="AB1475" t="s">
        <v>12016</v>
      </c>
      <c r="AC1475">
        <v>4379.57</v>
      </c>
      <c r="AD1475">
        <v>564.75</v>
      </c>
      <c r="AE1475">
        <v>28.24</v>
      </c>
      <c r="AF1475" t="s">
        <v>11229</v>
      </c>
      <c r="AG1475" t="s">
        <v>11243</v>
      </c>
      <c r="AH1475">
        <v>6662</v>
      </c>
      <c r="AI1475">
        <v>1474</v>
      </c>
      <c r="AJ1475" t="s">
        <v>11044</v>
      </c>
      <c r="AK1475" t="s">
        <v>12027</v>
      </c>
      <c r="AL1475" t="s">
        <v>12032</v>
      </c>
      <c r="AM1475" t="s">
        <v>11225</v>
      </c>
      <c r="AN1475">
        <v>1</v>
      </c>
      <c r="AO1475" s="10" t="s">
        <v>12046</v>
      </c>
      <c r="AP1475" t="str" cm="1">
        <f t="array" ref="AP1475">_xlfn.IFS(
  Table1[[#This Row],[Age]]&lt;=25, "18-25",
  Table1[[#This Row],[Age]]&lt;=35, "26-35",
  Table1[[#This Row],[Age]]&lt;=45, "36-45",
  Table1[[#This Row],[Age]]&lt;=60, "46-60",
  TRUE, "60+")</f>
        <v>60+</v>
      </c>
    </row>
    <row r="1476" spans="1:42" x14ac:dyDescent="0.3">
      <c r="A1476">
        <v>1475</v>
      </c>
      <c r="B1476" t="s">
        <v>13</v>
      </c>
      <c r="C1476" t="s">
        <v>95</v>
      </c>
      <c r="D1476">
        <v>47</v>
      </c>
      <c r="E1476" t="s">
        <v>104</v>
      </c>
      <c r="F1476" t="s">
        <v>1582</v>
      </c>
      <c r="G1476" t="s">
        <v>5142</v>
      </c>
      <c r="H1476">
        <v>19458796328</v>
      </c>
      <c r="I1476" t="s">
        <v>6023</v>
      </c>
      <c r="J1476" t="s">
        <v>7291</v>
      </c>
      <c r="K1476">
        <v>7052.09</v>
      </c>
      <c r="L1476" s="12" t="s">
        <v>8640</v>
      </c>
      <c r="M1476" s="10" t="s">
        <v>11071</v>
      </c>
      <c r="N1476">
        <v>1475</v>
      </c>
      <c r="O1476">
        <v>45067</v>
      </c>
      <c r="P1476" t="s">
        <v>11402</v>
      </c>
      <c r="Q1476" s="16">
        <v>2359.19</v>
      </c>
      <c r="R1476">
        <v>4692.8999999999996</v>
      </c>
      <c r="S1476">
        <v>27</v>
      </c>
      <c r="T1476">
        <v>1475</v>
      </c>
      <c r="U1476">
        <v>36678.18</v>
      </c>
      <c r="V1476" t="s">
        <v>11411</v>
      </c>
      <c r="W1476">
        <v>6.44</v>
      </c>
      <c r="X1476">
        <v>60</v>
      </c>
      <c r="Y1476" t="s">
        <v>11851</v>
      </c>
      <c r="Z1476" t="s">
        <v>12012</v>
      </c>
      <c r="AA1476">
        <v>1475</v>
      </c>
      <c r="AB1476" t="s">
        <v>12016</v>
      </c>
      <c r="AC1476">
        <v>9343.68</v>
      </c>
      <c r="AD1476">
        <v>1431.15</v>
      </c>
      <c r="AE1476">
        <v>71.56</v>
      </c>
      <c r="AF1476" t="s">
        <v>11315</v>
      </c>
      <c r="AG1476" t="s">
        <v>11396</v>
      </c>
      <c r="AH1476">
        <v>6617</v>
      </c>
      <c r="AI1476">
        <v>1475</v>
      </c>
      <c r="AJ1476" t="s">
        <v>11364</v>
      </c>
      <c r="AK1476" t="s">
        <v>12027</v>
      </c>
      <c r="AL1476" t="s">
        <v>12032</v>
      </c>
      <c r="AM1476" t="s">
        <v>11253</v>
      </c>
      <c r="AN1476">
        <v>1</v>
      </c>
      <c r="AO1476" s="10" t="s">
        <v>12046</v>
      </c>
      <c r="AP1476" t="str" cm="1">
        <f t="array" ref="AP1476">_xlfn.IFS(
  Table1[[#This Row],[Age]]&lt;=25, "18-25",
  Table1[[#This Row],[Age]]&lt;=35, "26-35",
  Table1[[#This Row],[Age]]&lt;=45, "36-45",
  Table1[[#This Row],[Age]]&lt;=60, "46-60",
  TRUE, "60+")</f>
        <v>46-60</v>
      </c>
    </row>
    <row r="1477" spans="1:42" x14ac:dyDescent="0.3">
      <c r="A1477">
        <v>1476</v>
      </c>
      <c r="B1477" t="s">
        <v>38</v>
      </c>
      <c r="C1477" t="s">
        <v>93</v>
      </c>
      <c r="D1477">
        <v>38</v>
      </c>
      <c r="E1477" t="s">
        <v>104</v>
      </c>
      <c r="F1477" t="s">
        <v>1583</v>
      </c>
      <c r="G1477" t="s">
        <v>5109</v>
      </c>
      <c r="H1477">
        <v>19458796329</v>
      </c>
      <c r="I1477" t="s">
        <v>6265</v>
      </c>
      <c r="J1477" t="s">
        <v>7291</v>
      </c>
      <c r="K1477">
        <v>2883.41</v>
      </c>
      <c r="L1477" s="12" t="s">
        <v>8641</v>
      </c>
      <c r="M1477" s="10" t="s">
        <v>11272</v>
      </c>
      <c r="N1477">
        <v>1476</v>
      </c>
      <c r="O1477">
        <v>44959</v>
      </c>
      <c r="P1477" t="s">
        <v>11402</v>
      </c>
      <c r="Q1477" s="16">
        <v>1296.55</v>
      </c>
      <c r="R1477">
        <v>1586.86</v>
      </c>
      <c r="S1477">
        <v>96</v>
      </c>
      <c r="T1477">
        <v>1476</v>
      </c>
      <c r="U1477">
        <v>49405.63</v>
      </c>
      <c r="V1477" t="s">
        <v>11413</v>
      </c>
      <c r="W1477">
        <v>8.0399999999999991</v>
      </c>
      <c r="X1477">
        <v>60</v>
      </c>
      <c r="Y1477" t="s">
        <v>7617</v>
      </c>
      <c r="Z1477" t="s">
        <v>12012</v>
      </c>
      <c r="AA1477">
        <v>1476</v>
      </c>
      <c r="AB1477" t="s">
        <v>12017</v>
      </c>
      <c r="AC1477">
        <v>8894.18</v>
      </c>
      <c r="AD1477">
        <v>3504.29</v>
      </c>
      <c r="AE1477">
        <v>175.21</v>
      </c>
      <c r="AF1477" t="s">
        <v>11200</v>
      </c>
      <c r="AG1477" t="s">
        <v>11237</v>
      </c>
      <c r="AH1477">
        <v>856</v>
      </c>
      <c r="AI1477">
        <v>1476</v>
      </c>
      <c r="AJ1477" t="s">
        <v>11246</v>
      </c>
      <c r="AK1477" t="s">
        <v>12028</v>
      </c>
      <c r="AL1477" t="s">
        <v>12032</v>
      </c>
      <c r="AM1477" t="s">
        <v>11111</v>
      </c>
      <c r="AN1477">
        <v>1</v>
      </c>
      <c r="AO1477" s="10" t="s">
        <v>12045</v>
      </c>
      <c r="AP1477" t="str" cm="1">
        <f t="array" ref="AP1477">_xlfn.IFS(
  Table1[[#This Row],[Age]]&lt;=25, "18-25",
  Table1[[#This Row],[Age]]&lt;=35, "26-35",
  Table1[[#This Row],[Age]]&lt;=45, "36-45",
  Table1[[#This Row],[Age]]&lt;=60, "46-60",
  TRUE, "60+")</f>
        <v>36-45</v>
      </c>
    </row>
    <row r="1478" spans="1:42" x14ac:dyDescent="0.3">
      <c r="A1478">
        <v>1477</v>
      </c>
      <c r="B1478" t="s">
        <v>41</v>
      </c>
      <c r="C1478" t="s">
        <v>81</v>
      </c>
      <c r="D1478">
        <v>59</v>
      </c>
      <c r="E1478" t="s">
        <v>105</v>
      </c>
      <c r="F1478" t="s">
        <v>1584</v>
      </c>
      <c r="G1478" t="s">
        <v>5111</v>
      </c>
      <c r="H1478">
        <v>19458796330</v>
      </c>
      <c r="I1478" t="s">
        <v>5849</v>
      </c>
      <c r="J1478" t="s">
        <v>7291</v>
      </c>
      <c r="K1478">
        <v>5700.03</v>
      </c>
      <c r="L1478" s="12" t="s">
        <v>8642</v>
      </c>
      <c r="M1478" s="10" t="s">
        <v>11062</v>
      </c>
      <c r="N1478">
        <v>1477</v>
      </c>
      <c r="O1478">
        <v>44948</v>
      </c>
      <c r="P1478" t="s">
        <v>11402</v>
      </c>
      <c r="Q1478" s="16">
        <v>4558.59</v>
      </c>
      <c r="R1478">
        <v>1141.44</v>
      </c>
      <c r="S1478">
        <v>93</v>
      </c>
      <c r="T1478">
        <v>1477</v>
      </c>
      <c r="U1478">
        <v>22039.599999999999</v>
      </c>
      <c r="V1478" t="s">
        <v>11412</v>
      </c>
      <c r="W1478">
        <v>1.98</v>
      </c>
      <c r="X1478">
        <v>60</v>
      </c>
      <c r="Y1478" t="s">
        <v>10574</v>
      </c>
      <c r="Z1478" t="s">
        <v>12012</v>
      </c>
      <c r="AA1478">
        <v>1477</v>
      </c>
      <c r="AB1478" t="s">
        <v>12015</v>
      </c>
      <c r="AC1478">
        <v>5470.88</v>
      </c>
      <c r="AD1478">
        <v>4680.99</v>
      </c>
      <c r="AE1478">
        <v>234.05</v>
      </c>
      <c r="AF1478" t="s">
        <v>11280</v>
      </c>
      <c r="AG1478" t="s">
        <v>11074</v>
      </c>
      <c r="AH1478">
        <v>4845</v>
      </c>
      <c r="AI1478">
        <v>1477</v>
      </c>
      <c r="AJ1478" t="s">
        <v>11276</v>
      </c>
      <c r="AK1478" t="s">
        <v>12029</v>
      </c>
      <c r="AL1478" t="s">
        <v>12032</v>
      </c>
      <c r="AM1478" t="s">
        <v>11268</v>
      </c>
      <c r="AN1478">
        <v>1</v>
      </c>
      <c r="AO1478" s="10" t="s">
        <v>12039</v>
      </c>
      <c r="AP1478" t="str" cm="1">
        <f t="array" ref="AP1478">_xlfn.IFS(
  Table1[[#This Row],[Age]]&lt;=25, "18-25",
  Table1[[#This Row],[Age]]&lt;=35, "26-35",
  Table1[[#This Row],[Age]]&lt;=45, "36-45",
  Table1[[#This Row],[Age]]&lt;=60, "46-60",
  TRUE, "60+")</f>
        <v>46-60</v>
      </c>
    </row>
    <row r="1479" spans="1:42" x14ac:dyDescent="0.3">
      <c r="A1479">
        <v>1478</v>
      </c>
      <c r="B1479" t="s">
        <v>28</v>
      </c>
      <c r="C1479" t="s">
        <v>82</v>
      </c>
      <c r="D1479">
        <v>33</v>
      </c>
      <c r="E1479" t="s">
        <v>105</v>
      </c>
      <c r="F1479" t="s">
        <v>1585</v>
      </c>
      <c r="G1479" t="s">
        <v>5113</v>
      </c>
      <c r="H1479">
        <v>19458796331</v>
      </c>
      <c r="I1479" t="s">
        <v>6266</v>
      </c>
      <c r="J1479" t="s">
        <v>7291</v>
      </c>
      <c r="K1479">
        <v>1688.49</v>
      </c>
      <c r="L1479" s="12" t="s">
        <v>7864</v>
      </c>
      <c r="M1479" s="10" t="s">
        <v>11169</v>
      </c>
      <c r="N1479">
        <v>1478</v>
      </c>
      <c r="O1479">
        <v>45131</v>
      </c>
      <c r="P1479" t="s">
        <v>11403</v>
      </c>
      <c r="Q1479" s="16">
        <v>4317.22</v>
      </c>
      <c r="R1479">
        <v>6005.71</v>
      </c>
      <c r="S1479">
        <v>47</v>
      </c>
      <c r="T1479">
        <v>1478</v>
      </c>
      <c r="U1479">
        <v>23021.46</v>
      </c>
      <c r="V1479" t="s">
        <v>11412</v>
      </c>
      <c r="W1479">
        <v>5.04</v>
      </c>
      <c r="X1479">
        <v>24</v>
      </c>
      <c r="Y1479" t="s">
        <v>11578</v>
      </c>
      <c r="Z1479" t="s">
        <v>12010</v>
      </c>
      <c r="AA1479">
        <v>1478</v>
      </c>
      <c r="AB1479" t="s">
        <v>12015</v>
      </c>
      <c r="AC1479">
        <v>1738.53</v>
      </c>
      <c r="AD1479">
        <v>1940.87</v>
      </c>
      <c r="AE1479">
        <v>97.04</v>
      </c>
      <c r="AF1479" t="s">
        <v>11258</v>
      </c>
      <c r="AG1479" t="s">
        <v>11377</v>
      </c>
      <c r="AH1479">
        <v>8221</v>
      </c>
      <c r="AI1479">
        <v>1478</v>
      </c>
      <c r="AJ1479" t="s">
        <v>11136</v>
      </c>
      <c r="AK1479" t="s">
        <v>12028</v>
      </c>
      <c r="AL1479" t="s">
        <v>12032</v>
      </c>
      <c r="AM1479" t="s">
        <v>11339</v>
      </c>
      <c r="AN1479">
        <v>1</v>
      </c>
      <c r="AO1479" s="10" t="s">
        <v>12038</v>
      </c>
      <c r="AP1479" t="str" cm="1">
        <f t="array" ref="AP1479">_xlfn.IFS(
  Table1[[#This Row],[Age]]&lt;=25, "18-25",
  Table1[[#This Row],[Age]]&lt;=35, "26-35",
  Table1[[#This Row],[Age]]&lt;=45, "36-45",
  Table1[[#This Row],[Age]]&lt;=60, "46-60",
  TRUE, "60+")</f>
        <v>26-35</v>
      </c>
    </row>
    <row r="1480" spans="1:42" x14ac:dyDescent="0.3">
      <c r="A1480">
        <v>1479</v>
      </c>
      <c r="B1480" t="s">
        <v>11</v>
      </c>
      <c r="C1480" t="s">
        <v>70</v>
      </c>
      <c r="D1480">
        <v>25</v>
      </c>
      <c r="E1480" t="s">
        <v>105</v>
      </c>
      <c r="F1480" t="s">
        <v>1586</v>
      </c>
      <c r="G1480" t="s">
        <v>5117</v>
      </c>
      <c r="H1480">
        <v>19458796332</v>
      </c>
      <c r="I1480" t="s">
        <v>6267</v>
      </c>
      <c r="J1480" t="s">
        <v>7291</v>
      </c>
      <c r="K1480">
        <v>3771.88</v>
      </c>
      <c r="L1480" s="12" t="s">
        <v>8269</v>
      </c>
      <c r="M1480" s="10" t="s">
        <v>11083</v>
      </c>
      <c r="N1480">
        <v>1479</v>
      </c>
      <c r="O1480">
        <v>44998</v>
      </c>
      <c r="P1480" t="s">
        <v>11402</v>
      </c>
      <c r="Q1480" s="16">
        <v>2163.15</v>
      </c>
      <c r="R1480">
        <v>5935.03</v>
      </c>
      <c r="S1480">
        <v>93</v>
      </c>
      <c r="T1480">
        <v>1479</v>
      </c>
      <c r="U1480">
        <v>33308</v>
      </c>
      <c r="V1480" t="s">
        <v>11412</v>
      </c>
      <c r="W1480">
        <v>7.94</v>
      </c>
      <c r="X1480">
        <v>60</v>
      </c>
      <c r="Y1480" t="s">
        <v>11504</v>
      </c>
      <c r="Z1480" t="s">
        <v>12012</v>
      </c>
      <c r="AA1480">
        <v>1479</v>
      </c>
      <c r="AB1480" t="s">
        <v>12016</v>
      </c>
      <c r="AC1480">
        <v>5953.18</v>
      </c>
      <c r="AD1480">
        <v>1708.22</v>
      </c>
      <c r="AE1480">
        <v>85.41</v>
      </c>
      <c r="AF1480" t="s">
        <v>11135</v>
      </c>
      <c r="AG1480" t="s">
        <v>11334</v>
      </c>
      <c r="AH1480">
        <v>1956</v>
      </c>
      <c r="AI1480">
        <v>1479</v>
      </c>
      <c r="AJ1480" t="s">
        <v>11160</v>
      </c>
      <c r="AK1480" t="s">
        <v>12027</v>
      </c>
      <c r="AL1480" t="s">
        <v>12032</v>
      </c>
      <c r="AM1480" t="s">
        <v>11244</v>
      </c>
      <c r="AN1480">
        <v>1</v>
      </c>
      <c r="AO1480" s="10" t="s">
        <v>12047</v>
      </c>
      <c r="AP1480" t="str" cm="1">
        <f t="array" ref="AP1480">_xlfn.IFS(
  Table1[[#This Row],[Age]]&lt;=25, "18-25",
  Table1[[#This Row],[Age]]&lt;=35, "26-35",
  Table1[[#This Row],[Age]]&lt;=45, "36-45",
  Table1[[#This Row],[Age]]&lt;=60, "46-60",
  TRUE, "60+")</f>
        <v>18-25</v>
      </c>
    </row>
    <row r="1481" spans="1:42" x14ac:dyDescent="0.3">
      <c r="A1481">
        <v>1480</v>
      </c>
      <c r="B1481" t="s">
        <v>15</v>
      </c>
      <c r="C1481" t="s">
        <v>82</v>
      </c>
      <c r="D1481">
        <v>29</v>
      </c>
      <c r="E1481" t="s">
        <v>104</v>
      </c>
      <c r="F1481" t="s">
        <v>1587</v>
      </c>
      <c r="G1481" t="s">
        <v>5136</v>
      </c>
      <c r="H1481">
        <v>19458796333</v>
      </c>
      <c r="I1481" t="s">
        <v>6268</v>
      </c>
      <c r="J1481" t="s">
        <v>7292</v>
      </c>
      <c r="K1481">
        <v>1130.49</v>
      </c>
      <c r="L1481" s="12" t="s">
        <v>8643</v>
      </c>
      <c r="M1481" s="10" t="s">
        <v>11164</v>
      </c>
      <c r="N1481">
        <v>1480</v>
      </c>
      <c r="O1481">
        <v>45107</v>
      </c>
      <c r="P1481" t="s">
        <v>11404</v>
      </c>
      <c r="Q1481" s="16">
        <v>3302</v>
      </c>
      <c r="R1481">
        <v>4432.49</v>
      </c>
      <c r="S1481">
        <v>26</v>
      </c>
      <c r="T1481">
        <v>1480</v>
      </c>
      <c r="U1481">
        <v>37090.559999999998</v>
      </c>
      <c r="V1481" t="s">
        <v>11413</v>
      </c>
      <c r="W1481">
        <v>9.1300000000000008</v>
      </c>
      <c r="X1481">
        <v>36</v>
      </c>
      <c r="Y1481" t="s">
        <v>10029</v>
      </c>
      <c r="Z1481" t="s">
        <v>12011</v>
      </c>
      <c r="AA1481">
        <v>1480</v>
      </c>
      <c r="AB1481" t="s">
        <v>12015</v>
      </c>
      <c r="AC1481">
        <v>9949.11</v>
      </c>
      <c r="AD1481">
        <v>3913.52</v>
      </c>
      <c r="AE1481">
        <v>195.68</v>
      </c>
      <c r="AF1481" t="s">
        <v>11061</v>
      </c>
      <c r="AG1481" t="s">
        <v>11262</v>
      </c>
      <c r="AH1481">
        <v>667</v>
      </c>
      <c r="AI1481">
        <v>1480</v>
      </c>
      <c r="AJ1481" t="s">
        <v>11197</v>
      </c>
      <c r="AK1481" t="s">
        <v>12027</v>
      </c>
      <c r="AL1481" t="s">
        <v>12032</v>
      </c>
      <c r="AM1481" t="s">
        <v>11227</v>
      </c>
      <c r="AN1481">
        <v>1</v>
      </c>
      <c r="AO1481" s="10" t="s">
        <v>12043</v>
      </c>
      <c r="AP1481" t="str" cm="1">
        <f t="array" ref="AP1481">_xlfn.IFS(
  Table1[[#This Row],[Age]]&lt;=25, "18-25",
  Table1[[#This Row],[Age]]&lt;=35, "26-35",
  Table1[[#This Row],[Age]]&lt;=45, "36-45",
  Table1[[#This Row],[Age]]&lt;=60, "46-60",
  TRUE, "60+")</f>
        <v>26-35</v>
      </c>
    </row>
    <row r="1482" spans="1:42" x14ac:dyDescent="0.3">
      <c r="A1482">
        <v>1481</v>
      </c>
      <c r="B1482" t="s">
        <v>48</v>
      </c>
      <c r="C1482" t="s">
        <v>54</v>
      </c>
      <c r="D1482">
        <v>49</v>
      </c>
      <c r="E1482" t="s">
        <v>104</v>
      </c>
      <c r="F1482" t="s">
        <v>1588</v>
      </c>
      <c r="G1482" t="s">
        <v>5136</v>
      </c>
      <c r="H1482">
        <v>19458796334</v>
      </c>
      <c r="I1482" t="s">
        <v>5614</v>
      </c>
      <c r="J1482" t="s">
        <v>7292</v>
      </c>
      <c r="K1482">
        <v>4726.3100000000004</v>
      </c>
      <c r="L1482" s="12" t="s">
        <v>8644</v>
      </c>
      <c r="M1482" s="10" t="s">
        <v>11281</v>
      </c>
      <c r="N1482">
        <v>1481</v>
      </c>
      <c r="O1482">
        <v>45114</v>
      </c>
      <c r="P1482" t="s">
        <v>11403</v>
      </c>
      <c r="Q1482" s="16">
        <v>2545.48</v>
      </c>
      <c r="R1482">
        <v>2180.83</v>
      </c>
      <c r="S1482">
        <v>9</v>
      </c>
      <c r="T1482">
        <v>1481</v>
      </c>
      <c r="U1482">
        <v>39698.839999999997</v>
      </c>
      <c r="V1482" t="s">
        <v>11412</v>
      </c>
      <c r="W1482">
        <v>1.1200000000000001</v>
      </c>
      <c r="X1482">
        <v>36</v>
      </c>
      <c r="Y1482" t="s">
        <v>7360</v>
      </c>
      <c r="Z1482" t="s">
        <v>12012</v>
      </c>
      <c r="AA1482">
        <v>1481</v>
      </c>
      <c r="AB1482" t="s">
        <v>12017</v>
      </c>
      <c r="AC1482">
        <v>6943.36</v>
      </c>
      <c r="AD1482">
        <v>4491.04</v>
      </c>
      <c r="AE1482">
        <v>224.55</v>
      </c>
      <c r="AF1482" t="s">
        <v>11153</v>
      </c>
      <c r="AG1482" t="s">
        <v>11335</v>
      </c>
      <c r="AH1482">
        <v>9565</v>
      </c>
      <c r="AI1482">
        <v>1481</v>
      </c>
      <c r="AJ1482" t="s">
        <v>11330</v>
      </c>
      <c r="AK1482" t="s">
        <v>12028</v>
      </c>
      <c r="AL1482" t="s">
        <v>12031</v>
      </c>
      <c r="AM1482" t="s">
        <v>11034</v>
      </c>
      <c r="AN1482">
        <v>1</v>
      </c>
      <c r="AO1482" s="10" t="s">
        <v>12038</v>
      </c>
      <c r="AP1482" t="str" cm="1">
        <f t="array" ref="AP1482">_xlfn.IFS(
  Table1[[#This Row],[Age]]&lt;=25, "18-25",
  Table1[[#This Row],[Age]]&lt;=35, "26-35",
  Table1[[#This Row],[Age]]&lt;=45, "36-45",
  Table1[[#This Row],[Age]]&lt;=60, "46-60",
  TRUE, "60+")</f>
        <v>46-60</v>
      </c>
    </row>
    <row r="1483" spans="1:42" x14ac:dyDescent="0.3">
      <c r="A1483">
        <v>1482</v>
      </c>
      <c r="B1483" t="s">
        <v>20</v>
      </c>
      <c r="C1483" t="s">
        <v>57</v>
      </c>
      <c r="D1483">
        <v>42</v>
      </c>
      <c r="E1483" t="s">
        <v>106</v>
      </c>
      <c r="F1483" t="s">
        <v>1589</v>
      </c>
      <c r="G1483" t="s">
        <v>5142</v>
      </c>
      <c r="H1483">
        <v>19458796335</v>
      </c>
      <c r="I1483" t="s">
        <v>6269</v>
      </c>
      <c r="J1483" t="s">
        <v>7292</v>
      </c>
      <c r="K1483">
        <v>2211.58</v>
      </c>
      <c r="L1483" s="12" t="s">
        <v>8645</v>
      </c>
      <c r="M1483" s="10" t="s">
        <v>11284</v>
      </c>
      <c r="N1483">
        <v>1482</v>
      </c>
      <c r="O1483">
        <v>44976</v>
      </c>
      <c r="P1483" t="s">
        <v>11402</v>
      </c>
      <c r="Q1483" s="16">
        <v>889.16</v>
      </c>
      <c r="R1483">
        <v>1322.42</v>
      </c>
      <c r="S1483">
        <v>91</v>
      </c>
      <c r="T1483">
        <v>1482</v>
      </c>
      <c r="U1483">
        <v>4801.41</v>
      </c>
      <c r="V1483" t="s">
        <v>11412</v>
      </c>
      <c r="W1483">
        <v>6.9</v>
      </c>
      <c r="X1483">
        <v>48</v>
      </c>
      <c r="Y1483" t="s">
        <v>11585</v>
      </c>
      <c r="Z1483" t="s">
        <v>12012</v>
      </c>
      <c r="AA1483">
        <v>1482</v>
      </c>
      <c r="AB1483" t="s">
        <v>12017</v>
      </c>
      <c r="AC1483">
        <v>8147.27</v>
      </c>
      <c r="AD1483">
        <v>437.97</v>
      </c>
      <c r="AE1483">
        <v>21.9</v>
      </c>
      <c r="AF1483" t="s">
        <v>11369</v>
      </c>
      <c r="AG1483" t="s">
        <v>11144</v>
      </c>
      <c r="AH1483">
        <v>4734</v>
      </c>
      <c r="AI1483">
        <v>1482</v>
      </c>
      <c r="AJ1483" t="s">
        <v>11202</v>
      </c>
      <c r="AK1483" t="s">
        <v>12029</v>
      </c>
      <c r="AL1483" t="s">
        <v>12031</v>
      </c>
      <c r="AM1483" t="s">
        <v>11321</v>
      </c>
      <c r="AN1483">
        <v>1</v>
      </c>
      <c r="AO1483" s="10" t="s">
        <v>12045</v>
      </c>
      <c r="AP1483" t="str" cm="1">
        <f t="array" ref="AP1483">_xlfn.IFS(
  Table1[[#This Row],[Age]]&lt;=25, "18-25",
  Table1[[#This Row],[Age]]&lt;=35, "26-35",
  Table1[[#This Row],[Age]]&lt;=45, "36-45",
  Table1[[#This Row],[Age]]&lt;=60, "46-60",
  TRUE, "60+")</f>
        <v>36-45</v>
      </c>
    </row>
    <row r="1484" spans="1:42" x14ac:dyDescent="0.3">
      <c r="A1484">
        <v>1483</v>
      </c>
      <c r="B1484" t="s">
        <v>12</v>
      </c>
      <c r="C1484" t="s">
        <v>83</v>
      </c>
      <c r="D1484">
        <v>20</v>
      </c>
      <c r="E1484" t="s">
        <v>106</v>
      </c>
      <c r="F1484" t="s">
        <v>1590</v>
      </c>
      <c r="G1484" t="s">
        <v>5141</v>
      </c>
      <c r="H1484">
        <v>19458796336</v>
      </c>
      <c r="I1484" t="s">
        <v>6270</v>
      </c>
      <c r="J1484" t="s">
        <v>7292</v>
      </c>
      <c r="K1484">
        <v>1960.51</v>
      </c>
      <c r="L1484" s="12" t="s">
        <v>8035</v>
      </c>
      <c r="M1484" s="10" t="s">
        <v>11358</v>
      </c>
      <c r="N1484">
        <v>1483</v>
      </c>
      <c r="O1484">
        <v>45248</v>
      </c>
      <c r="P1484" t="s">
        <v>11403</v>
      </c>
      <c r="Q1484" s="16">
        <v>1886.39</v>
      </c>
      <c r="R1484">
        <v>3846.9</v>
      </c>
      <c r="S1484">
        <v>12</v>
      </c>
      <c r="T1484">
        <v>1483</v>
      </c>
      <c r="U1484">
        <v>40233.760000000002</v>
      </c>
      <c r="V1484" t="s">
        <v>11413</v>
      </c>
      <c r="W1484">
        <v>6.38</v>
      </c>
      <c r="X1484">
        <v>12</v>
      </c>
      <c r="Y1484" t="s">
        <v>11565</v>
      </c>
      <c r="Z1484" t="s">
        <v>12011</v>
      </c>
      <c r="AA1484">
        <v>1483</v>
      </c>
      <c r="AB1484" t="s">
        <v>12017</v>
      </c>
      <c r="AC1484">
        <v>4632.0600000000004</v>
      </c>
      <c r="AD1484">
        <v>4930.57</v>
      </c>
      <c r="AE1484">
        <v>246.53</v>
      </c>
      <c r="AF1484" t="s">
        <v>11184</v>
      </c>
      <c r="AG1484" t="s">
        <v>11189</v>
      </c>
      <c r="AH1484">
        <v>6636</v>
      </c>
      <c r="AI1484">
        <v>1483</v>
      </c>
      <c r="AJ1484" t="s">
        <v>11165</v>
      </c>
      <c r="AK1484" t="s">
        <v>12028</v>
      </c>
      <c r="AL1484" t="s">
        <v>12031</v>
      </c>
      <c r="AM1484" t="s">
        <v>11236</v>
      </c>
      <c r="AN1484">
        <v>1</v>
      </c>
      <c r="AO1484" s="10" t="s">
        <v>12040</v>
      </c>
      <c r="AP1484" t="str" cm="1">
        <f t="array" ref="AP1484">_xlfn.IFS(
  Table1[[#This Row],[Age]]&lt;=25, "18-25",
  Table1[[#This Row],[Age]]&lt;=35, "26-35",
  Table1[[#This Row],[Age]]&lt;=45, "36-45",
  Table1[[#This Row],[Age]]&lt;=60, "46-60",
  TRUE, "60+")</f>
        <v>18-25</v>
      </c>
    </row>
    <row r="1485" spans="1:42" x14ac:dyDescent="0.3">
      <c r="A1485">
        <v>1484</v>
      </c>
      <c r="B1485" t="s">
        <v>28</v>
      </c>
      <c r="C1485" t="s">
        <v>95</v>
      </c>
      <c r="D1485">
        <v>43</v>
      </c>
      <c r="E1485" t="s">
        <v>106</v>
      </c>
      <c r="F1485" t="s">
        <v>1591</v>
      </c>
      <c r="G1485" t="s">
        <v>5119</v>
      </c>
      <c r="H1485">
        <v>19458796337</v>
      </c>
      <c r="I1485" t="s">
        <v>6007</v>
      </c>
      <c r="J1485" t="s">
        <v>7292</v>
      </c>
      <c r="K1485">
        <v>1160.81</v>
      </c>
      <c r="L1485" s="12" t="s">
        <v>8646</v>
      </c>
      <c r="M1485" s="10" t="s">
        <v>11049</v>
      </c>
      <c r="N1485">
        <v>1484</v>
      </c>
      <c r="O1485">
        <v>45009</v>
      </c>
      <c r="P1485" t="s">
        <v>11404</v>
      </c>
      <c r="Q1485" s="16">
        <v>4267.5600000000004</v>
      </c>
      <c r="R1485">
        <v>5428.37</v>
      </c>
      <c r="S1485">
        <v>16</v>
      </c>
      <c r="T1485">
        <v>1484</v>
      </c>
      <c r="U1485">
        <v>43339.62</v>
      </c>
      <c r="V1485" t="s">
        <v>11411</v>
      </c>
      <c r="W1485">
        <v>5.66</v>
      </c>
      <c r="X1485">
        <v>60</v>
      </c>
      <c r="Y1485" t="s">
        <v>11852</v>
      </c>
      <c r="Z1485" t="s">
        <v>12011</v>
      </c>
      <c r="AA1485">
        <v>1484</v>
      </c>
      <c r="AB1485" t="s">
        <v>12015</v>
      </c>
      <c r="AC1485">
        <v>1669.94</v>
      </c>
      <c r="AD1485">
        <v>2548.71</v>
      </c>
      <c r="AE1485">
        <v>127.44</v>
      </c>
      <c r="AF1485" t="s">
        <v>11328</v>
      </c>
      <c r="AG1485" t="s">
        <v>11175</v>
      </c>
      <c r="AH1485">
        <v>5961</v>
      </c>
      <c r="AI1485">
        <v>1484</v>
      </c>
      <c r="AJ1485" t="s">
        <v>11288</v>
      </c>
      <c r="AK1485" t="s">
        <v>12027</v>
      </c>
      <c r="AL1485" t="s">
        <v>12032</v>
      </c>
      <c r="AM1485" t="s">
        <v>11317</v>
      </c>
      <c r="AN1485">
        <v>1</v>
      </c>
      <c r="AO1485" s="10" t="s">
        <v>12047</v>
      </c>
      <c r="AP1485" t="str" cm="1">
        <f t="array" ref="AP1485">_xlfn.IFS(
  Table1[[#This Row],[Age]]&lt;=25, "18-25",
  Table1[[#This Row],[Age]]&lt;=35, "26-35",
  Table1[[#This Row],[Age]]&lt;=45, "36-45",
  Table1[[#This Row],[Age]]&lt;=60, "46-60",
  TRUE, "60+")</f>
        <v>36-45</v>
      </c>
    </row>
    <row r="1486" spans="1:42" x14ac:dyDescent="0.3">
      <c r="A1486">
        <v>1485</v>
      </c>
      <c r="B1486" t="s">
        <v>37</v>
      </c>
      <c r="C1486" t="s">
        <v>59</v>
      </c>
      <c r="D1486">
        <v>53</v>
      </c>
      <c r="E1486" t="s">
        <v>106</v>
      </c>
      <c r="F1486" t="s">
        <v>1592</v>
      </c>
      <c r="G1486" t="s">
        <v>5130</v>
      </c>
      <c r="H1486">
        <v>19458796338</v>
      </c>
      <c r="I1486" t="s">
        <v>6271</v>
      </c>
      <c r="J1486" t="s">
        <v>7292</v>
      </c>
      <c r="K1486">
        <v>7677.8</v>
      </c>
      <c r="L1486" s="12" t="s">
        <v>8647</v>
      </c>
      <c r="M1486" s="10" t="s">
        <v>11064</v>
      </c>
      <c r="N1486">
        <v>1485</v>
      </c>
      <c r="O1486">
        <v>44950</v>
      </c>
      <c r="P1486" t="s">
        <v>11402</v>
      </c>
      <c r="Q1486" s="16">
        <v>3989.22</v>
      </c>
      <c r="R1486">
        <v>11667.02</v>
      </c>
      <c r="S1486">
        <v>47</v>
      </c>
      <c r="T1486">
        <v>1485</v>
      </c>
      <c r="U1486">
        <v>3216.13</v>
      </c>
      <c r="V1486" t="s">
        <v>11413</v>
      </c>
      <c r="W1486">
        <v>2.44</v>
      </c>
      <c r="X1486">
        <v>60</v>
      </c>
      <c r="Y1486" t="s">
        <v>11772</v>
      </c>
      <c r="Z1486" t="s">
        <v>12011</v>
      </c>
      <c r="AA1486">
        <v>1485</v>
      </c>
      <c r="AB1486" t="s">
        <v>12017</v>
      </c>
      <c r="AC1486">
        <v>9458.2999999999993</v>
      </c>
      <c r="AD1486">
        <v>4971.2299999999996</v>
      </c>
      <c r="AE1486">
        <v>248.56</v>
      </c>
      <c r="AF1486" t="s">
        <v>11070</v>
      </c>
      <c r="AG1486" t="s">
        <v>11226</v>
      </c>
      <c r="AH1486">
        <v>3662</v>
      </c>
      <c r="AI1486">
        <v>1485</v>
      </c>
      <c r="AJ1486" t="s">
        <v>11222</v>
      </c>
      <c r="AK1486" t="s">
        <v>12027</v>
      </c>
      <c r="AL1486" t="s">
        <v>12031</v>
      </c>
      <c r="AM1486" t="s">
        <v>11198</v>
      </c>
      <c r="AN1486">
        <v>1</v>
      </c>
      <c r="AO1486" s="10" t="s">
        <v>12039</v>
      </c>
      <c r="AP1486" t="str" cm="1">
        <f t="array" ref="AP1486">_xlfn.IFS(
  Table1[[#This Row],[Age]]&lt;=25, "18-25",
  Table1[[#This Row],[Age]]&lt;=35, "26-35",
  Table1[[#This Row],[Age]]&lt;=45, "36-45",
  Table1[[#This Row],[Age]]&lt;=60, "46-60",
  TRUE, "60+")</f>
        <v>46-60</v>
      </c>
    </row>
    <row r="1487" spans="1:42" x14ac:dyDescent="0.3">
      <c r="A1487">
        <v>1486</v>
      </c>
      <c r="B1487" t="s">
        <v>8</v>
      </c>
      <c r="C1487" t="s">
        <v>80</v>
      </c>
      <c r="D1487">
        <v>34</v>
      </c>
      <c r="E1487" t="s">
        <v>104</v>
      </c>
      <c r="F1487" t="s">
        <v>1593</v>
      </c>
      <c r="G1487" t="s">
        <v>5129</v>
      </c>
      <c r="H1487">
        <v>19458796339</v>
      </c>
      <c r="I1487" t="s">
        <v>6272</v>
      </c>
      <c r="J1487" t="s">
        <v>7292</v>
      </c>
      <c r="K1487">
        <v>6431.25</v>
      </c>
      <c r="L1487" s="12" t="s">
        <v>8648</v>
      </c>
      <c r="M1487" s="10" t="s">
        <v>11309</v>
      </c>
      <c r="N1487">
        <v>1486</v>
      </c>
      <c r="O1487">
        <v>44995</v>
      </c>
      <c r="P1487" t="s">
        <v>11402</v>
      </c>
      <c r="Q1487" s="16">
        <v>521.42999999999995</v>
      </c>
      <c r="R1487">
        <v>5909.82</v>
      </c>
      <c r="S1487">
        <v>56</v>
      </c>
      <c r="T1487">
        <v>1486</v>
      </c>
      <c r="U1487">
        <v>2917.61</v>
      </c>
      <c r="V1487" t="s">
        <v>11413</v>
      </c>
      <c r="W1487">
        <v>7.68</v>
      </c>
      <c r="X1487">
        <v>24</v>
      </c>
      <c r="Y1487" t="s">
        <v>9802</v>
      </c>
      <c r="Z1487" t="s">
        <v>12012</v>
      </c>
      <c r="AA1487">
        <v>1486</v>
      </c>
      <c r="AB1487" t="s">
        <v>12016</v>
      </c>
      <c r="AC1487">
        <v>3966.94</v>
      </c>
      <c r="AD1487">
        <v>63.6</v>
      </c>
      <c r="AE1487">
        <v>3.18</v>
      </c>
      <c r="AF1487" t="s">
        <v>11263</v>
      </c>
      <c r="AG1487" t="s">
        <v>11171</v>
      </c>
      <c r="AH1487">
        <v>8914</v>
      </c>
      <c r="AI1487">
        <v>1486</v>
      </c>
      <c r="AJ1487" t="s">
        <v>11369</v>
      </c>
      <c r="AK1487" t="s">
        <v>12029</v>
      </c>
      <c r="AL1487" t="s">
        <v>12031</v>
      </c>
      <c r="AM1487" t="s">
        <v>11132</v>
      </c>
      <c r="AN1487">
        <v>1</v>
      </c>
      <c r="AO1487" s="10" t="s">
        <v>12047</v>
      </c>
      <c r="AP1487" t="str" cm="1">
        <f t="array" ref="AP1487">_xlfn.IFS(
  Table1[[#This Row],[Age]]&lt;=25, "18-25",
  Table1[[#This Row],[Age]]&lt;=35, "26-35",
  Table1[[#This Row],[Age]]&lt;=45, "36-45",
  Table1[[#This Row],[Age]]&lt;=60, "46-60",
  TRUE, "60+")</f>
        <v>26-35</v>
      </c>
    </row>
    <row r="1488" spans="1:42" x14ac:dyDescent="0.3">
      <c r="A1488">
        <v>1487</v>
      </c>
      <c r="B1488" t="s">
        <v>38</v>
      </c>
      <c r="C1488" t="s">
        <v>83</v>
      </c>
      <c r="D1488">
        <v>44</v>
      </c>
      <c r="E1488" t="s">
        <v>104</v>
      </c>
      <c r="F1488" t="s">
        <v>1594</v>
      </c>
      <c r="G1488" t="s">
        <v>5113</v>
      </c>
      <c r="H1488">
        <v>19458796340</v>
      </c>
      <c r="I1488" t="s">
        <v>5208</v>
      </c>
      <c r="J1488" t="s">
        <v>7291</v>
      </c>
      <c r="K1488">
        <v>1653.35</v>
      </c>
      <c r="L1488" s="12" t="s">
        <v>8410</v>
      </c>
      <c r="M1488" s="10" t="s">
        <v>11128</v>
      </c>
      <c r="N1488">
        <v>1487</v>
      </c>
      <c r="O1488">
        <v>44934</v>
      </c>
      <c r="P1488" t="s">
        <v>11403</v>
      </c>
      <c r="Q1488" s="16">
        <v>385.85</v>
      </c>
      <c r="R1488">
        <v>2039.2</v>
      </c>
      <c r="S1488">
        <v>66</v>
      </c>
      <c r="T1488">
        <v>1487</v>
      </c>
      <c r="U1488">
        <v>27993.63</v>
      </c>
      <c r="V1488" t="s">
        <v>11411</v>
      </c>
      <c r="W1488">
        <v>4.54</v>
      </c>
      <c r="X1488">
        <v>12</v>
      </c>
      <c r="Y1488" t="s">
        <v>11853</v>
      </c>
      <c r="Z1488" t="s">
        <v>12010</v>
      </c>
      <c r="AA1488">
        <v>1487</v>
      </c>
      <c r="AB1488" t="s">
        <v>12015</v>
      </c>
      <c r="AC1488">
        <v>2361.4</v>
      </c>
      <c r="AD1488">
        <v>4454.8999999999996</v>
      </c>
      <c r="AE1488">
        <v>222.74</v>
      </c>
      <c r="AF1488" t="s">
        <v>11231</v>
      </c>
      <c r="AG1488" t="s">
        <v>11096</v>
      </c>
      <c r="AH1488">
        <v>3298</v>
      </c>
      <c r="AI1488">
        <v>1487</v>
      </c>
      <c r="AJ1488" t="s">
        <v>11274</v>
      </c>
      <c r="AK1488" t="s">
        <v>12028</v>
      </c>
      <c r="AL1488" t="s">
        <v>12032</v>
      </c>
      <c r="AM1488" t="s">
        <v>11086</v>
      </c>
      <c r="AN1488">
        <v>1</v>
      </c>
      <c r="AO1488" s="10" t="s">
        <v>12039</v>
      </c>
      <c r="AP1488" t="str" cm="1">
        <f t="array" ref="AP1488">_xlfn.IFS(
  Table1[[#This Row],[Age]]&lt;=25, "18-25",
  Table1[[#This Row],[Age]]&lt;=35, "26-35",
  Table1[[#This Row],[Age]]&lt;=45, "36-45",
  Table1[[#This Row],[Age]]&lt;=60, "46-60",
  TRUE, "60+")</f>
        <v>36-45</v>
      </c>
    </row>
    <row r="1489" spans="1:42" x14ac:dyDescent="0.3">
      <c r="A1489">
        <v>1488</v>
      </c>
      <c r="B1489" t="s">
        <v>5</v>
      </c>
      <c r="C1489" t="s">
        <v>86</v>
      </c>
      <c r="D1489">
        <v>69</v>
      </c>
      <c r="E1489" t="s">
        <v>105</v>
      </c>
      <c r="F1489" t="s">
        <v>1595</v>
      </c>
      <c r="G1489" t="s">
        <v>5125</v>
      </c>
      <c r="H1489">
        <v>19458796341</v>
      </c>
      <c r="I1489" t="s">
        <v>6273</v>
      </c>
      <c r="J1489" t="s">
        <v>7291</v>
      </c>
      <c r="K1489">
        <v>4777.05</v>
      </c>
      <c r="L1489" s="12" t="s">
        <v>8649</v>
      </c>
      <c r="M1489" s="10" t="s">
        <v>11231</v>
      </c>
      <c r="N1489">
        <v>1488</v>
      </c>
      <c r="O1489">
        <v>45175</v>
      </c>
      <c r="P1489" t="s">
        <v>11403</v>
      </c>
      <c r="Q1489" s="16">
        <v>4269.05</v>
      </c>
      <c r="R1489">
        <v>9046.1</v>
      </c>
      <c r="S1489">
        <v>51</v>
      </c>
      <c r="T1489">
        <v>1488</v>
      </c>
      <c r="U1489">
        <v>25343.52</v>
      </c>
      <c r="V1489" t="s">
        <v>11412</v>
      </c>
      <c r="W1489">
        <v>3.11</v>
      </c>
      <c r="X1489">
        <v>12</v>
      </c>
      <c r="Y1489" t="s">
        <v>11578</v>
      </c>
      <c r="Z1489" t="s">
        <v>12012</v>
      </c>
      <c r="AA1489">
        <v>1488</v>
      </c>
      <c r="AB1489" t="s">
        <v>12015</v>
      </c>
      <c r="AC1489">
        <v>2398.21</v>
      </c>
      <c r="AD1489">
        <v>493.53</v>
      </c>
      <c r="AE1489">
        <v>24.68</v>
      </c>
      <c r="AF1489" t="s">
        <v>11309</v>
      </c>
      <c r="AG1489" t="s">
        <v>11135</v>
      </c>
      <c r="AH1489">
        <v>5726</v>
      </c>
      <c r="AI1489">
        <v>1488</v>
      </c>
      <c r="AJ1489" t="s">
        <v>11069</v>
      </c>
      <c r="AK1489" t="s">
        <v>12027</v>
      </c>
      <c r="AL1489" t="s">
        <v>12032</v>
      </c>
      <c r="AM1489" t="s">
        <v>11091</v>
      </c>
      <c r="AN1489">
        <v>1</v>
      </c>
      <c r="AO1489" s="10" t="s">
        <v>12042</v>
      </c>
      <c r="AP1489" t="str" cm="1">
        <f t="array" ref="AP1489">_xlfn.IFS(
  Table1[[#This Row],[Age]]&lt;=25, "18-25",
  Table1[[#This Row],[Age]]&lt;=35, "26-35",
  Table1[[#This Row],[Age]]&lt;=45, "36-45",
  Table1[[#This Row],[Age]]&lt;=60, "46-60",
  TRUE, "60+")</f>
        <v>60+</v>
      </c>
    </row>
    <row r="1490" spans="1:42" x14ac:dyDescent="0.3">
      <c r="A1490">
        <v>1489</v>
      </c>
      <c r="B1490" t="s">
        <v>39</v>
      </c>
      <c r="C1490" t="s">
        <v>64</v>
      </c>
      <c r="D1490">
        <v>39</v>
      </c>
      <c r="E1490" t="s">
        <v>106</v>
      </c>
      <c r="F1490" t="s">
        <v>1596</v>
      </c>
      <c r="G1490" t="s">
        <v>5141</v>
      </c>
      <c r="H1490">
        <v>19458796342</v>
      </c>
      <c r="I1490" t="s">
        <v>6274</v>
      </c>
      <c r="J1490" t="s">
        <v>7292</v>
      </c>
      <c r="K1490">
        <v>6642.76</v>
      </c>
      <c r="L1490" s="12" t="s">
        <v>8650</v>
      </c>
      <c r="M1490" s="10" t="s">
        <v>11316</v>
      </c>
      <c r="N1490">
        <v>1489</v>
      </c>
      <c r="O1490">
        <v>45025</v>
      </c>
      <c r="P1490" t="s">
        <v>11403</v>
      </c>
      <c r="Q1490" s="16">
        <v>4497.55</v>
      </c>
      <c r="R1490">
        <v>11140.31</v>
      </c>
      <c r="S1490">
        <v>27</v>
      </c>
      <c r="T1490">
        <v>1489</v>
      </c>
      <c r="U1490">
        <v>49024.74</v>
      </c>
      <c r="V1490" t="s">
        <v>11412</v>
      </c>
      <c r="W1490">
        <v>8.65</v>
      </c>
      <c r="X1490">
        <v>60</v>
      </c>
      <c r="Y1490" t="s">
        <v>9021</v>
      </c>
      <c r="Z1490" t="s">
        <v>12010</v>
      </c>
      <c r="AA1490">
        <v>1489</v>
      </c>
      <c r="AB1490" t="s">
        <v>12017</v>
      </c>
      <c r="AC1490">
        <v>2225.0300000000002</v>
      </c>
      <c r="AD1490">
        <v>3888.99</v>
      </c>
      <c r="AE1490">
        <v>194.45</v>
      </c>
      <c r="AF1490" t="s">
        <v>11330</v>
      </c>
      <c r="AG1490" t="s">
        <v>11103</v>
      </c>
      <c r="AH1490">
        <v>1547</v>
      </c>
      <c r="AI1490">
        <v>1489</v>
      </c>
      <c r="AJ1490" t="s">
        <v>11057</v>
      </c>
      <c r="AK1490" t="s">
        <v>12028</v>
      </c>
      <c r="AL1490" t="s">
        <v>12031</v>
      </c>
      <c r="AM1490" t="s">
        <v>11346</v>
      </c>
      <c r="AN1490">
        <v>1</v>
      </c>
      <c r="AO1490" s="10" t="s">
        <v>12037</v>
      </c>
      <c r="AP1490" t="str" cm="1">
        <f t="array" ref="AP1490">_xlfn.IFS(
  Table1[[#This Row],[Age]]&lt;=25, "18-25",
  Table1[[#This Row],[Age]]&lt;=35, "26-35",
  Table1[[#This Row],[Age]]&lt;=45, "36-45",
  Table1[[#This Row],[Age]]&lt;=60, "46-60",
  TRUE, "60+")</f>
        <v>36-45</v>
      </c>
    </row>
    <row r="1491" spans="1:42" x14ac:dyDescent="0.3">
      <c r="A1491">
        <v>1490</v>
      </c>
      <c r="B1491" t="s">
        <v>45</v>
      </c>
      <c r="C1491" t="s">
        <v>81</v>
      </c>
      <c r="D1491">
        <v>62</v>
      </c>
      <c r="E1491" t="s">
        <v>105</v>
      </c>
      <c r="F1491" t="s">
        <v>1597</v>
      </c>
      <c r="G1491" t="s">
        <v>5136</v>
      </c>
      <c r="H1491">
        <v>19458796343</v>
      </c>
      <c r="I1491" t="s">
        <v>6275</v>
      </c>
      <c r="J1491" t="s">
        <v>7291</v>
      </c>
      <c r="K1491">
        <v>8792.8799999999992</v>
      </c>
      <c r="L1491" s="12" t="s">
        <v>7678</v>
      </c>
      <c r="M1491" s="10" t="s">
        <v>11360</v>
      </c>
      <c r="N1491">
        <v>1490</v>
      </c>
      <c r="O1491">
        <v>45248</v>
      </c>
      <c r="P1491" t="s">
        <v>11403</v>
      </c>
      <c r="Q1491" s="16">
        <v>1478.22</v>
      </c>
      <c r="R1491">
        <v>7314.66</v>
      </c>
      <c r="S1491">
        <v>73</v>
      </c>
      <c r="T1491">
        <v>1490</v>
      </c>
      <c r="U1491">
        <v>15425.67</v>
      </c>
      <c r="V1491" t="s">
        <v>11413</v>
      </c>
      <c r="W1491">
        <v>3.76</v>
      </c>
      <c r="X1491">
        <v>60</v>
      </c>
      <c r="Y1491" t="s">
        <v>10305</v>
      </c>
      <c r="Z1491" t="s">
        <v>12011</v>
      </c>
      <c r="AA1491">
        <v>1490</v>
      </c>
      <c r="AB1491" t="s">
        <v>12015</v>
      </c>
      <c r="AC1491">
        <v>4866.26</v>
      </c>
      <c r="AD1491">
        <v>1.45</v>
      </c>
      <c r="AE1491">
        <v>7.0000000000000007E-2</v>
      </c>
      <c r="AF1491" t="s">
        <v>11256</v>
      </c>
      <c r="AG1491" t="s">
        <v>11396</v>
      </c>
      <c r="AH1491">
        <v>6713</v>
      </c>
      <c r="AI1491">
        <v>1490</v>
      </c>
      <c r="AJ1491" t="s">
        <v>11366</v>
      </c>
      <c r="AK1491" t="s">
        <v>12027</v>
      </c>
      <c r="AL1491" t="s">
        <v>12031</v>
      </c>
      <c r="AM1491" t="s">
        <v>11200</v>
      </c>
      <c r="AN1491">
        <v>-1</v>
      </c>
      <c r="AO1491" s="10" t="s">
        <v>12040</v>
      </c>
      <c r="AP1491" t="str" cm="1">
        <f t="array" ref="AP1491">_xlfn.IFS(
  Table1[[#This Row],[Age]]&lt;=25, "18-25",
  Table1[[#This Row],[Age]]&lt;=35, "26-35",
  Table1[[#This Row],[Age]]&lt;=45, "36-45",
  Table1[[#This Row],[Age]]&lt;=60, "46-60",
  TRUE, "60+")</f>
        <v>60+</v>
      </c>
    </row>
    <row r="1492" spans="1:42" x14ac:dyDescent="0.3">
      <c r="A1492">
        <v>1491</v>
      </c>
      <c r="B1492" t="s">
        <v>5</v>
      </c>
      <c r="C1492" t="s">
        <v>99</v>
      </c>
      <c r="D1492">
        <v>55</v>
      </c>
      <c r="E1492" t="s">
        <v>105</v>
      </c>
      <c r="F1492" t="s">
        <v>1598</v>
      </c>
      <c r="G1492" t="s">
        <v>5127</v>
      </c>
      <c r="H1492">
        <v>19458796344</v>
      </c>
      <c r="I1492" t="s">
        <v>6276</v>
      </c>
      <c r="J1492" t="s">
        <v>7292</v>
      </c>
      <c r="K1492">
        <v>689.76</v>
      </c>
      <c r="L1492" s="12" t="s">
        <v>8421</v>
      </c>
      <c r="M1492" s="10" t="s">
        <v>11230</v>
      </c>
      <c r="N1492">
        <v>1491</v>
      </c>
      <c r="O1492">
        <v>45124</v>
      </c>
      <c r="P1492" t="s">
        <v>11403</v>
      </c>
      <c r="Q1492" s="16">
        <v>1752.94</v>
      </c>
      <c r="R1492">
        <v>-1063.18</v>
      </c>
      <c r="S1492">
        <v>66</v>
      </c>
      <c r="T1492">
        <v>1491</v>
      </c>
      <c r="U1492">
        <v>29919.8</v>
      </c>
      <c r="V1492" t="s">
        <v>11412</v>
      </c>
      <c r="W1492">
        <v>2.79</v>
      </c>
      <c r="X1492">
        <v>60</v>
      </c>
      <c r="Y1492" t="s">
        <v>11854</v>
      </c>
      <c r="Z1492" t="s">
        <v>12012</v>
      </c>
      <c r="AA1492">
        <v>1491</v>
      </c>
      <c r="AB1492" t="s">
        <v>12016</v>
      </c>
      <c r="AC1492">
        <v>8740.36</v>
      </c>
      <c r="AD1492">
        <v>681.73</v>
      </c>
      <c r="AE1492">
        <v>34.090000000000003</v>
      </c>
      <c r="AF1492" t="s">
        <v>11174</v>
      </c>
      <c r="AG1492" t="s">
        <v>11311</v>
      </c>
      <c r="AH1492">
        <v>5735</v>
      </c>
      <c r="AI1492">
        <v>1491</v>
      </c>
      <c r="AJ1492" t="s">
        <v>11099</v>
      </c>
      <c r="AK1492" t="s">
        <v>12027</v>
      </c>
      <c r="AL1492" t="s">
        <v>12031</v>
      </c>
      <c r="AM1492" t="s">
        <v>11254</v>
      </c>
      <c r="AN1492">
        <v>1</v>
      </c>
      <c r="AO1492" s="10" t="s">
        <v>12038</v>
      </c>
      <c r="AP1492" t="str" cm="1">
        <f t="array" ref="AP1492">_xlfn.IFS(
  Table1[[#This Row],[Age]]&lt;=25, "18-25",
  Table1[[#This Row],[Age]]&lt;=35, "26-35",
  Table1[[#This Row],[Age]]&lt;=45, "36-45",
  Table1[[#This Row],[Age]]&lt;=60, "46-60",
  TRUE, "60+")</f>
        <v>46-60</v>
      </c>
    </row>
    <row r="1493" spans="1:42" x14ac:dyDescent="0.3">
      <c r="A1493">
        <v>1492</v>
      </c>
      <c r="B1493" t="s">
        <v>41</v>
      </c>
      <c r="C1493" t="s">
        <v>90</v>
      </c>
      <c r="D1493">
        <v>52</v>
      </c>
      <c r="E1493" t="s">
        <v>104</v>
      </c>
      <c r="F1493" t="s">
        <v>1599</v>
      </c>
      <c r="G1493" t="s">
        <v>5126</v>
      </c>
      <c r="H1493">
        <v>19458796345</v>
      </c>
      <c r="I1493" t="s">
        <v>6277</v>
      </c>
      <c r="J1493" t="s">
        <v>7292</v>
      </c>
      <c r="K1493">
        <v>3687.31</v>
      </c>
      <c r="L1493" s="12" t="s">
        <v>8651</v>
      </c>
      <c r="M1493" s="10" t="s">
        <v>11177</v>
      </c>
      <c r="N1493">
        <v>1492</v>
      </c>
      <c r="O1493">
        <v>45241</v>
      </c>
      <c r="P1493" t="s">
        <v>11402</v>
      </c>
      <c r="Q1493" s="16">
        <v>1685.66</v>
      </c>
      <c r="R1493">
        <v>5372.97</v>
      </c>
      <c r="S1493">
        <v>62</v>
      </c>
      <c r="T1493">
        <v>1492</v>
      </c>
      <c r="U1493">
        <v>25826.99</v>
      </c>
      <c r="V1493" t="s">
        <v>11413</v>
      </c>
      <c r="W1493">
        <v>3.81</v>
      </c>
      <c r="X1493">
        <v>12</v>
      </c>
      <c r="Y1493" t="s">
        <v>10106</v>
      </c>
      <c r="Z1493" t="s">
        <v>12011</v>
      </c>
      <c r="AA1493">
        <v>1492</v>
      </c>
      <c r="AB1493" t="s">
        <v>12016</v>
      </c>
      <c r="AC1493">
        <v>2325.2199999999998</v>
      </c>
      <c r="AD1493">
        <v>804.77</v>
      </c>
      <c r="AE1493">
        <v>40.24</v>
      </c>
      <c r="AF1493" t="s">
        <v>11217</v>
      </c>
      <c r="AG1493" t="s">
        <v>11096</v>
      </c>
      <c r="AH1493">
        <v>1547</v>
      </c>
      <c r="AI1493">
        <v>1492</v>
      </c>
      <c r="AJ1493" t="s">
        <v>11159</v>
      </c>
      <c r="AK1493" t="s">
        <v>12028</v>
      </c>
      <c r="AL1493" t="s">
        <v>12032</v>
      </c>
      <c r="AM1493" t="s">
        <v>11059</v>
      </c>
      <c r="AN1493">
        <v>1</v>
      </c>
      <c r="AO1493" s="10" t="s">
        <v>12040</v>
      </c>
      <c r="AP1493" t="str" cm="1">
        <f t="array" ref="AP1493">_xlfn.IFS(
  Table1[[#This Row],[Age]]&lt;=25, "18-25",
  Table1[[#This Row],[Age]]&lt;=35, "26-35",
  Table1[[#This Row],[Age]]&lt;=45, "36-45",
  Table1[[#This Row],[Age]]&lt;=60, "46-60",
  TRUE, "60+")</f>
        <v>46-60</v>
      </c>
    </row>
    <row r="1494" spans="1:42" x14ac:dyDescent="0.3">
      <c r="A1494">
        <v>1493</v>
      </c>
      <c r="B1494" t="s">
        <v>31</v>
      </c>
      <c r="C1494" t="s">
        <v>98</v>
      </c>
      <c r="D1494">
        <v>63</v>
      </c>
      <c r="E1494" t="s">
        <v>105</v>
      </c>
      <c r="F1494" t="s">
        <v>1600</v>
      </c>
      <c r="G1494" t="s">
        <v>5136</v>
      </c>
      <c r="H1494">
        <v>19458796346</v>
      </c>
      <c r="I1494" t="s">
        <v>5416</v>
      </c>
      <c r="J1494" t="s">
        <v>7292</v>
      </c>
      <c r="K1494">
        <v>6197.94</v>
      </c>
      <c r="L1494" s="12" t="s">
        <v>7866</v>
      </c>
      <c r="M1494" s="10" t="s">
        <v>11309</v>
      </c>
      <c r="N1494">
        <v>1493</v>
      </c>
      <c r="O1494">
        <v>45134</v>
      </c>
      <c r="P1494" t="s">
        <v>11403</v>
      </c>
      <c r="Q1494" s="16">
        <v>643.57000000000005</v>
      </c>
      <c r="R1494">
        <v>6841.51</v>
      </c>
      <c r="S1494">
        <v>71</v>
      </c>
      <c r="T1494">
        <v>1493</v>
      </c>
      <c r="U1494">
        <v>27250.93</v>
      </c>
      <c r="V1494" t="s">
        <v>11413</v>
      </c>
      <c r="W1494">
        <v>2.63</v>
      </c>
      <c r="X1494">
        <v>36</v>
      </c>
      <c r="Y1494" t="s">
        <v>11533</v>
      </c>
      <c r="Z1494" t="s">
        <v>12011</v>
      </c>
      <c r="AA1494">
        <v>1493</v>
      </c>
      <c r="AB1494" t="s">
        <v>12015</v>
      </c>
      <c r="AC1494">
        <v>7798.35</v>
      </c>
      <c r="AD1494">
        <v>3035.88</v>
      </c>
      <c r="AE1494">
        <v>151.79</v>
      </c>
      <c r="AF1494" t="s">
        <v>11231</v>
      </c>
      <c r="AG1494" t="s">
        <v>11378</v>
      </c>
      <c r="AH1494">
        <v>1877</v>
      </c>
      <c r="AI1494">
        <v>1493</v>
      </c>
      <c r="AJ1494" t="s">
        <v>11088</v>
      </c>
      <c r="AK1494" t="s">
        <v>12029</v>
      </c>
      <c r="AL1494" t="s">
        <v>12032</v>
      </c>
      <c r="AM1494" t="s">
        <v>11385</v>
      </c>
      <c r="AN1494">
        <v>1</v>
      </c>
      <c r="AO1494" s="10" t="s">
        <v>12038</v>
      </c>
      <c r="AP1494" t="str" cm="1">
        <f t="array" ref="AP1494">_xlfn.IFS(
  Table1[[#This Row],[Age]]&lt;=25, "18-25",
  Table1[[#This Row],[Age]]&lt;=35, "26-35",
  Table1[[#This Row],[Age]]&lt;=45, "36-45",
  Table1[[#This Row],[Age]]&lt;=60, "46-60",
  TRUE, "60+")</f>
        <v>60+</v>
      </c>
    </row>
    <row r="1495" spans="1:42" x14ac:dyDescent="0.3">
      <c r="A1495">
        <v>1494</v>
      </c>
      <c r="B1495" t="s">
        <v>36</v>
      </c>
      <c r="C1495" t="s">
        <v>60</v>
      </c>
      <c r="D1495">
        <v>24</v>
      </c>
      <c r="E1495" t="s">
        <v>105</v>
      </c>
      <c r="F1495" t="s">
        <v>1601</v>
      </c>
      <c r="G1495" t="s">
        <v>5121</v>
      </c>
      <c r="H1495">
        <v>19458796347</v>
      </c>
      <c r="I1495" t="s">
        <v>5742</v>
      </c>
      <c r="J1495" t="s">
        <v>7292</v>
      </c>
      <c r="K1495">
        <v>254.61</v>
      </c>
      <c r="L1495" s="12" t="s">
        <v>8652</v>
      </c>
      <c r="M1495" s="10" t="s">
        <v>11284</v>
      </c>
      <c r="N1495">
        <v>1494</v>
      </c>
      <c r="O1495">
        <v>45229</v>
      </c>
      <c r="P1495" t="s">
        <v>11403</v>
      </c>
      <c r="Q1495" s="16">
        <v>3727.6</v>
      </c>
      <c r="R1495">
        <v>3982.21</v>
      </c>
      <c r="S1495">
        <v>8</v>
      </c>
      <c r="T1495">
        <v>1494</v>
      </c>
      <c r="U1495">
        <v>33323.75</v>
      </c>
      <c r="V1495" t="s">
        <v>11412</v>
      </c>
      <c r="W1495">
        <v>8</v>
      </c>
      <c r="X1495">
        <v>24</v>
      </c>
      <c r="Y1495" t="s">
        <v>11598</v>
      </c>
      <c r="Z1495" t="s">
        <v>12012</v>
      </c>
      <c r="AA1495">
        <v>1494</v>
      </c>
      <c r="AB1495" t="s">
        <v>12015</v>
      </c>
      <c r="AC1495">
        <v>1652.23</v>
      </c>
      <c r="AD1495">
        <v>3469.73</v>
      </c>
      <c r="AE1495">
        <v>173.49</v>
      </c>
      <c r="AF1495" t="s">
        <v>11292</v>
      </c>
      <c r="AG1495" t="s">
        <v>11179</v>
      </c>
      <c r="AH1495">
        <v>1517</v>
      </c>
      <c r="AI1495">
        <v>1494</v>
      </c>
      <c r="AJ1495" t="s">
        <v>11291</v>
      </c>
      <c r="AK1495" t="s">
        <v>12029</v>
      </c>
      <c r="AL1495" t="s">
        <v>12032</v>
      </c>
      <c r="AM1495" t="s">
        <v>11160</v>
      </c>
      <c r="AN1495">
        <v>1</v>
      </c>
      <c r="AO1495" s="10" t="s">
        <v>12044</v>
      </c>
      <c r="AP1495" t="str" cm="1">
        <f t="array" ref="AP1495">_xlfn.IFS(
  Table1[[#This Row],[Age]]&lt;=25, "18-25",
  Table1[[#This Row],[Age]]&lt;=35, "26-35",
  Table1[[#This Row],[Age]]&lt;=45, "36-45",
  Table1[[#This Row],[Age]]&lt;=60, "46-60",
  TRUE, "60+")</f>
        <v>18-25</v>
      </c>
    </row>
    <row r="1496" spans="1:42" x14ac:dyDescent="0.3">
      <c r="A1496">
        <v>1495</v>
      </c>
      <c r="B1496" t="s">
        <v>16</v>
      </c>
      <c r="C1496" t="s">
        <v>94</v>
      </c>
      <c r="D1496">
        <v>20</v>
      </c>
      <c r="E1496" t="s">
        <v>104</v>
      </c>
      <c r="F1496" t="s">
        <v>1602</v>
      </c>
      <c r="G1496" t="s">
        <v>5117</v>
      </c>
      <c r="H1496">
        <v>19458796348</v>
      </c>
      <c r="I1496" t="s">
        <v>6278</v>
      </c>
      <c r="J1496" t="s">
        <v>7291</v>
      </c>
      <c r="K1496">
        <v>2510.91</v>
      </c>
      <c r="L1496" s="12" t="s">
        <v>8653</v>
      </c>
      <c r="M1496" s="10" t="s">
        <v>11060</v>
      </c>
      <c r="N1496">
        <v>1495</v>
      </c>
      <c r="O1496">
        <v>45118</v>
      </c>
      <c r="P1496" t="s">
        <v>11403</v>
      </c>
      <c r="Q1496" s="16">
        <v>1856.73</v>
      </c>
      <c r="R1496">
        <v>4367.6400000000003</v>
      </c>
      <c r="S1496">
        <v>38</v>
      </c>
      <c r="T1496">
        <v>1495</v>
      </c>
      <c r="U1496">
        <v>27342.15</v>
      </c>
      <c r="V1496" t="s">
        <v>11413</v>
      </c>
      <c r="W1496">
        <v>2.64</v>
      </c>
      <c r="X1496">
        <v>36</v>
      </c>
      <c r="Y1496" t="s">
        <v>11776</v>
      </c>
      <c r="Z1496" t="s">
        <v>12011</v>
      </c>
      <c r="AA1496">
        <v>1495</v>
      </c>
      <c r="AB1496" t="s">
        <v>12015</v>
      </c>
      <c r="AC1496">
        <v>2084.4899999999998</v>
      </c>
      <c r="AD1496">
        <v>450.17</v>
      </c>
      <c r="AE1496">
        <v>22.51</v>
      </c>
      <c r="AF1496" t="s">
        <v>11305</v>
      </c>
      <c r="AG1496" t="s">
        <v>11362</v>
      </c>
      <c r="AH1496">
        <v>7082</v>
      </c>
      <c r="AI1496">
        <v>1495</v>
      </c>
      <c r="AJ1496" t="s">
        <v>11389</v>
      </c>
      <c r="AK1496" t="s">
        <v>12028</v>
      </c>
      <c r="AL1496" t="s">
        <v>12031</v>
      </c>
      <c r="AM1496" t="s">
        <v>11041</v>
      </c>
      <c r="AN1496">
        <v>1</v>
      </c>
      <c r="AO1496" s="10" t="s">
        <v>12038</v>
      </c>
      <c r="AP1496" t="str" cm="1">
        <f t="array" ref="AP1496">_xlfn.IFS(
  Table1[[#This Row],[Age]]&lt;=25, "18-25",
  Table1[[#This Row],[Age]]&lt;=35, "26-35",
  Table1[[#This Row],[Age]]&lt;=45, "36-45",
  Table1[[#This Row],[Age]]&lt;=60, "46-60",
  TRUE, "60+")</f>
        <v>18-25</v>
      </c>
    </row>
    <row r="1497" spans="1:42" x14ac:dyDescent="0.3">
      <c r="A1497">
        <v>1496</v>
      </c>
      <c r="B1497" t="s">
        <v>31</v>
      </c>
      <c r="C1497" t="s">
        <v>95</v>
      </c>
      <c r="D1497">
        <v>23</v>
      </c>
      <c r="E1497" t="s">
        <v>104</v>
      </c>
      <c r="F1497" t="s">
        <v>1603</v>
      </c>
      <c r="G1497" t="s">
        <v>5117</v>
      </c>
      <c r="H1497">
        <v>19458796349</v>
      </c>
      <c r="I1497" t="s">
        <v>5689</v>
      </c>
      <c r="J1497" t="s">
        <v>7292</v>
      </c>
      <c r="K1497">
        <v>7474.52</v>
      </c>
      <c r="L1497" s="12" t="s">
        <v>8654</v>
      </c>
      <c r="M1497" s="10" t="s">
        <v>11215</v>
      </c>
      <c r="N1497">
        <v>1496</v>
      </c>
      <c r="O1497">
        <v>44952</v>
      </c>
      <c r="P1497" t="s">
        <v>11404</v>
      </c>
      <c r="Q1497" s="16">
        <v>4182.7700000000004</v>
      </c>
      <c r="R1497">
        <v>11657.29</v>
      </c>
      <c r="S1497">
        <v>6</v>
      </c>
      <c r="T1497">
        <v>1496</v>
      </c>
      <c r="U1497">
        <v>1340.28</v>
      </c>
      <c r="V1497" t="s">
        <v>11412</v>
      </c>
      <c r="W1497">
        <v>7.45</v>
      </c>
      <c r="X1497">
        <v>60</v>
      </c>
      <c r="Y1497" t="s">
        <v>11746</v>
      </c>
      <c r="Z1497" t="s">
        <v>12012</v>
      </c>
      <c r="AA1497">
        <v>1496</v>
      </c>
      <c r="AB1497" t="s">
        <v>12015</v>
      </c>
      <c r="AC1497">
        <v>2046.11</v>
      </c>
      <c r="AD1497">
        <v>2029.46</v>
      </c>
      <c r="AE1497">
        <v>101.47</v>
      </c>
      <c r="AF1497" t="s">
        <v>11360</v>
      </c>
      <c r="AG1497" t="s">
        <v>11341</v>
      </c>
      <c r="AH1497">
        <v>5186</v>
      </c>
      <c r="AI1497">
        <v>1496</v>
      </c>
      <c r="AJ1497" t="s">
        <v>11064</v>
      </c>
      <c r="AK1497" t="s">
        <v>12029</v>
      </c>
      <c r="AL1497" t="s">
        <v>12032</v>
      </c>
      <c r="AM1497" t="s">
        <v>11185</v>
      </c>
      <c r="AN1497">
        <v>1</v>
      </c>
      <c r="AO1497" s="10" t="s">
        <v>12039</v>
      </c>
      <c r="AP1497" t="str" cm="1">
        <f t="array" ref="AP1497">_xlfn.IFS(
  Table1[[#This Row],[Age]]&lt;=25, "18-25",
  Table1[[#This Row],[Age]]&lt;=35, "26-35",
  Table1[[#This Row],[Age]]&lt;=45, "36-45",
  Table1[[#This Row],[Age]]&lt;=60, "46-60",
  TRUE, "60+")</f>
        <v>18-25</v>
      </c>
    </row>
    <row r="1498" spans="1:42" x14ac:dyDescent="0.3">
      <c r="A1498">
        <v>1497</v>
      </c>
      <c r="B1498" t="s">
        <v>31</v>
      </c>
      <c r="C1498" t="s">
        <v>53</v>
      </c>
      <c r="D1498">
        <v>30</v>
      </c>
      <c r="E1498" t="s">
        <v>104</v>
      </c>
      <c r="F1498" t="s">
        <v>1604</v>
      </c>
      <c r="G1498" t="s">
        <v>5131</v>
      </c>
      <c r="H1498">
        <v>19458796350</v>
      </c>
      <c r="I1498" t="s">
        <v>5333</v>
      </c>
      <c r="J1498" t="s">
        <v>7292</v>
      </c>
      <c r="K1498">
        <v>3621.79</v>
      </c>
      <c r="L1498" s="12" t="s">
        <v>8655</v>
      </c>
      <c r="M1498" s="10" t="s">
        <v>11143</v>
      </c>
      <c r="N1498">
        <v>1497</v>
      </c>
      <c r="O1498">
        <v>45074</v>
      </c>
      <c r="P1498" t="s">
        <v>11402</v>
      </c>
      <c r="Q1498" s="16">
        <v>4393.8100000000004</v>
      </c>
      <c r="R1498">
        <v>8015.6</v>
      </c>
      <c r="S1498">
        <v>59</v>
      </c>
      <c r="T1498">
        <v>1497</v>
      </c>
      <c r="U1498">
        <v>42341.8</v>
      </c>
      <c r="V1498" t="s">
        <v>11411</v>
      </c>
      <c r="W1498">
        <v>2.46</v>
      </c>
      <c r="X1498">
        <v>12</v>
      </c>
      <c r="Y1498" t="s">
        <v>11514</v>
      </c>
      <c r="Z1498" t="s">
        <v>12011</v>
      </c>
      <c r="AA1498">
        <v>1497</v>
      </c>
      <c r="AB1498" t="s">
        <v>12015</v>
      </c>
      <c r="AC1498">
        <v>5647.73</v>
      </c>
      <c r="AD1498">
        <v>3508.87</v>
      </c>
      <c r="AE1498">
        <v>175.44</v>
      </c>
      <c r="AF1498" t="s">
        <v>11268</v>
      </c>
      <c r="AG1498" t="s">
        <v>11393</v>
      </c>
      <c r="AH1498">
        <v>8434</v>
      </c>
      <c r="AI1498">
        <v>1497</v>
      </c>
      <c r="AJ1498" t="s">
        <v>11294</v>
      </c>
      <c r="AK1498" t="s">
        <v>12027</v>
      </c>
      <c r="AL1498" t="s">
        <v>12031</v>
      </c>
      <c r="AM1498" t="s">
        <v>11162</v>
      </c>
      <c r="AN1498">
        <v>1</v>
      </c>
      <c r="AO1498" s="10" t="s">
        <v>12046</v>
      </c>
      <c r="AP1498" t="str" cm="1">
        <f t="array" ref="AP1498">_xlfn.IFS(
  Table1[[#This Row],[Age]]&lt;=25, "18-25",
  Table1[[#This Row],[Age]]&lt;=35, "26-35",
  Table1[[#This Row],[Age]]&lt;=45, "36-45",
  Table1[[#This Row],[Age]]&lt;=60, "46-60",
  TRUE, "60+")</f>
        <v>26-35</v>
      </c>
    </row>
    <row r="1499" spans="1:42" x14ac:dyDescent="0.3">
      <c r="A1499">
        <v>1498</v>
      </c>
      <c r="B1499" t="s">
        <v>13</v>
      </c>
      <c r="C1499" t="s">
        <v>95</v>
      </c>
      <c r="D1499">
        <v>63</v>
      </c>
      <c r="E1499" t="s">
        <v>104</v>
      </c>
      <c r="F1499" t="s">
        <v>1605</v>
      </c>
      <c r="G1499" t="s">
        <v>5128</v>
      </c>
      <c r="H1499">
        <v>19458796351</v>
      </c>
      <c r="I1499" t="s">
        <v>6023</v>
      </c>
      <c r="J1499" t="s">
        <v>7292</v>
      </c>
      <c r="K1499">
        <v>936.5</v>
      </c>
      <c r="L1499" s="12" t="s">
        <v>8656</v>
      </c>
      <c r="M1499" s="10" t="s">
        <v>11213</v>
      </c>
      <c r="N1499">
        <v>1498</v>
      </c>
      <c r="O1499">
        <v>45275</v>
      </c>
      <c r="P1499" t="s">
        <v>11403</v>
      </c>
      <c r="Q1499" s="16">
        <v>4564.84</v>
      </c>
      <c r="R1499">
        <v>5501.34</v>
      </c>
      <c r="S1499">
        <v>19</v>
      </c>
      <c r="T1499">
        <v>1498</v>
      </c>
      <c r="U1499">
        <v>10856.57</v>
      </c>
      <c r="V1499" t="s">
        <v>11413</v>
      </c>
      <c r="W1499">
        <v>3.04</v>
      </c>
      <c r="X1499">
        <v>36</v>
      </c>
      <c r="Y1499" t="s">
        <v>11855</v>
      </c>
      <c r="Z1499" t="s">
        <v>12012</v>
      </c>
      <c r="AA1499">
        <v>1498</v>
      </c>
      <c r="AB1499" t="s">
        <v>12016</v>
      </c>
      <c r="AC1499">
        <v>8916.81</v>
      </c>
      <c r="AD1499">
        <v>4547.7299999999996</v>
      </c>
      <c r="AE1499">
        <v>227.39</v>
      </c>
      <c r="AF1499" t="s">
        <v>11128</v>
      </c>
      <c r="AG1499" t="s">
        <v>11104</v>
      </c>
      <c r="AH1499">
        <v>7075</v>
      </c>
      <c r="AI1499">
        <v>1498</v>
      </c>
      <c r="AJ1499" t="s">
        <v>11067</v>
      </c>
      <c r="AK1499" t="s">
        <v>12028</v>
      </c>
      <c r="AL1499" t="s">
        <v>12031</v>
      </c>
      <c r="AM1499" t="s">
        <v>11234</v>
      </c>
      <c r="AN1499">
        <v>1</v>
      </c>
      <c r="AO1499" s="10" t="s">
        <v>12036</v>
      </c>
      <c r="AP1499" t="str" cm="1">
        <f t="array" ref="AP1499">_xlfn.IFS(
  Table1[[#This Row],[Age]]&lt;=25, "18-25",
  Table1[[#This Row],[Age]]&lt;=35, "26-35",
  Table1[[#This Row],[Age]]&lt;=45, "36-45",
  Table1[[#This Row],[Age]]&lt;=60, "46-60",
  TRUE, "60+")</f>
        <v>60+</v>
      </c>
    </row>
    <row r="1500" spans="1:42" x14ac:dyDescent="0.3">
      <c r="A1500">
        <v>1499</v>
      </c>
      <c r="B1500" t="s">
        <v>39</v>
      </c>
      <c r="C1500" t="s">
        <v>73</v>
      </c>
      <c r="D1500">
        <v>32</v>
      </c>
      <c r="E1500" t="s">
        <v>106</v>
      </c>
      <c r="F1500" t="s">
        <v>1606</v>
      </c>
      <c r="G1500" t="s">
        <v>5120</v>
      </c>
      <c r="H1500">
        <v>19458796352</v>
      </c>
      <c r="I1500" t="s">
        <v>6279</v>
      </c>
      <c r="J1500" t="s">
        <v>7291</v>
      </c>
      <c r="K1500">
        <v>6303.29</v>
      </c>
      <c r="L1500" s="12" t="s">
        <v>8657</v>
      </c>
      <c r="M1500" s="10" t="s">
        <v>11039</v>
      </c>
      <c r="N1500">
        <v>1499</v>
      </c>
      <c r="O1500">
        <v>44930</v>
      </c>
      <c r="P1500" t="s">
        <v>11402</v>
      </c>
      <c r="Q1500" s="16">
        <v>4091.53</v>
      </c>
      <c r="R1500">
        <v>10394.82</v>
      </c>
      <c r="S1500">
        <v>79</v>
      </c>
      <c r="T1500">
        <v>1499</v>
      </c>
      <c r="U1500">
        <v>12326.58</v>
      </c>
      <c r="V1500" t="s">
        <v>11412</v>
      </c>
      <c r="W1500">
        <v>4.08</v>
      </c>
      <c r="X1500">
        <v>12</v>
      </c>
      <c r="Y1500" t="s">
        <v>11856</v>
      </c>
      <c r="Z1500" t="s">
        <v>12012</v>
      </c>
      <c r="AA1500">
        <v>1499</v>
      </c>
      <c r="AB1500" t="s">
        <v>12016</v>
      </c>
      <c r="AC1500">
        <v>7697.34</v>
      </c>
      <c r="AD1500">
        <v>947.73</v>
      </c>
      <c r="AE1500">
        <v>47.39</v>
      </c>
      <c r="AF1500" t="s">
        <v>11124</v>
      </c>
      <c r="AG1500" t="s">
        <v>11292</v>
      </c>
      <c r="AH1500">
        <v>4712</v>
      </c>
      <c r="AI1500">
        <v>1499</v>
      </c>
      <c r="AJ1500" t="s">
        <v>11154</v>
      </c>
      <c r="AK1500" t="s">
        <v>12027</v>
      </c>
      <c r="AL1500" t="s">
        <v>12031</v>
      </c>
      <c r="AM1500" t="s">
        <v>11397</v>
      </c>
      <c r="AN1500">
        <v>1</v>
      </c>
      <c r="AO1500" s="10" t="s">
        <v>12039</v>
      </c>
      <c r="AP1500" t="str" cm="1">
        <f t="array" ref="AP1500">_xlfn.IFS(
  Table1[[#This Row],[Age]]&lt;=25, "18-25",
  Table1[[#This Row],[Age]]&lt;=35, "26-35",
  Table1[[#This Row],[Age]]&lt;=45, "36-45",
  Table1[[#This Row],[Age]]&lt;=60, "46-60",
  TRUE, "60+")</f>
        <v>26-35</v>
      </c>
    </row>
    <row r="1501" spans="1:42" x14ac:dyDescent="0.3">
      <c r="A1501">
        <v>1500</v>
      </c>
      <c r="B1501" t="s">
        <v>47</v>
      </c>
      <c r="C1501" t="s">
        <v>76</v>
      </c>
      <c r="D1501">
        <v>43</v>
      </c>
      <c r="E1501" t="s">
        <v>106</v>
      </c>
      <c r="F1501" t="s">
        <v>1607</v>
      </c>
      <c r="G1501" t="s">
        <v>5129</v>
      </c>
      <c r="H1501">
        <v>19458796353</v>
      </c>
      <c r="I1501" t="s">
        <v>6280</v>
      </c>
      <c r="J1501" t="s">
        <v>7291</v>
      </c>
      <c r="K1501">
        <v>2575.52</v>
      </c>
      <c r="L1501" s="12" t="s">
        <v>8658</v>
      </c>
      <c r="M1501" s="10" t="s">
        <v>11181</v>
      </c>
      <c r="N1501">
        <v>1500</v>
      </c>
      <c r="O1501">
        <v>44991</v>
      </c>
      <c r="P1501" t="s">
        <v>11402</v>
      </c>
      <c r="Q1501" s="16">
        <v>3946.66</v>
      </c>
      <c r="R1501">
        <v>-1371.14</v>
      </c>
      <c r="S1501">
        <v>56</v>
      </c>
      <c r="T1501">
        <v>1500</v>
      </c>
      <c r="U1501">
        <v>32750.67</v>
      </c>
      <c r="V1501" t="s">
        <v>11411</v>
      </c>
      <c r="W1501">
        <v>9.5500000000000007</v>
      </c>
      <c r="X1501">
        <v>60</v>
      </c>
      <c r="Y1501" t="s">
        <v>8665</v>
      </c>
      <c r="Z1501" t="s">
        <v>12012</v>
      </c>
      <c r="AA1501">
        <v>1500</v>
      </c>
      <c r="AB1501" t="s">
        <v>12016</v>
      </c>
      <c r="AC1501">
        <v>8775.58</v>
      </c>
      <c r="AD1501">
        <v>2123.7399999999998</v>
      </c>
      <c r="AE1501">
        <v>106.19</v>
      </c>
      <c r="AF1501" t="s">
        <v>11267</v>
      </c>
      <c r="AG1501" t="s">
        <v>11111</v>
      </c>
      <c r="AH1501">
        <v>2795</v>
      </c>
      <c r="AI1501">
        <v>1500</v>
      </c>
      <c r="AJ1501" t="s">
        <v>11323</v>
      </c>
      <c r="AK1501" t="s">
        <v>12028</v>
      </c>
      <c r="AL1501" t="s">
        <v>12031</v>
      </c>
      <c r="AM1501" t="s">
        <v>11175</v>
      </c>
      <c r="AN1501">
        <v>1</v>
      </c>
      <c r="AO1501" s="10" t="s">
        <v>12047</v>
      </c>
      <c r="AP1501" t="str" cm="1">
        <f t="array" ref="AP1501">_xlfn.IFS(
  Table1[[#This Row],[Age]]&lt;=25, "18-25",
  Table1[[#This Row],[Age]]&lt;=35, "26-35",
  Table1[[#This Row],[Age]]&lt;=45, "36-45",
  Table1[[#This Row],[Age]]&lt;=60, "46-60",
  TRUE, "60+")</f>
        <v>36-45</v>
      </c>
    </row>
    <row r="1502" spans="1:42" x14ac:dyDescent="0.3">
      <c r="A1502">
        <v>1501</v>
      </c>
      <c r="B1502" t="s">
        <v>22</v>
      </c>
      <c r="C1502" t="s">
        <v>96</v>
      </c>
      <c r="D1502">
        <v>65</v>
      </c>
      <c r="E1502" t="s">
        <v>106</v>
      </c>
      <c r="F1502" t="s">
        <v>1608</v>
      </c>
      <c r="G1502" t="s">
        <v>5139</v>
      </c>
      <c r="H1502">
        <v>19458796354</v>
      </c>
      <c r="I1502" t="s">
        <v>6281</v>
      </c>
      <c r="J1502" t="s">
        <v>7292</v>
      </c>
      <c r="K1502">
        <v>7046.38</v>
      </c>
      <c r="L1502" s="12" t="s">
        <v>8659</v>
      </c>
      <c r="M1502" s="10" t="s">
        <v>11040</v>
      </c>
      <c r="N1502">
        <v>1501</v>
      </c>
      <c r="O1502">
        <v>45143</v>
      </c>
      <c r="P1502" t="s">
        <v>11403</v>
      </c>
      <c r="Q1502" s="16">
        <v>2252.94</v>
      </c>
      <c r="R1502">
        <v>9299.32</v>
      </c>
      <c r="S1502">
        <v>28</v>
      </c>
      <c r="T1502">
        <v>1501</v>
      </c>
      <c r="U1502">
        <v>24409.83</v>
      </c>
      <c r="V1502" t="s">
        <v>11413</v>
      </c>
      <c r="W1502">
        <v>9.2200000000000006</v>
      </c>
      <c r="X1502">
        <v>36</v>
      </c>
      <c r="Y1502" t="s">
        <v>8936</v>
      </c>
      <c r="Z1502" t="s">
        <v>12011</v>
      </c>
      <c r="AA1502">
        <v>1501</v>
      </c>
      <c r="AB1502" t="s">
        <v>12015</v>
      </c>
      <c r="AC1502">
        <v>8777.11</v>
      </c>
      <c r="AD1502">
        <v>1140.1199999999999</v>
      </c>
      <c r="AE1502">
        <v>57.01</v>
      </c>
      <c r="AF1502" t="s">
        <v>11169</v>
      </c>
      <c r="AG1502" t="s">
        <v>11174</v>
      </c>
      <c r="AH1502">
        <v>4383</v>
      </c>
      <c r="AI1502">
        <v>1501</v>
      </c>
      <c r="AJ1502" t="s">
        <v>11327</v>
      </c>
      <c r="AK1502" t="s">
        <v>12028</v>
      </c>
      <c r="AL1502" t="s">
        <v>12031</v>
      </c>
      <c r="AM1502" t="s">
        <v>11113</v>
      </c>
      <c r="AN1502">
        <v>-1</v>
      </c>
      <c r="AO1502" s="10" t="s">
        <v>12041</v>
      </c>
      <c r="AP1502" t="str" cm="1">
        <f t="array" ref="AP1502">_xlfn.IFS(
  Table1[[#This Row],[Age]]&lt;=25, "18-25",
  Table1[[#This Row],[Age]]&lt;=35, "26-35",
  Table1[[#This Row],[Age]]&lt;=45, "36-45",
  Table1[[#This Row],[Age]]&lt;=60, "46-60",
  TRUE, "60+")</f>
        <v>60+</v>
      </c>
    </row>
    <row r="1503" spans="1:42" x14ac:dyDescent="0.3">
      <c r="A1503">
        <v>1502</v>
      </c>
      <c r="B1503" t="s">
        <v>5</v>
      </c>
      <c r="C1503" t="s">
        <v>77</v>
      </c>
      <c r="D1503">
        <v>50</v>
      </c>
      <c r="E1503" t="s">
        <v>105</v>
      </c>
      <c r="F1503" t="s">
        <v>1609</v>
      </c>
      <c r="G1503" t="s">
        <v>5131</v>
      </c>
      <c r="H1503">
        <v>19458796355</v>
      </c>
      <c r="I1503" t="s">
        <v>6282</v>
      </c>
      <c r="J1503" t="s">
        <v>7291</v>
      </c>
      <c r="K1503">
        <v>9011.73</v>
      </c>
      <c r="L1503" s="12" t="s">
        <v>8660</v>
      </c>
      <c r="M1503" s="10" t="s">
        <v>11360</v>
      </c>
      <c r="N1503">
        <v>1502</v>
      </c>
      <c r="O1503">
        <v>45217</v>
      </c>
      <c r="P1503" t="s">
        <v>11404</v>
      </c>
      <c r="Q1503" s="16">
        <v>144.47</v>
      </c>
      <c r="R1503">
        <v>8867.26</v>
      </c>
      <c r="S1503">
        <v>94</v>
      </c>
      <c r="T1503">
        <v>1502</v>
      </c>
      <c r="U1503">
        <v>29149.52</v>
      </c>
      <c r="V1503" t="s">
        <v>11411</v>
      </c>
      <c r="W1503">
        <v>1.77</v>
      </c>
      <c r="X1503">
        <v>12</v>
      </c>
      <c r="Y1503" t="s">
        <v>11486</v>
      </c>
      <c r="Z1503" t="s">
        <v>12012</v>
      </c>
      <c r="AA1503">
        <v>1502</v>
      </c>
      <c r="AB1503" t="s">
        <v>12016</v>
      </c>
      <c r="AC1503">
        <v>2028.39</v>
      </c>
      <c r="AD1503">
        <v>184.48</v>
      </c>
      <c r="AE1503">
        <v>9.2200000000000006</v>
      </c>
      <c r="AF1503" t="s">
        <v>11155</v>
      </c>
      <c r="AG1503" t="s">
        <v>11121</v>
      </c>
      <c r="AH1503">
        <v>1670</v>
      </c>
      <c r="AI1503">
        <v>1502</v>
      </c>
      <c r="AJ1503" t="s">
        <v>11296</v>
      </c>
      <c r="AK1503" t="s">
        <v>12028</v>
      </c>
      <c r="AL1503" t="s">
        <v>12032</v>
      </c>
      <c r="AM1503" t="s">
        <v>11261</v>
      </c>
      <c r="AN1503">
        <v>1</v>
      </c>
      <c r="AO1503" s="10" t="s">
        <v>12044</v>
      </c>
      <c r="AP1503" t="str" cm="1">
        <f t="array" ref="AP1503">_xlfn.IFS(
  Table1[[#This Row],[Age]]&lt;=25, "18-25",
  Table1[[#This Row],[Age]]&lt;=35, "26-35",
  Table1[[#This Row],[Age]]&lt;=45, "36-45",
  Table1[[#This Row],[Age]]&lt;=60, "46-60",
  TRUE, "60+")</f>
        <v>46-60</v>
      </c>
    </row>
    <row r="1504" spans="1:42" x14ac:dyDescent="0.3">
      <c r="A1504">
        <v>1503</v>
      </c>
      <c r="B1504" t="s">
        <v>13</v>
      </c>
      <c r="C1504" t="s">
        <v>101</v>
      </c>
      <c r="D1504">
        <v>32</v>
      </c>
      <c r="E1504" t="s">
        <v>106</v>
      </c>
      <c r="F1504" t="s">
        <v>1610</v>
      </c>
      <c r="G1504" t="s">
        <v>5118</v>
      </c>
      <c r="H1504">
        <v>19458796356</v>
      </c>
      <c r="I1504" t="s">
        <v>6283</v>
      </c>
      <c r="J1504" t="s">
        <v>7292</v>
      </c>
      <c r="K1504">
        <v>5325.8</v>
      </c>
      <c r="L1504" s="12" t="s">
        <v>8661</v>
      </c>
      <c r="M1504" s="10" t="s">
        <v>11225</v>
      </c>
      <c r="N1504">
        <v>1503</v>
      </c>
      <c r="O1504">
        <v>45043</v>
      </c>
      <c r="P1504" t="s">
        <v>11404</v>
      </c>
      <c r="Q1504" s="16">
        <v>569.19000000000005</v>
      </c>
      <c r="R1504">
        <v>5894.99</v>
      </c>
      <c r="S1504">
        <v>91</v>
      </c>
      <c r="T1504">
        <v>1503</v>
      </c>
      <c r="U1504">
        <v>25377.45</v>
      </c>
      <c r="V1504" t="s">
        <v>11413</v>
      </c>
      <c r="W1504">
        <v>4.0199999999999996</v>
      </c>
      <c r="X1504">
        <v>48</v>
      </c>
      <c r="Y1504" t="s">
        <v>11857</v>
      </c>
      <c r="Z1504" t="s">
        <v>12011</v>
      </c>
      <c r="AA1504">
        <v>1503</v>
      </c>
      <c r="AB1504" t="s">
        <v>12016</v>
      </c>
      <c r="AC1504">
        <v>5960.03</v>
      </c>
      <c r="AD1504">
        <v>2279.9299999999998</v>
      </c>
      <c r="AE1504">
        <v>114</v>
      </c>
      <c r="AF1504" t="s">
        <v>11115</v>
      </c>
      <c r="AG1504" t="s">
        <v>11398</v>
      </c>
      <c r="AH1504">
        <v>4175</v>
      </c>
      <c r="AI1504">
        <v>1503</v>
      </c>
      <c r="AJ1504" t="s">
        <v>11299</v>
      </c>
      <c r="AK1504" t="s">
        <v>12027</v>
      </c>
      <c r="AL1504" t="s">
        <v>12031</v>
      </c>
      <c r="AM1504" t="s">
        <v>11208</v>
      </c>
      <c r="AN1504">
        <v>1</v>
      </c>
      <c r="AO1504" s="10" t="s">
        <v>12037</v>
      </c>
      <c r="AP1504" t="str" cm="1">
        <f t="array" ref="AP1504">_xlfn.IFS(
  Table1[[#This Row],[Age]]&lt;=25, "18-25",
  Table1[[#This Row],[Age]]&lt;=35, "26-35",
  Table1[[#This Row],[Age]]&lt;=45, "36-45",
  Table1[[#This Row],[Age]]&lt;=60, "46-60",
  TRUE, "60+")</f>
        <v>26-35</v>
      </c>
    </row>
    <row r="1505" spans="1:42" x14ac:dyDescent="0.3">
      <c r="A1505">
        <v>1504</v>
      </c>
      <c r="B1505" t="s">
        <v>25</v>
      </c>
      <c r="C1505" t="s">
        <v>98</v>
      </c>
      <c r="D1505">
        <v>56</v>
      </c>
      <c r="E1505" t="s">
        <v>104</v>
      </c>
      <c r="F1505" t="s">
        <v>1611</v>
      </c>
      <c r="G1505" t="s">
        <v>5117</v>
      </c>
      <c r="H1505">
        <v>19458796357</v>
      </c>
      <c r="I1505" t="s">
        <v>6284</v>
      </c>
      <c r="J1505" t="s">
        <v>7291</v>
      </c>
      <c r="K1505">
        <v>6031.52</v>
      </c>
      <c r="L1505" s="12" t="s">
        <v>8067</v>
      </c>
      <c r="M1505" s="10" t="s">
        <v>11131</v>
      </c>
      <c r="N1505">
        <v>1504</v>
      </c>
      <c r="O1505">
        <v>45011</v>
      </c>
      <c r="P1505" t="s">
        <v>11402</v>
      </c>
      <c r="Q1505" s="16">
        <v>2659.07</v>
      </c>
      <c r="R1505">
        <v>8690.59</v>
      </c>
      <c r="S1505">
        <v>10</v>
      </c>
      <c r="T1505">
        <v>1504</v>
      </c>
      <c r="U1505">
        <v>21475.27</v>
      </c>
      <c r="V1505" t="s">
        <v>11412</v>
      </c>
      <c r="W1505">
        <v>4.12</v>
      </c>
      <c r="X1505">
        <v>36</v>
      </c>
      <c r="Y1505" t="s">
        <v>11608</v>
      </c>
      <c r="Z1505" t="s">
        <v>12011</v>
      </c>
      <c r="AA1505">
        <v>1504</v>
      </c>
      <c r="AB1505" t="s">
        <v>12015</v>
      </c>
      <c r="AC1505">
        <v>8100.28</v>
      </c>
      <c r="AD1505">
        <v>2098.59</v>
      </c>
      <c r="AE1505">
        <v>104.93</v>
      </c>
      <c r="AF1505" t="s">
        <v>11260</v>
      </c>
      <c r="AG1505" t="s">
        <v>11194</v>
      </c>
      <c r="AH1505">
        <v>2994</v>
      </c>
      <c r="AI1505">
        <v>1504</v>
      </c>
      <c r="AJ1505" t="s">
        <v>11332</v>
      </c>
      <c r="AK1505" t="s">
        <v>12027</v>
      </c>
      <c r="AL1505" t="s">
        <v>12031</v>
      </c>
      <c r="AM1505" t="s">
        <v>11278</v>
      </c>
      <c r="AN1505">
        <v>1</v>
      </c>
      <c r="AO1505" s="10" t="s">
        <v>12047</v>
      </c>
      <c r="AP1505" t="str" cm="1">
        <f t="array" ref="AP1505">_xlfn.IFS(
  Table1[[#This Row],[Age]]&lt;=25, "18-25",
  Table1[[#This Row],[Age]]&lt;=35, "26-35",
  Table1[[#This Row],[Age]]&lt;=45, "36-45",
  Table1[[#This Row],[Age]]&lt;=60, "46-60",
  TRUE, "60+")</f>
        <v>46-60</v>
      </c>
    </row>
    <row r="1506" spans="1:42" x14ac:dyDescent="0.3">
      <c r="A1506">
        <v>1505</v>
      </c>
      <c r="B1506" t="s">
        <v>22</v>
      </c>
      <c r="C1506" t="s">
        <v>53</v>
      </c>
      <c r="D1506">
        <v>58</v>
      </c>
      <c r="E1506" t="s">
        <v>106</v>
      </c>
      <c r="F1506" t="s">
        <v>1612</v>
      </c>
      <c r="G1506" t="s">
        <v>5116</v>
      </c>
      <c r="H1506">
        <v>19458796358</v>
      </c>
      <c r="I1506" t="s">
        <v>6285</v>
      </c>
      <c r="J1506" t="s">
        <v>7292</v>
      </c>
      <c r="K1506">
        <v>5192.62</v>
      </c>
      <c r="L1506" s="12" t="s">
        <v>8662</v>
      </c>
      <c r="M1506" s="10" t="s">
        <v>11363</v>
      </c>
      <c r="N1506">
        <v>1505</v>
      </c>
      <c r="O1506">
        <v>45234</v>
      </c>
      <c r="P1506" t="s">
        <v>11403</v>
      </c>
      <c r="Q1506" s="16">
        <v>1806.53</v>
      </c>
      <c r="R1506">
        <v>3386.09</v>
      </c>
      <c r="S1506">
        <v>45</v>
      </c>
      <c r="T1506">
        <v>1505</v>
      </c>
      <c r="U1506">
        <v>24681.82</v>
      </c>
      <c r="V1506" t="s">
        <v>11411</v>
      </c>
      <c r="W1506">
        <v>2.9</v>
      </c>
      <c r="X1506">
        <v>24</v>
      </c>
      <c r="Y1506" t="s">
        <v>11573</v>
      </c>
      <c r="Z1506" t="s">
        <v>12011</v>
      </c>
      <c r="AA1506">
        <v>1505</v>
      </c>
      <c r="AB1506" t="s">
        <v>12017</v>
      </c>
      <c r="AC1506">
        <v>9546.4699999999993</v>
      </c>
      <c r="AD1506">
        <v>4107.97</v>
      </c>
      <c r="AE1506">
        <v>205.4</v>
      </c>
      <c r="AF1506" t="s">
        <v>11149</v>
      </c>
      <c r="AG1506" t="s">
        <v>11337</v>
      </c>
      <c r="AH1506">
        <v>2487</v>
      </c>
      <c r="AI1506">
        <v>1505</v>
      </c>
      <c r="AJ1506" t="s">
        <v>11136</v>
      </c>
      <c r="AK1506" t="s">
        <v>12029</v>
      </c>
      <c r="AL1506" t="s">
        <v>12032</v>
      </c>
      <c r="AM1506" t="s">
        <v>11279</v>
      </c>
      <c r="AN1506">
        <v>1</v>
      </c>
      <c r="AO1506" s="10" t="s">
        <v>12040</v>
      </c>
      <c r="AP1506" t="str" cm="1">
        <f t="array" ref="AP1506">_xlfn.IFS(
  Table1[[#This Row],[Age]]&lt;=25, "18-25",
  Table1[[#This Row],[Age]]&lt;=35, "26-35",
  Table1[[#This Row],[Age]]&lt;=45, "36-45",
  Table1[[#This Row],[Age]]&lt;=60, "46-60",
  TRUE, "60+")</f>
        <v>46-60</v>
      </c>
    </row>
    <row r="1507" spans="1:42" x14ac:dyDescent="0.3">
      <c r="A1507">
        <v>1506</v>
      </c>
      <c r="B1507" t="s">
        <v>2</v>
      </c>
      <c r="C1507" t="s">
        <v>65</v>
      </c>
      <c r="D1507">
        <v>64</v>
      </c>
      <c r="E1507" t="s">
        <v>104</v>
      </c>
      <c r="F1507" t="s">
        <v>1613</v>
      </c>
      <c r="G1507" t="s">
        <v>5117</v>
      </c>
      <c r="H1507">
        <v>19458796359</v>
      </c>
      <c r="I1507" t="s">
        <v>6286</v>
      </c>
      <c r="J1507" t="s">
        <v>7292</v>
      </c>
      <c r="K1507">
        <v>8192.68</v>
      </c>
      <c r="L1507" s="12" t="s">
        <v>8663</v>
      </c>
      <c r="M1507" s="10" t="s">
        <v>11108</v>
      </c>
      <c r="N1507">
        <v>1506</v>
      </c>
      <c r="O1507">
        <v>45205</v>
      </c>
      <c r="P1507" t="s">
        <v>11402</v>
      </c>
      <c r="Q1507" s="16">
        <v>4147.12</v>
      </c>
      <c r="R1507">
        <v>12339.8</v>
      </c>
      <c r="S1507">
        <v>95</v>
      </c>
      <c r="T1507">
        <v>1506</v>
      </c>
      <c r="U1507">
        <v>7913.19</v>
      </c>
      <c r="V1507" t="s">
        <v>11411</v>
      </c>
      <c r="W1507">
        <v>4.92</v>
      </c>
      <c r="X1507">
        <v>12</v>
      </c>
      <c r="Y1507" t="s">
        <v>11697</v>
      </c>
      <c r="Z1507" t="s">
        <v>12012</v>
      </c>
      <c r="AA1507">
        <v>1506</v>
      </c>
      <c r="AB1507" t="s">
        <v>12016</v>
      </c>
      <c r="AC1507">
        <v>7157.24</v>
      </c>
      <c r="AD1507">
        <v>4452.53</v>
      </c>
      <c r="AE1507">
        <v>222.63</v>
      </c>
      <c r="AF1507" t="s">
        <v>11035</v>
      </c>
      <c r="AG1507" t="s">
        <v>11299</v>
      </c>
      <c r="AH1507">
        <v>1450</v>
      </c>
      <c r="AI1507">
        <v>1506</v>
      </c>
      <c r="AJ1507" t="s">
        <v>11350</v>
      </c>
      <c r="AK1507" t="s">
        <v>12028</v>
      </c>
      <c r="AL1507" t="s">
        <v>12031</v>
      </c>
      <c r="AM1507" t="s">
        <v>11347</v>
      </c>
      <c r="AN1507">
        <v>1</v>
      </c>
      <c r="AO1507" s="10" t="s">
        <v>12044</v>
      </c>
      <c r="AP1507" t="str" cm="1">
        <f t="array" ref="AP1507">_xlfn.IFS(
  Table1[[#This Row],[Age]]&lt;=25, "18-25",
  Table1[[#This Row],[Age]]&lt;=35, "26-35",
  Table1[[#This Row],[Age]]&lt;=45, "36-45",
  Table1[[#This Row],[Age]]&lt;=60, "46-60",
  TRUE, "60+")</f>
        <v>60+</v>
      </c>
    </row>
    <row r="1508" spans="1:42" x14ac:dyDescent="0.3">
      <c r="A1508">
        <v>1507</v>
      </c>
      <c r="B1508" t="s">
        <v>38</v>
      </c>
      <c r="C1508" t="s">
        <v>85</v>
      </c>
      <c r="D1508">
        <v>31</v>
      </c>
      <c r="E1508" t="s">
        <v>106</v>
      </c>
      <c r="F1508" t="s">
        <v>1614</v>
      </c>
      <c r="G1508" t="s">
        <v>5109</v>
      </c>
      <c r="H1508">
        <v>19458796360</v>
      </c>
      <c r="I1508" t="s">
        <v>6287</v>
      </c>
      <c r="J1508" t="s">
        <v>7292</v>
      </c>
      <c r="K1508">
        <v>2492.9699999999998</v>
      </c>
      <c r="L1508" s="12" t="s">
        <v>8664</v>
      </c>
      <c r="M1508" s="10" t="s">
        <v>11272</v>
      </c>
      <c r="N1508">
        <v>1507</v>
      </c>
      <c r="O1508">
        <v>45202</v>
      </c>
      <c r="P1508" t="s">
        <v>11402</v>
      </c>
      <c r="Q1508" s="16">
        <v>2820.07</v>
      </c>
      <c r="R1508">
        <v>5313.04</v>
      </c>
      <c r="S1508">
        <v>65</v>
      </c>
      <c r="T1508">
        <v>1507</v>
      </c>
      <c r="U1508">
        <v>48495.98</v>
      </c>
      <c r="V1508" t="s">
        <v>11411</v>
      </c>
      <c r="W1508">
        <v>7.73</v>
      </c>
      <c r="X1508">
        <v>60</v>
      </c>
      <c r="Y1508" t="s">
        <v>11443</v>
      </c>
      <c r="Z1508" t="s">
        <v>12012</v>
      </c>
      <c r="AA1508">
        <v>1507</v>
      </c>
      <c r="AB1508" t="s">
        <v>12015</v>
      </c>
      <c r="AC1508">
        <v>8708.76</v>
      </c>
      <c r="AD1508">
        <v>1766.92</v>
      </c>
      <c r="AE1508">
        <v>88.35</v>
      </c>
      <c r="AF1508" t="s">
        <v>11306</v>
      </c>
      <c r="AG1508" t="s">
        <v>11126</v>
      </c>
      <c r="AH1508">
        <v>7538</v>
      </c>
      <c r="AI1508">
        <v>1507</v>
      </c>
      <c r="AJ1508" t="s">
        <v>11275</v>
      </c>
      <c r="AK1508" t="s">
        <v>12028</v>
      </c>
      <c r="AL1508" t="s">
        <v>12032</v>
      </c>
      <c r="AM1508" t="s">
        <v>11078</v>
      </c>
      <c r="AN1508">
        <v>1</v>
      </c>
      <c r="AO1508" s="10" t="s">
        <v>12044</v>
      </c>
      <c r="AP1508" t="str" cm="1">
        <f t="array" ref="AP1508">_xlfn.IFS(
  Table1[[#This Row],[Age]]&lt;=25, "18-25",
  Table1[[#This Row],[Age]]&lt;=35, "26-35",
  Table1[[#This Row],[Age]]&lt;=45, "36-45",
  Table1[[#This Row],[Age]]&lt;=60, "46-60",
  TRUE, "60+")</f>
        <v>26-35</v>
      </c>
    </row>
    <row r="1509" spans="1:42" x14ac:dyDescent="0.3">
      <c r="A1509">
        <v>1508</v>
      </c>
      <c r="B1509" t="s">
        <v>14</v>
      </c>
      <c r="C1509" t="s">
        <v>85</v>
      </c>
      <c r="D1509">
        <v>36</v>
      </c>
      <c r="E1509" t="s">
        <v>106</v>
      </c>
      <c r="F1509" t="s">
        <v>1615</v>
      </c>
      <c r="G1509" t="s">
        <v>5133</v>
      </c>
      <c r="H1509">
        <v>19458796361</v>
      </c>
      <c r="I1509" t="s">
        <v>5633</v>
      </c>
      <c r="J1509" t="s">
        <v>7291</v>
      </c>
      <c r="K1509">
        <v>4075.28</v>
      </c>
      <c r="L1509" s="12" t="s">
        <v>8665</v>
      </c>
      <c r="M1509" s="10" t="s">
        <v>11133</v>
      </c>
      <c r="N1509">
        <v>1508</v>
      </c>
      <c r="O1509">
        <v>45272</v>
      </c>
      <c r="P1509" t="s">
        <v>11403</v>
      </c>
      <c r="Q1509" s="16">
        <v>503.18</v>
      </c>
      <c r="R1509">
        <v>4578.46</v>
      </c>
      <c r="S1509">
        <v>50</v>
      </c>
      <c r="T1509">
        <v>1508</v>
      </c>
      <c r="U1509">
        <v>29162.84</v>
      </c>
      <c r="V1509" t="s">
        <v>11412</v>
      </c>
      <c r="W1509">
        <v>1.89</v>
      </c>
      <c r="X1509">
        <v>60</v>
      </c>
      <c r="Y1509" t="s">
        <v>10094</v>
      </c>
      <c r="Z1509" t="s">
        <v>12011</v>
      </c>
      <c r="AA1509">
        <v>1508</v>
      </c>
      <c r="AB1509" t="s">
        <v>12015</v>
      </c>
      <c r="AC1509">
        <v>4346.0600000000004</v>
      </c>
      <c r="AD1509">
        <v>3541.44</v>
      </c>
      <c r="AE1509">
        <v>177.07</v>
      </c>
      <c r="AF1509" t="s">
        <v>11339</v>
      </c>
      <c r="AG1509" t="s">
        <v>11353</v>
      </c>
      <c r="AH1509">
        <v>2188</v>
      </c>
      <c r="AI1509">
        <v>1508</v>
      </c>
      <c r="AJ1509" t="s">
        <v>11338</v>
      </c>
      <c r="AK1509" t="s">
        <v>12027</v>
      </c>
      <c r="AL1509" t="s">
        <v>12031</v>
      </c>
      <c r="AM1509" t="s">
        <v>11238</v>
      </c>
      <c r="AN1509">
        <v>1</v>
      </c>
      <c r="AO1509" s="10" t="s">
        <v>12036</v>
      </c>
      <c r="AP1509" t="str" cm="1">
        <f t="array" ref="AP1509">_xlfn.IFS(
  Table1[[#This Row],[Age]]&lt;=25, "18-25",
  Table1[[#This Row],[Age]]&lt;=35, "26-35",
  Table1[[#This Row],[Age]]&lt;=45, "36-45",
  Table1[[#This Row],[Age]]&lt;=60, "46-60",
  TRUE, "60+")</f>
        <v>36-45</v>
      </c>
    </row>
    <row r="1510" spans="1:42" x14ac:dyDescent="0.3">
      <c r="A1510">
        <v>1509</v>
      </c>
      <c r="B1510" t="s">
        <v>35</v>
      </c>
      <c r="C1510" t="s">
        <v>63</v>
      </c>
      <c r="D1510">
        <v>45</v>
      </c>
      <c r="E1510" t="s">
        <v>104</v>
      </c>
      <c r="F1510" t="s">
        <v>1616</v>
      </c>
      <c r="G1510" t="s">
        <v>5122</v>
      </c>
      <c r="H1510">
        <v>19458796362</v>
      </c>
      <c r="I1510" t="s">
        <v>6288</v>
      </c>
      <c r="J1510" t="s">
        <v>7291</v>
      </c>
      <c r="K1510">
        <v>8960.81</v>
      </c>
      <c r="L1510" s="12" t="s">
        <v>8666</v>
      </c>
      <c r="M1510" s="10" t="s">
        <v>11235</v>
      </c>
      <c r="N1510">
        <v>1509</v>
      </c>
      <c r="O1510">
        <v>45209</v>
      </c>
      <c r="P1510" t="s">
        <v>11404</v>
      </c>
      <c r="Q1510" s="16">
        <v>2397.87</v>
      </c>
      <c r="R1510">
        <v>6562.94</v>
      </c>
      <c r="S1510">
        <v>32</v>
      </c>
      <c r="T1510">
        <v>1509</v>
      </c>
      <c r="U1510">
        <v>15054.03</v>
      </c>
      <c r="V1510" t="s">
        <v>11413</v>
      </c>
      <c r="W1510">
        <v>7.04</v>
      </c>
      <c r="X1510">
        <v>36</v>
      </c>
      <c r="Y1510" t="s">
        <v>11799</v>
      </c>
      <c r="Z1510" t="s">
        <v>12012</v>
      </c>
      <c r="AA1510">
        <v>1509</v>
      </c>
      <c r="AB1510" t="s">
        <v>12016</v>
      </c>
      <c r="AC1510">
        <v>7353.12</v>
      </c>
      <c r="AD1510">
        <v>2889.51</v>
      </c>
      <c r="AE1510">
        <v>144.47999999999999</v>
      </c>
      <c r="AF1510" t="s">
        <v>11114</v>
      </c>
      <c r="AG1510" t="s">
        <v>11325</v>
      </c>
      <c r="AH1510">
        <v>4140</v>
      </c>
      <c r="AI1510">
        <v>1509</v>
      </c>
      <c r="AJ1510" t="s">
        <v>11113</v>
      </c>
      <c r="AK1510" t="s">
        <v>12027</v>
      </c>
      <c r="AL1510" t="s">
        <v>12031</v>
      </c>
      <c r="AM1510" t="s">
        <v>11390</v>
      </c>
      <c r="AN1510">
        <v>1</v>
      </c>
      <c r="AO1510" s="10" t="s">
        <v>12044</v>
      </c>
      <c r="AP1510" t="str" cm="1">
        <f t="array" ref="AP1510">_xlfn.IFS(
  Table1[[#This Row],[Age]]&lt;=25, "18-25",
  Table1[[#This Row],[Age]]&lt;=35, "26-35",
  Table1[[#This Row],[Age]]&lt;=45, "36-45",
  Table1[[#This Row],[Age]]&lt;=60, "46-60",
  TRUE, "60+")</f>
        <v>36-45</v>
      </c>
    </row>
    <row r="1511" spans="1:42" x14ac:dyDescent="0.3">
      <c r="A1511">
        <v>1510</v>
      </c>
      <c r="B1511" t="s">
        <v>29</v>
      </c>
      <c r="C1511" t="s">
        <v>74</v>
      </c>
      <c r="D1511">
        <v>41</v>
      </c>
      <c r="E1511" t="s">
        <v>104</v>
      </c>
      <c r="F1511" t="s">
        <v>1617</v>
      </c>
      <c r="G1511" t="s">
        <v>5137</v>
      </c>
      <c r="H1511">
        <v>19458796363</v>
      </c>
      <c r="I1511" t="s">
        <v>5589</v>
      </c>
      <c r="J1511" t="s">
        <v>7292</v>
      </c>
      <c r="K1511">
        <v>7264.1</v>
      </c>
      <c r="L1511" s="12" t="s">
        <v>8667</v>
      </c>
      <c r="M1511" s="10" t="s">
        <v>11367</v>
      </c>
      <c r="N1511">
        <v>1510</v>
      </c>
      <c r="O1511">
        <v>45095</v>
      </c>
      <c r="P1511" t="s">
        <v>11402</v>
      </c>
      <c r="Q1511" s="16">
        <v>4111.6000000000004</v>
      </c>
      <c r="R1511">
        <v>3152.5</v>
      </c>
      <c r="S1511">
        <v>61</v>
      </c>
      <c r="T1511">
        <v>1510</v>
      </c>
      <c r="U1511">
        <v>35929.17</v>
      </c>
      <c r="V1511" t="s">
        <v>11412</v>
      </c>
      <c r="W1511">
        <v>3.35</v>
      </c>
      <c r="X1511">
        <v>60</v>
      </c>
      <c r="Y1511" t="s">
        <v>7394</v>
      </c>
      <c r="Z1511" t="s">
        <v>12011</v>
      </c>
      <c r="AA1511">
        <v>1510</v>
      </c>
      <c r="AB1511" t="s">
        <v>12017</v>
      </c>
      <c r="AC1511">
        <v>4333.63</v>
      </c>
      <c r="AD1511">
        <v>3850.26</v>
      </c>
      <c r="AE1511">
        <v>192.51</v>
      </c>
      <c r="AF1511" t="s">
        <v>11242</v>
      </c>
      <c r="AG1511" t="s">
        <v>11151</v>
      </c>
      <c r="AH1511">
        <v>9927</v>
      </c>
      <c r="AI1511">
        <v>1510</v>
      </c>
      <c r="AJ1511" t="s">
        <v>11371</v>
      </c>
      <c r="AK1511" t="s">
        <v>12028</v>
      </c>
      <c r="AL1511" t="s">
        <v>12032</v>
      </c>
      <c r="AM1511" t="s">
        <v>11370</v>
      </c>
      <c r="AN1511">
        <v>1</v>
      </c>
      <c r="AO1511" s="10" t="s">
        <v>12043</v>
      </c>
      <c r="AP1511" t="str" cm="1">
        <f t="array" ref="AP1511">_xlfn.IFS(
  Table1[[#This Row],[Age]]&lt;=25, "18-25",
  Table1[[#This Row],[Age]]&lt;=35, "26-35",
  Table1[[#This Row],[Age]]&lt;=45, "36-45",
  Table1[[#This Row],[Age]]&lt;=60, "46-60",
  TRUE, "60+")</f>
        <v>36-45</v>
      </c>
    </row>
    <row r="1512" spans="1:42" x14ac:dyDescent="0.3">
      <c r="A1512">
        <v>1511</v>
      </c>
      <c r="B1512" t="s">
        <v>17</v>
      </c>
      <c r="C1512" t="s">
        <v>70</v>
      </c>
      <c r="D1512">
        <v>67</v>
      </c>
      <c r="E1512" t="s">
        <v>105</v>
      </c>
      <c r="F1512" t="s">
        <v>1618</v>
      </c>
      <c r="G1512" t="s">
        <v>5129</v>
      </c>
      <c r="H1512">
        <v>19458796364</v>
      </c>
      <c r="I1512" t="s">
        <v>5170</v>
      </c>
      <c r="J1512" t="s">
        <v>7291</v>
      </c>
      <c r="K1512">
        <v>3268.85</v>
      </c>
      <c r="L1512" s="12" t="s">
        <v>8668</v>
      </c>
      <c r="M1512" s="10" t="s">
        <v>11151</v>
      </c>
      <c r="N1512">
        <v>1511</v>
      </c>
      <c r="O1512">
        <v>44952</v>
      </c>
      <c r="P1512" t="s">
        <v>11402</v>
      </c>
      <c r="Q1512" s="16">
        <v>4316.7700000000004</v>
      </c>
      <c r="R1512">
        <v>7585.62</v>
      </c>
      <c r="S1512">
        <v>16</v>
      </c>
      <c r="T1512">
        <v>1511</v>
      </c>
      <c r="U1512">
        <v>44125.2</v>
      </c>
      <c r="V1512" t="s">
        <v>11411</v>
      </c>
      <c r="W1512">
        <v>6.78</v>
      </c>
      <c r="X1512">
        <v>48</v>
      </c>
      <c r="Y1512" t="s">
        <v>11782</v>
      </c>
      <c r="Z1512" t="s">
        <v>12011</v>
      </c>
      <c r="AA1512">
        <v>1511</v>
      </c>
      <c r="AB1512" t="s">
        <v>12016</v>
      </c>
      <c r="AC1512">
        <v>2753.18</v>
      </c>
      <c r="AD1512">
        <v>731.59</v>
      </c>
      <c r="AE1512">
        <v>36.58</v>
      </c>
      <c r="AF1512" t="s">
        <v>11222</v>
      </c>
      <c r="AG1512" t="s">
        <v>11375</v>
      </c>
      <c r="AH1512">
        <v>9649</v>
      </c>
      <c r="AI1512">
        <v>1511</v>
      </c>
      <c r="AJ1512" t="s">
        <v>11357</v>
      </c>
      <c r="AK1512" t="s">
        <v>12028</v>
      </c>
      <c r="AL1512" t="s">
        <v>12031</v>
      </c>
      <c r="AM1512" t="s">
        <v>11204</v>
      </c>
      <c r="AN1512">
        <v>1</v>
      </c>
      <c r="AO1512" s="10" t="s">
        <v>12039</v>
      </c>
      <c r="AP1512" t="str" cm="1">
        <f t="array" ref="AP1512">_xlfn.IFS(
  Table1[[#This Row],[Age]]&lt;=25, "18-25",
  Table1[[#This Row],[Age]]&lt;=35, "26-35",
  Table1[[#This Row],[Age]]&lt;=45, "36-45",
  Table1[[#This Row],[Age]]&lt;=60, "46-60",
  TRUE, "60+")</f>
        <v>60+</v>
      </c>
    </row>
    <row r="1513" spans="1:42" x14ac:dyDescent="0.3">
      <c r="A1513">
        <v>1512</v>
      </c>
      <c r="B1513" t="s">
        <v>17</v>
      </c>
      <c r="C1513" t="s">
        <v>53</v>
      </c>
      <c r="D1513">
        <v>58</v>
      </c>
      <c r="E1513" t="s">
        <v>105</v>
      </c>
      <c r="F1513" t="s">
        <v>1619</v>
      </c>
      <c r="G1513" t="s">
        <v>5145</v>
      </c>
      <c r="H1513">
        <v>19458796365</v>
      </c>
      <c r="I1513" t="s">
        <v>6289</v>
      </c>
      <c r="J1513" t="s">
        <v>7291</v>
      </c>
      <c r="K1513">
        <v>8343.06</v>
      </c>
      <c r="L1513" s="12" t="s">
        <v>8669</v>
      </c>
      <c r="M1513" s="10" t="s">
        <v>11187</v>
      </c>
      <c r="N1513">
        <v>1512</v>
      </c>
      <c r="O1513">
        <v>45290</v>
      </c>
      <c r="P1513" t="s">
        <v>11402</v>
      </c>
      <c r="Q1513" s="16">
        <v>838.63</v>
      </c>
      <c r="R1513">
        <v>7504.43</v>
      </c>
      <c r="S1513">
        <v>6</v>
      </c>
      <c r="T1513">
        <v>1512</v>
      </c>
      <c r="U1513">
        <v>15526.92</v>
      </c>
      <c r="V1513" t="s">
        <v>11411</v>
      </c>
      <c r="W1513">
        <v>7.14</v>
      </c>
      <c r="X1513">
        <v>24</v>
      </c>
      <c r="Y1513" t="s">
        <v>11519</v>
      </c>
      <c r="Z1513" t="s">
        <v>12011</v>
      </c>
      <c r="AA1513">
        <v>1512</v>
      </c>
      <c r="AB1513" t="s">
        <v>12015</v>
      </c>
      <c r="AC1513">
        <v>1587.26</v>
      </c>
      <c r="AD1513">
        <v>4064.95</v>
      </c>
      <c r="AE1513">
        <v>203.25</v>
      </c>
      <c r="AF1513" t="s">
        <v>11312</v>
      </c>
      <c r="AG1513" t="s">
        <v>11173</v>
      </c>
      <c r="AH1513">
        <v>5731</v>
      </c>
      <c r="AI1513">
        <v>1512</v>
      </c>
      <c r="AJ1513" t="s">
        <v>11098</v>
      </c>
      <c r="AK1513" t="s">
        <v>12028</v>
      </c>
      <c r="AL1513" t="s">
        <v>12032</v>
      </c>
      <c r="AM1513" t="s">
        <v>11141</v>
      </c>
      <c r="AN1513">
        <v>1</v>
      </c>
      <c r="AO1513" s="10" t="s">
        <v>12036</v>
      </c>
      <c r="AP1513" t="str" cm="1">
        <f t="array" ref="AP1513">_xlfn.IFS(
  Table1[[#This Row],[Age]]&lt;=25, "18-25",
  Table1[[#This Row],[Age]]&lt;=35, "26-35",
  Table1[[#This Row],[Age]]&lt;=45, "36-45",
  Table1[[#This Row],[Age]]&lt;=60, "46-60",
  TRUE, "60+")</f>
        <v>46-60</v>
      </c>
    </row>
    <row r="1514" spans="1:42" x14ac:dyDescent="0.3">
      <c r="A1514">
        <v>1513</v>
      </c>
      <c r="B1514" t="s">
        <v>18</v>
      </c>
      <c r="C1514" t="s">
        <v>63</v>
      </c>
      <c r="D1514">
        <v>50</v>
      </c>
      <c r="E1514" t="s">
        <v>105</v>
      </c>
      <c r="F1514" t="s">
        <v>1620</v>
      </c>
      <c r="G1514" t="s">
        <v>5119</v>
      </c>
      <c r="H1514">
        <v>19458796366</v>
      </c>
      <c r="I1514" t="s">
        <v>5595</v>
      </c>
      <c r="J1514" t="s">
        <v>7292</v>
      </c>
      <c r="K1514">
        <v>2464.36</v>
      </c>
      <c r="L1514" s="12" t="s">
        <v>7511</v>
      </c>
      <c r="M1514" s="10" t="s">
        <v>11091</v>
      </c>
      <c r="N1514">
        <v>1513</v>
      </c>
      <c r="O1514">
        <v>44966</v>
      </c>
      <c r="P1514" t="s">
        <v>11402</v>
      </c>
      <c r="Q1514" s="16">
        <v>510.5</v>
      </c>
      <c r="R1514">
        <v>1953.86</v>
      </c>
      <c r="S1514">
        <v>66</v>
      </c>
      <c r="T1514">
        <v>1513</v>
      </c>
      <c r="U1514">
        <v>16901.07</v>
      </c>
      <c r="V1514" t="s">
        <v>11411</v>
      </c>
      <c r="W1514">
        <v>7.55</v>
      </c>
      <c r="X1514">
        <v>36</v>
      </c>
      <c r="Y1514" t="s">
        <v>11588</v>
      </c>
      <c r="Z1514" t="s">
        <v>12010</v>
      </c>
      <c r="AA1514">
        <v>1513</v>
      </c>
      <c r="AB1514" t="s">
        <v>12015</v>
      </c>
      <c r="AC1514">
        <v>8960.74</v>
      </c>
      <c r="AD1514">
        <v>3013.58</v>
      </c>
      <c r="AE1514">
        <v>150.68</v>
      </c>
      <c r="AF1514" t="s">
        <v>11106</v>
      </c>
      <c r="AG1514" t="s">
        <v>11265</v>
      </c>
      <c r="AH1514">
        <v>3285</v>
      </c>
      <c r="AI1514">
        <v>1513</v>
      </c>
      <c r="AJ1514" t="s">
        <v>11309</v>
      </c>
      <c r="AK1514" t="s">
        <v>12029</v>
      </c>
      <c r="AL1514" t="s">
        <v>12031</v>
      </c>
      <c r="AM1514" t="s">
        <v>11255</v>
      </c>
      <c r="AN1514">
        <v>1</v>
      </c>
      <c r="AO1514" s="10" t="s">
        <v>12045</v>
      </c>
      <c r="AP1514" t="str" cm="1">
        <f t="array" ref="AP1514">_xlfn.IFS(
  Table1[[#This Row],[Age]]&lt;=25, "18-25",
  Table1[[#This Row],[Age]]&lt;=35, "26-35",
  Table1[[#This Row],[Age]]&lt;=45, "36-45",
  Table1[[#This Row],[Age]]&lt;=60, "46-60",
  TRUE, "60+")</f>
        <v>46-60</v>
      </c>
    </row>
    <row r="1515" spans="1:42" x14ac:dyDescent="0.3">
      <c r="A1515">
        <v>1514</v>
      </c>
      <c r="B1515" t="s">
        <v>19</v>
      </c>
      <c r="C1515" t="s">
        <v>65</v>
      </c>
      <c r="D1515">
        <v>29</v>
      </c>
      <c r="E1515" t="s">
        <v>106</v>
      </c>
      <c r="F1515" t="s">
        <v>1621</v>
      </c>
      <c r="G1515" t="s">
        <v>5113</v>
      </c>
      <c r="H1515">
        <v>19458796367</v>
      </c>
      <c r="I1515" t="s">
        <v>6290</v>
      </c>
      <c r="J1515" t="s">
        <v>7292</v>
      </c>
      <c r="K1515">
        <v>6378.38</v>
      </c>
      <c r="L1515" s="12" t="s">
        <v>8670</v>
      </c>
      <c r="M1515" s="10" t="s">
        <v>11203</v>
      </c>
      <c r="N1515">
        <v>1514</v>
      </c>
      <c r="O1515">
        <v>45134</v>
      </c>
      <c r="P1515" t="s">
        <v>11402</v>
      </c>
      <c r="Q1515" s="16">
        <v>1941.08</v>
      </c>
      <c r="R1515">
        <v>4437.3</v>
      </c>
      <c r="S1515">
        <v>62</v>
      </c>
      <c r="T1515">
        <v>1514</v>
      </c>
      <c r="U1515">
        <v>22488.89</v>
      </c>
      <c r="V1515" t="s">
        <v>11412</v>
      </c>
      <c r="W1515">
        <v>8.76</v>
      </c>
      <c r="X1515">
        <v>36</v>
      </c>
      <c r="Y1515" t="s">
        <v>8463</v>
      </c>
      <c r="Z1515" t="s">
        <v>12011</v>
      </c>
      <c r="AA1515">
        <v>1514</v>
      </c>
      <c r="AB1515" t="s">
        <v>12015</v>
      </c>
      <c r="AC1515">
        <v>1580.59</v>
      </c>
      <c r="AD1515">
        <v>3837.31</v>
      </c>
      <c r="AE1515">
        <v>191.87</v>
      </c>
      <c r="AF1515" t="s">
        <v>11395</v>
      </c>
      <c r="AG1515" t="s">
        <v>11106</v>
      </c>
      <c r="AH1515">
        <v>7582</v>
      </c>
      <c r="AI1515">
        <v>1514</v>
      </c>
      <c r="AJ1515" t="s">
        <v>11070</v>
      </c>
      <c r="AK1515" t="s">
        <v>12027</v>
      </c>
      <c r="AL1515" t="s">
        <v>12032</v>
      </c>
      <c r="AM1515" t="s">
        <v>11274</v>
      </c>
      <c r="AN1515">
        <v>1</v>
      </c>
      <c r="AO1515" s="10" t="s">
        <v>12038</v>
      </c>
      <c r="AP1515" t="str" cm="1">
        <f t="array" ref="AP1515">_xlfn.IFS(
  Table1[[#This Row],[Age]]&lt;=25, "18-25",
  Table1[[#This Row],[Age]]&lt;=35, "26-35",
  Table1[[#This Row],[Age]]&lt;=45, "36-45",
  Table1[[#This Row],[Age]]&lt;=60, "46-60",
  TRUE, "60+")</f>
        <v>26-35</v>
      </c>
    </row>
    <row r="1516" spans="1:42" x14ac:dyDescent="0.3">
      <c r="A1516">
        <v>1515</v>
      </c>
      <c r="B1516" t="s">
        <v>41</v>
      </c>
      <c r="C1516" t="s">
        <v>77</v>
      </c>
      <c r="D1516">
        <v>27</v>
      </c>
      <c r="E1516" t="s">
        <v>106</v>
      </c>
      <c r="F1516" t="s">
        <v>1622</v>
      </c>
      <c r="G1516" t="s">
        <v>5109</v>
      </c>
      <c r="H1516">
        <v>19458796368</v>
      </c>
      <c r="I1516" t="s">
        <v>6291</v>
      </c>
      <c r="J1516" t="s">
        <v>7291</v>
      </c>
      <c r="K1516">
        <v>9568.92</v>
      </c>
      <c r="L1516" s="12" t="s">
        <v>8671</v>
      </c>
      <c r="M1516" s="10" t="s">
        <v>11102</v>
      </c>
      <c r="N1516">
        <v>1515</v>
      </c>
      <c r="O1516">
        <v>45289</v>
      </c>
      <c r="P1516" t="s">
        <v>11403</v>
      </c>
      <c r="Q1516" s="16">
        <v>336.92</v>
      </c>
      <c r="R1516">
        <v>9232</v>
      </c>
      <c r="S1516">
        <v>66</v>
      </c>
      <c r="T1516">
        <v>1515</v>
      </c>
      <c r="U1516">
        <v>11647.2</v>
      </c>
      <c r="V1516" t="s">
        <v>11411</v>
      </c>
      <c r="W1516">
        <v>9.1</v>
      </c>
      <c r="X1516">
        <v>60</v>
      </c>
      <c r="Y1516" t="s">
        <v>11752</v>
      </c>
      <c r="Z1516" t="s">
        <v>12012</v>
      </c>
      <c r="AA1516">
        <v>1515</v>
      </c>
      <c r="AB1516" t="s">
        <v>12015</v>
      </c>
      <c r="AC1516">
        <v>9997.31</v>
      </c>
      <c r="AD1516">
        <v>2099.9899999999998</v>
      </c>
      <c r="AE1516">
        <v>105</v>
      </c>
      <c r="AF1516" t="s">
        <v>11093</v>
      </c>
      <c r="AG1516" t="s">
        <v>11176</v>
      </c>
      <c r="AH1516">
        <v>3443</v>
      </c>
      <c r="AI1516">
        <v>1515</v>
      </c>
      <c r="AJ1516" t="s">
        <v>11274</v>
      </c>
      <c r="AK1516" t="s">
        <v>12027</v>
      </c>
      <c r="AL1516" t="s">
        <v>12031</v>
      </c>
      <c r="AM1516" t="s">
        <v>11186</v>
      </c>
      <c r="AN1516">
        <v>1</v>
      </c>
      <c r="AO1516" s="10" t="s">
        <v>12036</v>
      </c>
      <c r="AP1516" t="str" cm="1">
        <f t="array" ref="AP1516">_xlfn.IFS(
  Table1[[#This Row],[Age]]&lt;=25, "18-25",
  Table1[[#This Row],[Age]]&lt;=35, "26-35",
  Table1[[#This Row],[Age]]&lt;=45, "36-45",
  Table1[[#This Row],[Age]]&lt;=60, "46-60",
  TRUE, "60+")</f>
        <v>26-35</v>
      </c>
    </row>
    <row r="1517" spans="1:42" x14ac:dyDescent="0.3">
      <c r="A1517">
        <v>1516</v>
      </c>
      <c r="B1517" t="s">
        <v>21</v>
      </c>
      <c r="C1517" t="s">
        <v>80</v>
      </c>
      <c r="D1517">
        <v>24</v>
      </c>
      <c r="E1517" t="s">
        <v>104</v>
      </c>
      <c r="F1517" t="s">
        <v>1623</v>
      </c>
      <c r="G1517" t="s">
        <v>5130</v>
      </c>
      <c r="H1517">
        <v>19458796369</v>
      </c>
      <c r="I1517" t="s">
        <v>6292</v>
      </c>
      <c r="J1517" t="s">
        <v>7292</v>
      </c>
      <c r="K1517">
        <v>5789.64</v>
      </c>
      <c r="L1517" s="12" t="s">
        <v>8672</v>
      </c>
      <c r="M1517" s="10" t="s">
        <v>11323</v>
      </c>
      <c r="N1517">
        <v>1516</v>
      </c>
      <c r="O1517">
        <v>45010</v>
      </c>
      <c r="P1517" t="s">
        <v>11404</v>
      </c>
      <c r="Q1517" s="16">
        <v>3634.53</v>
      </c>
      <c r="R1517">
        <v>9424.17</v>
      </c>
      <c r="S1517">
        <v>67</v>
      </c>
      <c r="T1517">
        <v>1516</v>
      </c>
      <c r="U1517">
        <v>40679.629999999997</v>
      </c>
      <c r="V1517" t="s">
        <v>11413</v>
      </c>
      <c r="W1517">
        <v>7.83</v>
      </c>
      <c r="X1517">
        <v>12</v>
      </c>
      <c r="Y1517" t="s">
        <v>11029</v>
      </c>
      <c r="Z1517" t="s">
        <v>12011</v>
      </c>
      <c r="AA1517">
        <v>1516</v>
      </c>
      <c r="AB1517" t="s">
        <v>12015</v>
      </c>
      <c r="AC1517">
        <v>5596.33</v>
      </c>
      <c r="AD1517">
        <v>41.2</v>
      </c>
      <c r="AE1517">
        <v>2.06</v>
      </c>
      <c r="AF1517" t="s">
        <v>11312</v>
      </c>
      <c r="AG1517" t="s">
        <v>11218</v>
      </c>
      <c r="AH1517">
        <v>1845</v>
      </c>
      <c r="AI1517">
        <v>1516</v>
      </c>
      <c r="AJ1517" t="s">
        <v>11177</v>
      </c>
      <c r="AK1517" t="s">
        <v>12027</v>
      </c>
      <c r="AL1517" t="s">
        <v>12031</v>
      </c>
      <c r="AM1517" t="s">
        <v>11321</v>
      </c>
      <c r="AN1517">
        <v>1</v>
      </c>
      <c r="AO1517" s="10" t="s">
        <v>12047</v>
      </c>
      <c r="AP1517" t="str" cm="1">
        <f t="array" ref="AP1517">_xlfn.IFS(
  Table1[[#This Row],[Age]]&lt;=25, "18-25",
  Table1[[#This Row],[Age]]&lt;=35, "26-35",
  Table1[[#This Row],[Age]]&lt;=45, "36-45",
  Table1[[#This Row],[Age]]&lt;=60, "46-60",
  TRUE, "60+")</f>
        <v>18-25</v>
      </c>
    </row>
    <row r="1518" spans="1:42" x14ac:dyDescent="0.3">
      <c r="A1518">
        <v>1517</v>
      </c>
      <c r="B1518" t="s">
        <v>8</v>
      </c>
      <c r="C1518" t="s">
        <v>80</v>
      </c>
      <c r="D1518">
        <v>63</v>
      </c>
      <c r="E1518" t="s">
        <v>104</v>
      </c>
      <c r="F1518" t="s">
        <v>1624</v>
      </c>
      <c r="G1518" t="s">
        <v>5135</v>
      </c>
      <c r="H1518">
        <v>19458796370</v>
      </c>
      <c r="I1518" t="s">
        <v>6272</v>
      </c>
      <c r="J1518" t="s">
        <v>7291</v>
      </c>
      <c r="K1518">
        <v>8014.72</v>
      </c>
      <c r="L1518" s="12" t="s">
        <v>8673</v>
      </c>
      <c r="M1518" s="10" t="s">
        <v>11303</v>
      </c>
      <c r="N1518">
        <v>1517</v>
      </c>
      <c r="O1518">
        <v>45164</v>
      </c>
      <c r="P1518" t="s">
        <v>11403</v>
      </c>
      <c r="Q1518" s="16">
        <v>2243.19</v>
      </c>
      <c r="R1518">
        <v>10257.91</v>
      </c>
      <c r="S1518">
        <v>19</v>
      </c>
      <c r="T1518">
        <v>1517</v>
      </c>
      <c r="U1518">
        <v>29624.66</v>
      </c>
      <c r="V1518" t="s">
        <v>11413</v>
      </c>
      <c r="W1518">
        <v>5.33</v>
      </c>
      <c r="X1518">
        <v>60</v>
      </c>
      <c r="Y1518" t="s">
        <v>8165</v>
      </c>
      <c r="Z1518" t="s">
        <v>12010</v>
      </c>
      <c r="AA1518">
        <v>1517</v>
      </c>
      <c r="AB1518" t="s">
        <v>12015</v>
      </c>
      <c r="AC1518">
        <v>5534.43</v>
      </c>
      <c r="AD1518">
        <v>4589.83</v>
      </c>
      <c r="AE1518">
        <v>229.49</v>
      </c>
      <c r="AF1518" t="s">
        <v>11228</v>
      </c>
      <c r="AG1518" t="s">
        <v>11148</v>
      </c>
      <c r="AH1518">
        <v>519</v>
      </c>
      <c r="AI1518">
        <v>1517</v>
      </c>
      <c r="AJ1518" t="s">
        <v>11076</v>
      </c>
      <c r="AK1518" t="s">
        <v>12028</v>
      </c>
      <c r="AL1518" t="s">
        <v>12031</v>
      </c>
      <c r="AM1518" t="s">
        <v>11379</v>
      </c>
      <c r="AN1518">
        <v>1</v>
      </c>
      <c r="AO1518" s="10" t="s">
        <v>12041</v>
      </c>
      <c r="AP1518" t="str" cm="1">
        <f t="array" ref="AP1518">_xlfn.IFS(
  Table1[[#This Row],[Age]]&lt;=25, "18-25",
  Table1[[#This Row],[Age]]&lt;=35, "26-35",
  Table1[[#This Row],[Age]]&lt;=45, "36-45",
  Table1[[#This Row],[Age]]&lt;=60, "46-60",
  TRUE, "60+")</f>
        <v>60+</v>
      </c>
    </row>
    <row r="1519" spans="1:42" x14ac:dyDescent="0.3">
      <c r="A1519">
        <v>1518</v>
      </c>
      <c r="B1519" t="s">
        <v>29</v>
      </c>
      <c r="C1519" t="s">
        <v>67</v>
      </c>
      <c r="D1519">
        <v>18</v>
      </c>
      <c r="E1519" t="s">
        <v>105</v>
      </c>
      <c r="F1519" t="s">
        <v>1625</v>
      </c>
      <c r="G1519" t="s">
        <v>5126</v>
      </c>
      <c r="H1519">
        <v>19458796371</v>
      </c>
      <c r="I1519" t="s">
        <v>5547</v>
      </c>
      <c r="J1519" t="s">
        <v>7292</v>
      </c>
      <c r="K1519">
        <v>7380.76</v>
      </c>
      <c r="L1519" s="12" t="s">
        <v>8674</v>
      </c>
      <c r="M1519" s="10" t="s">
        <v>11249</v>
      </c>
      <c r="N1519">
        <v>1518</v>
      </c>
      <c r="O1519">
        <v>45270</v>
      </c>
      <c r="P1519" t="s">
        <v>11403</v>
      </c>
      <c r="Q1519" s="16">
        <v>999.13</v>
      </c>
      <c r="R1519">
        <v>8379.89</v>
      </c>
      <c r="S1519">
        <v>4</v>
      </c>
      <c r="T1519">
        <v>1518</v>
      </c>
      <c r="U1519">
        <v>3795.18</v>
      </c>
      <c r="V1519" t="s">
        <v>11412</v>
      </c>
      <c r="W1519">
        <v>1.4</v>
      </c>
      <c r="X1519">
        <v>12</v>
      </c>
      <c r="Y1519" t="s">
        <v>9407</v>
      </c>
      <c r="Z1519" t="s">
        <v>12010</v>
      </c>
      <c r="AA1519">
        <v>1518</v>
      </c>
      <c r="AB1519" t="s">
        <v>12015</v>
      </c>
      <c r="AC1519">
        <v>1661.37</v>
      </c>
      <c r="AD1519">
        <v>3642.37</v>
      </c>
      <c r="AE1519">
        <v>182.12</v>
      </c>
      <c r="AF1519" t="s">
        <v>11270</v>
      </c>
      <c r="AG1519" t="s">
        <v>11157</v>
      </c>
      <c r="AH1519">
        <v>2315</v>
      </c>
      <c r="AI1519">
        <v>1518</v>
      </c>
      <c r="AJ1519" t="s">
        <v>11288</v>
      </c>
      <c r="AK1519" t="s">
        <v>12029</v>
      </c>
      <c r="AL1519" t="s">
        <v>12032</v>
      </c>
      <c r="AM1519" t="s">
        <v>11354</v>
      </c>
      <c r="AN1519">
        <v>1</v>
      </c>
      <c r="AO1519" s="10" t="s">
        <v>12036</v>
      </c>
      <c r="AP1519" t="str" cm="1">
        <f t="array" ref="AP1519">_xlfn.IFS(
  Table1[[#This Row],[Age]]&lt;=25, "18-25",
  Table1[[#This Row],[Age]]&lt;=35, "26-35",
  Table1[[#This Row],[Age]]&lt;=45, "36-45",
  Table1[[#This Row],[Age]]&lt;=60, "46-60",
  TRUE, "60+")</f>
        <v>18-25</v>
      </c>
    </row>
    <row r="1520" spans="1:42" x14ac:dyDescent="0.3">
      <c r="A1520">
        <v>1519</v>
      </c>
      <c r="B1520" t="s">
        <v>17</v>
      </c>
      <c r="C1520" t="s">
        <v>88</v>
      </c>
      <c r="D1520">
        <v>32</v>
      </c>
      <c r="E1520" t="s">
        <v>104</v>
      </c>
      <c r="F1520" t="s">
        <v>1626</v>
      </c>
      <c r="G1520" t="s">
        <v>5118</v>
      </c>
      <c r="H1520">
        <v>19458796372</v>
      </c>
      <c r="I1520" t="s">
        <v>5638</v>
      </c>
      <c r="J1520" t="s">
        <v>7292</v>
      </c>
      <c r="K1520">
        <v>8670.64</v>
      </c>
      <c r="L1520" s="12" t="s">
        <v>8675</v>
      </c>
      <c r="M1520" s="10" t="s">
        <v>11381</v>
      </c>
      <c r="N1520">
        <v>1519</v>
      </c>
      <c r="O1520">
        <v>45120</v>
      </c>
      <c r="P1520" t="s">
        <v>11403</v>
      </c>
      <c r="Q1520" s="16">
        <v>521.32000000000005</v>
      </c>
      <c r="R1520">
        <v>9191.9599999999991</v>
      </c>
      <c r="S1520">
        <v>43</v>
      </c>
      <c r="T1520">
        <v>1519</v>
      </c>
      <c r="U1520">
        <v>49838.5</v>
      </c>
      <c r="V1520" t="s">
        <v>11413</v>
      </c>
      <c r="W1520">
        <v>9.43</v>
      </c>
      <c r="X1520">
        <v>60</v>
      </c>
      <c r="Y1520" t="s">
        <v>11421</v>
      </c>
      <c r="Z1520" t="s">
        <v>12010</v>
      </c>
      <c r="AA1520">
        <v>1519</v>
      </c>
      <c r="AB1520" t="s">
        <v>12016</v>
      </c>
      <c r="AC1520">
        <v>1671.45</v>
      </c>
      <c r="AD1520">
        <v>3453.78</v>
      </c>
      <c r="AE1520">
        <v>172.69</v>
      </c>
      <c r="AF1520" t="s">
        <v>11041</v>
      </c>
      <c r="AG1520" t="s">
        <v>11311</v>
      </c>
      <c r="AH1520">
        <v>3012</v>
      </c>
      <c r="AI1520">
        <v>1519</v>
      </c>
      <c r="AJ1520" t="s">
        <v>11336</v>
      </c>
      <c r="AK1520" t="s">
        <v>12029</v>
      </c>
      <c r="AL1520" t="s">
        <v>12032</v>
      </c>
      <c r="AM1520" t="s">
        <v>11381</v>
      </c>
      <c r="AN1520">
        <v>1</v>
      </c>
      <c r="AO1520" s="10" t="s">
        <v>12038</v>
      </c>
      <c r="AP1520" t="str" cm="1">
        <f t="array" ref="AP1520">_xlfn.IFS(
  Table1[[#This Row],[Age]]&lt;=25, "18-25",
  Table1[[#This Row],[Age]]&lt;=35, "26-35",
  Table1[[#This Row],[Age]]&lt;=45, "36-45",
  Table1[[#This Row],[Age]]&lt;=60, "46-60",
  TRUE, "60+")</f>
        <v>26-35</v>
      </c>
    </row>
    <row r="1521" spans="1:42" x14ac:dyDescent="0.3">
      <c r="A1521">
        <v>1520</v>
      </c>
      <c r="B1521" t="s">
        <v>23</v>
      </c>
      <c r="C1521" t="s">
        <v>86</v>
      </c>
      <c r="D1521">
        <v>18</v>
      </c>
      <c r="E1521" t="s">
        <v>106</v>
      </c>
      <c r="F1521" t="s">
        <v>1627</v>
      </c>
      <c r="G1521" t="s">
        <v>5115</v>
      </c>
      <c r="H1521">
        <v>19458796373</v>
      </c>
      <c r="I1521" t="s">
        <v>5426</v>
      </c>
      <c r="J1521" t="s">
        <v>7292</v>
      </c>
      <c r="K1521">
        <v>9690.77</v>
      </c>
      <c r="L1521" s="12" t="s">
        <v>8676</v>
      </c>
      <c r="M1521" s="10" t="s">
        <v>11044</v>
      </c>
      <c r="N1521">
        <v>1520</v>
      </c>
      <c r="O1521">
        <v>45255</v>
      </c>
      <c r="P1521" t="s">
        <v>11404</v>
      </c>
      <c r="Q1521" s="16">
        <v>4637.49</v>
      </c>
      <c r="R1521">
        <v>14328.26</v>
      </c>
      <c r="S1521">
        <v>18</v>
      </c>
      <c r="T1521">
        <v>1520</v>
      </c>
      <c r="U1521">
        <v>29173.599999999999</v>
      </c>
      <c r="V1521" t="s">
        <v>11412</v>
      </c>
      <c r="W1521">
        <v>6.41</v>
      </c>
      <c r="X1521">
        <v>12</v>
      </c>
      <c r="Y1521" t="s">
        <v>11688</v>
      </c>
      <c r="Z1521" t="s">
        <v>12011</v>
      </c>
      <c r="AA1521">
        <v>1520</v>
      </c>
      <c r="AB1521" t="s">
        <v>12017</v>
      </c>
      <c r="AC1521">
        <v>7463.18</v>
      </c>
      <c r="AD1521">
        <v>2366.36</v>
      </c>
      <c r="AE1521">
        <v>118.32</v>
      </c>
      <c r="AF1521" t="s">
        <v>11332</v>
      </c>
      <c r="AG1521" t="s">
        <v>11047</v>
      </c>
      <c r="AH1521">
        <v>2998</v>
      </c>
      <c r="AI1521">
        <v>1520</v>
      </c>
      <c r="AJ1521" t="s">
        <v>11040</v>
      </c>
      <c r="AK1521" t="s">
        <v>12027</v>
      </c>
      <c r="AL1521" t="s">
        <v>12031</v>
      </c>
      <c r="AM1521" t="s">
        <v>11247</v>
      </c>
      <c r="AN1521">
        <v>-1</v>
      </c>
      <c r="AO1521" s="10" t="s">
        <v>12040</v>
      </c>
      <c r="AP1521" t="str" cm="1">
        <f t="array" ref="AP1521">_xlfn.IFS(
  Table1[[#This Row],[Age]]&lt;=25, "18-25",
  Table1[[#This Row],[Age]]&lt;=35, "26-35",
  Table1[[#This Row],[Age]]&lt;=45, "36-45",
  Table1[[#This Row],[Age]]&lt;=60, "46-60",
  TRUE, "60+")</f>
        <v>18-25</v>
      </c>
    </row>
    <row r="1522" spans="1:42" x14ac:dyDescent="0.3">
      <c r="A1522">
        <v>1521</v>
      </c>
      <c r="B1522" t="s">
        <v>39</v>
      </c>
      <c r="C1522" t="s">
        <v>88</v>
      </c>
      <c r="D1522">
        <v>62</v>
      </c>
      <c r="E1522" t="s">
        <v>104</v>
      </c>
      <c r="F1522" t="s">
        <v>1628</v>
      </c>
      <c r="G1522" t="s">
        <v>5136</v>
      </c>
      <c r="H1522">
        <v>19458796374</v>
      </c>
      <c r="I1522" t="s">
        <v>6065</v>
      </c>
      <c r="J1522" t="s">
        <v>7292</v>
      </c>
      <c r="K1522">
        <v>320.93</v>
      </c>
      <c r="L1522" s="12" t="s">
        <v>8677</v>
      </c>
      <c r="M1522" s="10" t="s">
        <v>11233</v>
      </c>
      <c r="N1522">
        <v>1521</v>
      </c>
      <c r="O1522">
        <v>45264</v>
      </c>
      <c r="P1522" t="s">
        <v>11403</v>
      </c>
      <c r="Q1522" s="16">
        <v>224.87</v>
      </c>
      <c r="R1522">
        <v>545.79999999999995</v>
      </c>
      <c r="S1522">
        <v>82</v>
      </c>
      <c r="T1522">
        <v>1521</v>
      </c>
      <c r="U1522">
        <v>44606.879999999997</v>
      </c>
      <c r="V1522" t="s">
        <v>11412</v>
      </c>
      <c r="W1522">
        <v>5.81</v>
      </c>
      <c r="X1522">
        <v>12</v>
      </c>
      <c r="Y1522" t="s">
        <v>11858</v>
      </c>
      <c r="Z1522" t="s">
        <v>12012</v>
      </c>
      <c r="AA1522">
        <v>1521</v>
      </c>
      <c r="AB1522" t="s">
        <v>12017</v>
      </c>
      <c r="AC1522">
        <v>4985.67</v>
      </c>
      <c r="AD1522">
        <v>219.3</v>
      </c>
      <c r="AE1522">
        <v>10.97</v>
      </c>
      <c r="AF1522" t="s">
        <v>11379</v>
      </c>
      <c r="AG1522" t="s">
        <v>11298</v>
      </c>
      <c r="AH1522">
        <v>409</v>
      </c>
      <c r="AI1522">
        <v>1521</v>
      </c>
      <c r="AJ1522" t="s">
        <v>11189</v>
      </c>
      <c r="AK1522" t="s">
        <v>12027</v>
      </c>
      <c r="AL1522" t="s">
        <v>12031</v>
      </c>
      <c r="AM1522" t="s">
        <v>11218</v>
      </c>
      <c r="AN1522">
        <v>1</v>
      </c>
      <c r="AO1522" s="10" t="s">
        <v>12036</v>
      </c>
      <c r="AP1522" t="str" cm="1">
        <f t="array" ref="AP1522">_xlfn.IFS(
  Table1[[#This Row],[Age]]&lt;=25, "18-25",
  Table1[[#This Row],[Age]]&lt;=35, "26-35",
  Table1[[#This Row],[Age]]&lt;=45, "36-45",
  Table1[[#This Row],[Age]]&lt;=60, "46-60",
  TRUE, "60+")</f>
        <v>60+</v>
      </c>
    </row>
    <row r="1523" spans="1:42" x14ac:dyDescent="0.3">
      <c r="A1523">
        <v>1522</v>
      </c>
      <c r="B1523" t="s">
        <v>42</v>
      </c>
      <c r="C1523" t="s">
        <v>100</v>
      </c>
      <c r="D1523">
        <v>37</v>
      </c>
      <c r="E1523" t="s">
        <v>104</v>
      </c>
      <c r="F1523" t="s">
        <v>1629</v>
      </c>
      <c r="G1523" t="s">
        <v>5116</v>
      </c>
      <c r="H1523">
        <v>19458796375</v>
      </c>
      <c r="I1523" t="s">
        <v>6293</v>
      </c>
      <c r="J1523" t="s">
        <v>7292</v>
      </c>
      <c r="K1523">
        <v>375.91</v>
      </c>
      <c r="L1523" s="12" t="s">
        <v>8306</v>
      </c>
      <c r="M1523" s="10" t="s">
        <v>11224</v>
      </c>
      <c r="N1523">
        <v>1522</v>
      </c>
      <c r="O1523">
        <v>45288</v>
      </c>
      <c r="P1523" t="s">
        <v>11404</v>
      </c>
      <c r="Q1523" s="16">
        <v>498.41</v>
      </c>
      <c r="R1523">
        <v>874.32</v>
      </c>
      <c r="S1523">
        <v>46</v>
      </c>
      <c r="T1523">
        <v>1522</v>
      </c>
      <c r="U1523">
        <v>25579.29</v>
      </c>
      <c r="V1523" t="s">
        <v>11411</v>
      </c>
      <c r="W1523">
        <v>3.16</v>
      </c>
      <c r="X1523">
        <v>48</v>
      </c>
      <c r="Y1523" t="s">
        <v>10997</v>
      </c>
      <c r="Z1523" t="s">
        <v>12010</v>
      </c>
      <c r="AA1523">
        <v>1522</v>
      </c>
      <c r="AB1523" t="s">
        <v>12017</v>
      </c>
      <c r="AC1523">
        <v>2598.41</v>
      </c>
      <c r="AD1523">
        <v>689.08</v>
      </c>
      <c r="AE1523">
        <v>34.450000000000003</v>
      </c>
      <c r="AF1523" t="s">
        <v>11221</v>
      </c>
      <c r="AG1523" t="s">
        <v>11338</v>
      </c>
      <c r="AH1523">
        <v>6539</v>
      </c>
      <c r="AI1523">
        <v>1522</v>
      </c>
      <c r="AJ1523" t="s">
        <v>11377</v>
      </c>
      <c r="AK1523" t="s">
        <v>12028</v>
      </c>
      <c r="AL1523" t="s">
        <v>12032</v>
      </c>
      <c r="AM1523" t="s">
        <v>11130</v>
      </c>
      <c r="AN1523">
        <v>1</v>
      </c>
      <c r="AO1523" s="10" t="s">
        <v>12036</v>
      </c>
      <c r="AP1523" t="str" cm="1">
        <f t="array" ref="AP1523">_xlfn.IFS(
  Table1[[#This Row],[Age]]&lt;=25, "18-25",
  Table1[[#This Row],[Age]]&lt;=35, "26-35",
  Table1[[#This Row],[Age]]&lt;=45, "36-45",
  Table1[[#This Row],[Age]]&lt;=60, "46-60",
  TRUE, "60+")</f>
        <v>36-45</v>
      </c>
    </row>
    <row r="1524" spans="1:42" x14ac:dyDescent="0.3">
      <c r="A1524">
        <v>1523</v>
      </c>
      <c r="B1524" t="s">
        <v>23</v>
      </c>
      <c r="C1524" t="s">
        <v>65</v>
      </c>
      <c r="D1524">
        <v>19</v>
      </c>
      <c r="E1524" t="s">
        <v>104</v>
      </c>
      <c r="F1524" t="s">
        <v>1630</v>
      </c>
      <c r="G1524" t="s">
        <v>5121</v>
      </c>
      <c r="H1524">
        <v>19458796376</v>
      </c>
      <c r="I1524" t="s">
        <v>5755</v>
      </c>
      <c r="J1524" t="s">
        <v>7292</v>
      </c>
      <c r="K1524">
        <v>5984.78</v>
      </c>
      <c r="L1524" s="12" t="s">
        <v>8678</v>
      </c>
      <c r="M1524" s="10" t="s">
        <v>11245</v>
      </c>
      <c r="N1524">
        <v>1523</v>
      </c>
      <c r="O1524">
        <v>45276</v>
      </c>
      <c r="P1524" t="s">
        <v>11402</v>
      </c>
      <c r="Q1524" s="16">
        <v>1178.8399999999999</v>
      </c>
      <c r="R1524">
        <v>4805.9399999999996</v>
      </c>
      <c r="S1524">
        <v>46</v>
      </c>
      <c r="T1524">
        <v>1523</v>
      </c>
      <c r="U1524">
        <v>29540.03</v>
      </c>
      <c r="V1524" t="s">
        <v>11412</v>
      </c>
      <c r="W1524">
        <v>7.16</v>
      </c>
      <c r="X1524">
        <v>48</v>
      </c>
      <c r="Y1524" t="s">
        <v>8530</v>
      </c>
      <c r="Z1524" t="s">
        <v>12011</v>
      </c>
      <c r="AA1524">
        <v>1523</v>
      </c>
      <c r="AB1524" t="s">
        <v>12015</v>
      </c>
      <c r="AC1524">
        <v>2822.67</v>
      </c>
      <c r="AD1524">
        <v>2192.79</v>
      </c>
      <c r="AE1524">
        <v>109.64</v>
      </c>
      <c r="AF1524" t="s">
        <v>11076</v>
      </c>
      <c r="AG1524" t="s">
        <v>11131</v>
      </c>
      <c r="AH1524">
        <v>3464</v>
      </c>
      <c r="AI1524">
        <v>1523</v>
      </c>
      <c r="AJ1524" t="s">
        <v>11139</v>
      </c>
      <c r="AK1524" t="s">
        <v>12029</v>
      </c>
      <c r="AL1524" t="s">
        <v>12032</v>
      </c>
      <c r="AM1524" t="s">
        <v>11055</v>
      </c>
      <c r="AN1524">
        <v>1</v>
      </c>
      <c r="AO1524" s="10" t="s">
        <v>12036</v>
      </c>
      <c r="AP1524" t="str" cm="1">
        <f t="array" ref="AP1524">_xlfn.IFS(
  Table1[[#This Row],[Age]]&lt;=25, "18-25",
  Table1[[#This Row],[Age]]&lt;=35, "26-35",
  Table1[[#This Row],[Age]]&lt;=45, "36-45",
  Table1[[#This Row],[Age]]&lt;=60, "46-60",
  TRUE, "60+")</f>
        <v>18-25</v>
      </c>
    </row>
    <row r="1525" spans="1:42" x14ac:dyDescent="0.3">
      <c r="A1525">
        <v>1524</v>
      </c>
      <c r="B1525" t="s">
        <v>28</v>
      </c>
      <c r="C1525" t="s">
        <v>85</v>
      </c>
      <c r="D1525">
        <v>20</v>
      </c>
      <c r="E1525" t="s">
        <v>104</v>
      </c>
      <c r="F1525" t="s">
        <v>1631</v>
      </c>
      <c r="G1525" t="s">
        <v>5137</v>
      </c>
      <c r="H1525">
        <v>19458796377</v>
      </c>
      <c r="I1525" t="s">
        <v>5711</v>
      </c>
      <c r="J1525" t="s">
        <v>7292</v>
      </c>
      <c r="K1525">
        <v>9547.0300000000007</v>
      </c>
      <c r="L1525" s="12" t="s">
        <v>8679</v>
      </c>
      <c r="M1525" s="10" t="s">
        <v>11072</v>
      </c>
      <c r="N1525">
        <v>1524</v>
      </c>
      <c r="O1525">
        <v>45185</v>
      </c>
      <c r="P1525" t="s">
        <v>11402</v>
      </c>
      <c r="Q1525" s="16">
        <v>482.41</v>
      </c>
      <c r="R1525">
        <v>9064.6200000000008</v>
      </c>
      <c r="S1525">
        <v>85</v>
      </c>
      <c r="T1525">
        <v>1524</v>
      </c>
      <c r="U1525">
        <v>23269.29</v>
      </c>
      <c r="V1525" t="s">
        <v>11411</v>
      </c>
      <c r="W1525">
        <v>9.9499999999999993</v>
      </c>
      <c r="X1525">
        <v>48</v>
      </c>
      <c r="Y1525" t="s">
        <v>9995</v>
      </c>
      <c r="Z1525" t="s">
        <v>12012</v>
      </c>
      <c r="AA1525">
        <v>1524</v>
      </c>
      <c r="AB1525" t="s">
        <v>12017</v>
      </c>
      <c r="AC1525">
        <v>3085.52</v>
      </c>
      <c r="AD1525">
        <v>3966.87</v>
      </c>
      <c r="AE1525">
        <v>198.34</v>
      </c>
      <c r="AF1525" t="s">
        <v>11189</v>
      </c>
      <c r="AG1525" t="s">
        <v>11067</v>
      </c>
      <c r="AH1525">
        <v>9465</v>
      </c>
      <c r="AI1525">
        <v>1524</v>
      </c>
      <c r="AJ1525" t="s">
        <v>11392</v>
      </c>
      <c r="AK1525" t="s">
        <v>12027</v>
      </c>
      <c r="AL1525" t="s">
        <v>12031</v>
      </c>
      <c r="AM1525" t="s">
        <v>11269</v>
      </c>
      <c r="AN1525">
        <v>1</v>
      </c>
      <c r="AO1525" s="10" t="s">
        <v>12042</v>
      </c>
      <c r="AP1525" t="str" cm="1">
        <f t="array" ref="AP1525">_xlfn.IFS(
  Table1[[#This Row],[Age]]&lt;=25, "18-25",
  Table1[[#This Row],[Age]]&lt;=35, "26-35",
  Table1[[#This Row],[Age]]&lt;=45, "36-45",
  Table1[[#This Row],[Age]]&lt;=60, "46-60",
  TRUE, "60+")</f>
        <v>18-25</v>
      </c>
    </row>
    <row r="1526" spans="1:42" x14ac:dyDescent="0.3">
      <c r="A1526">
        <v>1525</v>
      </c>
      <c r="B1526" t="s">
        <v>21</v>
      </c>
      <c r="C1526" t="s">
        <v>74</v>
      </c>
      <c r="D1526">
        <v>53</v>
      </c>
      <c r="E1526" t="s">
        <v>104</v>
      </c>
      <c r="F1526" t="s">
        <v>1632</v>
      </c>
      <c r="G1526" t="s">
        <v>5138</v>
      </c>
      <c r="H1526">
        <v>19458796378</v>
      </c>
      <c r="I1526" t="s">
        <v>5267</v>
      </c>
      <c r="J1526" t="s">
        <v>7292</v>
      </c>
      <c r="K1526">
        <v>4908.26</v>
      </c>
      <c r="L1526" s="12" t="s">
        <v>8680</v>
      </c>
      <c r="M1526" s="10" t="s">
        <v>11289</v>
      </c>
      <c r="N1526">
        <v>1525</v>
      </c>
      <c r="O1526">
        <v>45118</v>
      </c>
      <c r="P1526" t="s">
        <v>11403</v>
      </c>
      <c r="Q1526" s="16">
        <v>3224.98</v>
      </c>
      <c r="R1526">
        <v>8133.24</v>
      </c>
      <c r="S1526">
        <v>21</v>
      </c>
      <c r="T1526">
        <v>1525</v>
      </c>
      <c r="U1526">
        <v>21715.279999999999</v>
      </c>
      <c r="V1526" t="s">
        <v>11413</v>
      </c>
      <c r="W1526">
        <v>3.97</v>
      </c>
      <c r="X1526">
        <v>60</v>
      </c>
      <c r="Y1526" t="s">
        <v>10944</v>
      </c>
      <c r="Z1526" t="s">
        <v>12011</v>
      </c>
      <c r="AA1526">
        <v>1525</v>
      </c>
      <c r="AB1526" t="s">
        <v>12015</v>
      </c>
      <c r="AC1526">
        <v>8293.51</v>
      </c>
      <c r="AD1526">
        <v>4449.01</v>
      </c>
      <c r="AE1526">
        <v>222.45</v>
      </c>
      <c r="AF1526" t="s">
        <v>11245</v>
      </c>
      <c r="AG1526" t="s">
        <v>11271</v>
      </c>
      <c r="AH1526">
        <v>9344</v>
      </c>
      <c r="AI1526">
        <v>1525</v>
      </c>
      <c r="AJ1526" t="s">
        <v>11105</v>
      </c>
      <c r="AK1526" t="s">
        <v>12028</v>
      </c>
      <c r="AL1526" t="s">
        <v>12031</v>
      </c>
      <c r="AM1526" t="s">
        <v>11052</v>
      </c>
      <c r="AN1526">
        <v>1</v>
      </c>
      <c r="AO1526" s="10" t="s">
        <v>12038</v>
      </c>
      <c r="AP1526" t="str" cm="1">
        <f t="array" ref="AP1526">_xlfn.IFS(
  Table1[[#This Row],[Age]]&lt;=25, "18-25",
  Table1[[#This Row],[Age]]&lt;=35, "26-35",
  Table1[[#This Row],[Age]]&lt;=45, "36-45",
  Table1[[#This Row],[Age]]&lt;=60, "46-60",
  TRUE, "60+")</f>
        <v>46-60</v>
      </c>
    </row>
    <row r="1527" spans="1:42" x14ac:dyDescent="0.3">
      <c r="A1527">
        <v>1526</v>
      </c>
      <c r="B1527" t="s">
        <v>27</v>
      </c>
      <c r="C1527" t="s">
        <v>73</v>
      </c>
      <c r="D1527">
        <v>33</v>
      </c>
      <c r="E1527" t="s">
        <v>105</v>
      </c>
      <c r="F1527" t="s">
        <v>1633</v>
      </c>
      <c r="G1527" t="s">
        <v>5133</v>
      </c>
      <c r="H1527">
        <v>19458796379</v>
      </c>
      <c r="I1527" t="s">
        <v>6294</v>
      </c>
      <c r="J1527" t="s">
        <v>7291</v>
      </c>
      <c r="K1527">
        <v>8413.82</v>
      </c>
      <c r="L1527" s="12" t="s">
        <v>8681</v>
      </c>
      <c r="M1527" s="10" t="s">
        <v>11237</v>
      </c>
      <c r="N1527">
        <v>1526</v>
      </c>
      <c r="O1527">
        <v>45211</v>
      </c>
      <c r="P1527" t="s">
        <v>11402</v>
      </c>
      <c r="Q1527" s="16">
        <v>1098.9100000000001</v>
      </c>
      <c r="R1527">
        <v>9512.73</v>
      </c>
      <c r="S1527">
        <v>30</v>
      </c>
      <c r="T1527">
        <v>1526</v>
      </c>
      <c r="U1527">
        <v>11696.92</v>
      </c>
      <c r="V1527" t="s">
        <v>11413</v>
      </c>
      <c r="W1527">
        <v>8.1999999999999993</v>
      </c>
      <c r="X1527">
        <v>24</v>
      </c>
      <c r="Y1527" t="s">
        <v>11807</v>
      </c>
      <c r="Z1527" t="s">
        <v>12010</v>
      </c>
      <c r="AA1527">
        <v>1526</v>
      </c>
      <c r="AB1527" t="s">
        <v>12016</v>
      </c>
      <c r="AC1527">
        <v>6504.65</v>
      </c>
      <c r="AD1527">
        <v>2289.0700000000002</v>
      </c>
      <c r="AE1527">
        <v>114.45</v>
      </c>
      <c r="AF1527" t="s">
        <v>11171</v>
      </c>
      <c r="AG1527" t="s">
        <v>11262</v>
      </c>
      <c r="AH1527">
        <v>4238</v>
      </c>
      <c r="AI1527">
        <v>1526</v>
      </c>
      <c r="AJ1527" t="s">
        <v>11090</v>
      </c>
      <c r="AK1527" t="s">
        <v>12028</v>
      </c>
      <c r="AL1527" t="s">
        <v>12031</v>
      </c>
      <c r="AM1527" t="s">
        <v>11034</v>
      </c>
      <c r="AN1527">
        <v>1</v>
      </c>
      <c r="AO1527" s="10" t="s">
        <v>12044</v>
      </c>
      <c r="AP1527" t="str" cm="1">
        <f t="array" ref="AP1527">_xlfn.IFS(
  Table1[[#This Row],[Age]]&lt;=25, "18-25",
  Table1[[#This Row],[Age]]&lt;=35, "26-35",
  Table1[[#This Row],[Age]]&lt;=45, "36-45",
  Table1[[#This Row],[Age]]&lt;=60, "46-60",
  TRUE, "60+")</f>
        <v>26-35</v>
      </c>
    </row>
    <row r="1528" spans="1:42" x14ac:dyDescent="0.3">
      <c r="A1528">
        <v>1527</v>
      </c>
      <c r="B1528" t="s">
        <v>11</v>
      </c>
      <c r="C1528" t="s">
        <v>95</v>
      </c>
      <c r="D1528">
        <v>46</v>
      </c>
      <c r="E1528" t="s">
        <v>105</v>
      </c>
      <c r="F1528" t="s">
        <v>1634</v>
      </c>
      <c r="G1528" t="s">
        <v>5123</v>
      </c>
      <c r="H1528">
        <v>19458796380</v>
      </c>
      <c r="I1528" t="s">
        <v>6295</v>
      </c>
      <c r="J1528" t="s">
        <v>7291</v>
      </c>
      <c r="K1528">
        <v>7702.29</v>
      </c>
      <c r="L1528" s="12" t="s">
        <v>8682</v>
      </c>
      <c r="M1528" s="10" t="s">
        <v>11232</v>
      </c>
      <c r="N1528">
        <v>1527</v>
      </c>
      <c r="O1528">
        <v>45108</v>
      </c>
      <c r="P1528" t="s">
        <v>11402</v>
      </c>
      <c r="Q1528" s="16">
        <v>2404.85</v>
      </c>
      <c r="R1528">
        <v>10107.14</v>
      </c>
      <c r="S1528">
        <v>64</v>
      </c>
      <c r="T1528">
        <v>1527</v>
      </c>
      <c r="U1528">
        <v>48144.09</v>
      </c>
      <c r="V1528" t="s">
        <v>11411</v>
      </c>
      <c r="W1528">
        <v>3.62</v>
      </c>
      <c r="X1528">
        <v>48</v>
      </c>
      <c r="Y1528" t="s">
        <v>11507</v>
      </c>
      <c r="Z1528" t="s">
        <v>12012</v>
      </c>
      <c r="AA1528">
        <v>1527</v>
      </c>
      <c r="AB1528" t="s">
        <v>12016</v>
      </c>
      <c r="AC1528">
        <v>1650.33</v>
      </c>
      <c r="AD1528">
        <v>4974.91</v>
      </c>
      <c r="AE1528">
        <v>248.75</v>
      </c>
      <c r="AF1528" t="s">
        <v>11396</v>
      </c>
      <c r="AG1528" t="s">
        <v>11300</v>
      </c>
      <c r="AH1528">
        <v>5922</v>
      </c>
      <c r="AI1528">
        <v>1527</v>
      </c>
      <c r="AJ1528" t="s">
        <v>11205</v>
      </c>
      <c r="AK1528" t="s">
        <v>12028</v>
      </c>
      <c r="AL1528" t="s">
        <v>12032</v>
      </c>
      <c r="AM1528" t="s">
        <v>11177</v>
      </c>
      <c r="AN1528">
        <v>1</v>
      </c>
      <c r="AO1528" s="10" t="s">
        <v>12038</v>
      </c>
      <c r="AP1528" t="str" cm="1">
        <f t="array" ref="AP1528">_xlfn.IFS(
  Table1[[#This Row],[Age]]&lt;=25, "18-25",
  Table1[[#This Row],[Age]]&lt;=35, "26-35",
  Table1[[#This Row],[Age]]&lt;=45, "36-45",
  Table1[[#This Row],[Age]]&lt;=60, "46-60",
  TRUE, "60+")</f>
        <v>46-60</v>
      </c>
    </row>
    <row r="1529" spans="1:42" x14ac:dyDescent="0.3">
      <c r="A1529">
        <v>1528</v>
      </c>
      <c r="B1529" t="s">
        <v>8</v>
      </c>
      <c r="C1529" t="s">
        <v>77</v>
      </c>
      <c r="D1529">
        <v>61</v>
      </c>
      <c r="E1529" t="s">
        <v>106</v>
      </c>
      <c r="F1529" t="s">
        <v>1635</v>
      </c>
      <c r="G1529" t="s">
        <v>5130</v>
      </c>
      <c r="H1529">
        <v>19458796381</v>
      </c>
      <c r="I1529" t="s">
        <v>6296</v>
      </c>
      <c r="J1529" t="s">
        <v>7291</v>
      </c>
      <c r="K1529">
        <v>5032.7</v>
      </c>
      <c r="L1529" s="12" t="s">
        <v>8683</v>
      </c>
      <c r="M1529" s="10" t="s">
        <v>11381</v>
      </c>
      <c r="N1529">
        <v>1528</v>
      </c>
      <c r="O1529">
        <v>44933</v>
      </c>
      <c r="P1529" t="s">
        <v>11402</v>
      </c>
      <c r="Q1529" s="16">
        <v>4302.6099999999997</v>
      </c>
      <c r="R1529">
        <v>9335.31</v>
      </c>
      <c r="S1529">
        <v>41</v>
      </c>
      <c r="T1529">
        <v>1528</v>
      </c>
      <c r="U1529">
        <v>9906.7900000000009</v>
      </c>
      <c r="V1529" t="s">
        <v>11411</v>
      </c>
      <c r="W1529">
        <v>5.39</v>
      </c>
      <c r="X1529">
        <v>36</v>
      </c>
      <c r="Y1529" t="s">
        <v>11631</v>
      </c>
      <c r="Z1529" t="s">
        <v>12012</v>
      </c>
      <c r="AA1529">
        <v>1528</v>
      </c>
      <c r="AB1529" t="s">
        <v>12015</v>
      </c>
      <c r="AC1529">
        <v>7215.74</v>
      </c>
      <c r="AD1529">
        <v>4898.9799999999996</v>
      </c>
      <c r="AE1529">
        <v>244.95</v>
      </c>
      <c r="AF1529" t="s">
        <v>11141</v>
      </c>
      <c r="AG1529" t="s">
        <v>11196</v>
      </c>
      <c r="AH1529">
        <v>7</v>
      </c>
      <c r="AI1529">
        <v>1528</v>
      </c>
      <c r="AJ1529" t="s">
        <v>11339</v>
      </c>
      <c r="AK1529" t="s">
        <v>12027</v>
      </c>
      <c r="AL1529" t="s">
        <v>12031</v>
      </c>
      <c r="AM1529" t="s">
        <v>11370</v>
      </c>
      <c r="AN1529">
        <v>1</v>
      </c>
      <c r="AO1529" s="10" t="s">
        <v>12039</v>
      </c>
      <c r="AP1529" t="str" cm="1">
        <f t="array" ref="AP1529">_xlfn.IFS(
  Table1[[#This Row],[Age]]&lt;=25, "18-25",
  Table1[[#This Row],[Age]]&lt;=35, "26-35",
  Table1[[#This Row],[Age]]&lt;=45, "36-45",
  Table1[[#This Row],[Age]]&lt;=60, "46-60",
  TRUE, "60+")</f>
        <v>60+</v>
      </c>
    </row>
    <row r="1530" spans="1:42" x14ac:dyDescent="0.3">
      <c r="A1530">
        <v>1529</v>
      </c>
      <c r="B1530" t="s">
        <v>6</v>
      </c>
      <c r="C1530" t="s">
        <v>86</v>
      </c>
      <c r="D1530">
        <v>53</v>
      </c>
      <c r="E1530" t="s">
        <v>105</v>
      </c>
      <c r="F1530" t="s">
        <v>1636</v>
      </c>
      <c r="G1530" t="s">
        <v>5113</v>
      </c>
      <c r="H1530">
        <v>19458796382</v>
      </c>
      <c r="I1530" t="s">
        <v>5206</v>
      </c>
      <c r="J1530" t="s">
        <v>7291</v>
      </c>
      <c r="K1530">
        <v>5180.41</v>
      </c>
      <c r="L1530" s="12" t="s">
        <v>8684</v>
      </c>
      <c r="M1530" s="10" t="s">
        <v>11136</v>
      </c>
      <c r="N1530">
        <v>1529</v>
      </c>
      <c r="O1530">
        <v>45079</v>
      </c>
      <c r="P1530" t="s">
        <v>11403</v>
      </c>
      <c r="Q1530" s="16">
        <v>4125.6099999999997</v>
      </c>
      <c r="R1530">
        <v>1054.8</v>
      </c>
      <c r="S1530">
        <v>17</v>
      </c>
      <c r="T1530">
        <v>1529</v>
      </c>
      <c r="U1530">
        <v>26793.81</v>
      </c>
      <c r="V1530" t="s">
        <v>11413</v>
      </c>
      <c r="W1530">
        <v>2.92</v>
      </c>
      <c r="X1530">
        <v>24</v>
      </c>
      <c r="Y1530" t="s">
        <v>10257</v>
      </c>
      <c r="Z1530" t="s">
        <v>12012</v>
      </c>
      <c r="AA1530">
        <v>1529</v>
      </c>
      <c r="AB1530" t="s">
        <v>12017</v>
      </c>
      <c r="AC1530">
        <v>5678.28</v>
      </c>
      <c r="AD1530">
        <v>1818.33</v>
      </c>
      <c r="AE1530">
        <v>90.92</v>
      </c>
      <c r="AF1530" t="s">
        <v>11287</v>
      </c>
      <c r="AG1530" t="s">
        <v>11234</v>
      </c>
      <c r="AH1530">
        <v>9733</v>
      </c>
      <c r="AI1530">
        <v>1529</v>
      </c>
      <c r="AJ1530" t="s">
        <v>11153</v>
      </c>
      <c r="AK1530" t="s">
        <v>12029</v>
      </c>
      <c r="AL1530" t="s">
        <v>12032</v>
      </c>
      <c r="AM1530" t="s">
        <v>11273</v>
      </c>
      <c r="AN1530">
        <v>1</v>
      </c>
      <c r="AO1530" s="10" t="s">
        <v>12043</v>
      </c>
      <c r="AP1530" t="str" cm="1">
        <f t="array" ref="AP1530">_xlfn.IFS(
  Table1[[#This Row],[Age]]&lt;=25, "18-25",
  Table1[[#This Row],[Age]]&lt;=35, "26-35",
  Table1[[#This Row],[Age]]&lt;=45, "36-45",
  Table1[[#This Row],[Age]]&lt;=60, "46-60",
  TRUE, "60+")</f>
        <v>46-60</v>
      </c>
    </row>
    <row r="1531" spans="1:42" x14ac:dyDescent="0.3">
      <c r="A1531">
        <v>1530</v>
      </c>
      <c r="B1531" t="s">
        <v>43</v>
      </c>
      <c r="C1531" t="s">
        <v>76</v>
      </c>
      <c r="D1531">
        <v>61</v>
      </c>
      <c r="E1531" t="s">
        <v>104</v>
      </c>
      <c r="F1531" t="s">
        <v>1637</v>
      </c>
      <c r="G1531" t="s">
        <v>5120</v>
      </c>
      <c r="H1531">
        <v>19458796383</v>
      </c>
      <c r="I1531" t="s">
        <v>5982</v>
      </c>
      <c r="J1531" t="s">
        <v>7291</v>
      </c>
      <c r="K1531">
        <v>4416.7299999999996</v>
      </c>
      <c r="L1531" s="12" t="s">
        <v>8685</v>
      </c>
      <c r="M1531" s="10" t="s">
        <v>11211</v>
      </c>
      <c r="N1531">
        <v>1530</v>
      </c>
      <c r="O1531">
        <v>45225</v>
      </c>
      <c r="P1531" t="s">
        <v>11403</v>
      </c>
      <c r="Q1531" s="16">
        <v>739.76</v>
      </c>
      <c r="R1531">
        <v>5156.49</v>
      </c>
      <c r="S1531">
        <v>5</v>
      </c>
      <c r="T1531">
        <v>1530</v>
      </c>
      <c r="U1531">
        <v>5267.75</v>
      </c>
      <c r="V1531" t="s">
        <v>11412</v>
      </c>
      <c r="W1531">
        <v>5.62</v>
      </c>
      <c r="X1531">
        <v>36</v>
      </c>
      <c r="Y1531" t="s">
        <v>11859</v>
      </c>
      <c r="Z1531" t="s">
        <v>12010</v>
      </c>
      <c r="AA1531">
        <v>1530</v>
      </c>
      <c r="AB1531" t="s">
        <v>12015</v>
      </c>
      <c r="AC1531">
        <v>6217.95</v>
      </c>
      <c r="AD1531">
        <v>324.08999999999997</v>
      </c>
      <c r="AE1531">
        <v>16.2</v>
      </c>
      <c r="AF1531" t="s">
        <v>11176</v>
      </c>
      <c r="AG1531" t="s">
        <v>11149</v>
      </c>
      <c r="AH1531">
        <v>6902</v>
      </c>
      <c r="AI1531">
        <v>1530</v>
      </c>
      <c r="AJ1531" t="s">
        <v>11163</v>
      </c>
      <c r="AK1531" t="s">
        <v>12027</v>
      </c>
      <c r="AL1531" t="s">
        <v>12031</v>
      </c>
      <c r="AM1531" t="s">
        <v>11266</v>
      </c>
      <c r="AN1531">
        <v>1</v>
      </c>
      <c r="AO1531" s="10" t="s">
        <v>12044</v>
      </c>
      <c r="AP1531" t="str" cm="1">
        <f t="array" ref="AP1531">_xlfn.IFS(
  Table1[[#This Row],[Age]]&lt;=25, "18-25",
  Table1[[#This Row],[Age]]&lt;=35, "26-35",
  Table1[[#This Row],[Age]]&lt;=45, "36-45",
  Table1[[#This Row],[Age]]&lt;=60, "46-60",
  TRUE, "60+")</f>
        <v>60+</v>
      </c>
    </row>
    <row r="1532" spans="1:42" x14ac:dyDescent="0.3">
      <c r="A1532">
        <v>1531</v>
      </c>
      <c r="B1532" t="s">
        <v>7</v>
      </c>
      <c r="C1532" t="s">
        <v>94</v>
      </c>
      <c r="D1532">
        <v>56</v>
      </c>
      <c r="E1532" t="s">
        <v>105</v>
      </c>
      <c r="F1532" t="s">
        <v>1638</v>
      </c>
      <c r="G1532" t="s">
        <v>5130</v>
      </c>
      <c r="H1532">
        <v>19458796384</v>
      </c>
      <c r="I1532" t="s">
        <v>6297</v>
      </c>
      <c r="J1532" t="s">
        <v>7291</v>
      </c>
      <c r="K1532">
        <v>2596.77</v>
      </c>
      <c r="L1532" s="12" t="s">
        <v>8686</v>
      </c>
      <c r="M1532" s="10" t="s">
        <v>11099</v>
      </c>
      <c r="N1532">
        <v>1531</v>
      </c>
      <c r="O1532">
        <v>45188</v>
      </c>
      <c r="P1532" t="s">
        <v>11404</v>
      </c>
      <c r="Q1532" s="16">
        <v>452.77</v>
      </c>
      <c r="R1532">
        <v>2144</v>
      </c>
      <c r="S1532">
        <v>5</v>
      </c>
      <c r="T1532">
        <v>1531</v>
      </c>
      <c r="U1532">
        <v>49675.47</v>
      </c>
      <c r="V1532" t="s">
        <v>11411</v>
      </c>
      <c r="W1532">
        <v>5.13</v>
      </c>
      <c r="X1532">
        <v>48</v>
      </c>
      <c r="Y1532" t="s">
        <v>11860</v>
      </c>
      <c r="Z1532" t="s">
        <v>12012</v>
      </c>
      <c r="AA1532">
        <v>1531</v>
      </c>
      <c r="AB1532" t="s">
        <v>12015</v>
      </c>
      <c r="AC1532">
        <v>3719.77</v>
      </c>
      <c r="AD1532">
        <v>2464.4299999999998</v>
      </c>
      <c r="AE1532">
        <v>123.22</v>
      </c>
      <c r="AF1532" t="s">
        <v>11311</v>
      </c>
      <c r="AG1532" t="s">
        <v>11297</v>
      </c>
      <c r="AH1532">
        <v>7144</v>
      </c>
      <c r="AI1532">
        <v>1531</v>
      </c>
      <c r="AJ1532" t="s">
        <v>11257</v>
      </c>
      <c r="AK1532" t="s">
        <v>12028</v>
      </c>
      <c r="AL1532" t="s">
        <v>12031</v>
      </c>
      <c r="AM1532" t="s">
        <v>11381</v>
      </c>
      <c r="AN1532">
        <v>1</v>
      </c>
      <c r="AO1532" s="10" t="s">
        <v>12042</v>
      </c>
      <c r="AP1532" t="str" cm="1">
        <f t="array" ref="AP1532">_xlfn.IFS(
  Table1[[#This Row],[Age]]&lt;=25, "18-25",
  Table1[[#This Row],[Age]]&lt;=35, "26-35",
  Table1[[#This Row],[Age]]&lt;=45, "36-45",
  Table1[[#This Row],[Age]]&lt;=60, "46-60",
  TRUE, "60+")</f>
        <v>46-60</v>
      </c>
    </row>
    <row r="1533" spans="1:42" x14ac:dyDescent="0.3">
      <c r="A1533">
        <v>1532</v>
      </c>
      <c r="B1533" t="s">
        <v>39</v>
      </c>
      <c r="C1533" t="s">
        <v>78</v>
      </c>
      <c r="D1533">
        <v>69</v>
      </c>
      <c r="E1533" t="s">
        <v>106</v>
      </c>
      <c r="F1533" t="s">
        <v>1639</v>
      </c>
      <c r="G1533" t="s">
        <v>5114</v>
      </c>
      <c r="H1533">
        <v>19458796385</v>
      </c>
      <c r="I1533" t="s">
        <v>5928</v>
      </c>
      <c r="J1533" t="s">
        <v>7291</v>
      </c>
      <c r="K1533">
        <v>8601.25</v>
      </c>
      <c r="L1533" s="12" t="s">
        <v>8687</v>
      </c>
      <c r="M1533" s="10" t="s">
        <v>11086</v>
      </c>
      <c r="N1533">
        <v>1532</v>
      </c>
      <c r="O1533">
        <v>45005</v>
      </c>
      <c r="P1533" t="s">
        <v>11402</v>
      </c>
      <c r="Q1533" s="16">
        <v>3324.61</v>
      </c>
      <c r="R1533">
        <v>11925.86</v>
      </c>
      <c r="S1533">
        <v>73</v>
      </c>
      <c r="T1533">
        <v>1532</v>
      </c>
      <c r="U1533">
        <v>28228.14</v>
      </c>
      <c r="V1533" t="s">
        <v>11411</v>
      </c>
      <c r="W1533">
        <v>1.35</v>
      </c>
      <c r="X1533">
        <v>36</v>
      </c>
      <c r="Y1533" t="s">
        <v>9303</v>
      </c>
      <c r="Z1533" t="s">
        <v>12012</v>
      </c>
      <c r="AA1533">
        <v>1532</v>
      </c>
      <c r="AB1533" t="s">
        <v>12015</v>
      </c>
      <c r="AC1533">
        <v>1160.7</v>
      </c>
      <c r="AD1533">
        <v>4897.42</v>
      </c>
      <c r="AE1533">
        <v>244.87</v>
      </c>
      <c r="AF1533" t="s">
        <v>11328</v>
      </c>
      <c r="AG1533" t="s">
        <v>11213</v>
      </c>
      <c r="AH1533">
        <v>1651</v>
      </c>
      <c r="AI1533">
        <v>1532</v>
      </c>
      <c r="AJ1533" t="s">
        <v>11302</v>
      </c>
      <c r="AK1533" t="s">
        <v>12028</v>
      </c>
      <c r="AL1533" t="s">
        <v>12031</v>
      </c>
      <c r="AM1533" t="s">
        <v>11119</v>
      </c>
      <c r="AN1533">
        <v>1</v>
      </c>
      <c r="AO1533" s="10" t="s">
        <v>12047</v>
      </c>
      <c r="AP1533" t="str" cm="1">
        <f t="array" ref="AP1533">_xlfn.IFS(
  Table1[[#This Row],[Age]]&lt;=25, "18-25",
  Table1[[#This Row],[Age]]&lt;=35, "26-35",
  Table1[[#This Row],[Age]]&lt;=45, "36-45",
  Table1[[#This Row],[Age]]&lt;=60, "46-60",
  TRUE, "60+")</f>
        <v>60+</v>
      </c>
    </row>
    <row r="1534" spans="1:42" x14ac:dyDescent="0.3">
      <c r="A1534">
        <v>1533</v>
      </c>
      <c r="B1534" t="s">
        <v>9</v>
      </c>
      <c r="C1534" t="s">
        <v>97</v>
      </c>
      <c r="D1534">
        <v>20</v>
      </c>
      <c r="E1534" t="s">
        <v>105</v>
      </c>
      <c r="F1534" t="s">
        <v>1640</v>
      </c>
      <c r="G1534" t="s">
        <v>5121</v>
      </c>
      <c r="H1534">
        <v>19458796386</v>
      </c>
      <c r="I1534" t="s">
        <v>6298</v>
      </c>
      <c r="J1534" t="s">
        <v>7291</v>
      </c>
      <c r="K1534">
        <v>2174.7399999999998</v>
      </c>
      <c r="L1534" s="12" t="s">
        <v>8688</v>
      </c>
      <c r="M1534" s="10" t="s">
        <v>11120</v>
      </c>
      <c r="N1534">
        <v>1533</v>
      </c>
      <c r="O1534">
        <v>44966</v>
      </c>
      <c r="P1534" t="s">
        <v>11403</v>
      </c>
      <c r="Q1534" s="16">
        <v>1059.42</v>
      </c>
      <c r="R1534">
        <v>3234.16</v>
      </c>
      <c r="S1534">
        <v>75</v>
      </c>
      <c r="T1534">
        <v>1533</v>
      </c>
      <c r="U1534">
        <v>40914.58</v>
      </c>
      <c r="V1534" t="s">
        <v>11411</v>
      </c>
      <c r="W1534">
        <v>4.4400000000000004</v>
      </c>
      <c r="X1534">
        <v>60</v>
      </c>
      <c r="Y1534" t="s">
        <v>8982</v>
      </c>
      <c r="Z1534" t="s">
        <v>12012</v>
      </c>
      <c r="AA1534">
        <v>1533</v>
      </c>
      <c r="AB1534" t="s">
        <v>12016</v>
      </c>
      <c r="AC1534">
        <v>5578.6</v>
      </c>
      <c r="AD1534">
        <v>1829.15</v>
      </c>
      <c r="AE1534">
        <v>91.46</v>
      </c>
      <c r="AF1534" t="s">
        <v>11344</v>
      </c>
      <c r="AG1534" t="s">
        <v>11289</v>
      </c>
      <c r="AH1534">
        <v>9639</v>
      </c>
      <c r="AI1534">
        <v>1533</v>
      </c>
      <c r="AJ1534" t="s">
        <v>11358</v>
      </c>
      <c r="AK1534" t="s">
        <v>12029</v>
      </c>
      <c r="AL1534" t="s">
        <v>12031</v>
      </c>
      <c r="AM1534" t="s">
        <v>11314</v>
      </c>
      <c r="AN1534">
        <v>1</v>
      </c>
      <c r="AO1534" s="10" t="s">
        <v>12045</v>
      </c>
      <c r="AP1534" t="str" cm="1">
        <f t="array" ref="AP1534">_xlfn.IFS(
  Table1[[#This Row],[Age]]&lt;=25, "18-25",
  Table1[[#This Row],[Age]]&lt;=35, "26-35",
  Table1[[#This Row],[Age]]&lt;=45, "36-45",
  Table1[[#This Row],[Age]]&lt;=60, "46-60",
  TRUE, "60+")</f>
        <v>18-25</v>
      </c>
    </row>
    <row r="1535" spans="1:42" x14ac:dyDescent="0.3">
      <c r="A1535">
        <v>1534</v>
      </c>
      <c r="B1535" t="s">
        <v>29</v>
      </c>
      <c r="C1535" t="s">
        <v>68</v>
      </c>
      <c r="D1535">
        <v>54</v>
      </c>
      <c r="E1535" t="s">
        <v>106</v>
      </c>
      <c r="F1535" t="s">
        <v>1641</v>
      </c>
      <c r="G1535" t="s">
        <v>5132</v>
      </c>
      <c r="H1535">
        <v>19458796387</v>
      </c>
      <c r="I1535" t="s">
        <v>5278</v>
      </c>
      <c r="J1535" t="s">
        <v>7291</v>
      </c>
      <c r="K1535">
        <v>9078.51</v>
      </c>
      <c r="L1535" s="12" t="s">
        <v>8689</v>
      </c>
      <c r="M1535" s="10" t="s">
        <v>11304</v>
      </c>
      <c r="N1535">
        <v>1534</v>
      </c>
      <c r="O1535">
        <v>45115</v>
      </c>
      <c r="P1535" t="s">
        <v>11402</v>
      </c>
      <c r="Q1535" s="16">
        <v>3909.45</v>
      </c>
      <c r="R1535">
        <v>5169.0600000000004</v>
      </c>
      <c r="S1535">
        <v>48</v>
      </c>
      <c r="T1535">
        <v>1534</v>
      </c>
      <c r="U1535">
        <v>28583.51</v>
      </c>
      <c r="V1535" t="s">
        <v>11412</v>
      </c>
      <c r="W1535">
        <v>1.56</v>
      </c>
      <c r="X1535">
        <v>36</v>
      </c>
      <c r="Y1535" t="s">
        <v>9412</v>
      </c>
      <c r="Z1535" t="s">
        <v>12011</v>
      </c>
      <c r="AA1535">
        <v>1534</v>
      </c>
      <c r="AB1535" t="s">
        <v>12017</v>
      </c>
      <c r="AC1535">
        <v>6356.16</v>
      </c>
      <c r="AD1535">
        <v>1757.23</v>
      </c>
      <c r="AE1535">
        <v>87.86</v>
      </c>
      <c r="AF1535" t="s">
        <v>11269</v>
      </c>
      <c r="AG1535" t="s">
        <v>11380</v>
      </c>
      <c r="AH1535">
        <v>931</v>
      </c>
      <c r="AI1535">
        <v>1534</v>
      </c>
      <c r="AJ1535" t="s">
        <v>11184</v>
      </c>
      <c r="AK1535" t="s">
        <v>12029</v>
      </c>
      <c r="AL1535" t="s">
        <v>12032</v>
      </c>
      <c r="AM1535" t="s">
        <v>11251</v>
      </c>
      <c r="AN1535">
        <v>1</v>
      </c>
      <c r="AO1535" s="10" t="s">
        <v>12038</v>
      </c>
      <c r="AP1535" t="str" cm="1">
        <f t="array" ref="AP1535">_xlfn.IFS(
  Table1[[#This Row],[Age]]&lt;=25, "18-25",
  Table1[[#This Row],[Age]]&lt;=35, "26-35",
  Table1[[#This Row],[Age]]&lt;=45, "36-45",
  Table1[[#This Row],[Age]]&lt;=60, "46-60",
  TRUE, "60+")</f>
        <v>46-60</v>
      </c>
    </row>
    <row r="1536" spans="1:42" x14ac:dyDescent="0.3">
      <c r="A1536">
        <v>1535</v>
      </c>
      <c r="B1536" t="s">
        <v>27</v>
      </c>
      <c r="C1536" t="s">
        <v>75</v>
      </c>
      <c r="D1536">
        <v>61</v>
      </c>
      <c r="E1536" t="s">
        <v>106</v>
      </c>
      <c r="F1536" t="s">
        <v>1642</v>
      </c>
      <c r="G1536" t="s">
        <v>5114</v>
      </c>
      <c r="H1536">
        <v>19458796388</v>
      </c>
      <c r="I1536" t="s">
        <v>6299</v>
      </c>
      <c r="J1536" t="s">
        <v>7292</v>
      </c>
      <c r="K1536">
        <v>3661.3</v>
      </c>
      <c r="L1536" s="12" t="s">
        <v>8690</v>
      </c>
      <c r="M1536" s="10" t="s">
        <v>11196</v>
      </c>
      <c r="N1536">
        <v>1535</v>
      </c>
      <c r="O1536">
        <v>45203</v>
      </c>
      <c r="P1536" t="s">
        <v>11403</v>
      </c>
      <c r="Q1536" s="16">
        <v>2178.1</v>
      </c>
      <c r="R1536">
        <v>1483.2</v>
      </c>
      <c r="S1536">
        <v>78</v>
      </c>
      <c r="T1536">
        <v>1535</v>
      </c>
      <c r="U1536">
        <v>40444.28</v>
      </c>
      <c r="V1536" t="s">
        <v>11412</v>
      </c>
      <c r="W1536">
        <v>5.0599999999999996</v>
      </c>
      <c r="X1536">
        <v>24</v>
      </c>
      <c r="Y1536" t="s">
        <v>8313</v>
      </c>
      <c r="Z1536" t="s">
        <v>12012</v>
      </c>
      <c r="AA1536">
        <v>1535</v>
      </c>
      <c r="AB1536" t="s">
        <v>12016</v>
      </c>
      <c r="AC1536">
        <v>6807.3</v>
      </c>
      <c r="AD1536">
        <v>1520.03</v>
      </c>
      <c r="AE1536">
        <v>76</v>
      </c>
      <c r="AF1536" t="s">
        <v>11176</v>
      </c>
      <c r="AG1536" t="s">
        <v>11084</v>
      </c>
      <c r="AH1536">
        <v>6830</v>
      </c>
      <c r="AI1536">
        <v>1535</v>
      </c>
      <c r="AJ1536" t="s">
        <v>11140</v>
      </c>
      <c r="AK1536" t="s">
        <v>12028</v>
      </c>
      <c r="AL1536" t="s">
        <v>12032</v>
      </c>
      <c r="AM1536" t="s">
        <v>11286</v>
      </c>
      <c r="AN1536">
        <v>1</v>
      </c>
      <c r="AO1536" s="10" t="s">
        <v>12044</v>
      </c>
      <c r="AP1536" t="str" cm="1">
        <f t="array" ref="AP1536">_xlfn.IFS(
  Table1[[#This Row],[Age]]&lt;=25, "18-25",
  Table1[[#This Row],[Age]]&lt;=35, "26-35",
  Table1[[#This Row],[Age]]&lt;=45, "36-45",
  Table1[[#This Row],[Age]]&lt;=60, "46-60",
  TRUE, "60+")</f>
        <v>60+</v>
      </c>
    </row>
    <row r="1537" spans="1:42" x14ac:dyDescent="0.3">
      <c r="A1537">
        <v>1536</v>
      </c>
      <c r="B1537" t="s">
        <v>40</v>
      </c>
      <c r="C1537" t="s">
        <v>88</v>
      </c>
      <c r="D1537">
        <v>29</v>
      </c>
      <c r="E1537" t="s">
        <v>106</v>
      </c>
      <c r="F1537" t="s">
        <v>1643</v>
      </c>
      <c r="G1537" t="s">
        <v>5137</v>
      </c>
      <c r="H1537">
        <v>19458796389</v>
      </c>
      <c r="I1537" t="s">
        <v>5216</v>
      </c>
      <c r="J1537" t="s">
        <v>7291</v>
      </c>
      <c r="K1537">
        <v>362.32</v>
      </c>
      <c r="L1537" s="12" t="s">
        <v>7666</v>
      </c>
      <c r="M1537" s="10" t="s">
        <v>11080</v>
      </c>
      <c r="N1537">
        <v>1536</v>
      </c>
      <c r="O1537">
        <v>45176</v>
      </c>
      <c r="P1537" t="s">
        <v>11404</v>
      </c>
      <c r="Q1537" s="16">
        <v>781.05</v>
      </c>
      <c r="R1537">
        <v>-418.73</v>
      </c>
      <c r="S1537">
        <v>38</v>
      </c>
      <c r="T1537">
        <v>1536</v>
      </c>
      <c r="U1537">
        <v>27186.09</v>
      </c>
      <c r="V1537" t="s">
        <v>11411</v>
      </c>
      <c r="W1537">
        <v>9.82</v>
      </c>
      <c r="X1537">
        <v>48</v>
      </c>
      <c r="Y1537" t="s">
        <v>7973</v>
      </c>
      <c r="Z1537" t="s">
        <v>12011</v>
      </c>
      <c r="AA1537">
        <v>1536</v>
      </c>
      <c r="AB1537" t="s">
        <v>12017</v>
      </c>
      <c r="AC1537">
        <v>4979.32</v>
      </c>
      <c r="AD1537">
        <v>4750.24</v>
      </c>
      <c r="AE1537">
        <v>237.51</v>
      </c>
      <c r="AF1537" t="s">
        <v>11366</v>
      </c>
      <c r="AG1537" t="s">
        <v>11235</v>
      </c>
      <c r="AH1537">
        <v>2890</v>
      </c>
      <c r="AI1537">
        <v>1536</v>
      </c>
      <c r="AJ1537" t="s">
        <v>11218</v>
      </c>
      <c r="AK1537" t="s">
        <v>12027</v>
      </c>
      <c r="AL1537" t="s">
        <v>12031</v>
      </c>
      <c r="AM1537" t="s">
        <v>11277</v>
      </c>
      <c r="AN1537">
        <v>1</v>
      </c>
      <c r="AO1537" s="10" t="s">
        <v>12042</v>
      </c>
      <c r="AP1537" t="str" cm="1">
        <f t="array" ref="AP1537">_xlfn.IFS(
  Table1[[#This Row],[Age]]&lt;=25, "18-25",
  Table1[[#This Row],[Age]]&lt;=35, "26-35",
  Table1[[#This Row],[Age]]&lt;=45, "36-45",
  Table1[[#This Row],[Age]]&lt;=60, "46-60",
  TRUE, "60+")</f>
        <v>26-35</v>
      </c>
    </row>
    <row r="1538" spans="1:42" x14ac:dyDescent="0.3">
      <c r="A1538">
        <v>1537</v>
      </c>
      <c r="B1538" t="s">
        <v>6</v>
      </c>
      <c r="C1538" t="s">
        <v>67</v>
      </c>
      <c r="D1538">
        <v>37</v>
      </c>
      <c r="E1538" t="s">
        <v>104</v>
      </c>
      <c r="F1538" t="s">
        <v>1644</v>
      </c>
      <c r="G1538" t="s">
        <v>5134</v>
      </c>
      <c r="H1538">
        <v>19458796390</v>
      </c>
      <c r="I1538" t="s">
        <v>6300</v>
      </c>
      <c r="J1538" t="s">
        <v>7291</v>
      </c>
      <c r="K1538">
        <v>1766.94</v>
      </c>
      <c r="L1538" s="12" t="s">
        <v>8691</v>
      </c>
      <c r="M1538" s="10" t="s">
        <v>11287</v>
      </c>
      <c r="N1538">
        <v>1537</v>
      </c>
      <c r="O1538">
        <v>45240</v>
      </c>
      <c r="P1538" t="s">
        <v>11404</v>
      </c>
      <c r="Q1538" s="16">
        <v>4871.34</v>
      </c>
      <c r="R1538">
        <v>-3104.4</v>
      </c>
      <c r="S1538">
        <v>6</v>
      </c>
      <c r="T1538">
        <v>1537</v>
      </c>
      <c r="U1538">
        <v>22803.74</v>
      </c>
      <c r="V1538" t="s">
        <v>11413</v>
      </c>
      <c r="W1538">
        <v>3.64</v>
      </c>
      <c r="X1538">
        <v>36</v>
      </c>
      <c r="Y1538" t="s">
        <v>11569</v>
      </c>
      <c r="Z1538" t="s">
        <v>12012</v>
      </c>
      <c r="AA1538">
        <v>1537</v>
      </c>
      <c r="AB1538" t="s">
        <v>12016</v>
      </c>
      <c r="AC1538">
        <v>6046.43</v>
      </c>
      <c r="AD1538">
        <v>941.45</v>
      </c>
      <c r="AE1538">
        <v>47.07</v>
      </c>
      <c r="AF1538" t="s">
        <v>11190</v>
      </c>
      <c r="AG1538" t="s">
        <v>11394</v>
      </c>
      <c r="AH1538">
        <v>8108</v>
      </c>
      <c r="AI1538">
        <v>1537</v>
      </c>
      <c r="AJ1538" t="s">
        <v>11267</v>
      </c>
      <c r="AK1538" t="s">
        <v>12027</v>
      </c>
      <c r="AL1538" t="s">
        <v>12031</v>
      </c>
      <c r="AM1538" t="s">
        <v>11192</v>
      </c>
      <c r="AN1538">
        <v>1</v>
      </c>
      <c r="AO1538" s="10" t="s">
        <v>12040</v>
      </c>
      <c r="AP1538" t="str" cm="1">
        <f t="array" ref="AP1538">_xlfn.IFS(
  Table1[[#This Row],[Age]]&lt;=25, "18-25",
  Table1[[#This Row],[Age]]&lt;=35, "26-35",
  Table1[[#This Row],[Age]]&lt;=45, "36-45",
  Table1[[#This Row],[Age]]&lt;=60, "46-60",
  TRUE, "60+")</f>
        <v>36-45</v>
      </c>
    </row>
    <row r="1539" spans="1:42" x14ac:dyDescent="0.3">
      <c r="A1539">
        <v>1538</v>
      </c>
      <c r="B1539" t="s">
        <v>22</v>
      </c>
      <c r="C1539" t="s">
        <v>98</v>
      </c>
      <c r="D1539">
        <v>40</v>
      </c>
      <c r="E1539" t="s">
        <v>106</v>
      </c>
      <c r="F1539" t="s">
        <v>1645</v>
      </c>
      <c r="G1539" t="s">
        <v>5129</v>
      </c>
      <c r="H1539">
        <v>19458796391</v>
      </c>
      <c r="I1539" t="s">
        <v>6301</v>
      </c>
      <c r="J1539" t="s">
        <v>7292</v>
      </c>
      <c r="K1539">
        <v>8889.4699999999993</v>
      </c>
      <c r="L1539" s="12" t="s">
        <v>8692</v>
      </c>
      <c r="M1539" s="10" t="s">
        <v>11248</v>
      </c>
      <c r="N1539">
        <v>1538</v>
      </c>
      <c r="O1539">
        <v>45035</v>
      </c>
      <c r="P1539" t="s">
        <v>11403</v>
      </c>
      <c r="Q1539" s="16">
        <v>287.51</v>
      </c>
      <c r="R1539">
        <v>8601.9599999999991</v>
      </c>
      <c r="S1539">
        <v>58</v>
      </c>
      <c r="T1539">
        <v>1538</v>
      </c>
      <c r="U1539">
        <v>23339.38</v>
      </c>
      <c r="V1539" t="s">
        <v>11412</v>
      </c>
      <c r="W1539">
        <v>5.64</v>
      </c>
      <c r="X1539">
        <v>36</v>
      </c>
      <c r="Y1539" t="s">
        <v>9141</v>
      </c>
      <c r="Z1539" t="s">
        <v>12012</v>
      </c>
      <c r="AA1539">
        <v>1538</v>
      </c>
      <c r="AB1539" t="s">
        <v>12015</v>
      </c>
      <c r="AC1539">
        <v>5895.77</v>
      </c>
      <c r="AD1539">
        <v>2176.4299999999998</v>
      </c>
      <c r="AE1539">
        <v>108.82</v>
      </c>
      <c r="AF1539" t="s">
        <v>11041</v>
      </c>
      <c r="AG1539" t="s">
        <v>11216</v>
      </c>
      <c r="AH1539">
        <v>2291</v>
      </c>
      <c r="AI1539">
        <v>1538</v>
      </c>
      <c r="AJ1539" t="s">
        <v>11289</v>
      </c>
      <c r="AK1539" t="s">
        <v>12029</v>
      </c>
      <c r="AL1539" t="s">
        <v>12031</v>
      </c>
      <c r="AM1539" t="s">
        <v>11252</v>
      </c>
      <c r="AN1539">
        <v>1</v>
      </c>
      <c r="AO1539" s="10" t="s">
        <v>12037</v>
      </c>
      <c r="AP1539" t="str" cm="1">
        <f t="array" ref="AP1539">_xlfn.IFS(
  Table1[[#This Row],[Age]]&lt;=25, "18-25",
  Table1[[#This Row],[Age]]&lt;=35, "26-35",
  Table1[[#This Row],[Age]]&lt;=45, "36-45",
  Table1[[#This Row],[Age]]&lt;=60, "46-60",
  TRUE, "60+")</f>
        <v>36-45</v>
      </c>
    </row>
    <row r="1540" spans="1:42" x14ac:dyDescent="0.3">
      <c r="A1540">
        <v>1539</v>
      </c>
      <c r="B1540" t="s">
        <v>32</v>
      </c>
      <c r="C1540" t="s">
        <v>75</v>
      </c>
      <c r="D1540">
        <v>39</v>
      </c>
      <c r="E1540" t="s">
        <v>105</v>
      </c>
      <c r="F1540" t="s">
        <v>1646</v>
      </c>
      <c r="G1540" t="s">
        <v>5145</v>
      </c>
      <c r="H1540">
        <v>19458796392</v>
      </c>
      <c r="I1540" t="s">
        <v>6302</v>
      </c>
      <c r="J1540" t="s">
        <v>7291</v>
      </c>
      <c r="K1540">
        <v>1371.6</v>
      </c>
      <c r="L1540" s="12" t="s">
        <v>8693</v>
      </c>
      <c r="M1540" s="10" t="s">
        <v>11369</v>
      </c>
      <c r="N1540">
        <v>1539</v>
      </c>
      <c r="O1540">
        <v>45022</v>
      </c>
      <c r="P1540" t="s">
        <v>11402</v>
      </c>
      <c r="Q1540" s="16">
        <v>630.23</v>
      </c>
      <c r="R1540">
        <v>741.37</v>
      </c>
      <c r="S1540">
        <v>14</v>
      </c>
      <c r="T1540">
        <v>1539</v>
      </c>
      <c r="U1540">
        <v>1114.83</v>
      </c>
      <c r="V1540" t="s">
        <v>11411</v>
      </c>
      <c r="W1540">
        <v>2.17</v>
      </c>
      <c r="X1540">
        <v>36</v>
      </c>
      <c r="Y1540" t="s">
        <v>7347</v>
      </c>
      <c r="Z1540" t="s">
        <v>12011</v>
      </c>
      <c r="AA1540">
        <v>1539</v>
      </c>
      <c r="AB1540" t="s">
        <v>12017</v>
      </c>
      <c r="AC1540">
        <v>4326.3500000000004</v>
      </c>
      <c r="AD1540">
        <v>1022.3</v>
      </c>
      <c r="AE1540">
        <v>51.12</v>
      </c>
      <c r="AF1540" t="s">
        <v>11215</v>
      </c>
      <c r="AG1540" t="s">
        <v>11333</v>
      </c>
      <c r="AH1540">
        <v>198</v>
      </c>
      <c r="AI1540">
        <v>1539</v>
      </c>
      <c r="AJ1540" t="s">
        <v>11240</v>
      </c>
      <c r="AK1540" t="s">
        <v>12028</v>
      </c>
      <c r="AL1540" t="s">
        <v>12031</v>
      </c>
      <c r="AM1540" t="s">
        <v>11248</v>
      </c>
      <c r="AN1540">
        <v>1</v>
      </c>
      <c r="AO1540" s="10" t="s">
        <v>12037</v>
      </c>
      <c r="AP1540" t="str" cm="1">
        <f t="array" ref="AP1540">_xlfn.IFS(
  Table1[[#This Row],[Age]]&lt;=25, "18-25",
  Table1[[#This Row],[Age]]&lt;=35, "26-35",
  Table1[[#This Row],[Age]]&lt;=45, "36-45",
  Table1[[#This Row],[Age]]&lt;=60, "46-60",
  TRUE, "60+")</f>
        <v>36-45</v>
      </c>
    </row>
    <row r="1541" spans="1:42" x14ac:dyDescent="0.3">
      <c r="A1541">
        <v>1540</v>
      </c>
      <c r="B1541" t="s">
        <v>22</v>
      </c>
      <c r="C1541" t="s">
        <v>101</v>
      </c>
      <c r="D1541">
        <v>49</v>
      </c>
      <c r="E1541" t="s">
        <v>105</v>
      </c>
      <c r="F1541" t="s">
        <v>1647</v>
      </c>
      <c r="G1541" t="s">
        <v>5117</v>
      </c>
      <c r="H1541">
        <v>19458796393</v>
      </c>
      <c r="I1541" t="s">
        <v>5674</v>
      </c>
      <c r="J1541" t="s">
        <v>7292</v>
      </c>
      <c r="K1541">
        <v>7413.86</v>
      </c>
      <c r="L1541" s="12" t="s">
        <v>8694</v>
      </c>
      <c r="M1541" s="10" t="s">
        <v>11290</v>
      </c>
      <c r="N1541">
        <v>1540</v>
      </c>
      <c r="O1541">
        <v>44958</v>
      </c>
      <c r="P1541" t="s">
        <v>11404</v>
      </c>
      <c r="Q1541" s="16">
        <v>4062.06</v>
      </c>
      <c r="R1541">
        <v>11475.92</v>
      </c>
      <c r="S1541">
        <v>72</v>
      </c>
      <c r="T1541">
        <v>1540</v>
      </c>
      <c r="U1541">
        <v>19162.09</v>
      </c>
      <c r="V1541" t="s">
        <v>11412</v>
      </c>
      <c r="W1541">
        <v>2.39</v>
      </c>
      <c r="X1541">
        <v>36</v>
      </c>
      <c r="Y1541" t="s">
        <v>11861</v>
      </c>
      <c r="Z1541" t="s">
        <v>12012</v>
      </c>
      <c r="AA1541">
        <v>1540</v>
      </c>
      <c r="AB1541" t="s">
        <v>12016</v>
      </c>
      <c r="AC1541">
        <v>8271.2199999999993</v>
      </c>
      <c r="AD1541">
        <v>558.69000000000005</v>
      </c>
      <c r="AE1541">
        <v>27.93</v>
      </c>
      <c r="AF1541" t="s">
        <v>11273</v>
      </c>
      <c r="AG1541" t="s">
        <v>11195</v>
      </c>
      <c r="AH1541">
        <v>1406</v>
      </c>
      <c r="AI1541">
        <v>1540</v>
      </c>
      <c r="AJ1541" t="s">
        <v>11171</v>
      </c>
      <c r="AK1541" t="s">
        <v>12029</v>
      </c>
      <c r="AL1541" t="s">
        <v>12031</v>
      </c>
      <c r="AM1541" t="s">
        <v>11350</v>
      </c>
      <c r="AN1541">
        <v>-1</v>
      </c>
      <c r="AO1541" s="10" t="s">
        <v>12045</v>
      </c>
      <c r="AP1541" t="str" cm="1">
        <f t="array" ref="AP1541">_xlfn.IFS(
  Table1[[#This Row],[Age]]&lt;=25, "18-25",
  Table1[[#This Row],[Age]]&lt;=35, "26-35",
  Table1[[#This Row],[Age]]&lt;=45, "36-45",
  Table1[[#This Row],[Age]]&lt;=60, "46-60",
  TRUE, "60+")</f>
        <v>46-60</v>
      </c>
    </row>
    <row r="1542" spans="1:42" x14ac:dyDescent="0.3">
      <c r="A1542">
        <v>1541</v>
      </c>
      <c r="B1542" t="s">
        <v>21</v>
      </c>
      <c r="C1542" t="s">
        <v>72</v>
      </c>
      <c r="D1542">
        <v>24</v>
      </c>
      <c r="E1542" t="s">
        <v>105</v>
      </c>
      <c r="F1542" t="s">
        <v>1648</v>
      </c>
      <c r="G1542" t="s">
        <v>5123</v>
      </c>
      <c r="H1542">
        <v>19458796394</v>
      </c>
      <c r="I1542" t="s">
        <v>5670</v>
      </c>
      <c r="J1542" t="s">
        <v>7292</v>
      </c>
      <c r="K1542">
        <v>1909.86</v>
      </c>
      <c r="L1542" s="12" t="s">
        <v>8695</v>
      </c>
      <c r="M1542" s="10" t="s">
        <v>11217</v>
      </c>
      <c r="N1542">
        <v>1541</v>
      </c>
      <c r="O1542">
        <v>45194</v>
      </c>
      <c r="P1542" t="s">
        <v>11403</v>
      </c>
      <c r="Q1542" s="16">
        <v>2268.9</v>
      </c>
      <c r="R1542">
        <v>-359.04</v>
      </c>
      <c r="S1542">
        <v>94</v>
      </c>
      <c r="T1542">
        <v>1541</v>
      </c>
      <c r="U1542">
        <v>47645.26</v>
      </c>
      <c r="V1542" t="s">
        <v>11413</v>
      </c>
      <c r="W1542">
        <v>4.2</v>
      </c>
      <c r="X1542">
        <v>24</v>
      </c>
      <c r="Y1542" t="s">
        <v>11483</v>
      </c>
      <c r="Z1542" t="s">
        <v>12011</v>
      </c>
      <c r="AA1542">
        <v>1541</v>
      </c>
      <c r="AB1542" t="s">
        <v>12016</v>
      </c>
      <c r="AC1542">
        <v>4898.8</v>
      </c>
      <c r="AD1542">
        <v>2182.46</v>
      </c>
      <c r="AE1542">
        <v>109.12</v>
      </c>
      <c r="AF1542" t="s">
        <v>11333</v>
      </c>
      <c r="AG1542" t="s">
        <v>11219</v>
      </c>
      <c r="AH1542">
        <v>1347</v>
      </c>
      <c r="AI1542">
        <v>1541</v>
      </c>
      <c r="AJ1542" t="s">
        <v>11322</v>
      </c>
      <c r="AK1542" t="s">
        <v>12027</v>
      </c>
      <c r="AL1542" t="s">
        <v>12032</v>
      </c>
      <c r="AM1542" t="s">
        <v>11228</v>
      </c>
      <c r="AN1542">
        <v>1</v>
      </c>
      <c r="AO1542" s="10" t="s">
        <v>12042</v>
      </c>
      <c r="AP1542" t="str" cm="1">
        <f t="array" ref="AP1542">_xlfn.IFS(
  Table1[[#This Row],[Age]]&lt;=25, "18-25",
  Table1[[#This Row],[Age]]&lt;=35, "26-35",
  Table1[[#This Row],[Age]]&lt;=45, "36-45",
  Table1[[#This Row],[Age]]&lt;=60, "46-60",
  TRUE, "60+")</f>
        <v>18-25</v>
      </c>
    </row>
    <row r="1543" spans="1:42" x14ac:dyDescent="0.3">
      <c r="A1543">
        <v>1542</v>
      </c>
      <c r="B1543" t="s">
        <v>4</v>
      </c>
      <c r="C1543" t="s">
        <v>65</v>
      </c>
      <c r="D1543">
        <v>39</v>
      </c>
      <c r="E1543" t="s">
        <v>106</v>
      </c>
      <c r="F1543" t="s">
        <v>1649</v>
      </c>
      <c r="G1543" t="s">
        <v>5122</v>
      </c>
      <c r="H1543">
        <v>19458796395</v>
      </c>
      <c r="I1543" t="s">
        <v>5185</v>
      </c>
      <c r="J1543" t="s">
        <v>7291</v>
      </c>
      <c r="K1543">
        <v>5039.4399999999996</v>
      </c>
      <c r="L1543" s="12" t="s">
        <v>8696</v>
      </c>
      <c r="M1543" s="10" t="s">
        <v>11146</v>
      </c>
      <c r="N1543">
        <v>1542</v>
      </c>
      <c r="O1543">
        <v>45162</v>
      </c>
      <c r="P1543" t="s">
        <v>11404</v>
      </c>
      <c r="Q1543" s="16">
        <v>4690.88</v>
      </c>
      <c r="R1543">
        <v>348.56</v>
      </c>
      <c r="S1543">
        <v>59</v>
      </c>
      <c r="T1543">
        <v>1542</v>
      </c>
      <c r="U1543">
        <v>34103.269999999997</v>
      </c>
      <c r="V1543" t="s">
        <v>11412</v>
      </c>
      <c r="W1543">
        <v>5.41</v>
      </c>
      <c r="X1543">
        <v>12</v>
      </c>
      <c r="Y1543" t="s">
        <v>11614</v>
      </c>
      <c r="Z1543" t="s">
        <v>12010</v>
      </c>
      <c r="AA1543">
        <v>1542</v>
      </c>
      <c r="AB1543" t="s">
        <v>12017</v>
      </c>
      <c r="AC1543">
        <v>3135.62</v>
      </c>
      <c r="AD1543">
        <v>4029.63</v>
      </c>
      <c r="AE1543">
        <v>201.48</v>
      </c>
      <c r="AF1543" t="s">
        <v>11206</v>
      </c>
      <c r="AG1543" t="s">
        <v>11392</v>
      </c>
      <c r="AH1543">
        <v>6895</v>
      </c>
      <c r="AI1543">
        <v>1542</v>
      </c>
      <c r="AJ1543" t="s">
        <v>11261</v>
      </c>
      <c r="AK1543" t="s">
        <v>12027</v>
      </c>
      <c r="AL1543" t="s">
        <v>12031</v>
      </c>
      <c r="AM1543" t="s">
        <v>11185</v>
      </c>
      <c r="AN1543">
        <v>1</v>
      </c>
      <c r="AO1543" s="10" t="s">
        <v>12041</v>
      </c>
      <c r="AP1543" t="str" cm="1">
        <f t="array" ref="AP1543">_xlfn.IFS(
  Table1[[#This Row],[Age]]&lt;=25, "18-25",
  Table1[[#This Row],[Age]]&lt;=35, "26-35",
  Table1[[#This Row],[Age]]&lt;=45, "36-45",
  Table1[[#This Row],[Age]]&lt;=60, "46-60",
  TRUE, "60+")</f>
        <v>36-45</v>
      </c>
    </row>
    <row r="1544" spans="1:42" x14ac:dyDescent="0.3">
      <c r="A1544">
        <v>1543</v>
      </c>
      <c r="B1544" t="s">
        <v>36</v>
      </c>
      <c r="C1544" t="s">
        <v>77</v>
      </c>
      <c r="D1544">
        <v>61</v>
      </c>
      <c r="E1544" t="s">
        <v>106</v>
      </c>
      <c r="F1544" t="s">
        <v>1650</v>
      </c>
      <c r="G1544" t="s">
        <v>5118</v>
      </c>
      <c r="H1544">
        <v>19458796396</v>
      </c>
      <c r="I1544" t="s">
        <v>6303</v>
      </c>
      <c r="J1544" t="s">
        <v>7291</v>
      </c>
      <c r="K1544">
        <v>2131.5500000000002</v>
      </c>
      <c r="L1544" s="12" t="s">
        <v>8697</v>
      </c>
      <c r="M1544" s="10" t="s">
        <v>11237</v>
      </c>
      <c r="N1544">
        <v>1543</v>
      </c>
      <c r="O1544">
        <v>44946</v>
      </c>
      <c r="P1544" t="s">
        <v>11403</v>
      </c>
      <c r="Q1544" s="16">
        <v>573.80999999999995</v>
      </c>
      <c r="R1544">
        <v>2705.36</v>
      </c>
      <c r="S1544">
        <v>65</v>
      </c>
      <c r="T1544">
        <v>1543</v>
      </c>
      <c r="U1544">
        <v>46046.63</v>
      </c>
      <c r="V1544" t="s">
        <v>11413</v>
      </c>
      <c r="W1544">
        <v>7.31</v>
      </c>
      <c r="X1544">
        <v>60</v>
      </c>
      <c r="Y1544" t="s">
        <v>10494</v>
      </c>
      <c r="Z1544" t="s">
        <v>12011</v>
      </c>
      <c r="AA1544">
        <v>1543</v>
      </c>
      <c r="AB1544" t="s">
        <v>12016</v>
      </c>
      <c r="AC1544">
        <v>1080.51</v>
      </c>
      <c r="AD1544">
        <v>38.75</v>
      </c>
      <c r="AE1544">
        <v>1.94</v>
      </c>
      <c r="AF1544" t="s">
        <v>11049</v>
      </c>
      <c r="AG1544" t="s">
        <v>11097</v>
      </c>
      <c r="AH1544">
        <v>355</v>
      </c>
      <c r="AI1544">
        <v>1543</v>
      </c>
      <c r="AJ1544" t="s">
        <v>11225</v>
      </c>
      <c r="AK1544" t="s">
        <v>12028</v>
      </c>
      <c r="AL1544" t="s">
        <v>12031</v>
      </c>
      <c r="AM1544" t="s">
        <v>11285</v>
      </c>
      <c r="AN1544">
        <v>1</v>
      </c>
      <c r="AO1544" s="10" t="s">
        <v>12039</v>
      </c>
      <c r="AP1544" t="str" cm="1">
        <f t="array" ref="AP1544">_xlfn.IFS(
  Table1[[#This Row],[Age]]&lt;=25, "18-25",
  Table1[[#This Row],[Age]]&lt;=35, "26-35",
  Table1[[#This Row],[Age]]&lt;=45, "36-45",
  Table1[[#This Row],[Age]]&lt;=60, "46-60",
  TRUE, "60+")</f>
        <v>60+</v>
      </c>
    </row>
    <row r="1545" spans="1:42" x14ac:dyDescent="0.3">
      <c r="A1545">
        <v>1544</v>
      </c>
      <c r="B1545" t="s">
        <v>46</v>
      </c>
      <c r="C1545" t="s">
        <v>59</v>
      </c>
      <c r="D1545">
        <v>19</v>
      </c>
      <c r="E1545" t="s">
        <v>104</v>
      </c>
      <c r="F1545" t="s">
        <v>1651</v>
      </c>
      <c r="G1545" t="s">
        <v>5133</v>
      </c>
      <c r="H1545">
        <v>19458796397</v>
      </c>
      <c r="I1545" t="s">
        <v>6304</v>
      </c>
      <c r="J1545" t="s">
        <v>7292</v>
      </c>
      <c r="K1545">
        <v>3398.34</v>
      </c>
      <c r="L1545" s="12" t="s">
        <v>8698</v>
      </c>
      <c r="M1545" s="10" t="s">
        <v>11266</v>
      </c>
      <c r="N1545">
        <v>1544</v>
      </c>
      <c r="O1545">
        <v>45131</v>
      </c>
      <c r="P1545" t="s">
        <v>11404</v>
      </c>
      <c r="Q1545" s="16">
        <v>793.35</v>
      </c>
      <c r="R1545">
        <v>4191.6899999999996</v>
      </c>
      <c r="S1545">
        <v>89</v>
      </c>
      <c r="T1545">
        <v>1544</v>
      </c>
      <c r="U1545">
        <v>10812.87</v>
      </c>
      <c r="V1545" t="s">
        <v>11412</v>
      </c>
      <c r="W1545">
        <v>5.1100000000000003</v>
      </c>
      <c r="X1545">
        <v>48</v>
      </c>
      <c r="Y1545" t="s">
        <v>11014</v>
      </c>
      <c r="Z1545" t="s">
        <v>12010</v>
      </c>
      <c r="AA1545">
        <v>1544</v>
      </c>
      <c r="AB1545" t="s">
        <v>12015</v>
      </c>
      <c r="AC1545">
        <v>3585.08</v>
      </c>
      <c r="AD1545">
        <v>2425.2199999999998</v>
      </c>
      <c r="AE1545">
        <v>121.26</v>
      </c>
      <c r="AF1545" t="s">
        <v>11358</v>
      </c>
      <c r="AG1545" t="s">
        <v>11200</v>
      </c>
      <c r="AH1545">
        <v>5318</v>
      </c>
      <c r="AI1545">
        <v>1544</v>
      </c>
      <c r="AJ1545" t="s">
        <v>11237</v>
      </c>
      <c r="AK1545" t="s">
        <v>12028</v>
      </c>
      <c r="AL1545" t="s">
        <v>12031</v>
      </c>
      <c r="AM1545" t="s">
        <v>11136</v>
      </c>
      <c r="AN1545">
        <v>1</v>
      </c>
      <c r="AO1545" s="10" t="s">
        <v>12038</v>
      </c>
      <c r="AP1545" t="str" cm="1">
        <f t="array" ref="AP1545">_xlfn.IFS(
  Table1[[#This Row],[Age]]&lt;=25, "18-25",
  Table1[[#This Row],[Age]]&lt;=35, "26-35",
  Table1[[#This Row],[Age]]&lt;=45, "36-45",
  Table1[[#This Row],[Age]]&lt;=60, "46-60",
  TRUE, "60+")</f>
        <v>18-25</v>
      </c>
    </row>
    <row r="1546" spans="1:42" x14ac:dyDescent="0.3">
      <c r="A1546">
        <v>1545</v>
      </c>
      <c r="B1546" t="s">
        <v>45</v>
      </c>
      <c r="C1546" t="s">
        <v>93</v>
      </c>
      <c r="D1546">
        <v>31</v>
      </c>
      <c r="E1546" t="s">
        <v>106</v>
      </c>
      <c r="F1546" t="s">
        <v>1652</v>
      </c>
      <c r="G1546" t="s">
        <v>5114</v>
      </c>
      <c r="H1546">
        <v>19458796398</v>
      </c>
      <c r="I1546" t="s">
        <v>6305</v>
      </c>
      <c r="J1546" t="s">
        <v>7291</v>
      </c>
      <c r="K1546">
        <v>1335.74</v>
      </c>
      <c r="L1546" s="12" t="s">
        <v>8699</v>
      </c>
      <c r="M1546" s="10" t="s">
        <v>11374</v>
      </c>
      <c r="N1546">
        <v>1545</v>
      </c>
      <c r="O1546">
        <v>45164</v>
      </c>
      <c r="P1546" t="s">
        <v>11403</v>
      </c>
      <c r="Q1546" s="16">
        <v>19.100000000000001</v>
      </c>
      <c r="R1546">
        <v>1354.84</v>
      </c>
      <c r="S1546">
        <v>13</v>
      </c>
      <c r="T1546">
        <v>1545</v>
      </c>
      <c r="U1546">
        <v>25066.85</v>
      </c>
      <c r="V1546" t="s">
        <v>11411</v>
      </c>
      <c r="W1546">
        <v>1.22</v>
      </c>
      <c r="X1546">
        <v>12</v>
      </c>
      <c r="Y1546" t="s">
        <v>10029</v>
      </c>
      <c r="Z1546" t="s">
        <v>12012</v>
      </c>
      <c r="AA1546">
        <v>1545</v>
      </c>
      <c r="AB1546" t="s">
        <v>12016</v>
      </c>
      <c r="AC1546">
        <v>1931.02</v>
      </c>
      <c r="AD1546">
        <v>2529.61</v>
      </c>
      <c r="AE1546">
        <v>126.48</v>
      </c>
      <c r="AF1546" t="s">
        <v>11388</v>
      </c>
      <c r="AG1546" t="s">
        <v>11072</v>
      </c>
      <c r="AH1546">
        <v>8997</v>
      </c>
      <c r="AI1546">
        <v>1545</v>
      </c>
      <c r="AJ1546" t="s">
        <v>11059</v>
      </c>
      <c r="AK1546" t="s">
        <v>12028</v>
      </c>
      <c r="AL1546" t="s">
        <v>12032</v>
      </c>
      <c r="AM1546" t="s">
        <v>11230</v>
      </c>
      <c r="AN1546">
        <v>1</v>
      </c>
      <c r="AO1546" s="10" t="s">
        <v>12041</v>
      </c>
      <c r="AP1546" t="str" cm="1">
        <f t="array" ref="AP1546">_xlfn.IFS(
  Table1[[#This Row],[Age]]&lt;=25, "18-25",
  Table1[[#This Row],[Age]]&lt;=35, "26-35",
  Table1[[#This Row],[Age]]&lt;=45, "36-45",
  Table1[[#This Row],[Age]]&lt;=60, "46-60",
  TRUE, "60+")</f>
        <v>26-35</v>
      </c>
    </row>
    <row r="1547" spans="1:42" x14ac:dyDescent="0.3">
      <c r="A1547">
        <v>1546</v>
      </c>
      <c r="B1547" t="s">
        <v>36</v>
      </c>
      <c r="C1547" t="s">
        <v>101</v>
      </c>
      <c r="D1547">
        <v>33</v>
      </c>
      <c r="E1547" t="s">
        <v>105</v>
      </c>
      <c r="F1547" t="s">
        <v>1653</v>
      </c>
      <c r="G1547" t="s">
        <v>5138</v>
      </c>
      <c r="H1547">
        <v>19458796399</v>
      </c>
      <c r="I1547" t="s">
        <v>5919</v>
      </c>
      <c r="J1547" t="s">
        <v>7291</v>
      </c>
      <c r="K1547">
        <v>5604.42</v>
      </c>
      <c r="L1547" s="12" t="s">
        <v>8700</v>
      </c>
      <c r="M1547" s="10" t="s">
        <v>11223</v>
      </c>
      <c r="N1547">
        <v>1546</v>
      </c>
      <c r="O1547">
        <v>44947</v>
      </c>
      <c r="P1547" t="s">
        <v>11404</v>
      </c>
      <c r="Q1547" s="16">
        <v>1093.4100000000001</v>
      </c>
      <c r="R1547">
        <v>4511.01</v>
      </c>
      <c r="S1547">
        <v>27</v>
      </c>
      <c r="T1547">
        <v>1546</v>
      </c>
      <c r="U1547">
        <v>2689.61</v>
      </c>
      <c r="V1547" t="s">
        <v>11411</v>
      </c>
      <c r="W1547">
        <v>3.44</v>
      </c>
      <c r="X1547">
        <v>60</v>
      </c>
      <c r="Y1547" t="s">
        <v>11568</v>
      </c>
      <c r="Z1547" t="s">
        <v>12011</v>
      </c>
      <c r="AA1547">
        <v>1546</v>
      </c>
      <c r="AB1547" t="s">
        <v>12015</v>
      </c>
      <c r="AC1547">
        <v>5510.54</v>
      </c>
      <c r="AD1547">
        <v>379.97</v>
      </c>
      <c r="AE1547">
        <v>19</v>
      </c>
      <c r="AF1547" t="s">
        <v>11224</v>
      </c>
      <c r="AG1547" t="s">
        <v>11221</v>
      </c>
      <c r="AH1547">
        <v>5467</v>
      </c>
      <c r="AI1547">
        <v>1546</v>
      </c>
      <c r="AJ1547" t="s">
        <v>11363</v>
      </c>
      <c r="AK1547" t="s">
        <v>12028</v>
      </c>
      <c r="AL1547" t="s">
        <v>12032</v>
      </c>
      <c r="AM1547" t="s">
        <v>11241</v>
      </c>
      <c r="AN1547">
        <v>1</v>
      </c>
      <c r="AO1547" s="10" t="s">
        <v>12039</v>
      </c>
      <c r="AP1547" t="str" cm="1">
        <f t="array" ref="AP1547">_xlfn.IFS(
  Table1[[#This Row],[Age]]&lt;=25, "18-25",
  Table1[[#This Row],[Age]]&lt;=35, "26-35",
  Table1[[#This Row],[Age]]&lt;=45, "36-45",
  Table1[[#This Row],[Age]]&lt;=60, "46-60",
  TRUE, "60+")</f>
        <v>26-35</v>
      </c>
    </row>
    <row r="1548" spans="1:42" x14ac:dyDescent="0.3">
      <c r="A1548">
        <v>1547</v>
      </c>
      <c r="B1548" t="s">
        <v>28</v>
      </c>
      <c r="C1548" t="s">
        <v>87</v>
      </c>
      <c r="D1548">
        <v>41</v>
      </c>
      <c r="E1548" t="s">
        <v>104</v>
      </c>
      <c r="F1548" t="s">
        <v>1654</v>
      </c>
      <c r="G1548" t="s">
        <v>5115</v>
      </c>
      <c r="H1548">
        <v>19458796400</v>
      </c>
      <c r="I1548" t="s">
        <v>5207</v>
      </c>
      <c r="J1548" t="s">
        <v>7291</v>
      </c>
      <c r="K1548">
        <v>3721.67</v>
      </c>
      <c r="L1548" s="12" t="s">
        <v>8701</v>
      </c>
      <c r="M1548" s="10" t="s">
        <v>11275</v>
      </c>
      <c r="N1548">
        <v>1547</v>
      </c>
      <c r="O1548">
        <v>45227</v>
      </c>
      <c r="P1548" t="s">
        <v>11404</v>
      </c>
      <c r="Q1548" s="16">
        <v>3289.73</v>
      </c>
      <c r="R1548">
        <v>431.94</v>
      </c>
      <c r="S1548">
        <v>25</v>
      </c>
      <c r="T1548">
        <v>1547</v>
      </c>
      <c r="U1548">
        <v>34175.56</v>
      </c>
      <c r="V1548" t="s">
        <v>11411</v>
      </c>
      <c r="W1548">
        <v>1.22</v>
      </c>
      <c r="X1548">
        <v>36</v>
      </c>
      <c r="Y1548" t="s">
        <v>11592</v>
      </c>
      <c r="Z1548" t="s">
        <v>12010</v>
      </c>
      <c r="AA1548">
        <v>1547</v>
      </c>
      <c r="AB1548" t="s">
        <v>12017</v>
      </c>
      <c r="AC1548">
        <v>4433.08</v>
      </c>
      <c r="AD1548">
        <v>4891.67</v>
      </c>
      <c r="AE1548">
        <v>244.58</v>
      </c>
      <c r="AF1548" t="s">
        <v>11273</v>
      </c>
      <c r="AG1548" t="s">
        <v>11132</v>
      </c>
      <c r="AH1548">
        <v>4879</v>
      </c>
      <c r="AI1548">
        <v>1547</v>
      </c>
      <c r="AJ1548" t="s">
        <v>11322</v>
      </c>
      <c r="AK1548" t="s">
        <v>12027</v>
      </c>
      <c r="AL1548" t="s">
        <v>12032</v>
      </c>
      <c r="AM1548" t="s">
        <v>11370</v>
      </c>
      <c r="AN1548">
        <v>1</v>
      </c>
      <c r="AO1548" s="10" t="s">
        <v>12044</v>
      </c>
      <c r="AP1548" t="str" cm="1">
        <f t="array" ref="AP1548">_xlfn.IFS(
  Table1[[#This Row],[Age]]&lt;=25, "18-25",
  Table1[[#This Row],[Age]]&lt;=35, "26-35",
  Table1[[#This Row],[Age]]&lt;=45, "36-45",
  Table1[[#This Row],[Age]]&lt;=60, "46-60",
  TRUE, "60+")</f>
        <v>36-45</v>
      </c>
    </row>
    <row r="1549" spans="1:42" x14ac:dyDescent="0.3">
      <c r="A1549">
        <v>1548</v>
      </c>
      <c r="B1549" t="s">
        <v>50</v>
      </c>
      <c r="C1549" t="s">
        <v>67</v>
      </c>
      <c r="D1549">
        <v>24</v>
      </c>
      <c r="E1549" t="s">
        <v>105</v>
      </c>
      <c r="F1549" t="s">
        <v>1655</v>
      </c>
      <c r="G1549" t="s">
        <v>5146</v>
      </c>
      <c r="H1549">
        <v>19458796401</v>
      </c>
      <c r="I1549" t="s">
        <v>6060</v>
      </c>
      <c r="J1549" t="s">
        <v>7291</v>
      </c>
      <c r="K1549">
        <v>3718.29</v>
      </c>
      <c r="L1549" s="12" t="s">
        <v>8702</v>
      </c>
      <c r="M1549" s="10" t="s">
        <v>11036</v>
      </c>
      <c r="N1549">
        <v>1548</v>
      </c>
      <c r="O1549">
        <v>45143</v>
      </c>
      <c r="P1549" t="s">
        <v>11403</v>
      </c>
      <c r="Q1549" s="16">
        <v>3619.42</v>
      </c>
      <c r="R1549">
        <v>7337.71</v>
      </c>
      <c r="S1549">
        <v>56</v>
      </c>
      <c r="T1549">
        <v>1548</v>
      </c>
      <c r="U1549">
        <v>39416.800000000003</v>
      </c>
      <c r="V1549" t="s">
        <v>11413</v>
      </c>
      <c r="W1549">
        <v>9.26</v>
      </c>
      <c r="X1549">
        <v>12</v>
      </c>
      <c r="Y1549" t="s">
        <v>8767</v>
      </c>
      <c r="Z1549" t="s">
        <v>12011</v>
      </c>
      <c r="AA1549">
        <v>1548</v>
      </c>
      <c r="AB1549" t="s">
        <v>12017</v>
      </c>
      <c r="AC1549">
        <v>3259.39</v>
      </c>
      <c r="AD1549">
        <v>989.13</v>
      </c>
      <c r="AE1549">
        <v>49.46</v>
      </c>
      <c r="AF1549" t="s">
        <v>11049</v>
      </c>
      <c r="AG1549" t="s">
        <v>11319</v>
      </c>
      <c r="AH1549">
        <v>6935</v>
      </c>
      <c r="AI1549">
        <v>1548</v>
      </c>
      <c r="AJ1549" t="s">
        <v>11243</v>
      </c>
      <c r="AK1549" t="s">
        <v>12027</v>
      </c>
      <c r="AL1549" t="s">
        <v>12031</v>
      </c>
      <c r="AM1549" t="s">
        <v>11242</v>
      </c>
      <c r="AN1549">
        <v>1</v>
      </c>
      <c r="AO1549" s="10" t="s">
        <v>12041</v>
      </c>
      <c r="AP1549" t="str" cm="1">
        <f t="array" ref="AP1549">_xlfn.IFS(
  Table1[[#This Row],[Age]]&lt;=25, "18-25",
  Table1[[#This Row],[Age]]&lt;=35, "26-35",
  Table1[[#This Row],[Age]]&lt;=45, "36-45",
  Table1[[#This Row],[Age]]&lt;=60, "46-60",
  TRUE, "60+")</f>
        <v>18-25</v>
      </c>
    </row>
    <row r="1550" spans="1:42" x14ac:dyDescent="0.3">
      <c r="A1550">
        <v>1549</v>
      </c>
      <c r="B1550" t="s">
        <v>42</v>
      </c>
      <c r="C1550" t="s">
        <v>74</v>
      </c>
      <c r="D1550">
        <v>21</v>
      </c>
      <c r="E1550" t="s">
        <v>104</v>
      </c>
      <c r="F1550" t="s">
        <v>1656</v>
      </c>
      <c r="G1550" t="s">
        <v>5139</v>
      </c>
      <c r="H1550">
        <v>19458796402</v>
      </c>
      <c r="I1550" t="s">
        <v>6306</v>
      </c>
      <c r="J1550" t="s">
        <v>7292</v>
      </c>
      <c r="K1550">
        <v>481.88</v>
      </c>
      <c r="L1550" s="12" t="s">
        <v>8703</v>
      </c>
      <c r="M1550" s="10" t="s">
        <v>11172</v>
      </c>
      <c r="N1550">
        <v>1549</v>
      </c>
      <c r="O1550">
        <v>45047</v>
      </c>
      <c r="P1550" t="s">
        <v>11404</v>
      </c>
      <c r="Q1550" s="16">
        <v>2155.4</v>
      </c>
      <c r="R1550">
        <v>-1673.52</v>
      </c>
      <c r="S1550">
        <v>68</v>
      </c>
      <c r="T1550">
        <v>1549</v>
      </c>
      <c r="U1550">
        <v>37642.269999999997</v>
      </c>
      <c r="V1550" t="s">
        <v>11413</v>
      </c>
      <c r="W1550">
        <v>1.26</v>
      </c>
      <c r="X1550">
        <v>60</v>
      </c>
      <c r="Y1550" t="s">
        <v>10037</v>
      </c>
      <c r="Z1550" t="s">
        <v>12011</v>
      </c>
      <c r="AA1550">
        <v>1549</v>
      </c>
      <c r="AB1550" t="s">
        <v>12015</v>
      </c>
      <c r="AC1550">
        <v>2163.29</v>
      </c>
      <c r="AD1550">
        <v>4533.1099999999997</v>
      </c>
      <c r="AE1550">
        <v>226.66</v>
      </c>
      <c r="AF1550" t="s">
        <v>11187</v>
      </c>
      <c r="AG1550" t="s">
        <v>11207</v>
      </c>
      <c r="AH1550">
        <v>7728</v>
      </c>
      <c r="AI1550">
        <v>1549</v>
      </c>
      <c r="AJ1550" t="s">
        <v>11103</v>
      </c>
      <c r="AK1550" t="s">
        <v>12027</v>
      </c>
      <c r="AL1550" t="s">
        <v>12032</v>
      </c>
      <c r="AM1550" t="s">
        <v>11343</v>
      </c>
      <c r="AN1550">
        <v>1</v>
      </c>
      <c r="AO1550" s="10" t="s">
        <v>12046</v>
      </c>
      <c r="AP1550" t="str" cm="1">
        <f t="array" ref="AP1550">_xlfn.IFS(
  Table1[[#This Row],[Age]]&lt;=25, "18-25",
  Table1[[#This Row],[Age]]&lt;=35, "26-35",
  Table1[[#This Row],[Age]]&lt;=45, "36-45",
  Table1[[#This Row],[Age]]&lt;=60, "46-60",
  TRUE, "60+")</f>
        <v>18-25</v>
      </c>
    </row>
    <row r="1551" spans="1:42" x14ac:dyDescent="0.3">
      <c r="A1551">
        <v>1550</v>
      </c>
      <c r="B1551" t="s">
        <v>27</v>
      </c>
      <c r="C1551" t="s">
        <v>82</v>
      </c>
      <c r="D1551">
        <v>69</v>
      </c>
      <c r="E1551" t="s">
        <v>106</v>
      </c>
      <c r="F1551" t="s">
        <v>1657</v>
      </c>
      <c r="G1551" t="s">
        <v>5118</v>
      </c>
      <c r="H1551">
        <v>19458796403</v>
      </c>
      <c r="I1551" t="s">
        <v>6307</v>
      </c>
      <c r="J1551" t="s">
        <v>7292</v>
      </c>
      <c r="K1551">
        <v>1447.67</v>
      </c>
      <c r="L1551" s="12" t="s">
        <v>8704</v>
      </c>
      <c r="M1551" s="10" t="s">
        <v>11158</v>
      </c>
      <c r="N1551">
        <v>1550</v>
      </c>
      <c r="O1551">
        <v>45222</v>
      </c>
      <c r="P1551" t="s">
        <v>11403</v>
      </c>
      <c r="Q1551" s="16">
        <v>1294.22</v>
      </c>
      <c r="R1551">
        <v>2741.89</v>
      </c>
      <c r="S1551">
        <v>59</v>
      </c>
      <c r="T1551">
        <v>1550</v>
      </c>
      <c r="U1551">
        <v>5251.73</v>
      </c>
      <c r="V1551" t="s">
        <v>11412</v>
      </c>
      <c r="W1551">
        <v>1.45</v>
      </c>
      <c r="X1551">
        <v>60</v>
      </c>
      <c r="Y1551" t="s">
        <v>7431</v>
      </c>
      <c r="Z1551" t="s">
        <v>12011</v>
      </c>
      <c r="AA1551">
        <v>1550</v>
      </c>
      <c r="AB1551" t="s">
        <v>12017</v>
      </c>
      <c r="AC1551">
        <v>8250.99</v>
      </c>
      <c r="AD1551">
        <v>1146.52</v>
      </c>
      <c r="AE1551">
        <v>57.33</v>
      </c>
      <c r="AF1551" t="s">
        <v>11269</v>
      </c>
      <c r="AG1551" t="s">
        <v>11131</v>
      </c>
      <c r="AH1551">
        <v>345</v>
      </c>
      <c r="AI1551">
        <v>1550</v>
      </c>
      <c r="AJ1551" t="s">
        <v>11121</v>
      </c>
      <c r="AK1551" t="s">
        <v>12029</v>
      </c>
      <c r="AL1551" t="s">
        <v>12032</v>
      </c>
      <c r="AM1551" t="s">
        <v>11260</v>
      </c>
      <c r="AN1551">
        <v>1</v>
      </c>
      <c r="AO1551" s="10" t="s">
        <v>12044</v>
      </c>
      <c r="AP1551" t="str" cm="1">
        <f t="array" ref="AP1551">_xlfn.IFS(
  Table1[[#This Row],[Age]]&lt;=25, "18-25",
  Table1[[#This Row],[Age]]&lt;=35, "26-35",
  Table1[[#This Row],[Age]]&lt;=45, "36-45",
  Table1[[#This Row],[Age]]&lt;=60, "46-60",
  TRUE, "60+")</f>
        <v>60+</v>
      </c>
    </row>
    <row r="1552" spans="1:42" x14ac:dyDescent="0.3">
      <c r="A1552">
        <v>1551</v>
      </c>
      <c r="B1552" t="s">
        <v>30</v>
      </c>
      <c r="C1552" t="s">
        <v>99</v>
      </c>
      <c r="D1552">
        <v>54</v>
      </c>
      <c r="E1552" t="s">
        <v>104</v>
      </c>
      <c r="F1552" t="s">
        <v>1658</v>
      </c>
      <c r="G1552" t="s">
        <v>5145</v>
      </c>
      <c r="H1552">
        <v>19458796404</v>
      </c>
      <c r="I1552" t="s">
        <v>6308</v>
      </c>
      <c r="J1552" t="s">
        <v>7291</v>
      </c>
      <c r="K1552">
        <v>7104.55</v>
      </c>
      <c r="L1552" s="12" t="s">
        <v>7360</v>
      </c>
      <c r="M1552" s="10" t="s">
        <v>11376</v>
      </c>
      <c r="N1552">
        <v>1551</v>
      </c>
      <c r="O1552">
        <v>45276</v>
      </c>
      <c r="P1552" t="s">
        <v>11404</v>
      </c>
      <c r="Q1552" s="16">
        <v>3584.49</v>
      </c>
      <c r="R1552">
        <v>3520.06</v>
      </c>
      <c r="S1552">
        <v>95</v>
      </c>
      <c r="T1552">
        <v>1551</v>
      </c>
      <c r="U1552">
        <v>13128.86</v>
      </c>
      <c r="V1552" t="s">
        <v>11411</v>
      </c>
      <c r="W1552">
        <v>3.68</v>
      </c>
      <c r="X1552">
        <v>12</v>
      </c>
      <c r="Y1552" t="s">
        <v>11774</v>
      </c>
      <c r="Z1552" t="s">
        <v>12010</v>
      </c>
      <c r="AA1552">
        <v>1551</v>
      </c>
      <c r="AB1552" t="s">
        <v>12017</v>
      </c>
      <c r="AC1552">
        <v>9863.35</v>
      </c>
      <c r="AD1552">
        <v>2623.13</v>
      </c>
      <c r="AE1552">
        <v>131.16</v>
      </c>
      <c r="AF1552" t="s">
        <v>11081</v>
      </c>
      <c r="AG1552" t="s">
        <v>11240</v>
      </c>
      <c r="AH1552">
        <v>5397</v>
      </c>
      <c r="AI1552">
        <v>1551</v>
      </c>
      <c r="AJ1552" t="s">
        <v>11343</v>
      </c>
      <c r="AK1552" t="s">
        <v>12028</v>
      </c>
      <c r="AL1552" t="s">
        <v>12032</v>
      </c>
      <c r="AM1552" t="s">
        <v>11104</v>
      </c>
      <c r="AN1552">
        <v>1</v>
      </c>
      <c r="AO1552" s="10" t="s">
        <v>12036</v>
      </c>
      <c r="AP1552" t="str" cm="1">
        <f t="array" ref="AP1552">_xlfn.IFS(
  Table1[[#This Row],[Age]]&lt;=25, "18-25",
  Table1[[#This Row],[Age]]&lt;=35, "26-35",
  Table1[[#This Row],[Age]]&lt;=45, "36-45",
  Table1[[#This Row],[Age]]&lt;=60, "46-60",
  TRUE, "60+")</f>
        <v>46-60</v>
      </c>
    </row>
    <row r="1553" spans="1:42" x14ac:dyDescent="0.3">
      <c r="A1553">
        <v>1552</v>
      </c>
      <c r="B1553" t="s">
        <v>39</v>
      </c>
      <c r="C1553" t="s">
        <v>55</v>
      </c>
      <c r="D1553">
        <v>63</v>
      </c>
      <c r="E1553" t="s">
        <v>106</v>
      </c>
      <c r="F1553" t="s">
        <v>1659</v>
      </c>
      <c r="G1553" t="s">
        <v>5119</v>
      </c>
      <c r="H1553">
        <v>19458796405</v>
      </c>
      <c r="I1553" t="s">
        <v>5255</v>
      </c>
      <c r="J1553" t="s">
        <v>7291</v>
      </c>
      <c r="K1553">
        <v>2993.97</v>
      </c>
      <c r="L1553" s="12" t="s">
        <v>8705</v>
      </c>
      <c r="M1553" s="10" t="s">
        <v>11320</v>
      </c>
      <c r="N1553">
        <v>1552</v>
      </c>
      <c r="O1553">
        <v>45277</v>
      </c>
      <c r="P1553" t="s">
        <v>11404</v>
      </c>
      <c r="Q1553" s="16">
        <v>871.32</v>
      </c>
      <c r="R1553">
        <v>3865.29</v>
      </c>
      <c r="S1553">
        <v>49</v>
      </c>
      <c r="T1553">
        <v>1552</v>
      </c>
      <c r="U1553">
        <v>33135.54</v>
      </c>
      <c r="V1553" t="s">
        <v>11412</v>
      </c>
      <c r="W1553">
        <v>6.69</v>
      </c>
      <c r="X1553">
        <v>36</v>
      </c>
      <c r="Y1553" t="s">
        <v>11848</v>
      </c>
      <c r="Z1553" t="s">
        <v>12010</v>
      </c>
      <c r="AA1553">
        <v>1552</v>
      </c>
      <c r="AB1553" t="s">
        <v>12016</v>
      </c>
      <c r="AC1553">
        <v>8753.42</v>
      </c>
      <c r="AD1553">
        <v>4001.12</v>
      </c>
      <c r="AE1553">
        <v>200.06</v>
      </c>
      <c r="AF1553" t="s">
        <v>11222</v>
      </c>
      <c r="AG1553" t="s">
        <v>11327</v>
      </c>
      <c r="AH1553">
        <v>8107</v>
      </c>
      <c r="AI1553">
        <v>1552</v>
      </c>
      <c r="AJ1553" t="s">
        <v>11062</v>
      </c>
      <c r="AK1553" t="s">
        <v>12027</v>
      </c>
      <c r="AL1553" t="s">
        <v>12031</v>
      </c>
      <c r="AM1553" t="s">
        <v>11271</v>
      </c>
      <c r="AN1553">
        <v>1</v>
      </c>
      <c r="AO1553" s="10" t="s">
        <v>12036</v>
      </c>
      <c r="AP1553" t="str" cm="1">
        <f t="array" ref="AP1553">_xlfn.IFS(
  Table1[[#This Row],[Age]]&lt;=25, "18-25",
  Table1[[#This Row],[Age]]&lt;=35, "26-35",
  Table1[[#This Row],[Age]]&lt;=45, "36-45",
  Table1[[#This Row],[Age]]&lt;=60, "46-60",
  TRUE, "60+")</f>
        <v>60+</v>
      </c>
    </row>
    <row r="1554" spans="1:42" x14ac:dyDescent="0.3">
      <c r="A1554">
        <v>1553</v>
      </c>
      <c r="B1554" t="s">
        <v>9</v>
      </c>
      <c r="C1554" t="s">
        <v>80</v>
      </c>
      <c r="D1554">
        <v>58</v>
      </c>
      <c r="E1554" t="s">
        <v>106</v>
      </c>
      <c r="F1554" t="s">
        <v>1660</v>
      </c>
      <c r="G1554" t="s">
        <v>5142</v>
      </c>
      <c r="H1554">
        <v>19458796406</v>
      </c>
      <c r="I1554" t="s">
        <v>6309</v>
      </c>
      <c r="J1554" t="s">
        <v>7291</v>
      </c>
      <c r="K1554">
        <v>4476.4799999999996</v>
      </c>
      <c r="L1554" s="12" t="s">
        <v>8706</v>
      </c>
      <c r="M1554" s="10" t="s">
        <v>11174</v>
      </c>
      <c r="N1554">
        <v>1553</v>
      </c>
      <c r="O1554">
        <v>45188</v>
      </c>
      <c r="P1554" t="s">
        <v>11403</v>
      </c>
      <c r="Q1554" s="16">
        <v>3837.76</v>
      </c>
      <c r="R1554">
        <v>638.72</v>
      </c>
      <c r="S1554">
        <v>18</v>
      </c>
      <c r="T1554">
        <v>1553</v>
      </c>
      <c r="U1554">
        <v>38190.559999999998</v>
      </c>
      <c r="V1554" t="s">
        <v>11413</v>
      </c>
      <c r="W1554">
        <v>4.22</v>
      </c>
      <c r="X1554">
        <v>36</v>
      </c>
      <c r="Y1554" t="s">
        <v>11747</v>
      </c>
      <c r="Z1554" t="s">
        <v>12010</v>
      </c>
      <c r="AA1554">
        <v>1553</v>
      </c>
      <c r="AB1554" t="s">
        <v>12016</v>
      </c>
      <c r="AC1554">
        <v>8081.03</v>
      </c>
      <c r="AD1554">
        <v>4748.95</v>
      </c>
      <c r="AE1554">
        <v>237.45</v>
      </c>
      <c r="AF1554" t="s">
        <v>11226</v>
      </c>
      <c r="AG1554" t="s">
        <v>11392</v>
      </c>
      <c r="AH1554">
        <v>8402</v>
      </c>
      <c r="AI1554">
        <v>1553</v>
      </c>
      <c r="AJ1554" t="s">
        <v>11168</v>
      </c>
      <c r="AK1554" t="s">
        <v>12027</v>
      </c>
      <c r="AL1554" t="s">
        <v>12032</v>
      </c>
      <c r="AM1554" t="s">
        <v>11158</v>
      </c>
      <c r="AN1554">
        <v>1</v>
      </c>
      <c r="AO1554" s="10" t="s">
        <v>12042</v>
      </c>
      <c r="AP1554" t="str" cm="1">
        <f t="array" ref="AP1554">_xlfn.IFS(
  Table1[[#This Row],[Age]]&lt;=25, "18-25",
  Table1[[#This Row],[Age]]&lt;=35, "26-35",
  Table1[[#This Row],[Age]]&lt;=45, "36-45",
  Table1[[#This Row],[Age]]&lt;=60, "46-60",
  TRUE, "60+")</f>
        <v>46-60</v>
      </c>
    </row>
    <row r="1555" spans="1:42" x14ac:dyDescent="0.3">
      <c r="A1555">
        <v>1554</v>
      </c>
      <c r="B1555" t="s">
        <v>36</v>
      </c>
      <c r="C1555" t="s">
        <v>70</v>
      </c>
      <c r="D1555">
        <v>22</v>
      </c>
      <c r="E1555" t="s">
        <v>105</v>
      </c>
      <c r="F1555" t="s">
        <v>1661</v>
      </c>
      <c r="G1555" t="s">
        <v>5133</v>
      </c>
      <c r="H1555">
        <v>19458796407</v>
      </c>
      <c r="I1555" t="s">
        <v>6156</v>
      </c>
      <c r="J1555" t="s">
        <v>7292</v>
      </c>
      <c r="K1555">
        <v>7654.37</v>
      </c>
      <c r="L1555" s="12" t="s">
        <v>8707</v>
      </c>
      <c r="M1555" s="10" t="s">
        <v>11129</v>
      </c>
      <c r="N1555">
        <v>1554</v>
      </c>
      <c r="O1555">
        <v>45181</v>
      </c>
      <c r="P1555" t="s">
        <v>11404</v>
      </c>
      <c r="Q1555" s="16">
        <v>3935.08</v>
      </c>
      <c r="R1555">
        <v>3719.29</v>
      </c>
      <c r="S1555">
        <v>81</v>
      </c>
      <c r="T1555">
        <v>1554</v>
      </c>
      <c r="U1555">
        <v>14436.32</v>
      </c>
      <c r="V1555" t="s">
        <v>11411</v>
      </c>
      <c r="W1555">
        <v>1.55</v>
      </c>
      <c r="X1555">
        <v>48</v>
      </c>
      <c r="Y1555" t="s">
        <v>11862</v>
      </c>
      <c r="Z1555" t="s">
        <v>12012</v>
      </c>
      <c r="AA1555">
        <v>1554</v>
      </c>
      <c r="AB1555" t="s">
        <v>12015</v>
      </c>
      <c r="AC1555">
        <v>5780.81</v>
      </c>
      <c r="AD1555">
        <v>2007.43</v>
      </c>
      <c r="AE1555">
        <v>100.37</v>
      </c>
      <c r="AF1555" t="s">
        <v>11375</v>
      </c>
      <c r="AG1555" t="s">
        <v>11219</v>
      </c>
      <c r="AH1555">
        <v>1840</v>
      </c>
      <c r="AI1555">
        <v>1554</v>
      </c>
      <c r="AJ1555" t="s">
        <v>11228</v>
      </c>
      <c r="AK1555" t="s">
        <v>12027</v>
      </c>
      <c r="AL1555" t="s">
        <v>12032</v>
      </c>
      <c r="AM1555" t="s">
        <v>11347</v>
      </c>
      <c r="AN1555">
        <v>1</v>
      </c>
      <c r="AO1555" s="10" t="s">
        <v>12042</v>
      </c>
      <c r="AP1555" t="str" cm="1">
        <f t="array" ref="AP1555">_xlfn.IFS(
  Table1[[#This Row],[Age]]&lt;=25, "18-25",
  Table1[[#This Row],[Age]]&lt;=35, "26-35",
  Table1[[#This Row],[Age]]&lt;=45, "36-45",
  Table1[[#This Row],[Age]]&lt;=60, "46-60",
  TRUE, "60+")</f>
        <v>18-25</v>
      </c>
    </row>
    <row r="1556" spans="1:42" x14ac:dyDescent="0.3">
      <c r="A1556">
        <v>1555</v>
      </c>
      <c r="B1556" t="s">
        <v>7</v>
      </c>
      <c r="C1556" t="s">
        <v>89</v>
      </c>
      <c r="D1556">
        <v>19</v>
      </c>
      <c r="E1556" t="s">
        <v>106</v>
      </c>
      <c r="F1556" t="s">
        <v>1662</v>
      </c>
      <c r="G1556" t="s">
        <v>5109</v>
      </c>
      <c r="H1556">
        <v>19458796408</v>
      </c>
      <c r="I1556" t="s">
        <v>6310</v>
      </c>
      <c r="J1556" t="s">
        <v>7291</v>
      </c>
      <c r="K1556">
        <v>4503.1000000000004</v>
      </c>
      <c r="L1556" s="12" t="s">
        <v>8708</v>
      </c>
      <c r="M1556" s="10" t="s">
        <v>11388</v>
      </c>
      <c r="N1556">
        <v>1555</v>
      </c>
      <c r="O1556">
        <v>44937</v>
      </c>
      <c r="P1556" t="s">
        <v>11404</v>
      </c>
      <c r="Q1556" s="16">
        <v>2210.96</v>
      </c>
      <c r="R1556">
        <v>2292.14</v>
      </c>
      <c r="S1556">
        <v>75</v>
      </c>
      <c r="T1556">
        <v>1555</v>
      </c>
      <c r="U1556">
        <v>20905.810000000001</v>
      </c>
      <c r="V1556" t="s">
        <v>11412</v>
      </c>
      <c r="W1556">
        <v>8.5299999999999994</v>
      </c>
      <c r="X1556">
        <v>60</v>
      </c>
      <c r="Y1556" t="s">
        <v>11863</v>
      </c>
      <c r="Z1556" t="s">
        <v>12011</v>
      </c>
      <c r="AA1556">
        <v>1555</v>
      </c>
      <c r="AB1556" t="s">
        <v>12017</v>
      </c>
      <c r="AC1556">
        <v>8520</v>
      </c>
      <c r="AD1556">
        <v>350.49</v>
      </c>
      <c r="AE1556">
        <v>17.52</v>
      </c>
      <c r="AF1556" t="s">
        <v>11044</v>
      </c>
      <c r="AG1556" t="s">
        <v>11229</v>
      </c>
      <c r="AH1556">
        <v>9013</v>
      </c>
      <c r="AI1556">
        <v>1555</v>
      </c>
      <c r="AJ1556" t="s">
        <v>11294</v>
      </c>
      <c r="AK1556" t="s">
        <v>12029</v>
      </c>
      <c r="AL1556" t="s">
        <v>12032</v>
      </c>
      <c r="AM1556" t="s">
        <v>11209</v>
      </c>
      <c r="AN1556">
        <v>1</v>
      </c>
      <c r="AO1556" s="10" t="s">
        <v>12039</v>
      </c>
      <c r="AP1556" t="str" cm="1">
        <f t="array" ref="AP1556">_xlfn.IFS(
  Table1[[#This Row],[Age]]&lt;=25, "18-25",
  Table1[[#This Row],[Age]]&lt;=35, "26-35",
  Table1[[#This Row],[Age]]&lt;=45, "36-45",
  Table1[[#This Row],[Age]]&lt;=60, "46-60",
  TRUE, "60+")</f>
        <v>18-25</v>
      </c>
    </row>
    <row r="1557" spans="1:42" x14ac:dyDescent="0.3">
      <c r="A1557">
        <v>1556</v>
      </c>
      <c r="B1557" t="s">
        <v>15</v>
      </c>
      <c r="C1557" t="s">
        <v>75</v>
      </c>
      <c r="D1557">
        <v>22</v>
      </c>
      <c r="E1557" t="s">
        <v>106</v>
      </c>
      <c r="F1557" t="s">
        <v>1663</v>
      </c>
      <c r="G1557" t="s">
        <v>5144</v>
      </c>
      <c r="H1557">
        <v>19458796409</v>
      </c>
      <c r="I1557" t="s">
        <v>5457</v>
      </c>
      <c r="J1557" t="s">
        <v>7291</v>
      </c>
      <c r="K1557">
        <v>2333.5300000000002</v>
      </c>
      <c r="L1557" s="12" t="s">
        <v>8709</v>
      </c>
      <c r="M1557" s="10" t="s">
        <v>11276</v>
      </c>
      <c r="N1557">
        <v>1556</v>
      </c>
      <c r="O1557">
        <v>44990</v>
      </c>
      <c r="P1557" t="s">
        <v>11403</v>
      </c>
      <c r="Q1557" s="16">
        <v>976.1</v>
      </c>
      <c r="R1557">
        <v>3309.63</v>
      </c>
      <c r="S1557">
        <v>76</v>
      </c>
      <c r="T1557">
        <v>1556</v>
      </c>
      <c r="U1557">
        <v>18212.04</v>
      </c>
      <c r="V1557" t="s">
        <v>11412</v>
      </c>
      <c r="W1557">
        <v>7.3</v>
      </c>
      <c r="X1557">
        <v>48</v>
      </c>
      <c r="Y1557" t="s">
        <v>11864</v>
      </c>
      <c r="Z1557" t="s">
        <v>12012</v>
      </c>
      <c r="AA1557">
        <v>1556</v>
      </c>
      <c r="AB1557" t="s">
        <v>12016</v>
      </c>
      <c r="AC1557">
        <v>5807.16</v>
      </c>
      <c r="AD1557">
        <v>114.94</v>
      </c>
      <c r="AE1557">
        <v>5.75</v>
      </c>
      <c r="AF1557" t="s">
        <v>11215</v>
      </c>
      <c r="AG1557" t="s">
        <v>11307</v>
      </c>
      <c r="AH1557">
        <v>3135</v>
      </c>
      <c r="AI1557">
        <v>1556</v>
      </c>
      <c r="AJ1557" t="s">
        <v>11281</v>
      </c>
      <c r="AK1557" t="s">
        <v>12027</v>
      </c>
      <c r="AL1557" t="s">
        <v>12031</v>
      </c>
      <c r="AM1557" t="s">
        <v>11129</v>
      </c>
      <c r="AN1557">
        <v>-1</v>
      </c>
      <c r="AO1557" s="10" t="s">
        <v>12047</v>
      </c>
      <c r="AP1557" t="str" cm="1">
        <f t="array" ref="AP1557">_xlfn.IFS(
  Table1[[#This Row],[Age]]&lt;=25, "18-25",
  Table1[[#This Row],[Age]]&lt;=35, "26-35",
  Table1[[#This Row],[Age]]&lt;=45, "36-45",
  Table1[[#This Row],[Age]]&lt;=60, "46-60",
  TRUE, "60+")</f>
        <v>18-25</v>
      </c>
    </row>
    <row r="1558" spans="1:42" x14ac:dyDescent="0.3">
      <c r="A1558">
        <v>1557</v>
      </c>
      <c r="B1558" t="s">
        <v>30</v>
      </c>
      <c r="C1558" t="s">
        <v>76</v>
      </c>
      <c r="D1558">
        <v>20</v>
      </c>
      <c r="E1558" t="s">
        <v>106</v>
      </c>
      <c r="F1558" t="s">
        <v>1664</v>
      </c>
      <c r="G1558" t="s">
        <v>5145</v>
      </c>
      <c r="H1558">
        <v>19458796410</v>
      </c>
      <c r="I1558" t="s">
        <v>5690</v>
      </c>
      <c r="J1558" t="s">
        <v>7292</v>
      </c>
      <c r="K1558">
        <v>5543.26</v>
      </c>
      <c r="L1558" s="12" t="s">
        <v>8710</v>
      </c>
      <c r="M1558" s="10" t="s">
        <v>11363</v>
      </c>
      <c r="N1558">
        <v>1557</v>
      </c>
      <c r="O1558">
        <v>45048</v>
      </c>
      <c r="P1558" t="s">
        <v>11402</v>
      </c>
      <c r="Q1558" s="16">
        <v>3153.07</v>
      </c>
      <c r="R1558">
        <v>2390.19</v>
      </c>
      <c r="S1558">
        <v>3</v>
      </c>
      <c r="T1558">
        <v>1557</v>
      </c>
      <c r="U1558">
        <v>1223.68</v>
      </c>
      <c r="V1558" t="s">
        <v>11412</v>
      </c>
      <c r="W1558">
        <v>4.57</v>
      </c>
      <c r="X1558">
        <v>36</v>
      </c>
      <c r="Y1558" t="s">
        <v>8944</v>
      </c>
      <c r="Z1558" t="s">
        <v>12010</v>
      </c>
      <c r="AA1558">
        <v>1557</v>
      </c>
      <c r="AB1558" t="s">
        <v>12015</v>
      </c>
      <c r="AC1558">
        <v>3898.2</v>
      </c>
      <c r="AD1558">
        <v>4369.0200000000004</v>
      </c>
      <c r="AE1558">
        <v>218.45</v>
      </c>
      <c r="AF1558" t="s">
        <v>11240</v>
      </c>
      <c r="AG1558" t="s">
        <v>11121</v>
      </c>
      <c r="AH1558">
        <v>3629</v>
      </c>
      <c r="AI1558">
        <v>1557</v>
      </c>
      <c r="AJ1558" t="s">
        <v>11383</v>
      </c>
      <c r="AK1558" t="s">
        <v>12029</v>
      </c>
      <c r="AL1558" t="s">
        <v>12031</v>
      </c>
      <c r="AM1558" t="s">
        <v>11037</v>
      </c>
      <c r="AN1558">
        <v>1</v>
      </c>
      <c r="AO1558" s="10" t="s">
        <v>12046</v>
      </c>
      <c r="AP1558" t="str" cm="1">
        <f t="array" ref="AP1558">_xlfn.IFS(
  Table1[[#This Row],[Age]]&lt;=25, "18-25",
  Table1[[#This Row],[Age]]&lt;=35, "26-35",
  Table1[[#This Row],[Age]]&lt;=45, "36-45",
  Table1[[#This Row],[Age]]&lt;=60, "46-60",
  TRUE, "60+")</f>
        <v>18-25</v>
      </c>
    </row>
    <row r="1559" spans="1:42" x14ac:dyDescent="0.3">
      <c r="A1559">
        <v>1558</v>
      </c>
      <c r="B1559" t="s">
        <v>34</v>
      </c>
      <c r="C1559" t="s">
        <v>96</v>
      </c>
      <c r="D1559">
        <v>59</v>
      </c>
      <c r="E1559" t="s">
        <v>105</v>
      </c>
      <c r="F1559" t="s">
        <v>1665</v>
      </c>
      <c r="G1559" t="s">
        <v>5127</v>
      </c>
      <c r="H1559">
        <v>19458796411</v>
      </c>
      <c r="I1559" t="s">
        <v>5280</v>
      </c>
      <c r="J1559" t="s">
        <v>7292</v>
      </c>
      <c r="K1559">
        <v>8031.94</v>
      </c>
      <c r="L1559" s="12" t="s">
        <v>8711</v>
      </c>
      <c r="M1559" s="10" t="s">
        <v>11302</v>
      </c>
      <c r="N1559">
        <v>1558</v>
      </c>
      <c r="O1559">
        <v>45113</v>
      </c>
      <c r="P1559" t="s">
        <v>11403</v>
      </c>
      <c r="Q1559" s="16">
        <v>4268.74</v>
      </c>
      <c r="R1559">
        <v>12300.68</v>
      </c>
      <c r="S1559">
        <v>79</v>
      </c>
      <c r="T1559">
        <v>1558</v>
      </c>
      <c r="U1559">
        <v>29249.14</v>
      </c>
      <c r="V1559" t="s">
        <v>11412</v>
      </c>
      <c r="W1559">
        <v>7.09</v>
      </c>
      <c r="X1559">
        <v>60</v>
      </c>
      <c r="Y1559" t="s">
        <v>10279</v>
      </c>
      <c r="Z1559" t="s">
        <v>12012</v>
      </c>
      <c r="AA1559">
        <v>1558</v>
      </c>
      <c r="AB1559" t="s">
        <v>12017</v>
      </c>
      <c r="AC1559">
        <v>3035.52</v>
      </c>
      <c r="AD1559">
        <v>2393.56</v>
      </c>
      <c r="AE1559">
        <v>119.68</v>
      </c>
      <c r="AF1559" t="s">
        <v>11298</v>
      </c>
      <c r="AG1559" t="s">
        <v>11174</v>
      </c>
      <c r="AH1559">
        <v>1024</v>
      </c>
      <c r="AI1559">
        <v>1558</v>
      </c>
      <c r="AJ1559" t="s">
        <v>11354</v>
      </c>
      <c r="AK1559" t="s">
        <v>12028</v>
      </c>
      <c r="AL1559" t="s">
        <v>12031</v>
      </c>
      <c r="AM1559" t="s">
        <v>11128</v>
      </c>
      <c r="AN1559">
        <v>1</v>
      </c>
      <c r="AO1559" s="10" t="s">
        <v>12038</v>
      </c>
      <c r="AP1559" t="str" cm="1">
        <f t="array" ref="AP1559">_xlfn.IFS(
  Table1[[#This Row],[Age]]&lt;=25, "18-25",
  Table1[[#This Row],[Age]]&lt;=35, "26-35",
  Table1[[#This Row],[Age]]&lt;=45, "36-45",
  Table1[[#This Row],[Age]]&lt;=60, "46-60",
  TRUE, "60+")</f>
        <v>46-60</v>
      </c>
    </row>
    <row r="1560" spans="1:42" x14ac:dyDescent="0.3">
      <c r="A1560">
        <v>1559</v>
      </c>
      <c r="B1560" t="s">
        <v>4</v>
      </c>
      <c r="C1560" t="s">
        <v>91</v>
      </c>
      <c r="D1560">
        <v>25</v>
      </c>
      <c r="E1560" t="s">
        <v>106</v>
      </c>
      <c r="F1560" t="s">
        <v>1666</v>
      </c>
      <c r="G1560" t="s">
        <v>5128</v>
      </c>
      <c r="H1560">
        <v>19458796412</v>
      </c>
      <c r="I1560" t="s">
        <v>6311</v>
      </c>
      <c r="J1560" t="s">
        <v>7291</v>
      </c>
      <c r="K1560">
        <v>6036.45</v>
      </c>
      <c r="L1560" s="12" t="s">
        <v>8712</v>
      </c>
      <c r="M1560" s="10" t="s">
        <v>11326</v>
      </c>
      <c r="N1560">
        <v>1559</v>
      </c>
      <c r="O1560">
        <v>45126</v>
      </c>
      <c r="P1560" t="s">
        <v>11402</v>
      </c>
      <c r="Q1560" s="16">
        <v>2652.24</v>
      </c>
      <c r="R1560">
        <v>3384.21</v>
      </c>
      <c r="S1560">
        <v>57</v>
      </c>
      <c r="T1560">
        <v>1559</v>
      </c>
      <c r="U1560">
        <v>33786.53</v>
      </c>
      <c r="V1560" t="s">
        <v>11413</v>
      </c>
      <c r="W1560">
        <v>3.47</v>
      </c>
      <c r="X1560">
        <v>48</v>
      </c>
      <c r="Y1560" t="s">
        <v>7347</v>
      </c>
      <c r="Z1560" t="s">
        <v>12010</v>
      </c>
      <c r="AA1560">
        <v>1559</v>
      </c>
      <c r="AB1560" t="s">
        <v>12016</v>
      </c>
      <c r="AC1560">
        <v>2943.19</v>
      </c>
      <c r="AD1560">
        <v>749.74</v>
      </c>
      <c r="AE1560">
        <v>37.49</v>
      </c>
      <c r="AF1560" t="s">
        <v>11296</v>
      </c>
      <c r="AG1560" t="s">
        <v>11183</v>
      </c>
      <c r="AH1560">
        <v>8909</v>
      </c>
      <c r="AI1560">
        <v>1559</v>
      </c>
      <c r="AJ1560" t="s">
        <v>11269</v>
      </c>
      <c r="AK1560" t="s">
        <v>12027</v>
      </c>
      <c r="AL1560" t="s">
        <v>12031</v>
      </c>
      <c r="AM1560" t="s">
        <v>11301</v>
      </c>
      <c r="AN1560">
        <v>1</v>
      </c>
      <c r="AO1560" s="10" t="s">
        <v>12038</v>
      </c>
      <c r="AP1560" t="str" cm="1">
        <f t="array" ref="AP1560">_xlfn.IFS(
  Table1[[#This Row],[Age]]&lt;=25, "18-25",
  Table1[[#This Row],[Age]]&lt;=35, "26-35",
  Table1[[#This Row],[Age]]&lt;=45, "36-45",
  Table1[[#This Row],[Age]]&lt;=60, "46-60",
  TRUE, "60+")</f>
        <v>18-25</v>
      </c>
    </row>
    <row r="1561" spans="1:42" x14ac:dyDescent="0.3">
      <c r="A1561">
        <v>1560</v>
      </c>
      <c r="B1561" t="s">
        <v>30</v>
      </c>
      <c r="C1561" t="s">
        <v>94</v>
      </c>
      <c r="D1561">
        <v>43</v>
      </c>
      <c r="E1561" t="s">
        <v>105</v>
      </c>
      <c r="F1561" t="s">
        <v>1667</v>
      </c>
      <c r="G1561" t="s">
        <v>5114</v>
      </c>
      <c r="H1561">
        <v>19458796413</v>
      </c>
      <c r="I1561" t="s">
        <v>6312</v>
      </c>
      <c r="J1561" t="s">
        <v>7292</v>
      </c>
      <c r="K1561">
        <v>4259.79</v>
      </c>
      <c r="L1561" s="12" t="s">
        <v>8713</v>
      </c>
      <c r="M1561" s="10" t="s">
        <v>11323</v>
      </c>
      <c r="N1561">
        <v>1560</v>
      </c>
      <c r="O1561">
        <v>44981</v>
      </c>
      <c r="P1561" t="s">
        <v>11404</v>
      </c>
      <c r="Q1561" s="16">
        <v>2310.73</v>
      </c>
      <c r="R1561">
        <v>6570.52</v>
      </c>
      <c r="S1561">
        <v>6</v>
      </c>
      <c r="T1561">
        <v>1560</v>
      </c>
      <c r="U1561">
        <v>14545.35</v>
      </c>
      <c r="V1561" t="s">
        <v>11413</v>
      </c>
      <c r="W1561">
        <v>5.75</v>
      </c>
      <c r="X1561">
        <v>48</v>
      </c>
      <c r="Y1561" t="s">
        <v>11435</v>
      </c>
      <c r="Z1561" t="s">
        <v>12012</v>
      </c>
      <c r="AA1561">
        <v>1560</v>
      </c>
      <c r="AB1561" t="s">
        <v>12015</v>
      </c>
      <c r="AC1561">
        <v>5105.32</v>
      </c>
      <c r="AD1561">
        <v>2320.6999999999998</v>
      </c>
      <c r="AE1561">
        <v>116.04</v>
      </c>
      <c r="AF1561" t="s">
        <v>11164</v>
      </c>
      <c r="AG1561" t="s">
        <v>11257</v>
      </c>
      <c r="AH1561">
        <v>4204</v>
      </c>
      <c r="AI1561">
        <v>1560</v>
      </c>
      <c r="AJ1561" t="s">
        <v>11312</v>
      </c>
      <c r="AK1561" t="s">
        <v>12029</v>
      </c>
      <c r="AL1561" t="s">
        <v>12031</v>
      </c>
      <c r="AM1561" t="s">
        <v>11384</v>
      </c>
      <c r="AN1561">
        <v>1</v>
      </c>
      <c r="AO1561" s="10" t="s">
        <v>12045</v>
      </c>
      <c r="AP1561" t="str" cm="1">
        <f t="array" ref="AP1561">_xlfn.IFS(
  Table1[[#This Row],[Age]]&lt;=25, "18-25",
  Table1[[#This Row],[Age]]&lt;=35, "26-35",
  Table1[[#This Row],[Age]]&lt;=45, "36-45",
  Table1[[#This Row],[Age]]&lt;=60, "46-60",
  TRUE, "60+")</f>
        <v>36-45</v>
      </c>
    </row>
    <row r="1562" spans="1:42" x14ac:dyDescent="0.3">
      <c r="A1562">
        <v>1561</v>
      </c>
      <c r="B1562" t="s">
        <v>31</v>
      </c>
      <c r="C1562" t="s">
        <v>88</v>
      </c>
      <c r="D1562">
        <v>27</v>
      </c>
      <c r="E1562" t="s">
        <v>104</v>
      </c>
      <c r="F1562" t="s">
        <v>1668</v>
      </c>
      <c r="G1562" t="s">
        <v>5143</v>
      </c>
      <c r="H1562">
        <v>19458796414</v>
      </c>
      <c r="I1562" t="s">
        <v>6313</v>
      </c>
      <c r="J1562" t="s">
        <v>7291</v>
      </c>
      <c r="K1562">
        <v>1343.68</v>
      </c>
      <c r="L1562" s="12" t="s">
        <v>8714</v>
      </c>
      <c r="M1562" s="10" t="s">
        <v>11162</v>
      </c>
      <c r="N1562">
        <v>1561</v>
      </c>
      <c r="O1562">
        <v>45221</v>
      </c>
      <c r="P1562" t="s">
        <v>11402</v>
      </c>
      <c r="Q1562" s="16">
        <v>4896.33</v>
      </c>
      <c r="R1562">
        <v>-3552.65</v>
      </c>
      <c r="S1562">
        <v>69</v>
      </c>
      <c r="T1562">
        <v>1561</v>
      </c>
      <c r="U1562">
        <v>34701.440000000002</v>
      </c>
      <c r="V1562" t="s">
        <v>11412</v>
      </c>
      <c r="W1562">
        <v>8.92</v>
      </c>
      <c r="X1562">
        <v>48</v>
      </c>
      <c r="Y1562" t="s">
        <v>9287</v>
      </c>
      <c r="Z1562" t="s">
        <v>12011</v>
      </c>
      <c r="AA1562">
        <v>1561</v>
      </c>
      <c r="AB1562" t="s">
        <v>12017</v>
      </c>
      <c r="AC1562">
        <v>6745.23</v>
      </c>
      <c r="AD1562">
        <v>1112.2</v>
      </c>
      <c r="AE1562">
        <v>55.61</v>
      </c>
      <c r="AF1562" t="s">
        <v>11308</v>
      </c>
      <c r="AG1562" t="s">
        <v>11221</v>
      </c>
      <c r="AH1562">
        <v>7927</v>
      </c>
      <c r="AI1562">
        <v>1561</v>
      </c>
      <c r="AJ1562" t="s">
        <v>11351</v>
      </c>
      <c r="AK1562" t="s">
        <v>12027</v>
      </c>
      <c r="AL1562" t="s">
        <v>12031</v>
      </c>
      <c r="AM1562" t="s">
        <v>11184</v>
      </c>
      <c r="AN1562">
        <v>1</v>
      </c>
      <c r="AO1562" s="10" t="s">
        <v>12044</v>
      </c>
      <c r="AP1562" t="str" cm="1">
        <f t="array" ref="AP1562">_xlfn.IFS(
  Table1[[#This Row],[Age]]&lt;=25, "18-25",
  Table1[[#This Row],[Age]]&lt;=35, "26-35",
  Table1[[#This Row],[Age]]&lt;=45, "36-45",
  Table1[[#This Row],[Age]]&lt;=60, "46-60",
  TRUE, "60+")</f>
        <v>26-35</v>
      </c>
    </row>
    <row r="1563" spans="1:42" x14ac:dyDescent="0.3">
      <c r="A1563">
        <v>1562</v>
      </c>
      <c r="B1563" t="s">
        <v>44</v>
      </c>
      <c r="C1563" t="s">
        <v>101</v>
      </c>
      <c r="D1563">
        <v>51</v>
      </c>
      <c r="E1563" t="s">
        <v>105</v>
      </c>
      <c r="F1563" t="s">
        <v>1669</v>
      </c>
      <c r="G1563" t="s">
        <v>5113</v>
      </c>
      <c r="H1563">
        <v>19458796415</v>
      </c>
      <c r="I1563" t="s">
        <v>6314</v>
      </c>
      <c r="J1563" t="s">
        <v>7292</v>
      </c>
      <c r="K1563">
        <v>2562.2600000000002</v>
      </c>
      <c r="L1563" s="12" t="s">
        <v>8715</v>
      </c>
      <c r="M1563" s="10" t="s">
        <v>11187</v>
      </c>
      <c r="N1563">
        <v>1562</v>
      </c>
      <c r="O1563">
        <v>44981</v>
      </c>
      <c r="P1563" t="s">
        <v>11402</v>
      </c>
      <c r="Q1563" s="16">
        <v>2691.75</v>
      </c>
      <c r="R1563">
        <v>-129.49</v>
      </c>
      <c r="S1563">
        <v>31</v>
      </c>
      <c r="T1563">
        <v>1562</v>
      </c>
      <c r="U1563">
        <v>12894.69</v>
      </c>
      <c r="V1563" t="s">
        <v>11413</v>
      </c>
      <c r="W1563">
        <v>1.97</v>
      </c>
      <c r="X1563">
        <v>60</v>
      </c>
      <c r="Y1563" t="s">
        <v>11810</v>
      </c>
      <c r="Z1563" t="s">
        <v>12011</v>
      </c>
      <c r="AA1563">
        <v>1562</v>
      </c>
      <c r="AB1563" t="s">
        <v>12015</v>
      </c>
      <c r="AC1563">
        <v>2368.34</v>
      </c>
      <c r="AD1563">
        <v>3497.3</v>
      </c>
      <c r="AE1563">
        <v>174.86</v>
      </c>
      <c r="AF1563" t="s">
        <v>11134</v>
      </c>
      <c r="AG1563" t="s">
        <v>11085</v>
      </c>
      <c r="AH1563">
        <v>4212</v>
      </c>
      <c r="AI1563">
        <v>1562</v>
      </c>
      <c r="AJ1563" t="s">
        <v>11120</v>
      </c>
      <c r="AK1563" t="s">
        <v>12028</v>
      </c>
      <c r="AL1563" t="s">
        <v>12031</v>
      </c>
      <c r="AM1563" t="s">
        <v>11376</v>
      </c>
      <c r="AN1563">
        <v>1</v>
      </c>
      <c r="AO1563" s="10" t="s">
        <v>12045</v>
      </c>
      <c r="AP1563" t="str" cm="1">
        <f t="array" ref="AP1563">_xlfn.IFS(
  Table1[[#This Row],[Age]]&lt;=25, "18-25",
  Table1[[#This Row],[Age]]&lt;=35, "26-35",
  Table1[[#This Row],[Age]]&lt;=45, "36-45",
  Table1[[#This Row],[Age]]&lt;=60, "46-60",
  TRUE, "60+")</f>
        <v>46-60</v>
      </c>
    </row>
    <row r="1564" spans="1:42" x14ac:dyDescent="0.3">
      <c r="A1564">
        <v>1563</v>
      </c>
      <c r="B1564" t="s">
        <v>6</v>
      </c>
      <c r="C1564" t="s">
        <v>93</v>
      </c>
      <c r="D1564">
        <v>63</v>
      </c>
      <c r="E1564" t="s">
        <v>105</v>
      </c>
      <c r="F1564" t="s">
        <v>1670</v>
      </c>
      <c r="G1564" t="s">
        <v>5113</v>
      </c>
      <c r="H1564">
        <v>19458796416</v>
      </c>
      <c r="I1564" t="s">
        <v>6315</v>
      </c>
      <c r="J1564" t="s">
        <v>7292</v>
      </c>
      <c r="K1564">
        <v>9466.58</v>
      </c>
      <c r="L1564" s="12" t="s">
        <v>8716</v>
      </c>
      <c r="M1564" s="10" t="s">
        <v>11132</v>
      </c>
      <c r="N1564">
        <v>1563</v>
      </c>
      <c r="O1564">
        <v>45258</v>
      </c>
      <c r="P1564" t="s">
        <v>11403</v>
      </c>
      <c r="Q1564" s="16">
        <v>180.74</v>
      </c>
      <c r="R1564">
        <v>9647.32</v>
      </c>
      <c r="S1564">
        <v>8</v>
      </c>
      <c r="T1564">
        <v>1563</v>
      </c>
      <c r="U1564">
        <v>36060.99</v>
      </c>
      <c r="V1564" t="s">
        <v>11411</v>
      </c>
      <c r="W1564">
        <v>8.6199999999999992</v>
      </c>
      <c r="X1564">
        <v>24</v>
      </c>
      <c r="Y1564" t="s">
        <v>11668</v>
      </c>
      <c r="Z1564" t="s">
        <v>12011</v>
      </c>
      <c r="AA1564">
        <v>1563</v>
      </c>
      <c r="AB1564" t="s">
        <v>12017</v>
      </c>
      <c r="AC1564">
        <v>1109.47</v>
      </c>
      <c r="AD1564">
        <v>2037</v>
      </c>
      <c r="AE1564">
        <v>101.85</v>
      </c>
      <c r="AF1564" t="s">
        <v>11180</v>
      </c>
      <c r="AG1564" t="s">
        <v>11065</v>
      </c>
      <c r="AH1564">
        <v>6524</v>
      </c>
      <c r="AI1564">
        <v>1563</v>
      </c>
      <c r="AJ1564" t="s">
        <v>11382</v>
      </c>
      <c r="AK1564" t="s">
        <v>12028</v>
      </c>
      <c r="AL1564" t="s">
        <v>12031</v>
      </c>
      <c r="AM1564" t="s">
        <v>11386</v>
      </c>
      <c r="AN1564">
        <v>1</v>
      </c>
      <c r="AO1564" s="10" t="s">
        <v>12040</v>
      </c>
      <c r="AP1564" t="str" cm="1">
        <f t="array" ref="AP1564">_xlfn.IFS(
  Table1[[#This Row],[Age]]&lt;=25, "18-25",
  Table1[[#This Row],[Age]]&lt;=35, "26-35",
  Table1[[#This Row],[Age]]&lt;=45, "36-45",
  Table1[[#This Row],[Age]]&lt;=60, "46-60",
  TRUE, "60+")</f>
        <v>60+</v>
      </c>
    </row>
    <row r="1565" spans="1:42" x14ac:dyDescent="0.3">
      <c r="A1565">
        <v>1564</v>
      </c>
      <c r="B1565" t="s">
        <v>35</v>
      </c>
      <c r="C1565" t="s">
        <v>94</v>
      </c>
      <c r="D1565">
        <v>53</v>
      </c>
      <c r="E1565" t="s">
        <v>106</v>
      </c>
      <c r="F1565" t="s">
        <v>1671</v>
      </c>
      <c r="G1565" t="s">
        <v>5133</v>
      </c>
      <c r="H1565">
        <v>19458796417</v>
      </c>
      <c r="I1565" t="s">
        <v>5643</v>
      </c>
      <c r="J1565" t="s">
        <v>7292</v>
      </c>
      <c r="K1565">
        <v>7740.9</v>
      </c>
      <c r="L1565" s="12" t="s">
        <v>8717</v>
      </c>
      <c r="M1565" s="10" t="s">
        <v>11389</v>
      </c>
      <c r="N1565">
        <v>1564</v>
      </c>
      <c r="O1565">
        <v>45057</v>
      </c>
      <c r="P1565" t="s">
        <v>11402</v>
      </c>
      <c r="Q1565" s="16">
        <v>2515.23</v>
      </c>
      <c r="R1565">
        <v>10256.129999999999</v>
      </c>
      <c r="S1565">
        <v>10</v>
      </c>
      <c r="T1565">
        <v>1564</v>
      </c>
      <c r="U1565">
        <v>23402.18</v>
      </c>
      <c r="V1565" t="s">
        <v>11411</v>
      </c>
      <c r="W1565">
        <v>8.1</v>
      </c>
      <c r="X1565">
        <v>24</v>
      </c>
      <c r="Y1565" t="s">
        <v>11515</v>
      </c>
      <c r="Z1565" t="s">
        <v>12011</v>
      </c>
      <c r="AA1565">
        <v>1564</v>
      </c>
      <c r="AB1565" t="s">
        <v>12015</v>
      </c>
      <c r="AC1565">
        <v>1205.1099999999999</v>
      </c>
      <c r="AD1565">
        <v>3640.69</v>
      </c>
      <c r="AE1565">
        <v>182.03</v>
      </c>
      <c r="AF1565" t="s">
        <v>11244</v>
      </c>
      <c r="AG1565" t="s">
        <v>11183</v>
      </c>
      <c r="AH1565">
        <v>8777</v>
      </c>
      <c r="AI1565">
        <v>1564</v>
      </c>
      <c r="AJ1565" t="s">
        <v>11183</v>
      </c>
      <c r="AK1565" t="s">
        <v>12027</v>
      </c>
      <c r="AL1565" t="s">
        <v>12031</v>
      </c>
      <c r="AM1565" t="s">
        <v>11272</v>
      </c>
      <c r="AN1565">
        <v>1</v>
      </c>
      <c r="AO1565" s="10" t="s">
        <v>12046</v>
      </c>
      <c r="AP1565" t="str" cm="1">
        <f t="array" ref="AP1565">_xlfn.IFS(
  Table1[[#This Row],[Age]]&lt;=25, "18-25",
  Table1[[#This Row],[Age]]&lt;=35, "26-35",
  Table1[[#This Row],[Age]]&lt;=45, "36-45",
  Table1[[#This Row],[Age]]&lt;=60, "46-60",
  TRUE, "60+")</f>
        <v>46-60</v>
      </c>
    </row>
    <row r="1566" spans="1:42" x14ac:dyDescent="0.3">
      <c r="A1566">
        <v>1565</v>
      </c>
      <c r="B1566" t="s">
        <v>9</v>
      </c>
      <c r="C1566" t="s">
        <v>65</v>
      </c>
      <c r="D1566">
        <v>29</v>
      </c>
      <c r="E1566" t="s">
        <v>105</v>
      </c>
      <c r="F1566" t="s">
        <v>1672</v>
      </c>
      <c r="G1566" t="s">
        <v>5132</v>
      </c>
      <c r="H1566">
        <v>19458796418</v>
      </c>
      <c r="I1566" t="s">
        <v>6316</v>
      </c>
      <c r="J1566" t="s">
        <v>7292</v>
      </c>
      <c r="K1566">
        <v>966.96</v>
      </c>
      <c r="L1566" s="12" t="s">
        <v>8718</v>
      </c>
      <c r="M1566" s="10" t="s">
        <v>11326</v>
      </c>
      <c r="N1566">
        <v>1565</v>
      </c>
      <c r="O1566">
        <v>45006</v>
      </c>
      <c r="P1566" t="s">
        <v>11402</v>
      </c>
      <c r="Q1566" s="16">
        <v>2231.9</v>
      </c>
      <c r="R1566">
        <v>3198.86</v>
      </c>
      <c r="S1566">
        <v>3</v>
      </c>
      <c r="T1566">
        <v>1565</v>
      </c>
      <c r="U1566">
        <v>43724.81</v>
      </c>
      <c r="V1566" t="s">
        <v>11412</v>
      </c>
      <c r="W1566">
        <v>9.5399999999999991</v>
      </c>
      <c r="X1566">
        <v>36</v>
      </c>
      <c r="Y1566" t="s">
        <v>10930</v>
      </c>
      <c r="Z1566" t="s">
        <v>12010</v>
      </c>
      <c r="AA1566">
        <v>1565</v>
      </c>
      <c r="AB1566" t="s">
        <v>12016</v>
      </c>
      <c r="AC1566">
        <v>3774.35</v>
      </c>
      <c r="AD1566">
        <v>3825.02</v>
      </c>
      <c r="AE1566">
        <v>191.25</v>
      </c>
      <c r="AF1566" t="s">
        <v>11163</v>
      </c>
      <c r="AG1566" t="s">
        <v>11370</v>
      </c>
      <c r="AH1566">
        <v>7554</v>
      </c>
      <c r="AI1566">
        <v>1565</v>
      </c>
      <c r="AJ1566" t="s">
        <v>11155</v>
      </c>
      <c r="AK1566" t="s">
        <v>12029</v>
      </c>
      <c r="AL1566" t="s">
        <v>12031</v>
      </c>
      <c r="AM1566" t="s">
        <v>11112</v>
      </c>
      <c r="AN1566">
        <v>1</v>
      </c>
      <c r="AO1566" s="10" t="s">
        <v>12047</v>
      </c>
      <c r="AP1566" t="str" cm="1">
        <f t="array" ref="AP1566">_xlfn.IFS(
  Table1[[#This Row],[Age]]&lt;=25, "18-25",
  Table1[[#This Row],[Age]]&lt;=35, "26-35",
  Table1[[#This Row],[Age]]&lt;=45, "36-45",
  Table1[[#This Row],[Age]]&lt;=60, "46-60",
  TRUE, "60+")</f>
        <v>26-35</v>
      </c>
    </row>
    <row r="1567" spans="1:42" x14ac:dyDescent="0.3">
      <c r="A1567">
        <v>1566</v>
      </c>
      <c r="B1567" t="s">
        <v>3</v>
      </c>
      <c r="C1567" t="s">
        <v>58</v>
      </c>
      <c r="D1567">
        <v>37</v>
      </c>
      <c r="E1567" t="s">
        <v>104</v>
      </c>
      <c r="F1567" t="s">
        <v>1673</v>
      </c>
      <c r="G1567" t="s">
        <v>5115</v>
      </c>
      <c r="H1567">
        <v>19458796419</v>
      </c>
      <c r="I1567" t="s">
        <v>5903</v>
      </c>
      <c r="J1567" t="s">
        <v>7292</v>
      </c>
      <c r="K1567">
        <v>154.59</v>
      </c>
      <c r="L1567" s="12" t="s">
        <v>8719</v>
      </c>
      <c r="M1567" s="10" t="s">
        <v>11342</v>
      </c>
      <c r="N1567">
        <v>1566</v>
      </c>
      <c r="O1567">
        <v>45054</v>
      </c>
      <c r="P1567" t="s">
        <v>11404</v>
      </c>
      <c r="Q1567" s="16">
        <v>1467.6</v>
      </c>
      <c r="R1567">
        <v>1622.19</v>
      </c>
      <c r="S1567">
        <v>12</v>
      </c>
      <c r="T1567">
        <v>1566</v>
      </c>
      <c r="U1567">
        <v>27691.99</v>
      </c>
      <c r="V1567" t="s">
        <v>11411</v>
      </c>
      <c r="W1567">
        <v>5.62</v>
      </c>
      <c r="X1567">
        <v>60</v>
      </c>
      <c r="Y1567" t="s">
        <v>8094</v>
      </c>
      <c r="Z1567" t="s">
        <v>12011</v>
      </c>
      <c r="AA1567">
        <v>1566</v>
      </c>
      <c r="AB1567" t="s">
        <v>12015</v>
      </c>
      <c r="AC1567">
        <v>7486.32</v>
      </c>
      <c r="AD1567">
        <v>1871.08</v>
      </c>
      <c r="AE1567">
        <v>93.55</v>
      </c>
      <c r="AF1567" t="s">
        <v>11301</v>
      </c>
      <c r="AG1567" t="s">
        <v>11229</v>
      </c>
      <c r="AH1567">
        <v>3645</v>
      </c>
      <c r="AI1567">
        <v>1566</v>
      </c>
      <c r="AJ1567" t="s">
        <v>11048</v>
      </c>
      <c r="AK1567" t="s">
        <v>12027</v>
      </c>
      <c r="AL1567" t="s">
        <v>12032</v>
      </c>
      <c r="AM1567" t="s">
        <v>11137</v>
      </c>
      <c r="AN1567">
        <v>1</v>
      </c>
      <c r="AO1567" s="10" t="s">
        <v>12046</v>
      </c>
      <c r="AP1567" t="str" cm="1">
        <f t="array" ref="AP1567">_xlfn.IFS(
  Table1[[#This Row],[Age]]&lt;=25, "18-25",
  Table1[[#This Row],[Age]]&lt;=35, "26-35",
  Table1[[#This Row],[Age]]&lt;=45, "36-45",
  Table1[[#This Row],[Age]]&lt;=60, "46-60",
  TRUE, "60+")</f>
        <v>36-45</v>
      </c>
    </row>
    <row r="1568" spans="1:42" x14ac:dyDescent="0.3">
      <c r="A1568">
        <v>1567</v>
      </c>
      <c r="B1568" t="s">
        <v>32</v>
      </c>
      <c r="C1568" t="s">
        <v>93</v>
      </c>
      <c r="D1568">
        <v>46</v>
      </c>
      <c r="E1568" t="s">
        <v>105</v>
      </c>
      <c r="F1568" t="s">
        <v>1674</v>
      </c>
      <c r="G1568" t="s">
        <v>5111</v>
      </c>
      <c r="H1568">
        <v>19458796420</v>
      </c>
      <c r="I1568" t="s">
        <v>5395</v>
      </c>
      <c r="J1568" t="s">
        <v>7292</v>
      </c>
      <c r="K1568">
        <v>1836.65</v>
      </c>
      <c r="L1568" s="12" t="s">
        <v>8720</v>
      </c>
      <c r="M1568" s="10" t="s">
        <v>11174</v>
      </c>
      <c r="N1568">
        <v>1567</v>
      </c>
      <c r="O1568">
        <v>45145</v>
      </c>
      <c r="P1568" t="s">
        <v>11403</v>
      </c>
      <c r="Q1568" s="16">
        <v>1593.59</v>
      </c>
      <c r="R1568">
        <v>243.06</v>
      </c>
      <c r="S1568">
        <v>92</v>
      </c>
      <c r="T1568">
        <v>1567</v>
      </c>
      <c r="U1568">
        <v>10047.99</v>
      </c>
      <c r="V1568" t="s">
        <v>11411</v>
      </c>
      <c r="W1568">
        <v>3.47</v>
      </c>
      <c r="X1568">
        <v>60</v>
      </c>
      <c r="Y1568" t="s">
        <v>8976</v>
      </c>
      <c r="Z1568" t="s">
        <v>12012</v>
      </c>
      <c r="AA1568">
        <v>1567</v>
      </c>
      <c r="AB1568" t="s">
        <v>12017</v>
      </c>
      <c r="AC1568">
        <v>1034.1600000000001</v>
      </c>
      <c r="AD1568">
        <v>3316.01</v>
      </c>
      <c r="AE1568">
        <v>165.8</v>
      </c>
      <c r="AF1568" t="s">
        <v>11138</v>
      </c>
      <c r="AG1568" t="s">
        <v>11250</v>
      </c>
      <c r="AH1568">
        <v>1947</v>
      </c>
      <c r="AI1568">
        <v>1567</v>
      </c>
      <c r="AJ1568" t="s">
        <v>11227</v>
      </c>
      <c r="AK1568" t="s">
        <v>12028</v>
      </c>
      <c r="AL1568" t="s">
        <v>12031</v>
      </c>
      <c r="AM1568" t="s">
        <v>11369</v>
      </c>
      <c r="AN1568">
        <v>1</v>
      </c>
      <c r="AO1568" s="10" t="s">
        <v>12041</v>
      </c>
      <c r="AP1568" t="str" cm="1">
        <f t="array" ref="AP1568">_xlfn.IFS(
  Table1[[#This Row],[Age]]&lt;=25, "18-25",
  Table1[[#This Row],[Age]]&lt;=35, "26-35",
  Table1[[#This Row],[Age]]&lt;=45, "36-45",
  Table1[[#This Row],[Age]]&lt;=60, "46-60",
  TRUE, "60+")</f>
        <v>46-60</v>
      </c>
    </row>
    <row r="1569" spans="1:42" x14ac:dyDescent="0.3">
      <c r="A1569">
        <v>1568</v>
      </c>
      <c r="B1569" t="s">
        <v>43</v>
      </c>
      <c r="C1569" t="s">
        <v>79</v>
      </c>
      <c r="D1569">
        <v>31</v>
      </c>
      <c r="E1569" t="s">
        <v>106</v>
      </c>
      <c r="F1569" t="s">
        <v>1675</v>
      </c>
      <c r="G1569" t="s">
        <v>5129</v>
      </c>
      <c r="H1569">
        <v>19458796421</v>
      </c>
      <c r="I1569" t="s">
        <v>5610</v>
      </c>
      <c r="J1569" t="s">
        <v>7291</v>
      </c>
      <c r="K1569">
        <v>9444.52</v>
      </c>
      <c r="L1569" s="12" t="s">
        <v>7598</v>
      </c>
      <c r="M1569" s="10" t="s">
        <v>11278</v>
      </c>
      <c r="N1569">
        <v>1568</v>
      </c>
      <c r="O1569">
        <v>45198</v>
      </c>
      <c r="P1569" t="s">
        <v>11403</v>
      </c>
      <c r="Q1569" s="16">
        <v>4654.82</v>
      </c>
      <c r="R1569">
        <v>4789.7</v>
      </c>
      <c r="S1569">
        <v>76</v>
      </c>
      <c r="T1569">
        <v>1568</v>
      </c>
      <c r="U1569">
        <v>41278.550000000003</v>
      </c>
      <c r="V1569" t="s">
        <v>11412</v>
      </c>
      <c r="W1569">
        <v>4.18</v>
      </c>
      <c r="X1569">
        <v>12</v>
      </c>
      <c r="Y1569" t="s">
        <v>11785</v>
      </c>
      <c r="Z1569" t="s">
        <v>12011</v>
      </c>
      <c r="AA1569">
        <v>1568</v>
      </c>
      <c r="AB1569" t="s">
        <v>12017</v>
      </c>
      <c r="AC1569">
        <v>5206.0200000000004</v>
      </c>
      <c r="AD1569">
        <v>3868.75</v>
      </c>
      <c r="AE1569">
        <v>193.44</v>
      </c>
      <c r="AF1569" t="s">
        <v>11316</v>
      </c>
      <c r="AG1569" t="s">
        <v>11034</v>
      </c>
      <c r="AH1569">
        <v>5289</v>
      </c>
      <c r="AI1569">
        <v>1568</v>
      </c>
      <c r="AJ1569" t="s">
        <v>11054</v>
      </c>
      <c r="AK1569" t="s">
        <v>12028</v>
      </c>
      <c r="AL1569" t="s">
        <v>12032</v>
      </c>
      <c r="AM1569" t="s">
        <v>11368</v>
      </c>
      <c r="AN1569">
        <v>1</v>
      </c>
      <c r="AO1569" s="10" t="s">
        <v>12042</v>
      </c>
      <c r="AP1569" t="str" cm="1">
        <f t="array" ref="AP1569">_xlfn.IFS(
  Table1[[#This Row],[Age]]&lt;=25, "18-25",
  Table1[[#This Row],[Age]]&lt;=35, "26-35",
  Table1[[#This Row],[Age]]&lt;=45, "36-45",
  Table1[[#This Row],[Age]]&lt;=60, "46-60",
  TRUE, "60+")</f>
        <v>26-35</v>
      </c>
    </row>
    <row r="1570" spans="1:42" x14ac:dyDescent="0.3">
      <c r="A1570">
        <v>1569</v>
      </c>
      <c r="B1570" t="s">
        <v>18</v>
      </c>
      <c r="C1570" t="s">
        <v>39</v>
      </c>
      <c r="D1570">
        <v>65</v>
      </c>
      <c r="E1570" t="s">
        <v>104</v>
      </c>
      <c r="F1570" t="s">
        <v>1676</v>
      </c>
      <c r="G1570" t="s">
        <v>5141</v>
      </c>
      <c r="H1570">
        <v>19458796422</v>
      </c>
      <c r="I1570" t="s">
        <v>6317</v>
      </c>
      <c r="J1570" t="s">
        <v>7291</v>
      </c>
      <c r="K1570">
        <v>5842.39</v>
      </c>
      <c r="L1570" s="12" t="s">
        <v>8721</v>
      </c>
      <c r="M1570" s="10" t="s">
        <v>11338</v>
      </c>
      <c r="N1570">
        <v>1569</v>
      </c>
      <c r="O1570">
        <v>45187</v>
      </c>
      <c r="P1570" t="s">
        <v>11402</v>
      </c>
      <c r="Q1570" s="16">
        <v>676.65</v>
      </c>
      <c r="R1570">
        <v>5165.74</v>
      </c>
      <c r="S1570">
        <v>94</v>
      </c>
      <c r="T1570">
        <v>1569</v>
      </c>
      <c r="U1570">
        <v>39106.25</v>
      </c>
      <c r="V1570" t="s">
        <v>11413</v>
      </c>
      <c r="W1570">
        <v>6.76</v>
      </c>
      <c r="X1570">
        <v>48</v>
      </c>
      <c r="Y1570" t="s">
        <v>11490</v>
      </c>
      <c r="Z1570" t="s">
        <v>12012</v>
      </c>
      <c r="AA1570">
        <v>1569</v>
      </c>
      <c r="AB1570" t="s">
        <v>12015</v>
      </c>
      <c r="AC1570">
        <v>3676.52</v>
      </c>
      <c r="AD1570">
        <v>255.21</v>
      </c>
      <c r="AE1570">
        <v>12.76</v>
      </c>
      <c r="AF1570" t="s">
        <v>11337</v>
      </c>
      <c r="AG1570" t="s">
        <v>11086</v>
      </c>
      <c r="AH1570">
        <v>4889</v>
      </c>
      <c r="AI1570">
        <v>1569</v>
      </c>
      <c r="AJ1570" t="s">
        <v>11280</v>
      </c>
      <c r="AK1570" t="s">
        <v>12027</v>
      </c>
      <c r="AL1570" t="s">
        <v>12032</v>
      </c>
      <c r="AM1570" t="s">
        <v>11051</v>
      </c>
      <c r="AN1570">
        <v>1</v>
      </c>
      <c r="AO1570" s="10" t="s">
        <v>12042</v>
      </c>
      <c r="AP1570" t="str" cm="1">
        <f t="array" ref="AP1570">_xlfn.IFS(
  Table1[[#This Row],[Age]]&lt;=25, "18-25",
  Table1[[#This Row],[Age]]&lt;=35, "26-35",
  Table1[[#This Row],[Age]]&lt;=45, "36-45",
  Table1[[#This Row],[Age]]&lt;=60, "46-60",
  TRUE, "60+")</f>
        <v>60+</v>
      </c>
    </row>
    <row r="1571" spans="1:42" x14ac:dyDescent="0.3">
      <c r="A1571">
        <v>1570</v>
      </c>
      <c r="B1571" t="s">
        <v>2</v>
      </c>
      <c r="C1571" t="s">
        <v>85</v>
      </c>
      <c r="D1571">
        <v>22</v>
      </c>
      <c r="E1571" t="s">
        <v>106</v>
      </c>
      <c r="F1571" t="s">
        <v>1677</v>
      </c>
      <c r="G1571" t="s">
        <v>5117</v>
      </c>
      <c r="H1571">
        <v>19458796423</v>
      </c>
      <c r="I1571" t="s">
        <v>5701</v>
      </c>
      <c r="J1571" t="s">
        <v>7292</v>
      </c>
      <c r="K1571">
        <v>8402.73</v>
      </c>
      <c r="L1571" s="12" t="s">
        <v>8722</v>
      </c>
      <c r="M1571" s="10" t="s">
        <v>11072</v>
      </c>
      <c r="N1571">
        <v>1570</v>
      </c>
      <c r="O1571">
        <v>45177</v>
      </c>
      <c r="P1571" t="s">
        <v>11404</v>
      </c>
      <c r="Q1571" s="16">
        <v>3822.55</v>
      </c>
      <c r="R1571">
        <v>12225.28</v>
      </c>
      <c r="S1571">
        <v>19</v>
      </c>
      <c r="T1571">
        <v>1570</v>
      </c>
      <c r="U1571">
        <v>5127.18</v>
      </c>
      <c r="V1571" t="s">
        <v>11412</v>
      </c>
      <c r="W1571">
        <v>2.27</v>
      </c>
      <c r="X1571">
        <v>36</v>
      </c>
      <c r="Y1571" t="s">
        <v>8592</v>
      </c>
      <c r="Z1571" t="s">
        <v>12012</v>
      </c>
      <c r="AA1571">
        <v>1570</v>
      </c>
      <c r="AB1571" t="s">
        <v>12016</v>
      </c>
      <c r="AC1571">
        <v>9225.5</v>
      </c>
      <c r="AD1571">
        <v>965.61</v>
      </c>
      <c r="AE1571">
        <v>48.28</v>
      </c>
      <c r="AF1571" t="s">
        <v>11339</v>
      </c>
      <c r="AG1571" t="s">
        <v>11288</v>
      </c>
      <c r="AH1571">
        <v>6421</v>
      </c>
      <c r="AI1571">
        <v>1570</v>
      </c>
      <c r="AJ1571" t="s">
        <v>11101</v>
      </c>
      <c r="AK1571" t="s">
        <v>12028</v>
      </c>
      <c r="AL1571" t="s">
        <v>12031</v>
      </c>
      <c r="AM1571" t="s">
        <v>11101</v>
      </c>
      <c r="AN1571">
        <v>1</v>
      </c>
      <c r="AO1571" s="10" t="s">
        <v>12042</v>
      </c>
      <c r="AP1571" t="str" cm="1">
        <f t="array" ref="AP1571">_xlfn.IFS(
  Table1[[#This Row],[Age]]&lt;=25, "18-25",
  Table1[[#This Row],[Age]]&lt;=35, "26-35",
  Table1[[#This Row],[Age]]&lt;=45, "36-45",
  Table1[[#This Row],[Age]]&lt;=60, "46-60",
  TRUE, "60+")</f>
        <v>18-25</v>
      </c>
    </row>
    <row r="1572" spans="1:42" x14ac:dyDescent="0.3">
      <c r="A1572">
        <v>1571</v>
      </c>
      <c r="B1572" t="s">
        <v>38</v>
      </c>
      <c r="C1572" t="s">
        <v>91</v>
      </c>
      <c r="D1572">
        <v>65</v>
      </c>
      <c r="E1572" t="s">
        <v>106</v>
      </c>
      <c r="F1572" t="s">
        <v>1678</v>
      </c>
      <c r="G1572" t="s">
        <v>5140</v>
      </c>
      <c r="H1572">
        <v>19458796424</v>
      </c>
      <c r="I1572" t="s">
        <v>5483</v>
      </c>
      <c r="J1572" t="s">
        <v>7292</v>
      </c>
      <c r="K1572">
        <v>4705.7299999999996</v>
      </c>
      <c r="L1572" s="12" t="s">
        <v>8154</v>
      </c>
      <c r="M1572" s="10" t="s">
        <v>11037</v>
      </c>
      <c r="N1572">
        <v>1571</v>
      </c>
      <c r="O1572">
        <v>45222</v>
      </c>
      <c r="P1572" t="s">
        <v>11403</v>
      </c>
      <c r="Q1572" s="16">
        <v>4513.07</v>
      </c>
      <c r="R1572">
        <v>9218.7999999999993</v>
      </c>
      <c r="S1572">
        <v>21</v>
      </c>
      <c r="T1572">
        <v>1571</v>
      </c>
      <c r="U1572">
        <v>3353.99</v>
      </c>
      <c r="V1572" t="s">
        <v>11412</v>
      </c>
      <c r="W1572">
        <v>4.17</v>
      </c>
      <c r="X1572">
        <v>60</v>
      </c>
      <c r="Y1572" t="s">
        <v>11865</v>
      </c>
      <c r="Z1572" t="s">
        <v>12010</v>
      </c>
      <c r="AA1572">
        <v>1571</v>
      </c>
      <c r="AB1572" t="s">
        <v>12017</v>
      </c>
      <c r="AC1572">
        <v>9628.58</v>
      </c>
      <c r="AD1572">
        <v>4911.46</v>
      </c>
      <c r="AE1572">
        <v>245.57</v>
      </c>
      <c r="AF1572" t="s">
        <v>11390</v>
      </c>
      <c r="AG1572" t="s">
        <v>11334</v>
      </c>
      <c r="AH1572">
        <v>30</v>
      </c>
      <c r="AI1572">
        <v>1571</v>
      </c>
      <c r="AJ1572" t="s">
        <v>11310</v>
      </c>
      <c r="AK1572" t="s">
        <v>12028</v>
      </c>
      <c r="AL1572" t="s">
        <v>12031</v>
      </c>
      <c r="AM1572" t="s">
        <v>11230</v>
      </c>
      <c r="AN1572">
        <v>1</v>
      </c>
      <c r="AO1572" s="10" t="s">
        <v>12044</v>
      </c>
      <c r="AP1572" t="str" cm="1">
        <f t="array" ref="AP1572">_xlfn.IFS(
  Table1[[#This Row],[Age]]&lt;=25, "18-25",
  Table1[[#This Row],[Age]]&lt;=35, "26-35",
  Table1[[#This Row],[Age]]&lt;=45, "36-45",
  Table1[[#This Row],[Age]]&lt;=60, "46-60",
  TRUE, "60+")</f>
        <v>60+</v>
      </c>
    </row>
    <row r="1573" spans="1:42" x14ac:dyDescent="0.3">
      <c r="A1573">
        <v>1572</v>
      </c>
      <c r="B1573" t="s">
        <v>32</v>
      </c>
      <c r="C1573" t="s">
        <v>96</v>
      </c>
      <c r="D1573">
        <v>44</v>
      </c>
      <c r="E1573" t="s">
        <v>105</v>
      </c>
      <c r="F1573" t="s">
        <v>1679</v>
      </c>
      <c r="G1573" t="s">
        <v>5146</v>
      </c>
      <c r="H1573">
        <v>19458796425</v>
      </c>
      <c r="I1573" t="s">
        <v>6318</v>
      </c>
      <c r="J1573" t="s">
        <v>7291</v>
      </c>
      <c r="K1573">
        <v>8283.7000000000007</v>
      </c>
      <c r="L1573" s="12" t="s">
        <v>8723</v>
      </c>
      <c r="M1573" s="10" t="s">
        <v>11146</v>
      </c>
      <c r="N1573">
        <v>1572</v>
      </c>
      <c r="O1573">
        <v>45249</v>
      </c>
      <c r="P1573" t="s">
        <v>11404</v>
      </c>
      <c r="Q1573" s="16">
        <v>1304.83</v>
      </c>
      <c r="R1573">
        <v>9588.5300000000007</v>
      </c>
      <c r="S1573">
        <v>81</v>
      </c>
      <c r="T1573">
        <v>1572</v>
      </c>
      <c r="U1573">
        <v>7678.26</v>
      </c>
      <c r="V1573" t="s">
        <v>11413</v>
      </c>
      <c r="W1573">
        <v>7.54</v>
      </c>
      <c r="X1573">
        <v>12</v>
      </c>
      <c r="Y1573" t="s">
        <v>8222</v>
      </c>
      <c r="Z1573" t="s">
        <v>12010</v>
      </c>
      <c r="AA1573">
        <v>1572</v>
      </c>
      <c r="AB1573" t="s">
        <v>12015</v>
      </c>
      <c r="AC1573">
        <v>4588.6000000000004</v>
      </c>
      <c r="AD1573">
        <v>36.03</v>
      </c>
      <c r="AE1573">
        <v>1.8</v>
      </c>
      <c r="AF1573" t="s">
        <v>11274</v>
      </c>
      <c r="AG1573" t="s">
        <v>11078</v>
      </c>
      <c r="AH1573">
        <v>1695</v>
      </c>
      <c r="AI1573">
        <v>1572</v>
      </c>
      <c r="AJ1573" t="s">
        <v>11192</v>
      </c>
      <c r="AK1573" t="s">
        <v>12028</v>
      </c>
      <c r="AL1573" t="s">
        <v>12031</v>
      </c>
      <c r="AM1573" t="s">
        <v>11371</v>
      </c>
      <c r="AN1573">
        <v>1</v>
      </c>
      <c r="AO1573" s="10" t="s">
        <v>12040</v>
      </c>
      <c r="AP1573" t="str" cm="1">
        <f t="array" ref="AP1573">_xlfn.IFS(
  Table1[[#This Row],[Age]]&lt;=25, "18-25",
  Table1[[#This Row],[Age]]&lt;=35, "26-35",
  Table1[[#This Row],[Age]]&lt;=45, "36-45",
  Table1[[#This Row],[Age]]&lt;=60, "46-60",
  TRUE, "60+")</f>
        <v>36-45</v>
      </c>
    </row>
    <row r="1574" spans="1:42" x14ac:dyDescent="0.3">
      <c r="A1574">
        <v>1573</v>
      </c>
      <c r="B1574" t="s">
        <v>25</v>
      </c>
      <c r="C1574" t="s">
        <v>75</v>
      </c>
      <c r="D1574">
        <v>21</v>
      </c>
      <c r="E1574" t="s">
        <v>106</v>
      </c>
      <c r="F1574" t="s">
        <v>1680</v>
      </c>
      <c r="G1574" t="s">
        <v>5134</v>
      </c>
      <c r="H1574">
        <v>19458796426</v>
      </c>
      <c r="I1574" t="s">
        <v>5404</v>
      </c>
      <c r="J1574" t="s">
        <v>7291</v>
      </c>
      <c r="K1574">
        <v>435.77</v>
      </c>
      <c r="L1574" s="12" t="s">
        <v>8724</v>
      </c>
      <c r="M1574" s="10" t="s">
        <v>11228</v>
      </c>
      <c r="N1574">
        <v>1573</v>
      </c>
      <c r="O1574">
        <v>45153</v>
      </c>
      <c r="P1574" t="s">
        <v>11402</v>
      </c>
      <c r="Q1574" s="16">
        <v>343.4</v>
      </c>
      <c r="R1574">
        <v>779.17</v>
      </c>
      <c r="S1574">
        <v>14</v>
      </c>
      <c r="T1574">
        <v>1573</v>
      </c>
      <c r="U1574">
        <v>42420.44</v>
      </c>
      <c r="V1574" t="s">
        <v>11413</v>
      </c>
      <c r="W1574">
        <v>6.16</v>
      </c>
      <c r="X1574">
        <v>12</v>
      </c>
      <c r="Y1574" t="s">
        <v>10365</v>
      </c>
      <c r="Z1574" t="s">
        <v>12012</v>
      </c>
      <c r="AA1574">
        <v>1573</v>
      </c>
      <c r="AB1574" t="s">
        <v>12015</v>
      </c>
      <c r="AC1574">
        <v>9795.5300000000007</v>
      </c>
      <c r="AD1574">
        <v>1564.66</v>
      </c>
      <c r="AE1574">
        <v>78.23</v>
      </c>
      <c r="AF1574" t="s">
        <v>11181</v>
      </c>
      <c r="AG1574" t="s">
        <v>11355</v>
      </c>
      <c r="AH1574">
        <v>8686</v>
      </c>
      <c r="AI1574">
        <v>1573</v>
      </c>
      <c r="AJ1574" t="s">
        <v>11372</v>
      </c>
      <c r="AK1574" t="s">
        <v>12027</v>
      </c>
      <c r="AL1574" t="s">
        <v>12031</v>
      </c>
      <c r="AM1574" t="s">
        <v>11134</v>
      </c>
      <c r="AN1574">
        <v>1</v>
      </c>
      <c r="AO1574" s="10" t="s">
        <v>12041</v>
      </c>
      <c r="AP1574" t="str" cm="1">
        <f t="array" ref="AP1574">_xlfn.IFS(
  Table1[[#This Row],[Age]]&lt;=25, "18-25",
  Table1[[#This Row],[Age]]&lt;=35, "26-35",
  Table1[[#This Row],[Age]]&lt;=45, "36-45",
  Table1[[#This Row],[Age]]&lt;=60, "46-60",
  TRUE, "60+")</f>
        <v>18-25</v>
      </c>
    </row>
    <row r="1575" spans="1:42" x14ac:dyDescent="0.3">
      <c r="A1575">
        <v>1574</v>
      </c>
      <c r="B1575" t="s">
        <v>2</v>
      </c>
      <c r="C1575" t="s">
        <v>66</v>
      </c>
      <c r="D1575">
        <v>46</v>
      </c>
      <c r="E1575" t="s">
        <v>104</v>
      </c>
      <c r="F1575" t="s">
        <v>1681</v>
      </c>
      <c r="G1575" t="s">
        <v>5117</v>
      </c>
      <c r="H1575">
        <v>19458796427</v>
      </c>
      <c r="I1575" t="s">
        <v>6319</v>
      </c>
      <c r="J1575" t="s">
        <v>7292</v>
      </c>
      <c r="K1575">
        <v>4325.51</v>
      </c>
      <c r="L1575" s="12" t="s">
        <v>8329</v>
      </c>
      <c r="M1575" s="10" t="s">
        <v>11274</v>
      </c>
      <c r="N1575">
        <v>1574</v>
      </c>
      <c r="O1575">
        <v>45099</v>
      </c>
      <c r="P1575" t="s">
        <v>11402</v>
      </c>
      <c r="Q1575" s="16">
        <v>1542.66</v>
      </c>
      <c r="R1575">
        <v>2782.85</v>
      </c>
      <c r="S1575">
        <v>75</v>
      </c>
      <c r="T1575">
        <v>1574</v>
      </c>
      <c r="U1575">
        <v>16698.75</v>
      </c>
      <c r="V1575" t="s">
        <v>11413</v>
      </c>
      <c r="W1575">
        <v>1.56</v>
      </c>
      <c r="X1575">
        <v>60</v>
      </c>
      <c r="Y1575" t="s">
        <v>11444</v>
      </c>
      <c r="Z1575" t="s">
        <v>12010</v>
      </c>
      <c r="AA1575">
        <v>1574</v>
      </c>
      <c r="AB1575" t="s">
        <v>12015</v>
      </c>
      <c r="AC1575">
        <v>9739.49</v>
      </c>
      <c r="AD1575">
        <v>3910.94</v>
      </c>
      <c r="AE1575">
        <v>195.55</v>
      </c>
      <c r="AF1575" t="s">
        <v>11326</v>
      </c>
      <c r="AG1575" t="s">
        <v>11058</v>
      </c>
      <c r="AH1575">
        <v>2844</v>
      </c>
      <c r="AI1575">
        <v>1574</v>
      </c>
      <c r="AJ1575" t="s">
        <v>11324</v>
      </c>
      <c r="AK1575" t="s">
        <v>12028</v>
      </c>
      <c r="AL1575" t="s">
        <v>12031</v>
      </c>
      <c r="AM1575" t="s">
        <v>11090</v>
      </c>
      <c r="AN1575">
        <v>1</v>
      </c>
      <c r="AO1575" s="10" t="s">
        <v>12043</v>
      </c>
      <c r="AP1575" t="str" cm="1">
        <f t="array" ref="AP1575">_xlfn.IFS(
  Table1[[#This Row],[Age]]&lt;=25, "18-25",
  Table1[[#This Row],[Age]]&lt;=35, "26-35",
  Table1[[#This Row],[Age]]&lt;=45, "36-45",
  Table1[[#This Row],[Age]]&lt;=60, "46-60",
  TRUE, "60+")</f>
        <v>46-60</v>
      </c>
    </row>
    <row r="1576" spans="1:42" x14ac:dyDescent="0.3">
      <c r="A1576">
        <v>1575</v>
      </c>
      <c r="B1576" t="s">
        <v>39</v>
      </c>
      <c r="C1576" t="s">
        <v>87</v>
      </c>
      <c r="D1576">
        <v>20</v>
      </c>
      <c r="E1576" t="s">
        <v>104</v>
      </c>
      <c r="F1576" t="s">
        <v>1682</v>
      </c>
      <c r="G1576" t="s">
        <v>5122</v>
      </c>
      <c r="H1576">
        <v>19458796428</v>
      </c>
      <c r="I1576" t="s">
        <v>6320</v>
      </c>
      <c r="J1576" t="s">
        <v>7292</v>
      </c>
      <c r="K1576">
        <v>3838.19</v>
      </c>
      <c r="L1576" s="12" t="s">
        <v>8725</v>
      </c>
      <c r="M1576" s="10" t="s">
        <v>11142</v>
      </c>
      <c r="N1576">
        <v>1575</v>
      </c>
      <c r="O1576">
        <v>45179</v>
      </c>
      <c r="P1576" t="s">
        <v>11403</v>
      </c>
      <c r="Q1576" s="16">
        <v>2170.08</v>
      </c>
      <c r="R1576">
        <v>1668.11</v>
      </c>
      <c r="S1576">
        <v>29</v>
      </c>
      <c r="T1576">
        <v>1575</v>
      </c>
      <c r="U1576">
        <v>25732.82</v>
      </c>
      <c r="V1576" t="s">
        <v>11411</v>
      </c>
      <c r="W1576">
        <v>5.47</v>
      </c>
      <c r="X1576">
        <v>36</v>
      </c>
      <c r="Y1576" t="s">
        <v>9192</v>
      </c>
      <c r="Z1576" t="s">
        <v>12010</v>
      </c>
      <c r="AA1576">
        <v>1575</v>
      </c>
      <c r="AB1576" t="s">
        <v>12016</v>
      </c>
      <c r="AC1576">
        <v>6184.77</v>
      </c>
      <c r="AD1576">
        <v>1581.54</v>
      </c>
      <c r="AE1576">
        <v>79.08</v>
      </c>
      <c r="AF1576" t="s">
        <v>11277</v>
      </c>
      <c r="AG1576" t="s">
        <v>11201</v>
      </c>
      <c r="AH1576">
        <v>2804</v>
      </c>
      <c r="AI1576">
        <v>1575</v>
      </c>
      <c r="AJ1576" t="s">
        <v>11351</v>
      </c>
      <c r="AK1576" t="s">
        <v>12029</v>
      </c>
      <c r="AL1576" t="s">
        <v>12031</v>
      </c>
      <c r="AM1576" t="s">
        <v>11253</v>
      </c>
      <c r="AN1576">
        <v>1</v>
      </c>
      <c r="AO1576" s="10" t="s">
        <v>12042</v>
      </c>
      <c r="AP1576" t="str" cm="1">
        <f t="array" ref="AP1576">_xlfn.IFS(
  Table1[[#This Row],[Age]]&lt;=25, "18-25",
  Table1[[#This Row],[Age]]&lt;=35, "26-35",
  Table1[[#This Row],[Age]]&lt;=45, "36-45",
  Table1[[#This Row],[Age]]&lt;=60, "46-60",
  TRUE, "60+")</f>
        <v>18-25</v>
      </c>
    </row>
    <row r="1577" spans="1:42" x14ac:dyDescent="0.3">
      <c r="A1577">
        <v>1576</v>
      </c>
      <c r="B1577" t="s">
        <v>34</v>
      </c>
      <c r="C1577" t="s">
        <v>89</v>
      </c>
      <c r="D1577">
        <v>50</v>
      </c>
      <c r="E1577" t="s">
        <v>104</v>
      </c>
      <c r="F1577" t="s">
        <v>1683</v>
      </c>
      <c r="G1577" t="s">
        <v>5147</v>
      </c>
      <c r="H1577">
        <v>19458796429</v>
      </c>
      <c r="I1577" t="s">
        <v>6321</v>
      </c>
      <c r="J1577" t="s">
        <v>7291</v>
      </c>
      <c r="K1577">
        <v>9817.31</v>
      </c>
      <c r="L1577" s="12" t="s">
        <v>8726</v>
      </c>
      <c r="M1577" s="10" t="s">
        <v>11298</v>
      </c>
      <c r="N1577">
        <v>1576</v>
      </c>
      <c r="O1577">
        <v>44950</v>
      </c>
      <c r="P1577" t="s">
        <v>11402</v>
      </c>
      <c r="Q1577" s="16">
        <v>4757.6099999999997</v>
      </c>
      <c r="R1577">
        <v>14574.92</v>
      </c>
      <c r="S1577">
        <v>7</v>
      </c>
      <c r="T1577">
        <v>1576</v>
      </c>
      <c r="U1577">
        <v>30545.35</v>
      </c>
      <c r="V1577" t="s">
        <v>11413</v>
      </c>
      <c r="W1577">
        <v>5.72</v>
      </c>
      <c r="X1577">
        <v>36</v>
      </c>
      <c r="Y1577" t="s">
        <v>11866</v>
      </c>
      <c r="Z1577" t="s">
        <v>12010</v>
      </c>
      <c r="AA1577">
        <v>1576</v>
      </c>
      <c r="AB1577" t="s">
        <v>12015</v>
      </c>
      <c r="AC1577">
        <v>4468.91</v>
      </c>
      <c r="AD1577">
        <v>4097.12</v>
      </c>
      <c r="AE1577">
        <v>204.86</v>
      </c>
      <c r="AF1577" t="s">
        <v>11306</v>
      </c>
      <c r="AG1577" t="s">
        <v>11397</v>
      </c>
      <c r="AH1577">
        <v>3517</v>
      </c>
      <c r="AI1577">
        <v>1576</v>
      </c>
      <c r="AJ1577" t="s">
        <v>11110</v>
      </c>
      <c r="AK1577" t="s">
        <v>12029</v>
      </c>
      <c r="AL1577" t="s">
        <v>12031</v>
      </c>
      <c r="AM1577" t="s">
        <v>11114</v>
      </c>
      <c r="AN1577">
        <v>1</v>
      </c>
      <c r="AO1577" s="10" t="s">
        <v>12039</v>
      </c>
      <c r="AP1577" t="str" cm="1">
        <f t="array" ref="AP1577">_xlfn.IFS(
  Table1[[#This Row],[Age]]&lt;=25, "18-25",
  Table1[[#This Row],[Age]]&lt;=35, "26-35",
  Table1[[#This Row],[Age]]&lt;=45, "36-45",
  Table1[[#This Row],[Age]]&lt;=60, "46-60",
  TRUE, "60+")</f>
        <v>46-60</v>
      </c>
    </row>
    <row r="1578" spans="1:42" x14ac:dyDescent="0.3">
      <c r="A1578">
        <v>1577</v>
      </c>
      <c r="B1578" t="s">
        <v>43</v>
      </c>
      <c r="C1578" t="s">
        <v>93</v>
      </c>
      <c r="D1578">
        <v>47</v>
      </c>
      <c r="E1578" t="s">
        <v>104</v>
      </c>
      <c r="F1578" t="s">
        <v>1684</v>
      </c>
      <c r="G1578" t="s">
        <v>5145</v>
      </c>
      <c r="H1578">
        <v>19458796430</v>
      </c>
      <c r="I1578" t="s">
        <v>5497</v>
      </c>
      <c r="J1578" t="s">
        <v>7292</v>
      </c>
      <c r="K1578">
        <v>3074.71</v>
      </c>
      <c r="L1578" s="12" t="s">
        <v>8727</v>
      </c>
      <c r="M1578" s="10" t="s">
        <v>11238</v>
      </c>
      <c r="N1578">
        <v>1577</v>
      </c>
      <c r="O1578">
        <v>45211</v>
      </c>
      <c r="P1578" t="s">
        <v>11404</v>
      </c>
      <c r="Q1578" s="16">
        <v>2156.4</v>
      </c>
      <c r="R1578">
        <v>5231.1099999999997</v>
      </c>
      <c r="S1578">
        <v>49</v>
      </c>
      <c r="T1578">
        <v>1577</v>
      </c>
      <c r="U1578">
        <v>37430.589999999997</v>
      </c>
      <c r="V1578" t="s">
        <v>11411</v>
      </c>
      <c r="W1578">
        <v>7.31</v>
      </c>
      <c r="X1578">
        <v>24</v>
      </c>
      <c r="Y1578" t="s">
        <v>11813</v>
      </c>
      <c r="Z1578" t="s">
        <v>12010</v>
      </c>
      <c r="AA1578">
        <v>1577</v>
      </c>
      <c r="AB1578" t="s">
        <v>12015</v>
      </c>
      <c r="AC1578">
        <v>1950.3</v>
      </c>
      <c r="AD1578">
        <v>661.55</v>
      </c>
      <c r="AE1578">
        <v>33.08</v>
      </c>
      <c r="AF1578" t="s">
        <v>11373</v>
      </c>
      <c r="AG1578" t="s">
        <v>11173</v>
      </c>
      <c r="AH1578">
        <v>5208</v>
      </c>
      <c r="AI1578">
        <v>1577</v>
      </c>
      <c r="AJ1578" t="s">
        <v>11147</v>
      </c>
      <c r="AK1578" t="s">
        <v>12029</v>
      </c>
      <c r="AL1578" t="s">
        <v>12032</v>
      </c>
      <c r="AM1578" t="s">
        <v>11044</v>
      </c>
      <c r="AN1578">
        <v>1</v>
      </c>
      <c r="AO1578" s="10" t="s">
        <v>12044</v>
      </c>
      <c r="AP1578" t="str" cm="1">
        <f t="array" ref="AP1578">_xlfn.IFS(
  Table1[[#This Row],[Age]]&lt;=25, "18-25",
  Table1[[#This Row],[Age]]&lt;=35, "26-35",
  Table1[[#This Row],[Age]]&lt;=45, "36-45",
  Table1[[#This Row],[Age]]&lt;=60, "46-60",
  TRUE, "60+")</f>
        <v>46-60</v>
      </c>
    </row>
    <row r="1579" spans="1:42" x14ac:dyDescent="0.3">
      <c r="A1579">
        <v>1578</v>
      </c>
      <c r="B1579" t="s">
        <v>11</v>
      </c>
      <c r="C1579" t="s">
        <v>75</v>
      </c>
      <c r="D1579">
        <v>53</v>
      </c>
      <c r="E1579" t="s">
        <v>105</v>
      </c>
      <c r="F1579" t="s">
        <v>1685</v>
      </c>
      <c r="G1579" t="s">
        <v>5145</v>
      </c>
      <c r="H1579">
        <v>19458796431</v>
      </c>
      <c r="I1579" t="s">
        <v>5424</v>
      </c>
      <c r="J1579" t="s">
        <v>7291</v>
      </c>
      <c r="K1579">
        <v>4227.4799999999996</v>
      </c>
      <c r="L1579" s="12" t="s">
        <v>8728</v>
      </c>
      <c r="M1579" s="10" t="s">
        <v>11242</v>
      </c>
      <c r="N1579">
        <v>1578</v>
      </c>
      <c r="O1579">
        <v>45052</v>
      </c>
      <c r="P1579" t="s">
        <v>11404</v>
      </c>
      <c r="Q1579" s="16">
        <v>469.36</v>
      </c>
      <c r="R1579">
        <v>3758.12</v>
      </c>
      <c r="S1579">
        <v>65</v>
      </c>
      <c r="T1579">
        <v>1578</v>
      </c>
      <c r="U1579">
        <v>41667.81</v>
      </c>
      <c r="V1579" t="s">
        <v>11413</v>
      </c>
      <c r="W1579">
        <v>1.1000000000000001</v>
      </c>
      <c r="X1579">
        <v>24</v>
      </c>
      <c r="Y1579" t="s">
        <v>10448</v>
      </c>
      <c r="Z1579" t="s">
        <v>12011</v>
      </c>
      <c r="AA1579">
        <v>1578</v>
      </c>
      <c r="AB1579" t="s">
        <v>12016</v>
      </c>
      <c r="AC1579">
        <v>5982.28</v>
      </c>
      <c r="AD1579">
        <v>4383.95</v>
      </c>
      <c r="AE1579">
        <v>219.2</v>
      </c>
      <c r="AF1579" t="s">
        <v>11315</v>
      </c>
      <c r="AG1579" t="s">
        <v>11145</v>
      </c>
      <c r="AH1579">
        <v>4777</v>
      </c>
      <c r="AI1579">
        <v>1578</v>
      </c>
      <c r="AJ1579" t="s">
        <v>11318</v>
      </c>
      <c r="AK1579" t="s">
        <v>12027</v>
      </c>
      <c r="AL1579" t="s">
        <v>12032</v>
      </c>
      <c r="AM1579" t="s">
        <v>11379</v>
      </c>
      <c r="AN1579">
        <v>1</v>
      </c>
      <c r="AO1579" s="10" t="s">
        <v>12046</v>
      </c>
      <c r="AP1579" t="str" cm="1">
        <f t="array" ref="AP1579">_xlfn.IFS(
  Table1[[#This Row],[Age]]&lt;=25, "18-25",
  Table1[[#This Row],[Age]]&lt;=35, "26-35",
  Table1[[#This Row],[Age]]&lt;=45, "36-45",
  Table1[[#This Row],[Age]]&lt;=60, "46-60",
  TRUE, "60+")</f>
        <v>46-60</v>
      </c>
    </row>
    <row r="1580" spans="1:42" x14ac:dyDescent="0.3">
      <c r="A1580">
        <v>1579</v>
      </c>
      <c r="B1580" t="s">
        <v>38</v>
      </c>
      <c r="C1580" t="s">
        <v>74</v>
      </c>
      <c r="D1580">
        <v>26</v>
      </c>
      <c r="E1580" t="s">
        <v>104</v>
      </c>
      <c r="F1580" t="s">
        <v>1686</v>
      </c>
      <c r="G1580" t="s">
        <v>5139</v>
      </c>
      <c r="H1580">
        <v>19458796432</v>
      </c>
      <c r="I1580" t="s">
        <v>6040</v>
      </c>
      <c r="J1580" t="s">
        <v>7292</v>
      </c>
      <c r="K1580">
        <v>7612.13</v>
      </c>
      <c r="L1580" s="12" t="s">
        <v>8729</v>
      </c>
      <c r="M1580" s="10" t="s">
        <v>11280</v>
      </c>
      <c r="N1580">
        <v>1579</v>
      </c>
      <c r="O1580">
        <v>45182</v>
      </c>
      <c r="P1580" t="s">
        <v>11402</v>
      </c>
      <c r="Q1580" s="16">
        <v>742.97</v>
      </c>
      <c r="R1580">
        <v>6869.16</v>
      </c>
      <c r="S1580">
        <v>7</v>
      </c>
      <c r="T1580">
        <v>1579</v>
      </c>
      <c r="U1580">
        <v>26277.41</v>
      </c>
      <c r="V1580" t="s">
        <v>11412</v>
      </c>
      <c r="W1580">
        <v>4.8600000000000003</v>
      </c>
      <c r="X1580">
        <v>36</v>
      </c>
      <c r="Y1580" t="s">
        <v>11828</v>
      </c>
      <c r="Z1580" t="s">
        <v>12011</v>
      </c>
      <c r="AA1580">
        <v>1579</v>
      </c>
      <c r="AB1580" t="s">
        <v>12015</v>
      </c>
      <c r="AC1580">
        <v>8513.86</v>
      </c>
      <c r="AD1580">
        <v>2363.54</v>
      </c>
      <c r="AE1580">
        <v>118.18</v>
      </c>
      <c r="AF1580" t="s">
        <v>11194</v>
      </c>
      <c r="AG1580" t="s">
        <v>11371</v>
      </c>
      <c r="AH1580">
        <v>6839</v>
      </c>
      <c r="AI1580">
        <v>1579</v>
      </c>
      <c r="AJ1580" t="s">
        <v>11387</v>
      </c>
      <c r="AK1580" t="s">
        <v>12029</v>
      </c>
      <c r="AL1580" t="s">
        <v>12031</v>
      </c>
      <c r="AM1580" t="s">
        <v>11091</v>
      </c>
      <c r="AN1580">
        <v>1</v>
      </c>
      <c r="AO1580" s="10" t="s">
        <v>12042</v>
      </c>
      <c r="AP1580" t="str" cm="1">
        <f t="array" ref="AP1580">_xlfn.IFS(
  Table1[[#This Row],[Age]]&lt;=25, "18-25",
  Table1[[#This Row],[Age]]&lt;=35, "26-35",
  Table1[[#This Row],[Age]]&lt;=45, "36-45",
  Table1[[#This Row],[Age]]&lt;=60, "46-60",
  TRUE, "60+")</f>
        <v>26-35</v>
      </c>
    </row>
    <row r="1581" spans="1:42" x14ac:dyDescent="0.3">
      <c r="A1581">
        <v>1580</v>
      </c>
      <c r="B1581" t="s">
        <v>17</v>
      </c>
      <c r="C1581" t="s">
        <v>92</v>
      </c>
      <c r="D1581">
        <v>18</v>
      </c>
      <c r="E1581" t="s">
        <v>105</v>
      </c>
      <c r="F1581" t="s">
        <v>1687</v>
      </c>
      <c r="G1581" t="s">
        <v>5119</v>
      </c>
      <c r="H1581">
        <v>19458796433</v>
      </c>
      <c r="I1581" t="s">
        <v>6322</v>
      </c>
      <c r="J1581" t="s">
        <v>7292</v>
      </c>
      <c r="K1581">
        <v>8819.06</v>
      </c>
      <c r="L1581" s="12" t="s">
        <v>8730</v>
      </c>
      <c r="M1581" s="10" t="s">
        <v>11161</v>
      </c>
      <c r="N1581">
        <v>1580</v>
      </c>
      <c r="O1581">
        <v>45215</v>
      </c>
      <c r="P1581" t="s">
        <v>11402</v>
      </c>
      <c r="Q1581" s="16">
        <v>1770.14</v>
      </c>
      <c r="R1581">
        <v>10589.2</v>
      </c>
      <c r="S1581">
        <v>14</v>
      </c>
      <c r="T1581">
        <v>1580</v>
      </c>
      <c r="U1581">
        <v>21372.22</v>
      </c>
      <c r="V1581" t="s">
        <v>11413</v>
      </c>
      <c r="W1581">
        <v>8.98</v>
      </c>
      <c r="X1581">
        <v>12</v>
      </c>
      <c r="Y1581" t="s">
        <v>11451</v>
      </c>
      <c r="Z1581" t="s">
        <v>12012</v>
      </c>
      <c r="AA1581">
        <v>1580</v>
      </c>
      <c r="AB1581" t="s">
        <v>12017</v>
      </c>
      <c r="AC1581">
        <v>4562.82</v>
      </c>
      <c r="AD1581">
        <v>184.46</v>
      </c>
      <c r="AE1581">
        <v>9.2200000000000006</v>
      </c>
      <c r="AF1581" t="s">
        <v>11225</v>
      </c>
      <c r="AG1581" t="s">
        <v>11254</v>
      </c>
      <c r="AH1581">
        <v>6180</v>
      </c>
      <c r="AI1581">
        <v>1580</v>
      </c>
      <c r="AJ1581" t="s">
        <v>11356</v>
      </c>
      <c r="AK1581" t="s">
        <v>12029</v>
      </c>
      <c r="AL1581" t="s">
        <v>12031</v>
      </c>
      <c r="AM1581" t="s">
        <v>11181</v>
      </c>
      <c r="AN1581">
        <v>1</v>
      </c>
      <c r="AO1581" s="10" t="s">
        <v>12044</v>
      </c>
      <c r="AP1581" t="str" cm="1">
        <f t="array" ref="AP1581">_xlfn.IFS(
  Table1[[#This Row],[Age]]&lt;=25, "18-25",
  Table1[[#This Row],[Age]]&lt;=35, "26-35",
  Table1[[#This Row],[Age]]&lt;=45, "36-45",
  Table1[[#This Row],[Age]]&lt;=60, "46-60",
  TRUE, "60+")</f>
        <v>18-25</v>
      </c>
    </row>
    <row r="1582" spans="1:42" x14ac:dyDescent="0.3">
      <c r="A1582">
        <v>1581</v>
      </c>
      <c r="B1582" t="s">
        <v>45</v>
      </c>
      <c r="C1582" t="s">
        <v>100</v>
      </c>
      <c r="D1582">
        <v>65</v>
      </c>
      <c r="E1582" t="s">
        <v>106</v>
      </c>
      <c r="F1582" t="s">
        <v>1688</v>
      </c>
      <c r="G1582" t="s">
        <v>5136</v>
      </c>
      <c r="H1582">
        <v>19458796434</v>
      </c>
      <c r="I1582" t="s">
        <v>5844</v>
      </c>
      <c r="J1582" t="s">
        <v>7292</v>
      </c>
      <c r="K1582">
        <v>8796.0400000000009</v>
      </c>
      <c r="L1582" s="12" t="s">
        <v>8731</v>
      </c>
      <c r="M1582" s="10" t="s">
        <v>11034</v>
      </c>
      <c r="N1582">
        <v>1581</v>
      </c>
      <c r="O1582">
        <v>45105</v>
      </c>
      <c r="P1582" t="s">
        <v>11404</v>
      </c>
      <c r="Q1582" s="16">
        <v>929.1</v>
      </c>
      <c r="R1582">
        <v>9725.14</v>
      </c>
      <c r="S1582">
        <v>16</v>
      </c>
      <c r="T1582">
        <v>1581</v>
      </c>
      <c r="U1582">
        <v>10601.15</v>
      </c>
      <c r="V1582" t="s">
        <v>11412</v>
      </c>
      <c r="W1582">
        <v>1.23</v>
      </c>
      <c r="X1582">
        <v>24</v>
      </c>
      <c r="Y1582" t="s">
        <v>11845</v>
      </c>
      <c r="Z1582" t="s">
        <v>12012</v>
      </c>
      <c r="AA1582">
        <v>1581</v>
      </c>
      <c r="AB1582" t="s">
        <v>12015</v>
      </c>
      <c r="AC1582">
        <v>5547.78</v>
      </c>
      <c r="AD1582">
        <v>3116.53</v>
      </c>
      <c r="AE1582">
        <v>155.83000000000001</v>
      </c>
      <c r="AF1582" t="s">
        <v>11122</v>
      </c>
      <c r="AG1582" t="s">
        <v>11325</v>
      </c>
      <c r="AH1582">
        <v>2395</v>
      </c>
      <c r="AI1582">
        <v>1581</v>
      </c>
      <c r="AJ1582" t="s">
        <v>11085</v>
      </c>
      <c r="AK1582" t="s">
        <v>12029</v>
      </c>
      <c r="AL1582" t="s">
        <v>12032</v>
      </c>
      <c r="AM1582" t="s">
        <v>11257</v>
      </c>
      <c r="AN1582">
        <v>1</v>
      </c>
      <c r="AO1582" s="10" t="s">
        <v>12043</v>
      </c>
      <c r="AP1582" t="str" cm="1">
        <f t="array" ref="AP1582">_xlfn.IFS(
  Table1[[#This Row],[Age]]&lt;=25, "18-25",
  Table1[[#This Row],[Age]]&lt;=35, "26-35",
  Table1[[#This Row],[Age]]&lt;=45, "36-45",
  Table1[[#This Row],[Age]]&lt;=60, "46-60",
  TRUE, "60+")</f>
        <v>60+</v>
      </c>
    </row>
    <row r="1583" spans="1:42" x14ac:dyDescent="0.3">
      <c r="A1583">
        <v>1582</v>
      </c>
      <c r="B1583" t="s">
        <v>41</v>
      </c>
      <c r="C1583" t="s">
        <v>53</v>
      </c>
      <c r="D1583">
        <v>40</v>
      </c>
      <c r="E1583" t="s">
        <v>106</v>
      </c>
      <c r="F1583" t="s">
        <v>1689</v>
      </c>
      <c r="G1583" t="s">
        <v>5138</v>
      </c>
      <c r="H1583">
        <v>19458796435</v>
      </c>
      <c r="I1583" t="s">
        <v>6323</v>
      </c>
      <c r="J1583" t="s">
        <v>7292</v>
      </c>
      <c r="K1583">
        <v>4005.66</v>
      </c>
      <c r="L1583" s="12" t="s">
        <v>7867</v>
      </c>
      <c r="M1583" s="10" t="s">
        <v>11389</v>
      </c>
      <c r="N1583">
        <v>1582</v>
      </c>
      <c r="O1583">
        <v>45006</v>
      </c>
      <c r="P1583" t="s">
        <v>11402</v>
      </c>
      <c r="Q1583" s="16">
        <v>312.23</v>
      </c>
      <c r="R1583">
        <v>4317.8900000000003</v>
      </c>
      <c r="S1583">
        <v>99</v>
      </c>
      <c r="T1583">
        <v>1582</v>
      </c>
      <c r="U1583">
        <v>30768.5</v>
      </c>
      <c r="V1583" t="s">
        <v>11412</v>
      </c>
      <c r="W1583">
        <v>7.05</v>
      </c>
      <c r="X1583">
        <v>12</v>
      </c>
      <c r="Y1583" t="s">
        <v>7673</v>
      </c>
      <c r="Z1583" t="s">
        <v>12012</v>
      </c>
      <c r="AA1583">
        <v>1582</v>
      </c>
      <c r="AB1583" t="s">
        <v>12015</v>
      </c>
      <c r="AC1583">
        <v>4585.07</v>
      </c>
      <c r="AD1583">
        <v>1386.29</v>
      </c>
      <c r="AE1583">
        <v>69.31</v>
      </c>
      <c r="AF1583" t="s">
        <v>11323</v>
      </c>
      <c r="AG1583" t="s">
        <v>11096</v>
      </c>
      <c r="AH1583">
        <v>4255</v>
      </c>
      <c r="AI1583">
        <v>1582</v>
      </c>
      <c r="AJ1583" t="s">
        <v>11053</v>
      </c>
      <c r="AK1583" t="s">
        <v>12028</v>
      </c>
      <c r="AL1583" t="s">
        <v>12031</v>
      </c>
      <c r="AM1583" t="s">
        <v>11049</v>
      </c>
      <c r="AN1583">
        <v>1</v>
      </c>
      <c r="AO1583" s="10" t="s">
        <v>12047</v>
      </c>
      <c r="AP1583" t="str" cm="1">
        <f t="array" ref="AP1583">_xlfn.IFS(
  Table1[[#This Row],[Age]]&lt;=25, "18-25",
  Table1[[#This Row],[Age]]&lt;=35, "26-35",
  Table1[[#This Row],[Age]]&lt;=45, "36-45",
  Table1[[#This Row],[Age]]&lt;=60, "46-60",
  TRUE, "60+")</f>
        <v>36-45</v>
      </c>
    </row>
    <row r="1584" spans="1:42" x14ac:dyDescent="0.3">
      <c r="A1584">
        <v>1583</v>
      </c>
      <c r="B1584" t="s">
        <v>14</v>
      </c>
      <c r="C1584" t="s">
        <v>100</v>
      </c>
      <c r="D1584">
        <v>20</v>
      </c>
      <c r="E1584" t="s">
        <v>105</v>
      </c>
      <c r="F1584" t="s">
        <v>1690</v>
      </c>
      <c r="G1584" t="s">
        <v>5148</v>
      </c>
      <c r="H1584">
        <v>19458796436</v>
      </c>
      <c r="I1584" t="s">
        <v>5347</v>
      </c>
      <c r="J1584" t="s">
        <v>7291</v>
      </c>
      <c r="K1584">
        <v>9490.69</v>
      </c>
      <c r="L1584" s="12" t="s">
        <v>8732</v>
      </c>
      <c r="M1584" s="10" t="s">
        <v>11236</v>
      </c>
      <c r="N1584">
        <v>1583</v>
      </c>
      <c r="O1584">
        <v>45023</v>
      </c>
      <c r="P1584" t="s">
        <v>11402</v>
      </c>
      <c r="Q1584" s="16">
        <v>884.55</v>
      </c>
      <c r="R1584">
        <v>8606.14</v>
      </c>
      <c r="S1584">
        <v>16</v>
      </c>
      <c r="T1584">
        <v>1583</v>
      </c>
      <c r="U1584">
        <v>27943.98</v>
      </c>
      <c r="V1584" t="s">
        <v>11413</v>
      </c>
      <c r="W1584">
        <v>3.01</v>
      </c>
      <c r="X1584">
        <v>24</v>
      </c>
      <c r="Y1584" t="s">
        <v>10573</v>
      </c>
      <c r="Z1584" t="s">
        <v>12010</v>
      </c>
      <c r="AA1584">
        <v>1583</v>
      </c>
      <c r="AB1584" t="s">
        <v>12017</v>
      </c>
      <c r="AC1584">
        <v>7332.54</v>
      </c>
      <c r="AD1584">
        <v>3502.11</v>
      </c>
      <c r="AE1584">
        <v>175.11</v>
      </c>
      <c r="AF1584" t="s">
        <v>11390</v>
      </c>
      <c r="AG1584" t="s">
        <v>11317</v>
      </c>
      <c r="AH1584">
        <v>4258</v>
      </c>
      <c r="AI1584">
        <v>1583</v>
      </c>
      <c r="AJ1584" t="s">
        <v>11292</v>
      </c>
      <c r="AK1584" t="s">
        <v>12027</v>
      </c>
      <c r="AL1584" t="s">
        <v>12031</v>
      </c>
      <c r="AM1584" t="s">
        <v>11212</v>
      </c>
      <c r="AN1584">
        <v>1</v>
      </c>
      <c r="AO1584" s="10" t="s">
        <v>12037</v>
      </c>
      <c r="AP1584" t="str" cm="1">
        <f t="array" ref="AP1584">_xlfn.IFS(
  Table1[[#This Row],[Age]]&lt;=25, "18-25",
  Table1[[#This Row],[Age]]&lt;=35, "26-35",
  Table1[[#This Row],[Age]]&lt;=45, "36-45",
  Table1[[#This Row],[Age]]&lt;=60, "46-60",
  TRUE, "60+")</f>
        <v>18-25</v>
      </c>
    </row>
    <row r="1585" spans="1:42" x14ac:dyDescent="0.3">
      <c r="A1585">
        <v>1584</v>
      </c>
      <c r="B1585" t="s">
        <v>29</v>
      </c>
      <c r="C1585" t="s">
        <v>84</v>
      </c>
      <c r="D1585">
        <v>49</v>
      </c>
      <c r="E1585" t="s">
        <v>106</v>
      </c>
      <c r="F1585" t="s">
        <v>1691</v>
      </c>
      <c r="G1585" t="s">
        <v>5134</v>
      </c>
      <c r="H1585">
        <v>19458796437</v>
      </c>
      <c r="I1585" t="s">
        <v>6324</v>
      </c>
      <c r="J1585" t="s">
        <v>7291</v>
      </c>
      <c r="K1585">
        <v>6569.74</v>
      </c>
      <c r="L1585" s="12" t="s">
        <v>8733</v>
      </c>
      <c r="M1585" s="10" t="s">
        <v>11112</v>
      </c>
      <c r="N1585">
        <v>1584</v>
      </c>
      <c r="O1585">
        <v>45128</v>
      </c>
      <c r="P1585" t="s">
        <v>11402</v>
      </c>
      <c r="Q1585" s="16">
        <v>536.4</v>
      </c>
      <c r="R1585">
        <v>7106.14</v>
      </c>
      <c r="S1585">
        <v>85</v>
      </c>
      <c r="T1585">
        <v>1584</v>
      </c>
      <c r="U1585">
        <v>15266.86</v>
      </c>
      <c r="V1585" t="s">
        <v>11411</v>
      </c>
      <c r="W1585">
        <v>4.49</v>
      </c>
      <c r="X1585">
        <v>12</v>
      </c>
      <c r="Y1585" t="s">
        <v>9642</v>
      </c>
      <c r="Z1585" t="s">
        <v>12011</v>
      </c>
      <c r="AA1585">
        <v>1584</v>
      </c>
      <c r="AB1585" t="s">
        <v>12015</v>
      </c>
      <c r="AC1585">
        <v>5957.63</v>
      </c>
      <c r="AD1585">
        <v>4513.67</v>
      </c>
      <c r="AE1585">
        <v>225.68</v>
      </c>
      <c r="AF1585" t="s">
        <v>11306</v>
      </c>
      <c r="AG1585" t="s">
        <v>11305</v>
      </c>
      <c r="AH1585">
        <v>3978</v>
      </c>
      <c r="AI1585">
        <v>1584</v>
      </c>
      <c r="AJ1585" t="s">
        <v>11387</v>
      </c>
      <c r="AK1585" t="s">
        <v>12029</v>
      </c>
      <c r="AL1585" t="s">
        <v>12031</v>
      </c>
      <c r="AM1585" t="s">
        <v>11304</v>
      </c>
      <c r="AN1585">
        <v>1</v>
      </c>
      <c r="AO1585" s="10" t="s">
        <v>12038</v>
      </c>
      <c r="AP1585" t="str" cm="1">
        <f t="array" ref="AP1585">_xlfn.IFS(
  Table1[[#This Row],[Age]]&lt;=25, "18-25",
  Table1[[#This Row],[Age]]&lt;=35, "26-35",
  Table1[[#This Row],[Age]]&lt;=45, "36-45",
  Table1[[#This Row],[Age]]&lt;=60, "46-60",
  TRUE, "60+")</f>
        <v>46-60</v>
      </c>
    </row>
    <row r="1586" spans="1:42" x14ac:dyDescent="0.3">
      <c r="A1586">
        <v>1585</v>
      </c>
      <c r="B1586" t="s">
        <v>5</v>
      </c>
      <c r="C1586" t="s">
        <v>74</v>
      </c>
      <c r="D1586">
        <v>41</v>
      </c>
      <c r="E1586" t="s">
        <v>106</v>
      </c>
      <c r="F1586" t="s">
        <v>1692</v>
      </c>
      <c r="G1586" t="s">
        <v>5127</v>
      </c>
      <c r="H1586">
        <v>19458796438</v>
      </c>
      <c r="I1586" t="s">
        <v>6325</v>
      </c>
      <c r="J1586" t="s">
        <v>7291</v>
      </c>
      <c r="K1586">
        <v>8526.24</v>
      </c>
      <c r="L1586" s="12" t="s">
        <v>8472</v>
      </c>
      <c r="M1586" s="10" t="s">
        <v>11361</v>
      </c>
      <c r="N1586">
        <v>1585</v>
      </c>
      <c r="O1586">
        <v>44956</v>
      </c>
      <c r="P1586" t="s">
        <v>11404</v>
      </c>
      <c r="Q1586" s="16">
        <v>1021.46</v>
      </c>
      <c r="R1586">
        <v>7504.78</v>
      </c>
      <c r="S1586">
        <v>13</v>
      </c>
      <c r="T1586">
        <v>1585</v>
      </c>
      <c r="U1586">
        <v>22863.97</v>
      </c>
      <c r="V1586" t="s">
        <v>11411</v>
      </c>
      <c r="W1586">
        <v>8.9600000000000009</v>
      </c>
      <c r="X1586">
        <v>48</v>
      </c>
      <c r="Y1586" t="s">
        <v>8414</v>
      </c>
      <c r="Z1586" t="s">
        <v>12012</v>
      </c>
      <c r="AA1586">
        <v>1585</v>
      </c>
      <c r="AB1586" t="s">
        <v>12015</v>
      </c>
      <c r="AC1586">
        <v>5625.89</v>
      </c>
      <c r="AD1586">
        <v>418.24</v>
      </c>
      <c r="AE1586">
        <v>20.91</v>
      </c>
      <c r="AF1586" t="s">
        <v>11229</v>
      </c>
      <c r="AG1586" t="s">
        <v>11177</v>
      </c>
      <c r="AH1586">
        <v>1670</v>
      </c>
      <c r="AI1586">
        <v>1585</v>
      </c>
      <c r="AJ1586" t="s">
        <v>11182</v>
      </c>
      <c r="AK1586" t="s">
        <v>12027</v>
      </c>
      <c r="AL1586" t="s">
        <v>12031</v>
      </c>
      <c r="AM1586" t="s">
        <v>11071</v>
      </c>
      <c r="AN1586">
        <v>1</v>
      </c>
      <c r="AO1586" s="10" t="s">
        <v>12039</v>
      </c>
      <c r="AP1586" t="str" cm="1">
        <f t="array" ref="AP1586">_xlfn.IFS(
  Table1[[#This Row],[Age]]&lt;=25, "18-25",
  Table1[[#This Row],[Age]]&lt;=35, "26-35",
  Table1[[#This Row],[Age]]&lt;=45, "36-45",
  Table1[[#This Row],[Age]]&lt;=60, "46-60",
  TRUE, "60+")</f>
        <v>36-45</v>
      </c>
    </row>
    <row r="1587" spans="1:42" x14ac:dyDescent="0.3">
      <c r="A1587">
        <v>1586</v>
      </c>
      <c r="B1587" t="s">
        <v>13</v>
      </c>
      <c r="C1587" t="s">
        <v>65</v>
      </c>
      <c r="D1587">
        <v>23</v>
      </c>
      <c r="E1587" t="s">
        <v>104</v>
      </c>
      <c r="F1587" t="s">
        <v>1693</v>
      </c>
      <c r="G1587" t="s">
        <v>5126</v>
      </c>
      <c r="H1587">
        <v>19458796439</v>
      </c>
      <c r="I1587" t="s">
        <v>6326</v>
      </c>
      <c r="J1587" t="s">
        <v>7291</v>
      </c>
      <c r="K1587">
        <v>9270.14</v>
      </c>
      <c r="L1587" s="12" t="s">
        <v>8734</v>
      </c>
      <c r="M1587" s="10" t="s">
        <v>11097</v>
      </c>
      <c r="N1587">
        <v>1586</v>
      </c>
      <c r="O1587">
        <v>44987</v>
      </c>
      <c r="P1587" t="s">
        <v>11402</v>
      </c>
      <c r="Q1587" s="16">
        <v>4982.3100000000004</v>
      </c>
      <c r="R1587">
        <v>4287.83</v>
      </c>
      <c r="S1587">
        <v>82</v>
      </c>
      <c r="T1587">
        <v>1586</v>
      </c>
      <c r="U1587">
        <v>37242.9</v>
      </c>
      <c r="V1587" t="s">
        <v>11411</v>
      </c>
      <c r="W1587">
        <v>4.26</v>
      </c>
      <c r="X1587">
        <v>60</v>
      </c>
      <c r="Y1587" t="s">
        <v>8444</v>
      </c>
      <c r="Z1587" t="s">
        <v>12011</v>
      </c>
      <c r="AA1587">
        <v>1586</v>
      </c>
      <c r="AB1587" t="s">
        <v>12017</v>
      </c>
      <c r="AC1587">
        <v>2959.5</v>
      </c>
      <c r="AD1587">
        <v>1221.3399999999999</v>
      </c>
      <c r="AE1587">
        <v>61.07</v>
      </c>
      <c r="AF1587" t="s">
        <v>11264</v>
      </c>
      <c r="AG1587" t="s">
        <v>11140</v>
      </c>
      <c r="AH1587">
        <v>3446</v>
      </c>
      <c r="AI1587">
        <v>1586</v>
      </c>
      <c r="AJ1587" t="s">
        <v>11189</v>
      </c>
      <c r="AK1587" t="s">
        <v>12027</v>
      </c>
      <c r="AL1587" t="s">
        <v>12032</v>
      </c>
      <c r="AM1587" t="s">
        <v>11197</v>
      </c>
      <c r="AN1587">
        <v>1</v>
      </c>
      <c r="AO1587" s="10" t="s">
        <v>12047</v>
      </c>
      <c r="AP1587" t="str" cm="1">
        <f t="array" ref="AP1587">_xlfn.IFS(
  Table1[[#This Row],[Age]]&lt;=25, "18-25",
  Table1[[#This Row],[Age]]&lt;=35, "26-35",
  Table1[[#This Row],[Age]]&lt;=45, "36-45",
  Table1[[#This Row],[Age]]&lt;=60, "46-60",
  TRUE, "60+")</f>
        <v>18-25</v>
      </c>
    </row>
    <row r="1588" spans="1:42" x14ac:dyDescent="0.3">
      <c r="A1588">
        <v>1587</v>
      </c>
      <c r="B1588" t="s">
        <v>36</v>
      </c>
      <c r="C1588" t="s">
        <v>70</v>
      </c>
      <c r="D1588">
        <v>30</v>
      </c>
      <c r="E1588" t="s">
        <v>106</v>
      </c>
      <c r="F1588" t="s">
        <v>1694</v>
      </c>
      <c r="G1588" t="s">
        <v>5116</v>
      </c>
      <c r="H1588">
        <v>19458796440</v>
      </c>
      <c r="I1588" t="s">
        <v>6156</v>
      </c>
      <c r="J1588" t="s">
        <v>7291</v>
      </c>
      <c r="K1588">
        <v>2412.64</v>
      </c>
      <c r="L1588" s="12" t="s">
        <v>8735</v>
      </c>
      <c r="M1588" s="10" t="s">
        <v>11246</v>
      </c>
      <c r="N1588">
        <v>1587</v>
      </c>
      <c r="O1588">
        <v>45089</v>
      </c>
      <c r="P1588" t="s">
        <v>11404</v>
      </c>
      <c r="Q1588" s="16">
        <v>2232.59</v>
      </c>
      <c r="R1588">
        <v>4645.2299999999996</v>
      </c>
      <c r="S1588">
        <v>29</v>
      </c>
      <c r="T1588">
        <v>1587</v>
      </c>
      <c r="U1588">
        <v>31726.92</v>
      </c>
      <c r="V1588" t="s">
        <v>11412</v>
      </c>
      <c r="W1588">
        <v>5.91</v>
      </c>
      <c r="X1588">
        <v>36</v>
      </c>
      <c r="Y1588" t="s">
        <v>11528</v>
      </c>
      <c r="Z1588" t="s">
        <v>12012</v>
      </c>
      <c r="AA1588">
        <v>1587</v>
      </c>
      <c r="AB1588" t="s">
        <v>12015</v>
      </c>
      <c r="AC1588">
        <v>6337.76</v>
      </c>
      <c r="AD1588">
        <v>1955.57</v>
      </c>
      <c r="AE1588">
        <v>97.78</v>
      </c>
      <c r="AF1588" t="s">
        <v>11090</v>
      </c>
      <c r="AG1588" t="s">
        <v>11034</v>
      </c>
      <c r="AH1588">
        <v>631</v>
      </c>
      <c r="AI1588">
        <v>1587</v>
      </c>
      <c r="AJ1588" t="s">
        <v>11093</v>
      </c>
      <c r="AK1588" t="s">
        <v>12028</v>
      </c>
      <c r="AL1588" t="s">
        <v>12032</v>
      </c>
      <c r="AM1588" t="s">
        <v>11202</v>
      </c>
      <c r="AN1588">
        <v>1</v>
      </c>
      <c r="AO1588" s="10" t="s">
        <v>12043</v>
      </c>
      <c r="AP1588" t="str" cm="1">
        <f t="array" ref="AP1588">_xlfn.IFS(
  Table1[[#This Row],[Age]]&lt;=25, "18-25",
  Table1[[#This Row],[Age]]&lt;=35, "26-35",
  Table1[[#This Row],[Age]]&lt;=45, "36-45",
  Table1[[#This Row],[Age]]&lt;=60, "46-60",
  TRUE, "60+")</f>
        <v>26-35</v>
      </c>
    </row>
    <row r="1589" spans="1:42" x14ac:dyDescent="0.3">
      <c r="A1589">
        <v>1588</v>
      </c>
      <c r="B1589" t="s">
        <v>9</v>
      </c>
      <c r="C1589" t="s">
        <v>88</v>
      </c>
      <c r="D1589">
        <v>66</v>
      </c>
      <c r="E1589" t="s">
        <v>106</v>
      </c>
      <c r="F1589" t="s">
        <v>1695</v>
      </c>
      <c r="G1589" t="s">
        <v>5113</v>
      </c>
      <c r="H1589">
        <v>19458796441</v>
      </c>
      <c r="I1589" t="s">
        <v>5232</v>
      </c>
      <c r="J1589" t="s">
        <v>7291</v>
      </c>
      <c r="K1589">
        <v>5042.07</v>
      </c>
      <c r="L1589" s="12" t="s">
        <v>8736</v>
      </c>
      <c r="M1589" s="10" t="s">
        <v>11378</v>
      </c>
      <c r="N1589">
        <v>1588</v>
      </c>
      <c r="O1589">
        <v>45189</v>
      </c>
      <c r="P1589" t="s">
        <v>11403</v>
      </c>
      <c r="Q1589" s="16">
        <v>3296.41</v>
      </c>
      <c r="R1589">
        <v>8338.48</v>
      </c>
      <c r="S1589">
        <v>85</v>
      </c>
      <c r="T1589">
        <v>1588</v>
      </c>
      <c r="U1589">
        <v>24605.3</v>
      </c>
      <c r="V1589" t="s">
        <v>11411</v>
      </c>
      <c r="W1589">
        <v>1.81</v>
      </c>
      <c r="X1589">
        <v>48</v>
      </c>
      <c r="Y1589" t="s">
        <v>11862</v>
      </c>
      <c r="Z1589" t="s">
        <v>12010</v>
      </c>
      <c r="AA1589">
        <v>1588</v>
      </c>
      <c r="AB1589" t="s">
        <v>12017</v>
      </c>
      <c r="AC1589">
        <v>5452.33</v>
      </c>
      <c r="AD1589">
        <v>4799.5200000000004</v>
      </c>
      <c r="AE1589">
        <v>239.98</v>
      </c>
      <c r="AF1589" t="s">
        <v>11046</v>
      </c>
      <c r="AG1589" t="s">
        <v>11323</v>
      </c>
      <c r="AH1589">
        <v>8443</v>
      </c>
      <c r="AI1589">
        <v>1588</v>
      </c>
      <c r="AJ1589" t="s">
        <v>11172</v>
      </c>
      <c r="AK1589" t="s">
        <v>12027</v>
      </c>
      <c r="AL1589" t="s">
        <v>12031</v>
      </c>
      <c r="AM1589" t="s">
        <v>11211</v>
      </c>
      <c r="AN1589">
        <v>-1</v>
      </c>
      <c r="AO1589" s="10" t="s">
        <v>12042</v>
      </c>
      <c r="AP1589" t="str" cm="1">
        <f t="array" ref="AP1589">_xlfn.IFS(
  Table1[[#This Row],[Age]]&lt;=25, "18-25",
  Table1[[#This Row],[Age]]&lt;=35, "26-35",
  Table1[[#This Row],[Age]]&lt;=45, "36-45",
  Table1[[#This Row],[Age]]&lt;=60, "46-60",
  TRUE, "60+")</f>
        <v>60+</v>
      </c>
    </row>
    <row r="1590" spans="1:42" x14ac:dyDescent="0.3">
      <c r="A1590">
        <v>1589</v>
      </c>
      <c r="B1590" t="s">
        <v>17</v>
      </c>
      <c r="C1590" t="s">
        <v>91</v>
      </c>
      <c r="D1590">
        <v>32</v>
      </c>
      <c r="E1590" t="s">
        <v>105</v>
      </c>
      <c r="F1590" t="s">
        <v>1696</v>
      </c>
      <c r="G1590" t="s">
        <v>5145</v>
      </c>
      <c r="H1590">
        <v>19458796442</v>
      </c>
      <c r="I1590" t="s">
        <v>6327</v>
      </c>
      <c r="J1590" t="s">
        <v>7292</v>
      </c>
      <c r="K1590">
        <v>5919.19</v>
      </c>
      <c r="L1590" s="12" t="s">
        <v>8737</v>
      </c>
      <c r="M1590" s="10" t="s">
        <v>11242</v>
      </c>
      <c r="N1590">
        <v>1589</v>
      </c>
      <c r="O1590">
        <v>45069</v>
      </c>
      <c r="P1590" t="s">
        <v>11402</v>
      </c>
      <c r="Q1590" s="16">
        <v>834.76</v>
      </c>
      <c r="R1590">
        <v>6753.95</v>
      </c>
      <c r="S1590">
        <v>73</v>
      </c>
      <c r="T1590">
        <v>1589</v>
      </c>
      <c r="U1590">
        <v>14343.51</v>
      </c>
      <c r="V1590" t="s">
        <v>11412</v>
      </c>
      <c r="W1590">
        <v>3.92</v>
      </c>
      <c r="X1590">
        <v>36</v>
      </c>
      <c r="Y1590" t="s">
        <v>11803</v>
      </c>
      <c r="Z1590" t="s">
        <v>12011</v>
      </c>
      <c r="AA1590">
        <v>1589</v>
      </c>
      <c r="AB1590" t="s">
        <v>12015</v>
      </c>
      <c r="AC1590">
        <v>7319.45</v>
      </c>
      <c r="AD1590">
        <v>2027.72</v>
      </c>
      <c r="AE1590">
        <v>101.39</v>
      </c>
      <c r="AF1590" t="s">
        <v>11340</v>
      </c>
      <c r="AG1590" t="s">
        <v>11048</v>
      </c>
      <c r="AH1590">
        <v>9609</v>
      </c>
      <c r="AI1590">
        <v>1589</v>
      </c>
      <c r="AJ1590" t="s">
        <v>11275</v>
      </c>
      <c r="AK1590" t="s">
        <v>12029</v>
      </c>
      <c r="AL1590" t="s">
        <v>12031</v>
      </c>
      <c r="AM1590" t="s">
        <v>11107</v>
      </c>
      <c r="AN1590">
        <v>1</v>
      </c>
      <c r="AO1590" s="10" t="s">
        <v>12046</v>
      </c>
      <c r="AP1590" t="str" cm="1">
        <f t="array" ref="AP1590">_xlfn.IFS(
  Table1[[#This Row],[Age]]&lt;=25, "18-25",
  Table1[[#This Row],[Age]]&lt;=35, "26-35",
  Table1[[#This Row],[Age]]&lt;=45, "36-45",
  Table1[[#This Row],[Age]]&lt;=60, "46-60",
  TRUE, "60+")</f>
        <v>26-35</v>
      </c>
    </row>
    <row r="1591" spans="1:42" x14ac:dyDescent="0.3">
      <c r="A1591">
        <v>1590</v>
      </c>
      <c r="B1591" t="s">
        <v>2</v>
      </c>
      <c r="C1591" t="s">
        <v>83</v>
      </c>
      <c r="D1591">
        <v>47</v>
      </c>
      <c r="E1591" t="s">
        <v>104</v>
      </c>
      <c r="F1591" t="s">
        <v>1697</v>
      </c>
      <c r="G1591" t="s">
        <v>5142</v>
      </c>
      <c r="H1591">
        <v>19458796443</v>
      </c>
      <c r="I1591" t="s">
        <v>6328</v>
      </c>
      <c r="J1591" t="s">
        <v>7292</v>
      </c>
      <c r="K1591">
        <v>8044.13</v>
      </c>
      <c r="L1591" s="12" t="s">
        <v>8490</v>
      </c>
      <c r="M1591" s="10" t="s">
        <v>11223</v>
      </c>
      <c r="N1591">
        <v>1590</v>
      </c>
      <c r="O1591">
        <v>45278</v>
      </c>
      <c r="P1591" t="s">
        <v>11402</v>
      </c>
      <c r="Q1591" s="16">
        <v>4247.97</v>
      </c>
      <c r="R1591">
        <v>12292.1</v>
      </c>
      <c r="S1591">
        <v>95</v>
      </c>
      <c r="T1591">
        <v>1590</v>
      </c>
      <c r="U1591">
        <v>33732.21</v>
      </c>
      <c r="V1591" t="s">
        <v>11413</v>
      </c>
      <c r="W1591">
        <v>2.27</v>
      </c>
      <c r="X1591">
        <v>12</v>
      </c>
      <c r="Y1591" t="s">
        <v>9074</v>
      </c>
      <c r="Z1591" t="s">
        <v>12012</v>
      </c>
      <c r="AA1591">
        <v>1590</v>
      </c>
      <c r="AB1591" t="s">
        <v>12017</v>
      </c>
      <c r="AC1591">
        <v>6690.68</v>
      </c>
      <c r="AD1591">
        <v>566.4</v>
      </c>
      <c r="AE1591">
        <v>28.32</v>
      </c>
      <c r="AF1591" t="s">
        <v>11281</v>
      </c>
      <c r="AG1591" t="s">
        <v>11157</v>
      </c>
      <c r="AH1591">
        <v>69</v>
      </c>
      <c r="AI1591">
        <v>1590</v>
      </c>
      <c r="AJ1591" t="s">
        <v>11297</v>
      </c>
      <c r="AK1591" t="s">
        <v>12027</v>
      </c>
      <c r="AL1591" t="s">
        <v>12032</v>
      </c>
      <c r="AM1591" t="s">
        <v>11253</v>
      </c>
      <c r="AN1591">
        <v>1</v>
      </c>
      <c r="AO1591" s="10" t="s">
        <v>12036</v>
      </c>
      <c r="AP1591" t="str" cm="1">
        <f t="array" ref="AP1591">_xlfn.IFS(
  Table1[[#This Row],[Age]]&lt;=25, "18-25",
  Table1[[#This Row],[Age]]&lt;=35, "26-35",
  Table1[[#This Row],[Age]]&lt;=45, "36-45",
  Table1[[#This Row],[Age]]&lt;=60, "46-60",
  TRUE, "60+")</f>
        <v>46-60</v>
      </c>
    </row>
    <row r="1592" spans="1:42" x14ac:dyDescent="0.3">
      <c r="A1592">
        <v>1591</v>
      </c>
      <c r="B1592" t="s">
        <v>4</v>
      </c>
      <c r="C1592" t="s">
        <v>77</v>
      </c>
      <c r="D1592">
        <v>29</v>
      </c>
      <c r="E1592" t="s">
        <v>106</v>
      </c>
      <c r="F1592" t="s">
        <v>1698</v>
      </c>
      <c r="G1592" t="s">
        <v>5114</v>
      </c>
      <c r="H1592">
        <v>19458796444</v>
      </c>
      <c r="I1592" t="s">
        <v>6329</v>
      </c>
      <c r="J1592" t="s">
        <v>7291</v>
      </c>
      <c r="K1592">
        <v>4071.54</v>
      </c>
      <c r="L1592" s="12" t="s">
        <v>8738</v>
      </c>
      <c r="M1592" s="10" t="s">
        <v>11096</v>
      </c>
      <c r="N1592">
        <v>1591</v>
      </c>
      <c r="O1592">
        <v>44992</v>
      </c>
      <c r="P1592" t="s">
        <v>11402</v>
      </c>
      <c r="Q1592" s="16">
        <v>1341.86</v>
      </c>
      <c r="R1592">
        <v>2729.68</v>
      </c>
      <c r="S1592">
        <v>61</v>
      </c>
      <c r="T1592">
        <v>1591</v>
      </c>
      <c r="U1592">
        <v>31755.24</v>
      </c>
      <c r="V1592" t="s">
        <v>11411</v>
      </c>
      <c r="W1592">
        <v>6.05</v>
      </c>
      <c r="X1592">
        <v>24</v>
      </c>
      <c r="Y1592" t="s">
        <v>9729</v>
      </c>
      <c r="Z1592" t="s">
        <v>12011</v>
      </c>
      <c r="AA1592">
        <v>1591</v>
      </c>
      <c r="AB1592" t="s">
        <v>12017</v>
      </c>
      <c r="AC1592">
        <v>3644.65</v>
      </c>
      <c r="AD1592">
        <v>1488.21</v>
      </c>
      <c r="AE1592">
        <v>74.41</v>
      </c>
      <c r="AF1592" t="s">
        <v>11354</v>
      </c>
      <c r="AG1592" t="s">
        <v>11274</v>
      </c>
      <c r="AH1592">
        <v>7098</v>
      </c>
      <c r="AI1592">
        <v>1591</v>
      </c>
      <c r="AJ1592" t="s">
        <v>11059</v>
      </c>
      <c r="AK1592" t="s">
        <v>12028</v>
      </c>
      <c r="AL1592" t="s">
        <v>12032</v>
      </c>
      <c r="AM1592" t="s">
        <v>11294</v>
      </c>
      <c r="AN1592">
        <v>1</v>
      </c>
      <c r="AO1592" s="10" t="s">
        <v>12047</v>
      </c>
      <c r="AP1592" t="str" cm="1">
        <f t="array" ref="AP1592">_xlfn.IFS(
  Table1[[#This Row],[Age]]&lt;=25, "18-25",
  Table1[[#This Row],[Age]]&lt;=35, "26-35",
  Table1[[#This Row],[Age]]&lt;=45, "36-45",
  Table1[[#This Row],[Age]]&lt;=60, "46-60",
  TRUE, "60+")</f>
        <v>26-35</v>
      </c>
    </row>
    <row r="1593" spans="1:42" x14ac:dyDescent="0.3">
      <c r="A1593">
        <v>1592</v>
      </c>
      <c r="B1593" t="s">
        <v>23</v>
      </c>
      <c r="C1593" t="s">
        <v>64</v>
      </c>
      <c r="D1593">
        <v>57</v>
      </c>
      <c r="E1593" t="s">
        <v>106</v>
      </c>
      <c r="F1593" t="s">
        <v>1699</v>
      </c>
      <c r="G1593" t="s">
        <v>5125</v>
      </c>
      <c r="H1593">
        <v>19458796445</v>
      </c>
      <c r="I1593" t="s">
        <v>6330</v>
      </c>
      <c r="J1593" t="s">
        <v>7292</v>
      </c>
      <c r="K1593">
        <v>2183.4499999999998</v>
      </c>
      <c r="L1593" s="12" t="s">
        <v>8739</v>
      </c>
      <c r="M1593" s="10" t="s">
        <v>11155</v>
      </c>
      <c r="N1593">
        <v>1592</v>
      </c>
      <c r="O1593">
        <v>45150</v>
      </c>
      <c r="P1593" t="s">
        <v>11403</v>
      </c>
      <c r="Q1593" s="16">
        <v>4912.63</v>
      </c>
      <c r="R1593">
        <v>7096.08</v>
      </c>
      <c r="S1593">
        <v>37</v>
      </c>
      <c r="T1593">
        <v>1592</v>
      </c>
      <c r="U1593">
        <v>23453.439999999999</v>
      </c>
      <c r="V1593" t="s">
        <v>11413</v>
      </c>
      <c r="W1593">
        <v>5.14</v>
      </c>
      <c r="X1593">
        <v>24</v>
      </c>
      <c r="Y1593" t="s">
        <v>9991</v>
      </c>
      <c r="Z1593" t="s">
        <v>12011</v>
      </c>
      <c r="AA1593">
        <v>1592</v>
      </c>
      <c r="AB1593" t="s">
        <v>12015</v>
      </c>
      <c r="AC1593">
        <v>6668.94</v>
      </c>
      <c r="AD1593">
        <v>96.59</v>
      </c>
      <c r="AE1593">
        <v>4.83</v>
      </c>
      <c r="AF1593" t="s">
        <v>11167</v>
      </c>
      <c r="AG1593" t="s">
        <v>11138</v>
      </c>
      <c r="AH1593">
        <v>646</v>
      </c>
      <c r="AI1593">
        <v>1592</v>
      </c>
      <c r="AJ1593" t="s">
        <v>11296</v>
      </c>
      <c r="AK1593" t="s">
        <v>12028</v>
      </c>
      <c r="AL1593" t="s">
        <v>12031</v>
      </c>
      <c r="AM1593" t="s">
        <v>11373</v>
      </c>
      <c r="AN1593">
        <v>1</v>
      </c>
      <c r="AO1593" s="10" t="s">
        <v>12041</v>
      </c>
      <c r="AP1593" t="str" cm="1">
        <f t="array" ref="AP1593">_xlfn.IFS(
  Table1[[#This Row],[Age]]&lt;=25, "18-25",
  Table1[[#This Row],[Age]]&lt;=35, "26-35",
  Table1[[#This Row],[Age]]&lt;=45, "36-45",
  Table1[[#This Row],[Age]]&lt;=60, "46-60",
  TRUE, "60+")</f>
        <v>46-60</v>
      </c>
    </row>
    <row r="1594" spans="1:42" x14ac:dyDescent="0.3">
      <c r="A1594">
        <v>1593</v>
      </c>
      <c r="B1594" t="s">
        <v>33</v>
      </c>
      <c r="C1594" t="s">
        <v>71</v>
      </c>
      <c r="D1594">
        <v>65</v>
      </c>
      <c r="E1594" t="s">
        <v>105</v>
      </c>
      <c r="F1594" t="s">
        <v>1700</v>
      </c>
      <c r="G1594" t="s">
        <v>5130</v>
      </c>
      <c r="H1594">
        <v>19458796446</v>
      </c>
      <c r="I1594" t="s">
        <v>6083</v>
      </c>
      <c r="J1594" t="s">
        <v>7291</v>
      </c>
      <c r="K1594">
        <v>7458.02</v>
      </c>
      <c r="L1594" s="12" t="s">
        <v>8740</v>
      </c>
      <c r="M1594" s="10" t="s">
        <v>11379</v>
      </c>
      <c r="N1594">
        <v>1593</v>
      </c>
      <c r="O1594">
        <v>45146</v>
      </c>
      <c r="P1594" t="s">
        <v>11402</v>
      </c>
      <c r="Q1594" s="16">
        <v>4185.17</v>
      </c>
      <c r="R1594">
        <v>3272.85</v>
      </c>
      <c r="S1594">
        <v>17</v>
      </c>
      <c r="T1594">
        <v>1593</v>
      </c>
      <c r="U1594">
        <v>12687.68</v>
      </c>
      <c r="V1594" t="s">
        <v>11413</v>
      </c>
      <c r="W1594">
        <v>3.38</v>
      </c>
      <c r="X1594">
        <v>24</v>
      </c>
      <c r="Y1594" t="s">
        <v>11662</v>
      </c>
      <c r="Z1594" t="s">
        <v>12010</v>
      </c>
      <c r="AA1594">
        <v>1593</v>
      </c>
      <c r="AB1594" t="s">
        <v>12016</v>
      </c>
      <c r="AC1594">
        <v>7876.05</v>
      </c>
      <c r="AD1594">
        <v>955.93</v>
      </c>
      <c r="AE1594">
        <v>47.8</v>
      </c>
      <c r="AF1594" t="s">
        <v>11097</v>
      </c>
      <c r="AG1594" t="s">
        <v>11357</v>
      </c>
      <c r="AH1594">
        <v>4395</v>
      </c>
      <c r="AI1594">
        <v>1593</v>
      </c>
      <c r="AJ1594" t="s">
        <v>11148</v>
      </c>
      <c r="AK1594" t="s">
        <v>12029</v>
      </c>
      <c r="AL1594" t="s">
        <v>12032</v>
      </c>
      <c r="AM1594" t="s">
        <v>11080</v>
      </c>
      <c r="AN1594">
        <v>1</v>
      </c>
      <c r="AO1594" s="10" t="s">
        <v>12041</v>
      </c>
      <c r="AP1594" t="str" cm="1">
        <f t="array" ref="AP1594">_xlfn.IFS(
  Table1[[#This Row],[Age]]&lt;=25, "18-25",
  Table1[[#This Row],[Age]]&lt;=35, "26-35",
  Table1[[#This Row],[Age]]&lt;=45, "36-45",
  Table1[[#This Row],[Age]]&lt;=60, "46-60",
  TRUE, "60+")</f>
        <v>60+</v>
      </c>
    </row>
    <row r="1595" spans="1:42" x14ac:dyDescent="0.3">
      <c r="A1595">
        <v>1594</v>
      </c>
      <c r="B1595" t="s">
        <v>3</v>
      </c>
      <c r="C1595" t="s">
        <v>68</v>
      </c>
      <c r="D1595">
        <v>52</v>
      </c>
      <c r="E1595" t="s">
        <v>106</v>
      </c>
      <c r="F1595" t="s">
        <v>1701</v>
      </c>
      <c r="G1595" t="s">
        <v>5130</v>
      </c>
      <c r="H1595">
        <v>19458796447</v>
      </c>
      <c r="I1595" t="s">
        <v>6092</v>
      </c>
      <c r="J1595" t="s">
        <v>7291</v>
      </c>
      <c r="K1595">
        <v>5964.11</v>
      </c>
      <c r="L1595" s="12" t="s">
        <v>8741</v>
      </c>
      <c r="M1595" s="10" t="s">
        <v>11177</v>
      </c>
      <c r="N1595">
        <v>1594</v>
      </c>
      <c r="O1595">
        <v>45267</v>
      </c>
      <c r="P1595" t="s">
        <v>11404</v>
      </c>
      <c r="Q1595" s="16">
        <v>4754.8500000000004</v>
      </c>
      <c r="R1595">
        <v>1209.26</v>
      </c>
      <c r="S1595">
        <v>31</v>
      </c>
      <c r="T1595">
        <v>1594</v>
      </c>
      <c r="U1595">
        <v>9568.9500000000007</v>
      </c>
      <c r="V1595" t="s">
        <v>11412</v>
      </c>
      <c r="W1595">
        <v>10</v>
      </c>
      <c r="X1595">
        <v>60</v>
      </c>
      <c r="Y1595" t="s">
        <v>9279</v>
      </c>
      <c r="Z1595" t="s">
        <v>12011</v>
      </c>
      <c r="AA1595">
        <v>1594</v>
      </c>
      <c r="AB1595" t="s">
        <v>12017</v>
      </c>
      <c r="AC1595">
        <v>6859.76</v>
      </c>
      <c r="AD1595">
        <v>3048.6</v>
      </c>
      <c r="AE1595">
        <v>152.43</v>
      </c>
      <c r="AF1595" t="s">
        <v>11310</v>
      </c>
      <c r="AG1595" t="s">
        <v>11042</v>
      </c>
      <c r="AH1595">
        <v>9105</v>
      </c>
      <c r="AI1595">
        <v>1594</v>
      </c>
      <c r="AJ1595" t="s">
        <v>11069</v>
      </c>
      <c r="AK1595" t="s">
        <v>12027</v>
      </c>
      <c r="AL1595" t="s">
        <v>12032</v>
      </c>
      <c r="AM1595" t="s">
        <v>11169</v>
      </c>
      <c r="AN1595">
        <v>1</v>
      </c>
      <c r="AO1595" s="10" t="s">
        <v>12036</v>
      </c>
      <c r="AP1595" t="str" cm="1">
        <f t="array" ref="AP1595">_xlfn.IFS(
  Table1[[#This Row],[Age]]&lt;=25, "18-25",
  Table1[[#This Row],[Age]]&lt;=35, "26-35",
  Table1[[#This Row],[Age]]&lt;=45, "36-45",
  Table1[[#This Row],[Age]]&lt;=60, "46-60",
  TRUE, "60+")</f>
        <v>46-60</v>
      </c>
    </row>
    <row r="1596" spans="1:42" x14ac:dyDescent="0.3">
      <c r="A1596">
        <v>1595</v>
      </c>
      <c r="B1596" t="s">
        <v>15</v>
      </c>
      <c r="C1596" t="s">
        <v>68</v>
      </c>
      <c r="D1596">
        <v>45</v>
      </c>
      <c r="E1596" t="s">
        <v>104</v>
      </c>
      <c r="F1596" t="s">
        <v>1702</v>
      </c>
      <c r="G1596" t="s">
        <v>5128</v>
      </c>
      <c r="H1596">
        <v>19458796448</v>
      </c>
      <c r="I1596" t="s">
        <v>5177</v>
      </c>
      <c r="J1596" t="s">
        <v>7292</v>
      </c>
      <c r="K1596">
        <v>8993.16</v>
      </c>
      <c r="L1596" s="12" t="s">
        <v>8742</v>
      </c>
      <c r="M1596" s="10" t="s">
        <v>11213</v>
      </c>
      <c r="N1596">
        <v>1595</v>
      </c>
      <c r="O1596">
        <v>45199</v>
      </c>
      <c r="P1596" t="s">
        <v>11402</v>
      </c>
      <c r="Q1596" s="16">
        <v>3344.83</v>
      </c>
      <c r="R1596">
        <v>5648.33</v>
      </c>
      <c r="S1596">
        <v>59</v>
      </c>
      <c r="T1596">
        <v>1595</v>
      </c>
      <c r="U1596">
        <v>17630.580000000002</v>
      </c>
      <c r="V1596" t="s">
        <v>11412</v>
      </c>
      <c r="W1596">
        <v>2.38</v>
      </c>
      <c r="X1596">
        <v>60</v>
      </c>
      <c r="Y1596" t="s">
        <v>11692</v>
      </c>
      <c r="Z1596" t="s">
        <v>12010</v>
      </c>
      <c r="AA1596">
        <v>1595</v>
      </c>
      <c r="AB1596" t="s">
        <v>12017</v>
      </c>
      <c r="AC1596">
        <v>5497.24</v>
      </c>
      <c r="AD1596">
        <v>843.9</v>
      </c>
      <c r="AE1596">
        <v>42.2</v>
      </c>
      <c r="AF1596" t="s">
        <v>11298</v>
      </c>
      <c r="AG1596" t="s">
        <v>11081</v>
      </c>
      <c r="AH1596">
        <v>8780</v>
      </c>
      <c r="AI1596">
        <v>1595</v>
      </c>
      <c r="AJ1596" t="s">
        <v>11127</v>
      </c>
      <c r="AK1596" t="s">
        <v>12028</v>
      </c>
      <c r="AL1596" t="s">
        <v>12032</v>
      </c>
      <c r="AM1596" t="s">
        <v>11353</v>
      </c>
      <c r="AN1596">
        <v>1</v>
      </c>
      <c r="AO1596" s="10" t="s">
        <v>12042</v>
      </c>
      <c r="AP1596" t="str" cm="1">
        <f t="array" ref="AP1596">_xlfn.IFS(
  Table1[[#This Row],[Age]]&lt;=25, "18-25",
  Table1[[#This Row],[Age]]&lt;=35, "26-35",
  Table1[[#This Row],[Age]]&lt;=45, "36-45",
  Table1[[#This Row],[Age]]&lt;=60, "46-60",
  TRUE, "60+")</f>
        <v>36-45</v>
      </c>
    </row>
    <row r="1597" spans="1:42" x14ac:dyDescent="0.3">
      <c r="A1597">
        <v>1596</v>
      </c>
      <c r="B1597" t="s">
        <v>22</v>
      </c>
      <c r="C1597" t="s">
        <v>99</v>
      </c>
      <c r="D1597">
        <v>21</v>
      </c>
      <c r="E1597" t="s">
        <v>104</v>
      </c>
      <c r="F1597" t="s">
        <v>1703</v>
      </c>
      <c r="G1597" t="s">
        <v>5138</v>
      </c>
      <c r="H1597">
        <v>19458796449</v>
      </c>
      <c r="I1597" t="s">
        <v>6064</v>
      </c>
      <c r="J1597" t="s">
        <v>7291</v>
      </c>
      <c r="K1597">
        <v>6584.8</v>
      </c>
      <c r="L1597" s="12" t="s">
        <v>8743</v>
      </c>
      <c r="M1597" s="10" t="s">
        <v>11117</v>
      </c>
      <c r="N1597">
        <v>1596</v>
      </c>
      <c r="O1597">
        <v>44945</v>
      </c>
      <c r="P1597" t="s">
        <v>11404</v>
      </c>
      <c r="Q1597" s="16">
        <v>3293.88</v>
      </c>
      <c r="R1597">
        <v>3290.92</v>
      </c>
      <c r="S1597">
        <v>88</v>
      </c>
      <c r="T1597">
        <v>1596</v>
      </c>
      <c r="U1597">
        <v>45527.03</v>
      </c>
      <c r="V1597" t="s">
        <v>11412</v>
      </c>
      <c r="W1597">
        <v>8.43</v>
      </c>
      <c r="X1597">
        <v>36</v>
      </c>
      <c r="Y1597" t="s">
        <v>11616</v>
      </c>
      <c r="Z1597" t="s">
        <v>12011</v>
      </c>
      <c r="AA1597">
        <v>1596</v>
      </c>
      <c r="AB1597" t="s">
        <v>12017</v>
      </c>
      <c r="AC1597">
        <v>6948.76</v>
      </c>
      <c r="AD1597">
        <v>4585.82</v>
      </c>
      <c r="AE1597">
        <v>229.29</v>
      </c>
      <c r="AF1597" t="s">
        <v>11329</v>
      </c>
      <c r="AG1597" t="s">
        <v>11313</v>
      </c>
      <c r="AH1597">
        <v>7052</v>
      </c>
      <c r="AI1597">
        <v>1596</v>
      </c>
      <c r="AJ1597" t="s">
        <v>11334</v>
      </c>
      <c r="AK1597" t="s">
        <v>12029</v>
      </c>
      <c r="AL1597" t="s">
        <v>12032</v>
      </c>
      <c r="AM1597" t="s">
        <v>11142</v>
      </c>
      <c r="AN1597">
        <v>1</v>
      </c>
      <c r="AO1597" s="10" t="s">
        <v>12039</v>
      </c>
      <c r="AP1597" t="str" cm="1">
        <f t="array" ref="AP1597">_xlfn.IFS(
  Table1[[#This Row],[Age]]&lt;=25, "18-25",
  Table1[[#This Row],[Age]]&lt;=35, "26-35",
  Table1[[#This Row],[Age]]&lt;=45, "36-45",
  Table1[[#This Row],[Age]]&lt;=60, "46-60",
  TRUE, "60+")</f>
        <v>18-25</v>
      </c>
    </row>
    <row r="1598" spans="1:42" x14ac:dyDescent="0.3">
      <c r="A1598">
        <v>1597</v>
      </c>
      <c r="B1598" t="s">
        <v>49</v>
      </c>
      <c r="C1598" t="s">
        <v>62</v>
      </c>
      <c r="D1598">
        <v>24</v>
      </c>
      <c r="E1598" t="s">
        <v>104</v>
      </c>
      <c r="F1598" t="s">
        <v>1704</v>
      </c>
      <c r="G1598" t="s">
        <v>5135</v>
      </c>
      <c r="H1598">
        <v>19458796450</v>
      </c>
      <c r="I1598" t="s">
        <v>6331</v>
      </c>
      <c r="J1598" t="s">
        <v>7292</v>
      </c>
      <c r="K1598">
        <v>266.58999999999997</v>
      </c>
      <c r="L1598" s="12" t="s">
        <v>8744</v>
      </c>
      <c r="M1598" s="10" t="s">
        <v>11334</v>
      </c>
      <c r="N1598">
        <v>1597</v>
      </c>
      <c r="O1598">
        <v>45196</v>
      </c>
      <c r="P1598" t="s">
        <v>11404</v>
      </c>
      <c r="Q1598" s="16">
        <v>4207.07</v>
      </c>
      <c r="R1598">
        <v>-3940.48</v>
      </c>
      <c r="S1598">
        <v>47</v>
      </c>
      <c r="T1598">
        <v>1597</v>
      </c>
      <c r="U1598">
        <v>37940.44</v>
      </c>
      <c r="V1598" t="s">
        <v>11412</v>
      </c>
      <c r="W1598">
        <v>1.32</v>
      </c>
      <c r="X1598">
        <v>24</v>
      </c>
      <c r="Y1598" t="s">
        <v>11771</v>
      </c>
      <c r="Z1598" t="s">
        <v>12010</v>
      </c>
      <c r="AA1598">
        <v>1597</v>
      </c>
      <c r="AB1598" t="s">
        <v>12015</v>
      </c>
      <c r="AC1598">
        <v>5258.61</v>
      </c>
      <c r="AD1598">
        <v>3566.45</v>
      </c>
      <c r="AE1598">
        <v>178.32</v>
      </c>
      <c r="AF1598" t="s">
        <v>11191</v>
      </c>
      <c r="AG1598" t="s">
        <v>11202</v>
      </c>
      <c r="AH1598">
        <v>7949</v>
      </c>
      <c r="AI1598">
        <v>1597</v>
      </c>
      <c r="AJ1598" t="s">
        <v>11236</v>
      </c>
      <c r="AK1598" t="s">
        <v>12029</v>
      </c>
      <c r="AL1598" t="s">
        <v>12031</v>
      </c>
      <c r="AM1598" t="s">
        <v>11354</v>
      </c>
      <c r="AN1598">
        <v>1</v>
      </c>
      <c r="AO1598" s="10" t="s">
        <v>12042</v>
      </c>
      <c r="AP1598" t="str" cm="1">
        <f t="array" ref="AP1598">_xlfn.IFS(
  Table1[[#This Row],[Age]]&lt;=25, "18-25",
  Table1[[#This Row],[Age]]&lt;=35, "26-35",
  Table1[[#This Row],[Age]]&lt;=45, "36-45",
  Table1[[#This Row],[Age]]&lt;=60, "46-60",
  TRUE, "60+")</f>
        <v>18-25</v>
      </c>
    </row>
    <row r="1599" spans="1:42" x14ac:dyDescent="0.3">
      <c r="A1599">
        <v>1598</v>
      </c>
      <c r="B1599" t="s">
        <v>32</v>
      </c>
      <c r="C1599" t="s">
        <v>74</v>
      </c>
      <c r="D1599">
        <v>64</v>
      </c>
      <c r="E1599" t="s">
        <v>105</v>
      </c>
      <c r="F1599" t="s">
        <v>1705</v>
      </c>
      <c r="G1599" t="s">
        <v>5147</v>
      </c>
      <c r="H1599">
        <v>19458796451</v>
      </c>
      <c r="I1599" t="s">
        <v>6332</v>
      </c>
      <c r="J1599" t="s">
        <v>7291</v>
      </c>
      <c r="K1599">
        <v>9669.85</v>
      </c>
      <c r="L1599" s="12" t="s">
        <v>8745</v>
      </c>
      <c r="M1599" s="10" t="s">
        <v>11222</v>
      </c>
      <c r="N1599">
        <v>1598</v>
      </c>
      <c r="O1599">
        <v>44975</v>
      </c>
      <c r="P1599" t="s">
        <v>11404</v>
      </c>
      <c r="Q1599" s="16">
        <v>3579.66</v>
      </c>
      <c r="R1599">
        <v>6090.19</v>
      </c>
      <c r="S1599">
        <v>6</v>
      </c>
      <c r="T1599">
        <v>1598</v>
      </c>
      <c r="U1599">
        <v>44662.42</v>
      </c>
      <c r="V1599" t="s">
        <v>11411</v>
      </c>
      <c r="W1599">
        <v>8.6199999999999992</v>
      </c>
      <c r="X1599">
        <v>48</v>
      </c>
      <c r="Y1599" t="s">
        <v>10529</v>
      </c>
      <c r="Z1599" t="s">
        <v>12011</v>
      </c>
      <c r="AA1599">
        <v>1598</v>
      </c>
      <c r="AB1599" t="s">
        <v>12015</v>
      </c>
      <c r="AC1599">
        <v>4053.66</v>
      </c>
      <c r="AD1599">
        <v>3441.12</v>
      </c>
      <c r="AE1599">
        <v>172.06</v>
      </c>
      <c r="AF1599" t="s">
        <v>11096</v>
      </c>
      <c r="AG1599" t="s">
        <v>11131</v>
      </c>
      <c r="AH1599">
        <v>2937</v>
      </c>
      <c r="AI1599">
        <v>1598</v>
      </c>
      <c r="AJ1599" t="s">
        <v>11057</v>
      </c>
      <c r="AK1599" t="s">
        <v>12029</v>
      </c>
      <c r="AL1599" t="s">
        <v>12031</v>
      </c>
      <c r="AM1599" t="s">
        <v>11113</v>
      </c>
      <c r="AN1599">
        <v>1</v>
      </c>
      <c r="AO1599" s="10" t="s">
        <v>12045</v>
      </c>
      <c r="AP1599" t="str" cm="1">
        <f t="array" ref="AP1599">_xlfn.IFS(
  Table1[[#This Row],[Age]]&lt;=25, "18-25",
  Table1[[#This Row],[Age]]&lt;=35, "26-35",
  Table1[[#This Row],[Age]]&lt;=45, "36-45",
  Table1[[#This Row],[Age]]&lt;=60, "46-60",
  TRUE, "60+")</f>
        <v>60+</v>
      </c>
    </row>
    <row r="1600" spans="1:42" x14ac:dyDescent="0.3">
      <c r="A1600">
        <v>1599</v>
      </c>
      <c r="B1600" t="s">
        <v>20</v>
      </c>
      <c r="C1600" t="s">
        <v>54</v>
      </c>
      <c r="D1600">
        <v>60</v>
      </c>
      <c r="E1600" t="s">
        <v>104</v>
      </c>
      <c r="F1600" t="s">
        <v>1706</v>
      </c>
      <c r="G1600" t="s">
        <v>5125</v>
      </c>
      <c r="H1600">
        <v>19458796452</v>
      </c>
      <c r="I1600" t="s">
        <v>5548</v>
      </c>
      <c r="J1600" t="s">
        <v>7291</v>
      </c>
      <c r="K1600">
        <v>5971.8</v>
      </c>
      <c r="L1600" s="12" t="s">
        <v>8746</v>
      </c>
      <c r="M1600" s="10" t="s">
        <v>11313</v>
      </c>
      <c r="N1600">
        <v>1599</v>
      </c>
      <c r="O1600">
        <v>45233</v>
      </c>
      <c r="P1600" t="s">
        <v>11404</v>
      </c>
      <c r="Q1600" s="16">
        <v>3034.88</v>
      </c>
      <c r="R1600">
        <v>9006.68</v>
      </c>
      <c r="S1600">
        <v>32</v>
      </c>
      <c r="T1600">
        <v>1599</v>
      </c>
      <c r="U1600">
        <v>42287.35</v>
      </c>
      <c r="V1600" t="s">
        <v>11412</v>
      </c>
      <c r="W1600">
        <v>5.29</v>
      </c>
      <c r="X1600">
        <v>36</v>
      </c>
      <c r="Y1600" t="s">
        <v>9887</v>
      </c>
      <c r="Z1600" t="s">
        <v>12012</v>
      </c>
      <c r="AA1600">
        <v>1599</v>
      </c>
      <c r="AB1600" t="s">
        <v>12015</v>
      </c>
      <c r="AC1600">
        <v>6594.95</v>
      </c>
      <c r="AD1600">
        <v>2236.14</v>
      </c>
      <c r="AE1600">
        <v>111.81</v>
      </c>
      <c r="AF1600" t="s">
        <v>11291</v>
      </c>
      <c r="AG1600" t="s">
        <v>11152</v>
      </c>
      <c r="AH1600">
        <v>5519</v>
      </c>
      <c r="AI1600">
        <v>1599</v>
      </c>
      <c r="AJ1600" t="s">
        <v>11289</v>
      </c>
      <c r="AK1600" t="s">
        <v>12029</v>
      </c>
      <c r="AL1600" t="s">
        <v>12032</v>
      </c>
      <c r="AM1600" t="s">
        <v>11167</v>
      </c>
      <c r="AN1600">
        <v>1</v>
      </c>
      <c r="AO1600" s="10" t="s">
        <v>12040</v>
      </c>
      <c r="AP1600" t="str" cm="1">
        <f t="array" ref="AP1600">_xlfn.IFS(
  Table1[[#This Row],[Age]]&lt;=25, "18-25",
  Table1[[#This Row],[Age]]&lt;=35, "26-35",
  Table1[[#This Row],[Age]]&lt;=45, "36-45",
  Table1[[#This Row],[Age]]&lt;=60, "46-60",
  TRUE, "60+")</f>
        <v>46-60</v>
      </c>
    </row>
    <row r="1601" spans="1:42" x14ac:dyDescent="0.3">
      <c r="A1601">
        <v>1600</v>
      </c>
      <c r="B1601" t="s">
        <v>27</v>
      </c>
      <c r="C1601" t="s">
        <v>81</v>
      </c>
      <c r="D1601">
        <v>33</v>
      </c>
      <c r="E1601" t="s">
        <v>104</v>
      </c>
      <c r="F1601" t="s">
        <v>1707</v>
      </c>
      <c r="G1601" t="s">
        <v>5130</v>
      </c>
      <c r="H1601">
        <v>19458796453</v>
      </c>
      <c r="I1601" t="s">
        <v>6174</v>
      </c>
      <c r="J1601" t="s">
        <v>7291</v>
      </c>
      <c r="K1601">
        <v>5999.18</v>
      </c>
      <c r="L1601" s="12" t="s">
        <v>8239</v>
      </c>
      <c r="M1601" s="10" t="s">
        <v>11073</v>
      </c>
      <c r="N1601">
        <v>1600</v>
      </c>
      <c r="O1601">
        <v>44960</v>
      </c>
      <c r="P1601" t="s">
        <v>11404</v>
      </c>
      <c r="Q1601" s="16">
        <v>1797.76</v>
      </c>
      <c r="R1601">
        <v>7796.94</v>
      </c>
      <c r="S1601">
        <v>31</v>
      </c>
      <c r="T1601">
        <v>1600</v>
      </c>
      <c r="U1601">
        <v>23485.25</v>
      </c>
      <c r="V1601" t="s">
        <v>11413</v>
      </c>
      <c r="W1601">
        <v>8.4499999999999993</v>
      </c>
      <c r="X1601">
        <v>60</v>
      </c>
      <c r="Y1601" t="s">
        <v>11751</v>
      </c>
      <c r="Z1601" t="s">
        <v>12010</v>
      </c>
      <c r="AA1601">
        <v>1600</v>
      </c>
      <c r="AB1601" t="s">
        <v>12017</v>
      </c>
      <c r="AC1601">
        <v>1171.23</v>
      </c>
      <c r="AD1601">
        <v>3901.68</v>
      </c>
      <c r="AE1601">
        <v>195.08</v>
      </c>
      <c r="AF1601" t="s">
        <v>11304</v>
      </c>
      <c r="AG1601" t="s">
        <v>11323</v>
      </c>
      <c r="AH1601">
        <v>3261</v>
      </c>
      <c r="AI1601">
        <v>1600</v>
      </c>
      <c r="AJ1601" t="s">
        <v>11268</v>
      </c>
      <c r="AK1601" t="s">
        <v>12029</v>
      </c>
      <c r="AL1601" t="s">
        <v>12032</v>
      </c>
      <c r="AM1601" t="s">
        <v>11239</v>
      </c>
      <c r="AN1601">
        <v>1</v>
      </c>
      <c r="AO1601" s="10" t="s">
        <v>12045</v>
      </c>
      <c r="AP1601" t="str" cm="1">
        <f t="array" ref="AP1601">_xlfn.IFS(
  Table1[[#This Row],[Age]]&lt;=25, "18-25",
  Table1[[#This Row],[Age]]&lt;=35, "26-35",
  Table1[[#This Row],[Age]]&lt;=45, "36-45",
  Table1[[#This Row],[Age]]&lt;=60, "46-60",
  TRUE, "60+")</f>
        <v>26-35</v>
      </c>
    </row>
    <row r="1602" spans="1:42" x14ac:dyDescent="0.3">
      <c r="A1602">
        <v>1601</v>
      </c>
      <c r="B1602" t="s">
        <v>45</v>
      </c>
      <c r="C1602" t="s">
        <v>39</v>
      </c>
      <c r="D1602">
        <v>39</v>
      </c>
      <c r="E1602" t="s">
        <v>104</v>
      </c>
      <c r="F1602" t="s">
        <v>1708</v>
      </c>
      <c r="G1602" t="s">
        <v>5116</v>
      </c>
      <c r="H1602">
        <v>19458796454</v>
      </c>
      <c r="I1602" t="s">
        <v>5745</v>
      </c>
      <c r="J1602" t="s">
        <v>7292</v>
      </c>
      <c r="K1602">
        <v>9101.69</v>
      </c>
      <c r="L1602" s="12" t="s">
        <v>8747</v>
      </c>
      <c r="M1602" s="10" t="s">
        <v>11061</v>
      </c>
      <c r="N1602">
        <v>1601</v>
      </c>
      <c r="O1602">
        <v>45166</v>
      </c>
      <c r="P1602" t="s">
        <v>11402</v>
      </c>
      <c r="Q1602" s="16">
        <v>1122.1099999999999</v>
      </c>
      <c r="R1602">
        <v>10223.799999999999</v>
      </c>
      <c r="S1602">
        <v>18</v>
      </c>
      <c r="T1602">
        <v>1601</v>
      </c>
      <c r="U1602">
        <v>26991.68</v>
      </c>
      <c r="V1602" t="s">
        <v>11411</v>
      </c>
      <c r="W1602">
        <v>7.72</v>
      </c>
      <c r="X1602">
        <v>60</v>
      </c>
      <c r="Y1602" t="s">
        <v>9412</v>
      </c>
      <c r="Z1602" t="s">
        <v>12011</v>
      </c>
      <c r="AA1602">
        <v>1601</v>
      </c>
      <c r="AB1602" t="s">
        <v>12016</v>
      </c>
      <c r="AC1602">
        <v>1835.76</v>
      </c>
      <c r="AD1602">
        <v>937.23</v>
      </c>
      <c r="AE1602">
        <v>46.86</v>
      </c>
      <c r="AF1602" t="s">
        <v>11227</v>
      </c>
      <c r="AG1602" t="s">
        <v>11384</v>
      </c>
      <c r="AH1602">
        <v>4028</v>
      </c>
      <c r="AI1602">
        <v>1601</v>
      </c>
      <c r="AJ1602" t="s">
        <v>11307</v>
      </c>
      <c r="AK1602" t="s">
        <v>12029</v>
      </c>
      <c r="AL1602" t="s">
        <v>12032</v>
      </c>
      <c r="AM1602" t="s">
        <v>11089</v>
      </c>
      <c r="AN1602">
        <v>1</v>
      </c>
      <c r="AO1602" s="10" t="s">
        <v>12041</v>
      </c>
      <c r="AP1602" t="str" cm="1">
        <f t="array" ref="AP1602">_xlfn.IFS(
  Table1[[#This Row],[Age]]&lt;=25, "18-25",
  Table1[[#This Row],[Age]]&lt;=35, "26-35",
  Table1[[#This Row],[Age]]&lt;=45, "36-45",
  Table1[[#This Row],[Age]]&lt;=60, "46-60",
  TRUE, "60+")</f>
        <v>36-45</v>
      </c>
    </row>
    <row r="1603" spans="1:42" x14ac:dyDescent="0.3">
      <c r="A1603">
        <v>1602</v>
      </c>
      <c r="B1603" t="s">
        <v>25</v>
      </c>
      <c r="C1603" t="s">
        <v>93</v>
      </c>
      <c r="D1603">
        <v>63</v>
      </c>
      <c r="E1603" t="s">
        <v>104</v>
      </c>
      <c r="F1603" t="s">
        <v>1709</v>
      </c>
      <c r="G1603" t="s">
        <v>5132</v>
      </c>
      <c r="H1603">
        <v>19458796455</v>
      </c>
      <c r="I1603" t="s">
        <v>5563</v>
      </c>
      <c r="J1603" t="s">
        <v>7292</v>
      </c>
      <c r="K1603">
        <v>6671.71</v>
      </c>
      <c r="L1603" s="12" t="s">
        <v>8748</v>
      </c>
      <c r="M1603" s="10" t="s">
        <v>11179</v>
      </c>
      <c r="N1603">
        <v>1602</v>
      </c>
      <c r="O1603">
        <v>45010</v>
      </c>
      <c r="P1603" t="s">
        <v>11402</v>
      </c>
      <c r="Q1603" s="16">
        <v>3913.4</v>
      </c>
      <c r="R1603">
        <v>2758.31</v>
      </c>
      <c r="S1603">
        <v>9</v>
      </c>
      <c r="T1603">
        <v>1602</v>
      </c>
      <c r="U1603">
        <v>9309.7199999999993</v>
      </c>
      <c r="V1603" t="s">
        <v>11411</v>
      </c>
      <c r="W1603">
        <v>6.15</v>
      </c>
      <c r="X1603">
        <v>24</v>
      </c>
      <c r="Y1603" t="s">
        <v>11424</v>
      </c>
      <c r="Z1603" t="s">
        <v>12010</v>
      </c>
      <c r="AA1603">
        <v>1602</v>
      </c>
      <c r="AB1603" t="s">
        <v>12015</v>
      </c>
      <c r="AC1603">
        <v>2648.41</v>
      </c>
      <c r="AD1603">
        <v>2217.0300000000002</v>
      </c>
      <c r="AE1603">
        <v>110.85</v>
      </c>
      <c r="AF1603" t="s">
        <v>11038</v>
      </c>
      <c r="AG1603" t="s">
        <v>11096</v>
      </c>
      <c r="AH1603">
        <v>93</v>
      </c>
      <c r="AI1603">
        <v>1602</v>
      </c>
      <c r="AJ1603" t="s">
        <v>11337</v>
      </c>
      <c r="AK1603" t="s">
        <v>12027</v>
      </c>
      <c r="AL1603" t="s">
        <v>12031</v>
      </c>
      <c r="AM1603" t="s">
        <v>11193</v>
      </c>
      <c r="AN1603">
        <v>1</v>
      </c>
      <c r="AO1603" s="10" t="s">
        <v>12047</v>
      </c>
      <c r="AP1603" t="str" cm="1">
        <f t="array" ref="AP1603">_xlfn.IFS(
  Table1[[#This Row],[Age]]&lt;=25, "18-25",
  Table1[[#This Row],[Age]]&lt;=35, "26-35",
  Table1[[#This Row],[Age]]&lt;=45, "36-45",
  Table1[[#This Row],[Age]]&lt;=60, "46-60",
  TRUE, "60+")</f>
        <v>60+</v>
      </c>
    </row>
    <row r="1604" spans="1:42" x14ac:dyDescent="0.3">
      <c r="A1604">
        <v>1603</v>
      </c>
      <c r="B1604" t="s">
        <v>17</v>
      </c>
      <c r="C1604" t="s">
        <v>62</v>
      </c>
      <c r="D1604">
        <v>62</v>
      </c>
      <c r="E1604" t="s">
        <v>104</v>
      </c>
      <c r="F1604" t="s">
        <v>1710</v>
      </c>
      <c r="G1604" t="s">
        <v>5121</v>
      </c>
      <c r="H1604">
        <v>19458796456</v>
      </c>
      <c r="I1604" t="s">
        <v>6333</v>
      </c>
      <c r="J1604" t="s">
        <v>7292</v>
      </c>
      <c r="K1604">
        <v>4845.28</v>
      </c>
      <c r="L1604" s="12" t="s">
        <v>8749</v>
      </c>
      <c r="M1604" s="10" t="s">
        <v>11252</v>
      </c>
      <c r="N1604">
        <v>1603</v>
      </c>
      <c r="O1604">
        <v>45102</v>
      </c>
      <c r="P1604" t="s">
        <v>11402</v>
      </c>
      <c r="Q1604" s="16">
        <v>1936.39</v>
      </c>
      <c r="R1604">
        <v>6781.67</v>
      </c>
      <c r="S1604">
        <v>3</v>
      </c>
      <c r="T1604">
        <v>1603</v>
      </c>
      <c r="U1604">
        <v>36322.74</v>
      </c>
      <c r="V1604" t="s">
        <v>11411</v>
      </c>
      <c r="W1604">
        <v>4.34</v>
      </c>
      <c r="X1604">
        <v>60</v>
      </c>
      <c r="Y1604" t="s">
        <v>11027</v>
      </c>
      <c r="Z1604" t="s">
        <v>12010</v>
      </c>
      <c r="AA1604">
        <v>1603</v>
      </c>
      <c r="AB1604" t="s">
        <v>12016</v>
      </c>
      <c r="AC1604">
        <v>9811.23</v>
      </c>
      <c r="AD1604">
        <v>4969.1099999999997</v>
      </c>
      <c r="AE1604">
        <v>248.46</v>
      </c>
      <c r="AF1604" t="s">
        <v>11306</v>
      </c>
      <c r="AG1604" t="s">
        <v>11387</v>
      </c>
      <c r="AH1604">
        <v>2572</v>
      </c>
      <c r="AI1604">
        <v>1603</v>
      </c>
      <c r="AJ1604" t="s">
        <v>11289</v>
      </c>
      <c r="AK1604" t="s">
        <v>12029</v>
      </c>
      <c r="AL1604" t="s">
        <v>12032</v>
      </c>
      <c r="AM1604" t="s">
        <v>11340</v>
      </c>
      <c r="AN1604">
        <v>1</v>
      </c>
      <c r="AO1604" s="10" t="s">
        <v>12043</v>
      </c>
      <c r="AP1604" t="str" cm="1">
        <f t="array" ref="AP1604">_xlfn.IFS(
  Table1[[#This Row],[Age]]&lt;=25, "18-25",
  Table1[[#This Row],[Age]]&lt;=35, "26-35",
  Table1[[#This Row],[Age]]&lt;=45, "36-45",
  Table1[[#This Row],[Age]]&lt;=60, "46-60",
  TRUE, "60+")</f>
        <v>60+</v>
      </c>
    </row>
    <row r="1605" spans="1:42" x14ac:dyDescent="0.3">
      <c r="A1605">
        <v>1604</v>
      </c>
      <c r="B1605" t="s">
        <v>16</v>
      </c>
      <c r="C1605" t="s">
        <v>83</v>
      </c>
      <c r="D1605">
        <v>58</v>
      </c>
      <c r="E1605" t="s">
        <v>104</v>
      </c>
      <c r="F1605" t="s">
        <v>1711</v>
      </c>
      <c r="G1605" t="s">
        <v>5136</v>
      </c>
      <c r="H1605">
        <v>19458796457</v>
      </c>
      <c r="I1605" t="s">
        <v>5722</v>
      </c>
      <c r="J1605" t="s">
        <v>7292</v>
      </c>
      <c r="K1605">
        <v>1162.1199999999999</v>
      </c>
      <c r="L1605" s="12" t="s">
        <v>8750</v>
      </c>
      <c r="M1605" s="10" t="s">
        <v>11122</v>
      </c>
      <c r="N1605">
        <v>1604</v>
      </c>
      <c r="O1605">
        <v>45249</v>
      </c>
      <c r="P1605" t="s">
        <v>11404</v>
      </c>
      <c r="Q1605" s="16">
        <v>315.41000000000003</v>
      </c>
      <c r="R1605">
        <v>846.71</v>
      </c>
      <c r="S1605">
        <v>71</v>
      </c>
      <c r="T1605">
        <v>1604</v>
      </c>
      <c r="U1605">
        <v>21675.49</v>
      </c>
      <c r="V1605" t="s">
        <v>11411</v>
      </c>
      <c r="W1605">
        <v>6.99</v>
      </c>
      <c r="X1605">
        <v>12</v>
      </c>
      <c r="Y1605" t="s">
        <v>7496</v>
      </c>
      <c r="Z1605" t="s">
        <v>12010</v>
      </c>
      <c r="AA1605">
        <v>1604</v>
      </c>
      <c r="AB1605" t="s">
        <v>12015</v>
      </c>
      <c r="AC1605">
        <v>3579.05</v>
      </c>
      <c r="AD1605">
        <v>1433.78</v>
      </c>
      <c r="AE1605">
        <v>71.69</v>
      </c>
      <c r="AF1605" t="s">
        <v>11279</v>
      </c>
      <c r="AG1605" t="s">
        <v>11109</v>
      </c>
      <c r="AH1605">
        <v>3888</v>
      </c>
      <c r="AI1605">
        <v>1604</v>
      </c>
      <c r="AJ1605" t="s">
        <v>11173</v>
      </c>
      <c r="AK1605" t="s">
        <v>12028</v>
      </c>
      <c r="AL1605" t="s">
        <v>12031</v>
      </c>
      <c r="AM1605" t="s">
        <v>11057</v>
      </c>
      <c r="AN1605">
        <v>1</v>
      </c>
      <c r="AO1605" s="10" t="s">
        <v>12040</v>
      </c>
      <c r="AP1605" t="str" cm="1">
        <f t="array" ref="AP1605">_xlfn.IFS(
  Table1[[#This Row],[Age]]&lt;=25, "18-25",
  Table1[[#This Row],[Age]]&lt;=35, "26-35",
  Table1[[#This Row],[Age]]&lt;=45, "36-45",
  Table1[[#This Row],[Age]]&lt;=60, "46-60",
  TRUE, "60+")</f>
        <v>46-60</v>
      </c>
    </row>
    <row r="1606" spans="1:42" x14ac:dyDescent="0.3">
      <c r="A1606">
        <v>1605</v>
      </c>
      <c r="B1606" t="s">
        <v>38</v>
      </c>
      <c r="C1606" t="s">
        <v>53</v>
      </c>
      <c r="D1606">
        <v>42</v>
      </c>
      <c r="E1606" t="s">
        <v>105</v>
      </c>
      <c r="F1606" t="s">
        <v>1712</v>
      </c>
      <c r="G1606" t="s">
        <v>5124</v>
      </c>
      <c r="H1606">
        <v>19458796458</v>
      </c>
      <c r="I1606" t="s">
        <v>6334</v>
      </c>
      <c r="J1606" t="s">
        <v>7291</v>
      </c>
      <c r="K1606">
        <v>9625.77</v>
      </c>
      <c r="L1606" s="12" t="s">
        <v>8751</v>
      </c>
      <c r="M1606" s="10" t="s">
        <v>11341</v>
      </c>
      <c r="N1606">
        <v>1605</v>
      </c>
      <c r="O1606">
        <v>45240</v>
      </c>
      <c r="P1606" t="s">
        <v>11403</v>
      </c>
      <c r="Q1606" s="16">
        <v>2403.31</v>
      </c>
      <c r="R1606">
        <v>7222.46</v>
      </c>
      <c r="S1606">
        <v>26</v>
      </c>
      <c r="T1606">
        <v>1605</v>
      </c>
      <c r="U1606">
        <v>8902.18</v>
      </c>
      <c r="V1606" t="s">
        <v>11412</v>
      </c>
      <c r="W1606">
        <v>8.49</v>
      </c>
      <c r="X1606">
        <v>60</v>
      </c>
      <c r="Y1606" t="s">
        <v>11497</v>
      </c>
      <c r="Z1606" t="s">
        <v>12012</v>
      </c>
      <c r="AA1606">
        <v>1605</v>
      </c>
      <c r="AB1606" t="s">
        <v>12017</v>
      </c>
      <c r="AC1606">
        <v>5501.21</v>
      </c>
      <c r="AD1606">
        <v>2025.69</v>
      </c>
      <c r="AE1606">
        <v>101.28</v>
      </c>
      <c r="AF1606" t="s">
        <v>11310</v>
      </c>
      <c r="AG1606" t="s">
        <v>11307</v>
      </c>
      <c r="AH1606">
        <v>9213</v>
      </c>
      <c r="AI1606">
        <v>1605</v>
      </c>
      <c r="AJ1606" t="s">
        <v>11138</v>
      </c>
      <c r="AK1606" t="s">
        <v>12028</v>
      </c>
      <c r="AL1606" t="s">
        <v>12032</v>
      </c>
      <c r="AM1606" t="s">
        <v>11162</v>
      </c>
      <c r="AN1606">
        <v>1</v>
      </c>
      <c r="AO1606" s="10" t="s">
        <v>12040</v>
      </c>
      <c r="AP1606" t="str" cm="1">
        <f t="array" ref="AP1606">_xlfn.IFS(
  Table1[[#This Row],[Age]]&lt;=25, "18-25",
  Table1[[#This Row],[Age]]&lt;=35, "26-35",
  Table1[[#This Row],[Age]]&lt;=45, "36-45",
  Table1[[#This Row],[Age]]&lt;=60, "46-60",
  TRUE, "60+")</f>
        <v>36-45</v>
      </c>
    </row>
    <row r="1607" spans="1:42" x14ac:dyDescent="0.3">
      <c r="A1607">
        <v>1606</v>
      </c>
      <c r="B1607" t="s">
        <v>25</v>
      </c>
      <c r="C1607" t="s">
        <v>78</v>
      </c>
      <c r="D1607">
        <v>67</v>
      </c>
      <c r="E1607" t="s">
        <v>104</v>
      </c>
      <c r="F1607" t="s">
        <v>1713</v>
      </c>
      <c r="G1607" t="s">
        <v>5131</v>
      </c>
      <c r="H1607">
        <v>19458796459</v>
      </c>
      <c r="I1607" t="s">
        <v>6120</v>
      </c>
      <c r="J1607" t="s">
        <v>7292</v>
      </c>
      <c r="K1607">
        <v>877.03</v>
      </c>
      <c r="L1607" s="12" t="s">
        <v>8752</v>
      </c>
      <c r="M1607" s="10" t="s">
        <v>11320</v>
      </c>
      <c r="N1607">
        <v>1606</v>
      </c>
      <c r="O1607">
        <v>45260</v>
      </c>
      <c r="P1607" t="s">
        <v>11402</v>
      </c>
      <c r="Q1607" s="16">
        <v>3290.98</v>
      </c>
      <c r="R1607">
        <v>4168.01</v>
      </c>
      <c r="S1607">
        <v>13</v>
      </c>
      <c r="T1607">
        <v>1606</v>
      </c>
      <c r="U1607">
        <v>5672.39</v>
      </c>
      <c r="V1607" t="s">
        <v>11411</v>
      </c>
      <c r="W1607">
        <v>5.53</v>
      </c>
      <c r="X1607">
        <v>24</v>
      </c>
      <c r="Y1607" t="s">
        <v>9796</v>
      </c>
      <c r="Z1607" t="s">
        <v>12011</v>
      </c>
      <c r="AA1607">
        <v>1606</v>
      </c>
      <c r="AB1607" t="s">
        <v>12015</v>
      </c>
      <c r="AC1607">
        <v>6128.21</v>
      </c>
      <c r="AD1607">
        <v>1101.68</v>
      </c>
      <c r="AE1607">
        <v>55.08</v>
      </c>
      <c r="AF1607" t="s">
        <v>11343</v>
      </c>
      <c r="AG1607" t="s">
        <v>11168</v>
      </c>
      <c r="AH1607">
        <v>3346</v>
      </c>
      <c r="AI1607">
        <v>1606</v>
      </c>
      <c r="AJ1607" t="s">
        <v>11190</v>
      </c>
      <c r="AK1607" t="s">
        <v>12029</v>
      </c>
      <c r="AL1607" t="s">
        <v>12031</v>
      </c>
      <c r="AM1607" t="s">
        <v>11255</v>
      </c>
      <c r="AN1607">
        <v>1</v>
      </c>
      <c r="AO1607" s="10" t="s">
        <v>12040</v>
      </c>
      <c r="AP1607" t="str" cm="1">
        <f t="array" ref="AP1607">_xlfn.IFS(
  Table1[[#This Row],[Age]]&lt;=25, "18-25",
  Table1[[#This Row],[Age]]&lt;=35, "26-35",
  Table1[[#This Row],[Age]]&lt;=45, "36-45",
  Table1[[#This Row],[Age]]&lt;=60, "46-60",
  TRUE, "60+")</f>
        <v>60+</v>
      </c>
    </row>
    <row r="1608" spans="1:42" x14ac:dyDescent="0.3">
      <c r="A1608">
        <v>1607</v>
      </c>
      <c r="B1608" t="s">
        <v>41</v>
      </c>
      <c r="C1608" t="s">
        <v>93</v>
      </c>
      <c r="D1608">
        <v>20</v>
      </c>
      <c r="E1608" t="s">
        <v>106</v>
      </c>
      <c r="F1608" t="s">
        <v>1714</v>
      </c>
      <c r="G1608" t="s">
        <v>5125</v>
      </c>
      <c r="H1608">
        <v>19458796460</v>
      </c>
      <c r="I1608" t="s">
        <v>5609</v>
      </c>
      <c r="J1608" t="s">
        <v>7292</v>
      </c>
      <c r="K1608">
        <v>1785.97</v>
      </c>
      <c r="L1608" s="12" t="s">
        <v>8753</v>
      </c>
      <c r="M1608" s="10" t="s">
        <v>11258</v>
      </c>
      <c r="N1608">
        <v>1607</v>
      </c>
      <c r="O1608">
        <v>45075</v>
      </c>
      <c r="P1608" t="s">
        <v>11402</v>
      </c>
      <c r="Q1608" s="16">
        <v>124.96</v>
      </c>
      <c r="R1608">
        <v>1910.93</v>
      </c>
      <c r="S1608">
        <v>34</v>
      </c>
      <c r="T1608">
        <v>1607</v>
      </c>
      <c r="U1608">
        <v>35110.61</v>
      </c>
      <c r="V1608" t="s">
        <v>11411</v>
      </c>
      <c r="W1608">
        <v>4.7300000000000004</v>
      </c>
      <c r="X1608">
        <v>36</v>
      </c>
      <c r="Y1608" t="s">
        <v>11867</v>
      </c>
      <c r="Z1608" t="s">
        <v>12012</v>
      </c>
      <c r="AA1608">
        <v>1607</v>
      </c>
      <c r="AB1608" t="s">
        <v>12017</v>
      </c>
      <c r="AC1608">
        <v>1116.25</v>
      </c>
      <c r="AD1608">
        <v>379.17</v>
      </c>
      <c r="AE1608">
        <v>18.96</v>
      </c>
      <c r="AF1608" t="s">
        <v>11391</v>
      </c>
      <c r="AG1608" t="s">
        <v>11046</v>
      </c>
      <c r="AH1608">
        <v>3143</v>
      </c>
      <c r="AI1608">
        <v>1607</v>
      </c>
      <c r="AJ1608" t="s">
        <v>11213</v>
      </c>
      <c r="AK1608" t="s">
        <v>12027</v>
      </c>
      <c r="AL1608" t="s">
        <v>12032</v>
      </c>
      <c r="AM1608" t="s">
        <v>11139</v>
      </c>
      <c r="AN1608">
        <v>1</v>
      </c>
      <c r="AO1608" s="10" t="s">
        <v>12046</v>
      </c>
      <c r="AP1608" t="str" cm="1">
        <f t="array" ref="AP1608">_xlfn.IFS(
  Table1[[#This Row],[Age]]&lt;=25, "18-25",
  Table1[[#This Row],[Age]]&lt;=35, "26-35",
  Table1[[#This Row],[Age]]&lt;=45, "36-45",
  Table1[[#This Row],[Age]]&lt;=60, "46-60",
  TRUE, "60+")</f>
        <v>18-25</v>
      </c>
    </row>
    <row r="1609" spans="1:42" x14ac:dyDescent="0.3">
      <c r="A1609">
        <v>1608</v>
      </c>
      <c r="B1609" t="s">
        <v>18</v>
      </c>
      <c r="C1609" t="s">
        <v>91</v>
      </c>
      <c r="D1609">
        <v>69</v>
      </c>
      <c r="E1609" t="s">
        <v>105</v>
      </c>
      <c r="F1609" t="s">
        <v>1715</v>
      </c>
      <c r="G1609" t="s">
        <v>5142</v>
      </c>
      <c r="H1609">
        <v>19458796461</v>
      </c>
      <c r="I1609" t="s">
        <v>5857</v>
      </c>
      <c r="J1609" t="s">
        <v>7292</v>
      </c>
      <c r="K1609">
        <v>8213.41</v>
      </c>
      <c r="L1609" s="12" t="s">
        <v>8754</v>
      </c>
      <c r="M1609" s="10" t="s">
        <v>11172</v>
      </c>
      <c r="N1609">
        <v>1608</v>
      </c>
      <c r="O1609">
        <v>45209</v>
      </c>
      <c r="P1609" t="s">
        <v>11402</v>
      </c>
      <c r="Q1609" s="16">
        <v>3528.55</v>
      </c>
      <c r="R1609">
        <v>11741.96</v>
      </c>
      <c r="S1609">
        <v>43</v>
      </c>
      <c r="T1609">
        <v>1608</v>
      </c>
      <c r="U1609">
        <v>24627.95</v>
      </c>
      <c r="V1609" t="s">
        <v>11411</v>
      </c>
      <c r="W1609">
        <v>2.29</v>
      </c>
      <c r="X1609">
        <v>60</v>
      </c>
      <c r="Y1609" t="s">
        <v>11628</v>
      </c>
      <c r="Z1609" t="s">
        <v>12010</v>
      </c>
      <c r="AA1609">
        <v>1608</v>
      </c>
      <c r="AB1609" t="s">
        <v>12016</v>
      </c>
      <c r="AC1609">
        <v>1689.9</v>
      </c>
      <c r="AD1609">
        <v>2017.52</v>
      </c>
      <c r="AE1609">
        <v>100.88</v>
      </c>
      <c r="AF1609" t="s">
        <v>11073</v>
      </c>
      <c r="AG1609" t="s">
        <v>11097</v>
      </c>
      <c r="AH1609">
        <v>464</v>
      </c>
      <c r="AI1609">
        <v>1608</v>
      </c>
      <c r="AJ1609" t="s">
        <v>11310</v>
      </c>
      <c r="AK1609" t="s">
        <v>12027</v>
      </c>
      <c r="AL1609" t="s">
        <v>12032</v>
      </c>
      <c r="AM1609" t="s">
        <v>11037</v>
      </c>
      <c r="AN1609">
        <v>-1</v>
      </c>
      <c r="AO1609" s="10" t="s">
        <v>12044</v>
      </c>
      <c r="AP1609" t="str" cm="1">
        <f t="array" ref="AP1609">_xlfn.IFS(
  Table1[[#This Row],[Age]]&lt;=25, "18-25",
  Table1[[#This Row],[Age]]&lt;=35, "26-35",
  Table1[[#This Row],[Age]]&lt;=45, "36-45",
  Table1[[#This Row],[Age]]&lt;=60, "46-60",
  TRUE, "60+")</f>
        <v>60+</v>
      </c>
    </row>
    <row r="1610" spans="1:42" x14ac:dyDescent="0.3">
      <c r="A1610">
        <v>1609</v>
      </c>
      <c r="B1610" t="s">
        <v>49</v>
      </c>
      <c r="C1610" t="s">
        <v>101</v>
      </c>
      <c r="D1610">
        <v>39</v>
      </c>
      <c r="E1610" t="s">
        <v>106</v>
      </c>
      <c r="F1610" t="s">
        <v>1716</v>
      </c>
      <c r="G1610" t="s">
        <v>5116</v>
      </c>
      <c r="H1610">
        <v>19458796462</v>
      </c>
      <c r="I1610" t="s">
        <v>6335</v>
      </c>
      <c r="J1610" t="s">
        <v>7292</v>
      </c>
      <c r="K1610">
        <v>4955.01</v>
      </c>
      <c r="L1610" s="12" t="s">
        <v>8755</v>
      </c>
      <c r="M1610" s="10" t="s">
        <v>11084</v>
      </c>
      <c r="N1610">
        <v>1609</v>
      </c>
      <c r="O1610">
        <v>45083</v>
      </c>
      <c r="P1610" t="s">
        <v>11404</v>
      </c>
      <c r="Q1610" s="16">
        <v>1131.17</v>
      </c>
      <c r="R1610">
        <v>6086.18</v>
      </c>
      <c r="S1610">
        <v>93</v>
      </c>
      <c r="T1610">
        <v>1609</v>
      </c>
      <c r="U1610">
        <v>1440.77</v>
      </c>
      <c r="V1610" t="s">
        <v>11412</v>
      </c>
      <c r="W1610">
        <v>9.07</v>
      </c>
      <c r="X1610">
        <v>48</v>
      </c>
      <c r="Y1610" t="s">
        <v>11868</v>
      </c>
      <c r="Z1610" t="s">
        <v>12011</v>
      </c>
      <c r="AA1610">
        <v>1609</v>
      </c>
      <c r="AB1610" t="s">
        <v>12015</v>
      </c>
      <c r="AC1610">
        <v>2403.54</v>
      </c>
      <c r="AD1610">
        <v>726.32</v>
      </c>
      <c r="AE1610">
        <v>36.32</v>
      </c>
      <c r="AF1610" t="s">
        <v>11233</v>
      </c>
      <c r="AG1610" t="s">
        <v>11103</v>
      </c>
      <c r="AH1610">
        <v>4899</v>
      </c>
      <c r="AI1610">
        <v>1609</v>
      </c>
      <c r="AJ1610" t="s">
        <v>11280</v>
      </c>
      <c r="AK1610" t="s">
        <v>12027</v>
      </c>
      <c r="AL1610" t="s">
        <v>12031</v>
      </c>
      <c r="AM1610" t="s">
        <v>11339</v>
      </c>
      <c r="AN1610">
        <v>1</v>
      </c>
      <c r="AO1610" s="10" t="s">
        <v>12043</v>
      </c>
      <c r="AP1610" t="str" cm="1">
        <f t="array" ref="AP1610">_xlfn.IFS(
  Table1[[#This Row],[Age]]&lt;=25, "18-25",
  Table1[[#This Row],[Age]]&lt;=35, "26-35",
  Table1[[#This Row],[Age]]&lt;=45, "36-45",
  Table1[[#This Row],[Age]]&lt;=60, "46-60",
  TRUE, "60+")</f>
        <v>36-45</v>
      </c>
    </row>
    <row r="1611" spans="1:42" x14ac:dyDescent="0.3">
      <c r="A1611">
        <v>1610</v>
      </c>
      <c r="B1611" t="s">
        <v>49</v>
      </c>
      <c r="C1611" t="s">
        <v>67</v>
      </c>
      <c r="D1611">
        <v>48</v>
      </c>
      <c r="E1611" t="s">
        <v>106</v>
      </c>
      <c r="F1611" t="s">
        <v>1717</v>
      </c>
      <c r="G1611" t="s">
        <v>5134</v>
      </c>
      <c r="H1611">
        <v>19458796463</v>
      </c>
      <c r="I1611" t="s">
        <v>5327</v>
      </c>
      <c r="J1611" t="s">
        <v>7291</v>
      </c>
      <c r="K1611">
        <v>1864.86</v>
      </c>
      <c r="L1611" s="12" t="s">
        <v>8756</v>
      </c>
      <c r="M1611" s="10" t="s">
        <v>11068</v>
      </c>
      <c r="N1611">
        <v>1610</v>
      </c>
      <c r="O1611">
        <v>45158</v>
      </c>
      <c r="P1611" t="s">
        <v>11402</v>
      </c>
      <c r="Q1611" s="16">
        <v>1119.56</v>
      </c>
      <c r="R1611">
        <v>2984.42</v>
      </c>
      <c r="S1611">
        <v>33</v>
      </c>
      <c r="T1611">
        <v>1610</v>
      </c>
      <c r="U1611">
        <v>41401.26</v>
      </c>
      <c r="V1611" t="s">
        <v>11412</v>
      </c>
      <c r="W1611">
        <v>3.41</v>
      </c>
      <c r="X1611">
        <v>48</v>
      </c>
      <c r="Y1611" t="s">
        <v>11869</v>
      </c>
      <c r="Z1611" t="s">
        <v>12010</v>
      </c>
      <c r="AA1611">
        <v>1610</v>
      </c>
      <c r="AB1611" t="s">
        <v>12015</v>
      </c>
      <c r="AC1611">
        <v>2960.83</v>
      </c>
      <c r="AD1611">
        <v>2558.1999999999998</v>
      </c>
      <c r="AE1611">
        <v>127.91</v>
      </c>
      <c r="AF1611" t="s">
        <v>11071</v>
      </c>
      <c r="AG1611" t="s">
        <v>11333</v>
      </c>
      <c r="AH1611">
        <v>9607</v>
      </c>
      <c r="AI1611">
        <v>1610</v>
      </c>
      <c r="AJ1611" t="s">
        <v>11169</v>
      </c>
      <c r="AK1611" t="s">
        <v>12029</v>
      </c>
      <c r="AL1611" t="s">
        <v>12031</v>
      </c>
      <c r="AM1611" t="s">
        <v>11061</v>
      </c>
      <c r="AN1611">
        <v>1</v>
      </c>
      <c r="AO1611" s="10" t="s">
        <v>12041</v>
      </c>
      <c r="AP1611" t="str" cm="1">
        <f t="array" ref="AP1611">_xlfn.IFS(
  Table1[[#This Row],[Age]]&lt;=25, "18-25",
  Table1[[#This Row],[Age]]&lt;=35, "26-35",
  Table1[[#This Row],[Age]]&lt;=45, "36-45",
  Table1[[#This Row],[Age]]&lt;=60, "46-60",
  TRUE, "60+")</f>
        <v>46-60</v>
      </c>
    </row>
    <row r="1612" spans="1:42" x14ac:dyDescent="0.3">
      <c r="A1612">
        <v>1611</v>
      </c>
      <c r="B1612" t="s">
        <v>32</v>
      </c>
      <c r="C1612" t="s">
        <v>70</v>
      </c>
      <c r="D1612">
        <v>54</v>
      </c>
      <c r="E1612" t="s">
        <v>104</v>
      </c>
      <c r="F1612" t="s">
        <v>1718</v>
      </c>
      <c r="G1612" t="s">
        <v>5110</v>
      </c>
      <c r="H1612">
        <v>19458796464</v>
      </c>
      <c r="I1612" t="s">
        <v>5193</v>
      </c>
      <c r="J1612" t="s">
        <v>7292</v>
      </c>
      <c r="K1612">
        <v>2933</v>
      </c>
      <c r="L1612" s="12" t="s">
        <v>8273</v>
      </c>
      <c r="M1612" s="10" t="s">
        <v>11154</v>
      </c>
      <c r="N1612">
        <v>1611</v>
      </c>
      <c r="O1612">
        <v>45133</v>
      </c>
      <c r="P1612" t="s">
        <v>11404</v>
      </c>
      <c r="Q1612" s="16">
        <v>2818.78</v>
      </c>
      <c r="R1612">
        <v>114.22</v>
      </c>
      <c r="S1612">
        <v>69</v>
      </c>
      <c r="T1612">
        <v>1611</v>
      </c>
      <c r="U1612">
        <v>31353.65</v>
      </c>
      <c r="V1612" t="s">
        <v>11411</v>
      </c>
      <c r="W1612">
        <v>2.11</v>
      </c>
      <c r="X1612">
        <v>12</v>
      </c>
      <c r="Y1612" t="s">
        <v>11635</v>
      </c>
      <c r="Z1612" t="s">
        <v>12011</v>
      </c>
      <c r="AA1612">
        <v>1611</v>
      </c>
      <c r="AB1612" t="s">
        <v>12015</v>
      </c>
      <c r="AC1612">
        <v>1654.36</v>
      </c>
      <c r="AD1612">
        <v>3763.47</v>
      </c>
      <c r="AE1612">
        <v>188.17</v>
      </c>
      <c r="AF1612" t="s">
        <v>11075</v>
      </c>
      <c r="AG1612" t="s">
        <v>11125</v>
      </c>
      <c r="AH1612">
        <v>2205</v>
      </c>
      <c r="AI1612">
        <v>1611</v>
      </c>
      <c r="AJ1612" t="s">
        <v>11286</v>
      </c>
      <c r="AK1612" t="s">
        <v>12029</v>
      </c>
      <c r="AL1612" t="s">
        <v>12032</v>
      </c>
      <c r="AM1612" t="s">
        <v>11034</v>
      </c>
      <c r="AN1612">
        <v>1</v>
      </c>
      <c r="AO1612" s="10" t="s">
        <v>12038</v>
      </c>
      <c r="AP1612" t="str" cm="1">
        <f t="array" ref="AP1612">_xlfn.IFS(
  Table1[[#This Row],[Age]]&lt;=25, "18-25",
  Table1[[#This Row],[Age]]&lt;=35, "26-35",
  Table1[[#This Row],[Age]]&lt;=45, "36-45",
  Table1[[#This Row],[Age]]&lt;=60, "46-60",
  TRUE, "60+")</f>
        <v>46-60</v>
      </c>
    </row>
    <row r="1613" spans="1:42" x14ac:dyDescent="0.3">
      <c r="A1613">
        <v>1612</v>
      </c>
      <c r="B1613" t="s">
        <v>50</v>
      </c>
      <c r="C1613" t="s">
        <v>101</v>
      </c>
      <c r="D1613">
        <v>39</v>
      </c>
      <c r="E1613" t="s">
        <v>106</v>
      </c>
      <c r="F1613" t="s">
        <v>1719</v>
      </c>
      <c r="G1613" t="s">
        <v>5127</v>
      </c>
      <c r="H1613">
        <v>19458796465</v>
      </c>
      <c r="I1613" t="s">
        <v>6336</v>
      </c>
      <c r="J1613" t="s">
        <v>7291</v>
      </c>
      <c r="K1613">
        <v>9940.74</v>
      </c>
      <c r="L1613" s="12" t="s">
        <v>8757</v>
      </c>
      <c r="M1613" s="10" t="s">
        <v>11362</v>
      </c>
      <c r="N1613">
        <v>1612</v>
      </c>
      <c r="O1613">
        <v>45098</v>
      </c>
      <c r="P1613" t="s">
        <v>11402</v>
      </c>
      <c r="Q1613" s="16">
        <v>1693.1</v>
      </c>
      <c r="R1613">
        <v>8247.64</v>
      </c>
      <c r="S1613">
        <v>36</v>
      </c>
      <c r="T1613">
        <v>1612</v>
      </c>
      <c r="U1613">
        <v>2880.44</v>
      </c>
      <c r="V1613" t="s">
        <v>11411</v>
      </c>
      <c r="W1613">
        <v>1.6</v>
      </c>
      <c r="X1613">
        <v>36</v>
      </c>
      <c r="Y1613" t="s">
        <v>11695</v>
      </c>
      <c r="Z1613" t="s">
        <v>12010</v>
      </c>
      <c r="AA1613">
        <v>1612</v>
      </c>
      <c r="AB1613" t="s">
        <v>12015</v>
      </c>
      <c r="AC1613">
        <v>6854.38</v>
      </c>
      <c r="AD1613">
        <v>4240.67</v>
      </c>
      <c r="AE1613">
        <v>212.03</v>
      </c>
      <c r="AF1613" t="s">
        <v>11071</v>
      </c>
      <c r="AG1613" t="s">
        <v>11162</v>
      </c>
      <c r="AH1613">
        <v>3077</v>
      </c>
      <c r="AI1613">
        <v>1612</v>
      </c>
      <c r="AJ1613" t="s">
        <v>11386</v>
      </c>
      <c r="AK1613" t="s">
        <v>12029</v>
      </c>
      <c r="AL1613" t="s">
        <v>12031</v>
      </c>
      <c r="AM1613" t="s">
        <v>11105</v>
      </c>
      <c r="AN1613">
        <v>1</v>
      </c>
      <c r="AO1613" s="10" t="s">
        <v>12043</v>
      </c>
      <c r="AP1613" t="str" cm="1">
        <f t="array" ref="AP1613">_xlfn.IFS(
  Table1[[#This Row],[Age]]&lt;=25, "18-25",
  Table1[[#This Row],[Age]]&lt;=35, "26-35",
  Table1[[#This Row],[Age]]&lt;=45, "36-45",
  Table1[[#This Row],[Age]]&lt;=60, "46-60",
  TRUE, "60+")</f>
        <v>36-45</v>
      </c>
    </row>
    <row r="1614" spans="1:42" x14ac:dyDescent="0.3">
      <c r="A1614">
        <v>1613</v>
      </c>
      <c r="B1614" t="s">
        <v>50</v>
      </c>
      <c r="C1614" t="s">
        <v>100</v>
      </c>
      <c r="D1614">
        <v>44</v>
      </c>
      <c r="E1614" t="s">
        <v>106</v>
      </c>
      <c r="F1614" t="s">
        <v>1720</v>
      </c>
      <c r="G1614" t="s">
        <v>5141</v>
      </c>
      <c r="H1614">
        <v>19458796466</v>
      </c>
      <c r="I1614" t="s">
        <v>6337</v>
      </c>
      <c r="J1614" t="s">
        <v>7292</v>
      </c>
      <c r="K1614">
        <v>5881.8</v>
      </c>
      <c r="L1614" s="12" t="s">
        <v>8758</v>
      </c>
      <c r="M1614" s="10" t="s">
        <v>11035</v>
      </c>
      <c r="N1614">
        <v>1613</v>
      </c>
      <c r="O1614">
        <v>45092</v>
      </c>
      <c r="P1614" t="s">
        <v>11402</v>
      </c>
      <c r="Q1614" s="16">
        <v>2258.41</v>
      </c>
      <c r="R1614">
        <v>3623.39</v>
      </c>
      <c r="S1614">
        <v>79</v>
      </c>
      <c r="T1614">
        <v>1613</v>
      </c>
      <c r="U1614">
        <v>15929.56</v>
      </c>
      <c r="V1614" t="s">
        <v>11413</v>
      </c>
      <c r="W1614">
        <v>7.76</v>
      </c>
      <c r="X1614">
        <v>12</v>
      </c>
      <c r="Y1614" t="s">
        <v>11811</v>
      </c>
      <c r="Z1614" t="s">
        <v>12012</v>
      </c>
      <c r="AA1614">
        <v>1613</v>
      </c>
      <c r="AB1614" t="s">
        <v>12017</v>
      </c>
      <c r="AC1614">
        <v>2076.38</v>
      </c>
      <c r="AD1614">
        <v>840.09</v>
      </c>
      <c r="AE1614">
        <v>42</v>
      </c>
      <c r="AF1614" t="s">
        <v>11348</v>
      </c>
      <c r="AG1614" t="s">
        <v>11080</v>
      </c>
      <c r="AH1614">
        <v>4330</v>
      </c>
      <c r="AI1614">
        <v>1613</v>
      </c>
      <c r="AJ1614" t="s">
        <v>11247</v>
      </c>
      <c r="AK1614" t="s">
        <v>12028</v>
      </c>
      <c r="AL1614" t="s">
        <v>12031</v>
      </c>
      <c r="AM1614" t="s">
        <v>11333</v>
      </c>
      <c r="AN1614">
        <v>1</v>
      </c>
      <c r="AO1614" s="10" t="s">
        <v>12043</v>
      </c>
      <c r="AP1614" t="str" cm="1">
        <f t="array" ref="AP1614">_xlfn.IFS(
  Table1[[#This Row],[Age]]&lt;=25, "18-25",
  Table1[[#This Row],[Age]]&lt;=35, "26-35",
  Table1[[#This Row],[Age]]&lt;=45, "36-45",
  Table1[[#This Row],[Age]]&lt;=60, "46-60",
  TRUE, "60+")</f>
        <v>36-45</v>
      </c>
    </row>
    <row r="1615" spans="1:42" x14ac:dyDescent="0.3">
      <c r="A1615">
        <v>1614</v>
      </c>
      <c r="B1615" t="s">
        <v>38</v>
      </c>
      <c r="C1615" t="s">
        <v>91</v>
      </c>
      <c r="D1615">
        <v>19</v>
      </c>
      <c r="E1615" t="s">
        <v>106</v>
      </c>
      <c r="F1615" t="s">
        <v>1721</v>
      </c>
      <c r="G1615" t="s">
        <v>5130</v>
      </c>
      <c r="H1615">
        <v>19458796467</v>
      </c>
      <c r="I1615" t="s">
        <v>5483</v>
      </c>
      <c r="J1615" t="s">
        <v>7292</v>
      </c>
      <c r="K1615">
        <v>4075.97</v>
      </c>
      <c r="L1615" s="12" t="s">
        <v>8759</v>
      </c>
      <c r="M1615" s="10" t="s">
        <v>11189</v>
      </c>
      <c r="N1615">
        <v>1614</v>
      </c>
      <c r="O1615">
        <v>45197</v>
      </c>
      <c r="P1615" t="s">
        <v>11404</v>
      </c>
      <c r="Q1615" s="16">
        <v>2570.08</v>
      </c>
      <c r="R1615">
        <v>1505.89</v>
      </c>
      <c r="S1615">
        <v>74</v>
      </c>
      <c r="T1615">
        <v>1614</v>
      </c>
      <c r="U1615">
        <v>36397.879999999997</v>
      </c>
      <c r="V1615" t="s">
        <v>11411</v>
      </c>
      <c r="W1615">
        <v>7.07</v>
      </c>
      <c r="X1615">
        <v>12</v>
      </c>
      <c r="Y1615" t="s">
        <v>10365</v>
      </c>
      <c r="Z1615" t="s">
        <v>12010</v>
      </c>
      <c r="AA1615">
        <v>1614</v>
      </c>
      <c r="AB1615" t="s">
        <v>12016</v>
      </c>
      <c r="AC1615">
        <v>9055.25</v>
      </c>
      <c r="AD1615">
        <v>4508.18</v>
      </c>
      <c r="AE1615">
        <v>225.41</v>
      </c>
      <c r="AF1615" t="s">
        <v>11302</v>
      </c>
      <c r="AG1615" t="s">
        <v>11069</v>
      </c>
      <c r="AH1615">
        <v>1005</v>
      </c>
      <c r="AI1615">
        <v>1614</v>
      </c>
      <c r="AJ1615" t="s">
        <v>11195</v>
      </c>
      <c r="AK1615" t="s">
        <v>12028</v>
      </c>
      <c r="AL1615" t="s">
        <v>12031</v>
      </c>
      <c r="AM1615" t="s">
        <v>11071</v>
      </c>
      <c r="AN1615">
        <v>-1</v>
      </c>
      <c r="AO1615" s="10" t="s">
        <v>12042</v>
      </c>
      <c r="AP1615" t="str" cm="1">
        <f t="array" ref="AP1615">_xlfn.IFS(
  Table1[[#This Row],[Age]]&lt;=25, "18-25",
  Table1[[#This Row],[Age]]&lt;=35, "26-35",
  Table1[[#This Row],[Age]]&lt;=45, "36-45",
  Table1[[#This Row],[Age]]&lt;=60, "46-60",
  TRUE, "60+")</f>
        <v>18-25</v>
      </c>
    </row>
    <row r="1616" spans="1:42" x14ac:dyDescent="0.3">
      <c r="A1616">
        <v>1615</v>
      </c>
      <c r="B1616" t="s">
        <v>2</v>
      </c>
      <c r="C1616" t="s">
        <v>67</v>
      </c>
      <c r="D1616">
        <v>39</v>
      </c>
      <c r="E1616" t="s">
        <v>104</v>
      </c>
      <c r="F1616" t="s">
        <v>1722</v>
      </c>
      <c r="G1616" t="s">
        <v>5138</v>
      </c>
      <c r="H1616">
        <v>19458796468</v>
      </c>
      <c r="I1616" t="s">
        <v>6338</v>
      </c>
      <c r="J1616" t="s">
        <v>7292</v>
      </c>
      <c r="K1616">
        <v>8774.5499999999993</v>
      </c>
      <c r="L1616" s="12" t="s">
        <v>8760</v>
      </c>
      <c r="M1616" s="10" t="s">
        <v>11131</v>
      </c>
      <c r="N1616">
        <v>1615</v>
      </c>
      <c r="O1616">
        <v>44941</v>
      </c>
      <c r="P1616" t="s">
        <v>11404</v>
      </c>
      <c r="Q1616" s="16">
        <v>4605.91</v>
      </c>
      <c r="R1616">
        <v>13380.46</v>
      </c>
      <c r="S1616">
        <v>68</v>
      </c>
      <c r="T1616">
        <v>1615</v>
      </c>
      <c r="U1616">
        <v>3892.46</v>
      </c>
      <c r="V1616" t="s">
        <v>11413</v>
      </c>
      <c r="W1616">
        <v>2.08</v>
      </c>
      <c r="X1616">
        <v>24</v>
      </c>
      <c r="Y1616" t="s">
        <v>9633</v>
      </c>
      <c r="Z1616" t="s">
        <v>12010</v>
      </c>
      <c r="AA1616">
        <v>1615</v>
      </c>
      <c r="AB1616" t="s">
        <v>12015</v>
      </c>
      <c r="AC1616">
        <v>5528.62</v>
      </c>
      <c r="AD1616">
        <v>1797.4</v>
      </c>
      <c r="AE1616">
        <v>89.87</v>
      </c>
      <c r="AF1616" t="s">
        <v>11331</v>
      </c>
      <c r="AG1616" t="s">
        <v>11185</v>
      </c>
      <c r="AH1616">
        <v>5122</v>
      </c>
      <c r="AI1616">
        <v>1615</v>
      </c>
      <c r="AJ1616" t="s">
        <v>11289</v>
      </c>
      <c r="AK1616" t="s">
        <v>12027</v>
      </c>
      <c r="AL1616" t="s">
        <v>12031</v>
      </c>
      <c r="AM1616" t="s">
        <v>11075</v>
      </c>
      <c r="AN1616">
        <v>1</v>
      </c>
      <c r="AO1616" s="10" t="s">
        <v>12039</v>
      </c>
      <c r="AP1616" t="str" cm="1">
        <f t="array" ref="AP1616">_xlfn.IFS(
  Table1[[#This Row],[Age]]&lt;=25, "18-25",
  Table1[[#This Row],[Age]]&lt;=35, "26-35",
  Table1[[#This Row],[Age]]&lt;=45, "36-45",
  Table1[[#This Row],[Age]]&lt;=60, "46-60",
  TRUE, "60+")</f>
        <v>36-45</v>
      </c>
    </row>
    <row r="1617" spans="1:42" x14ac:dyDescent="0.3">
      <c r="A1617">
        <v>1616</v>
      </c>
      <c r="B1617" t="s">
        <v>51</v>
      </c>
      <c r="C1617" t="s">
        <v>89</v>
      </c>
      <c r="D1617">
        <v>34</v>
      </c>
      <c r="E1617" t="s">
        <v>104</v>
      </c>
      <c r="F1617" t="s">
        <v>1723</v>
      </c>
      <c r="G1617" t="s">
        <v>5147</v>
      </c>
      <c r="H1617">
        <v>19458796469</v>
      </c>
      <c r="I1617" t="s">
        <v>5487</v>
      </c>
      <c r="J1617" t="s">
        <v>7292</v>
      </c>
      <c r="K1617">
        <v>4849</v>
      </c>
      <c r="L1617" s="12" t="s">
        <v>8761</v>
      </c>
      <c r="M1617" s="10" t="s">
        <v>11323</v>
      </c>
      <c r="N1617">
        <v>1616</v>
      </c>
      <c r="O1617">
        <v>44958</v>
      </c>
      <c r="P1617" t="s">
        <v>11402</v>
      </c>
      <c r="Q1617" s="16">
        <v>1032.45</v>
      </c>
      <c r="R1617">
        <v>5881.45</v>
      </c>
      <c r="S1617">
        <v>47</v>
      </c>
      <c r="T1617">
        <v>1616</v>
      </c>
      <c r="U1617">
        <v>37076.379999999997</v>
      </c>
      <c r="V1617" t="s">
        <v>11413</v>
      </c>
      <c r="W1617">
        <v>5.77</v>
      </c>
      <c r="X1617">
        <v>24</v>
      </c>
      <c r="Y1617" t="s">
        <v>11856</v>
      </c>
      <c r="Z1617" t="s">
        <v>12011</v>
      </c>
      <c r="AA1617">
        <v>1616</v>
      </c>
      <c r="AB1617" t="s">
        <v>12016</v>
      </c>
      <c r="AC1617">
        <v>2682.68</v>
      </c>
      <c r="AD1617">
        <v>2239.4299999999998</v>
      </c>
      <c r="AE1617">
        <v>111.97</v>
      </c>
      <c r="AF1617" t="s">
        <v>11337</v>
      </c>
      <c r="AG1617" t="s">
        <v>11041</v>
      </c>
      <c r="AH1617">
        <v>9367</v>
      </c>
      <c r="AI1617">
        <v>1616</v>
      </c>
      <c r="AJ1617" t="s">
        <v>11256</v>
      </c>
      <c r="AK1617" t="s">
        <v>12029</v>
      </c>
      <c r="AL1617" t="s">
        <v>12032</v>
      </c>
      <c r="AM1617" t="s">
        <v>11145</v>
      </c>
      <c r="AN1617">
        <v>1</v>
      </c>
      <c r="AO1617" s="10" t="s">
        <v>12045</v>
      </c>
      <c r="AP1617" t="str" cm="1">
        <f t="array" ref="AP1617">_xlfn.IFS(
  Table1[[#This Row],[Age]]&lt;=25, "18-25",
  Table1[[#This Row],[Age]]&lt;=35, "26-35",
  Table1[[#This Row],[Age]]&lt;=45, "36-45",
  Table1[[#This Row],[Age]]&lt;=60, "46-60",
  TRUE, "60+")</f>
        <v>26-35</v>
      </c>
    </row>
    <row r="1618" spans="1:42" x14ac:dyDescent="0.3">
      <c r="A1618">
        <v>1617</v>
      </c>
      <c r="B1618" t="s">
        <v>3</v>
      </c>
      <c r="C1618" t="s">
        <v>63</v>
      </c>
      <c r="D1618">
        <v>65</v>
      </c>
      <c r="E1618" t="s">
        <v>104</v>
      </c>
      <c r="F1618" t="s">
        <v>1724</v>
      </c>
      <c r="G1618" t="s">
        <v>5126</v>
      </c>
      <c r="H1618">
        <v>19458796470</v>
      </c>
      <c r="I1618" t="s">
        <v>6339</v>
      </c>
      <c r="J1618" t="s">
        <v>7292</v>
      </c>
      <c r="K1618">
        <v>3148.56</v>
      </c>
      <c r="L1618" s="12" t="s">
        <v>8762</v>
      </c>
      <c r="M1618" s="10" t="s">
        <v>11145</v>
      </c>
      <c r="N1618">
        <v>1617</v>
      </c>
      <c r="O1618">
        <v>44966</v>
      </c>
      <c r="P1618" t="s">
        <v>11404</v>
      </c>
      <c r="Q1618" s="16">
        <v>2326.89</v>
      </c>
      <c r="R1618">
        <v>821.67</v>
      </c>
      <c r="S1618">
        <v>61</v>
      </c>
      <c r="T1618">
        <v>1617</v>
      </c>
      <c r="U1618">
        <v>25739.87</v>
      </c>
      <c r="V1618" t="s">
        <v>11411</v>
      </c>
      <c r="W1618">
        <v>2.37</v>
      </c>
      <c r="X1618">
        <v>24</v>
      </c>
      <c r="Y1618" t="s">
        <v>11870</v>
      </c>
      <c r="Z1618" t="s">
        <v>12012</v>
      </c>
      <c r="AA1618">
        <v>1617</v>
      </c>
      <c r="AB1618" t="s">
        <v>12016</v>
      </c>
      <c r="AC1618">
        <v>3082.47</v>
      </c>
      <c r="AD1618">
        <v>2912.4</v>
      </c>
      <c r="AE1618">
        <v>145.62</v>
      </c>
      <c r="AF1618" t="s">
        <v>11379</v>
      </c>
      <c r="AG1618" t="s">
        <v>11328</v>
      </c>
      <c r="AH1618">
        <v>6935</v>
      </c>
      <c r="AI1618">
        <v>1617</v>
      </c>
      <c r="AJ1618" t="s">
        <v>11197</v>
      </c>
      <c r="AK1618" t="s">
        <v>12029</v>
      </c>
      <c r="AL1618" t="s">
        <v>12031</v>
      </c>
      <c r="AM1618" t="s">
        <v>11299</v>
      </c>
      <c r="AN1618">
        <v>1</v>
      </c>
      <c r="AO1618" s="10" t="s">
        <v>12045</v>
      </c>
      <c r="AP1618" t="str" cm="1">
        <f t="array" ref="AP1618">_xlfn.IFS(
  Table1[[#This Row],[Age]]&lt;=25, "18-25",
  Table1[[#This Row],[Age]]&lt;=35, "26-35",
  Table1[[#This Row],[Age]]&lt;=45, "36-45",
  Table1[[#This Row],[Age]]&lt;=60, "46-60",
  TRUE, "60+")</f>
        <v>60+</v>
      </c>
    </row>
    <row r="1619" spans="1:42" x14ac:dyDescent="0.3">
      <c r="A1619">
        <v>1618</v>
      </c>
      <c r="B1619" t="s">
        <v>23</v>
      </c>
      <c r="C1619" t="s">
        <v>54</v>
      </c>
      <c r="D1619">
        <v>37</v>
      </c>
      <c r="E1619" t="s">
        <v>105</v>
      </c>
      <c r="F1619" t="s">
        <v>1725</v>
      </c>
      <c r="G1619" t="s">
        <v>5148</v>
      </c>
      <c r="H1619">
        <v>19458796471</v>
      </c>
      <c r="I1619" t="s">
        <v>6159</v>
      </c>
      <c r="J1619" t="s">
        <v>7292</v>
      </c>
      <c r="K1619">
        <v>1725.8</v>
      </c>
      <c r="L1619" s="12" t="s">
        <v>8763</v>
      </c>
      <c r="M1619" s="10" t="s">
        <v>11037</v>
      </c>
      <c r="N1619">
        <v>1618</v>
      </c>
      <c r="O1619">
        <v>45002</v>
      </c>
      <c r="P1619" t="s">
        <v>11404</v>
      </c>
      <c r="Q1619" s="16">
        <v>3932.08</v>
      </c>
      <c r="R1619">
        <v>-2206.2800000000002</v>
      </c>
      <c r="S1619">
        <v>45</v>
      </c>
      <c r="T1619">
        <v>1618</v>
      </c>
      <c r="U1619">
        <v>39360.01</v>
      </c>
      <c r="V1619" t="s">
        <v>11412</v>
      </c>
      <c r="W1619">
        <v>4.45</v>
      </c>
      <c r="X1619">
        <v>48</v>
      </c>
      <c r="Y1619" t="s">
        <v>11871</v>
      </c>
      <c r="Z1619" t="s">
        <v>12010</v>
      </c>
      <c r="AA1619">
        <v>1618</v>
      </c>
      <c r="AB1619" t="s">
        <v>12016</v>
      </c>
      <c r="AC1619">
        <v>6820.91</v>
      </c>
      <c r="AD1619">
        <v>745.13</v>
      </c>
      <c r="AE1619">
        <v>37.26</v>
      </c>
      <c r="AF1619" t="s">
        <v>11364</v>
      </c>
      <c r="AG1619" t="s">
        <v>11371</v>
      </c>
      <c r="AH1619">
        <v>523</v>
      </c>
      <c r="AI1619">
        <v>1618</v>
      </c>
      <c r="AJ1619" t="s">
        <v>11352</v>
      </c>
      <c r="AK1619" t="s">
        <v>12028</v>
      </c>
      <c r="AL1619" t="s">
        <v>12031</v>
      </c>
      <c r="AM1619" t="s">
        <v>11334</v>
      </c>
      <c r="AN1619">
        <v>-1</v>
      </c>
      <c r="AO1619" s="10" t="s">
        <v>12047</v>
      </c>
      <c r="AP1619" t="str" cm="1">
        <f t="array" ref="AP1619">_xlfn.IFS(
  Table1[[#This Row],[Age]]&lt;=25, "18-25",
  Table1[[#This Row],[Age]]&lt;=35, "26-35",
  Table1[[#This Row],[Age]]&lt;=45, "36-45",
  Table1[[#This Row],[Age]]&lt;=60, "46-60",
  TRUE, "60+")</f>
        <v>36-45</v>
      </c>
    </row>
    <row r="1620" spans="1:42" x14ac:dyDescent="0.3">
      <c r="A1620">
        <v>1619</v>
      </c>
      <c r="B1620" t="s">
        <v>3</v>
      </c>
      <c r="C1620" t="s">
        <v>61</v>
      </c>
      <c r="D1620">
        <v>41</v>
      </c>
      <c r="E1620" t="s">
        <v>104</v>
      </c>
      <c r="F1620" t="s">
        <v>1726</v>
      </c>
      <c r="G1620" t="s">
        <v>5117</v>
      </c>
      <c r="H1620">
        <v>19458796472</v>
      </c>
      <c r="I1620" t="s">
        <v>6340</v>
      </c>
      <c r="J1620" t="s">
        <v>7292</v>
      </c>
      <c r="K1620">
        <v>7470.25</v>
      </c>
      <c r="L1620" s="12" t="s">
        <v>8764</v>
      </c>
      <c r="M1620" s="10" t="s">
        <v>11280</v>
      </c>
      <c r="N1620">
        <v>1619</v>
      </c>
      <c r="O1620">
        <v>45138</v>
      </c>
      <c r="P1620" t="s">
        <v>11404</v>
      </c>
      <c r="Q1620" s="16">
        <v>1033.78</v>
      </c>
      <c r="R1620">
        <v>8504.0300000000007</v>
      </c>
      <c r="S1620">
        <v>96</v>
      </c>
      <c r="T1620">
        <v>1619</v>
      </c>
      <c r="U1620">
        <v>42906.61</v>
      </c>
      <c r="V1620" t="s">
        <v>11412</v>
      </c>
      <c r="W1620">
        <v>8.0500000000000007</v>
      </c>
      <c r="X1620">
        <v>60</v>
      </c>
      <c r="Y1620" t="s">
        <v>10073</v>
      </c>
      <c r="Z1620" t="s">
        <v>12012</v>
      </c>
      <c r="AA1620">
        <v>1619</v>
      </c>
      <c r="AB1620" t="s">
        <v>12016</v>
      </c>
      <c r="AC1620">
        <v>2016.03</v>
      </c>
      <c r="AD1620">
        <v>4208.1400000000003</v>
      </c>
      <c r="AE1620">
        <v>210.41</v>
      </c>
      <c r="AF1620" t="s">
        <v>11178</v>
      </c>
      <c r="AG1620" t="s">
        <v>11072</v>
      </c>
      <c r="AH1620">
        <v>5667</v>
      </c>
      <c r="AI1620">
        <v>1619</v>
      </c>
      <c r="AJ1620" t="s">
        <v>11117</v>
      </c>
      <c r="AK1620" t="s">
        <v>12028</v>
      </c>
      <c r="AL1620" t="s">
        <v>12032</v>
      </c>
      <c r="AM1620" t="s">
        <v>11377</v>
      </c>
      <c r="AN1620">
        <v>1</v>
      </c>
      <c r="AO1620" s="10" t="s">
        <v>12038</v>
      </c>
      <c r="AP1620" t="str" cm="1">
        <f t="array" ref="AP1620">_xlfn.IFS(
  Table1[[#This Row],[Age]]&lt;=25, "18-25",
  Table1[[#This Row],[Age]]&lt;=35, "26-35",
  Table1[[#This Row],[Age]]&lt;=45, "36-45",
  Table1[[#This Row],[Age]]&lt;=60, "46-60",
  TRUE, "60+")</f>
        <v>36-45</v>
      </c>
    </row>
    <row r="1621" spans="1:42" x14ac:dyDescent="0.3">
      <c r="A1621">
        <v>1620</v>
      </c>
      <c r="B1621" t="s">
        <v>17</v>
      </c>
      <c r="C1621" t="s">
        <v>87</v>
      </c>
      <c r="D1621">
        <v>62</v>
      </c>
      <c r="E1621" t="s">
        <v>104</v>
      </c>
      <c r="F1621" t="s">
        <v>1727</v>
      </c>
      <c r="G1621" t="s">
        <v>5138</v>
      </c>
      <c r="H1621">
        <v>19458796473</v>
      </c>
      <c r="I1621" t="s">
        <v>6341</v>
      </c>
      <c r="J1621" t="s">
        <v>7292</v>
      </c>
      <c r="K1621">
        <v>6002.61</v>
      </c>
      <c r="L1621" s="12" t="s">
        <v>8765</v>
      </c>
      <c r="M1621" s="10" t="s">
        <v>11035</v>
      </c>
      <c r="N1621">
        <v>1620</v>
      </c>
      <c r="O1621">
        <v>45017</v>
      </c>
      <c r="P1621" t="s">
        <v>11403</v>
      </c>
      <c r="Q1621" s="16">
        <v>421.08</v>
      </c>
      <c r="R1621">
        <v>6423.69</v>
      </c>
      <c r="S1621">
        <v>88</v>
      </c>
      <c r="T1621">
        <v>1620</v>
      </c>
      <c r="U1621">
        <v>38620.160000000003</v>
      </c>
      <c r="V1621" t="s">
        <v>11411</v>
      </c>
      <c r="W1621">
        <v>3.05</v>
      </c>
      <c r="X1621">
        <v>36</v>
      </c>
      <c r="Y1621" t="s">
        <v>8936</v>
      </c>
      <c r="Z1621" t="s">
        <v>12012</v>
      </c>
      <c r="AA1621">
        <v>1620</v>
      </c>
      <c r="AB1621" t="s">
        <v>12015</v>
      </c>
      <c r="AC1621">
        <v>1403.05</v>
      </c>
      <c r="AD1621">
        <v>3946.64</v>
      </c>
      <c r="AE1621">
        <v>197.33</v>
      </c>
      <c r="AF1621" t="s">
        <v>11332</v>
      </c>
      <c r="AG1621" t="s">
        <v>11111</v>
      </c>
      <c r="AH1621">
        <v>4562</v>
      </c>
      <c r="AI1621">
        <v>1620</v>
      </c>
      <c r="AJ1621" t="s">
        <v>11318</v>
      </c>
      <c r="AK1621" t="s">
        <v>12029</v>
      </c>
      <c r="AL1621" t="s">
        <v>12032</v>
      </c>
      <c r="AM1621" t="s">
        <v>11294</v>
      </c>
      <c r="AN1621">
        <v>-1</v>
      </c>
      <c r="AO1621" s="10" t="s">
        <v>12037</v>
      </c>
      <c r="AP1621" t="str" cm="1">
        <f t="array" ref="AP1621">_xlfn.IFS(
  Table1[[#This Row],[Age]]&lt;=25, "18-25",
  Table1[[#This Row],[Age]]&lt;=35, "26-35",
  Table1[[#This Row],[Age]]&lt;=45, "36-45",
  Table1[[#This Row],[Age]]&lt;=60, "46-60",
  TRUE, "60+")</f>
        <v>60+</v>
      </c>
    </row>
    <row r="1622" spans="1:42" x14ac:dyDescent="0.3">
      <c r="A1622">
        <v>1621</v>
      </c>
      <c r="B1622" t="s">
        <v>27</v>
      </c>
      <c r="C1622" t="s">
        <v>92</v>
      </c>
      <c r="D1622">
        <v>48</v>
      </c>
      <c r="E1622" t="s">
        <v>106</v>
      </c>
      <c r="F1622" t="s">
        <v>1728</v>
      </c>
      <c r="G1622" t="s">
        <v>5126</v>
      </c>
      <c r="H1622">
        <v>19458796474</v>
      </c>
      <c r="I1622" t="s">
        <v>6342</v>
      </c>
      <c r="J1622" t="s">
        <v>7292</v>
      </c>
      <c r="K1622">
        <v>1014.3</v>
      </c>
      <c r="L1622" s="12" t="s">
        <v>8766</v>
      </c>
      <c r="M1622" s="10" t="s">
        <v>11255</v>
      </c>
      <c r="N1622">
        <v>1621</v>
      </c>
      <c r="O1622">
        <v>45184</v>
      </c>
      <c r="P1622" t="s">
        <v>11404</v>
      </c>
      <c r="Q1622" s="16">
        <v>98.64</v>
      </c>
      <c r="R1622">
        <v>915.66</v>
      </c>
      <c r="S1622">
        <v>84</v>
      </c>
      <c r="T1622">
        <v>1621</v>
      </c>
      <c r="U1622">
        <v>4825.67</v>
      </c>
      <c r="V1622" t="s">
        <v>11413</v>
      </c>
      <c r="W1622">
        <v>1.25</v>
      </c>
      <c r="X1622">
        <v>24</v>
      </c>
      <c r="Y1622" t="s">
        <v>10834</v>
      </c>
      <c r="Z1622" t="s">
        <v>12011</v>
      </c>
      <c r="AA1622">
        <v>1621</v>
      </c>
      <c r="AB1622" t="s">
        <v>12015</v>
      </c>
      <c r="AC1622">
        <v>8195.49</v>
      </c>
      <c r="AD1622">
        <v>2364.59</v>
      </c>
      <c r="AE1622">
        <v>118.23</v>
      </c>
      <c r="AF1622" t="s">
        <v>11228</v>
      </c>
      <c r="AG1622" t="s">
        <v>11238</v>
      </c>
      <c r="AH1622">
        <v>1071</v>
      </c>
      <c r="AI1622">
        <v>1621</v>
      </c>
      <c r="AJ1622" t="s">
        <v>11337</v>
      </c>
      <c r="AK1622" t="s">
        <v>12029</v>
      </c>
      <c r="AL1622" t="s">
        <v>12031</v>
      </c>
      <c r="AM1622" t="s">
        <v>11065</v>
      </c>
      <c r="AN1622">
        <v>1</v>
      </c>
      <c r="AO1622" s="10" t="s">
        <v>12042</v>
      </c>
      <c r="AP1622" t="str" cm="1">
        <f t="array" ref="AP1622">_xlfn.IFS(
  Table1[[#This Row],[Age]]&lt;=25, "18-25",
  Table1[[#This Row],[Age]]&lt;=35, "26-35",
  Table1[[#This Row],[Age]]&lt;=45, "36-45",
  Table1[[#This Row],[Age]]&lt;=60, "46-60",
  TRUE, "60+")</f>
        <v>46-60</v>
      </c>
    </row>
    <row r="1623" spans="1:42" x14ac:dyDescent="0.3">
      <c r="A1623">
        <v>1622</v>
      </c>
      <c r="B1623" t="s">
        <v>17</v>
      </c>
      <c r="C1623" t="s">
        <v>69</v>
      </c>
      <c r="D1623">
        <v>69</v>
      </c>
      <c r="E1623" t="s">
        <v>104</v>
      </c>
      <c r="F1623" t="s">
        <v>1729</v>
      </c>
      <c r="G1623" t="s">
        <v>5112</v>
      </c>
      <c r="H1623">
        <v>19458796475</v>
      </c>
      <c r="I1623" t="s">
        <v>6036</v>
      </c>
      <c r="J1623" t="s">
        <v>7291</v>
      </c>
      <c r="K1623">
        <v>5957.24</v>
      </c>
      <c r="L1623" s="12" t="s">
        <v>8767</v>
      </c>
      <c r="M1623" s="10" t="s">
        <v>11068</v>
      </c>
      <c r="N1623">
        <v>1622</v>
      </c>
      <c r="O1623">
        <v>45159</v>
      </c>
      <c r="P1623" t="s">
        <v>11404</v>
      </c>
      <c r="Q1623" s="16">
        <v>527.63</v>
      </c>
      <c r="R1623">
        <v>6484.87</v>
      </c>
      <c r="S1623">
        <v>48</v>
      </c>
      <c r="T1623">
        <v>1622</v>
      </c>
      <c r="U1623">
        <v>23558.3</v>
      </c>
      <c r="V1623" t="s">
        <v>11412</v>
      </c>
      <c r="W1623">
        <v>2.74</v>
      </c>
      <c r="X1623">
        <v>36</v>
      </c>
      <c r="Y1623" t="s">
        <v>9166</v>
      </c>
      <c r="Z1623" t="s">
        <v>12011</v>
      </c>
      <c r="AA1623">
        <v>1622</v>
      </c>
      <c r="AB1623" t="s">
        <v>12015</v>
      </c>
      <c r="AC1623">
        <v>5428.53</v>
      </c>
      <c r="AD1623">
        <v>1587.95</v>
      </c>
      <c r="AE1623">
        <v>79.400000000000006</v>
      </c>
      <c r="AF1623" t="s">
        <v>11368</v>
      </c>
      <c r="AG1623" t="s">
        <v>11127</v>
      </c>
      <c r="AH1623">
        <v>4594</v>
      </c>
      <c r="AI1623">
        <v>1622</v>
      </c>
      <c r="AJ1623" t="s">
        <v>11173</v>
      </c>
      <c r="AK1623" t="s">
        <v>12029</v>
      </c>
      <c r="AL1623" t="s">
        <v>12032</v>
      </c>
      <c r="AM1623" t="s">
        <v>11398</v>
      </c>
      <c r="AN1623">
        <v>1</v>
      </c>
      <c r="AO1623" s="10" t="s">
        <v>12041</v>
      </c>
      <c r="AP1623" t="str" cm="1">
        <f t="array" ref="AP1623">_xlfn.IFS(
  Table1[[#This Row],[Age]]&lt;=25, "18-25",
  Table1[[#This Row],[Age]]&lt;=35, "26-35",
  Table1[[#This Row],[Age]]&lt;=45, "36-45",
  Table1[[#This Row],[Age]]&lt;=60, "46-60",
  TRUE, "60+")</f>
        <v>60+</v>
      </c>
    </row>
    <row r="1624" spans="1:42" x14ac:dyDescent="0.3">
      <c r="A1624">
        <v>1623</v>
      </c>
      <c r="B1624" t="s">
        <v>28</v>
      </c>
      <c r="C1624" t="s">
        <v>69</v>
      </c>
      <c r="D1624">
        <v>60</v>
      </c>
      <c r="E1624" t="s">
        <v>106</v>
      </c>
      <c r="F1624" t="s">
        <v>1730</v>
      </c>
      <c r="G1624" t="s">
        <v>5145</v>
      </c>
      <c r="H1624">
        <v>19458796476</v>
      </c>
      <c r="I1624" t="s">
        <v>6343</v>
      </c>
      <c r="J1624" t="s">
        <v>7292</v>
      </c>
      <c r="K1624">
        <v>1678.56</v>
      </c>
      <c r="L1624" s="12" t="s">
        <v>8768</v>
      </c>
      <c r="M1624" s="10" t="s">
        <v>11368</v>
      </c>
      <c r="N1624">
        <v>1623</v>
      </c>
      <c r="O1624">
        <v>44948</v>
      </c>
      <c r="P1624" t="s">
        <v>11403</v>
      </c>
      <c r="Q1624" s="16">
        <v>1380.21</v>
      </c>
      <c r="R1624">
        <v>3058.77</v>
      </c>
      <c r="S1624">
        <v>41</v>
      </c>
      <c r="T1624">
        <v>1623</v>
      </c>
      <c r="U1624">
        <v>16618.04</v>
      </c>
      <c r="V1624" t="s">
        <v>11412</v>
      </c>
      <c r="W1624">
        <v>4.5999999999999996</v>
      </c>
      <c r="X1624">
        <v>12</v>
      </c>
      <c r="Y1624" t="s">
        <v>11872</v>
      </c>
      <c r="Z1624" t="s">
        <v>12011</v>
      </c>
      <c r="AA1624">
        <v>1623</v>
      </c>
      <c r="AB1624" t="s">
        <v>12015</v>
      </c>
      <c r="AC1624">
        <v>8649.48</v>
      </c>
      <c r="AD1624">
        <v>2484.7600000000002</v>
      </c>
      <c r="AE1624">
        <v>124.24</v>
      </c>
      <c r="AF1624" t="s">
        <v>11383</v>
      </c>
      <c r="AG1624" t="s">
        <v>11284</v>
      </c>
      <c r="AH1624">
        <v>5631</v>
      </c>
      <c r="AI1624">
        <v>1623</v>
      </c>
      <c r="AJ1624" t="s">
        <v>11293</v>
      </c>
      <c r="AK1624" t="s">
        <v>12029</v>
      </c>
      <c r="AL1624" t="s">
        <v>12031</v>
      </c>
      <c r="AM1624" t="s">
        <v>11161</v>
      </c>
      <c r="AN1624">
        <v>1</v>
      </c>
      <c r="AO1624" s="10" t="s">
        <v>12039</v>
      </c>
      <c r="AP1624" t="str" cm="1">
        <f t="array" ref="AP1624">_xlfn.IFS(
  Table1[[#This Row],[Age]]&lt;=25, "18-25",
  Table1[[#This Row],[Age]]&lt;=35, "26-35",
  Table1[[#This Row],[Age]]&lt;=45, "36-45",
  Table1[[#This Row],[Age]]&lt;=60, "46-60",
  TRUE, "60+")</f>
        <v>46-60</v>
      </c>
    </row>
    <row r="1625" spans="1:42" x14ac:dyDescent="0.3">
      <c r="A1625">
        <v>1624</v>
      </c>
      <c r="B1625" t="s">
        <v>42</v>
      </c>
      <c r="C1625" t="s">
        <v>89</v>
      </c>
      <c r="D1625">
        <v>25</v>
      </c>
      <c r="E1625" t="s">
        <v>104</v>
      </c>
      <c r="F1625" t="s">
        <v>1731</v>
      </c>
      <c r="G1625" t="s">
        <v>5126</v>
      </c>
      <c r="H1625">
        <v>19458796477</v>
      </c>
      <c r="I1625" t="s">
        <v>6344</v>
      </c>
      <c r="J1625" t="s">
        <v>7292</v>
      </c>
      <c r="K1625">
        <v>9819.0300000000007</v>
      </c>
      <c r="L1625" s="12" t="s">
        <v>8769</v>
      </c>
      <c r="M1625" s="10" t="s">
        <v>11047</v>
      </c>
      <c r="N1625">
        <v>1624</v>
      </c>
      <c r="O1625">
        <v>45080</v>
      </c>
      <c r="P1625" t="s">
        <v>11404</v>
      </c>
      <c r="Q1625" s="16">
        <v>2052.19</v>
      </c>
      <c r="R1625">
        <v>11871.22</v>
      </c>
      <c r="S1625">
        <v>38</v>
      </c>
      <c r="T1625">
        <v>1624</v>
      </c>
      <c r="U1625">
        <v>25916.13</v>
      </c>
      <c r="V1625" t="s">
        <v>11413</v>
      </c>
      <c r="W1625">
        <v>3.18</v>
      </c>
      <c r="X1625">
        <v>60</v>
      </c>
      <c r="Y1625" t="s">
        <v>11568</v>
      </c>
      <c r="Z1625" t="s">
        <v>12012</v>
      </c>
      <c r="AA1625">
        <v>1624</v>
      </c>
      <c r="AB1625" t="s">
        <v>12016</v>
      </c>
      <c r="AC1625">
        <v>9553.9699999999993</v>
      </c>
      <c r="AD1625">
        <v>3271.69</v>
      </c>
      <c r="AE1625">
        <v>163.58000000000001</v>
      </c>
      <c r="AF1625" t="s">
        <v>11337</v>
      </c>
      <c r="AG1625" t="s">
        <v>11122</v>
      </c>
      <c r="AH1625">
        <v>6948</v>
      </c>
      <c r="AI1625">
        <v>1624</v>
      </c>
      <c r="AJ1625" t="s">
        <v>11397</v>
      </c>
      <c r="AK1625" t="s">
        <v>12028</v>
      </c>
      <c r="AL1625" t="s">
        <v>12031</v>
      </c>
      <c r="AM1625" t="s">
        <v>11293</v>
      </c>
      <c r="AN1625">
        <v>1</v>
      </c>
      <c r="AO1625" s="10" t="s">
        <v>12043</v>
      </c>
      <c r="AP1625" t="str" cm="1">
        <f t="array" ref="AP1625">_xlfn.IFS(
  Table1[[#This Row],[Age]]&lt;=25, "18-25",
  Table1[[#This Row],[Age]]&lt;=35, "26-35",
  Table1[[#This Row],[Age]]&lt;=45, "36-45",
  Table1[[#This Row],[Age]]&lt;=60, "46-60",
  TRUE, "60+")</f>
        <v>18-25</v>
      </c>
    </row>
    <row r="1626" spans="1:42" x14ac:dyDescent="0.3">
      <c r="A1626">
        <v>1625</v>
      </c>
      <c r="B1626" t="s">
        <v>18</v>
      </c>
      <c r="C1626" t="s">
        <v>86</v>
      </c>
      <c r="D1626">
        <v>22</v>
      </c>
      <c r="E1626" t="s">
        <v>104</v>
      </c>
      <c r="F1626" t="s">
        <v>1732</v>
      </c>
      <c r="G1626" t="s">
        <v>5113</v>
      </c>
      <c r="H1626">
        <v>19458796478</v>
      </c>
      <c r="I1626" t="s">
        <v>6345</v>
      </c>
      <c r="J1626" t="s">
        <v>7292</v>
      </c>
      <c r="K1626">
        <v>2671.12</v>
      </c>
      <c r="L1626" s="12" t="s">
        <v>8770</v>
      </c>
      <c r="M1626" s="10" t="s">
        <v>11267</v>
      </c>
      <c r="N1626">
        <v>1625</v>
      </c>
      <c r="O1626">
        <v>45062</v>
      </c>
      <c r="P1626" t="s">
        <v>11403</v>
      </c>
      <c r="Q1626" s="16">
        <v>2972.93</v>
      </c>
      <c r="R1626">
        <v>-301.81</v>
      </c>
      <c r="S1626">
        <v>68</v>
      </c>
      <c r="T1626">
        <v>1625</v>
      </c>
      <c r="U1626">
        <v>48324.29</v>
      </c>
      <c r="V1626" t="s">
        <v>11412</v>
      </c>
      <c r="W1626">
        <v>7.5</v>
      </c>
      <c r="X1626">
        <v>48</v>
      </c>
      <c r="Y1626" t="s">
        <v>11735</v>
      </c>
      <c r="Z1626" t="s">
        <v>12010</v>
      </c>
      <c r="AA1626">
        <v>1625</v>
      </c>
      <c r="AB1626" t="s">
        <v>12016</v>
      </c>
      <c r="AC1626">
        <v>5088.43</v>
      </c>
      <c r="AD1626">
        <v>3501.67</v>
      </c>
      <c r="AE1626">
        <v>175.08</v>
      </c>
      <c r="AF1626" t="s">
        <v>11054</v>
      </c>
      <c r="AG1626" t="s">
        <v>11358</v>
      </c>
      <c r="AH1626">
        <v>9023</v>
      </c>
      <c r="AI1626">
        <v>1625</v>
      </c>
      <c r="AJ1626" t="s">
        <v>11163</v>
      </c>
      <c r="AK1626" t="s">
        <v>12027</v>
      </c>
      <c r="AL1626" t="s">
        <v>12032</v>
      </c>
      <c r="AM1626" t="s">
        <v>11340</v>
      </c>
      <c r="AN1626">
        <v>1</v>
      </c>
      <c r="AO1626" s="10" t="s">
        <v>12046</v>
      </c>
      <c r="AP1626" t="str" cm="1">
        <f t="array" ref="AP1626">_xlfn.IFS(
  Table1[[#This Row],[Age]]&lt;=25, "18-25",
  Table1[[#This Row],[Age]]&lt;=35, "26-35",
  Table1[[#This Row],[Age]]&lt;=45, "36-45",
  Table1[[#This Row],[Age]]&lt;=60, "46-60",
  TRUE, "60+")</f>
        <v>18-25</v>
      </c>
    </row>
    <row r="1627" spans="1:42" x14ac:dyDescent="0.3">
      <c r="A1627">
        <v>1626</v>
      </c>
      <c r="B1627" t="s">
        <v>22</v>
      </c>
      <c r="C1627" t="s">
        <v>84</v>
      </c>
      <c r="D1627">
        <v>19</v>
      </c>
      <c r="E1627" t="s">
        <v>104</v>
      </c>
      <c r="F1627" t="s">
        <v>1733</v>
      </c>
      <c r="G1627" t="s">
        <v>5122</v>
      </c>
      <c r="H1627">
        <v>19458796479</v>
      </c>
      <c r="I1627" t="s">
        <v>6346</v>
      </c>
      <c r="J1627" t="s">
        <v>7291</v>
      </c>
      <c r="K1627">
        <v>6990.56</v>
      </c>
      <c r="L1627" s="12" t="s">
        <v>8771</v>
      </c>
      <c r="M1627" s="10" t="s">
        <v>11290</v>
      </c>
      <c r="N1627">
        <v>1626</v>
      </c>
      <c r="O1627">
        <v>45218</v>
      </c>
      <c r="P1627" t="s">
        <v>11402</v>
      </c>
      <c r="Q1627" s="16">
        <v>1008.45</v>
      </c>
      <c r="R1627">
        <v>7999.01</v>
      </c>
      <c r="S1627">
        <v>75</v>
      </c>
      <c r="T1627">
        <v>1626</v>
      </c>
      <c r="U1627">
        <v>7095.41</v>
      </c>
      <c r="V1627" t="s">
        <v>11413</v>
      </c>
      <c r="W1627">
        <v>8.1</v>
      </c>
      <c r="X1627">
        <v>36</v>
      </c>
      <c r="Y1627" t="s">
        <v>11873</v>
      </c>
      <c r="Z1627" t="s">
        <v>12011</v>
      </c>
      <c r="AA1627">
        <v>1626</v>
      </c>
      <c r="AB1627" t="s">
        <v>12017</v>
      </c>
      <c r="AC1627">
        <v>3730.97</v>
      </c>
      <c r="AD1627">
        <v>2188.4699999999998</v>
      </c>
      <c r="AE1627">
        <v>109.42</v>
      </c>
      <c r="AF1627" t="s">
        <v>11163</v>
      </c>
      <c r="AG1627" t="s">
        <v>11074</v>
      </c>
      <c r="AH1627">
        <v>4482</v>
      </c>
      <c r="AI1627">
        <v>1626</v>
      </c>
      <c r="AJ1627" t="s">
        <v>11384</v>
      </c>
      <c r="AK1627" t="s">
        <v>12029</v>
      </c>
      <c r="AL1627" t="s">
        <v>12032</v>
      </c>
      <c r="AM1627" t="s">
        <v>11231</v>
      </c>
      <c r="AN1627">
        <v>-1</v>
      </c>
      <c r="AO1627" s="10" t="s">
        <v>12044</v>
      </c>
      <c r="AP1627" t="str" cm="1">
        <f t="array" ref="AP1627">_xlfn.IFS(
  Table1[[#This Row],[Age]]&lt;=25, "18-25",
  Table1[[#This Row],[Age]]&lt;=35, "26-35",
  Table1[[#This Row],[Age]]&lt;=45, "36-45",
  Table1[[#This Row],[Age]]&lt;=60, "46-60",
  TRUE, "60+")</f>
        <v>18-25</v>
      </c>
    </row>
    <row r="1628" spans="1:42" x14ac:dyDescent="0.3">
      <c r="A1628">
        <v>1627</v>
      </c>
      <c r="B1628" t="s">
        <v>2</v>
      </c>
      <c r="C1628" t="s">
        <v>101</v>
      </c>
      <c r="D1628">
        <v>21</v>
      </c>
      <c r="E1628" t="s">
        <v>104</v>
      </c>
      <c r="F1628" t="s">
        <v>1734</v>
      </c>
      <c r="G1628" t="s">
        <v>5120</v>
      </c>
      <c r="H1628">
        <v>19458796480</v>
      </c>
      <c r="I1628" t="s">
        <v>6347</v>
      </c>
      <c r="J1628" t="s">
        <v>7291</v>
      </c>
      <c r="K1628">
        <v>6594.85</v>
      </c>
      <c r="L1628" s="12" t="s">
        <v>8772</v>
      </c>
      <c r="M1628" s="10" t="s">
        <v>11136</v>
      </c>
      <c r="N1628">
        <v>1627</v>
      </c>
      <c r="O1628">
        <v>45027</v>
      </c>
      <c r="P1628" t="s">
        <v>11402</v>
      </c>
      <c r="Q1628" s="16">
        <v>1355.78</v>
      </c>
      <c r="R1628">
        <v>7950.63</v>
      </c>
      <c r="S1628">
        <v>11</v>
      </c>
      <c r="T1628">
        <v>1627</v>
      </c>
      <c r="U1628">
        <v>43414.32</v>
      </c>
      <c r="V1628" t="s">
        <v>11411</v>
      </c>
      <c r="W1628">
        <v>3.16</v>
      </c>
      <c r="X1628">
        <v>60</v>
      </c>
      <c r="Y1628" t="s">
        <v>11744</v>
      </c>
      <c r="Z1628" t="s">
        <v>12012</v>
      </c>
      <c r="AA1628">
        <v>1627</v>
      </c>
      <c r="AB1628" t="s">
        <v>12017</v>
      </c>
      <c r="AC1628">
        <v>4332.2</v>
      </c>
      <c r="AD1628">
        <v>132.76</v>
      </c>
      <c r="AE1628">
        <v>6.64</v>
      </c>
      <c r="AF1628" t="s">
        <v>11396</v>
      </c>
      <c r="AG1628" t="s">
        <v>11275</v>
      </c>
      <c r="AH1628">
        <v>9544</v>
      </c>
      <c r="AI1628">
        <v>1627</v>
      </c>
      <c r="AJ1628" t="s">
        <v>11079</v>
      </c>
      <c r="AK1628" t="s">
        <v>12028</v>
      </c>
      <c r="AL1628" t="s">
        <v>12031</v>
      </c>
      <c r="AM1628" t="s">
        <v>11396</v>
      </c>
      <c r="AN1628">
        <v>1</v>
      </c>
      <c r="AO1628" s="10" t="s">
        <v>12037</v>
      </c>
      <c r="AP1628" t="str" cm="1">
        <f t="array" ref="AP1628">_xlfn.IFS(
  Table1[[#This Row],[Age]]&lt;=25, "18-25",
  Table1[[#This Row],[Age]]&lt;=35, "26-35",
  Table1[[#This Row],[Age]]&lt;=45, "36-45",
  Table1[[#This Row],[Age]]&lt;=60, "46-60",
  TRUE, "60+")</f>
        <v>18-25</v>
      </c>
    </row>
    <row r="1629" spans="1:42" x14ac:dyDescent="0.3">
      <c r="A1629">
        <v>1628</v>
      </c>
      <c r="B1629" t="s">
        <v>37</v>
      </c>
      <c r="C1629" t="s">
        <v>98</v>
      </c>
      <c r="D1629">
        <v>52</v>
      </c>
      <c r="E1629" t="s">
        <v>104</v>
      </c>
      <c r="F1629" t="s">
        <v>1735</v>
      </c>
      <c r="G1629" t="s">
        <v>5137</v>
      </c>
      <c r="H1629">
        <v>19458796481</v>
      </c>
      <c r="I1629" t="s">
        <v>6348</v>
      </c>
      <c r="J1629" t="s">
        <v>7292</v>
      </c>
      <c r="K1629">
        <v>6944.38</v>
      </c>
      <c r="L1629" s="12" t="s">
        <v>8773</v>
      </c>
      <c r="M1629" s="10" t="s">
        <v>11234</v>
      </c>
      <c r="N1629">
        <v>1628</v>
      </c>
      <c r="O1629">
        <v>45007</v>
      </c>
      <c r="P1629" t="s">
        <v>11402</v>
      </c>
      <c r="Q1629" s="16">
        <v>3498.41</v>
      </c>
      <c r="R1629">
        <v>10442.790000000001</v>
      </c>
      <c r="S1629">
        <v>16</v>
      </c>
      <c r="T1629">
        <v>1628</v>
      </c>
      <c r="U1629">
        <v>49551.8</v>
      </c>
      <c r="V1629" t="s">
        <v>11413</v>
      </c>
      <c r="W1629">
        <v>3.42</v>
      </c>
      <c r="X1629">
        <v>36</v>
      </c>
      <c r="Y1629" t="s">
        <v>10791</v>
      </c>
      <c r="Z1629" t="s">
        <v>12012</v>
      </c>
      <c r="AA1629">
        <v>1628</v>
      </c>
      <c r="AB1629" t="s">
        <v>12016</v>
      </c>
      <c r="AC1629">
        <v>9039.0499999999993</v>
      </c>
      <c r="AD1629">
        <v>3565.13</v>
      </c>
      <c r="AE1629">
        <v>178.26</v>
      </c>
      <c r="AF1629" t="s">
        <v>11167</v>
      </c>
      <c r="AG1629" t="s">
        <v>11038</v>
      </c>
      <c r="AH1629">
        <v>4333</v>
      </c>
      <c r="AI1629">
        <v>1628</v>
      </c>
      <c r="AJ1629" t="s">
        <v>11191</v>
      </c>
      <c r="AK1629" t="s">
        <v>12028</v>
      </c>
      <c r="AL1629" t="s">
        <v>12031</v>
      </c>
      <c r="AM1629" t="s">
        <v>11310</v>
      </c>
      <c r="AN1629">
        <v>1</v>
      </c>
      <c r="AO1629" s="10" t="s">
        <v>12047</v>
      </c>
      <c r="AP1629" t="str" cm="1">
        <f t="array" ref="AP1629">_xlfn.IFS(
  Table1[[#This Row],[Age]]&lt;=25, "18-25",
  Table1[[#This Row],[Age]]&lt;=35, "26-35",
  Table1[[#This Row],[Age]]&lt;=45, "36-45",
  Table1[[#This Row],[Age]]&lt;=60, "46-60",
  TRUE, "60+")</f>
        <v>46-60</v>
      </c>
    </row>
    <row r="1630" spans="1:42" x14ac:dyDescent="0.3">
      <c r="A1630">
        <v>1629</v>
      </c>
      <c r="B1630" t="s">
        <v>48</v>
      </c>
      <c r="C1630" t="s">
        <v>64</v>
      </c>
      <c r="D1630">
        <v>51</v>
      </c>
      <c r="E1630" t="s">
        <v>104</v>
      </c>
      <c r="F1630" t="s">
        <v>1736</v>
      </c>
      <c r="G1630" t="s">
        <v>5114</v>
      </c>
      <c r="H1630">
        <v>19458796482</v>
      </c>
      <c r="I1630" t="s">
        <v>6349</v>
      </c>
      <c r="J1630" t="s">
        <v>7292</v>
      </c>
      <c r="K1630">
        <v>4356.95</v>
      </c>
      <c r="L1630" s="12" t="s">
        <v>8774</v>
      </c>
      <c r="M1630" s="10" t="s">
        <v>11244</v>
      </c>
      <c r="N1630">
        <v>1629</v>
      </c>
      <c r="O1630">
        <v>45047</v>
      </c>
      <c r="P1630" t="s">
        <v>11404</v>
      </c>
      <c r="Q1630" s="16">
        <v>4545.95</v>
      </c>
      <c r="R1630">
        <v>8902.9</v>
      </c>
      <c r="S1630">
        <v>65</v>
      </c>
      <c r="T1630">
        <v>1629</v>
      </c>
      <c r="U1630">
        <v>49511.08</v>
      </c>
      <c r="V1630" t="s">
        <v>11412</v>
      </c>
      <c r="W1630">
        <v>6.04</v>
      </c>
      <c r="X1630">
        <v>12</v>
      </c>
      <c r="Y1630" t="s">
        <v>11776</v>
      </c>
      <c r="Z1630" t="s">
        <v>12010</v>
      </c>
      <c r="AA1630">
        <v>1629</v>
      </c>
      <c r="AB1630" t="s">
        <v>12017</v>
      </c>
      <c r="AC1630">
        <v>9986.2000000000007</v>
      </c>
      <c r="AD1630">
        <v>1599.05</v>
      </c>
      <c r="AE1630">
        <v>79.95</v>
      </c>
      <c r="AF1630" t="s">
        <v>11055</v>
      </c>
      <c r="AG1630" t="s">
        <v>11302</v>
      </c>
      <c r="AH1630">
        <v>421</v>
      </c>
      <c r="AI1630">
        <v>1629</v>
      </c>
      <c r="AJ1630" t="s">
        <v>11229</v>
      </c>
      <c r="AK1630" t="s">
        <v>12028</v>
      </c>
      <c r="AL1630" t="s">
        <v>12032</v>
      </c>
      <c r="AM1630" t="s">
        <v>11360</v>
      </c>
      <c r="AN1630">
        <v>1</v>
      </c>
      <c r="AO1630" s="10" t="s">
        <v>12046</v>
      </c>
      <c r="AP1630" t="str" cm="1">
        <f t="array" ref="AP1630">_xlfn.IFS(
  Table1[[#This Row],[Age]]&lt;=25, "18-25",
  Table1[[#This Row],[Age]]&lt;=35, "26-35",
  Table1[[#This Row],[Age]]&lt;=45, "36-45",
  Table1[[#This Row],[Age]]&lt;=60, "46-60",
  TRUE, "60+")</f>
        <v>46-60</v>
      </c>
    </row>
    <row r="1631" spans="1:42" x14ac:dyDescent="0.3">
      <c r="A1631">
        <v>1630</v>
      </c>
      <c r="B1631" t="s">
        <v>47</v>
      </c>
      <c r="C1631" t="s">
        <v>82</v>
      </c>
      <c r="D1631">
        <v>20</v>
      </c>
      <c r="E1631" t="s">
        <v>104</v>
      </c>
      <c r="F1631" t="s">
        <v>1737</v>
      </c>
      <c r="G1631" t="s">
        <v>5120</v>
      </c>
      <c r="H1631">
        <v>19458796483</v>
      </c>
      <c r="I1631" t="s">
        <v>5847</v>
      </c>
      <c r="J1631" t="s">
        <v>7291</v>
      </c>
      <c r="K1631">
        <v>835.88</v>
      </c>
      <c r="L1631" s="12" t="s">
        <v>8775</v>
      </c>
      <c r="M1631" s="10" t="s">
        <v>11190</v>
      </c>
      <c r="N1631">
        <v>1630</v>
      </c>
      <c r="O1631">
        <v>45061</v>
      </c>
      <c r="P1631" t="s">
        <v>11403</v>
      </c>
      <c r="Q1631" s="16">
        <v>686.22</v>
      </c>
      <c r="R1631">
        <v>149.66</v>
      </c>
      <c r="S1631">
        <v>97</v>
      </c>
      <c r="T1631">
        <v>1630</v>
      </c>
      <c r="U1631">
        <v>40037.78</v>
      </c>
      <c r="V1631" t="s">
        <v>11411</v>
      </c>
      <c r="W1631">
        <v>7.77</v>
      </c>
      <c r="X1631">
        <v>24</v>
      </c>
      <c r="Y1631" t="s">
        <v>11578</v>
      </c>
      <c r="Z1631" t="s">
        <v>12012</v>
      </c>
      <c r="AA1631">
        <v>1630</v>
      </c>
      <c r="AB1631" t="s">
        <v>12016</v>
      </c>
      <c r="AC1631">
        <v>4431.4799999999996</v>
      </c>
      <c r="AD1631">
        <v>4394.16</v>
      </c>
      <c r="AE1631">
        <v>219.71</v>
      </c>
      <c r="AF1631" t="s">
        <v>11278</v>
      </c>
      <c r="AG1631" t="s">
        <v>11271</v>
      </c>
      <c r="AH1631">
        <v>9877</v>
      </c>
      <c r="AI1631">
        <v>1630</v>
      </c>
      <c r="AJ1631" t="s">
        <v>11333</v>
      </c>
      <c r="AK1631" t="s">
        <v>12029</v>
      </c>
      <c r="AL1631" t="s">
        <v>12031</v>
      </c>
      <c r="AM1631" t="s">
        <v>11326</v>
      </c>
      <c r="AN1631">
        <v>1</v>
      </c>
      <c r="AO1631" s="10" t="s">
        <v>12046</v>
      </c>
      <c r="AP1631" t="str" cm="1">
        <f t="array" ref="AP1631">_xlfn.IFS(
  Table1[[#This Row],[Age]]&lt;=25, "18-25",
  Table1[[#This Row],[Age]]&lt;=35, "26-35",
  Table1[[#This Row],[Age]]&lt;=45, "36-45",
  Table1[[#This Row],[Age]]&lt;=60, "46-60",
  TRUE, "60+")</f>
        <v>18-25</v>
      </c>
    </row>
    <row r="1632" spans="1:42" x14ac:dyDescent="0.3">
      <c r="A1632">
        <v>1631</v>
      </c>
      <c r="B1632" t="s">
        <v>18</v>
      </c>
      <c r="C1632" t="s">
        <v>60</v>
      </c>
      <c r="D1632">
        <v>65</v>
      </c>
      <c r="E1632" t="s">
        <v>106</v>
      </c>
      <c r="F1632" t="s">
        <v>1738</v>
      </c>
      <c r="G1632" t="s">
        <v>5125</v>
      </c>
      <c r="H1632">
        <v>19458796484</v>
      </c>
      <c r="I1632" t="s">
        <v>5479</v>
      </c>
      <c r="J1632" t="s">
        <v>7291</v>
      </c>
      <c r="K1632">
        <v>9802.07</v>
      </c>
      <c r="L1632" s="12" t="s">
        <v>8776</v>
      </c>
      <c r="M1632" s="10" t="s">
        <v>11254</v>
      </c>
      <c r="N1632">
        <v>1631</v>
      </c>
      <c r="O1632">
        <v>45145</v>
      </c>
      <c r="P1632" t="s">
        <v>11402</v>
      </c>
      <c r="Q1632" s="16">
        <v>2367.85</v>
      </c>
      <c r="R1632">
        <v>7434.22</v>
      </c>
      <c r="S1632">
        <v>71</v>
      </c>
      <c r="T1632">
        <v>1631</v>
      </c>
      <c r="U1632">
        <v>23813.439999999999</v>
      </c>
      <c r="V1632" t="s">
        <v>11411</v>
      </c>
      <c r="W1632">
        <v>9.6300000000000008</v>
      </c>
      <c r="X1632">
        <v>12</v>
      </c>
      <c r="Y1632" t="s">
        <v>11496</v>
      </c>
      <c r="Z1632" t="s">
        <v>12011</v>
      </c>
      <c r="AA1632">
        <v>1631</v>
      </c>
      <c r="AB1632" t="s">
        <v>12017</v>
      </c>
      <c r="AC1632">
        <v>9680.91</v>
      </c>
      <c r="AD1632">
        <v>2108.29</v>
      </c>
      <c r="AE1632">
        <v>105.41</v>
      </c>
      <c r="AF1632" t="s">
        <v>11074</v>
      </c>
      <c r="AG1632" t="s">
        <v>11127</v>
      </c>
      <c r="AH1632">
        <v>724</v>
      </c>
      <c r="AI1632">
        <v>1631</v>
      </c>
      <c r="AJ1632" t="s">
        <v>11249</v>
      </c>
      <c r="AK1632" t="s">
        <v>12027</v>
      </c>
      <c r="AL1632" t="s">
        <v>12031</v>
      </c>
      <c r="AM1632" t="s">
        <v>11052</v>
      </c>
      <c r="AN1632">
        <v>1</v>
      </c>
      <c r="AO1632" s="10" t="s">
        <v>12041</v>
      </c>
      <c r="AP1632" t="str" cm="1">
        <f t="array" ref="AP1632">_xlfn.IFS(
  Table1[[#This Row],[Age]]&lt;=25, "18-25",
  Table1[[#This Row],[Age]]&lt;=35, "26-35",
  Table1[[#This Row],[Age]]&lt;=45, "36-45",
  Table1[[#This Row],[Age]]&lt;=60, "46-60",
  TRUE, "60+")</f>
        <v>60+</v>
      </c>
    </row>
    <row r="1633" spans="1:42" x14ac:dyDescent="0.3">
      <c r="A1633">
        <v>1632</v>
      </c>
      <c r="B1633" t="s">
        <v>23</v>
      </c>
      <c r="C1633" t="s">
        <v>72</v>
      </c>
      <c r="D1633">
        <v>37</v>
      </c>
      <c r="E1633" t="s">
        <v>105</v>
      </c>
      <c r="F1633" t="s">
        <v>1739</v>
      </c>
      <c r="G1633" t="s">
        <v>5144</v>
      </c>
      <c r="H1633">
        <v>19458796485</v>
      </c>
      <c r="I1633" t="s">
        <v>6350</v>
      </c>
      <c r="J1633" t="s">
        <v>7292</v>
      </c>
      <c r="K1633">
        <v>1996.11</v>
      </c>
      <c r="L1633" s="12" t="s">
        <v>8777</v>
      </c>
      <c r="M1633" s="10" t="s">
        <v>11118</v>
      </c>
      <c r="N1633">
        <v>1632</v>
      </c>
      <c r="O1633">
        <v>45160</v>
      </c>
      <c r="P1633" t="s">
        <v>11404</v>
      </c>
      <c r="Q1633" s="16">
        <v>1484.14</v>
      </c>
      <c r="R1633">
        <v>3480.25</v>
      </c>
      <c r="S1633">
        <v>67</v>
      </c>
      <c r="T1633">
        <v>1632</v>
      </c>
      <c r="U1633">
        <v>9722.0300000000007</v>
      </c>
      <c r="V1633" t="s">
        <v>11412</v>
      </c>
      <c r="W1633">
        <v>3.7</v>
      </c>
      <c r="X1633">
        <v>36</v>
      </c>
      <c r="Y1633" t="s">
        <v>11854</v>
      </c>
      <c r="Z1633" t="s">
        <v>12011</v>
      </c>
      <c r="AA1633">
        <v>1632</v>
      </c>
      <c r="AB1633" t="s">
        <v>12017</v>
      </c>
      <c r="AC1633">
        <v>5548.6</v>
      </c>
      <c r="AD1633">
        <v>3978.65</v>
      </c>
      <c r="AE1633">
        <v>198.93</v>
      </c>
      <c r="AF1633" t="s">
        <v>11363</v>
      </c>
      <c r="AG1633" t="s">
        <v>11265</v>
      </c>
      <c r="AH1633">
        <v>2830</v>
      </c>
      <c r="AI1633">
        <v>1632</v>
      </c>
      <c r="AJ1633" t="s">
        <v>11114</v>
      </c>
      <c r="AK1633" t="s">
        <v>12027</v>
      </c>
      <c r="AL1633" t="s">
        <v>12032</v>
      </c>
      <c r="AM1633" t="s">
        <v>11035</v>
      </c>
      <c r="AN1633">
        <v>1</v>
      </c>
      <c r="AO1633" s="10" t="s">
        <v>12041</v>
      </c>
      <c r="AP1633" t="str" cm="1">
        <f t="array" ref="AP1633">_xlfn.IFS(
  Table1[[#This Row],[Age]]&lt;=25, "18-25",
  Table1[[#This Row],[Age]]&lt;=35, "26-35",
  Table1[[#This Row],[Age]]&lt;=45, "36-45",
  Table1[[#This Row],[Age]]&lt;=60, "46-60",
  TRUE, "60+")</f>
        <v>36-45</v>
      </c>
    </row>
    <row r="1634" spans="1:42" x14ac:dyDescent="0.3">
      <c r="A1634">
        <v>1633</v>
      </c>
      <c r="B1634" t="s">
        <v>14</v>
      </c>
      <c r="C1634" t="s">
        <v>96</v>
      </c>
      <c r="D1634">
        <v>26</v>
      </c>
      <c r="E1634" t="s">
        <v>105</v>
      </c>
      <c r="F1634" t="s">
        <v>1740</v>
      </c>
      <c r="G1634" t="s">
        <v>5121</v>
      </c>
      <c r="H1634">
        <v>19458796486</v>
      </c>
      <c r="I1634" t="s">
        <v>6016</v>
      </c>
      <c r="J1634" t="s">
        <v>7291</v>
      </c>
      <c r="K1634">
        <v>7720.23</v>
      </c>
      <c r="L1634" s="12" t="s">
        <v>8778</v>
      </c>
      <c r="M1634" s="10" t="s">
        <v>11390</v>
      </c>
      <c r="N1634">
        <v>1633</v>
      </c>
      <c r="O1634">
        <v>45144</v>
      </c>
      <c r="P1634" t="s">
        <v>11402</v>
      </c>
      <c r="Q1634" s="16">
        <v>2644.57</v>
      </c>
      <c r="R1634">
        <v>10364.799999999999</v>
      </c>
      <c r="S1634">
        <v>71</v>
      </c>
      <c r="T1634">
        <v>1633</v>
      </c>
      <c r="U1634">
        <v>30802.44</v>
      </c>
      <c r="V1634" t="s">
        <v>11412</v>
      </c>
      <c r="W1634">
        <v>9.1999999999999993</v>
      </c>
      <c r="X1634">
        <v>48</v>
      </c>
      <c r="Y1634" t="s">
        <v>11524</v>
      </c>
      <c r="Z1634" t="s">
        <v>12011</v>
      </c>
      <c r="AA1634">
        <v>1633</v>
      </c>
      <c r="AB1634" t="s">
        <v>12017</v>
      </c>
      <c r="AC1634">
        <v>1329.84</v>
      </c>
      <c r="AD1634">
        <v>1836.02</v>
      </c>
      <c r="AE1634">
        <v>91.8</v>
      </c>
      <c r="AF1634" t="s">
        <v>11103</v>
      </c>
      <c r="AG1634" t="s">
        <v>11168</v>
      </c>
      <c r="AH1634">
        <v>111</v>
      </c>
      <c r="AI1634">
        <v>1633</v>
      </c>
      <c r="AJ1634" t="s">
        <v>11231</v>
      </c>
      <c r="AK1634" t="s">
        <v>12027</v>
      </c>
      <c r="AL1634" t="s">
        <v>12032</v>
      </c>
      <c r="AM1634" t="s">
        <v>11266</v>
      </c>
      <c r="AN1634">
        <v>1</v>
      </c>
      <c r="AO1634" s="10" t="s">
        <v>12041</v>
      </c>
      <c r="AP1634" t="str" cm="1">
        <f t="array" ref="AP1634">_xlfn.IFS(
  Table1[[#This Row],[Age]]&lt;=25, "18-25",
  Table1[[#This Row],[Age]]&lt;=35, "26-35",
  Table1[[#This Row],[Age]]&lt;=45, "36-45",
  Table1[[#This Row],[Age]]&lt;=60, "46-60",
  TRUE, "60+")</f>
        <v>26-35</v>
      </c>
    </row>
    <row r="1635" spans="1:42" x14ac:dyDescent="0.3">
      <c r="A1635">
        <v>1634</v>
      </c>
      <c r="B1635" t="s">
        <v>45</v>
      </c>
      <c r="C1635" t="s">
        <v>54</v>
      </c>
      <c r="D1635">
        <v>23</v>
      </c>
      <c r="E1635" t="s">
        <v>104</v>
      </c>
      <c r="F1635" t="s">
        <v>1741</v>
      </c>
      <c r="G1635" t="s">
        <v>5141</v>
      </c>
      <c r="H1635">
        <v>19458796487</v>
      </c>
      <c r="I1635" t="s">
        <v>5702</v>
      </c>
      <c r="J1635" t="s">
        <v>7292</v>
      </c>
      <c r="K1635">
        <v>1461.98</v>
      </c>
      <c r="L1635" s="12" t="s">
        <v>8779</v>
      </c>
      <c r="M1635" s="10" t="s">
        <v>11346</v>
      </c>
      <c r="N1635">
        <v>1634</v>
      </c>
      <c r="O1635">
        <v>45265</v>
      </c>
      <c r="P1635" t="s">
        <v>11402</v>
      </c>
      <c r="Q1635" s="16">
        <v>604.46</v>
      </c>
      <c r="R1635">
        <v>857.52</v>
      </c>
      <c r="S1635">
        <v>1</v>
      </c>
      <c r="T1635">
        <v>1634</v>
      </c>
      <c r="U1635">
        <v>30908.26</v>
      </c>
      <c r="V1635" t="s">
        <v>11413</v>
      </c>
      <c r="W1635">
        <v>2.64</v>
      </c>
      <c r="X1635">
        <v>36</v>
      </c>
      <c r="Y1635" t="s">
        <v>11491</v>
      </c>
      <c r="Z1635" t="s">
        <v>12011</v>
      </c>
      <c r="AA1635">
        <v>1634</v>
      </c>
      <c r="AB1635" t="s">
        <v>12017</v>
      </c>
      <c r="AC1635">
        <v>2823.16</v>
      </c>
      <c r="AD1635">
        <v>1854.21</v>
      </c>
      <c r="AE1635">
        <v>92.71</v>
      </c>
      <c r="AF1635" t="s">
        <v>11068</v>
      </c>
      <c r="AG1635" t="s">
        <v>11339</v>
      </c>
      <c r="AH1635">
        <v>6218</v>
      </c>
      <c r="AI1635">
        <v>1634</v>
      </c>
      <c r="AJ1635" t="s">
        <v>11118</v>
      </c>
      <c r="AK1635" t="s">
        <v>12027</v>
      </c>
      <c r="AL1635" t="s">
        <v>12031</v>
      </c>
      <c r="AM1635" t="s">
        <v>11263</v>
      </c>
      <c r="AN1635">
        <v>1</v>
      </c>
      <c r="AO1635" s="10" t="s">
        <v>12036</v>
      </c>
      <c r="AP1635" t="str" cm="1">
        <f t="array" ref="AP1635">_xlfn.IFS(
  Table1[[#This Row],[Age]]&lt;=25, "18-25",
  Table1[[#This Row],[Age]]&lt;=35, "26-35",
  Table1[[#This Row],[Age]]&lt;=45, "36-45",
  Table1[[#This Row],[Age]]&lt;=60, "46-60",
  TRUE, "60+")</f>
        <v>18-25</v>
      </c>
    </row>
    <row r="1636" spans="1:42" x14ac:dyDescent="0.3">
      <c r="A1636">
        <v>1635</v>
      </c>
      <c r="B1636" t="s">
        <v>34</v>
      </c>
      <c r="C1636" t="s">
        <v>96</v>
      </c>
      <c r="D1636">
        <v>64</v>
      </c>
      <c r="E1636" t="s">
        <v>105</v>
      </c>
      <c r="F1636" t="s">
        <v>1742</v>
      </c>
      <c r="G1636" t="s">
        <v>5144</v>
      </c>
      <c r="H1636">
        <v>19458796488</v>
      </c>
      <c r="I1636" t="s">
        <v>5280</v>
      </c>
      <c r="J1636" t="s">
        <v>7291</v>
      </c>
      <c r="K1636">
        <v>2883.85</v>
      </c>
      <c r="L1636" s="12" t="s">
        <v>8780</v>
      </c>
      <c r="M1636" s="10" t="s">
        <v>11383</v>
      </c>
      <c r="N1636">
        <v>1635</v>
      </c>
      <c r="O1636">
        <v>45191</v>
      </c>
      <c r="P1636" t="s">
        <v>11402</v>
      </c>
      <c r="Q1636" s="16">
        <v>1362.48</v>
      </c>
      <c r="R1636">
        <v>1521.37</v>
      </c>
      <c r="S1636">
        <v>97</v>
      </c>
      <c r="T1636">
        <v>1635</v>
      </c>
      <c r="U1636">
        <v>16505.29</v>
      </c>
      <c r="V1636" t="s">
        <v>11413</v>
      </c>
      <c r="W1636">
        <v>1.37</v>
      </c>
      <c r="X1636">
        <v>48</v>
      </c>
      <c r="Y1636" t="s">
        <v>7675</v>
      </c>
      <c r="Z1636" t="s">
        <v>12011</v>
      </c>
      <c r="AA1636">
        <v>1635</v>
      </c>
      <c r="AB1636" t="s">
        <v>12016</v>
      </c>
      <c r="AC1636">
        <v>4485.21</v>
      </c>
      <c r="AD1636">
        <v>3812.82</v>
      </c>
      <c r="AE1636">
        <v>190.64</v>
      </c>
      <c r="AF1636" t="s">
        <v>11243</v>
      </c>
      <c r="AG1636" t="s">
        <v>11114</v>
      </c>
      <c r="AH1636">
        <v>9306</v>
      </c>
      <c r="AI1636">
        <v>1635</v>
      </c>
      <c r="AJ1636" t="s">
        <v>11307</v>
      </c>
      <c r="AK1636" t="s">
        <v>12029</v>
      </c>
      <c r="AL1636" t="s">
        <v>12032</v>
      </c>
      <c r="AM1636" t="s">
        <v>11240</v>
      </c>
      <c r="AN1636">
        <v>1</v>
      </c>
      <c r="AO1636" s="10" t="s">
        <v>12042</v>
      </c>
      <c r="AP1636" t="str" cm="1">
        <f t="array" ref="AP1636">_xlfn.IFS(
  Table1[[#This Row],[Age]]&lt;=25, "18-25",
  Table1[[#This Row],[Age]]&lt;=35, "26-35",
  Table1[[#This Row],[Age]]&lt;=45, "36-45",
  Table1[[#This Row],[Age]]&lt;=60, "46-60",
  TRUE, "60+")</f>
        <v>60+</v>
      </c>
    </row>
    <row r="1637" spans="1:42" x14ac:dyDescent="0.3">
      <c r="A1637">
        <v>1636</v>
      </c>
      <c r="B1637" t="s">
        <v>18</v>
      </c>
      <c r="C1637" t="s">
        <v>65</v>
      </c>
      <c r="D1637">
        <v>22</v>
      </c>
      <c r="E1637" t="s">
        <v>106</v>
      </c>
      <c r="F1637" t="s">
        <v>1743</v>
      </c>
      <c r="G1637" t="s">
        <v>5132</v>
      </c>
      <c r="H1637">
        <v>19458796489</v>
      </c>
      <c r="I1637" t="s">
        <v>6351</v>
      </c>
      <c r="J1637" t="s">
        <v>7292</v>
      </c>
      <c r="K1637">
        <v>5642.88</v>
      </c>
      <c r="L1637" s="12" t="s">
        <v>8534</v>
      </c>
      <c r="M1637" s="10" t="s">
        <v>11193</v>
      </c>
      <c r="N1637">
        <v>1636</v>
      </c>
      <c r="O1637">
        <v>45161</v>
      </c>
      <c r="P1637" t="s">
        <v>11404</v>
      </c>
      <c r="Q1637" s="16">
        <v>3547.22</v>
      </c>
      <c r="R1637">
        <v>9190.1</v>
      </c>
      <c r="S1637">
        <v>71</v>
      </c>
      <c r="T1637">
        <v>1636</v>
      </c>
      <c r="U1637">
        <v>31224.29</v>
      </c>
      <c r="V1637" t="s">
        <v>11411</v>
      </c>
      <c r="W1637">
        <v>8.1300000000000008</v>
      </c>
      <c r="X1637">
        <v>48</v>
      </c>
      <c r="Y1637" t="s">
        <v>11611</v>
      </c>
      <c r="Z1637" t="s">
        <v>12012</v>
      </c>
      <c r="AA1637">
        <v>1636</v>
      </c>
      <c r="AB1637" t="s">
        <v>12017</v>
      </c>
      <c r="AC1637">
        <v>4187.1400000000003</v>
      </c>
      <c r="AD1637">
        <v>2697.61</v>
      </c>
      <c r="AE1637">
        <v>134.88</v>
      </c>
      <c r="AF1637" t="s">
        <v>11117</v>
      </c>
      <c r="AG1637" t="s">
        <v>11229</v>
      </c>
      <c r="AH1637">
        <v>9340</v>
      </c>
      <c r="AI1637">
        <v>1636</v>
      </c>
      <c r="AJ1637" t="s">
        <v>11263</v>
      </c>
      <c r="AK1637" t="s">
        <v>12029</v>
      </c>
      <c r="AL1637" t="s">
        <v>12032</v>
      </c>
      <c r="AM1637" t="s">
        <v>11243</v>
      </c>
      <c r="AN1637">
        <v>1</v>
      </c>
      <c r="AO1637" s="10" t="s">
        <v>12041</v>
      </c>
      <c r="AP1637" t="str" cm="1">
        <f t="array" ref="AP1637">_xlfn.IFS(
  Table1[[#This Row],[Age]]&lt;=25, "18-25",
  Table1[[#This Row],[Age]]&lt;=35, "26-35",
  Table1[[#This Row],[Age]]&lt;=45, "36-45",
  Table1[[#This Row],[Age]]&lt;=60, "46-60",
  TRUE, "60+")</f>
        <v>18-25</v>
      </c>
    </row>
    <row r="1638" spans="1:42" x14ac:dyDescent="0.3">
      <c r="A1638">
        <v>1637</v>
      </c>
      <c r="B1638" t="s">
        <v>35</v>
      </c>
      <c r="C1638" t="s">
        <v>88</v>
      </c>
      <c r="D1638">
        <v>58</v>
      </c>
      <c r="E1638" t="s">
        <v>106</v>
      </c>
      <c r="F1638" t="s">
        <v>1744</v>
      </c>
      <c r="G1638" t="s">
        <v>5141</v>
      </c>
      <c r="H1638">
        <v>19458796490</v>
      </c>
      <c r="I1638" t="s">
        <v>5519</v>
      </c>
      <c r="J1638" t="s">
        <v>7292</v>
      </c>
      <c r="K1638">
        <v>4193.3500000000004</v>
      </c>
      <c r="L1638" s="12" t="s">
        <v>8781</v>
      </c>
      <c r="M1638" s="10" t="s">
        <v>11272</v>
      </c>
      <c r="N1638">
        <v>1637</v>
      </c>
      <c r="O1638">
        <v>44985</v>
      </c>
      <c r="P1638" t="s">
        <v>11403</v>
      </c>
      <c r="Q1638" s="16">
        <v>4098.3599999999997</v>
      </c>
      <c r="R1638">
        <v>8291.7099999999991</v>
      </c>
      <c r="S1638">
        <v>4</v>
      </c>
      <c r="T1638">
        <v>1637</v>
      </c>
      <c r="U1638">
        <v>6710.81</v>
      </c>
      <c r="V1638" t="s">
        <v>11411</v>
      </c>
      <c r="W1638">
        <v>5.31</v>
      </c>
      <c r="X1638">
        <v>36</v>
      </c>
      <c r="Y1638" t="s">
        <v>11565</v>
      </c>
      <c r="Z1638" t="s">
        <v>12011</v>
      </c>
      <c r="AA1638">
        <v>1637</v>
      </c>
      <c r="AB1638" t="s">
        <v>12016</v>
      </c>
      <c r="AC1638">
        <v>8317.8700000000008</v>
      </c>
      <c r="AD1638">
        <v>1281.72</v>
      </c>
      <c r="AE1638">
        <v>64.09</v>
      </c>
      <c r="AF1638" t="s">
        <v>11123</v>
      </c>
      <c r="AG1638" t="s">
        <v>11113</v>
      </c>
      <c r="AH1638">
        <v>2337</v>
      </c>
      <c r="AI1638">
        <v>1637</v>
      </c>
      <c r="AJ1638" t="s">
        <v>11131</v>
      </c>
      <c r="AK1638" t="s">
        <v>12029</v>
      </c>
      <c r="AL1638" t="s">
        <v>12031</v>
      </c>
      <c r="AM1638" t="s">
        <v>11163</v>
      </c>
      <c r="AN1638">
        <v>-1</v>
      </c>
      <c r="AO1638" s="10" t="s">
        <v>12045</v>
      </c>
      <c r="AP1638" t="str" cm="1">
        <f t="array" ref="AP1638">_xlfn.IFS(
  Table1[[#This Row],[Age]]&lt;=25, "18-25",
  Table1[[#This Row],[Age]]&lt;=35, "26-35",
  Table1[[#This Row],[Age]]&lt;=45, "36-45",
  Table1[[#This Row],[Age]]&lt;=60, "46-60",
  TRUE, "60+")</f>
        <v>46-60</v>
      </c>
    </row>
    <row r="1639" spans="1:42" x14ac:dyDescent="0.3">
      <c r="A1639">
        <v>1638</v>
      </c>
      <c r="B1639" t="s">
        <v>33</v>
      </c>
      <c r="C1639" t="s">
        <v>96</v>
      </c>
      <c r="D1639">
        <v>55</v>
      </c>
      <c r="E1639" t="s">
        <v>106</v>
      </c>
      <c r="F1639" t="s">
        <v>1745</v>
      </c>
      <c r="G1639" t="s">
        <v>5127</v>
      </c>
      <c r="H1639">
        <v>19458796491</v>
      </c>
      <c r="I1639" t="s">
        <v>6352</v>
      </c>
      <c r="J1639" t="s">
        <v>7292</v>
      </c>
      <c r="K1639">
        <v>9586.84</v>
      </c>
      <c r="L1639" s="12" t="s">
        <v>7739</v>
      </c>
      <c r="M1639" s="10" t="s">
        <v>11270</v>
      </c>
      <c r="N1639">
        <v>1638</v>
      </c>
      <c r="O1639">
        <v>44991</v>
      </c>
      <c r="P1639" t="s">
        <v>11403</v>
      </c>
      <c r="Q1639" s="16">
        <v>3112.01</v>
      </c>
      <c r="R1639">
        <v>12698.85</v>
      </c>
      <c r="S1639">
        <v>82</v>
      </c>
      <c r="T1639">
        <v>1638</v>
      </c>
      <c r="U1639">
        <v>32066.41</v>
      </c>
      <c r="V1639" t="s">
        <v>11412</v>
      </c>
      <c r="W1639">
        <v>1.69</v>
      </c>
      <c r="X1639">
        <v>36</v>
      </c>
      <c r="Y1639" t="s">
        <v>8272</v>
      </c>
      <c r="Z1639" t="s">
        <v>12011</v>
      </c>
      <c r="AA1639">
        <v>1638</v>
      </c>
      <c r="AB1639" t="s">
        <v>12017</v>
      </c>
      <c r="AC1639">
        <v>8086.81</v>
      </c>
      <c r="AD1639">
        <v>4197.47</v>
      </c>
      <c r="AE1639">
        <v>209.87</v>
      </c>
      <c r="AF1639" t="s">
        <v>11048</v>
      </c>
      <c r="AG1639" t="s">
        <v>11392</v>
      </c>
      <c r="AH1639">
        <v>9949</v>
      </c>
      <c r="AI1639">
        <v>1638</v>
      </c>
      <c r="AJ1639" t="s">
        <v>11095</v>
      </c>
      <c r="AK1639" t="s">
        <v>12028</v>
      </c>
      <c r="AL1639" t="s">
        <v>12032</v>
      </c>
      <c r="AM1639" t="s">
        <v>11393</v>
      </c>
      <c r="AN1639">
        <v>1</v>
      </c>
      <c r="AO1639" s="10" t="s">
        <v>12047</v>
      </c>
      <c r="AP1639" t="str" cm="1">
        <f t="array" ref="AP1639">_xlfn.IFS(
  Table1[[#This Row],[Age]]&lt;=25, "18-25",
  Table1[[#This Row],[Age]]&lt;=35, "26-35",
  Table1[[#This Row],[Age]]&lt;=45, "36-45",
  Table1[[#This Row],[Age]]&lt;=60, "46-60",
  TRUE, "60+")</f>
        <v>46-60</v>
      </c>
    </row>
    <row r="1640" spans="1:42" x14ac:dyDescent="0.3">
      <c r="A1640">
        <v>1639</v>
      </c>
      <c r="B1640" t="s">
        <v>32</v>
      </c>
      <c r="C1640" t="s">
        <v>82</v>
      </c>
      <c r="D1640">
        <v>52</v>
      </c>
      <c r="E1640" t="s">
        <v>105</v>
      </c>
      <c r="F1640" t="s">
        <v>1746</v>
      </c>
      <c r="G1640" t="s">
        <v>5127</v>
      </c>
      <c r="H1640">
        <v>19458796492</v>
      </c>
      <c r="I1640" t="s">
        <v>5237</v>
      </c>
      <c r="J1640" t="s">
        <v>7292</v>
      </c>
      <c r="K1640">
        <v>8492.08</v>
      </c>
      <c r="L1640" s="12" t="s">
        <v>8782</v>
      </c>
      <c r="M1640" s="10" t="s">
        <v>11351</v>
      </c>
      <c r="N1640">
        <v>1639</v>
      </c>
      <c r="O1640">
        <v>45172</v>
      </c>
      <c r="P1640" t="s">
        <v>11403</v>
      </c>
      <c r="Q1640" s="16">
        <v>4722.8500000000004</v>
      </c>
      <c r="R1640">
        <v>3769.23</v>
      </c>
      <c r="S1640">
        <v>37</v>
      </c>
      <c r="T1640">
        <v>1639</v>
      </c>
      <c r="U1640">
        <v>44939.4</v>
      </c>
      <c r="V1640" t="s">
        <v>11413</v>
      </c>
      <c r="W1640">
        <v>1.64</v>
      </c>
      <c r="X1640">
        <v>48</v>
      </c>
      <c r="Y1640" t="s">
        <v>10359</v>
      </c>
      <c r="Z1640" t="s">
        <v>12011</v>
      </c>
      <c r="AA1640">
        <v>1639</v>
      </c>
      <c r="AB1640" t="s">
        <v>12017</v>
      </c>
      <c r="AC1640">
        <v>2136.4</v>
      </c>
      <c r="AD1640">
        <v>3149.65</v>
      </c>
      <c r="AE1640">
        <v>157.47999999999999</v>
      </c>
      <c r="AF1640" t="s">
        <v>11166</v>
      </c>
      <c r="AG1640" t="s">
        <v>11054</v>
      </c>
      <c r="AH1640">
        <v>5046</v>
      </c>
      <c r="AI1640">
        <v>1639</v>
      </c>
      <c r="AJ1640" t="s">
        <v>11047</v>
      </c>
      <c r="AK1640" t="s">
        <v>12027</v>
      </c>
      <c r="AL1640" t="s">
        <v>12031</v>
      </c>
      <c r="AM1640" t="s">
        <v>11332</v>
      </c>
      <c r="AN1640">
        <v>1</v>
      </c>
      <c r="AO1640" s="10" t="s">
        <v>12042</v>
      </c>
      <c r="AP1640" t="str" cm="1">
        <f t="array" ref="AP1640">_xlfn.IFS(
  Table1[[#This Row],[Age]]&lt;=25, "18-25",
  Table1[[#This Row],[Age]]&lt;=35, "26-35",
  Table1[[#This Row],[Age]]&lt;=45, "36-45",
  Table1[[#This Row],[Age]]&lt;=60, "46-60",
  TRUE, "60+")</f>
        <v>46-60</v>
      </c>
    </row>
    <row r="1641" spans="1:42" x14ac:dyDescent="0.3">
      <c r="A1641">
        <v>1640</v>
      </c>
      <c r="B1641" t="s">
        <v>29</v>
      </c>
      <c r="C1641" t="s">
        <v>89</v>
      </c>
      <c r="D1641">
        <v>48</v>
      </c>
      <c r="E1641" t="s">
        <v>105</v>
      </c>
      <c r="F1641" t="s">
        <v>1747</v>
      </c>
      <c r="G1641" t="s">
        <v>5115</v>
      </c>
      <c r="H1641">
        <v>19458796493</v>
      </c>
      <c r="I1641" t="s">
        <v>6353</v>
      </c>
      <c r="J1641" t="s">
        <v>7292</v>
      </c>
      <c r="K1641">
        <v>9225.7199999999993</v>
      </c>
      <c r="L1641" s="12" t="s">
        <v>8783</v>
      </c>
      <c r="M1641" s="10" t="s">
        <v>11171</v>
      </c>
      <c r="N1641">
        <v>1640</v>
      </c>
      <c r="O1641">
        <v>45075</v>
      </c>
      <c r="P1641" t="s">
        <v>11403</v>
      </c>
      <c r="Q1641" s="16">
        <v>3267.97</v>
      </c>
      <c r="R1641">
        <v>5957.75</v>
      </c>
      <c r="S1641">
        <v>14</v>
      </c>
      <c r="T1641">
        <v>1640</v>
      </c>
      <c r="U1641">
        <v>24131.200000000001</v>
      </c>
      <c r="V1641" t="s">
        <v>11411</v>
      </c>
      <c r="W1641">
        <v>1.1200000000000001</v>
      </c>
      <c r="X1641">
        <v>36</v>
      </c>
      <c r="Y1641" t="s">
        <v>11746</v>
      </c>
      <c r="Z1641" t="s">
        <v>12011</v>
      </c>
      <c r="AA1641">
        <v>1640</v>
      </c>
      <c r="AB1641" t="s">
        <v>12017</v>
      </c>
      <c r="AC1641">
        <v>1511.96</v>
      </c>
      <c r="AD1641">
        <v>3172.25</v>
      </c>
      <c r="AE1641">
        <v>158.61000000000001</v>
      </c>
      <c r="AF1641" t="s">
        <v>11209</v>
      </c>
      <c r="AG1641" t="s">
        <v>11089</v>
      </c>
      <c r="AH1641">
        <v>523</v>
      </c>
      <c r="AI1641">
        <v>1640</v>
      </c>
      <c r="AJ1641" t="s">
        <v>11065</v>
      </c>
      <c r="AK1641" t="s">
        <v>12029</v>
      </c>
      <c r="AL1641" t="s">
        <v>12031</v>
      </c>
      <c r="AM1641" t="s">
        <v>11244</v>
      </c>
      <c r="AN1641">
        <v>1</v>
      </c>
      <c r="AO1641" s="10" t="s">
        <v>12046</v>
      </c>
      <c r="AP1641" t="str" cm="1">
        <f t="array" ref="AP1641">_xlfn.IFS(
  Table1[[#This Row],[Age]]&lt;=25, "18-25",
  Table1[[#This Row],[Age]]&lt;=35, "26-35",
  Table1[[#This Row],[Age]]&lt;=45, "36-45",
  Table1[[#This Row],[Age]]&lt;=60, "46-60",
  TRUE, "60+")</f>
        <v>46-60</v>
      </c>
    </row>
    <row r="1642" spans="1:42" x14ac:dyDescent="0.3">
      <c r="A1642">
        <v>1641</v>
      </c>
      <c r="B1642" t="s">
        <v>22</v>
      </c>
      <c r="C1642" t="s">
        <v>62</v>
      </c>
      <c r="D1642">
        <v>30</v>
      </c>
      <c r="E1642" t="s">
        <v>105</v>
      </c>
      <c r="F1642" t="s">
        <v>1748</v>
      </c>
      <c r="G1642" t="s">
        <v>5145</v>
      </c>
      <c r="H1642">
        <v>19458796494</v>
      </c>
      <c r="I1642" t="s">
        <v>6354</v>
      </c>
      <c r="J1642" t="s">
        <v>7291</v>
      </c>
      <c r="K1642">
        <v>6442.9</v>
      </c>
      <c r="L1642" s="12" t="s">
        <v>8784</v>
      </c>
      <c r="M1642" s="10" t="s">
        <v>11244</v>
      </c>
      <c r="N1642">
        <v>1641</v>
      </c>
      <c r="O1642">
        <v>45103</v>
      </c>
      <c r="P1642" t="s">
        <v>11404</v>
      </c>
      <c r="Q1642" s="16">
        <v>3735.5</v>
      </c>
      <c r="R1642">
        <v>2707.4</v>
      </c>
      <c r="S1642">
        <v>79</v>
      </c>
      <c r="T1642">
        <v>1641</v>
      </c>
      <c r="U1642">
        <v>38463.589999999997</v>
      </c>
      <c r="V1642" t="s">
        <v>11412</v>
      </c>
      <c r="W1642">
        <v>3.76</v>
      </c>
      <c r="X1642">
        <v>60</v>
      </c>
      <c r="Y1642" t="s">
        <v>11874</v>
      </c>
      <c r="Z1642" t="s">
        <v>12010</v>
      </c>
      <c r="AA1642">
        <v>1641</v>
      </c>
      <c r="AB1642" t="s">
        <v>12016</v>
      </c>
      <c r="AC1642">
        <v>7388.64</v>
      </c>
      <c r="AD1642">
        <v>3918.93</v>
      </c>
      <c r="AE1642">
        <v>195.95</v>
      </c>
      <c r="AF1642" t="s">
        <v>11053</v>
      </c>
      <c r="AG1642" t="s">
        <v>11258</v>
      </c>
      <c r="AH1642">
        <v>7779</v>
      </c>
      <c r="AI1642">
        <v>1641</v>
      </c>
      <c r="AJ1642" t="s">
        <v>11388</v>
      </c>
      <c r="AK1642" t="s">
        <v>12029</v>
      </c>
      <c r="AL1642" t="s">
        <v>12031</v>
      </c>
      <c r="AM1642" t="s">
        <v>11129</v>
      </c>
      <c r="AN1642">
        <v>1</v>
      </c>
      <c r="AO1642" s="10" t="s">
        <v>12043</v>
      </c>
      <c r="AP1642" t="str" cm="1">
        <f t="array" ref="AP1642">_xlfn.IFS(
  Table1[[#This Row],[Age]]&lt;=25, "18-25",
  Table1[[#This Row],[Age]]&lt;=35, "26-35",
  Table1[[#This Row],[Age]]&lt;=45, "36-45",
  Table1[[#This Row],[Age]]&lt;=60, "46-60",
  TRUE, "60+")</f>
        <v>26-35</v>
      </c>
    </row>
    <row r="1643" spans="1:42" x14ac:dyDescent="0.3">
      <c r="A1643">
        <v>1642</v>
      </c>
      <c r="B1643" t="s">
        <v>44</v>
      </c>
      <c r="C1643" t="s">
        <v>84</v>
      </c>
      <c r="D1643">
        <v>43</v>
      </c>
      <c r="E1643" t="s">
        <v>104</v>
      </c>
      <c r="F1643" t="s">
        <v>1749</v>
      </c>
      <c r="G1643" t="s">
        <v>5120</v>
      </c>
      <c r="H1643">
        <v>19458796495</v>
      </c>
      <c r="I1643" t="s">
        <v>5432</v>
      </c>
      <c r="J1643" t="s">
        <v>7292</v>
      </c>
      <c r="K1643">
        <v>2267.27</v>
      </c>
      <c r="L1643" s="12" t="s">
        <v>8031</v>
      </c>
      <c r="M1643" s="10" t="s">
        <v>11345</v>
      </c>
      <c r="N1643">
        <v>1642</v>
      </c>
      <c r="O1643">
        <v>44959</v>
      </c>
      <c r="P1643" t="s">
        <v>11404</v>
      </c>
      <c r="Q1643" s="16">
        <v>1793.56</v>
      </c>
      <c r="R1643">
        <v>473.71</v>
      </c>
      <c r="S1643">
        <v>25</v>
      </c>
      <c r="T1643">
        <v>1642</v>
      </c>
      <c r="U1643">
        <v>32146.39</v>
      </c>
      <c r="V1643" t="s">
        <v>11413</v>
      </c>
      <c r="W1643">
        <v>7.62</v>
      </c>
      <c r="X1643">
        <v>48</v>
      </c>
      <c r="Y1643" t="s">
        <v>8982</v>
      </c>
      <c r="Z1643" t="s">
        <v>12012</v>
      </c>
      <c r="AA1643">
        <v>1642</v>
      </c>
      <c r="AB1643" t="s">
        <v>12015</v>
      </c>
      <c r="AC1643">
        <v>4830.5200000000004</v>
      </c>
      <c r="AD1643">
        <v>3152.47</v>
      </c>
      <c r="AE1643">
        <v>157.62</v>
      </c>
      <c r="AF1643" t="s">
        <v>11102</v>
      </c>
      <c r="AG1643" t="s">
        <v>11231</v>
      </c>
      <c r="AH1643">
        <v>1941</v>
      </c>
      <c r="AI1643">
        <v>1642</v>
      </c>
      <c r="AJ1643" t="s">
        <v>11170</v>
      </c>
      <c r="AK1643" t="s">
        <v>12027</v>
      </c>
      <c r="AL1643" t="s">
        <v>12031</v>
      </c>
      <c r="AM1643" t="s">
        <v>11130</v>
      </c>
      <c r="AN1643">
        <v>1</v>
      </c>
      <c r="AO1643" s="10" t="s">
        <v>12045</v>
      </c>
      <c r="AP1643" t="str" cm="1">
        <f t="array" ref="AP1643">_xlfn.IFS(
  Table1[[#This Row],[Age]]&lt;=25, "18-25",
  Table1[[#This Row],[Age]]&lt;=35, "26-35",
  Table1[[#This Row],[Age]]&lt;=45, "36-45",
  Table1[[#This Row],[Age]]&lt;=60, "46-60",
  TRUE, "60+")</f>
        <v>36-45</v>
      </c>
    </row>
    <row r="1644" spans="1:42" x14ac:dyDescent="0.3">
      <c r="A1644">
        <v>1643</v>
      </c>
      <c r="B1644" t="s">
        <v>47</v>
      </c>
      <c r="C1644" t="s">
        <v>73</v>
      </c>
      <c r="D1644">
        <v>39</v>
      </c>
      <c r="E1644" t="s">
        <v>106</v>
      </c>
      <c r="F1644" t="s">
        <v>1750</v>
      </c>
      <c r="G1644" t="s">
        <v>5134</v>
      </c>
      <c r="H1644">
        <v>19458796496</v>
      </c>
      <c r="I1644" t="s">
        <v>6355</v>
      </c>
      <c r="J1644" t="s">
        <v>7291</v>
      </c>
      <c r="K1644">
        <v>5233.1400000000003</v>
      </c>
      <c r="L1644" s="12" t="s">
        <v>8785</v>
      </c>
      <c r="M1644" s="10" t="s">
        <v>11378</v>
      </c>
      <c r="N1644">
        <v>1643</v>
      </c>
      <c r="O1644">
        <v>45071</v>
      </c>
      <c r="P1644" t="s">
        <v>11404</v>
      </c>
      <c r="Q1644" s="16">
        <v>857.64</v>
      </c>
      <c r="R1644">
        <v>4375.5</v>
      </c>
      <c r="S1644">
        <v>82</v>
      </c>
      <c r="T1644">
        <v>1643</v>
      </c>
      <c r="U1644">
        <v>1150.1400000000001</v>
      </c>
      <c r="V1644" t="s">
        <v>11411</v>
      </c>
      <c r="W1644">
        <v>6.99</v>
      </c>
      <c r="X1644">
        <v>48</v>
      </c>
      <c r="Y1644" t="s">
        <v>7682</v>
      </c>
      <c r="Z1644" t="s">
        <v>12012</v>
      </c>
      <c r="AA1644">
        <v>1643</v>
      </c>
      <c r="AB1644" t="s">
        <v>12016</v>
      </c>
      <c r="AC1644">
        <v>2545.15</v>
      </c>
      <c r="AD1644">
        <v>1290.6300000000001</v>
      </c>
      <c r="AE1644">
        <v>64.53</v>
      </c>
      <c r="AF1644" t="s">
        <v>11160</v>
      </c>
      <c r="AG1644" t="s">
        <v>11369</v>
      </c>
      <c r="AH1644">
        <v>3406</v>
      </c>
      <c r="AI1644">
        <v>1643</v>
      </c>
      <c r="AJ1644" t="s">
        <v>11161</v>
      </c>
      <c r="AK1644" t="s">
        <v>12029</v>
      </c>
      <c r="AL1644" t="s">
        <v>12031</v>
      </c>
      <c r="AM1644" t="s">
        <v>11066</v>
      </c>
      <c r="AN1644">
        <v>1</v>
      </c>
      <c r="AO1644" s="10" t="s">
        <v>12046</v>
      </c>
      <c r="AP1644" t="str" cm="1">
        <f t="array" ref="AP1644">_xlfn.IFS(
  Table1[[#This Row],[Age]]&lt;=25, "18-25",
  Table1[[#This Row],[Age]]&lt;=35, "26-35",
  Table1[[#This Row],[Age]]&lt;=45, "36-45",
  Table1[[#This Row],[Age]]&lt;=60, "46-60",
  TRUE, "60+")</f>
        <v>36-45</v>
      </c>
    </row>
    <row r="1645" spans="1:42" x14ac:dyDescent="0.3">
      <c r="A1645">
        <v>1644</v>
      </c>
      <c r="B1645" t="s">
        <v>51</v>
      </c>
      <c r="C1645" t="s">
        <v>99</v>
      </c>
      <c r="D1645">
        <v>49</v>
      </c>
      <c r="E1645" t="s">
        <v>106</v>
      </c>
      <c r="F1645" t="s">
        <v>1751</v>
      </c>
      <c r="G1645" t="s">
        <v>5127</v>
      </c>
      <c r="H1645">
        <v>19458796497</v>
      </c>
      <c r="I1645" t="s">
        <v>6356</v>
      </c>
      <c r="J1645" t="s">
        <v>7291</v>
      </c>
      <c r="K1645">
        <v>7678.78</v>
      </c>
      <c r="L1645" s="12" t="s">
        <v>8786</v>
      </c>
      <c r="M1645" s="10" t="s">
        <v>11328</v>
      </c>
      <c r="N1645">
        <v>1644</v>
      </c>
      <c r="O1645">
        <v>45195</v>
      </c>
      <c r="P1645" t="s">
        <v>11402</v>
      </c>
      <c r="Q1645" s="16">
        <v>3292.81</v>
      </c>
      <c r="R1645">
        <v>4385.97</v>
      </c>
      <c r="S1645">
        <v>4</v>
      </c>
      <c r="T1645">
        <v>1644</v>
      </c>
      <c r="U1645">
        <v>6977.92</v>
      </c>
      <c r="V1645" t="s">
        <v>11412</v>
      </c>
      <c r="W1645">
        <v>10</v>
      </c>
      <c r="X1645">
        <v>36</v>
      </c>
      <c r="Y1645" t="s">
        <v>11875</v>
      </c>
      <c r="Z1645" t="s">
        <v>12011</v>
      </c>
      <c r="AA1645">
        <v>1644</v>
      </c>
      <c r="AB1645" t="s">
        <v>12015</v>
      </c>
      <c r="AC1645">
        <v>1777.58</v>
      </c>
      <c r="AD1645">
        <v>51.64</v>
      </c>
      <c r="AE1645">
        <v>2.58</v>
      </c>
      <c r="AF1645" t="s">
        <v>11306</v>
      </c>
      <c r="AG1645" t="s">
        <v>11123</v>
      </c>
      <c r="AH1645">
        <v>9055</v>
      </c>
      <c r="AI1645">
        <v>1644</v>
      </c>
      <c r="AJ1645" t="s">
        <v>11093</v>
      </c>
      <c r="AK1645" t="s">
        <v>12028</v>
      </c>
      <c r="AL1645" t="s">
        <v>12032</v>
      </c>
      <c r="AM1645" t="s">
        <v>11096</v>
      </c>
      <c r="AN1645">
        <v>1</v>
      </c>
      <c r="AO1645" s="10" t="s">
        <v>12042</v>
      </c>
      <c r="AP1645" t="str" cm="1">
        <f t="array" ref="AP1645">_xlfn.IFS(
  Table1[[#This Row],[Age]]&lt;=25, "18-25",
  Table1[[#This Row],[Age]]&lt;=35, "26-35",
  Table1[[#This Row],[Age]]&lt;=45, "36-45",
  Table1[[#This Row],[Age]]&lt;=60, "46-60",
  TRUE, "60+")</f>
        <v>46-60</v>
      </c>
    </row>
    <row r="1646" spans="1:42" x14ac:dyDescent="0.3">
      <c r="A1646">
        <v>1645</v>
      </c>
      <c r="B1646" t="s">
        <v>4</v>
      </c>
      <c r="C1646" t="s">
        <v>80</v>
      </c>
      <c r="D1646">
        <v>32</v>
      </c>
      <c r="E1646" t="s">
        <v>104</v>
      </c>
      <c r="F1646" t="s">
        <v>1752</v>
      </c>
      <c r="G1646" t="s">
        <v>5122</v>
      </c>
      <c r="H1646">
        <v>19458796498</v>
      </c>
      <c r="I1646" t="s">
        <v>5877</v>
      </c>
      <c r="J1646" t="s">
        <v>7291</v>
      </c>
      <c r="K1646">
        <v>740.71</v>
      </c>
      <c r="L1646" s="12" t="s">
        <v>8787</v>
      </c>
      <c r="M1646" s="10" t="s">
        <v>11328</v>
      </c>
      <c r="N1646">
        <v>1645</v>
      </c>
      <c r="O1646">
        <v>45167</v>
      </c>
      <c r="P1646" t="s">
        <v>11403</v>
      </c>
      <c r="Q1646" s="16">
        <v>4596.24</v>
      </c>
      <c r="R1646">
        <v>5336.95</v>
      </c>
      <c r="S1646">
        <v>66</v>
      </c>
      <c r="T1646">
        <v>1645</v>
      </c>
      <c r="U1646">
        <v>38966.93</v>
      </c>
      <c r="V1646" t="s">
        <v>11412</v>
      </c>
      <c r="W1646">
        <v>6.35</v>
      </c>
      <c r="X1646">
        <v>12</v>
      </c>
      <c r="Y1646" t="s">
        <v>11876</v>
      </c>
      <c r="Z1646" t="s">
        <v>12010</v>
      </c>
      <c r="AA1646">
        <v>1645</v>
      </c>
      <c r="AB1646" t="s">
        <v>12015</v>
      </c>
      <c r="AC1646">
        <v>2927.08</v>
      </c>
      <c r="AD1646">
        <v>3943.33</v>
      </c>
      <c r="AE1646">
        <v>197.17</v>
      </c>
      <c r="AF1646" t="s">
        <v>11092</v>
      </c>
      <c r="AG1646" t="s">
        <v>11245</v>
      </c>
      <c r="AH1646">
        <v>6590</v>
      </c>
      <c r="AI1646">
        <v>1645</v>
      </c>
      <c r="AJ1646" t="s">
        <v>11054</v>
      </c>
      <c r="AK1646" t="s">
        <v>12029</v>
      </c>
      <c r="AL1646" t="s">
        <v>12032</v>
      </c>
      <c r="AM1646" t="s">
        <v>11328</v>
      </c>
      <c r="AN1646">
        <v>1</v>
      </c>
      <c r="AO1646" s="10" t="s">
        <v>12041</v>
      </c>
      <c r="AP1646" t="str" cm="1">
        <f t="array" ref="AP1646">_xlfn.IFS(
  Table1[[#This Row],[Age]]&lt;=25, "18-25",
  Table1[[#This Row],[Age]]&lt;=35, "26-35",
  Table1[[#This Row],[Age]]&lt;=45, "36-45",
  Table1[[#This Row],[Age]]&lt;=60, "46-60",
  TRUE, "60+")</f>
        <v>26-35</v>
      </c>
    </row>
    <row r="1647" spans="1:42" x14ac:dyDescent="0.3">
      <c r="A1647">
        <v>1646</v>
      </c>
      <c r="B1647" t="s">
        <v>31</v>
      </c>
      <c r="C1647" t="s">
        <v>79</v>
      </c>
      <c r="D1647">
        <v>28</v>
      </c>
      <c r="E1647" t="s">
        <v>105</v>
      </c>
      <c r="F1647" t="s">
        <v>1753</v>
      </c>
      <c r="G1647" t="s">
        <v>5114</v>
      </c>
      <c r="H1647">
        <v>19458796499</v>
      </c>
      <c r="I1647" t="s">
        <v>5573</v>
      </c>
      <c r="J1647" t="s">
        <v>7291</v>
      </c>
      <c r="K1647">
        <v>8644.86</v>
      </c>
      <c r="L1647" s="12" t="s">
        <v>8788</v>
      </c>
      <c r="M1647" s="10" t="s">
        <v>11391</v>
      </c>
      <c r="N1647">
        <v>1646</v>
      </c>
      <c r="O1647">
        <v>45225</v>
      </c>
      <c r="P1647" t="s">
        <v>11404</v>
      </c>
      <c r="Q1647" s="16">
        <v>4909.6899999999996</v>
      </c>
      <c r="R1647">
        <v>3735.17</v>
      </c>
      <c r="S1647">
        <v>43</v>
      </c>
      <c r="T1647">
        <v>1646</v>
      </c>
      <c r="U1647">
        <v>2982.19</v>
      </c>
      <c r="V1647" t="s">
        <v>11411</v>
      </c>
      <c r="W1647">
        <v>1.99</v>
      </c>
      <c r="X1647">
        <v>60</v>
      </c>
      <c r="Y1647" t="s">
        <v>11791</v>
      </c>
      <c r="Z1647" t="s">
        <v>12010</v>
      </c>
      <c r="AA1647">
        <v>1646</v>
      </c>
      <c r="AB1647" t="s">
        <v>12016</v>
      </c>
      <c r="AC1647">
        <v>9624.49</v>
      </c>
      <c r="AD1647">
        <v>4786.8500000000004</v>
      </c>
      <c r="AE1647">
        <v>239.34</v>
      </c>
      <c r="AF1647" t="s">
        <v>11086</v>
      </c>
      <c r="AG1647" t="s">
        <v>11136</v>
      </c>
      <c r="AH1647">
        <v>8618</v>
      </c>
      <c r="AI1647">
        <v>1646</v>
      </c>
      <c r="AJ1647" t="s">
        <v>11036</v>
      </c>
      <c r="AK1647" t="s">
        <v>12027</v>
      </c>
      <c r="AL1647" t="s">
        <v>12031</v>
      </c>
      <c r="AM1647" t="s">
        <v>11100</v>
      </c>
      <c r="AN1647">
        <v>1</v>
      </c>
      <c r="AO1647" s="10" t="s">
        <v>12044</v>
      </c>
      <c r="AP1647" t="str" cm="1">
        <f t="array" ref="AP1647">_xlfn.IFS(
  Table1[[#This Row],[Age]]&lt;=25, "18-25",
  Table1[[#This Row],[Age]]&lt;=35, "26-35",
  Table1[[#This Row],[Age]]&lt;=45, "36-45",
  Table1[[#This Row],[Age]]&lt;=60, "46-60",
  TRUE, "60+")</f>
        <v>26-35</v>
      </c>
    </row>
    <row r="1648" spans="1:42" x14ac:dyDescent="0.3">
      <c r="A1648">
        <v>1647</v>
      </c>
      <c r="B1648" t="s">
        <v>4</v>
      </c>
      <c r="C1648" t="s">
        <v>77</v>
      </c>
      <c r="D1648">
        <v>33</v>
      </c>
      <c r="E1648" t="s">
        <v>106</v>
      </c>
      <c r="F1648" t="s">
        <v>1754</v>
      </c>
      <c r="G1648" t="s">
        <v>5137</v>
      </c>
      <c r="H1648">
        <v>19458796500</v>
      </c>
      <c r="I1648" t="s">
        <v>6329</v>
      </c>
      <c r="J1648" t="s">
        <v>7292</v>
      </c>
      <c r="K1648">
        <v>6350.37</v>
      </c>
      <c r="L1648" s="12" t="s">
        <v>8789</v>
      </c>
      <c r="M1648" s="10" t="s">
        <v>11315</v>
      </c>
      <c r="N1648">
        <v>1647</v>
      </c>
      <c r="O1648">
        <v>45039</v>
      </c>
      <c r="P1648" t="s">
        <v>11402</v>
      </c>
      <c r="Q1648" s="16">
        <v>2255.73</v>
      </c>
      <c r="R1648">
        <v>8606.1</v>
      </c>
      <c r="S1648">
        <v>26</v>
      </c>
      <c r="T1648">
        <v>1647</v>
      </c>
      <c r="U1648">
        <v>47856.14</v>
      </c>
      <c r="V1648" t="s">
        <v>11411</v>
      </c>
      <c r="W1648">
        <v>9.81</v>
      </c>
      <c r="X1648">
        <v>36</v>
      </c>
      <c r="Y1648" t="s">
        <v>11582</v>
      </c>
      <c r="Z1648" t="s">
        <v>12010</v>
      </c>
      <c r="AA1648">
        <v>1647</v>
      </c>
      <c r="AB1648" t="s">
        <v>12017</v>
      </c>
      <c r="AC1648">
        <v>1783.44</v>
      </c>
      <c r="AD1648">
        <v>3597.05</v>
      </c>
      <c r="AE1648">
        <v>179.85</v>
      </c>
      <c r="AF1648" t="s">
        <v>11286</v>
      </c>
      <c r="AG1648" t="s">
        <v>11160</v>
      </c>
      <c r="AH1648">
        <v>1373</v>
      </c>
      <c r="AI1648">
        <v>1647</v>
      </c>
      <c r="AJ1648" t="s">
        <v>11083</v>
      </c>
      <c r="AK1648" t="s">
        <v>12027</v>
      </c>
      <c r="AL1648" t="s">
        <v>12032</v>
      </c>
      <c r="AM1648" t="s">
        <v>11356</v>
      </c>
      <c r="AN1648">
        <v>1</v>
      </c>
      <c r="AO1648" s="10" t="s">
        <v>12037</v>
      </c>
      <c r="AP1648" t="str" cm="1">
        <f t="array" ref="AP1648">_xlfn.IFS(
  Table1[[#This Row],[Age]]&lt;=25, "18-25",
  Table1[[#This Row],[Age]]&lt;=35, "26-35",
  Table1[[#This Row],[Age]]&lt;=45, "36-45",
  Table1[[#This Row],[Age]]&lt;=60, "46-60",
  TRUE, "60+")</f>
        <v>26-35</v>
      </c>
    </row>
    <row r="1649" spans="1:42" x14ac:dyDescent="0.3">
      <c r="A1649">
        <v>1648</v>
      </c>
      <c r="B1649" t="s">
        <v>23</v>
      </c>
      <c r="C1649" t="s">
        <v>71</v>
      </c>
      <c r="D1649">
        <v>64</v>
      </c>
      <c r="E1649" t="s">
        <v>105</v>
      </c>
      <c r="F1649" t="s">
        <v>1755</v>
      </c>
      <c r="G1649" t="s">
        <v>5111</v>
      </c>
      <c r="H1649">
        <v>19458796501</v>
      </c>
      <c r="I1649" t="s">
        <v>6357</v>
      </c>
      <c r="J1649" t="s">
        <v>7291</v>
      </c>
      <c r="K1649">
        <v>7263.36</v>
      </c>
      <c r="L1649" s="12" t="s">
        <v>8790</v>
      </c>
      <c r="M1649" s="10" t="s">
        <v>11312</v>
      </c>
      <c r="N1649">
        <v>1648</v>
      </c>
      <c r="O1649">
        <v>45255</v>
      </c>
      <c r="P1649" t="s">
        <v>11402</v>
      </c>
      <c r="Q1649" s="16">
        <v>2703.14</v>
      </c>
      <c r="R1649">
        <v>4560.22</v>
      </c>
      <c r="S1649">
        <v>84</v>
      </c>
      <c r="T1649">
        <v>1648</v>
      </c>
      <c r="U1649">
        <v>44809.73</v>
      </c>
      <c r="V1649" t="s">
        <v>11413</v>
      </c>
      <c r="W1649">
        <v>7.24</v>
      </c>
      <c r="X1649">
        <v>24</v>
      </c>
      <c r="Y1649" t="s">
        <v>8051</v>
      </c>
      <c r="Z1649" t="s">
        <v>12011</v>
      </c>
      <c r="AA1649">
        <v>1648</v>
      </c>
      <c r="AB1649" t="s">
        <v>12017</v>
      </c>
      <c r="AC1649">
        <v>5956.82</v>
      </c>
      <c r="AD1649">
        <v>4130.71</v>
      </c>
      <c r="AE1649">
        <v>206.54</v>
      </c>
      <c r="AF1649" t="s">
        <v>11297</v>
      </c>
      <c r="AG1649" t="s">
        <v>11387</v>
      </c>
      <c r="AH1649">
        <v>5974</v>
      </c>
      <c r="AI1649">
        <v>1648</v>
      </c>
      <c r="AJ1649" t="s">
        <v>11154</v>
      </c>
      <c r="AK1649" t="s">
        <v>12028</v>
      </c>
      <c r="AL1649" t="s">
        <v>12031</v>
      </c>
      <c r="AM1649" t="s">
        <v>11252</v>
      </c>
      <c r="AN1649">
        <v>1</v>
      </c>
      <c r="AO1649" s="10" t="s">
        <v>12040</v>
      </c>
      <c r="AP1649" t="str" cm="1">
        <f t="array" ref="AP1649">_xlfn.IFS(
  Table1[[#This Row],[Age]]&lt;=25, "18-25",
  Table1[[#This Row],[Age]]&lt;=35, "26-35",
  Table1[[#This Row],[Age]]&lt;=45, "36-45",
  Table1[[#This Row],[Age]]&lt;=60, "46-60",
  TRUE, "60+")</f>
        <v>60+</v>
      </c>
    </row>
    <row r="1650" spans="1:42" x14ac:dyDescent="0.3">
      <c r="A1650">
        <v>1649</v>
      </c>
      <c r="B1650" t="s">
        <v>11</v>
      </c>
      <c r="C1650" t="s">
        <v>84</v>
      </c>
      <c r="D1650">
        <v>23</v>
      </c>
      <c r="E1650" t="s">
        <v>104</v>
      </c>
      <c r="F1650" t="s">
        <v>1756</v>
      </c>
      <c r="G1650" t="s">
        <v>5148</v>
      </c>
      <c r="H1650">
        <v>19458796502</v>
      </c>
      <c r="I1650" t="s">
        <v>5501</v>
      </c>
      <c r="J1650" t="s">
        <v>7291</v>
      </c>
      <c r="K1650">
        <v>6973.52</v>
      </c>
      <c r="L1650" s="12" t="s">
        <v>8791</v>
      </c>
      <c r="M1650" s="10" t="s">
        <v>11190</v>
      </c>
      <c r="N1650">
        <v>1649</v>
      </c>
      <c r="O1650">
        <v>45247</v>
      </c>
      <c r="P1650" t="s">
        <v>11402</v>
      </c>
      <c r="Q1650" s="16">
        <v>1562.96</v>
      </c>
      <c r="R1650">
        <v>8536.48</v>
      </c>
      <c r="S1650">
        <v>15</v>
      </c>
      <c r="T1650">
        <v>1649</v>
      </c>
      <c r="U1650">
        <v>18756.37</v>
      </c>
      <c r="V1650" t="s">
        <v>11411</v>
      </c>
      <c r="W1650">
        <v>4.37</v>
      </c>
      <c r="X1650">
        <v>60</v>
      </c>
      <c r="Y1650" t="s">
        <v>7517</v>
      </c>
      <c r="Z1650" t="s">
        <v>12010</v>
      </c>
      <c r="AA1650">
        <v>1649</v>
      </c>
      <c r="AB1650" t="s">
        <v>12016</v>
      </c>
      <c r="AC1650">
        <v>1235.68</v>
      </c>
      <c r="AD1650">
        <v>4318.8999999999996</v>
      </c>
      <c r="AE1650">
        <v>215.94</v>
      </c>
      <c r="AF1650" t="s">
        <v>11106</v>
      </c>
      <c r="AG1650" t="s">
        <v>11163</v>
      </c>
      <c r="AH1650">
        <v>1551</v>
      </c>
      <c r="AI1650">
        <v>1649</v>
      </c>
      <c r="AJ1650" t="s">
        <v>11041</v>
      </c>
      <c r="AK1650" t="s">
        <v>12029</v>
      </c>
      <c r="AL1650" t="s">
        <v>12032</v>
      </c>
      <c r="AM1650" t="s">
        <v>11312</v>
      </c>
      <c r="AN1650">
        <v>1</v>
      </c>
      <c r="AO1650" s="10" t="s">
        <v>12040</v>
      </c>
      <c r="AP1650" t="str" cm="1">
        <f t="array" ref="AP1650">_xlfn.IFS(
  Table1[[#This Row],[Age]]&lt;=25, "18-25",
  Table1[[#This Row],[Age]]&lt;=35, "26-35",
  Table1[[#This Row],[Age]]&lt;=45, "36-45",
  Table1[[#This Row],[Age]]&lt;=60, "46-60",
  TRUE, "60+")</f>
        <v>18-25</v>
      </c>
    </row>
    <row r="1651" spans="1:42" x14ac:dyDescent="0.3">
      <c r="A1651">
        <v>1650</v>
      </c>
      <c r="B1651" t="s">
        <v>33</v>
      </c>
      <c r="C1651" t="s">
        <v>65</v>
      </c>
      <c r="D1651">
        <v>63</v>
      </c>
      <c r="E1651" t="s">
        <v>105</v>
      </c>
      <c r="F1651" t="s">
        <v>1757</v>
      </c>
      <c r="G1651" t="s">
        <v>5146</v>
      </c>
      <c r="H1651">
        <v>19458796503</v>
      </c>
      <c r="I1651" t="s">
        <v>6358</v>
      </c>
      <c r="J1651" t="s">
        <v>7291</v>
      </c>
      <c r="K1651">
        <v>8492.85</v>
      </c>
      <c r="L1651" s="12" t="s">
        <v>8792</v>
      </c>
      <c r="M1651" s="10" t="s">
        <v>11312</v>
      </c>
      <c r="N1651">
        <v>1650</v>
      </c>
      <c r="O1651">
        <v>44966</v>
      </c>
      <c r="P1651" t="s">
        <v>11403</v>
      </c>
      <c r="Q1651" s="16">
        <v>3365.85</v>
      </c>
      <c r="R1651">
        <v>5127</v>
      </c>
      <c r="S1651">
        <v>6</v>
      </c>
      <c r="T1651">
        <v>1650</v>
      </c>
      <c r="U1651">
        <v>16208.81</v>
      </c>
      <c r="V1651" t="s">
        <v>11411</v>
      </c>
      <c r="W1651">
        <v>3.22</v>
      </c>
      <c r="X1651">
        <v>24</v>
      </c>
      <c r="Y1651" t="s">
        <v>11539</v>
      </c>
      <c r="Z1651" t="s">
        <v>12010</v>
      </c>
      <c r="AA1651">
        <v>1650</v>
      </c>
      <c r="AB1651" t="s">
        <v>12015</v>
      </c>
      <c r="AC1651">
        <v>9130.4599999999991</v>
      </c>
      <c r="AD1651">
        <v>1264.6300000000001</v>
      </c>
      <c r="AE1651">
        <v>63.23</v>
      </c>
      <c r="AF1651" t="s">
        <v>11287</v>
      </c>
      <c r="AG1651" t="s">
        <v>11128</v>
      </c>
      <c r="AH1651">
        <v>6438</v>
      </c>
      <c r="AI1651">
        <v>1650</v>
      </c>
      <c r="AJ1651" t="s">
        <v>11171</v>
      </c>
      <c r="AK1651" t="s">
        <v>12029</v>
      </c>
      <c r="AL1651" t="s">
        <v>12031</v>
      </c>
      <c r="AM1651" t="s">
        <v>11339</v>
      </c>
      <c r="AN1651">
        <v>1</v>
      </c>
      <c r="AO1651" s="10" t="s">
        <v>12045</v>
      </c>
      <c r="AP1651" t="str" cm="1">
        <f t="array" ref="AP1651">_xlfn.IFS(
  Table1[[#This Row],[Age]]&lt;=25, "18-25",
  Table1[[#This Row],[Age]]&lt;=35, "26-35",
  Table1[[#This Row],[Age]]&lt;=45, "36-45",
  Table1[[#This Row],[Age]]&lt;=60, "46-60",
  TRUE, "60+")</f>
        <v>60+</v>
      </c>
    </row>
    <row r="1652" spans="1:42" x14ac:dyDescent="0.3">
      <c r="A1652">
        <v>1651</v>
      </c>
      <c r="B1652" t="s">
        <v>21</v>
      </c>
      <c r="C1652" t="s">
        <v>98</v>
      </c>
      <c r="D1652">
        <v>28</v>
      </c>
      <c r="E1652" t="s">
        <v>104</v>
      </c>
      <c r="F1652" t="s">
        <v>1758</v>
      </c>
      <c r="G1652" t="s">
        <v>5145</v>
      </c>
      <c r="H1652">
        <v>19458796504</v>
      </c>
      <c r="I1652" t="s">
        <v>6359</v>
      </c>
      <c r="J1652" t="s">
        <v>7292</v>
      </c>
      <c r="K1652">
        <v>966.46</v>
      </c>
      <c r="L1652" s="12" t="s">
        <v>8111</v>
      </c>
      <c r="M1652" s="10" t="s">
        <v>11234</v>
      </c>
      <c r="N1652">
        <v>1651</v>
      </c>
      <c r="O1652">
        <v>45088</v>
      </c>
      <c r="P1652" t="s">
        <v>11404</v>
      </c>
      <c r="Q1652" s="16">
        <v>3828.45</v>
      </c>
      <c r="R1652">
        <v>4794.91</v>
      </c>
      <c r="S1652">
        <v>37</v>
      </c>
      <c r="T1652">
        <v>1651</v>
      </c>
      <c r="U1652">
        <v>31033.66</v>
      </c>
      <c r="V1652" t="s">
        <v>11411</v>
      </c>
      <c r="W1652">
        <v>3</v>
      </c>
      <c r="X1652">
        <v>60</v>
      </c>
      <c r="Y1652" t="s">
        <v>11877</v>
      </c>
      <c r="Z1652" t="s">
        <v>12011</v>
      </c>
      <c r="AA1652">
        <v>1651</v>
      </c>
      <c r="AB1652" t="s">
        <v>12016</v>
      </c>
      <c r="AC1652">
        <v>5607.76</v>
      </c>
      <c r="AD1652">
        <v>1784.36</v>
      </c>
      <c r="AE1652">
        <v>89.22</v>
      </c>
      <c r="AF1652" t="s">
        <v>11292</v>
      </c>
      <c r="AG1652" t="s">
        <v>11065</v>
      </c>
      <c r="AH1652">
        <v>1291</v>
      </c>
      <c r="AI1652">
        <v>1651</v>
      </c>
      <c r="AJ1652" t="s">
        <v>11380</v>
      </c>
      <c r="AK1652" t="s">
        <v>12028</v>
      </c>
      <c r="AL1652" t="s">
        <v>12031</v>
      </c>
      <c r="AM1652" t="s">
        <v>11240</v>
      </c>
      <c r="AN1652">
        <v>1</v>
      </c>
      <c r="AO1652" s="10" t="s">
        <v>12043</v>
      </c>
      <c r="AP1652" t="str" cm="1">
        <f t="array" ref="AP1652">_xlfn.IFS(
  Table1[[#This Row],[Age]]&lt;=25, "18-25",
  Table1[[#This Row],[Age]]&lt;=35, "26-35",
  Table1[[#This Row],[Age]]&lt;=45, "36-45",
  Table1[[#This Row],[Age]]&lt;=60, "46-60",
  TRUE, "60+")</f>
        <v>26-35</v>
      </c>
    </row>
    <row r="1653" spans="1:42" x14ac:dyDescent="0.3">
      <c r="A1653">
        <v>1652</v>
      </c>
      <c r="B1653" t="s">
        <v>29</v>
      </c>
      <c r="C1653" t="s">
        <v>66</v>
      </c>
      <c r="D1653">
        <v>69</v>
      </c>
      <c r="E1653" t="s">
        <v>105</v>
      </c>
      <c r="F1653" t="s">
        <v>1759</v>
      </c>
      <c r="G1653" t="s">
        <v>5141</v>
      </c>
      <c r="H1653">
        <v>19458796505</v>
      </c>
      <c r="I1653" t="s">
        <v>5349</v>
      </c>
      <c r="J1653" t="s">
        <v>7292</v>
      </c>
      <c r="K1653">
        <v>3832.74</v>
      </c>
      <c r="L1653" s="12" t="s">
        <v>8793</v>
      </c>
      <c r="M1653" s="10" t="s">
        <v>11202</v>
      </c>
      <c r="N1653">
        <v>1652</v>
      </c>
      <c r="O1653">
        <v>44962</v>
      </c>
      <c r="P1653" t="s">
        <v>11402</v>
      </c>
      <c r="Q1653" s="16">
        <v>215.57</v>
      </c>
      <c r="R1653">
        <v>4048.31</v>
      </c>
      <c r="S1653">
        <v>43</v>
      </c>
      <c r="T1653">
        <v>1652</v>
      </c>
      <c r="U1653">
        <v>30977.84</v>
      </c>
      <c r="V1653" t="s">
        <v>11413</v>
      </c>
      <c r="W1653">
        <v>9.61</v>
      </c>
      <c r="X1653">
        <v>48</v>
      </c>
      <c r="Y1653" t="s">
        <v>8633</v>
      </c>
      <c r="Z1653" t="s">
        <v>12011</v>
      </c>
      <c r="AA1653">
        <v>1652</v>
      </c>
      <c r="AB1653" t="s">
        <v>12017</v>
      </c>
      <c r="AC1653">
        <v>9436.7099999999991</v>
      </c>
      <c r="AD1653">
        <v>3669.93</v>
      </c>
      <c r="AE1653">
        <v>183.5</v>
      </c>
      <c r="AF1653" t="s">
        <v>11218</v>
      </c>
      <c r="AG1653" t="s">
        <v>11380</v>
      </c>
      <c r="AH1653">
        <v>4205</v>
      </c>
      <c r="AI1653">
        <v>1652</v>
      </c>
      <c r="AJ1653" t="s">
        <v>11083</v>
      </c>
      <c r="AK1653" t="s">
        <v>12028</v>
      </c>
      <c r="AL1653" t="s">
        <v>12031</v>
      </c>
      <c r="AM1653" t="s">
        <v>11329</v>
      </c>
      <c r="AN1653">
        <v>1</v>
      </c>
      <c r="AO1653" s="10" t="s">
        <v>12045</v>
      </c>
      <c r="AP1653" t="str" cm="1">
        <f t="array" ref="AP1653">_xlfn.IFS(
  Table1[[#This Row],[Age]]&lt;=25, "18-25",
  Table1[[#This Row],[Age]]&lt;=35, "26-35",
  Table1[[#This Row],[Age]]&lt;=45, "36-45",
  Table1[[#This Row],[Age]]&lt;=60, "46-60",
  TRUE, "60+")</f>
        <v>60+</v>
      </c>
    </row>
    <row r="1654" spans="1:42" x14ac:dyDescent="0.3">
      <c r="A1654">
        <v>1653</v>
      </c>
      <c r="B1654" t="s">
        <v>29</v>
      </c>
      <c r="C1654" t="s">
        <v>68</v>
      </c>
      <c r="D1654">
        <v>27</v>
      </c>
      <c r="E1654" t="s">
        <v>104</v>
      </c>
      <c r="F1654" t="s">
        <v>1760</v>
      </c>
      <c r="G1654" t="s">
        <v>5142</v>
      </c>
      <c r="H1654">
        <v>19458796506</v>
      </c>
      <c r="I1654" t="s">
        <v>5278</v>
      </c>
      <c r="J1654" t="s">
        <v>7291</v>
      </c>
      <c r="K1654">
        <v>5075.8999999999996</v>
      </c>
      <c r="L1654" s="12" t="s">
        <v>8794</v>
      </c>
      <c r="M1654" s="10" t="s">
        <v>11337</v>
      </c>
      <c r="N1654">
        <v>1653</v>
      </c>
      <c r="O1654">
        <v>45291</v>
      </c>
      <c r="P1654" t="s">
        <v>11404</v>
      </c>
      <c r="Q1654" s="16">
        <v>4234.68</v>
      </c>
      <c r="R1654">
        <v>9310.58</v>
      </c>
      <c r="S1654">
        <v>42</v>
      </c>
      <c r="T1654">
        <v>1653</v>
      </c>
      <c r="U1654">
        <v>5362.63</v>
      </c>
      <c r="V1654" t="s">
        <v>11412</v>
      </c>
      <c r="W1654">
        <v>4.7699999999999996</v>
      </c>
      <c r="X1654">
        <v>60</v>
      </c>
      <c r="Y1654" t="s">
        <v>11527</v>
      </c>
      <c r="Z1654" t="s">
        <v>12010</v>
      </c>
      <c r="AA1654">
        <v>1653</v>
      </c>
      <c r="AB1654" t="s">
        <v>12015</v>
      </c>
      <c r="AC1654">
        <v>3922</v>
      </c>
      <c r="AD1654">
        <v>2197.2600000000002</v>
      </c>
      <c r="AE1654">
        <v>109.86</v>
      </c>
      <c r="AF1654" t="s">
        <v>11037</v>
      </c>
      <c r="AG1654" t="s">
        <v>11230</v>
      </c>
      <c r="AH1654">
        <v>2528</v>
      </c>
      <c r="AI1654">
        <v>1653</v>
      </c>
      <c r="AJ1654" t="s">
        <v>11095</v>
      </c>
      <c r="AK1654" t="s">
        <v>12029</v>
      </c>
      <c r="AL1654" t="s">
        <v>12032</v>
      </c>
      <c r="AM1654" t="s">
        <v>11297</v>
      </c>
      <c r="AN1654">
        <v>1</v>
      </c>
      <c r="AO1654" s="10" t="s">
        <v>12036</v>
      </c>
      <c r="AP1654" t="str" cm="1">
        <f t="array" ref="AP1654">_xlfn.IFS(
  Table1[[#This Row],[Age]]&lt;=25, "18-25",
  Table1[[#This Row],[Age]]&lt;=35, "26-35",
  Table1[[#This Row],[Age]]&lt;=45, "36-45",
  Table1[[#This Row],[Age]]&lt;=60, "46-60",
  TRUE, "60+")</f>
        <v>26-35</v>
      </c>
    </row>
    <row r="1655" spans="1:42" x14ac:dyDescent="0.3">
      <c r="A1655">
        <v>1654</v>
      </c>
      <c r="B1655" t="s">
        <v>5</v>
      </c>
      <c r="C1655" t="s">
        <v>61</v>
      </c>
      <c r="D1655">
        <v>33</v>
      </c>
      <c r="E1655" t="s">
        <v>106</v>
      </c>
      <c r="F1655" t="s">
        <v>1761</v>
      </c>
      <c r="G1655" t="s">
        <v>5125</v>
      </c>
      <c r="H1655">
        <v>19458796507</v>
      </c>
      <c r="I1655" t="s">
        <v>6360</v>
      </c>
      <c r="J1655" t="s">
        <v>7291</v>
      </c>
      <c r="K1655">
        <v>5511.31</v>
      </c>
      <c r="L1655" s="12" t="s">
        <v>8795</v>
      </c>
      <c r="M1655" s="10" t="s">
        <v>11097</v>
      </c>
      <c r="N1655">
        <v>1654</v>
      </c>
      <c r="O1655">
        <v>45132</v>
      </c>
      <c r="P1655" t="s">
        <v>11402</v>
      </c>
      <c r="Q1655" s="16">
        <v>2573.85</v>
      </c>
      <c r="R1655">
        <v>2937.46</v>
      </c>
      <c r="S1655">
        <v>13</v>
      </c>
      <c r="T1655">
        <v>1654</v>
      </c>
      <c r="U1655">
        <v>11553.9</v>
      </c>
      <c r="V1655" t="s">
        <v>11411</v>
      </c>
      <c r="W1655">
        <v>5.38</v>
      </c>
      <c r="X1655">
        <v>36</v>
      </c>
      <c r="Y1655" t="s">
        <v>11029</v>
      </c>
      <c r="Z1655" t="s">
        <v>12012</v>
      </c>
      <c r="AA1655">
        <v>1654</v>
      </c>
      <c r="AB1655" t="s">
        <v>12015</v>
      </c>
      <c r="AC1655">
        <v>4646.9799999999996</v>
      </c>
      <c r="AD1655">
        <v>3184.32</v>
      </c>
      <c r="AE1655">
        <v>159.22</v>
      </c>
      <c r="AF1655" t="s">
        <v>11053</v>
      </c>
      <c r="AG1655" t="s">
        <v>11318</v>
      </c>
      <c r="AH1655">
        <v>5043</v>
      </c>
      <c r="AI1655">
        <v>1654</v>
      </c>
      <c r="AJ1655" t="s">
        <v>11085</v>
      </c>
      <c r="AK1655" t="s">
        <v>12028</v>
      </c>
      <c r="AL1655" t="s">
        <v>12032</v>
      </c>
      <c r="AM1655" t="s">
        <v>11306</v>
      </c>
      <c r="AN1655">
        <v>1</v>
      </c>
      <c r="AO1655" s="10" t="s">
        <v>12038</v>
      </c>
      <c r="AP1655" t="str" cm="1">
        <f t="array" ref="AP1655">_xlfn.IFS(
  Table1[[#This Row],[Age]]&lt;=25, "18-25",
  Table1[[#This Row],[Age]]&lt;=35, "26-35",
  Table1[[#This Row],[Age]]&lt;=45, "36-45",
  Table1[[#This Row],[Age]]&lt;=60, "46-60",
  TRUE, "60+")</f>
        <v>26-35</v>
      </c>
    </row>
    <row r="1656" spans="1:42" x14ac:dyDescent="0.3">
      <c r="A1656">
        <v>1655</v>
      </c>
      <c r="B1656" t="s">
        <v>40</v>
      </c>
      <c r="C1656" t="s">
        <v>74</v>
      </c>
      <c r="D1656">
        <v>29</v>
      </c>
      <c r="E1656" t="s">
        <v>104</v>
      </c>
      <c r="F1656" t="s">
        <v>1762</v>
      </c>
      <c r="G1656" t="s">
        <v>5139</v>
      </c>
      <c r="H1656">
        <v>19458796508</v>
      </c>
      <c r="I1656" t="s">
        <v>6361</v>
      </c>
      <c r="J1656" t="s">
        <v>7292</v>
      </c>
      <c r="K1656">
        <v>9431.2999999999993</v>
      </c>
      <c r="L1656" s="12" t="s">
        <v>8796</v>
      </c>
      <c r="M1656" s="10" t="s">
        <v>11056</v>
      </c>
      <c r="N1656">
        <v>1655</v>
      </c>
      <c r="O1656">
        <v>45161</v>
      </c>
      <c r="P1656" t="s">
        <v>11402</v>
      </c>
      <c r="Q1656" s="16">
        <v>2902.78</v>
      </c>
      <c r="R1656">
        <v>6528.52</v>
      </c>
      <c r="S1656">
        <v>16</v>
      </c>
      <c r="T1656">
        <v>1655</v>
      </c>
      <c r="U1656">
        <v>32186.86</v>
      </c>
      <c r="V1656" t="s">
        <v>11413</v>
      </c>
      <c r="W1656">
        <v>8.5299999999999994</v>
      </c>
      <c r="X1656">
        <v>24</v>
      </c>
      <c r="Y1656" t="s">
        <v>8051</v>
      </c>
      <c r="Z1656" t="s">
        <v>12011</v>
      </c>
      <c r="AA1656">
        <v>1655</v>
      </c>
      <c r="AB1656" t="s">
        <v>12015</v>
      </c>
      <c r="AC1656">
        <v>7746.04</v>
      </c>
      <c r="AD1656">
        <v>1345.98</v>
      </c>
      <c r="AE1656">
        <v>67.3</v>
      </c>
      <c r="AF1656" t="s">
        <v>11328</v>
      </c>
      <c r="AG1656" t="s">
        <v>11059</v>
      </c>
      <c r="AH1656">
        <v>7345</v>
      </c>
      <c r="AI1656">
        <v>1655</v>
      </c>
      <c r="AJ1656" t="s">
        <v>11184</v>
      </c>
      <c r="AK1656" t="s">
        <v>12027</v>
      </c>
      <c r="AL1656" t="s">
        <v>12031</v>
      </c>
      <c r="AM1656" t="s">
        <v>11263</v>
      </c>
      <c r="AN1656">
        <v>1</v>
      </c>
      <c r="AO1656" s="10" t="s">
        <v>12041</v>
      </c>
      <c r="AP1656" t="str" cm="1">
        <f t="array" ref="AP1656">_xlfn.IFS(
  Table1[[#This Row],[Age]]&lt;=25, "18-25",
  Table1[[#This Row],[Age]]&lt;=35, "26-35",
  Table1[[#This Row],[Age]]&lt;=45, "36-45",
  Table1[[#This Row],[Age]]&lt;=60, "46-60",
  TRUE, "60+")</f>
        <v>26-35</v>
      </c>
    </row>
    <row r="1657" spans="1:42" x14ac:dyDescent="0.3">
      <c r="A1657">
        <v>1656</v>
      </c>
      <c r="B1657" t="s">
        <v>2</v>
      </c>
      <c r="C1657" t="s">
        <v>83</v>
      </c>
      <c r="D1657">
        <v>24</v>
      </c>
      <c r="E1657" t="s">
        <v>105</v>
      </c>
      <c r="F1657" t="s">
        <v>1763</v>
      </c>
      <c r="G1657" t="s">
        <v>5118</v>
      </c>
      <c r="H1657">
        <v>19458796509</v>
      </c>
      <c r="I1657" t="s">
        <v>6328</v>
      </c>
      <c r="J1657" t="s">
        <v>7291</v>
      </c>
      <c r="K1657">
        <v>520.39</v>
      </c>
      <c r="L1657" s="12" t="s">
        <v>8797</v>
      </c>
      <c r="M1657" s="10" t="s">
        <v>11391</v>
      </c>
      <c r="N1657">
        <v>1656</v>
      </c>
      <c r="O1657">
        <v>45033</v>
      </c>
      <c r="P1657" t="s">
        <v>11404</v>
      </c>
      <c r="Q1657" s="16">
        <v>1039.07</v>
      </c>
      <c r="R1657">
        <v>-518.67999999999995</v>
      </c>
      <c r="S1657">
        <v>42</v>
      </c>
      <c r="T1657">
        <v>1656</v>
      </c>
      <c r="U1657">
        <v>40237.760000000002</v>
      </c>
      <c r="V1657" t="s">
        <v>11413</v>
      </c>
      <c r="W1657">
        <v>9.67</v>
      </c>
      <c r="X1657">
        <v>12</v>
      </c>
      <c r="Y1657" t="s">
        <v>9429</v>
      </c>
      <c r="Z1657" t="s">
        <v>12012</v>
      </c>
      <c r="AA1657">
        <v>1656</v>
      </c>
      <c r="AB1657" t="s">
        <v>12016</v>
      </c>
      <c r="AC1657">
        <v>9477.4599999999991</v>
      </c>
      <c r="AD1657">
        <v>3574.54</v>
      </c>
      <c r="AE1657">
        <v>178.73</v>
      </c>
      <c r="AF1657" t="s">
        <v>11261</v>
      </c>
      <c r="AG1657" t="s">
        <v>11107</v>
      </c>
      <c r="AH1657">
        <v>1373</v>
      </c>
      <c r="AI1657">
        <v>1656</v>
      </c>
      <c r="AJ1657" t="s">
        <v>11230</v>
      </c>
      <c r="AK1657" t="s">
        <v>12029</v>
      </c>
      <c r="AL1657" t="s">
        <v>12032</v>
      </c>
      <c r="AM1657" t="s">
        <v>11120</v>
      </c>
      <c r="AN1657">
        <v>1</v>
      </c>
      <c r="AO1657" s="10" t="s">
        <v>12037</v>
      </c>
      <c r="AP1657" t="str" cm="1">
        <f t="array" ref="AP1657">_xlfn.IFS(
  Table1[[#This Row],[Age]]&lt;=25, "18-25",
  Table1[[#This Row],[Age]]&lt;=35, "26-35",
  Table1[[#This Row],[Age]]&lt;=45, "36-45",
  Table1[[#This Row],[Age]]&lt;=60, "46-60",
  TRUE, "60+")</f>
        <v>18-25</v>
      </c>
    </row>
    <row r="1658" spans="1:42" x14ac:dyDescent="0.3">
      <c r="A1658">
        <v>1657</v>
      </c>
      <c r="B1658" t="s">
        <v>51</v>
      </c>
      <c r="C1658" t="s">
        <v>39</v>
      </c>
      <c r="D1658">
        <v>56</v>
      </c>
      <c r="E1658" t="s">
        <v>106</v>
      </c>
      <c r="F1658" t="s">
        <v>1764</v>
      </c>
      <c r="G1658" t="s">
        <v>5116</v>
      </c>
      <c r="H1658">
        <v>19458796510</v>
      </c>
      <c r="I1658" t="s">
        <v>5642</v>
      </c>
      <c r="J1658" t="s">
        <v>7292</v>
      </c>
      <c r="K1658">
        <v>8677.2900000000009</v>
      </c>
      <c r="L1658" s="12" t="s">
        <v>8798</v>
      </c>
      <c r="M1658" s="10" t="s">
        <v>11336</v>
      </c>
      <c r="N1658">
        <v>1657</v>
      </c>
      <c r="O1658">
        <v>45011</v>
      </c>
      <c r="P1658" t="s">
        <v>11402</v>
      </c>
      <c r="Q1658" s="16">
        <v>61.4</v>
      </c>
      <c r="R1658">
        <v>8615.89</v>
      </c>
      <c r="S1658">
        <v>38</v>
      </c>
      <c r="T1658">
        <v>1657</v>
      </c>
      <c r="U1658">
        <v>10408.120000000001</v>
      </c>
      <c r="V1658" t="s">
        <v>11412</v>
      </c>
      <c r="W1658">
        <v>1.04</v>
      </c>
      <c r="X1658">
        <v>24</v>
      </c>
      <c r="Y1658" t="s">
        <v>11878</v>
      </c>
      <c r="Z1658" t="s">
        <v>12012</v>
      </c>
      <c r="AA1658">
        <v>1657</v>
      </c>
      <c r="AB1658" t="s">
        <v>12016</v>
      </c>
      <c r="AC1658">
        <v>2260.39</v>
      </c>
      <c r="AD1658">
        <v>2970.73</v>
      </c>
      <c r="AE1658">
        <v>148.54</v>
      </c>
      <c r="AF1658" t="s">
        <v>11391</v>
      </c>
      <c r="AG1658" t="s">
        <v>11286</v>
      </c>
      <c r="AH1658">
        <v>6072</v>
      </c>
      <c r="AI1658">
        <v>1657</v>
      </c>
      <c r="AJ1658" t="s">
        <v>11329</v>
      </c>
      <c r="AK1658" t="s">
        <v>12028</v>
      </c>
      <c r="AL1658" t="s">
        <v>12032</v>
      </c>
      <c r="AM1658" t="s">
        <v>11261</v>
      </c>
      <c r="AN1658">
        <v>1</v>
      </c>
      <c r="AO1658" s="10" t="s">
        <v>12047</v>
      </c>
      <c r="AP1658" t="str" cm="1">
        <f t="array" ref="AP1658">_xlfn.IFS(
  Table1[[#This Row],[Age]]&lt;=25, "18-25",
  Table1[[#This Row],[Age]]&lt;=35, "26-35",
  Table1[[#This Row],[Age]]&lt;=45, "36-45",
  Table1[[#This Row],[Age]]&lt;=60, "46-60",
  TRUE, "60+")</f>
        <v>46-60</v>
      </c>
    </row>
    <row r="1659" spans="1:42" x14ac:dyDescent="0.3">
      <c r="A1659">
        <v>1658</v>
      </c>
      <c r="B1659" t="s">
        <v>11</v>
      </c>
      <c r="C1659" t="s">
        <v>99</v>
      </c>
      <c r="D1659">
        <v>44</v>
      </c>
      <c r="E1659" t="s">
        <v>105</v>
      </c>
      <c r="F1659" t="s">
        <v>1765</v>
      </c>
      <c r="G1659" t="s">
        <v>5146</v>
      </c>
      <c r="H1659">
        <v>19458796511</v>
      </c>
      <c r="I1659" t="s">
        <v>6362</v>
      </c>
      <c r="J1659" t="s">
        <v>7291</v>
      </c>
      <c r="K1659">
        <v>5563.82</v>
      </c>
      <c r="L1659" s="12" t="s">
        <v>8799</v>
      </c>
      <c r="M1659" s="10" t="s">
        <v>11278</v>
      </c>
      <c r="N1659">
        <v>1658</v>
      </c>
      <c r="O1659">
        <v>45018</v>
      </c>
      <c r="P1659" t="s">
        <v>11402</v>
      </c>
      <c r="Q1659" s="16">
        <v>4761.49</v>
      </c>
      <c r="R1659">
        <v>10325.31</v>
      </c>
      <c r="S1659">
        <v>66</v>
      </c>
      <c r="T1659">
        <v>1658</v>
      </c>
      <c r="U1659">
        <v>35394.68</v>
      </c>
      <c r="V1659" t="s">
        <v>11413</v>
      </c>
      <c r="W1659">
        <v>9.91</v>
      </c>
      <c r="X1659">
        <v>48</v>
      </c>
      <c r="Y1659" t="s">
        <v>11029</v>
      </c>
      <c r="Z1659" t="s">
        <v>12012</v>
      </c>
      <c r="AA1659">
        <v>1658</v>
      </c>
      <c r="AB1659" t="s">
        <v>12015</v>
      </c>
      <c r="AC1659">
        <v>4579.9799999999996</v>
      </c>
      <c r="AD1659">
        <v>4788.16</v>
      </c>
      <c r="AE1659">
        <v>239.41</v>
      </c>
      <c r="AF1659" t="s">
        <v>11167</v>
      </c>
      <c r="AG1659" t="s">
        <v>11170</v>
      </c>
      <c r="AH1659">
        <v>8593</v>
      </c>
      <c r="AI1659">
        <v>1658</v>
      </c>
      <c r="AJ1659" t="s">
        <v>11085</v>
      </c>
      <c r="AK1659" t="s">
        <v>12027</v>
      </c>
      <c r="AL1659" t="s">
        <v>12031</v>
      </c>
      <c r="AM1659" t="s">
        <v>11357</v>
      </c>
      <c r="AN1659">
        <v>-1</v>
      </c>
      <c r="AO1659" s="10" t="s">
        <v>12037</v>
      </c>
      <c r="AP1659" t="str" cm="1">
        <f t="array" ref="AP1659">_xlfn.IFS(
  Table1[[#This Row],[Age]]&lt;=25, "18-25",
  Table1[[#This Row],[Age]]&lt;=35, "26-35",
  Table1[[#This Row],[Age]]&lt;=45, "36-45",
  Table1[[#This Row],[Age]]&lt;=60, "46-60",
  TRUE, "60+")</f>
        <v>36-45</v>
      </c>
    </row>
    <row r="1660" spans="1:42" x14ac:dyDescent="0.3">
      <c r="A1660">
        <v>1659</v>
      </c>
      <c r="B1660" t="s">
        <v>10</v>
      </c>
      <c r="C1660" t="s">
        <v>70</v>
      </c>
      <c r="D1660">
        <v>41</v>
      </c>
      <c r="E1660" t="s">
        <v>105</v>
      </c>
      <c r="F1660" t="s">
        <v>1766</v>
      </c>
      <c r="G1660" t="s">
        <v>5125</v>
      </c>
      <c r="H1660">
        <v>19458796512</v>
      </c>
      <c r="I1660" t="s">
        <v>6363</v>
      </c>
      <c r="J1660" t="s">
        <v>7291</v>
      </c>
      <c r="K1660">
        <v>5590.82</v>
      </c>
      <c r="L1660" s="12" t="s">
        <v>8800</v>
      </c>
      <c r="M1660" s="10" t="s">
        <v>11220</v>
      </c>
      <c r="N1660">
        <v>1659</v>
      </c>
      <c r="O1660">
        <v>45150</v>
      </c>
      <c r="P1660" t="s">
        <v>11402</v>
      </c>
      <c r="Q1660" s="16">
        <v>4642.72</v>
      </c>
      <c r="R1660">
        <v>948.1</v>
      </c>
      <c r="S1660">
        <v>65</v>
      </c>
      <c r="T1660">
        <v>1659</v>
      </c>
      <c r="U1660">
        <v>43653.29</v>
      </c>
      <c r="V1660" t="s">
        <v>11412</v>
      </c>
      <c r="W1660">
        <v>1.68</v>
      </c>
      <c r="X1660">
        <v>48</v>
      </c>
      <c r="Y1660" t="s">
        <v>11593</v>
      </c>
      <c r="Z1660" t="s">
        <v>12011</v>
      </c>
      <c r="AA1660">
        <v>1659</v>
      </c>
      <c r="AB1660" t="s">
        <v>12017</v>
      </c>
      <c r="AC1660">
        <v>9735.27</v>
      </c>
      <c r="AD1660">
        <v>4617.51</v>
      </c>
      <c r="AE1660">
        <v>230.88</v>
      </c>
      <c r="AF1660" t="s">
        <v>11218</v>
      </c>
      <c r="AG1660" t="s">
        <v>11125</v>
      </c>
      <c r="AH1660">
        <v>7074</v>
      </c>
      <c r="AI1660">
        <v>1659</v>
      </c>
      <c r="AJ1660" t="s">
        <v>11058</v>
      </c>
      <c r="AK1660" t="s">
        <v>12027</v>
      </c>
      <c r="AL1660" t="s">
        <v>12032</v>
      </c>
      <c r="AM1660" t="s">
        <v>11314</v>
      </c>
      <c r="AN1660">
        <v>1</v>
      </c>
      <c r="AO1660" s="10" t="s">
        <v>12041</v>
      </c>
      <c r="AP1660" t="str" cm="1">
        <f t="array" ref="AP1660">_xlfn.IFS(
  Table1[[#This Row],[Age]]&lt;=25, "18-25",
  Table1[[#This Row],[Age]]&lt;=35, "26-35",
  Table1[[#This Row],[Age]]&lt;=45, "36-45",
  Table1[[#This Row],[Age]]&lt;=60, "46-60",
  TRUE, "60+")</f>
        <v>36-45</v>
      </c>
    </row>
    <row r="1661" spans="1:42" x14ac:dyDescent="0.3">
      <c r="A1661">
        <v>1660</v>
      </c>
      <c r="B1661" t="s">
        <v>49</v>
      </c>
      <c r="C1661" t="s">
        <v>97</v>
      </c>
      <c r="D1661">
        <v>67</v>
      </c>
      <c r="E1661" t="s">
        <v>104</v>
      </c>
      <c r="F1661" t="s">
        <v>1767</v>
      </c>
      <c r="G1661" t="s">
        <v>5131</v>
      </c>
      <c r="H1661">
        <v>19458796513</v>
      </c>
      <c r="I1661" t="s">
        <v>6364</v>
      </c>
      <c r="J1661" t="s">
        <v>7292</v>
      </c>
      <c r="K1661">
        <v>3271.27</v>
      </c>
      <c r="L1661" s="12" t="s">
        <v>8801</v>
      </c>
      <c r="M1661" s="10" t="s">
        <v>11259</v>
      </c>
      <c r="N1661">
        <v>1660</v>
      </c>
      <c r="O1661">
        <v>44966</v>
      </c>
      <c r="P1661" t="s">
        <v>11403</v>
      </c>
      <c r="Q1661" s="16">
        <v>3873.96</v>
      </c>
      <c r="R1661">
        <v>-602.69000000000005</v>
      </c>
      <c r="S1661">
        <v>5</v>
      </c>
      <c r="T1661">
        <v>1660</v>
      </c>
      <c r="U1661">
        <v>6772.45</v>
      </c>
      <c r="V1661" t="s">
        <v>11411</v>
      </c>
      <c r="W1661">
        <v>8.5299999999999994</v>
      </c>
      <c r="X1661">
        <v>12</v>
      </c>
      <c r="Y1661" t="s">
        <v>11589</v>
      </c>
      <c r="Z1661" t="s">
        <v>12012</v>
      </c>
      <c r="AA1661">
        <v>1660</v>
      </c>
      <c r="AB1661" t="s">
        <v>12015</v>
      </c>
      <c r="AC1661">
        <v>3932.67</v>
      </c>
      <c r="AD1661">
        <v>2806.28</v>
      </c>
      <c r="AE1661">
        <v>140.31</v>
      </c>
      <c r="AF1661" t="s">
        <v>11372</v>
      </c>
      <c r="AG1661" t="s">
        <v>11254</v>
      </c>
      <c r="AH1661">
        <v>6025</v>
      </c>
      <c r="AI1661">
        <v>1660</v>
      </c>
      <c r="AJ1661" t="s">
        <v>11191</v>
      </c>
      <c r="AK1661" t="s">
        <v>12027</v>
      </c>
      <c r="AL1661" t="s">
        <v>12031</v>
      </c>
      <c r="AM1661" t="s">
        <v>11110</v>
      </c>
      <c r="AN1661">
        <v>1</v>
      </c>
      <c r="AO1661" s="10" t="s">
        <v>12045</v>
      </c>
      <c r="AP1661" t="str" cm="1">
        <f t="array" ref="AP1661">_xlfn.IFS(
  Table1[[#This Row],[Age]]&lt;=25, "18-25",
  Table1[[#This Row],[Age]]&lt;=35, "26-35",
  Table1[[#This Row],[Age]]&lt;=45, "36-45",
  Table1[[#This Row],[Age]]&lt;=60, "46-60",
  TRUE, "60+")</f>
        <v>60+</v>
      </c>
    </row>
    <row r="1662" spans="1:42" x14ac:dyDescent="0.3">
      <c r="A1662">
        <v>1661</v>
      </c>
      <c r="B1662" t="s">
        <v>41</v>
      </c>
      <c r="C1662" t="s">
        <v>96</v>
      </c>
      <c r="D1662">
        <v>32</v>
      </c>
      <c r="E1662" t="s">
        <v>104</v>
      </c>
      <c r="F1662" t="s">
        <v>1768</v>
      </c>
      <c r="G1662" t="s">
        <v>5124</v>
      </c>
      <c r="H1662">
        <v>19458796514</v>
      </c>
      <c r="I1662" t="s">
        <v>5465</v>
      </c>
      <c r="J1662" t="s">
        <v>7292</v>
      </c>
      <c r="K1662">
        <v>6471.84</v>
      </c>
      <c r="L1662" s="12" t="s">
        <v>8802</v>
      </c>
      <c r="M1662" s="10" t="s">
        <v>11250</v>
      </c>
      <c r="N1662">
        <v>1661</v>
      </c>
      <c r="O1662">
        <v>45019</v>
      </c>
      <c r="P1662" t="s">
        <v>11402</v>
      </c>
      <c r="Q1662" s="16">
        <v>2373.25</v>
      </c>
      <c r="R1662">
        <v>8845.09</v>
      </c>
      <c r="S1662">
        <v>30</v>
      </c>
      <c r="T1662">
        <v>1661</v>
      </c>
      <c r="U1662">
        <v>22516.07</v>
      </c>
      <c r="V1662" t="s">
        <v>11412</v>
      </c>
      <c r="W1662">
        <v>9.5500000000000007</v>
      </c>
      <c r="X1662">
        <v>60</v>
      </c>
      <c r="Y1662" t="s">
        <v>10944</v>
      </c>
      <c r="Z1662" t="s">
        <v>12011</v>
      </c>
      <c r="AA1662">
        <v>1661</v>
      </c>
      <c r="AB1662" t="s">
        <v>12017</v>
      </c>
      <c r="AC1662">
        <v>9432.4500000000007</v>
      </c>
      <c r="AD1662">
        <v>1258.4100000000001</v>
      </c>
      <c r="AE1662">
        <v>62.92</v>
      </c>
      <c r="AF1662" t="s">
        <v>11327</v>
      </c>
      <c r="AG1662" t="s">
        <v>11299</v>
      </c>
      <c r="AH1662">
        <v>6257</v>
      </c>
      <c r="AI1662">
        <v>1661</v>
      </c>
      <c r="AJ1662" t="s">
        <v>11330</v>
      </c>
      <c r="AK1662" t="s">
        <v>12029</v>
      </c>
      <c r="AL1662" t="s">
        <v>12032</v>
      </c>
      <c r="AM1662" t="s">
        <v>11184</v>
      </c>
      <c r="AN1662">
        <v>1</v>
      </c>
      <c r="AO1662" s="10" t="s">
        <v>12037</v>
      </c>
      <c r="AP1662" t="str" cm="1">
        <f t="array" ref="AP1662">_xlfn.IFS(
  Table1[[#This Row],[Age]]&lt;=25, "18-25",
  Table1[[#This Row],[Age]]&lt;=35, "26-35",
  Table1[[#This Row],[Age]]&lt;=45, "36-45",
  Table1[[#This Row],[Age]]&lt;=60, "46-60",
  TRUE, "60+")</f>
        <v>26-35</v>
      </c>
    </row>
    <row r="1663" spans="1:42" x14ac:dyDescent="0.3">
      <c r="A1663">
        <v>1662</v>
      </c>
      <c r="B1663" t="s">
        <v>22</v>
      </c>
      <c r="C1663" t="s">
        <v>58</v>
      </c>
      <c r="D1663">
        <v>23</v>
      </c>
      <c r="E1663" t="s">
        <v>105</v>
      </c>
      <c r="F1663" t="s">
        <v>1769</v>
      </c>
      <c r="G1663" t="s">
        <v>5133</v>
      </c>
      <c r="H1663">
        <v>19458796515</v>
      </c>
      <c r="I1663" t="s">
        <v>6365</v>
      </c>
      <c r="J1663" t="s">
        <v>7291</v>
      </c>
      <c r="K1663">
        <v>6499.49</v>
      </c>
      <c r="L1663" s="12" t="s">
        <v>7940</v>
      </c>
      <c r="M1663" s="10" t="s">
        <v>11200</v>
      </c>
      <c r="N1663">
        <v>1662</v>
      </c>
      <c r="O1663">
        <v>45198</v>
      </c>
      <c r="P1663" t="s">
        <v>11403</v>
      </c>
      <c r="Q1663" s="16">
        <v>1594.93</v>
      </c>
      <c r="R1663">
        <v>4904.5600000000004</v>
      </c>
      <c r="S1663">
        <v>95</v>
      </c>
      <c r="T1663">
        <v>1662</v>
      </c>
      <c r="U1663">
        <v>42677.22</v>
      </c>
      <c r="V1663" t="s">
        <v>11413</v>
      </c>
      <c r="W1663">
        <v>6.05</v>
      </c>
      <c r="X1663">
        <v>60</v>
      </c>
      <c r="Y1663" t="s">
        <v>11580</v>
      </c>
      <c r="Z1663" t="s">
        <v>12011</v>
      </c>
      <c r="AA1663">
        <v>1662</v>
      </c>
      <c r="AB1663" t="s">
        <v>12016</v>
      </c>
      <c r="AC1663">
        <v>6581.41</v>
      </c>
      <c r="AD1663">
        <v>1945.51</v>
      </c>
      <c r="AE1663">
        <v>97.28</v>
      </c>
      <c r="AF1663" t="s">
        <v>11179</v>
      </c>
      <c r="AG1663" t="s">
        <v>11047</v>
      </c>
      <c r="AH1663">
        <v>657</v>
      </c>
      <c r="AI1663">
        <v>1662</v>
      </c>
      <c r="AJ1663" t="s">
        <v>11327</v>
      </c>
      <c r="AK1663" t="s">
        <v>12028</v>
      </c>
      <c r="AL1663" t="s">
        <v>12032</v>
      </c>
      <c r="AM1663" t="s">
        <v>11337</v>
      </c>
      <c r="AN1663">
        <v>1</v>
      </c>
      <c r="AO1663" s="10" t="s">
        <v>12042</v>
      </c>
      <c r="AP1663" t="str" cm="1">
        <f t="array" ref="AP1663">_xlfn.IFS(
  Table1[[#This Row],[Age]]&lt;=25, "18-25",
  Table1[[#This Row],[Age]]&lt;=35, "26-35",
  Table1[[#This Row],[Age]]&lt;=45, "36-45",
  Table1[[#This Row],[Age]]&lt;=60, "46-60",
  TRUE, "60+")</f>
        <v>18-25</v>
      </c>
    </row>
    <row r="1664" spans="1:42" x14ac:dyDescent="0.3">
      <c r="A1664">
        <v>1663</v>
      </c>
      <c r="B1664" t="s">
        <v>30</v>
      </c>
      <c r="C1664" t="s">
        <v>54</v>
      </c>
      <c r="D1664">
        <v>36</v>
      </c>
      <c r="E1664" t="s">
        <v>104</v>
      </c>
      <c r="F1664" t="s">
        <v>1770</v>
      </c>
      <c r="G1664" t="s">
        <v>5119</v>
      </c>
      <c r="H1664">
        <v>19458796516</v>
      </c>
      <c r="I1664" t="s">
        <v>6366</v>
      </c>
      <c r="J1664" t="s">
        <v>7292</v>
      </c>
      <c r="K1664">
        <v>1974.01</v>
      </c>
      <c r="L1664" s="12" t="s">
        <v>7594</v>
      </c>
      <c r="M1664" s="10" t="s">
        <v>11345</v>
      </c>
      <c r="N1664">
        <v>1663</v>
      </c>
      <c r="O1664">
        <v>45279</v>
      </c>
      <c r="P1664" t="s">
        <v>11403</v>
      </c>
      <c r="Q1664" s="16">
        <v>788.83</v>
      </c>
      <c r="R1664">
        <v>1185.18</v>
      </c>
      <c r="S1664">
        <v>43</v>
      </c>
      <c r="T1664">
        <v>1663</v>
      </c>
      <c r="U1664">
        <v>19160.72</v>
      </c>
      <c r="V1664" t="s">
        <v>11412</v>
      </c>
      <c r="W1664">
        <v>5.97</v>
      </c>
      <c r="X1664">
        <v>48</v>
      </c>
      <c r="Y1664" t="s">
        <v>8272</v>
      </c>
      <c r="Z1664" t="s">
        <v>12012</v>
      </c>
      <c r="AA1664">
        <v>1663</v>
      </c>
      <c r="AB1664" t="s">
        <v>12016</v>
      </c>
      <c r="AC1664">
        <v>5326.62</v>
      </c>
      <c r="AD1664">
        <v>3691.06</v>
      </c>
      <c r="AE1664">
        <v>184.55</v>
      </c>
      <c r="AF1664" t="s">
        <v>11365</v>
      </c>
      <c r="AG1664" t="s">
        <v>11251</v>
      </c>
      <c r="AH1664">
        <v>8832</v>
      </c>
      <c r="AI1664">
        <v>1663</v>
      </c>
      <c r="AJ1664" t="s">
        <v>11056</v>
      </c>
      <c r="AK1664" t="s">
        <v>12029</v>
      </c>
      <c r="AL1664" t="s">
        <v>12031</v>
      </c>
      <c r="AM1664" t="s">
        <v>11364</v>
      </c>
      <c r="AN1664">
        <v>1</v>
      </c>
      <c r="AO1664" s="10" t="s">
        <v>12036</v>
      </c>
      <c r="AP1664" t="str" cm="1">
        <f t="array" ref="AP1664">_xlfn.IFS(
  Table1[[#This Row],[Age]]&lt;=25, "18-25",
  Table1[[#This Row],[Age]]&lt;=35, "26-35",
  Table1[[#This Row],[Age]]&lt;=45, "36-45",
  Table1[[#This Row],[Age]]&lt;=60, "46-60",
  TRUE, "60+")</f>
        <v>36-45</v>
      </c>
    </row>
    <row r="1665" spans="1:42" x14ac:dyDescent="0.3">
      <c r="A1665">
        <v>1664</v>
      </c>
      <c r="B1665" t="s">
        <v>33</v>
      </c>
      <c r="C1665" t="s">
        <v>76</v>
      </c>
      <c r="D1665">
        <v>25</v>
      </c>
      <c r="E1665" t="s">
        <v>105</v>
      </c>
      <c r="F1665" t="s">
        <v>1771</v>
      </c>
      <c r="G1665" t="s">
        <v>5118</v>
      </c>
      <c r="H1665">
        <v>19458796517</v>
      </c>
      <c r="I1665" t="s">
        <v>5992</v>
      </c>
      <c r="J1665" t="s">
        <v>7291</v>
      </c>
      <c r="K1665">
        <v>6802.36</v>
      </c>
      <c r="L1665" s="12" t="s">
        <v>8803</v>
      </c>
      <c r="M1665" s="10" t="s">
        <v>11099</v>
      </c>
      <c r="N1665">
        <v>1664</v>
      </c>
      <c r="O1665">
        <v>45232</v>
      </c>
      <c r="P1665" t="s">
        <v>11404</v>
      </c>
      <c r="Q1665" s="16">
        <v>413.79</v>
      </c>
      <c r="R1665">
        <v>7216.15</v>
      </c>
      <c r="S1665">
        <v>32</v>
      </c>
      <c r="T1665">
        <v>1664</v>
      </c>
      <c r="U1665">
        <v>14203.41</v>
      </c>
      <c r="V1665" t="s">
        <v>11411</v>
      </c>
      <c r="W1665">
        <v>7.02</v>
      </c>
      <c r="X1665">
        <v>12</v>
      </c>
      <c r="Y1665" t="s">
        <v>10106</v>
      </c>
      <c r="Z1665" t="s">
        <v>12010</v>
      </c>
      <c r="AA1665">
        <v>1664</v>
      </c>
      <c r="AB1665" t="s">
        <v>12017</v>
      </c>
      <c r="AC1665">
        <v>3987.89</v>
      </c>
      <c r="AD1665">
        <v>2108.0300000000002</v>
      </c>
      <c r="AE1665">
        <v>105.4</v>
      </c>
      <c r="AF1665" t="s">
        <v>11321</v>
      </c>
      <c r="AG1665" t="s">
        <v>11062</v>
      </c>
      <c r="AH1665">
        <v>428</v>
      </c>
      <c r="AI1665">
        <v>1664</v>
      </c>
      <c r="AJ1665" t="s">
        <v>11060</v>
      </c>
      <c r="AK1665" t="s">
        <v>12028</v>
      </c>
      <c r="AL1665" t="s">
        <v>12031</v>
      </c>
      <c r="AM1665" t="s">
        <v>11140</v>
      </c>
      <c r="AN1665">
        <v>1</v>
      </c>
      <c r="AO1665" s="10" t="s">
        <v>12040</v>
      </c>
      <c r="AP1665" t="str" cm="1">
        <f t="array" ref="AP1665">_xlfn.IFS(
  Table1[[#This Row],[Age]]&lt;=25, "18-25",
  Table1[[#This Row],[Age]]&lt;=35, "26-35",
  Table1[[#This Row],[Age]]&lt;=45, "36-45",
  Table1[[#This Row],[Age]]&lt;=60, "46-60",
  TRUE, "60+")</f>
        <v>18-25</v>
      </c>
    </row>
    <row r="1666" spans="1:42" x14ac:dyDescent="0.3">
      <c r="A1666">
        <v>1665</v>
      </c>
      <c r="B1666" t="s">
        <v>6</v>
      </c>
      <c r="C1666" t="s">
        <v>86</v>
      </c>
      <c r="D1666">
        <v>69</v>
      </c>
      <c r="E1666" t="s">
        <v>104</v>
      </c>
      <c r="F1666" t="s">
        <v>1772</v>
      </c>
      <c r="G1666" t="s">
        <v>5144</v>
      </c>
      <c r="H1666">
        <v>19458796518</v>
      </c>
      <c r="I1666" t="s">
        <v>5206</v>
      </c>
      <c r="J1666" t="s">
        <v>7292</v>
      </c>
      <c r="K1666">
        <v>2740.39</v>
      </c>
      <c r="L1666" s="12" t="s">
        <v>8804</v>
      </c>
      <c r="M1666" s="10" t="s">
        <v>11104</v>
      </c>
      <c r="N1666">
        <v>1665</v>
      </c>
      <c r="O1666">
        <v>45160</v>
      </c>
      <c r="P1666" t="s">
        <v>11403</v>
      </c>
      <c r="Q1666" s="16">
        <v>2291.9499999999998</v>
      </c>
      <c r="R1666">
        <v>448.44</v>
      </c>
      <c r="S1666">
        <v>67</v>
      </c>
      <c r="T1666">
        <v>1665</v>
      </c>
      <c r="U1666">
        <v>37535.120000000003</v>
      </c>
      <c r="V1666" t="s">
        <v>11412</v>
      </c>
      <c r="W1666">
        <v>4.18</v>
      </c>
      <c r="X1666">
        <v>48</v>
      </c>
      <c r="Y1666" t="s">
        <v>11879</v>
      </c>
      <c r="Z1666" t="s">
        <v>12010</v>
      </c>
      <c r="AA1666">
        <v>1665</v>
      </c>
      <c r="AB1666" t="s">
        <v>12017</v>
      </c>
      <c r="AC1666">
        <v>5581.97</v>
      </c>
      <c r="AD1666">
        <v>4111.3100000000004</v>
      </c>
      <c r="AE1666">
        <v>205.57</v>
      </c>
      <c r="AF1666" t="s">
        <v>11093</v>
      </c>
      <c r="AG1666" t="s">
        <v>11234</v>
      </c>
      <c r="AH1666">
        <v>770</v>
      </c>
      <c r="AI1666">
        <v>1665</v>
      </c>
      <c r="AJ1666" t="s">
        <v>11055</v>
      </c>
      <c r="AK1666" t="s">
        <v>12029</v>
      </c>
      <c r="AL1666" t="s">
        <v>12032</v>
      </c>
      <c r="AM1666" t="s">
        <v>11363</v>
      </c>
      <c r="AN1666">
        <v>1</v>
      </c>
      <c r="AO1666" s="10" t="s">
        <v>12041</v>
      </c>
      <c r="AP1666" t="str" cm="1">
        <f t="array" ref="AP1666">_xlfn.IFS(
  Table1[[#This Row],[Age]]&lt;=25, "18-25",
  Table1[[#This Row],[Age]]&lt;=35, "26-35",
  Table1[[#This Row],[Age]]&lt;=45, "36-45",
  Table1[[#This Row],[Age]]&lt;=60, "46-60",
  TRUE, "60+")</f>
        <v>60+</v>
      </c>
    </row>
    <row r="1667" spans="1:42" x14ac:dyDescent="0.3">
      <c r="A1667">
        <v>1666</v>
      </c>
      <c r="B1667" t="s">
        <v>37</v>
      </c>
      <c r="C1667" t="s">
        <v>93</v>
      </c>
      <c r="D1667">
        <v>64</v>
      </c>
      <c r="E1667" t="s">
        <v>104</v>
      </c>
      <c r="F1667" t="s">
        <v>1773</v>
      </c>
      <c r="G1667" t="s">
        <v>5124</v>
      </c>
      <c r="H1667">
        <v>19458796519</v>
      </c>
      <c r="I1667" t="s">
        <v>6367</v>
      </c>
      <c r="J1667" t="s">
        <v>7292</v>
      </c>
      <c r="K1667">
        <v>6918.99</v>
      </c>
      <c r="L1667" s="12" t="s">
        <v>8805</v>
      </c>
      <c r="M1667" s="10" t="s">
        <v>11265</v>
      </c>
      <c r="N1667">
        <v>1666</v>
      </c>
      <c r="O1667">
        <v>44969</v>
      </c>
      <c r="P1667" t="s">
        <v>11402</v>
      </c>
      <c r="Q1667" s="16">
        <v>3963.31</v>
      </c>
      <c r="R1667">
        <v>10882.3</v>
      </c>
      <c r="S1667">
        <v>67</v>
      </c>
      <c r="T1667">
        <v>1666</v>
      </c>
      <c r="U1667">
        <v>20638.12</v>
      </c>
      <c r="V1667" t="s">
        <v>11412</v>
      </c>
      <c r="W1667">
        <v>2.4900000000000002</v>
      </c>
      <c r="X1667">
        <v>24</v>
      </c>
      <c r="Y1667" t="s">
        <v>8805</v>
      </c>
      <c r="Z1667" t="s">
        <v>12011</v>
      </c>
      <c r="AA1667">
        <v>1666</v>
      </c>
      <c r="AB1667" t="s">
        <v>12016</v>
      </c>
      <c r="AC1667">
        <v>6884.15</v>
      </c>
      <c r="AD1667">
        <v>1193.68</v>
      </c>
      <c r="AE1667">
        <v>59.68</v>
      </c>
      <c r="AF1667" t="s">
        <v>11341</v>
      </c>
      <c r="AG1667" t="s">
        <v>11311</v>
      </c>
      <c r="AH1667">
        <v>2860</v>
      </c>
      <c r="AI1667">
        <v>1666</v>
      </c>
      <c r="AJ1667" t="s">
        <v>11106</v>
      </c>
      <c r="AK1667" t="s">
        <v>12027</v>
      </c>
      <c r="AL1667" t="s">
        <v>12032</v>
      </c>
      <c r="AM1667" t="s">
        <v>11353</v>
      </c>
      <c r="AN1667">
        <v>1</v>
      </c>
      <c r="AO1667" s="10" t="s">
        <v>12045</v>
      </c>
      <c r="AP1667" t="str" cm="1">
        <f t="array" ref="AP1667">_xlfn.IFS(
  Table1[[#This Row],[Age]]&lt;=25, "18-25",
  Table1[[#This Row],[Age]]&lt;=35, "26-35",
  Table1[[#This Row],[Age]]&lt;=45, "36-45",
  Table1[[#This Row],[Age]]&lt;=60, "46-60",
  TRUE, "60+")</f>
        <v>60+</v>
      </c>
    </row>
    <row r="1668" spans="1:42" x14ac:dyDescent="0.3">
      <c r="A1668">
        <v>1667</v>
      </c>
      <c r="B1668" t="s">
        <v>3</v>
      </c>
      <c r="C1668" t="s">
        <v>88</v>
      </c>
      <c r="D1668">
        <v>53</v>
      </c>
      <c r="E1668" t="s">
        <v>105</v>
      </c>
      <c r="F1668" t="s">
        <v>1774</v>
      </c>
      <c r="G1668" t="s">
        <v>5119</v>
      </c>
      <c r="H1668">
        <v>19458796520</v>
      </c>
      <c r="I1668" t="s">
        <v>6368</v>
      </c>
      <c r="J1668" t="s">
        <v>7292</v>
      </c>
      <c r="K1668">
        <v>6158.24</v>
      </c>
      <c r="L1668" s="12" t="s">
        <v>8806</v>
      </c>
      <c r="M1668" s="10" t="s">
        <v>11080</v>
      </c>
      <c r="N1668">
        <v>1667</v>
      </c>
      <c r="O1668">
        <v>45269</v>
      </c>
      <c r="P1668" t="s">
        <v>11403</v>
      </c>
      <c r="Q1668" s="16">
        <v>3632.35</v>
      </c>
      <c r="R1668">
        <v>9790.59</v>
      </c>
      <c r="S1668">
        <v>42</v>
      </c>
      <c r="T1668">
        <v>1667</v>
      </c>
      <c r="U1668">
        <v>35609.279999999999</v>
      </c>
      <c r="V1668" t="s">
        <v>11412</v>
      </c>
      <c r="W1668">
        <v>1.6</v>
      </c>
      <c r="X1668">
        <v>60</v>
      </c>
      <c r="Y1668" t="s">
        <v>11768</v>
      </c>
      <c r="Z1668" t="s">
        <v>12012</v>
      </c>
      <c r="AA1668">
        <v>1667</v>
      </c>
      <c r="AB1668" t="s">
        <v>12016</v>
      </c>
      <c r="AC1668">
        <v>7395.69</v>
      </c>
      <c r="AD1668">
        <v>3856</v>
      </c>
      <c r="AE1668">
        <v>192.8</v>
      </c>
      <c r="AF1668" t="s">
        <v>11161</v>
      </c>
      <c r="AG1668" t="s">
        <v>11375</v>
      </c>
      <c r="AH1668">
        <v>6725</v>
      </c>
      <c r="AI1668">
        <v>1667</v>
      </c>
      <c r="AJ1668" t="s">
        <v>11322</v>
      </c>
      <c r="AK1668" t="s">
        <v>12028</v>
      </c>
      <c r="AL1668" t="s">
        <v>12031</v>
      </c>
      <c r="AM1668" t="s">
        <v>11314</v>
      </c>
      <c r="AN1668">
        <v>1</v>
      </c>
      <c r="AO1668" s="10" t="s">
        <v>12036</v>
      </c>
      <c r="AP1668" t="str" cm="1">
        <f t="array" ref="AP1668">_xlfn.IFS(
  Table1[[#This Row],[Age]]&lt;=25, "18-25",
  Table1[[#This Row],[Age]]&lt;=35, "26-35",
  Table1[[#This Row],[Age]]&lt;=45, "36-45",
  Table1[[#This Row],[Age]]&lt;=60, "46-60",
  TRUE, "60+")</f>
        <v>46-60</v>
      </c>
    </row>
    <row r="1669" spans="1:42" x14ac:dyDescent="0.3">
      <c r="A1669">
        <v>1668</v>
      </c>
      <c r="B1669" t="s">
        <v>45</v>
      </c>
      <c r="C1669" t="s">
        <v>86</v>
      </c>
      <c r="D1669">
        <v>67</v>
      </c>
      <c r="E1669" t="s">
        <v>106</v>
      </c>
      <c r="F1669" t="s">
        <v>1775</v>
      </c>
      <c r="G1669" t="s">
        <v>5115</v>
      </c>
      <c r="H1669">
        <v>19458796521</v>
      </c>
      <c r="I1669" t="s">
        <v>6369</v>
      </c>
      <c r="J1669" t="s">
        <v>7291</v>
      </c>
      <c r="K1669">
        <v>7187.92</v>
      </c>
      <c r="L1669" s="12" t="s">
        <v>8807</v>
      </c>
      <c r="M1669" s="10" t="s">
        <v>11338</v>
      </c>
      <c r="N1669">
        <v>1668</v>
      </c>
      <c r="O1669">
        <v>45059</v>
      </c>
      <c r="P1669" t="s">
        <v>11404</v>
      </c>
      <c r="Q1669" s="16">
        <v>3782.11</v>
      </c>
      <c r="R1669">
        <v>10970.03</v>
      </c>
      <c r="S1669">
        <v>5</v>
      </c>
      <c r="T1669">
        <v>1668</v>
      </c>
      <c r="U1669">
        <v>7193.17</v>
      </c>
      <c r="V1669" t="s">
        <v>11411</v>
      </c>
      <c r="W1669">
        <v>8.93</v>
      </c>
      <c r="X1669">
        <v>24</v>
      </c>
      <c r="Y1669" t="s">
        <v>7566</v>
      </c>
      <c r="Z1669" t="s">
        <v>12012</v>
      </c>
      <c r="AA1669">
        <v>1668</v>
      </c>
      <c r="AB1669" t="s">
        <v>12016</v>
      </c>
      <c r="AC1669">
        <v>1686.76</v>
      </c>
      <c r="AD1669">
        <v>3924.56</v>
      </c>
      <c r="AE1669">
        <v>196.23</v>
      </c>
      <c r="AF1669" t="s">
        <v>11064</v>
      </c>
      <c r="AG1669" t="s">
        <v>11362</v>
      </c>
      <c r="AH1669">
        <v>7641</v>
      </c>
      <c r="AI1669">
        <v>1668</v>
      </c>
      <c r="AJ1669" t="s">
        <v>11390</v>
      </c>
      <c r="AK1669" t="s">
        <v>12028</v>
      </c>
      <c r="AL1669" t="s">
        <v>12031</v>
      </c>
      <c r="AM1669" t="s">
        <v>11080</v>
      </c>
      <c r="AN1669">
        <v>1</v>
      </c>
      <c r="AO1669" s="10" t="s">
        <v>12046</v>
      </c>
      <c r="AP1669" t="str" cm="1">
        <f t="array" ref="AP1669">_xlfn.IFS(
  Table1[[#This Row],[Age]]&lt;=25, "18-25",
  Table1[[#This Row],[Age]]&lt;=35, "26-35",
  Table1[[#This Row],[Age]]&lt;=45, "36-45",
  Table1[[#This Row],[Age]]&lt;=60, "46-60",
  TRUE, "60+")</f>
        <v>60+</v>
      </c>
    </row>
    <row r="1670" spans="1:42" x14ac:dyDescent="0.3">
      <c r="A1670">
        <v>1669</v>
      </c>
      <c r="B1670" t="s">
        <v>51</v>
      </c>
      <c r="C1670" t="s">
        <v>76</v>
      </c>
      <c r="D1670">
        <v>30</v>
      </c>
      <c r="E1670" t="s">
        <v>104</v>
      </c>
      <c r="F1670" t="s">
        <v>1776</v>
      </c>
      <c r="G1670" t="s">
        <v>5148</v>
      </c>
      <c r="H1670">
        <v>19458796522</v>
      </c>
      <c r="I1670" t="s">
        <v>6370</v>
      </c>
      <c r="J1670" t="s">
        <v>7291</v>
      </c>
      <c r="K1670">
        <v>295.02999999999997</v>
      </c>
      <c r="L1670" s="12" t="s">
        <v>8808</v>
      </c>
      <c r="M1670" s="10" t="s">
        <v>11360</v>
      </c>
      <c r="N1670">
        <v>1669</v>
      </c>
      <c r="O1670">
        <v>44991</v>
      </c>
      <c r="P1670" t="s">
        <v>11404</v>
      </c>
      <c r="Q1670" s="16">
        <v>602.05999999999995</v>
      </c>
      <c r="R1670">
        <v>897.09</v>
      </c>
      <c r="S1670">
        <v>99</v>
      </c>
      <c r="T1670">
        <v>1669</v>
      </c>
      <c r="U1670">
        <v>28122.03</v>
      </c>
      <c r="V1670" t="s">
        <v>11413</v>
      </c>
      <c r="W1670">
        <v>5.93</v>
      </c>
      <c r="X1670">
        <v>24</v>
      </c>
      <c r="Y1670" t="s">
        <v>10349</v>
      </c>
      <c r="Z1670" t="s">
        <v>12010</v>
      </c>
      <c r="AA1670">
        <v>1669</v>
      </c>
      <c r="AB1670" t="s">
        <v>12016</v>
      </c>
      <c r="AC1670">
        <v>6763</v>
      </c>
      <c r="AD1670">
        <v>921.27</v>
      </c>
      <c r="AE1670">
        <v>46.06</v>
      </c>
      <c r="AF1670" t="s">
        <v>11036</v>
      </c>
      <c r="AG1670" t="s">
        <v>11132</v>
      </c>
      <c r="AH1670">
        <v>8853</v>
      </c>
      <c r="AI1670">
        <v>1669</v>
      </c>
      <c r="AJ1670" t="s">
        <v>11213</v>
      </c>
      <c r="AK1670" t="s">
        <v>12029</v>
      </c>
      <c r="AL1670" t="s">
        <v>12031</v>
      </c>
      <c r="AM1670" t="s">
        <v>11286</v>
      </c>
      <c r="AN1670">
        <v>1</v>
      </c>
      <c r="AO1670" s="10" t="s">
        <v>12047</v>
      </c>
      <c r="AP1670" t="str" cm="1">
        <f t="array" ref="AP1670">_xlfn.IFS(
  Table1[[#This Row],[Age]]&lt;=25, "18-25",
  Table1[[#This Row],[Age]]&lt;=35, "26-35",
  Table1[[#This Row],[Age]]&lt;=45, "36-45",
  Table1[[#This Row],[Age]]&lt;=60, "46-60",
  TRUE, "60+")</f>
        <v>26-35</v>
      </c>
    </row>
    <row r="1671" spans="1:42" x14ac:dyDescent="0.3">
      <c r="A1671">
        <v>1670</v>
      </c>
      <c r="B1671" t="s">
        <v>42</v>
      </c>
      <c r="C1671" t="s">
        <v>92</v>
      </c>
      <c r="D1671">
        <v>50</v>
      </c>
      <c r="E1671" t="s">
        <v>105</v>
      </c>
      <c r="F1671" t="s">
        <v>1777</v>
      </c>
      <c r="G1671" t="s">
        <v>5146</v>
      </c>
      <c r="H1671">
        <v>19458796523</v>
      </c>
      <c r="I1671" t="s">
        <v>6371</v>
      </c>
      <c r="J1671" t="s">
        <v>7291</v>
      </c>
      <c r="K1671">
        <v>1341.12</v>
      </c>
      <c r="L1671" s="12" t="s">
        <v>8809</v>
      </c>
      <c r="M1671" s="10" t="s">
        <v>11292</v>
      </c>
      <c r="N1671">
        <v>1670</v>
      </c>
      <c r="O1671">
        <v>45277</v>
      </c>
      <c r="P1671" t="s">
        <v>11402</v>
      </c>
      <c r="Q1671" s="16">
        <v>4315.12</v>
      </c>
      <c r="R1671">
        <v>-2974</v>
      </c>
      <c r="S1671">
        <v>86</v>
      </c>
      <c r="T1671">
        <v>1670</v>
      </c>
      <c r="U1671">
        <v>19593.580000000002</v>
      </c>
      <c r="V1671" t="s">
        <v>11413</v>
      </c>
      <c r="W1671">
        <v>7.25</v>
      </c>
      <c r="X1671">
        <v>36</v>
      </c>
      <c r="Y1671" t="s">
        <v>8475</v>
      </c>
      <c r="Z1671" t="s">
        <v>12012</v>
      </c>
      <c r="AA1671">
        <v>1670</v>
      </c>
      <c r="AB1671" t="s">
        <v>12017</v>
      </c>
      <c r="AC1671">
        <v>9031.81</v>
      </c>
      <c r="AD1671">
        <v>441.66</v>
      </c>
      <c r="AE1671">
        <v>22.08</v>
      </c>
      <c r="AF1671" t="s">
        <v>11075</v>
      </c>
      <c r="AG1671" t="s">
        <v>11185</v>
      </c>
      <c r="AH1671">
        <v>5587</v>
      </c>
      <c r="AI1671">
        <v>1670</v>
      </c>
      <c r="AJ1671" t="s">
        <v>11084</v>
      </c>
      <c r="AK1671" t="s">
        <v>12029</v>
      </c>
      <c r="AL1671" t="s">
        <v>12031</v>
      </c>
      <c r="AM1671" t="s">
        <v>11313</v>
      </c>
      <c r="AN1671">
        <v>1</v>
      </c>
      <c r="AO1671" s="10" t="s">
        <v>12036</v>
      </c>
      <c r="AP1671" t="str" cm="1">
        <f t="array" ref="AP1671">_xlfn.IFS(
  Table1[[#This Row],[Age]]&lt;=25, "18-25",
  Table1[[#This Row],[Age]]&lt;=35, "26-35",
  Table1[[#This Row],[Age]]&lt;=45, "36-45",
  Table1[[#This Row],[Age]]&lt;=60, "46-60",
  TRUE, "60+")</f>
        <v>46-60</v>
      </c>
    </row>
    <row r="1672" spans="1:42" x14ac:dyDescent="0.3">
      <c r="A1672">
        <v>1671</v>
      </c>
      <c r="B1672" t="s">
        <v>5</v>
      </c>
      <c r="C1672" t="s">
        <v>96</v>
      </c>
      <c r="D1672">
        <v>49</v>
      </c>
      <c r="E1672" t="s">
        <v>106</v>
      </c>
      <c r="F1672" t="s">
        <v>1778</v>
      </c>
      <c r="G1672" t="s">
        <v>5117</v>
      </c>
      <c r="H1672">
        <v>19458796524</v>
      </c>
      <c r="I1672" t="s">
        <v>6015</v>
      </c>
      <c r="J1672" t="s">
        <v>7292</v>
      </c>
      <c r="K1672">
        <v>8417.99</v>
      </c>
      <c r="L1672" s="12" t="s">
        <v>8810</v>
      </c>
      <c r="M1672" s="10" t="s">
        <v>11327</v>
      </c>
      <c r="N1672">
        <v>1671</v>
      </c>
      <c r="O1672">
        <v>45008</v>
      </c>
      <c r="P1672" t="s">
        <v>11403</v>
      </c>
      <c r="Q1672" s="16">
        <v>4021.82</v>
      </c>
      <c r="R1672">
        <v>4396.17</v>
      </c>
      <c r="S1672">
        <v>96</v>
      </c>
      <c r="T1672">
        <v>1671</v>
      </c>
      <c r="U1672">
        <v>49867.95</v>
      </c>
      <c r="V1672" t="s">
        <v>11411</v>
      </c>
      <c r="W1672">
        <v>3.99</v>
      </c>
      <c r="X1672">
        <v>60</v>
      </c>
      <c r="Y1672" t="s">
        <v>11472</v>
      </c>
      <c r="Z1672" t="s">
        <v>12011</v>
      </c>
      <c r="AA1672">
        <v>1671</v>
      </c>
      <c r="AB1672" t="s">
        <v>12015</v>
      </c>
      <c r="AC1672">
        <v>4842.04</v>
      </c>
      <c r="AD1672">
        <v>3006.95</v>
      </c>
      <c r="AE1672">
        <v>150.35</v>
      </c>
      <c r="AF1672" t="s">
        <v>11063</v>
      </c>
      <c r="AG1672" t="s">
        <v>11350</v>
      </c>
      <c r="AH1672">
        <v>8796</v>
      </c>
      <c r="AI1672">
        <v>1671</v>
      </c>
      <c r="AJ1672" t="s">
        <v>11107</v>
      </c>
      <c r="AK1672" t="s">
        <v>12028</v>
      </c>
      <c r="AL1672" t="s">
        <v>12032</v>
      </c>
      <c r="AM1672" t="s">
        <v>11209</v>
      </c>
      <c r="AN1672">
        <v>1</v>
      </c>
      <c r="AO1672" s="10" t="s">
        <v>12047</v>
      </c>
      <c r="AP1672" t="str" cm="1">
        <f t="array" ref="AP1672">_xlfn.IFS(
  Table1[[#This Row],[Age]]&lt;=25, "18-25",
  Table1[[#This Row],[Age]]&lt;=35, "26-35",
  Table1[[#This Row],[Age]]&lt;=45, "36-45",
  Table1[[#This Row],[Age]]&lt;=60, "46-60",
  TRUE, "60+")</f>
        <v>46-60</v>
      </c>
    </row>
    <row r="1673" spans="1:42" x14ac:dyDescent="0.3">
      <c r="A1673">
        <v>1672</v>
      </c>
      <c r="B1673" t="s">
        <v>41</v>
      </c>
      <c r="C1673" t="s">
        <v>62</v>
      </c>
      <c r="D1673">
        <v>45</v>
      </c>
      <c r="E1673" t="s">
        <v>104</v>
      </c>
      <c r="F1673" t="s">
        <v>1779</v>
      </c>
      <c r="G1673" t="s">
        <v>5127</v>
      </c>
      <c r="H1673">
        <v>19458796525</v>
      </c>
      <c r="I1673" t="s">
        <v>5889</v>
      </c>
      <c r="J1673" t="s">
        <v>7291</v>
      </c>
      <c r="K1673">
        <v>3869.16</v>
      </c>
      <c r="L1673" s="12" t="s">
        <v>8811</v>
      </c>
      <c r="M1673" s="10" t="s">
        <v>11047</v>
      </c>
      <c r="N1673">
        <v>1672</v>
      </c>
      <c r="O1673">
        <v>45075</v>
      </c>
      <c r="P1673" t="s">
        <v>11403</v>
      </c>
      <c r="Q1673" s="16">
        <v>479.5</v>
      </c>
      <c r="R1673">
        <v>3389.66</v>
      </c>
      <c r="S1673">
        <v>59</v>
      </c>
      <c r="T1673">
        <v>1672</v>
      </c>
      <c r="U1673">
        <v>29978.18</v>
      </c>
      <c r="V1673" t="s">
        <v>11413</v>
      </c>
      <c r="W1673">
        <v>8.26</v>
      </c>
      <c r="X1673">
        <v>48</v>
      </c>
      <c r="Y1673" t="s">
        <v>10617</v>
      </c>
      <c r="Z1673" t="s">
        <v>12011</v>
      </c>
      <c r="AA1673">
        <v>1672</v>
      </c>
      <c r="AB1673" t="s">
        <v>12016</v>
      </c>
      <c r="AC1673">
        <v>3254.51</v>
      </c>
      <c r="AD1673">
        <v>3873.17</v>
      </c>
      <c r="AE1673">
        <v>193.66</v>
      </c>
      <c r="AF1673" t="s">
        <v>11146</v>
      </c>
      <c r="AG1673" t="s">
        <v>11221</v>
      </c>
      <c r="AH1673">
        <v>346</v>
      </c>
      <c r="AI1673">
        <v>1672</v>
      </c>
      <c r="AJ1673" t="s">
        <v>11207</v>
      </c>
      <c r="AK1673" t="s">
        <v>12027</v>
      </c>
      <c r="AL1673" t="s">
        <v>12032</v>
      </c>
      <c r="AM1673" t="s">
        <v>11074</v>
      </c>
      <c r="AN1673">
        <v>1</v>
      </c>
      <c r="AO1673" s="10" t="s">
        <v>12046</v>
      </c>
      <c r="AP1673" t="str" cm="1">
        <f t="array" ref="AP1673">_xlfn.IFS(
  Table1[[#This Row],[Age]]&lt;=25, "18-25",
  Table1[[#This Row],[Age]]&lt;=35, "26-35",
  Table1[[#This Row],[Age]]&lt;=45, "36-45",
  Table1[[#This Row],[Age]]&lt;=60, "46-60",
  TRUE, "60+")</f>
        <v>36-45</v>
      </c>
    </row>
    <row r="1674" spans="1:42" x14ac:dyDescent="0.3">
      <c r="A1674">
        <v>1673</v>
      </c>
      <c r="B1674" t="s">
        <v>36</v>
      </c>
      <c r="C1674" t="s">
        <v>62</v>
      </c>
      <c r="D1674">
        <v>57</v>
      </c>
      <c r="E1674" t="s">
        <v>104</v>
      </c>
      <c r="F1674" t="s">
        <v>1780</v>
      </c>
      <c r="G1674" t="s">
        <v>5111</v>
      </c>
      <c r="H1674">
        <v>19458796526</v>
      </c>
      <c r="I1674" t="s">
        <v>6372</v>
      </c>
      <c r="J1674" t="s">
        <v>7292</v>
      </c>
      <c r="K1674">
        <v>8383.51</v>
      </c>
      <c r="L1674" s="12" t="s">
        <v>7964</v>
      </c>
      <c r="M1674" s="10" t="s">
        <v>11216</v>
      </c>
      <c r="N1674">
        <v>1673</v>
      </c>
      <c r="O1674">
        <v>44997</v>
      </c>
      <c r="P1674" t="s">
        <v>11404</v>
      </c>
      <c r="Q1674" s="16">
        <v>1789.1</v>
      </c>
      <c r="R1674">
        <v>10172.61</v>
      </c>
      <c r="S1674">
        <v>23</v>
      </c>
      <c r="T1674">
        <v>1673</v>
      </c>
      <c r="U1674">
        <v>34426.1</v>
      </c>
      <c r="V1674" t="s">
        <v>11412</v>
      </c>
      <c r="W1674">
        <v>4.1500000000000004</v>
      </c>
      <c r="X1674">
        <v>48</v>
      </c>
      <c r="Y1674" t="s">
        <v>8754</v>
      </c>
      <c r="Z1674" t="s">
        <v>12012</v>
      </c>
      <c r="AA1674">
        <v>1673</v>
      </c>
      <c r="AB1674" t="s">
        <v>12017</v>
      </c>
      <c r="AC1674">
        <v>7293.49</v>
      </c>
      <c r="AD1674">
        <v>4688.47</v>
      </c>
      <c r="AE1674">
        <v>234.42</v>
      </c>
      <c r="AF1674" t="s">
        <v>11066</v>
      </c>
      <c r="AG1674" t="s">
        <v>11367</v>
      </c>
      <c r="AH1674">
        <v>5078</v>
      </c>
      <c r="AI1674">
        <v>1673</v>
      </c>
      <c r="AJ1674" t="s">
        <v>11361</v>
      </c>
      <c r="AK1674" t="s">
        <v>12029</v>
      </c>
      <c r="AL1674" t="s">
        <v>12031</v>
      </c>
      <c r="AM1674" t="s">
        <v>11381</v>
      </c>
      <c r="AN1674">
        <v>1</v>
      </c>
      <c r="AO1674" s="10" t="s">
        <v>12047</v>
      </c>
      <c r="AP1674" t="str" cm="1">
        <f t="array" ref="AP1674">_xlfn.IFS(
  Table1[[#This Row],[Age]]&lt;=25, "18-25",
  Table1[[#This Row],[Age]]&lt;=35, "26-35",
  Table1[[#This Row],[Age]]&lt;=45, "36-45",
  Table1[[#This Row],[Age]]&lt;=60, "46-60",
  TRUE, "60+")</f>
        <v>46-60</v>
      </c>
    </row>
    <row r="1675" spans="1:42" x14ac:dyDescent="0.3">
      <c r="A1675">
        <v>1674</v>
      </c>
      <c r="B1675" t="s">
        <v>46</v>
      </c>
      <c r="C1675" t="s">
        <v>63</v>
      </c>
      <c r="D1675">
        <v>68</v>
      </c>
      <c r="E1675" t="s">
        <v>105</v>
      </c>
      <c r="F1675" t="s">
        <v>1781</v>
      </c>
      <c r="G1675" t="s">
        <v>5140</v>
      </c>
      <c r="H1675">
        <v>19458796527</v>
      </c>
      <c r="I1675" t="s">
        <v>6373</v>
      </c>
      <c r="J1675" t="s">
        <v>7292</v>
      </c>
      <c r="K1675">
        <v>720.48</v>
      </c>
      <c r="L1675" s="12" t="s">
        <v>8812</v>
      </c>
      <c r="M1675" s="10" t="s">
        <v>11051</v>
      </c>
      <c r="N1675">
        <v>1674</v>
      </c>
      <c r="O1675">
        <v>45247</v>
      </c>
      <c r="P1675" t="s">
        <v>11404</v>
      </c>
      <c r="Q1675" s="16">
        <v>1882.37</v>
      </c>
      <c r="R1675">
        <v>2602.85</v>
      </c>
      <c r="S1675">
        <v>8</v>
      </c>
      <c r="T1675">
        <v>1674</v>
      </c>
      <c r="U1675">
        <v>7420.72</v>
      </c>
      <c r="V1675" t="s">
        <v>11412</v>
      </c>
      <c r="W1675">
        <v>1.27</v>
      </c>
      <c r="X1675">
        <v>24</v>
      </c>
      <c r="Y1675" t="s">
        <v>11579</v>
      </c>
      <c r="Z1675" t="s">
        <v>12010</v>
      </c>
      <c r="AA1675">
        <v>1674</v>
      </c>
      <c r="AB1675" t="s">
        <v>12016</v>
      </c>
      <c r="AC1675">
        <v>2023.99</v>
      </c>
      <c r="AD1675">
        <v>3412.46</v>
      </c>
      <c r="AE1675">
        <v>170.62</v>
      </c>
      <c r="AF1675" t="s">
        <v>11186</v>
      </c>
      <c r="AG1675" t="s">
        <v>11088</v>
      </c>
      <c r="AH1675">
        <v>7946</v>
      </c>
      <c r="AI1675">
        <v>1674</v>
      </c>
      <c r="AJ1675" t="s">
        <v>11316</v>
      </c>
      <c r="AK1675" t="s">
        <v>12029</v>
      </c>
      <c r="AL1675" t="s">
        <v>12032</v>
      </c>
      <c r="AM1675" t="s">
        <v>11372</v>
      </c>
      <c r="AN1675">
        <v>1</v>
      </c>
      <c r="AO1675" s="10" t="s">
        <v>12040</v>
      </c>
      <c r="AP1675" t="str" cm="1">
        <f t="array" ref="AP1675">_xlfn.IFS(
  Table1[[#This Row],[Age]]&lt;=25, "18-25",
  Table1[[#This Row],[Age]]&lt;=35, "26-35",
  Table1[[#This Row],[Age]]&lt;=45, "36-45",
  Table1[[#This Row],[Age]]&lt;=60, "46-60",
  TRUE, "60+")</f>
        <v>60+</v>
      </c>
    </row>
    <row r="1676" spans="1:42" x14ac:dyDescent="0.3">
      <c r="A1676">
        <v>1675</v>
      </c>
      <c r="B1676" t="s">
        <v>23</v>
      </c>
      <c r="C1676" t="s">
        <v>75</v>
      </c>
      <c r="D1676">
        <v>66</v>
      </c>
      <c r="E1676" t="s">
        <v>104</v>
      </c>
      <c r="F1676" t="s">
        <v>1782</v>
      </c>
      <c r="G1676" t="s">
        <v>5148</v>
      </c>
      <c r="H1676">
        <v>19458796528</v>
      </c>
      <c r="I1676" t="s">
        <v>6172</v>
      </c>
      <c r="J1676" t="s">
        <v>7292</v>
      </c>
      <c r="K1676">
        <v>7716.78</v>
      </c>
      <c r="L1676" s="12" t="s">
        <v>8813</v>
      </c>
      <c r="M1676" s="10" t="s">
        <v>11241</v>
      </c>
      <c r="N1676">
        <v>1675</v>
      </c>
      <c r="O1676">
        <v>45205</v>
      </c>
      <c r="P1676" t="s">
        <v>11404</v>
      </c>
      <c r="Q1676" s="16">
        <v>3678.21</v>
      </c>
      <c r="R1676">
        <v>11394.99</v>
      </c>
      <c r="S1676">
        <v>68</v>
      </c>
      <c r="T1676">
        <v>1675</v>
      </c>
      <c r="U1676">
        <v>49606.49</v>
      </c>
      <c r="V1676" t="s">
        <v>11413</v>
      </c>
      <c r="W1676">
        <v>4.03</v>
      </c>
      <c r="X1676">
        <v>12</v>
      </c>
      <c r="Y1676" t="s">
        <v>10290</v>
      </c>
      <c r="Z1676" t="s">
        <v>12012</v>
      </c>
      <c r="AA1676">
        <v>1675</v>
      </c>
      <c r="AB1676" t="s">
        <v>12015</v>
      </c>
      <c r="AC1676">
        <v>9394.81</v>
      </c>
      <c r="AD1676">
        <v>3415.77</v>
      </c>
      <c r="AE1676">
        <v>170.79</v>
      </c>
      <c r="AF1676" t="s">
        <v>11372</v>
      </c>
      <c r="AG1676" t="s">
        <v>11225</v>
      </c>
      <c r="AH1676">
        <v>2832</v>
      </c>
      <c r="AI1676">
        <v>1675</v>
      </c>
      <c r="AJ1676" t="s">
        <v>11054</v>
      </c>
      <c r="AK1676" t="s">
        <v>12028</v>
      </c>
      <c r="AL1676" t="s">
        <v>12032</v>
      </c>
      <c r="AM1676" t="s">
        <v>11365</v>
      </c>
      <c r="AN1676">
        <v>1</v>
      </c>
      <c r="AO1676" s="10" t="s">
        <v>12044</v>
      </c>
      <c r="AP1676" t="str" cm="1">
        <f t="array" ref="AP1676">_xlfn.IFS(
  Table1[[#This Row],[Age]]&lt;=25, "18-25",
  Table1[[#This Row],[Age]]&lt;=35, "26-35",
  Table1[[#This Row],[Age]]&lt;=45, "36-45",
  Table1[[#This Row],[Age]]&lt;=60, "46-60",
  TRUE, "60+")</f>
        <v>60+</v>
      </c>
    </row>
    <row r="1677" spans="1:42" x14ac:dyDescent="0.3">
      <c r="A1677">
        <v>1676</v>
      </c>
      <c r="B1677" t="s">
        <v>14</v>
      </c>
      <c r="C1677" t="s">
        <v>57</v>
      </c>
      <c r="D1677">
        <v>27</v>
      </c>
      <c r="E1677" t="s">
        <v>105</v>
      </c>
      <c r="F1677" t="s">
        <v>1783</v>
      </c>
      <c r="G1677" t="s">
        <v>5141</v>
      </c>
      <c r="H1677">
        <v>19458796529</v>
      </c>
      <c r="I1677" t="s">
        <v>6374</v>
      </c>
      <c r="J1677" t="s">
        <v>7292</v>
      </c>
      <c r="K1677">
        <v>929.29</v>
      </c>
      <c r="L1677" s="12" t="s">
        <v>8814</v>
      </c>
      <c r="M1677" s="10" t="s">
        <v>11184</v>
      </c>
      <c r="N1677">
        <v>1676</v>
      </c>
      <c r="O1677">
        <v>45017</v>
      </c>
      <c r="P1677" t="s">
        <v>11404</v>
      </c>
      <c r="Q1677" s="16">
        <v>4303.8100000000004</v>
      </c>
      <c r="R1677">
        <v>5233.1000000000004</v>
      </c>
      <c r="S1677">
        <v>70</v>
      </c>
      <c r="T1677">
        <v>1676</v>
      </c>
      <c r="U1677">
        <v>3518.82</v>
      </c>
      <c r="V1677" t="s">
        <v>11412</v>
      </c>
      <c r="W1677">
        <v>8.65</v>
      </c>
      <c r="X1677">
        <v>36</v>
      </c>
      <c r="Y1677" t="s">
        <v>10596</v>
      </c>
      <c r="Z1677" t="s">
        <v>12011</v>
      </c>
      <c r="AA1677">
        <v>1676</v>
      </c>
      <c r="AB1677" t="s">
        <v>12017</v>
      </c>
      <c r="AC1677">
        <v>5617.3</v>
      </c>
      <c r="AD1677">
        <v>2168.17</v>
      </c>
      <c r="AE1677">
        <v>108.41</v>
      </c>
      <c r="AF1677" t="s">
        <v>11341</v>
      </c>
      <c r="AG1677" t="s">
        <v>11084</v>
      </c>
      <c r="AH1677">
        <v>4715</v>
      </c>
      <c r="AI1677">
        <v>1676</v>
      </c>
      <c r="AJ1677" t="s">
        <v>11059</v>
      </c>
      <c r="AK1677" t="s">
        <v>12027</v>
      </c>
      <c r="AL1677" t="s">
        <v>12032</v>
      </c>
      <c r="AM1677" t="s">
        <v>11065</v>
      </c>
      <c r="AN1677">
        <v>1</v>
      </c>
      <c r="AO1677" s="10" t="s">
        <v>12037</v>
      </c>
      <c r="AP1677" t="str" cm="1">
        <f t="array" ref="AP1677">_xlfn.IFS(
  Table1[[#This Row],[Age]]&lt;=25, "18-25",
  Table1[[#This Row],[Age]]&lt;=35, "26-35",
  Table1[[#This Row],[Age]]&lt;=45, "36-45",
  Table1[[#This Row],[Age]]&lt;=60, "46-60",
  TRUE, "60+")</f>
        <v>26-35</v>
      </c>
    </row>
    <row r="1678" spans="1:42" x14ac:dyDescent="0.3">
      <c r="A1678">
        <v>1677</v>
      </c>
      <c r="B1678" t="s">
        <v>40</v>
      </c>
      <c r="C1678" t="s">
        <v>60</v>
      </c>
      <c r="D1678">
        <v>50</v>
      </c>
      <c r="E1678" t="s">
        <v>105</v>
      </c>
      <c r="F1678" t="s">
        <v>1784</v>
      </c>
      <c r="G1678" t="s">
        <v>5110</v>
      </c>
      <c r="H1678">
        <v>19458796530</v>
      </c>
      <c r="I1678" t="s">
        <v>6375</v>
      </c>
      <c r="J1678" t="s">
        <v>7291</v>
      </c>
      <c r="K1678">
        <v>4736.43</v>
      </c>
      <c r="L1678" s="12" t="s">
        <v>8815</v>
      </c>
      <c r="M1678" s="10" t="s">
        <v>11179</v>
      </c>
      <c r="N1678">
        <v>1677</v>
      </c>
      <c r="O1678">
        <v>45181</v>
      </c>
      <c r="P1678" t="s">
        <v>11404</v>
      </c>
      <c r="Q1678" s="16">
        <v>1884.87</v>
      </c>
      <c r="R1678">
        <v>2851.56</v>
      </c>
      <c r="S1678">
        <v>91</v>
      </c>
      <c r="T1678">
        <v>1677</v>
      </c>
      <c r="U1678">
        <v>4471</v>
      </c>
      <c r="V1678" t="s">
        <v>11411</v>
      </c>
      <c r="W1678">
        <v>8.8800000000000008</v>
      </c>
      <c r="X1678">
        <v>36</v>
      </c>
      <c r="Y1678" t="s">
        <v>9412</v>
      </c>
      <c r="Z1678" t="s">
        <v>12011</v>
      </c>
      <c r="AA1678">
        <v>1677</v>
      </c>
      <c r="AB1678" t="s">
        <v>12016</v>
      </c>
      <c r="AC1678">
        <v>6954.96</v>
      </c>
      <c r="AD1678">
        <v>1584.33</v>
      </c>
      <c r="AE1678">
        <v>79.22</v>
      </c>
      <c r="AF1678" t="s">
        <v>11137</v>
      </c>
      <c r="AG1678" t="s">
        <v>11394</v>
      </c>
      <c r="AH1678">
        <v>7204</v>
      </c>
      <c r="AI1678">
        <v>1677</v>
      </c>
      <c r="AJ1678" t="s">
        <v>11140</v>
      </c>
      <c r="AK1678" t="s">
        <v>12028</v>
      </c>
      <c r="AL1678" t="s">
        <v>12032</v>
      </c>
      <c r="AM1678" t="s">
        <v>11164</v>
      </c>
      <c r="AN1678">
        <v>1</v>
      </c>
      <c r="AO1678" s="10" t="s">
        <v>12042</v>
      </c>
      <c r="AP1678" t="str" cm="1">
        <f t="array" ref="AP1678">_xlfn.IFS(
  Table1[[#This Row],[Age]]&lt;=25, "18-25",
  Table1[[#This Row],[Age]]&lt;=35, "26-35",
  Table1[[#This Row],[Age]]&lt;=45, "36-45",
  Table1[[#This Row],[Age]]&lt;=60, "46-60",
  TRUE, "60+")</f>
        <v>46-60</v>
      </c>
    </row>
    <row r="1679" spans="1:42" x14ac:dyDescent="0.3">
      <c r="A1679">
        <v>1678</v>
      </c>
      <c r="B1679" t="s">
        <v>48</v>
      </c>
      <c r="C1679" t="s">
        <v>94</v>
      </c>
      <c r="D1679">
        <v>18</v>
      </c>
      <c r="E1679" t="s">
        <v>104</v>
      </c>
      <c r="F1679" t="s">
        <v>1785</v>
      </c>
      <c r="G1679" t="s">
        <v>5119</v>
      </c>
      <c r="H1679">
        <v>19458796531</v>
      </c>
      <c r="I1679" t="s">
        <v>5806</v>
      </c>
      <c r="J1679" t="s">
        <v>7291</v>
      </c>
      <c r="K1679">
        <v>9381.98</v>
      </c>
      <c r="L1679" s="12" t="s">
        <v>8816</v>
      </c>
      <c r="M1679" s="10" t="s">
        <v>11294</v>
      </c>
      <c r="N1679">
        <v>1678</v>
      </c>
      <c r="O1679">
        <v>45088</v>
      </c>
      <c r="P1679" t="s">
        <v>11403</v>
      </c>
      <c r="Q1679" s="16">
        <v>662.89</v>
      </c>
      <c r="R1679">
        <v>10044.870000000001</v>
      </c>
      <c r="S1679">
        <v>19</v>
      </c>
      <c r="T1679">
        <v>1678</v>
      </c>
      <c r="U1679">
        <v>4711.03</v>
      </c>
      <c r="V1679" t="s">
        <v>11412</v>
      </c>
      <c r="W1679">
        <v>9.41</v>
      </c>
      <c r="X1679">
        <v>24</v>
      </c>
      <c r="Y1679" t="s">
        <v>8288</v>
      </c>
      <c r="Z1679" t="s">
        <v>12011</v>
      </c>
      <c r="AA1679">
        <v>1678</v>
      </c>
      <c r="AB1679" t="s">
        <v>12015</v>
      </c>
      <c r="AC1679">
        <v>4172.3999999999996</v>
      </c>
      <c r="AD1679">
        <v>2112.11</v>
      </c>
      <c r="AE1679">
        <v>105.61</v>
      </c>
      <c r="AF1679" t="s">
        <v>11253</v>
      </c>
      <c r="AG1679" t="s">
        <v>11249</v>
      </c>
      <c r="AH1679">
        <v>6644</v>
      </c>
      <c r="AI1679">
        <v>1678</v>
      </c>
      <c r="AJ1679" t="s">
        <v>11037</v>
      </c>
      <c r="AK1679" t="s">
        <v>12028</v>
      </c>
      <c r="AL1679" t="s">
        <v>12031</v>
      </c>
      <c r="AM1679" t="s">
        <v>11052</v>
      </c>
      <c r="AN1679">
        <v>1</v>
      </c>
      <c r="AO1679" s="10" t="s">
        <v>12043</v>
      </c>
      <c r="AP1679" t="str" cm="1">
        <f t="array" ref="AP1679">_xlfn.IFS(
  Table1[[#This Row],[Age]]&lt;=25, "18-25",
  Table1[[#This Row],[Age]]&lt;=35, "26-35",
  Table1[[#This Row],[Age]]&lt;=45, "36-45",
  Table1[[#This Row],[Age]]&lt;=60, "46-60",
  TRUE, "60+")</f>
        <v>18-25</v>
      </c>
    </row>
    <row r="1680" spans="1:42" x14ac:dyDescent="0.3">
      <c r="A1680">
        <v>1679</v>
      </c>
      <c r="B1680" t="s">
        <v>48</v>
      </c>
      <c r="C1680" t="s">
        <v>62</v>
      </c>
      <c r="D1680">
        <v>38</v>
      </c>
      <c r="E1680" t="s">
        <v>106</v>
      </c>
      <c r="F1680" t="s">
        <v>1786</v>
      </c>
      <c r="G1680" t="s">
        <v>5120</v>
      </c>
      <c r="H1680">
        <v>19458796532</v>
      </c>
      <c r="I1680" t="s">
        <v>6376</v>
      </c>
      <c r="J1680" t="s">
        <v>7291</v>
      </c>
      <c r="K1680">
        <v>869.01</v>
      </c>
      <c r="L1680" s="12" t="s">
        <v>8817</v>
      </c>
      <c r="M1680" s="10" t="s">
        <v>11231</v>
      </c>
      <c r="N1680">
        <v>1679</v>
      </c>
      <c r="O1680">
        <v>45239</v>
      </c>
      <c r="P1680" t="s">
        <v>11403</v>
      </c>
      <c r="Q1680" s="16">
        <v>421.98</v>
      </c>
      <c r="R1680">
        <v>447.03</v>
      </c>
      <c r="S1680">
        <v>44</v>
      </c>
      <c r="T1680">
        <v>1679</v>
      </c>
      <c r="U1680">
        <v>43659.43</v>
      </c>
      <c r="V1680" t="s">
        <v>11411</v>
      </c>
      <c r="W1680">
        <v>5.5</v>
      </c>
      <c r="X1680">
        <v>36</v>
      </c>
      <c r="Y1680" t="s">
        <v>11685</v>
      </c>
      <c r="Z1680" t="s">
        <v>12010</v>
      </c>
      <c r="AA1680">
        <v>1679</v>
      </c>
      <c r="AB1680" t="s">
        <v>12017</v>
      </c>
      <c r="AC1680">
        <v>4870.97</v>
      </c>
      <c r="AD1680">
        <v>3483.71</v>
      </c>
      <c r="AE1680">
        <v>174.19</v>
      </c>
      <c r="AF1680" t="s">
        <v>11315</v>
      </c>
      <c r="AG1680" t="s">
        <v>11311</v>
      </c>
      <c r="AH1680">
        <v>6885</v>
      </c>
      <c r="AI1680">
        <v>1679</v>
      </c>
      <c r="AJ1680" t="s">
        <v>11385</v>
      </c>
      <c r="AK1680" t="s">
        <v>12029</v>
      </c>
      <c r="AL1680" t="s">
        <v>12032</v>
      </c>
      <c r="AM1680" t="s">
        <v>11304</v>
      </c>
      <c r="AN1680">
        <v>1</v>
      </c>
      <c r="AO1680" s="10" t="s">
        <v>12040</v>
      </c>
      <c r="AP1680" t="str" cm="1">
        <f t="array" ref="AP1680">_xlfn.IFS(
  Table1[[#This Row],[Age]]&lt;=25, "18-25",
  Table1[[#This Row],[Age]]&lt;=35, "26-35",
  Table1[[#This Row],[Age]]&lt;=45, "36-45",
  Table1[[#This Row],[Age]]&lt;=60, "46-60",
  TRUE, "60+")</f>
        <v>36-45</v>
      </c>
    </row>
    <row r="1681" spans="1:42" x14ac:dyDescent="0.3">
      <c r="A1681">
        <v>1680</v>
      </c>
      <c r="B1681" t="s">
        <v>28</v>
      </c>
      <c r="C1681" t="s">
        <v>71</v>
      </c>
      <c r="D1681">
        <v>22</v>
      </c>
      <c r="E1681" t="s">
        <v>104</v>
      </c>
      <c r="F1681" t="s">
        <v>1787</v>
      </c>
      <c r="G1681" t="s">
        <v>5143</v>
      </c>
      <c r="H1681">
        <v>19458796533</v>
      </c>
      <c r="I1681" t="s">
        <v>5963</v>
      </c>
      <c r="J1681" t="s">
        <v>7292</v>
      </c>
      <c r="K1681">
        <v>3571.56</v>
      </c>
      <c r="L1681" s="12" t="s">
        <v>8818</v>
      </c>
      <c r="M1681" s="10" t="s">
        <v>11104</v>
      </c>
      <c r="N1681">
        <v>1680</v>
      </c>
      <c r="O1681">
        <v>45198</v>
      </c>
      <c r="P1681" t="s">
        <v>11403</v>
      </c>
      <c r="Q1681" s="16">
        <v>3197.82</v>
      </c>
      <c r="R1681">
        <v>373.74</v>
      </c>
      <c r="S1681">
        <v>93</v>
      </c>
      <c r="T1681">
        <v>1680</v>
      </c>
      <c r="U1681">
        <v>36700.879999999997</v>
      </c>
      <c r="V1681" t="s">
        <v>11412</v>
      </c>
      <c r="W1681">
        <v>9.61</v>
      </c>
      <c r="X1681">
        <v>36</v>
      </c>
      <c r="Y1681" t="s">
        <v>11506</v>
      </c>
      <c r="Z1681" t="s">
        <v>12011</v>
      </c>
      <c r="AA1681">
        <v>1680</v>
      </c>
      <c r="AB1681" t="s">
        <v>12017</v>
      </c>
      <c r="AC1681">
        <v>6192.75</v>
      </c>
      <c r="AD1681">
        <v>4918.21</v>
      </c>
      <c r="AE1681">
        <v>245.91</v>
      </c>
      <c r="AF1681" t="s">
        <v>11188</v>
      </c>
      <c r="AG1681" t="s">
        <v>11194</v>
      </c>
      <c r="AH1681">
        <v>6609</v>
      </c>
      <c r="AI1681">
        <v>1680</v>
      </c>
      <c r="AJ1681" t="s">
        <v>11196</v>
      </c>
      <c r="AK1681" t="s">
        <v>12027</v>
      </c>
      <c r="AL1681" t="s">
        <v>12032</v>
      </c>
      <c r="AM1681" t="s">
        <v>11073</v>
      </c>
      <c r="AN1681">
        <v>1</v>
      </c>
      <c r="AO1681" s="10" t="s">
        <v>12042</v>
      </c>
      <c r="AP1681" t="str" cm="1">
        <f t="array" ref="AP1681">_xlfn.IFS(
  Table1[[#This Row],[Age]]&lt;=25, "18-25",
  Table1[[#This Row],[Age]]&lt;=35, "26-35",
  Table1[[#This Row],[Age]]&lt;=45, "36-45",
  Table1[[#This Row],[Age]]&lt;=60, "46-60",
  TRUE, "60+")</f>
        <v>18-25</v>
      </c>
    </row>
    <row r="1682" spans="1:42" x14ac:dyDescent="0.3">
      <c r="A1682">
        <v>1681</v>
      </c>
      <c r="B1682" t="s">
        <v>9</v>
      </c>
      <c r="C1682" t="s">
        <v>61</v>
      </c>
      <c r="D1682">
        <v>18</v>
      </c>
      <c r="E1682" t="s">
        <v>106</v>
      </c>
      <c r="F1682" t="s">
        <v>1788</v>
      </c>
      <c r="G1682" t="s">
        <v>5122</v>
      </c>
      <c r="H1682">
        <v>19458796534</v>
      </c>
      <c r="I1682" t="s">
        <v>5159</v>
      </c>
      <c r="J1682" t="s">
        <v>7291</v>
      </c>
      <c r="K1682">
        <v>5231.6499999999996</v>
      </c>
      <c r="L1682" s="12" t="s">
        <v>8819</v>
      </c>
      <c r="M1682" s="10" t="s">
        <v>11158</v>
      </c>
      <c r="N1682">
        <v>1681</v>
      </c>
      <c r="O1682">
        <v>45286</v>
      </c>
      <c r="P1682" t="s">
        <v>11402</v>
      </c>
      <c r="Q1682" s="16">
        <v>2494.91</v>
      </c>
      <c r="R1682">
        <v>7726.56</v>
      </c>
      <c r="S1682">
        <v>38</v>
      </c>
      <c r="T1682">
        <v>1681</v>
      </c>
      <c r="U1682">
        <v>48679.59</v>
      </c>
      <c r="V1682" t="s">
        <v>11413</v>
      </c>
      <c r="W1682">
        <v>5.49</v>
      </c>
      <c r="X1682">
        <v>24</v>
      </c>
      <c r="Y1682" t="s">
        <v>7299</v>
      </c>
      <c r="Z1682" t="s">
        <v>12011</v>
      </c>
      <c r="AA1682">
        <v>1681</v>
      </c>
      <c r="AB1682" t="s">
        <v>12015</v>
      </c>
      <c r="AC1682">
        <v>9884.77</v>
      </c>
      <c r="AD1682">
        <v>3427.38</v>
      </c>
      <c r="AE1682">
        <v>171.37</v>
      </c>
      <c r="AF1682" t="s">
        <v>11128</v>
      </c>
      <c r="AG1682" t="s">
        <v>11299</v>
      </c>
      <c r="AH1682">
        <v>483</v>
      </c>
      <c r="AI1682">
        <v>1681</v>
      </c>
      <c r="AJ1682" t="s">
        <v>11055</v>
      </c>
      <c r="AK1682" t="s">
        <v>12028</v>
      </c>
      <c r="AL1682" t="s">
        <v>12031</v>
      </c>
      <c r="AM1682" t="s">
        <v>11154</v>
      </c>
      <c r="AN1682">
        <v>1</v>
      </c>
      <c r="AO1682" s="10" t="s">
        <v>12036</v>
      </c>
      <c r="AP1682" t="str" cm="1">
        <f t="array" ref="AP1682">_xlfn.IFS(
  Table1[[#This Row],[Age]]&lt;=25, "18-25",
  Table1[[#This Row],[Age]]&lt;=35, "26-35",
  Table1[[#This Row],[Age]]&lt;=45, "36-45",
  Table1[[#This Row],[Age]]&lt;=60, "46-60",
  TRUE, "60+")</f>
        <v>18-25</v>
      </c>
    </row>
    <row r="1683" spans="1:42" x14ac:dyDescent="0.3">
      <c r="A1683">
        <v>1682</v>
      </c>
      <c r="B1683" t="s">
        <v>23</v>
      </c>
      <c r="C1683" t="s">
        <v>88</v>
      </c>
      <c r="D1683">
        <v>38</v>
      </c>
      <c r="E1683" t="s">
        <v>104</v>
      </c>
      <c r="F1683" t="s">
        <v>1789</v>
      </c>
      <c r="G1683" t="s">
        <v>5148</v>
      </c>
      <c r="H1683">
        <v>19458796535</v>
      </c>
      <c r="I1683" t="s">
        <v>5342</v>
      </c>
      <c r="J1683" t="s">
        <v>7292</v>
      </c>
      <c r="K1683">
        <v>9004.6299999999992</v>
      </c>
      <c r="L1683" s="12" t="s">
        <v>8820</v>
      </c>
      <c r="M1683" s="10" t="s">
        <v>11195</v>
      </c>
      <c r="N1683">
        <v>1682</v>
      </c>
      <c r="O1683">
        <v>45266</v>
      </c>
      <c r="P1683" t="s">
        <v>11402</v>
      </c>
      <c r="Q1683" s="16">
        <v>4511.22</v>
      </c>
      <c r="R1683">
        <v>4493.41</v>
      </c>
      <c r="S1683">
        <v>44</v>
      </c>
      <c r="T1683">
        <v>1682</v>
      </c>
      <c r="U1683">
        <v>4261.46</v>
      </c>
      <c r="V1683" t="s">
        <v>11413</v>
      </c>
      <c r="W1683">
        <v>2.39</v>
      </c>
      <c r="X1683">
        <v>48</v>
      </c>
      <c r="Y1683" t="s">
        <v>11603</v>
      </c>
      <c r="Z1683" t="s">
        <v>12012</v>
      </c>
      <c r="AA1683">
        <v>1682</v>
      </c>
      <c r="AB1683" t="s">
        <v>12015</v>
      </c>
      <c r="AC1683">
        <v>7321.29</v>
      </c>
      <c r="AD1683">
        <v>2897.13</v>
      </c>
      <c r="AE1683">
        <v>144.86000000000001</v>
      </c>
      <c r="AF1683" t="s">
        <v>11151</v>
      </c>
      <c r="AG1683" t="s">
        <v>11213</v>
      </c>
      <c r="AH1683">
        <v>9098</v>
      </c>
      <c r="AI1683">
        <v>1682</v>
      </c>
      <c r="AJ1683" t="s">
        <v>11077</v>
      </c>
      <c r="AK1683" t="s">
        <v>12028</v>
      </c>
      <c r="AL1683" t="s">
        <v>12032</v>
      </c>
      <c r="AM1683" t="s">
        <v>11239</v>
      </c>
      <c r="AN1683">
        <v>1</v>
      </c>
      <c r="AO1683" s="10" t="s">
        <v>12036</v>
      </c>
      <c r="AP1683" t="str" cm="1">
        <f t="array" ref="AP1683">_xlfn.IFS(
  Table1[[#This Row],[Age]]&lt;=25, "18-25",
  Table1[[#This Row],[Age]]&lt;=35, "26-35",
  Table1[[#This Row],[Age]]&lt;=45, "36-45",
  Table1[[#This Row],[Age]]&lt;=60, "46-60",
  TRUE, "60+")</f>
        <v>36-45</v>
      </c>
    </row>
    <row r="1684" spans="1:42" x14ac:dyDescent="0.3">
      <c r="A1684">
        <v>1683</v>
      </c>
      <c r="B1684" t="s">
        <v>31</v>
      </c>
      <c r="C1684" t="s">
        <v>89</v>
      </c>
      <c r="D1684">
        <v>42</v>
      </c>
      <c r="E1684" t="s">
        <v>106</v>
      </c>
      <c r="F1684" t="s">
        <v>1790</v>
      </c>
      <c r="G1684" t="s">
        <v>5127</v>
      </c>
      <c r="H1684">
        <v>19458796536</v>
      </c>
      <c r="I1684" t="s">
        <v>5980</v>
      </c>
      <c r="J1684" t="s">
        <v>7291</v>
      </c>
      <c r="K1684">
        <v>3392.81</v>
      </c>
      <c r="L1684" s="12" t="s">
        <v>8821</v>
      </c>
      <c r="M1684" s="10" t="s">
        <v>11193</v>
      </c>
      <c r="N1684">
        <v>1683</v>
      </c>
      <c r="O1684">
        <v>45102</v>
      </c>
      <c r="P1684" t="s">
        <v>11402</v>
      </c>
      <c r="Q1684" s="16">
        <v>4768.1099999999997</v>
      </c>
      <c r="R1684">
        <v>-1375.3</v>
      </c>
      <c r="S1684">
        <v>6</v>
      </c>
      <c r="T1684">
        <v>1683</v>
      </c>
      <c r="U1684">
        <v>34892.11</v>
      </c>
      <c r="V1684" t="s">
        <v>11412</v>
      </c>
      <c r="W1684">
        <v>5.52</v>
      </c>
      <c r="X1684">
        <v>24</v>
      </c>
      <c r="Y1684" t="s">
        <v>11682</v>
      </c>
      <c r="Z1684" t="s">
        <v>12012</v>
      </c>
      <c r="AA1684">
        <v>1683</v>
      </c>
      <c r="AB1684" t="s">
        <v>12016</v>
      </c>
      <c r="AC1684">
        <v>9413.5400000000009</v>
      </c>
      <c r="AD1684">
        <v>2058.5500000000002</v>
      </c>
      <c r="AE1684">
        <v>102.93</v>
      </c>
      <c r="AF1684" t="s">
        <v>11131</v>
      </c>
      <c r="AG1684" t="s">
        <v>11363</v>
      </c>
      <c r="AH1684">
        <v>5463</v>
      </c>
      <c r="AI1684">
        <v>1683</v>
      </c>
      <c r="AJ1684" t="s">
        <v>11187</v>
      </c>
      <c r="AK1684" t="s">
        <v>12027</v>
      </c>
      <c r="AL1684" t="s">
        <v>12031</v>
      </c>
      <c r="AM1684" t="s">
        <v>11358</v>
      </c>
      <c r="AN1684">
        <v>1</v>
      </c>
      <c r="AO1684" s="10" t="s">
        <v>12043</v>
      </c>
      <c r="AP1684" t="str" cm="1">
        <f t="array" ref="AP1684">_xlfn.IFS(
  Table1[[#This Row],[Age]]&lt;=25, "18-25",
  Table1[[#This Row],[Age]]&lt;=35, "26-35",
  Table1[[#This Row],[Age]]&lt;=45, "36-45",
  Table1[[#This Row],[Age]]&lt;=60, "46-60",
  TRUE, "60+")</f>
        <v>36-45</v>
      </c>
    </row>
    <row r="1685" spans="1:42" x14ac:dyDescent="0.3">
      <c r="A1685">
        <v>1684</v>
      </c>
      <c r="B1685" t="s">
        <v>38</v>
      </c>
      <c r="C1685" t="s">
        <v>82</v>
      </c>
      <c r="D1685">
        <v>37</v>
      </c>
      <c r="E1685" t="s">
        <v>104</v>
      </c>
      <c r="F1685" t="s">
        <v>1791</v>
      </c>
      <c r="G1685" t="s">
        <v>5139</v>
      </c>
      <c r="H1685">
        <v>19458796537</v>
      </c>
      <c r="I1685" t="s">
        <v>5489</v>
      </c>
      <c r="J1685" t="s">
        <v>7291</v>
      </c>
      <c r="K1685">
        <v>8089.71</v>
      </c>
      <c r="L1685" s="12" t="s">
        <v>8822</v>
      </c>
      <c r="M1685" s="10" t="s">
        <v>11375</v>
      </c>
      <c r="N1685">
        <v>1684</v>
      </c>
      <c r="O1685">
        <v>45207</v>
      </c>
      <c r="P1685" t="s">
        <v>11403</v>
      </c>
      <c r="Q1685" s="16">
        <v>4491.3100000000004</v>
      </c>
      <c r="R1685">
        <v>3598.4</v>
      </c>
      <c r="S1685">
        <v>3</v>
      </c>
      <c r="T1685">
        <v>1684</v>
      </c>
      <c r="U1685">
        <v>27130.19</v>
      </c>
      <c r="V1685" t="s">
        <v>11411</v>
      </c>
      <c r="W1685">
        <v>8.82</v>
      </c>
      <c r="X1685">
        <v>24</v>
      </c>
      <c r="Y1685" t="s">
        <v>8143</v>
      </c>
      <c r="Z1685" t="s">
        <v>12010</v>
      </c>
      <c r="AA1685">
        <v>1684</v>
      </c>
      <c r="AB1685" t="s">
        <v>12016</v>
      </c>
      <c r="AC1685">
        <v>9597.89</v>
      </c>
      <c r="AD1685">
        <v>1939.48</v>
      </c>
      <c r="AE1685">
        <v>96.97</v>
      </c>
      <c r="AF1685" t="s">
        <v>11318</v>
      </c>
      <c r="AG1685" t="s">
        <v>11295</v>
      </c>
      <c r="AH1685">
        <v>9549</v>
      </c>
      <c r="AI1685">
        <v>1684</v>
      </c>
      <c r="AJ1685" t="s">
        <v>11058</v>
      </c>
      <c r="AK1685" t="s">
        <v>12029</v>
      </c>
      <c r="AL1685" t="s">
        <v>12032</v>
      </c>
      <c r="AM1685" t="s">
        <v>11309</v>
      </c>
      <c r="AN1685">
        <v>1</v>
      </c>
      <c r="AO1685" s="10" t="s">
        <v>12044</v>
      </c>
      <c r="AP1685" t="str" cm="1">
        <f t="array" ref="AP1685">_xlfn.IFS(
  Table1[[#This Row],[Age]]&lt;=25, "18-25",
  Table1[[#This Row],[Age]]&lt;=35, "26-35",
  Table1[[#This Row],[Age]]&lt;=45, "36-45",
  Table1[[#This Row],[Age]]&lt;=60, "46-60",
  TRUE, "60+")</f>
        <v>36-45</v>
      </c>
    </row>
    <row r="1686" spans="1:42" x14ac:dyDescent="0.3">
      <c r="A1686">
        <v>1685</v>
      </c>
      <c r="B1686" t="s">
        <v>37</v>
      </c>
      <c r="C1686" t="s">
        <v>88</v>
      </c>
      <c r="D1686">
        <v>62</v>
      </c>
      <c r="E1686" t="s">
        <v>106</v>
      </c>
      <c r="F1686" t="s">
        <v>1792</v>
      </c>
      <c r="G1686" t="s">
        <v>5146</v>
      </c>
      <c r="H1686">
        <v>19458796538</v>
      </c>
      <c r="I1686" t="s">
        <v>6377</v>
      </c>
      <c r="J1686" t="s">
        <v>7291</v>
      </c>
      <c r="K1686">
        <v>7209.91</v>
      </c>
      <c r="L1686" s="12" t="s">
        <v>8823</v>
      </c>
      <c r="M1686" s="10" t="s">
        <v>11339</v>
      </c>
      <c r="N1686">
        <v>1685</v>
      </c>
      <c r="O1686">
        <v>45122</v>
      </c>
      <c r="P1686" t="s">
        <v>11403</v>
      </c>
      <c r="Q1686" s="16">
        <v>387.41</v>
      </c>
      <c r="R1686">
        <v>7597.32</v>
      </c>
      <c r="S1686">
        <v>96</v>
      </c>
      <c r="T1686">
        <v>1685</v>
      </c>
      <c r="U1686">
        <v>32317.67</v>
      </c>
      <c r="V1686" t="s">
        <v>11411</v>
      </c>
      <c r="W1686">
        <v>8.07</v>
      </c>
      <c r="X1686">
        <v>60</v>
      </c>
      <c r="Y1686" t="s">
        <v>11809</v>
      </c>
      <c r="Z1686" t="s">
        <v>12010</v>
      </c>
      <c r="AA1686">
        <v>1685</v>
      </c>
      <c r="AB1686" t="s">
        <v>12015</v>
      </c>
      <c r="AC1686">
        <v>8028.35</v>
      </c>
      <c r="AD1686">
        <v>2161.0500000000002</v>
      </c>
      <c r="AE1686">
        <v>108.05</v>
      </c>
      <c r="AF1686" t="s">
        <v>11150</v>
      </c>
      <c r="AG1686" t="s">
        <v>11235</v>
      </c>
      <c r="AH1686">
        <v>4735</v>
      </c>
      <c r="AI1686">
        <v>1685</v>
      </c>
      <c r="AJ1686" t="s">
        <v>11172</v>
      </c>
      <c r="AK1686" t="s">
        <v>12028</v>
      </c>
      <c r="AL1686" t="s">
        <v>12032</v>
      </c>
      <c r="AM1686" t="s">
        <v>11287</v>
      </c>
      <c r="AN1686">
        <v>1</v>
      </c>
      <c r="AO1686" s="10" t="s">
        <v>12038</v>
      </c>
      <c r="AP1686" t="str" cm="1">
        <f t="array" ref="AP1686">_xlfn.IFS(
  Table1[[#This Row],[Age]]&lt;=25, "18-25",
  Table1[[#This Row],[Age]]&lt;=35, "26-35",
  Table1[[#This Row],[Age]]&lt;=45, "36-45",
  Table1[[#This Row],[Age]]&lt;=60, "46-60",
  TRUE, "60+")</f>
        <v>60+</v>
      </c>
    </row>
    <row r="1687" spans="1:42" x14ac:dyDescent="0.3">
      <c r="A1687">
        <v>1686</v>
      </c>
      <c r="B1687" t="s">
        <v>23</v>
      </c>
      <c r="C1687" t="s">
        <v>100</v>
      </c>
      <c r="D1687">
        <v>26</v>
      </c>
      <c r="E1687" t="s">
        <v>106</v>
      </c>
      <c r="F1687" t="s">
        <v>1793</v>
      </c>
      <c r="G1687" t="s">
        <v>5129</v>
      </c>
      <c r="H1687">
        <v>19458796539</v>
      </c>
      <c r="I1687" t="s">
        <v>6378</v>
      </c>
      <c r="J1687" t="s">
        <v>7291</v>
      </c>
      <c r="K1687">
        <v>3139.97</v>
      </c>
      <c r="L1687" s="12" t="s">
        <v>8824</v>
      </c>
      <c r="M1687" s="10" t="s">
        <v>11192</v>
      </c>
      <c r="N1687">
        <v>1686</v>
      </c>
      <c r="O1687">
        <v>45086</v>
      </c>
      <c r="P1687" t="s">
        <v>11402</v>
      </c>
      <c r="Q1687" s="16">
        <v>1428.48</v>
      </c>
      <c r="R1687">
        <v>1711.49</v>
      </c>
      <c r="S1687">
        <v>80</v>
      </c>
      <c r="T1687">
        <v>1686</v>
      </c>
      <c r="U1687">
        <v>26132.9</v>
      </c>
      <c r="V1687" t="s">
        <v>11411</v>
      </c>
      <c r="W1687">
        <v>4.91</v>
      </c>
      <c r="X1687">
        <v>48</v>
      </c>
      <c r="Y1687" t="s">
        <v>11682</v>
      </c>
      <c r="Z1687" t="s">
        <v>12012</v>
      </c>
      <c r="AA1687">
        <v>1686</v>
      </c>
      <c r="AB1687" t="s">
        <v>12015</v>
      </c>
      <c r="AC1687">
        <v>1370.48</v>
      </c>
      <c r="AD1687">
        <v>2466.41</v>
      </c>
      <c r="AE1687">
        <v>123.32</v>
      </c>
      <c r="AF1687" t="s">
        <v>11278</v>
      </c>
      <c r="AG1687" t="s">
        <v>11042</v>
      </c>
      <c r="AH1687">
        <v>4642</v>
      </c>
      <c r="AI1687">
        <v>1686</v>
      </c>
      <c r="AJ1687" t="s">
        <v>11173</v>
      </c>
      <c r="AK1687" t="s">
        <v>12029</v>
      </c>
      <c r="AL1687" t="s">
        <v>12032</v>
      </c>
      <c r="AM1687" t="s">
        <v>11092</v>
      </c>
      <c r="AN1687">
        <v>1</v>
      </c>
      <c r="AO1687" s="10" t="s">
        <v>12043</v>
      </c>
      <c r="AP1687" t="str" cm="1">
        <f t="array" ref="AP1687">_xlfn.IFS(
  Table1[[#This Row],[Age]]&lt;=25, "18-25",
  Table1[[#This Row],[Age]]&lt;=35, "26-35",
  Table1[[#This Row],[Age]]&lt;=45, "36-45",
  Table1[[#This Row],[Age]]&lt;=60, "46-60",
  TRUE, "60+")</f>
        <v>26-35</v>
      </c>
    </row>
    <row r="1688" spans="1:42" x14ac:dyDescent="0.3">
      <c r="A1688">
        <v>1687</v>
      </c>
      <c r="B1688" t="s">
        <v>25</v>
      </c>
      <c r="C1688" t="s">
        <v>88</v>
      </c>
      <c r="D1688">
        <v>33</v>
      </c>
      <c r="E1688" t="s">
        <v>104</v>
      </c>
      <c r="F1688" t="s">
        <v>1794</v>
      </c>
      <c r="G1688" t="s">
        <v>5146</v>
      </c>
      <c r="H1688">
        <v>19458796540</v>
      </c>
      <c r="I1688" t="s">
        <v>6379</v>
      </c>
      <c r="J1688" t="s">
        <v>7291</v>
      </c>
      <c r="K1688">
        <v>3474.05</v>
      </c>
      <c r="L1688" s="12" t="s">
        <v>8825</v>
      </c>
      <c r="M1688" s="10" t="s">
        <v>11114</v>
      </c>
      <c r="N1688">
        <v>1687</v>
      </c>
      <c r="O1688">
        <v>45227</v>
      </c>
      <c r="P1688" t="s">
        <v>11403</v>
      </c>
      <c r="Q1688" s="16">
        <v>1201.6500000000001</v>
      </c>
      <c r="R1688">
        <v>4675.7</v>
      </c>
      <c r="S1688">
        <v>33</v>
      </c>
      <c r="T1688">
        <v>1687</v>
      </c>
      <c r="U1688">
        <v>34092</v>
      </c>
      <c r="V1688" t="s">
        <v>11411</v>
      </c>
      <c r="W1688">
        <v>2.91</v>
      </c>
      <c r="X1688">
        <v>24</v>
      </c>
      <c r="Y1688" t="s">
        <v>11880</v>
      </c>
      <c r="Z1688" t="s">
        <v>12011</v>
      </c>
      <c r="AA1688">
        <v>1687</v>
      </c>
      <c r="AB1688" t="s">
        <v>12016</v>
      </c>
      <c r="AC1688">
        <v>3432.91</v>
      </c>
      <c r="AD1688">
        <v>2164.1999999999998</v>
      </c>
      <c r="AE1688">
        <v>108.21</v>
      </c>
      <c r="AF1688" t="s">
        <v>11300</v>
      </c>
      <c r="AG1688" t="s">
        <v>11299</v>
      </c>
      <c r="AH1688">
        <v>3537</v>
      </c>
      <c r="AI1688">
        <v>1687</v>
      </c>
      <c r="AJ1688" t="s">
        <v>11298</v>
      </c>
      <c r="AK1688" t="s">
        <v>12029</v>
      </c>
      <c r="AL1688" t="s">
        <v>12032</v>
      </c>
      <c r="AM1688" t="s">
        <v>11367</v>
      </c>
      <c r="AN1688">
        <v>1</v>
      </c>
      <c r="AO1688" s="10" t="s">
        <v>12044</v>
      </c>
      <c r="AP1688" t="str" cm="1">
        <f t="array" ref="AP1688">_xlfn.IFS(
  Table1[[#This Row],[Age]]&lt;=25, "18-25",
  Table1[[#This Row],[Age]]&lt;=35, "26-35",
  Table1[[#This Row],[Age]]&lt;=45, "36-45",
  Table1[[#This Row],[Age]]&lt;=60, "46-60",
  TRUE, "60+")</f>
        <v>26-35</v>
      </c>
    </row>
    <row r="1689" spans="1:42" x14ac:dyDescent="0.3">
      <c r="A1689">
        <v>1688</v>
      </c>
      <c r="B1689" t="s">
        <v>38</v>
      </c>
      <c r="C1689" t="s">
        <v>53</v>
      </c>
      <c r="D1689">
        <v>45</v>
      </c>
      <c r="E1689" t="s">
        <v>104</v>
      </c>
      <c r="F1689" t="s">
        <v>1795</v>
      </c>
      <c r="G1689" t="s">
        <v>5142</v>
      </c>
      <c r="H1689">
        <v>19458796541</v>
      </c>
      <c r="I1689" t="s">
        <v>6334</v>
      </c>
      <c r="J1689" t="s">
        <v>7291</v>
      </c>
      <c r="K1689">
        <v>1991.02</v>
      </c>
      <c r="L1689" s="12" t="s">
        <v>8826</v>
      </c>
      <c r="M1689" s="10" t="s">
        <v>11275</v>
      </c>
      <c r="N1689">
        <v>1688</v>
      </c>
      <c r="O1689">
        <v>45018</v>
      </c>
      <c r="P1689" t="s">
        <v>11404</v>
      </c>
      <c r="Q1689" s="16">
        <v>352.63</v>
      </c>
      <c r="R1689">
        <v>1638.39</v>
      </c>
      <c r="S1689">
        <v>66</v>
      </c>
      <c r="T1689">
        <v>1688</v>
      </c>
      <c r="U1689">
        <v>45445.9</v>
      </c>
      <c r="V1689" t="s">
        <v>11411</v>
      </c>
      <c r="W1689">
        <v>6.23</v>
      </c>
      <c r="X1689">
        <v>60</v>
      </c>
      <c r="Y1689" t="s">
        <v>10359</v>
      </c>
      <c r="Z1689" t="s">
        <v>12011</v>
      </c>
      <c r="AA1689">
        <v>1688</v>
      </c>
      <c r="AB1689" t="s">
        <v>12015</v>
      </c>
      <c r="AC1689">
        <v>8260.99</v>
      </c>
      <c r="AD1689">
        <v>4372.66</v>
      </c>
      <c r="AE1689">
        <v>218.63</v>
      </c>
      <c r="AF1689" t="s">
        <v>11168</v>
      </c>
      <c r="AG1689" t="s">
        <v>11034</v>
      </c>
      <c r="AH1689">
        <v>7002</v>
      </c>
      <c r="AI1689">
        <v>1688</v>
      </c>
      <c r="AJ1689" t="s">
        <v>11360</v>
      </c>
      <c r="AK1689" t="s">
        <v>12029</v>
      </c>
      <c r="AL1689" t="s">
        <v>12032</v>
      </c>
      <c r="AM1689" t="s">
        <v>11153</v>
      </c>
      <c r="AN1689">
        <v>-1</v>
      </c>
      <c r="AO1689" s="10" t="s">
        <v>12037</v>
      </c>
      <c r="AP1689" t="str" cm="1">
        <f t="array" ref="AP1689">_xlfn.IFS(
  Table1[[#This Row],[Age]]&lt;=25, "18-25",
  Table1[[#This Row],[Age]]&lt;=35, "26-35",
  Table1[[#This Row],[Age]]&lt;=45, "36-45",
  Table1[[#This Row],[Age]]&lt;=60, "46-60",
  TRUE, "60+")</f>
        <v>36-45</v>
      </c>
    </row>
    <row r="1690" spans="1:42" x14ac:dyDescent="0.3">
      <c r="A1690">
        <v>1689</v>
      </c>
      <c r="B1690" t="s">
        <v>35</v>
      </c>
      <c r="C1690" t="s">
        <v>59</v>
      </c>
      <c r="D1690">
        <v>57</v>
      </c>
      <c r="E1690" t="s">
        <v>105</v>
      </c>
      <c r="F1690" t="s">
        <v>1796</v>
      </c>
      <c r="G1690" t="s">
        <v>5138</v>
      </c>
      <c r="H1690">
        <v>19458796542</v>
      </c>
      <c r="I1690" t="s">
        <v>6380</v>
      </c>
      <c r="J1690" t="s">
        <v>7292</v>
      </c>
      <c r="K1690">
        <v>6960.33</v>
      </c>
      <c r="L1690" s="12" t="s">
        <v>8827</v>
      </c>
      <c r="M1690" s="10" t="s">
        <v>11147</v>
      </c>
      <c r="N1690">
        <v>1689</v>
      </c>
      <c r="O1690">
        <v>45094</v>
      </c>
      <c r="P1690" t="s">
        <v>11402</v>
      </c>
      <c r="Q1690" s="16">
        <v>4592.18</v>
      </c>
      <c r="R1690">
        <v>2368.15</v>
      </c>
      <c r="S1690">
        <v>58</v>
      </c>
      <c r="T1690">
        <v>1689</v>
      </c>
      <c r="U1690">
        <v>29786.22</v>
      </c>
      <c r="V1690" t="s">
        <v>11411</v>
      </c>
      <c r="W1690">
        <v>9.3800000000000008</v>
      </c>
      <c r="X1690">
        <v>36</v>
      </c>
      <c r="Y1690" t="s">
        <v>7396</v>
      </c>
      <c r="Z1690" t="s">
        <v>12011</v>
      </c>
      <c r="AA1690">
        <v>1689</v>
      </c>
      <c r="AB1690" t="s">
        <v>12017</v>
      </c>
      <c r="AC1690">
        <v>1122.93</v>
      </c>
      <c r="AD1690">
        <v>87.1</v>
      </c>
      <c r="AE1690">
        <v>4.3499999999999996</v>
      </c>
      <c r="AF1690" t="s">
        <v>11059</v>
      </c>
      <c r="AG1690" t="s">
        <v>11117</v>
      </c>
      <c r="AH1690">
        <v>2866</v>
      </c>
      <c r="AI1690">
        <v>1689</v>
      </c>
      <c r="AJ1690" t="s">
        <v>11215</v>
      </c>
      <c r="AK1690" t="s">
        <v>12027</v>
      </c>
      <c r="AL1690" t="s">
        <v>12032</v>
      </c>
      <c r="AM1690" t="s">
        <v>11129</v>
      </c>
      <c r="AN1690">
        <v>1</v>
      </c>
      <c r="AO1690" s="10" t="s">
        <v>12043</v>
      </c>
      <c r="AP1690" t="str" cm="1">
        <f t="array" ref="AP1690">_xlfn.IFS(
  Table1[[#This Row],[Age]]&lt;=25, "18-25",
  Table1[[#This Row],[Age]]&lt;=35, "26-35",
  Table1[[#This Row],[Age]]&lt;=45, "36-45",
  Table1[[#This Row],[Age]]&lt;=60, "46-60",
  TRUE, "60+")</f>
        <v>46-60</v>
      </c>
    </row>
    <row r="1691" spans="1:42" x14ac:dyDescent="0.3">
      <c r="A1691">
        <v>1690</v>
      </c>
      <c r="B1691" t="s">
        <v>32</v>
      </c>
      <c r="C1691" t="s">
        <v>59</v>
      </c>
      <c r="D1691">
        <v>63</v>
      </c>
      <c r="E1691" t="s">
        <v>106</v>
      </c>
      <c r="F1691" t="s">
        <v>1797</v>
      </c>
      <c r="G1691" t="s">
        <v>5109</v>
      </c>
      <c r="H1691">
        <v>19458796543</v>
      </c>
      <c r="I1691" t="s">
        <v>6381</v>
      </c>
      <c r="J1691" t="s">
        <v>7292</v>
      </c>
      <c r="K1691">
        <v>5674.71</v>
      </c>
      <c r="L1691" s="12" t="s">
        <v>8828</v>
      </c>
      <c r="M1691" s="10" t="s">
        <v>11060</v>
      </c>
      <c r="N1691">
        <v>1690</v>
      </c>
      <c r="O1691">
        <v>45067</v>
      </c>
      <c r="P1691" t="s">
        <v>11403</v>
      </c>
      <c r="Q1691" s="16">
        <v>4474.9799999999996</v>
      </c>
      <c r="R1691">
        <v>1199.73</v>
      </c>
      <c r="S1691">
        <v>26</v>
      </c>
      <c r="T1691">
        <v>1690</v>
      </c>
      <c r="U1691">
        <v>44924.38</v>
      </c>
      <c r="V1691" t="s">
        <v>11411</v>
      </c>
      <c r="W1691">
        <v>2.6</v>
      </c>
      <c r="X1691">
        <v>12</v>
      </c>
      <c r="Y1691" t="s">
        <v>11881</v>
      </c>
      <c r="Z1691" t="s">
        <v>12012</v>
      </c>
      <c r="AA1691">
        <v>1690</v>
      </c>
      <c r="AB1691" t="s">
        <v>12015</v>
      </c>
      <c r="AC1691">
        <v>5369.41</v>
      </c>
      <c r="AD1691">
        <v>2813.48</v>
      </c>
      <c r="AE1691">
        <v>140.66999999999999</v>
      </c>
      <c r="AF1691" t="s">
        <v>11188</v>
      </c>
      <c r="AG1691" t="s">
        <v>11206</v>
      </c>
      <c r="AH1691">
        <v>4356</v>
      </c>
      <c r="AI1691">
        <v>1690</v>
      </c>
      <c r="AJ1691" t="s">
        <v>11062</v>
      </c>
      <c r="AK1691" t="s">
        <v>12027</v>
      </c>
      <c r="AL1691" t="s">
        <v>12032</v>
      </c>
      <c r="AM1691" t="s">
        <v>11344</v>
      </c>
      <c r="AN1691">
        <v>1</v>
      </c>
      <c r="AO1691" s="10" t="s">
        <v>12046</v>
      </c>
      <c r="AP1691" t="str" cm="1">
        <f t="array" ref="AP1691">_xlfn.IFS(
  Table1[[#This Row],[Age]]&lt;=25, "18-25",
  Table1[[#This Row],[Age]]&lt;=35, "26-35",
  Table1[[#This Row],[Age]]&lt;=45, "36-45",
  Table1[[#This Row],[Age]]&lt;=60, "46-60",
  TRUE, "60+")</f>
        <v>60+</v>
      </c>
    </row>
    <row r="1692" spans="1:42" x14ac:dyDescent="0.3">
      <c r="A1692">
        <v>1691</v>
      </c>
      <c r="B1692" t="s">
        <v>39</v>
      </c>
      <c r="C1692" t="s">
        <v>60</v>
      </c>
      <c r="D1692">
        <v>66</v>
      </c>
      <c r="E1692" t="s">
        <v>104</v>
      </c>
      <c r="F1692" t="s">
        <v>1798</v>
      </c>
      <c r="G1692" t="s">
        <v>5115</v>
      </c>
      <c r="H1692">
        <v>19458796544</v>
      </c>
      <c r="I1692" t="s">
        <v>5955</v>
      </c>
      <c r="J1692" t="s">
        <v>7292</v>
      </c>
      <c r="K1692">
        <v>1634.03</v>
      </c>
      <c r="L1692" s="12" t="s">
        <v>8503</v>
      </c>
      <c r="M1692" s="10" t="s">
        <v>11274</v>
      </c>
      <c r="N1692">
        <v>1691</v>
      </c>
      <c r="O1692">
        <v>45187</v>
      </c>
      <c r="P1692" t="s">
        <v>11404</v>
      </c>
      <c r="Q1692" s="16">
        <v>1959.93</v>
      </c>
      <c r="R1692">
        <v>-325.89999999999998</v>
      </c>
      <c r="S1692">
        <v>99</v>
      </c>
      <c r="T1692">
        <v>1691</v>
      </c>
      <c r="U1692">
        <v>39325.949999999997</v>
      </c>
      <c r="V1692" t="s">
        <v>11413</v>
      </c>
      <c r="W1692">
        <v>8.44</v>
      </c>
      <c r="X1692">
        <v>48</v>
      </c>
      <c r="Y1692" t="s">
        <v>11882</v>
      </c>
      <c r="Z1692" t="s">
        <v>12011</v>
      </c>
      <c r="AA1692">
        <v>1691</v>
      </c>
      <c r="AB1692" t="s">
        <v>12015</v>
      </c>
      <c r="AC1692">
        <v>7896.33</v>
      </c>
      <c r="AD1692">
        <v>4220.7700000000004</v>
      </c>
      <c r="AE1692">
        <v>211.04</v>
      </c>
      <c r="AF1692" t="s">
        <v>11106</v>
      </c>
      <c r="AG1692" t="s">
        <v>11214</v>
      </c>
      <c r="AH1692">
        <v>5403</v>
      </c>
      <c r="AI1692">
        <v>1691</v>
      </c>
      <c r="AJ1692" t="s">
        <v>11174</v>
      </c>
      <c r="AK1692" t="s">
        <v>12029</v>
      </c>
      <c r="AL1692" t="s">
        <v>12031</v>
      </c>
      <c r="AM1692" t="s">
        <v>11043</v>
      </c>
      <c r="AN1692">
        <v>1</v>
      </c>
      <c r="AO1692" s="10" t="s">
        <v>12042</v>
      </c>
      <c r="AP1692" t="str" cm="1">
        <f t="array" ref="AP1692">_xlfn.IFS(
  Table1[[#This Row],[Age]]&lt;=25, "18-25",
  Table1[[#This Row],[Age]]&lt;=35, "26-35",
  Table1[[#This Row],[Age]]&lt;=45, "36-45",
  Table1[[#This Row],[Age]]&lt;=60, "46-60",
  TRUE, "60+")</f>
        <v>60+</v>
      </c>
    </row>
    <row r="1693" spans="1:42" x14ac:dyDescent="0.3">
      <c r="A1693">
        <v>1692</v>
      </c>
      <c r="B1693" t="s">
        <v>11</v>
      </c>
      <c r="C1693" t="s">
        <v>80</v>
      </c>
      <c r="D1693">
        <v>53</v>
      </c>
      <c r="E1693" t="s">
        <v>105</v>
      </c>
      <c r="F1693" t="s">
        <v>1799</v>
      </c>
      <c r="G1693" t="s">
        <v>5138</v>
      </c>
      <c r="H1693">
        <v>19458796545</v>
      </c>
      <c r="I1693" t="s">
        <v>5521</v>
      </c>
      <c r="J1693" t="s">
        <v>7291</v>
      </c>
      <c r="K1693">
        <v>6238.7</v>
      </c>
      <c r="L1693" s="12" t="s">
        <v>8829</v>
      </c>
      <c r="M1693" s="10" t="s">
        <v>11363</v>
      </c>
      <c r="N1693">
        <v>1692</v>
      </c>
      <c r="O1693">
        <v>45071</v>
      </c>
      <c r="P1693" t="s">
        <v>11402</v>
      </c>
      <c r="Q1693" s="16">
        <v>4793.96</v>
      </c>
      <c r="R1693">
        <v>11032.66</v>
      </c>
      <c r="S1693">
        <v>28</v>
      </c>
      <c r="T1693">
        <v>1692</v>
      </c>
      <c r="U1693">
        <v>43381.279999999999</v>
      </c>
      <c r="V1693" t="s">
        <v>11413</v>
      </c>
      <c r="W1693">
        <v>2.33</v>
      </c>
      <c r="X1693">
        <v>60</v>
      </c>
      <c r="Y1693" t="s">
        <v>9298</v>
      </c>
      <c r="Z1693" t="s">
        <v>12012</v>
      </c>
      <c r="AA1693">
        <v>1692</v>
      </c>
      <c r="AB1693" t="s">
        <v>12015</v>
      </c>
      <c r="AC1693">
        <v>9378.39</v>
      </c>
      <c r="AD1693">
        <v>2179.52</v>
      </c>
      <c r="AE1693">
        <v>108.98</v>
      </c>
      <c r="AF1693" t="s">
        <v>11390</v>
      </c>
      <c r="AG1693" t="s">
        <v>11323</v>
      </c>
      <c r="AH1693">
        <v>8579</v>
      </c>
      <c r="AI1693">
        <v>1692</v>
      </c>
      <c r="AJ1693" t="s">
        <v>11296</v>
      </c>
      <c r="AK1693" t="s">
        <v>12027</v>
      </c>
      <c r="AL1693" t="s">
        <v>12032</v>
      </c>
      <c r="AM1693" t="s">
        <v>11348</v>
      </c>
      <c r="AN1693">
        <v>1</v>
      </c>
      <c r="AO1693" s="10" t="s">
        <v>12046</v>
      </c>
      <c r="AP1693" t="str" cm="1">
        <f t="array" ref="AP1693">_xlfn.IFS(
  Table1[[#This Row],[Age]]&lt;=25, "18-25",
  Table1[[#This Row],[Age]]&lt;=35, "26-35",
  Table1[[#This Row],[Age]]&lt;=45, "36-45",
  Table1[[#This Row],[Age]]&lt;=60, "46-60",
  TRUE, "60+")</f>
        <v>46-60</v>
      </c>
    </row>
    <row r="1694" spans="1:42" x14ac:dyDescent="0.3">
      <c r="A1694">
        <v>1693</v>
      </c>
      <c r="B1694" t="s">
        <v>14</v>
      </c>
      <c r="C1694" t="s">
        <v>79</v>
      </c>
      <c r="D1694">
        <v>56</v>
      </c>
      <c r="E1694" t="s">
        <v>104</v>
      </c>
      <c r="F1694" t="s">
        <v>1800</v>
      </c>
      <c r="G1694" t="s">
        <v>5110</v>
      </c>
      <c r="H1694">
        <v>19458796546</v>
      </c>
      <c r="I1694" t="s">
        <v>6382</v>
      </c>
      <c r="J1694" t="s">
        <v>7292</v>
      </c>
      <c r="K1694">
        <v>5036.63</v>
      </c>
      <c r="L1694" s="12" t="s">
        <v>7412</v>
      </c>
      <c r="M1694" s="10" t="s">
        <v>11276</v>
      </c>
      <c r="N1694">
        <v>1693</v>
      </c>
      <c r="O1694">
        <v>45165</v>
      </c>
      <c r="P1694" t="s">
        <v>11403</v>
      </c>
      <c r="Q1694" s="16">
        <v>2821.09</v>
      </c>
      <c r="R1694">
        <v>7857.72</v>
      </c>
      <c r="S1694">
        <v>43</v>
      </c>
      <c r="T1694">
        <v>1693</v>
      </c>
      <c r="U1694">
        <v>33303.29</v>
      </c>
      <c r="V1694" t="s">
        <v>11413</v>
      </c>
      <c r="W1694">
        <v>9.2799999999999994</v>
      </c>
      <c r="X1694">
        <v>48</v>
      </c>
      <c r="Y1694" t="s">
        <v>11667</v>
      </c>
      <c r="Z1694" t="s">
        <v>12010</v>
      </c>
      <c r="AA1694">
        <v>1693</v>
      </c>
      <c r="AB1694" t="s">
        <v>12016</v>
      </c>
      <c r="AC1694">
        <v>4969.41</v>
      </c>
      <c r="AD1694">
        <v>4353.5600000000004</v>
      </c>
      <c r="AE1694">
        <v>217.68</v>
      </c>
      <c r="AF1694" t="s">
        <v>11069</v>
      </c>
      <c r="AG1694" t="s">
        <v>11374</v>
      </c>
      <c r="AH1694">
        <v>672</v>
      </c>
      <c r="AI1694">
        <v>1693</v>
      </c>
      <c r="AJ1694" t="s">
        <v>11094</v>
      </c>
      <c r="AK1694" t="s">
        <v>12028</v>
      </c>
      <c r="AL1694" t="s">
        <v>12032</v>
      </c>
      <c r="AM1694" t="s">
        <v>11078</v>
      </c>
      <c r="AN1694">
        <v>1</v>
      </c>
      <c r="AO1694" s="10" t="s">
        <v>12041</v>
      </c>
      <c r="AP1694" t="str" cm="1">
        <f t="array" ref="AP1694">_xlfn.IFS(
  Table1[[#This Row],[Age]]&lt;=25, "18-25",
  Table1[[#This Row],[Age]]&lt;=35, "26-35",
  Table1[[#This Row],[Age]]&lt;=45, "36-45",
  Table1[[#This Row],[Age]]&lt;=60, "46-60",
  TRUE, "60+")</f>
        <v>46-60</v>
      </c>
    </row>
    <row r="1695" spans="1:42" x14ac:dyDescent="0.3">
      <c r="A1695">
        <v>1694</v>
      </c>
      <c r="B1695" t="s">
        <v>50</v>
      </c>
      <c r="C1695" t="s">
        <v>63</v>
      </c>
      <c r="D1695">
        <v>66</v>
      </c>
      <c r="E1695" t="s">
        <v>106</v>
      </c>
      <c r="F1695" t="s">
        <v>1801</v>
      </c>
      <c r="G1695" t="s">
        <v>5131</v>
      </c>
      <c r="H1695">
        <v>19458796547</v>
      </c>
      <c r="I1695" t="s">
        <v>6383</v>
      </c>
      <c r="J1695" t="s">
        <v>7291</v>
      </c>
      <c r="K1695">
        <v>1016.64</v>
      </c>
      <c r="L1695" s="12" t="s">
        <v>8830</v>
      </c>
      <c r="M1695" s="10" t="s">
        <v>11085</v>
      </c>
      <c r="N1695">
        <v>1694</v>
      </c>
      <c r="O1695">
        <v>44997</v>
      </c>
      <c r="P1695" t="s">
        <v>11403</v>
      </c>
      <c r="Q1695" s="16">
        <v>2175.8200000000002</v>
      </c>
      <c r="R1695">
        <v>-1159.18</v>
      </c>
      <c r="S1695">
        <v>75</v>
      </c>
      <c r="T1695">
        <v>1694</v>
      </c>
      <c r="U1695">
        <v>26411.68</v>
      </c>
      <c r="V1695" t="s">
        <v>11413</v>
      </c>
      <c r="W1695">
        <v>7.24</v>
      </c>
      <c r="X1695">
        <v>60</v>
      </c>
      <c r="Y1695" t="s">
        <v>11883</v>
      </c>
      <c r="Z1695" t="s">
        <v>12011</v>
      </c>
      <c r="AA1695">
        <v>1694</v>
      </c>
      <c r="AB1695" t="s">
        <v>12017</v>
      </c>
      <c r="AC1695">
        <v>8463.0499999999993</v>
      </c>
      <c r="AD1695">
        <v>2992.02</v>
      </c>
      <c r="AE1695">
        <v>149.6</v>
      </c>
      <c r="AF1695" t="s">
        <v>11176</v>
      </c>
      <c r="AG1695" t="s">
        <v>11241</v>
      </c>
      <c r="AH1695">
        <v>3418</v>
      </c>
      <c r="AI1695">
        <v>1694</v>
      </c>
      <c r="AJ1695" t="s">
        <v>11154</v>
      </c>
      <c r="AK1695" t="s">
        <v>12029</v>
      </c>
      <c r="AL1695" t="s">
        <v>12032</v>
      </c>
      <c r="AM1695" t="s">
        <v>11049</v>
      </c>
      <c r="AN1695">
        <v>1</v>
      </c>
      <c r="AO1695" s="10" t="s">
        <v>12047</v>
      </c>
      <c r="AP1695" t="str" cm="1">
        <f t="array" ref="AP1695">_xlfn.IFS(
  Table1[[#This Row],[Age]]&lt;=25, "18-25",
  Table1[[#This Row],[Age]]&lt;=35, "26-35",
  Table1[[#This Row],[Age]]&lt;=45, "36-45",
  Table1[[#This Row],[Age]]&lt;=60, "46-60",
  TRUE, "60+")</f>
        <v>60+</v>
      </c>
    </row>
    <row r="1696" spans="1:42" x14ac:dyDescent="0.3">
      <c r="A1696">
        <v>1695</v>
      </c>
      <c r="B1696" t="s">
        <v>38</v>
      </c>
      <c r="C1696" t="s">
        <v>77</v>
      </c>
      <c r="D1696">
        <v>41</v>
      </c>
      <c r="E1696" t="s">
        <v>104</v>
      </c>
      <c r="F1696" t="s">
        <v>1802</v>
      </c>
      <c r="G1696" t="s">
        <v>5126</v>
      </c>
      <c r="H1696">
        <v>19458796548</v>
      </c>
      <c r="I1696" t="s">
        <v>5948</v>
      </c>
      <c r="J1696" t="s">
        <v>7292</v>
      </c>
      <c r="K1696">
        <v>9541.66</v>
      </c>
      <c r="L1696" s="12" t="s">
        <v>8831</v>
      </c>
      <c r="M1696" s="10" t="s">
        <v>11211</v>
      </c>
      <c r="N1696">
        <v>1695</v>
      </c>
      <c r="O1696">
        <v>45113</v>
      </c>
      <c r="P1696" t="s">
        <v>11404</v>
      </c>
      <c r="Q1696" s="16">
        <v>2752.75</v>
      </c>
      <c r="R1696">
        <v>6788.91</v>
      </c>
      <c r="S1696">
        <v>88</v>
      </c>
      <c r="T1696">
        <v>1695</v>
      </c>
      <c r="U1696">
        <v>4408.16</v>
      </c>
      <c r="V1696" t="s">
        <v>11412</v>
      </c>
      <c r="W1696">
        <v>1.98</v>
      </c>
      <c r="X1696">
        <v>36</v>
      </c>
      <c r="Y1696" t="s">
        <v>8963</v>
      </c>
      <c r="Z1696" t="s">
        <v>12012</v>
      </c>
      <c r="AA1696">
        <v>1695</v>
      </c>
      <c r="AB1696" t="s">
        <v>12017</v>
      </c>
      <c r="AC1696">
        <v>5108.75</v>
      </c>
      <c r="AD1696">
        <v>1385.87</v>
      </c>
      <c r="AE1696">
        <v>69.290000000000006</v>
      </c>
      <c r="AF1696" t="s">
        <v>11310</v>
      </c>
      <c r="AG1696" t="s">
        <v>11314</v>
      </c>
      <c r="AH1696">
        <v>8313</v>
      </c>
      <c r="AI1696">
        <v>1695</v>
      </c>
      <c r="AJ1696" t="s">
        <v>11178</v>
      </c>
      <c r="AK1696" t="s">
        <v>12029</v>
      </c>
      <c r="AL1696" t="s">
        <v>12032</v>
      </c>
      <c r="AM1696" t="s">
        <v>11366</v>
      </c>
      <c r="AN1696">
        <v>1</v>
      </c>
      <c r="AO1696" s="10" t="s">
        <v>12038</v>
      </c>
      <c r="AP1696" t="str" cm="1">
        <f t="array" ref="AP1696">_xlfn.IFS(
  Table1[[#This Row],[Age]]&lt;=25, "18-25",
  Table1[[#This Row],[Age]]&lt;=35, "26-35",
  Table1[[#This Row],[Age]]&lt;=45, "36-45",
  Table1[[#This Row],[Age]]&lt;=60, "46-60",
  TRUE, "60+")</f>
        <v>36-45</v>
      </c>
    </row>
    <row r="1697" spans="1:42" x14ac:dyDescent="0.3">
      <c r="A1697">
        <v>1696</v>
      </c>
      <c r="B1697" t="s">
        <v>19</v>
      </c>
      <c r="C1697" t="s">
        <v>58</v>
      </c>
      <c r="D1697">
        <v>33</v>
      </c>
      <c r="E1697" t="s">
        <v>104</v>
      </c>
      <c r="F1697" t="s">
        <v>1803</v>
      </c>
      <c r="G1697" t="s">
        <v>5118</v>
      </c>
      <c r="H1697">
        <v>19458796549</v>
      </c>
      <c r="I1697" t="s">
        <v>6384</v>
      </c>
      <c r="J1697" t="s">
        <v>7291</v>
      </c>
      <c r="K1697">
        <v>8364.08</v>
      </c>
      <c r="L1697" s="12" t="s">
        <v>8832</v>
      </c>
      <c r="M1697" s="10" t="s">
        <v>11097</v>
      </c>
      <c r="N1697">
        <v>1696</v>
      </c>
      <c r="O1697">
        <v>44961</v>
      </c>
      <c r="P1697" t="s">
        <v>11402</v>
      </c>
      <c r="Q1697" s="16">
        <v>2116.06</v>
      </c>
      <c r="R1697">
        <v>6248.02</v>
      </c>
      <c r="S1697">
        <v>16</v>
      </c>
      <c r="T1697">
        <v>1696</v>
      </c>
      <c r="U1697">
        <v>41910.22</v>
      </c>
      <c r="V1697" t="s">
        <v>11411</v>
      </c>
      <c r="W1697">
        <v>2.82</v>
      </c>
      <c r="X1697">
        <v>36</v>
      </c>
      <c r="Y1697" t="s">
        <v>11461</v>
      </c>
      <c r="Z1697" t="s">
        <v>12011</v>
      </c>
      <c r="AA1697">
        <v>1696</v>
      </c>
      <c r="AB1697" t="s">
        <v>12015</v>
      </c>
      <c r="AC1697">
        <v>2283.2199999999998</v>
      </c>
      <c r="AD1697">
        <v>1081.78</v>
      </c>
      <c r="AE1697">
        <v>54.09</v>
      </c>
      <c r="AF1697" t="s">
        <v>11050</v>
      </c>
      <c r="AG1697" t="s">
        <v>11091</v>
      </c>
      <c r="AH1697">
        <v>7318</v>
      </c>
      <c r="AI1697">
        <v>1696</v>
      </c>
      <c r="AJ1697" t="s">
        <v>11282</v>
      </c>
      <c r="AK1697" t="s">
        <v>12029</v>
      </c>
      <c r="AL1697" t="s">
        <v>12032</v>
      </c>
      <c r="AM1697" t="s">
        <v>11131</v>
      </c>
      <c r="AN1697">
        <v>1</v>
      </c>
      <c r="AO1697" s="10" t="s">
        <v>12045</v>
      </c>
      <c r="AP1697" t="str" cm="1">
        <f t="array" ref="AP1697">_xlfn.IFS(
  Table1[[#This Row],[Age]]&lt;=25, "18-25",
  Table1[[#This Row],[Age]]&lt;=35, "26-35",
  Table1[[#This Row],[Age]]&lt;=45, "36-45",
  Table1[[#This Row],[Age]]&lt;=60, "46-60",
  TRUE, "60+")</f>
        <v>26-35</v>
      </c>
    </row>
    <row r="1698" spans="1:42" x14ac:dyDescent="0.3">
      <c r="A1698">
        <v>1697</v>
      </c>
      <c r="B1698" t="s">
        <v>49</v>
      </c>
      <c r="C1698" t="s">
        <v>61</v>
      </c>
      <c r="D1698">
        <v>31</v>
      </c>
      <c r="E1698" t="s">
        <v>105</v>
      </c>
      <c r="F1698" t="s">
        <v>1804</v>
      </c>
      <c r="G1698" t="s">
        <v>5129</v>
      </c>
      <c r="H1698">
        <v>19458796550</v>
      </c>
      <c r="I1698" t="s">
        <v>6385</v>
      </c>
      <c r="J1698" t="s">
        <v>7291</v>
      </c>
      <c r="K1698">
        <v>803.14</v>
      </c>
      <c r="L1698" s="12" t="s">
        <v>7838</v>
      </c>
      <c r="M1698" s="10" t="s">
        <v>11261</v>
      </c>
      <c r="N1698">
        <v>1697</v>
      </c>
      <c r="O1698">
        <v>45110</v>
      </c>
      <c r="P1698" t="s">
        <v>11403</v>
      </c>
      <c r="Q1698" s="16">
        <v>1466.52</v>
      </c>
      <c r="R1698">
        <v>2269.66</v>
      </c>
      <c r="S1698">
        <v>89</v>
      </c>
      <c r="T1698">
        <v>1697</v>
      </c>
      <c r="U1698">
        <v>12858.53</v>
      </c>
      <c r="V1698" t="s">
        <v>11413</v>
      </c>
      <c r="W1698">
        <v>9.34</v>
      </c>
      <c r="X1698">
        <v>12</v>
      </c>
      <c r="Y1698" t="s">
        <v>8895</v>
      </c>
      <c r="Z1698" t="s">
        <v>12012</v>
      </c>
      <c r="AA1698">
        <v>1697</v>
      </c>
      <c r="AB1698" t="s">
        <v>12016</v>
      </c>
      <c r="AC1698">
        <v>5112.5200000000004</v>
      </c>
      <c r="AD1698">
        <v>220.38</v>
      </c>
      <c r="AE1698">
        <v>11.02</v>
      </c>
      <c r="AF1698" t="s">
        <v>11383</v>
      </c>
      <c r="AG1698" t="s">
        <v>11119</v>
      </c>
      <c r="AH1698">
        <v>7348</v>
      </c>
      <c r="AI1698">
        <v>1697</v>
      </c>
      <c r="AJ1698" t="s">
        <v>11157</v>
      </c>
      <c r="AK1698" t="s">
        <v>12028</v>
      </c>
      <c r="AL1698" t="s">
        <v>12032</v>
      </c>
      <c r="AM1698" t="s">
        <v>11231</v>
      </c>
      <c r="AN1698">
        <v>1</v>
      </c>
      <c r="AO1698" s="10" t="s">
        <v>12038</v>
      </c>
      <c r="AP1698" t="str" cm="1">
        <f t="array" ref="AP1698">_xlfn.IFS(
  Table1[[#This Row],[Age]]&lt;=25, "18-25",
  Table1[[#This Row],[Age]]&lt;=35, "26-35",
  Table1[[#This Row],[Age]]&lt;=45, "36-45",
  Table1[[#This Row],[Age]]&lt;=60, "46-60",
  TRUE, "60+")</f>
        <v>26-35</v>
      </c>
    </row>
    <row r="1699" spans="1:42" x14ac:dyDescent="0.3">
      <c r="A1699">
        <v>1698</v>
      </c>
      <c r="B1699" t="s">
        <v>28</v>
      </c>
      <c r="C1699" t="s">
        <v>97</v>
      </c>
      <c r="D1699">
        <v>65</v>
      </c>
      <c r="E1699" t="s">
        <v>104</v>
      </c>
      <c r="F1699" t="s">
        <v>1805</v>
      </c>
      <c r="G1699" t="s">
        <v>5136</v>
      </c>
      <c r="H1699">
        <v>19458796551</v>
      </c>
      <c r="I1699" t="s">
        <v>5816</v>
      </c>
      <c r="J1699" t="s">
        <v>7292</v>
      </c>
      <c r="K1699">
        <v>9319.5499999999993</v>
      </c>
      <c r="L1699" s="12" t="s">
        <v>8833</v>
      </c>
      <c r="M1699" s="10" t="s">
        <v>11075</v>
      </c>
      <c r="N1699">
        <v>1698</v>
      </c>
      <c r="O1699">
        <v>45070</v>
      </c>
      <c r="P1699" t="s">
        <v>11404</v>
      </c>
      <c r="Q1699" s="16">
        <v>913.7</v>
      </c>
      <c r="R1699">
        <v>8405.85</v>
      </c>
      <c r="S1699">
        <v>23</v>
      </c>
      <c r="T1699">
        <v>1698</v>
      </c>
      <c r="U1699">
        <v>2796.39</v>
      </c>
      <c r="V1699" t="s">
        <v>11411</v>
      </c>
      <c r="W1699">
        <v>5.57</v>
      </c>
      <c r="X1699">
        <v>36</v>
      </c>
      <c r="Y1699" t="s">
        <v>11027</v>
      </c>
      <c r="Z1699" t="s">
        <v>12011</v>
      </c>
      <c r="AA1699">
        <v>1698</v>
      </c>
      <c r="AB1699" t="s">
        <v>12016</v>
      </c>
      <c r="AC1699">
        <v>4976.5200000000004</v>
      </c>
      <c r="AD1699">
        <v>3518.41</v>
      </c>
      <c r="AE1699">
        <v>175.92</v>
      </c>
      <c r="AF1699" t="s">
        <v>11241</v>
      </c>
      <c r="AG1699" t="s">
        <v>11142</v>
      </c>
      <c r="AH1699">
        <v>2750</v>
      </c>
      <c r="AI1699">
        <v>1698</v>
      </c>
      <c r="AJ1699" t="s">
        <v>11161</v>
      </c>
      <c r="AK1699" t="s">
        <v>12027</v>
      </c>
      <c r="AL1699" t="s">
        <v>12032</v>
      </c>
      <c r="AM1699" t="s">
        <v>11324</v>
      </c>
      <c r="AN1699">
        <v>1</v>
      </c>
      <c r="AO1699" s="10" t="s">
        <v>12046</v>
      </c>
      <c r="AP1699" t="str" cm="1">
        <f t="array" ref="AP1699">_xlfn.IFS(
  Table1[[#This Row],[Age]]&lt;=25, "18-25",
  Table1[[#This Row],[Age]]&lt;=35, "26-35",
  Table1[[#This Row],[Age]]&lt;=45, "36-45",
  Table1[[#This Row],[Age]]&lt;=60, "46-60",
  TRUE, "60+")</f>
        <v>60+</v>
      </c>
    </row>
    <row r="1700" spans="1:42" x14ac:dyDescent="0.3">
      <c r="A1700">
        <v>1699</v>
      </c>
      <c r="B1700" t="s">
        <v>22</v>
      </c>
      <c r="C1700" t="s">
        <v>58</v>
      </c>
      <c r="D1700">
        <v>51</v>
      </c>
      <c r="E1700" t="s">
        <v>105</v>
      </c>
      <c r="F1700" t="s">
        <v>1806</v>
      </c>
      <c r="G1700" t="s">
        <v>5111</v>
      </c>
      <c r="H1700">
        <v>19458796552</v>
      </c>
      <c r="I1700" t="s">
        <v>6365</v>
      </c>
      <c r="J1700" t="s">
        <v>7291</v>
      </c>
      <c r="K1700">
        <v>9175.11</v>
      </c>
      <c r="L1700" s="12" t="s">
        <v>8834</v>
      </c>
      <c r="M1700" s="10" t="s">
        <v>11163</v>
      </c>
      <c r="N1700">
        <v>1699</v>
      </c>
      <c r="O1700">
        <v>45234</v>
      </c>
      <c r="P1700" t="s">
        <v>11403</v>
      </c>
      <c r="Q1700" s="16">
        <v>2308.52</v>
      </c>
      <c r="R1700">
        <v>6866.59</v>
      </c>
      <c r="S1700">
        <v>59</v>
      </c>
      <c r="T1700">
        <v>1699</v>
      </c>
      <c r="U1700">
        <v>26434.49</v>
      </c>
      <c r="V1700" t="s">
        <v>11411</v>
      </c>
      <c r="W1700">
        <v>5.08</v>
      </c>
      <c r="X1700">
        <v>36</v>
      </c>
      <c r="Y1700" t="s">
        <v>8950</v>
      </c>
      <c r="Z1700" t="s">
        <v>12010</v>
      </c>
      <c r="AA1700">
        <v>1699</v>
      </c>
      <c r="AB1700" t="s">
        <v>12015</v>
      </c>
      <c r="AC1700">
        <v>5721.99</v>
      </c>
      <c r="AD1700">
        <v>3253.99</v>
      </c>
      <c r="AE1700">
        <v>162.69999999999999</v>
      </c>
      <c r="AF1700" t="s">
        <v>11054</v>
      </c>
      <c r="AG1700" t="s">
        <v>11210</v>
      </c>
      <c r="AH1700">
        <v>259</v>
      </c>
      <c r="AI1700">
        <v>1699</v>
      </c>
      <c r="AJ1700" t="s">
        <v>11106</v>
      </c>
      <c r="AK1700" t="s">
        <v>12028</v>
      </c>
      <c r="AL1700" t="s">
        <v>12032</v>
      </c>
      <c r="AM1700" t="s">
        <v>11308</v>
      </c>
      <c r="AN1700">
        <v>1</v>
      </c>
      <c r="AO1700" s="10" t="s">
        <v>12040</v>
      </c>
      <c r="AP1700" t="str" cm="1">
        <f t="array" ref="AP1700">_xlfn.IFS(
  Table1[[#This Row],[Age]]&lt;=25, "18-25",
  Table1[[#This Row],[Age]]&lt;=35, "26-35",
  Table1[[#This Row],[Age]]&lt;=45, "36-45",
  Table1[[#This Row],[Age]]&lt;=60, "46-60",
  TRUE, "60+")</f>
        <v>46-60</v>
      </c>
    </row>
    <row r="1701" spans="1:42" x14ac:dyDescent="0.3">
      <c r="A1701">
        <v>1700</v>
      </c>
      <c r="B1701" t="s">
        <v>31</v>
      </c>
      <c r="C1701" t="s">
        <v>62</v>
      </c>
      <c r="D1701">
        <v>41</v>
      </c>
      <c r="E1701" t="s">
        <v>106</v>
      </c>
      <c r="F1701" t="s">
        <v>1807</v>
      </c>
      <c r="G1701" t="s">
        <v>5136</v>
      </c>
      <c r="H1701">
        <v>19458796553</v>
      </c>
      <c r="I1701" t="s">
        <v>6139</v>
      </c>
      <c r="J1701" t="s">
        <v>7291</v>
      </c>
      <c r="K1701">
        <v>517.61</v>
      </c>
      <c r="L1701" s="12" t="s">
        <v>7475</v>
      </c>
      <c r="M1701" s="10" t="s">
        <v>11359</v>
      </c>
      <c r="N1701">
        <v>1700</v>
      </c>
      <c r="O1701">
        <v>45081</v>
      </c>
      <c r="P1701" t="s">
        <v>11403</v>
      </c>
      <c r="Q1701" s="16">
        <v>2658.58</v>
      </c>
      <c r="R1701">
        <v>3176.19</v>
      </c>
      <c r="S1701">
        <v>35</v>
      </c>
      <c r="T1701">
        <v>1700</v>
      </c>
      <c r="U1701">
        <v>31993.27</v>
      </c>
      <c r="V1701" t="s">
        <v>11411</v>
      </c>
      <c r="W1701">
        <v>1.52</v>
      </c>
      <c r="X1701">
        <v>12</v>
      </c>
      <c r="Y1701" t="s">
        <v>11721</v>
      </c>
      <c r="Z1701" t="s">
        <v>12010</v>
      </c>
      <c r="AA1701">
        <v>1700</v>
      </c>
      <c r="AB1701" t="s">
        <v>12015</v>
      </c>
      <c r="AC1701">
        <v>9374.4500000000007</v>
      </c>
      <c r="AD1701">
        <v>3914.5</v>
      </c>
      <c r="AE1701">
        <v>195.73</v>
      </c>
      <c r="AF1701" t="s">
        <v>11197</v>
      </c>
      <c r="AG1701" t="s">
        <v>11172</v>
      </c>
      <c r="AH1701">
        <v>932</v>
      </c>
      <c r="AI1701">
        <v>1700</v>
      </c>
      <c r="AJ1701" t="s">
        <v>11176</v>
      </c>
      <c r="AK1701" t="s">
        <v>12029</v>
      </c>
      <c r="AL1701" t="s">
        <v>12031</v>
      </c>
      <c r="AM1701" t="s">
        <v>11181</v>
      </c>
      <c r="AN1701">
        <v>1</v>
      </c>
      <c r="AO1701" s="10" t="s">
        <v>12043</v>
      </c>
      <c r="AP1701" t="str" cm="1">
        <f t="array" ref="AP1701">_xlfn.IFS(
  Table1[[#This Row],[Age]]&lt;=25, "18-25",
  Table1[[#This Row],[Age]]&lt;=35, "26-35",
  Table1[[#This Row],[Age]]&lt;=45, "36-45",
  Table1[[#This Row],[Age]]&lt;=60, "46-60",
  TRUE, "60+")</f>
        <v>36-45</v>
      </c>
    </row>
    <row r="1702" spans="1:42" x14ac:dyDescent="0.3">
      <c r="A1702">
        <v>1701</v>
      </c>
      <c r="B1702" t="s">
        <v>33</v>
      </c>
      <c r="C1702" t="s">
        <v>67</v>
      </c>
      <c r="D1702">
        <v>64</v>
      </c>
      <c r="E1702" t="s">
        <v>106</v>
      </c>
      <c r="F1702" t="s">
        <v>1808</v>
      </c>
      <c r="G1702" t="s">
        <v>5117</v>
      </c>
      <c r="H1702">
        <v>19458796554</v>
      </c>
      <c r="I1702" t="s">
        <v>5194</v>
      </c>
      <c r="J1702" t="s">
        <v>7292</v>
      </c>
      <c r="K1702">
        <v>2094.64</v>
      </c>
      <c r="L1702" s="12" t="s">
        <v>8446</v>
      </c>
      <c r="M1702" s="10" t="s">
        <v>11349</v>
      </c>
      <c r="N1702">
        <v>1701</v>
      </c>
      <c r="O1702">
        <v>45116</v>
      </c>
      <c r="P1702" t="s">
        <v>11402</v>
      </c>
      <c r="Q1702" s="16">
        <v>4109.8900000000003</v>
      </c>
      <c r="R1702">
        <v>-2015.25</v>
      </c>
      <c r="S1702">
        <v>89</v>
      </c>
      <c r="T1702">
        <v>1701</v>
      </c>
      <c r="U1702">
        <v>33429.74</v>
      </c>
      <c r="V1702" t="s">
        <v>11411</v>
      </c>
      <c r="W1702">
        <v>1.76</v>
      </c>
      <c r="X1702">
        <v>48</v>
      </c>
      <c r="Y1702" t="s">
        <v>11693</v>
      </c>
      <c r="Z1702" t="s">
        <v>12012</v>
      </c>
      <c r="AA1702">
        <v>1701</v>
      </c>
      <c r="AB1702" t="s">
        <v>12016</v>
      </c>
      <c r="AC1702">
        <v>6563.66</v>
      </c>
      <c r="AD1702">
        <v>4778.83</v>
      </c>
      <c r="AE1702">
        <v>238.94</v>
      </c>
      <c r="AF1702" t="s">
        <v>11052</v>
      </c>
      <c r="AG1702" t="s">
        <v>11238</v>
      </c>
      <c r="AH1702">
        <v>2933</v>
      </c>
      <c r="AI1702">
        <v>1701</v>
      </c>
      <c r="AJ1702" t="s">
        <v>11231</v>
      </c>
      <c r="AK1702" t="s">
        <v>12028</v>
      </c>
      <c r="AL1702" t="s">
        <v>12032</v>
      </c>
      <c r="AM1702" t="s">
        <v>11123</v>
      </c>
      <c r="AN1702">
        <v>1</v>
      </c>
      <c r="AO1702" s="10" t="s">
        <v>12038</v>
      </c>
      <c r="AP1702" t="str" cm="1">
        <f t="array" ref="AP1702">_xlfn.IFS(
  Table1[[#This Row],[Age]]&lt;=25, "18-25",
  Table1[[#This Row],[Age]]&lt;=35, "26-35",
  Table1[[#This Row],[Age]]&lt;=45, "36-45",
  Table1[[#This Row],[Age]]&lt;=60, "46-60",
  TRUE, "60+")</f>
        <v>60+</v>
      </c>
    </row>
    <row r="1703" spans="1:42" x14ac:dyDescent="0.3">
      <c r="A1703">
        <v>1702</v>
      </c>
      <c r="B1703" t="s">
        <v>34</v>
      </c>
      <c r="C1703" t="s">
        <v>64</v>
      </c>
      <c r="D1703">
        <v>28</v>
      </c>
      <c r="E1703" t="s">
        <v>104</v>
      </c>
      <c r="F1703" t="s">
        <v>1809</v>
      </c>
      <c r="G1703" t="s">
        <v>5147</v>
      </c>
      <c r="H1703">
        <v>19458796555</v>
      </c>
      <c r="I1703" t="s">
        <v>6386</v>
      </c>
      <c r="J1703" t="s">
        <v>7292</v>
      </c>
      <c r="K1703">
        <v>7053.84</v>
      </c>
      <c r="L1703" s="12" t="s">
        <v>8835</v>
      </c>
      <c r="M1703" s="10" t="s">
        <v>11234</v>
      </c>
      <c r="N1703">
        <v>1702</v>
      </c>
      <c r="O1703">
        <v>45188</v>
      </c>
      <c r="P1703" t="s">
        <v>11402</v>
      </c>
      <c r="Q1703" s="16">
        <v>2372.16</v>
      </c>
      <c r="R1703">
        <v>9426</v>
      </c>
      <c r="S1703">
        <v>41</v>
      </c>
      <c r="T1703">
        <v>1702</v>
      </c>
      <c r="U1703">
        <v>33816.07</v>
      </c>
      <c r="V1703" t="s">
        <v>11412</v>
      </c>
      <c r="W1703">
        <v>7.22</v>
      </c>
      <c r="X1703">
        <v>36</v>
      </c>
      <c r="Y1703" t="s">
        <v>9633</v>
      </c>
      <c r="Z1703" t="s">
        <v>12012</v>
      </c>
      <c r="AA1703">
        <v>1702</v>
      </c>
      <c r="AB1703" t="s">
        <v>12016</v>
      </c>
      <c r="AC1703">
        <v>1809.92</v>
      </c>
      <c r="AD1703">
        <v>1643.1</v>
      </c>
      <c r="AE1703">
        <v>82.16</v>
      </c>
      <c r="AF1703" t="s">
        <v>11283</v>
      </c>
      <c r="AG1703" t="s">
        <v>11282</v>
      </c>
      <c r="AH1703">
        <v>4980</v>
      </c>
      <c r="AI1703">
        <v>1702</v>
      </c>
      <c r="AJ1703" t="s">
        <v>11053</v>
      </c>
      <c r="AK1703" t="s">
        <v>12029</v>
      </c>
      <c r="AL1703" t="s">
        <v>12031</v>
      </c>
      <c r="AM1703" t="s">
        <v>11111</v>
      </c>
      <c r="AN1703">
        <v>1</v>
      </c>
      <c r="AO1703" s="10" t="s">
        <v>12042</v>
      </c>
      <c r="AP1703" t="str" cm="1">
        <f t="array" ref="AP1703">_xlfn.IFS(
  Table1[[#This Row],[Age]]&lt;=25, "18-25",
  Table1[[#This Row],[Age]]&lt;=35, "26-35",
  Table1[[#This Row],[Age]]&lt;=45, "36-45",
  Table1[[#This Row],[Age]]&lt;=60, "46-60",
  TRUE, "60+")</f>
        <v>26-35</v>
      </c>
    </row>
    <row r="1704" spans="1:42" x14ac:dyDescent="0.3">
      <c r="A1704">
        <v>1703</v>
      </c>
      <c r="B1704" t="s">
        <v>29</v>
      </c>
      <c r="C1704" t="s">
        <v>69</v>
      </c>
      <c r="D1704">
        <v>62</v>
      </c>
      <c r="E1704" t="s">
        <v>105</v>
      </c>
      <c r="F1704" t="s">
        <v>1810</v>
      </c>
      <c r="G1704" t="s">
        <v>5119</v>
      </c>
      <c r="H1704">
        <v>19458796556</v>
      </c>
      <c r="I1704" t="s">
        <v>5484</v>
      </c>
      <c r="J1704" t="s">
        <v>7292</v>
      </c>
      <c r="K1704">
        <v>9352.2800000000007</v>
      </c>
      <c r="L1704" s="12" t="s">
        <v>8203</v>
      </c>
      <c r="M1704" s="10" t="s">
        <v>11136</v>
      </c>
      <c r="N1704">
        <v>1703</v>
      </c>
      <c r="O1704">
        <v>45029</v>
      </c>
      <c r="P1704" t="s">
        <v>11403</v>
      </c>
      <c r="Q1704" s="16">
        <v>4148.76</v>
      </c>
      <c r="R1704">
        <v>13501.04</v>
      </c>
      <c r="S1704">
        <v>97</v>
      </c>
      <c r="T1704">
        <v>1703</v>
      </c>
      <c r="U1704">
        <v>33032.400000000001</v>
      </c>
      <c r="V1704" t="s">
        <v>11411</v>
      </c>
      <c r="W1704">
        <v>7.99</v>
      </c>
      <c r="X1704">
        <v>48</v>
      </c>
      <c r="Y1704" t="s">
        <v>11618</v>
      </c>
      <c r="Z1704" t="s">
        <v>12010</v>
      </c>
      <c r="AA1704">
        <v>1703</v>
      </c>
      <c r="AB1704" t="s">
        <v>12017</v>
      </c>
      <c r="AC1704">
        <v>4876.57</v>
      </c>
      <c r="AD1704">
        <v>1211.93</v>
      </c>
      <c r="AE1704">
        <v>60.6</v>
      </c>
      <c r="AF1704" t="s">
        <v>11227</v>
      </c>
      <c r="AG1704" t="s">
        <v>11198</v>
      </c>
      <c r="AH1704">
        <v>2652</v>
      </c>
      <c r="AI1704">
        <v>1703</v>
      </c>
      <c r="AJ1704" t="s">
        <v>11236</v>
      </c>
      <c r="AK1704" t="s">
        <v>12027</v>
      </c>
      <c r="AL1704" t="s">
        <v>12032</v>
      </c>
      <c r="AM1704" t="s">
        <v>11134</v>
      </c>
      <c r="AN1704">
        <v>1</v>
      </c>
      <c r="AO1704" s="10" t="s">
        <v>12037</v>
      </c>
      <c r="AP1704" t="str" cm="1">
        <f t="array" ref="AP1704">_xlfn.IFS(
  Table1[[#This Row],[Age]]&lt;=25, "18-25",
  Table1[[#This Row],[Age]]&lt;=35, "26-35",
  Table1[[#This Row],[Age]]&lt;=45, "36-45",
  Table1[[#This Row],[Age]]&lt;=60, "46-60",
  TRUE, "60+")</f>
        <v>60+</v>
      </c>
    </row>
    <row r="1705" spans="1:42" x14ac:dyDescent="0.3">
      <c r="A1705">
        <v>1704</v>
      </c>
      <c r="B1705" t="s">
        <v>41</v>
      </c>
      <c r="C1705" t="s">
        <v>58</v>
      </c>
      <c r="D1705">
        <v>53</v>
      </c>
      <c r="E1705" t="s">
        <v>106</v>
      </c>
      <c r="F1705" t="s">
        <v>1811</v>
      </c>
      <c r="G1705" t="s">
        <v>5145</v>
      </c>
      <c r="H1705">
        <v>19458796557</v>
      </c>
      <c r="I1705" t="s">
        <v>5964</v>
      </c>
      <c r="J1705" t="s">
        <v>7292</v>
      </c>
      <c r="K1705">
        <v>8248.84</v>
      </c>
      <c r="L1705" s="12" t="s">
        <v>8836</v>
      </c>
      <c r="M1705" s="10" t="s">
        <v>11093</v>
      </c>
      <c r="N1705">
        <v>1704</v>
      </c>
      <c r="O1705">
        <v>45206</v>
      </c>
      <c r="P1705" t="s">
        <v>11403</v>
      </c>
      <c r="Q1705" s="16">
        <v>4773.71</v>
      </c>
      <c r="R1705">
        <v>3475.13</v>
      </c>
      <c r="S1705">
        <v>22</v>
      </c>
      <c r="T1705">
        <v>1704</v>
      </c>
      <c r="U1705">
        <v>40601.410000000003</v>
      </c>
      <c r="V1705" t="s">
        <v>11413</v>
      </c>
      <c r="W1705">
        <v>8.8000000000000007</v>
      </c>
      <c r="X1705">
        <v>12</v>
      </c>
      <c r="Y1705" t="s">
        <v>11884</v>
      </c>
      <c r="Z1705" t="s">
        <v>12012</v>
      </c>
      <c r="AA1705">
        <v>1704</v>
      </c>
      <c r="AB1705" t="s">
        <v>12015</v>
      </c>
      <c r="AC1705">
        <v>5101.6899999999996</v>
      </c>
      <c r="AD1705">
        <v>1387.4</v>
      </c>
      <c r="AE1705">
        <v>69.37</v>
      </c>
      <c r="AF1705" t="s">
        <v>11327</v>
      </c>
      <c r="AG1705" t="s">
        <v>11054</v>
      </c>
      <c r="AH1705">
        <v>9600</v>
      </c>
      <c r="AI1705">
        <v>1704</v>
      </c>
      <c r="AJ1705" t="s">
        <v>11214</v>
      </c>
      <c r="AK1705" t="s">
        <v>12027</v>
      </c>
      <c r="AL1705" t="s">
        <v>12032</v>
      </c>
      <c r="AM1705" t="s">
        <v>11303</v>
      </c>
      <c r="AN1705">
        <v>1</v>
      </c>
      <c r="AO1705" s="10" t="s">
        <v>12044</v>
      </c>
      <c r="AP1705" t="str" cm="1">
        <f t="array" ref="AP1705">_xlfn.IFS(
  Table1[[#This Row],[Age]]&lt;=25, "18-25",
  Table1[[#This Row],[Age]]&lt;=35, "26-35",
  Table1[[#This Row],[Age]]&lt;=45, "36-45",
  Table1[[#This Row],[Age]]&lt;=60, "46-60",
  TRUE, "60+")</f>
        <v>46-60</v>
      </c>
    </row>
    <row r="1706" spans="1:42" x14ac:dyDescent="0.3">
      <c r="A1706">
        <v>1705</v>
      </c>
      <c r="B1706" t="s">
        <v>10</v>
      </c>
      <c r="C1706" t="s">
        <v>94</v>
      </c>
      <c r="D1706">
        <v>18</v>
      </c>
      <c r="E1706" t="s">
        <v>104</v>
      </c>
      <c r="F1706" t="s">
        <v>1812</v>
      </c>
      <c r="G1706" t="s">
        <v>5128</v>
      </c>
      <c r="H1706">
        <v>19458796558</v>
      </c>
      <c r="I1706" t="s">
        <v>6028</v>
      </c>
      <c r="J1706" t="s">
        <v>7292</v>
      </c>
      <c r="K1706">
        <v>2890.79</v>
      </c>
      <c r="L1706" s="12" t="s">
        <v>8837</v>
      </c>
      <c r="M1706" s="10" t="s">
        <v>11379</v>
      </c>
      <c r="N1706">
        <v>1705</v>
      </c>
      <c r="O1706">
        <v>45169</v>
      </c>
      <c r="P1706" t="s">
        <v>11402</v>
      </c>
      <c r="Q1706" s="16">
        <v>3610.22</v>
      </c>
      <c r="R1706">
        <v>-719.43</v>
      </c>
      <c r="S1706">
        <v>74</v>
      </c>
      <c r="T1706">
        <v>1705</v>
      </c>
      <c r="U1706">
        <v>38698.720000000001</v>
      </c>
      <c r="V1706" t="s">
        <v>11413</v>
      </c>
      <c r="W1706">
        <v>5.53</v>
      </c>
      <c r="X1706">
        <v>24</v>
      </c>
      <c r="Y1706" t="s">
        <v>11759</v>
      </c>
      <c r="Z1706" t="s">
        <v>12010</v>
      </c>
      <c r="AA1706">
        <v>1705</v>
      </c>
      <c r="AB1706" t="s">
        <v>12016</v>
      </c>
      <c r="AC1706">
        <v>8434.23</v>
      </c>
      <c r="AD1706">
        <v>2775.37</v>
      </c>
      <c r="AE1706">
        <v>138.77000000000001</v>
      </c>
      <c r="AF1706" t="s">
        <v>11398</v>
      </c>
      <c r="AG1706" t="s">
        <v>11208</v>
      </c>
      <c r="AH1706">
        <v>5993</v>
      </c>
      <c r="AI1706">
        <v>1705</v>
      </c>
      <c r="AJ1706" t="s">
        <v>11182</v>
      </c>
      <c r="AK1706" t="s">
        <v>12029</v>
      </c>
      <c r="AL1706" t="s">
        <v>12031</v>
      </c>
      <c r="AM1706" t="s">
        <v>11323</v>
      </c>
      <c r="AN1706">
        <v>1</v>
      </c>
      <c r="AO1706" s="10" t="s">
        <v>12041</v>
      </c>
      <c r="AP1706" t="str" cm="1">
        <f t="array" ref="AP1706">_xlfn.IFS(
  Table1[[#This Row],[Age]]&lt;=25, "18-25",
  Table1[[#This Row],[Age]]&lt;=35, "26-35",
  Table1[[#This Row],[Age]]&lt;=45, "36-45",
  Table1[[#This Row],[Age]]&lt;=60, "46-60",
  TRUE, "60+")</f>
        <v>18-25</v>
      </c>
    </row>
    <row r="1707" spans="1:42" x14ac:dyDescent="0.3">
      <c r="A1707">
        <v>1706</v>
      </c>
      <c r="B1707" t="s">
        <v>46</v>
      </c>
      <c r="C1707" t="s">
        <v>62</v>
      </c>
      <c r="D1707">
        <v>64</v>
      </c>
      <c r="E1707" t="s">
        <v>104</v>
      </c>
      <c r="F1707" t="s">
        <v>1813</v>
      </c>
      <c r="G1707" t="s">
        <v>5133</v>
      </c>
      <c r="H1707">
        <v>19458796559</v>
      </c>
      <c r="I1707" t="s">
        <v>6387</v>
      </c>
      <c r="J1707" t="s">
        <v>7291</v>
      </c>
      <c r="K1707">
        <v>431.04</v>
      </c>
      <c r="L1707" s="12" t="s">
        <v>8301</v>
      </c>
      <c r="M1707" s="10" t="s">
        <v>11199</v>
      </c>
      <c r="N1707">
        <v>1706</v>
      </c>
      <c r="O1707">
        <v>45013</v>
      </c>
      <c r="P1707" t="s">
        <v>11403</v>
      </c>
      <c r="Q1707" s="16">
        <v>607.38</v>
      </c>
      <c r="R1707">
        <v>-176.34</v>
      </c>
      <c r="S1707">
        <v>1</v>
      </c>
      <c r="T1707">
        <v>1706</v>
      </c>
      <c r="U1707">
        <v>40828.870000000003</v>
      </c>
      <c r="V1707" t="s">
        <v>11412</v>
      </c>
      <c r="W1707">
        <v>3.96</v>
      </c>
      <c r="X1707">
        <v>36</v>
      </c>
      <c r="Y1707" t="s">
        <v>11885</v>
      </c>
      <c r="Z1707" t="s">
        <v>12011</v>
      </c>
      <c r="AA1707">
        <v>1706</v>
      </c>
      <c r="AB1707" t="s">
        <v>12016</v>
      </c>
      <c r="AC1707">
        <v>5653.81</v>
      </c>
      <c r="AD1707">
        <v>2326.9899999999998</v>
      </c>
      <c r="AE1707">
        <v>116.35</v>
      </c>
      <c r="AF1707" t="s">
        <v>11319</v>
      </c>
      <c r="AG1707" t="s">
        <v>11317</v>
      </c>
      <c r="AH1707">
        <v>2179</v>
      </c>
      <c r="AI1707">
        <v>1706</v>
      </c>
      <c r="AJ1707" t="s">
        <v>11169</v>
      </c>
      <c r="AK1707" t="s">
        <v>12029</v>
      </c>
      <c r="AL1707" t="s">
        <v>12032</v>
      </c>
      <c r="AM1707" t="s">
        <v>11286</v>
      </c>
      <c r="AN1707">
        <v>1</v>
      </c>
      <c r="AO1707" s="10" t="s">
        <v>12047</v>
      </c>
      <c r="AP1707" t="str" cm="1">
        <f t="array" ref="AP1707">_xlfn.IFS(
  Table1[[#This Row],[Age]]&lt;=25, "18-25",
  Table1[[#This Row],[Age]]&lt;=35, "26-35",
  Table1[[#This Row],[Age]]&lt;=45, "36-45",
  Table1[[#This Row],[Age]]&lt;=60, "46-60",
  TRUE, "60+")</f>
        <v>60+</v>
      </c>
    </row>
    <row r="1708" spans="1:42" x14ac:dyDescent="0.3">
      <c r="A1708">
        <v>1707</v>
      </c>
      <c r="B1708" t="s">
        <v>14</v>
      </c>
      <c r="C1708" t="s">
        <v>98</v>
      </c>
      <c r="D1708">
        <v>29</v>
      </c>
      <c r="E1708" t="s">
        <v>104</v>
      </c>
      <c r="F1708" t="s">
        <v>1814</v>
      </c>
      <c r="G1708" t="s">
        <v>5139</v>
      </c>
      <c r="H1708">
        <v>19458796560</v>
      </c>
      <c r="I1708" t="s">
        <v>5752</v>
      </c>
      <c r="J1708" t="s">
        <v>7291</v>
      </c>
      <c r="K1708">
        <v>4781.59</v>
      </c>
      <c r="L1708" s="12" t="s">
        <v>8838</v>
      </c>
      <c r="M1708" s="10" t="s">
        <v>11073</v>
      </c>
      <c r="N1708">
        <v>1707</v>
      </c>
      <c r="O1708">
        <v>45059</v>
      </c>
      <c r="P1708" t="s">
        <v>11403</v>
      </c>
      <c r="Q1708" s="16">
        <v>2311.71</v>
      </c>
      <c r="R1708">
        <v>2469.88</v>
      </c>
      <c r="S1708">
        <v>46</v>
      </c>
      <c r="T1708">
        <v>1707</v>
      </c>
      <c r="U1708">
        <v>23552.84</v>
      </c>
      <c r="V1708" t="s">
        <v>11412</v>
      </c>
      <c r="W1708">
        <v>6.63</v>
      </c>
      <c r="X1708">
        <v>48</v>
      </c>
      <c r="Y1708" t="s">
        <v>10637</v>
      </c>
      <c r="Z1708" t="s">
        <v>12010</v>
      </c>
      <c r="AA1708">
        <v>1707</v>
      </c>
      <c r="AB1708" t="s">
        <v>12017</v>
      </c>
      <c r="AC1708">
        <v>4890.9399999999996</v>
      </c>
      <c r="AD1708">
        <v>447.71</v>
      </c>
      <c r="AE1708">
        <v>22.39</v>
      </c>
      <c r="AF1708" t="s">
        <v>11123</v>
      </c>
      <c r="AG1708" t="s">
        <v>11386</v>
      </c>
      <c r="AH1708">
        <v>8081</v>
      </c>
      <c r="AI1708">
        <v>1707</v>
      </c>
      <c r="AJ1708" t="s">
        <v>11043</v>
      </c>
      <c r="AK1708" t="s">
        <v>12027</v>
      </c>
      <c r="AL1708" t="s">
        <v>12032</v>
      </c>
      <c r="AM1708" t="s">
        <v>11251</v>
      </c>
      <c r="AN1708">
        <v>1</v>
      </c>
      <c r="AO1708" s="10" t="s">
        <v>12046</v>
      </c>
      <c r="AP1708" t="str" cm="1">
        <f t="array" ref="AP1708">_xlfn.IFS(
  Table1[[#This Row],[Age]]&lt;=25, "18-25",
  Table1[[#This Row],[Age]]&lt;=35, "26-35",
  Table1[[#This Row],[Age]]&lt;=45, "36-45",
  Table1[[#This Row],[Age]]&lt;=60, "46-60",
  TRUE, "60+")</f>
        <v>26-35</v>
      </c>
    </row>
    <row r="1709" spans="1:42" x14ac:dyDescent="0.3">
      <c r="A1709">
        <v>1708</v>
      </c>
      <c r="B1709" t="s">
        <v>26</v>
      </c>
      <c r="C1709" t="s">
        <v>76</v>
      </c>
      <c r="D1709">
        <v>38</v>
      </c>
      <c r="E1709" t="s">
        <v>104</v>
      </c>
      <c r="F1709" t="s">
        <v>1815</v>
      </c>
      <c r="G1709" t="s">
        <v>5118</v>
      </c>
      <c r="H1709">
        <v>19458796561</v>
      </c>
      <c r="I1709" t="s">
        <v>6388</v>
      </c>
      <c r="J1709" t="s">
        <v>7292</v>
      </c>
      <c r="K1709">
        <v>1010.42</v>
      </c>
      <c r="L1709" s="12" t="s">
        <v>8839</v>
      </c>
      <c r="M1709" s="10" t="s">
        <v>11147</v>
      </c>
      <c r="N1709">
        <v>1708</v>
      </c>
      <c r="O1709">
        <v>45125</v>
      </c>
      <c r="P1709" t="s">
        <v>11403</v>
      </c>
      <c r="Q1709" s="16">
        <v>4284.9799999999996</v>
      </c>
      <c r="R1709">
        <v>5295.4</v>
      </c>
      <c r="S1709">
        <v>22</v>
      </c>
      <c r="T1709">
        <v>1708</v>
      </c>
      <c r="U1709">
        <v>4078.12</v>
      </c>
      <c r="V1709" t="s">
        <v>11411</v>
      </c>
      <c r="W1709">
        <v>6.57</v>
      </c>
      <c r="X1709">
        <v>60</v>
      </c>
      <c r="Y1709" t="s">
        <v>7621</v>
      </c>
      <c r="Z1709" t="s">
        <v>12011</v>
      </c>
      <c r="AA1709">
        <v>1708</v>
      </c>
      <c r="AB1709" t="s">
        <v>12017</v>
      </c>
      <c r="AC1709">
        <v>2209.8200000000002</v>
      </c>
      <c r="AD1709">
        <v>1096.81</v>
      </c>
      <c r="AE1709">
        <v>54.84</v>
      </c>
      <c r="AF1709" t="s">
        <v>11146</v>
      </c>
      <c r="AG1709" t="s">
        <v>11321</v>
      </c>
      <c r="AH1709">
        <v>1030</v>
      </c>
      <c r="AI1709">
        <v>1708</v>
      </c>
      <c r="AJ1709" t="s">
        <v>11135</v>
      </c>
      <c r="AK1709" t="s">
        <v>12027</v>
      </c>
      <c r="AL1709" t="s">
        <v>12031</v>
      </c>
      <c r="AM1709" t="s">
        <v>11347</v>
      </c>
      <c r="AN1709">
        <v>1</v>
      </c>
      <c r="AO1709" s="10" t="s">
        <v>12038</v>
      </c>
      <c r="AP1709" t="str" cm="1">
        <f t="array" ref="AP1709">_xlfn.IFS(
  Table1[[#This Row],[Age]]&lt;=25, "18-25",
  Table1[[#This Row],[Age]]&lt;=35, "26-35",
  Table1[[#This Row],[Age]]&lt;=45, "36-45",
  Table1[[#This Row],[Age]]&lt;=60, "46-60",
  TRUE, "60+")</f>
        <v>36-45</v>
      </c>
    </row>
    <row r="1710" spans="1:42" x14ac:dyDescent="0.3">
      <c r="A1710">
        <v>1709</v>
      </c>
      <c r="B1710" t="s">
        <v>3</v>
      </c>
      <c r="C1710" t="s">
        <v>73</v>
      </c>
      <c r="D1710">
        <v>26</v>
      </c>
      <c r="E1710" t="s">
        <v>104</v>
      </c>
      <c r="F1710" t="s">
        <v>1816</v>
      </c>
      <c r="G1710" t="s">
        <v>5145</v>
      </c>
      <c r="H1710">
        <v>19458796562</v>
      </c>
      <c r="I1710" t="s">
        <v>6389</v>
      </c>
      <c r="J1710" t="s">
        <v>7291</v>
      </c>
      <c r="K1710">
        <v>2528.4299999999998</v>
      </c>
      <c r="L1710" s="12" t="s">
        <v>8840</v>
      </c>
      <c r="M1710" s="10" t="s">
        <v>11151</v>
      </c>
      <c r="N1710">
        <v>1709</v>
      </c>
      <c r="O1710">
        <v>45012</v>
      </c>
      <c r="P1710" t="s">
        <v>11404</v>
      </c>
      <c r="Q1710" s="16">
        <v>2463.29</v>
      </c>
      <c r="R1710">
        <v>65.14</v>
      </c>
      <c r="S1710">
        <v>32</v>
      </c>
      <c r="T1710">
        <v>1709</v>
      </c>
      <c r="U1710">
        <v>32339.24</v>
      </c>
      <c r="V1710" t="s">
        <v>11412</v>
      </c>
      <c r="W1710">
        <v>1.31</v>
      </c>
      <c r="X1710">
        <v>60</v>
      </c>
      <c r="Y1710" t="s">
        <v>8112</v>
      </c>
      <c r="Z1710" t="s">
        <v>12012</v>
      </c>
      <c r="AA1710">
        <v>1709</v>
      </c>
      <c r="AB1710" t="s">
        <v>12015</v>
      </c>
      <c r="AC1710">
        <v>8018.74</v>
      </c>
      <c r="AD1710">
        <v>2777.8</v>
      </c>
      <c r="AE1710">
        <v>138.88999999999999</v>
      </c>
      <c r="AF1710" t="s">
        <v>11172</v>
      </c>
      <c r="AG1710" t="s">
        <v>11388</v>
      </c>
      <c r="AH1710">
        <v>6912</v>
      </c>
      <c r="AI1710">
        <v>1709</v>
      </c>
      <c r="AJ1710" t="s">
        <v>11275</v>
      </c>
      <c r="AK1710" t="s">
        <v>12029</v>
      </c>
      <c r="AL1710" t="s">
        <v>12032</v>
      </c>
      <c r="AM1710" t="s">
        <v>11140</v>
      </c>
      <c r="AN1710">
        <v>1</v>
      </c>
      <c r="AO1710" s="10" t="s">
        <v>12047</v>
      </c>
      <c r="AP1710" t="str" cm="1">
        <f t="array" ref="AP1710">_xlfn.IFS(
  Table1[[#This Row],[Age]]&lt;=25, "18-25",
  Table1[[#This Row],[Age]]&lt;=35, "26-35",
  Table1[[#This Row],[Age]]&lt;=45, "36-45",
  Table1[[#This Row],[Age]]&lt;=60, "46-60",
  TRUE, "60+")</f>
        <v>26-35</v>
      </c>
    </row>
    <row r="1711" spans="1:42" x14ac:dyDescent="0.3">
      <c r="A1711">
        <v>1710</v>
      </c>
      <c r="B1711" t="s">
        <v>31</v>
      </c>
      <c r="C1711" t="s">
        <v>56</v>
      </c>
      <c r="D1711">
        <v>56</v>
      </c>
      <c r="E1711" t="s">
        <v>105</v>
      </c>
      <c r="F1711" t="s">
        <v>1817</v>
      </c>
      <c r="G1711" t="s">
        <v>5114</v>
      </c>
      <c r="H1711">
        <v>19458796563</v>
      </c>
      <c r="I1711" t="s">
        <v>6390</v>
      </c>
      <c r="J1711" t="s">
        <v>7292</v>
      </c>
      <c r="K1711">
        <v>6436.96</v>
      </c>
      <c r="L1711" s="12" t="s">
        <v>8841</v>
      </c>
      <c r="M1711" s="10" t="s">
        <v>11370</v>
      </c>
      <c r="N1711">
        <v>1710</v>
      </c>
      <c r="O1711">
        <v>45019</v>
      </c>
      <c r="P1711" t="s">
        <v>11404</v>
      </c>
      <c r="Q1711" s="16">
        <v>4055.53</v>
      </c>
      <c r="R1711">
        <v>10492.49</v>
      </c>
      <c r="S1711">
        <v>87</v>
      </c>
      <c r="T1711">
        <v>1710</v>
      </c>
      <c r="U1711">
        <v>11300.52</v>
      </c>
      <c r="V1711" t="s">
        <v>11412</v>
      </c>
      <c r="W1711">
        <v>9.4499999999999993</v>
      </c>
      <c r="X1711">
        <v>24</v>
      </c>
      <c r="Y1711" t="s">
        <v>11480</v>
      </c>
      <c r="Z1711" t="s">
        <v>12010</v>
      </c>
      <c r="AA1711">
        <v>1710</v>
      </c>
      <c r="AB1711" t="s">
        <v>12017</v>
      </c>
      <c r="AC1711">
        <v>7943.63</v>
      </c>
      <c r="AD1711">
        <v>4872.8599999999997</v>
      </c>
      <c r="AE1711">
        <v>243.64</v>
      </c>
      <c r="AF1711" t="s">
        <v>11133</v>
      </c>
      <c r="AG1711" t="s">
        <v>11259</v>
      </c>
      <c r="AH1711">
        <v>7926</v>
      </c>
      <c r="AI1711">
        <v>1710</v>
      </c>
      <c r="AJ1711" t="s">
        <v>11087</v>
      </c>
      <c r="AK1711" t="s">
        <v>12027</v>
      </c>
      <c r="AL1711" t="s">
        <v>12032</v>
      </c>
      <c r="AM1711" t="s">
        <v>11391</v>
      </c>
      <c r="AN1711">
        <v>1</v>
      </c>
      <c r="AO1711" s="10" t="s">
        <v>12037</v>
      </c>
      <c r="AP1711" t="str" cm="1">
        <f t="array" ref="AP1711">_xlfn.IFS(
  Table1[[#This Row],[Age]]&lt;=25, "18-25",
  Table1[[#This Row],[Age]]&lt;=35, "26-35",
  Table1[[#This Row],[Age]]&lt;=45, "36-45",
  Table1[[#This Row],[Age]]&lt;=60, "46-60",
  TRUE, "60+")</f>
        <v>46-60</v>
      </c>
    </row>
    <row r="1712" spans="1:42" x14ac:dyDescent="0.3">
      <c r="A1712">
        <v>1711</v>
      </c>
      <c r="B1712" t="s">
        <v>14</v>
      </c>
      <c r="C1712" t="s">
        <v>94</v>
      </c>
      <c r="D1712">
        <v>20</v>
      </c>
      <c r="E1712" t="s">
        <v>104</v>
      </c>
      <c r="F1712" t="s">
        <v>1818</v>
      </c>
      <c r="G1712" t="s">
        <v>5116</v>
      </c>
      <c r="H1712">
        <v>19458796564</v>
      </c>
      <c r="I1712" t="s">
        <v>5833</v>
      </c>
      <c r="J1712" t="s">
        <v>7291</v>
      </c>
      <c r="K1712">
        <v>5000.6899999999996</v>
      </c>
      <c r="L1712" s="12" t="s">
        <v>8386</v>
      </c>
      <c r="M1712" s="10" t="s">
        <v>11273</v>
      </c>
      <c r="N1712">
        <v>1711</v>
      </c>
      <c r="O1712">
        <v>45107</v>
      </c>
      <c r="P1712" t="s">
        <v>11402</v>
      </c>
      <c r="Q1712" s="16">
        <v>3881.71</v>
      </c>
      <c r="R1712">
        <v>1118.98</v>
      </c>
      <c r="S1712">
        <v>30</v>
      </c>
      <c r="T1712">
        <v>1711</v>
      </c>
      <c r="U1712">
        <v>43116.56</v>
      </c>
      <c r="V1712" t="s">
        <v>11413</v>
      </c>
      <c r="W1712">
        <v>6.78</v>
      </c>
      <c r="X1712">
        <v>36</v>
      </c>
      <c r="Y1712" t="s">
        <v>11886</v>
      </c>
      <c r="Z1712" t="s">
        <v>12011</v>
      </c>
      <c r="AA1712">
        <v>1711</v>
      </c>
      <c r="AB1712" t="s">
        <v>12015</v>
      </c>
      <c r="AC1712">
        <v>2803.21</v>
      </c>
      <c r="AD1712">
        <v>3819.45</v>
      </c>
      <c r="AE1712">
        <v>190.97</v>
      </c>
      <c r="AF1712" t="s">
        <v>11342</v>
      </c>
      <c r="AG1712" t="s">
        <v>11092</v>
      </c>
      <c r="AH1712">
        <v>2137</v>
      </c>
      <c r="AI1712">
        <v>1711</v>
      </c>
      <c r="AJ1712" t="s">
        <v>11239</v>
      </c>
      <c r="AK1712" t="s">
        <v>12028</v>
      </c>
      <c r="AL1712" t="s">
        <v>12032</v>
      </c>
      <c r="AM1712" t="s">
        <v>11196</v>
      </c>
      <c r="AN1712">
        <v>1</v>
      </c>
      <c r="AO1712" s="10" t="s">
        <v>12043</v>
      </c>
      <c r="AP1712" t="str" cm="1">
        <f t="array" ref="AP1712">_xlfn.IFS(
  Table1[[#This Row],[Age]]&lt;=25, "18-25",
  Table1[[#This Row],[Age]]&lt;=35, "26-35",
  Table1[[#This Row],[Age]]&lt;=45, "36-45",
  Table1[[#This Row],[Age]]&lt;=60, "46-60",
  TRUE, "60+")</f>
        <v>18-25</v>
      </c>
    </row>
    <row r="1713" spans="1:42" x14ac:dyDescent="0.3">
      <c r="A1713">
        <v>1712</v>
      </c>
      <c r="B1713" t="s">
        <v>22</v>
      </c>
      <c r="C1713" t="s">
        <v>83</v>
      </c>
      <c r="D1713">
        <v>33</v>
      </c>
      <c r="E1713" t="s">
        <v>104</v>
      </c>
      <c r="F1713" t="s">
        <v>1819</v>
      </c>
      <c r="G1713" t="s">
        <v>5118</v>
      </c>
      <c r="H1713">
        <v>19458796565</v>
      </c>
      <c r="I1713" t="s">
        <v>6391</v>
      </c>
      <c r="J1713" t="s">
        <v>7291</v>
      </c>
      <c r="K1713">
        <v>3829.52</v>
      </c>
      <c r="L1713" s="12" t="s">
        <v>8842</v>
      </c>
      <c r="M1713" s="10" t="s">
        <v>11220</v>
      </c>
      <c r="N1713">
        <v>1712</v>
      </c>
      <c r="O1713">
        <v>45085</v>
      </c>
      <c r="P1713" t="s">
        <v>11403</v>
      </c>
      <c r="Q1713" s="16">
        <v>807.63</v>
      </c>
      <c r="R1713">
        <v>4637.1499999999996</v>
      </c>
      <c r="S1713">
        <v>87</v>
      </c>
      <c r="T1713">
        <v>1712</v>
      </c>
      <c r="U1713">
        <v>36361.620000000003</v>
      </c>
      <c r="V1713" t="s">
        <v>11412</v>
      </c>
      <c r="W1713">
        <v>1.06</v>
      </c>
      <c r="X1713">
        <v>36</v>
      </c>
      <c r="Y1713" t="s">
        <v>11887</v>
      </c>
      <c r="Z1713" t="s">
        <v>12010</v>
      </c>
      <c r="AA1713">
        <v>1712</v>
      </c>
      <c r="AB1713" t="s">
        <v>12017</v>
      </c>
      <c r="AC1713">
        <v>6946.57</v>
      </c>
      <c r="AD1713">
        <v>4914.8500000000004</v>
      </c>
      <c r="AE1713">
        <v>245.74</v>
      </c>
      <c r="AF1713" t="s">
        <v>11366</v>
      </c>
      <c r="AG1713" t="s">
        <v>11374</v>
      </c>
      <c r="AH1713">
        <v>691</v>
      </c>
      <c r="AI1713">
        <v>1712</v>
      </c>
      <c r="AJ1713" t="s">
        <v>11119</v>
      </c>
      <c r="AK1713" t="s">
        <v>12029</v>
      </c>
      <c r="AL1713" t="s">
        <v>12031</v>
      </c>
      <c r="AM1713" t="s">
        <v>11126</v>
      </c>
      <c r="AN1713">
        <v>-1</v>
      </c>
      <c r="AO1713" s="10" t="s">
        <v>12043</v>
      </c>
      <c r="AP1713" t="str" cm="1">
        <f t="array" ref="AP1713">_xlfn.IFS(
  Table1[[#This Row],[Age]]&lt;=25, "18-25",
  Table1[[#This Row],[Age]]&lt;=35, "26-35",
  Table1[[#This Row],[Age]]&lt;=45, "36-45",
  Table1[[#This Row],[Age]]&lt;=60, "46-60",
  TRUE, "60+")</f>
        <v>26-35</v>
      </c>
    </row>
    <row r="1714" spans="1:42" x14ac:dyDescent="0.3">
      <c r="A1714">
        <v>1713</v>
      </c>
      <c r="B1714" t="s">
        <v>41</v>
      </c>
      <c r="C1714" t="s">
        <v>64</v>
      </c>
      <c r="D1714">
        <v>21</v>
      </c>
      <c r="E1714" t="s">
        <v>104</v>
      </c>
      <c r="F1714" t="s">
        <v>1820</v>
      </c>
      <c r="G1714" t="s">
        <v>5142</v>
      </c>
      <c r="H1714">
        <v>19458796566</v>
      </c>
      <c r="I1714" t="s">
        <v>6392</v>
      </c>
      <c r="J1714" t="s">
        <v>7291</v>
      </c>
      <c r="K1714">
        <v>9306.6299999999992</v>
      </c>
      <c r="L1714" s="12" t="s">
        <v>8843</v>
      </c>
      <c r="M1714" s="10" t="s">
        <v>11378</v>
      </c>
      <c r="N1714">
        <v>1713</v>
      </c>
      <c r="O1714">
        <v>44961</v>
      </c>
      <c r="P1714" t="s">
        <v>11403</v>
      </c>
      <c r="Q1714" s="16">
        <v>1654.15</v>
      </c>
      <c r="R1714">
        <v>7652.48</v>
      </c>
      <c r="S1714">
        <v>43</v>
      </c>
      <c r="T1714">
        <v>1713</v>
      </c>
      <c r="U1714">
        <v>38527.620000000003</v>
      </c>
      <c r="V1714" t="s">
        <v>11413</v>
      </c>
      <c r="W1714">
        <v>9.64</v>
      </c>
      <c r="X1714">
        <v>36</v>
      </c>
      <c r="Y1714" t="s">
        <v>9776</v>
      </c>
      <c r="Z1714" t="s">
        <v>12011</v>
      </c>
      <c r="AA1714">
        <v>1713</v>
      </c>
      <c r="AB1714" t="s">
        <v>12015</v>
      </c>
      <c r="AC1714">
        <v>1754.59</v>
      </c>
      <c r="AD1714">
        <v>3605.25</v>
      </c>
      <c r="AE1714">
        <v>180.26</v>
      </c>
      <c r="AF1714" t="s">
        <v>11059</v>
      </c>
      <c r="AG1714" t="s">
        <v>11282</v>
      </c>
      <c r="AH1714">
        <v>837</v>
      </c>
      <c r="AI1714">
        <v>1713</v>
      </c>
      <c r="AJ1714" t="s">
        <v>11376</v>
      </c>
      <c r="AK1714" t="s">
        <v>12028</v>
      </c>
      <c r="AL1714" t="s">
        <v>12032</v>
      </c>
      <c r="AM1714" t="s">
        <v>11274</v>
      </c>
      <c r="AN1714">
        <v>1</v>
      </c>
      <c r="AO1714" s="10" t="s">
        <v>12045</v>
      </c>
      <c r="AP1714" t="str" cm="1">
        <f t="array" ref="AP1714">_xlfn.IFS(
  Table1[[#This Row],[Age]]&lt;=25, "18-25",
  Table1[[#This Row],[Age]]&lt;=35, "26-35",
  Table1[[#This Row],[Age]]&lt;=45, "36-45",
  Table1[[#This Row],[Age]]&lt;=60, "46-60",
  TRUE, "60+")</f>
        <v>18-25</v>
      </c>
    </row>
    <row r="1715" spans="1:42" x14ac:dyDescent="0.3">
      <c r="A1715">
        <v>1714</v>
      </c>
      <c r="B1715" t="s">
        <v>21</v>
      </c>
      <c r="C1715" t="s">
        <v>65</v>
      </c>
      <c r="D1715">
        <v>43</v>
      </c>
      <c r="E1715" t="s">
        <v>104</v>
      </c>
      <c r="F1715" t="s">
        <v>1821</v>
      </c>
      <c r="G1715" t="s">
        <v>5116</v>
      </c>
      <c r="H1715">
        <v>19458796567</v>
      </c>
      <c r="I1715" t="s">
        <v>6393</v>
      </c>
      <c r="J1715" t="s">
        <v>7292</v>
      </c>
      <c r="K1715">
        <v>2010.37</v>
      </c>
      <c r="L1715" s="12" t="s">
        <v>7449</v>
      </c>
      <c r="M1715" s="10" t="s">
        <v>11195</v>
      </c>
      <c r="N1715">
        <v>1714</v>
      </c>
      <c r="O1715">
        <v>45024</v>
      </c>
      <c r="P1715" t="s">
        <v>11404</v>
      </c>
      <c r="Q1715" s="16">
        <v>3821.92</v>
      </c>
      <c r="R1715">
        <v>5832.29</v>
      </c>
      <c r="S1715">
        <v>12</v>
      </c>
      <c r="T1715">
        <v>1714</v>
      </c>
      <c r="U1715">
        <v>15034.69</v>
      </c>
      <c r="V1715" t="s">
        <v>11413</v>
      </c>
      <c r="W1715">
        <v>9.57</v>
      </c>
      <c r="X1715">
        <v>60</v>
      </c>
      <c r="Y1715" t="s">
        <v>11548</v>
      </c>
      <c r="Z1715" t="s">
        <v>12012</v>
      </c>
      <c r="AA1715">
        <v>1714</v>
      </c>
      <c r="AB1715" t="s">
        <v>12015</v>
      </c>
      <c r="AC1715">
        <v>6201.12</v>
      </c>
      <c r="AD1715">
        <v>4936.57</v>
      </c>
      <c r="AE1715">
        <v>246.83</v>
      </c>
      <c r="AF1715" t="s">
        <v>11320</v>
      </c>
      <c r="AG1715" t="s">
        <v>11207</v>
      </c>
      <c r="AH1715">
        <v>5092</v>
      </c>
      <c r="AI1715">
        <v>1714</v>
      </c>
      <c r="AJ1715" t="s">
        <v>11307</v>
      </c>
      <c r="AK1715" t="s">
        <v>12028</v>
      </c>
      <c r="AL1715" t="s">
        <v>12032</v>
      </c>
      <c r="AM1715" t="s">
        <v>11110</v>
      </c>
      <c r="AN1715">
        <v>1</v>
      </c>
      <c r="AO1715" s="10" t="s">
        <v>12037</v>
      </c>
      <c r="AP1715" t="str" cm="1">
        <f t="array" ref="AP1715">_xlfn.IFS(
  Table1[[#This Row],[Age]]&lt;=25, "18-25",
  Table1[[#This Row],[Age]]&lt;=35, "26-35",
  Table1[[#This Row],[Age]]&lt;=45, "36-45",
  Table1[[#This Row],[Age]]&lt;=60, "46-60",
  TRUE, "60+")</f>
        <v>36-45</v>
      </c>
    </row>
    <row r="1716" spans="1:42" x14ac:dyDescent="0.3">
      <c r="A1716">
        <v>1715</v>
      </c>
      <c r="B1716" t="s">
        <v>25</v>
      </c>
      <c r="C1716" t="s">
        <v>78</v>
      </c>
      <c r="D1716">
        <v>63</v>
      </c>
      <c r="E1716" t="s">
        <v>104</v>
      </c>
      <c r="F1716" t="s">
        <v>1822</v>
      </c>
      <c r="G1716" t="s">
        <v>5113</v>
      </c>
      <c r="H1716">
        <v>19458796568</v>
      </c>
      <c r="I1716" t="s">
        <v>6120</v>
      </c>
      <c r="J1716" t="s">
        <v>7291</v>
      </c>
      <c r="K1716">
        <v>4926.03</v>
      </c>
      <c r="L1716" s="12" t="s">
        <v>8456</v>
      </c>
      <c r="M1716" s="10" t="s">
        <v>11183</v>
      </c>
      <c r="N1716">
        <v>1715</v>
      </c>
      <c r="O1716">
        <v>45073</v>
      </c>
      <c r="P1716" t="s">
        <v>11402</v>
      </c>
      <c r="Q1716" s="16">
        <v>804.3</v>
      </c>
      <c r="R1716">
        <v>4121.7299999999996</v>
      </c>
      <c r="S1716">
        <v>83</v>
      </c>
      <c r="T1716">
        <v>1715</v>
      </c>
      <c r="U1716">
        <v>32019.65</v>
      </c>
      <c r="V1716" t="s">
        <v>11413</v>
      </c>
      <c r="W1716">
        <v>9.51</v>
      </c>
      <c r="X1716">
        <v>24</v>
      </c>
      <c r="Y1716" t="s">
        <v>10820</v>
      </c>
      <c r="Z1716" t="s">
        <v>12012</v>
      </c>
      <c r="AA1716">
        <v>1715</v>
      </c>
      <c r="AB1716" t="s">
        <v>12015</v>
      </c>
      <c r="AC1716">
        <v>5886.27</v>
      </c>
      <c r="AD1716">
        <v>1248.32</v>
      </c>
      <c r="AE1716">
        <v>62.42</v>
      </c>
      <c r="AF1716" t="s">
        <v>11359</v>
      </c>
      <c r="AG1716" t="s">
        <v>11258</v>
      </c>
      <c r="AH1716">
        <v>3098</v>
      </c>
      <c r="AI1716">
        <v>1715</v>
      </c>
      <c r="AJ1716" t="s">
        <v>11368</v>
      </c>
      <c r="AK1716" t="s">
        <v>12028</v>
      </c>
      <c r="AL1716" t="s">
        <v>12031</v>
      </c>
      <c r="AM1716" t="s">
        <v>11231</v>
      </c>
      <c r="AN1716">
        <v>1</v>
      </c>
      <c r="AO1716" s="10" t="s">
        <v>12046</v>
      </c>
      <c r="AP1716" t="str" cm="1">
        <f t="array" ref="AP1716">_xlfn.IFS(
  Table1[[#This Row],[Age]]&lt;=25, "18-25",
  Table1[[#This Row],[Age]]&lt;=35, "26-35",
  Table1[[#This Row],[Age]]&lt;=45, "36-45",
  Table1[[#This Row],[Age]]&lt;=60, "46-60",
  TRUE, "60+")</f>
        <v>60+</v>
      </c>
    </row>
    <row r="1717" spans="1:42" x14ac:dyDescent="0.3">
      <c r="A1717">
        <v>1716</v>
      </c>
      <c r="B1717" t="s">
        <v>31</v>
      </c>
      <c r="C1717" t="s">
        <v>57</v>
      </c>
      <c r="D1717">
        <v>30</v>
      </c>
      <c r="E1717" t="s">
        <v>104</v>
      </c>
      <c r="F1717" t="s">
        <v>1823</v>
      </c>
      <c r="G1717" t="s">
        <v>5135</v>
      </c>
      <c r="H1717">
        <v>19458796569</v>
      </c>
      <c r="I1717" t="s">
        <v>5288</v>
      </c>
      <c r="J1717" t="s">
        <v>7292</v>
      </c>
      <c r="K1717">
        <v>5777.6</v>
      </c>
      <c r="L1717" s="12" t="s">
        <v>8844</v>
      </c>
      <c r="M1717" s="10" t="s">
        <v>11144</v>
      </c>
      <c r="N1717">
        <v>1716</v>
      </c>
      <c r="O1717">
        <v>44960</v>
      </c>
      <c r="P1717" t="s">
        <v>11402</v>
      </c>
      <c r="Q1717" s="16">
        <v>2119.7199999999998</v>
      </c>
      <c r="R1717">
        <v>7897.32</v>
      </c>
      <c r="S1717">
        <v>71</v>
      </c>
      <c r="T1717">
        <v>1716</v>
      </c>
      <c r="U1717">
        <v>26876.11</v>
      </c>
      <c r="V1717" t="s">
        <v>11411</v>
      </c>
      <c r="W1717">
        <v>9</v>
      </c>
      <c r="X1717">
        <v>60</v>
      </c>
      <c r="Y1717" t="s">
        <v>11881</v>
      </c>
      <c r="Z1717" t="s">
        <v>12010</v>
      </c>
      <c r="AA1717">
        <v>1716</v>
      </c>
      <c r="AB1717" t="s">
        <v>12016</v>
      </c>
      <c r="AC1717">
        <v>2124.88</v>
      </c>
      <c r="AD1717">
        <v>4576.76</v>
      </c>
      <c r="AE1717">
        <v>228.84</v>
      </c>
      <c r="AF1717" t="s">
        <v>11356</v>
      </c>
      <c r="AG1717" t="s">
        <v>11342</v>
      </c>
      <c r="AH1717">
        <v>1466</v>
      </c>
      <c r="AI1717">
        <v>1716</v>
      </c>
      <c r="AJ1717" t="s">
        <v>11163</v>
      </c>
      <c r="AK1717" t="s">
        <v>12029</v>
      </c>
      <c r="AL1717" t="s">
        <v>12031</v>
      </c>
      <c r="AM1717" t="s">
        <v>11064</v>
      </c>
      <c r="AN1717">
        <v>1</v>
      </c>
      <c r="AO1717" s="10" t="s">
        <v>12045</v>
      </c>
      <c r="AP1717" t="str" cm="1">
        <f t="array" ref="AP1717">_xlfn.IFS(
  Table1[[#This Row],[Age]]&lt;=25, "18-25",
  Table1[[#This Row],[Age]]&lt;=35, "26-35",
  Table1[[#This Row],[Age]]&lt;=45, "36-45",
  Table1[[#This Row],[Age]]&lt;=60, "46-60",
  TRUE, "60+")</f>
        <v>26-35</v>
      </c>
    </row>
    <row r="1718" spans="1:42" x14ac:dyDescent="0.3">
      <c r="A1718">
        <v>1717</v>
      </c>
      <c r="B1718" t="s">
        <v>4</v>
      </c>
      <c r="C1718" t="s">
        <v>76</v>
      </c>
      <c r="D1718">
        <v>37</v>
      </c>
      <c r="E1718" t="s">
        <v>104</v>
      </c>
      <c r="F1718" t="s">
        <v>1824</v>
      </c>
      <c r="G1718" t="s">
        <v>5134</v>
      </c>
      <c r="H1718">
        <v>19458796570</v>
      </c>
      <c r="I1718" t="s">
        <v>6394</v>
      </c>
      <c r="J1718" t="s">
        <v>7292</v>
      </c>
      <c r="K1718">
        <v>3287.23</v>
      </c>
      <c r="L1718" s="12" t="s">
        <v>8845</v>
      </c>
      <c r="M1718" s="10" t="s">
        <v>11288</v>
      </c>
      <c r="N1718">
        <v>1717</v>
      </c>
      <c r="O1718">
        <v>45137</v>
      </c>
      <c r="P1718" t="s">
        <v>11403</v>
      </c>
      <c r="Q1718" s="16">
        <v>695.41</v>
      </c>
      <c r="R1718">
        <v>2591.8200000000002</v>
      </c>
      <c r="S1718">
        <v>27</v>
      </c>
      <c r="T1718">
        <v>1717</v>
      </c>
      <c r="U1718">
        <v>14154.14</v>
      </c>
      <c r="V1718" t="s">
        <v>11413</v>
      </c>
      <c r="W1718">
        <v>2.66</v>
      </c>
      <c r="X1718">
        <v>36</v>
      </c>
      <c r="Y1718" t="s">
        <v>9407</v>
      </c>
      <c r="Z1718" t="s">
        <v>12011</v>
      </c>
      <c r="AA1718">
        <v>1717</v>
      </c>
      <c r="AB1718" t="s">
        <v>12015</v>
      </c>
      <c r="AC1718">
        <v>6963.71</v>
      </c>
      <c r="AD1718">
        <v>3342.99</v>
      </c>
      <c r="AE1718">
        <v>167.15</v>
      </c>
      <c r="AF1718" t="s">
        <v>11393</v>
      </c>
      <c r="AG1718" t="s">
        <v>11313</v>
      </c>
      <c r="AH1718">
        <v>5220</v>
      </c>
      <c r="AI1718">
        <v>1717</v>
      </c>
      <c r="AJ1718" t="s">
        <v>11223</v>
      </c>
      <c r="AK1718" t="s">
        <v>12028</v>
      </c>
      <c r="AL1718" t="s">
        <v>12032</v>
      </c>
      <c r="AM1718" t="s">
        <v>11197</v>
      </c>
      <c r="AN1718">
        <v>1</v>
      </c>
      <c r="AO1718" s="10" t="s">
        <v>12038</v>
      </c>
      <c r="AP1718" t="str" cm="1">
        <f t="array" ref="AP1718">_xlfn.IFS(
  Table1[[#This Row],[Age]]&lt;=25, "18-25",
  Table1[[#This Row],[Age]]&lt;=35, "26-35",
  Table1[[#This Row],[Age]]&lt;=45, "36-45",
  Table1[[#This Row],[Age]]&lt;=60, "46-60",
  TRUE, "60+")</f>
        <v>36-45</v>
      </c>
    </row>
    <row r="1719" spans="1:42" x14ac:dyDescent="0.3">
      <c r="A1719">
        <v>1718</v>
      </c>
      <c r="B1719" t="s">
        <v>13</v>
      </c>
      <c r="C1719" t="s">
        <v>60</v>
      </c>
      <c r="D1719">
        <v>36</v>
      </c>
      <c r="E1719" t="s">
        <v>106</v>
      </c>
      <c r="F1719" t="s">
        <v>1825</v>
      </c>
      <c r="G1719" t="s">
        <v>5141</v>
      </c>
      <c r="H1719">
        <v>19458796571</v>
      </c>
      <c r="I1719" t="s">
        <v>6395</v>
      </c>
      <c r="J1719" t="s">
        <v>7292</v>
      </c>
      <c r="K1719">
        <v>7082.44</v>
      </c>
      <c r="L1719" s="12" t="s">
        <v>8846</v>
      </c>
      <c r="M1719" s="10" t="s">
        <v>11209</v>
      </c>
      <c r="N1719">
        <v>1718</v>
      </c>
      <c r="O1719">
        <v>45095</v>
      </c>
      <c r="P1719" t="s">
        <v>11403</v>
      </c>
      <c r="Q1719" s="16">
        <v>1186.1600000000001</v>
      </c>
      <c r="R1719">
        <v>8268.6</v>
      </c>
      <c r="S1719">
        <v>26</v>
      </c>
      <c r="T1719">
        <v>1718</v>
      </c>
      <c r="U1719">
        <v>40799.06</v>
      </c>
      <c r="V1719" t="s">
        <v>11412</v>
      </c>
      <c r="W1719">
        <v>9.7899999999999991</v>
      </c>
      <c r="X1719">
        <v>24</v>
      </c>
      <c r="Y1719" t="s">
        <v>7462</v>
      </c>
      <c r="Z1719" t="s">
        <v>12012</v>
      </c>
      <c r="AA1719">
        <v>1718</v>
      </c>
      <c r="AB1719" t="s">
        <v>12016</v>
      </c>
      <c r="AC1719">
        <v>1781.91</v>
      </c>
      <c r="AD1719">
        <v>2990.17</v>
      </c>
      <c r="AE1719">
        <v>149.51</v>
      </c>
      <c r="AF1719" t="s">
        <v>11055</v>
      </c>
      <c r="AG1719" t="s">
        <v>11349</v>
      </c>
      <c r="AH1719">
        <v>437</v>
      </c>
      <c r="AI1719">
        <v>1718</v>
      </c>
      <c r="AJ1719" t="s">
        <v>11166</v>
      </c>
      <c r="AK1719" t="s">
        <v>12027</v>
      </c>
      <c r="AL1719" t="s">
        <v>12031</v>
      </c>
      <c r="AM1719" t="s">
        <v>11087</v>
      </c>
      <c r="AN1719">
        <v>1</v>
      </c>
      <c r="AO1719" s="10" t="s">
        <v>12043</v>
      </c>
      <c r="AP1719" t="str" cm="1">
        <f t="array" ref="AP1719">_xlfn.IFS(
  Table1[[#This Row],[Age]]&lt;=25, "18-25",
  Table1[[#This Row],[Age]]&lt;=35, "26-35",
  Table1[[#This Row],[Age]]&lt;=45, "36-45",
  Table1[[#This Row],[Age]]&lt;=60, "46-60",
  TRUE, "60+")</f>
        <v>36-45</v>
      </c>
    </row>
    <row r="1720" spans="1:42" x14ac:dyDescent="0.3">
      <c r="A1720">
        <v>1719</v>
      </c>
      <c r="B1720" t="s">
        <v>22</v>
      </c>
      <c r="C1720" t="s">
        <v>61</v>
      </c>
      <c r="D1720">
        <v>44</v>
      </c>
      <c r="E1720" t="s">
        <v>106</v>
      </c>
      <c r="F1720" t="s">
        <v>1826</v>
      </c>
      <c r="G1720" t="s">
        <v>5122</v>
      </c>
      <c r="H1720">
        <v>19458796572</v>
      </c>
      <c r="I1720" t="s">
        <v>6396</v>
      </c>
      <c r="J1720" t="s">
        <v>7291</v>
      </c>
      <c r="K1720">
        <v>8686.06</v>
      </c>
      <c r="L1720" s="12" t="s">
        <v>8847</v>
      </c>
      <c r="M1720" s="10" t="s">
        <v>11122</v>
      </c>
      <c r="N1720">
        <v>1719</v>
      </c>
      <c r="O1720">
        <v>45048</v>
      </c>
      <c r="P1720" t="s">
        <v>11404</v>
      </c>
      <c r="Q1720" s="16">
        <v>1435.25</v>
      </c>
      <c r="R1720">
        <v>7250.81</v>
      </c>
      <c r="S1720">
        <v>18</v>
      </c>
      <c r="T1720">
        <v>1719</v>
      </c>
      <c r="U1720">
        <v>27947.96</v>
      </c>
      <c r="V1720" t="s">
        <v>11412</v>
      </c>
      <c r="W1720">
        <v>7.86</v>
      </c>
      <c r="X1720">
        <v>60</v>
      </c>
      <c r="Y1720" t="s">
        <v>8963</v>
      </c>
      <c r="Z1720" t="s">
        <v>12011</v>
      </c>
      <c r="AA1720">
        <v>1719</v>
      </c>
      <c r="AB1720" t="s">
        <v>12017</v>
      </c>
      <c r="AC1720">
        <v>8317.7099999999991</v>
      </c>
      <c r="AD1720">
        <v>3507.88</v>
      </c>
      <c r="AE1720">
        <v>175.39</v>
      </c>
      <c r="AF1720" t="s">
        <v>11392</v>
      </c>
      <c r="AG1720" t="s">
        <v>11250</v>
      </c>
      <c r="AH1720">
        <v>8606</v>
      </c>
      <c r="AI1720">
        <v>1719</v>
      </c>
      <c r="AJ1720" t="s">
        <v>11055</v>
      </c>
      <c r="AK1720" t="s">
        <v>12029</v>
      </c>
      <c r="AL1720" t="s">
        <v>12031</v>
      </c>
      <c r="AM1720" t="s">
        <v>11262</v>
      </c>
      <c r="AN1720">
        <v>1</v>
      </c>
      <c r="AO1720" s="10" t="s">
        <v>12046</v>
      </c>
      <c r="AP1720" t="str" cm="1">
        <f t="array" ref="AP1720">_xlfn.IFS(
  Table1[[#This Row],[Age]]&lt;=25, "18-25",
  Table1[[#This Row],[Age]]&lt;=35, "26-35",
  Table1[[#This Row],[Age]]&lt;=45, "36-45",
  Table1[[#This Row],[Age]]&lt;=60, "46-60",
  TRUE, "60+")</f>
        <v>36-45</v>
      </c>
    </row>
    <row r="1721" spans="1:42" x14ac:dyDescent="0.3">
      <c r="A1721">
        <v>1720</v>
      </c>
      <c r="B1721" t="s">
        <v>48</v>
      </c>
      <c r="C1721" t="s">
        <v>81</v>
      </c>
      <c r="D1721">
        <v>19</v>
      </c>
      <c r="E1721" t="s">
        <v>104</v>
      </c>
      <c r="F1721" t="s">
        <v>1827</v>
      </c>
      <c r="G1721" t="s">
        <v>5128</v>
      </c>
      <c r="H1721">
        <v>19458796573</v>
      </c>
      <c r="I1721" t="s">
        <v>6397</v>
      </c>
      <c r="J1721" t="s">
        <v>7291</v>
      </c>
      <c r="K1721">
        <v>5460.64</v>
      </c>
      <c r="L1721" s="12" t="s">
        <v>8848</v>
      </c>
      <c r="M1721" s="10" t="s">
        <v>11162</v>
      </c>
      <c r="N1721">
        <v>1720</v>
      </c>
      <c r="O1721">
        <v>45235</v>
      </c>
      <c r="P1721" t="s">
        <v>11404</v>
      </c>
      <c r="Q1721" s="16">
        <v>2656.02</v>
      </c>
      <c r="R1721">
        <v>2804.62</v>
      </c>
      <c r="S1721">
        <v>92</v>
      </c>
      <c r="T1721">
        <v>1720</v>
      </c>
      <c r="U1721">
        <v>10348.620000000001</v>
      </c>
      <c r="V1721" t="s">
        <v>11413</v>
      </c>
      <c r="W1721">
        <v>6.77</v>
      </c>
      <c r="X1721">
        <v>36</v>
      </c>
      <c r="Y1721" t="s">
        <v>11880</v>
      </c>
      <c r="Z1721" t="s">
        <v>12012</v>
      </c>
      <c r="AA1721">
        <v>1720</v>
      </c>
      <c r="AB1721" t="s">
        <v>12016</v>
      </c>
      <c r="AC1721">
        <v>2367.54</v>
      </c>
      <c r="AD1721">
        <v>2846.06</v>
      </c>
      <c r="AE1721">
        <v>142.30000000000001</v>
      </c>
      <c r="AF1721" t="s">
        <v>11156</v>
      </c>
      <c r="AG1721" t="s">
        <v>11128</v>
      </c>
      <c r="AH1721">
        <v>3575</v>
      </c>
      <c r="AI1721">
        <v>1720</v>
      </c>
      <c r="AJ1721" t="s">
        <v>11315</v>
      </c>
      <c r="AK1721" t="s">
        <v>12027</v>
      </c>
      <c r="AL1721" t="s">
        <v>12032</v>
      </c>
      <c r="AM1721" t="s">
        <v>11183</v>
      </c>
      <c r="AN1721">
        <v>1</v>
      </c>
      <c r="AO1721" s="10" t="s">
        <v>12040</v>
      </c>
      <c r="AP1721" t="str" cm="1">
        <f t="array" ref="AP1721">_xlfn.IFS(
  Table1[[#This Row],[Age]]&lt;=25, "18-25",
  Table1[[#This Row],[Age]]&lt;=35, "26-35",
  Table1[[#This Row],[Age]]&lt;=45, "36-45",
  Table1[[#This Row],[Age]]&lt;=60, "46-60",
  TRUE, "60+")</f>
        <v>18-25</v>
      </c>
    </row>
    <row r="1722" spans="1:42" x14ac:dyDescent="0.3">
      <c r="A1722">
        <v>1721</v>
      </c>
      <c r="B1722" t="s">
        <v>10</v>
      </c>
      <c r="C1722" t="s">
        <v>89</v>
      </c>
      <c r="D1722">
        <v>27</v>
      </c>
      <c r="E1722" t="s">
        <v>105</v>
      </c>
      <c r="F1722" t="s">
        <v>1828</v>
      </c>
      <c r="G1722" t="s">
        <v>5135</v>
      </c>
      <c r="H1722">
        <v>19458796574</v>
      </c>
      <c r="I1722" t="s">
        <v>5398</v>
      </c>
      <c r="J1722" t="s">
        <v>7291</v>
      </c>
      <c r="K1722">
        <v>7835.24</v>
      </c>
      <c r="L1722" s="12" t="s">
        <v>8849</v>
      </c>
      <c r="M1722" s="10" t="s">
        <v>11178</v>
      </c>
      <c r="N1722">
        <v>1721</v>
      </c>
      <c r="O1722">
        <v>45134</v>
      </c>
      <c r="P1722" t="s">
        <v>11402</v>
      </c>
      <c r="Q1722" s="16">
        <v>4560.3999999999996</v>
      </c>
      <c r="R1722">
        <v>3274.84</v>
      </c>
      <c r="S1722">
        <v>75</v>
      </c>
      <c r="T1722">
        <v>1721</v>
      </c>
      <c r="U1722">
        <v>15957.11</v>
      </c>
      <c r="V1722" t="s">
        <v>11413</v>
      </c>
      <c r="W1722">
        <v>9.48</v>
      </c>
      <c r="X1722">
        <v>24</v>
      </c>
      <c r="Y1722" t="s">
        <v>10834</v>
      </c>
      <c r="Z1722" t="s">
        <v>12011</v>
      </c>
      <c r="AA1722">
        <v>1721</v>
      </c>
      <c r="AB1722" t="s">
        <v>12016</v>
      </c>
      <c r="AC1722">
        <v>4839</v>
      </c>
      <c r="AD1722">
        <v>1801.69</v>
      </c>
      <c r="AE1722">
        <v>90.08</v>
      </c>
      <c r="AF1722" t="s">
        <v>11397</v>
      </c>
      <c r="AG1722" t="s">
        <v>11171</v>
      </c>
      <c r="AH1722">
        <v>2803</v>
      </c>
      <c r="AI1722">
        <v>1721</v>
      </c>
      <c r="AJ1722" t="s">
        <v>11119</v>
      </c>
      <c r="AK1722" t="s">
        <v>12029</v>
      </c>
      <c r="AL1722" t="s">
        <v>12031</v>
      </c>
      <c r="AM1722" t="s">
        <v>11142</v>
      </c>
      <c r="AN1722">
        <v>1</v>
      </c>
      <c r="AO1722" s="10" t="s">
        <v>12038</v>
      </c>
      <c r="AP1722" t="str" cm="1">
        <f t="array" ref="AP1722">_xlfn.IFS(
  Table1[[#This Row],[Age]]&lt;=25, "18-25",
  Table1[[#This Row],[Age]]&lt;=35, "26-35",
  Table1[[#This Row],[Age]]&lt;=45, "36-45",
  Table1[[#This Row],[Age]]&lt;=60, "46-60",
  TRUE, "60+")</f>
        <v>26-35</v>
      </c>
    </row>
    <row r="1723" spans="1:42" x14ac:dyDescent="0.3">
      <c r="A1723">
        <v>1722</v>
      </c>
      <c r="B1723" t="s">
        <v>41</v>
      </c>
      <c r="C1723" t="s">
        <v>65</v>
      </c>
      <c r="D1723">
        <v>42</v>
      </c>
      <c r="E1723" t="s">
        <v>104</v>
      </c>
      <c r="F1723" t="s">
        <v>1829</v>
      </c>
      <c r="G1723" t="s">
        <v>5145</v>
      </c>
      <c r="H1723">
        <v>19458796575</v>
      </c>
      <c r="I1723" t="s">
        <v>5534</v>
      </c>
      <c r="J1723" t="s">
        <v>7292</v>
      </c>
      <c r="K1723">
        <v>703.52</v>
      </c>
      <c r="L1723" s="12" t="s">
        <v>8850</v>
      </c>
      <c r="M1723" s="10" t="s">
        <v>11351</v>
      </c>
      <c r="N1723">
        <v>1722</v>
      </c>
      <c r="O1723">
        <v>45052</v>
      </c>
      <c r="P1723" t="s">
        <v>11404</v>
      </c>
      <c r="Q1723" s="16">
        <v>1933.93</v>
      </c>
      <c r="R1723">
        <v>-1230.4100000000001</v>
      </c>
      <c r="S1723">
        <v>66</v>
      </c>
      <c r="T1723">
        <v>1722</v>
      </c>
      <c r="U1723">
        <v>12128.27</v>
      </c>
      <c r="V1723" t="s">
        <v>11413</v>
      </c>
      <c r="W1723">
        <v>4.43</v>
      </c>
      <c r="X1723">
        <v>24</v>
      </c>
      <c r="Y1723" t="s">
        <v>11888</v>
      </c>
      <c r="Z1723" t="s">
        <v>12011</v>
      </c>
      <c r="AA1723">
        <v>1722</v>
      </c>
      <c r="AB1723" t="s">
        <v>12016</v>
      </c>
      <c r="AC1723">
        <v>8657.93</v>
      </c>
      <c r="AD1723">
        <v>4067.78</v>
      </c>
      <c r="AE1723">
        <v>203.39</v>
      </c>
      <c r="AF1723" t="s">
        <v>11358</v>
      </c>
      <c r="AG1723" t="s">
        <v>11263</v>
      </c>
      <c r="AH1723">
        <v>2899</v>
      </c>
      <c r="AI1723">
        <v>1722</v>
      </c>
      <c r="AJ1723" t="s">
        <v>11079</v>
      </c>
      <c r="AK1723" t="s">
        <v>12027</v>
      </c>
      <c r="AL1723" t="s">
        <v>12031</v>
      </c>
      <c r="AM1723" t="s">
        <v>11311</v>
      </c>
      <c r="AN1723">
        <v>1</v>
      </c>
      <c r="AO1723" s="10" t="s">
        <v>12046</v>
      </c>
      <c r="AP1723" t="str" cm="1">
        <f t="array" ref="AP1723">_xlfn.IFS(
  Table1[[#This Row],[Age]]&lt;=25, "18-25",
  Table1[[#This Row],[Age]]&lt;=35, "26-35",
  Table1[[#This Row],[Age]]&lt;=45, "36-45",
  Table1[[#This Row],[Age]]&lt;=60, "46-60",
  TRUE, "60+")</f>
        <v>36-45</v>
      </c>
    </row>
    <row r="1724" spans="1:42" x14ac:dyDescent="0.3">
      <c r="A1724">
        <v>1723</v>
      </c>
      <c r="B1724" t="s">
        <v>11</v>
      </c>
      <c r="C1724" t="s">
        <v>61</v>
      </c>
      <c r="D1724">
        <v>36</v>
      </c>
      <c r="E1724" t="s">
        <v>105</v>
      </c>
      <c r="F1724" t="s">
        <v>1830</v>
      </c>
      <c r="G1724" t="s">
        <v>5134</v>
      </c>
      <c r="H1724">
        <v>19458796576</v>
      </c>
      <c r="I1724" t="s">
        <v>5626</v>
      </c>
      <c r="J1724" t="s">
        <v>7292</v>
      </c>
      <c r="K1724">
        <v>1622.45</v>
      </c>
      <c r="L1724" s="12" t="s">
        <v>8851</v>
      </c>
      <c r="M1724" s="10" t="s">
        <v>11262</v>
      </c>
      <c r="N1724">
        <v>1723</v>
      </c>
      <c r="O1724">
        <v>45118</v>
      </c>
      <c r="P1724" t="s">
        <v>11404</v>
      </c>
      <c r="Q1724" s="16">
        <v>4251.33</v>
      </c>
      <c r="R1724">
        <v>5873.78</v>
      </c>
      <c r="S1724">
        <v>81</v>
      </c>
      <c r="T1724">
        <v>1723</v>
      </c>
      <c r="U1724">
        <v>16307.6</v>
      </c>
      <c r="V1724" t="s">
        <v>11413</v>
      </c>
      <c r="W1724">
        <v>9.3800000000000008</v>
      </c>
      <c r="X1724">
        <v>12</v>
      </c>
      <c r="Y1724" t="s">
        <v>8134</v>
      </c>
      <c r="Z1724" t="s">
        <v>12011</v>
      </c>
      <c r="AA1724">
        <v>1723</v>
      </c>
      <c r="AB1724" t="s">
        <v>12017</v>
      </c>
      <c r="AC1724">
        <v>1582.53</v>
      </c>
      <c r="AD1724">
        <v>1857.6</v>
      </c>
      <c r="AE1724">
        <v>92.88</v>
      </c>
      <c r="AF1724" t="s">
        <v>11128</v>
      </c>
      <c r="AG1724" t="s">
        <v>11043</v>
      </c>
      <c r="AH1724">
        <v>8423</v>
      </c>
      <c r="AI1724">
        <v>1723</v>
      </c>
      <c r="AJ1724" t="s">
        <v>11240</v>
      </c>
      <c r="AK1724" t="s">
        <v>12029</v>
      </c>
      <c r="AL1724" t="s">
        <v>12032</v>
      </c>
      <c r="AM1724" t="s">
        <v>11093</v>
      </c>
      <c r="AN1724">
        <v>1</v>
      </c>
      <c r="AO1724" s="10" t="s">
        <v>12038</v>
      </c>
      <c r="AP1724" t="str" cm="1">
        <f t="array" ref="AP1724">_xlfn.IFS(
  Table1[[#This Row],[Age]]&lt;=25, "18-25",
  Table1[[#This Row],[Age]]&lt;=35, "26-35",
  Table1[[#This Row],[Age]]&lt;=45, "36-45",
  Table1[[#This Row],[Age]]&lt;=60, "46-60",
  TRUE, "60+")</f>
        <v>36-45</v>
      </c>
    </row>
    <row r="1725" spans="1:42" x14ac:dyDescent="0.3">
      <c r="A1725">
        <v>1724</v>
      </c>
      <c r="B1725" t="s">
        <v>4</v>
      </c>
      <c r="C1725" t="s">
        <v>60</v>
      </c>
      <c r="D1725">
        <v>32</v>
      </c>
      <c r="E1725" t="s">
        <v>105</v>
      </c>
      <c r="F1725" t="s">
        <v>1831</v>
      </c>
      <c r="G1725" t="s">
        <v>5146</v>
      </c>
      <c r="H1725">
        <v>19458796577</v>
      </c>
      <c r="I1725" t="s">
        <v>5338</v>
      </c>
      <c r="J1725" t="s">
        <v>7292</v>
      </c>
      <c r="K1725">
        <v>4674.05</v>
      </c>
      <c r="L1725" s="12" t="s">
        <v>7857</v>
      </c>
      <c r="M1725" s="10" t="s">
        <v>11238</v>
      </c>
      <c r="N1725">
        <v>1724</v>
      </c>
      <c r="O1725">
        <v>44988</v>
      </c>
      <c r="P1725" t="s">
        <v>11402</v>
      </c>
      <c r="Q1725" s="16">
        <v>3478.94</v>
      </c>
      <c r="R1725">
        <v>8152.99</v>
      </c>
      <c r="S1725">
        <v>61</v>
      </c>
      <c r="T1725">
        <v>1724</v>
      </c>
      <c r="U1725">
        <v>10220.290000000001</v>
      </c>
      <c r="V1725" t="s">
        <v>11413</v>
      </c>
      <c r="W1725">
        <v>6.45</v>
      </c>
      <c r="X1725">
        <v>24</v>
      </c>
      <c r="Y1725" t="s">
        <v>11889</v>
      </c>
      <c r="Z1725" t="s">
        <v>12011</v>
      </c>
      <c r="AA1725">
        <v>1724</v>
      </c>
      <c r="AB1725" t="s">
        <v>12015</v>
      </c>
      <c r="AC1725">
        <v>8209.57</v>
      </c>
      <c r="AD1725">
        <v>2153.15</v>
      </c>
      <c r="AE1725">
        <v>107.66</v>
      </c>
      <c r="AF1725" t="s">
        <v>11113</v>
      </c>
      <c r="AG1725" t="s">
        <v>11055</v>
      </c>
      <c r="AH1725">
        <v>3395</v>
      </c>
      <c r="AI1725">
        <v>1724</v>
      </c>
      <c r="AJ1725" t="s">
        <v>11388</v>
      </c>
      <c r="AK1725" t="s">
        <v>12027</v>
      </c>
      <c r="AL1725" t="s">
        <v>12032</v>
      </c>
      <c r="AM1725" t="s">
        <v>11335</v>
      </c>
      <c r="AN1725">
        <v>1</v>
      </c>
      <c r="AO1725" s="10" t="s">
        <v>12047</v>
      </c>
      <c r="AP1725" t="str" cm="1">
        <f t="array" ref="AP1725">_xlfn.IFS(
  Table1[[#This Row],[Age]]&lt;=25, "18-25",
  Table1[[#This Row],[Age]]&lt;=35, "26-35",
  Table1[[#This Row],[Age]]&lt;=45, "36-45",
  Table1[[#This Row],[Age]]&lt;=60, "46-60",
  TRUE, "60+")</f>
        <v>26-35</v>
      </c>
    </row>
    <row r="1726" spans="1:42" x14ac:dyDescent="0.3">
      <c r="A1726">
        <v>1725</v>
      </c>
      <c r="B1726" t="s">
        <v>19</v>
      </c>
      <c r="C1726" t="s">
        <v>101</v>
      </c>
      <c r="D1726">
        <v>56</v>
      </c>
      <c r="E1726" t="s">
        <v>105</v>
      </c>
      <c r="F1726" t="s">
        <v>1832</v>
      </c>
      <c r="G1726" t="s">
        <v>5111</v>
      </c>
      <c r="H1726">
        <v>19458796578</v>
      </c>
      <c r="I1726" t="s">
        <v>5428</v>
      </c>
      <c r="J1726" t="s">
        <v>7292</v>
      </c>
      <c r="K1726">
        <v>9218.1</v>
      </c>
      <c r="L1726" s="12" t="s">
        <v>8852</v>
      </c>
      <c r="M1726" s="10" t="s">
        <v>11034</v>
      </c>
      <c r="N1726">
        <v>1725</v>
      </c>
      <c r="O1726">
        <v>44981</v>
      </c>
      <c r="P1726" t="s">
        <v>11402</v>
      </c>
      <c r="Q1726" s="16">
        <v>3904.46</v>
      </c>
      <c r="R1726">
        <v>5313.64</v>
      </c>
      <c r="S1726">
        <v>46</v>
      </c>
      <c r="T1726">
        <v>1725</v>
      </c>
      <c r="U1726">
        <v>19185.810000000001</v>
      </c>
      <c r="V1726" t="s">
        <v>11412</v>
      </c>
      <c r="W1726">
        <v>6.21</v>
      </c>
      <c r="X1726">
        <v>12</v>
      </c>
      <c r="Y1726" t="s">
        <v>11890</v>
      </c>
      <c r="Z1726" t="s">
        <v>12012</v>
      </c>
      <c r="AA1726">
        <v>1725</v>
      </c>
      <c r="AB1726" t="s">
        <v>12015</v>
      </c>
      <c r="AC1726">
        <v>7726.06</v>
      </c>
      <c r="AD1726">
        <v>3943.33</v>
      </c>
      <c r="AE1726">
        <v>197.17</v>
      </c>
      <c r="AF1726" t="s">
        <v>11266</v>
      </c>
      <c r="AG1726" t="s">
        <v>11089</v>
      </c>
      <c r="AH1726">
        <v>9100</v>
      </c>
      <c r="AI1726">
        <v>1725</v>
      </c>
      <c r="AJ1726" t="s">
        <v>11149</v>
      </c>
      <c r="AK1726" t="s">
        <v>12028</v>
      </c>
      <c r="AL1726" t="s">
        <v>12032</v>
      </c>
      <c r="AM1726" t="s">
        <v>11309</v>
      </c>
      <c r="AN1726">
        <v>1</v>
      </c>
      <c r="AO1726" s="10" t="s">
        <v>12045</v>
      </c>
      <c r="AP1726" t="str" cm="1">
        <f t="array" ref="AP1726">_xlfn.IFS(
  Table1[[#This Row],[Age]]&lt;=25, "18-25",
  Table1[[#This Row],[Age]]&lt;=35, "26-35",
  Table1[[#This Row],[Age]]&lt;=45, "36-45",
  Table1[[#This Row],[Age]]&lt;=60, "46-60",
  TRUE, "60+")</f>
        <v>46-60</v>
      </c>
    </row>
    <row r="1727" spans="1:42" x14ac:dyDescent="0.3">
      <c r="A1727">
        <v>1726</v>
      </c>
      <c r="B1727" t="s">
        <v>6</v>
      </c>
      <c r="C1727" t="s">
        <v>58</v>
      </c>
      <c r="D1727">
        <v>64</v>
      </c>
      <c r="E1727" t="s">
        <v>105</v>
      </c>
      <c r="F1727" t="s">
        <v>1833</v>
      </c>
      <c r="G1727" t="s">
        <v>5119</v>
      </c>
      <c r="H1727">
        <v>19458796579</v>
      </c>
      <c r="I1727" t="s">
        <v>6398</v>
      </c>
      <c r="J1727" t="s">
        <v>7292</v>
      </c>
      <c r="K1727">
        <v>5362.76</v>
      </c>
      <c r="L1727" s="12" t="s">
        <v>8853</v>
      </c>
      <c r="M1727" s="10" t="s">
        <v>11362</v>
      </c>
      <c r="N1727">
        <v>1726</v>
      </c>
      <c r="O1727">
        <v>45274</v>
      </c>
      <c r="P1727" t="s">
        <v>11402</v>
      </c>
      <c r="Q1727" s="16">
        <v>3813.41</v>
      </c>
      <c r="R1727">
        <v>1549.35</v>
      </c>
      <c r="S1727">
        <v>29</v>
      </c>
      <c r="T1727">
        <v>1726</v>
      </c>
      <c r="U1727">
        <v>35005.18</v>
      </c>
      <c r="V1727" t="s">
        <v>11411</v>
      </c>
      <c r="W1727">
        <v>6.81</v>
      </c>
      <c r="X1727">
        <v>36</v>
      </c>
      <c r="Y1727" t="s">
        <v>7911</v>
      </c>
      <c r="Z1727" t="s">
        <v>12011</v>
      </c>
      <c r="AA1727">
        <v>1726</v>
      </c>
      <c r="AB1727" t="s">
        <v>12017</v>
      </c>
      <c r="AC1727">
        <v>3625.75</v>
      </c>
      <c r="AD1727">
        <v>4870.25</v>
      </c>
      <c r="AE1727">
        <v>243.51</v>
      </c>
      <c r="AF1727" t="s">
        <v>11288</v>
      </c>
      <c r="AG1727" t="s">
        <v>11199</v>
      </c>
      <c r="AH1727">
        <v>163</v>
      </c>
      <c r="AI1727">
        <v>1726</v>
      </c>
      <c r="AJ1727" t="s">
        <v>11300</v>
      </c>
      <c r="AK1727" t="s">
        <v>12027</v>
      </c>
      <c r="AL1727" t="s">
        <v>12032</v>
      </c>
      <c r="AM1727" t="s">
        <v>11301</v>
      </c>
      <c r="AN1727">
        <v>1</v>
      </c>
      <c r="AO1727" s="10" t="s">
        <v>12036</v>
      </c>
      <c r="AP1727" t="str" cm="1">
        <f t="array" ref="AP1727">_xlfn.IFS(
  Table1[[#This Row],[Age]]&lt;=25, "18-25",
  Table1[[#This Row],[Age]]&lt;=35, "26-35",
  Table1[[#This Row],[Age]]&lt;=45, "36-45",
  Table1[[#This Row],[Age]]&lt;=60, "46-60",
  TRUE, "60+")</f>
        <v>60+</v>
      </c>
    </row>
    <row r="1728" spans="1:42" x14ac:dyDescent="0.3">
      <c r="A1728">
        <v>1727</v>
      </c>
      <c r="B1728" t="s">
        <v>48</v>
      </c>
      <c r="C1728" t="s">
        <v>64</v>
      </c>
      <c r="D1728">
        <v>66</v>
      </c>
      <c r="E1728" t="s">
        <v>105</v>
      </c>
      <c r="F1728" t="s">
        <v>1834</v>
      </c>
      <c r="G1728" t="s">
        <v>5138</v>
      </c>
      <c r="H1728">
        <v>19458796580</v>
      </c>
      <c r="I1728" t="s">
        <v>6349</v>
      </c>
      <c r="J1728" t="s">
        <v>7292</v>
      </c>
      <c r="K1728">
        <v>4379.79</v>
      </c>
      <c r="L1728" s="12" t="s">
        <v>8854</v>
      </c>
      <c r="M1728" s="10" t="s">
        <v>11301</v>
      </c>
      <c r="N1728">
        <v>1727</v>
      </c>
      <c r="O1728">
        <v>44937</v>
      </c>
      <c r="P1728" t="s">
        <v>11403</v>
      </c>
      <c r="Q1728" s="16">
        <v>1517.57</v>
      </c>
      <c r="R1728">
        <v>5897.36</v>
      </c>
      <c r="S1728">
        <v>32</v>
      </c>
      <c r="T1728">
        <v>1727</v>
      </c>
      <c r="U1728">
        <v>48005.67</v>
      </c>
      <c r="V1728" t="s">
        <v>11413</v>
      </c>
      <c r="W1728">
        <v>7.79</v>
      </c>
      <c r="X1728">
        <v>12</v>
      </c>
      <c r="Y1728" t="s">
        <v>11510</v>
      </c>
      <c r="Z1728" t="s">
        <v>12011</v>
      </c>
      <c r="AA1728">
        <v>1727</v>
      </c>
      <c r="AB1728" t="s">
        <v>12015</v>
      </c>
      <c r="AC1728">
        <v>9061.0400000000009</v>
      </c>
      <c r="AD1728">
        <v>1569.79</v>
      </c>
      <c r="AE1728">
        <v>78.489999999999995</v>
      </c>
      <c r="AF1728" t="s">
        <v>11090</v>
      </c>
      <c r="AG1728" t="s">
        <v>11325</v>
      </c>
      <c r="AH1728">
        <v>3372</v>
      </c>
      <c r="AI1728">
        <v>1727</v>
      </c>
      <c r="AJ1728" t="s">
        <v>11049</v>
      </c>
      <c r="AK1728" t="s">
        <v>12029</v>
      </c>
      <c r="AL1728" t="s">
        <v>12032</v>
      </c>
      <c r="AM1728" t="s">
        <v>11228</v>
      </c>
      <c r="AN1728">
        <v>1</v>
      </c>
      <c r="AO1728" s="10" t="s">
        <v>12039</v>
      </c>
      <c r="AP1728" t="str" cm="1">
        <f t="array" ref="AP1728">_xlfn.IFS(
  Table1[[#This Row],[Age]]&lt;=25, "18-25",
  Table1[[#This Row],[Age]]&lt;=35, "26-35",
  Table1[[#This Row],[Age]]&lt;=45, "36-45",
  Table1[[#This Row],[Age]]&lt;=60, "46-60",
  TRUE, "60+")</f>
        <v>60+</v>
      </c>
    </row>
    <row r="1729" spans="1:42" x14ac:dyDescent="0.3">
      <c r="A1729">
        <v>1728</v>
      </c>
      <c r="B1729" t="s">
        <v>44</v>
      </c>
      <c r="C1729" t="s">
        <v>60</v>
      </c>
      <c r="D1729">
        <v>41</v>
      </c>
      <c r="E1729" t="s">
        <v>106</v>
      </c>
      <c r="F1729" t="s">
        <v>1835</v>
      </c>
      <c r="G1729" t="s">
        <v>5129</v>
      </c>
      <c r="H1729">
        <v>19458796581</v>
      </c>
      <c r="I1729" t="s">
        <v>6399</v>
      </c>
      <c r="J1729" t="s">
        <v>7291</v>
      </c>
      <c r="K1729">
        <v>6041.06</v>
      </c>
      <c r="L1729" s="12" t="s">
        <v>8855</v>
      </c>
      <c r="M1729" s="10" t="s">
        <v>11364</v>
      </c>
      <c r="N1729">
        <v>1728</v>
      </c>
      <c r="O1729">
        <v>45166</v>
      </c>
      <c r="P1729" t="s">
        <v>11403</v>
      </c>
      <c r="Q1729" s="16">
        <v>1188.8900000000001</v>
      </c>
      <c r="R1729">
        <v>4852.17</v>
      </c>
      <c r="S1729">
        <v>15</v>
      </c>
      <c r="T1729">
        <v>1728</v>
      </c>
      <c r="U1729">
        <v>11316.27</v>
      </c>
      <c r="V1729" t="s">
        <v>11413</v>
      </c>
      <c r="W1729">
        <v>5</v>
      </c>
      <c r="X1729">
        <v>36</v>
      </c>
      <c r="Y1729" t="s">
        <v>10106</v>
      </c>
      <c r="Z1729" t="s">
        <v>12010</v>
      </c>
      <c r="AA1729">
        <v>1728</v>
      </c>
      <c r="AB1729" t="s">
        <v>12015</v>
      </c>
      <c r="AC1729">
        <v>9234.2000000000007</v>
      </c>
      <c r="AD1729">
        <v>4898.59</v>
      </c>
      <c r="AE1729">
        <v>244.93</v>
      </c>
      <c r="AF1729" t="s">
        <v>11190</v>
      </c>
      <c r="AG1729" t="s">
        <v>11216</v>
      </c>
      <c r="AH1729">
        <v>2708</v>
      </c>
      <c r="AI1729">
        <v>1728</v>
      </c>
      <c r="AJ1729" t="s">
        <v>11211</v>
      </c>
      <c r="AK1729" t="s">
        <v>12027</v>
      </c>
      <c r="AL1729" t="s">
        <v>12031</v>
      </c>
      <c r="AM1729" t="s">
        <v>11228</v>
      </c>
      <c r="AN1729">
        <v>1</v>
      </c>
      <c r="AO1729" s="10" t="s">
        <v>12041</v>
      </c>
      <c r="AP1729" t="str" cm="1">
        <f t="array" ref="AP1729">_xlfn.IFS(
  Table1[[#This Row],[Age]]&lt;=25, "18-25",
  Table1[[#This Row],[Age]]&lt;=35, "26-35",
  Table1[[#This Row],[Age]]&lt;=45, "36-45",
  Table1[[#This Row],[Age]]&lt;=60, "46-60",
  TRUE, "60+")</f>
        <v>36-45</v>
      </c>
    </row>
    <row r="1730" spans="1:42" x14ac:dyDescent="0.3">
      <c r="A1730">
        <v>1729</v>
      </c>
      <c r="B1730" t="s">
        <v>36</v>
      </c>
      <c r="C1730" t="s">
        <v>97</v>
      </c>
      <c r="D1730">
        <v>33</v>
      </c>
      <c r="E1730" t="s">
        <v>104</v>
      </c>
      <c r="F1730" t="s">
        <v>1836</v>
      </c>
      <c r="G1730" t="s">
        <v>5125</v>
      </c>
      <c r="H1730">
        <v>19458796582</v>
      </c>
      <c r="I1730" t="s">
        <v>6141</v>
      </c>
      <c r="J1730" t="s">
        <v>7292</v>
      </c>
      <c r="K1730">
        <v>1332.21</v>
      </c>
      <c r="L1730" s="12" t="s">
        <v>8856</v>
      </c>
      <c r="M1730" s="10" t="s">
        <v>11160</v>
      </c>
      <c r="N1730">
        <v>1729</v>
      </c>
      <c r="O1730">
        <v>45234</v>
      </c>
      <c r="P1730" t="s">
        <v>11404</v>
      </c>
      <c r="Q1730" s="16">
        <v>4888.1400000000003</v>
      </c>
      <c r="R1730">
        <v>6220.35</v>
      </c>
      <c r="S1730">
        <v>60</v>
      </c>
      <c r="T1730">
        <v>1729</v>
      </c>
      <c r="U1730">
        <v>15691.65</v>
      </c>
      <c r="V1730" t="s">
        <v>11411</v>
      </c>
      <c r="W1730">
        <v>9.83</v>
      </c>
      <c r="X1730">
        <v>36</v>
      </c>
      <c r="Y1730" t="s">
        <v>11619</v>
      </c>
      <c r="Z1730" t="s">
        <v>12012</v>
      </c>
      <c r="AA1730">
        <v>1729</v>
      </c>
      <c r="AB1730" t="s">
        <v>12015</v>
      </c>
      <c r="AC1730">
        <v>7584.23</v>
      </c>
      <c r="AD1730">
        <v>4440</v>
      </c>
      <c r="AE1730">
        <v>222</v>
      </c>
      <c r="AF1730" t="s">
        <v>11139</v>
      </c>
      <c r="AG1730" t="s">
        <v>11099</v>
      </c>
      <c r="AH1730">
        <v>2545</v>
      </c>
      <c r="AI1730">
        <v>1729</v>
      </c>
      <c r="AJ1730" t="s">
        <v>11326</v>
      </c>
      <c r="AK1730" t="s">
        <v>12027</v>
      </c>
      <c r="AL1730" t="s">
        <v>12032</v>
      </c>
      <c r="AM1730" t="s">
        <v>11262</v>
      </c>
      <c r="AN1730">
        <v>1</v>
      </c>
      <c r="AO1730" s="10" t="s">
        <v>12040</v>
      </c>
      <c r="AP1730" t="str" cm="1">
        <f t="array" ref="AP1730">_xlfn.IFS(
  Table1[[#This Row],[Age]]&lt;=25, "18-25",
  Table1[[#This Row],[Age]]&lt;=35, "26-35",
  Table1[[#This Row],[Age]]&lt;=45, "36-45",
  Table1[[#This Row],[Age]]&lt;=60, "46-60",
  TRUE, "60+")</f>
        <v>26-35</v>
      </c>
    </row>
    <row r="1731" spans="1:42" x14ac:dyDescent="0.3">
      <c r="A1731">
        <v>1730</v>
      </c>
      <c r="B1731" t="s">
        <v>32</v>
      </c>
      <c r="C1731" t="s">
        <v>75</v>
      </c>
      <c r="D1731">
        <v>34</v>
      </c>
      <c r="E1731" t="s">
        <v>106</v>
      </c>
      <c r="F1731" t="s">
        <v>1837</v>
      </c>
      <c r="G1731" t="s">
        <v>5128</v>
      </c>
      <c r="H1731">
        <v>19458796583</v>
      </c>
      <c r="I1731" t="s">
        <v>6302</v>
      </c>
      <c r="J1731" t="s">
        <v>7291</v>
      </c>
      <c r="K1731">
        <v>6571.44</v>
      </c>
      <c r="L1731" s="12" t="s">
        <v>8857</v>
      </c>
      <c r="M1731" s="10" t="s">
        <v>11112</v>
      </c>
      <c r="N1731">
        <v>1730</v>
      </c>
      <c r="O1731">
        <v>45150</v>
      </c>
      <c r="P1731" t="s">
        <v>11404</v>
      </c>
      <c r="Q1731" s="16">
        <v>3691.76</v>
      </c>
      <c r="R1731">
        <v>10263.200000000001</v>
      </c>
      <c r="S1731">
        <v>82</v>
      </c>
      <c r="T1731">
        <v>1730</v>
      </c>
      <c r="U1731">
        <v>1105.52</v>
      </c>
      <c r="V1731" t="s">
        <v>11413</v>
      </c>
      <c r="W1731">
        <v>1.8</v>
      </c>
      <c r="X1731">
        <v>48</v>
      </c>
      <c r="Y1731" t="s">
        <v>11619</v>
      </c>
      <c r="Z1731" t="s">
        <v>12010</v>
      </c>
      <c r="AA1731">
        <v>1730</v>
      </c>
      <c r="AB1731" t="s">
        <v>12015</v>
      </c>
      <c r="AC1731">
        <v>8442.61</v>
      </c>
      <c r="AD1731">
        <v>990.49</v>
      </c>
      <c r="AE1731">
        <v>49.52</v>
      </c>
      <c r="AF1731" t="s">
        <v>11258</v>
      </c>
      <c r="AG1731" t="s">
        <v>11282</v>
      </c>
      <c r="AH1731">
        <v>6764</v>
      </c>
      <c r="AI1731">
        <v>1730</v>
      </c>
      <c r="AJ1731" t="s">
        <v>11229</v>
      </c>
      <c r="AK1731" t="s">
        <v>12029</v>
      </c>
      <c r="AL1731" t="s">
        <v>12031</v>
      </c>
      <c r="AM1731" t="s">
        <v>11335</v>
      </c>
      <c r="AN1731">
        <v>1</v>
      </c>
      <c r="AO1731" s="10" t="s">
        <v>12041</v>
      </c>
      <c r="AP1731" t="str" cm="1">
        <f t="array" ref="AP1731">_xlfn.IFS(
  Table1[[#This Row],[Age]]&lt;=25, "18-25",
  Table1[[#This Row],[Age]]&lt;=35, "26-35",
  Table1[[#This Row],[Age]]&lt;=45, "36-45",
  Table1[[#This Row],[Age]]&lt;=60, "46-60",
  TRUE, "60+")</f>
        <v>26-35</v>
      </c>
    </row>
    <row r="1732" spans="1:42" x14ac:dyDescent="0.3">
      <c r="A1732">
        <v>1731</v>
      </c>
      <c r="B1732" t="s">
        <v>40</v>
      </c>
      <c r="C1732" t="s">
        <v>96</v>
      </c>
      <c r="D1732">
        <v>33</v>
      </c>
      <c r="E1732" t="s">
        <v>106</v>
      </c>
      <c r="F1732" t="s">
        <v>1838</v>
      </c>
      <c r="G1732" t="s">
        <v>5114</v>
      </c>
      <c r="H1732">
        <v>19458796584</v>
      </c>
      <c r="I1732" t="s">
        <v>6400</v>
      </c>
      <c r="J1732" t="s">
        <v>7292</v>
      </c>
      <c r="K1732">
        <v>1030.81</v>
      </c>
      <c r="L1732" s="12" t="s">
        <v>8858</v>
      </c>
      <c r="M1732" s="10" t="s">
        <v>11095</v>
      </c>
      <c r="N1732">
        <v>1731</v>
      </c>
      <c r="O1732">
        <v>44952</v>
      </c>
      <c r="P1732" t="s">
        <v>11404</v>
      </c>
      <c r="Q1732" s="16">
        <v>1835.23</v>
      </c>
      <c r="R1732">
        <v>-804.42</v>
      </c>
      <c r="S1732">
        <v>28</v>
      </c>
      <c r="T1732">
        <v>1731</v>
      </c>
      <c r="U1732">
        <v>12039.93</v>
      </c>
      <c r="V1732" t="s">
        <v>11412</v>
      </c>
      <c r="W1732">
        <v>9.2200000000000006</v>
      </c>
      <c r="X1732">
        <v>12</v>
      </c>
      <c r="Y1732" t="s">
        <v>11640</v>
      </c>
      <c r="Z1732" t="s">
        <v>12010</v>
      </c>
      <c r="AA1732">
        <v>1731</v>
      </c>
      <c r="AB1732" t="s">
        <v>12017</v>
      </c>
      <c r="AC1732">
        <v>2305.0700000000002</v>
      </c>
      <c r="AD1732">
        <v>802.87</v>
      </c>
      <c r="AE1732">
        <v>40.14</v>
      </c>
      <c r="AF1732" t="s">
        <v>11355</v>
      </c>
      <c r="AG1732" t="s">
        <v>11078</v>
      </c>
      <c r="AH1732">
        <v>8693</v>
      </c>
      <c r="AI1732">
        <v>1731</v>
      </c>
      <c r="AJ1732" t="s">
        <v>11262</v>
      </c>
      <c r="AK1732" t="s">
        <v>12029</v>
      </c>
      <c r="AL1732" t="s">
        <v>12032</v>
      </c>
      <c r="AM1732" t="s">
        <v>11177</v>
      </c>
      <c r="AN1732">
        <v>1</v>
      </c>
      <c r="AO1732" s="10" t="s">
        <v>12039</v>
      </c>
      <c r="AP1732" t="str" cm="1">
        <f t="array" ref="AP1732">_xlfn.IFS(
  Table1[[#This Row],[Age]]&lt;=25, "18-25",
  Table1[[#This Row],[Age]]&lt;=35, "26-35",
  Table1[[#This Row],[Age]]&lt;=45, "36-45",
  Table1[[#This Row],[Age]]&lt;=60, "46-60",
  TRUE, "60+")</f>
        <v>26-35</v>
      </c>
    </row>
    <row r="1733" spans="1:42" x14ac:dyDescent="0.3">
      <c r="A1733">
        <v>1732</v>
      </c>
      <c r="B1733" t="s">
        <v>29</v>
      </c>
      <c r="C1733" t="s">
        <v>61</v>
      </c>
      <c r="D1733">
        <v>35</v>
      </c>
      <c r="E1733" t="s">
        <v>104</v>
      </c>
      <c r="F1733" t="s">
        <v>1839</v>
      </c>
      <c r="G1733" t="s">
        <v>5141</v>
      </c>
      <c r="H1733">
        <v>19458796585</v>
      </c>
      <c r="I1733" t="s">
        <v>5725</v>
      </c>
      <c r="J1733" t="s">
        <v>7292</v>
      </c>
      <c r="K1733">
        <v>5810.25</v>
      </c>
      <c r="L1733" s="12" t="s">
        <v>8859</v>
      </c>
      <c r="M1733" s="10" t="s">
        <v>11113</v>
      </c>
      <c r="N1733">
        <v>1732</v>
      </c>
      <c r="O1733">
        <v>45256</v>
      </c>
      <c r="P1733" t="s">
        <v>11403</v>
      </c>
      <c r="Q1733" s="16">
        <v>2776.37</v>
      </c>
      <c r="R1733">
        <v>3033.88</v>
      </c>
      <c r="S1733">
        <v>27</v>
      </c>
      <c r="T1733">
        <v>1732</v>
      </c>
      <c r="U1733">
        <v>21504.14</v>
      </c>
      <c r="V1733" t="s">
        <v>11412</v>
      </c>
      <c r="W1733">
        <v>6.92</v>
      </c>
      <c r="X1733">
        <v>24</v>
      </c>
      <c r="Y1733" t="s">
        <v>11761</v>
      </c>
      <c r="Z1733" t="s">
        <v>12011</v>
      </c>
      <c r="AA1733">
        <v>1732</v>
      </c>
      <c r="AB1733" t="s">
        <v>12015</v>
      </c>
      <c r="AC1733">
        <v>4980.24</v>
      </c>
      <c r="AD1733">
        <v>4092.89</v>
      </c>
      <c r="AE1733">
        <v>204.64</v>
      </c>
      <c r="AF1733" t="s">
        <v>11093</v>
      </c>
      <c r="AG1733" t="s">
        <v>11131</v>
      </c>
      <c r="AH1733">
        <v>9970</v>
      </c>
      <c r="AI1733">
        <v>1732</v>
      </c>
      <c r="AJ1733" t="s">
        <v>11182</v>
      </c>
      <c r="AK1733" t="s">
        <v>12027</v>
      </c>
      <c r="AL1733" t="s">
        <v>12031</v>
      </c>
      <c r="AM1733" t="s">
        <v>11215</v>
      </c>
      <c r="AN1733">
        <v>1</v>
      </c>
      <c r="AO1733" s="10" t="s">
        <v>12040</v>
      </c>
      <c r="AP1733" t="str" cm="1">
        <f t="array" ref="AP1733">_xlfn.IFS(
  Table1[[#This Row],[Age]]&lt;=25, "18-25",
  Table1[[#This Row],[Age]]&lt;=35, "26-35",
  Table1[[#This Row],[Age]]&lt;=45, "36-45",
  Table1[[#This Row],[Age]]&lt;=60, "46-60",
  TRUE, "60+")</f>
        <v>26-35</v>
      </c>
    </row>
    <row r="1734" spans="1:42" x14ac:dyDescent="0.3">
      <c r="A1734">
        <v>1733</v>
      </c>
      <c r="B1734" t="s">
        <v>44</v>
      </c>
      <c r="C1734" t="s">
        <v>96</v>
      </c>
      <c r="D1734">
        <v>66</v>
      </c>
      <c r="E1734" t="s">
        <v>106</v>
      </c>
      <c r="F1734" t="s">
        <v>1840</v>
      </c>
      <c r="G1734" t="s">
        <v>5118</v>
      </c>
      <c r="H1734">
        <v>19458796586</v>
      </c>
      <c r="I1734" t="s">
        <v>6401</v>
      </c>
      <c r="J1734" t="s">
        <v>7291</v>
      </c>
      <c r="K1734">
        <v>7172.46</v>
      </c>
      <c r="L1734" s="12" t="s">
        <v>8860</v>
      </c>
      <c r="M1734" s="10" t="s">
        <v>11087</v>
      </c>
      <c r="N1734">
        <v>1733</v>
      </c>
      <c r="O1734">
        <v>45269</v>
      </c>
      <c r="P1734" t="s">
        <v>11403</v>
      </c>
      <c r="Q1734" s="16">
        <v>3881.6</v>
      </c>
      <c r="R1734">
        <v>11054.06</v>
      </c>
      <c r="S1734">
        <v>41</v>
      </c>
      <c r="T1734">
        <v>1733</v>
      </c>
      <c r="U1734">
        <v>23625.13</v>
      </c>
      <c r="V1734" t="s">
        <v>11411</v>
      </c>
      <c r="W1734">
        <v>9.19</v>
      </c>
      <c r="X1734">
        <v>24</v>
      </c>
      <c r="Y1734" t="s">
        <v>11476</v>
      </c>
      <c r="Z1734" t="s">
        <v>12010</v>
      </c>
      <c r="AA1734">
        <v>1733</v>
      </c>
      <c r="AB1734" t="s">
        <v>12015</v>
      </c>
      <c r="AC1734">
        <v>9728.9699999999993</v>
      </c>
      <c r="AD1734">
        <v>332.61</v>
      </c>
      <c r="AE1734">
        <v>16.63</v>
      </c>
      <c r="AF1734" t="s">
        <v>11273</v>
      </c>
      <c r="AG1734" t="s">
        <v>11294</v>
      </c>
      <c r="AH1734">
        <v>7918</v>
      </c>
      <c r="AI1734">
        <v>1733</v>
      </c>
      <c r="AJ1734" t="s">
        <v>11365</v>
      </c>
      <c r="AK1734" t="s">
        <v>12027</v>
      </c>
      <c r="AL1734" t="s">
        <v>12031</v>
      </c>
      <c r="AM1734" t="s">
        <v>11116</v>
      </c>
      <c r="AN1734">
        <v>1</v>
      </c>
      <c r="AO1734" s="10" t="s">
        <v>12036</v>
      </c>
      <c r="AP1734" t="str" cm="1">
        <f t="array" ref="AP1734">_xlfn.IFS(
  Table1[[#This Row],[Age]]&lt;=25, "18-25",
  Table1[[#This Row],[Age]]&lt;=35, "26-35",
  Table1[[#This Row],[Age]]&lt;=45, "36-45",
  Table1[[#This Row],[Age]]&lt;=60, "46-60",
  TRUE, "60+")</f>
        <v>60+</v>
      </c>
    </row>
    <row r="1735" spans="1:42" x14ac:dyDescent="0.3">
      <c r="A1735">
        <v>1734</v>
      </c>
      <c r="B1735" t="s">
        <v>49</v>
      </c>
      <c r="C1735" t="s">
        <v>87</v>
      </c>
      <c r="D1735">
        <v>21</v>
      </c>
      <c r="E1735" t="s">
        <v>104</v>
      </c>
      <c r="F1735" t="s">
        <v>1841</v>
      </c>
      <c r="G1735" t="s">
        <v>5145</v>
      </c>
      <c r="H1735">
        <v>19458796587</v>
      </c>
      <c r="I1735" t="s">
        <v>5683</v>
      </c>
      <c r="J1735" t="s">
        <v>7291</v>
      </c>
      <c r="K1735">
        <v>4173.92</v>
      </c>
      <c r="L1735" s="12" t="s">
        <v>7380</v>
      </c>
      <c r="M1735" s="10" t="s">
        <v>11056</v>
      </c>
      <c r="N1735">
        <v>1734</v>
      </c>
      <c r="O1735">
        <v>44974</v>
      </c>
      <c r="P1735" t="s">
        <v>11402</v>
      </c>
      <c r="Q1735" s="16">
        <v>288.27999999999997</v>
      </c>
      <c r="R1735">
        <v>4462.2</v>
      </c>
      <c r="S1735">
        <v>47</v>
      </c>
      <c r="T1735">
        <v>1734</v>
      </c>
      <c r="U1735">
        <v>14050.24</v>
      </c>
      <c r="V1735" t="s">
        <v>11413</v>
      </c>
      <c r="W1735">
        <v>4.32</v>
      </c>
      <c r="X1735">
        <v>36</v>
      </c>
      <c r="Y1735" t="s">
        <v>11630</v>
      </c>
      <c r="Z1735" t="s">
        <v>12011</v>
      </c>
      <c r="AA1735">
        <v>1734</v>
      </c>
      <c r="AB1735" t="s">
        <v>12016</v>
      </c>
      <c r="AC1735">
        <v>1861.58</v>
      </c>
      <c r="AD1735">
        <v>4922.46</v>
      </c>
      <c r="AE1735">
        <v>246.12</v>
      </c>
      <c r="AF1735" t="s">
        <v>11194</v>
      </c>
      <c r="AG1735" t="s">
        <v>11384</v>
      </c>
      <c r="AH1735">
        <v>7245</v>
      </c>
      <c r="AI1735">
        <v>1734</v>
      </c>
      <c r="AJ1735" t="s">
        <v>11046</v>
      </c>
      <c r="AK1735" t="s">
        <v>12028</v>
      </c>
      <c r="AL1735" t="s">
        <v>12032</v>
      </c>
      <c r="AM1735" t="s">
        <v>11157</v>
      </c>
      <c r="AN1735">
        <v>1</v>
      </c>
      <c r="AO1735" s="10" t="s">
        <v>12045</v>
      </c>
      <c r="AP1735" t="str" cm="1">
        <f t="array" ref="AP1735">_xlfn.IFS(
  Table1[[#This Row],[Age]]&lt;=25, "18-25",
  Table1[[#This Row],[Age]]&lt;=35, "26-35",
  Table1[[#This Row],[Age]]&lt;=45, "36-45",
  Table1[[#This Row],[Age]]&lt;=60, "46-60",
  TRUE, "60+")</f>
        <v>18-25</v>
      </c>
    </row>
    <row r="1736" spans="1:42" x14ac:dyDescent="0.3">
      <c r="A1736">
        <v>1735</v>
      </c>
      <c r="B1736" t="s">
        <v>26</v>
      </c>
      <c r="C1736" t="s">
        <v>72</v>
      </c>
      <c r="D1736">
        <v>19</v>
      </c>
      <c r="E1736" t="s">
        <v>104</v>
      </c>
      <c r="F1736" t="s">
        <v>1842</v>
      </c>
      <c r="G1736" t="s">
        <v>5140</v>
      </c>
      <c r="H1736">
        <v>19458796588</v>
      </c>
      <c r="I1736" t="s">
        <v>5936</v>
      </c>
      <c r="J1736" t="s">
        <v>7291</v>
      </c>
      <c r="K1736">
        <v>9117.94</v>
      </c>
      <c r="L1736" s="12" t="s">
        <v>8861</v>
      </c>
      <c r="M1736" s="10" t="s">
        <v>11387</v>
      </c>
      <c r="N1736">
        <v>1735</v>
      </c>
      <c r="O1736">
        <v>45227</v>
      </c>
      <c r="P1736" t="s">
        <v>11402</v>
      </c>
      <c r="Q1736" s="16">
        <v>504.17</v>
      </c>
      <c r="R1736">
        <v>9622.11</v>
      </c>
      <c r="S1736">
        <v>33</v>
      </c>
      <c r="T1736">
        <v>1735</v>
      </c>
      <c r="U1736">
        <v>8365.83</v>
      </c>
      <c r="V1736" t="s">
        <v>11413</v>
      </c>
      <c r="W1736">
        <v>8.4600000000000009</v>
      </c>
      <c r="X1736">
        <v>12</v>
      </c>
      <c r="Y1736" t="s">
        <v>9778</v>
      </c>
      <c r="Z1736" t="s">
        <v>12010</v>
      </c>
      <c r="AA1736">
        <v>1735</v>
      </c>
      <c r="AB1736" t="s">
        <v>12016</v>
      </c>
      <c r="AC1736">
        <v>4744.58</v>
      </c>
      <c r="AD1736">
        <v>1026.27</v>
      </c>
      <c r="AE1736">
        <v>51.31</v>
      </c>
      <c r="AF1736" t="s">
        <v>11279</v>
      </c>
      <c r="AG1736" t="s">
        <v>11256</v>
      </c>
      <c r="AH1736">
        <v>764</v>
      </c>
      <c r="AI1736">
        <v>1735</v>
      </c>
      <c r="AJ1736" t="s">
        <v>11344</v>
      </c>
      <c r="AK1736" t="s">
        <v>12029</v>
      </c>
      <c r="AL1736" t="s">
        <v>12032</v>
      </c>
      <c r="AM1736" t="s">
        <v>11249</v>
      </c>
      <c r="AN1736">
        <v>1</v>
      </c>
      <c r="AO1736" s="10" t="s">
        <v>12044</v>
      </c>
      <c r="AP1736" t="str" cm="1">
        <f t="array" ref="AP1736">_xlfn.IFS(
  Table1[[#This Row],[Age]]&lt;=25, "18-25",
  Table1[[#This Row],[Age]]&lt;=35, "26-35",
  Table1[[#This Row],[Age]]&lt;=45, "36-45",
  Table1[[#This Row],[Age]]&lt;=60, "46-60",
  TRUE, "60+")</f>
        <v>18-25</v>
      </c>
    </row>
    <row r="1737" spans="1:42" x14ac:dyDescent="0.3">
      <c r="A1737">
        <v>1736</v>
      </c>
      <c r="B1737" t="s">
        <v>48</v>
      </c>
      <c r="C1737" t="s">
        <v>83</v>
      </c>
      <c r="D1737">
        <v>66</v>
      </c>
      <c r="E1737" t="s">
        <v>104</v>
      </c>
      <c r="F1737" t="s">
        <v>1843</v>
      </c>
      <c r="G1737" t="s">
        <v>5142</v>
      </c>
      <c r="H1737">
        <v>19458796589</v>
      </c>
      <c r="I1737" t="s">
        <v>6402</v>
      </c>
      <c r="J1737" t="s">
        <v>7291</v>
      </c>
      <c r="K1737">
        <v>1605.12</v>
      </c>
      <c r="L1737" s="12" t="s">
        <v>8862</v>
      </c>
      <c r="M1737" s="10" t="s">
        <v>11172</v>
      </c>
      <c r="N1737">
        <v>1736</v>
      </c>
      <c r="O1737">
        <v>45215</v>
      </c>
      <c r="P1737" t="s">
        <v>11403</v>
      </c>
      <c r="Q1737" s="16">
        <v>135.15</v>
      </c>
      <c r="R1737">
        <v>1740.27</v>
      </c>
      <c r="S1737">
        <v>44</v>
      </c>
      <c r="T1737">
        <v>1736</v>
      </c>
      <c r="U1737">
        <v>28590.42</v>
      </c>
      <c r="V1737" t="s">
        <v>11412</v>
      </c>
      <c r="W1737">
        <v>6.54</v>
      </c>
      <c r="X1737">
        <v>60</v>
      </c>
      <c r="Y1737" t="s">
        <v>10895</v>
      </c>
      <c r="Z1737" t="s">
        <v>12012</v>
      </c>
      <c r="AA1737">
        <v>1736</v>
      </c>
      <c r="AB1737" t="s">
        <v>12015</v>
      </c>
      <c r="AC1737">
        <v>9658.2800000000007</v>
      </c>
      <c r="AD1737">
        <v>118.25</v>
      </c>
      <c r="AE1737">
        <v>5.91</v>
      </c>
      <c r="AF1737" t="s">
        <v>11266</v>
      </c>
      <c r="AG1737" t="s">
        <v>11274</v>
      </c>
      <c r="AH1737">
        <v>702</v>
      </c>
      <c r="AI1737">
        <v>1736</v>
      </c>
      <c r="AJ1737" t="s">
        <v>11087</v>
      </c>
      <c r="AK1737" t="s">
        <v>12028</v>
      </c>
      <c r="AL1737" t="s">
        <v>12031</v>
      </c>
      <c r="AM1737" t="s">
        <v>11278</v>
      </c>
      <c r="AN1737">
        <v>1</v>
      </c>
      <c r="AO1737" s="10" t="s">
        <v>12044</v>
      </c>
      <c r="AP1737" t="str" cm="1">
        <f t="array" ref="AP1737">_xlfn.IFS(
  Table1[[#This Row],[Age]]&lt;=25, "18-25",
  Table1[[#This Row],[Age]]&lt;=35, "26-35",
  Table1[[#This Row],[Age]]&lt;=45, "36-45",
  Table1[[#This Row],[Age]]&lt;=60, "46-60",
  TRUE, "60+")</f>
        <v>60+</v>
      </c>
    </row>
    <row r="1738" spans="1:42" x14ac:dyDescent="0.3">
      <c r="A1738">
        <v>1737</v>
      </c>
      <c r="B1738" t="s">
        <v>49</v>
      </c>
      <c r="C1738" t="s">
        <v>79</v>
      </c>
      <c r="D1738">
        <v>66</v>
      </c>
      <c r="E1738" t="s">
        <v>104</v>
      </c>
      <c r="F1738" t="s">
        <v>1844</v>
      </c>
      <c r="G1738" t="s">
        <v>5141</v>
      </c>
      <c r="H1738">
        <v>19458796590</v>
      </c>
      <c r="I1738" t="s">
        <v>6403</v>
      </c>
      <c r="J1738" t="s">
        <v>7291</v>
      </c>
      <c r="K1738">
        <v>1792.49</v>
      </c>
      <c r="L1738" s="12" t="s">
        <v>8863</v>
      </c>
      <c r="M1738" s="10" t="s">
        <v>11131</v>
      </c>
      <c r="N1738">
        <v>1737</v>
      </c>
      <c r="O1738">
        <v>45004</v>
      </c>
      <c r="P1738" t="s">
        <v>11403</v>
      </c>
      <c r="Q1738" s="16">
        <v>828.69</v>
      </c>
      <c r="R1738">
        <v>2621.1799999999998</v>
      </c>
      <c r="S1738">
        <v>50</v>
      </c>
      <c r="T1738">
        <v>1737</v>
      </c>
      <c r="U1738">
        <v>21050.27</v>
      </c>
      <c r="V1738" t="s">
        <v>11412</v>
      </c>
      <c r="W1738">
        <v>8.48</v>
      </c>
      <c r="X1738">
        <v>24</v>
      </c>
      <c r="Y1738" t="s">
        <v>8828</v>
      </c>
      <c r="Z1738" t="s">
        <v>12012</v>
      </c>
      <c r="AA1738">
        <v>1737</v>
      </c>
      <c r="AB1738" t="s">
        <v>12016</v>
      </c>
      <c r="AC1738">
        <v>6274.39</v>
      </c>
      <c r="AD1738">
        <v>3323.8</v>
      </c>
      <c r="AE1738">
        <v>166.19</v>
      </c>
      <c r="AF1738" t="s">
        <v>11285</v>
      </c>
      <c r="AG1738" t="s">
        <v>11370</v>
      </c>
      <c r="AH1738">
        <v>8572</v>
      </c>
      <c r="AI1738">
        <v>1737</v>
      </c>
      <c r="AJ1738" t="s">
        <v>11219</v>
      </c>
      <c r="AK1738" t="s">
        <v>12028</v>
      </c>
      <c r="AL1738" t="s">
        <v>12031</v>
      </c>
      <c r="AM1738" t="s">
        <v>11043</v>
      </c>
      <c r="AN1738">
        <v>1</v>
      </c>
      <c r="AO1738" s="10" t="s">
        <v>12047</v>
      </c>
      <c r="AP1738" t="str" cm="1">
        <f t="array" ref="AP1738">_xlfn.IFS(
  Table1[[#This Row],[Age]]&lt;=25, "18-25",
  Table1[[#This Row],[Age]]&lt;=35, "26-35",
  Table1[[#This Row],[Age]]&lt;=45, "36-45",
  Table1[[#This Row],[Age]]&lt;=60, "46-60",
  TRUE, "60+")</f>
        <v>60+</v>
      </c>
    </row>
    <row r="1739" spans="1:42" x14ac:dyDescent="0.3">
      <c r="A1739">
        <v>1738</v>
      </c>
      <c r="B1739" t="s">
        <v>39</v>
      </c>
      <c r="C1739" t="s">
        <v>63</v>
      </c>
      <c r="D1739">
        <v>48</v>
      </c>
      <c r="E1739" t="s">
        <v>105</v>
      </c>
      <c r="F1739" t="s">
        <v>1845</v>
      </c>
      <c r="G1739" t="s">
        <v>5126</v>
      </c>
      <c r="H1739">
        <v>19458796591</v>
      </c>
      <c r="I1739" t="s">
        <v>6404</v>
      </c>
      <c r="J1739" t="s">
        <v>7291</v>
      </c>
      <c r="K1739">
        <v>5217.45</v>
      </c>
      <c r="L1739" s="12" t="s">
        <v>8864</v>
      </c>
      <c r="M1739" s="10" t="s">
        <v>11228</v>
      </c>
      <c r="N1739">
        <v>1738</v>
      </c>
      <c r="O1739">
        <v>44935</v>
      </c>
      <c r="P1739" t="s">
        <v>11403</v>
      </c>
      <c r="Q1739" s="16">
        <v>605.58000000000004</v>
      </c>
      <c r="R1739">
        <v>4611.87</v>
      </c>
      <c r="S1739">
        <v>10</v>
      </c>
      <c r="T1739">
        <v>1738</v>
      </c>
      <c r="U1739">
        <v>21887.03</v>
      </c>
      <c r="V1739" t="s">
        <v>11413</v>
      </c>
      <c r="W1739">
        <v>3.93</v>
      </c>
      <c r="X1739">
        <v>60</v>
      </c>
      <c r="Y1739" t="s">
        <v>11522</v>
      </c>
      <c r="Z1739" t="s">
        <v>12010</v>
      </c>
      <c r="AA1739">
        <v>1738</v>
      </c>
      <c r="AB1739" t="s">
        <v>12015</v>
      </c>
      <c r="AC1739">
        <v>1259.8</v>
      </c>
      <c r="AD1739">
        <v>2848.34</v>
      </c>
      <c r="AE1739">
        <v>142.41999999999999</v>
      </c>
      <c r="AF1739" t="s">
        <v>11242</v>
      </c>
      <c r="AG1739" t="s">
        <v>11362</v>
      </c>
      <c r="AH1739">
        <v>1440</v>
      </c>
      <c r="AI1739">
        <v>1738</v>
      </c>
      <c r="AJ1739" t="s">
        <v>11137</v>
      </c>
      <c r="AK1739" t="s">
        <v>12029</v>
      </c>
      <c r="AL1739" t="s">
        <v>12031</v>
      </c>
      <c r="AM1739" t="s">
        <v>11115</v>
      </c>
      <c r="AN1739">
        <v>1</v>
      </c>
      <c r="AO1739" s="10" t="s">
        <v>12039</v>
      </c>
      <c r="AP1739" t="str" cm="1">
        <f t="array" ref="AP1739">_xlfn.IFS(
  Table1[[#This Row],[Age]]&lt;=25, "18-25",
  Table1[[#This Row],[Age]]&lt;=35, "26-35",
  Table1[[#This Row],[Age]]&lt;=45, "36-45",
  Table1[[#This Row],[Age]]&lt;=60, "46-60",
  TRUE, "60+")</f>
        <v>46-60</v>
      </c>
    </row>
    <row r="1740" spans="1:42" x14ac:dyDescent="0.3">
      <c r="A1740">
        <v>1739</v>
      </c>
      <c r="B1740" t="s">
        <v>35</v>
      </c>
      <c r="C1740" t="s">
        <v>57</v>
      </c>
      <c r="D1740">
        <v>19</v>
      </c>
      <c r="E1740" t="s">
        <v>105</v>
      </c>
      <c r="F1740" t="s">
        <v>1846</v>
      </c>
      <c r="G1740" t="s">
        <v>5144</v>
      </c>
      <c r="H1740">
        <v>19458796592</v>
      </c>
      <c r="I1740" t="s">
        <v>6177</v>
      </c>
      <c r="J1740" t="s">
        <v>7291</v>
      </c>
      <c r="K1740">
        <v>9323.39</v>
      </c>
      <c r="L1740" s="12" t="s">
        <v>8082</v>
      </c>
      <c r="M1740" s="10" t="s">
        <v>11304</v>
      </c>
      <c r="N1740">
        <v>1739</v>
      </c>
      <c r="O1740">
        <v>45260</v>
      </c>
      <c r="P1740" t="s">
        <v>11404</v>
      </c>
      <c r="Q1740" s="16">
        <v>2320.63</v>
      </c>
      <c r="R1740">
        <v>11644.02</v>
      </c>
      <c r="S1740">
        <v>24</v>
      </c>
      <c r="T1740">
        <v>1739</v>
      </c>
      <c r="U1740">
        <v>44854.05</v>
      </c>
      <c r="V1740" t="s">
        <v>11413</v>
      </c>
      <c r="W1740">
        <v>9.26</v>
      </c>
      <c r="X1740">
        <v>12</v>
      </c>
      <c r="Y1740" t="s">
        <v>11423</v>
      </c>
      <c r="Z1740" t="s">
        <v>12010</v>
      </c>
      <c r="AA1740">
        <v>1739</v>
      </c>
      <c r="AB1740" t="s">
        <v>12015</v>
      </c>
      <c r="AC1740">
        <v>8669.89</v>
      </c>
      <c r="AD1740">
        <v>4556.12</v>
      </c>
      <c r="AE1740">
        <v>227.81</v>
      </c>
      <c r="AF1740" t="s">
        <v>11143</v>
      </c>
      <c r="AG1740" t="s">
        <v>11383</v>
      </c>
      <c r="AH1740">
        <v>7455</v>
      </c>
      <c r="AI1740">
        <v>1739</v>
      </c>
      <c r="AJ1740" t="s">
        <v>11239</v>
      </c>
      <c r="AK1740" t="s">
        <v>12029</v>
      </c>
      <c r="AL1740" t="s">
        <v>12032</v>
      </c>
      <c r="AM1740" t="s">
        <v>11232</v>
      </c>
      <c r="AN1740">
        <v>1</v>
      </c>
      <c r="AO1740" s="10" t="s">
        <v>12040</v>
      </c>
      <c r="AP1740" t="str" cm="1">
        <f t="array" ref="AP1740">_xlfn.IFS(
  Table1[[#This Row],[Age]]&lt;=25, "18-25",
  Table1[[#This Row],[Age]]&lt;=35, "26-35",
  Table1[[#This Row],[Age]]&lt;=45, "36-45",
  Table1[[#This Row],[Age]]&lt;=60, "46-60",
  TRUE, "60+")</f>
        <v>18-25</v>
      </c>
    </row>
    <row r="1741" spans="1:42" x14ac:dyDescent="0.3">
      <c r="A1741">
        <v>1740</v>
      </c>
      <c r="B1741" t="s">
        <v>13</v>
      </c>
      <c r="C1741" t="s">
        <v>60</v>
      </c>
      <c r="D1741">
        <v>19</v>
      </c>
      <c r="E1741" t="s">
        <v>106</v>
      </c>
      <c r="F1741" t="s">
        <v>1847</v>
      </c>
      <c r="G1741" t="s">
        <v>5130</v>
      </c>
      <c r="H1741">
        <v>19458796593</v>
      </c>
      <c r="I1741" t="s">
        <v>6395</v>
      </c>
      <c r="J1741" t="s">
        <v>7292</v>
      </c>
      <c r="K1741">
        <v>3967.92</v>
      </c>
      <c r="L1741" s="12" t="s">
        <v>8865</v>
      </c>
      <c r="M1741" s="10" t="s">
        <v>11178</v>
      </c>
      <c r="N1741">
        <v>1740</v>
      </c>
      <c r="O1741">
        <v>45154</v>
      </c>
      <c r="P1741" t="s">
        <v>11402</v>
      </c>
      <c r="Q1741" s="16">
        <v>1443.13</v>
      </c>
      <c r="R1741">
        <v>2524.79</v>
      </c>
      <c r="S1741">
        <v>34</v>
      </c>
      <c r="T1741">
        <v>1740</v>
      </c>
      <c r="U1741">
        <v>28510.7</v>
      </c>
      <c r="V1741" t="s">
        <v>11413</v>
      </c>
      <c r="W1741">
        <v>9.32</v>
      </c>
      <c r="X1741">
        <v>24</v>
      </c>
      <c r="Y1741" t="s">
        <v>11428</v>
      </c>
      <c r="Z1741" t="s">
        <v>12012</v>
      </c>
      <c r="AA1741">
        <v>1740</v>
      </c>
      <c r="AB1741" t="s">
        <v>12016</v>
      </c>
      <c r="AC1741">
        <v>3905.83</v>
      </c>
      <c r="AD1741">
        <v>687.2</v>
      </c>
      <c r="AE1741">
        <v>34.36</v>
      </c>
      <c r="AF1741" t="s">
        <v>11337</v>
      </c>
      <c r="AG1741" t="s">
        <v>11230</v>
      </c>
      <c r="AH1741">
        <v>3786</v>
      </c>
      <c r="AI1741">
        <v>1740</v>
      </c>
      <c r="AJ1741" t="s">
        <v>11053</v>
      </c>
      <c r="AK1741" t="s">
        <v>12027</v>
      </c>
      <c r="AL1741" t="s">
        <v>12032</v>
      </c>
      <c r="AM1741" t="s">
        <v>11071</v>
      </c>
      <c r="AN1741">
        <v>1</v>
      </c>
      <c r="AO1741" s="10" t="s">
        <v>12041</v>
      </c>
      <c r="AP1741" t="str" cm="1">
        <f t="array" ref="AP1741">_xlfn.IFS(
  Table1[[#This Row],[Age]]&lt;=25, "18-25",
  Table1[[#This Row],[Age]]&lt;=35, "26-35",
  Table1[[#This Row],[Age]]&lt;=45, "36-45",
  Table1[[#This Row],[Age]]&lt;=60, "46-60",
  TRUE, "60+")</f>
        <v>18-25</v>
      </c>
    </row>
    <row r="1742" spans="1:42" x14ac:dyDescent="0.3">
      <c r="A1742">
        <v>1741</v>
      </c>
      <c r="B1742" t="s">
        <v>45</v>
      </c>
      <c r="C1742" t="s">
        <v>59</v>
      </c>
      <c r="D1742">
        <v>32</v>
      </c>
      <c r="E1742" t="s">
        <v>104</v>
      </c>
      <c r="F1742" t="s">
        <v>1848</v>
      </c>
      <c r="G1742" t="s">
        <v>5137</v>
      </c>
      <c r="H1742">
        <v>19458796594</v>
      </c>
      <c r="I1742" t="s">
        <v>5312</v>
      </c>
      <c r="J1742" t="s">
        <v>7292</v>
      </c>
      <c r="K1742">
        <v>9271.36</v>
      </c>
      <c r="L1742" s="12" t="s">
        <v>8866</v>
      </c>
      <c r="M1742" s="10" t="s">
        <v>11109</v>
      </c>
      <c r="N1742">
        <v>1741</v>
      </c>
      <c r="O1742">
        <v>45173</v>
      </c>
      <c r="P1742" t="s">
        <v>11404</v>
      </c>
      <c r="Q1742" s="16">
        <v>237.49</v>
      </c>
      <c r="R1742">
        <v>9508.85</v>
      </c>
      <c r="S1742">
        <v>91</v>
      </c>
      <c r="T1742">
        <v>1741</v>
      </c>
      <c r="U1742">
        <v>20028.63</v>
      </c>
      <c r="V1742" t="s">
        <v>11413</v>
      </c>
      <c r="W1742">
        <v>5.27</v>
      </c>
      <c r="X1742">
        <v>60</v>
      </c>
      <c r="Y1742" t="s">
        <v>7334</v>
      </c>
      <c r="Z1742" t="s">
        <v>12011</v>
      </c>
      <c r="AA1742">
        <v>1741</v>
      </c>
      <c r="AB1742" t="s">
        <v>12015</v>
      </c>
      <c r="AC1742">
        <v>1323.48</v>
      </c>
      <c r="AD1742">
        <v>928.24</v>
      </c>
      <c r="AE1742">
        <v>46.41</v>
      </c>
      <c r="AF1742" t="s">
        <v>11257</v>
      </c>
      <c r="AG1742" t="s">
        <v>11060</v>
      </c>
      <c r="AH1742">
        <v>719</v>
      </c>
      <c r="AI1742">
        <v>1741</v>
      </c>
      <c r="AJ1742" t="s">
        <v>11046</v>
      </c>
      <c r="AK1742" t="s">
        <v>12029</v>
      </c>
      <c r="AL1742" t="s">
        <v>12031</v>
      </c>
      <c r="AM1742" t="s">
        <v>11354</v>
      </c>
      <c r="AN1742">
        <v>1</v>
      </c>
      <c r="AO1742" s="10" t="s">
        <v>12042</v>
      </c>
      <c r="AP1742" t="str" cm="1">
        <f t="array" ref="AP1742">_xlfn.IFS(
  Table1[[#This Row],[Age]]&lt;=25, "18-25",
  Table1[[#This Row],[Age]]&lt;=35, "26-35",
  Table1[[#This Row],[Age]]&lt;=45, "36-45",
  Table1[[#This Row],[Age]]&lt;=60, "46-60",
  TRUE, "60+")</f>
        <v>26-35</v>
      </c>
    </row>
    <row r="1743" spans="1:42" x14ac:dyDescent="0.3">
      <c r="A1743">
        <v>1742</v>
      </c>
      <c r="B1743" t="s">
        <v>50</v>
      </c>
      <c r="C1743" t="s">
        <v>67</v>
      </c>
      <c r="D1743">
        <v>65</v>
      </c>
      <c r="E1743" t="s">
        <v>104</v>
      </c>
      <c r="F1743" t="s">
        <v>1849</v>
      </c>
      <c r="G1743" t="s">
        <v>5135</v>
      </c>
      <c r="H1743">
        <v>19458796595</v>
      </c>
      <c r="I1743" t="s">
        <v>6060</v>
      </c>
      <c r="J1743" t="s">
        <v>7292</v>
      </c>
      <c r="K1743">
        <v>6965.4</v>
      </c>
      <c r="L1743" s="12" t="s">
        <v>8867</v>
      </c>
      <c r="M1743" s="10" t="s">
        <v>11154</v>
      </c>
      <c r="N1743">
        <v>1742</v>
      </c>
      <c r="O1743">
        <v>45031</v>
      </c>
      <c r="P1743" t="s">
        <v>11402</v>
      </c>
      <c r="Q1743" s="16">
        <v>2252.7199999999998</v>
      </c>
      <c r="R1743">
        <v>9218.1200000000008</v>
      </c>
      <c r="S1743">
        <v>20</v>
      </c>
      <c r="T1743">
        <v>1742</v>
      </c>
      <c r="U1743">
        <v>13435.7</v>
      </c>
      <c r="V1743" t="s">
        <v>11413</v>
      </c>
      <c r="W1743">
        <v>4.5999999999999996</v>
      </c>
      <c r="X1743">
        <v>24</v>
      </c>
      <c r="Y1743" t="s">
        <v>7347</v>
      </c>
      <c r="Z1743" t="s">
        <v>12010</v>
      </c>
      <c r="AA1743">
        <v>1742</v>
      </c>
      <c r="AB1743" t="s">
        <v>12016</v>
      </c>
      <c r="AC1743">
        <v>8478.42</v>
      </c>
      <c r="AD1743">
        <v>3651.55</v>
      </c>
      <c r="AE1743">
        <v>182.58</v>
      </c>
      <c r="AF1743" t="s">
        <v>11100</v>
      </c>
      <c r="AG1743" t="s">
        <v>11355</v>
      </c>
      <c r="AH1743">
        <v>6006</v>
      </c>
      <c r="AI1743">
        <v>1742</v>
      </c>
      <c r="AJ1743" t="s">
        <v>11068</v>
      </c>
      <c r="AK1743" t="s">
        <v>12029</v>
      </c>
      <c r="AL1743" t="s">
        <v>12032</v>
      </c>
      <c r="AM1743" t="s">
        <v>11042</v>
      </c>
      <c r="AN1743">
        <v>1</v>
      </c>
      <c r="AO1743" s="10" t="s">
        <v>12037</v>
      </c>
      <c r="AP1743" t="str" cm="1">
        <f t="array" ref="AP1743">_xlfn.IFS(
  Table1[[#This Row],[Age]]&lt;=25, "18-25",
  Table1[[#This Row],[Age]]&lt;=35, "26-35",
  Table1[[#This Row],[Age]]&lt;=45, "36-45",
  Table1[[#This Row],[Age]]&lt;=60, "46-60",
  TRUE, "60+")</f>
        <v>60+</v>
      </c>
    </row>
    <row r="1744" spans="1:42" x14ac:dyDescent="0.3">
      <c r="A1744">
        <v>1743</v>
      </c>
      <c r="B1744" t="s">
        <v>3</v>
      </c>
      <c r="C1744" t="s">
        <v>91</v>
      </c>
      <c r="D1744">
        <v>60</v>
      </c>
      <c r="E1744" t="s">
        <v>104</v>
      </c>
      <c r="F1744" t="s">
        <v>1850</v>
      </c>
      <c r="G1744" t="s">
        <v>5110</v>
      </c>
      <c r="H1744">
        <v>19458796596</v>
      </c>
      <c r="I1744" t="s">
        <v>6405</v>
      </c>
      <c r="J1744" t="s">
        <v>7292</v>
      </c>
      <c r="K1744">
        <v>7847.3</v>
      </c>
      <c r="L1744" s="12" t="s">
        <v>8868</v>
      </c>
      <c r="M1744" s="10" t="s">
        <v>11208</v>
      </c>
      <c r="N1744">
        <v>1743</v>
      </c>
      <c r="O1744">
        <v>44928</v>
      </c>
      <c r="P1744" t="s">
        <v>11403</v>
      </c>
      <c r="Q1744" s="16">
        <v>2897.1</v>
      </c>
      <c r="R1744">
        <v>4950.2</v>
      </c>
      <c r="S1744">
        <v>25</v>
      </c>
      <c r="T1744">
        <v>1743</v>
      </c>
      <c r="U1744">
        <v>22001.29</v>
      </c>
      <c r="V1744" t="s">
        <v>11412</v>
      </c>
      <c r="W1744">
        <v>6.18</v>
      </c>
      <c r="X1744">
        <v>48</v>
      </c>
      <c r="Y1744" t="s">
        <v>7495</v>
      </c>
      <c r="Z1744" t="s">
        <v>12011</v>
      </c>
      <c r="AA1744">
        <v>1743</v>
      </c>
      <c r="AB1744" t="s">
        <v>12017</v>
      </c>
      <c r="AC1744">
        <v>7710.75</v>
      </c>
      <c r="AD1744">
        <v>1954.68</v>
      </c>
      <c r="AE1744">
        <v>97.73</v>
      </c>
      <c r="AF1744" t="s">
        <v>11232</v>
      </c>
      <c r="AG1744" t="s">
        <v>11281</v>
      </c>
      <c r="AH1744">
        <v>117</v>
      </c>
      <c r="AI1744">
        <v>1743</v>
      </c>
      <c r="AJ1744" t="s">
        <v>11377</v>
      </c>
      <c r="AK1744" t="s">
        <v>12027</v>
      </c>
      <c r="AL1744" t="s">
        <v>12032</v>
      </c>
      <c r="AM1744" t="s">
        <v>11305</v>
      </c>
      <c r="AN1744">
        <v>1</v>
      </c>
      <c r="AO1744" s="10" t="s">
        <v>12039</v>
      </c>
      <c r="AP1744" t="str" cm="1">
        <f t="array" ref="AP1744">_xlfn.IFS(
  Table1[[#This Row],[Age]]&lt;=25, "18-25",
  Table1[[#This Row],[Age]]&lt;=35, "26-35",
  Table1[[#This Row],[Age]]&lt;=45, "36-45",
  Table1[[#This Row],[Age]]&lt;=60, "46-60",
  TRUE, "60+")</f>
        <v>46-60</v>
      </c>
    </row>
    <row r="1745" spans="1:42" x14ac:dyDescent="0.3">
      <c r="A1745">
        <v>1744</v>
      </c>
      <c r="B1745" t="s">
        <v>14</v>
      </c>
      <c r="C1745" t="s">
        <v>56</v>
      </c>
      <c r="D1745">
        <v>46</v>
      </c>
      <c r="E1745" t="s">
        <v>104</v>
      </c>
      <c r="F1745" t="s">
        <v>1851</v>
      </c>
      <c r="G1745" t="s">
        <v>5111</v>
      </c>
      <c r="H1745">
        <v>19458796597</v>
      </c>
      <c r="I1745" t="s">
        <v>6406</v>
      </c>
      <c r="J1745" t="s">
        <v>7291</v>
      </c>
      <c r="K1745">
        <v>9384.92</v>
      </c>
      <c r="L1745" s="12" t="s">
        <v>8869</v>
      </c>
      <c r="M1745" s="10" t="s">
        <v>11230</v>
      </c>
      <c r="N1745">
        <v>1744</v>
      </c>
      <c r="O1745">
        <v>45196</v>
      </c>
      <c r="P1745" t="s">
        <v>11404</v>
      </c>
      <c r="Q1745" s="16">
        <v>1857.45</v>
      </c>
      <c r="R1745">
        <v>7527.47</v>
      </c>
      <c r="S1745">
        <v>55</v>
      </c>
      <c r="T1745">
        <v>1744</v>
      </c>
      <c r="U1745">
        <v>43231.55</v>
      </c>
      <c r="V1745" t="s">
        <v>11412</v>
      </c>
      <c r="W1745">
        <v>2.8</v>
      </c>
      <c r="X1745">
        <v>48</v>
      </c>
      <c r="Y1745" t="s">
        <v>11532</v>
      </c>
      <c r="Z1745" t="s">
        <v>12011</v>
      </c>
      <c r="AA1745">
        <v>1744</v>
      </c>
      <c r="AB1745" t="s">
        <v>12016</v>
      </c>
      <c r="AC1745">
        <v>5779.23</v>
      </c>
      <c r="AD1745">
        <v>3142.53</v>
      </c>
      <c r="AE1745">
        <v>157.13</v>
      </c>
      <c r="AF1745" t="s">
        <v>11149</v>
      </c>
      <c r="AG1745" t="s">
        <v>11209</v>
      </c>
      <c r="AH1745">
        <v>4483</v>
      </c>
      <c r="AI1745">
        <v>1744</v>
      </c>
      <c r="AJ1745" t="s">
        <v>11111</v>
      </c>
      <c r="AK1745" t="s">
        <v>12028</v>
      </c>
      <c r="AL1745" t="s">
        <v>12031</v>
      </c>
      <c r="AM1745" t="s">
        <v>11370</v>
      </c>
      <c r="AN1745">
        <v>-1</v>
      </c>
      <c r="AO1745" s="10" t="s">
        <v>12042</v>
      </c>
      <c r="AP1745" t="str" cm="1">
        <f t="array" ref="AP1745">_xlfn.IFS(
  Table1[[#This Row],[Age]]&lt;=25, "18-25",
  Table1[[#This Row],[Age]]&lt;=35, "26-35",
  Table1[[#This Row],[Age]]&lt;=45, "36-45",
  Table1[[#This Row],[Age]]&lt;=60, "46-60",
  TRUE, "60+")</f>
        <v>46-60</v>
      </c>
    </row>
    <row r="1746" spans="1:42" x14ac:dyDescent="0.3">
      <c r="A1746">
        <v>1745</v>
      </c>
      <c r="B1746" t="s">
        <v>13</v>
      </c>
      <c r="C1746" t="s">
        <v>39</v>
      </c>
      <c r="D1746">
        <v>51</v>
      </c>
      <c r="E1746" t="s">
        <v>105</v>
      </c>
      <c r="F1746" t="s">
        <v>1852</v>
      </c>
      <c r="G1746" t="s">
        <v>5111</v>
      </c>
      <c r="H1746">
        <v>19458796598</v>
      </c>
      <c r="I1746" t="s">
        <v>5233</v>
      </c>
      <c r="J1746" t="s">
        <v>7291</v>
      </c>
      <c r="K1746">
        <v>5766.05</v>
      </c>
      <c r="L1746" s="12" t="s">
        <v>8870</v>
      </c>
      <c r="M1746" s="10" t="s">
        <v>11271</v>
      </c>
      <c r="N1746">
        <v>1745</v>
      </c>
      <c r="O1746">
        <v>45090</v>
      </c>
      <c r="P1746" t="s">
        <v>11402</v>
      </c>
      <c r="Q1746" s="16">
        <v>1309.1400000000001</v>
      </c>
      <c r="R1746">
        <v>7075.19</v>
      </c>
      <c r="S1746">
        <v>90</v>
      </c>
      <c r="T1746">
        <v>1745</v>
      </c>
      <c r="U1746">
        <v>48289.9</v>
      </c>
      <c r="V1746" t="s">
        <v>11412</v>
      </c>
      <c r="W1746">
        <v>5.47</v>
      </c>
      <c r="X1746">
        <v>36</v>
      </c>
      <c r="Y1746" t="s">
        <v>11538</v>
      </c>
      <c r="Z1746" t="s">
        <v>12011</v>
      </c>
      <c r="AA1746">
        <v>1745</v>
      </c>
      <c r="AB1746" t="s">
        <v>12017</v>
      </c>
      <c r="AC1746">
        <v>4267.9399999999996</v>
      </c>
      <c r="AD1746">
        <v>174.36</v>
      </c>
      <c r="AE1746">
        <v>8.7200000000000006</v>
      </c>
      <c r="AF1746" t="s">
        <v>11230</v>
      </c>
      <c r="AG1746" t="s">
        <v>11363</v>
      </c>
      <c r="AH1746">
        <v>4471</v>
      </c>
      <c r="AI1746">
        <v>1745</v>
      </c>
      <c r="AJ1746" t="s">
        <v>11192</v>
      </c>
      <c r="AK1746" t="s">
        <v>12029</v>
      </c>
      <c r="AL1746" t="s">
        <v>12032</v>
      </c>
      <c r="AM1746" t="s">
        <v>11120</v>
      </c>
      <c r="AN1746">
        <v>1</v>
      </c>
      <c r="AO1746" s="10" t="s">
        <v>12043</v>
      </c>
      <c r="AP1746" t="str" cm="1">
        <f t="array" ref="AP1746">_xlfn.IFS(
  Table1[[#This Row],[Age]]&lt;=25, "18-25",
  Table1[[#This Row],[Age]]&lt;=35, "26-35",
  Table1[[#This Row],[Age]]&lt;=45, "36-45",
  Table1[[#This Row],[Age]]&lt;=60, "46-60",
  TRUE, "60+")</f>
        <v>46-60</v>
      </c>
    </row>
    <row r="1747" spans="1:42" x14ac:dyDescent="0.3">
      <c r="A1747">
        <v>1746</v>
      </c>
      <c r="B1747" t="s">
        <v>41</v>
      </c>
      <c r="C1747" t="s">
        <v>97</v>
      </c>
      <c r="D1747">
        <v>57</v>
      </c>
      <c r="E1747" t="s">
        <v>105</v>
      </c>
      <c r="F1747" t="s">
        <v>1853</v>
      </c>
      <c r="G1747" t="s">
        <v>5114</v>
      </c>
      <c r="H1747">
        <v>19458796599</v>
      </c>
      <c r="I1747" t="s">
        <v>6243</v>
      </c>
      <c r="J1747" t="s">
        <v>7292</v>
      </c>
      <c r="K1747">
        <v>6452.36</v>
      </c>
      <c r="L1747" s="12" t="s">
        <v>8871</v>
      </c>
      <c r="M1747" s="10" t="s">
        <v>11392</v>
      </c>
      <c r="N1747">
        <v>1746</v>
      </c>
      <c r="O1747">
        <v>44961</v>
      </c>
      <c r="P1747" t="s">
        <v>11404</v>
      </c>
      <c r="Q1747" s="16">
        <v>1958.37</v>
      </c>
      <c r="R1747">
        <v>8410.73</v>
      </c>
      <c r="S1747">
        <v>43</v>
      </c>
      <c r="T1747">
        <v>1746</v>
      </c>
      <c r="U1747">
        <v>19484.310000000001</v>
      </c>
      <c r="V1747" t="s">
        <v>11412</v>
      </c>
      <c r="W1747">
        <v>9.07</v>
      </c>
      <c r="X1747">
        <v>12</v>
      </c>
      <c r="Y1747" t="s">
        <v>8982</v>
      </c>
      <c r="Z1747" t="s">
        <v>12012</v>
      </c>
      <c r="AA1747">
        <v>1746</v>
      </c>
      <c r="AB1747" t="s">
        <v>12016</v>
      </c>
      <c r="AC1747">
        <v>7826.42</v>
      </c>
      <c r="AD1747">
        <v>4037.71</v>
      </c>
      <c r="AE1747">
        <v>201.89</v>
      </c>
      <c r="AF1747" t="s">
        <v>11380</v>
      </c>
      <c r="AG1747" t="s">
        <v>11344</v>
      </c>
      <c r="AH1747">
        <v>2445</v>
      </c>
      <c r="AI1747">
        <v>1746</v>
      </c>
      <c r="AJ1747" t="s">
        <v>11163</v>
      </c>
      <c r="AK1747" t="s">
        <v>12028</v>
      </c>
      <c r="AL1747" t="s">
        <v>12031</v>
      </c>
      <c r="AM1747" t="s">
        <v>11130</v>
      </c>
      <c r="AN1747">
        <v>1</v>
      </c>
      <c r="AO1747" s="10" t="s">
        <v>12045</v>
      </c>
      <c r="AP1747" t="str" cm="1">
        <f t="array" ref="AP1747">_xlfn.IFS(
  Table1[[#This Row],[Age]]&lt;=25, "18-25",
  Table1[[#This Row],[Age]]&lt;=35, "26-35",
  Table1[[#This Row],[Age]]&lt;=45, "36-45",
  Table1[[#This Row],[Age]]&lt;=60, "46-60",
  TRUE, "60+")</f>
        <v>46-60</v>
      </c>
    </row>
    <row r="1748" spans="1:42" x14ac:dyDescent="0.3">
      <c r="A1748">
        <v>1747</v>
      </c>
      <c r="B1748" t="s">
        <v>13</v>
      </c>
      <c r="C1748" t="s">
        <v>68</v>
      </c>
      <c r="D1748">
        <v>49</v>
      </c>
      <c r="E1748" t="s">
        <v>105</v>
      </c>
      <c r="F1748" t="s">
        <v>1854</v>
      </c>
      <c r="G1748" t="s">
        <v>5126</v>
      </c>
      <c r="H1748">
        <v>19458796600</v>
      </c>
      <c r="I1748" t="s">
        <v>6407</v>
      </c>
      <c r="J1748" t="s">
        <v>7291</v>
      </c>
      <c r="K1748">
        <v>5832.01</v>
      </c>
      <c r="L1748" s="12" t="s">
        <v>7430</v>
      </c>
      <c r="M1748" s="10" t="s">
        <v>11305</v>
      </c>
      <c r="N1748">
        <v>1747</v>
      </c>
      <c r="O1748">
        <v>44990</v>
      </c>
      <c r="P1748" t="s">
        <v>11403</v>
      </c>
      <c r="Q1748" s="16">
        <v>2604.29</v>
      </c>
      <c r="R1748">
        <v>8436.2999999999993</v>
      </c>
      <c r="S1748">
        <v>53</v>
      </c>
      <c r="T1748">
        <v>1747</v>
      </c>
      <c r="U1748">
        <v>11240.12</v>
      </c>
      <c r="V1748" t="s">
        <v>11411</v>
      </c>
      <c r="W1748">
        <v>4.29</v>
      </c>
      <c r="X1748">
        <v>24</v>
      </c>
      <c r="Y1748" t="s">
        <v>8607</v>
      </c>
      <c r="Z1748" t="s">
        <v>12012</v>
      </c>
      <c r="AA1748">
        <v>1747</v>
      </c>
      <c r="AB1748" t="s">
        <v>12017</v>
      </c>
      <c r="AC1748">
        <v>6382.1</v>
      </c>
      <c r="AD1748">
        <v>1317.18</v>
      </c>
      <c r="AE1748">
        <v>65.86</v>
      </c>
      <c r="AF1748" t="s">
        <v>11287</v>
      </c>
      <c r="AG1748" t="s">
        <v>11337</v>
      </c>
      <c r="AH1748">
        <v>7400</v>
      </c>
      <c r="AI1748">
        <v>1747</v>
      </c>
      <c r="AJ1748" t="s">
        <v>11154</v>
      </c>
      <c r="AK1748" t="s">
        <v>12029</v>
      </c>
      <c r="AL1748" t="s">
        <v>12032</v>
      </c>
      <c r="AM1748" t="s">
        <v>11113</v>
      </c>
      <c r="AN1748">
        <v>1</v>
      </c>
      <c r="AO1748" s="10" t="s">
        <v>12047</v>
      </c>
      <c r="AP1748" t="str" cm="1">
        <f t="array" ref="AP1748">_xlfn.IFS(
  Table1[[#This Row],[Age]]&lt;=25, "18-25",
  Table1[[#This Row],[Age]]&lt;=35, "26-35",
  Table1[[#This Row],[Age]]&lt;=45, "36-45",
  Table1[[#This Row],[Age]]&lt;=60, "46-60",
  TRUE, "60+")</f>
        <v>46-60</v>
      </c>
    </row>
    <row r="1749" spans="1:42" x14ac:dyDescent="0.3">
      <c r="A1749">
        <v>1748</v>
      </c>
      <c r="B1749" t="s">
        <v>24</v>
      </c>
      <c r="C1749" t="s">
        <v>76</v>
      </c>
      <c r="D1749">
        <v>38</v>
      </c>
      <c r="E1749" t="s">
        <v>106</v>
      </c>
      <c r="F1749" t="s">
        <v>1855</v>
      </c>
      <c r="G1749" t="s">
        <v>5117</v>
      </c>
      <c r="H1749">
        <v>19458796601</v>
      </c>
      <c r="I1749" t="s">
        <v>6408</v>
      </c>
      <c r="J1749" t="s">
        <v>7292</v>
      </c>
      <c r="K1749">
        <v>7870.1</v>
      </c>
      <c r="L1749" s="12" t="s">
        <v>8872</v>
      </c>
      <c r="M1749" s="10" t="s">
        <v>11083</v>
      </c>
      <c r="N1749">
        <v>1748</v>
      </c>
      <c r="O1749">
        <v>45032</v>
      </c>
      <c r="P1749" t="s">
        <v>11402</v>
      </c>
      <c r="Q1749" s="16">
        <v>2185.7800000000002</v>
      </c>
      <c r="R1749">
        <v>5684.32</v>
      </c>
      <c r="S1749">
        <v>85</v>
      </c>
      <c r="T1749">
        <v>1748</v>
      </c>
      <c r="U1749">
        <v>45811.46</v>
      </c>
      <c r="V1749" t="s">
        <v>11412</v>
      </c>
      <c r="W1749">
        <v>7.62</v>
      </c>
      <c r="X1749">
        <v>60</v>
      </c>
      <c r="Y1749" t="s">
        <v>9258</v>
      </c>
      <c r="Z1749" t="s">
        <v>12010</v>
      </c>
      <c r="AA1749">
        <v>1748</v>
      </c>
      <c r="AB1749" t="s">
        <v>12015</v>
      </c>
      <c r="AC1749">
        <v>3119.33</v>
      </c>
      <c r="AD1749">
        <v>2664.92</v>
      </c>
      <c r="AE1749">
        <v>133.25</v>
      </c>
      <c r="AF1749" t="s">
        <v>11326</v>
      </c>
      <c r="AG1749" t="s">
        <v>11178</v>
      </c>
      <c r="AH1749">
        <v>9506</v>
      </c>
      <c r="AI1749">
        <v>1748</v>
      </c>
      <c r="AJ1749" t="s">
        <v>11184</v>
      </c>
      <c r="AK1749" t="s">
        <v>12029</v>
      </c>
      <c r="AL1749" t="s">
        <v>12031</v>
      </c>
      <c r="AM1749" t="s">
        <v>11288</v>
      </c>
      <c r="AN1749">
        <v>1</v>
      </c>
      <c r="AO1749" s="10" t="s">
        <v>12037</v>
      </c>
      <c r="AP1749" t="str" cm="1">
        <f t="array" ref="AP1749">_xlfn.IFS(
  Table1[[#This Row],[Age]]&lt;=25, "18-25",
  Table1[[#This Row],[Age]]&lt;=35, "26-35",
  Table1[[#This Row],[Age]]&lt;=45, "36-45",
  Table1[[#This Row],[Age]]&lt;=60, "46-60",
  TRUE, "60+")</f>
        <v>36-45</v>
      </c>
    </row>
    <row r="1750" spans="1:42" x14ac:dyDescent="0.3">
      <c r="A1750">
        <v>1749</v>
      </c>
      <c r="B1750" t="s">
        <v>49</v>
      </c>
      <c r="C1750" t="s">
        <v>74</v>
      </c>
      <c r="D1750">
        <v>47</v>
      </c>
      <c r="E1750" t="s">
        <v>104</v>
      </c>
      <c r="F1750" t="s">
        <v>1856</v>
      </c>
      <c r="G1750" t="s">
        <v>5143</v>
      </c>
      <c r="H1750">
        <v>19458796602</v>
      </c>
      <c r="I1750" t="s">
        <v>6409</v>
      </c>
      <c r="J1750" t="s">
        <v>7291</v>
      </c>
      <c r="K1750">
        <v>2806.72</v>
      </c>
      <c r="L1750" s="12" t="s">
        <v>7827</v>
      </c>
      <c r="M1750" s="10" t="s">
        <v>11303</v>
      </c>
      <c r="N1750">
        <v>1749</v>
      </c>
      <c r="O1750">
        <v>45170</v>
      </c>
      <c r="P1750" t="s">
        <v>11403</v>
      </c>
      <c r="Q1750" s="16">
        <v>475.44</v>
      </c>
      <c r="R1750">
        <v>2331.2800000000002</v>
      </c>
      <c r="S1750">
        <v>50</v>
      </c>
      <c r="T1750">
        <v>1749</v>
      </c>
      <c r="U1750">
        <v>8077.41</v>
      </c>
      <c r="V1750" t="s">
        <v>11413</v>
      </c>
      <c r="W1750">
        <v>6.61</v>
      </c>
      <c r="X1750">
        <v>24</v>
      </c>
      <c r="Y1750" t="s">
        <v>11462</v>
      </c>
      <c r="Z1750" t="s">
        <v>12010</v>
      </c>
      <c r="AA1750">
        <v>1749</v>
      </c>
      <c r="AB1750" t="s">
        <v>12015</v>
      </c>
      <c r="AC1750">
        <v>8917.0300000000007</v>
      </c>
      <c r="AD1750">
        <v>3471.55</v>
      </c>
      <c r="AE1750">
        <v>173.58</v>
      </c>
      <c r="AF1750" t="s">
        <v>11152</v>
      </c>
      <c r="AG1750" t="s">
        <v>11289</v>
      </c>
      <c r="AH1750">
        <v>7540</v>
      </c>
      <c r="AI1750">
        <v>1749</v>
      </c>
      <c r="AJ1750" t="s">
        <v>11390</v>
      </c>
      <c r="AK1750" t="s">
        <v>12028</v>
      </c>
      <c r="AL1750" t="s">
        <v>12032</v>
      </c>
      <c r="AM1750" t="s">
        <v>11142</v>
      </c>
      <c r="AN1750">
        <v>1</v>
      </c>
      <c r="AO1750" s="10" t="s">
        <v>12042</v>
      </c>
      <c r="AP1750" t="str" cm="1">
        <f t="array" ref="AP1750">_xlfn.IFS(
  Table1[[#This Row],[Age]]&lt;=25, "18-25",
  Table1[[#This Row],[Age]]&lt;=35, "26-35",
  Table1[[#This Row],[Age]]&lt;=45, "36-45",
  Table1[[#This Row],[Age]]&lt;=60, "46-60",
  TRUE, "60+")</f>
        <v>46-60</v>
      </c>
    </row>
    <row r="1751" spans="1:42" x14ac:dyDescent="0.3">
      <c r="A1751">
        <v>1750</v>
      </c>
      <c r="B1751" t="s">
        <v>45</v>
      </c>
      <c r="C1751" t="s">
        <v>66</v>
      </c>
      <c r="D1751">
        <v>41</v>
      </c>
      <c r="E1751" t="s">
        <v>105</v>
      </c>
      <c r="F1751" t="s">
        <v>1857</v>
      </c>
      <c r="G1751" t="s">
        <v>5113</v>
      </c>
      <c r="H1751">
        <v>19458796603</v>
      </c>
      <c r="I1751" t="s">
        <v>5974</v>
      </c>
      <c r="J1751" t="s">
        <v>7292</v>
      </c>
      <c r="K1751">
        <v>7901.67</v>
      </c>
      <c r="L1751" s="12" t="s">
        <v>8385</v>
      </c>
      <c r="M1751" s="10" t="s">
        <v>11187</v>
      </c>
      <c r="N1751">
        <v>1750</v>
      </c>
      <c r="O1751">
        <v>45279</v>
      </c>
      <c r="P1751" t="s">
        <v>11402</v>
      </c>
      <c r="Q1751" s="16">
        <v>2289.62</v>
      </c>
      <c r="R1751">
        <v>10191.290000000001</v>
      </c>
      <c r="S1751">
        <v>55</v>
      </c>
      <c r="T1751">
        <v>1750</v>
      </c>
      <c r="U1751">
        <v>15571.88</v>
      </c>
      <c r="V1751" t="s">
        <v>11412</v>
      </c>
      <c r="W1751">
        <v>3.35</v>
      </c>
      <c r="X1751">
        <v>24</v>
      </c>
      <c r="Y1751" t="s">
        <v>11436</v>
      </c>
      <c r="Z1751" t="s">
        <v>12012</v>
      </c>
      <c r="AA1751">
        <v>1750</v>
      </c>
      <c r="AB1751" t="s">
        <v>12016</v>
      </c>
      <c r="AC1751">
        <v>5806.29</v>
      </c>
      <c r="AD1751">
        <v>830.34</v>
      </c>
      <c r="AE1751">
        <v>41.52</v>
      </c>
      <c r="AF1751" t="s">
        <v>11328</v>
      </c>
      <c r="AG1751" t="s">
        <v>11270</v>
      </c>
      <c r="AH1751">
        <v>6919</v>
      </c>
      <c r="AI1751">
        <v>1750</v>
      </c>
      <c r="AJ1751" t="s">
        <v>11256</v>
      </c>
      <c r="AK1751" t="s">
        <v>12027</v>
      </c>
      <c r="AL1751" t="s">
        <v>12032</v>
      </c>
      <c r="AM1751" t="s">
        <v>11237</v>
      </c>
      <c r="AN1751">
        <v>1</v>
      </c>
      <c r="AO1751" s="10" t="s">
        <v>12036</v>
      </c>
      <c r="AP1751" t="str" cm="1">
        <f t="array" ref="AP1751">_xlfn.IFS(
  Table1[[#This Row],[Age]]&lt;=25, "18-25",
  Table1[[#This Row],[Age]]&lt;=35, "26-35",
  Table1[[#This Row],[Age]]&lt;=45, "36-45",
  Table1[[#This Row],[Age]]&lt;=60, "46-60",
  TRUE, "60+")</f>
        <v>36-45</v>
      </c>
    </row>
    <row r="1752" spans="1:42" x14ac:dyDescent="0.3">
      <c r="A1752">
        <v>1751</v>
      </c>
      <c r="B1752" t="s">
        <v>20</v>
      </c>
      <c r="C1752" t="s">
        <v>74</v>
      </c>
      <c r="D1752">
        <v>61</v>
      </c>
      <c r="E1752" t="s">
        <v>105</v>
      </c>
      <c r="F1752" t="s">
        <v>1858</v>
      </c>
      <c r="G1752" t="s">
        <v>5145</v>
      </c>
      <c r="H1752">
        <v>19458796604</v>
      </c>
      <c r="I1752" t="s">
        <v>5175</v>
      </c>
      <c r="J1752" t="s">
        <v>7292</v>
      </c>
      <c r="K1752">
        <v>7164.1</v>
      </c>
      <c r="L1752" s="12" t="s">
        <v>8873</v>
      </c>
      <c r="M1752" s="10" t="s">
        <v>11189</v>
      </c>
      <c r="N1752">
        <v>1751</v>
      </c>
      <c r="O1752">
        <v>44935</v>
      </c>
      <c r="P1752" t="s">
        <v>11404</v>
      </c>
      <c r="Q1752" s="16">
        <v>3604.46</v>
      </c>
      <c r="R1752">
        <v>10768.56</v>
      </c>
      <c r="S1752">
        <v>13</v>
      </c>
      <c r="T1752">
        <v>1751</v>
      </c>
      <c r="U1752">
        <v>11003.15</v>
      </c>
      <c r="V1752" t="s">
        <v>11412</v>
      </c>
      <c r="W1752">
        <v>5.79</v>
      </c>
      <c r="X1752">
        <v>60</v>
      </c>
      <c r="Y1752" t="s">
        <v>7901</v>
      </c>
      <c r="Z1752" t="s">
        <v>12011</v>
      </c>
      <c r="AA1752">
        <v>1751</v>
      </c>
      <c r="AB1752" t="s">
        <v>12015</v>
      </c>
      <c r="AC1752">
        <v>8722.5</v>
      </c>
      <c r="AD1752">
        <v>394.26</v>
      </c>
      <c r="AE1752">
        <v>19.71</v>
      </c>
      <c r="AF1752" t="s">
        <v>11086</v>
      </c>
      <c r="AG1752" t="s">
        <v>11331</v>
      </c>
      <c r="AH1752">
        <v>2157</v>
      </c>
      <c r="AI1752">
        <v>1751</v>
      </c>
      <c r="AJ1752" t="s">
        <v>11251</v>
      </c>
      <c r="AK1752" t="s">
        <v>12028</v>
      </c>
      <c r="AL1752" t="s">
        <v>12032</v>
      </c>
      <c r="AM1752" t="s">
        <v>11145</v>
      </c>
      <c r="AN1752">
        <v>1</v>
      </c>
      <c r="AO1752" s="10" t="s">
        <v>12039</v>
      </c>
      <c r="AP1752" t="str" cm="1">
        <f t="array" ref="AP1752">_xlfn.IFS(
  Table1[[#This Row],[Age]]&lt;=25, "18-25",
  Table1[[#This Row],[Age]]&lt;=35, "26-35",
  Table1[[#This Row],[Age]]&lt;=45, "36-45",
  Table1[[#This Row],[Age]]&lt;=60, "46-60",
  TRUE, "60+")</f>
        <v>60+</v>
      </c>
    </row>
    <row r="1753" spans="1:42" x14ac:dyDescent="0.3">
      <c r="A1753">
        <v>1752</v>
      </c>
      <c r="B1753" t="s">
        <v>40</v>
      </c>
      <c r="C1753" t="s">
        <v>87</v>
      </c>
      <c r="D1753">
        <v>31</v>
      </c>
      <c r="E1753" t="s">
        <v>104</v>
      </c>
      <c r="F1753" t="s">
        <v>1859</v>
      </c>
      <c r="G1753" t="s">
        <v>5109</v>
      </c>
      <c r="H1753">
        <v>19458796605</v>
      </c>
      <c r="I1753" t="s">
        <v>6410</v>
      </c>
      <c r="J1753" t="s">
        <v>7292</v>
      </c>
      <c r="K1753">
        <v>6060.46</v>
      </c>
      <c r="L1753" s="12" t="s">
        <v>8534</v>
      </c>
      <c r="M1753" s="10" t="s">
        <v>11229</v>
      </c>
      <c r="N1753">
        <v>1752</v>
      </c>
      <c r="O1753">
        <v>45131</v>
      </c>
      <c r="P1753" t="s">
        <v>11402</v>
      </c>
      <c r="Q1753" s="16">
        <v>4101.79</v>
      </c>
      <c r="R1753">
        <v>10162.25</v>
      </c>
      <c r="S1753">
        <v>49</v>
      </c>
      <c r="T1753">
        <v>1752</v>
      </c>
      <c r="U1753">
        <v>28725.65</v>
      </c>
      <c r="V1753" t="s">
        <v>11412</v>
      </c>
      <c r="W1753">
        <v>8.67</v>
      </c>
      <c r="X1753">
        <v>60</v>
      </c>
      <c r="Y1753" t="s">
        <v>7400</v>
      </c>
      <c r="Z1753" t="s">
        <v>12010</v>
      </c>
      <c r="AA1753">
        <v>1752</v>
      </c>
      <c r="AB1753" t="s">
        <v>12016</v>
      </c>
      <c r="AC1753">
        <v>1744.71</v>
      </c>
      <c r="AD1753">
        <v>2.11</v>
      </c>
      <c r="AE1753">
        <v>0.11</v>
      </c>
      <c r="AF1753" t="s">
        <v>11303</v>
      </c>
      <c r="AG1753" t="s">
        <v>11085</v>
      </c>
      <c r="AH1753">
        <v>8998</v>
      </c>
      <c r="AI1753">
        <v>1752</v>
      </c>
      <c r="AJ1753" t="s">
        <v>11277</v>
      </c>
      <c r="AK1753" t="s">
        <v>12029</v>
      </c>
      <c r="AL1753" t="s">
        <v>12031</v>
      </c>
      <c r="AM1753" t="s">
        <v>11334</v>
      </c>
      <c r="AN1753">
        <v>1</v>
      </c>
      <c r="AO1753" s="10" t="s">
        <v>12038</v>
      </c>
      <c r="AP1753" t="str" cm="1">
        <f t="array" ref="AP1753">_xlfn.IFS(
  Table1[[#This Row],[Age]]&lt;=25, "18-25",
  Table1[[#This Row],[Age]]&lt;=35, "26-35",
  Table1[[#This Row],[Age]]&lt;=45, "36-45",
  Table1[[#This Row],[Age]]&lt;=60, "46-60",
  TRUE, "60+")</f>
        <v>26-35</v>
      </c>
    </row>
    <row r="1754" spans="1:42" x14ac:dyDescent="0.3">
      <c r="A1754">
        <v>1753</v>
      </c>
      <c r="B1754" t="s">
        <v>11</v>
      </c>
      <c r="C1754" t="s">
        <v>73</v>
      </c>
      <c r="D1754">
        <v>45</v>
      </c>
      <c r="E1754" t="s">
        <v>105</v>
      </c>
      <c r="F1754" t="s">
        <v>1860</v>
      </c>
      <c r="G1754" t="s">
        <v>5113</v>
      </c>
      <c r="H1754">
        <v>19458796606</v>
      </c>
      <c r="I1754" t="s">
        <v>6411</v>
      </c>
      <c r="J1754" t="s">
        <v>7291</v>
      </c>
      <c r="K1754">
        <v>484.04</v>
      </c>
      <c r="L1754" s="12" t="s">
        <v>8327</v>
      </c>
      <c r="M1754" s="10" t="s">
        <v>11211</v>
      </c>
      <c r="N1754">
        <v>1753</v>
      </c>
      <c r="O1754">
        <v>44969</v>
      </c>
      <c r="P1754" t="s">
        <v>11404</v>
      </c>
      <c r="Q1754" s="16">
        <v>2203.3000000000002</v>
      </c>
      <c r="R1754">
        <v>-1719.26</v>
      </c>
      <c r="S1754">
        <v>97</v>
      </c>
      <c r="T1754">
        <v>1753</v>
      </c>
      <c r="U1754">
        <v>21023.42</v>
      </c>
      <c r="V1754" t="s">
        <v>11411</v>
      </c>
      <c r="W1754">
        <v>5.99</v>
      </c>
      <c r="X1754">
        <v>48</v>
      </c>
      <c r="Y1754" t="s">
        <v>10099</v>
      </c>
      <c r="Z1754" t="s">
        <v>12010</v>
      </c>
      <c r="AA1754">
        <v>1753</v>
      </c>
      <c r="AB1754" t="s">
        <v>12015</v>
      </c>
      <c r="AC1754">
        <v>3063.77</v>
      </c>
      <c r="AD1754">
        <v>288.83</v>
      </c>
      <c r="AE1754">
        <v>14.44</v>
      </c>
      <c r="AF1754" t="s">
        <v>11316</v>
      </c>
      <c r="AG1754" t="s">
        <v>11267</v>
      </c>
      <c r="AH1754">
        <v>1524</v>
      </c>
      <c r="AI1754">
        <v>1753</v>
      </c>
      <c r="AJ1754" t="s">
        <v>11219</v>
      </c>
      <c r="AK1754" t="s">
        <v>12027</v>
      </c>
      <c r="AL1754" t="s">
        <v>12031</v>
      </c>
      <c r="AM1754" t="s">
        <v>11294</v>
      </c>
      <c r="AN1754">
        <v>1</v>
      </c>
      <c r="AO1754" s="10" t="s">
        <v>12045</v>
      </c>
      <c r="AP1754" t="str" cm="1">
        <f t="array" ref="AP1754">_xlfn.IFS(
  Table1[[#This Row],[Age]]&lt;=25, "18-25",
  Table1[[#This Row],[Age]]&lt;=35, "26-35",
  Table1[[#This Row],[Age]]&lt;=45, "36-45",
  Table1[[#This Row],[Age]]&lt;=60, "46-60",
  TRUE, "60+")</f>
        <v>36-45</v>
      </c>
    </row>
    <row r="1755" spans="1:42" x14ac:dyDescent="0.3">
      <c r="A1755">
        <v>1754</v>
      </c>
      <c r="B1755" t="s">
        <v>8</v>
      </c>
      <c r="C1755" t="s">
        <v>53</v>
      </c>
      <c r="D1755">
        <v>31</v>
      </c>
      <c r="E1755" t="s">
        <v>104</v>
      </c>
      <c r="F1755" t="s">
        <v>1861</v>
      </c>
      <c r="G1755" t="s">
        <v>5122</v>
      </c>
      <c r="H1755">
        <v>19458796607</v>
      </c>
      <c r="I1755" t="s">
        <v>5691</v>
      </c>
      <c r="J1755" t="s">
        <v>7292</v>
      </c>
      <c r="K1755">
        <v>7767.99</v>
      </c>
      <c r="L1755" s="12" t="s">
        <v>7299</v>
      </c>
      <c r="M1755" s="10" t="s">
        <v>11102</v>
      </c>
      <c r="N1755">
        <v>1754</v>
      </c>
      <c r="O1755">
        <v>45192</v>
      </c>
      <c r="P1755" t="s">
        <v>11403</v>
      </c>
      <c r="Q1755" s="16">
        <v>4969.03</v>
      </c>
      <c r="R1755">
        <v>2798.96</v>
      </c>
      <c r="S1755">
        <v>10</v>
      </c>
      <c r="T1755">
        <v>1754</v>
      </c>
      <c r="U1755">
        <v>15071.15</v>
      </c>
      <c r="V1755" t="s">
        <v>11412</v>
      </c>
      <c r="W1755">
        <v>7.27</v>
      </c>
      <c r="X1755">
        <v>36</v>
      </c>
      <c r="Y1755" t="s">
        <v>8081</v>
      </c>
      <c r="Z1755" t="s">
        <v>12012</v>
      </c>
      <c r="AA1755">
        <v>1754</v>
      </c>
      <c r="AB1755" t="s">
        <v>12015</v>
      </c>
      <c r="AC1755">
        <v>3825.05</v>
      </c>
      <c r="AD1755">
        <v>4554.46</v>
      </c>
      <c r="AE1755">
        <v>227.72</v>
      </c>
      <c r="AF1755" t="s">
        <v>11112</v>
      </c>
      <c r="AG1755" t="s">
        <v>11334</v>
      </c>
      <c r="AH1755">
        <v>4853</v>
      </c>
      <c r="AI1755">
        <v>1754</v>
      </c>
      <c r="AJ1755" t="s">
        <v>11144</v>
      </c>
      <c r="AK1755" t="s">
        <v>12028</v>
      </c>
      <c r="AL1755" t="s">
        <v>12032</v>
      </c>
      <c r="AM1755" t="s">
        <v>11198</v>
      </c>
      <c r="AN1755">
        <v>1</v>
      </c>
      <c r="AO1755" s="10" t="s">
        <v>12042</v>
      </c>
      <c r="AP1755" t="str" cm="1">
        <f t="array" ref="AP1755">_xlfn.IFS(
  Table1[[#This Row],[Age]]&lt;=25, "18-25",
  Table1[[#This Row],[Age]]&lt;=35, "26-35",
  Table1[[#This Row],[Age]]&lt;=45, "36-45",
  Table1[[#This Row],[Age]]&lt;=60, "46-60",
  TRUE, "60+")</f>
        <v>26-35</v>
      </c>
    </row>
    <row r="1756" spans="1:42" x14ac:dyDescent="0.3">
      <c r="A1756">
        <v>1755</v>
      </c>
      <c r="B1756" t="s">
        <v>27</v>
      </c>
      <c r="C1756" t="s">
        <v>63</v>
      </c>
      <c r="D1756">
        <v>61</v>
      </c>
      <c r="E1756" t="s">
        <v>104</v>
      </c>
      <c r="F1756" t="s">
        <v>1862</v>
      </c>
      <c r="G1756" t="s">
        <v>5127</v>
      </c>
      <c r="H1756">
        <v>19458796608</v>
      </c>
      <c r="I1756" t="s">
        <v>6412</v>
      </c>
      <c r="J1756" t="s">
        <v>7292</v>
      </c>
      <c r="K1756">
        <v>1411.02</v>
      </c>
      <c r="L1756" s="12" t="s">
        <v>7413</v>
      </c>
      <c r="M1756" s="10" t="s">
        <v>11155</v>
      </c>
      <c r="N1756">
        <v>1755</v>
      </c>
      <c r="O1756">
        <v>45111</v>
      </c>
      <c r="P1756" t="s">
        <v>11403</v>
      </c>
      <c r="Q1756" s="16">
        <v>4215.8599999999997</v>
      </c>
      <c r="R1756">
        <v>5626.88</v>
      </c>
      <c r="S1756">
        <v>92</v>
      </c>
      <c r="T1756">
        <v>1755</v>
      </c>
      <c r="U1756">
        <v>38628.480000000003</v>
      </c>
      <c r="V1756" t="s">
        <v>11412</v>
      </c>
      <c r="W1756">
        <v>7.98</v>
      </c>
      <c r="X1756">
        <v>60</v>
      </c>
      <c r="Y1756" t="s">
        <v>11625</v>
      </c>
      <c r="Z1756" t="s">
        <v>12010</v>
      </c>
      <c r="AA1756">
        <v>1755</v>
      </c>
      <c r="AB1756" t="s">
        <v>12015</v>
      </c>
      <c r="AC1756">
        <v>8609.36</v>
      </c>
      <c r="AD1756">
        <v>2596.29</v>
      </c>
      <c r="AE1756">
        <v>129.81</v>
      </c>
      <c r="AF1756" t="s">
        <v>11255</v>
      </c>
      <c r="AG1756" t="s">
        <v>11050</v>
      </c>
      <c r="AH1756">
        <v>5998</v>
      </c>
      <c r="AI1756">
        <v>1755</v>
      </c>
      <c r="AJ1756" t="s">
        <v>11113</v>
      </c>
      <c r="AK1756" t="s">
        <v>12028</v>
      </c>
      <c r="AL1756" t="s">
        <v>12032</v>
      </c>
      <c r="AM1756" t="s">
        <v>11267</v>
      </c>
      <c r="AN1756">
        <v>1</v>
      </c>
      <c r="AO1756" s="10" t="s">
        <v>12038</v>
      </c>
      <c r="AP1756" t="str" cm="1">
        <f t="array" ref="AP1756">_xlfn.IFS(
  Table1[[#This Row],[Age]]&lt;=25, "18-25",
  Table1[[#This Row],[Age]]&lt;=35, "26-35",
  Table1[[#This Row],[Age]]&lt;=45, "36-45",
  Table1[[#This Row],[Age]]&lt;=60, "46-60",
  TRUE, "60+")</f>
        <v>60+</v>
      </c>
    </row>
    <row r="1757" spans="1:42" x14ac:dyDescent="0.3">
      <c r="A1757">
        <v>1756</v>
      </c>
      <c r="B1757" t="s">
        <v>13</v>
      </c>
      <c r="C1757" t="s">
        <v>66</v>
      </c>
      <c r="D1757">
        <v>51</v>
      </c>
      <c r="E1757" t="s">
        <v>105</v>
      </c>
      <c r="F1757" t="s">
        <v>1863</v>
      </c>
      <c r="G1757" t="s">
        <v>5110</v>
      </c>
      <c r="H1757">
        <v>19458796609</v>
      </c>
      <c r="I1757" t="s">
        <v>6413</v>
      </c>
      <c r="J1757" t="s">
        <v>7292</v>
      </c>
      <c r="K1757">
        <v>9623.52</v>
      </c>
      <c r="L1757" s="12" t="s">
        <v>8874</v>
      </c>
      <c r="M1757" s="10" t="s">
        <v>11060</v>
      </c>
      <c r="N1757">
        <v>1756</v>
      </c>
      <c r="O1757">
        <v>44959</v>
      </c>
      <c r="P1757" t="s">
        <v>11402</v>
      </c>
      <c r="Q1757" s="16">
        <v>1084.77</v>
      </c>
      <c r="R1757">
        <v>10708.29</v>
      </c>
      <c r="S1757">
        <v>97</v>
      </c>
      <c r="T1757">
        <v>1756</v>
      </c>
      <c r="U1757">
        <v>33541.72</v>
      </c>
      <c r="V1757" t="s">
        <v>11413</v>
      </c>
      <c r="W1757">
        <v>1.44</v>
      </c>
      <c r="X1757">
        <v>24</v>
      </c>
      <c r="Y1757" t="s">
        <v>7496</v>
      </c>
      <c r="Z1757" t="s">
        <v>12010</v>
      </c>
      <c r="AA1757">
        <v>1756</v>
      </c>
      <c r="AB1757" t="s">
        <v>12015</v>
      </c>
      <c r="AC1757">
        <v>8847.9599999999991</v>
      </c>
      <c r="AD1757">
        <v>323.82</v>
      </c>
      <c r="AE1757">
        <v>16.190000000000001</v>
      </c>
      <c r="AF1757" t="s">
        <v>11074</v>
      </c>
      <c r="AG1757" t="s">
        <v>11226</v>
      </c>
      <c r="AH1757">
        <v>6400</v>
      </c>
      <c r="AI1757">
        <v>1756</v>
      </c>
      <c r="AJ1757" t="s">
        <v>11334</v>
      </c>
      <c r="AK1757" t="s">
        <v>12028</v>
      </c>
      <c r="AL1757" t="s">
        <v>12032</v>
      </c>
      <c r="AM1757" t="s">
        <v>11182</v>
      </c>
      <c r="AN1757">
        <v>1</v>
      </c>
      <c r="AO1757" s="10" t="s">
        <v>12045</v>
      </c>
      <c r="AP1757" t="str" cm="1">
        <f t="array" ref="AP1757">_xlfn.IFS(
  Table1[[#This Row],[Age]]&lt;=25, "18-25",
  Table1[[#This Row],[Age]]&lt;=35, "26-35",
  Table1[[#This Row],[Age]]&lt;=45, "36-45",
  Table1[[#This Row],[Age]]&lt;=60, "46-60",
  TRUE, "60+")</f>
        <v>46-60</v>
      </c>
    </row>
    <row r="1758" spans="1:42" x14ac:dyDescent="0.3">
      <c r="A1758">
        <v>1757</v>
      </c>
      <c r="B1758" t="s">
        <v>26</v>
      </c>
      <c r="C1758" t="s">
        <v>90</v>
      </c>
      <c r="D1758">
        <v>31</v>
      </c>
      <c r="E1758" t="s">
        <v>106</v>
      </c>
      <c r="F1758" t="s">
        <v>1864</v>
      </c>
      <c r="G1758" t="s">
        <v>5110</v>
      </c>
      <c r="H1758">
        <v>19458796610</v>
      </c>
      <c r="I1758" t="s">
        <v>5990</v>
      </c>
      <c r="J1758" t="s">
        <v>7291</v>
      </c>
      <c r="K1758">
        <v>906.78</v>
      </c>
      <c r="L1758" s="12" t="s">
        <v>8875</v>
      </c>
      <c r="M1758" s="10" t="s">
        <v>11379</v>
      </c>
      <c r="N1758">
        <v>1757</v>
      </c>
      <c r="O1758">
        <v>44980</v>
      </c>
      <c r="P1758" t="s">
        <v>11403</v>
      </c>
      <c r="Q1758" s="16">
        <v>2289.2800000000002</v>
      </c>
      <c r="R1758">
        <v>3196.06</v>
      </c>
      <c r="S1758">
        <v>11</v>
      </c>
      <c r="T1758">
        <v>1757</v>
      </c>
      <c r="U1758">
        <v>49780.06</v>
      </c>
      <c r="V1758" t="s">
        <v>11413</v>
      </c>
      <c r="W1758">
        <v>1.46</v>
      </c>
      <c r="X1758">
        <v>48</v>
      </c>
      <c r="Y1758" t="s">
        <v>7957</v>
      </c>
      <c r="Z1758" t="s">
        <v>12010</v>
      </c>
      <c r="AA1758">
        <v>1757</v>
      </c>
      <c r="AB1758" t="s">
        <v>12016</v>
      </c>
      <c r="AC1758">
        <v>7940.18</v>
      </c>
      <c r="AD1758">
        <v>4982.2700000000004</v>
      </c>
      <c r="AE1758">
        <v>249.11</v>
      </c>
      <c r="AF1758" t="s">
        <v>11137</v>
      </c>
      <c r="AG1758" t="s">
        <v>11379</v>
      </c>
      <c r="AH1758">
        <v>8011</v>
      </c>
      <c r="AI1758">
        <v>1757</v>
      </c>
      <c r="AJ1758" t="s">
        <v>11279</v>
      </c>
      <c r="AK1758" t="s">
        <v>12027</v>
      </c>
      <c r="AL1758" t="s">
        <v>12031</v>
      </c>
      <c r="AM1758" t="s">
        <v>11154</v>
      </c>
      <c r="AN1758">
        <v>1</v>
      </c>
      <c r="AO1758" s="10" t="s">
        <v>12045</v>
      </c>
      <c r="AP1758" t="str" cm="1">
        <f t="array" ref="AP1758">_xlfn.IFS(
  Table1[[#This Row],[Age]]&lt;=25, "18-25",
  Table1[[#This Row],[Age]]&lt;=35, "26-35",
  Table1[[#This Row],[Age]]&lt;=45, "36-45",
  Table1[[#This Row],[Age]]&lt;=60, "46-60",
  TRUE, "60+")</f>
        <v>26-35</v>
      </c>
    </row>
    <row r="1759" spans="1:42" x14ac:dyDescent="0.3">
      <c r="A1759">
        <v>1758</v>
      </c>
      <c r="B1759" t="s">
        <v>20</v>
      </c>
      <c r="C1759" t="s">
        <v>100</v>
      </c>
      <c r="D1759">
        <v>42</v>
      </c>
      <c r="E1759" t="s">
        <v>104</v>
      </c>
      <c r="F1759" t="s">
        <v>1865</v>
      </c>
      <c r="G1759" t="s">
        <v>5132</v>
      </c>
      <c r="H1759">
        <v>19458796611</v>
      </c>
      <c r="I1759" t="s">
        <v>6414</v>
      </c>
      <c r="J1759" t="s">
        <v>7292</v>
      </c>
      <c r="K1759">
        <v>7230.73</v>
      </c>
      <c r="L1759" s="12" t="s">
        <v>7963</v>
      </c>
      <c r="M1759" s="10" t="s">
        <v>11303</v>
      </c>
      <c r="N1759">
        <v>1758</v>
      </c>
      <c r="O1759">
        <v>45158</v>
      </c>
      <c r="P1759" t="s">
        <v>11402</v>
      </c>
      <c r="Q1759" s="16">
        <v>1484.37</v>
      </c>
      <c r="R1759">
        <v>5746.36</v>
      </c>
      <c r="S1759">
        <v>78</v>
      </c>
      <c r="T1759">
        <v>1758</v>
      </c>
      <c r="U1759">
        <v>16287.42</v>
      </c>
      <c r="V1759" t="s">
        <v>11413</v>
      </c>
      <c r="W1759">
        <v>2.0299999999999998</v>
      </c>
      <c r="X1759">
        <v>12</v>
      </c>
      <c r="Y1759" t="s">
        <v>9266</v>
      </c>
      <c r="Z1759" t="s">
        <v>12011</v>
      </c>
      <c r="AA1759">
        <v>1758</v>
      </c>
      <c r="AB1759" t="s">
        <v>12015</v>
      </c>
      <c r="AC1759">
        <v>6242.79</v>
      </c>
      <c r="AD1759">
        <v>452.7</v>
      </c>
      <c r="AE1759">
        <v>22.64</v>
      </c>
      <c r="AF1759" t="s">
        <v>11299</v>
      </c>
      <c r="AG1759" t="s">
        <v>11102</v>
      </c>
      <c r="AH1759">
        <v>9886</v>
      </c>
      <c r="AI1759">
        <v>1758</v>
      </c>
      <c r="AJ1759" t="s">
        <v>11072</v>
      </c>
      <c r="AK1759" t="s">
        <v>12028</v>
      </c>
      <c r="AL1759" t="s">
        <v>12032</v>
      </c>
      <c r="AM1759" t="s">
        <v>11377</v>
      </c>
      <c r="AN1759">
        <v>1</v>
      </c>
      <c r="AO1759" s="10" t="s">
        <v>12041</v>
      </c>
      <c r="AP1759" t="str" cm="1">
        <f t="array" ref="AP1759">_xlfn.IFS(
  Table1[[#This Row],[Age]]&lt;=25, "18-25",
  Table1[[#This Row],[Age]]&lt;=35, "26-35",
  Table1[[#This Row],[Age]]&lt;=45, "36-45",
  Table1[[#This Row],[Age]]&lt;=60, "46-60",
  TRUE, "60+")</f>
        <v>36-45</v>
      </c>
    </row>
    <row r="1760" spans="1:42" x14ac:dyDescent="0.3">
      <c r="A1760">
        <v>1759</v>
      </c>
      <c r="B1760" t="s">
        <v>44</v>
      </c>
      <c r="C1760" t="s">
        <v>90</v>
      </c>
      <c r="D1760">
        <v>29</v>
      </c>
      <c r="E1760" t="s">
        <v>106</v>
      </c>
      <c r="F1760" t="s">
        <v>1866</v>
      </c>
      <c r="G1760" t="s">
        <v>5136</v>
      </c>
      <c r="H1760">
        <v>19458796612</v>
      </c>
      <c r="I1760" t="s">
        <v>5858</v>
      </c>
      <c r="J1760" t="s">
        <v>7291</v>
      </c>
      <c r="K1760">
        <v>3668.21</v>
      </c>
      <c r="L1760" s="12" t="s">
        <v>8876</v>
      </c>
      <c r="M1760" s="10" t="s">
        <v>11328</v>
      </c>
      <c r="N1760">
        <v>1759</v>
      </c>
      <c r="O1760">
        <v>45195</v>
      </c>
      <c r="P1760" t="s">
        <v>11404</v>
      </c>
      <c r="Q1760" s="16">
        <v>2755.7</v>
      </c>
      <c r="R1760">
        <v>912.51</v>
      </c>
      <c r="S1760">
        <v>84</v>
      </c>
      <c r="T1760">
        <v>1759</v>
      </c>
      <c r="U1760">
        <v>42418.77</v>
      </c>
      <c r="V1760" t="s">
        <v>11413</v>
      </c>
      <c r="W1760">
        <v>2.4700000000000002</v>
      </c>
      <c r="X1760">
        <v>48</v>
      </c>
      <c r="Y1760" t="s">
        <v>11440</v>
      </c>
      <c r="Z1760" t="s">
        <v>12012</v>
      </c>
      <c r="AA1760">
        <v>1759</v>
      </c>
      <c r="AB1760" t="s">
        <v>12016</v>
      </c>
      <c r="AC1760">
        <v>5098.5200000000004</v>
      </c>
      <c r="AD1760">
        <v>4590.87</v>
      </c>
      <c r="AE1760">
        <v>229.54</v>
      </c>
      <c r="AF1760" t="s">
        <v>11359</v>
      </c>
      <c r="AG1760" t="s">
        <v>11068</v>
      </c>
      <c r="AH1760">
        <v>6191</v>
      </c>
      <c r="AI1760">
        <v>1759</v>
      </c>
      <c r="AJ1760" t="s">
        <v>11190</v>
      </c>
      <c r="AK1760" t="s">
        <v>12029</v>
      </c>
      <c r="AL1760" t="s">
        <v>12031</v>
      </c>
      <c r="AM1760" t="s">
        <v>11112</v>
      </c>
      <c r="AN1760">
        <v>1</v>
      </c>
      <c r="AO1760" s="10" t="s">
        <v>12042</v>
      </c>
      <c r="AP1760" t="str" cm="1">
        <f t="array" ref="AP1760">_xlfn.IFS(
  Table1[[#This Row],[Age]]&lt;=25, "18-25",
  Table1[[#This Row],[Age]]&lt;=35, "26-35",
  Table1[[#This Row],[Age]]&lt;=45, "36-45",
  Table1[[#This Row],[Age]]&lt;=60, "46-60",
  TRUE, "60+")</f>
        <v>26-35</v>
      </c>
    </row>
    <row r="1761" spans="1:42" x14ac:dyDescent="0.3">
      <c r="A1761">
        <v>1760</v>
      </c>
      <c r="B1761" t="s">
        <v>46</v>
      </c>
      <c r="C1761" t="s">
        <v>67</v>
      </c>
      <c r="D1761">
        <v>58</v>
      </c>
      <c r="E1761" t="s">
        <v>105</v>
      </c>
      <c r="F1761" t="s">
        <v>1867</v>
      </c>
      <c r="G1761" t="s">
        <v>5137</v>
      </c>
      <c r="H1761">
        <v>19458796613</v>
      </c>
      <c r="I1761" t="s">
        <v>6415</v>
      </c>
      <c r="J1761" t="s">
        <v>7291</v>
      </c>
      <c r="K1761">
        <v>7383.33</v>
      </c>
      <c r="L1761" s="12" t="s">
        <v>8877</v>
      </c>
      <c r="M1761" s="10" t="s">
        <v>11291</v>
      </c>
      <c r="N1761">
        <v>1760</v>
      </c>
      <c r="O1761">
        <v>45078</v>
      </c>
      <c r="P1761" t="s">
        <v>11402</v>
      </c>
      <c r="Q1761" s="16">
        <v>1128.3499999999999</v>
      </c>
      <c r="R1761">
        <v>8511.68</v>
      </c>
      <c r="S1761">
        <v>20</v>
      </c>
      <c r="T1761">
        <v>1760</v>
      </c>
      <c r="U1761">
        <v>15822.87</v>
      </c>
      <c r="V1761" t="s">
        <v>11411</v>
      </c>
      <c r="W1761">
        <v>8.3000000000000007</v>
      </c>
      <c r="X1761">
        <v>48</v>
      </c>
      <c r="Y1761" t="s">
        <v>10278</v>
      </c>
      <c r="Z1761" t="s">
        <v>12011</v>
      </c>
      <c r="AA1761">
        <v>1760</v>
      </c>
      <c r="AB1761" t="s">
        <v>12017</v>
      </c>
      <c r="AC1761">
        <v>1852.07</v>
      </c>
      <c r="AD1761">
        <v>1095.6400000000001</v>
      </c>
      <c r="AE1761">
        <v>54.78</v>
      </c>
      <c r="AF1761" t="s">
        <v>11250</v>
      </c>
      <c r="AG1761" t="s">
        <v>11158</v>
      </c>
      <c r="AH1761">
        <v>7197</v>
      </c>
      <c r="AI1761">
        <v>1760</v>
      </c>
      <c r="AJ1761" t="s">
        <v>11378</v>
      </c>
      <c r="AK1761" t="s">
        <v>12028</v>
      </c>
      <c r="AL1761" t="s">
        <v>12032</v>
      </c>
      <c r="AM1761" t="s">
        <v>11083</v>
      </c>
      <c r="AN1761">
        <v>1</v>
      </c>
      <c r="AO1761" s="10" t="s">
        <v>12043</v>
      </c>
      <c r="AP1761" t="str" cm="1">
        <f t="array" ref="AP1761">_xlfn.IFS(
  Table1[[#This Row],[Age]]&lt;=25, "18-25",
  Table1[[#This Row],[Age]]&lt;=35, "26-35",
  Table1[[#This Row],[Age]]&lt;=45, "36-45",
  Table1[[#This Row],[Age]]&lt;=60, "46-60",
  TRUE, "60+")</f>
        <v>46-60</v>
      </c>
    </row>
    <row r="1762" spans="1:42" x14ac:dyDescent="0.3">
      <c r="A1762">
        <v>1761</v>
      </c>
      <c r="B1762" t="s">
        <v>49</v>
      </c>
      <c r="C1762" t="s">
        <v>66</v>
      </c>
      <c r="D1762">
        <v>57</v>
      </c>
      <c r="E1762" t="s">
        <v>104</v>
      </c>
      <c r="F1762" t="s">
        <v>1868</v>
      </c>
      <c r="G1762" t="s">
        <v>5135</v>
      </c>
      <c r="H1762">
        <v>19458796614</v>
      </c>
      <c r="I1762" t="s">
        <v>6014</v>
      </c>
      <c r="J1762" t="s">
        <v>7292</v>
      </c>
      <c r="K1762">
        <v>5237.63</v>
      </c>
      <c r="L1762" s="12" t="s">
        <v>8878</v>
      </c>
      <c r="M1762" s="10" t="s">
        <v>11315</v>
      </c>
      <c r="N1762">
        <v>1761</v>
      </c>
      <c r="O1762">
        <v>44988</v>
      </c>
      <c r="P1762" t="s">
        <v>11402</v>
      </c>
      <c r="Q1762" s="16">
        <v>185.79</v>
      </c>
      <c r="R1762">
        <v>5051.84</v>
      </c>
      <c r="S1762">
        <v>72</v>
      </c>
      <c r="T1762">
        <v>1761</v>
      </c>
      <c r="U1762">
        <v>1442.83</v>
      </c>
      <c r="V1762" t="s">
        <v>11412</v>
      </c>
      <c r="W1762">
        <v>4.92</v>
      </c>
      <c r="X1762">
        <v>48</v>
      </c>
      <c r="Y1762" t="s">
        <v>10773</v>
      </c>
      <c r="Z1762" t="s">
        <v>12012</v>
      </c>
      <c r="AA1762">
        <v>1761</v>
      </c>
      <c r="AB1762" t="s">
        <v>12015</v>
      </c>
      <c r="AC1762">
        <v>6899.67</v>
      </c>
      <c r="AD1762">
        <v>3513.49</v>
      </c>
      <c r="AE1762">
        <v>175.67</v>
      </c>
      <c r="AF1762" t="s">
        <v>11366</v>
      </c>
      <c r="AG1762" t="s">
        <v>11061</v>
      </c>
      <c r="AH1762">
        <v>3686</v>
      </c>
      <c r="AI1762">
        <v>1761</v>
      </c>
      <c r="AJ1762" t="s">
        <v>11237</v>
      </c>
      <c r="AK1762" t="s">
        <v>12027</v>
      </c>
      <c r="AL1762" t="s">
        <v>12032</v>
      </c>
      <c r="AM1762" t="s">
        <v>11236</v>
      </c>
      <c r="AN1762">
        <v>1</v>
      </c>
      <c r="AO1762" s="10" t="s">
        <v>12047</v>
      </c>
      <c r="AP1762" t="str" cm="1">
        <f t="array" ref="AP1762">_xlfn.IFS(
  Table1[[#This Row],[Age]]&lt;=25, "18-25",
  Table1[[#This Row],[Age]]&lt;=35, "26-35",
  Table1[[#This Row],[Age]]&lt;=45, "36-45",
  Table1[[#This Row],[Age]]&lt;=60, "46-60",
  TRUE, "60+")</f>
        <v>46-60</v>
      </c>
    </row>
    <row r="1763" spans="1:42" x14ac:dyDescent="0.3">
      <c r="A1763">
        <v>1762</v>
      </c>
      <c r="B1763" t="s">
        <v>5</v>
      </c>
      <c r="C1763" t="s">
        <v>69</v>
      </c>
      <c r="D1763">
        <v>37</v>
      </c>
      <c r="E1763" t="s">
        <v>104</v>
      </c>
      <c r="F1763" t="s">
        <v>1869</v>
      </c>
      <c r="G1763" t="s">
        <v>5148</v>
      </c>
      <c r="H1763">
        <v>19458796615</v>
      </c>
      <c r="I1763" t="s">
        <v>6416</v>
      </c>
      <c r="J1763" t="s">
        <v>7291</v>
      </c>
      <c r="K1763">
        <v>6332.1</v>
      </c>
      <c r="L1763" s="12" t="s">
        <v>8879</v>
      </c>
      <c r="M1763" s="10" t="s">
        <v>11204</v>
      </c>
      <c r="N1763">
        <v>1762</v>
      </c>
      <c r="O1763">
        <v>45094</v>
      </c>
      <c r="P1763" t="s">
        <v>11402</v>
      </c>
      <c r="Q1763" s="16">
        <v>4522.87</v>
      </c>
      <c r="R1763">
        <v>10854.97</v>
      </c>
      <c r="S1763">
        <v>79</v>
      </c>
      <c r="T1763">
        <v>1762</v>
      </c>
      <c r="U1763">
        <v>8393.99</v>
      </c>
      <c r="V1763" t="s">
        <v>11411</v>
      </c>
      <c r="W1763">
        <v>2.67</v>
      </c>
      <c r="X1763">
        <v>24</v>
      </c>
      <c r="Y1763" t="s">
        <v>9091</v>
      </c>
      <c r="Z1763" t="s">
        <v>12011</v>
      </c>
      <c r="AA1763">
        <v>1762</v>
      </c>
      <c r="AB1763" t="s">
        <v>12015</v>
      </c>
      <c r="AC1763">
        <v>8518</v>
      </c>
      <c r="AD1763">
        <v>1166.25</v>
      </c>
      <c r="AE1763">
        <v>58.31</v>
      </c>
      <c r="AF1763" t="s">
        <v>11206</v>
      </c>
      <c r="AG1763" t="s">
        <v>11358</v>
      </c>
      <c r="AH1763">
        <v>6159</v>
      </c>
      <c r="AI1763">
        <v>1762</v>
      </c>
      <c r="AJ1763" t="s">
        <v>11085</v>
      </c>
      <c r="AK1763" t="s">
        <v>12027</v>
      </c>
      <c r="AL1763" t="s">
        <v>12031</v>
      </c>
      <c r="AM1763" t="s">
        <v>11327</v>
      </c>
      <c r="AN1763">
        <v>1</v>
      </c>
      <c r="AO1763" s="10" t="s">
        <v>12043</v>
      </c>
      <c r="AP1763" t="str" cm="1">
        <f t="array" ref="AP1763">_xlfn.IFS(
  Table1[[#This Row],[Age]]&lt;=25, "18-25",
  Table1[[#This Row],[Age]]&lt;=35, "26-35",
  Table1[[#This Row],[Age]]&lt;=45, "36-45",
  Table1[[#This Row],[Age]]&lt;=60, "46-60",
  TRUE, "60+")</f>
        <v>36-45</v>
      </c>
    </row>
    <row r="1764" spans="1:42" x14ac:dyDescent="0.3">
      <c r="A1764">
        <v>1763</v>
      </c>
      <c r="B1764" t="s">
        <v>45</v>
      </c>
      <c r="C1764" t="s">
        <v>76</v>
      </c>
      <c r="D1764">
        <v>65</v>
      </c>
      <c r="E1764" t="s">
        <v>105</v>
      </c>
      <c r="F1764" t="s">
        <v>1870</v>
      </c>
      <c r="G1764" t="s">
        <v>5121</v>
      </c>
      <c r="H1764">
        <v>19458796616</v>
      </c>
      <c r="I1764" t="s">
        <v>5302</v>
      </c>
      <c r="J1764" t="s">
        <v>7291</v>
      </c>
      <c r="K1764">
        <v>846.82</v>
      </c>
      <c r="L1764" s="12" t="s">
        <v>8274</v>
      </c>
      <c r="M1764" s="10" t="s">
        <v>11348</v>
      </c>
      <c r="N1764">
        <v>1763</v>
      </c>
      <c r="O1764">
        <v>45241</v>
      </c>
      <c r="P1764" t="s">
        <v>11403</v>
      </c>
      <c r="Q1764" s="16">
        <v>2603.61</v>
      </c>
      <c r="R1764">
        <v>-1756.79</v>
      </c>
      <c r="S1764">
        <v>97</v>
      </c>
      <c r="T1764">
        <v>1763</v>
      </c>
      <c r="U1764">
        <v>25915.06</v>
      </c>
      <c r="V1764" t="s">
        <v>11412</v>
      </c>
      <c r="W1764">
        <v>5.79</v>
      </c>
      <c r="X1764">
        <v>60</v>
      </c>
      <c r="Y1764" t="s">
        <v>11891</v>
      </c>
      <c r="Z1764" t="s">
        <v>12010</v>
      </c>
      <c r="AA1764">
        <v>1763</v>
      </c>
      <c r="AB1764" t="s">
        <v>12017</v>
      </c>
      <c r="AC1764">
        <v>8731.9</v>
      </c>
      <c r="AD1764">
        <v>4960.47</v>
      </c>
      <c r="AE1764">
        <v>248.02</v>
      </c>
      <c r="AF1764" t="s">
        <v>11239</v>
      </c>
      <c r="AG1764" t="s">
        <v>11178</v>
      </c>
      <c r="AH1764">
        <v>4350</v>
      </c>
      <c r="AI1764">
        <v>1763</v>
      </c>
      <c r="AJ1764" t="s">
        <v>11186</v>
      </c>
      <c r="AK1764" t="s">
        <v>12028</v>
      </c>
      <c r="AL1764" t="s">
        <v>12032</v>
      </c>
      <c r="AM1764" t="s">
        <v>11159</v>
      </c>
      <c r="AN1764">
        <v>1</v>
      </c>
      <c r="AO1764" s="10" t="s">
        <v>12040</v>
      </c>
      <c r="AP1764" t="str" cm="1">
        <f t="array" ref="AP1764">_xlfn.IFS(
  Table1[[#This Row],[Age]]&lt;=25, "18-25",
  Table1[[#This Row],[Age]]&lt;=35, "26-35",
  Table1[[#This Row],[Age]]&lt;=45, "36-45",
  Table1[[#This Row],[Age]]&lt;=60, "46-60",
  TRUE, "60+")</f>
        <v>60+</v>
      </c>
    </row>
    <row r="1765" spans="1:42" x14ac:dyDescent="0.3">
      <c r="A1765">
        <v>1764</v>
      </c>
      <c r="B1765" t="s">
        <v>22</v>
      </c>
      <c r="C1765" t="s">
        <v>78</v>
      </c>
      <c r="D1765">
        <v>59</v>
      </c>
      <c r="E1765" t="s">
        <v>106</v>
      </c>
      <c r="F1765" t="s">
        <v>1871</v>
      </c>
      <c r="G1765" t="s">
        <v>5136</v>
      </c>
      <c r="H1765">
        <v>19458796617</v>
      </c>
      <c r="I1765" t="s">
        <v>5732</v>
      </c>
      <c r="J1765" t="s">
        <v>7291</v>
      </c>
      <c r="K1765">
        <v>9668.14</v>
      </c>
      <c r="L1765" s="12" t="s">
        <v>8854</v>
      </c>
      <c r="M1765" s="10" t="s">
        <v>11250</v>
      </c>
      <c r="N1765">
        <v>1764</v>
      </c>
      <c r="O1765">
        <v>45238</v>
      </c>
      <c r="P1765" t="s">
        <v>11404</v>
      </c>
      <c r="Q1765" s="16">
        <v>4575.66</v>
      </c>
      <c r="R1765">
        <v>5092.4799999999996</v>
      </c>
      <c r="S1765">
        <v>83</v>
      </c>
      <c r="T1765">
        <v>1764</v>
      </c>
      <c r="U1765">
        <v>40690.46</v>
      </c>
      <c r="V1765" t="s">
        <v>11413</v>
      </c>
      <c r="W1765">
        <v>7.87</v>
      </c>
      <c r="X1765">
        <v>36</v>
      </c>
      <c r="Y1765" t="s">
        <v>11820</v>
      </c>
      <c r="Z1765" t="s">
        <v>12011</v>
      </c>
      <c r="AA1765">
        <v>1764</v>
      </c>
      <c r="AB1765" t="s">
        <v>12016</v>
      </c>
      <c r="AC1765">
        <v>3169.26</v>
      </c>
      <c r="AD1765">
        <v>897.48</v>
      </c>
      <c r="AE1765">
        <v>44.87</v>
      </c>
      <c r="AF1765" t="s">
        <v>11061</v>
      </c>
      <c r="AG1765" t="s">
        <v>11353</v>
      </c>
      <c r="AH1765">
        <v>6093</v>
      </c>
      <c r="AI1765">
        <v>1764</v>
      </c>
      <c r="AJ1765" t="s">
        <v>11093</v>
      </c>
      <c r="AK1765" t="s">
        <v>12027</v>
      </c>
      <c r="AL1765" t="s">
        <v>12031</v>
      </c>
      <c r="AM1765" t="s">
        <v>11082</v>
      </c>
      <c r="AN1765">
        <v>-1</v>
      </c>
      <c r="AO1765" s="10" t="s">
        <v>12040</v>
      </c>
      <c r="AP1765" t="str" cm="1">
        <f t="array" ref="AP1765">_xlfn.IFS(
  Table1[[#This Row],[Age]]&lt;=25, "18-25",
  Table1[[#This Row],[Age]]&lt;=35, "26-35",
  Table1[[#This Row],[Age]]&lt;=45, "36-45",
  Table1[[#This Row],[Age]]&lt;=60, "46-60",
  TRUE, "60+")</f>
        <v>46-60</v>
      </c>
    </row>
    <row r="1766" spans="1:42" x14ac:dyDescent="0.3">
      <c r="A1766">
        <v>1765</v>
      </c>
      <c r="B1766" t="s">
        <v>25</v>
      </c>
      <c r="C1766" t="s">
        <v>89</v>
      </c>
      <c r="D1766">
        <v>24</v>
      </c>
      <c r="E1766" t="s">
        <v>105</v>
      </c>
      <c r="F1766" t="s">
        <v>1872</v>
      </c>
      <c r="G1766" t="s">
        <v>5126</v>
      </c>
      <c r="H1766">
        <v>19458796618</v>
      </c>
      <c r="I1766" t="s">
        <v>6417</v>
      </c>
      <c r="J1766" t="s">
        <v>7291</v>
      </c>
      <c r="K1766">
        <v>138.08000000000001</v>
      </c>
      <c r="L1766" s="12" t="s">
        <v>8880</v>
      </c>
      <c r="M1766" s="10" t="s">
        <v>11288</v>
      </c>
      <c r="N1766">
        <v>1765</v>
      </c>
      <c r="O1766">
        <v>44990</v>
      </c>
      <c r="P1766" t="s">
        <v>11402</v>
      </c>
      <c r="Q1766" s="16">
        <v>599.58000000000004</v>
      </c>
      <c r="R1766">
        <v>-461.5</v>
      </c>
      <c r="S1766">
        <v>48</v>
      </c>
      <c r="T1766">
        <v>1765</v>
      </c>
      <c r="U1766">
        <v>3813.22</v>
      </c>
      <c r="V1766" t="s">
        <v>11412</v>
      </c>
      <c r="W1766">
        <v>2.2599999999999998</v>
      </c>
      <c r="X1766">
        <v>12</v>
      </c>
      <c r="Y1766" t="s">
        <v>11461</v>
      </c>
      <c r="Z1766" t="s">
        <v>12011</v>
      </c>
      <c r="AA1766">
        <v>1765</v>
      </c>
      <c r="AB1766" t="s">
        <v>12016</v>
      </c>
      <c r="AC1766">
        <v>6282.59</v>
      </c>
      <c r="AD1766">
        <v>1753.21</v>
      </c>
      <c r="AE1766">
        <v>87.66</v>
      </c>
      <c r="AF1766" t="s">
        <v>11298</v>
      </c>
      <c r="AG1766" t="s">
        <v>11096</v>
      </c>
      <c r="AH1766">
        <v>8063</v>
      </c>
      <c r="AI1766">
        <v>1765</v>
      </c>
      <c r="AJ1766" t="s">
        <v>11063</v>
      </c>
      <c r="AK1766" t="s">
        <v>12028</v>
      </c>
      <c r="AL1766" t="s">
        <v>12031</v>
      </c>
      <c r="AM1766" t="s">
        <v>11097</v>
      </c>
      <c r="AN1766">
        <v>1</v>
      </c>
      <c r="AO1766" s="10" t="s">
        <v>12047</v>
      </c>
      <c r="AP1766" t="str" cm="1">
        <f t="array" ref="AP1766">_xlfn.IFS(
  Table1[[#This Row],[Age]]&lt;=25, "18-25",
  Table1[[#This Row],[Age]]&lt;=35, "26-35",
  Table1[[#This Row],[Age]]&lt;=45, "36-45",
  Table1[[#This Row],[Age]]&lt;=60, "46-60",
  TRUE, "60+")</f>
        <v>18-25</v>
      </c>
    </row>
    <row r="1767" spans="1:42" x14ac:dyDescent="0.3">
      <c r="A1767">
        <v>1766</v>
      </c>
      <c r="B1767" t="s">
        <v>12</v>
      </c>
      <c r="C1767" t="s">
        <v>83</v>
      </c>
      <c r="D1767">
        <v>32</v>
      </c>
      <c r="E1767" t="s">
        <v>105</v>
      </c>
      <c r="F1767" t="s">
        <v>1873</v>
      </c>
      <c r="G1767" t="s">
        <v>5129</v>
      </c>
      <c r="H1767">
        <v>19458796619</v>
      </c>
      <c r="I1767" t="s">
        <v>6270</v>
      </c>
      <c r="J1767" t="s">
        <v>7292</v>
      </c>
      <c r="K1767">
        <v>9417.48</v>
      </c>
      <c r="L1767" s="12" t="s">
        <v>8881</v>
      </c>
      <c r="M1767" s="10" t="s">
        <v>11371</v>
      </c>
      <c r="N1767">
        <v>1766</v>
      </c>
      <c r="O1767">
        <v>44986</v>
      </c>
      <c r="P1767" t="s">
        <v>11404</v>
      </c>
      <c r="Q1767" s="16">
        <v>765.9</v>
      </c>
      <c r="R1767">
        <v>8651.58</v>
      </c>
      <c r="S1767">
        <v>76</v>
      </c>
      <c r="T1767">
        <v>1766</v>
      </c>
      <c r="U1767">
        <v>41768.720000000001</v>
      </c>
      <c r="V1767" t="s">
        <v>11412</v>
      </c>
      <c r="W1767">
        <v>4.0999999999999996</v>
      </c>
      <c r="X1767">
        <v>36</v>
      </c>
      <c r="Y1767" t="s">
        <v>11892</v>
      </c>
      <c r="Z1767" t="s">
        <v>12012</v>
      </c>
      <c r="AA1767">
        <v>1766</v>
      </c>
      <c r="AB1767" t="s">
        <v>12016</v>
      </c>
      <c r="AC1767">
        <v>9491.61</v>
      </c>
      <c r="AD1767">
        <v>681.34</v>
      </c>
      <c r="AE1767">
        <v>34.07</v>
      </c>
      <c r="AF1767" t="s">
        <v>11356</v>
      </c>
      <c r="AG1767" t="s">
        <v>11234</v>
      </c>
      <c r="AH1767">
        <v>8983</v>
      </c>
      <c r="AI1767">
        <v>1766</v>
      </c>
      <c r="AJ1767" t="s">
        <v>11272</v>
      </c>
      <c r="AK1767" t="s">
        <v>12029</v>
      </c>
      <c r="AL1767" t="s">
        <v>12031</v>
      </c>
      <c r="AM1767" t="s">
        <v>11169</v>
      </c>
      <c r="AN1767">
        <v>1</v>
      </c>
      <c r="AO1767" s="10" t="s">
        <v>12047</v>
      </c>
      <c r="AP1767" t="str" cm="1">
        <f t="array" ref="AP1767">_xlfn.IFS(
  Table1[[#This Row],[Age]]&lt;=25, "18-25",
  Table1[[#This Row],[Age]]&lt;=35, "26-35",
  Table1[[#This Row],[Age]]&lt;=45, "36-45",
  Table1[[#This Row],[Age]]&lt;=60, "46-60",
  TRUE, "60+")</f>
        <v>26-35</v>
      </c>
    </row>
    <row r="1768" spans="1:42" x14ac:dyDescent="0.3">
      <c r="A1768">
        <v>1767</v>
      </c>
      <c r="B1768" t="s">
        <v>24</v>
      </c>
      <c r="C1768" t="s">
        <v>70</v>
      </c>
      <c r="D1768">
        <v>26</v>
      </c>
      <c r="E1768" t="s">
        <v>105</v>
      </c>
      <c r="F1768" t="s">
        <v>1874</v>
      </c>
      <c r="G1768" t="s">
        <v>5127</v>
      </c>
      <c r="H1768">
        <v>19458796620</v>
      </c>
      <c r="I1768" t="s">
        <v>5740</v>
      </c>
      <c r="J1768" t="s">
        <v>7291</v>
      </c>
      <c r="K1768">
        <v>5725.68</v>
      </c>
      <c r="L1768" s="12" t="s">
        <v>8882</v>
      </c>
      <c r="M1768" s="10" t="s">
        <v>11227</v>
      </c>
      <c r="N1768">
        <v>1767</v>
      </c>
      <c r="O1768">
        <v>45205</v>
      </c>
      <c r="P1768" t="s">
        <v>11403</v>
      </c>
      <c r="Q1768" s="16">
        <v>1140.1600000000001</v>
      </c>
      <c r="R1768">
        <v>4585.5200000000004</v>
      </c>
      <c r="S1768">
        <v>17</v>
      </c>
      <c r="T1768">
        <v>1767</v>
      </c>
      <c r="U1768">
        <v>36087.65</v>
      </c>
      <c r="V1768" t="s">
        <v>11412</v>
      </c>
      <c r="W1768">
        <v>2.75</v>
      </c>
      <c r="X1768">
        <v>24</v>
      </c>
      <c r="Y1768" t="s">
        <v>7385</v>
      </c>
      <c r="Z1768" t="s">
        <v>12010</v>
      </c>
      <c r="AA1768">
        <v>1767</v>
      </c>
      <c r="AB1768" t="s">
        <v>12016</v>
      </c>
      <c r="AC1768">
        <v>8683.02</v>
      </c>
      <c r="AD1768">
        <v>2474.34</v>
      </c>
      <c r="AE1768">
        <v>123.72</v>
      </c>
      <c r="AF1768" t="s">
        <v>11371</v>
      </c>
      <c r="AG1768" t="s">
        <v>11211</v>
      </c>
      <c r="AH1768">
        <v>234</v>
      </c>
      <c r="AI1768">
        <v>1767</v>
      </c>
      <c r="AJ1768" t="s">
        <v>11285</v>
      </c>
      <c r="AK1768" t="s">
        <v>12029</v>
      </c>
      <c r="AL1768" t="s">
        <v>12032</v>
      </c>
      <c r="AM1768" t="s">
        <v>11070</v>
      </c>
      <c r="AN1768">
        <v>1</v>
      </c>
      <c r="AO1768" s="10" t="s">
        <v>12044</v>
      </c>
      <c r="AP1768" t="str" cm="1">
        <f t="array" ref="AP1768">_xlfn.IFS(
  Table1[[#This Row],[Age]]&lt;=25, "18-25",
  Table1[[#This Row],[Age]]&lt;=35, "26-35",
  Table1[[#This Row],[Age]]&lt;=45, "36-45",
  Table1[[#This Row],[Age]]&lt;=60, "46-60",
  TRUE, "60+")</f>
        <v>26-35</v>
      </c>
    </row>
    <row r="1769" spans="1:42" x14ac:dyDescent="0.3">
      <c r="A1769">
        <v>1768</v>
      </c>
      <c r="B1769" t="s">
        <v>19</v>
      </c>
      <c r="C1769" t="s">
        <v>81</v>
      </c>
      <c r="D1769">
        <v>21</v>
      </c>
      <c r="E1769" t="s">
        <v>106</v>
      </c>
      <c r="F1769" t="s">
        <v>1875</v>
      </c>
      <c r="G1769" t="s">
        <v>5122</v>
      </c>
      <c r="H1769">
        <v>19458796621</v>
      </c>
      <c r="I1769" t="s">
        <v>6418</v>
      </c>
      <c r="J1769" t="s">
        <v>7292</v>
      </c>
      <c r="K1769">
        <v>2656.87</v>
      </c>
      <c r="L1769" s="12" t="s">
        <v>8883</v>
      </c>
      <c r="M1769" s="10" t="s">
        <v>11287</v>
      </c>
      <c r="N1769">
        <v>1768</v>
      </c>
      <c r="O1769">
        <v>45081</v>
      </c>
      <c r="P1769" t="s">
        <v>11402</v>
      </c>
      <c r="Q1769" s="16">
        <v>2291.02</v>
      </c>
      <c r="R1769">
        <v>4947.8900000000003</v>
      </c>
      <c r="S1769">
        <v>33</v>
      </c>
      <c r="T1769">
        <v>1768</v>
      </c>
      <c r="U1769">
        <v>2691.44</v>
      </c>
      <c r="V1769" t="s">
        <v>11411</v>
      </c>
      <c r="W1769">
        <v>6.82</v>
      </c>
      <c r="X1769">
        <v>36</v>
      </c>
      <c r="Y1769" t="s">
        <v>7780</v>
      </c>
      <c r="Z1769" t="s">
        <v>12012</v>
      </c>
      <c r="AA1769">
        <v>1768</v>
      </c>
      <c r="AB1769" t="s">
        <v>12015</v>
      </c>
      <c r="AC1769">
        <v>2415.69</v>
      </c>
      <c r="AD1769">
        <v>2148.64</v>
      </c>
      <c r="AE1769">
        <v>107.43</v>
      </c>
      <c r="AF1769" t="s">
        <v>11322</v>
      </c>
      <c r="AG1769" t="s">
        <v>11343</v>
      </c>
      <c r="AH1769">
        <v>5696</v>
      </c>
      <c r="AI1769">
        <v>1768</v>
      </c>
      <c r="AJ1769" t="s">
        <v>11068</v>
      </c>
      <c r="AK1769" t="s">
        <v>12027</v>
      </c>
      <c r="AL1769" t="s">
        <v>12031</v>
      </c>
      <c r="AM1769" t="s">
        <v>11110</v>
      </c>
      <c r="AN1769">
        <v>-1</v>
      </c>
      <c r="AO1769" s="10" t="s">
        <v>12043</v>
      </c>
      <c r="AP1769" t="str" cm="1">
        <f t="array" ref="AP1769">_xlfn.IFS(
  Table1[[#This Row],[Age]]&lt;=25, "18-25",
  Table1[[#This Row],[Age]]&lt;=35, "26-35",
  Table1[[#This Row],[Age]]&lt;=45, "36-45",
  Table1[[#This Row],[Age]]&lt;=60, "46-60",
  TRUE, "60+")</f>
        <v>18-25</v>
      </c>
    </row>
    <row r="1770" spans="1:42" x14ac:dyDescent="0.3">
      <c r="A1770">
        <v>1769</v>
      </c>
      <c r="B1770" t="s">
        <v>30</v>
      </c>
      <c r="C1770" t="s">
        <v>77</v>
      </c>
      <c r="D1770">
        <v>48</v>
      </c>
      <c r="E1770" t="s">
        <v>104</v>
      </c>
      <c r="F1770" t="s">
        <v>1876</v>
      </c>
      <c r="G1770" t="s">
        <v>5146</v>
      </c>
      <c r="H1770">
        <v>19458796622</v>
      </c>
      <c r="I1770" t="s">
        <v>5189</v>
      </c>
      <c r="J1770" t="s">
        <v>7291</v>
      </c>
      <c r="K1770">
        <v>6413.5</v>
      </c>
      <c r="L1770" s="12" t="s">
        <v>8757</v>
      </c>
      <c r="M1770" s="10" t="s">
        <v>11114</v>
      </c>
      <c r="N1770">
        <v>1769</v>
      </c>
      <c r="O1770">
        <v>45034</v>
      </c>
      <c r="P1770" t="s">
        <v>11402</v>
      </c>
      <c r="Q1770" s="16">
        <v>4401.21</v>
      </c>
      <c r="R1770">
        <v>2012.29</v>
      </c>
      <c r="S1770">
        <v>20</v>
      </c>
      <c r="T1770">
        <v>1769</v>
      </c>
      <c r="U1770">
        <v>6208.49</v>
      </c>
      <c r="V1770" t="s">
        <v>11413</v>
      </c>
      <c r="W1770">
        <v>2.23</v>
      </c>
      <c r="X1770">
        <v>36</v>
      </c>
      <c r="Y1770" t="s">
        <v>10585</v>
      </c>
      <c r="Z1770" t="s">
        <v>12010</v>
      </c>
      <c r="AA1770">
        <v>1769</v>
      </c>
      <c r="AB1770" t="s">
        <v>12017</v>
      </c>
      <c r="AC1770">
        <v>4529.62</v>
      </c>
      <c r="AD1770">
        <v>4068.26</v>
      </c>
      <c r="AE1770">
        <v>203.41</v>
      </c>
      <c r="AF1770" t="s">
        <v>11112</v>
      </c>
      <c r="AG1770" t="s">
        <v>11166</v>
      </c>
      <c r="AH1770">
        <v>6499</v>
      </c>
      <c r="AI1770">
        <v>1769</v>
      </c>
      <c r="AJ1770" t="s">
        <v>11201</v>
      </c>
      <c r="AK1770" t="s">
        <v>12028</v>
      </c>
      <c r="AL1770" t="s">
        <v>12031</v>
      </c>
      <c r="AM1770" t="s">
        <v>11315</v>
      </c>
      <c r="AN1770">
        <v>-1</v>
      </c>
      <c r="AO1770" s="10" t="s">
        <v>12037</v>
      </c>
      <c r="AP1770" t="str" cm="1">
        <f t="array" ref="AP1770">_xlfn.IFS(
  Table1[[#This Row],[Age]]&lt;=25, "18-25",
  Table1[[#This Row],[Age]]&lt;=35, "26-35",
  Table1[[#This Row],[Age]]&lt;=45, "36-45",
  Table1[[#This Row],[Age]]&lt;=60, "46-60",
  TRUE, "60+")</f>
        <v>46-60</v>
      </c>
    </row>
    <row r="1771" spans="1:42" x14ac:dyDescent="0.3">
      <c r="A1771">
        <v>1770</v>
      </c>
      <c r="B1771" t="s">
        <v>48</v>
      </c>
      <c r="C1771" t="s">
        <v>69</v>
      </c>
      <c r="D1771">
        <v>40</v>
      </c>
      <c r="E1771" t="s">
        <v>104</v>
      </c>
      <c r="F1771" t="s">
        <v>1877</v>
      </c>
      <c r="G1771" t="s">
        <v>5126</v>
      </c>
      <c r="H1771">
        <v>19458796623</v>
      </c>
      <c r="I1771" t="s">
        <v>5413</v>
      </c>
      <c r="J1771" t="s">
        <v>7291</v>
      </c>
      <c r="K1771">
        <v>6761.68</v>
      </c>
      <c r="L1771" s="12" t="s">
        <v>7367</v>
      </c>
      <c r="M1771" s="10" t="s">
        <v>11087</v>
      </c>
      <c r="N1771">
        <v>1770</v>
      </c>
      <c r="O1771">
        <v>45243</v>
      </c>
      <c r="P1771" t="s">
        <v>11404</v>
      </c>
      <c r="Q1771" s="16">
        <v>3255.56</v>
      </c>
      <c r="R1771">
        <v>10017.24</v>
      </c>
      <c r="S1771">
        <v>46</v>
      </c>
      <c r="T1771">
        <v>1770</v>
      </c>
      <c r="U1771">
        <v>4705.87</v>
      </c>
      <c r="V1771" t="s">
        <v>11413</v>
      </c>
      <c r="W1771">
        <v>8.0299999999999994</v>
      </c>
      <c r="X1771">
        <v>12</v>
      </c>
      <c r="Y1771" t="s">
        <v>8782</v>
      </c>
      <c r="Z1771" t="s">
        <v>12010</v>
      </c>
      <c r="AA1771">
        <v>1770</v>
      </c>
      <c r="AB1771" t="s">
        <v>12017</v>
      </c>
      <c r="AC1771">
        <v>1881.69</v>
      </c>
      <c r="AD1771">
        <v>4271.9399999999996</v>
      </c>
      <c r="AE1771">
        <v>213.6</v>
      </c>
      <c r="AF1771" t="s">
        <v>11163</v>
      </c>
      <c r="AG1771" t="s">
        <v>11222</v>
      </c>
      <c r="AH1771">
        <v>9329</v>
      </c>
      <c r="AI1771">
        <v>1770</v>
      </c>
      <c r="AJ1771" t="s">
        <v>11394</v>
      </c>
      <c r="AK1771" t="s">
        <v>12029</v>
      </c>
      <c r="AL1771" t="s">
        <v>12031</v>
      </c>
      <c r="AM1771" t="s">
        <v>11237</v>
      </c>
      <c r="AN1771">
        <v>1</v>
      </c>
      <c r="AO1771" s="10" t="s">
        <v>12040</v>
      </c>
      <c r="AP1771" t="str" cm="1">
        <f t="array" ref="AP1771">_xlfn.IFS(
  Table1[[#This Row],[Age]]&lt;=25, "18-25",
  Table1[[#This Row],[Age]]&lt;=35, "26-35",
  Table1[[#This Row],[Age]]&lt;=45, "36-45",
  Table1[[#This Row],[Age]]&lt;=60, "46-60",
  TRUE, "60+")</f>
        <v>36-45</v>
      </c>
    </row>
    <row r="1772" spans="1:42" x14ac:dyDescent="0.3">
      <c r="A1772">
        <v>1771</v>
      </c>
      <c r="B1772" t="s">
        <v>5</v>
      </c>
      <c r="C1772" t="s">
        <v>74</v>
      </c>
      <c r="D1772">
        <v>23</v>
      </c>
      <c r="E1772" t="s">
        <v>105</v>
      </c>
      <c r="F1772" t="s">
        <v>1878</v>
      </c>
      <c r="G1772" t="s">
        <v>5121</v>
      </c>
      <c r="H1772">
        <v>19458796624</v>
      </c>
      <c r="I1772" t="s">
        <v>6325</v>
      </c>
      <c r="J1772" t="s">
        <v>7292</v>
      </c>
      <c r="K1772">
        <v>7330.28</v>
      </c>
      <c r="L1772" s="12" t="s">
        <v>7605</v>
      </c>
      <c r="M1772" s="10" t="s">
        <v>11096</v>
      </c>
      <c r="N1772">
        <v>1771</v>
      </c>
      <c r="O1772">
        <v>45226</v>
      </c>
      <c r="P1772" t="s">
        <v>11404</v>
      </c>
      <c r="Q1772" s="16">
        <v>284.47000000000003</v>
      </c>
      <c r="R1772">
        <v>7614.75</v>
      </c>
      <c r="S1772">
        <v>31</v>
      </c>
      <c r="T1772">
        <v>1771</v>
      </c>
      <c r="U1772">
        <v>34270.660000000003</v>
      </c>
      <c r="V1772" t="s">
        <v>11411</v>
      </c>
      <c r="W1772">
        <v>2.87</v>
      </c>
      <c r="X1772">
        <v>48</v>
      </c>
      <c r="Y1772" t="s">
        <v>11484</v>
      </c>
      <c r="Z1772" t="s">
        <v>12010</v>
      </c>
      <c r="AA1772">
        <v>1771</v>
      </c>
      <c r="AB1772" t="s">
        <v>12017</v>
      </c>
      <c r="AC1772">
        <v>8498.08</v>
      </c>
      <c r="AD1772">
        <v>4290.7700000000004</v>
      </c>
      <c r="AE1772">
        <v>214.54</v>
      </c>
      <c r="AF1772" t="s">
        <v>11299</v>
      </c>
      <c r="AG1772" t="s">
        <v>11234</v>
      </c>
      <c r="AH1772">
        <v>7768</v>
      </c>
      <c r="AI1772">
        <v>1771</v>
      </c>
      <c r="AJ1772" t="s">
        <v>11289</v>
      </c>
      <c r="AK1772" t="s">
        <v>12028</v>
      </c>
      <c r="AL1772" t="s">
        <v>12032</v>
      </c>
      <c r="AM1772" t="s">
        <v>11220</v>
      </c>
      <c r="AN1772">
        <v>1</v>
      </c>
      <c r="AO1772" s="10" t="s">
        <v>12044</v>
      </c>
      <c r="AP1772" t="str" cm="1">
        <f t="array" ref="AP1772">_xlfn.IFS(
  Table1[[#This Row],[Age]]&lt;=25, "18-25",
  Table1[[#This Row],[Age]]&lt;=35, "26-35",
  Table1[[#This Row],[Age]]&lt;=45, "36-45",
  Table1[[#This Row],[Age]]&lt;=60, "46-60",
  TRUE, "60+")</f>
        <v>18-25</v>
      </c>
    </row>
    <row r="1773" spans="1:42" x14ac:dyDescent="0.3">
      <c r="A1773">
        <v>1772</v>
      </c>
      <c r="B1773" t="s">
        <v>45</v>
      </c>
      <c r="C1773" t="s">
        <v>83</v>
      </c>
      <c r="D1773">
        <v>45</v>
      </c>
      <c r="E1773" t="s">
        <v>105</v>
      </c>
      <c r="F1773" t="s">
        <v>1879</v>
      </c>
      <c r="G1773" t="s">
        <v>5139</v>
      </c>
      <c r="H1773">
        <v>19458796625</v>
      </c>
      <c r="I1773" t="s">
        <v>5245</v>
      </c>
      <c r="J1773" t="s">
        <v>7291</v>
      </c>
      <c r="K1773">
        <v>262.73</v>
      </c>
      <c r="L1773" s="12" t="s">
        <v>8884</v>
      </c>
      <c r="M1773" s="10" t="s">
        <v>11128</v>
      </c>
      <c r="N1773">
        <v>1772</v>
      </c>
      <c r="O1773">
        <v>44983</v>
      </c>
      <c r="P1773" t="s">
        <v>11404</v>
      </c>
      <c r="Q1773" s="16">
        <v>2041.91</v>
      </c>
      <c r="R1773">
        <v>2304.64</v>
      </c>
      <c r="S1773">
        <v>51</v>
      </c>
      <c r="T1773">
        <v>1772</v>
      </c>
      <c r="U1773">
        <v>28490.45</v>
      </c>
      <c r="V1773" t="s">
        <v>11411</v>
      </c>
      <c r="W1773">
        <v>1.53</v>
      </c>
      <c r="X1773">
        <v>60</v>
      </c>
      <c r="Y1773" t="s">
        <v>11893</v>
      </c>
      <c r="Z1773" t="s">
        <v>12011</v>
      </c>
      <c r="AA1773">
        <v>1772</v>
      </c>
      <c r="AB1773" t="s">
        <v>12017</v>
      </c>
      <c r="AC1773">
        <v>6461.01</v>
      </c>
      <c r="AD1773">
        <v>183.76</v>
      </c>
      <c r="AE1773">
        <v>9.19</v>
      </c>
      <c r="AF1773" t="s">
        <v>11309</v>
      </c>
      <c r="AG1773" t="s">
        <v>11168</v>
      </c>
      <c r="AH1773">
        <v>3020</v>
      </c>
      <c r="AI1773">
        <v>1772</v>
      </c>
      <c r="AJ1773" t="s">
        <v>11115</v>
      </c>
      <c r="AK1773" t="s">
        <v>12029</v>
      </c>
      <c r="AL1773" t="s">
        <v>12031</v>
      </c>
      <c r="AM1773" t="s">
        <v>11206</v>
      </c>
      <c r="AN1773">
        <v>-1</v>
      </c>
      <c r="AO1773" s="10" t="s">
        <v>12045</v>
      </c>
      <c r="AP1773" t="str" cm="1">
        <f t="array" ref="AP1773">_xlfn.IFS(
  Table1[[#This Row],[Age]]&lt;=25, "18-25",
  Table1[[#This Row],[Age]]&lt;=35, "26-35",
  Table1[[#This Row],[Age]]&lt;=45, "36-45",
  Table1[[#This Row],[Age]]&lt;=60, "46-60",
  TRUE, "60+")</f>
        <v>36-45</v>
      </c>
    </row>
    <row r="1774" spans="1:42" x14ac:dyDescent="0.3">
      <c r="A1774">
        <v>1773</v>
      </c>
      <c r="B1774" t="s">
        <v>43</v>
      </c>
      <c r="C1774" t="s">
        <v>78</v>
      </c>
      <c r="D1774">
        <v>29</v>
      </c>
      <c r="E1774" t="s">
        <v>106</v>
      </c>
      <c r="F1774" t="s">
        <v>1880</v>
      </c>
      <c r="G1774" t="s">
        <v>5136</v>
      </c>
      <c r="H1774">
        <v>19458796626</v>
      </c>
      <c r="I1774" t="s">
        <v>6201</v>
      </c>
      <c r="J1774" t="s">
        <v>7291</v>
      </c>
      <c r="K1774">
        <v>9829.5499999999993</v>
      </c>
      <c r="L1774" s="12" t="s">
        <v>8885</v>
      </c>
      <c r="M1774" s="10" t="s">
        <v>11147</v>
      </c>
      <c r="N1774">
        <v>1773</v>
      </c>
      <c r="O1774">
        <v>44969</v>
      </c>
      <c r="P1774" t="s">
        <v>11402</v>
      </c>
      <c r="Q1774" s="16">
        <v>3619.04</v>
      </c>
      <c r="R1774">
        <v>6210.51</v>
      </c>
      <c r="S1774">
        <v>83</v>
      </c>
      <c r="T1774">
        <v>1773</v>
      </c>
      <c r="U1774">
        <v>18584.060000000001</v>
      </c>
      <c r="V1774" t="s">
        <v>11411</v>
      </c>
      <c r="W1774">
        <v>9.1999999999999993</v>
      </c>
      <c r="X1774">
        <v>60</v>
      </c>
      <c r="Y1774" t="s">
        <v>9329</v>
      </c>
      <c r="Z1774" t="s">
        <v>12011</v>
      </c>
      <c r="AA1774">
        <v>1773</v>
      </c>
      <c r="AB1774" t="s">
        <v>12017</v>
      </c>
      <c r="AC1774">
        <v>7304.09</v>
      </c>
      <c r="AD1774">
        <v>899.7</v>
      </c>
      <c r="AE1774">
        <v>44.99</v>
      </c>
      <c r="AF1774" t="s">
        <v>11099</v>
      </c>
      <c r="AG1774" t="s">
        <v>11328</v>
      </c>
      <c r="AH1774">
        <v>5711</v>
      </c>
      <c r="AI1774">
        <v>1773</v>
      </c>
      <c r="AJ1774" t="s">
        <v>11371</v>
      </c>
      <c r="AK1774" t="s">
        <v>12029</v>
      </c>
      <c r="AL1774" t="s">
        <v>12031</v>
      </c>
      <c r="AM1774" t="s">
        <v>11202</v>
      </c>
      <c r="AN1774">
        <v>1</v>
      </c>
      <c r="AO1774" s="10" t="s">
        <v>12045</v>
      </c>
      <c r="AP1774" t="str" cm="1">
        <f t="array" ref="AP1774">_xlfn.IFS(
  Table1[[#This Row],[Age]]&lt;=25, "18-25",
  Table1[[#This Row],[Age]]&lt;=35, "26-35",
  Table1[[#This Row],[Age]]&lt;=45, "36-45",
  Table1[[#This Row],[Age]]&lt;=60, "46-60",
  TRUE, "60+")</f>
        <v>26-35</v>
      </c>
    </row>
    <row r="1775" spans="1:42" x14ac:dyDescent="0.3">
      <c r="A1775">
        <v>1774</v>
      </c>
      <c r="B1775" t="s">
        <v>9</v>
      </c>
      <c r="C1775" t="s">
        <v>99</v>
      </c>
      <c r="D1775">
        <v>64</v>
      </c>
      <c r="E1775" t="s">
        <v>105</v>
      </c>
      <c r="F1775" t="s">
        <v>1881</v>
      </c>
      <c r="G1775" t="s">
        <v>5133</v>
      </c>
      <c r="H1775">
        <v>19458796627</v>
      </c>
      <c r="I1775" t="s">
        <v>6419</v>
      </c>
      <c r="J1775" t="s">
        <v>7292</v>
      </c>
      <c r="K1775">
        <v>6217.34</v>
      </c>
      <c r="L1775" s="12" t="s">
        <v>8886</v>
      </c>
      <c r="M1775" s="10" t="s">
        <v>11139</v>
      </c>
      <c r="N1775">
        <v>1774</v>
      </c>
      <c r="O1775">
        <v>45244</v>
      </c>
      <c r="P1775" t="s">
        <v>11402</v>
      </c>
      <c r="Q1775" s="16">
        <v>1618.71</v>
      </c>
      <c r="R1775">
        <v>4598.63</v>
      </c>
      <c r="S1775">
        <v>19</v>
      </c>
      <c r="T1775">
        <v>1774</v>
      </c>
      <c r="U1775">
        <v>5327.27</v>
      </c>
      <c r="V1775" t="s">
        <v>11413</v>
      </c>
      <c r="W1775">
        <v>4</v>
      </c>
      <c r="X1775">
        <v>36</v>
      </c>
      <c r="Y1775" t="s">
        <v>10042</v>
      </c>
      <c r="Z1775" t="s">
        <v>12010</v>
      </c>
      <c r="AA1775">
        <v>1774</v>
      </c>
      <c r="AB1775" t="s">
        <v>12015</v>
      </c>
      <c r="AC1775">
        <v>2481.83</v>
      </c>
      <c r="AD1775">
        <v>3195.5</v>
      </c>
      <c r="AE1775">
        <v>159.78</v>
      </c>
      <c r="AF1775" t="s">
        <v>11324</v>
      </c>
      <c r="AG1775" t="s">
        <v>11312</v>
      </c>
      <c r="AH1775">
        <v>4370</v>
      </c>
      <c r="AI1775">
        <v>1774</v>
      </c>
      <c r="AJ1775" t="s">
        <v>11335</v>
      </c>
      <c r="AK1775" t="s">
        <v>12029</v>
      </c>
      <c r="AL1775" t="s">
        <v>12031</v>
      </c>
      <c r="AM1775" t="s">
        <v>11088</v>
      </c>
      <c r="AN1775">
        <v>1</v>
      </c>
      <c r="AO1775" s="10" t="s">
        <v>12040</v>
      </c>
      <c r="AP1775" t="str" cm="1">
        <f t="array" ref="AP1775">_xlfn.IFS(
  Table1[[#This Row],[Age]]&lt;=25, "18-25",
  Table1[[#This Row],[Age]]&lt;=35, "26-35",
  Table1[[#This Row],[Age]]&lt;=45, "36-45",
  Table1[[#This Row],[Age]]&lt;=60, "46-60",
  TRUE, "60+")</f>
        <v>60+</v>
      </c>
    </row>
    <row r="1776" spans="1:42" x14ac:dyDescent="0.3">
      <c r="A1776">
        <v>1775</v>
      </c>
      <c r="B1776" t="s">
        <v>25</v>
      </c>
      <c r="C1776" t="s">
        <v>59</v>
      </c>
      <c r="D1776">
        <v>68</v>
      </c>
      <c r="E1776" t="s">
        <v>106</v>
      </c>
      <c r="F1776" t="s">
        <v>1882</v>
      </c>
      <c r="G1776" t="s">
        <v>5123</v>
      </c>
      <c r="H1776">
        <v>19458796628</v>
      </c>
      <c r="I1776" t="s">
        <v>6420</v>
      </c>
      <c r="J1776" t="s">
        <v>7291</v>
      </c>
      <c r="K1776">
        <v>3837.61</v>
      </c>
      <c r="L1776" s="12" t="s">
        <v>8887</v>
      </c>
      <c r="M1776" s="10" t="s">
        <v>11301</v>
      </c>
      <c r="N1776">
        <v>1775</v>
      </c>
      <c r="O1776">
        <v>45275</v>
      </c>
      <c r="P1776" t="s">
        <v>11404</v>
      </c>
      <c r="Q1776" s="16">
        <v>2467.88</v>
      </c>
      <c r="R1776">
        <v>1369.73</v>
      </c>
      <c r="S1776">
        <v>62</v>
      </c>
      <c r="T1776">
        <v>1775</v>
      </c>
      <c r="U1776">
        <v>20256.09</v>
      </c>
      <c r="V1776" t="s">
        <v>11413</v>
      </c>
      <c r="W1776">
        <v>5.52</v>
      </c>
      <c r="X1776">
        <v>12</v>
      </c>
      <c r="Y1776" t="s">
        <v>9316</v>
      </c>
      <c r="Z1776" t="s">
        <v>12012</v>
      </c>
      <c r="AA1776">
        <v>1775</v>
      </c>
      <c r="AB1776" t="s">
        <v>12015</v>
      </c>
      <c r="AC1776">
        <v>7532.74</v>
      </c>
      <c r="AD1776">
        <v>3008.84</v>
      </c>
      <c r="AE1776">
        <v>150.44</v>
      </c>
      <c r="AF1776" t="s">
        <v>11182</v>
      </c>
      <c r="AG1776" t="s">
        <v>11062</v>
      </c>
      <c r="AH1776">
        <v>18</v>
      </c>
      <c r="AI1776">
        <v>1775</v>
      </c>
      <c r="AJ1776" t="s">
        <v>11343</v>
      </c>
      <c r="AK1776" t="s">
        <v>12028</v>
      </c>
      <c r="AL1776" t="s">
        <v>12032</v>
      </c>
      <c r="AM1776" t="s">
        <v>11380</v>
      </c>
      <c r="AN1776">
        <v>1</v>
      </c>
      <c r="AO1776" s="10" t="s">
        <v>12036</v>
      </c>
      <c r="AP1776" t="str" cm="1">
        <f t="array" ref="AP1776">_xlfn.IFS(
  Table1[[#This Row],[Age]]&lt;=25, "18-25",
  Table1[[#This Row],[Age]]&lt;=35, "26-35",
  Table1[[#This Row],[Age]]&lt;=45, "36-45",
  Table1[[#This Row],[Age]]&lt;=60, "46-60",
  TRUE, "60+")</f>
        <v>60+</v>
      </c>
    </row>
    <row r="1777" spans="1:42" x14ac:dyDescent="0.3">
      <c r="A1777">
        <v>1776</v>
      </c>
      <c r="B1777" t="s">
        <v>42</v>
      </c>
      <c r="C1777" t="s">
        <v>94</v>
      </c>
      <c r="D1777">
        <v>39</v>
      </c>
      <c r="E1777" t="s">
        <v>106</v>
      </c>
      <c r="F1777" t="s">
        <v>1883</v>
      </c>
      <c r="G1777" t="s">
        <v>5121</v>
      </c>
      <c r="H1777">
        <v>19458796629</v>
      </c>
      <c r="I1777" t="s">
        <v>6421</v>
      </c>
      <c r="J1777" t="s">
        <v>7292</v>
      </c>
      <c r="K1777">
        <v>5749.44</v>
      </c>
      <c r="L1777" s="12" t="s">
        <v>8743</v>
      </c>
      <c r="M1777" s="10" t="s">
        <v>11188</v>
      </c>
      <c r="N1777">
        <v>1776</v>
      </c>
      <c r="O1777">
        <v>45038</v>
      </c>
      <c r="P1777" t="s">
        <v>11404</v>
      </c>
      <c r="Q1777" s="16">
        <v>3560.04</v>
      </c>
      <c r="R1777">
        <v>2189.4</v>
      </c>
      <c r="S1777">
        <v>44</v>
      </c>
      <c r="T1777">
        <v>1776</v>
      </c>
      <c r="U1777">
        <v>34426.480000000003</v>
      </c>
      <c r="V1777" t="s">
        <v>11413</v>
      </c>
      <c r="W1777">
        <v>1.91</v>
      </c>
      <c r="X1777">
        <v>60</v>
      </c>
      <c r="Y1777" t="s">
        <v>11894</v>
      </c>
      <c r="Z1777" t="s">
        <v>12012</v>
      </c>
      <c r="AA1777">
        <v>1776</v>
      </c>
      <c r="AB1777" t="s">
        <v>12016</v>
      </c>
      <c r="AC1777">
        <v>3028.27</v>
      </c>
      <c r="AD1777">
        <v>4032.65</v>
      </c>
      <c r="AE1777">
        <v>201.63</v>
      </c>
      <c r="AF1777" t="s">
        <v>11219</v>
      </c>
      <c r="AG1777" t="s">
        <v>11276</v>
      </c>
      <c r="AH1777">
        <v>7712</v>
      </c>
      <c r="AI1777">
        <v>1776</v>
      </c>
      <c r="AJ1777" t="s">
        <v>11240</v>
      </c>
      <c r="AK1777" t="s">
        <v>12028</v>
      </c>
      <c r="AL1777" t="s">
        <v>12031</v>
      </c>
      <c r="AM1777" t="s">
        <v>11188</v>
      </c>
      <c r="AN1777">
        <v>1</v>
      </c>
      <c r="AO1777" s="10" t="s">
        <v>12037</v>
      </c>
      <c r="AP1777" t="str" cm="1">
        <f t="array" ref="AP1777">_xlfn.IFS(
  Table1[[#This Row],[Age]]&lt;=25, "18-25",
  Table1[[#This Row],[Age]]&lt;=35, "26-35",
  Table1[[#This Row],[Age]]&lt;=45, "36-45",
  Table1[[#This Row],[Age]]&lt;=60, "46-60",
  TRUE, "60+")</f>
        <v>36-45</v>
      </c>
    </row>
    <row r="1778" spans="1:42" x14ac:dyDescent="0.3">
      <c r="A1778">
        <v>1777</v>
      </c>
      <c r="B1778" t="s">
        <v>50</v>
      </c>
      <c r="C1778" t="s">
        <v>70</v>
      </c>
      <c r="D1778">
        <v>41</v>
      </c>
      <c r="E1778" t="s">
        <v>106</v>
      </c>
      <c r="F1778" t="s">
        <v>1884</v>
      </c>
      <c r="G1778" t="s">
        <v>5128</v>
      </c>
      <c r="H1778">
        <v>19458796630</v>
      </c>
      <c r="I1778" t="s">
        <v>5904</v>
      </c>
      <c r="J1778" t="s">
        <v>7292</v>
      </c>
      <c r="K1778">
        <v>1866.38</v>
      </c>
      <c r="L1778" s="12" t="s">
        <v>7658</v>
      </c>
      <c r="M1778" s="10" t="s">
        <v>11194</v>
      </c>
      <c r="N1778">
        <v>1777</v>
      </c>
      <c r="O1778">
        <v>45256</v>
      </c>
      <c r="P1778" t="s">
        <v>11404</v>
      </c>
      <c r="Q1778" s="16">
        <v>4825.28</v>
      </c>
      <c r="R1778">
        <v>6691.66</v>
      </c>
      <c r="S1778">
        <v>77</v>
      </c>
      <c r="T1778">
        <v>1777</v>
      </c>
      <c r="U1778">
        <v>5577.17</v>
      </c>
      <c r="V1778" t="s">
        <v>11411</v>
      </c>
      <c r="W1778">
        <v>5.32</v>
      </c>
      <c r="X1778">
        <v>60</v>
      </c>
      <c r="Y1778" t="s">
        <v>11895</v>
      </c>
      <c r="Z1778" t="s">
        <v>12011</v>
      </c>
      <c r="AA1778">
        <v>1777</v>
      </c>
      <c r="AB1778" t="s">
        <v>12015</v>
      </c>
      <c r="AC1778">
        <v>9756.41</v>
      </c>
      <c r="AD1778">
        <v>3873.97</v>
      </c>
      <c r="AE1778">
        <v>193.7</v>
      </c>
      <c r="AF1778" t="s">
        <v>11171</v>
      </c>
      <c r="AG1778" t="s">
        <v>11236</v>
      </c>
      <c r="AH1778">
        <v>8489</v>
      </c>
      <c r="AI1778">
        <v>1777</v>
      </c>
      <c r="AJ1778" t="s">
        <v>11363</v>
      </c>
      <c r="AK1778" t="s">
        <v>12029</v>
      </c>
      <c r="AL1778" t="s">
        <v>12032</v>
      </c>
      <c r="AM1778" t="s">
        <v>11262</v>
      </c>
      <c r="AN1778">
        <v>1</v>
      </c>
      <c r="AO1778" s="10" t="s">
        <v>12040</v>
      </c>
      <c r="AP1778" t="str" cm="1">
        <f t="array" ref="AP1778">_xlfn.IFS(
  Table1[[#This Row],[Age]]&lt;=25, "18-25",
  Table1[[#This Row],[Age]]&lt;=35, "26-35",
  Table1[[#This Row],[Age]]&lt;=45, "36-45",
  Table1[[#This Row],[Age]]&lt;=60, "46-60",
  TRUE, "60+")</f>
        <v>36-45</v>
      </c>
    </row>
    <row r="1779" spans="1:42" x14ac:dyDescent="0.3">
      <c r="A1779">
        <v>1778</v>
      </c>
      <c r="B1779" t="s">
        <v>5</v>
      </c>
      <c r="C1779" t="s">
        <v>101</v>
      </c>
      <c r="D1779">
        <v>51</v>
      </c>
      <c r="E1779" t="s">
        <v>105</v>
      </c>
      <c r="F1779" t="s">
        <v>1885</v>
      </c>
      <c r="G1779" t="s">
        <v>5135</v>
      </c>
      <c r="H1779">
        <v>19458796631</v>
      </c>
      <c r="I1779" t="s">
        <v>6422</v>
      </c>
      <c r="J1779" t="s">
        <v>7291</v>
      </c>
      <c r="K1779">
        <v>2547.94</v>
      </c>
      <c r="L1779" s="12" t="s">
        <v>8888</v>
      </c>
      <c r="M1779" s="10" t="s">
        <v>11172</v>
      </c>
      <c r="N1779">
        <v>1778</v>
      </c>
      <c r="O1779">
        <v>45149</v>
      </c>
      <c r="P1779" t="s">
        <v>11403</v>
      </c>
      <c r="Q1779" s="16">
        <v>1672.74</v>
      </c>
      <c r="R1779">
        <v>875.2</v>
      </c>
      <c r="S1779">
        <v>38</v>
      </c>
      <c r="T1779">
        <v>1778</v>
      </c>
      <c r="U1779">
        <v>42972.66</v>
      </c>
      <c r="V1779" t="s">
        <v>11411</v>
      </c>
      <c r="W1779">
        <v>3</v>
      </c>
      <c r="X1779">
        <v>60</v>
      </c>
      <c r="Y1779" t="s">
        <v>10861</v>
      </c>
      <c r="Z1779" t="s">
        <v>12012</v>
      </c>
      <c r="AA1779">
        <v>1778</v>
      </c>
      <c r="AB1779" t="s">
        <v>12016</v>
      </c>
      <c r="AC1779">
        <v>8875.7000000000007</v>
      </c>
      <c r="AD1779">
        <v>1078.72</v>
      </c>
      <c r="AE1779">
        <v>53.94</v>
      </c>
      <c r="AF1779" t="s">
        <v>11255</v>
      </c>
      <c r="AG1779" t="s">
        <v>11092</v>
      </c>
      <c r="AH1779">
        <v>4345</v>
      </c>
      <c r="AI1779">
        <v>1778</v>
      </c>
      <c r="AJ1779" t="s">
        <v>11248</v>
      </c>
      <c r="AK1779" t="s">
        <v>12028</v>
      </c>
      <c r="AL1779" t="s">
        <v>12032</v>
      </c>
      <c r="AM1779" t="s">
        <v>11106</v>
      </c>
      <c r="AN1779">
        <v>1</v>
      </c>
      <c r="AO1779" s="10" t="s">
        <v>12041</v>
      </c>
      <c r="AP1779" t="str" cm="1">
        <f t="array" ref="AP1779">_xlfn.IFS(
  Table1[[#This Row],[Age]]&lt;=25, "18-25",
  Table1[[#This Row],[Age]]&lt;=35, "26-35",
  Table1[[#This Row],[Age]]&lt;=45, "36-45",
  Table1[[#This Row],[Age]]&lt;=60, "46-60",
  TRUE, "60+")</f>
        <v>46-60</v>
      </c>
    </row>
    <row r="1780" spans="1:42" x14ac:dyDescent="0.3">
      <c r="A1780">
        <v>1779</v>
      </c>
      <c r="B1780" t="s">
        <v>18</v>
      </c>
      <c r="C1780" t="s">
        <v>85</v>
      </c>
      <c r="D1780">
        <v>36</v>
      </c>
      <c r="E1780" t="s">
        <v>104</v>
      </c>
      <c r="F1780" t="s">
        <v>1886</v>
      </c>
      <c r="G1780" t="s">
        <v>5132</v>
      </c>
      <c r="H1780">
        <v>19458796632</v>
      </c>
      <c r="I1780" t="s">
        <v>6423</v>
      </c>
      <c r="J1780" t="s">
        <v>7292</v>
      </c>
      <c r="K1780">
        <v>949.22</v>
      </c>
      <c r="L1780" s="12" t="s">
        <v>8889</v>
      </c>
      <c r="M1780" s="10" t="s">
        <v>11139</v>
      </c>
      <c r="N1780">
        <v>1779</v>
      </c>
      <c r="O1780">
        <v>45121</v>
      </c>
      <c r="P1780" t="s">
        <v>11402</v>
      </c>
      <c r="Q1780" s="16">
        <v>3724.44</v>
      </c>
      <c r="R1780">
        <v>-2775.22</v>
      </c>
      <c r="S1780">
        <v>49</v>
      </c>
      <c r="T1780">
        <v>1779</v>
      </c>
      <c r="U1780">
        <v>4082.52</v>
      </c>
      <c r="V1780" t="s">
        <v>11413</v>
      </c>
      <c r="W1780">
        <v>8.56</v>
      </c>
      <c r="X1780">
        <v>36</v>
      </c>
      <c r="Y1780" t="s">
        <v>10944</v>
      </c>
      <c r="Z1780" t="s">
        <v>12010</v>
      </c>
      <c r="AA1780">
        <v>1779</v>
      </c>
      <c r="AB1780" t="s">
        <v>12015</v>
      </c>
      <c r="AC1780">
        <v>1144.1400000000001</v>
      </c>
      <c r="AD1780">
        <v>1719.69</v>
      </c>
      <c r="AE1780">
        <v>85.98</v>
      </c>
      <c r="AF1780" t="s">
        <v>11069</v>
      </c>
      <c r="AG1780" t="s">
        <v>11303</v>
      </c>
      <c r="AH1780">
        <v>4018</v>
      </c>
      <c r="AI1780">
        <v>1779</v>
      </c>
      <c r="AJ1780" t="s">
        <v>11093</v>
      </c>
      <c r="AK1780" t="s">
        <v>12029</v>
      </c>
      <c r="AL1780" t="s">
        <v>12032</v>
      </c>
      <c r="AM1780" t="s">
        <v>11224</v>
      </c>
      <c r="AN1780">
        <v>1</v>
      </c>
      <c r="AO1780" s="10" t="s">
        <v>12038</v>
      </c>
      <c r="AP1780" t="str" cm="1">
        <f t="array" ref="AP1780">_xlfn.IFS(
  Table1[[#This Row],[Age]]&lt;=25, "18-25",
  Table1[[#This Row],[Age]]&lt;=35, "26-35",
  Table1[[#This Row],[Age]]&lt;=45, "36-45",
  Table1[[#This Row],[Age]]&lt;=60, "46-60",
  TRUE, "60+")</f>
        <v>36-45</v>
      </c>
    </row>
    <row r="1781" spans="1:42" x14ac:dyDescent="0.3">
      <c r="A1781">
        <v>1780</v>
      </c>
      <c r="B1781" t="s">
        <v>2</v>
      </c>
      <c r="C1781" t="s">
        <v>83</v>
      </c>
      <c r="D1781">
        <v>41</v>
      </c>
      <c r="E1781" t="s">
        <v>106</v>
      </c>
      <c r="F1781" t="s">
        <v>1887</v>
      </c>
      <c r="G1781" t="s">
        <v>5109</v>
      </c>
      <c r="H1781">
        <v>19458796633</v>
      </c>
      <c r="I1781" t="s">
        <v>6328</v>
      </c>
      <c r="J1781" t="s">
        <v>7291</v>
      </c>
      <c r="K1781">
        <v>8804.41</v>
      </c>
      <c r="L1781" s="12" t="s">
        <v>8890</v>
      </c>
      <c r="M1781" s="10" t="s">
        <v>11385</v>
      </c>
      <c r="N1781">
        <v>1780</v>
      </c>
      <c r="O1781">
        <v>45107</v>
      </c>
      <c r="P1781" t="s">
        <v>11404</v>
      </c>
      <c r="Q1781" s="16">
        <v>3739.54</v>
      </c>
      <c r="R1781">
        <v>12543.95</v>
      </c>
      <c r="S1781">
        <v>65</v>
      </c>
      <c r="T1781">
        <v>1780</v>
      </c>
      <c r="U1781">
        <v>30801.49</v>
      </c>
      <c r="V1781" t="s">
        <v>11412</v>
      </c>
      <c r="W1781">
        <v>7.42</v>
      </c>
      <c r="X1781">
        <v>24</v>
      </c>
      <c r="Y1781" t="s">
        <v>9699</v>
      </c>
      <c r="Z1781" t="s">
        <v>12012</v>
      </c>
      <c r="AA1781">
        <v>1780</v>
      </c>
      <c r="AB1781" t="s">
        <v>12015</v>
      </c>
      <c r="AC1781">
        <v>7061.87</v>
      </c>
      <c r="AD1781">
        <v>2828.44</v>
      </c>
      <c r="AE1781">
        <v>141.41999999999999</v>
      </c>
      <c r="AF1781" t="s">
        <v>11101</v>
      </c>
      <c r="AG1781" t="s">
        <v>11318</v>
      </c>
      <c r="AH1781">
        <v>7223</v>
      </c>
      <c r="AI1781">
        <v>1780</v>
      </c>
      <c r="AJ1781" t="s">
        <v>11320</v>
      </c>
      <c r="AK1781" t="s">
        <v>12029</v>
      </c>
      <c r="AL1781" t="s">
        <v>12031</v>
      </c>
      <c r="AM1781" t="s">
        <v>11314</v>
      </c>
      <c r="AN1781">
        <v>1</v>
      </c>
      <c r="AO1781" s="10" t="s">
        <v>12043</v>
      </c>
      <c r="AP1781" t="str" cm="1">
        <f t="array" ref="AP1781">_xlfn.IFS(
  Table1[[#This Row],[Age]]&lt;=25, "18-25",
  Table1[[#This Row],[Age]]&lt;=35, "26-35",
  Table1[[#This Row],[Age]]&lt;=45, "36-45",
  Table1[[#This Row],[Age]]&lt;=60, "46-60",
  TRUE, "60+")</f>
        <v>36-45</v>
      </c>
    </row>
    <row r="1782" spans="1:42" x14ac:dyDescent="0.3">
      <c r="A1782">
        <v>1781</v>
      </c>
      <c r="B1782" t="s">
        <v>43</v>
      </c>
      <c r="C1782" t="s">
        <v>77</v>
      </c>
      <c r="D1782">
        <v>37</v>
      </c>
      <c r="E1782" t="s">
        <v>104</v>
      </c>
      <c r="F1782" t="s">
        <v>1888</v>
      </c>
      <c r="G1782" t="s">
        <v>5135</v>
      </c>
      <c r="H1782">
        <v>19458796634</v>
      </c>
      <c r="I1782" t="s">
        <v>6424</v>
      </c>
      <c r="J1782" t="s">
        <v>7291</v>
      </c>
      <c r="K1782">
        <v>2590.84</v>
      </c>
      <c r="L1782" s="12" t="s">
        <v>8891</v>
      </c>
      <c r="M1782" s="10" t="s">
        <v>11298</v>
      </c>
      <c r="N1782">
        <v>1781</v>
      </c>
      <c r="O1782">
        <v>45097</v>
      </c>
      <c r="P1782" t="s">
        <v>11403</v>
      </c>
      <c r="Q1782" s="16">
        <v>2718.08</v>
      </c>
      <c r="R1782">
        <v>-127.24</v>
      </c>
      <c r="S1782">
        <v>11</v>
      </c>
      <c r="T1782">
        <v>1781</v>
      </c>
      <c r="U1782">
        <v>10268.24</v>
      </c>
      <c r="V1782" t="s">
        <v>11412</v>
      </c>
      <c r="W1782">
        <v>6.97</v>
      </c>
      <c r="X1782">
        <v>36</v>
      </c>
      <c r="Y1782" t="s">
        <v>8528</v>
      </c>
      <c r="Z1782" t="s">
        <v>12010</v>
      </c>
      <c r="AA1782">
        <v>1781</v>
      </c>
      <c r="AB1782" t="s">
        <v>12017</v>
      </c>
      <c r="AC1782">
        <v>4033.03</v>
      </c>
      <c r="AD1782">
        <v>4313.79</v>
      </c>
      <c r="AE1782">
        <v>215.69</v>
      </c>
      <c r="AF1782" t="s">
        <v>11273</v>
      </c>
      <c r="AG1782" t="s">
        <v>11195</v>
      </c>
      <c r="AH1782">
        <v>820</v>
      </c>
      <c r="AI1782">
        <v>1781</v>
      </c>
      <c r="AJ1782" t="s">
        <v>11323</v>
      </c>
      <c r="AK1782" t="s">
        <v>12027</v>
      </c>
      <c r="AL1782" t="s">
        <v>12031</v>
      </c>
      <c r="AM1782" t="s">
        <v>11221</v>
      </c>
      <c r="AN1782">
        <v>1</v>
      </c>
      <c r="AO1782" s="10" t="s">
        <v>12043</v>
      </c>
      <c r="AP1782" t="str" cm="1">
        <f t="array" ref="AP1782">_xlfn.IFS(
  Table1[[#This Row],[Age]]&lt;=25, "18-25",
  Table1[[#This Row],[Age]]&lt;=35, "26-35",
  Table1[[#This Row],[Age]]&lt;=45, "36-45",
  Table1[[#This Row],[Age]]&lt;=60, "46-60",
  TRUE, "60+")</f>
        <v>36-45</v>
      </c>
    </row>
    <row r="1783" spans="1:42" x14ac:dyDescent="0.3">
      <c r="A1783">
        <v>1782</v>
      </c>
      <c r="B1783" t="s">
        <v>32</v>
      </c>
      <c r="C1783" t="s">
        <v>81</v>
      </c>
      <c r="D1783">
        <v>69</v>
      </c>
      <c r="E1783" t="s">
        <v>106</v>
      </c>
      <c r="F1783" t="s">
        <v>1889</v>
      </c>
      <c r="G1783" t="s">
        <v>5124</v>
      </c>
      <c r="H1783">
        <v>19458796635</v>
      </c>
      <c r="I1783" t="s">
        <v>6425</v>
      </c>
      <c r="J1783" t="s">
        <v>7292</v>
      </c>
      <c r="K1783">
        <v>7423.13</v>
      </c>
      <c r="L1783" s="12" t="s">
        <v>8855</v>
      </c>
      <c r="M1783" s="10" t="s">
        <v>11320</v>
      </c>
      <c r="N1783">
        <v>1782</v>
      </c>
      <c r="O1783">
        <v>45286</v>
      </c>
      <c r="P1783" t="s">
        <v>11402</v>
      </c>
      <c r="Q1783" s="16">
        <v>4068.69</v>
      </c>
      <c r="R1783">
        <v>11491.82</v>
      </c>
      <c r="S1783">
        <v>27</v>
      </c>
      <c r="T1783">
        <v>1782</v>
      </c>
      <c r="U1783">
        <v>5490.34</v>
      </c>
      <c r="V1783" t="s">
        <v>11413</v>
      </c>
      <c r="W1783">
        <v>8.0299999999999994</v>
      </c>
      <c r="X1783">
        <v>36</v>
      </c>
      <c r="Y1783" t="s">
        <v>11837</v>
      </c>
      <c r="Z1783" t="s">
        <v>12012</v>
      </c>
      <c r="AA1783">
        <v>1782</v>
      </c>
      <c r="AB1783" t="s">
        <v>12016</v>
      </c>
      <c r="AC1783">
        <v>7161.84</v>
      </c>
      <c r="AD1783">
        <v>2626.04</v>
      </c>
      <c r="AE1783">
        <v>131.30000000000001</v>
      </c>
      <c r="AF1783" t="s">
        <v>11171</v>
      </c>
      <c r="AG1783" t="s">
        <v>11328</v>
      </c>
      <c r="AH1783">
        <v>982</v>
      </c>
      <c r="AI1783">
        <v>1782</v>
      </c>
      <c r="AJ1783" t="s">
        <v>11068</v>
      </c>
      <c r="AK1783" t="s">
        <v>12029</v>
      </c>
      <c r="AL1783" t="s">
        <v>12031</v>
      </c>
      <c r="AM1783" t="s">
        <v>11350</v>
      </c>
      <c r="AN1783">
        <v>1</v>
      </c>
      <c r="AO1783" s="10" t="s">
        <v>12036</v>
      </c>
      <c r="AP1783" t="str" cm="1">
        <f t="array" ref="AP1783">_xlfn.IFS(
  Table1[[#This Row],[Age]]&lt;=25, "18-25",
  Table1[[#This Row],[Age]]&lt;=35, "26-35",
  Table1[[#This Row],[Age]]&lt;=45, "36-45",
  Table1[[#This Row],[Age]]&lt;=60, "46-60",
  TRUE, "60+")</f>
        <v>60+</v>
      </c>
    </row>
    <row r="1784" spans="1:42" x14ac:dyDescent="0.3">
      <c r="A1784">
        <v>1783</v>
      </c>
      <c r="B1784" t="s">
        <v>12</v>
      </c>
      <c r="C1784" t="s">
        <v>80</v>
      </c>
      <c r="D1784">
        <v>51</v>
      </c>
      <c r="E1784" t="s">
        <v>105</v>
      </c>
      <c r="F1784" t="s">
        <v>1890</v>
      </c>
      <c r="G1784" t="s">
        <v>5144</v>
      </c>
      <c r="H1784">
        <v>19458796636</v>
      </c>
      <c r="I1784" t="s">
        <v>6426</v>
      </c>
      <c r="J1784" t="s">
        <v>7291</v>
      </c>
      <c r="K1784">
        <v>2814.57</v>
      </c>
      <c r="L1784" s="12" t="s">
        <v>8892</v>
      </c>
      <c r="M1784" s="10" t="s">
        <v>11314</v>
      </c>
      <c r="N1784">
        <v>1783</v>
      </c>
      <c r="O1784">
        <v>45183</v>
      </c>
      <c r="P1784" t="s">
        <v>11403</v>
      </c>
      <c r="Q1784" s="16">
        <v>2685.22</v>
      </c>
      <c r="R1784">
        <v>5499.79</v>
      </c>
      <c r="S1784">
        <v>58</v>
      </c>
      <c r="T1784">
        <v>1783</v>
      </c>
      <c r="U1784">
        <v>18393.61</v>
      </c>
      <c r="V1784" t="s">
        <v>11412</v>
      </c>
      <c r="W1784">
        <v>3.64</v>
      </c>
      <c r="X1784">
        <v>24</v>
      </c>
      <c r="Y1784" t="s">
        <v>9688</v>
      </c>
      <c r="Z1784" t="s">
        <v>12011</v>
      </c>
      <c r="AA1784">
        <v>1783</v>
      </c>
      <c r="AB1784" t="s">
        <v>12016</v>
      </c>
      <c r="AC1784">
        <v>2589.98</v>
      </c>
      <c r="AD1784">
        <v>3451.71</v>
      </c>
      <c r="AE1784">
        <v>172.59</v>
      </c>
      <c r="AF1784" t="s">
        <v>11081</v>
      </c>
      <c r="AG1784" t="s">
        <v>11148</v>
      </c>
      <c r="AH1784">
        <v>7375</v>
      </c>
      <c r="AI1784">
        <v>1783</v>
      </c>
      <c r="AJ1784" t="s">
        <v>11130</v>
      </c>
      <c r="AK1784" t="s">
        <v>12028</v>
      </c>
      <c r="AL1784" t="s">
        <v>12031</v>
      </c>
      <c r="AM1784" t="s">
        <v>11038</v>
      </c>
      <c r="AN1784">
        <v>1</v>
      </c>
      <c r="AO1784" s="10" t="s">
        <v>12042</v>
      </c>
      <c r="AP1784" t="str" cm="1">
        <f t="array" ref="AP1784">_xlfn.IFS(
  Table1[[#This Row],[Age]]&lt;=25, "18-25",
  Table1[[#This Row],[Age]]&lt;=35, "26-35",
  Table1[[#This Row],[Age]]&lt;=45, "36-45",
  Table1[[#This Row],[Age]]&lt;=60, "46-60",
  TRUE, "60+")</f>
        <v>46-60</v>
      </c>
    </row>
    <row r="1785" spans="1:42" x14ac:dyDescent="0.3">
      <c r="A1785">
        <v>1784</v>
      </c>
      <c r="B1785" t="s">
        <v>16</v>
      </c>
      <c r="C1785" t="s">
        <v>80</v>
      </c>
      <c r="D1785">
        <v>64</v>
      </c>
      <c r="E1785" t="s">
        <v>106</v>
      </c>
      <c r="F1785" t="s">
        <v>1891</v>
      </c>
      <c r="G1785" t="s">
        <v>5129</v>
      </c>
      <c r="H1785">
        <v>19458796637</v>
      </c>
      <c r="I1785" t="s">
        <v>6085</v>
      </c>
      <c r="J1785" t="s">
        <v>7292</v>
      </c>
      <c r="K1785">
        <v>1545.29</v>
      </c>
      <c r="L1785" s="12" t="s">
        <v>8893</v>
      </c>
      <c r="M1785" s="10" t="s">
        <v>11277</v>
      </c>
      <c r="N1785">
        <v>1784</v>
      </c>
      <c r="O1785">
        <v>44975</v>
      </c>
      <c r="P1785" t="s">
        <v>11404</v>
      </c>
      <c r="Q1785" s="16">
        <v>3128.75</v>
      </c>
      <c r="R1785">
        <v>4674.04</v>
      </c>
      <c r="S1785">
        <v>64</v>
      </c>
      <c r="T1785">
        <v>1784</v>
      </c>
      <c r="U1785">
        <v>33679.47</v>
      </c>
      <c r="V1785" t="s">
        <v>11411</v>
      </c>
      <c r="W1785">
        <v>5.08</v>
      </c>
      <c r="X1785">
        <v>60</v>
      </c>
      <c r="Y1785" t="s">
        <v>11874</v>
      </c>
      <c r="Z1785" t="s">
        <v>12012</v>
      </c>
      <c r="AA1785">
        <v>1784</v>
      </c>
      <c r="AB1785" t="s">
        <v>12016</v>
      </c>
      <c r="AC1785">
        <v>3457.47</v>
      </c>
      <c r="AD1785">
        <v>1928.13</v>
      </c>
      <c r="AE1785">
        <v>96.41</v>
      </c>
      <c r="AF1785" t="s">
        <v>11389</v>
      </c>
      <c r="AG1785" t="s">
        <v>11117</v>
      </c>
      <c r="AH1785">
        <v>3881</v>
      </c>
      <c r="AI1785">
        <v>1784</v>
      </c>
      <c r="AJ1785" t="s">
        <v>11124</v>
      </c>
      <c r="AK1785" t="s">
        <v>12027</v>
      </c>
      <c r="AL1785" t="s">
        <v>12032</v>
      </c>
      <c r="AM1785" t="s">
        <v>11129</v>
      </c>
      <c r="AN1785">
        <v>1</v>
      </c>
      <c r="AO1785" s="10" t="s">
        <v>12045</v>
      </c>
      <c r="AP1785" t="str" cm="1">
        <f t="array" ref="AP1785">_xlfn.IFS(
  Table1[[#This Row],[Age]]&lt;=25, "18-25",
  Table1[[#This Row],[Age]]&lt;=35, "26-35",
  Table1[[#This Row],[Age]]&lt;=45, "36-45",
  Table1[[#This Row],[Age]]&lt;=60, "46-60",
  TRUE, "60+")</f>
        <v>60+</v>
      </c>
    </row>
    <row r="1786" spans="1:42" x14ac:dyDescent="0.3">
      <c r="A1786">
        <v>1785</v>
      </c>
      <c r="B1786" t="s">
        <v>34</v>
      </c>
      <c r="C1786" t="s">
        <v>95</v>
      </c>
      <c r="D1786">
        <v>44</v>
      </c>
      <c r="E1786" t="s">
        <v>106</v>
      </c>
      <c r="F1786" t="s">
        <v>1892</v>
      </c>
      <c r="G1786" t="s">
        <v>5139</v>
      </c>
      <c r="H1786">
        <v>19458796638</v>
      </c>
      <c r="I1786" t="s">
        <v>5842</v>
      </c>
      <c r="J1786" t="s">
        <v>7291</v>
      </c>
      <c r="K1786">
        <v>1170.53</v>
      </c>
      <c r="L1786" s="12" t="s">
        <v>8894</v>
      </c>
      <c r="M1786" s="10" t="s">
        <v>11291</v>
      </c>
      <c r="N1786">
        <v>1785</v>
      </c>
      <c r="O1786">
        <v>44974</v>
      </c>
      <c r="P1786" t="s">
        <v>11403</v>
      </c>
      <c r="Q1786" s="16">
        <v>4187.74</v>
      </c>
      <c r="R1786">
        <v>5358.27</v>
      </c>
      <c r="S1786">
        <v>65</v>
      </c>
      <c r="T1786">
        <v>1785</v>
      </c>
      <c r="U1786">
        <v>6931.59</v>
      </c>
      <c r="V1786" t="s">
        <v>11413</v>
      </c>
      <c r="W1786">
        <v>1.78</v>
      </c>
      <c r="X1786">
        <v>36</v>
      </c>
      <c r="Y1786" t="s">
        <v>11896</v>
      </c>
      <c r="Z1786" t="s">
        <v>12011</v>
      </c>
      <c r="AA1786">
        <v>1785</v>
      </c>
      <c r="AB1786" t="s">
        <v>12016</v>
      </c>
      <c r="AC1786">
        <v>1416.65</v>
      </c>
      <c r="AD1786">
        <v>486.64</v>
      </c>
      <c r="AE1786">
        <v>24.33</v>
      </c>
      <c r="AF1786" t="s">
        <v>11126</v>
      </c>
      <c r="AG1786" t="s">
        <v>11281</v>
      </c>
      <c r="AH1786">
        <v>3768</v>
      </c>
      <c r="AI1786">
        <v>1785</v>
      </c>
      <c r="AJ1786" t="s">
        <v>11148</v>
      </c>
      <c r="AK1786" t="s">
        <v>12029</v>
      </c>
      <c r="AL1786" t="s">
        <v>12031</v>
      </c>
      <c r="AM1786" t="s">
        <v>11106</v>
      </c>
      <c r="AN1786">
        <v>1</v>
      </c>
      <c r="AO1786" s="10" t="s">
        <v>12045</v>
      </c>
      <c r="AP1786" t="str" cm="1">
        <f t="array" ref="AP1786">_xlfn.IFS(
  Table1[[#This Row],[Age]]&lt;=25, "18-25",
  Table1[[#This Row],[Age]]&lt;=35, "26-35",
  Table1[[#This Row],[Age]]&lt;=45, "36-45",
  Table1[[#This Row],[Age]]&lt;=60, "46-60",
  TRUE, "60+")</f>
        <v>36-45</v>
      </c>
    </row>
    <row r="1787" spans="1:42" x14ac:dyDescent="0.3">
      <c r="A1787">
        <v>1786</v>
      </c>
      <c r="B1787" t="s">
        <v>49</v>
      </c>
      <c r="C1787" t="s">
        <v>70</v>
      </c>
      <c r="D1787">
        <v>61</v>
      </c>
      <c r="E1787" t="s">
        <v>104</v>
      </c>
      <c r="F1787" t="s">
        <v>1893</v>
      </c>
      <c r="G1787" t="s">
        <v>5112</v>
      </c>
      <c r="H1787">
        <v>19458796639</v>
      </c>
      <c r="I1787" t="s">
        <v>6427</v>
      </c>
      <c r="J1787" t="s">
        <v>7292</v>
      </c>
      <c r="K1787">
        <v>8616.42</v>
      </c>
      <c r="L1787" s="12" t="s">
        <v>7765</v>
      </c>
      <c r="M1787" s="10" t="s">
        <v>11047</v>
      </c>
      <c r="N1787">
        <v>1786</v>
      </c>
      <c r="O1787">
        <v>45153</v>
      </c>
      <c r="P1787" t="s">
        <v>11403</v>
      </c>
      <c r="Q1787" s="16">
        <v>2386.5700000000002</v>
      </c>
      <c r="R1787">
        <v>11002.99</v>
      </c>
      <c r="S1787">
        <v>15</v>
      </c>
      <c r="T1787">
        <v>1786</v>
      </c>
      <c r="U1787">
        <v>24309.17</v>
      </c>
      <c r="V1787" t="s">
        <v>11411</v>
      </c>
      <c r="W1787">
        <v>1.61</v>
      </c>
      <c r="X1787">
        <v>48</v>
      </c>
      <c r="Y1787" t="s">
        <v>9039</v>
      </c>
      <c r="Z1787" t="s">
        <v>12012</v>
      </c>
      <c r="AA1787">
        <v>1786</v>
      </c>
      <c r="AB1787" t="s">
        <v>12016</v>
      </c>
      <c r="AC1787">
        <v>4317.12</v>
      </c>
      <c r="AD1787">
        <v>2210.39</v>
      </c>
      <c r="AE1787">
        <v>110.52</v>
      </c>
      <c r="AF1787" t="s">
        <v>11337</v>
      </c>
      <c r="AG1787" t="s">
        <v>11324</v>
      </c>
      <c r="AH1787">
        <v>3875</v>
      </c>
      <c r="AI1787">
        <v>1786</v>
      </c>
      <c r="AJ1787" t="s">
        <v>11373</v>
      </c>
      <c r="AK1787" t="s">
        <v>12029</v>
      </c>
      <c r="AL1787" t="s">
        <v>12031</v>
      </c>
      <c r="AM1787" t="s">
        <v>11085</v>
      </c>
      <c r="AN1787">
        <v>1</v>
      </c>
      <c r="AO1787" s="10" t="s">
        <v>12041</v>
      </c>
      <c r="AP1787" t="str" cm="1">
        <f t="array" ref="AP1787">_xlfn.IFS(
  Table1[[#This Row],[Age]]&lt;=25, "18-25",
  Table1[[#This Row],[Age]]&lt;=35, "26-35",
  Table1[[#This Row],[Age]]&lt;=45, "36-45",
  Table1[[#This Row],[Age]]&lt;=60, "46-60",
  TRUE, "60+")</f>
        <v>60+</v>
      </c>
    </row>
    <row r="1788" spans="1:42" x14ac:dyDescent="0.3">
      <c r="A1788">
        <v>1787</v>
      </c>
      <c r="B1788" t="s">
        <v>3</v>
      </c>
      <c r="C1788" t="s">
        <v>96</v>
      </c>
      <c r="D1788">
        <v>46</v>
      </c>
      <c r="E1788" t="s">
        <v>105</v>
      </c>
      <c r="F1788" t="s">
        <v>1894</v>
      </c>
      <c r="G1788" t="s">
        <v>5127</v>
      </c>
      <c r="H1788">
        <v>19458796640</v>
      </c>
      <c r="I1788" t="s">
        <v>6153</v>
      </c>
      <c r="J1788" t="s">
        <v>7292</v>
      </c>
      <c r="K1788">
        <v>1285.3900000000001</v>
      </c>
      <c r="L1788" s="12" t="s">
        <v>7870</v>
      </c>
      <c r="M1788" s="10" t="s">
        <v>11169</v>
      </c>
      <c r="N1788">
        <v>1787</v>
      </c>
      <c r="O1788">
        <v>45133</v>
      </c>
      <c r="P1788" t="s">
        <v>11404</v>
      </c>
      <c r="Q1788" s="16">
        <v>2395</v>
      </c>
      <c r="R1788">
        <v>-1109.6099999999999</v>
      </c>
      <c r="S1788">
        <v>82</v>
      </c>
      <c r="T1788">
        <v>1787</v>
      </c>
      <c r="U1788">
        <v>20899.25</v>
      </c>
      <c r="V1788" t="s">
        <v>11412</v>
      </c>
      <c r="W1788">
        <v>3.96</v>
      </c>
      <c r="X1788">
        <v>60</v>
      </c>
      <c r="Y1788" t="s">
        <v>11897</v>
      </c>
      <c r="Z1788" t="s">
        <v>12011</v>
      </c>
      <c r="AA1788">
        <v>1787</v>
      </c>
      <c r="AB1788" t="s">
        <v>12015</v>
      </c>
      <c r="AC1788">
        <v>6429.58</v>
      </c>
      <c r="AD1788">
        <v>798</v>
      </c>
      <c r="AE1788">
        <v>39.9</v>
      </c>
      <c r="AF1788" t="s">
        <v>11398</v>
      </c>
      <c r="AG1788" t="s">
        <v>11262</v>
      </c>
      <c r="AH1788">
        <v>6544</v>
      </c>
      <c r="AI1788">
        <v>1787</v>
      </c>
      <c r="AJ1788" t="s">
        <v>11087</v>
      </c>
      <c r="AK1788" t="s">
        <v>12027</v>
      </c>
      <c r="AL1788" t="s">
        <v>12032</v>
      </c>
      <c r="AM1788" t="s">
        <v>11394</v>
      </c>
      <c r="AN1788">
        <v>1</v>
      </c>
      <c r="AO1788" s="10" t="s">
        <v>12038</v>
      </c>
      <c r="AP1788" t="str" cm="1">
        <f t="array" ref="AP1788">_xlfn.IFS(
  Table1[[#This Row],[Age]]&lt;=25, "18-25",
  Table1[[#This Row],[Age]]&lt;=35, "26-35",
  Table1[[#This Row],[Age]]&lt;=45, "36-45",
  Table1[[#This Row],[Age]]&lt;=60, "46-60",
  TRUE, "60+")</f>
        <v>46-60</v>
      </c>
    </row>
    <row r="1789" spans="1:42" x14ac:dyDescent="0.3">
      <c r="A1789">
        <v>1788</v>
      </c>
      <c r="B1789" t="s">
        <v>21</v>
      </c>
      <c r="C1789" t="s">
        <v>56</v>
      </c>
      <c r="D1789">
        <v>18</v>
      </c>
      <c r="E1789" t="s">
        <v>106</v>
      </c>
      <c r="F1789" t="s">
        <v>1895</v>
      </c>
      <c r="G1789" t="s">
        <v>5144</v>
      </c>
      <c r="H1789">
        <v>19458796641</v>
      </c>
      <c r="I1789" t="s">
        <v>5688</v>
      </c>
      <c r="J1789" t="s">
        <v>7292</v>
      </c>
      <c r="K1789">
        <v>962.78</v>
      </c>
      <c r="L1789" s="12" t="s">
        <v>8895</v>
      </c>
      <c r="M1789" s="10" t="s">
        <v>11305</v>
      </c>
      <c r="N1789">
        <v>1788</v>
      </c>
      <c r="O1789">
        <v>45152</v>
      </c>
      <c r="P1789" t="s">
        <v>11404</v>
      </c>
      <c r="Q1789" s="16">
        <v>2959.28</v>
      </c>
      <c r="R1789">
        <v>-1996.5</v>
      </c>
      <c r="S1789">
        <v>89</v>
      </c>
      <c r="T1789">
        <v>1788</v>
      </c>
      <c r="U1789">
        <v>21945.26</v>
      </c>
      <c r="V1789" t="s">
        <v>11413</v>
      </c>
      <c r="W1789">
        <v>8.4</v>
      </c>
      <c r="X1789">
        <v>60</v>
      </c>
      <c r="Y1789" t="s">
        <v>11881</v>
      </c>
      <c r="Z1789" t="s">
        <v>12012</v>
      </c>
      <c r="AA1789">
        <v>1788</v>
      </c>
      <c r="AB1789" t="s">
        <v>12017</v>
      </c>
      <c r="AC1789">
        <v>8808.86</v>
      </c>
      <c r="AD1789">
        <v>1791.7</v>
      </c>
      <c r="AE1789">
        <v>89.58</v>
      </c>
      <c r="AF1789" t="s">
        <v>11221</v>
      </c>
      <c r="AG1789" t="s">
        <v>11133</v>
      </c>
      <c r="AH1789">
        <v>4241</v>
      </c>
      <c r="AI1789">
        <v>1788</v>
      </c>
      <c r="AJ1789" t="s">
        <v>11175</v>
      </c>
      <c r="AK1789" t="s">
        <v>12028</v>
      </c>
      <c r="AL1789" t="s">
        <v>12032</v>
      </c>
      <c r="AM1789" t="s">
        <v>11063</v>
      </c>
      <c r="AN1789">
        <v>1</v>
      </c>
      <c r="AO1789" s="10" t="s">
        <v>12041</v>
      </c>
      <c r="AP1789" t="str" cm="1">
        <f t="array" ref="AP1789">_xlfn.IFS(
  Table1[[#This Row],[Age]]&lt;=25, "18-25",
  Table1[[#This Row],[Age]]&lt;=35, "26-35",
  Table1[[#This Row],[Age]]&lt;=45, "36-45",
  Table1[[#This Row],[Age]]&lt;=60, "46-60",
  TRUE, "60+")</f>
        <v>18-25</v>
      </c>
    </row>
    <row r="1790" spans="1:42" x14ac:dyDescent="0.3">
      <c r="A1790">
        <v>1789</v>
      </c>
      <c r="B1790" t="s">
        <v>2</v>
      </c>
      <c r="C1790" t="s">
        <v>81</v>
      </c>
      <c r="D1790">
        <v>63</v>
      </c>
      <c r="E1790" t="s">
        <v>105</v>
      </c>
      <c r="F1790" t="s">
        <v>1896</v>
      </c>
      <c r="G1790" t="s">
        <v>5131</v>
      </c>
      <c r="H1790">
        <v>19458796642</v>
      </c>
      <c r="I1790" t="s">
        <v>6428</v>
      </c>
      <c r="J1790" t="s">
        <v>7292</v>
      </c>
      <c r="K1790">
        <v>192.61</v>
      </c>
      <c r="L1790" s="12" t="s">
        <v>8896</v>
      </c>
      <c r="M1790" s="10" t="s">
        <v>11350</v>
      </c>
      <c r="N1790">
        <v>1789</v>
      </c>
      <c r="O1790">
        <v>45107</v>
      </c>
      <c r="P1790" t="s">
        <v>11402</v>
      </c>
      <c r="Q1790" s="16">
        <v>4022.93</v>
      </c>
      <c r="R1790">
        <v>-3830.32</v>
      </c>
      <c r="S1790">
        <v>1</v>
      </c>
      <c r="T1790">
        <v>1789</v>
      </c>
      <c r="U1790">
        <v>47227.42</v>
      </c>
      <c r="V1790" t="s">
        <v>11412</v>
      </c>
      <c r="W1790">
        <v>6.38</v>
      </c>
      <c r="X1790">
        <v>60</v>
      </c>
      <c r="Y1790" t="s">
        <v>10842</v>
      </c>
      <c r="Z1790" t="s">
        <v>12010</v>
      </c>
      <c r="AA1790">
        <v>1789</v>
      </c>
      <c r="AB1790" t="s">
        <v>12015</v>
      </c>
      <c r="AC1790">
        <v>2898.8</v>
      </c>
      <c r="AD1790">
        <v>1515.16</v>
      </c>
      <c r="AE1790">
        <v>75.760000000000005</v>
      </c>
      <c r="AF1790" t="s">
        <v>11239</v>
      </c>
      <c r="AG1790" t="s">
        <v>11228</v>
      </c>
      <c r="AH1790">
        <v>7171</v>
      </c>
      <c r="AI1790">
        <v>1789</v>
      </c>
      <c r="AJ1790" t="s">
        <v>11304</v>
      </c>
      <c r="AK1790" t="s">
        <v>12027</v>
      </c>
      <c r="AL1790" t="s">
        <v>12031</v>
      </c>
      <c r="AM1790" t="s">
        <v>11271</v>
      </c>
      <c r="AN1790">
        <v>1</v>
      </c>
      <c r="AO1790" s="10" t="s">
        <v>12043</v>
      </c>
      <c r="AP1790" t="str" cm="1">
        <f t="array" ref="AP1790">_xlfn.IFS(
  Table1[[#This Row],[Age]]&lt;=25, "18-25",
  Table1[[#This Row],[Age]]&lt;=35, "26-35",
  Table1[[#This Row],[Age]]&lt;=45, "36-45",
  Table1[[#This Row],[Age]]&lt;=60, "46-60",
  TRUE, "60+")</f>
        <v>60+</v>
      </c>
    </row>
    <row r="1791" spans="1:42" x14ac:dyDescent="0.3">
      <c r="A1791">
        <v>1790</v>
      </c>
      <c r="B1791" t="s">
        <v>16</v>
      </c>
      <c r="C1791" t="s">
        <v>53</v>
      </c>
      <c r="D1791">
        <v>53</v>
      </c>
      <c r="E1791" t="s">
        <v>104</v>
      </c>
      <c r="F1791" t="s">
        <v>1897</v>
      </c>
      <c r="G1791" t="s">
        <v>5142</v>
      </c>
      <c r="H1791">
        <v>19458796643</v>
      </c>
      <c r="I1791" t="s">
        <v>6429</v>
      </c>
      <c r="J1791" t="s">
        <v>7292</v>
      </c>
      <c r="K1791">
        <v>3727.76</v>
      </c>
      <c r="L1791" s="12" t="s">
        <v>8897</v>
      </c>
      <c r="M1791" s="10" t="s">
        <v>11186</v>
      </c>
      <c r="N1791">
        <v>1790</v>
      </c>
      <c r="O1791">
        <v>44937</v>
      </c>
      <c r="P1791" t="s">
        <v>11403</v>
      </c>
      <c r="Q1791" s="16">
        <v>644.66</v>
      </c>
      <c r="R1791">
        <v>4372.42</v>
      </c>
      <c r="S1791">
        <v>19</v>
      </c>
      <c r="T1791">
        <v>1790</v>
      </c>
      <c r="U1791">
        <v>18102.47</v>
      </c>
      <c r="V1791" t="s">
        <v>11411</v>
      </c>
      <c r="W1791">
        <v>4.82</v>
      </c>
      <c r="X1791">
        <v>36</v>
      </c>
      <c r="Y1791" t="s">
        <v>11786</v>
      </c>
      <c r="Z1791" t="s">
        <v>12012</v>
      </c>
      <c r="AA1791">
        <v>1790</v>
      </c>
      <c r="AB1791" t="s">
        <v>12015</v>
      </c>
      <c r="AC1791">
        <v>8904.91</v>
      </c>
      <c r="AD1791">
        <v>1226.7</v>
      </c>
      <c r="AE1791">
        <v>61.34</v>
      </c>
      <c r="AF1791" t="s">
        <v>11237</v>
      </c>
      <c r="AG1791" t="s">
        <v>11144</v>
      </c>
      <c r="AH1791">
        <v>434</v>
      </c>
      <c r="AI1791">
        <v>1790</v>
      </c>
      <c r="AJ1791" t="s">
        <v>11375</v>
      </c>
      <c r="AK1791" t="s">
        <v>12027</v>
      </c>
      <c r="AL1791" t="s">
        <v>12032</v>
      </c>
      <c r="AM1791" t="s">
        <v>11325</v>
      </c>
      <c r="AN1791">
        <v>1</v>
      </c>
      <c r="AO1791" s="10" t="s">
        <v>12039</v>
      </c>
      <c r="AP1791" t="str" cm="1">
        <f t="array" ref="AP1791">_xlfn.IFS(
  Table1[[#This Row],[Age]]&lt;=25, "18-25",
  Table1[[#This Row],[Age]]&lt;=35, "26-35",
  Table1[[#This Row],[Age]]&lt;=45, "36-45",
  Table1[[#This Row],[Age]]&lt;=60, "46-60",
  TRUE, "60+")</f>
        <v>46-60</v>
      </c>
    </row>
    <row r="1792" spans="1:42" x14ac:dyDescent="0.3">
      <c r="A1792">
        <v>1791</v>
      </c>
      <c r="B1792" t="s">
        <v>50</v>
      </c>
      <c r="C1792" t="s">
        <v>80</v>
      </c>
      <c r="D1792">
        <v>60</v>
      </c>
      <c r="E1792" t="s">
        <v>105</v>
      </c>
      <c r="F1792" t="s">
        <v>1898</v>
      </c>
      <c r="G1792" t="s">
        <v>5130</v>
      </c>
      <c r="H1792">
        <v>19458796644</v>
      </c>
      <c r="I1792" t="s">
        <v>6430</v>
      </c>
      <c r="J1792" t="s">
        <v>7292</v>
      </c>
      <c r="K1792">
        <v>9432.6</v>
      </c>
      <c r="L1792" s="12" t="s">
        <v>8898</v>
      </c>
      <c r="M1792" s="10" t="s">
        <v>11067</v>
      </c>
      <c r="N1792">
        <v>1791</v>
      </c>
      <c r="O1792">
        <v>45243</v>
      </c>
      <c r="P1792" t="s">
        <v>11404</v>
      </c>
      <c r="Q1792" s="16">
        <v>3858.37</v>
      </c>
      <c r="R1792">
        <v>5574.23</v>
      </c>
      <c r="S1792">
        <v>56</v>
      </c>
      <c r="T1792">
        <v>1791</v>
      </c>
      <c r="U1792">
        <v>49589.82</v>
      </c>
      <c r="V1792" t="s">
        <v>11413</v>
      </c>
      <c r="W1792">
        <v>9.6999999999999993</v>
      </c>
      <c r="X1792">
        <v>12</v>
      </c>
      <c r="Y1792" t="s">
        <v>11419</v>
      </c>
      <c r="Z1792" t="s">
        <v>12012</v>
      </c>
      <c r="AA1792">
        <v>1791</v>
      </c>
      <c r="AB1792" t="s">
        <v>12015</v>
      </c>
      <c r="AC1792">
        <v>8228.34</v>
      </c>
      <c r="AD1792">
        <v>3427.91</v>
      </c>
      <c r="AE1792">
        <v>171.4</v>
      </c>
      <c r="AF1792" t="s">
        <v>11126</v>
      </c>
      <c r="AG1792" t="s">
        <v>11158</v>
      </c>
      <c r="AH1792">
        <v>2451</v>
      </c>
      <c r="AI1792">
        <v>1791</v>
      </c>
      <c r="AJ1792" t="s">
        <v>11141</v>
      </c>
      <c r="AK1792" t="s">
        <v>12027</v>
      </c>
      <c r="AL1792" t="s">
        <v>12031</v>
      </c>
      <c r="AM1792" t="s">
        <v>11324</v>
      </c>
      <c r="AN1792">
        <v>1</v>
      </c>
      <c r="AO1792" s="10" t="s">
        <v>12040</v>
      </c>
      <c r="AP1792" t="str" cm="1">
        <f t="array" ref="AP1792">_xlfn.IFS(
  Table1[[#This Row],[Age]]&lt;=25, "18-25",
  Table1[[#This Row],[Age]]&lt;=35, "26-35",
  Table1[[#This Row],[Age]]&lt;=45, "36-45",
  Table1[[#This Row],[Age]]&lt;=60, "46-60",
  TRUE, "60+")</f>
        <v>46-60</v>
      </c>
    </row>
    <row r="1793" spans="1:42" x14ac:dyDescent="0.3">
      <c r="A1793">
        <v>1792</v>
      </c>
      <c r="B1793" t="s">
        <v>49</v>
      </c>
      <c r="C1793" t="s">
        <v>100</v>
      </c>
      <c r="D1793">
        <v>56</v>
      </c>
      <c r="E1793" t="s">
        <v>105</v>
      </c>
      <c r="F1793" t="s">
        <v>1899</v>
      </c>
      <c r="G1793" t="s">
        <v>5122</v>
      </c>
      <c r="H1793">
        <v>19458796645</v>
      </c>
      <c r="I1793" t="s">
        <v>6431</v>
      </c>
      <c r="J1793" t="s">
        <v>7291</v>
      </c>
      <c r="K1793">
        <v>9095.6299999999992</v>
      </c>
      <c r="L1793" s="12" t="s">
        <v>8899</v>
      </c>
      <c r="M1793" s="10" t="s">
        <v>11300</v>
      </c>
      <c r="N1793">
        <v>1792</v>
      </c>
      <c r="O1793">
        <v>45047</v>
      </c>
      <c r="P1793" t="s">
        <v>11404</v>
      </c>
      <c r="Q1793" s="16">
        <v>1480.85</v>
      </c>
      <c r="R1793">
        <v>7614.78</v>
      </c>
      <c r="S1793">
        <v>64</v>
      </c>
      <c r="T1793">
        <v>1792</v>
      </c>
      <c r="U1793">
        <v>27381.17</v>
      </c>
      <c r="V1793" t="s">
        <v>11411</v>
      </c>
      <c r="W1793">
        <v>4.9800000000000004</v>
      </c>
      <c r="X1793">
        <v>12</v>
      </c>
      <c r="Y1793" t="s">
        <v>11592</v>
      </c>
      <c r="Z1793" t="s">
        <v>12012</v>
      </c>
      <c r="AA1793">
        <v>1792</v>
      </c>
      <c r="AB1793" t="s">
        <v>12017</v>
      </c>
      <c r="AC1793">
        <v>6832.43</v>
      </c>
      <c r="AD1793">
        <v>1004.34</v>
      </c>
      <c r="AE1793">
        <v>50.22</v>
      </c>
      <c r="AF1793" t="s">
        <v>11252</v>
      </c>
      <c r="AG1793" t="s">
        <v>11157</v>
      </c>
      <c r="AH1793">
        <v>450</v>
      </c>
      <c r="AI1793">
        <v>1792</v>
      </c>
      <c r="AJ1793" t="s">
        <v>11216</v>
      </c>
      <c r="AK1793" t="s">
        <v>12029</v>
      </c>
      <c r="AL1793" t="s">
        <v>12031</v>
      </c>
      <c r="AM1793" t="s">
        <v>11266</v>
      </c>
      <c r="AN1793">
        <v>1</v>
      </c>
      <c r="AO1793" s="10" t="s">
        <v>12046</v>
      </c>
      <c r="AP1793" t="str" cm="1">
        <f t="array" ref="AP1793">_xlfn.IFS(
  Table1[[#This Row],[Age]]&lt;=25, "18-25",
  Table1[[#This Row],[Age]]&lt;=35, "26-35",
  Table1[[#This Row],[Age]]&lt;=45, "36-45",
  Table1[[#This Row],[Age]]&lt;=60, "46-60",
  TRUE, "60+")</f>
        <v>46-60</v>
      </c>
    </row>
    <row r="1794" spans="1:42" x14ac:dyDescent="0.3">
      <c r="A1794">
        <v>1793</v>
      </c>
      <c r="B1794" t="s">
        <v>51</v>
      </c>
      <c r="C1794" t="s">
        <v>39</v>
      </c>
      <c r="D1794">
        <v>62</v>
      </c>
      <c r="E1794" t="s">
        <v>104</v>
      </c>
      <c r="F1794" t="s">
        <v>1900</v>
      </c>
      <c r="G1794" t="s">
        <v>5118</v>
      </c>
      <c r="H1794">
        <v>19458796646</v>
      </c>
      <c r="I1794" t="s">
        <v>5642</v>
      </c>
      <c r="J1794" t="s">
        <v>7291</v>
      </c>
      <c r="K1794">
        <v>1239.02</v>
      </c>
      <c r="L1794" s="12" t="s">
        <v>8900</v>
      </c>
      <c r="M1794" s="10" t="s">
        <v>11386</v>
      </c>
      <c r="N1794">
        <v>1793</v>
      </c>
      <c r="O1794">
        <v>45014</v>
      </c>
      <c r="P1794" t="s">
        <v>11404</v>
      </c>
      <c r="Q1794" s="16">
        <v>364.46</v>
      </c>
      <c r="R1794">
        <v>1603.48</v>
      </c>
      <c r="S1794">
        <v>34</v>
      </c>
      <c r="T1794">
        <v>1793</v>
      </c>
      <c r="U1794">
        <v>42281.56</v>
      </c>
      <c r="V1794" t="s">
        <v>11411</v>
      </c>
      <c r="W1794">
        <v>5.22</v>
      </c>
      <c r="X1794">
        <v>24</v>
      </c>
      <c r="Y1794" t="s">
        <v>7658</v>
      </c>
      <c r="Z1794" t="s">
        <v>12010</v>
      </c>
      <c r="AA1794">
        <v>1793</v>
      </c>
      <c r="AB1794" t="s">
        <v>12016</v>
      </c>
      <c r="AC1794">
        <v>8748.7000000000007</v>
      </c>
      <c r="AD1794">
        <v>3385.39</v>
      </c>
      <c r="AE1794">
        <v>169.27</v>
      </c>
      <c r="AF1794" t="s">
        <v>11134</v>
      </c>
      <c r="AG1794" t="s">
        <v>11331</v>
      </c>
      <c r="AH1794">
        <v>5351</v>
      </c>
      <c r="AI1794">
        <v>1793</v>
      </c>
      <c r="AJ1794" t="s">
        <v>11192</v>
      </c>
      <c r="AK1794" t="s">
        <v>12027</v>
      </c>
      <c r="AL1794" t="s">
        <v>12032</v>
      </c>
      <c r="AM1794" t="s">
        <v>11390</v>
      </c>
      <c r="AN1794">
        <v>1</v>
      </c>
      <c r="AO1794" s="10" t="s">
        <v>12047</v>
      </c>
      <c r="AP1794" t="str" cm="1">
        <f t="array" ref="AP1794">_xlfn.IFS(
  Table1[[#This Row],[Age]]&lt;=25, "18-25",
  Table1[[#This Row],[Age]]&lt;=35, "26-35",
  Table1[[#This Row],[Age]]&lt;=45, "36-45",
  Table1[[#This Row],[Age]]&lt;=60, "46-60",
  TRUE, "60+")</f>
        <v>60+</v>
      </c>
    </row>
    <row r="1795" spans="1:42" x14ac:dyDescent="0.3">
      <c r="A1795">
        <v>1794</v>
      </c>
      <c r="B1795" t="s">
        <v>24</v>
      </c>
      <c r="C1795" t="s">
        <v>85</v>
      </c>
      <c r="D1795">
        <v>63</v>
      </c>
      <c r="E1795" t="s">
        <v>106</v>
      </c>
      <c r="F1795" t="s">
        <v>1901</v>
      </c>
      <c r="G1795" t="s">
        <v>5133</v>
      </c>
      <c r="H1795">
        <v>19458796647</v>
      </c>
      <c r="I1795" t="s">
        <v>6432</v>
      </c>
      <c r="J1795" t="s">
        <v>7291</v>
      </c>
      <c r="K1795">
        <v>223.7</v>
      </c>
      <c r="L1795" s="12" t="s">
        <v>8901</v>
      </c>
      <c r="M1795" s="10" t="s">
        <v>11105</v>
      </c>
      <c r="N1795">
        <v>1794</v>
      </c>
      <c r="O1795">
        <v>45027</v>
      </c>
      <c r="P1795" t="s">
        <v>11402</v>
      </c>
      <c r="Q1795" s="16">
        <v>3962.96</v>
      </c>
      <c r="R1795">
        <v>-3739.26</v>
      </c>
      <c r="S1795">
        <v>64</v>
      </c>
      <c r="T1795">
        <v>1794</v>
      </c>
      <c r="U1795">
        <v>18094.349999999999</v>
      </c>
      <c r="V1795" t="s">
        <v>11411</v>
      </c>
      <c r="W1795">
        <v>9.93</v>
      </c>
      <c r="X1795">
        <v>12</v>
      </c>
      <c r="Y1795" t="s">
        <v>8422</v>
      </c>
      <c r="Z1795" t="s">
        <v>12010</v>
      </c>
      <c r="AA1795">
        <v>1794</v>
      </c>
      <c r="AB1795" t="s">
        <v>12017</v>
      </c>
      <c r="AC1795">
        <v>3934.17</v>
      </c>
      <c r="AD1795">
        <v>194.1</v>
      </c>
      <c r="AE1795">
        <v>9.6999999999999993</v>
      </c>
      <c r="AF1795" t="s">
        <v>11041</v>
      </c>
      <c r="AG1795" t="s">
        <v>11100</v>
      </c>
      <c r="AH1795">
        <v>5851</v>
      </c>
      <c r="AI1795">
        <v>1794</v>
      </c>
      <c r="AJ1795" t="s">
        <v>11125</v>
      </c>
      <c r="AK1795" t="s">
        <v>12028</v>
      </c>
      <c r="AL1795" t="s">
        <v>12031</v>
      </c>
      <c r="AM1795" t="s">
        <v>11090</v>
      </c>
      <c r="AN1795">
        <v>1</v>
      </c>
      <c r="AO1795" s="10" t="s">
        <v>12037</v>
      </c>
      <c r="AP1795" t="str" cm="1">
        <f t="array" ref="AP1795">_xlfn.IFS(
  Table1[[#This Row],[Age]]&lt;=25, "18-25",
  Table1[[#This Row],[Age]]&lt;=35, "26-35",
  Table1[[#This Row],[Age]]&lt;=45, "36-45",
  Table1[[#This Row],[Age]]&lt;=60, "46-60",
  TRUE, "60+")</f>
        <v>60+</v>
      </c>
    </row>
    <row r="1796" spans="1:42" x14ac:dyDescent="0.3">
      <c r="A1796">
        <v>1795</v>
      </c>
      <c r="B1796" t="s">
        <v>23</v>
      </c>
      <c r="C1796" t="s">
        <v>81</v>
      </c>
      <c r="D1796">
        <v>24</v>
      </c>
      <c r="E1796" t="s">
        <v>106</v>
      </c>
      <c r="F1796" t="s">
        <v>1902</v>
      </c>
      <c r="G1796" t="s">
        <v>5120</v>
      </c>
      <c r="H1796">
        <v>19458796648</v>
      </c>
      <c r="I1796" t="s">
        <v>6433</v>
      </c>
      <c r="J1796" t="s">
        <v>7291</v>
      </c>
      <c r="K1796">
        <v>7534.97</v>
      </c>
      <c r="L1796" s="12" t="s">
        <v>8902</v>
      </c>
      <c r="M1796" s="10" t="s">
        <v>11375</v>
      </c>
      <c r="N1796">
        <v>1795</v>
      </c>
      <c r="O1796">
        <v>45025</v>
      </c>
      <c r="P1796" t="s">
        <v>11403</v>
      </c>
      <c r="Q1796" s="16">
        <v>734.26</v>
      </c>
      <c r="R1796">
        <v>6800.71</v>
      </c>
      <c r="S1796">
        <v>10</v>
      </c>
      <c r="T1796">
        <v>1795</v>
      </c>
      <c r="U1796">
        <v>5153.92</v>
      </c>
      <c r="V1796" t="s">
        <v>11411</v>
      </c>
      <c r="W1796">
        <v>2.1800000000000002</v>
      </c>
      <c r="X1796">
        <v>60</v>
      </c>
      <c r="Y1796" t="s">
        <v>10800</v>
      </c>
      <c r="Z1796" t="s">
        <v>12011</v>
      </c>
      <c r="AA1796">
        <v>1795</v>
      </c>
      <c r="AB1796" t="s">
        <v>12016</v>
      </c>
      <c r="AC1796">
        <v>9476.07</v>
      </c>
      <c r="AD1796">
        <v>3371.65</v>
      </c>
      <c r="AE1796">
        <v>168.58</v>
      </c>
      <c r="AF1796" t="s">
        <v>11204</v>
      </c>
      <c r="AG1796" t="s">
        <v>11222</v>
      </c>
      <c r="AH1796">
        <v>4975</v>
      </c>
      <c r="AI1796">
        <v>1795</v>
      </c>
      <c r="AJ1796" t="s">
        <v>11214</v>
      </c>
      <c r="AK1796" t="s">
        <v>12027</v>
      </c>
      <c r="AL1796" t="s">
        <v>12032</v>
      </c>
      <c r="AM1796" t="s">
        <v>11275</v>
      </c>
      <c r="AN1796">
        <v>1</v>
      </c>
      <c r="AO1796" s="10" t="s">
        <v>12037</v>
      </c>
      <c r="AP1796" t="str" cm="1">
        <f t="array" ref="AP1796">_xlfn.IFS(
  Table1[[#This Row],[Age]]&lt;=25, "18-25",
  Table1[[#This Row],[Age]]&lt;=35, "26-35",
  Table1[[#This Row],[Age]]&lt;=45, "36-45",
  Table1[[#This Row],[Age]]&lt;=60, "46-60",
  TRUE, "60+")</f>
        <v>18-25</v>
      </c>
    </row>
    <row r="1797" spans="1:42" x14ac:dyDescent="0.3">
      <c r="A1797">
        <v>1796</v>
      </c>
      <c r="B1797" t="s">
        <v>46</v>
      </c>
      <c r="C1797" t="s">
        <v>86</v>
      </c>
      <c r="D1797">
        <v>60</v>
      </c>
      <c r="E1797" t="s">
        <v>105</v>
      </c>
      <c r="F1797" t="s">
        <v>1903</v>
      </c>
      <c r="G1797" t="s">
        <v>5135</v>
      </c>
      <c r="H1797">
        <v>19458796649</v>
      </c>
      <c r="I1797" t="s">
        <v>6434</v>
      </c>
      <c r="J1797" t="s">
        <v>7292</v>
      </c>
      <c r="K1797">
        <v>3134.13</v>
      </c>
      <c r="L1797" s="12" t="s">
        <v>8903</v>
      </c>
      <c r="M1797" s="10" t="s">
        <v>11118</v>
      </c>
      <c r="N1797">
        <v>1796</v>
      </c>
      <c r="O1797">
        <v>44948</v>
      </c>
      <c r="P1797" t="s">
        <v>11404</v>
      </c>
      <c r="Q1797" s="16">
        <v>1074.18</v>
      </c>
      <c r="R1797">
        <v>2059.9499999999998</v>
      </c>
      <c r="S1797">
        <v>76</v>
      </c>
      <c r="T1797">
        <v>1796</v>
      </c>
      <c r="U1797">
        <v>5135.78</v>
      </c>
      <c r="V1797" t="s">
        <v>11413</v>
      </c>
      <c r="W1797">
        <v>3.3</v>
      </c>
      <c r="X1797">
        <v>48</v>
      </c>
      <c r="Y1797" t="s">
        <v>10631</v>
      </c>
      <c r="Z1797" t="s">
        <v>12012</v>
      </c>
      <c r="AA1797">
        <v>1796</v>
      </c>
      <c r="AB1797" t="s">
        <v>12016</v>
      </c>
      <c r="AC1797">
        <v>2613.54</v>
      </c>
      <c r="AD1797">
        <v>212.66</v>
      </c>
      <c r="AE1797">
        <v>10.63</v>
      </c>
      <c r="AF1797" t="s">
        <v>11123</v>
      </c>
      <c r="AG1797" t="s">
        <v>11064</v>
      </c>
      <c r="AH1797">
        <v>1816</v>
      </c>
      <c r="AI1797">
        <v>1796</v>
      </c>
      <c r="AJ1797" t="s">
        <v>11217</v>
      </c>
      <c r="AK1797" t="s">
        <v>12029</v>
      </c>
      <c r="AL1797" t="s">
        <v>12032</v>
      </c>
      <c r="AM1797" t="s">
        <v>11088</v>
      </c>
      <c r="AN1797">
        <v>1</v>
      </c>
      <c r="AO1797" s="10" t="s">
        <v>12039</v>
      </c>
      <c r="AP1797" t="str" cm="1">
        <f t="array" ref="AP1797">_xlfn.IFS(
  Table1[[#This Row],[Age]]&lt;=25, "18-25",
  Table1[[#This Row],[Age]]&lt;=35, "26-35",
  Table1[[#This Row],[Age]]&lt;=45, "36-45",
  Table1[[#This Row],[Age]]&lt;=60, "46-60",
  TRUE, "60+")</f>
        <v>46-60</v>
      </c>
    </row>
    <row r="1798" spans="1:42" x14ac:dyDescent="0.3">
      <c r="A1798">
        <v>1797</v>
      </c>
      <c r="B1798" t="s">
        <v>39</v>
      </c>
      <c r="C1798" t="s">
        <v>73</v>
      </c>
      <c r="D1798">
        <v>37</v>
      </c>
      <c r="E1798" t="s">
        <v>106</v>
      </c>
      <c r="F1798" t="s">
        <v>1904</v>
      </c>
      <c r="G1798" t="s">
        <v>5145</v>
      </c>
      <c r="H1798">
        <v>19458796650</v>
      </c>
      <c r="I1798" t="s">
        <v>6279</v>
      </c>
      <c r="J1798" t="s">
        <v>7292</v>
      </c>
      <c r="K1798">
        <v>8363.2999999999993</v>
      </c>
      <c r="L1798" s="12" t="s">
        <v>8904</v>
      </c>
      <c r="M1798" s="10" t="s">
        <v>11346</v>
      </c>
      <c r="N1798">
        <v>1797</v>
      </c>
      <c r="O1798">
        <v>45030</v>
      </c>
      <c r="P1798" t="s">
        <v>11403</v>
      </c>
      <c r="Q1798" s="16">
        <v>3533.78</v>
      </c>
      <c r="R1798">
        <v>4829.5200000000004</v>
      </c>
      <c r="S1798">
        <v>60</v>
      </c>
      <c r="T1798">
        <v>1797</v>
      </c>
      <c r="U1798">
        <v>29133.32</v>
      </c>
      <c r="V1798" t="s">
        <v>11412</v>
      </c>
      <c r="W1798">
        <v>5.08</v>
      </c>
      <c r="X1798">
        <v>48</v>
      </c>
      <c r="Y1798" t="s">
        <v>11556</v>
      </c>
      <c r="Z1798" t="s">
        <v>12010</v>
      </c>
      <c r="AA1798">
        <v>1797</v>
      </c>
      <c r="AB1798" t="s">
        <v>12017</v>
      </c>
      <c r="AC1798">
        <v>6206.46</v>
      </c>
      <c r="AD1798">
        <v>890.08</v>
      </c>
      <c r="AE1798">
        <v>44.5</v>
      </c>
      <c r="AF1798" t="s">
        <v>11043</v>
      </c>
      <c r="AG1798" t="s">
        <v>11140</v>
      </c>
      <c r="AH1798">
        <v>9086</v>
      </c>
      <c r="AI1798">
        <v>1797</v>
      </c>
      <c r="AJ1798" t="s">
        <v>11046</v>
      </c>
      <c r="AK1798" t="s">
        <v>12028</v>
      </c>
      <c r="AL1798" t="s">
        <v>12032</v>
      </c>
      <c r="AM1798" t="s">
        <v>11239</v>
      </c>
      <c r="AN1798">
        <v>1</v>
      </c>
      <c r="AO1798" s="10" t="s">
        <v>12037</v>
      </c>
      <c r="AP1798" t="str" cm="1">
        <f t="array" ref="AP1798">_xlfn.IFS(
  Table1[[#This Row],[Age]]&lt;=25, "18-25",
  Table1[[#This Row],[Age]]&lt;=35, "26-35",
  Table1[[#This Row],[Age]]&lt;=45, "36-45",
  Table1[[#This Row],[Age]]&lt;=60, "46-60",
  TRUE, "60+")</f>
        <v>36-45</v>
      </c>
    </row>
    <row r="1799" spans="1:42" x14ac:dyDescent="0.3">
      <c r="A1799">
        <v>1798</v>
      </c>
      <c r="B1799" t="s">
        <v>13</v>
      </c>
      <c r="C1799" t="s">
        <v>68</v>
      </c>
      <c r="D1799">
        <v>37</v>
      </c>
      <c r="E1799" t="s">
        <v>104</v>
      </c>
      <c r="F1799" t="s">
        <v>1905</v>
      </c>
      <c r="G1799" t="s">
        <v>5135</v>
      </c>
      <c r="H1799">
        <v>19458796651</v>
      </c>
      <c r="I1799" t="s">
        <v>6407</v>
      </c>
      <c r="J1799" t="s">
        <v>7292</v>
      </c>
      <c r="K1799">
        <v>2232.75</v>
      </c>
      <c r="L1799" s="12" t="s">
        <v>8905</v>
      </c>
      <c r="M1799" s="10" t="s">
        <v>11232</v>
      </c>
      <c r="N1799">
        <v>1798</v>
      </c>
      <c r="O1799">
        <v>44997</v>
      </c>
      <c r="P1799" t="s">
        <v>11404</v>
      </c>
      <c r="Q1799" s="16">
        <v>2826.97</v>
      </c>
      <c r="R1799">
        <v>5059.72</v>
      </c>
      <c r="S1799">
        <v>39</v>
      </c>
      <c r="T1799">
        <v>1798</v>
      </c>
      <c r="U1799">
        <v>46565.87</v>
      </c>
      <c r="V1799" t="s">
        <v>11412</v>
      </c>
      <c r="W1799">
        <v>6.14</v>
      </c>
      <c r="X1799">
        <v>60</v>
      </c>
      <c r="Y1799" t="s">
        <v>11448</v>
      </c>
      <c r="Z1799" t="s">
        <v>12011</v>
      </c>
      <c r="AA1799">
        <v>1798</v>
      </c>
      <c r="AB1799" t="s">
        <v>12017</v>
      </c>
      <c r="AC1799">
        <v>5203.08</v>
      </c>
      <c r="AD1799">
        <v>2515.9899999999998</v>
      </c>
      <c r="AE1799">
        <v>125.8</v>
      </c>
      <c r="AF1799" t="s">
        <v>11130</v>
      </c>
      <c r="AG1799" t="s">
        <v>11294</v>
      </c>
      <c r="AH1799">
        <v>845</v>
      </c>
      <c r="AI1799">
        <v>1798</v>
      </c>
      <c r="AJ1799" t="s">
        <v>11237</v>
      </c>
      <c r="AK1799" t="s">
        <v>12028</v>
      </c>
      <c r="AL1799" t="s">
        <v>12031</v>
      </c>
      <c r="AM1799" t="s">
        <v>11396</v>
      </c>
      <c r="AN1799">
        <v>1</v>
      </c>
      <c r="AO1799" s="10" t="s">
        <v>12047</v>
      </c>
      <c r="AP1799" t="str" cm="1">
        <f t="array" ref="AP1799">_xlfn.IFS(
  Table1[[#This Row],[Age]]&lt;=25, "18-25",
  Table1[[#This Row],[Age]]&lt;=35, "26-35",
  Table1[[#This Row],[Age]]&lt;=45, "36-45",
  Table1[[#This Row],[Age]]&lt;=60, "46-60",
  TRUE, "60+")</f>
        <v>36-45</v>
      </c>
    </row>
    <row r="1800" spans="1:42" x14ac:dyDescent="0.3">
      <c r="A1800">
        <v>1799</v>
      </c>
      <c r="B1800" t="s">
        <v>43</v>
      </c>
      <c r="C1800" t="s">
        <v>85</v>
      </c>
      <c r="D1800">
        <v>42</v>
      </c>
      <c r="E1800" t="s">
        <v>105</v>
      </c>
      <c r="F1800" t="s">
        <v>1906</v>
      </c>
      <c r="G1800" t="s">
        <v>5146</v>
      </c>
      <c r="H1800">
        <v>19458796652</v>
      </c>
      <c r="I1800" t="s">
        <v>5641</v>
      </c>
      <c r="J1800" t="s">
        <v>7292</v>
      </c>
      <c r="K1800">
        <v>4972.87</v>
      </c>
      <c r="L1800" s="12" t="s">
        <v>8906</v>
      </c>
      <c r="M1800" s="10" t="s">
        <v>11271</v>
      </c>
      <c r="N1800">
        <v>1799</v>
      </c>
      <c r="O1800">
        <v>45212</v>
      </c>
      <c r="P1800" t="s">
        <v>11404</v>
      </c>
      <c r="Q1800" s="16">
        <v>4603.28</v>
      </c>
      <c r="R1800">
        <v>9576.15</v>
      </c>
      <c r="S1800">
        <v>66</v>
      </c>
      <c r="T1800">
        <v>1799</v>
      </c>
      <c r="U1800">
        <v>4489.82</v>
      </c>
      <c r="V1800" t="s">
        <v>11411</v>
      </c>
      <c r="W1800">
        <v>2.33</v>
      </c>
      <c r="X1800">
        <v>36</v>
      </c>
      <c r="Y1800" t="s">
        <v>7651</v>
      </c>
      <c r="Z1800" t="s">
        <v>12012</v>
      </c>
      <c r="AA1800">
        <v>1799</v>
      </c>
      <c r="AB1800" t="s">
        <v>12016</v>
      </c>
      <c r="AC1800">
        <v>7753.35</v>
      </c>
      <c r="AD1800">
        <v>4939.53</v>
      </c>
      <c r="AE1800">
        <v>246.98</v>
      </c>
      <c r="AF1800" t="s">
        <v>11331</v>
      </c>
      <c r="AG1800" t="s">
        <v>11082</v>
      </c>
      <c r="AH1800">
        <v>8791</v>
      </c>
      <c r="AI1800">
        <v>1799</v>
      </c>
      <c r="AJ1800" t="s">
        <v>11100</v>
      </c>
      <c r="AK1800" t="s">
        <v>12029</v>
      </c>
      <c r="AL1800" t="s">
        <v>12032</v>
      </c>
      <c r="AM1800" t="s">
        <v>11239</v>
      </c>
      <c r="AN1800">
        <v>1</v>
      </c>
      <c r="AO1800" s="10" t="s">
        <v>12044</v>
      </c>
      <c r="AP1800" t="str" cm="1">
        <f t="array" ref="AP1800">_xlfn.IFS(
  Table1[[#This Row],[Age]]&lt;=25, "18-25",
  Table1[[#This Row],[Age]]&lt;=35, "26-35",
  Table1[[#This Row],[Age]]&lt;=45, "36-45",
  Table1[[#This Row],[Age]]&lt;=60, "46-60",
  TRUE, "60+")</f>
        <v>36-45</v>
      </c>
    </row>
    <row r="1801" spans="1:42" x14ac:dyDescent="0.3">
      <c r="A1801">
        <v>1800</v>
      </c>
      <c r="B1801" t="s">
        <v>41</v>
      </c>
      <c r="C1801" t="s">
        <v>89</v>
      </c>
      <c r="D1801">
        <v>60</v>
      </c>
      <c r="E1801" t="s">
        <v>105</v>
      </c>
      <c r="F1801" t="s">
        <v>1907</v>
      </c>
      <c r="G1801" t="s">
        <v>5145</v>
      </c>
      <c r="H1801">
        <v>19458796653</v>
      </c>
      <c r="I1801" t="s">
        <v>6435</v>
      </c>
      <c r="J1801" t="s">
        <v>7291</v>
      </c>
      <c r="K1801">
        <v>426.17</v>
      </c>
      <c r="L1801" s="12" t="s">
        <v>8141</v>
      </c>
      <c r="M1801" s="10" t="s">
        <v>11227</v>
      </c>
      <c r="N1801">
        <v>1800</v>
      </c>
      <c r="O1801">
        <v>45242</v>
      </c>
      <c r="P1801" t="s">
        <v>11403</v>
      </c>
      <c r="Q1801" s="16">
        <v>4772.13</v>
      </c>
      <c r="R1801">
        <v>5198.3</v>
      </c>
      <c r="S1801">
        <v>32</v>
      </c>
      <c r="T1801">
        <v>1800</v>
      </c>
      <c r="U1801">
        <v>34766.75</v>
      </c>
      <c r="V1801" t="s">
        <v>11411</v>
      </c>
      <c r="W1801">
        <v>3.96</v>
      </c>
      <c r="X1801">
        <v>36</v>
      </c>
      <c r="Y1801" t="s">
        <v>11546</v>
      </c>
      <c r="Z1801" t="s">
        <v>12010</v>
      </c>
      <c r="AA1801">
        <v>1800</v>
      </c>
      <c r="AB1801" t="s">
        <v>12015</v>
      </c>
      <c r="AC1801">
        <v>4138.83</v>
      </c>
      <c r="AD1801">
        <v>3189.49</v>
      </c>
      <c r="AE1801">
        <v>159.47</v>
      </c>
      <c r="AF1801" t="s">
        <v>11195</v>
      </c>
      <c r="AG1801" t="s">
        <v>11373</v>
      </c>
      <c r="AH1801">
        <v>4973</v>
      </c>
      <c r="AI1801">
        <v>1800</v>
      </c>
      <c r="AJ1801" t="s">
        <v>11072</v>
      </c>
      <c r="AK1801" t="s">
        <v>12027</v>
      </c>
      <c r="AL1801" t="s">
        <v>12032</v>
      </c>
      <c r="AM1801" t="s">
        <v>11366</v>
      </c>
      <c r="AN1801">
        <v>1</v>
      </c>
      <c r="AO1801" s="10" t="s">
        <v>12040</v>
      </c>
      <c r="AP1801" t="str" cm="1">
        <f t="array" ref="AP1801">_xlfn.IFS(
  Table1[[#This Row],[Age]]&lt;=25, "18-25",
  Table1[[#This Row],[Age]]&lt;=35, "26-35",
  Table1[[#This Row],[Age]]&lt;=45, "36-45",
  Table1[[#This Row],[Age]]&lt;=60, "46-60",
  TRUE, "60+")</f>
        <v>46-60</v>
      </c>
    </row>
    <row r="1802" spans="1:42" x14ac:dyDescent="0.3">
      <c r="A1802">
        <v>1801</v>
      </c>
      <c r="B1802" t="s">
        <v>11</v>
      </c>
      <c r="C1802" t="s">
        <v>78</v>
      </c>
      <c r="D1802">
        <v>38</v>
      </c>
      <c r="E1802" t="s">
        <v>106</v>
      </c>
      <c r="F1802" t="s">
        <v>1908</v>
      </c>
      <c r="G1802" t="s">
        <v>5117</v>
      </c>
      <c r="H1802">
        <v>19458796654</v>
      </c>
      <c r="I1802" t="s">
        <v>5370</v>
      </c>
      <c r="J1802" t="s">
        <v>7292</v>
      </c>
      <c r="K1802">
        <v>8957.68</v>
      </c>
      <c r="L1802" s="12" t="s">
        <v>8907</v>
      </c>
      <c r="M1802" s="10" t="s">
        <v>11141</v>
      </c>
      <c r="N1802">
        <v>1801</v>
      </c>
      <c r="O1802">
        <v>44981</v>
      </c>
      <c r="P1802" t="s">
        <v>11403</v>
      </c>
      <c r="Q1802" s="16">
        <v>1576.67</v>
      </c>
      <c r="R1802">
        <v>10534.35</v>
      </c>
      <c r="S1802">
        <v>51</v>
      </c>
      <c r="T1802">
        <v>1801</v>
      </c>
      <c r="U1802">
        <v>28599.3</v>
      </c>
      <c r="V1802" t="s">
        <v>11411</v>
      </c>
      <c r="W1802">
        <v>2.98</v>
      </c>
      <c r="X1802">
        <v>60</v>
      </c>
      <c r="Y1802" t="s">
        <v>11771</v>
      </c>
      <c r="Z1802" t="s">
        <v>12010</v>
      </c>
      <c r="AA1802">
        <v>1801</v>
      </c>
      <c r="AB1802" t="s">
        <v>12016</v>
      </c>
      <c r="AC1802">
        <v>9272.36</v>
      </c>
      <c r="AD1802">
        <v>17.12</v>
      </c>
      <c r="AE1802">
        <v>0.86</v>
      </c>
      <c r="AF1802" t="s">
        <v>11137</v>
      </c>
      <c r="AG1802" t="s">
        <v>11322</v>
      </c>
      <c r="AH1802">
        <v>8641</v>
      </c>
      <c r="AI1802">
        <v>1801</v>
      </c>
      <c r="AJ1802" t="s">
        <v>11325</v>
      </c>
      <c r="AK1802" t="s">
        <v>12027</v>
      </c>
      <c r="AL1802" t="s">
        <v>12032</v>
      </c>
      <c r="AM1802" t="s">
        <v>11192</v>
      </c>
      <c r="AN1802">
        <v>1</v>
      </c>
      <c r="AO1802" s="10" t="s">
        <v>12045</v>
      </c>
      <c r="AP1802" t="str" cm="1">
        <f t="array" ref="AP1802">_xlfn.IFS(
  Table1[[#This Row],[Age]]&lt;=25, "18-25",
  Table1[[#This Row],[Age]]&lt;=35, "26-35",
  Table1[[#This Row],[Age]]&lt;=45, "36-45",
  Table1[[#This Row],[Age]]&lt;=60, "46-60",
  TRUE, "60+")</f>
        <v>36-45</v>
      </c>
    </row>
    <row r="1803" spans="1:42" x14ac:dyDescent="0.3">
      <c r="A1803">
        <v>1802</v>
      </c>
      <c r="B1803" t="s">
        <v>45</v>
      </c>
      <c r="C1803" t="s">
        <v>89</v>
      </c>
      <c r="D1803">
        <v>26</v>
      </c>
      <c r="E1803" t="s">
        <v>106</v>
      </c>
      <c r="F1803" t="s">
        <v>1909</v>
      </c>
      <c r="G1803" t="s">
        <v>5136</v>
      </c>
      <c r="H1803">
        <v>19458796655</v>
      </c>
      <c r="I1803" t="s">
        <v>5946</v>
      </c>
      <c r="J1803" t="s">
        <v>7292</v>
      </c>
      <c r="K1803">
        <v>1861.96</v>
      </c>
      <c r="L1803" s="12" t="s">
        <v>7600</v>
      </c>
      <c r="M1803" s="10" t="s">
        <v>11091</v>
      </c>
      <c r="N1803">
        <v>1802</v>
      </c>
      <c r="O1803">
        <v>45053</v>
      </c>
      <c r="P1803" t="s">
        <v>11402</v>
      </c>
      <c r="Q1803" s="16">
        <v>1627.75</v>
      </c>
      <c r="R1803">
        <v>234.21</v>
      </c>
      <c r="S1803">
        <v>26</v>
      </c>
      <c r="T1803">
        <v>1802</v>
      </c>
      <c r="U1803">
        <v>32960.28</v>
      </c>
      <c r="V1803" t="s">
        <v>11412</v>
      </c>
      <c r="W1803">
        <v>8.65</v>
      </c>
      <c r="X1803">
        <v>60</v>
      </c>
      <c r="Y1803" t="s">
        <v>11489</v>
      </c>
      <c r="Z1803" t="s">
        <v>12012</v>
      </c>
      <c r="AA1803">
        <v>1802</v>
      </c>
      <c r="AB1803" t="s">
        <v>12017</v>
      </c>
      <c r="AC1803">
        <v>1866.03</v>
      </c>
      <c r="AD1803">
        <v>3879.38</v>
      </c>
      <c r="AE1803">
        <v>193.97</v>
      </c>
      <c r="AF1803" t="s">
        <v>11059</v>
      </c>
      <c r="AG1803" t="s">
        <v>11111</v>
      </c>
      <c r="AH1803">
        <v>2302</v>
      </c>
      <c r="AI1803">
        <v>1802</v>
      </c>
      <c r="AJ1803" t="s">
        <v>11127</v>
      </c>
      <c r="AK1803" t="s">
        <v>12027</v>
      </c>
      <c r="AL1803" t="s">
        <v>12031</v>
      </c>
      <c r="AM1803" t="s">
        <v>11040</v>
      </c>
      <c r="AN1803">
        <v>1</v>
      </c>
      <c r="AO1803" s="10" t="s">
        <v>12046</v>
      </c>
      <c r="AP1803" t="str" cm="1">
        <f t="array" ref="AP1803">_xlfn.IFS(
  Table1[[#This Row],[Age]]&lt;=25, "18-25",
  Table1[[#This Row],[Age]]&lt;=35, "26-35",
  Table1[[#This Row],[Age]]&lt;=45, "36-45",
  Table1[[#This Row],[Age]]&lt;=60, "46-60",
  TRUE, "60+")</f>
        <v>26-35</v>
      </c>
    </row>
    <row r="1804" spans="1:42" x14ac:dyDescent="0.3">
      <c r="A1804">
        <v>1803</v>
      </c>
      <c r="B1804" t="s">
        <v>38</v>
      </c>
      <c r="C1804" t="s">
        <v>101</v>
      </c>
      <c r="D1804">
        <v>44</v>
      </c>
      <c r="E1804" t="s">
        <v>106</v>
      </c>
      <c r="F1804" t="s">
        <v>1910</v>
      </c>
      <c r="G1804" t="s">
        <v>5128</v>
      </c>
      <c r="H1804">
        <v>19458796656</v>
      </c>
      <c r="I1804" t="s">
        <v>6436</v>
      </c>
      <c r="J1804" t="s">
        <v>7292</v>
      </c>
      <c r="K1804">
        <v>3017.56</v>
      </c>
      <c r="L1804" s="12" t="s">
        <v>8908</v>
      </c>
      <c r="M1804" s="10" t="s">
        <v>11293</v>
      </c>
      <c r="N1804">
        <v>1803</v>
      </c>
      <c r="O1804">
        <v>44965</v>
      </c>
      <c r="P1804" t="s">
        <v>11402</v>
      </c>
      <c r="Q1804" s="16">
        <v>1056.6099999999999</v>
      </c>
      <c r="R1804">
        <v>1960.95</v>
      </c>
      <c r="S1804">
        <v>57</v>
      </c>
      <c r="T1804">
        <v>1803</v>
      </c>
      <c r="U1804">
        <v>11561.51</v>
      </c>
      <c r="V1804" t="s">
        <v>11413</v>
      </c>
      <c r="W1804">
        <v>8.51</v>
      </c>
      <c r="X1804">
        <v>24</v>
      </c>
      <c r="Y1804" t="s">
        <v>11548</v>
      </c>
      <c r="Z1804" t="s">
        <v>12010</v>
      </c>
      <c r="AA1804">
        <v>1803</v>
      </c>
      <c r="AB1804" t="s">
        <v>12017</v>
      </c>
      <c r="AC1804">
        <v>6519.62</v>
      </c>
      <c r="AD1804">
        <v>1702.98</v>
      </c>
      <c r="AE1804">
        <v>85.15</v>
      </c>
      <c r="AF1804" t="s">
        <v>11083</v>
      </c>
      <c r="AG1804" t="s">
        <v>11381</v>
      </c>
      <c r="AH1804">
        <v>7078</v>
      </c>
      <c r="AI1804">
        <v>1803</v>
      </c>
      <c r="AJ1804" t="s">
        <v>11367</v>
      </c>
      <c r="AK1804" t="s">
        <v>12027</v>
      </c>
      <c r="AL1804" t="s">
        <v>12032</v>
      </c>
      <c r="AM1804" t="s">
        <v>11174</v>
      </c>
      <c r="AN1804">
        <v>1</v>
      </c>
      <c r="AO1804" s="10" t="s">
        <v>12045</v>
      </c>
      <c r="AP1804" t="str" cm="1">
        <f t="array" ref="AP1804">_xlfn.IFS(
  Table1[[#This Row],[Age]]&lt;=25, "18-25",
  Table1[[#This Row],[Age]]&lt;=35, "26-35",
  Table1[[#This Row],[Age]]&lt;=45, "36-45",
  Table1[[#This Row],[Age]]&lt;=60, "46-60",
  TRUE, "60+")</f>
        <v>36-45</v>
      </c>
    </row>
    <row r="1805" spans="1:42" x14ac:dyDescent="0.3">
      <c r="A1805">
        <v>1804</v>
      </c>
      <c r="B1805" t="s">
        <v>44</v>
      </c>
      <c r="C1805" t="s">
        <v>72</v>
      </c>
      <c r="D1805">
        <v>45</v>
      </c>
      <c r="E1805" t="s">
        <v>105</v>
      </c>
      <c r="F1805" t="s">
        <v>1911</v>
      </c>
      <c r="G1805" t="s">
        <v>5138</v>
      </c>
      <c r="H1805">
        <v>19458796657</v>
      </c>
      <c r="I1805" t="s">
        <v>6437</v>
      </c>
      <c r="J1805" t="s">
        <v>7291</v>
      </c>
      <c r="K1805">
        <v>4849.03</v>
      </c>
      <c r="L1805" s="12" t="s">
        <v>7797</v>
      </c>
      <c r="M1805" s="10" t="s">
        <v>11266</v>
      </c>
      <c r="N1805">
        <v>1804</v>
      </c>
      <c r="O1805">
        <v>45065</v>
      </c>
      <c r="P1805" t="s">
        <v>11403</v>
      </c>
      <c r="Q1805" s="16">
        <v>2592.91</v>
      </c>
      <c r="R1805">
        <v>7441.94</v>
      </c>
      <c r="S1805">
        <v>84</v>
      </c>
      <c r="T1805">
        <v>1804</v>
      </c>
      <c r="U1805">
        <v>4454.92</v>
      </c>
      <c r="V1805" t="s">
        <v>11412</v>
      </c>
      <c r="W1805">
        <v>3.16</v>
      </c>
      <c r="X1805">
        <v>36</v>
      </c>
      <c r="Y1805" t="s">
        <v>11696</v>
      </c>
      <c r="Z1805" t="s">
        <v>12011</v>
      </c>
      <c r="AA1805">
        <v>1804</v>
      </c>
      <c r="AB1805" t="s">
        <v>12015</v>
      </c>
      <c r="AC1805">
        <v>1666.71</v>
      </c>
      <c r="AD1805">
        <v>4960.5</v>
      </c>
      <c r="AE1805">
        <v>248.02</v>
      </c>
      <c r="AF1805" t="s">
        <v>11053</v>
      </c>
      <c r="AG1805" t="s">
        <v>11093</v>
      </c>
      <c r="AH1805">
        <v>8947</v>
      </c>
      <c r="AI1805">
        <v>1804</v>
      </c>
      <c r="AJ1805" t="s">
        <v>11268</v>
      </c>
      <c r="AK1805" t="s">
        <v>12029</v>
      </c>
      <c r="AL1805" t="s">
        <v>12031</v>
      </c>
      <c r="AM1805" t="s">
        <v>11364</v>
      </c>
      <c r="AN1805">
        <v>1</v>
      </c>
      <c r="AO1805" s="10" t="s">
        <v>12046</v>
      </c>
      <c r="AP1805" t="str" cm="1">
        <f t="array" ref="AP1805">_xlfn.IFS(
  Table1[[#This Row],[Age]]&lt;=25, "18-25",
  Table1[[#This Row],[Age]]&lt;=35, "26-35",
  Table1[[#This Row],[Age]]&lt;=45, "36-45",
  Table1[[#This Row],[Age]]&lt;=60, "46-60",
  TRUE, "60+")</f>
        <v>36-45</v>
      </c>
    </row>
    <row r="1806" spans="1:42" x14ac:dyDescent="0.3">
      <c r="A1806">
        <v>1805</v>
      </c>
      <c r="B1806" t="s">
        <v>40</v>
      </c>
      <c r="C1806" t="s">
        <v>92</v>
      </c>
      <c r="D1806">
        <v>42</v>
      </c>
      <c r="E1806" t="s">
        <v>106</v>
      </c>
      <c r="F1806" t="s">
        <v>1912</v>
      </c>
      <c r="G1806" t="s">
        <v>5132</v>
      </c>
      <c r="H1806">
        <v>19458796658</v>
      </c>
      <c r="I1806" t="s">
        <v>5482</v>
      </c>
      <c r="J1806" t="s">
        <v>7291</v>
      </c>
      <c r="K1806">
        <v>2785.56</v>
      </c>
      <c r="L1806" s="12" t="s">
        <v>8138</v>
      </c>
      <c r="M1806" s="10" t="s">
        <v>11285</v>
      </c>
      <c r="N1806">
        <v>1805</v>
      </c>
      <c r="O1806">
        <v>45058</v>
      </c>
      <c r="P1806" t="s">
        <v>11404</v>
      </c>
      <c r="Q1806" s="16">
        <v>1896.16</v>
      </c>
      <c r="R1806">
        <v>4681.72</v>
      </c>
      <c r="S1806">
        <v>60</v>
      </c>
      <c r="T1806">
        <v>1805</v>
      </c>
      <c r="U1806">
        <v>4661.68</v>
      </c>
      <c r="V1806" t="s">
        <v>11412</v>
      </c>
      <c r="W1806">
        <v>4.91</v>
      </c>
      <c r="X1806">
        <v>12</v>
      </c>
      <c r="Y1806" t="s">
        <v>11521</v>
      </c>
      <c r="Z1806" t="s">
        <v>12011</v>
      </c>
      <c r="AA1806">
        <v>1805</v>
      </c>
      <c r="AB1806" t="s">
        <v>12015</v>
      </c>
      <c r="AC1806">
        <v>9745.98</v>
      </c>
      <c r="AD1806">
        <v>3031.9</v>
      </c>
      <c r="AE1806">
        <v>151.6</v>
      </c>
      <c r="AF1806" t="s">
        <v>11201</v>
      </c>
      <c r="AG1806" t="s">
        <v>11377</v>
      </c>
      <c r="AH1806">
        <v>5506</v>
      </c>
      <c r="AI1806">
        <v>1805</v>
      </c>
      <c r="AJ1806" t="s">
        <v>11288</v>
      </c>
      <c r="AK1806" t="s">
        <v>12028</v>
      </c>
      <c r="AL1806" t="s">
        <v>12031</v>
      </c>
      <c r="AM1806" t="s">
        <v>11302</v>
      </c>
      <c r="AN1806">
        <v>1</v>
      </c>
      <c r="AO1806" s="10" t="s">
        <v>12046</v>
      </c>
      <c r="AP1806" t="str" cm="1">
        <f t="array" ref="AP1806">_xlfn.IFS(
  Table1[[#This Row],[Age]]&lt;=25, "18-25",
  Table1[[#This Row],[Age]]&lt;=35, "26-35",
  Table1[[#This Row],[Age]]&lt;=45, "36-45",
  Table1[[#This Row],[Age]]&lt;=60, "46-60",
  TRUE, "60+")</f>
        <v>36-45</v>
      </c>
    </row>
    <row r="1807" spans="1:42" x14ac:dyDescent="0.3">
      <c r="A1807">
        <v>1806</v>
      </c>
      <c r="B1807" t="s">
        <v>8</v>
      </c>
      <c r="C1807" t="s">
        <v>63</v>
      </c>
      <c r="D1807">
        <v>53</v>
      </c>
      <c r="E1807" t="s">
        <v>105</v>
      </c>
      <c r="F1807" t="s">
        <v>1913</v>
      </c>
      <c r="G1807" t="s">
        <v>5128</v>
      </c>
      <c r="H1807">
        <v>19458796659</v>
      </c>
      <c r="I1807" t="s">
        <v>6438</v>
      </c>
      <c r="J1807" t="s">
        <v>7291</v>
      </c>
      <c r="K1807">
        <v>497.62</v>
      </c>
      <c r="L1807" s="12" t="s">
        <v>8451</v>
      </c>
      <c r="M1807" s="10" t="s">
        <v>11045</v>
      </c>
      <c r="N1807">
        <v>1806</v>
      </c>
      <c r="O1807">
        <v>45162</v>
      </c>
      <c r="P1807" t="s">
        <v>11402</v>
      </c>
      <c r="Q1807" s="16">
        <v>83.12</v>
      </c>
      <c r="R1807">
        <v>580.74</v>
      </c>
      <c r="S1807">
        <v>55</v>
      </c>
      <c r="T1807">
        <v>1806</v>
      </c>
      <c r="U1807">
        <v>13089.51</v>
      </c>
      <c r="V1807" t="s">
        <v>11411</v>
      </c>
      <c r="W1807">
        <v>6.86</v>
      </c>
      <c r="X1807">
        <v>12</v>
      </c>
      <c r="Y1807" t="s">
        <v>8769</v>
      </c>
      <c r="Z1807" t="s">
        <v>12010</v>
      </c>
      <c r="AA1807">
        <v>1806</v>
      </c>
      <c r="AB1807" t="s">
        <v>12016</v>
      </c>
      <c r="AC1807">
        <v>2820.69</v>
      </c>
      <c r="AD1807">
        <v>4626.76</v>
      </c>
      <c r="AE1807">
        <v>231.34</v>
      </c>
      <c r="AF1807" t="s">
        <v>11186</v>
      </c>
      <c r="AG1807" t="s">
        <v>11208</v>
      </c>
      <c r="AH1807">
        <v>504</v>
      </c>
      <c r="AI1807">
        <v>1806</v>
      </c>
      <c r="AJ1807" t="s">
        <v>11326</v>
      </c>
      <c r="AK1807" t="s">
        <v>12027</v>
      </c>
      <c r="AL1807" t="s">
        <v>12031</v>
      </c>
      <c r="AM1807" t="s">
        <v>11243</v>
      </c>
      <c r="AN1807">
        <v>-1</v>
      </c>
      <c r="AO1807" s="10" t="s">
        <v>12041</v>
      </c>
      <c r="AP1807" t="str" cm="1">
        <f t="array" ref="AP1807">_xlfn.IFS(
  Table1[[#This Row],[Age]]&lt;=25, "18-25",
  Table1[[#This Row],[Age]]&lt;=35, "26-35",
  Table1[[#This Row],[Age]]&lt;=45, "36-45",
  Table1[[#This Row],[Age]]&lt;=60, "46-60",
  TRUE, "60+")</f>
        <v>46-60</v>
      </c>
    </row>
    <row r="1808" spans="1:42" x14ac:dyDescent="0.3">
      <c r="A1808">
        <v>1807</v>
      </c>
      <c r="B1808" t="s">
        <v>18</v>
      </c>
      <c r="C1808" t="s">
        <v>79</v>
      </c>
      <c r="D1808">
        <v>51</v>
      </c>
      <c r="E1808" t="s">
        <v>106</v>
      </c>
      <c r="F1808" t="s">
        <v>1914</v>
      </c>
      <c r="G1808" t="s">
        <v>5147</v>
      </c>
      <c r="H1808">
        <v>19458796660</v>
      </c>
      <c r="I1808" t="s">
        <v>6439</v>
      </c>
      <c r="J1808" t="s">
        <v>7291</v>
      </c>
      <c r="K1808">
        <v>387.95</v>
      </c>
      <c r="L1808" s="12" t="s">
        <v>8909</v>
      </c>
      <c r="M1808" s="10" t="s">
        <v>11164</v>
      </c>
      <c r="N1808">
        <v>1807</v>
      </c>
      <c r="O1808">
        <v>45087</v>
      </c>
      <c r="P1808" t="s">
        <v>11403</v>
      </c>
      <c r="Q1808" s="16">
        <v>1980.83</v>
      </c>
      <c r="R1808">
        <v>2368.7800000000002</v>
      </c>
      <c r="S1808">
        <v>6</v>
      </c>
      <c r="T1808">
        <v>1807</v>
      </c>
      <c r="U1808">
        <v>11468.32</v>
      </c>
      <c r="V1808" t="s">
        <v>11411</v>
      </c>
      <c r="W1808">
        <v>1.43</v>
      </c>
      <c r="X1808">
        <v>36</v>
      </c>
      <c r="Y1808" t="s">
        <v>10124</v>
      </c>
      <c r="Z1808" t="s">
        <v>12010</v>
      </c>
      <c r="AA1808">
        <v>1807</v>
      </c>
      <c r="AB1808" t="s">
        <v>12016</v>
      </c>
      <c r="AC1808">
        <v>7955.1</v>
      </c>
      <c r="AD1808">
        <v>244.44</v>
      </c>
      <c r="AE1808">
        <v>12.22</v>
      </c>
      <c r="AF1808" t="s">
        <v>11233</v>
      </c>
      <c r="AG1808" t="s">
        <v>11288</v>
      </c>
      <c r="AH1808">
        <v>9798</v>
      </c>
      <c r="AI1808">
        <v>1807</v>
      </c>
      <c r="AJ1808" t="s">
        <v>11183</v>
      </c>
      <c r="AK1808" t="s">
        <v>12027</v>
      </c>
      <c r="AL1808" t="s">
        <v>12031</v>
      </c>
      <c r="AM1808" t="s">
        <v>11135</v>
      </c>
      <c r="AN1808">
        <v>1</v>
      </c>
      <c r="AO1808" s="10" t="s">
        <v>12043</v>
      </c>
      <c r="AP1808" t="str" cm="1">
        <f t="array" ref="AP1808">_xlfn.IFS(
  Table1[[#This Row],[Age]]&lt;=25, "18-25",
  Table1[[#This Row],[Age]]&lt;=35, "26-35",
  Table1[[#This Row],[Age]]&lt;=45, "36-45",
  Table1[[#This Row],[Age]]&lt;=60, "46-60",
  TRUE, "60+")</f>
        <v>46-60</v>
      </c>
    </row>
    <row r="1809" spans="1:42" x14ac:dyDescent="0.3">
      <c r="A1809">
        <v>1808</v>
      </c>
      <c r="B1809" t="s">
        <v>30</v>
      </c>
      <c r="C1809" t="s">
        <v>87</v>
      </c>
      <c r="D1809">
        <v>19</v>
      </c>
      <c r="E1809" t="s">
        <v>105</v>
      </c>
      <c r="F1809" t="s">
        <v>1915</v>
      </c>
      <c r="G1809" t="s">
        <v>5125</v>
      </c>
      <c r="H1809">
        <v>19458796661</v>
      </c>
      <c r="I1809" t="s">
        <v>6440</v>
      </c>
      <c r="J1809" t="s">
        <v>7292</v>
      </c>
      <c r="K1809">
        <v>9556.61</v>
      </c>
      <c r="L1809" s="12" t="s">
        <v>8910</v>
      </c>
      <c r="M1809" s="10" t="s">
        <v>11154</v>
      </c>
      <c r="N1809">
        <v>1808</v>
      </c>
      <c r="O1809">
        <v>44971</v>
      </c>
      <c r="P1809" t="s">
        <v>11402</v>
      </c>
      <c r="Q1809" s="16">
        <v>317.89</v>
      </c>
      <c r="R1809">
        <v>9874.5</v>
      </c>
      <c r="S1809">
        <v>7</v>
      </c>
      <c r="T1809">
        <v>1808</v>
      </c>
      <c r="U1809">
        <v>7191.52</v>
      </c>
      <c r="V1809" t="s">
        <v>11413</v>
      </c>
      <c r="W1809">
        <v>8.9499999999999993</v>
      </c>
      <c r="X1809">
        <v>48</v>
      </c>
      <c r="Y1809" t="s">
        <v>11506</v>
      </c>
      <c r="Z1809" t="s">
        <v>12010</v>
      </c>
      <c r="AA1809">
        <v>1808</v>
      </c>
      <c r="AB1809" t="s">
        <v>12016</v>
      </c>
      <c r="AC1809">
        <v>7561.04</v>
      </c>
      <c r="AD1809">
        <v>1845.45</v>
      </c>
      <c r="AE1809">
        <v>92.27</v>
      </c>
      <c r="AF1809" t="s">
        <v>11262</v>
      </c>
      <c r="AG1809" t="s">
        <v>11136</v>
      </c>
      <c r="AH1809">
        <v>8112</v>
      </c>
      <c r="AI1809">
        <v>1808</v>
      </c>
      <c r="AJ1809" t="s">
        <v>11181</v>
      </c>
      <c r="AK1809" t="s">
        <v>12027</v>
      </c>
      <c r="AL1809" t="s">
        <v>12031</v>
      </c>
      <c r="AM1809" t="s">
        <v>11184</v>
      </c>
      <c r="AN1809">
        <v>1</v>
      </c>
      <c r="AO1809" s="10" t="s">
        <v>12045</v>
      </c>
      <c r="AP1809" t="str" cm="1">
        <f t="array" ref="AP1809">_xlfn.IFS(
  Table1[[#This Row],[Age]]&lt;=25, "18-25",
  Table1[[#This Row],[Age]]&lt;=35, "26-35",
  Table1[[#This Row],[Age]]&lt;=45, "36-45",
  Table1[[#This Row],[Age]]&lt;=60, "46-60",
  TRUE, "60+")</f>
        <v>18-25</v>
      </c>
    </row>
    <row r="1810" spans="1:42" x14ac:dyDescent="0.3">
      <c r="A1810">
        <v>1809</v>
      </c>
      <c r="B1810" t="s">
        <v>42</v>
      </c>
      <c r="C1810" t="s">
        <v>58</v>
      </c>
      <c r="D1810">
        <v>26</v>
      </c>
      <c r="E1810" t="s">
        <v>105</v>
      </c>
      <c r="F1810" t="s">
        <v>1916</v>
      </c>
      <c r="G1810" t="s">
        <v>5141</v>
      </c>
      <c r="H1810">
        <v>19458796662</v>
      </c>
      <c r="I1810" t="s">
        <v>6183</v>
      </c>
      <c r="J1810" t="s">
        <v>7291</v>
      </c>
      <c r="K1810">
        <v>3322.41</v>
      </c>
      <c r="L1810" s="12" t="s">
        <v>8911</v>
      </c>
      <c r="M1810" s="10" t="s">
        <v>11295</v>
      </c>
      <c r="N1810">
        <v>1809</v>
      </c>
      <c r="O1810">
        <v>45091</v>
      </c>
      <c r="P1810" t="s">
        <v>11403</v>
      </c>
      <c r="Q1810" s="16">
        <v>3997.23</v>
      </c>
      <c r="R1810">
        <v>-674.82</v>
      </c>
      <c r="S1810">
        <v>66</v>
      </c>
      <c r="T1810">
        <v>1809</v>
      </c>
      <c r="U1810">
        <v>13969.47</v>
      </c>
      <c r="V1810" t="s">
        <v>11411</v>
      </c>
      <c r="W1810">
        <v>5.6</v>
      </c>
      <c r="X1810">
        <v>60</v>
      </c>
      <c r="Y1810" t="s">
        <v>11485</v>
      </c>
      <c r="Z1810" t="s">
        <v>12011</v>
      </c>
      <c r="AA1810">
        <v>1809</v>
      </c>
      <c r="AB1810" t="s">
        <v>12016</v>
      </c>
      <c r="AC1810">
        <v>9784.09</v>
      </c>
      <c r="AD1810">
        <v>1437.06</v>
      </c>
      <c r="AE1810">
        <v>71.849999999999994</v>
      </c>
      <c r="AF1810" t="s">
        <v>11393</v>
      </c>
      <c r="AG1810" t="s">
        <v>11128</v>
      </c>
      <c r="AH1810">
        <v>2285</v>
      </c>
      <c r="AI1810">
        <v>1809</v>
      </c>
      <c r="AJ1810" t="s">
        <v>11274</v>
      </c>
      <c r="AK1810" t="s">
        <v>12029</v>
      </c>
      <c r="AL1810" t="s">
        <v>12031</v>
      </c>
      <c r="AM1810" t="s">
        <v>11125</v>
      </c>
      <c r="AN1810">
        <v>1</v>
      </c>
      <c r="AO1810" s="10" t="s">
        <v>12043</v>
      </c>
      <c r="AP1810" t="str" cm="1">
        <f t="array" ref="AP1810">_xlfn.IFS(
  Table1[[#This Row],[Age]]&lt;=25, "18-25",
  Table1[[#This Row],[Age]]&lt;=35, "26-35",
  Table1[[#This Row],[Age]]&lt;=45, "36-45",
  Table1[[#This Row],[Age]]&lt;=60, "46-60",
  TRUE, "60+")</f>
        <v>26-35</v>
      </c>
    </row>
    <row r="1811" spans="1:42" x14ac:dyDescent="0.3">
      <c r="A1811">
        <v>1810</v>
      </c>
      <c r="B1811" t="s">
        <v>46</v>
      </c>
      <c r="C1811" t="s">
        <v>60</v>
      </c>
      <c r="D1811">
        <v>36</v>
      </c>
      <c r="E1811" t="s">
        <v>105</v>
      </c>
      <c r="F1811" t="s">
        <v>1917</v>
      </c>
      <c r="G1811" t="s">
        <v>5122</v>
      </c>
      <c r="H1811">
        <v>19458796663</v>
      </c>
      <c r="I1811" t="s">
        <v>6441</v>
      </c>
      <c r="J1811" t="s">
        <v>7291</v>
      </c>
      <c r="K1811">
        <v>3410.48</v>
      </c>
      <c r="L1811" s="12" t="s">
        <v>8912</v>
      </c>
      <c r="M1811" s="10" t="s">
        <v>11094</v>
      </c>
      <c r="N1811">
        <v>1810</v>
      </c>
      <c r="O1811">
        <v>45266</v>
      </c>
      <c r="P1811" t="s">
        <v>11404</v>
      </c>
      <c r="Q1811" s="16">
        <v>4645.18</v>
      </c>
      <c r="R1811">
        <v>-1234.7</v>
      </c>
      <c r="S1811">
        <v>81</v>
      </c>
      <c r="T1811">
        <v>1810</v>
      </c>
      <c r="U1811">
        <v>27164.71</v>
      </c>
      <c r="V1811" t="s">
        <v>11411</v>
      </c>
      <c r="W1811">
        <v>3.04</v>
      </c>
      <c r="X1811">
        <v>24</v>
      </c>
      <c r="Y1811" t="s">
        <v>11827</v>
      </c>
      <c r="Z1811" t="s">
        <v>12011</v>
      </c>
      <c r="AA1811">
        <v>1810</v>
      </c>
      <c r="AB1811" t="s">
        <v>12016</v>
      </c>
      <c r="AC1811">
        <v>9405.0499999999993</v>
      </c>
      <c r="AD1811">
        <v>1872.92</v>
      </c>
      <c r="AE1811">
        <v>93.65</v>
      </c>
      <c r="AF1811" t="s">
        <v>11174</v>
      </c>
      <c r="AG1811" t="s">
        <v>11168</v>
      </c>
      <c r="AH1811">
        <v>6064</v>
      </c>
      <c r="AI1811">
        <v>1810</v>
      </c>
      <c r="AJ1811" t="s">
        <v>11073</v>
      </c>
      <c r="AK1811" t="s">
        <v>12029</v>
      </c>
      <c r="AL1811" t="s">
        <v>12031</v>
      </c>
      <c r="AM1811" t="s">
        <v>11272</v>
      </c>
      <c r="AN1811">
        <v>1</v>
      </c>
      <c r="AO1811" s="10" t="s">
        <v>12036</v>
      </c>
      <c r="AP1811" t="str" cm="1">
        <f t="array" ref="AP1811">_xlfn.IFS(
  Table1[[#This Row],[Age]]&lt;=25, "18-25",
  Table1[[#This Row],[Age]]&lt;=35, "26-35",
  Table1[[#This Row],[Age]]&lt;=45, "36-45",
  Table1[[#This Row],[Age]]&lt;=60, "46-60",
  TRUE, "60+")</f>
        <v>36-45</v>
      </c>
    </row>
    <row r="1812" spans="1:42" x14ac:dyDescent="0.3">
      <c r="A1812">
        <v>1811</v>
      </c>
      <c r="B1812" t="s">
        <v>50</v>
      </c>
      <c r="C1812" t="s">
        <v>82</v>
      </c>
      <c r="D1812">
        <v>32</v>
      </c>
      <c r="E1812" t="s">
        <v>106</v>
      </c>
      <c r="F1812" t="s">
        <v>1918</v>
      </c>
      <c r="G1812" t="s">
        <v>5146</v>
      </c>
      <c r="H1812">
        <v>19458796664</v>
      </c>
      <c r="I1812" t="s">
        <v>5901</v>
      </c>
      <c r="J1812" t="s">
        <v>7292</v>
      </c>
      <c r="K1812">
        <v>9236.7099999999991</v>
      </c>
      <c r="L1812" s="12" t="s">
        <v>8913</v>
      </c>
      <c r="M1812" s="10" t="s">
        <v>11062</v>
      </c>
      <c r="N1812">
        <v>1811</v>
      </c>
      <c r="O1812">
        <v>45152</v>
      </c>
      <c r="P1812" t="s">
        <v>11402</v>
      </c>
      <c r="Q1812" s="16">
        <v>1486.16</v>
      </c>
      <c r="R1812">
        <v>10722.87</v>
      </c>
      <c r="S1812">
        <v>26</v>
      </c>
      <c r="T1812">
        <v>1811</v>
      </c>
      <c r="U1812">
        <v>47526.18</v>
      </c>
      <c r="V1812" t="s">
        <v>11411</v>
      </c>
      <c r="W1812">
        <v>4.57</v>
      </c>
      <c r="X1812">
        <v>24</v>
      </c>
      <c r="Y1812" t="s">
        <v>11522</v>
      </c>
      <c r="Z1812" t="s">
        <v>12010</v>
      </c>
      <c r="AA1812">
        <v>1811</v>
      </c>
      <c r="AB1812" t="s">
        <v>12016</v>
      </c>
      <c r="AC1812">
        <v>8841.7000000000007</v>
      </c>
      <c r="AD1812">
        <v>1523.65</v>
      </c>
      <c r="AE1812">
        <v>76.180000000000007</v>
      </c>
      <c r="AF1812" t="s">
        <v>11119</v>
      </c>
      <c r="AG1812" t="s">
        <v>11269</v>
      </c>
      <c r="AH1812">
        <v>3261</v>
      </c>
      <c r="AI1812">
        <v>1811</v>
      </c>
      <c r="AJ1812" t="s">
        <v>11388</v>
      </c>
      <c r="AK1812" t="s">
        <v>12028</v>
      </c>
      <c r="AL1812" t="s">
        <v>12032</v>
      </c>
      <c r="AM1812" t="s">
        <v>11092</v>
      </c>
      <c r="AN1812">
        <v>1</v>
      </c>
      <c r="AO1812" s="10" t="s">
        <v>12041</v>
      </c>
      <c r="AP1812" t="str" cm="1">
        <f t="array" ref="AP1812">_xlfn.IFS(
  Table1[[#This Row],[Age]]&lt;=25, "18-25",
  Table1[[#This Row],[Age]]&lt;=35, "26-35",
  Table1[[#This Row],[Age]]&lt;=45, "36-45",
  Table1[[#This Row],[Age]]&lt;=60, "46-60",
  TRUE, "60+")</f>
        <v>26-35</v>
      </c>
    </row>
    <row r="1813" spans="1:42" x14ac:dyDescent="0.3">
      <c r="A1813">
        <v>1812</v>
      </c>
      <c r="B1813" t="s">
        <v>41</v>
      </c>
      <c r="C1813" t="s">
        <v>69</v>
      </c>
      <c r="D1813">
        <v>38</v>
      </c>
      <c r="E1813" t="s">
        <v>106</v>
      </c>
      <c r="F1813" t="s">
        <v>1919</v>
      </c>
      <c r="G1813" t="s">
        <v>5145</v>
      </c>
      <c r="H1813">
        <v>19458796665</v>
      </c>
      <c r="I1813" t="s">
        <v>6442</v>
      </c>
      <c r="J1813" t="s">
        <v>7291</v>
      </c>
      <c r="K1813">
        <v>8377.92</v>
      </c>
      <c r="L1813" s="12" t="s">
        <v>8914</v>
      </c>
      <c r="M1813" s="10" t="s">
        <v>11057</v>
      </c>
      <c r="N1813">
        <v>1812</v>
      </c>
      <c r="O1813">
        <v>45075</v>
      </c>
      <c r="P1813" t="s">
        <v>11402</v>
      </c>
      <c r="Q1813" s="16">
        <v>3257.06</v>
      </c>
      <c r="R1813">
        <v>11634.98</v>
      </c>
      <c r="S1813">
        <v>95</v>
      </c>
      <c r="T1813">
        <v>1812</v>
      </c>
      <c r="U1813">
        <v>46191.17</v>
      </c>
      <c r="V1813" t="s">
        <v>11412</v>
      </c>
      <c r="W1813">
        <v>9.1199999999999992</v>
      </c>
      <c r="X1813">
        <v>24</v>
      </c>
      <c r="Y1813" t="s">
        <v>11613</v>
      </c>
      <c r="Z1813" t="s">
        <v>12011</v>
      </c>
      <c r="AA1813">
        <v>1812</v>
      </c>
      <c r="AB1813" t="s">
        <v>12015</v>
      </c>
      <c r="AC1813">
        <v>6790.25</v>
      </c>
      <c r="AD1813">
        <v>1390.97</v>
      </c>
      <c r="AE1813">
        <v>69.55</v>
      </c>
      <c r="AF1813" t="s">
        <v>11276</v>
      </c>
      <c r="AG1813" t="s">
        <v>11061</v>
      </c>
      <c r="AH1813">
        <v>2447</v>
      </c>
      <c r="AI1813">
        <v>1812</v>
      </c>
      <c r="AJ1813" t="s">
        <v>11344</v>
      </c>
      <c r="AK1813" t="s">
        <v>12029</v>
      </c>
      <c r="AL1813" t="s">
        <v>12031</v>
      </c>
      <c r="AM1813" t="s">
        <v>11332</v>
      </c>
      <c r="AN1813">
        <v>1</v>
      </c>
      <c r="AO1813" s="10" t="s">
        <v>12046</v>
      </c>
      <c r="AP1813" t="str" cm="1">
        <f t="array" ref="AP1813">_xlfn.IFS(
  Table1[[#This Row],[Age]]&lt;=25, "18-25",
  Table1[[#This Row],[Age]]&lt;=35, "26-35",
  Table1[[#This Row],[Age]]&lt;=45, "36-45",
  Table1[[#This Row],[Age]]&lt;=60, "46-60",
  TRUE, "60+")</f>
        <v>36-45</v>
      </c>
    </row>
    <row r="1814" spans="1:42" x14ac:dyDescent="0.3">
      <c r="A1814">
        <v>1813</v>
      </c>
      <c r="B1814" t="s">
        <v>26</v>
      </c>
      <c r="C1814" t="s">
        <v>65</v>
      </c>
      <c r="D1814">
        <v>67</v>
      </c>
      <c r="E1814" t="s">
        <v>104</v>
      </c>
      <c r="F1814" t="s">
        <v>1920</v>
      </c>
      <c r="G1814" t="s">
        <v>5125</v>
      </c>
      <c r="H1814">
        <v>19458796666</v>
      </c>
      <c r="I1814" t="s">
        <v>5794</v>
      </c>
      <c r="J1814" t="s">
        <v>7291</v>
      </c>
      <c r="K1814">
        <v>6900.72</v>
      </c>
      <c r="L1814" s="12" t="s">
        <v>8915</v>
      </c>
      <c r="M1814" s="10" t="s">
        <v>11346</v>
      </c>
      <c r="N1814">
        <v>1813</v>
      </c>
      <c r="O1814">
        <v>45240</v>
      </c>
      <c r="P1814" t="s">
        <v>11402</v>
      </c>
      <c r="Q1814" s="16">
        <v>451.72</v>
      </c>
      <c r="R1814">
        <v>6449</v>
      </c>
      <c r="S1814">
        <v>98</v>
      </c>
      <c r="T1814">
        <v>1813</v>
      </c>
      <c r="U1814">
        <v>14313.97</v>
      </c>
      <c r="V1814" t="s">
        <v>11413</v>
      </c>
      <c r="W1814">
        <v>1.22</v>
      </c>
      <c r="X1814">
        <v>12</v>
      </c>
      <c r="Y1814" t="s">
        <v>11791</v>
      </c>
      <c r="Z1814" t="s">
        <v>12012</v>
      </c>
      <c r="AA1814">
        <v>1813</v>
      </c>
      <c r="AB1814" t="s">
        <v>12016</v>
      </c>
      <c r="AC1814">
        <v>5694.02</v>
      </c>
      <c r="AD1814">
        <v>2406.17</v>
      </c>
      <c r="AE1814">
        <v>120.31</v>
      </c>
      <c r="AF1814" t="s">
        <v>11119</v>
      </c>
      <c r="AG1814" t="s">
        <v>11075</v>
      </c>
      <c r="AH1814">
        <v>1216</v>
      </c>
      <c r="AI1814">
        <v>1813</v>
      </c>
      <c r="AJ1814" t="s">
        <v>11135</v>
      </c>
      <c r="AK1814" t="s">
        <v>12029</v>
      </c>
      <c r="AL1814" t="s">
        <v>12031</v>
      </c>
      <c r="AM1814" t="s">
        <v>11326</v>
      </c>
      <c r="AN1814">
        <v>-1</v>
      </c>
      <c r="AO1814" s="10" t="s">
        <v>12040</v>
      </c>
      <c r="AP1814" t="str" cm="1">
        <f t="array" ref="AP1814">_xlfn.IFS(
  Table1[[#This Row],[Age]]&lt;=25, "18-25",
  Table1[[#This Row],[Age]]&lt;=35, "26-35",
  Table1[[#This Row],[Age]]&lt;=45, "36-45",
  Table1[[#This Row],[Age]]&lt;=60, "46-60",
  TRUE, "60+")</f>
        <v>60+</v>
      </c>
    </row>
    <row r="1815" spans="1:42" x14ac:dyDescent="0.3">
      <c r="A1815">
        <v>1814</v>
      </c>
      <c r="B1815" t="s">
        <v>4</v>
      </c>
      <c r="C1815" t="s">
        <v>39</v>
      </c>
      <c r="D1815">
        <v>33</v>
      </c>
      <c r="E1815" t="s">
        <v>105</v>
      </c>
      <c r="F1815" t="s">
        <v>1921</v>
      </c>
      <c r="G1815" t="s">
        <v>5127</v>
      </c>
      <c r="H1815">
        <v>19458796667</v>
      </c>
      <c r="I1815" t="s">
        <v>5532</v>
      </c>
      <c r="J1815" t="s">
        <v>7292</v>
      </c>
      <c r="K1815">
        <v>6619.21</v>
      </c>
      <c r="L1815" s="12" t="s">
        <v>8916</v>
      </c>
      <c r="M1815" s="10" t="s">
        <v>11313</v>
      </c>
      <c r="N1815">
        <v>1814</v>
      </c>
      <c r="O1815">
        <v>45233</v>
      </c>
      <c r="P1815" t="s">
        <v>11402</v>
      </c>
      <c r="Q1815" s="16">
        <v>1823.98</v>
      </c>
      <c r="R1815">
        <v>8443.19</v>
      </c>
      <c r="S1815">
        <v>82</v>
      </c>
      <c r="T1815">
        <v>1814</v>
      </c>
      <c r="U1815">
        <v>4244.28</v>
      </c>
      <c r="V1815" t="s">
        <v>11413</v>
      </c>
      <c r="W1815">
        <v>2.29</v>
      </c>
      <c r="X1815">
        <v>48</v>
      </c>
      <c r="Y1815" t="s">
        <v>11774</v>
      </c>
      <c r="Z1815" t="s">
        <v>12011</v>
      </c>
      <c r="AA1815">
        <v>1814</v>
      </c>
      <c r="AB1815" t="s">
        <v>12015</v>
      </c>
      <c r="AC1815">
        <v>2821.25</v>
      </c>
      <c r="AD1815">
        <v>3902.46</v>
      </c>
      <c r="AE1815">
        <v>195.12</v>
      </c>
      <c r="AF1815" t="s">
        <v>11154</v>
      </c>
      <c r="AG1815" t="s">
        <v>11373</v>
      </c>
      <c r="AH1815">
        <v>4865</v>
      </c>
      <c r="AI1815">
        <v>1814</v>
      </c>
      <c r="AJ1815" t="s">
        <v>11353</v>
      </c>
      <c r="AK1815" t="s">
        <v>12027</v>
      </c>
      <c r="AL1815" t="s">
        <v>12032</v>
      </c>
      <c r="AM1815" t="s">
        <v>11084</v>
      </c>
      <c r="AN1815">
        <v>1</v>
      </c>
      <c r="AO1815" s="10" t="s">
        <v>12040</v>
      </c>
      <c r="AP1815" t="str" cm="1">
        <f t="array" ref="AP1815">_xlfn.IFS(
  Table1[[#This Row],[Age]]&lt;=25, "18-25",
  Table1[[#This Row],[Age]]&lt;=35, "26-35",
  Table1[[#This Row],[Age]]&lt;=45, "36-45",
  Table1[[#This Row],[Age]]&lt;=60, "46-60",
  TRUE, "60+")</f>
        <v>26-35</v>
      </c>
    </row>
    <row r="1816" spans="1:42" x14ac:dyDescent="0.3">
      <c r="A1816">
        <v>1815</v>
      </c>
      <c r="B1816" t="s">
        <v>18</v>
      </c>
      <c r="C1816" t="s">
        <v>93</v>
      </c>
      <c r="D1816">
        <v>19</v>
      </c>
      <c r="E1816" t="s">
        <v>106</v>
      </c>
      <c r="F1816" t="s">
        <v>1922</v>
      </c>
      <c r="G1816" t="s">
        <v>5117</v>
      </c>
      <c r="H1816">
        <v>19458796668</v>
      </c>
      <c r="I1816" t="s">
        <v>5605</v>
      </c>
      <c r="J1816" t="s">
        <v>7291</v>
      </c>
      <c r="K1816">
        <v>8030.75</v>
      </c>
      <c r="L1816" s="12" t="s">
        <v>8917</v>
      </c>
      <c r="M1816" s="10" t="s">
        <v>11330</v>
      </c>
      <c r="N1816">
        <v>1815</v>
      </c>
      <c r="O1816">
        <v>45253</v>
      </c>
      <c r="P1816" t="s">
        <v>11403</v>
      </c>
      <c r="Q1816" s="16">
        <v>2883.81</v>
      </c>
      <c r="R1816">
        <v>5146.9399999999996</v>
      </c>
      <c r="S1816">
        <v>78</v>
      </c>
      <c r="T1816">
        <v>1815</v>
      </c>
      <c r="U1816">
        <v>49786.05</v>
      </c>
      <c r="V1816" t="s">
        <v>11412</v>
      </c>
      <c r="W1816">
        <v>2.73</v>
      </c>
      <c r="X1816">
        <v>48</v>
      </c>
      <c r="Y1816" t="s">
        <v>9930</v>
      </c>
      <c r="Z1816" t="s">
        <v>12010</v>
      </c>
      <c r="AA1816">
        <v>1815</v>
      </c>
      <c r="AB1816" t="s">
        <v>12017</v>
      </c>
      <c r="AC1816">
        <v>6703.17</v>
      </c>
      <c r="AD1816">
        <v>3233.04</v>
      </c>
      <c r="AE1816">
        <v>161.65</v>
      </c>
      <c r="AF1816" t="s">
        <v>11380</v>
      </c>
      <c r="AG1816" t="s">
        <v>11084</v>
      </c>
      <c r="AH1816">
        <v>6458</v>
      </c>
      <c r="AI1816">
        <v>1815</v>
      </c>
      <c r="AJ1816" t="s">
        <v>11242</v>
      </c>
      <c r="AK1816" t="s">
        <v>12029</v>
      </c>
      <c r="AL1816" t="s">
        <v>12031</v>
      </c>
      <c r="AM1816" t="s">
        <v>11385</v>
      </c>
      <c r="AN1816">
        <v>1</v>
      </c>
      <c r="AO1816" s="10" t="s">
        <v>12040</v>
      </c>
      <c r="AP1816" t="str" cm="1">
        <f t="array" ref="AP1816">_xlfn.IFS(
  Table1[[#This Row],[Age]]&lt;=25, "18-25",
  Table1[[#This Row],[Age]]&lt;=35, "26-35",
  Table1[[#This Row],[Age]]&lt;=45, "36-45",
  Table1[[#This Row],[Age]]&lt;=60, "46-60",
  TRUE, "60+")</f>
        <v>18-25</v>
      </c>
    </row>
    <row r="1817" spans="1:42" x14ac:dyDescent="0.3">
      <c r="A1817">
        <v>1816</v>
      </c>
      <c r="B1817" t="s">
        <v>29</v>
      </c>
      <c r="C1817" t="s">
        <v>80</v>
      </c>
      <c r="D1817">
        <v>43</v>
      </c>
      <c r="E1817" t="s">
        <v>104</v>
      </c>
      <c r="F1817" t="s">
        <v>1923</v>
      </c>
      <c r="G1817" t="s">
        <v>5111</v>
      </c>
      <c r="H1817">
        <v>19458796669</v>
      </c>
      <c r="I1817" t="s">
        <v>6443</v>
      </c>
      <c r="J1817" t="s">
        <v>7291</v>
      </c>
      <c r="K1817">
        <v>1771.87</v>
      </c>
      <c r="L1817" s="12" t="s">
        <v>8918</v>
      </c>
      <c r="M1817" s="10" t="s">
        <v>11356</v>
      </c>
      <c r="N1817">
        <v>1816</v>
      </c>
      <c r="O1817">
        <v>45070</v>
      </c>
      <c r="P1817" t="s">
        <v>11403</v>
      </c>
      <c r="Q1817" s="16">
        <v>529.82000000000005</v>
      </c>
      <c r="R1817">
        <v>2301.69</v>
      </c>
      <c r="S1817">
        <v>5</v>
      </c>
      <c r="T1817">
        <v>1816</v>
      </c>
      <c r="U1817">
        <v>24344.01</v>
      </c>
      <c r="V1817" t="s">
        <v>11412</v>
      </c>
      <c r="W1817">
        <v>1.54</v>
      </c>
      <c r="X1817">
        <v>24</v>
      </c>
      <c r="Y1817" t="s">
        <v>11427</v>
      </c>
      <c r="Z1817" t="s">
        <v>12011</v>
      </c>
      <c r="AA1817">
        <v>1816</v>
      </c>
      <c r="AB1817" t="s">
        <v>12015</v>
      </c>
      <c r="AC1817">
        <v>7449.46</v>
      </c>
      <c r="AD1817">
        <v>1848.12</v>
      </c>
      <c r="AE1817">
        <v>92.41</v>
      </c>
      <c r="AF1817" t="s">
        <v>11227</v>
      </c>
      <c r="AG1817" t="s">
        <v>11048</v>
      </c>
      <c r="AH1817">
        <v>4137</v>
      </c>
      <c r="AI1817">
        <v>1816</v>
      </c>
      <c r="AJ1817" t="s">
        <v>11297</v>
      </c>
      <c r="AK1817" t="s">
        <v>12027</v>
      </c>
      <c r="AL1817" t="s">
        <v>12032</v>
      </c>
      <c r="AM1817" t="s">
        <v>11142</v>
      </c>
      <c r="AN1817">
        <v>-1</v>
      </c>
      <c r="AO1817" s="10" t="s">
        <v>12046</v>
      </c>
      <c r="AP1817" t="str" cm="1">
        <f t="array" ref="AP1817">_xlfn.IFS(
  Table1[[#This Row],[Age]]&lt;=25, "18-25",
  Table1[[#This Row],[Age]]&lt;=35, "26-35",
  Table1[[#This Row],[Age]]&lt;=45, "36-45",
  Table1[[#This Row],[Age]]&lt;=60, "46-60",
  TRUE, "60+")</f>
        <v>36-45</v>
      </c>
    </row>
    <row r="1818" spans="1:42" x14ac:dyDescent="0.3">
      <c r="A1818">
        <v>1817</v>
      </c>
      <c r="B1818" t="s">
        <v>3</v>
      </c>
      <c r="C1818" t="s">
        <v>87</v>
      </c>
      <c r="D1818">
        <v>61</v>
      </c>
      <c r="E1818" t="s">
        <v>104</v>
      </c>
      <c r="F1818" t="s">
        <v>1924</v>
      </c>
      <c r="G1818" t="s">
        <v>5110</v>
      </c>
      <c r="H1818">
        <v>19458796670</v>
      </c>
      <c r="I1818" t="s">
        <v>5515</v>
      </c>
      <c r="J1818" t="s">
        <v>7291</v>
      </c>
      <c r="K1818">
        <v>6676.32</v>
      </c>
      <c r="L1818" s="12" t="s">
        <v>8919</v>
      </c>
      <c r="M1818" s="10" t="s">
        <v>11236</v>
      </c>
      <c r="N1818">
        <v>1817</v>
      </c>
      <c r="O1818">
        <v>45150</v>
      </c>
      <c r="P1818" t="s">
        <v>11402</v>
      </c>
      <c r="Q1818" s="16">
        <v>1891.93</v>
      </c>
      <c r="R1818">
        <v>4784.3900000000003</v>
      </c>
      <c r="S1818">
        <v>87</v>
      </c>
      <c r="T1818">
        <v>1817</v>
      </c>
      <c r="U1818">
        <v>48936.75</v>
      </c>
      <c r="V1818" t="s">
        <v>11411</v>
      </c>
      <c r="W1818">
        <v>3.03</v>
      </c>
      <c r="X1818">
        <v>60</v>
      </c>
      <c r="Y1818" t="s">
        <v>11659</v>
      </c>
      <c r="Z1818" t="s">
        <v>12012</v>
      </c>
      <c r="AA1818">
        <v>1817</v>
      </c>
      <c r="AB1818" t="s">
        <v>12016</v>
      </c>
      <c r="AC1818">
        <v>9488.69</v>
      </c>
      <c r="AD1818">
        <v>2947.78</v>
      </c>
      <c r="AE1818">
        <v>147.38999999999999</v>
      </c>
      <c r="AF1818" t="s">
        <v>11236</v>
      </c>
      <c r="AG1818" t="s">
        <v>11327</v>
      </c>
      <c r="AH1818">
        <v>4834</v>
      </c>
      <c r="AI1818">
        <v>1817</v>
      </c>
      <c r="AJ1818" t="s">
        <v>11038</v>
      </c>
      <c r="AK1818" t="s">
        <v>12029</v>
      </c>
      <c r="AL1818" t="s">
        <v>12032</v>
      </c>
      <c r="AM1818" t="s">
        <v>11232</v>
      </c>
      <c r="AN1818">
        <v>1</v>
      </c>
      <c r="AO1818" s="10" t="s">
        <v>12041</v>
      </c>
      <c r="AP1818" t="str" cm="1">
        <f t="array" ref="AP1818">_xlfn.IFS(
  Table1[[#This Row],[Age]]&lt;=25, "18-25",
  Table1[[#This Row],[Age]]&lt;=35, "26-35",
  Table1[[#This Row],[Age]]&lt;=45, "36-45",
  Table1[[#This Row],[Age]]&lt;=60, "46-60",
  TRUE, "60+")</f>
        <v>60+</v>
      </c>
    </row>
    <row r="1819" spans="1:42" x14ac:dyDescent="0.3">
      <c r="A1819">
        <v>1818</v>
      </c>
      <c r="B1819" t="s">
        <v>15</v>
      </c>
      <c r="C1819" t="s">
        <v>91</v>
      </c>
      <c r="D1819">
        <v>46</v>
      </c>
      <c r="E1819" t="s">
        <v>106</v>
      </c>
      <c r="F1819" t="s">
        <v>1925</v>
      </c>
      <c r="G1819" t="s">
        <v>5139</v>
      </c>
      <c r="H1819">
        <v>19458796671</v>
      </c>
      <c r="I1819" t="s">
        <v>6444</v>
      </c>
      <c r="J1819" t="s">
        <v>7291</v>
      </c>
      <c r="K1819">
        <v>1074.1500000000001</v>
      </c>
      <c r="L1819" s="12" t="s">
        <v>8920</v>
      </c>
      <c r="M1819" s="10" t="s">
        <v>11387</v>
      </c>
      <c r="N1819">
        <v>1818</v>
      </c>
      <c r="O1819">
        <v>45104</v>
      </c>
      <c r="P1819" t="s">
        <v>11404</v>
      </c>
      <c r="Q1819" s="16">
        <v>4776.6499999999996</v>
      </c>
      <c r="R1819">
        <v>-3702.5</v>
      </c>
      <c r="S1819">
        <v>1</v>
      </c>
      <c r="T1819">
        <v>1818</v>
      </c>
      <c r="U1819">
        <v>27344.46</v>
      </c>
      <c r="V1819" t="s">
        <v>11413</v>
      </c>
      <c r="W1819">
        <v>8.35</v>
      </c>
      <c r="X1819">
        <v>60</v>
      </c>
      <c r="Y1819" t="s">
        <v>11844</v>
      </c>
      <c r="Z1819" t="s">
        <v>12010</v>
      </c>
      <c r="AA1819">
        <v>1818</v>
      </c>
      <c r="AB1819" t="s">
        <v>12015</v>
      </c>
      <c r="AC1819">
        <v>3540.22</v>
      </c>
      <c r="AD1819">
        <v>4534.79</v>
      </c>
      <c r="AE1819">
        <v>226.74</v>
      </c>
      <c r="AF1819" t="s">
        <v>11298</v>
      </c>
      <c r="AG1819" t="s">
        <v>11265</v>
      </c>
      <c r="AH1819">
        <v>7327</v>
      </c>
      <c r="AI1819">
        <v>1818</v>
      </c>
      <c r="AJ1819" t="s">
        <v>11062</v>
      </c>
      <c r="AK1819" t="s">
        <v>12027</v>
      </c>
      <c r="AL1819" t="s">
        <v>12031</v>
      </c>
      <c r="AM1819" t="s">
        <v>11043</v>
      </c>
      <c r="AN1819">
        <v>1</v>
      </c>
      <c r="AO1819" s="10" t="s">
        <v>12043</v>
      </c>
      <c r="AP1819" t="str" cm="1">
        <f t="array" ref="AP1819">_xlfn.IFS(
  Table1[[#This Row],[Age]]&lt;=25, "18-25",
  Table1[[#This Row],[Age]]&lt;=35, "26-35",
  Table1[[#This Row],[Age]]&lt;=45, "36-45",
  Table1[[#This Row],[Age]]&lt;=60, "46-60",
  TRUE, "60+")</f>
        <v>46-60</v>
      </c>
    </row>
    <row r="1820" spans="1:42" x14ac:dyDescent="0.3">
      <c r="A1820">
        <v>1819</v>
      </c>
      <c r="B1820" t="s">
        <v>33</v>
      </c>
      <c r="C1820" t="s">
        <v>84</v>
      </c>
      <c r="D1820">
        <v>50</v>
      </c>
      <c r="E1820" t="s">
        <v>105</v>
      </c>
      <c r="F1820" t="s">
        <v>1926</v>
      </c>
      <c r="G1820" t="s">
        <v>5134</v>
      </c>
      <c r="H1820">
        <v>19458796672</v>
      </c>
      <c r="I1820" t="s">
        <v>6445</v>
      </c>
      <c r="J1820" t="s">
        <v>7292</v>
      </c>
      <c r="K1820">
        <v>1352.48</v>
      </c>
      <c r="L1820" s="12" t="s">
        <v>8921</v>
      </c>
      <c r="M1820" s="10" t="s">
        <v>11052</v>
      </c>
      <c r="N1820">
        <v>1819</v>
      </c>
      <c r="O1820">
        <v>45257</v>
      </c>
      <c r="P1820" t="s">
        <v>11403</v>
      </c>
      <c r="Q1820" s="16">
        <v>838.75</v>
      </c>
      <c r="R1820">
        <v>513.73</v>
      </c>
      <c r="S1820">
        <v>84</v>
      </c>
      <c r="T1820">
        <v>1819</v>
      </c>
      <c r="U1820">
        <v>44431.68</v>
      </c>
      <c r="V1820" t="s">
        <v>11412</v>
      </c>
      <c r="W1820">
        <v>5.74</v>
      </c>
      <c r="X1820">
        <v>60</v>
      </c>
      <c r="Y1820" t="s">
        <v>11432</v>
      </c>
      <c r="Z1820" t="s">
        <v>12011</v>
      </c>
      <c r="AA1820">
        <v>1819</v>
      </c>
      <c r="AB1820" t="s">
        <v>12016</v>
      </c>
      <c r="AC1820">
        <v>4222.68</v>
      </c>
      <c r="AD1820">
        <v>1343.59</v>
      </c>
      <c r="AE1820">
        <v>67.180000000000007</v>
      </c>
      <c r="AF1820" t="s">
        <v>11351</v>
      </c>
      <c r="AG1820" t="s">
        <v>11163</v>
      </c>
      <c r="AH1820">
        <v>6799</v>
      </c>
      <c r="AI1820">
        <v>1819</v>
      </c>
      <c r="AJ1820" t="s">
        <v>11068</v>
      </c>
      <c r="AK1820" t="s">
        <v>12029</v>
      </c>
      <c r="AL1820" t="s">
        <v>12032</v>
      </c>
      <c r="AM1820" t="s">
        <v>11081</v>
      </c>
      <c r="AN1820">
        <v>1</v>
      </c>
      <c r="AO1820" s="10" t="s">
        <v>12040</v>
      </c>
      <c r="AP1820" t="str" cm="1">
        <f t="array" ref="AP1820">_xlfn.IFS(
  Table1[[#This Row],[Age]]&lt;=25, "18-25",
  Table1[[#This Row],[Age]]&lt;=35, "26-35",
  Table1[[#This Row],[Age]]&lt;=45, "36-45",
  Table1[[#This Row],[Age]]&lt;=60, "46-60",
  TRUE, "60+")</f>
        <v>46-60</v>
      </c>
    </row>
    <row r="1821" spans="1:42" x14ac:dyDescent="0.3">
      <c r="A1821">
        <v>1820</v>
      </c>
      <c r="B1821" t="s">
        <v>37</v>
      </c>
      <c r="C1821" t="s">
        <v>94</v>
      </c>
      <c r="D1821">
        <v>51</v>
      </c>
      <c r="E1821" t="s">
        <v>104</v>
      </c>
      <c r="F1821" t="s">
        <v>1927</v>
      </c>
      <c r="G1821" t="s">
        <v>5136</v>
      </c>
      <c r="H1821">
        <v>19458796673</v>
      </c>
      <c r="I1821" t="s">
        <v>5748</v>
      </c>
      <c r="J1821" t="s">
        <v>7292</v>
      </c>
      <c r="K1821">
        <v>2503.29</v>
      </c>
      <c r="L1821" s="12" t="s">
        <v>7440</v>
      </c>
      <c r="M1821" s="10" t="s">
        <v>11045</v>
      </c>
      <c r="N1821">
        <v>1820</v>
      </c>
      <c r="O1821">
        <v>45102</v>
      </c>
      <c r="P1821" t="s">
        <v>11403</v>
      </c>
      <c r="Q1821" s="16">
        <v>3104.95</v>
      </c>
      <c r="R1821">
        <v>5608.24</v>
      </c>
      <c r="S1821">
        <v>2</v>
      </c>
      <c r="T1821">
        <v>1820</v>
      </c>
      <c r="U1821">
        <v>22913.81</v>
      </c>
      <c r="V1821" t="s">
        <v>11412</v>
      </c>
      <c r="W1821">
        <v>6.45</v>
      </c>
      <c r="X1821">
        <v>24</v>
      </c>
      <c r="Y1821" t="s">
        <v>11799</v>
      </c>
      <c r="Z1821" t="s">
        <v>12012</v>
      </c>
      <c r="AA1821">
        <v>1820</v>
      </c>
      <c r="AB1821" t="s">
        <v>12015</v>
      </c>
      <c r="AC1821">
        <v>5042.82</v>
      </c>
      <c r="AD1821">
        <v>2502.71</v>
      </c>
      <c r="AE1821">
        <v>125.14</v>
      </c>
      <c r="AF1821" t="s">
        <v>11144</v>
      </c>
      <c r="AG1821" t="s">
        <v>11345</v>
      </c>
      <c r="AH1821">
        <v>9848</v>
      </c>
      <c r="AI1821">
        <v>1820</v>
      </c>
      <c r="AJ1821" t="s">
        <v>11237</v>
      </c>
      <c r="AK1821" t="s">
        <v>12027</v>
      </c>
      <c r="AL1821" t="s">
        <v>12031</v>
      </c>
      <c r="AM1821" t="s">
        <v>11122</v>
      </c>
      <c r="AN1821">
        <v>1</v>
      </c>
      <c r="AO1821" s="10" t="s">
        <v>12043</v>
      </c>
      <c r="AP1821" t="str" cm="1">
        <f t="array" ref="AP1821">_xlfn.IFS(
  Table1[[#This Row],[Age]]&lt;=25, "18-25",
  Table1[[#This Row],[Age]]&lt;=35, "26-35",
  Table1[[#This Row],[Age]]&lt;=45, "36-45",
  Table1[[#This Row],[Age]]&lt;=60, "46-60",
  TRUE, "60+")</f>
        <v>46-60</v>
      </c>
    </row>
    <row r="1822" spans="1:42" x14ac:dyDescent="0.3">
      <c r="A1822">
        <v>1821</v>
      </c>
      <c r="B1822" t="s">
        <v>50</v>
      </c>
      <c r="C1822" t="s">
        <v>91</v>
      </c>
      <c r="D1822">
        <v>63</v>
      </c>
      <c r="E1822" t="s">
        <v>104</v>
      </c>
      <c r="F1822" t="s">
        <v>1928</v>
      </c>
      <c r="G1822" t="s">
        <v>5144</v>
      </c>
      <c r="H1822">
        <v>19458796674</v>
      </c>
      <c r="I1822" t="s">
        <v>6446</v>
      </c>
      <c r="J1822" t="s">
        <v>7291</v>
      </c>
      <c r="K1822">
        <v>7127.06</v>
      </c>
      <c r="L1822" s="12" t="s">
        <v>8251</v>
      </c>
      <c r="M1822" s="10" t="s">
        <v>11070</v>
      </c>
      <c r="N1822">
        <v>1821</v>
      </c>
      <c r="O1822">
        <v>44955</v>
      </c>
      <c r="P1822" t="s">
        <v>11404</v>
      </c>
      <c r="Q1822" s="16">
        <v>4168.41</v>
      </c>
      <c r="R1822">
        <v>11295.47</v>
      </c>
      <c r="S1822">
        <v>65</v>
      </c>
      <c r="T1822">
        <v>1821</v>
      </c>
      <c r="U1822">
        <v>31479.13</v>
      </c>
      <c r="V1822" t="s">
        <v>11411</v>
      </c>
      <c r="W1822">
        <v>2.4</v>
      </c>
      <c r="X1822">
        <v>60</v>
      </c>
      <c r="Y1822" t="s">
        <v>11898</v>
      </c>
      <c r="Z1822" t="s">
        <v>12011</v>
      </c>
      <c r="AA1822">
        <v>1821</v>
      </c>
      <c r="AB1822" t="s">
        <v>12015</v>
      </c>
      <c r="AC1822">
        <v>7223.03</v>
      </c>
      <c r="AD1822">
        <v>4558.1899999999996</v>
      </c>
      <c r="AE1822">
        <v>227.91</v>
      </c>
      <c r="AF1822" t="s">
        <v>11288</v>
      </c>
      <c r="AG1822" t="s">
        <v>11352</v>
      </c>
      <c r="AH1822">
        <v>5424</v>
      </c>
      <c r="AI1822">
        <v>1821</v>
      </c>
      <c r="AJ1822" t="s">
        <v>11356</v>
      </c>
      <c r="AK1822" t="s">
        <v>12027</v>
      </c>
      <c r="AL1822" t="s">
        <v>12032</v>
      </c>
      <c r="AM1822" t="s">
        <v>11353</v>
      </c>
      <c r="AN1822">
        <v>1</v>
      </c>
      <c r="AO1822" s="10" t="s">
        <v>12039</v>
      </c>
      <c r="AP1822" t="str" cm="1">
        <f t="array" ref="AP1822">_xlfn.IFS(
  Table1[[#This Row],[Age]]&lt;=25, "18-25",
  Table1[[#This Row],[Age]]&lt;=35, "26-35",
  Table1[[#This Row],[Age]]&lt;=45, "36-45",
  Table1[[#This Row],[Age]]&lt;=60, "46-60",
  TRUE, "60+")</f>
        <v>60+</v>
      </c>
    </row>
    <row r="1823" spans="1:42" x14ac:dyDescent="0.3">
      <c r="A1823">
        <v>1822</v>
      </c>
      <c r="B1823" t="s">
        <v>12</v>
      </c>
      <c r="C1823" t="s">
        <v>54</v>
      </c>
      <c r="D1823">
        <v>44</v>
      </c>
      <c r="E1823" t="s">
        <v>105</v>
      </c>
      <c r="F1823" t="s">
        <v>1929</v>
      </c>
      <c r="G1823" t="s">
        <v>5115</v>
      </c>
      <c r="H1823">
        <v>19458796675</v>
      </c>
      <c r="I1823" t="s">
        <v>5797</v>
      </c>
      <c r="J1823" t="s">
        <v>7292</v>
      </c>
      <c r="K1823">
        <v>8936.2000000000007</v>
      </c>
      <c r="L1823" s="12" t="s">
        <v>8922</v>
      </c>
      <c r="M1823" s="10" t="s">
        <v>11067</v>
      </c>
      <c r="N1823">
        <v>1822</v>
      </c>
      <c r="O1823">
        <v>45224</v>
      </c>
      <c r="P1823" t="s">
        <v>11402</v>
      </c>
      <c r="Q1823" s="16">
        <v>3858.14</v>
      </c>
      <c r="R1823">
        <v>5078.0600000000004</v>
      </c>
      <c r="S1823">
        <v>10</v>
      </c>
      <c r="T1823">
        <v>1822</v>
      </c>
      <c r="U1823">
        <v>27251.279999999999</v>
      </c>
      <c r="V1823" t="s">
        <v>11411</v>
      </c>
      <c r="W1823">
        <v>3.5</v>
      </c>
      <c r="X1823">
        <v>36</v>
      </c>
      <c r="Y1823" t="s">
        <v>8061</v>
      </c>
      <c r="Z1823" t="s">
        <v>12012</v>
      </c>
      <c r="AA1823">
        <v>1822</v>
      </c>
      <c r="AB1823" t="s">
        <v>12016</v>
      </c>
      <c r="AC1823">
        <v>8577.25</v>
      </c>
      <c r="AD1823">
        <v>3655.29</v>
      </c>
      <c r="AE1823">
        <v>182.76</v>
      </c>
      <c r="AF1823" t="s">
        <v>11308</v>
      </c>
      <c r="AG1823" t="s">
        <v>11259</v>
      </c>
      <c r="AH1823">
        <v>3764</v>
      </c>
      <c r="AI1823">
        <v>1822</v>
      </c>
      <c r="AJ1823" t="s">
        <v>11299</v>
      </c>
      <c r="AK1823" t="s">
        <v>12029</v>
      </c>
      <c r="AL1823" t="s">
        <v>12031</v>
      </c>
      <c r="AM1823" t="s">
        <v>11174</v>
      </c>
      <c r="AN1823">
        <v>1</v>
      </c>
      <c r="AO1823" s="10" t="s">
        <v>12044</v>
      </c>
      <c r="AP1823" t="str" cm="1">
        <f t="array" ref="AP1823">_xlfn.IFS(
  Table1[[#This Row],[Age]]&lt;=25, "18-25",
  Table1[[#This Row],[Age]]&lt;=35, "26-35",
  Table1[[#This Row],[Age]]&lt;=45, "36-45",
  Table1[[#This Row],[Age]]&lt;=60, "46-60",
  TRUE, "60+")</f>
        <v>36-45</v>
      </c>
    </row>
    <row r="1824" spans="1:42" x14ac:dyDescent="0.3">
      <c r="A1824">
        <v>1823</v>
      </c>
      <c r="B1824" t="s">
        <v>35</v>
      </c>
      <c r="C1824" t="s">
        <v>88</v>
      </c>
      <c r="D1824">
        <v>24</v>
      </c>
      <c r="E1824" t="s">
        <v>106</v>
      </c>
      <c r="F1824" t="s">
        <v>1930</v>
      </c>
      <c r="G1824" t="s">
        <v>5128</v>
      </c>
      <c r="H1824">
        <v>19458796676</v>
      </c>
      <c r="I1824" t="s">
        <v>5519</v>
      </c>
      <c r="J1824" t="s">
        <v>7292</v>
      </c>
      <c r="K1824">
        <v>6938.78</v>
      </c>
      <c r="L1824" s="12" t="s">
        <v>8923</v>
      </c>
      <c r="M1824" s="10" t="s">
        <v>11337</v>
      </c>
      <c r="N1824">
        <v>1823</v>
      </c>
      <c r="O1824">
        <v>45024</v>
      </c>
      <c r="P1824" t="s">
        <v>11402</v>
      </c>
      <c r="Q1824" s="16">
        <v>3859.2</v>
      </c>
      <c r="R1824">
        <v>3079.58</v>
      </c>
      <c r="S1824">
        <v>50</v>
      </c>
      <c r="T1824">
        <v>1823</v>
      </c>
      <c r="U1824">
        <v>11773.99</v>
      </c>
      <c r="V1824" t="s">
        <v>11413</v>
      </c>
      <c r="W1824">
        <v>9.26</v>
      </c>
      <c r="X1824">
        <v>24</v>
      </c>
      <c r="Y1824" t="s">
        <v>11831</v>
      </c>
      <c r="Z1824" t="s">
        <v>12012</v>
      </c>
      <c r="AA1824">
        <v>1823</v>
      </c>
      <c r="AB1824" t="s">
        <v>12015</v>
      </c>
      <c r="AC1824">
        <v>3320.41</v>
      </c>
      <c r="AD1824">
        <v>873.71</v>
      </c>
      <c r="AE1824">
        <v>43.69</v>
      </c>
      <c r="AF1824" t="s">
        <v>11267</v>
      </c>
      <c r="AG1824" t="s">
        <v>11185</v>
      </c>
      <c r="AH1824">
        <v>8628</v>
      </c>
      <c r="AI1824">
        <v>1823</v>
      </c>
      <c r="AJ1824" t="s">
        <v>11370</v>
      </c>
      <c r="AK1824" t="s">
        <v>12029</v>
      </c>
      <c r="AL1824" t="s">
        <v>12032</v>
      </c>
      <c r="AM1824" t="s">
        <v>11389</v>
      </c>
      <c r="AN1824">
        <v>1</v>
      </c>
      <c r="AO1824" s="10" t="s">
        <v>12037</v>
      </c>
      <c r="AP1824" t="str" cm="1">
        <f t="array" ref="AP1824">_xlfn.IFS(
  Table1[[#This Row],[Age]]&lt;=25, "18-25",
  Table1[[#This Row],[Age]]&lt;=35, "26-35",
  Table1[[#This Row],[Age]]&lt;=45, "36-45",
  Table1[[#This Row],[Age]]&lt;=60, "46-60",
  TRUE, "60+")</f>
        <v>18-25</v>
      </c>
    </row>
    <row r="1825" spans="1:42" x14ac:dyDescent="0.3">
      <c r="A1825">
        <v>1824</v>
      </c>
      <c r="B1825" t="s">
        <v>33</v>
      </c>
      <c r="C1825" t="s">
        <v>93</v>
      </c>
      <c r="D1825">
        <v>66</v>
      </c>
      <c r="E1825" t="s">
        <v>105</v>
      </c>
      <c r="F1825" t="s">
        <v>1931</v>
      </c>
      <c r="G1825" t="s">
        <v>5119</v>
      </c>
      <c r="H1825">
        <v>19458796677</v>
      </c>
      <c r="I1825" t="s">
        <v>6447</v>
      </c>
      <c r="J1825" t="s">
        <v>7291</v>
      </c>
      <c r="K1825">
        <v>4224.57</v>
      </c>
      <c r="L1825" s="12" t="s">
        <v>8924</v>
      </c>
      <c r="M1825" s="10" t="s">
        <v>11356</v>
      </c>
      <c r="N1825">
        <v>1824</v>
      </c>
      <c r="O1825">
        <v>45113</v>
      </c>
      <c r="P1825" t="s">
        <v>11403</v>
      </c>
      <c r="Q1825" s="16">
        <v>305.02</v>
      </c>
      <c r="R1825">
        <v>3919.55</v>
      </c>
      <c r="S1825">
        <v>51</v>
      </c>
      <c r="T1825">
        <v>1824</v>
      </c>
      <c r="U1825">
        <v>38426.120000000003</v>
      </c>
      <c r="V1825" t="s">
        <v>11413</v>
      </c>
      <c r="W1825">
        <v>2.89</v>
      </c>
      <c r="X1825">
        <v>48</v>
      </c>
      <c r="Y1825" t="s">
        <v>8206</v>
      </c>
      <c r="Z1825" t="s">
        <v>12011</v>
      </c>
      <c r="AA1825">
        <v>1824</v>
      </c>
      <c r="AB1825" t="s">
        <v>12016</v>
      </c>
      <c r="AC1825">
        <v>5861.64</v>
      </c>
      <c r="AD1825">
        <v>3966.97</v>
      </c>
      <c r="AE1825">
        <v>198.35</v>
      </c>
      <c r="AF1825" t="s">
        <v>11058</v>
      </c>
      <c r="AG1825" t="s">
        <v>11168</v>
      </c>
      <c r="AH1825">
        <v>9650</v>
      </c>
      <c r="AI1825">
        <v>1824</v>
      </c>
      <c r="AJ1825" t="s">
        <v>11207</v>
      </c>
      <c r="AK1825" t="s">
        <v>12028</v>
      </c>
      <c r="AL1825" t="s">
        <v>12031</v>
      </c>
      <c r="AM1825" t="s">
        <v>11310</v>
      </c>
      <c r="AN1825">
        <v>1</v>
      </c>
      <c r="AO1825" s="10" t="s">
        <v>12038</v>
      </c>
      <c r="AP1825" t="str" cm="1">
        <f t="array" ref="AP1825">_xlfn.IFS(
  Table1[[#This Row],[Age]]&lt;=25, "18-25",
  Table1[[#This Row],[Age]]&lt;=35, "26-35",
  Table1[[#This Row],[Age]]&lt;=45, "36-45",
  Table1[[#This Row],[Age]]&lt;=60, "46-60",
  TRUE, "60+")</f>
        <v>60+</v>
      </c>
    </row>
    <row r="1826" spans="1:42" x14ac:dyDescent="0.3">
      <c r="A1826">
        <v>1825</v>
      </c>
      <c r="B1826" t="s">
        <v>24</v>
      </c>
      <c r="C1826" t="s">
        <v>86</v>
      </c>
      <c r="D1826">
        <v>32</v>
      </c>
      <c r="E1826" t="s">
        <v>105</v>
      </c>
      <c r="F1826" t="s">
        <v>1932</v>
      </c>
      <c r="G1826" t="s">
        <v>5128</v>
      </c>
      <c r="H1826">
        <v>19458796678</v>
      </c>
      <c r="I1826" t="s">
        <v>5920</v>
      </c>
      <c r="J1826" t="s">
        <v>7291</v>
      </c>
      <c r="K1826">
        <v>5185.25</v>
      </c>
      <c r="L1826" s="12" t="s">
        <v>8925</v>
      </c>
      <c r="M1826" s="10" t="s">
        <v>11129</v>
      </c>
      <c r="N1826">
        <v>1825</v>
      </c>
      <c r="O1826">
        <v>45256</v>
      </c>
      <c r="P1826" t="s">
        <v>11404</v>
      </c>
      <c r="Q1826" s="16">
        <v>4868.2700000000004</v>
      </c>
      <c r="R1826">
        <v>10053.52</v>
      </c>
      <c r="S1826">
        <v>69</v>
      </c>
      <c r="T1826">
        <v>1825</v>
      </c>
      <c r="U1826">
        <v>3685.47</v>
      </c>
      <c r="V1826" t="s">
        <v>11413</v>
      </c>
      <c r="W1826">
        <v>9.16</v>
      </c>
      <c r="X1826">
        <v>12</v>
      </c>
      <c r="Y1826" t="s">
        <v>11711</v>
      </c>
      <c r="Z1826" t="s">
        <v>12010</v>
      </c>
      <c r="AA1826">
        <v>1825</v>
      </c>
      <c r="AB1826" t="s">
        <v>12016</v>
      </c>
      <c r="AC1826">
        <v>3266.74</v>
      </c>
      <c r="AD1826">
        <v>4011.3</v>
      </c>
      <c r="AE1826">
        <v>200.57</v>
      </c>
      <c r="AF1826" t="s">
        <v>11073</v>
      </c>
      <c r="AG1826" t="s">
        <v>11236</v>
      </c>
      <c r="AH1826">
        <v>3659</v>
      </c>
      <c r="AI1826">
        <v>1825</v>
      </c>
      <c r="AJ1826" t="s">
        <v>11100</v>
      </c>
      <c r="AK1826" t="s">
        <v>12027</v>
      </c>
      <c r="AL1826" t="s">
        <v>12031</v>
      </c>
      <c r="AM1826" t="s">
        <v>11043</v>
      </c>
      <c r="AN1826">
        <v>1</v>
      </c>
      <c r="AO1826" s="10" t="s">
        <v>12040</v>
      </c>
      <c r="AP1826" t="str" cm="1">
        <f t="array" ref="AP1826">_xlfn.IFS(
  Table1[[#This Row],[Age]]&lt;=25, "18-25",
  Table1[[#This Row],[Age]]&lt;=35, "26-35",
  Table1[[#This Row],[Age]]&lt;=45, "36-45",
  Table1[[#This Row],[Age]]&lt;=60, "46-60",
  TRUE, "60+")</f>
        <v>26-35</v>
      </c>
    </row>
    <row r="1827" spans="1:42" x14ac:dyDescent="0.3">
      <c r="A1827">
        <v>1826</v>
      </c>
      <c r="B1827" t="s">
        <v>39</v>
      </c>
      <c r="C1827" t="s">
        <v>68</v>
      </c>
      <c r="D1827">
        <v>34</v>
      </c>
      <c r="E1827" t="s">
        <v>106</v>
      </c>
      <c r="F1827" t="s">
        <v>1933</v>
      </c>
      <c r="G1827" t="s">
        <v>5125</v>
      </c>
      <c r="H1827">
        <v>19458796679</v>
      </c>
      <c r="I1827" t="s">
        <v>5678</v>
      </c>
      <c r="J1827" t="s">
        <v>7292</v>
      </c>
      <c r="K1827">
        <v>7152.03</v>
      </c>
      <c r="L1827" s="12" t="s">
        <v>8926</v>
      </c>
      <c r="M1827" s="10" t="s">
        <v>11052</v>
      </c>
      <c r="N1827">
        <v>1826</v>
      </c>
      <c r="O1827">
        <v>45150</v>
      </c>
      <c r="P1827" t="s">
        <v>11404</v>
      </c>
      <c r="Q1827" s="16">
        <v>3638.45</v>
      </c>
      <c r="R1827">
        <v>3513.58</v>
      </c>
      <c r="S1827">
        <v>41</v>
      </c>
      <c r="T1827">
        <v>1826</v>
      </c>
      <c r="U1827">
        <v>18758.18</v>
      </c>
      <c r="V1827" t="s">
        <v>11411</v>
      </c>
      <c r="W1827">
        <v>6.97</v>
      </c>
      <c r="X1827">
        <v>36</v>
      </c>
      <c r="Y1827" t="s">
        <v>11899</v>
      </c>
      <c r="Z1827" t="s">
        <v>12012</v>
      </c>
      <c r="AA1827">
        <v>1826</v>
      </c>
      <c r="AB1827" t="s">
        <v>12017</v>
      </c>
      <c r="AC1827">
        <v>5179.97</v>
      </c>
      <c r="AD1827">
        <v>3729.5</v>
      </c>
      <c r="AE1827">
        <v>186.48</v>
      </c>
      <c r="AF1827" t="s">
        <v>11073</v>
      </c>
      <c r="AG1827" t="s">
        <v>11368</v>
      </c>
      <c r="AH1827">
        <v>2881</v>
      </c>
      <c r="AI1827">
        <v>1826</v>
      </c>
      <c r="AJ1827" t="s">
        <v>11192</v>
      </c>
      <c r="AK1827" t="s">
        <v>12027</v>
      </c>
      <c r="AL1827" t="s">
        <v>12032</v>
      </c>
      <c r="AM1827" t="s">
        <v>11119</v>
      </c>
      <c r="AN1827">
        <v>1</v>
      </c>
      <c r="AO1827" s="10" t="s">
        <v>12041</v>
      </c>
      <c r="AP1827" t="str" cm="1">
        <f t="array" ref="AP1827">_xlfn.IFS(
  Table1[[#This Row],[Age]]&lt;=25, "18-25",
  Table1[[#This Row],[Age]]&lt;=35, "26-35",
  Table1[[#This Row],[Age]]&lt;=45, "36-45",
  Table1[[#This Row],[Age]]&lt;=60, "46-60",
  TRUE, "60+")</f>
        <v>26-35</v>
      </c>
    </row>
    <row r="1828" spans="1:42" x14ac:dyDescent="0.3">
      <c r="A1828">
        <v>1827</v>
      </c>
      <c r="B1828" t="s">
        <v>21</v>
      </c>
      <c r="C1828" t="s">
        <v>92</v>
      </c>
      <c r="D1828">
        <v>26</v>
      </c>
      <c r="E1828" t="s">
        <v>104</v>
      </c>
      <c r="F1828" t="s">
        <v>1934</v>
      </c>
      <c r="G1828" t="s">
        <v>5130</v>
      </c>
      <c r="H1828">
        <v>19458796680</v>
      </c>
      <c r="I1828" t="s">
        <v>6448</v>
      </c>
      <c r="J1828" t="s">
        <v>7292</v>
      </c>
      <c r="K1828">
        <v>6171.49</v>
      </c>
      <c r="L1828" s="12" t="s">
        <v>8489</v>
      </c>
      <c r="M1828" s="10" t="s">
        <v>11182</v>
      </c>
      <c r="N1828">
        <v>1827</v>
      </c>
      <c r="O1828">
        <v>45034</v>
      </c>
      <c r="P1828" t="s">
        <v>11403</v>
      </c>
      <c r="Q1828" s="16">
        <v>4772.16</v>
      </c>
      <c r="R1828">
        <v>1399.33</v>
      </c>
      <c r="S1828">
        <v>58</v>
      </c>
      <c r="T1828">
        <v>1827</v>
      </c>
      <c r="U1828">
        <v>43625.23</v>
      </c>
      <c r="V1828" t="s">
        <v>11413</v>
      </c>
      <c r="W1828">
        <v>5.52</v>
      </c>
      <c r="X1828">
        <v>12</v>
      </c>
      <c r="Y1828" t="s">
        <v>11771</v>
      </c>
      <c r="Z1828" t="s">
        <v>12010</v>
      </c>
      <c r="AA1828">
        <v>1827</v>
      </c>
      <c r="AB1828" t="s">
        <v>12016</v>
      </c>
      <c r="AC1828">
        <v>9409.6</v>
      </c>
      <c r="AD1828">
        <v>2979.02</v>
      </c>
      <c r="AE1828">
        <v>148.94999999999999</v>
      </c>
      <c r="AF1828" t="s">
        <v>11392</v>
      </c>
      <c r="AG1828" t="s">
        <v>11393</v>
      </c>
      <c r="AH1828">
        <v>3799</v>
      </c>
      <c r="AI1828">
        <v>1827</v>
      </c>
      <c r="AJ1828" t="s">
        <v>11259</v>
      </c>
      <c r="AK1828" t="s">
        <v>12027</v>
      </c>
      <c r="AL1828" t="s">
        <v>12031</v>
      </c>
      <c r="AM1828" t="s">
        <v>11258</v>
      </c>
      <c r="AN1828">
        <v>1</v>
      </c>
      <c r="AO1828" s="10" t="s">
        <v>12037</v>
      </c>
      <c r="AP1828" t="str" cm="1">
        <f t="array" ref="AP1828">_xlfn.IFS(
  Table1[[#This Row],[Age]]&lt;=25, "18-25",
  Table1[[#This Row],[Age]]&lt;=35, "26-35",
  Table1[[#This Row],[Age]]&lt;=45, "36-45",
  Table1[[#This Row],[Age]]&lt;=60, "46-60",
  TRUE, "60+")</f>
        <v>26-35</v>
      </c>
    </row>
    <row r="1829" spans="1:42" x14ac:dyDescent="0.3">
      <c r="A1829">
        <v>1828</v>
      </c>
      <c r="B1829" t="s">
        <v>15</v>
      </c>
      <c r="C1829" t="s">
        <v>71</v>
      </c>
      <c r="D1829">
        <v>30</v>
      </c>
      <c r="E1829" t="s">
        <v>105</v>
      </c>
      <c r="F1829" t="s">
        <v>1935</v>
      </c>
      <c r="G1829" t="s">
        <v>5133</v>
      </c>
      <c r="H1829">
        <v>19458796681</v>
      </c>
      <c r="I1829" t="s">
        <v>5952</v>
      </c>
      <c r="J1829" t="s">
        <v>7291</v>
      </c>
      <c r="K1829">
        <v>5341.73</v>
      </c>
      <c r="L1829" s="12" t="s">
        <v>8927</v>
      </c>
      <c r="M1829" s="10" t="s">
        <v>11360</v>
      </c>
      <c r="N1829">
        <v>1828</v>
      </c>
      <c r="O1829">
        <v>45010</v>
      </c>
      <c r="P1829" t="s">
        <v>11402</v>
      </c>
      <c r="Q1829" s="16">
        <v>4896.5</v>
      </c>
      <c r="R1829">
        <v>10238.23</v>
      </c>
      <c r="S1829">
        <v>77</v>
      </c>
      <c r="T1829">
        <v>1828</v>
      </c>
      <c r="U1829">
        <v>25631.5</v>
      </c>
      <c r="V1829" t="s">
        <v>11411</v>
      </c>
      <c r="W1829">
        <v>2.57</v>
      </c>
      <c r="X1829">
        <v>36</v>
      </c>
      <c r="Y1829" t="s">
        <v>11900</v>
      </c>
      <c r="Z1829" t="s">
        <v>12012</v>
      </c>
      <c r="AA1829">
        <v>1828</v>
      </c>
      <c r="AB1829" t="s">
        <v>12017</v>
      </c>
      <c r="AC1829">
        <v>8942.85</v>
      </c>
      <c r="AD1829">
        <v>590.01</v>
      </c>
      <c r="AE1829">
        <v>29.5</v>
      </c>
      <c r="AF1829" t="s">
        <v>11251</v>
      </c>
      <c r="AG1829" t="s">
        <v>11210</v>
      </c>
      <c r="AH1829">
        <v>6273</v>
      </c>
      <c r="AI1829">
        <v>1828</v>
      </c>
      <c r="AJ1829" t="s">
        <v>11294</v>
      </c>
      <c r="AK1829" t="s">
        <v>12028</v>
      </c>
      <c r="AL1829" t="s">
        <v>12031</v>
      </c>
      <c r="AM1829" t="s">
        <v>11287</v>
      </c>
      <c r="AN1829">
        <v>1</v>
      </c>
      <c r="AO1829" s="10" t="s">
        <v>12047</v>
      </c>
      <c r="AP1829" t="str" cm="1">
        <f t="array" ref="AP1829">_xlfn.IFS(
  Table1[[#This Row],[Age]]&lt;=25, "18-25",
  Table1[[#This Row],[Age]]&lt;=35, "26-35",
  Table1[[#This Row],[Age]]&lt;=45, "36-45",
  Table1[[#This Row],[Age]]&lt;=60, "46-60",
  TRUE, "60+")</f>
        <v>26-35</v>
      </c>
    </row>
    <row r="1830" spans="1:42" x14ac:dyDescent="0.3">
      <c r="A1830">
        <v>1829</v>
      </c>
      <c r="B1830" t="s">
        <v>39</v>
      </c>
      <c r="C1830" t="s">
        <v>100</v>
      </c>
      <c r="D1830">
        <v>49</v>
      </c>
      <c r="E1830" t="s">
        <v>104</v>
      </c>
      <c r="F1830" t="s">
        <v>1936</v>
      </c>
      <c r="G1830" t="s">
        <v>5146</v>
      </c>
      <c r="H1830">
        <v>19458796682</v>
      </c>
      <c r="I1830" t="s">
        <v>5476</v>
      </c>
      <c r="J1830" t="s">
        <v>7292</v>
      </c>
      <c r="K1830">
        <v>2444.25</v>
      </c>
      <c r="L1830" s="12" t="s">
        <v>8928</v>
      </c>
      <c r="M1830" s="10" t="s">
        <v>11351</v>
      </c>
      <c r="N1830">
        <v>1829</v>
      </c>
      <c r="O1830">
        <v>45184</v>
      </c>
      <c r="P1830" t="s">
        <v>11402</v>
      </c>
      <c r="Q1830" s="16">
        <v>1791.44</v>
      </c>
      <c r="R1830">
        <v>652.80999999999995</v>
      </c>
      <c r="S1830">
        <v>68</v>
      </c>
      <c r="T1830">
        <v>1829</v>
      </c>
      <c r="U1830">
        <v>4804.63</v>
      </c>
      <c r="V1830" t="s">
        <v>11413</v>
      </c>
      <c r="W1830">
        <v>7.06</v>
      </c>
      <c r="X1830">
        <v>24</v>
      </c>
      <c r="Y1830" t="s">
        <v>7464</v>
      </c>
      <c r="Z1830" t="s">
        <v>12012</v>
      </c>
      <c r="AA1830">
        <v>1829</v>
      </c>
      <c r="AB1830" t="s">
        <v>12017</v>
      </c>
      <c r="AC1830">
        <v>5150.6099999999997</v>
      </c>
      <c r="AD1830">
        <v>2346.17</v>
      </c>
      <c r="AE1830">
        <v>117.31</v>
      </c>
      <c r="AF1830" t="s">
        <v>11194</v>
      </c>
      <c r="AG1830" t="s">
        <v>11217</v>
      </c>
      <c r="AH1830">
        <v>6273</v>
      </c>
      <c r="AI1830">
        <v>1829</v>
      </c>
      <c r="AJ1830" t="s">
        <v>11131</v>
      </c>
      <c r="AK1830" t="s">
        <v>12028</v>
      </c>
      <c r="AL1830" t="s">
        <v>12031</v>
      </c>
      <c r="AM1830" t="s">
        <v>11146</v>
      </c>
      <c r="AN1830">
        <v>1</v>
      </c>
      <c r="AO1830" s="10" t="s">
        <v>12042</v>
      </c>
      <c r="AP1830" t="str" cm="1">
        <f t="array" ref="AP1830">_xlfn.IFS(
  Table1[[#This Row],[Age]]&lt;=25, "18-25",
  Table1[[#This Row],[Age]]&lt;=35, "26-35",
  Table1[[#This Row],[Age]]&lt;=45, "36-45",
  Table1[[#This Row],[Age]]&lt;=60, "46-60",
  TRUE, "60+")</f>
        <v>46-60</v>
      </c>
    </row>
    <row r="1831" spans="1:42" x14ac:dyDescent="0.3">
      <c r="A1831">
        <v>1830</v>
      </c>
      <c r="B1831" t="s">
        <v>42</v>
      </c>
      <c r="C1831" t="s">
        <v>65</v>
      </c>
      <c r="D1831">
        <v>19</v>
      </c>
      <c r="E1831" t="s">
        <v>104</v>
      </c>
      <c r="F1831" t="s">
        <v>1937</v>
      </c>
      <c r="G1831" t="s">
        <v>5147</v>
      </c>
      <c r="H1831">
        <v>19458796683</v>
      </c>
      <c r="I1831" t="s">
        <v>5959</v>
      </c>
      <c r="J1831" t="s">
        <v>7292</v>
      </c>
      <c r="K1831">
        <v>6207.91</v>
      </c>
      <c r="L1831" s="12" t="s">
        <v>7410</v>
      </c>
      <c r="M1831" s="10" t="s">
        <v>11376</v>
      </c>
      <c r="N1831">
        <v>1830</v>
      </c>
      <c r="O1831">
        <v>45062</v>
      </c>
      <c r="P1831" t="s">
        <v>11404</v>
      </c>
      <c r="Q1831" s="16">
        <v>2721.48</v>
      </c>
      <c r="R1831">
        <v>8929.39</v>
      </c>
      <c r="S1831">
        <v>24</v>
      </c>
      <c r="T1831">
        <v>1830</v>
      </c>
      <c r="U1831">
        <v>11168.98</v>
      </c>
      <c r="V1831" t="s">
        <v>11411</v>
      </c>
      <c r="W1831">
        <v>8.98</v>
      </c>
      <c r="X1831">
        <v>48</v>
      </c>
      <c r="Y1831" t="s">
        <v>11864</v>
      </c>
      <c r="Z1831" t="s">
        <v>12012</v>
      </c>
      <c r="AA1831">
        <v>1830</v>
      </c>
      <c r="AB1831" t="s">
        <v>12015</v>
      </c>
      <c r="AC1831">
        <v>4300.08</v>
      </c>
      <c r="AD1831">
        <v>433.38</v>
      </c>
      <c r="AE1831">
        <v>21.67</v>
      </c>
      <c r="AF1831" t="s">
        <v>11052</v>
      </c>
      <c r="AG1831" t="s">
        <v>11108</v>
      </c>
      <c r="AH1831">
        <v>4508</v>
      </c>
      <c r="AI1831">
        <v>1830</v>
      </c>
      <c r="AJ1831" t="s">
        <v>11284</v>
      </c>
      <c r="AK1831" t="s">
        <v>12028</v>
      </c>
      <c r="AL1831" t="s">
        <v>12031</v>
      </c>
      <c r="AM1831" t="s">
        <v>11117</v>
      </c>
      <c r="AN1831">
        <v>1</v>
      </c>
      <c r="AO1831" s="10" t="s">
        <v>12046</v>
      </c>
      <c r="AP1831" t="str" cm="1">
        <f t="array" ref="AP1831">_xlfn.IFS(
  Table1[[#This Row],[Age]]&lt;=25, "18-25",
  Table1[[#This Row],[Age]]&lt;=35, "26-35",
  Table1[[#This Row],[Age]]&lt;=45, "36-45",
  Table1[[#This Row],[Age]]&lt;=60, "46-60",
  TRUE, "60+")</f>
        <v>18-25</v>
      </c>
    </row>
    <row r="1832" spans="1:42" x14ac:dyDescent="0.3">
      <c r="A1832">
        <v>1831</v>
      </c>
      <c r="B1832" t="s">
        <v>47</v>
      </c>
      <c r="C1832" t="s">
        <v>59</v>
      </c>
      <c r="D1832">
        <v>49</v>
      </c>
      <c r="E1832" t="s">
        <v>104</v>
      </c>
      <c r="F1832" t="s">
        <v>1938</v>
      </c>
      <c r="G1832" t="s">
        <v>5116</v>
      </c>
      <c r="H1832">
        <v>19458796684</v>
      </c>
      <c r="I1832" t="s">
        <v>6008</v>
      </c>
      <c r="J1832" t="s">
        <v>7291</v>
      </c>
      <c r="K1832">
        <v>284.81</v>
      </c>
      <c r="L1832" s="12" t="s">
        <v>8929</v>
      </c>
      <c r="M1832" s="10" t="s">
        <v>11060</v>
      </c>
      <c r="N1832">
        <v>1831</v>
      </c>
      <c r="O1832">
        <v>45040</v>
      </c>
      <c r="P1832" t="s">
        <v>11404</v>
      </c>
      <c r="Q1832" s="16">
        <v>3650.03</v>
      </c>
      <c r="R1832">
        <v>-3365.22</v>
      </c>
      <c r="S1832">
        <v>91</v>
      </c>
      <c r="T1832">
        <v>1831</v>
      </c>
      <c r="U1832">
        <v>6372.34</v>
      </c>
      <c r="V1832" t="s">
        <v>11413</v>
      </c>
      <c r="W1832">
        <v>2.44</v>
      </c>
      <c r="X1832">
        <v>36</v>
      </c>
      <c r="Y1832" t="s">
        <v>9738</v>
      </c>
      <c r="Z1832" t="s">
        <v>12010</v>
      </c>
      <c r="AA1832">
        <v>1831</v>
      </c>
      <c r="AB1832" t="s">
        <v>12017</v>
      </c>
      <c r="AC1832">
        <v>5903.85</v>
      </c>
      <c r="AD1832">
        <v>2594.5300000000002</v>
      </c>
      <c r="AE1832">
        <v>129.72999999999999</v>
      </c>
      <c r="AF1832" t="s">
        <v>11344</v>
      </c>
      <c r="AG1832" t="s">
        <v>11378</v>
      </c>
      <c r="AH1832">
        <v>7438</v>
      </c>
      <c r="AI1832">
        <v>1831</v>
      </c>
      <c r="AJ1832" t="s">
        <v>11143</v>
      </c>
      <c r="AK1832" t="s">
        <v>12029</v>
      </c>
      <c r="AL1832" t="s">
        <v>12032</v>
      </c>
      <c r="AM1832" t="s">
        <v>11098</v>
      </c>
      <c r="AN1832">
        <v>1</v>
      </c>
      <c r="AO1832" s="10" t="s">
        <v>12037</v>
      </c>
      <c r="AP1832" t="str" cm="1">
        <f t="array" ref="AP1832">_xlfn.IFS(
  Table1[[#This Row],[Age]]&lt;=25, "18-25",
  Table1[[#This Row],[Age]]&lt;=35, "26-35",
  Table1[[#This Row],[Age]]&lt;=45, "36-45",
  Table1[[#This Row],[Age]]&lt;=60, "46-60",
  TRUE, "60+")</f>
        <v>46-60</v>
      </c>
    </row>
    <row r="1833" spans="1:42" x14ac:dyDescent="0.3">
      <c r="A1833">
        <v>1832</v>
      </c>
      <c r="B1833" t="s">
        <v>15</v>
      </c>
      <c r="C1833" t="s">
        <v>70</v>
      </c>
      <c r="D1833">
        <v>64</v>
      </c>
      <c r="E1833" t="s">
        <v>106</v>
      </c>
      <c r="F1833" t="s">
        <v>1939</v>
      </c>
      <c r="G1833" t="s">
        <v>5118</v>
      </c>
      <c r="H1833">
        <v>19458796685</v>
      </c>
      <c r="I1833" t="s">
        <v>5538</v>
      </c>
      <c r="J1833" t="s">
        <v>7291</v>
      </c>
      <c r="K1833">
        <v>5644.53</v>
      </c>
      <c r="L1833" s="12" t="s">
        <v>7907</v>
      </c>
      <c r="M1833" s="10" t="s">
        <v>11211</v>
      </c>
      <c r="N1833">
        <v>1832</v>
      </c>
      <c r="O1833">
        <v>45223</v>
      </c>
      <c r="P1833" t="s">
        <v>11404</v>
      </c>
      <c r="Q1833" s="16">
        <v>4246.93</v>
      </c>
      <c r="R1833">
        <v>9891.4599999999991</v>
      </c>
      <c r="S1833">
        <v>56</v>
      </c>
      <c r="T1833">
        <v>1832</v>
      </c>
      <c r="U1833">
        <v>14604.03</v>
      </c>
      <c r="V1833" t="s">
        <v>11412</v>
      </c>
      <c r="W1833">
        <v>1.06</v>
      </c>
      <c r="X1833">
        <v>24</v>
      </c>
      <c r="Y1833" t="s">
        <v>11621</v>
      </c>
      <c r="Z1833" t="s">
        <v>12011</v>
      </c>
      <c r="AA1833">
        <v>1832</v>
      </c>
      <c r="AB1833" t="s">
        <v>12017</v>
      </c>
      <c r="AC1833">
        <v>7599.71</v>
      </c>
      <c r="AD1833">
        <v>2025.72</v>
      </c>
      <c r="AE1833">
        <v>101.29</v>
      </c>
      <c r="AF1833" t="s">
        <v>11280</v>
      </c>
      <c r="AG1833" t="s">
        <v>11276</v>
      </c>
      <c r="AH1833">
        <v>2533</v>
      </c>
      <c r="AI1833">
        <v>1832</v>
      </c>
      <c r="AJ1833" t="s">
        <v>11321</v>
      </c>
      <c r="AK1833" t="s">
        <v>12027</v>
      </c>
      <c r="AL1833" t="s">
        <v>12031</v>
      </c>
      <c r="AM1833" t="s">
        <v>11376</v>
      </c>
      <c r="AN1833">
        <v>1</v>
      </c>
      <c r="AO1833" s="10" t="s">
        <v>12044</v>
      </c>
      <c r="AP1833" t="str" cm="1">
        <f t="array" ref="AP1833">_xlfn.IFS(
  Table1[[#This Row],[Age]]&lt;=25, "18-25",
  Table1[[#This Row],[Age]]&lt;=35, "26-35",
  Table1[[#This Row],[Age]]&lt;=45, "36-45",
  Table1[[#This Row],[Age]]&lt;=60, "46-60",
  TRUE, "60+")</f>
        <v>60+</v>
      </c>
    </row>
    <row r="1834" spans="1:42" x14ac:dyDescent="0.3">
      <c r="A1834">
        <v>1833</v>
      </c>
      <c r="B1834" t="s">
        <v>36</v>
      </c>
      <c r="C1834" t="s">
        <v>90</v>
      </c>
      <c r="D1834">
        <v>37</v>
      </c>
      <c r="E1834" t="s">
        <v>104</v>
      </c>
      <c r="F1834" t="s">
        <v>1940</v>
      </c>
      <c r="G1834" t="s">
        <v>5144</v>
      </c>
      <c r="H1834">
        <v>19458796686</v>
      </c>
      <c r="I1834" t="s">
        <v>6449</v>
      </c>
      <c r="J1834" t="s">
        <v>7291</v>
      </c>
      <c r="K1834">
        <v>8225.3799999999992</v>
      </c>
      <c r="L1834" s="12" t="s">
        <v>8798</v>
      </c>
      <c r="M1834" s="10" t="s">
        <v>11233</v>
      </c>
      <c r="N1834">
        <v>1833</v>
      </c>
      <c r="O1834">
        <v>45054</v>
      </c>
      <c r="P1834" t="s">
        <v>11404</v>
      </c>
      <c r="Q1834" s="16">
        <v>4855.03</v>
      </c>
      <c r="R1834">
        <v>3370.35</v>
      </c>
      <c r="S1834">
        <v>36</v>
      </c>
      <c r="T1834">
        <v>1833</v>
      </c>
      <c r="U1834">
        <v>9100.2800000000007</v>
      </c>
      <c r="V1834" t="s">
        <v>11411</v>
      </c>
      <c r="W1834">
        <v>7.66</v>
      </c>
      <c r="X1834">
        <v>48</v>
      </c>
      <c r="Y1834" t="s">
        <v>11801</v>
      </c>
      <c r="Z1834" t="s">
        <v>12012</v>
      </c>
      <c r="AA1834">
        <v>1833</v>
      </c>
      <c r="AB1834" t="s">
        <v>12016</v>
      </c>
      <c r="AC1834">
        <v>2052.7600000000002</v>
      </c>
      <c r="AD1834">
        <v>29.56</v>
      </c>
      <c r="AE1834">
        <v>1.48</v>
      </c>
      <c r="AF1834" t="s">
        <v>11142</v>
      </c>
      <c r="AG1834" t="s">
        <v>11165</v>
      </c>
      <c r="AH1834">
        <v>2002</v>
      </c>
      <c r="AI1834">
        <v>1833</v>
      </c>
      <c r="AJ1834" t="s">
        <v>11035</v>
      </c>
      <c r="AK1834" t="s">
        <v>12029</v>
      </c>
      <c r="AL1834" t="s">
        <v>12031</v>
      </c>
      <c r="AM1834" t="s">
        <v>11261</v>
      </c>
      <c r="AN1834">
        <v>1</v>
      </c>
      <c r="AO1834" s="10" t="s">
        <v>12046</v>
      </c>
      <c r="AP1834" t="str" cm="1">
        <f t="array" ref="AP1834">_xlfn.IFS(
  Table1[[#This Row],[Age]]&lt;=25, "18-25",
  Table1[[#This Row],[Age]]&lt;=35, "26-35",
  Table1[[#This Row],[Age]]&lt;=45, "36-45",
  Table1[[#This Row],[Age]]&lt;=60, "46-60",
  TRUE, "60+")</f>
        <v>36-45</v>
      </c>
    </row>
    <row r="1835" spans="1:42" x14ac:dyDescent="0.3">
      <c r="A1835">
        <v>1834</v>
      </c>
      <c r="B1835" t="s">
        <v>32</v>
      </c>
      <c r="C1835" t="s">
        <v>65</v>
      </c>
      <c r="D1835">
        <v>60</v>
      </c>
      <c r="E1835" t="s">
        <v>105</v>
      </c>
      <c r="F1835" t="s">
        <v>1941</v>
      </c>
      <c r="G1835" t="s">
        <v>5111</v>
      </c>
      <c r="H1835">
        <v>19458796687</v>
      </c>
      <c r="I1835" t="s">
        <v>6450</v>
      </c>
      <c r="J1835" t="s">
        <v>7291</v>
      </c>
      <c r="K1835">
        <v>1879.53</v>
      </c>
      <c r="L1835" s="12" t="s">
        <v>8930</v>
      </c>
      <c r="M1835" s="10" t="s">
        <v>11098</v>
      </c>
      <c r="N1835">
        <v>1834</v>
      </c>
      <c r="O1835">
        <v>45015</v>
      </c>
      <c r="P1835" t="s">
        <v>11404</v>
      </c>
      <c r="Q1835" s="16">
        <v>4872.54</v>
      </c>
      <c r="R1835">
        <v>6752.07</v>
      </c>
      <c r="S1835">
        <v>2</v>
      </c>
      <c r="T1835">
        <v>1834</v>
      </c>
      <c r="U1835">
        <v>35885.589999999997</v>
      </c>
      <c r="V1835" t="s">
        <v>11412</v>
      </c>
      <c r="W1835">
        <v>6.4</v>
      </c>
      <c r="X1835">
        <v>12</v>
      </c>
      <c r="Y1835" t="s">
        <v>11809</v>
      </c>
      <c r="Z1835" t="s">
        <v>12011</v>
      </c>
      <c r="AA1835">
        <v>1834</v>
      </c>
      <c r="AB1835" t="s">
        <v>12017</v>
      </c>
      <c r="AC1835">
        <v>3040.35</v>
      </c>
      <c r="AD1835">
        <v>3888.55</v>
      </c>
      <c r="AE1835">
        <v>194.43</v>
      </c>
      <c r="AF1835" t="s">
        <v>11306</v>
      </c>
      <c r="AG1835" t="s">
        <v>11166</v>
      </c>
      <c r="AH1835">
        <v>2383</v>
      </c>
      <c r="AI1835">
        <v>1834</v>
      </c>
      <c r="AJ1835" t="s">
        <v>11121</v>
      </c>
      <c r="AK1835" t="s">
        <v>12028</v>
      </c>
      <c r="AL1835" t="s">
        <v>12031</v>
      </c>
      <c r="AM1835" t="s">
        <v>11156</v>
      </c>
      <c r="AN1835">
        <v>1</v>
      </c>
      <c r="AO1835" s="10" t="s">
        <v>12047</v>
      </c>
      <c r="AP1835" t="str" cm="1">
        <f t="array" ref="AP1835">_xlfn.IFS(
  Table1[[#This Row],[Age]]&lt;=25, "18-25",
  Table1[[#This Row],[Age]]&lt;=35, "26-35",
  Table1[[#This Row],[Age]]&lt;=45, "36-45",
  Table1[[#This Row],[Age]]&lt;=60, "46-60",
  TRUE, "60+")</f>
        <v>46-60</v>
      </c>
    </row>
    <row r="1836" spans="1:42" x14ac:dyDescent="0.3">
      <c r="A1836">
        <v>1835</v>
      </c>
      <c r="B1836" t="s">
        <v>35</v>
      </c>
      <c r="C1836" t="s">
        <v>91</v>
      </c>
      <c r="D1836">
        <v>36</v>
      </c>
      <c r="E1836" t="s">
        <v>105</v>
      </c>
      <c r="F1836" t="s">
        <v>1942</v>
      </c>
      <c r="G1836" t="s">
        <v>5131</v>
      </c>
      <c r="H1836">
        <v>19458796688</v>
      </c>
      <c r="I1836" t="s">
        <v>6451</v>
      </c>
      <c r="J1836" t="s">
        <v>7292</v>
      </c>
      <c r="K1836">
        <v>1230.68</v>
      </c>
      <c r="L1836" s="12" t="s">
        <v>8931</v>
      </c>
      <c r="M1836" s="10" t="s">
        <v>11061</v>
      </c>
      <c r="N1836">
        <v>1835</v>
      </c>
      <c r="O1836">
        <v>45065</v>
      </c>
      <c r="P1836" t="s">
        <v>11404</v>
      </c>
      <c r="Q1836" s="16">
        <v>1645.49</v>
      </c>
      <c r="R1836">
        <v>2876.17</v>
      </c>
      <c r="S1836">
        <v>96</v>
      </c>
      <c r="T1836">
        <v>1835</v>
      </c>
      <c r="U1836">
        <v>33311.89</v>
      </c>
      <c r="V1836" t="s">
        <v>11413</v>
      </c>
      <c r="W1836">
        <v>5.53</v>
      </c>
      <c r="X1836">
        <v>36</v>
      </c>
      <c r="Y1836" t="s">
        <v>7383</v>
      </c>
      <c r="Z1836" t="s">
        <v>12012</v>
      </c>
      <c r="AA1836">
        <v>1835</v>
      </c>
      <c r="AB1836" t="s">
        <v>12015</v>
      </c>
      <c r="AC1836">
        <v>2082.2199999999998</v>
      </c>
      <c r="AD1836">
        <v>3253.82</v>
      </c>
      <c r="AE1836">
        <v>162.69</v>
      </c>
      <c r="AF1836" t="s">
        <v>11080</v>
      </c>
      <c r="AG1836" t="s">
        <v>11069</v>
      </c>
      <c r="AH1836">
        <v>5574</v>
      </c>
      <c r="AI1836">
        <v>1835</v>
      </c>
      <c r="AJ1836" t="s">
        <v>11391</v>
      </c>
      <c r="AK1836" t="s">
        <v>12029</v>
      </c>
      <c r="AL1836" t="s">
        <v>12032</v>
      </c>
      <c r="AM1836" t="s">
        <v>11394</v>
      </c>
      <c r="AN1836">
        <v>1</v>
      </c>
      <c r="AO1836" s="10" t="s">
        <v>12046</v>
      </c>
      <c r="AP1836" t="str" cm="1">
        <f t="array" ref="AP1836">_xlfn.IFS(
  Table1[[#This Row],[Age]]&lt;=25, "18-25",
  Table1[[#This Row],[Age]]&lt;=35, "26-35",
  Table1[[#This Row],[Age]]&lt;=45, "36-45",
  Table1[[#This Row],[Age]]&lt;=60, "46-60",
  TRUE, "60+")</f>
        <v>36-45</v>
      </c>
    </row>
    <row r="1837" spans="1:42" x14ac:dyDescent="0.3">
      <c r="A1837">
        <v>1836</v>
      </c>
      <c r="B1837" t="s">
        <v>34</v>
      </c>
      <c r="C1837" t="s">
        <v>61</v>
      </c>
      <c r="D1837">
        <v>63</v>
      </c>
      <c r="E1837" t="s">
        <v>105</v>
      </c>
      <c r="F1837" t="s">
        <v>1943</v>
      </c>
      <c r="G1837" t="s">
        <v>5148</v>
      </c>
      <c r="H1837">
        <v>19458796689</v>
      </c>
      <c r="I1837" t="s">
        <v>6126</v>
      </c>
      <c r="J1837" t="s">
        <v>7291</v>
      </c>
      <c r="K1837">
        <v>9705.33</v>
      </c>
      <c r="L1837" s="12" t="s">
        <v>8932</v>
      </c>
      <c r="M1837" s="10" t="s">
        <v>11372</v>
      </c>
      <c r="N1837">
        <v>1836</v>
      </c>
      <c r="O1837">
        <v>44950</v>
      </c>
      <c r="P1837" t="s">
        <v>11404</v>
      </c>
      <c r="Q1837" s="16">
        <v>3405.59</v>
      </c>
      <c r="R1837">
        <v>13110.92</v>
      </c>
      <c r="S1837">
        <v>56</v>
      </c>
      <c r="T1837">
        <v>1836</v>
      </c>
      <c r="U1837">
        <v>7618.86</v>
      </c>
      <c r="V1837" t="s">
        <v>11411</v>
      </c>
      <c r="W1837">
        <v>5.0999999999999996</v>
      </c>
      <c r="X1837">
        <v>24</v>
      </c>
      <c r="Y1837" t="s">
        <v>9837</v>
      </c>
      <c r="Z1837" t="s">
        <v>12012</v>
      </c>
      <c r="AA1837">
        <v>1836</v>
      </c>
      <c r="AB1837" t="s">
        <v>12015</v>
      </c>
      <c r="AC1837">
        <v>1167.6300000000001</v>
      </c>
      <c r="AD1837">
        <v>1203.8800000000001</v>
      </c>
      <c r="AE1837">
        <v>60.19</v>
      </c>
      <c r="AF1837" t="s">
        <v>11081</v>
      </c>
      <c r="AG1837" t="s">
        <v>11088</v>
      </c>
      <c r="AH1837">
        <v>9170</v>
      </c>
      <c r="AI1837">
        <v>1836</v>
      </c>
      <c r="AJ1837" t="s">
        <v>11285</v>
      </c>
      <c r="AK1837" t="s">
        <v>12027</v>
      </c>
      <c r="AL1837" t="s">
        <v>12032</v>
      </c>
      <c r="AM1837" t="s">
        <v>11139</v>
      </c>
      <c r="AN1837">
        <v>1</v>
      </c>
      <c r="AO1837" s="10" t="s">
        <v>12039</v>
      </c>
      <c r="AP1837" t="str" cm="1">
        <f t="array" ref="AP1837">_xlfn.IFS(
  Table1[[#This Row],[Age]]&lt;=25, "18-25",
  Table1[[#This Row],[Age]]&lt;=35, "26-35",
  Table1[[#This Row],[Age]]&lt;=45, "36-45",
  Table1[[#This Row],[Age]]&lt;=60, "46-60",
  TRUE, "60+")</f>
        <v>60+</v>
      </c>
    </row>
    <row r="1838" spans="1:42" x14ac:dyDescent="0.3">
      <c r="A1838">
        <v>1837</v>
      </c>
      <c r="B1838" t="s">
        <v>28</v>
      </c>
      <c r="C1838" t="s">
        <v>85</v>
      </c>
      <c r="D1838">
        <v>44</v>
      </c>
      <c r="E1838" t="s">
        <v>106</v>
      </c>
      <c r="F1838" t="s">
        <v>1944</v>
      </c>
      <c r="G1838" t="s">
        <v>5124</v>
      </c>
      <c r="H1838">
        <v>19458796690</v>
      </c>
      <c r="I1838" t="s">
        <v>5711</v>
      </c>
      <c r="J1838" t="s">
        <v>7292</v>
      </c>
      <c r="K1838">
        <v>8450.2900000000009</v>
      </c>
      <c r="L1838" s="12" t="s">
        <v>8682</v>
      </c>
      <c r="M1838" s="10" t="s">
        <v>11273</v>
      </c>
      <c r="N1838">
        <v>1837</v>
      </c>
      <c r="O1838">
        <v>44961</v>
      </c>
      <c r="P1838" t="s">
        <v>11404</v>
      </c>
      <c r="Q1838" s="16">
        <v>743.19</v>
      </c>
      <c r="R1838">
        <v>9193.48</v>
      </c>
      <c r="S1838">
        <v>81</v>
      </c>
      <c r="T1838">
        <v>1837</v>
      </c>
      <c r="U1838">
        <v>22804.55</v>
      </c>
      <c r="V1838" t="s">
        <v>11413</v>
      </c>
      <c r="W1838">
        <v>5.48</v>
      </c>
      <c r="X1838">
        <v>36</v>
      </c>
      <c r="Y1838" t="s">
        <v>8061</v>
      </c>
      <c r="Z1838" t="s">
        <v>12012</v>
      </c>
      <c r="AA1838">
        <v>1837</v>
      </c>
      <c r="AB1838" t="s">
        <v>12015</v>
      </c>
      <c r="AC1838">
        <v>8055.44</v>
      </c>
      <c r="AD1838">
        <v>3210.2</v>
      </c>
      <c r="AE1838">
        <v>160.51</v>
      </c>
      <c r="AF1838" t="s">
        <v>11260</v>
      </c>
      <c r="AG1838" t="s">
        <v>11325</v>
      </c>
      <c r="AH1838">
        <v>6743</v>
      </c>
      <c r="AI1838">
        <v>1837</v>
      </c>
      <c r="AJ1838" t="s">
        <v>11393</v>
      </c>
      <c r="AK1838" t="s">
        <v>12028</v>
      </c>
      <c r="AL1838" t="s">
        <v>12032</v>
      </c>
      <c r="AM1838" t="s">
        <v>11160</v>
      </c>
      <c r="AN1838">
        <v>1</v>
      </c>
      <c r="AO1838" s="10" t="s">
        <v>12045</v>
      </c>
      <c r="AP1838" t="str" cm="1">
        <f t="array" ref="AP1838">_xlfn.IFS(
  Table1[[#This Row],[Age]]&lt;=25, "18-25",
  Table1[[#This Row],[Age]]&lt;=35, "26-35",
  Table1[[#This Row],[Age]]&lt;=45, "36-45",
  Table1[[#This Row],[Age]]&lt;=60, "46-60",
  TRUE, "60+")</f>
        <v>36-45</v>
      </c>
    </row>
    <row r="1839" spans="1:42" x14ac:dyDescent="0.3">
      <c r="A1839">
        <v>1838</v>
      </c>
      <c r="B1839" t="s">
        <v>3</v>
      </c>
      <c r="C1839" t="s">
        <v>65</v>
      </c>
      <c r="D1839">
        <v>53</v>
      </c>
      <c r="E1839" t="s">
        <v>105</v>
      </c>
      <c r="F1839" t="s">
        <v>1945</v>
      </c>
      <c r="G1839" t="s">
        <v>5148</v>
      </c>
      <c r="H1839">
        <v>19458796691</v>
      </c>
      <c r="I1839" t="s">
        <v>6171</v>
      </c>
      <c r="J1839" t="s">
        <v>7292</v>
      </c>
      <c r="K1839">
        <v>3089.81</v>
      </c>
      <c r="L1839" s="12" t="s">
        <v>8933</v>
      </c>
      <c r="M1839" s="10" t="s">
        <v>11350</v>
      </c>
      <c r="N1839">
        <v>1838</v>
      </c>
      <c r="O1839">
        <v>45059</v>
      </c>
      <c r="P1839" t="s">
        <v>11404</v>
      </c>
      <c r="Q1839" s="16">
        <v>4054.52</v>
      </c>
      <c r="R1839">
        <v>-964.71</v>
      </c>
      <c r="S1839">
        <v>12</v>
      </c>
      <c r="T1839">
        <v>1838</v>
      </c>
      <c r="U1839">
        <v>15496.24</v>
      </c>
      <c r="V1839" t="s">
        <v>11411</v>
      </c>
      <c r="W1839">
        <v>4.37</v>
      </c>
      <c r="X1839">
        <v>60</v>
      </c>
      <c r="Y1839" t="s">
        <v>10088</v>
      </c>
      <c r="Z1839" t="s">
        <v>12012</v>
      </c>
      <c r="AA1839">
        <v>1838</v>
      </c>
      <c r="AB1839" t="s">
        <v>12015</v>
      </c>
      <c r="AC1839">
        <v>4373.54</v>
      </c>
      <c r="AD1839">
        <v>2720.64</v>
      </c>
      <c r="AE1839">
        <v>136.03</v>
      </c>
      <c r="AF1839" t="s">
        <v>11396</v>
      </c>
      <c r="AG1839" t="s">
        <v>11307</v>
      </c>
      <c r="AH1839">
        <v>9979</v>
      </c>
      <c r="AI1839">
        <v>1838</v>
      </c>
      <c r="AJ1839" t="s">
        <v>11210</v>
      </c>
      <c r="AK1839" t="s">
        <v>12028</v>
      </c>
      <c r="AL1839" t="s">
        <v>12031</v>
      </c>
      <c r="AM1839" t="s">
        <v>11111</v>
      </c>
      <c r="AN1839">
        <v>1</v>
      </c>
      <c r="AO1839" s="10" t="s">
        <v>12046</v>
      </c>
      <c r="AP1839" t="str" cm="1">
        <f t="array" ref="AP1839">_xlfn.IFS(
  Table1[[#This Row],[Age]]&lt;=25, "18-25",
  Table1[[#This Row],[Age]]&lt;=35, "26-35",
  Table1[[#This Row],[Age]]&lt;=45, "36-45",
  Table1[[#This Row],[Age]]&lt;=60, "46-60",
  TRUE, "60+")</f>
        <v>46-60</v>
      </c>
    </row>
    <row r="1840" spans="1:42" x14ac:dyDescent="0.3">
      <c r="A1840">
        <v>1839</v>
      </c>
      <c r="B1840" t="s">
        <v>21</v>
      </c>
      <c r="C1840" t="s">
        <v>68</v>
      </c>
      <c r="D1840">
        <v>47</v>
      </c>
      <c r="E1840" t="s">
        <v>106</v>
      </c>
      <c r="F1840" t="s">
        <v>1946</v>
      </c>
      <c r="G1840" t="s">
        <v>5133</v>
      </c>
      <c r="H1840">
        <v>19458796692</v>
      </c>
      <c r="I1840" t="s">
        <v>6452</v>
      </c>
      <c r="J1840" t="s">
        <v>7291</v>
      </c>
      <c r="K1840">
        <v>2164.87</v>
      </c>
      <c r="L1840" s="12" t="s">
        <v>8458</v>
      </c>
      <c r="M1840" s="10" t="s">
        <v>11109</v>
      </c>
      <c r="N1840">
        <v>1839</v>
      </c>
      <c r="O1840">
        <v>45032</v>
      </c>
      <c r="P1840" t="s">
        <v>11403</v>
      </c>
      <c r="Q1840" s="16">
        <v>805.91</v>
      </c>
      <c r="R1840">
        <v>2970.78</v>
      </c>
      <c r="S1840">
        <v>12</v>
      </c>
      <c r="T1840">
        <v>1839</v>
      </c>
      <c r="U1840">
        <v>17523.580000000002</v>
      </c>
      <c r="V1840" t="s">
        <v>11412</v>
      </c>
      <c r="W1840">
        <v>1.74</v>
      </c>
      <c r="X1840">
        <v>36</v>
      </c>
      <c r="Y1840" t="s">
        <v>11712</v>
      </c>
      <c r="Z1840" t="s">
        <v>12011</v>
      </c>
      <c r="AA1840">
        <v>1839</v>
      </c>
      <c r="AB1840" t="s">
        <v>12015</v>
      </c>
      <c r="AC1840">
        <v>7878.05</v>
      </c>
      <c r="AD1840">
        <v>2540.59</v>
      </c>
      <c r="AE1840">
        <v>127.03</v>
      </c>
      <c r="AF1840" t="s">
        <v>11285</v>
      </c>
      <c r="AG1840" t="s">
        <v>11126</v>
      </c>
      <c r="AH1840">
        <v>260</v>
      </c>
      <c r="AI1840">
        <v>1839</v>
      </c>
      <c r="AJ1840" t="s">
        <v>11112</v>
      </c>
      <c r="AK1840" t="s">
        <v>12028</v>
      </c>
      <c r="AL1840" t="s">
        <v>12031</v>
      </c>
      <c r="AM1840" t="s">
        <v>11190</v>
      </c>
      <c r="AN1840">
        <v>1</v>
      </c>
      <c r="AO1840" s="10" t="s">
        <v>12037</v>
      </c>
      <c r="AP1840" t="str" cm="1">
        <f t="array" ref="AP1840">_xlfn.IFS(
  Table1[[#This Row],[Age]]&lt;=25, "18-25",
  Table1[[#This Row],[Age]]&lt;=35, "26-35",
  Table1[[#This Row],[Age]]&lt;=45, "36-45",
  Table1[[#This Row],[Age]]&lt;=60, "46-60",
  TRUE, "60+")</f>
        <v>46-60</v>
      </c>
    </row>
    <row r="1841" spans="1:42" x14ac:dyDescent="0.3">
      <c r="A1841">
        <v>1840</v>
      </c>
      <c r="B1841" t="s">
        <v>12</v>
      </c>
      <c r="C1841" t="s">
        <v>74</v>
      </c>
      <c r="D1841">
        <v>28</v>
      </c>
      <c r="E1841" t="s">
        <v>104</v>
      </c>
      <c r="F1841" t="s">
        <v>1947</v>
      </c>
      <c r="G1841" t="s">
        <v>5143</v>
      </c>
      <c r="H1841">
        <v>19458796693</v>
      </c>
      <c r="I1841" t="s">
        <v>6453</v>
      </c>
      <c r="J1841" t="s">
        <v>7292</v>
      </c>
      <c r="K1841">
        <v>3406.99</v>
      </c>
      <c r="L1841" s="12" t="s">
        <v>8934</v>
      </c>
      <c r="M1841" s="10" t="s">
        <v>11287</v>
      </c>
      <c r="N1841">
        <v>1840</v>
      </c>
      <c r="O1841">
        <v>45196</v>
      </c>
      <c r="P1841" t="s">
        <v>11402</v>
      </c>
      <c r="Q1841" s="16">
        <v>4454.49</v>
      </c>
      <c r="R1841">
        <v>-1047.5</v>
      </c>
      <c r="S1841">
        <v>85</v>
      </c>
      <c r="T1841">
        <v>1840</v>
      </c>
      <c r="U1841">
        <v>29223.01</v>
      </c>
      <c r="V1841" t="s">
        <v>11413</v>
      </c>
      <c r="W1841">
        <v>7.98</v>
      </c>
      <c r="X1841">
        <v>48</v>
      </c>
      <c r="Y1841" t="s">
        <v>11901</v>
      </c>
      <c r="Z1841" t="s">
        <v>12011</v>
      </c>
      <c r="AA1841">
        <v>1840</v>
      </c>
      <c r="AB1841" t="s">
        <v>12017</v>
      </c>
      <c r="AC1841">
        <v>5466.58</v>
      </c>
      <c r="AD1841">
        <v>1882.08</v>
      </c>
      <c r="AE1841">
        <v>94.1</v>
      </c>
      <c r="AF1841" t="s">
        <v>11373</v>
      </c>
      <c r="AG1841" t="s">
        <v>11325</v>
      </c>
      <c r="AH1841">
        <v>4234</v>
      </c>
      <c r="AI1841">
        <v>1840</v>
      </c>
      <c r="AJ1841" t="s">
        <v>11270</v>
      </c>
      <c r="AK1841" t="s">
        <v>12029</v>
      </c>
      <c r="AL1841" t="s">
        <v>12031</v>
      </c>
      <c r="AM1841" t="s">
        <v>11231</v>
      </c>
      <c r="AN1841">
        <v>1</v>
      </c>
      <c r="AO1841" s="10" t="s">
        <v>12042</v>
      </c>
      <c r="AP1841" t="str" cm="1">
        <f t="array" ref="AP1841">_xlfn.IFS(
  Table1[[#This Row],[Age]]&lt;=25, "18-25",
  Table1[[#This Row],[Age]]&lt;=35, "26-35",
  Table1[[#This Row],[Age]]&lt;=45, "36-45",
  Table1[[#This Row],[Age]]&lt;=60, "46-60",
  TRUE, "60+")</f>
        <v>26-35</v>
      </c>
    </row>
    <row r="1842" spans="1:42" x14ac:dyDescent="0.3">
      <c r="A1842">
        <v>1841</v>
      </c>
      <c r="B1842" t="s">
        <v>38</v>
      </c>
      <c r="C1842" t="s">
        <v>61</v>
      </c>
      <c r="D1842">
        <v>33</v>
      </c>
      <c r="E1842" t="s">
        <v>104</v>
      </c>
      <c r="F1842" t="s">
        <v>1948</v>
      </c>
      <c r="G1842" t="s">
        <v>5110</v>
      </c>
      <c r="H1842">
        <v>19458796694</v>
      </c>
      <c r="I1842" t="s">
        <v>6032</v>
      </c>
      <c r="J1842" t="s">
        <v>7291</v>
      </c>
      <c r="K1842">
        <v>4369.13</v>
      </c>
      <c r="L1842" s="12" t="s">
        <v>8441</v>
      </c>
      <c r="M1842" s="10" t="s">
        <v>11301</v>
      </c>
      <c r="N1842">
        <v>1841</v>
      </c>
      <c r="O1842">
        <v>45200</v>
      </c>
      <c r="P1842" t="s">
        <v>11403</v>
      </c>
      <c r="Q1842" s="16">
        <v>4895.71</v>
      </c>
      <c r="R1842">
        <v>9264.84</v>
      </c>
      <c r="S1842">
        <v>72</v>
      </c>
      <c r="T1842">
        <v>1841</v>
      </c>
      <c r="U1842">
        <v>45035.76</v>
      </c>
      <c r="V1842" t="s">
        <v>11411</v>
      </c>
      <c r="W1842">
        <v>5.21</v>
      </c>
      <c r="X1842">
        <v>60</v>
      </c>
      <c r="Y1842" t="s">
        <v>11869</v>
      </c>
      <c r="Z1842" t="s">
        <v>12010</v>
      </c>
      <c r="AA1842">
        <v>1841</v>
      </c>
      <c r="AB1842" t="s">
        <v>12017</v>
      </c>
      <c r="AC1842">
        <v>7170.17</v>
      </c>
      <c r="AD1842">
        <v>217.21</v>
      </c>
      <c r="AE1842">
        <v>10.86</v>
      </c>
      <c r="AF1842" t="s">
        <v>11220</v>
      </c>
      <c r="AG1842" t="s">
        <v>11293</v>
      </c>
      <c r="AH1842">
        <v>4874</v>
      </c>
      <c r="AI1842">
        <v>1841</v>
      </c>
      <c r="AJ1842" t="s">
        <v>11394</v>
      </c>
      <c r="AK1842" t="s">
        <v>12028</v>
      </c>
      <c r="AL1842" t="s">
        <v>12031</v>
      </c>
      <c r="AM1842" t="s">
        <v>11149</v>
      </c>
      <c r="AN1842">
        <v>1</v>
      </c>
      <c r="AO1842" s="10" t="s">
        <v>12044</v>
      </c>
      <c r="AP1842" t="str" cm="1">
        <f t="array" ref="AP1842">_xlfn.IFS(
  Table1[[#This Row],[Age]]&lt;=25, "18-25",
  Table1[[#This Row],[Age]]&lt;=35, "26-35",
  Table1[[#This Row],[Age]]&lt;=45, "36-45",
  Table1[[#This Row],[Age]]&lt;=60, "46-60",
  TRUE, "60+")</f>
        <v>26-35</v>
      </c>
    </row>
    <row r="1843" spans="1:42" x14ac:dyDescent="0.3">
      <c r="A1843">
        <v>1842</v>
      </c>
      <c r="B1843" t="s">
        <v>21</v>
      </c>
      <c r="C1843" t="s">
        <v>74</v>
      </c>
      <c r="D1843">
        <v>43</v>
      </c>
      <c r="E1843" t="s">
        <v>106</v>
      </c>
      <c r="F1843" t="s">
        <v>1949</v>
      </c>
      <c r="G1843" t="s">
        <v>5135</v>
      </c>
      <c r="H1843">
        <v>19458796695</v>
      </c>
      <c r="I1843" t="s">
        <v>5267</v>
      </c>
      <c r="J1843" t="s">
        <v>7291</v>
      </c>
      <c r="K1843">
        <v>8228.7199999999993</v>
      </c>
      <c r="L1843" s="12" t="s">
        <v>8935</v>
      </c>
      <c r="M1843" s="10" t="s">
        <v>11166</v>
      </c>
      <c r="N1843">
        <v>1842</v>
      </c>
      <c r="O1843">
        <v>45030</v>
      </c>
      <c r="P1843" t="s">
        <v>11403</v>
      </c>
      <c r="Q1843" s="16">
        <v>440.88</v>
      </c>
      <c r="R1843">
        <v>7787.84</v>
      </c>
      <c r="S1843">
        <v>22</v>
      </c>
      <c r="T1843">
        <v>1842</v>
      </c>
      <c r="U1843">
        <v>44968.93</v>
      </c>
      <c r="V1843" t="s">
        <v>11412</v>
      </c>
      <c r="W1843">
        <v>8.42</v>
      </c>
      <c r="X1843">
        <v>48</v>
      </c>
      <c r="Y1843" t="s">
        <v>9344</v>
      </c>
      <c r="Z1843" t="s">
        <v>12012</v>
      </c>
      <c r="AA1843">
        <v>1842</v>
      </c>
      <c r="AB1843" t="s">
        <v>12016</v>
      </c>
      <c r="AC1843">
        <v>5481.31</v>
      </c>
      <c r="AD1843">
        <v>4930.8500000000004</v>
      </c>
      <c r="AE1843">
        <v>246.54</v>
      </c>
      <c r="AF1843" t="s">
        <v>11274</v>
      </c>
      <c r="AG1843" t="s">
        <v>11229</v>
      </c>
      <c r="AH1843">
        <v>345</v>
      </c>
      <c r="AI1843">
        <v>1842</v>
      </c>
      <c r="AJ1843" t="s">
        <v>11132</v>
      </c>
      <c r="AK1843" t="s">
        <v>12027</v>
      </c>
      <c r="AL1843" t="s">
        <v>12032</v>
      </c>
      <c r="AM1843" t="s">
        <v>11220</v>
      </c>
      <c r="AN1843">
        <v>1</v>
      </c>
      <c r="AO1843" s="10" t="s">
        <v>12037</v>
      </c>
      <c r="AP1843" t="str" cm="1">
        <f t="array" ref="AP1843">_xlfn.IFS(
  Table1[[#This Row],[Age]]&lt;=25, "18-25",
  Table1[[#This Row],[Age]]&lt;=35, "26-35",
  Table1[[#This Row],[Age]]&lt;=45, "36-45",
  Table1[[#This Row],[Age]]&lt;=60, "46-60",
  TRUE, "60+")</f>
        <v>36-45</v>
      </c>
    </row>
    <row r="1844" spans="1:42" x14ac:dyDescent="0.3">
      <c r="A1844">
        <v>1843</v>
      </c>
      <c r="B1844" t="s">
        <v>30</v>
      </c>
      <c r="C1844" t="s">
        <v>98</v>
      </c>
      <c r="D1844">
        <v>47</v>
      </c>
      <c r="E1844" t="s">
        <v>106</v>
      </c>
      <c r="F1844" t="s">
        <v>1950</v>
      </c>
      <c r="G1844" t="s">
        <v>5127</v>
      </c>
      <c r="H1844">
        <v>19458796696</v>
      </c>
      <c r="I1844" t="s">
        <v>6454</v>
      </c>
      <c r="J1844" t="s">
        <v>7292</v>
      </c>
      <c r="K1844">
        <v>2468.12</v>
      </c>
      <c r="L1844" s="12" t="s">
        <v>8346</v>
      </c>
      <c r="M1844" s="10" t="s">
        <v>11230</v>
      </c>
      <c r="N1844">
        <v>1843</v>
      </c>
      <c r="O1844">
        <v>45100</v>
      </c>
      <c r="P1844" t="s">
        <v>11404</v>
      </c>
      <c r="Q1844" s="16">
        <v>2566.67</v>
      </c>
      <c r="R1844">
        <v>5034.79</v>
      </c>
      <c r="S1844">
        <v>74</v>
      </c>
      <c r="T1844">
        <v>1843</v>
      </c>
      <c r="U1844">
        <v>21238.05</v>
      </c>
      <c r="V1844" t="s">
        <v>11412</v>
      </c>
      <c r="W1844">
        <v>9.84</v>
      </c>
      <c r="X1844">
        <v>12</v>
      </c>
      <c r="Y1844" t="s">
        <v>11524</v>
      </c>
      <c r="Z1844" t="s">
        <v>12011</v>
      </c>
      <c r="AA1844">
        <v>1843</v>
      </c>
      <c r="AB1844" t="s">
        <v>12015</v>
      </c>
      <c r="AC1844">
        <v>5383.68</v>
      </c>
      <c r="AD1844">
        <v>2548.9699999999998</v>
      </c>
      <c r="AE1844">
        <v>127.45</v>
      </c>
      <c r="AF1844" t="s">
        <v>11139</v>
      </c>
      <c r="AG1844" t="s">
        <v>11373</v>
      </c>
      <c r="AH1844">
        <v>3950</v>
      </c>
      <c r="AI1844">
        <v>1843</v>
      </c>
      <c r="AJ1844" t="s">
        <v>11283</v>
      </c>
      <c r="AK1844" t="s">
        <v>12029</v>
      </c>
      <c r="AL1844" t="s">
        <v>12031</v>
      </c>
      <c r="AM1844" t="s">
        <v>11379</v>
      </c>
      <c r="AN1844">
        <v>1</v>
      </c>
      <c r="AO1844" s="10" t="s">
        <v>12043</v>
      </c>
      <c r="AP1844" t="str" cm="1">
        <f t="array" ref="AP1844">_xlfn.IFS(
  Table1[[#This Row],[Age]]&lt;=25, "18-25",
  Table1[[#This Row],[Age]]&lt;=35, "26-35",
  Table1[[#This Row],[Age]]&lt;=45, "36-45",
  Table1[[#This Row],[Age]]&lt;=60, "46-60",
  TRUE, "60+")</f>
        <v>46-60</v>
      </c>
    </row>
    <row r="1845" spans="1:42" x14ac:dyDescent="0.3">
      <c r="A1845">
        <v>1844</v>
      </c>
      <c r="B1845" t="s">
        <v>3</v>
      </c>
      <c r="C1845" t="s">
        <v>66</v>
      </c>
      <c r="D1845">
        <v>19</v>
      </c>
      <c r="E1845" t="s">
        <v>106</v>
      </c>
      <c r="F1845" t="s">
        <v>1951</v>
      </c>
      <c r="G1845" t="s">
        <v>5145</v>
      </c>
      <c r="H1845">
        <v>19458796697</v>
      </c>
      <c r="I1845" t="s">
        <v>5436</v>
      </c>
      <c r="J1845" t="s">
        <v>7292</v>
      </c>
      <c r="K1845">
        <v>7236.37</v>
      </c>
      <c r="L1845" s="12" t="s">
        <v>8936</v>
      </c>
      <c r="M1845" s="10" t="s">
        <v>11174</v>
      </c>
      <c r="N1845">
        <v>1844</v>
      </c>
      <c r="O1845">
        <v>45151</v>
      </c>
      <c r="P1845" t="s">
        <v>11404</v>
      </c>
      <c r="Q1845" s="16">
        <v>1331.01</v>
      </c>
      <c r="R1845">
        <v>5905.36</v>
      </c>
      <c r="S1845">
        <v>84</v>
      </c>
      <c r="T1845">
        <v>1844</v>
      </c>
      <c r="U1845">
        <v>20266.560000000001</v>
      </c>
      <c r="V1845" t="s">
        <v>11412</v>
      </c>
      <c r="W1845">
        <v>2.5499999999999998</v>
      </c>
      <c r="X1845">
        <v>60</v>
      </c>
      <c r="Y1845" t="s">
        <v>9344</v>
      </c>
      <c r="Z1845" t="s">
        <v>12011</v>
      </c>
      <c r="AA1845">
        <v>1844</v>
      </c>
      <c r="AB1845" t="s">
        <v>12015</v>
      </c>
      <c r="AC1845">
        <v>8979.4699999999993</v>
      </c>
      <c r="AD1845">
        <v>273.74</v>
      </c>
      <c r="AE1845">
        <v>13.69</v>
      </c>
      <c r="AF1845" t="s">
        <v>11238</v>
      </c>
      <c r="AG1845" t="s">
        <v>11216</v>
      </c>
      <c r="AH1845">
        <v>3395</v>
      </c>
      <c r="AI1845">
        <v>1844</v>
      </c>
      <c r="AJ1845" t="s">
        <v>11063</v>
      </c>
      <c r="AK1845" t="s">
        <v>12028</v>
      </c>
      <c r="AL1845" t="s">
        <v>12032</v>
      </c>
      <c r="AM1845" t="s">
        <v>11313</v>
      </c>
      <c r="AN1845">
        <v>1</v>
      </c>
      <c r="AO1845" s="10" t="s">
        <v>12041</v>
      </c>
      <c r="AP1845" t="str" cm="1">
        <f t="array" ref="AP1845">_xlfn.IFS(
  Table1[[#This Row],[Age]]&lt;=25, "18-25",
  Table1[[#This Row],[Age]]&lt;=35, "26-35",
  Table1[[#This Row],[Age]]&lt;=45, "36-45",
  Table1[[#This Row],[Age]]&lt;=60, "46-60",
  TRUE, "60+")</f>
        <v>18-25</v>
      </c>
    </row>
    <row r="1846" spans="1:42" x14ac:dyDescent="0.3">
      <c r="A1846">
        <v>1845</v>
      </c>
      <c r="B1846" t="s">
        <v>10</v>
      </c>
      <c r="C1846" t="s">
        <v>70</v>
      </c>
      <c r="D1846">
        <v>51</v>
      </c>
      <c r="E1846" t="s">
        <v>104</v>
      </c>
      <c r="F1846" t="s">
        <v>1952</v>
      </c>
      <c r="G1846" t="s">
        <v>5135</v>
      </c>
      <c r="H1846">
        <v>19458796698</v>
      </c>
      <c r="I1846" t="s">
        <v>6363</v>
      </c>
      <c r="J1846" t="s">
        <v>7292</v>
      </c>
      <c r="K1846">
        <v>9299.98</v>
      </c>
      <c r="L1846" s="12" t="s">
        <v>8937</v>
      </c>
      <c r="M1846" s="10" t="s">
        <v>11377</v>
      </c>
      <c r="N1846">
        <v>1845</v>
      </c>
      <c r="O1846">
        <v>44994</v>
      </c>
      <c r="P1846" t="s">
        <v>11404</v>
      </c>
      <c r="Q1846" s="16">
        <v>2355.4699999999998</v>
      </c>
      <c r="R1846">
        <v>6944.51</v>
      </c>
      <c r="S1846">
        <v>62</v>
      </c>
      <c r="T1846">
        <v>1845</v>
      </c>
      <c r="U1846">
        <v>26380.82</v>
      </c>
      <c r="V1846" t="s">
        <v>11413</v>
      </c>
      <c r="W1846">
        <v>8.14</v>
      </c>
      <c r="X1846">
        <v>60</v>
      </c>
      <c r="Y1846" t="s">
        <v>11527</v>
      </c>
      <c r="Z1846" t="s">
        <v>12011</v>
      </c>
      <c r="AA1846">
        <v>1845</v>
      </c>
      <c r="AB1846" t="s">
        <v>12017</v>
      </c>
      <c r="AC1846">
        <v>6742.37</v>
      </c>
      <c r="AD1846">
        <v>253.4</v>
      </c>
      <c r="AE1846">
        <v>12.67</v>
      </c>
      <c r="AF1846" t="s">
        <v>11207</v>
      </c>
      <c r="AG1846" t="s">
        <v>11325</v>
      </c>
      <c r="AH1846">
        <v>9490</v>
      </c>
      <c r="AI1846">
        <v>1845</v>
      </c>
      <c r="AJ1846" t="s">
        <v>11339</v>
      </c>
      <c r="AK1846" t="s">
        <v>12028</v>
      </c>
      <c r="AL1846" t="s">
        <v>12031</v>
      </c>
      <c r="AM1846" t="s">
        <v>11386</v>
      </c>
      <c r="AN1846">
        <v>1</v>
      </c>
      <c r="AO1846" s="10" t="s">
        <v>12047</v>
      </c>
      <c r="AP1846" t="str" cm="1">
        <f t="array" ref="AP1846">_xlfn.IFS(
  Table1[[#This Row],[Age]]&lt;=25, "18-25",
  Table1[[#This Row],[Age]]&lt;=35, "26-35",
  Table1[[#This Row],[Age]]&lt;=45, "36-45",
  Table1[[#This Row],[Age]]&lt;=60, "46-60",
  TRUE, "60+")</f>
        <v>46-60</v>
      </c>
    </row>
    <row r="1847" spans="1:42" x14ac:dyDescent="0.3">
      <c r="A1847">
        <v>1846</v>
      </c>
      <c r="B1847" t="s">
        <v>20</v>
      </c>
      <c r="C1847" t="s">
        <v>73</v>
      </c>
      <c r="D1847">
        <v>58</v>
      </c>
      <c r="E1847" t="s">
        <v>106</v>
      </c>
      <c r="F1847" t="s">
        <v>1953</v>
      </c>
      <c r="G1847" t="s">
        <v>5117</v>
      </c>
      <c r="H1847">
        <v>19458796699</v>
      </c>
      <c r="I1847" t="s">
        <v>5813</v>
      </c>
      <c r="J1847" t="s">
        <v>7291</v>
      </c>
      <c r="K1847">
        <v>3857.17</v>
      </c>
      <c r="L1847" s="12" t="s">
        <v>8938</v>
      </c>
      <c r="M1847" s="10" t="s">
        <v>11197</v>
      </c>
      <c r="N1847">
        <v>1846</v>
      </c>
      <c r="O1847">
        <v>44983</v>
      </c>
      <c r="P1847" t="s">
        <v>11403</v>
      </c>
      <c r="Q1847" s="16">
        <v>1475.94</v>
      </c>
      <c r="R1847">
        <v>2381.23</v>
      </c>
      <c r="S1847">
        <v>64</v>
      </c>
      <c r="T1847">
        <v>1846</v>
      </c>
      <c r="U1847">
        <v>24231.64</v>
      </c>
      <c r="V1847" t="s">
        <v>11413</v>
      </c>
      <c r="W1847">
        <v>9.8000000000000007</v>
      </c>
      <c r="X1847">
        <v>48</v>
      </c>
      <c r="Y1847" t="s">
        <v>9473</v>
      </c>
      <c r="Z1847" t="s">
        <v>12011</v>
      </c>
      <c r="AA1847">
        <v>1846</v>
      </c>
      <c r="AB1847" t="s">
        <v>12017</v>
      </c>
      <c r="AC1847">
        <v>1991.66</v>
      </c>
      <c r="AD1847">
        <v>3847.82</v>
      </c>
      <c r="AE1847">
        <v>192.39</v>
      </c>
      <c r="AF1847" t="s">
        <v>11133</v>
      </c>
      <c r="AG1847" t="s">
        <v>11230</v>
      </c>
      <c r="AH1847">
        <v>7969</v>
      </c>
      <c r="AI1847">
        <v>1846</v>
      </c>
      <c r="AJ1847" t="s">
        <v>11056</v>
      </c>
      <c r="AK1847" t="s">
        <v>12027</v>
      </c>
      <c r="AL1847" t="s">
        <v>12031</v>
      </c>
      <c r="AM1847" t="s">
        <v>11068</v>
      </c>
      <c r="AN1847">
        <v>-1</v>
      </c>
      <c r="AO1847" s="10" t="s">
        <v>12045</v>
      </c>
      <c r="AP1847" t="str" cm="1">
        <f t="array" ref="AP1847">_xlfn.IFS(
  Table1[[#This Row],[Age]]&lt;=25, "18-25",
  Table1[[#This Row],[Age]]&lt;=35, "26-35",
  Table1[[#This Row],[Age]]&lt;=45, "36-45",
  Table1[[#This Row],[Age]]&lt;=60, "46-60",
  TRUE, "60+")</f>
        <v>46-60</v>
      </c>
    </row>
    <row r="1848" spans="1:42" x14ac:dyDescent="0.3">
      <c r="A1848">
        <v>1847</v>
      </c>
      <c r="B1848" t="s">
        <v>40</v>
      </c>
      <c r="C1848" t="s">
        <v>55</v>
      </c>
      <c r="D1848">
        <v>39</v>
      </c>
      <c r="E1848" t="s">
        <v>104</v>
      </c>
      <c r="F1848" t="s">
        <v>1954</v>
      </c>
      <c r="G1848" t="s">
        <v>5147</v>
      </c>
      <c r="H1848">
        <v>19458796700</v>
      </c>
      <c r="I1848" t="s">
        <v>5804</v>
      </c>
      <c r="J1848" t="s">
        <v>7291</v>
      </c>
      <c r="K1848">
        <v>357.86</v>
      </c>
      <c r="L1848" s="12" t="s">
        <v>8939</v>
      </c>
      <c r="M1848" s="10" t="s">
        <v>11041</v>
      </c>
      <c r="N1848">
        <v>1847</v>
      </c>
      <c r="O1848">
        <v>44966</v>
      </c>
      <c r="P1848" t="s">
        <v>11404</v>
      </c>
      <c r="Q1848" s="16">
        <v>337.58</v>
      </c>
      <c r="R1848">
        <v>20.28</v>
      </c>
      <c r="S1848">
        <v>28</v>
      </c>
      <c r="T1848">
        <v>1847</v>
      </c>
      <c r="U1848">
        <v>4027.47</v>
      </c>
      <c r="V1848" t="s">
        <v>11412</v>
      </c>
      <c r="W1848">
        <v>7.52</v>
      </c>
      <c r="X1848">
        <v>24</v>
      </c>
      <c r="Y1848" t="s">
        <v>10069</v>
      </c>
      <c r="Z1848" t="s">
        <v>12010</v>
      </c>
      <c r="AA1848">
        <v>1847</v>
      </c>
      <c r="AB1848" t="s">
        <v>12016</v>
      </c>
      <c r="AC1848">
        <v>6115.26</v>
      </c>
      <c r="AD1848">
        <v>1723.64</v>
      </c>
      <c r="AE1848">
        <v>86.18</v>
      </c>
      <c r="AF1848" t="s">
        <v>11366</v>
      </c>
      <c r="AG1848" t="s">
        <v>11240</v>
      </c>
      <c r="AH1848">
        <v>649</v>
      </c>
      <c r="AI1848">
        <v>1847</v>
      </c>
      <c r="AJ1848" t="s">
        <v>11365</v>
      </c>
      <c r="AK1848" t="s">
        <v>12027</v>
      </c>
      <c r="AL1848" t="s">
        <v>12031</v>
      </c>
      <c r="AM1848" t="s">
        <v>11128</v>
      </c>
      <c r="AN1848">
        <v>1</v>
      </c>
      <c r="AO1848" s="10" t="s">
        <v>12045</v>
      </c>
      <c r="AP1848" t="str" cm="1">
        <f t="array" ref="AP1848">_xlfn.IFS(
  Table1[[#This Row],[Age]]&lt;=25, "18-25",
  Table1[[#This Row],[Age]]&lt;=35, "26-35",
  Table1[[#This Row],[Age]]&lt;=45, "36-45",
  Table1[[#This Row],[Age]]&lt;=60, "46-60",
  TRUE, "60+")</f>
        <v>36-45</v>
      </c>
    </row>
    <row r="1849" spans="1:42" x14ac:dyDescent="0.3">
      <c r="A1849">
        <v>1848</v>
      </c>
      <c r="B1849" t="s">
        <v>28</v>
      </c>
      <c r="C1849" t="s">
        <v>66</v>
      </c>
      <c r="D1849">
        <v>48</v>
      </c>
      <c r="E1849" t="s">
        <v>104</v>
      </c>
      <c r="F1849" t="s">
        <v>1955</v>
      </c>
      <c r="G1849" t="s">
        <v>5136</v>
      </c>
      <c r="H1849">
        <v>19458796701</v>
      </c>
      <c r="I1849" t="s">
        <v>5762</v>
      </c>
      <c r="J1849" t="s">
        <v>7291</v>
      </c>
      <c r="K1849">
        <v>8293.4</v>
      </c>
      <c r="L1849" s="12" t="s">
        <v>8940</v>
      </c>
      <c r="M1849" s="10" t="s">
        <v>11109</v>
      </c>
      <c r="N1849">
        <v>1848</v>
      </c>
      <c r="O1849">
        <v>45139</v>
      </c>
      <c r="P1849" t="s">
        <v>11404</v>
      </c>
      <c r="Q1849" s="16">
        <v>1976.7</v>
      </c>
      <c r="R1849">
        <v>10270.1</v>
      </c>
      <c r="S1849">
        <v>89</v>
      </c>
      <c r="T1849">
        <v>1848</v>
      </c>
      <c r="U1849">
        <v>29358.720000000001</v>
      </c>
      <c r="V1849" t="s">
        <v>11411</v>
      </c>
      <c r="W1849">
        <v>3.21</v>
      </c>
      <c r="X1849">
        <v>36</v>
      </c>
      <c r="Y1849" t="s">
        <v>8463</v>
      </c>
      <c r="Z1849" t="s">
        <v>12012</v>
      </c>
      <c r="AA1849">
        <v>1848</v>
      </c>
      <c r="AB1849" t="s">
        <v>12015</v>
      </c>
      <c r="AC1849">
        <v>2261.09</v>
      </c>
      <c r="AD1849">
        <v>2144.1799999999998</v>
      </c>
      <c r="AE1849">
        <v>107.21</v>
      </c>
      <c r="AF1849" t="s">
        <v>11312</v>
      </c>
      <c r="AG1849" t="s">
        <v>11138</v>
      </c>
      <c r="AH1849">
        <v>9486</v>
      </c>
      <c r="AI1849">
        <v>1848</v>
      </c>
      <c r="AJ1849" t="s">
        <v>11089</v>
      </c>
      <c r="AK1849" t="s">
        <v>12027</v>
      </c>
      <c r="AL1849" t="s">
        <v>12032</v>
      </c>
      <c r="AM1849" t="s">
        <v>11312</v>
      </c>
      <c r="AN1849">
        <v>1</v>
      </c>
      <c r="AO1849" s="10" t="s">
        <v>12041</v>
      </c>
      <c r="AP1849" t="str" cm="1">
        <f t="array" ref="AP1849">_xlfn.IFS(
  Table1[[#This Row],[Age]]&lt;=25, "18-25",
  Table1[[#This Row],[Age]]&lt;=35, "26-35",
  Table1[[#This Row],[Age]]&lt;=45, "36-45",
  Table1[[#This Row],[Age]]&lt;=60, "46-60",
  TRUE, "60+")</f>
        <v>46-60</v>
      </c>
    </row>
    <row r="1850" spans="1:42" x14ac:dyDescent="0.3">
      <c r="A1850">
        <v>1849</v>
      </c>
      <c r="B1850" t="s">
        <v>4</v>
      </c>
      <c r="C1850" t="s">
        <v>95</v>
      </c>
      <c r="D1850">
        <v>38</v>
      </c>
      <c r="E1850" t="s">
        <v>105</v>
      </c>
      <c r="F1850" t="s">
        <v>1956</v>
      </c>
      <c r="G1850" t="s">
        <v>5122</v>
      </c>
      <c r="H1850">
        <v>19458796702</v>
      </c>
      <c r="I1850" t="s">
        <v>5545</v>
      </c>
      <c r="J1850" t="s">
        <v>7292</v>
      </c>
      <c r="K1850">
        <v>7113.3</v>
      </c>
      <c r="L1850" s="12" t="s">
        <v>8941</v>
      </c>
      <c r="M1850" s="10" t="s">
        <v>11266</v>
      </c>
      <c r="N1850">
        <v>1849</v>
      </c>
      <c r="O1850">
        <v>45099</v>
      </c>
      <c r="P1850" t="s">
        <v>11402</v>
      </c>
      <c r="Q1850" s="16">
        <v>1030.8</v>
      </c>
      <c r="R1850">
        <v>6082.5</v>
      </c>
      <c r="S1850">
        <v>28</v>
      </c>
      <c r="T1850">
        <v>1849</v>
      </c>
      <c r="U1850">
        <v>29651.89</v>
      </c>
      <c r="V1850" t="s">
        <v>11413</v>
      </c>
      <c r="W1850">
        <v>9.07</v>
      </c>
      <c r="X1850">
        <v>12</v>
      </c>
      <c r="Y1850" t="s">
        <v>11027</v>
      </c>
      <c r="Z1850" t="s">
        <v>12012</v>
      </c>
      <c r="AA1850">
        <v>1849</v>
      </c>
      <c r="AB1850" t="s">
        <v>12015</v>
      </c>
      <c r="AC1850">
        <v>6233.95</v>
      </c>
      <c r="AD1850">
        <v>3076.36</v>
      </c>
      <c r="AE1850">
        <v>153.82</v>
      </c>
      <c r="AF1850" t="s">
        <v>11126</v>
      </c>
      <c r="AG1850" t="s">
        <v>11329</v>
      </c>
      <c r="AH1850">
        <v>5310</v>
      </c>
      <c r="AI1850">
        <v>1849</v>
      </c>
      <c r="AJ1850" t="s">
        <v>11085</v>
      </c>
      <c r="AK1850" t="s">
        <v>12029</v>
      </c>
      <c r="AL1850" t="s">
        <v>12032</v>
      </c>
      <c r="AM1850" t="s">
        <v>11101</v>
      </c>
      <c r="AN1850">
        <v>1</v>
      </c>
      <c r="AO1850" s="10" t="s">
        <v>12043</v>
      </c>
      <c r="AP1850" t="str" cm="1">
        <f t="array" ref="AP1850">_xlfn.IFS(
  Table1[[#This Row],[Age]]&lt;=25, "18-25",
  Table1[[#This Row],[Age]]&lt;=35, "26-35",
  Table1[[#This Row],[Age]]&lt;=45, "36-45",
  Table1[[#This Row],[Age]]&lt;=60, "46-60",
  TRUE, "60+")</f>
        <v>36-45</v>
      </c>
    </row>
    <row r="1851" spans="1:42" x14ac:dyDescent="0.3">
      <c r="A1851">
        <v>1850</v>
      </c>
      <c r="B1851" t="s">
        <v>50</v>
      </c>
      <c r="C1851" t="s">
        <v>74</v>
      </c>
      <c r="D1851">
        <v>53</v>
      </c>
      <c r="E1851" t="s">
        <v>104</v>
      </c>
      <c r="F1851" t="s">
        <v>1957</v>
      </c>
      <c r="G1851" t="s">
        <v>5137</v>
      </c>
      <c r="H1851">
        <v>19458796703</v>
      </c>
      <c r="I1851" t="s">
        <v>5781</v>
      </c>
      <c r="J1851" t="s">
        <v>7291</v>
      </c>
      <c r="K1851">
        <v>1575.79</v>
      </c>
      <c r="L1851" s="12" t="s">
        <v>8942</v>
      </c>
      <c r="M1851" s="10" t="s">
        <v>11368</v>
      </c>
      <c r="N1851">
        <v>1850</v>
      </c>
      <c r="O1851">
        <v>45038</v>
      </c>
      <c r="P1851" t="s">
        <v>11404</v>
      </c>
      <c r="Q1851" s="16">
        <v>2750.96</v>
      </c>
      <c r="R1851">
        <v>4326.75</v>
      </c>
      <c r="S1851">
        <v>4</v>
      </c>
      <c r="T1851">
        <v>1850</v>
      </c>
      <c r="U1851">
        <v>23066.53</v>
      </c>
      <c r="V1851" t="s">
        <v>11413</v>
      </c>
      <c r="W1851">
        <v>8.14</v>
      </c>
      <c r="X1851">
        <v>12</v>
      </c>
      <c r="Y1851" t="s">
        <v>11440</v>
      </c>
      <c r="Z1851" t="s">
        <v>12012</v>
      </c>
      <c r="AA1851">
        <v>1850</v>
      </c>
      <c r="AB1851" t="s">
        <v>12017</v>
      </c>
      <c r="AC1851">
        <v>6946.49</v>
      </c>
      <c r="AD1851">
        <v>10.47</v>
      </c>
      <c r="AE1851">
        <v>0.52</v>
      </c>
      <c r="AF1851" t="s">
        <v>11156</v>
      </c>
      <c r="AG1851" t="s">
        <v>11178</v>
      </c>
      <c r="AH1851">
        <v>1003</v>
      </c>
      <c r="AI1851">
        <v>1850</v>
      </c>
      <c r="AJ1851" t="s">
        <v>11106</v>
      </c>
      <c r="AK1851" t="s">
        <v>12029</v>
      </c>
      <c r="AL1851" t="s">
        <v>12031</v>
      </c>
      <c r="AM1851" t="s">
        <v>11340</v>
      </c>
      <c r="AN1851">
        <v>1</v>
      </c>
      <c r="AO1851" s="10" t="s">
        <v>12037</v>
      </c>
      <c r="AP1851" t="str" cm="1">
        <f t="array" ref="AP1851">_xlfn.IFS(
  Table1[[#This Row],[Age]]&lt;=25, "18-25",
  Table1[[#This Row],[Age]]&lt;=35, "26-35",
  Table1[[#This Row],[Age]]&lt;=45, "36-45",
  Table1[[#This Row],[Age]]&lt;=60, "46-60",
  TRUE, "60+")</f>
        <v>46-60</v>
      </c>
    </row>
    <row r="1852" spans="1:42" x14ac:dyDescent="0.3">
      <c r="A1852">
        <v>1851</v>
      </c>
      <c r="B1852" t="s">
        <v>10</v>
      </c>
      <c r="C1852" t="s">
        <v>64</v>
      </c>
      <c r="D1852">
        <v>57</v>
      </c>
      <c r="E1852" t="s">
        <v>106</v>
      </c>
      <c r="F1852" t="s">
        <v>1958</v>
      </c>
      <c r="G1852" t="s">
        <v>5135</v>
      </c>
      <c r="H1852">
        <v>19458796704</v>
      </c>
      <c r="I1852" t="s">
        <v>6455</v>
      </c>
      <c r="J1852" t="s">
        <v>7291</v>
      </c>
      <c r="K1852">
        <v>6009.37</v>
      </c>
      <c r="L1852" s="12" t="s">
        <v>8943</v>
      </c>
      <c r="M1852" s="10" t="s">
        <v>11364</v>
      </c>
      <c r="N1852">
        <v>1851</v>
      </c>
      <c r="O1852">
        <v>45244</v>
      </c>
      <c r="P1852" t="s">
        <v>11402</v>
      </c>
      <c r="Q1852" s="16">
        <v>3405.98</v>
      </c>
      <c r="R1852">
        <v>2603.39</v>
      </c>
      <c r="S1852">
        <v>45</v>
      </c>
      <c r="T1852">
        <v>1851</v>
      </c>
      <c r="U1852">
        <v>21284.27</v>
      </c>
      <c r="V1852" t="s">
        <v>11413</v>
      </c>
      <c r="W1852">
        <v>5.04</v>
      </c>
      <c r="X1852">
        <v>24</v>
      </c>
      <c r="Y1852" t="s">
        <v>11519</v>
      </c>
      <c r="Z1852" t="s">
        <v>12011</v>
      </c>
      <c r="AA1852">
        <v>1851</v>
      </c>
      <c r="AB1852" t="s">
        <v>12016</v>
      </c>
      <c r="AC1852">
        <v>2741.27</v>
      </c>
      <c r="AD1852">
        <v>2579.61</v>
      </c>
      <c r="AE1852">
        <v>128.97999999999999</v>
      </c>
      <c r="AF1852" t="s">
        <v>11118</v>
      </c>
      <c r="AG1852" t="s">
        <v>11135</v>
      </c>
      <c r="AH1852">
        <v>6988</v>
      </c>
      <c r="AI1852">
        <v>1851</v>
      </c>
      <c r="AJ1852" t="s">
        <v>11131</v>
      </c>
      <c r="AK1852" t="s">
        <v>12027</v>
      </c>
      <c r="AL1852" t="s">
        <v>12031</v>
      </c>
      <c r="AM1852" t="s">
        <v>11363</v>
      </c>
      <c r="AN1852">
        <v>1</v>
      </c>
      <c r="AO1852" s="10" t="s">
        <v>12040</v>
      </c>
      <c r="AP1852" t="str" cm="1">
        <f t="array" ref="AP1852">_xlfn.IFS(
  Table1[[#This Row],[Age]]&lt;=25, "18-25",
  Table1[[#This Row],[Age]]&lt;=35, "26-35",
  Table1[[#This Row],[Age]]&lt;=45, "36-45",
  Table1[[#This Row],[Age]]&lt;=60, "46-60",
  TRUE, "60+")</f>
        <v>46-60</v>
      </c>
    </row>
    <row r="1853" spans="1:42" x14ac:dyDescent="0.3">
      <c r="A1853">
        <v>1852</v>
      </c>
      <c r="B1853" t="s">
        <v>9</v>
      </c>
      <c r="C1853" t="s">
        <v>96</v>
      </c>
      <c r="D1853">
        <v>40</v>
      </c>
      <c r="E1853" t="s">
        <v>106</v>
      </c>
      <c r="F1853" t="s">
        <v>1959</v>
      </c>
      <c r="G1853" t="s">
        <v>5135</v>
      </c>
      <c r="H1853">
        <v>19458796705</v>
      </c>
      <c r="I1853" t="s">
        <v>6456</v>
      </c>
      <c r="J1853" t="s">
        <v>7292</v>
      </c>
      <c r="K1853">
        <v>8265.68</v>
      </c>
      <c r="L1853" s="12" t="s">
        <v>8944</v>
      </c>
      <c r="M1853" s="10" t="s">
        <v>11215</v>
      </c>
      <c r="N1853">
        <v>1852</v>
      </c>
      <c r="O1853">
        <v>45205</v>
      </c>
      <c r="P1853" t="s">
        <v>11403</v>
      </c>
      <c r="Q1853" s="16">
        <v>2032.48</v>
      </c>
      <c r="R1853">
        <v>10298.16</v>
      </c>
      <c r="S1853">
        <v>90</v>
      </c>
      <c r="T1853">
        <v>1852</v>
      </c>
      <c r="U1853">
        <v>47008.34</v>
      </c>
      <c r="V1853" t="s">
        <v>11412</v>
      </c>
      <c r="W1853">
        <v>6.15</v>
      </c>
      <c r="X1853">
        <v>48</v>
      </c>
      <c r="Y1853" t="s">
        <v>8422</v>
      </c>
      <c r="Z1853" t="s">
        <v>12012</v>
      </c>
      <c r="AA1853">
        <v>1852</v>
      </c>
      <c r="AB1853" t="s">
        <v>12016</v>
      </c>
      <c r="AC1853">
        <v>2443.9699999999998</v>
      </c>
      <c r="AD1853">
        <v>3464</v>
      </c>
      <c r="AE1853">
        <v>173.2</v>
      </c>
      <c r="AF1853" t="s">
        <v>11121</v>
      </c>
      <c r="AG1853" t="s">
        <v>11141</v>
      </c>
      <c r="AH1853">
        <v>7466</v>
      </c>
      <c r="AI1853">
        <v>1852</v>
      </c>
      <c r="AJ1853" t="s">
        <v>11361</v>
      </c>
      <c r="AK1853" t="s">
        <v>12027</v>
      </c>
      <c r="AL1853" t="s">
        <v>12031</v>
      </c>
      <c r="AM1853" t="s">
        <v>11397</v>
      </c>
      <c r="AN1853">
        <v>1</v>
      </c>
      <c r="AO1853" s="10" t="s">
        <v>12044</v>
      </c>
      <c r="AP1853" t="str" cm="1">
        <f t="array" ref="AP1853">_xlfn.IFS(
  Table1[[#This Row],[Age]]&lt;=25, "18-25",
  Table1[[#This Row],[Age]]&lt;=35, "26-35",
  Table1[[#This Row],[Age]]&lt;=45, "36-45",
  Table1[[#This Row],[Age]]&lt;=60, "46-60",
  TRUE, "60+")</f>
        <v>36-45</v>
      </c>
    </row>
    <row r="1854" spans="1:42" x14ac:dyDescent="0.3">
      <c r="A1854">
        <v>1853</v>
      </c>
      <c r="B1854" t="s">
        <v>36</v>
      </c>
      <c r="C1854" t="s">
        <v>93</v>
      </c>
      <c r="D1854">
        <v>43</v>
      </c>
      <c r="E1854" t="s">
        <v>106</v>
      </c>
      <c r="F1854" t="s">
        <v>1960</v>
      </c>
      <c r="G1854" t="s">
        <v>5110</v>
      </c>
      <c r="H1854">
        <v>19458796706</v>
      </c>
      <c r="I1854" t="s">
        <v>6457</v>
      </c>
      <c r="J1854" t="s">
        <v>7292</v>
      </c>
      <c r="K1854">
        <v>1892.21</v>
      </c>
      <c r="L1854" s="12" t="s">
        <v>8393</v>
      </c>
      <c r="M1854" s="10" t="s">
        <v>11266</v>
      </c>
      <c r="N1854">
        <v>1853</v>
      </c>
      <c r="O1854">
        <v>45142</v>
      </c>
      <c r="P1854" t="s">
        <v>11402</v>
      </c>
      <c r="Q1854" s="16">
        <v>1026.1600000000001</v>
      </c>
      <c r="R1854">
        <v>2918.37</v>
      </c>
      <c r="S1854">
        <v>13</v>
      </c>
      <c r="T1854">
        <v>1853</v>
      </c>
      <c r="U1854">
        <v>30440.38</v>
      </c>
      <c r="V1854" t="s">
        <v>11411</v>
      </c>
      <c r="W1854">
        <v>7.5</v>
      </c>
      <c r="X1854">
        <v>12</v>
      </c>
      <c r="Y1854" t="s">
        <v>8644</v>
      </c>
      <c r="Z1854" t="s">
        <v>12010</v>
      </c>
      <c r="AA1854">
        <v>1853</v>
      </c>
      <c r="AB1854" t="s">
        <v>12015</v>
      </c>
      <c r="AC1854">
        <v>2649.34</v>
      </c>
      <c r="AD1854">
        <v>1963.75</v>
      </c>
      <c r="AE1854">
        <v>98.19</v>
      </c>
      <c r="AF1854" t="s">
        <v>11245</v>
      </c>
      <c r="AG1854" t="s">
        <v>11377</v>
      </c>
      <c r="AH1854">
        <v>4807</v>
      </c>
      <c r="AI1854">
        <v>1853</v>
      </c>
      <c r="AJ1854" t="s">
        <v>11223</v>
      </c>
      <c r="AK1854" t="s">
        <v>12027</v>
      </c>
      <c r="AL1854" t="s">
        <v>12031</v>
      </c>
      <c r="AM1854" t="s">
        <v>11324</v>
      </c>
      <c r="AN1854">
        <v>1</v>
      </c>
      <c r="AO1854" s="10" t="s">
        <v>12041</v>
      </c>
      <c r="AP1854" t="str" cm="1">
        <f t="array" ref="AP1854">_xlfn.IFS(
  Table1[[#This Row],[Age]]&lt;=25, "18-25",
  Table1[[#This Row],[Age]]&lt;=35, "26-35",
  Table1[[#This Row],[Age]]&lt;=45, "36-45",
  Table1[[#This Row],[Age]]&lt;=60, "46-60",
  TRUE, "60+")</f>
        <v>36-45</v>
      </c>
    </row>
    <row r="1855" spans="1:42" x14ac:dyDescent="0.3">
      <c r="A1855">
        <v>1854</v>
      </c>
      <c r="B1855" t="s">
        <v>41</v>
      </c>
      <c r="C1855" t="s">
        <v>72</v>
      </c>
      <c r="D1855">
        <v>35</v>
      </c>
      <c r="E1855" t="s">
        <v>104</v>
      </c>
      <c r="F1855" t="s">
        <v>1961</v>
      </c>
      <c r="G1855" t="s">
        <v>5121</v>
      </c>
      <c r="H1855">
        <v>19458796707</v>
      </c>
      <c r="I1855" t="s">
        <v>6458</v>
      </c>
      <c r="J1855" t="s">
        <v>7291</v>
      </c>
      <c r="K1855">
        <v>2306.73</v>
      </c>
      <c r="L1855" s="12" t="s">
        <v>8945</v>
      </c>
      <c r="M1855" s="10" t="s">
        <v>11094</v>
      </c>
      <c r="N1855">
        <v>1854</v>
      </c>
      <c r="O1855">
        <v>45127</v>
      </c>
      <c r="P1855" t="s">
        <v>11404</v>
      </c>
      <c r="Q1855" s="16">
        <v>966.61</v>
      </c>
      <c r="R1855">
        <v>3273.34</v>
      </c>
      <c r="S1855">
        <v>83</v>
      </c>
      <c r="T1855">
        <v>1854</v>
      </c>
      <c r="U1855">
        <v>40997.69</v>
      </c>
      <c r="V1855" t="s">
        <v>11413</v>
      </c>
      <c r="W1855">
        <v>2.12</v>
      </c>
      <c r="X1855">
        <v>36</v>
      </c>
      <c r="Y1855" t="s">
        <v>11902</v>
      </c>
      <c r="Z1855" t="s">
        <v>12010</v>
      </c>
      <c r="AA1855">
        <v>1854</v>
      </c>
      <c r="AB1855" t="s">
        <v>12016</v>
      </c>
      <c r="AC1855">
        <v>8409.34</v>
      </c>
      <c r="AD1855">
        <v>811.38</v>
      </c>
      <c r="AE1855">
        <v>40.57</v>
      </c>
      <c r="AF1855" t="s">
        <v>11078</v>
      </c>
      <c r="AG1855" t="s">
        <v>11201</v>
      </c>
      <c r="AH1855">
        <v>9958</v>
      </c>
      <c r="AI1855">
        <v>1854</v>
      </c>
      <c r="AJ1855" t="s">
        <v>11195</v>
      </c>
      <c r="AK1855" t="s">
        <v>12027</v>
      </c>
      <c r="AL1855" t="s">
        <v>12032</v>
      </c>
      <c r="AM1855" t="s">
        <v>11175</v>
      </c>
      <c r="AN1855">
        <v>-1</v>
      </c>
      <c r="AO1855" s="10" t="s">
        <v>12038</v>
      </c>
      <c r="AP1855" t="str" cm="1">
        <f t="array" ref="AP1855">_xlfn.IFS(
  Table1[[#This Row],[Age]]&lt;=25, "18-25",
  Table1[[#This Row],[Age]]&lt;=35, "26-35",
  Table1[[#This Row],[Age]]&lt;=45, "36-45",
  Table1[[#This Row],[Age]]&lt;=60, "46-60",
  TRUE, "60+")</f>
        <v>26-35</v>
      </c>
    </row>
    <row r="1856" spans="1:42" x14ac:dyDescent="0.3">
      <c r="A1856">
        <v>1855</v>
      </c>
      <c r="B1856" t="s">
        <v>51</v>
      </c>
      <c r="C1856" t="s">
        <v>86</v>
      </c>
      <c r="D1856">
        <v>32</v>
      </c>
      <c r="E1856" t="s">
        <v>104</v>
      </c>
      <c r="F1856" t="s">
        <v>1962</v>
      </c>
      <c r="G1856" t="s">
        <v>5131</v>
      </c>
      <c r="H1856">
        <v>19458796708</v>
      </c>
      <c r="I1856" t="s">
        <v>6459</v>
      </c>
      <c r="J1856" t="s">
        <v>7291</v>
      </c>
      <c r="K1856">
        <v>2097.64</v>
      </c>
      <c r="L1856" s="12" t="s">
        <v>8946</v>
      </c>
      <c r="M1856" s="10" t="s">
        <v>11064</v>
      </c>
      <c r="N1856">
        <v>1855</v>
      </c>
      <c r="O1856">
        <v>45009</v>
      </c>
      <c r="P1856" t="s">
        <v>11404</v>
      </c>
      <c r="Q1856" s="16">
        <v>21.91</v>
      </c>
      <c r="R1856">
        <v>2075.73</v>
      </c>
      <c r="S1856">
        <v>98</v>
      </c>
      <c r="T1856">
        <v>1855</v>
      </c>
      <c r="U1856">
        <v>47738.21</v>
      </c>
      <c r="V1856" t="s">
        <v>11411</v>
      </c>
      <c r="W1856">
        <v>9.34</v>
      </c>
      <c r="X1856">
        <v>24</v>
      </c>
      <c r="Y1856" t="s">
        <v>11821</v>
      </c>
      <c r="Z1856" t="s">
        <v>12011</v>
      </c>
      <c r="AA1856">
        <v>1855</v>
      </c>
      <c r="AB1856" t="s">
        <v>12017</v>
      </c>
      <c r="AC1856">
        <v>2423.0300000000002</v>
      </c>
      <c r="AD1856">
        <v>4259.92</v>
      </c>
      <c r="AE1856">
        <v>213</v>
      </c>
      <c r="AF1856" t="s">
        <v>11338</v>
      </c>
      <c r="AG1856" t="s">
        <v>11172</v>
      </c>
      <c r="AH1856">
        <v>6996</v>
      </c>
      <c r="AI1856">
        <v>1855</v>
      </c>
      <c r="AJ1856" t="s">
        <v>11140</v>
      </c>
      <c r="AK1856" t="s">
        <v>12027</v>
      </c>
      <c r="AL1856" t="s">
        <v>12031</v>
      </c>
      <c r="AM1856" t="s">
        <v>11275</v>
      </c>
      <c r="AN1856">
        <v>1</v>
      </c>
      <c r="AO1856" s="10" t="s">
        <v>12047</v>
      </c>
      <c r="AP1856" t="str" cm="1">
        <f t="array" ref="AP1856">_xlfn.IFS(
  Table1[[#This Row],[Age]]&lt;=25, "18-25",
  Table1[[#This Row],[Age]]&lt;=35, "26-35",
  Table1[[#This Row],[Age]]&lt;=45, "36-45",
  Table1[[#This Row],[Age]]&lt;=60, "46-60",
  TRUE, "60+")</f>
        <v>26-35</v>
      </c>
    </row>
    <row r="1857" spans="1:42" x14ac:dyDescent="0.3">
      <c r="A1857">
        <v>1856</v>
      </c>
      <c r="B1857" t="s">
        <v>41</v>
      </c>
      <c r="C1857" t="s">
        <v>81</v>
      </c>
      <c r="D1857">
        <v>51</v>
      </c>
      <c r="E1857" t="s">
        <v>105</v>
      </c>
      <c r="F1857" t="s">
        <v>1963</v>
      </c>
      <c r="G1857" t="s">
        <v>5115</v>
      </c>
      <c r="H1857">
        <v>19458796709</v>
      </c>
      <c r="I1857" t="s">
        <v>5849</v>
      </c>
      <c r="J1857" t="s">
        <v>7291</v>
      </c>
      <c r="K1857">
        <v>9975.27</v>
      </c>
      <c r="L1857" s="12" t="s">
        <v>8947</v>
      </c>
      <c r="M1857" s="10" t="s">
        <v>11388</v>
      </c>
      <c r="N1857">
        <v>1856</v>
      </c>
      <c r="O1857">
        <v>45145</v>
      </c>
      <c r="P1857" t="s">
        <v>11402</v>
      </c>
      <c r="Q1857" s="16">
        <v>3514.9</v>
      </c>
      <c r="R1857">
        <v>13490.17</v>
      </c>
      <c r="S1857">
        <v>80</v>
      </c>
      <c r="T1857">
        <v>1856</v>
      </c>
      <c r="U1857">
        <v>40694.980000000003</v>
      </c>
      <c r="V1857" t="s">
        <v>11413</v>
      </c>
      <c r="W1857">
        <v>9.89</v>
      </c>
      <c r="X1857">
        <v>60</v>
      </c>
      <c r="Y1857" t="s">
        <v>8475</v>
      </c>
      <c r="Z1857" t="s">
        <v>12011</v>
      </c>
      <c r="AA1857">
        <v>1856</v>
      </c>
      <c r="AB1857" t="s">
        <v>12016</v>
      </c>
      <c r="AC1857">
        <v>8024.05</v>
      </c>
      <c r="AD1857">
        <v>1986.5</v>
      </c>
      <c r="AE1857">
        <v>99.32</v>
      </c>
      <c r="AF1857" t="s">
        <v>11106</v>
      </c>
      <c r="AG1857" t="s">
        <v>11255</v>
      </c>
      <c r="AH1857">
        <v>8374</v>
      </c>
      <c r="AI1857">
        <v>1856</v>
      </c>
      <c r="AJ1857" t="s">
        <v>11164</v>
      </c>
      <c r="AK1857" t="s">
        <v>12029</v>
      </c>
      <c r="AL1857" t="s">
        <v>12031</v>
      </c>
      <c r="AM1857" t="s">
        <v>11196</v>
      </c>
      <c r="AN1857">
        <v>1</v>
      </c>
      <c r="AO1857" s="10" t="s">
        <v>12041</v>
      </c>
      <c r="AP1857" t="str" cm="1">
        <f t="array" ref="AP1857">_xlfn.IFS(
  Table1[[#This Row],[Age]]&lt;=25, "18-25",
  Table1[[#This Row],[Age]]&lt;=35, "26-35",
  Table1[[#This Row],[Age]]&lt;=45, "36-45",
  Table1[[#This Row],[Age]]&lt;=60, "46-60",
  TRUE, "60+")</f>
        <v>46-60</v>
      </c>
    </row>
    <row r="1858" spans="1:42" x14ac:dyDescent="0.3">
      <c r="A1858">
        <v>1857</v>
      </c>
      <c r="B1858" t="s">
        <v>3</v>
      </c>
      <c r="C1858" t="s">
        <v>88</v>
      </c>
      <c r="D1858">
        <v>39</v>
      </c>
      <c r="E1858" t="s">
        <v>105</v>
      </c>
      <c r="F1858" t="s">
        <v>1964</v>
      </c>
      <c r="G1858" t="s">
        <v>5109</v>
      </c>
      <c r="H1858">
        <v>19458796710</v>
      </c>
      <c r="I1858" t="s">
        <v>6368</v>
      </c>
      <c r="J1858" t="s">
        <v>7292</v>
      </c>
      <c r="K1858">
        <v>2372.2600000000002</v>
      </c>
      <c r="L1858" s="12" t="s">
        <v>8948</v>
      </c>
      <c r="M1858" s="10" t="s">
        <v>11111</v>
      </c>
      <c r="N1858">
        <v>1857</v>
      </c>
      <c r="O1858">
        <v>45030</v>
      </c>
      <c r="P1858" t="s">
        <v>11402</v>
      </c>
      <c r="Q1858" s="16">
        <v>1273.0999999999999</v>
      </c>
      <c r="R1858">
        <v>1099.1600000000001</v>
      </c>
      <c r="S1858">
        <v>4</v>
      </c>
      <c r="T1858">
        <v>1857</v>
      </c>
      <c r="U1858">
        <v>47206</v>
      </c>
      <c r="V1858" t="s">
        <v>11413</v>
      </c>
      <c r="W1858">
        <v>3.97</v>
      </c>
      <c r="X1858">
        <v>36</v>
      </c>
      <c r="Y1858" t="s">
        <v>11612</v>
      </c>
      <c r="Z1858" t="s">
        <v>12012</v>
      </c>
      <c r="AA1858">
        <v>1857</v>
      </c>
      <c r="AB1858" t="s">
        <v>12015</v>
      </c>
      <c r="AC1858">
        <v>1180.17</v>
      </c>
      <c r="AD1858">
        <v>4982.17</v>
      </c>
      <c r="AE1858">
        <v>249.11</v>
      </c>
      <c r="AF1858" t="s">
        <v>11161</v>
      </c>
      <c r="AG1858" t="s">
        <v>11103</v>
      </c>
      <c r="AH1858">
        <v>6352</v>
      </c>
      <c r="AI1858">
        <v>1857</v>
      </c>
      <c r="AJ1858" t="s">
        <v>11156</v>
      </c>
      <c r="AK1858" t="s">
        <v>12029</v>
      </c>
      <c r="AL1858" t="s">
        <v>12031</v>
      </c>
      <c r="AM1858" t="s">
        <v>11209</v>
      </c>
      <c r="AN1858">
        <v>1</v>
      </c>
      <c r="AO1858" s="10" t="s">
        <v>12037</v>
      </c>
      <c r="AP1858" t="str" cm="1">
        <f t="array" ref="AP1858">_xlfn.IFS(
  Table1[[#This Row],[Age]]&lt;=25, "18-25",
  Table1[[#This Row],[Age]]&lt;=35, "26-35",
  Table1[[#This Row],[Age]]&lt;=45, "36-45",
  Table1[[#This Row],[Age]]&lt;=60, "46-60",
  TRUE, "60+")</f>
        <v>36-45</v>
      </c>
    </row>
    <row r="1859" spans="1:42" x14ac:dyDescent="0.3">
      <c r="A1859">
        <v>1858</v>
      </c>
      <c r="B1859" t="s">
        <v>33</v>
      </c>
      <c r="C1859" t="s">
        <v>80</v>
      </c>
      <c r="D1859">
        <v>45</v>
      </c>
      <c r="E1859" t="s">
        <v>106</v>
      </c>
      <c r="F1859" t="s">
        <v>1965</v>
      </c>
      <c r="G1859" t="s">
        <v>5147</v>
      </c>
      <c r="H1859">
        <v>19458796711</v>
      </c>
      <c r="I1859" t="s">
        <v>5298</v>
      </c>
      <c r="J1859" t="s">
        <v>7291</v>
      </c>
      <c r="K1859">
        <v>2742.49</v>
      </c>
      <c r="L1859" s="12" t="s">
        <v>8949</v>
      </c>
      <c r="M1859" s="10" t="s">
        <v>11273</v>
      </c>
      <c r="N1859">
        <v>1858</v>
      </c>
      <c r="O1859">
        <v>44977</v>
      </c>
      <c r="P1859" t="s">
        <v>11404</v>
      </c>
      <c r="Q1859" s="16">
        <v>4853.99</v>
      </c>
      <c r="R1859">
        <v>7596.48</v>
      </c>
      <c r="S1859">
        <v>61</v>
      </c>
      <c r="T1859">
        <v>1858</v>
      </c>
      <c r="U1859">
        <v>38205.39</v>
      </c>
      <c r="V1859" t="s">
        <v>11411</v>
      </c>
      <c r="W1859">
        <v>7.44</v>
      </c>
      <c r="X1859">
        <v>48</v>
      </c>
      <c r="Y1859" t="s">
        <v>11903</v>
      </c>
      <c r="Z1859" t="s">
        <v>12010</v>
      </c>
      <c r="AA1859">
        <v>1858</v>
      </c>
      <c r="AB1859" t="s">
        <v>12017</v>
      </c>
      <c r="AC1859">
        <v>8421.17</v>
      </c>
      <c r="AD1859">
        <v>2677.71</v>
      </c>
      <c r="AE1859">
        <v>133.88999999999999</v>
      </c>
      <c r="AF1859" t="s">
        <v>11146</v>
      </c>
      <c r="AG1859" t="s">
        <v>11072</v>
      </c>
      <c r="AH1859">
        <v>7882</v>
      </c>
      <c r="AI1859">
        <v>1858</v>
      </c>
      <c r="AJ1859" t="s">
        <v>11180</v>
      </c>
      <c r="AK1859" t="s">
        <v>12027</v>
      </c>
      <c r="AL1859" t="s">
        <v>12032</v>
      </c>
      <c r="AM1859" t="s">
        <v>11227</v>
      </c>
      <c r="AN1859">
        <v>1</v>
      </c>
      <c r="AO1859" s="10" t="s">
        <v>12045</v>
      </c>
      <c r="AP1859" t="str" cm="1">
        <f t="array" ref="AP1859">_xlfn.IFS(
  Table1[[#This Row],[Age]]&lt;=25, "18-25",
  Table1[[#This Row],[Age]]&lt;=35, "26-35",
  Table1[[#This Row],[Age]]&lt;=45, "36-45",
  Table1[[#This Row],[Age]]&lt;=60, "46-60",
  TRUE, "60+")</f>
        <v>36-45</v>
      </c>
    </row>
    <row r="1860" spans="1:42" x14ac:dyDescent="0.3">
      <c r="A1860">
        <v>1859</v>
      </c>
      <c r="B1860" t="s">
        <v>39</v>
      </c>
      <c r="C1860" t="s">
        <v>59</v>
      </c>
      <c r="D1860">
        <v>60</v>
      </c>
      <c r="E1860" t="s">
        <v>104</v>
      </c>
      <c r="F1860" t="s">
        <v>1966</v>
      </c>
      <c r="G1860" t="s">
        <v>5140</v>
      </c>
      <c r="H1860">
        <v>19458796712</v>
      </c>
      <c r="I1860" t="s">
        <v>6460</v>
      </c>
      <c r="J1860" t="s">
        <v>7291</v>
      </c>
      <c r="K1860">
        <v>574.46</v>
      </c>
      <c r="L1860" s="12" t="s">
        <v>8950</v>
      </c>
      <c r="M1860" s="10" t="s">
        <v>11368</v>
      </c>
      <c r="N1860">
        <v>1859</v>
      </c>
      <c r="O1860">
        <v>45183</v>
      </c>
      <c r="P1860" t="s">
        <v>11402</v>
      </c>
      <c r="Q1860" s="16">
        <v>3737.82</v>
      </c>
      <c r="R1860">
        <v>-3163.36</v>
      </c>
      <c r="S1860">
        <v>84</v>
      </c>
      <c r="T1860">
        <v>1859</v>
      </c>
      <c r="U1860">
        <v>9335.91</v>
      </c>
      <c r="V1860" t="s">
        <v>11411</v>
      </c>
      <c r="W1860">
        <v>4.79</v>
      </c>
      <c r="X1860">
        <v>48</v>
      </c>
      <c r="Y1860" t="s">
        <v>7334</v>
      </c>
      <c r="Z1860" t="s">
        <v>12011</v>
      </c>
      <c r="AA1860">
        <v>1859</v>
      </c>
      <c r="AB1860" t="s">
        <v>12016</v>
      </c>
      <c r="AC1860">
        <v>3189.23</v>
      </c>
      <c r="AD1860">
        <v>632.04999999999995</v>
      </c>
      <c r="AE1860">
        <v>31.6</v>
      </c>
      <c r="AF1860" t="s">
        <v>11389</v>
      </c>
      <c r="AG1860" t="s">
        <v>11230</v>
      </c>
      <c r="AH1860">
        <v>9415</v>
      </c>
      <c r="AI1860">
        <v>1859</v>
      </c>
      <c r="AJ1860" t="s">
        <v>11266</v>
      </c>
      <c r="AK1860" t="s">
        <v>12028</v>
      </c>
      <c r="AL1860" t="s">
        <v>12031</v>
      </c>
      <c r="AM1860" t="s">
        <v>11393</v>
      </c>
      <c r="AN1860">
        <v>1</v>
      </c>
      <c r="AO1860" s="10" t="s">
        <v>12042</v>
      </c>
      <c r="AP1860" t="str" cm="1">
        <f t="array" ref="AP1860">_xlfn.IFS(
  Table1[[#This Row],[Age]]&lt;=25, "18-25",
  Table1[[#This Row],[Age]]&lt;=35, "26-35",
  Table1[[#This Row],[Age]]&lt;=45, "36-45",
  Table1[[#This Row],[Age]]&lt;=60, "46-60",
  TRUE, "60+")</f>
        <v>46-60</v>
      </c>
    </row>
    <row r="1861" spans="1:42" x14ac:dyDescent="0.3">
      <c r="A1861">
        <v>1860</v>
      </c>
      <c r="B1861" t="s">
        <v>38</v>
      </c>
      <c r="C1861" t="s">
        <v>39</v>
      </c>
      <c r="D1861">
        <v>66</v>
      </c>
      <c r="E1861" t="s">
        <v>106</v>
      </c>
      <c r="F1861" t="s">
        <v>1967</v>
      </c>
      <c r="G1861" t="s">
        <v>5135</v>
      </c>
      <c r="H1861">
        <v>19458796713</v>
      </c>
      <c r="I1861" t="s">
        <v>5440</v>
      </c>
      <c r="J1861" t="s">
        <v>7292</v>
      </c>
      <c r="K1861">
        <v>9834.4599999999991</v>
      </c>
      <c r="L1861" s="12" t="s">
        <v>8445</v>
      </c>
      <c r="M1861" s="10" t="s">
        <v>11229</v>
      </c>
      <c r="N1861">
        <v>1860</v>
      </c>
      <c r="O1861">
        <v>45003</v>
      </c>
      <c r="P1861" t="s">
        <v>11402</v>
      </c>
      <c r="Q1861" s="16">
        <v>1483.94</v>
      </c>
      <c r="R1861">
        <v>8350.52</v>
      </c>
      <c r="S1861">
        <v>26</v>
      </c>
      <c r="T1861">
        <v>1860</v>
      </c>
      <c r="U1861">
        <v>12119.59</v>
      </c>
      <c r="V1861" t="s">
        <v>11411</v>
      </c>
      <c r="W1861">
        <v>1.25</v>
      </c>
      <c r="X1861">
        <v>24</v>
      </c>
      <c r="Y1861" t="s">
        <v>11718</v>
      </c>
      <c r="Z1861" t="s">
        <v>12012</v>
      </c>
      <c r="AA1861">
        <v>1860</v>
      </c>
      <c r="AB1861" t="s">
        <v>12015</v>
      </c>
      <c r="AC1861">
        <v>2695.55</v>
      </c>
      <c r="AD1861">
        <v>398.12</v>
      </c>
      <c r="AE1861">
        <v>19.91</v>
      </c>
      <c r="AF1861" t="s">
        <v>11251</v>
      </c>
      <c r="AG1861" t="s">
        <v>11181</v>
      </c>
      <c r="AH1861">
        <v>8479</v>
      </c>
      <c r="AI1861">
        <v>1860</v>
      </c>
      <c r="AJ1861" t="s">
        <v>11173</v>
      </c>
      <c r="AK1861" t="s">
        <v>12027</v>
      </c>
      <c r="AL1861" t="s">
        <v>12032</v>
      </c>
      <c r="AM1861" t="s">
        <v>11374</v>
      </c>
      <c r="AN1861">
        <v>1</v>
      </c>
      <c r="AO1861" s="10" t="s">
        <v>12047</v>
      </c>
      <c r="AP1861" t="str" cm="1">
        <f t="array" ref="AP1861">_xlfn.IFS(
  Table1[[#This Row],[Age]]&lt;=25, "18-25",
  Table1[[#This Row],[Age]]&lt;=35, "26-35",
  Table1[[#This Row],[Age]]&lt;=45, "36-45",
  Table1[[#This Row],[Age]]&lt;=60, "46-60",
  TRUE, "60+")</f>
        <v>60+</v>
      </c>
    </row>
    <row r="1862" spans="1:42" x14ac:dyDescent="0.3">
      <c r="A1862">
        <v>1861</v>
      </c>
      <c r="B1862" t="s">
        <v>49</v>
      </c>
      <c r="C1862" t="s">
        <v>79</v>
      </c>
      <c r="D1862">
        <v>24</v>
      </c>
      <c r="E1862" t="s">
        <v>106</v>
      </c>
      <c r="F1862" t="s">
        <v>1968</v>
      </c>
      <c r="G1862" t="s">
        <v>5126</v>
      </c>
      <c r="H1862">
        <v>19458796714</v>
      </c>
      <c r="I1862" t="s">
        <v>6403</v>
      </c>
      <c r="J1862" t="s">
        <v>7291</v>
      </c>
      <c r="K1862">
        <v>2542.87</v>
      </c>
      <c r="L1862" s="12" t="s">
        <v>8951</v>
      </c>
      <c r="M1862" s="10" t="s">
        <v>11053</v>
      </c>
      <c r="N1862">
        <v>1861</v>
      </c>
      <c r="O1862">
        <v>44930</v>
      </c>
      <c r="P1862" t="s">
        <v>11404</v>
      </c>
      <c r="Q1862" s="16">
        <v>803.14</v>
      </c>
      <c r="R1862">
        <v>1739.73</v>
      </c>
      <c r="S1862">
        <v>94</v>
      </c>
      <c r="T1862">
        <v>1861</v>
      </c>
      <c r="U1862">
        <v>10500.87</v>
      </c>
      <c r="V1862" t="s">
        <v>11412</v>
      </c>
      <c r="W1862">
        <v>9.6300000000000008</v>
      </c>
      <c r="X1862">
        <v>60</v>
      </c>
      <c r="Y1862" t="s">
        <v>11623</v>
      </c>
      <c r="Z1862" t="s">
        <v>12010</v>
      </c>
      <c r="AA1862">
        <v>1861</v>
      </c>
      <c r="AB1862" t="s">
        <v>12015</v>
      </c>
      <c r="AC1862">
        <v>6677.48</v>
      </c>
      <c r="AD1862">
        <v>1041.42</v>
      </c>
      <c r="AE1862">
        <v>52.07</v>
      </c>
      <c r="AF1862" t="s">
        <v>11340</v>
      </c>
      <c r="AG1862" t="s">
        <v>11144</v>
      </c>
      <c r="AH1862">
        <v>777</v>
      </c>
      <c r="AI1862">
        <v>1861</v>
      </c>
      <c r="AJ1862" t="s">
        <v>11392</v>
      </c>
      <c r="AK1862" t="s">
        <v>12029</v>
      </c>
      <c r="AL1862" t="s">
        <v>12032</v>
      </c>
      <c r="AM1862" t="s">
        <v>11188</v>
      </c>
      <c r="AN1862">
        <v>1</v>
      </c>
      <c r="AO1862" s="10" t="s">
        <v>12039</v>
      </c>
      <c r="AP1862" t="str" cm="1">
        <f t="array" ref="AP1862">_xlfn.IFS(
  Table1[[#This Row],[Age]]&lt;=25, "18-25",
  Table1[[#This Row],[Age]]&lt;=35, "26-35",
  Table1[[#This Row],[Age]]&lt;=45, "36-45",
  Table1[[#This Row],[Age]]&lt;=60, "46-60",
  TRUE, "60+")</f>
        <v>18-25</v>
      </c>
    </row>
    <row r="1863" spans="1:42" x14ac:dyDescent="0.3">
      <c r="A1863">
        <v>1862</v>
      </c>
      <c r="B1863" t="s">
        <v>46</v>
      </c>
      <c r="C1863" t="s">
        <v>86</v>
      </c>
      <c r="D1863">
        <v>57</v>
      </c>
      <c r="E1863" t="s">
        <v>106</v>
      </c>
      <c r="F1863" t="s">
        <v>1969</v>
      </c>
      <c r="G1863" t="s">
        <v>5141</v>
      </c>
      <c r="H1863">
        <v>19458796715</v>
      </c>
      <c r="I1863" t="s">
        <v>6434</v>
      </c>
      <c r="J1863" t="s">
        <v>7291</v>
      </c>
      <c r="K1863">
        <v>7279.81</v>
      </c>
      <c r="L1863" s="12" t="s">
        <v>8230</v>
      </c>
      <c r="M1863" s="10" t="s">
        <v>11336</v>
      </c>
      <c r="N1863">
        <v>1862</v>
      </c>
      <c r="O1863">
        <v>45237</v>
      </c>
      <c r="P1863" t="s">
        <v>11403</v>
      </c>
      <c r="Q1863" s="16">
        <v>3125.48</v>
      </c>
      <c r="R1863">
        <v>4154.33</v>
      </c>
      <c r="S1863">
        <v>6</v>
      </c>
      <c r="T1863">
        <v>1862</v>
      </c>
      <c r="U1863">
        <v>16784.18</v>
      </c>
      <c r="V1863" t="s">
        <v>11411</v>
      </c>
      <c r="W1863">
        <v>2.2799999999999998</v>
      </c>
      <c r="X1863">
        <v>60</v>
      </c>
      <c r="Y1863" t="s">
        <v>10001</v>
      </c>
      <c r="Z1863" t="s">
        <v>12011</v>
      </c>
      <c r="AA1863">
        <v>1862</v>
      </c>
      <c r="AB1863" t="s">
        <v>12017</v>
      </c>
      <c r="AC1863">
        <v>8851.41</v>
      </c>
      <c r="AD1863">
        <v>4474.6400000000003</v>
      </c>
      <c r="AE1863">
        <v>223.73</v>
      </c>
      <c r="AF1863" t="s">
        <v>11102</v>
      </c>
      <c r="AG1863" t="s">
        <v>11059</v>
      </c>
      <c r="AH1863">
        <v>9122</v>
      </c>
      <c r="AI1863">
        <v>1862</v>
      </c>
      <c r="AJ1863" t="s">
        <v>11371</v>
      </c>
      <c r="AK1863" t="s">
        <v>12028</v>
      </c>
      <c r="AL1863" t="s">
        <v>12032</v>
      </c>
      <c r="AM1863" t="s">
        <v>11141</v>
      </c>
      <c r="AN1863">
        <v>1</v>
      </c>
      <c r="AO1863" s="10" t="s">
        <v>12040</v>
      </c>
      <c r="AP1863" t="str" cm="1">
        <f t="array" ref="AP1863">_xlfn.IFS(
  Table1[[#This Row],[Age]]&lt;=25, "18-25",
  Table1[[#This Row],[Age]]&lt;=35, "26-35",
  Table1[[#This Row],[Age]]&lt;=45, "36-45",
  Table1[[#This Row],[Age]]&lt;=60, "46-60",
  TRUE, "60+")</f>
        <v>46-60</v>
      </c>
    </row>
    <row r="1864" spans="1:42" x14ac:dyDescent="0.3">
      <c r="A1864">
        <v>1863</v>
      </c>
      <c r="B1864" t="s">
        <v>2</v>
      </c>
      <c r="C1864" t="s">
        <v>76</v>
      </c>
      <c r="D1864">
        <v>59</v>
      </c>
      <c r="E1864" t="s">
        <v>105</v>
      </c>
      <c r="F1864" t="s">
        <v>1970</v>
      </c>
      <c r="G1864" t="s">
        <v>5114</v>
      </c>
      <c r="H1864">
        <v>19458796716</v>
      </c>
      <c r="I1864" t="s">
        <v>6461</v>
      </c>
      <c r="J1864" t="s">
        <v>7291</v>
      </c>
      <c r="K1864">
        <v>361.05</v>
      </c>
      <c r="L1864" s="12" t="s">
        <v>8952</v>
      </c>
      <c r="M1864" s="10" t="s">
        <v>11345</v>
      </c>
      <c r="N1864">
        <v>1863</v>
      </c>
      <c r="O1864">
        <v>45015</v>
      </c>
      <c r="P1864" t="s">
        <v>11403</v>
      </c>
      <c r="Q1864" s="16">
        <v>4324.1400000000003</v>
      </c>
      <c r="R1864">
        <v>4685.1899999999996</v>
      </c>
      <c r="S1864">
        <v>77</v>
      </c>
      <c r="T1864">
        <v>1863</v>
      </c>
      <c r="U1864">
        <v>18394.650000000001</v>
      </c>
      <c r="V1864" t="s">
        <v>11411</v>
      </c>
      <c r="W1864">
        <v>1.67</v>
      </c>
      <c r="X1864">
        <v>24</v>
      </c>
      <c r="Y1864" t="s">
        <v>11710</v>
      </c>
      <c r="Z1864" t="s">
        <v>12011</v>
      </c>
      <c r="AA1864">
        <v>1863</v>
      </c>
      <c r="AB1864" t="s">
        <v>12016</v>
      </c>
      <c r="AC1864">
        <v>7447.47</v>
      </c>
      <c r="AD1864">
        <v>2460.66</v>
      </c>
      <c r="AE1864">
        <v>123.03</v>
      </c>
      <c r="AF1864" t="s">
        <v>11300</v>
      </c>
      <c r="AG1864" t="s">
        <v>11325</v>
      </c>
      <c r="AH1864">
        <v>6518</v>
      </c>
      <c r="AI1864">
        <v>1863</v>
      </c>
      <c r="AJ1864" t="s">
        <v>11374</v>
      </c>
      <c r="AK1864" t="s">
        <v>12027</v>
      </c>
      <c r="AL1864" t="s">
        <v>12031</v>
      </c>
      <c r="AM1864" t="s">
        <v>11108</v>
      </c>
      <c r="AN1864">
        <v>1</v>
      </c>
      <c r="AO1864" s="10" t="s">
        <v>12047</v>
      </c>
      <c r="AP1864" t="str" cm="1">
        <f t="array" ref="AP1864">_xlfn.IFS(
  Table1[[#This Row],[Age]]&lt;=25, "18-25",
  Table1[[#This Row],[Age]]&lt;=35, "26-35",
  Table1[[#This Row],[Age]]&lt;=45, "36-45",
  Table1[[#This Row],[Age]]&lt;=60, "46-60",
  TRUE, "60+")</f>
        <v>46-60</v>
      </c>
    </row>
    <row r="1865" spans="1:42" x14ac:dyDescent="0.3">
      <c r="A1865">
        <v>1864</v>
      </c>
      <c r="B1865" t="s">
        <v>4</v>
      </c>
      <c r="C1865" t="s">
        <v>62</v>
      </c>
      <c r="D1865">
        <v>41</v>
      </c>
      <c r="E1865" t="s">
        <v>106</v>
      </c>
      <c r="F1865" t="s">
        <v>1971</v>
      </c>
      <c r="G1865" t="s">
        <v>5145</v>
      </c>
      <c r="H1865">
        <v>19458796717</v>
      </c>
      <c r="I1865" t="s">
        <v>6462</v>
      </c>
      <c r="J1865" t="s">
        <v>7292</v>
      </c>
      <c r="K1865">
        <v>7855.69</v>
      </c>
      <c r="L1865" s="12" t="s">
        <v>8953</v>
      </c>
      <c r="M1865" s="10" t="s">
        <v>11348</v>
      </c>
      <c r="N1865">
        <v>1864</v>
      </c>
      <c r="O1865">
        <v>45064</v>
      </c>
      <c r="P1865" t="s">
        <v>11404</v>
      </c>
      <c r="Q1865" s="16">
        <v>2925.77</v>
      </c>
      <c r="R1865">
        <v>10781.46</v>
      </c>
      <c r="S1865">
        <v>56</v>
      </c>
      <c r="T1865">
        <v>1864</v>
      </c>
      <c r="U1865">
        <v>40747.919999999998</v>
      </c>
      <c r="V1865" t="s">
        <v>11411</v>
      </c>
      <c r="W1865">
        <v>8.5299999999999994</v>
      </c>
      <c r="X1865">
        <v>24</v>
      </c>
      <c r="Y1865" t="s">
        <v>11551</v>
      </c>
      <c r="Z1865" t="s">
        <v>12012</v>
      </c>
      <c r="AA1865">
        <v>1864</v>
      </c>
      <c r="AB1865" t="s">
        <v>12017</v>
      </c>
      <c r="AC1865">
        <v>6045.34</v>
      </c>
      <c r="AD1865">
        <v>4139.49</v>
      </c>
      <c r="AE1865">
        <v>206.97</v>
      </c>
      <c r="AF1865" t="s">
        <v>11063</v>
      </c>
      <c r="AG1865" t="s">
        <v>11107</v>
      </c>
      <c r="AH1865">
        <v>991</v>
      </c>
      <c r="AI1865">
        <v>1864</v>
      </c>
      <c r="AJ1865" t="s">
        <v>11345</v>
      </c>
      <c r="AK1865" t="s">
        <v>12028</v>
      </c>
      <c r="AL1865" t="s">
        <v>12032</v>
      </c>
      <c r="AM1865" t="s">
        <v>11373</v>
      </c>
      <c r="AN1865">
        <v>1</v>
      </c>
      <c r="AO1865" s="10" t="s">
        <v>12046</v>
      </c>
      <c r="AP1865" t="str" cm="1">
        <f t="array" ref="AP1865">_xlfn.IFS(
  Table1[[#This Row],[Age]]&lt;=25, "18-25",
  Table1[[#This Row],[Age]]&lt;=35, "26-35",
  Table1[[#This Row],[Age]]&lt;=45, "36-45",
  Table1[[#This Row],[Age]]&lt;=60, "46-60",
  TRUE, "60+")</f>
        <v>36-45</v>
      </c>
    </row>
    <row r="1866" spans="1:42" x14ac:dyDescent="0.3">
      <c r="A1866">
        <v>1865</v>
      </c>
      <c r="B1866" t="s">
        <v>3</v>
      </c>
      <c r="C1866" t="s">
        <v>53</v>
      </c>
      <c r="D1866">
        <v>52</v>
      </c>
      <c r="E1866" t="s">
        <v>105</v>
      </c>
      <c r="F1866" t="s">
        <v>1972</v>
      </c>
      <c r="G1866" t="s">
        <v>5142</v>
      </c>
      <c r="H1866">
        <v>19458796718</v>
      </c>
      <c r="I1866" t="s">
        <v>5881</v>
      </c>
      <c r="J1866" t="s">
        <v>7292</v>
      </c>
      <c r="K1866">
        <v>7531.04</v>
      </c>
      <c r="L1866" s="12" t="s">
        <v>8954</v>
      </c>
      <c r="M1866" s="10" t="s">
        <v>11069</v>
      </c>
      <c r="N1866">
        <v>1865</v>
      </c>
      <c r="O1866">
        <v>45176</v>
      </c>
      <c r="P1866" t="s">
        <v>11402</v>
      </c>
      <c r="Q1866" s="16">
        <v>64.760000000000005</v>
      </c>
      <c r="R1866">
        <v>7466.28</v>
      </c>
      <c r="S1866">
        <v>81</v>
      </c>
      <c r="T1866">
        <v>1865</v>
      </c>
      <c r="U1866">
        <v>18681.75</v>
      </c>
      <c r="V1866" t="s">
        <v>11411</v>
      </c>
      <c r="W1866">
        <v>1.3</v>
      </c>
      <c r="X1866">
        <v>24</v>
      </c>
      <c r="Y1866" t="s">
        <v>8668</v>
      </c>
      <c r="Z1866" t="s">
        <v>12011</v>
      </c>
      <c r="AA1866">
        <v>1865</v>
      </c>
      <c r="AB1866" t="s">
        <v>12016</v>
      </c>
      <c r="AC1866">
        <v>3156.81</v>
      </c>
      <c r="AD1866">
        <v>3354.14</v>
      </c>
      <c r="AE1866">
        <v>167.71</v>
      </c>
      <c r="AF1866" t="s">
        <v>11079</v>
      </c>
      <c r="AG1866" t="s">
        <v>11302</v>
      </c>
      <c r="AH1866">
        <v>4605</v>
      </c>
      <c r="AI1866">
        <v>1865</v>
      </c>
      <c r="AJ1866" t="s">
        <v>11268</v>
      </c>
      <c r="AK1866" t="s">
        <v>12028</v>
      </c>
      <c r="AL1866" t="s">
        <v>12032</v>
      </c>
      <c r="AM1866" t="s">
        <v>11178</v>
      </c>
      <c r="AN1866">
        <v>1</v>
      </c>
      <c r="AO1866" s="10" t="s">
        <v>12042</v>
      </c>
      <c r="AP1866" t="str" cm="1">
        <f t="array" ref="AP1866">_xlfn.IFS(
  Table1[[#This Row],[Age]]&lt;=25, "18-25",
  Table1[[#This Row],[Age]]&lt;=35, "26-35",
  Table1[[#This Row],[Age]]&lt;=45, "36-45",
  Table1[[#This Row],[Age]]&lt;=60, "46-60",
  TRUE, "60+")</f>
        <v>46-60</v>
      </c>
    </row>
    <row r="1867" spans="1:42" x14ac:dyDescent="0.3">
      <c r="A1867">
        <v>1866</v>
      </c>
      <c r="B1867" t="s">
        <v>3</v>
      </c>
      <c r="C1867" t="s">
        <v>85</v>
      </c>
      <c r="D1867">
        <v>30</v>
      </c>
      <c r="E1867" t="s">
        <v>104</v>
      </c>
      <c r="F1867" t="s">
        <v>1973</v>
      </c>
      <c r="G1867" t="s">
        <v>5116</v>
      </c>
      <c r="H1867">
        <v>19458796719</v>
      </c>
      <c r="I1867" t="s">
        <v>6463</v>
      </c>
      <c r="J1867" t="s">
        <v>7292</v>
      </c>
      <c r="K1867">
        <v>933.11</v>
      </c>
      <c r="L1867" s="12" t="s">
        <v>8955</v>
      </c>
      <c r="M1867" s="10" t="s">
        <v>11282</v>
      </c>
      <c r="N1867">
        <v>1866</v>
      </c>
      <c r="O1867">
        <v>45289</v>
      </c>
      <c r="P1867" t="s">
        <v>11403</v>
      </c>
      <c r="Q1867" s="16">
        <v>3933.62</v>
      </c>
      <c r="R1867">
        <v>-3000.51</v>
      </c>
      <c r="S1867">
        <v>27</v>
      </c>
      <c r="T1867">
        <v>1866</v>
      </c>
      <c r="U1867">
        <v>36633.72</v>
      </c>
      <c r="V1867" t="s">
        <v>11411</v>
      </c>
      <c r="W1867">
        <v>7.19</v>
      </c>
      <c r="X1867">
        <v>60</v>
      </c>
      <c r="Y1867" t="s">
        <v>11726</v>
      </c>
      <c r="Z1867" t="s">
        <v>12011</v>
      </c>
      <c r="AA1867">
        <v>1866</v>
      </c>
      <c r="AB1867" t="s">
        <v>12017</v>
      </c>
      <c r="AC1867">
        <v>4678.18</v>
      </c>
      <c r="AD1867">
        <v>4291.04</v>
      </c>
      <c r="AE1867">
        <v>214.55</v>
      </c>
      <c r="AF1867" t="s">
        <v>11310</v>
      </c>
      <c r="AG1867" t="s">
        <v>11064</v>
      </c>
      <c r="AH1867">
        <v>5753</v>
      </c>
      <c r="AI1867">
        <v>1866</v>
      </c>
      <c r="AJ1867" t="s">
        <v>11365</v>
      </c>
      <c r="AK1867" t="s">
        <v>12028</v>
      </c>
      <c r="AL1867" t="s">
        <v>12032</v>
      </c>
      <c r="AM1867" t="s">
        <v>11210</v>
      </c>
      <c r="AN1867">
        <v>1</v>
      </c>
      <c r="AO1867" s="10" t="s">
        <v>12036</v>
      </c>
      <c r="AP1867" t="str" cm="1">
        <f t="array" ref="AP1867">_xlfn.IFS(
  Table1[[#This Row],[Age]]&lt;=25, "18-25",
  Table1[[#This Row],[Age]]&lt;=35, "26-35",
  Table1[[#This Row],[Age]]&lt;=45, "36-45",
  Table1[[#This Row],[Age]]&lt;=60, "46-60",
  TRUE, "60+")</f>
        <v>26-35</v>
      </c>
    </row>
    <row r="1868" spans="1:42" x14ac:dyDescent="0.3">
      <c r="A1868">
        <v>1867</v>
      </c>
      <c r="B1868" t="s">
        <v>10</v>
      </c>
      <c r="C1868" t="s">
        <v>90</v>
      </c>
      <c r="D1868">
        <v>66</v>
      </c>
      <c r="E1868" t="s">
        <v>106</v>
      </c>
      <c r="F1868" t="s">
        <v>1974</v>
      </c>
      <c r="G1868" t="s">
        <v>5143</v>
      </c>
      <c r="H1868">
        <v>19458796720</v>
      </c>
      <c r="I1868" t="s">
        <v>6037</v>
      </c>
      <c r="J1868" t="s">
        <v>7292</v>
      </c>
      <c r="K1868">
        <v>1313.76</v>
      </c>
      <c r="L1868" s="12" t="s">
        <v>8956</v>
      </c>
      <c r="M1868" s="10" t="s">
        <v>11318</v>
      </c>
      <c r="N1868">
        <v>1867</v>
      </c>
      <c r="O1868">
        <v>44956</v>
      </c>
      <c r="P1868" t="s">
        <v>11402</v>
      </c>
      <c r="Q1868" s="16">
        <v>4821.47</v>
      </c>
      <c r="R1868">
        <v>-3507.71</v>
      </c>
      <c r="S1868">
        <v>35</v>
      </c>
      <c r="T1868">
        <v>1867</v>
      </c>
      <c r="U1868">
        <v>45287.02</v>
      </c>
      <c r="V1868" t="s">
        <v>11411</v>
      </c>
      <c r="W1868">
        <v>9.3699999999999992</v>
      </c>
      <c r="X1868">
        <v>48</v>
      </c>
      <c r="Y1868" t="s">
        <v>11518</v>
      </c>
      <c r="Z1868" t="s">
        <v>12012</v>
      </c>
      <c r="AA1868">
        <v>1867</v>
      </c>
      <c r="AB1868" t="s">
        <v>12017</v>
      </c>
      <c r="AC1868">
        <v>8719.09</v>
      </c>
      <c r="AD1868">
        <v>2588.86</v>
      </c>
      <c r="AE1868">
        <v>129.44</v>
      </c>
      <c r="AF1868" t="s">
        <v>11177</v>
      </c>
      <c r="AG1868" t="s">
        <v>11387</v>
      </c>
      <c r="AH1868">
        <v>7642</v>
      </c>
      <c r="AI1868">
        <v>1867</v>
      </c>
      <c r="AJ1868" t="s">
        <v>11103</v>
      </c>
      <c r="AK1868" t="s">
        <v>12028</v>
      </c>
      <c r="AL1868" t="s">
        <v>12031</v>
      </c>
      <c r="AM1868" t="s">
        <v>11037</v>
      </c>
      <c r="AN1868">
        <v>1</v>
      </c>
      <c r="AO1868" s="10" t="s">
        <v>12039</v>
      </c>
      <c r="AP1868" t="str" cm="1">
        <f t="array" ref="AP1868">_xlfn.IFS(
  Table1[[#This Row],[Age]]&lt;=25, "18-25",
  Table1[[#This Row],[Age]]&lt;=35, "26-35",
  Table1[[#This Row],[Age]]&lt;=45, "36-45",
  Table1[[#This Row],[Age]]&lt;=60, "46-60",
  TRUE, "60+")</f>
        <v>60+</v>
      </c>
    </row>
    <row r="1869" spans="1:42" x14ac:dyDescent="0.3">
      <c r="A1869">
        <v>1868</v>
      </c>
      <c r="B1869" t="s">
        <v>50</v>
      </c>
      <c r="C1869" t="s">
        <v>91</v>
      </c>
      <c r="D1869">
        <v>30</v>
      </c>
      <c r="E1869" t="s">
        <v>105</v>
      </c>
      <c r="F1869" t="s">
        <v>1975</v>
      </c>
      <c r="G1869" t="s">
        <v>5117</v>
      </c>
      <c r="H1869">
        <v>19458796721</v>
      </c>
      <c r="I1869" t="s">
        <v>6446</v>
      </c>
      <c r="J1869" t="s">
        <v>7291</v>
      </c>
      <c r="K1869">
        <v>3021.58</v>
      </c>
      <c r="L1869" s="12" t="s">
        <v>8957</v>
      </c>
      <c r="M1869" s="10" t="s">
        <v>11150</v>
      </c>
      <c r="N1869">
        <v>1868</v>
      </c>
      <c r="O1869">
        <v>45150</v>
      </c>
      <c r="P1869" t="s">
        <v>11404</v>
      </c>
      <c r="Q1869" s="16">
        <v>246.89</v>
      </c>
      <c r="R1869">
        <v>2774.69</v>
      </c>
      <c r="S1869">
        <v>97</v>
      </c>
      <c r="T1869">
        <v>1868</v>
      </c>
      <c r="U1869">
        <v>6613.12</v>
      </c>
      <c r="V1869" t="s">
        <v>11411</v>
      </c>
      <c r="W1869">
        <v>4.66</v>
      </c>
      <c r="X1869">
        <v>48</v>
      </c>
      <c r="Y1869" t="s">
        <v>7776</v>
      </c>
      <c r="Z1869" t="s">
        <v>12011</v>
      </c>
      <c r="AA1869">
        <v>1868</v>
      </c>
      <c r="AB1869" t="s">
        <v>12017</v>
      </c>
      <c r="AC1869">
        <v>8184.19</v>
      </c>
      <c r="AD1869">
        <v>4095.26</v>
      </c>
      <c r="AE1869">
        <v>204.76</v>
      </c>
      <c r="AF1869" t="s">
        <v>11327</v>
      </c>
      <c r="AG1869" t="s">
        <v>11258</v>
      </c>
      <c r="AH1869">
        <v>7667</v>
      </c>
      <c r="AI1869">
        <v>1868</v>
      </c>
      <c r="AJ1869" t="s">
        <v>11274</v>
      </c>
      <c r="AK1869" t="s">
        <v>12028</v>
      </c>
      <c r="AL1869" t="s">
        <v>12032</v>
      </c>
      <c r="AM1869" t="s">
        <v>11101</v>
      </c>
      <c r="AN1869">
        <v>1</v>
      </c>
      <c r="AO1869" s="10" t="s">
        <v>12041</v>
      </c>
      <c r="AP1869" t="str" cm="1">
        <f t="array" ref="AP1869">_xlfn.IFS(
  Table1[[#This Row],[Age]]&lt;=25, "18-25",
  Table1[[#This Row],[Age]]&lt;=35, "26-35",
  Table1[[#This Row],[Age]]&lt;=45, "36-45",
  Table1[[#This Row],[Age]]&lt;=60, "46-60",
  TRUE, "60+")</f>
        <v>26-35</v>
      </c>
    </row>
    <row r="1870" spans="1:42" x14ac:dyDescent="0.3">
      <c r="A1870">
        <v>1869</v>
      </c>
      <c r="B1870" t="s">
        <v>16</v>
      </c>
      <c r="C1870" t="s">
        <v>95</v>
      </c>
      <c r="D1870">
        <v>48</v>
      </c>
      <c r="E1870" t="s">
        <v>104</v>
      </c>
      <c r="F1870" t="s">
        <v>1976</v>
      </c>
      <c r="G1870" t="s">
        <v>5129</v>
      </c>
      <c r="H1870">
        <v>19458796722</v>
      </c>
      <c r="I1870" t="s">
        <v>6259</v>
      </c>
      <c r="J1870" t="s">
        <v>7292</v>
      </c>
      <c r="K1870">
        <v>3611.21</v>
      </c>
      <c r="L1870" s="12" t="s">
        <v>8958</v>
      </c>
      <c r="M1870" s="10" t="s">
        <v>11351</v>
      </c>
      <c r="N1870">
        <v>1869</v>
      </c>
      <c r="O1870">
        <v>45084</v>
      </c>
      <c r="P1870" t="s">
        <v>11402</v>
      </c>
      <c r="Q1870" s="16">
        <v>4047.56</v>
      </c>
      <c r="R1870">
        <v>-436.35</v>
      </c>
      <c r="S1870">
        <v>82</v>
      </c>
      <c r="T1870">
        <v>1869</v>
      </c>
      <c r="U1870">
        <v>1012.8</v>
      </c>
      <c r="V1870" t="s">
        <v>11413</v>
      </c>
      <c r="W1870">
        <v>1.62</v>
      </c>
      <c r="X1870">
        <v>36</v>
      </c>
      <c r="Y1870" t="s">
        <v>8165</v>
      </c>
      <c r="Z1870" t="s">
        <v>12011</v>
      </c>
      <c r="AA1870">
        <v>1869</v>
      </c>
      <c r="AB1870" t="s">
        <v>12016</v>
      </c>
      <c r="AC1870">
        <v>2996.59</v>
      </c>
      <c r="AD1870">
        <v>4715.21</v>
      </c>
      <c r="AE1870">
        <v>235.76</v>
      </c>
      <c r="AF1870" t="s">
        <v>11289</v>
      </c>
      <c r="AG1870" t="s">
        <v>11169</v>
      </c>
      <c r="AH1870">
        <v>6950</v>
      </c>
      <c r="AI1870">
        <v>1869</v>
      </c>
      <c r="AJ1870" t="s">
        <v>11345</v>
      </c>
      <c r="AK1870" t="s">
        <v>12027</v>
      </c>
      <c r="AL1870" t="s">
        <v>12032</v>
      </c>
      <c r="AM1870" t="s">
        <v>11286</v>
      </c>
      <c r="AN1870">
        <v>1</v>
      </c>
      <c r="AO1870" s="10" t="s">
        <v>12043</v>
      </c>
      <c r="AP1870" t="str" cm="1">
        <f t="array" ref="AP1870">_xlfn.IFS(
  Table1[[#This Row],[Age]]&lt;=25, "18-25",
  Table1[[#This Row],[Age]]&lt;=35, "26-35",
  Table1[[#This Row],[Age]]&lt;=45, "36-45",
  Table1[[#This Row],[Age]]&lt;=60, "46-60",
  TRUE, "60+")</f>
        <v>46-60</v>
      </c>
    </row>
    <row r="1871" spans="1:42" x14ac:dyDescent="0.3">
      <c r="A1871">
        <v>1870</v>
      </c>
      <c r="B1871" t="s">
        <v>28</v>
      </c>
      <c r="C1871" t="s">
        <v>61</v>
      </c>
      <c r="D1871">
        <v>36</v>
      </c>
      <c r="E1871" t="s">
        <v>105</v>
      </c>
      <c r="F1871" t="s">
        <v>1977</v>
      </c>
      <c r="G1871" t="s">
        <v>5114</v>
      </c>
      <c r="H1871">
        <v>19458796723</v>
      </c>
      <c r="I1871" t="s">
        <v>6464</v>
      </c>
      <c r="J1871" t="s">
        <v>7292</v>
      </c>
      <c r="K1871">
        <v>7856.65</v>
      </c>
      <c r="L1871" s="12" t="s">
        <v>8959</v>
      </c>
      <c r="M1871" s="10" t="s">
        <v>11062</v>
      </c>
      <c r="N1871">
        <v>1870</v>
      </c>
      <c r="O1871">
        <v>44931</v>
      </c>
      <c r="P1871" t="s">
        <v>11403</v>
      </c>
      <c r="Q1871" s="16">
        <v>3597.79</v>
      </c>
      <c r="R1871">
        <v>11454.44</v>
      </c>
      <c r="S1871">
        <v>58</v>
      </c>
      <c r="T1871">
        <v>1870</v>
      </c>
      <c r="U1871">
        <v>44544.27</v>
      </c>
      <c r="V1871" t="s">
        <v>11411</v>
      </c>
      <c r="W1871">
        <v>2.96</v>
      </c>
      <c r="X1871">
        <v>48</v>
      </c>
      <c r="Y1871" t="s">
        <v>11551</v>
      </c>
      <c r="Z1871" t="s">
        <v>12011</v>
      </c>
      <c r="AA1871">
        <v>1870</v>
      </c>
      <c r="AB1871" t="s">
        <v>12015</v>
      </c>
      <c r="AC1871">
        <v>8892.8799999999992</v>
      </c>
      <c r="AD1871">
        <v>723.05</v>
      </c>
      <c r="AE1871">
        <v>36.15</v>
      </c>
      <c r="AF1871" t="s">
        <v>11339</v>
      </c>
      <c r="AG1871" t="s">
        <v>11155</v>
      </c>
      <c r="AH1871">
        <v>170</v>
      </c>
      <c r="AI1871">
        <v>1870</v>
      </c>
      <c r="AJ1871" t="s">
        <v>11112</v>
      </c>
      <c r="AK1871" t="s">
        <v>12029</v>
      </c>
      <c r="AL1871" t="s">
        <v>12032</v>
      </c>
      <c r="AM1871" t="s">
        <v>11316</v>
      </c>
      <c r="AN1871">
        <v>1</v>
      </c>
      <c r="AO1871" s="10" t="s">
        <v>12039</v>
      </c>
      <c r="AP1871" t="str" cm="1">
        <f t="array" ref="AP1871">_xlfn.IFS(
  Table1[[#This Row],[Age]]&lt;=25, "18-25",
  Table1[[#This Row],[Age]]&lt;=35, "26-35",
  Table1[[#This Row],[Age]]&lt;=45, "36-45",
  Table1[[#This Row],[Age]]&lt;=60, "46-60",
  TRUE, "60+")</f>
        <v>36-45</v>
      </c>
    </row>
    <row r="1872" spans="1:42" x14ac:dyDescent="0.3">
      <c r="A1872">
        <v>1871</v>
      </c>
      <c r="B1872" t="s">
        <v>34</v>
      </c>
      <c r="C1872" t="s">
        <v>70</v>
      </c>
      <c r="D1872">
        <v>46</v>
      </c>
      <c r="E1872" t="s">
        <v>106</v>
      </c>
      <c r="F1872" t="s">
        <v>1978</v>
      </c>
      <c r="G1872" t="s">
        <v>5110</v>
      </c>
      <c r="H1872">
        <v>19458796724</v>
      </c>
      <c r="I1872" t="s">
        <v>5863</v>
      </c>
      <c r="J1872" t="s">
        <v>7292</v>
      </c>
      <c r="K1872">
        <v>705.77</v>
      </c>
      <c r="L1872" s="12" t="s">
        <v>8960</v>
      </c>
      <c r="M1872" s="10" t="s">
        <v>11205</v>
      </c>
      <c r="N1872">
        <v>1871</v>
      </c>
      <c r="O1872">
        <v>45197</v>
      </c>
      <c r="P1872" t="s">
        <v>11402</v>
      </c>
      <c r="Q1872" s="16">
        <v>1993.51</v>
      </c>
      <c r="R1872">
        <v>2699.28</v>
      </c>
      <c r="S1872">
        <v>84</v>
      </c>
      <c r="T1872">
        <v>1871</v>
      </c>
      <c r="U1872">
        <v>12674.55</v>
      </c>
      <c r="V1872" t="s">
        <v>11411</v>
      </c>
      <c r="W1872">
        <v>9.5299999999999994</v>
      </c>
      <c r="X1872">
        <v>24</v>
      </c>
      <c r="Y1872" t="s">
        <v>10589</v>
      </c>
      <c r="Z1872" t="s">
        <v>12011</v>
      </c>
      <c r="AA1872">
        <v>1871</v>
      </c>
      <c r="AB1872" t="s">
        <v>12016</v>
      </c>
      <c r="AC1872">
        <v>3157.96</v>
      </c>
      <c r="AD1872">
        <v>4984.9799999999996</v>
      </c>
      <c r="AE1872">
        <v>249.25</v>
      </c>
      <c r="AF1872" t="s">
        <v>11366</v>
      </c>
      <c r="AG1872" t="s">
        <v>11179</v>
      </c>
      <c r="AH1872">
        <v>7185</v>
      </c>
      <c r="AI1872">
        <v>1871</v>
      </c>
      <c r="AJ1872" t="s">
        <v>11242</v>
      </c>
      <c r="AK1872" t="s">
        <v>12028</v>
      </c>
      <c r="AL1872" t="s">
        <v>12031</v>
      </c>
      <c r="AM1872" t="s">
        <v>11119</v>
      </c>
      <c r="AN1872">
        <v>1</v>
      </c>
      <c r="AO1872" s="10" t="s">
        <v>12042</v>
      </c>
      <c r="AP1872" t="str" cm="1">
        <f t="array" ref="AP1872">_xlfn.IFS(
  Table1[[#This Row],[Age]]&lt;=25, "18-25",
  Table1[[#This Row],[Age]]&lt;=35, "26-35",
  Table1[[#This Row],[Age]]&lt;=45, "36-45",
  Table1[[#This Row],[Age]]&lt;=60, "46-60",
  TRUE, "60+")</f>
        <v>46-60</v>
      </c>
    </row>
    <row r="1873" spans="1:42" x14ac:dyDescent="0.3">
      <c r="A1873">
        <v>1872</v>
      </c>
      <c r="B1873" t="s">
        <v>37</v>
      </c>
      <c r="C1873" t="s">
        <v>61</v>
      </c>
      <c r="D1873">
        <v>39</v>
      </c>
      <c r="E1873" t="s">
        <v>104</v>
      </c>
      <c r="F1873" t="s">
        <v>1979</v>
      </c>
      <c r="G1873" t="s">
        <v>5117</v>
      </c>
      <c r="H1873">
        <v>19458796725</v>
      </c>
      <c r="I1873" t="s">
        <v>6465</v>
      </c>
      <c r="J1873" t="s">
        <v>7292</v>
      </c>
      <c r="K1873">
        <v>6537.37</v>
      </c>
      <c r="L1873" s="12" t="s">
        <v>8303</v>
      </c>
      <c r="M1873" s="10" t="s">
        <v>11270</v>
      </c>
      <c r="N1873">
        <v>1872</v>
      </c>
      <c r="O1873">
        <v>44974</v>
      </c>
      <c r="P1873" t="s">
        <v>11403</v>
      </c>
      <c r="Q1873" s="16">
        <v>3174.02</v>
      </c>
      <c r="R1873">
        <v>9711.39</v>
      </c>
      <c r="S1873">
        <v>63</v>
      </c>
      <c r="T1873">
        <v>1872</v>
      </c>
      <c r="U1873">
        <v>8518.4500000000007</v>
      </c>
      <c r="V1873" t="s">
        <v>11411</v>
      </c>
      <c r="W1873">
        <v>5.19</v>
      </c>
      <c r="X1873">
        <v>36</v>
      </c>
      <c r="Y1873" t="s">
        <v>11875</v>
      </c>
      <c r="Z1873" t="s">
        <v>12012</v>
      </c>
      <c r="AA1873">
        <v>1872</v>
      </c>
      <c r="AB1873" t="s">
        <v>12016</v>
      </c>
      <c r="AC1873">
        <v>9845.75</v>
      </c>
      <c r="AD1873">
        <v>3695.91</v>
      </c>
      <c r="AE1873">
        <v>184.8</v>
      </c>
      <c r="AF1873" t="s">
        <v>11051</v>
      </c>
      <c r="AG1873" t="s">
        <v>11312</v>
      </c>
      <c r="AH1873">
        <v>7199</v>
      </c>
      <c r="AI1873">
        <v>1872</v>
      </c>
      <c r="AJ1873" t="s">
        <v>11109</v>
      </c>
      <c r="AK1873" t="s">
        <v>12028</v>
      </c>
      <c r="AL1873" t="s">
        <v>12031</v>
      </c>
      <c r="AM1873" t="s">
        <v>11320</v>
      </c>
      <c r="AN1873">
        <v>1</v>
      </c>
      <c r="AO1873" s="10" t="s">
        <v>12045</v>
      </c>
      <c r="AP1873" t="str" cm="1">
        <f t="array" ref="AP1873">_xlfn.IFS(
  Table1[[#This Row],[Age]]&lt;=25, "18-25",
  Table1[[#This Row],[Age]]&lt;=35, "26-35",
  Table1[[#This Row],[Age]]&lt;=45, "36-45",
  Table1[[#This Row],[Age]]&lt;=60, "46-60",
  TRUE, "60+")</f>
        <v>36-45</v>
      </c>
    </row>
    <row r="1874" spans="1:42" x14ac:dyDescent="0.3">
      <c r="A1874">
        <v>1873</v>
      </c>
      <c r="B1874" t="s">
        <v>15</v>
      </c>
      <c r="C1874" t="s">
        <v>57</v>
      </c>
      <c r="D1874">
        <v>58</v>
      </c>
      <c r="E1874" t="s">
        <v>104</v>
      </c>
      <c r="F1874" t="s">
        <v>1980</v>
      </c>
      <c r="G1874" t="s">
        <v>5131</v>
      </c>
      <c r="H1874">
        <v>19458796726</v>
      </c>
      <c r="I1874" t="s">
        <v>6466</v>
      </c>
      <c r="J1874" t="s">
        <v>7291</v>
      </c>
      <c r="K1874">
        <v>2362.4899999999998</v>
      </c>
      <c r="L1874" s="12" t="s">
        <v>8961</v>
      </c>
      <c r="M1874" s="10" t="s">
        <v>11241</v>
      </c>
      <c r="N1874">
        <v>1873</v>
      </c>
      <c r="O1874">
        <v>45279</v>
      </c>
      <c r="P1874" t="s">
        <v>11402</v>
      </c>
      <c r="Q1874" s="16">
        <v>802.44</v>
      </c>
      <c r="R1874">
        <v>3164.93</v>
      </c>
      <c r="S1874">
        <v>33</v>
      </c>
      <c r="T1874">
        <v>1873</v>
      </c>
      <c r="U1874">
        <v>15465.23</v>
      </c>
      <c r="V1874" t="s">
        <v>11411</v>
      </c>
      <c r="W1874">
        <v>5.87</v>
      </c>
      <c r="X1874">
        <v>12</v>
      </c>
      <c r="Y1874" t="s">
        <v>11773</v>
      </c>
      <c r="Z1874" t="s">
        <v>12012</v>
      </c>
      <c r="AA1874">
        <v>1873</v>
      </c>
      <c r="AB1874" t="s">
        <v>12017</v>
      </c>
      <c r="AC1874">
        <v>7691.92</v>
      </c>
      <c r="AD1874">
        <v>2872.36</v>
      </c>
      <c r="AE1874">
        <v>143.62</v>
      </c>
      <c r="AF1874" t="s">
        <v>11362</v>
      </c>
      <c r="AG1874" t="s">
        <v>11135</v>
      </c>
      <c r="AH1874">
        <v>9205</v>
      </c>
      <c r="AI1874">
        <v>1873</v>
      </c>
      <c r="AJ1874" t="s">
        <v>11142</v>
      </c>
      <c r="AK1874" t="s">
        <v>12029</v>
      </c>
      <c r="AL1874" t="s">
        <v>12031</v>
      </c>
      <c r="AM1874" t="s">
        <v>11385</v>
      </c>
      <c r="AN1874">
        <v>1</v>
      </c>
      <c r="AO1874" s="10" t="s">
        <v>12036</v>
      </c>
      <c r="AP1874" t="str" cm="1">
        <f t="array" ref="AP1874">_xlfn.IFS(
  Table1[[#This Row],[Age]]&lt;=25, "18-25",
  Table1[[#This Row],[Age]]&lt;=35, "26-35",
  Table1[[#This Row],[Age]]&lt;=45, "36-45",
  Table1[[#This Row],[Age]]&lt;=60, "46-60",
  TRUE, "60+")</f>
        <v>46-60</v>
      </c>
    </row>
    <row r="1875" spans="1:42" x14ac:dyDescent="0.3">
      <c r="A1875">
        <v>1874</v>
      </c>
      <c r="B1875" t="s">
        <v>10</v>
      </c>
      <c r="C1875" t="s">
        <v>69</v>
      </c>
      <c r="D1875">
        <v>38</v>
      </c>
      <c r="E1875" t="s">
        <v>104</v>
      </c>
      <c r="F1875" t="s">
        <v>1981</v>
      </c>
      <c r="G1875" t="s">
        <v>5124</v>
      </c>
      <c r="H1875">
        <v>19458796727</v>
      </c>
      <c r="I1875" t="s">
        <v>5367</v>
      </c>
      <c r="J1875" t="s">
        <v>7292</v>
      </c>
      <c r="K1875">
        <v>3886.45</v>
      </c>
      <c r="L1875" s="12" t="s">
        <v>8962</v>
      </c>
      <c r="M1875" s="10" t="s">
        <v>11075</v>
      </c>
      <c r="N1875">
        <v>1874</v>
      </c>
      <c r="O1875">
        <v>45130</v>
      </c>
      <c r="P1875" t="s">
        <v>11403</v>
      </c>
      <c r="Q1875" s="16">
        <v>3603.27</v>
      </c>
      <c r="R1875">
        <v>7489.72</v>
      </c>
      <c r="S1875">
        <v>95</v>
      </c>
      <c r="T1875">
        <v>1874</v>
      </c>
      <c r="U1875">
        <v>10115.280000000001</v>
      </c>
      <c r="V1875" t="s">
        <v>11411</v>
      </c>
      <c r="W1875">
        <v>2.4</v>
      </c>
      <c r="X1875">
        <v>60</v>
      </c>
      <c r="Y1875" t="s">
        <v>11613</v>
      </c>
      <c r="Z1875" t="s">
        <v>12012</v>
      </c>
      <c r="AA1875">
        <v>1874</v>
      </c>
      <c r="AB1875" t="s">
        <v>12016</v>
      </c>
      <c r="AC1875">
        <v>7376.87</v>
      </c>
      <c r="AD1875">
        <v>4961.09</v>
      </c>
      <c r="AE1875">
        <v>248.05</v>
      </c>
      <c r="AF1875" t="s">
        <v>11270</v>
      </c>
      <c r="AG1875" t="s">
        <v>11134</v>
      </c>
      <c r="AH1875">
        <v>7462</v>
      </c>
      <c r="AI1875">
        <v>1874</v>
      </c>
      <c r="AJ1875" t="s">
        <v>11130</v>
      </c>
      <c r="AK1875" t="s">
        <v>12029</v>
      </c>
      <c r="AL1875" t="s">
        <v>12031</v>
      </c>
      <c r="AM1875" t="s">
        <v>11328</v>
      </c>
      <c r="AN1875">
        <v>1</v>
      </c>
      <c r="AO1875" s="10" t="s">
        <v>12038</v>
      </c>
      <c r="AP1875" t="str" cm="1">
        <f t="array" ref="AP1875">_xlfn.IFS(
  Table1[[#This Row],[Age]]&lt;=25, "18-25",
  Table1[[#This Row],[Age]]&lt;=35, "26-35",
  Table1[[#This Row],[Age]]&lt;=45, "36-45",
  Table1[[#This Row],[Age]]&lt;=60, "46-60",
  TRUE, "60+")</f>
        <v>36-45</v>
      </c>
    </row>
    <row r="1876" spans="1:42" x14ac:dyDescent="0.3">
      <c r="A1876">
        <v>1875</v>
      </c>
      <c r="B1876" t="s">
        <v>24</v>
      </c>
      <c r="C1876" t="s">
        <v>53</v>
      </c>
      <c r="D1876">
        <v>33</v>
      </c>
      <c r="E1876" t="s">
        <v>105</v>
      </c>
      <c r="F1876" t="s">
        <v>1982</v>
      </c>
      <c r="G1876" t="s">
        <v>5130</v>
      </c>
      <c r="H1876">
        <v>19458796728</v>
      </c>
      <c r="I1876" t="s">
        <v>6467</v>
      </c>
      <c r="J1876" t="s">
        <v>7291</v>
      </c>
      <c r="K1876">
        <v>121.82</v>
      </c>
      <c r="L1876" s="12" t="s">
        <v>8963</v>
      </c>
      <c r="M1876" s="10" t="s">
        <v>11203</v>
      </c>
      <c r="N1876">
        <v>1875</v>
      </c>
      <c r="O1876">
        <v>45207</v>
      </c>
      <c r="P1876" t="s">
        <v>11402</v>
      </c>
      <c r="Q1876" s="16">
        <v>2910.4</v>
      </c>
      <c r="R1876">
        <v>3032.22</v>
      </c>
      <c r="S1876">
        <v>83</v>
      </c>
      <c r="T1876">
        <v>1875</v>
      </c>
      <c r="U1876">
        <v>39888.949999999997</v>
      </c>
      <c r="V1876" t="s">
        <v>11413</v>
      </c>
      <c r="W1876">
        <v>9.26</v>
      </c>
      <c r="X1876">
        <v>36</v>
      </c>
      <c r="Y1876" t="s">
        <v>11904</v>
      </c>
      <c r="Z1876" t="s">
        <v>12010</v>
      </c>
      <c r="AA1876">
        <v>1875</v>
      </c>
      <c r="AB1876" t="s">
        <v>12015</v>
      </c>
      <c r="AC1876">
        <v>6252.59</v>
      </c>
      <c r="AD1876">
        <v>833.35</v>
      </c>
      <c r="AE1876">
        <v>41.67</v>
      </c>
      <c r="AF1876" t="s">
        <v>11273</v>
      </c>
      <c r="AG1876" t="s">
        <v>11258</v>
      </c>
      <c r="AH1876">
        <v>4940</v>
      </c>
      <c r="AI1876">
        <v>1875</v>
      </c>
      <c r="AJ1876" t="s">
        <v>11105</v>
      </c>
      <c r="AK1876" t="s">
        <v>12027</v>
      </c>
      <c r="AL1876" t="s">
        <v>12031</v>
      </c>
      <c r="AM1876" t="s">
        <v>11099</v>
      </c>
      <c r="AN1876">
        <v>1</v>
      </c>
      <c r="AO1876" s="10" t="s">
        <v>12044</v>
      </c>
      <c r="AP1876" t="str" cm="1">
        <f t="array" ref="AP1876">_xlfn.IFS(
  Table1[[#This Row],[Age]]&lt;=25, "18-25",
  Table1[[#This Row],[Age]]&lt;=35, "26-35",
  Table1[[#This Row],[Age]]&lt;=45, "36-45",
  Table1[[#This Row],[Age]]&lt;=60, "46-60",
  TRUE, "60+")</f>
        <v>26-35</v>
      </c>
    </row>
    <row r="1877" spans="1:42" x14ac:dyDescent="0.3">
      <c r="A1877">
        <v>1876</v>
      </c>
      <c r="B1877" t="s">
        <v>14</v>
      </c>
      <c r="C1877" t="s">
        <v>84</v>
      </c>
      <c r="D1877">
        <v>47</v>
      </c>
      <c r="E1877" t="s">
        <v>105</v>
      </c>
      <c r="F1877" t="s">
        <v>1983</v>
      </c>
      <c r="G1877" t="s">
        <v>5147</v>
      </c>
      <c r="H1877">
        <v>19458796729</v>
      </c>
      <c r="I1877" t="s">
        <v>5494</v>
      </c>
      <c r="J1877" t="s">
        <v>7292</v>
      </c>
      <c r="K1877">
        <v>2982.12</v>
      </c>
      <c r="L1877" s="12" t="s">
        <v>8455</v>
      </c>
      <c r="M1877" s="10" t="s">
        <v>11123</v>
      </c>
      <c r="N1877">
        <v>1876</v>
      </c>
      <c r="O1877">
        <v>45201</v>
      </c>
      <c r="P1877" t="s">
        <v>11403</v>
      </c>
      <c r="Q1877" s="16">
        <v>442.05</v>
      </c>
      <c r="R1877">
        <v>2540.0700000000002</v>
      </c>
      <c r="S1877">
        <v>97</v>
      </c>
      <c r="T1877">
        <v>1876</v>
      </c>
      <c r="U1877">
        <v>32090.89</v>
      </c>
      <c r="V1877" t="s">
        <v>11412</v>
      </c>
      <c r="W1877">
        <v>5.65</v>
      </c>
      <c r="X1877">
        <v>12</v>
      </c>
      <c r="Y1877" t="s">
        <v>9478</v>
      </c>
      <c r="Z1877" t="s">
        <v>12011</v>
      </c>
      <c r="AA1877">
        <v>1876</v>
      </c>
      <c r="AB1877" t="s">
        <v>12016</v>
      </c>
      <c r="AC1877">
        <v>8702.0499999999993</v>
      </c>
      <c r="AD1877">
        <v>3238.32</v>
      </c>
      <c r="AE1877">
        <v>161.91999999999999</v>
      </c>
      <c r="AF1877" t="s">
        <v>11063</v>
      </c>
      <c r="AG1877" t="s">
        <v>11340</v>
      </c>
      <c r="AH1877">
        <v>725</v>
      </c>
      <c r="AI1877">
        <v>1876</v>
      </c>
      <c r="AJ1877" t="s">
        <v>11135</v>
      </c>
      <c r="AK1877" t="s">
        <v>12027</v>
      </c>
      <c r="AL1877" t="s">
        <v>12032</v>
      </c>
      <c r="AM1877" t="s">
        <v>11092</v>
      </c>
      <c r="AN1877">
        <v>1</v>
      </c>
      <c r="AO1877" s="10" t="s">
        <v>12044</v>
      </c>
      <c r="AP1877" t="str" cm="1">
        <f t="array" ref="AP1877">_xlfn.IFS(
  Table1[[#This Row],[Age]]&lt;=25, "18-25",
  Table1[[#This Row],[Age]]&lt;=35, "26-35",
  Table1[[#This Row],[Age]]&lt;=45, "36-45",
  Table1[[#This Row],[Age]]&lt;=60, "46-60",
  TRUE, "60+")</f>
        <v>46-60</v>
      </c>
    </row>
    <row r="1878" spans="1:42" x14ac:dyDescent="0.3">
      <c r="A1878">
        <v>1877</v>
      </c>
      <c r="B1878" t="s">
        <v>39</v>
      </c>
      <c r="C1878" t="s">
        <v>70</v>
      </c>
      <c r="D1878">
        <v>22</v>
      </c>
      <c r="E1878" t="s">
        <v>105</v>
      </c>
      <c r="F1878" t="s">
        <v>1984</v>
      </c>
      <c r="G1878" t="s">
        <v>5142</v>
      </c>
      <c r="H1878">
        <v>19458796730</v>
      </c>
      <c r="I1878" t="s">
        <v>6468</v>
      </c>
      <c r="J1878" t="s">
        <v>7291</v>
      </c>
      <c r="K1878">
        <v>1796.25</v>
      </c>
      <c r="L1878" s="12" t="s">
        <v>8964</v>
      </c>
      <c r="M1878" s="10" t="s">
        <v>11334</v>
      </c>
      <c r="N1878">
        <v>1877</v>
      </c>
      <c r="O1878">
        <v>44985</v>
      </c>
      <c r="P1878" t="s">
        <v>11403</v>
      </c>
      <c r="Q1878" s="16">
        <v>4342.51</v>
      </c>
      <c r="R1878">
        <v>-2546.2600000000002</v>
      </c>
      <c r="S1878">
        <v>81</v>
      </c>
      <c r="T1878">
        <v>1877</v>
      </c>
      <c r="U1878">
        <v>9197.91</v>
      </c>
      <c r="V1878" t="s">
        <v>11411</v>
      </c>
      <c r="W1878">
        <v>5.76</v>
      </c>
      <c r="X1878">
        <v>24</v>
      </c>
      <c r="Y1878" t="s">
        <v>11514</v>
      </c>
      <c r="Z1878" t="s">
        <v>12011</v>
      </c>
      <c r="AA1878">
        <v>1877</v>
      </c>
      <c r="AB1878" t="s">
        <v>12017</v>
      </c>
      <c r="AC1878">
        <v>8951.2199999999993</v>
      </c>
      <c r="AD1878">
        <v>941.51</v>
      </c>
      <c r="AE1878">
        <v>47.08</v>
      </c>
      <c r="AF1878" t="s">
        <v>11190</v>
      </c>
      <c r="AG1878" t="s">
        <v>11142</v>
      </c>
      <c r="AH1878">
        <v>9370</v>
      </c>
      <c r="AI1878">
        <v>1877</v>
      </c>
      <c r="AJ1878" t="s">
        <v>11249</v>
      </c>
      <c r="AK1878" t="s">
        <v>12027</v>
      </c>
      <c r="AL1878" t="s">
        <v>12031</v>
      </c>
      <c r="AM1878" t="s">
        <v>11252</v>
      </c>
      <c r="AN1878">
        <v>1</v>
      </c>
      <c r="AO1878" s="10" t="s">
        <v>12045</v>
      </c>
      <c r="AP1878" t="str" cm="1">
        <f t="array" ref="AP1878">_xlfn.IFS(
  Table1[[#This Row],[Age]]&lt;=25, "18-25",
  Table1[[#This Row],[Age]]&lt;=35, "26-35",
  Table1[[#This Row],[Age]]&lt;=45, "36-45",
  Table1[[#This Row],[Age]]&lt;=60, "46-60",
  TRUE, "60+")</f>
        <v>18-25</v>
      </c>
    </row>
    <row r="1879" spans="1:42" x14ac:dyDescent="0.3">
      <c r="A1879">
        <v>1878</v>
      </c>
      <c r="B1879" t="s">
        <v>17</v>
      </c>
      <c r="C1879" t="s">
        <v>94</v>
      </c>
      <c r="D1879">
        <v>58</v>
      </c>
      <c r="E1879" t="s">
        <v>104</v>
      </c>
      <c r="F1879" t="s">
        <v>1985</v>
      </c>
      <c r="G1879" t="s">
        <v>5128</v>
      </c>
      <c r="H1879">
        <v>19458796731</v>
      </c>
      <c r="I1879" t="s">
        <v>5337</v>
      </c>
      <c r="J1879" t="s">
        <v>7292</v>
      </c>
      <c r="K1879">
        <v>5089.32</v>
      </c>
      <c r="L1879" s="12" t="s">
        <v>8965</v>
      </c>
      <c r="M1879" s="10" t="s">
        <v>11235</v>
      </c>
      <c r="N1879">
        <v>1878</v>
      </c>
      <c r="O1879">
        <v>45107</v>
      </c>
      <c r="P1879" t="s">
        <v>11404</v>
      </c>
      <c r="Q1879" s="16">
        <v>650.53</v>
      </c>
      <c r="R1879">
        <v>5739.85</v>
      </c>
      <c r="S1879">
        <v>33</v>
      </c>
      <c r="T1879">
        <v>1878</v>
      </c>
      <c r="U1879">
        <v>29594.62</v>
      </c>
      <c r="V1879" t="s">
        <v>11413</v>
      </c>
      <c r="W1879">
        <v>6.18</v>
      </c>
      <c r="X1879">
        <v>48</v>
      </c>
      <c r="Y1879" t="s">
        <v>11787</v>
      </c>
      <c r="Z1879" t="s">
        <v>12010</v>
      </c>
      <c r="AA1879">
        <v>1878</v>
      </c>
      <c r="AB1879" t="s">
        <v>12017</v>
      </c>
      <c r="AC1879">
        <v>3291</v>
      </c>
      <c r="AD1879">
        <v>2542.94</v>
      </c>
      <c r="AE1879">
        <v>127.15</v>
      </c>
      <c r="AF1879" t="s">
        <v>11049</v>
      </c>
      <c r="AG1879" t="s">
        <v>11092</v>
      </c>
      <c r="AH1879">
        <v>52</v>
      </c>
      <c r="AI1879">
        <v>1878</v>
      </c>
      <c r="AJ1879" t="s">
        <v>11163</v>
      </c>
      <c r="AK1879" t="s">
        <v>12029</v>
      </c>
      <c r="AL1879" t="s">
        <v>12031</v>
      </c>
      <c r="AM1879" t="s">
        <v>11299</v>
      </c>
      <c r="AN1879">
        <v>1</v>
      </c>
      <c r="AO1879" s="10" t="s">
        <v>12043</v>
      </c>
      <c r="AP1879" t="str" cm="1">
        <f t="array" ref="AP1879">_xlfn.IFS(
  Table1[[#This Row],[Age]]&lt;=25, "18-25",
  Table1[[#This Row],[Age]]&lt;=35, "26-35",
  Table1[[#This Row],[Age]]&lt;=45, "36-45",
  Table1[[#This Row],[Age]]&lt;=60, "46-60",
  TRUE, "60+")</f>
        <v>46-60</v>
      </c>
    </row>
    <row r="1880" spans="1:42" x14ac:dyDescent="0.3">
      <c r="A1880">
        <v>1879</v>
      </c>
      <c r="B1880" t="s">
        <v>26</v>
      </c>
      <c r="C1880" t="s">
        <v>70</v>
      </c>
      <c r="D1880">
        <v>58</v>
      </c>
      <c r="E1880" t="s">
        <v>106</v>
      </c>
      <c r="F1880" t="s">
        <v>1986</v>
      </c>
      <c r="G1880" t="s">
        <v>5142</v>
      </c>
      <c r="H1880">
        <v>19458796732</v>
      </c>
      <c r="I1880" t="s">
        <v>5263</v>
      </c>
      <c r="J1880" t="s">
        <v>7292</v>
      </c>
      <c r="K1880">
        <v>1666.1</v>
      </c>
      <c r="L1880" s="12" t="s">
        <v>8966</v>
      </c>
      <c r="M1880" s="10" t="s">
        <v>11282</v>
      </c>
      <c r="N1880">
        <v>1879</v>
      </c>
      <c r="O1880">
        <v>45093</v>
      </c>
      <c r="P1880" t="s">
        <v>11402</v>
      </c>
      <c r="Q1880" s="16">
        <v>2197.14</v>
      </c>
      <c r="R1880">
        <v>-531.04</v>
      </c>
      <c r="S1880">
        <v>69</v>
      </c>
      <c r="T1880">
        <v>1879</v>
      </c>
      <c r="U1880">
        <v>11196.46</v>
      </c>
      <c r="V1880" t="s">
        <v>11412</v>
      </c>
      <c r="W1880">
        <v>7.91</v>
      </c>
      <c r="X1880">
        <v>48</v>
      </c>
      <c r="Y1880" t="s">
        <v>8024</v>
      </c>
      <c r="Z1880" t="s">
        <v>12010</v>
      </c>
      <c r="AA1880">
        <v>1879</v>
      </c>
      <c r="AB1880" t="s">
        <v>12017</v>
      </c>
      <c r="AC1880">
        <v>8127.83</v>
      </c>
      <c r="AD1880">
        <v>197.98</v>
      </c>
      <c r="AE1880">
        <v>9.9</v>
      </c>
      <c r="AF1880" t="s">
        <v>11123</v>
      </c>
      <c r="AG1880" t="s">
        <v>11338</v>
      </c>
      <c r="AH1880">
        <v>9480</v>
      </c>
      <c r="AI1880">
        <v>1879</v>
      </c>
      <c r="AJ1880" t="s">
        <v>11153</v>
      </c>
      <c r="AK1880" t="s">
        <v>12028</v>
      </c>
      <c r="AL1880" t="s">
        <v>12032</v>
      </c>
      <c r="AM1880" t="s">
        <v>11384</v>
      </c>
      <c r="AN1880">
        <v>1</v>
      </c>
      <c r="AO1880" s="10" t="s">
        <v>12043</v>
      </c>
      <c r="AP1880" t="str" cm="1">
        <f t="array" ref="AP1880">_xlfn.IFS(
  Table1[[#This Row],[Age]]&lt;=25, "18-25",
  Table1[[#This Row],[Age]]&lt;=35, "26-35",
  Table1[[#This Row],[Age]]&lt;=45, "36-45",
  Table1[[#This Row],[Age]]&lt;=60, "46-60",
  TRUE, "60+")</f>
        <v>46-60</v>
      </c>
    </row>
    <row r="1881" spans="1:42" x14ac:dyDescent="0.3">
      <c r="A1881">
        <v>1880</v>
      </c>
      <c r="B1881" t="s">
        <v>3</v>
      </c>
      <c r="C1881" t="s">
        <v>85</v>
      </c>
      <c r="D1881">
        <v>23</v>
      </c>
      <c r="E1881" t="s">
        <v>106</v>
      </c>
      <c r="F1881" t="s">
        <v>1987</v>
      </c>
      <c r="G1881" t="s">
        <v>5139</v>
      </c>
      <c r="H1881">
        <v>19458796733</v>
      </c>
      <c r="I1881" t="s">
        <v>6463</v>
      </c>
      <c r="J1881" t="s">
        <v>7292</v>
      </c>
      <c r="K1881">
        <v>8374.59</v>
      </c>
      <c r="L1881" s="12" t="s">
        <v>7441</v>
      </c>
      <c r="M1881" s="10" t="s">
        <v>11260</v>
      </c>
      <c r="N1881">
        <v>1880</v>
      </c>
      <c r="O1881">
        <v>45187</v>
      </c>
      <c r="P1881" t="s">
        <v>11403</v>
      </c>
      <c r="Q1881" s="16">
        <v>664.56</v>
      </c>
      <c r="R1881">
        <v>9039.15</v>
      </c>
      <c r="S1881">
        <v>40</v>
      </c>
      <c r="T1881">
        <v>1880</v>
      </c>
      <c r="U1881">
        <v>10680.24</v>
      </c>
      <c r="V1881" t="s">
        <v>11411</v>
      </c>
      <c r="W1881">
        <v>2.83</v>
      </c>
      <c r="X1881">
        <v>36</v>
      </c>
      <c r="Y1881" t="s">
        <v>11730</v>
      </c>
      <c r="Z1881" t="s">
        <v>12010</v>
      </c>
      <c r="AA1881">
        <v>1880</v>
      </c>
      <c r="AB1881" t="s">
        <v>12017</v>
      </c>
      <c r="AC1881">
        <v>2488.2399999999998</v>
      </c>
      <c r="AD1881">
        <v>1718.44</v>
      </c>
      <c r="AE1881">
        <v>85.92</v>
      </c>
      <c r="AF1881" t="s">
        <v>11167</v>
      </c>
      <c r="AG1881" t="s">
        <v>11088</v>
      </c>
      <c r="AH1881">
        <v>4747</v>
      </c>
      <c r="AI1881">
        <v>1880</v>
      </c>
      <c r="AJ1881" t="s">
        <v>11282</v>
      </c>
      <c r="AK1881" t="s">
        <v>12029</v>
      </c>
      <c r="AL1881" t="s">
        <v>12032</v>
      </c>
      <c r="AM1881" t="s">
        <v>11084</v>
      </c>
      <c r="AN1881">
        <v>1</v>
      </c>
      <c r="AO1881" s="10" t="s">
        <v>12042</v>
      </c>
      <c r="AP1881" t="str" cm="1">
        <f t="array" ref="AP1881">_xlfn.IFS(
  Table1[[#This Row],[Age]]&lt;=25, "18-25",
  Table1[[#This Row],[Age]]&lt;=35, "26-35",
  Table1[[#This Row],[Age]]&lt;=45, "36-45",
  Table1[[#This Row],[Age]]&lt;=60, "46-60",
  TRUE, "60+")</f>
        <v>18-25</v>
      </c>
    </row>
    <row r="1882" spans="1:42" x14ac:dyDescent="0.3">
      <c r="A1882">
        <v>1881</v>
      </c>
      <c r="B1882" t="s">
        <v>7</v>
      </c>
      <c r="C1882" t="s">
        <v>84</v>
      </c>
      <c r="D1882">
        <v>38</v>
      </c>
      <c r="E1882" t="s">
        <v>104</v>
      </c>
      <c r="F1882" t="s">
        <v>1988</v>
      </c>
      <c r="G1882" t="s">
        <v>5115</v>
      </c>
      <c r="H1882">
        <v>19458796734</v>
      </c>
      <c r="I1882" t="s">
        <v>5841</v>
      </c>
      <c r="J1882" t="s">
        <v>7291</v>
      </c>
      <c r="K1882">
        <v>8840.77</v>
      </c>
      <c r="L1882" s="12" t="s">
        <v>8967</v>
      </c>
      <c r="M1882" s="10" t="s">
        <v>11329</v>
      </c>
      <c r="N1882">
        <v>1881</v>
      </c>
      <c r="O1882">
        <v>45139</v>
      </c>
      <c r="P1882" t="s">
        <v>11402</v>
      </c>
      <c r="Q1882" s="16">
        <v>3234.15</v>
      </c>
      <c r="R1882">
        <v>5606.62</v>
      </c>
      <c r="S1882">
        <v>47</v>
      </c>
      <c r="T1882">
        <v>1881</v>
      </c>
      <c r="U1882">
        <v>30176.9</v>
      </c>
      <c r="V1882" t="s">
        <v>11413</v>
      </c>
      <c r="W1882">
        <v>9.48</v>
      </c>
      <c r="X1882">
        <v>12</v>
      </c>
      <c r="Y1882" t="s">
        <v>11757</v>
      </c>
      <c r="Z1882" t="s">
        <v>12011</v>
      </c>
      <c r="AA1882">
        <v>1881</v>
      </c>
      <c r="AB1882" t="s">
        <v>12016</v>
      </c>
      <c r="AC1882">
        <v>4552.6899999999996</v>
      </c>
      <c r="AD1882">
        <v>4366.55</v>
      </c>
      <c r="AE1882">
        <v>218.33</v>
      </c>
      <c r="AF1882" t="s">
        <v>11363</v>
      </c>
      <c r="AG1882" t="s">
        <v>11213</v>
      </c>
      <c r="AH1882">
        <v>3851</v>
      </c>
      <c r="AI1882">
        <v>1881</v>
      </c>
      <c r="AJ1882" t="s">
        <v>11041</v>
      </c>
      <c r="AK1882" t="s">
        <v>12029</v>
      </c>
      <c r="AL1882" t="s">
        <v>12032</v>
      </c>
      <c r="AM1882" t="s">
        <v>11216</v>
      </c>
      <c r="AN1882">
        <v>1</v>
      </c>
      <c r="AO1882" s="10" t="s">
        <v>12041</v>
      </c>
      <c r="AP1882" t="str" cm="1">
        <f t="array" ref="AP1882">_xlfn.IFS(
  Table1[[#This Row],[Age]]&lt;=25, "18-25",
  Table1[[#This Row],[Age]]&lt;=35, "26-35",
  Table1[[#This Row],[Age]]&lt;=45, "36-45",
  Table1[[#This Row],[Age]]&lt;=60, "46-60",
  TRUE, "60+")</f>
        <v>36-45</v>
      </c>
    </row>
    <row r="1883" spans="1:42" x14ac:dyDescent="0.3">
      <c r="A1883">
        <v>1882</v>
      </c>
      <c r="B1883" t="s">
        <v>28</v>
      </c>
      <c r="C1883" t="s">
        <v>70</v>
      </c>
      <c r="D1883">
        <v>59</v>
      </c>
      <c r="E1883" t="s">
        <v>106</v>
      </c>
      <c r="F1883" t="s">
        <v>1989</v>
      </c>
      <c r="G1883" t="s">
        <v>5116</v>
      </c>
      <c r="H1883">
        <v>19458796735</v>
      </c>
      <c r="I1883" t="s">
        <v>6469</v>
      </c>
      <c r="J1883" t="s">
        <v>7292</v>
      </c>
      <c r="K1883">
        <v>8468.3700000000008</v>
      </c>
      <c r="L1883" s="12" t="s">
        <v>8968</v>
      </c>
      <c r="M1883" s="10" t="s">
        <v>11247</v>
      </c>
      <c r="N1883">
        <v>1882</v>
      </c>
      <c r="O1883">
        <v>45026</v>
      </c>
      <c r="P1883" t="s">
        <v>11402</v>
      </c>
      <c r="Q1883" s="16">
        <v>3691.9</v>
      </c>
      <c r="R1883">
        <v>4776.47</v>
      </c>
      <c r="S1883">
        <v>45</v>
      </c>
      <c r="T1883">
        <v>1882</v>
      </c>
      <c r="U1883">
        <v>33569.660000000003</v>
      </c>
      <c r="V1883" t="s">
        <v>11412</v>
      </c>
      <c r="W1883">
        <v>2.58</v>
      </c>
      <c r="X1883">
        <v>48</v>
      </c>
      <c r="Y1883" t="s">
        <v>11905</v>
      </c>
      <c r="Z1883" t="s">
        <v>12010</v>
      </c>
      <c r="AA1883">
        <v>1882</v>
      </c>
      <c r="AB1883" t="s">
        <v>12016</v>
      </c>
      <c r="AC1883">
        <v>9234.0400000000009</v>
      </c>
      <c r="AD1883">
        <v>3792.78</v>
      </c>
      <c r="AE1883">
        <v>189.64</v>
      </c>
      <c r="AF1883" t="s">
        <v>11085</v>
      </c>
      <c r="AG1883" t="s">
        <v>11367</v>
      </c>
      <c r="AH1883">
        <v>3682</v>
      </c>
      <c r="AI1883">
        <v>1882</v>
      </c>
      <c r="AJ1883" t="s">
        <v>11115</v>
      </c>
      <c r="AK1883" t="s">
        <v>12027</v>
      </c>
      <c r="AL1883" t="s">
        <v>12032</v>
      </c>
      <c r="AM1883" t="s">
        <v>11191</v>
      </c>
      <c r="AN1883">
        <v>1</v>
      </c>
      <c r="AO1883" s="10" t="s">
        <v>12037</v>
      </c>
      <c r="AP1883" t="str" cm="1">
        <f t="array" ref="AP1883">_xlfn.IFS(
  Table1[[#This Row],[Age]]&lt;=25, "18-25",
  Table1[[#This Row],[Age]]&lt;=35, "26-35",
  Table1[[#This Row],[Age]]&lt;=45, "36-45",
  Table1[[#This Row],[Age]]&lt;=60, "46-60",
  TRUE, "60+")</f>
        <v>46-60</v>
      </c>
    </row>
    <row r="1884" spans="1:42" x14ac:dyDescent="0.3">
      <c r="A1884">
        <v>1883</v>
      </c>
      <c r="B1884" t="s">
        <v>27</v>
      </c>
      <c r="C1884" t="s">
        <v>75</v>
      </c>
      <c r="D1884">
        <v>67</v>
      </c>
      <c r="E1884" t="s">
        <v>104</v>
      </c>
      <c r="F1884" t="s">
        <v>1990</v>
      </c>
      <c r="G1884" t="s">
        <v>5148</v>
      </c>
      <c r="H1884">
        <v>19458796736</v>
      </c>
      <c r="I1884" t="s">
        <v>6299</v>
      </c>
      <c r="J1884" t="s">
        <v>7291</v>
      </c>
      <c r="K1884">
        <v>9819.85</v>
      </c>
      <c r="L1884" s="12" t="s">
        <v>8969</v>
      </c>
      <c r="M1884" s="10" t="s">
        <v>11139</v>
      </c>
      <c r="N1884">
        <v>1883</v>
      </c>
      <c r="O1884">
        <v>44945</v>
      </c>
      <c r="P1884" t="s">
        <v>11404</v>
      </c>
      <c r="Q1884" s="16">
        <v>4736.6899999999996</v>
      </c>
      <c r="R1884">
        <v>5083.16</v>
      </c>
      <c r="S1884">
        <v>27</v>
      </c>
      <c r="T1884">
        <v>1883</v>
      </c>
      <c r="U1884">
        <v>17963.900000000001</v>
      </c>
      <c r="V1884" t="s">
        <v>11412</v>
      </c>
      <c r="W1884">
        <v>2.78</v>
      </c>
      <c r="X1884">
        <v>24</v>
      </c>
      <c r="Y1884" t="s">
        <v>8279</v>
      </c>
      <c r="Z1884" t="s">
        <v>12012</v>
      </c>
      <c r="AA1884">
        <v>1883</v>
      </c>
      <c r="AB1884" t="s">
        <v>12016</v>
      </c>
      <c r="AC1884">
        <v>3742.3</v>
      </c>
      <c r="AD1884">
        <v>1984.25</v>
      </c>
      <c r="AE1884">
        <v>99.21</v>
      </c>
      <c r="AF1884" t="s">
        <v>11318</v>
      </c>
      <c r="AG1884" t="s">
        <v>11078</v>
      </c>
      <c r="AH1884">
        <v>631</v>
      </c>
      <c r="AI1884">
        <v>1883</v>
      </c>
      <c r="AJ1884" t="s">
        <v>11306</v>
      </c>
      <c r="AK1884" t="s">
        <v>12027</v>
      </c>
      <c r="AL1884" t="s">
        <v>12031</v>
      </c>
      <c r="AM1884" t="s">
        <v>11198</v>
      </c>
      <c r="AN1884">
        <v>1</v>
      </c>
      <c r="AO1884" s="10" t="s">
        <v>12039</v>
      </c>
      <c r="AP1884" t="str" cm="1">
        <f t="array" ref="AP1884">_xlfn.IFS(
  Table1[[#This Row],[Age]]&lt;=25, "18-25",
  Table1[[#This Row],[Age]]&lt;=35, "26-35",
  Table1[[#This Row],[Age]]&lt;=45, "36-45",
  Table1[[#This Row],[Age]]&lt;=60, "46-60",
  TRUE, "60+")</f>
        <v>60+</v>
      </c>
    </row>
    <row r="1885" spans="1:42" x14ac:dyDescent="0.3">
      <c r="A1885">
        <v>1884</v>
      </c>
      <c r="B1885" t="s">
        <v>29</v>
      </c>
      <c r="C1885" t="s">
        <v>77</v>
      </c>
      <c r="D1885">
        <v>28</v>
      </c>
      <c r="E1885" t="s">
        <v>106</v>
      </c>
      <c r="F1885" t="s">
        <v>1991</v>
      </c>
      <c r="G1885" t="s">
        <v>5114</v>
      </c>
      <c r="H1885">
        <v>19458796737</v>
      </c>
      <c r="I1885" t="s">
        <v>6470</v>
      </c>
      <c r="J1885" t="s">
        <v>7291</v>
      </c>
      <c r="K1885">
        <v>9155</v>
      </c>
      <c r="L1885" s="12" t="s">
        <v>8970</v>
      </c>
      <c r="M1885" s="10" t="s">
        <v>11091</v>
      </c>
      <c r="N1885">
        <v>1884</v>
      </c>
      <c r="O1885">
        <v>45250</v>
      </c>
      <c r="P1885" t="s">
        <v>11403</v>
      </c>
      <c r="Q1885" s="16">
        <v>1270.49</v>
      </c>
      <c r="R1885">
        <v>10425.49</v>
      </c>
      <c r="S1885">
        <v>7</v>
      </c>
      <c r="T1885">
        <v>1884</v>
      </c>
      <c r="U1885">
        <v>38406.97</v>
      </c>
      <c r="V1885" t="s">
        <v>11412</v>
      </c>
      <c r="W1885">
        <v>1.1100000000000001</v>
      </c>
      <c r="X1885">
        <v>12</v>
      </c>
      <c r="Y1885" t="s">
        <v>9172</v>
      </c>
      <c r="Z1885" t="s">
        <v>12010</v>
      </c>
      <c r="AA1885">
        <v>1884</v>
      </c>
      <c r="AB1885" t="s">
        <v>12016</v>
      </c>
      <c r="AC1885">
        <v>4885.88</v>
      </c>
      <c r="AD1885">
        <v>855.66</v>
      </c>
      <c r="AE1885">
        <v>42.78</v>
      </c>
      <c r="AF1885" t="s">
        <v>11103</v>
      </c>
      <c r="AG1885" t="s">
        <v>11256</v>
      </c>
      <c r="AH1885">
        <v>2523</v>
      </c>
      <c r="AI1885">
        <v>1884</v>
      </c>
      <c r="AJ1885" t="s">
        <v>11384</v>
      </c>
      <c r="AK1885" t="s">
        <v>12028</v>
      </c>
      <c r="AL1885" t="s">
        <v>12031</v>
      </c>
      <c r="AM1885" t="s">
        <v>11256</v>
      </c>
      <c r="AN1885">
        <v>1</v>
      </c>
      <c r="AO1885" s="10" t="s">
        <v>12040</v>
      </c>
      <c r="AP1885" t="str" cm="1">
        <f t="array" ref="AP1885">_xlfn.IFS(
  Table1[[#This Row],[Age]]&lt;=25, "18-25",
  Table1[[#This Row],[Age]]&lt;=35, "26-35",
  Table1[[#This Row],[Age]]&lt;=45, "36-45",
  Table1[[#This Row],[Age]]&lt;=60, "46-60",
  TRUE, "60+")</f>
        <v>26-35</v>
      </c>
    </row>
    <row r="1886" spans="1:42" x14ac:dyDescent="0.3">
      <c r="A1886">
        <v>1885</v>
      </c>
      <c r="B1886" t="s">
        <v>37</v>
      </c>
      <c r="C1886" t="s">
        <v>99</v>
      </c>
      <c r="D1886">
        <v>41</v>
      </c>
      <c r="E1886" t="s">
        <v>106</v>
      </c>
      <c r="F1886" t="s">
        <v>1992</v>
      </c>
      <c r="G1886" t="s">
        <v>5116</v>
      </c>
      <c r="H1886">
        <v>19458796738</v>
      </c>
      <c r="I1886" t="s">
        <v>5423</v>
      </c>
      <c r="J1886" t="s">
        <v>7291</v>
      </c>
      <c r="K1886">
        <v>2869.9</v>
      </c>
      <c r="L1886" s="12" t="s">
        <v>8971</v>
      </c>
      <c r="M1886" s="10" t="s">
        <v>11192</v>
      </c>
      <c r="N1886">
        <v>1885</v>
      </c>
      <c r="O1886">
        <v>44950</v>
      </c>
      <c r="P1886" t="s">
        <v>11403</v>
      </c>
      <c r="Q1886" s="16">
        <v>1837.82</v>
      </c>
      <c r="R1886">
        <v>1032.08</v>
      </c>
      <c r="S1886">
        <v>58</v>
      </c>
      <c r="T1886">
        <v>1885</v>
      </c>
      <c r="U1886">
        <v>42023.51</v>
      </c>
      <c r="V1886" t="s">
        <v>11412</v>
      </c>
      <c r="W1886">
        <v>1.18</v>
      </c>
      <c r="X1886">
        <v>12</v>
      </c>
      <c r="Y1886" t="s">
        <v>7496</v>
      </c>
      <c r="Z1886" t="s">
        <v>12012</v>
      </c>
      <c r="AA1886">
        <v>1885</v>
      </c>
      <c r="AB1886" t="s">
        <v>12016</v>
      </c>
      <c r="AC1886">
        <v>4788.2</v>
      </c>
      <c r="AD1886">
        <v>309.91000000000003</v>
      </c>
      <c r="AE1886">
        <v>15.5</v>
      </c>
      <c r="AF1886" t="s">
        <v>11077</v>
      </c>
      <c r="AG1886" t="s">
        <v>11250</v>
      </c>
      <c r="AH1886">
        <v>9529</v>
      </c>
      <c r="AI1886">
        <v>1885</v>
      </c>
      <c r="AJ1886" t="s">
        <v>11315</v>
      </c>
      <c r="AK1886" t="s">
        <v>12027</v>
      </c>
      <c r="AL1886" t="s">
        <v>12032</v>
      </c>
      <c r="AM1886" t="s">
        <v>11135</v>
      </c>
      <c r="AN1886">
        <v>1</v>
      </c>
      <c r="AO1886" s="10" t="s">
        <v>12039</v>
      </c>
      <c r="AP1886" t="str" cm="1">
        <f t="array" ref="AP1886">_xlfn.IFS(
  Table1[[#This Row],[Age]]&lt;=25, "18-25",
  Table1[[#This Row],[Age]]&lt;=35, "26-35",
  Table1[[#This Row],[Age]]&lt;=45, "36-45",
  Table1[[#This Row],[Age]]&lt;=60, "46-60",
  TRUE, "60+")</f>
        <v>36-45</v>
      </c>
    </row>
    <row r="1887" spans="1:42" x14ac:dyDescent="0.3">
      <c r="A1887">
        <v>1886</v>
      </c>
      <c r="B1887" t="s">
        <v>40</v>
      </c>
      <c r="C1887" t="s">
        <v>76</v>
      </c>
      <c r="D1887">
        <v>45</v>
      </c>
      <c r="E1887" t="s">
        <v>106</v>
      </c>
      <c r="F1887" t="s">
        <v>1993</v>
      </c>
      <c r="G1887" t="s">
        <v>5131</v>
      </c>
      <c r="H1887">
        <v>19458796739</v>
      </c>
      <c r="I1887" t="s">
        <v>5757</v>
      </c>
      <c r="J1887" t="s">
        <v>7292</v>
      </c>
      <c r="K1887">
        <v>3213.16</v>
      </c>
      <c r="L1887" s="12" t="s">
        <v>8972</v>
      </c>
      <c r="M1887" s="10" t="s">
        <v>11326</v>
      </c>
      <c r="N1887">
        <v>1886</v>
      </c>
      <c r="O1887">
        <v>45016</v>
      </c>
      <c r="P1887" t="s">
        <v>11402</v>
      </c>
      <c r="Q1887" s="16">
        <v>1939.72</v>
      </c>
      <c r="R1887">
        <v>1273.44</v>
      </c>
      <c r="S1887">
        <v>14</v>
      </c>
      <c r="T1887">
        <v>1886</v>
      </c>
      <c r="U1887">
        <v>45900.87</v>
      </c>
      <c r="V1887" t="s">
        <v>11412</v>
      </c>
      <c r="W1887">
        <v>4.8600000000000003</v>
      </c>
      <c r="X1887">
        <v>48</v>
      </c>
      <c r="Y1887" t="s">
        <v>10930</v>
      </c>
      <c r="Z1887" t="s">
        <v>12010</v>
      </c>
      <c r="AA1887">
        <v>1886</v>
      </c>
      <c r="AB1887" t="s">
        <v>12015</v>
      </c>
      <c r="AC1887">
        <v>6135.55</v>
      </c>
      <c r="AD1887">
        <v>4765.1099999999997</v>
      </c>
      <c r="AE1887">
        <v>238.26</v>
      </c>
      <c r="AF1887" t="s">
        <v>11321</v>
      </c>
      <c r="AG1887" t="s">
        <v>11319</v>
      </c>
      <c r="AH1887">
        <v>7399</v>
      </c>
      <c r="AI1887">
        <v>1886</v>
      </c>
      <c r="AJ1887" t="s">
        <v>11345</v>
      </c>
      <c r="AK1887" t="s">
        <v>12027</v>
      </c>
      <c r="AL1887" t="s">
        <v>12031</v>
      </c>
      <c r="AM1887" t="s">
        <v>11371</v>
      </c>
      <c r="AN1887">
        <v>1</v>
      </c>
      <c r="AO1887" s="10" t="s">
        <v>12047</v>
      </c>
      <c r="AP1887" t="str" cm="1">
        <f t="array" ref="AP1887">_xlfn.IFS(
  Table1[[#This Row],[Age]]&lt;=25, "18-25",
  Table1[[#This Row],[Age]]&lt;=35, "26-35",
  Table1[[#This Row],[Age]]&lt;=45, "36-45",
  Table1[[#This Row],[Age]]&lt;=60, "46-60",
  TRUE, "60+")</f>
        <v>36-45</v>
      </c>
    </row>
    <row r="1888" spans="1:42" x14ac:dyDescent="0.3">
      <c r="A1888">
        <v>1887</v>
      </c>
      <c r="B1888" t="s">
        <v>8</v>
      </c>
      <c r="C1888" t="s">
        <v>88</v>
      </c>
      <c r="D1888">
        <v>32</v>
      </c>
      <c r="E1888" t="s">
        <v>105</v>
      </c>
      <c r="F1888" t="s">
        <v>1994</v>
      </c>
      <c r="G1888" t="s">
        <v>5126</v>
      </c>
      <c r="H1888">
        <v>19458796740</v>
      </c>
      <c r="I1888" t="s">
        <v>6471</v>
      </c>
      <c r="J1888" t="s">
        <v>7292</v>
      </c>
      <c r="K1888">
        <v>5373.33</v>
      </c>
      <c r="L1888" s="12" t="s">
        <v>8973</v>
      </c>
      <c r="M1888" s="10" t="s">
        <v>11055</v>
      </c>
      <c r="N1888">
        <v>1887</v>
      </c>
      <c r="O1888">
        <v>45073</v>
      </c>
      <c r="P1888" t="s">
        <v>11404</v>
      </c>
      <c r="Q1888" s="16">
        <v>494.04</v>
      </c>
      <c r="R1888">
        <v>5867.37</v>
      </c>
      <c r="S1888">
        <v>4</v>
      </c>
      <c r="T1888">
        <v>1887</v>
      </c>
      <c r="U1888">
        <v>31676.94</v>
      </c>
      <c r="V1888" t="s">
        <v>11413</v>
      </c>
      <c r="W1888">
        <v>2.65</v>
      </c>
      <c r="X1888">
        <v>36</v>
      </c>
      <c r="Y1888" t="s">
        <v>11719</v>
      </c>
      <c r="Z1888" t="s">
        <v>12012</v>
      </c>
      <c r="AA1888">
        <v>1887</v>
      </c>
      <c r="AB1888" t="s">
        <v>12017</v>
      </c>
      <c r="AC1888">
        <v>8507.35</v>
      </c>
      <c r="AD1888">
        <v>2162.0500000000002</v>
      </c>
      <c r="AE1888">
        <v>108.1</v>
      </c>
      <c r="AF1888" t="s">
        <v>11072</v>
      </c>
      <c r="AG1888" t="s">
        <v>11076</v>
      </c>
      <c r="AH1888">
        <v>4613</v>
      </c>
      <c r="AI1888">
        <v>1887</v>
      </c>
      <c r="AJ1888" t="s">
        <v>11379</v>
      </c>
      <c r="AK1888" t="s">
        <v>12029</v>
      </c>
      <c r="AL1888" t="s">
        <v>12032</v>
      </c>
      <c r="AM1888" t="s">
        <v>11179</v>
      </c>
      <c r="AN1888">
        <v>1</v>
      </c>
      <c r="AO1888" s="10" t="s">
        <v>12046</v>
      </c>
      <c r="AP1888" t="str" cm="1">
        <f t="array" ref="AP1888">_xlfn.IFS(
  Table1[[#This Row],[Age]]&lt;=25, "18-25",
  Table1[[#This Row],[Age]]&lt;=35, "26-35",
  Table1[[#This Row],[Age]]&lt;=45, "36-45",
  Table1[[#This Row],[Age]]&lt;=60, "46-60",
  TRUE, "60+")</f>
        <v>26-35</v>
      </c>
    </row>
    <row r="1889" spans="1:42" x14ac:dyDescent="0.3">
      <c r="A1889">
        <v>1888</v>
      </c>
      <c r="B1889" t="s">
        <v>48</v>
      </c>
      <c r="C1889" t="s">
        <v>93</v>
      </c>
      <c r="D1889">
        <v>56</v>
      </c>
      <c r="E1889" t="s">
        <v>105</v>
      </c>
      <c r="F1889" t="s">
        <v>1995</v>
      </c>
      <c r="G1889" t="s">
        <v>5128</v>
      </c>
      <c r="H1889">
        <v>19458796741</v>
      </c>
      <c r="I1889" t="s">
        <v>5723</v>
      </c>
      <c r="J1889" t="s">
        <v>7292</v>
      </c>
      <c r="K1889">
        <v>3911.08</v>
      </c>
      <c r="L1889" s="12" t="s">
        <v>7384</v>
      </c>
      <c r="M1889" s="10" t="s">
        <v>11226</v>
      </c>
      <c r="N1889">
        <v>1888</v>
      </c>
      <c r="O1889">
        <v>45241</v>
      </c>
      <c r="P1889" t="s">
        <v>11403</v>
      </c>
      <c r="Q1889" s="16">
        <v>4041.46</v>
      </c>
      <c r="R1889">
        <v>-130.38</v>
      </c>
      <c r="S1889">
        <v>82</v>
      </c>
      <c r="T1889">
        <v>1888</v>
      </c>
      <c r="U1889">
        <v>11781.22</v>
      </c>
      <c r="V1889" t="s">
        <v>11411</v>
      </c>
      <c r="W1889">
        <v>2.91</v>
      </c>
      <c r="X1889">
        <v>36</v>
      </c>
      <c r="Y1889" t="s">
        <v>7382</v>
      </c>
      <c r="Z1889" t="s">
        <v>12011</v>
      </c>
      <c r="AA1889">
        <v>1888</v>
      </c>
      <c r="AB1889" t="s">
        <v>12016</v>
      </c>
      <c r="AC1889">
        <v>5923.72</v>
      </c>
      <c r="AD1889">
        <v>3602.02</v>
      </c>
      <c r="AE1889">
        <v>180.1</v>
      </c>
      <c r="AF1889" t="s">
        <v>11261</v>
      </c>
      <c r="AG1889" t="s">
        <v>11307</v>
      </c>
      <c r="AH1889">
        <v>3828</v>
      </c>
      <c r="AI1889">
        <v>1888</v>
      </c>
      <c r="AJ1889" t="s">
        <v>11082</v>
      </c>
      <c r="AK1889" t="s">
        <v>12027</v>
      </c>
      <c r="AL1889" t="s">
        <v>12032</v>
      </c>
      <c r="AM1889" t="s">
        <v>11126</v>
      </c>
      <c r="AN1889">
        <v>1</v>
      </c>
      <c r="AO1889" s="10" t="s">
        <v>12040</v>
      </c>
      <c r="AP1889" t="str" cm="1">
        <f t="array" ref="AP1889">_xlfn.IFS(
  Table1[[#This Row],[Age]]&lt;=25, "18-25",
  Table1[[#This Row],[Age]]&lt;=35, "26-35",
  Table1[[#This Row],[Age]]&lt;=45, "36-45",
  Table1[[#This Row],[Age]]&lt;=60, "46-60",
  TRUE, "60+")</f>
        <v>46-60</v>
      </c>
    </row>
    <row r="1890" spans="1:42" x14ac:dyDescent="0.3">
      <c r="A1890">
        <v>1889</v>
      </c>
      <c r="B1890" t="s">
        <v>14</v>
      </c>
      <c r="C1890" t="s">
        <v>68</v>
      </c>
      <c r="D1890">
        <v>63</v>
      </c>
      <c r="E1890" t="s">
        <v>104</v>
      </c>
      <c r="F1890" t="s">
        <v>1996</v>
      </c>
      <c r="G1890" t="s">
        <v>5109</v>
      </c>
      <c r="H1890">
        <v>19458796742</v>
      </c>
      <c r="I1890" t="s">
        <v>5498</v>
      </c>
      <c r="J1890" t="s">
        <v>7292</v>
      </c>
      <c r="K1890">
        <v>9702.1200000000008</v>
      </c>
      <c r="L1890" s="12" t="s">
        <v>8974</v>
      </c>
      <c r="M1890" s="10" t="s">
        <v>11378</v>
      </c>
      <c r="N1890">
        <v>1889</v>
      </c>
      <c r="O1890">
        <v>45243</v>
      </c>
      <c r="P1890" t="s">
        <v>11403</v>
      </c>
      <c r="Q1890" s="16">
        <v>422.72</v>
      </c>
      <c r="R1890">
        <v>10124.84</v>
      </c>
      <c r="S1890">
        <v>34</v>
      </c>
      <c r="T1890">
        <v>1889</v>
      </c>
      <c r="U1890">
        <v>37674.78</v>
      </c>
      <c r="V1890" t="s">
        <v>11412</v>
      </c>
      <c r="W1890">
        <v>9.89</v>
      </c>
      <c r="X1890">
        <v>36</v>
      </c>
      <c r="Y1890" t="s">
        <v>11861</v>
      </c>
      <c r="Z1890" t="s">
        <v>12011</v>
      </c>
      <c r="AA1890">
        <v>1889</v>
      </c>
      <c r="AB1890" t="s">
        <v>12016</v>
      </c>
      <c r="AC1890">
        <v>9453.49</v>
      </c>
      <c r="AD1890">
        <v>4541.0200000000004</v>
      </c>
      <c r="AE1890">
        <v>227.05</v>
      </c>
      <c r="AF1890" t="s">
        <v>11091</v>
      </c>
      <c r="AG1890" t="s">
        <v>11337</v>
      </c>
      <c r="AH1890">
        <v>8490</v>
      </c>
      <c r="AI1890">
        <v>1889</v>
      </c>
      <c r="AJ1890" t="s">
        <v>11225</v>
      </c>
      <c r="AK1890" t="s">
        <v>12027</v>
      </c>
      <c r="AL1890" t="s">
        <v>12032</v>
      </c>
      <c r="AM1890" t="s">
        <v>11108</v>
      </c>
      <c r="AN1890">
        <v>1</v>
      </c>
      <c r="AO1890" s="10" t="s">
        <v>12040</v>
      </c>
      <c r="AP1890" t="str" cm="1">
        <f t="array" ref="AP1890">_xlfn.IFS(
  Table1[[#This Row],[Age]]&lt;=25, "18-25",
  Table1[[#This Row],[Age]]&lt;=35, "26-35",
  Table1[[#This Row],[Age]]&lt;=45, "36-45",
  Table1[[#This Row],[Age]]&lt;=60, "46-60",
  TRUE, "60+")</f>
        <v>60+</v>
      </c>
    </row>
    <row r="1891" spans="1:42" x14ac:dyDescent="0.3">
      <c r="A1891">
        <v>1890</v>
      </c>
      <c r="B1891" t="s">
        <v>47</v>
      </c>
      <c r="C1891" t="s">
        <v>53</v>
      </c>
      <c r="D1891">
        <v>57</v>
      </c>
      <c r="E1891" t="s">
        <v>105</v>
      </c>
      <c r="F1891" t="s">
        <v>1997</v>
      </c>
      <c r="G1891" t="s">
        <v>5127</v>
      </c>
      <c r="H1891">
        <v>19458796743</v>
      </c>
      <c r="I1891" t="s">
        <v>5912</v>
      </c>
      <c r="J1891" t="s">
        <v>7292</v>
      </c>
      <c r="K1891">
        <v>3461.36</v>
      </c>
      <c r="L1891" s="12" t="s">
        <v>8975</v>
      </c>
      <c r="M1891" s="10" t="s">
        <v>11393</v>
      </c>
      <c r="N1891">
        <v>1890</v>
      </c>
      <c r="O1891">
        <v>44958</v>
      </c>
      <c r="P1891" t="s">
        <v>11402</v>
      </c>
      <c r="Q1891" s="16">
        <v>1699.34</v>
      </c>
      <c r="R1891">
        <v>1762.02</v>
      </c>
      <c r="S1891">
        <v>80</v>
      </c>
      <c r="T1891">
        <v>1890</v>
      </c>
      <c r="U1891">
        <v>6284.45</v>
      </c>
      <c r="V1891" t="s">
        <v>11413</v>
      </c>
      <c r="W1891">
        <v>9.36</v>
      </c>
      <c r="X1891">
        <v>48</v>
      </c>
      <c r="Y1891" t="s">
        <v>8849</v>
      </c>
      <c r="Z1891" t="s">
        <v>12012</v>
      </c>
      <c r="AA1891">
        <v>1890</v>
      </c>
      <c r="AB1891" t="s">
        <v>12015</v>
      </c>
      <c r="AC1891">
        <v>8872.6</v>
      </c>
      <c r="AD1891">
        <v>3682.86</v>
      </c>
      <c r="AE1891">
        <v>184.14</v>
      </c>
      <c r="AF1891" t="s">
        <v>11216</v>
      </c>
      <c r="AG1891" t="s">
        <v>11362</v>
      </c>
      <c r="AH1891">
        <v>3787</v>
      </c>
      <c r="AI1891">
        <v>1890</v>
      </c>
      <c r="AJ1891" t="s">
        <v>11055</v>
      </c>
      <c r="AK1891" t="s">
        <v>12029</v>
      </c>
      <c r="AL1891" t="s">
        <v>12031</v>
      </c>
      <c r="AM1891" t="s">
        <v>11383</v>
      </c>
      <c r="AN1891">
        <v>1</v>
      </c>
      <c r="AO1891" s="10" t="s">
        <v>12045</v>
      </c>
      <c r="AP1891" t="str" cm="1">
        <f t="array" ref="AP1891">_xlfn.IFS(
  Table1[[#This Row],[Age]]&lt;=25, "18-25",
  Table1[[#This Row],[Age]]&lt;=35, "26-35",
  Table1[[#This Row],[Age]]&lt;=45, "36-45",
  Table1[[#This Row],[Age]]&lt;=60, "46-60",
  TRUE, "60+")</f>
        <v>46-60</v>
      </c>
    </row>
    <row r="1892" spans="1:42" x14ac:dyDescent="0.3">
      <c r="A1892">
        <v>1891</v>
      </c>
      <c r="B1892" t="s">
        <v>19</v>
      </c>
      <c r="C1892" t="s">
        <v>60</v>
      </c>
      <c r="D1892">
        <v>68</v>
      </c>
      <c r="E1892" t="s">
        <v>104</v>
      </c>
      <c r="F1892" t="s">
        <v>1998</v>
      </c>
      <c r="G1892" t="s">
        <v>5139</v>
      </c>
      <c r="H1892">
        <v>19458796744</v>
      </c>
      <c r="I1892" t="s">
        <v>6472</v>
      </c>
      <c r="J1892" t="s">
        <v>7291</v>
      </c>
      <c r="K1892">
        <v>7426.82</v>
      </c>
      <c r="L1892" s="12" t="s">
        <v>8976</v>
      </c>
      <c r="M1892" s="10" t="s">
        <v>11286</v>
      </c>
      <c r="N1892">
        <v>1891</v>
      </c>
      <c r="O1892">
        <v>45288</v>
      </c>
      <c r="P1892" t="s">
        <v>11403</v>
      </c>
      <c r="Q1892" s="16">
        <v>960.02</v>
      </c>
      <c r="R1892">
        <v>8386.84</v>
      </c>
      <c r="S1892">
        <v>91</v>
      </c>
      <c r="T1892">
        <v>1891</v>
      </c>
      <c r="U1892">
        <v>9879.5300000000007</v>
      </c>
      <c r="V1892" t="s">
        <v>11411</v>
      </c>
      <c r="W1892">
        <v>3.9</v>
      </c>
      <c r="X1892">
        <v>60</v>
      </c>
      <c r="Y1892" t="s">
        <v>7648</v>
      </c>
      <c r="Z1892" t="s">
        <v>12012</v>
      </c>
      <c r="AA1892">
        <v>1891</v>
      </c>
      <c r="AB1892" t="s">
        <v>12015</v>
      </c>
      <c r="AC1892">
        <v>6521.01</v>
      </c>
      <c r="AD1892">
        <v>2342.15</v>
      </c>
      <c r="AE1892">
        <v>117.11</v>
      </c>
      <c r="AF1892" t="s">
        <v>11167</v>
      </c>
      <c r="AG1892" t="s">
        <v>11218</v>
      </c>
      <c r="AH1892">
        <v>4619</v>
      </c>
      <c r="AI1892">
        <v>1891</v>
      </c>
      <c r="AJ1892" t="s">
        <v>11247</v>
      </c>
      <c r="AK1892" t="s">
        <v>12028</v>
      </c>
      <c r="AL1892" t="s">
        <v>12031</v>
      </c>
      <c r="AM1892" t="s">
        <v>11371</v>
      </c>
      <c r="AN1892">
        <v>1</v>
      </c>
      <c r="AO1892" s="10" t="s">
        <v>12036</v>
      </c>
      <c r="AP1892" t="str" cm="1">
        <f t="array" ref="AP1892">_xlfn.IFS(
  Table1[[#This Row],[Age]]&lt;=25, "18-25",
  Table1[[#This Row],[Age]]&lt;=35, "26-35",
  Table1[[#This Row],[Age]]&lt;=45, "36-45",
  Table1[[#This Row],[Age]]&lt;=60, "46-60",
  TRUE, "60+")</f>
        <v>60+</v>
      </c>
    </row>
    <row r="1893" spans="1:42" x14ac:dyDescent="0.3">
      <c r="A1893">
        <v>1892</v>
      </c>
      <c r="B1893" t="s">
        <v>4</v>
      </c>
      <c r="C1893" t="s">
        <v>79</v>
      </c>
      <c r="D1893">
        <v>64</v>
      </c>
      <c r="E1893" t="s">
        <v>105</v>
      </c>
      <c r="F1893" t="s">
        <v>1999</v>
      </c>
      <c r="G1893" t="s">
        <v>5112</v>
      </c>
      <c r="H1893">
        <v>19458796745</v>
      </c>
      <c r="I1893" t="s">
        <v>6473</v>
      </c>
      <c r="J1893" t="s">
        <v>7292</v>
      </c>
      <c r="K1893">
        <v>5796.08</v>
      </c>
      <c r="L1893" s="12" t="s">
        <v>8977</v>
      </c>
      <c r="M1893" s="10" t="s">
        <v>11141</v>
      </c>
      <c r="N1893">
        <v>1892</v>
      </c>
      <c r="O1893">
        <v>44971</v>
      </c>
      <c r="P1893" t="s">
        <v>11402</v>
      </c>
      <c r="Q1893" s="16">
        <v>3325.25</v>
      </c>
      <c r="R1893">
        <v>9121.33</v>
      </c>
      <c r="S1893">
        <v>38</v>
      </c>
      <c r="T1893">
        <v>1892</v>
      </c>
      <c r="U1893">
        <v>41806.620000000003</v>
      </c>
      <c r="V1893" t="s">
        <v>11413</v>
      </c>
      <c r="W1893">
        <v>4.09</v>
      </c>
      <c r="X1893">
        <v>24</v>
      </c>
      <c r="Y1893" t="s">
        <v>10128</v>
      </c>
      <c r="Z1893" t="s">
        <v>12010</v>
      </c>
      <c r="AA1893">
        <v>1892</v>
      </c>
      <c r="AB1893" t="s">
        <v>12017</v>
      </c>
      <c r="AC1893">
        <v>4887.6000000000004</v>
      </c>
      <c r="AD1893">
        <v>1845.7</v>
      </c>
      <c r="AE1893">
        <v>92.29</v>
      </c>
      <c r="AF1893" t="s">
        <v>11259</v>
      </c>
      <c r="AG1893" t="s">
        <v>11061</v>
      </c>
      <c r="AH1893">
        <v>6519</v>
      </c>
      <c r="AI1893">
        <v>1892</v>
      </c>
      <c r="AJ1893" t="s">
        <v>11290</v>
      </c>
      <c r="AK1893" t="s">
        <v>12028</v>
      </c>
      <c r="AL1893" t="s">
        <v>12032</v>
      </c>
      <c r="AM1893" t="s">
        <v>11182</v>
      </c>
      <c r="AN1893">
        <v>1</v>
      </c>
      <c r="AO1893" s="10" t="s">
        <v>12045</v>
      </c>
      <c r="AP1893" t="str" cm="1">
        <f t="array" ref="AP1893">_xlfn.IFS(
  Table1[[#This Row],[Age]]&lt;=25, "18-25",
  Table1[[#This Row],[Age]]&lt;=35, "26-35",
  Table1[[#This Row],[Age]]&lt;=45, "36-45",
  Table1[[#This Row],[Age]]&lt;=60, "46-60",
  TRUE, "60+")</f>
        <v>60+</v>
      </c>
    </row>
    <row r="1894" spans="1:42" x14ac:dyDescent="0.3">
      <c r="A1894">
        <v>1893</v>
      </c>
      <c r="B1894" t="s">
        <v>41</v>
      </c>
      <c r="C1894" t="s">
        <v>92</v>
      </c>
      <c r="D1894">
        <v>36</v>
      </c>
      <c r="E1894" t="s">
        <v>106</v>
      </c>
      <c r="F1894" t="s">
        <v>2000</v>
      </c>
      <c r="G1894" t="s">
        <v>5133</v>
      </c>
      <c r="H1894">
        <v>19458796746</v>
      </c>
      <c r="I1894" t="s">
        <v>6474</v>
      </c>
      <c r="J1894" t="s">
        <v>7292</v>
      </c>
      <c r="K1894">
        <v>9569.16</v>
      </c>
      <c r="L1894" s="12" t="s">
        <v>8978</v>
      </c>
      <c r="M1894" s="10" t="s">
        <v>11360</v>
      </c>
      <c r="N1894">
        <v>1893</v>
      </c>
      <c r="O1894">
        <v>45158</v>
      </c>
      <c r="P1894" t="s">
        <v>11403</v>
      </c>
      <c r="Q1894" s="16">
        <v>4528.79</v>
      </c>
      <c r="R1894">
        <v>5040.37</v>
      </c>
      <c r="S1894">
        <v>20</v>
      </c>
      <c r="T1894">
        <v>1893</v>
      </c>
      <c r="U1894">
        <v>45630.64</v>
      </c>
      <c r="V1894" t="s">
        <v>11413</v>
      </c>
      <c r="W1894">
        <v>3.63</v>
      </c>
      <c r="X1894">
        <v>24</v>
      </c>
      <c r="Y1894" t="s">
        <v>11495</v>
      </c>
      <c r="Z1894" t="s">
        <v>12012</v>
      </c>
      <c r="AA1894">
        <v>1893</v>
      </c>
      <c r="AB1894" t="s">
        <v>12015</v>
      </c>
      <c r="AC1894">
        <v>3922.73</v>
      </c>
      <c r="AD1894">
        <v>4365.6099999999997</v>
      </c>
      <c r="AE1894">
        <v>218.28</v>
      </c>
      <c r="AF1894" t="s">
        <v>11182</v>
      </c>
      <c r="AG1894" t="s">
        <v>11200</v>
      </c>
      <c r="AH1894">
        <v>178</v>
      </c>
      <c r="AI1894">
        <v>1893</v>
      </c>
      <c r="AJ1894" t="s">
        <v>11347</v>
      </c>
      <c r="AK1894" t="s">
        <v>12027</v>
      </c>
      <c r="AL1894" t="s">
        <v>12032</v>
      </c>
      <c r="AM1894" t="s">
        <v>11269</v>
      </c>
      <c r="AN1894">
        <v>1</v>
      </c>
      <c r="AO1894" s="10" t="s">
        <v>12041</v>
      </c>
      <c r="AP1894" t="str" cm="1">
        <f t="array" ref="AP1894">_xlfn.IFS(
  Table1[[#This Row],[Age]]&lt;=25, "18-25",
  Table1[[#This Row],[Age]]&lt;=35, "26-35",
  Table1[[#This Row],[Age]]&lt;=45, "36-45",
  Table1[[#This Row],[Age]]&lt;=60, "46-60",
  TRUE, "60+")</f>
        <v>36-45</v>
      </c>
    </row>
    <row r="1895" spans="1:42" x14ac:dyDescent="0.3">
      <c r="A1895">
        <v>1894</v>
      </c>
      <c r="B1895" t="s">
        <v>38</v>
      </c>
      <c r="C1895" t="s">
        <v>82</v>
      </c>
      <c r="D1895">
        <v>67</v>
      </c>
      <c r="E1895" t="s">
        <v>105</v>
      </c>
      <c r="F1895" t="s">
        <v>2001</v>
      </c>
      <c r="G1895" t="s">
        <v>5138</v>
      </c>
      <c r="H1895">
        <v>19458796747</v>
      </c>
      <c r="I1895" t="s">
        <v>5489</v>
      </c>
      <c r="J1895" t="s">
        <v>7292</v>
      </c>
      <c r="K1895">
        <v>7470.72</v>
      </c>
      <c r="L1895" s="12" t="s">
        <v>8979</v>
      </c>
      <c r="M1895" s="10" t="s">
        <v>11193</v>
      </c>
      <c r="N1895">
        <v>1894</v>
      </c>
      <c r="O1895">
        <v>45056</v>
      </c>
      <c r="P1895" t="s">
        <v>11403</v>
      </c>
      <c r="Q1895" s="16">
        <v>3734.96</v>
      </c>
      <c r="R1895">
        <v>11205.68</v>
      </c>
      <c r="S1895">
        <v>46</v>
      </c>
      <c r="T1895">
        <v>1894</v>
      </c>
      <c r="U1895">
        <v>4269.1400000000003</v>
      </c>
      <c r="V1895" t="s">
        <v>11412</v>
      </c>
      <c r="W1895">
        <v>8.94</v>
      </c>
      <c r="X1895">
        <v>36</v>
      </c>
      <c r="Y1895" t="s">
        <v>11906</v>
      </c>
      <c r="Z1895" t="s">
        <v>12011</v>
      </c>
      <c r="AA1895">
        <v>1894</v>
      </c>
      <c r="AB1895" t="s">
        <v>12017</v>
      </c>
      <c r="AC1895">
        <v>6510.52</v>
      </c>
      <c r="AD1895">
        <v>1594.46</v>
      </c>
      <c r="AE1895">
        <v>79.72</v>
      </c>
      <c r="AF1895" t="s">
        <v>11058</v>
      </c>
      <c r="AG1895" t="s">
        <v>11128</v>
      </c>
      <c r="AH1895">
        <v>8651</v>
      </c>
      <c r="AI1895">
        <v>1894</v>
      </c>
      <c r="AJ1895" t="s">
        <v>11067</v>
      </c>
      <c r="AK1895" t="s">
        <v>12027</v>
      </c>
      <c r="AL1895" t="s">
        <v>12031</v>
      </c>
      <c r="AM1895" t="s">
        <v>11383</v>
      </c>
      <c r="AN1895">
        <v>1</v>
      </c>
      <c r="AO1895" s="10" t="s">
        <v>12046</v>
      </c>
      <c r="AP1895" t="str" cm="1">
        <f t="array" ref="AP1895">_xlfn.IFS(
  Table1[[#This Row],[Age]]&lt;=25, "18-25",
  Table1[[#This Row],[Age]]&lt;=35, "26-35",
  Table1[[#This Row],[Age]]&lt;=45, "36-45",
  Table1[[#This Row],[Age]]&lt;=60, "46-60",
  TRUE, "60+")</f>
        <v>60+</v>
      </c>
    </row>
    <row r="1896" spans="1:42" x14ac:dyDescent="0.3">
      <c r="A1896">
        <v>1895</v>
      </c>
      <c r="B1896" t="s">
        <v>23</v>
      </c>
      <c r="C1896" t="s">
        <v>65</v>
      </c>
      <c r="D1896">
        <v>34</v>
      </c>
      <c r="E1896" t="s">
        <v>105</v>
      </c>
      <c r="F1896" t="s">
        <v>2002</v>
      </c>
      <c r="G1896" t="s">
        <v>5130</v>
      </c>
      <c r="H1896">
        <v>19458796748</v>
      </c>
      <c r="I1896" t="s">
        <v>5755</v>
      </c>
      <c r="J1896" t="s">
        <v>7291</v>
      </c>
      <c r="K1896">
        <v>3106.09</v>
      </c>
      <c r="L1896" s="12" t="s">
        <v>8366</v>
      </c>
      <c r="M1896" s="10" t="s">
        <v>11380</v>
      </c>
      <c r="N1896">
        <v>1895</v>
      </c>
      <c r="O1896">
        <v>45151</v>
      </c>
      <c r="P1896" t="s">
        <v>11404</v>
      </c>
      <c r="Q1896" s="16">
        <v>3874.85</v>
      </c>
      <c r="R1896">
        <v>-768.76</v>
      </c>
      <c r="S1896">
        <v>19</v>
      </c>
      <c r="T1896">
        <v>1895</v>
      </c>
      <c r="U1896">
        <v>16293.96</v>
      </c>
      <c r="V1896" t="s">
        <v>11411</v>
      </c>
      <c r="W1896">
        <v>1.88</v>
      </c>
      <c r="X1896">
        <v>36</v>
      </c>
      <c r="Y1896" t="s">
        <v>11676</v>
      </c>
      <c r="Z1896" t="s">
        <v>12011</v>
      </c>
      <c r="AA1896">
        <v>1895</v>
      </c>
      <c r="AB1896" t="s">
        <v>12015</v>
      </c>
      <c r="AC1896">
        <v>8276.2099999999991</v>
      </c>
      <c r="AD1896">
        <v>1635.71</v>
      </c>
      <c r="AE1896">
        <v>81.790000000000006</v>
      </c>
      <c r="AF1896" t="s">
        <v>11200</v>
      </c>
      <c r="AG1896" t="s">
        <v>11146</v>
      </c>
      <c r="AH1896">
        <v>9132</v>
      </c>
      <c r="AI1896">
        <v>1895</v>
      </c>
      <c r="AJ1896" t="s">
        <v>11179</v>
      </c>
      <c r="AK1896" t="s">
        <v>12028</v>
      </c>
      <c r="AL1896" t="s">
        <v>12031</v>
      </c>
      <c r="AM1896" t="s">
        <v>11164</v>
      </c>
      <c r="AN1896">
        <v>1</v>
      </c>
      <c r="AO1896" s="10" t="s">
        <v>12041</v>
      </c>
      <c r="AP1896" t="str" cm="1">
        <f t="array" ref="AP1896">_xlfn.IFS(
  Table1[[#This Row],[Age]]&lt;=25, "18-25",
  Table1[[#This Row],[Age]]&lt;=35, "26-35",
  Table1[[#This Row],[Age]]&lt;=45, "36-45",
  Table1[[#This Row],[Age]]&lt;=60, "46-60",
  TRUE, "60+")</f>
        <v>26-35</v>
      </c>
    </row>
    <row r="1897" spans="1:42" x14ac:dyDescent="0.3">
      <c r="A1897">
        <v>1896</v>
      </c>
      <c r="B1897" t="s">
        <v>22</v>
      </c>
      <c r="C1897" t="s">
        <v>63</v>
      </c>
      <c r="D1897">
        <v>20</v>
      </c>
      <c r="E1897" t="s">
        <v>105</v>
      </c>
      <c r="F1897" t="s">
        <v>2003</v>
      </c>
      <c r="G1897" t="s">
        <v>5142</v>
      </c>
      <c r="H1897">
        <v>19458796749</v>
      </c>
      <c r="I1897" t="s">
        <v>6475</v>
      </c>
      <c r="J1897" t="s">
        <v>7292</v>
      </c>
      <c r="K1897">
        <v>2050.98</v>
      </c>
      <c r="L1897" s="12" t="s">
        <v>8980</v>
      </c>
      <c r="M1897" s="10" t="s">
        <v>11135</v>
      </c>
      <c r="N1897">
        <v>1896</v>
      </c>
      <c r="O1897">
        <v>45227</v>
      </c>
      <c r="P1897" t="s">
        <v>11403</v>
      </c>
      <c r="Q1897" s="16">
        <v>401.73</v>
      </c>
      <c r="R1897">
        <v>2452.71</v>
      </c>
      <c r="S1897">
        <v>1</v>
      </c>
      <c r="T1897">
        <v>1896</v>
      </c>
      <c r="U1897">
        <v>31829.7</v>
      </c>
      <c r="V1897" t="s">
        <v>11413</v>
      </c>
      <c r="W1897">
        <v>6.26</v>
      </c>
      <c r="X1897">
        <v>24</v>
      </c>
      <c r="Y1897" t="s">
        <v>9749</v>
      </c>
      <c r="Z1897" t="s">
        <v>12011</v>
      </c>
      <c r="AA1897">
        <v>1896</v>
      </c>
      <c r="AB1897" t="s">
        <v>12015</v>
      </c>
      <c r="AC1897">
        <v>5550.11</v>
      </c>
      <c r="AD1897">
        <v>3784.53</v>
      </c>
      <c r="AE1897">
        <v>189.23</v>
      </c>
      <c r="AF1897" t="s">
        <v>11289</v>
      </c>
      <c r="AG1897" t="s">
        <v>11312</v>
      </c>
      <c r="AH1897">
        <v>9101</v>
      </c>
      <c r="AI1897">
        <v>1896</v>
      </c>
      <c r="AJ1897" t="s">
        <v>11292</v>
      </c>
      <c r="AK1897" t="s">
        <v>12028</v>
      </c>
      <c r="AL1897" t="s">
        <v>12032</v>
      </c>
      <c r="AM1897" t="s">
        <v>11311</v>
      </c>
      <c r="AN1897">
        <v>1</v>
      </c>
      <c r="AO1897" s="10" t="s">
        <v>12044</v>
      </c>
      <c r="AP1897" t="str" cm="1">
        <f t="array" ref="AP1897">_xlfn.IFS(
  Table1[[#This Row],[Age]]&lt;=25, "18-25",
  Table1[[#This Row],[Age]]&lt;=35, "26-35",
  Table1[[#This Row],[Age]]&lt;=45, "36-45",
  Table1[[#This Row],[Age]]&lt;=60, "46-60",
  TRUE, "60+")</f>
        <v>18-25</v>
      </c>
    </row>
    <row r="1898" spans="1:42" x14ac:dyDescent="0.3">
      <c r="A1898">
        <v>1897</v>
      </c>
      <c r="B1898" t="s">
        <v>11</v>
      </c>
      <c r="C1898" t="s">
        <v>100</v>
      </c>
      <c r="D1898">
        <v>20</v>
      </c>
      <c r="E1898" t="s">
        <v>104</v>
      </c>
      <c r="F1898" t="s">
        <v>2004</v>
      </c>
      <c r="G1898" t="s">
        <v>5137</v>
      </c>
      <c r="H1898">
        <v>19458796750</v>
      </c>
      <c r="I1898" t="s">
        <v>6091</v>
      </c>
      <c r="J1898" t="s">
        <v>7292</v>
      </c>
      <c r="K1898">
        <v>8560.7199999999993</v>
      </c>
      <c r="L1898" s="12" t="s">
        <v>8981</v>
      </c>
      <c r="M1898" s="10" t="s">
        <v>11149</v>
      </c>
      <c r="N1898">
        <v>1897</v>
      </c>
      <c r="O1898">
        <v>45087</v>
      </c>
      <c r="P1898" t="s">
        <v>11403</v>
      </c>
      <c r="Q1898" s="16">
        <v>3697.42</v>
      </c>
      <c r="R1898">
        <v>4863.3</v>
      </c>
      <c r="S1898">
        <v>23</v>
      </c>
      <c r="T1898">
        <v>1897</v>
      </c>
      <c r="U1898">
        <v>46993.74</v>
      </c>
      <c r="V1898" t="s">
        <v>11411</v>
      </c>
      <c r="W1898">
        <v>2.68</v>
      </c>
      <c r="X1898">
        <v>48</v>
      </c>
      <c r="Y1898" t="s">
        <v>11456</v>
      </c>
      <c r="Z1898" t="s">
        <v>12010</v>
      </c>
      <c r="AA1898">
        <v>1897</v>
      </c>
      <c r="AB1898" t="s">
        <v>12015</v>
      </c>
      <c r="AC1898">
        <v>8930.1200000000008</v>
      </c>
      <c r="AD1898">
        <v>2929.1</v>
      </c>
      <c r="AE1898">
        <v>146.46</v>
      </c>
      <c r="AF1898" t="s">
        <v>11334</v>
      </c>
      <c r="AG1898" t="s">
        <v>11362</v>
      </c>
      <c r="AH1898">
        <v>2184</v>
      </c>
      <c r="AI1898">
        <v>1897</v>
      </c>
      <c r="AJ1898" t="s">
        <v>11395</v>
      </c>
      <c r="AK1898" t="s">
        <v>12029</v>
      </c>
      <c r="AL1898" t="s">
        <v>12031</v>
      </c>
      <c r="AM1898" t="s">
        <v>11279</v>
      </c>
      <c r="AN1898">
        <v>1</v>
      </c>
      <c r="AO1898" s="10" t="s">
        <v>12043</v>
      </c>
      <c r="AP1898" t="str" cm="1">
        <f t="array" ref="AP1898">_xlfn.IFS(
  Table1[[#This Row],[Age]]&lt;=25, "18-25",
  Table1[[#This Row],[Age]]&lt;=35, "26-35",
  Table1[[#This Row],[Age]]&lt;=45, "36-45",
  Table1[[#This Row],[Age]]&lt;=60, "46-60",
  TRUE, "60+")</f>
        <v>18-25</v>
      </c>
    </row>
    <row r="1899" spans="1:42" x14ac:dyDescent="0.3">
      <c r="A1899">
        <v>1898</v>
      </c>
      <c r="B1899" t="s">
        <v>21</v>
      </c>
      <c r="C1899" t="s">
        <v>77</v>
      </c>
      <c r="D1899">
        <v>56</v>
      </c>
      <c r="E1899" t="s">
        <v>104</v>
      </c>
      <c r="F1899" t="s">
        <v>2005</v>
      </c>
      <c r="G1899" t="s">
        <v>5125</v>
      </c>
      <c r="H1899">
        <v>19458796751</v>
      </c>
      <c r="I1899" t="s">
        <v>5779</v>
      </c>
      <c r="J1899" t="s">
        <v>7292</v>
      </c>
      <c r="K1899">
        <v>9119.0400000000009</v>
      </c>
      <c r="L1899" s="12" t="s">
        <v>8982</v>
      </c>
      <c r="M1899" s="10" t="s">
        <v>11115</v>
      </c>
      <c r="N1899">
        <v>1898</v>
      </c>
      <c r="O1899">
        <v>45205</v>
      </c>
      <c r="P1899" t="s">
        <v>11404</v>
      </c>
      <c r="Q1899" s="16">
        <v>322.02999999999997</v>
      </c>
      <c r="R1899">
        <v>8797.01</v>
      </c>
      <c r="S1899">
        <v>62</v>
      </c>
      <c r="T1899">
        <v>1898</v>
      </c>
      <c r="U1899">
        <v>28965.55</v>
      </c>
      <c r="V1899" t="s">
        <v>11412</v>
      </c>
      <c r="W1899">
        <v>7.82</v>
      </c>
      <c r="X1899">
        <v>12</v>
      </c>
      <c r="Y1899" t="s">
        <v>9298</v>
      </c>
      <c r="Z1899" t="s">
        <v>12010</v>
      </c>
      <c r="AA1899">
        <v>1898</v>
      </c>
      <c r="AB1899" t="s">
        <v>12016</v>
      </c>
      <c r="AC1899">
        <v>3587.81</v>
      </c>
      <c r="AD1899">
        <v>2139.87</v>
      </c>
      <c r="AE1899">
        <v>106.99</v>
      </c>
      <c r="AF1899" t="s">
        <v>11368</v>
      </c>
      <c r="AG1899" t="s">
        <v>11224</v>
      </c>
      <c r="AH1899">
        <v>2305</v>
      </c>
      <c r="AI1899">
        <v>1898</v>
      </c>
      <c r="AJ1899" t="s">
        <v>11357</v>
      </c>
      <c r="AK1899" t="s">
        <v>12028</v>
      </c>
      <c r="AL1899" t="s">
        <v>12032</v>
      </c>
      <c r="AM1899" t="s">
        <v>11366</v>
      </c>
      <c r="AN1899">
        <v>1</v>
      </c>
      <c r="AO1899" s="10" t="s">
        <v>12044</v>
      </c>
      <c r="AP1899" t="str" cm="1">
        <f t="array" ref="AP1899">_xlfn.IFS(
  Table1[[#This Row],[Age]]&lt;=25, "18-25",
  Table1[[#This Row],[Age]]&lt;=35, "26-35",
  Table1[[#This Row],[Age]]&lt;=45, "36-45",
  Table1[[#This Row],[Age]]&lt;=60, "46-60",
  TRUE, "60+")</f>
        <v>46-60</v>
      </c>
    </row>
    <row r="1900" spans="1:42" x14ac:dyDescent="0.3">
      <c r="A1900">
        <v>1899</v>
      </c>
      <c r="B1900" t="s">
        <v>32</v>
      </c>
      <c r="C1900" t="s">
        <v>61</v>
      </c>
      <c r="D1900">
        <v>45</v>
      </c>
      <c r="E1900" t="s">
        <v>106</v>
      </c>
      <c r="F1900" t="s">
        <v>2006</v>
      </c>
      <c r="G1900" t="s">
        <v>5126</v>
      </c>
      <c r="H1900">
        <v>19458796752</v>
      </c>
      <c r="I1900" t="s">
        <v>6476</v>
      </c>
      <c r="J1900" t="s">
        <v>7292</v>
      </c>
      <c r="K1900">
        <v>8327.83</v>
      </c>
      <c r="L1900" s="12" t="s">
        <v>8983</v>
      </c>
      <c r="M1900" s="10" t="s">
        <v>11289</v>
      </c>
      <c r="N1900">
        <v>1899</v>
      </c>
      <c r="O1900">
        <v>45152</v>
      </c>
      <c r="P1900" t="s">
        <v>11403</v>
      </c>
      <c r="Q1900" s="16">
        <v>2426.19</v>
      </c>
      <c r="R1900">
        <v>10754.02</v>
      </c>
      <c r="S1900">
        <v>73</v>
      </c>
      <c r="T1900">
        <v>1899</v>
      </c>
      <c r="U1900">
        <v>41228.639999999999</v>
      </c>
      <c r="V1900" t="s">
        <v>11411</v>
      </c>
      <c r="W1900">
        <v>6.68</v>
      </c>
      <c r="X1900">
        <v>24</v>
      </c>
      <c r="Y1900" t="s">
        <v>10349</v>
      </c>
      <c r="Z1900" t="s">
        <v>12010</v>
      </c>
      <c r="AA1900">
        <v>1899</v>
      </c>
      <c r="AB1900" t="s">
        <v>12015</v>
      </c>
      <c r="AC1900">
        <v>8737.82</v>
      </c>
      <c r="AD1900">
        <v>2252.79</v>
      </c>
      <c r="AE1900">
        <v>112.64</v>
      </c>
      <c r="AF1900" t="s">
        <v>11137</v>
      </c>
      <c r="AG1900" t="s">
        <v>11198</v>
      </c>
      <c r="AH1900">
        <v>4252</v>
      </c>
      <c r="AI1900">
        <v>1899</v>
      </c>
      <c r="AJ1900" t="s">
        <v>11368</v>
      </c>
      <c r="AK1900" t="s">
        <v>12028</v>
      </c>
      <c r="AL1900" t="s">
        <v>12031</v>
      </c>
      <c r="AM1900" t="s">
        <v>11140</v>
      </c>
      <c r="AN1900">
        <v>1</v>
      </c>
      <c r="AO1900" s="10" t="s">
        <v>12041</v>
      </c>
      <c r="AP1900" t="str" cm="1">
        <f t="array" ref="AP1900">_xlfn.IFS(
  Table1[[#This Row],[Age]]&lt;=25, "18-25",
  Table1[[#This Row],[Age]]&lt;=35, "26-35",
  Table1[[#This Row],[Age]]&lt;=45, "36-45",
  Table1[[#This Row],[Age]]&lt;=60, "46-60",
  TRUE, "60+")</f>
        <v>36-45</v>
      </c>
    </row>
    <row r="1901" spans="1:42" x14ac:dyDescent="0.3">
      <c r="A1901">
        <v>1900</v>
      </c>
      <c r="B1901" t="s">
        <v>4</v>
      </c>
      <c r="C1901" t="s">
        <v>94</v>
      </c>
      <c r="D1901">
        <v>48</v>
      </c>
      <c r="E1901" t="s">
        <v>106</v>
      </c>
      <c r="F1901" t="s">
        <v>2007</v>
      </c>
      <c r="G1901" t="s">
        <v>5112</v>
      </c>
      <c r="H1901">
        <v>19458796753</v>
      </c>
      <c r="I1901" t="s">
        <v>6477</v>
      </c>
      <c r="J1901" t="s">
        <v>7291</v>
      </c>
      <c r="K1901">
        <v>7400.75</v>
      </c>
      <c r="L1901" s="12" t="s">
        <v>8984</v>
      </c>
      <c r="M1901" s="10" t="s">
        <v>11248</v>
      </c>
      <c r="N1901">
        <v>1900</v>
      </c>
      <c r="O1901">
        <v>45032</v>
      </c>
      <c r="P1901" t="s">
        <v>11402</v>
      </c>
      <c r="Q1901" s="16">
        <v>3462.8</v>
      </c>
      <c r="R1901">
        <v>3937.95</v>
      </c>
      <c r="S1901">
        <v>28</v>
      </c>
      <c r="T1901">
        <v>1900</v>
      </c>
      <c r="U1901">
        <v>46215</v>
      </c>
      <c r="V1901" t="s">
        <v>11412</v>
      </c>
      <c r="W1901">
        <v>4.49</v>
      </c>
      <c r="X1901">
        <v>24</v>
      </c>
      <c r="Y1901" t="s">
        <v>11602</v>
      </c>
      <c r="Z1901" t="s">
        <v>12012</v>
      </c>
      <c r="AA1901">
        <v>1900</v>
      </c>
      <c r="AB1901" t="s">
        <v>12016</v>
      </c>
      <c r="AC1901">
        <v>6974.46</v>
      </c>
      <c r="AD1901">
        <v>2917.86</v>
      </c>
      <c r="AE1901">
        <v>145.88999999999999</v>
      </c>
      <c r="AF1901" t="s">
        <v>11112</v>
      </c>
      <c r="AG1901" t="s">
        <v>11100</v>
      </c>
      <c r="AH1901">
        <v>4924</v>
      </c>
      <c r="AI1901">
        <v>1900</v>
      </c>
      <c r="AJ1901" t="s">
        <v>11055</v>
      </c>
      <c r="AK1901" t="s">
        <v>12028</v>
      </c>
      <c r="AL1901" t="s">
        <v>12031</v>
      </c>
      <c r="AM1901" t="s">
        <v>11036</v>
      </c>
      <c r="AN1901">
        <v>1</v>
      </c>
      <c r="AO1901" s="10" t="s">
        <v>12037</v>
      </c>
      <c r="AP1901" t="str" cm="1">
        <f t="array" ref="AP1901">_xlfn.IFS(
  Table1[[#This Row],[Age]]&lt;=25, "18-25",
  Table1[[#This Row],[Age]]&lt;=35, "26-35",
  Table1[[#This Row],[Age]]&lt;=45, "36-45",
  Table1[[#This Row],[Age]]&lt;=60, "46-60",
  TRUE, "60+")</f>
        <v>46-60</v>
      </c>
    </row>
    <row r="1902" spans="1:42" x14ac:dyDescent="0.3">
      <c r="A1902">
        <v>1901</v>
      </c>
      <c r="B1902" t="s">
        <v>17</v>
      </c>
      <c r="C1902" t="s">
        <v>74</v>
      </c>
      <c r="D1902">
        <v>59</v>
      </c>
      <c r="E1902" t="s">
        <v>106</v>
      </c>
      <c r="F1902" t="s">
        <v>2008</v>
      </c>
      <c r="G1902" t="s">
        <v>5120</v>
      </c>
      <c r="H1902">
        <v>19458796754</v>
      </c>
      <c r="I1902" t="s">
        <v>5714</v>
      </c>
      <c r="J1902" t="s">
        <v>7291</v>
      </c>
      <c r="K1902">
        <v>3285.13</v>
      </c>
      <c r="L1902" s="12" t="s">
        <v>8985</v>
      </c>
      <c r="M1902" s="10" t="s">
        <v>11309</v>
      </c>
      <c r="N1902">
        <v>1901</v>
      </c>
      <c r="O1902">
        <v>44995</v>
      </c>
      <c r="P1902" t="s">
        <v>11402</v>
      </c>
      <c r="Q1902" s="16">
        <v>1281.1300000000001</v>
      </c>
      <c r="R1902">
        <v>4566.26</v>
      </c>
      <c r="S1902">
        <v>84</v>
      </c>
      <c r="T1902">
        <v>1901</v>
      </c>
      <c r="U1902">
        <v>26433.1</v>
      </c>
      <c r="V1902" t="s">
        <v>11413</v>
      </c>
      <c r="W1902">
        <v>1.88</v>
      </c>
      <c r="X1902">
        <v>12</v>
      </c>
      <c r="Y1902" t="s">
        <v>8061</v>
      </c>
      <c r="Z1902" t="s">
        <v>12012</v>
      </c>
      <c r="AA1902">
        <v>1901</v>
      </c>
      <c r="AB1902" t="s">
        <v>12017</v>
      </c>
      <c r="AC1902">
        <v>3624.65</v>
      </c>
      <c r="AD1902">
        <v>2187.14</v>
      </c>
      <c r="AE1902">
        <v>109.36</v>
      </c>
      <c r="AF1902" t="s">
        <v>11353</v>
      </c>
      <c r="AG1902" t="s">
        <v>11035</v>
      </c>
      <c r="AH1902">
        <v>4036</v>
      </c>
      <c r="AI1902">
        <v>1901</v>
      </c>
      <c r="AJ1902" t="s">
        <v>11224</v>
      </c>
      <c r="AK1902" t="s">
        <v>12027</v>
      </c>
      <c r="AL1902" t="s">
        <v>12031</v>
      </c>
      <c r="AM1902" t="s">
        <v>11058</v>
      </c>
      <c r="AN1902">
        <v>1</v>
      </c>
      <c r="AO1902" s="10" t="s">
        <v>12047</v>
      </c>
      <c r="AP1902" t="str" cm="1">
        <f t="array" ref="AP1902">_xlfn.IFS(
  Table1[[#This Row],[Age]]&lt;=25, "18-25",
  Table1[[#This Row],[Age]]&lt;=35, "26-35",
  Table1[[#This Row],[Age]]&lt;=45, "36-45",
  Table1[[#This Row],[Age]]&lt;=60, "46-60",
  TRUE, "60+")</f>
        <v>46-60</v>
      </c>
    </row>
    <row r="1903" spans="1:42" x14ac:dyDescent="0.3">
      <c r="A1903">
        <v>1902</v>
      </c>
      <c r="B1903" t="s">
        <v>27</v>
      </c>
      <c r="C1903" t="s">
        <v>74</v>
      </c>
      <c r="D1903">
        <v>66</v>
      </c>
      <c r="E1903" t="s">
        <v>105</v>
      </c>
      <c r="F1903" t="s">
        <v>2009</v>
      </c>
      <c r="G1903" t="s">
        <v>5138</v>
      </c>
      <c r="H1903">
        <v>19458796755</v>
      </c>
      <c r="I1903" t="s">
        <v>5235</v>
      </c>
      <c r="J1903" t="s">
        <v>7292</v>
      </c>
      <c r="K1903">
        <v>5103.1899999999996</v>
      </c>
      <c r="L1903" s="12" t="s">
        <v>8986</v>
      </c>
      <c r="M1903" s="10" t="s">
        <v>11163</v>
      </c>
      <c r="N1903">
        <v>1902</v>
      </c>
      <c r="O1903">
        <v>45134</v>
      </c>
      <c r="P1903" t="s">
        <v>11404</v>
      </c>
      <c r="Q1903" s="16">
        <v>3416.02</v>
      </c>
      <c r="R1903">
        <v>1687.17</v>
      </c>
      <c r="S1903">
        <v>80</v>
      </c>
      <c r="T1903">
        <v>1902</v>
      </c>
      <c r="U1903">
        <v>37282.03</v>
      </c>
      <c r="V1903" t="s">
        <v>11411</v>
      </c>
      <c r="W1903">
        <v>7.91</v>
      </c>
      <c r="X1903">
        <v>12</v>
      </c>
      <c r="Y1903" t="s">
        <v>11875</v>
      </c>
      <c r="Z1903" t="s">
        <v>12010</v>
      </c>
      <c r="AA1903">
        <v>1902</v>
      </c>
      <c r="AB1903" t="s">
        <v>12015</v>
      </c>
      <c r="AC1903">
        <v>4728.62</v>
      </c>
      <c r="AD1903">
        <v>1583.39</v>
      </c>
      <c r="AE1903">
        <v>79.17</v>
      </c>
      <c r="AF1903" t="s">
        <v>11327</v>
      </c>
      <c r="AG1903" t="s">
        <v>11040</v>
      </c>
      <c r="AH1903">
        <v>9860</v>
      </c>
      <c r="AI1903">
        <v>1902</v>
      </c>
      <c r="AJ1903" t="s">
        <v>11258</v>
      </c>
      <c r="AK1903" t="s">
        <v>12028</v>
      </c>
      <c r="AL1903" t="s">
        <v>12031</v>
      </c>
      <c r="AM1903" t="s">
        <v>11202</v>
      </c>
      <c r="AN1903">
        <v>1</v>
      </c>
      <c r="AO1903" s="10" t="s">
        <v>12038</v>
      </c>
      <c r="AP1903" t="str" cm="1">
        <f t="array" ref="AP1903">_xlfn.IFS(
  Table1[[#This Row],[Age]]&lt;=25, "18-25",
  Table1[[#This Row],[Age]]&lt;=35, "26-35",
  Table1[[#This Row],[Age]]&lt;=45, "36-45",
  Table1[[#This Row],[Age]]&lt;=60, "46-60",
  TRUE, "60+")</f>
        <v>60+</v>
      </c>
    </row>
    <row r="1904" spans="1:42" x14ac:dyDescent="0.3">
      <c r="A1904">
        <v>1903</v>
      </c>
      <c r="B1904" t="s">
        <v>24</v>
      </c>
      <c r="C1904" t="s">
        <v>64</v>
      </c>
      <c r="D1904">
        <v>64</v>
      </c>
      <c r="E1904" t="s">
        <v>106</v>
      </c>
      <c r="F1904" t="s">
        <v>2010</v>
      </c>
      <c r="G1904" t="s">
        <v>5113</v>
      </c>
      <c r="H1904">
        <v>19458796756</v>
      </c>
      <c r="I1904" t="s">
        <v>6478</v>
      </c>
      <c r="J1904" t="s">
        <v>7291</v>
      </c>
      <c r="K1904">
        <v>9165.4599999999991</v>
      </c>
      <c r="L1904" s="12" t="s">
        <v>7316</v>
      </c>
      <c r="M1904" s="10" t="s">
        <v>11123</v>
      </c>
      <c r="N1904">
        <v>1903</v>
      </c>
      <c r="O1904">
        <v>45125</v>
      </c>
      <c r="P1904" t="s">
        <v>11403</v>
      </c>
      <c r="Q1904" s="16">
        <v>4403.8500000000004</v>
      </c>
      <c r="R1904">
        <v>13569.31</v>
      </c>
      <c r="S1904">
        <v>77</v>
      </c>
      <c r="T1904">
        <v>1903</v>
      </c>
      <c r="U1904">
        <v>33458.230000000003</v>
      </c>
      <c r="V1904" t="s">
        <v>11411</v>
      </c>
      <c r="W1904">
        <v>1.69</v>
      </c>
      <c r="X1904">
        <v>60</v>
      </c>
      <c r="Y1904" t="s">
        <v>11472</v>
      </c>
      <c r="Z1904" t="s">
        <v>12012</v>
      </c>
      <c r="AA1904">
        <v>1903</v>
      </c>
      <c r="AB1904" t="s">
        <v>12016</v>
      </c>
      <c r="AC1904">
        <v>1345.11</v>
      </c>
      <c r="AD1904">
        <v>4530.41</v>
      </c>
      <c r="AE1904">
        <v>226.52</v>
      </c>
      <c r="AF1904" t="s">
        <v>11073</v>
      </c>
      <c r="AG1904" t="s">
        <v>11112</v>
      </c>
      <c r="AH1904">
        <v>2987</v>
      </c>
      <c r="AI1904">
        <v>1903</v>
      </c>
      <c r="AJ1904" t="s">
        <v>11123</v>
      </c>
      <c r="AK1904" t="s">
        <v>12027</v>
      </c>
      <c r="AL1904" t="s">
        <v>12032</v>
      </c>
      <c r="AM1904" t="s">
        <v>11255</v>
      </c>
      <c r="AN1904">
        <v>1</v>
      </c>
      <c r="AO1904" s="10" t="s">
        <v>12038</v>
      </c>
      <c r="AP1904" t="str" cm="1">
        <f t="array" ref="AP1904">_xlfn.IFS(
  Table1[[#This Row],[Age]]&lt;=25, "18-25",
  Table1[[#This Row],[Age]]&lt;=35, "26-35",
  Table1[[#This Row],[Age]]&lt;=45, "36-45",
  Table1[[#This Row],[Age]]&lt;=60, "46-60",
  TRUE, "60+")</f>
        <v>60+</v>
      </c>
    </row>
    <row r="1905" spans="1:42" x14ac:dyDescent="0.3">
      <c r="A1905">
        <v>1904</v>
      </c>
      <c r="B1905" t="s">
        <v>6</v>
      </c>
      <c r="C1905" t="s">
        <v>77</v>
      </c>
      <c r="D1905">
        <v>25</v>
      </c>
      <c r="E1905" t="s">
        <v>104</v>
      </c>
      <c r="F1905" t="s">
        <v>2011</v>
      </c>
      <c r="G1905" t="s">
        <v>5114</v>
      </c>
      <c r="H1905">
        <v>19458796757</v>
      </c>
      <c r="I1905" t="s">
        <v>6479</v>
      </c>
      <c r="J1905" t="s">
        <v>7291</v>
      </c>
      <c r="K1905">
        <v>1435.48</v>
      </c>
      <c r="L1905" s="12" t="s">
        <v>8987</v>
      </c>
      <c r="M1905" s="10" t="s">
        <v>11256</v>
      </c>
      <c r="N1905">
        <v>1904</v>
      </c>
      <c r="O1905">
        <v>45063</v>
      </c>
      <c r="P1905" t="s">
        <v>11404</v>
      </c>
      <c r="Q1905" s="16">
        <v>4391.05</v>
      </c>
      <c r="R1905">
        <v>5826.53</v>
      </c>
      <c r="S1905">
        <v>33</v>
      </c>
      <c r="T1905">
        <v>1904</v>
      </c>
      <c r="U1905">
        <v>33896.75</v>
      </c>
      <c r="V1905" t="s">
        <v>11412</v>
      </c>
      <c r="W1905">
        <v>3.46</v>
      </c>
      <c r="X1905">
        <v>24</v>
      </c>
      <c r="Y1905" t="s">
        <v>10359</v>
      </c>
      <c r="Z1905" t="s">
        <v>12010</v>
      </c>
      <c r="AA1905">
        <v>1904</v>
      </c>
      <c r="AB1905" t="s">
        <v>12017</v>
      </c>
      <c r="AC1905">
        <v>9235.73</v>
      </c>
      <c r="AD1905">
        <v>2531.9499999999998</v>
      </c>
      <c r="AE1905">
        <v>126.6</v>
      </c>
      <c r="AF1905" t="s">
        <v>11171</v>
      </c>
      <c r="AG1905" t="s">
        <v>11241</v>
      </c>
      <c r="AH1905">
        <v>5681</v>
      </c>
      <c r="AI1905">
        <v>1904</v>
      </c>
      <c r="AJ1905" t="s">
        <v>11326</v>
      </c>
      <c r="AK1905" t="s">
        <v>12028</v>
      </c>
      <c r="AL1905" t="s">
        <v>12032</v>
      </c>
      <c r="AM1905" t="s">
        <v>11305</v>
      </c>
      <c r="AN1905">
        <v>1</v>
      </c>
      <c r="AO1905" s="10" t="s">
        <v>12046</v>
      </c>
      <c r="AP1905" t="str" cm="1">
        <f t="array" ref="AP1905">_xlfn.IFS(
  Table1[[#This Row],[Age]]&lt;=25, "18-25",
  Table1[[#This Row],[Age]]&lt;=35, "26-35",
  Table1[[#This Row],[Age]]&lt;=45, "36-45",
  Table1[[#This Row],[Age]]&lt;=60, "46-60",
  TRUE, "60+")</f>
        <v>18-25</v>
      </c>
    </row>
    <row r="1906" spans="1:42" x14ac:dyDescent="0.3">
      <c r="A1906">
        <v>1905</v>
      </c>
      <c r="B1906" t="s">
        <v>51</v>
      </c>
      <c r="C1906" t="s">
        <v>74</v>
      </c>
      <c r="D1906">
        <v>34</v>
      </c>
      <c r="E1906" t="s">
        <v>106</v>
      </c>
      <c r="F1906" t="s">
        <v>2012</v>
      </c>
      <c r="G1906" t="s">
        <v>5147</v>
      </c>
      <c r="H1906">
        <v>19458796758</v>
      </c>
      <c r="I1906" t="s">
        <v>6480</v>
      </c>
      <c r="J1906" t="s">
        <v>7291</v>
      </c>
      <c r="K1906">
        <v>4999.7</v>
      </c>
      <c r="L1906" s="12" t="s">
        <v>8988</v>
      </c>
      <c r="M1906" s="10" t="s">
        <v>11099</v>
      </c>
      <c r="N1906">
        <v>1905</v>
      </c>
      <c r="O1906">
        <v>45170</v>
      </c>
      <c r="P1906" t="s">
        <v>11404</v>
      </c>
      <c r="Q1906" s="16">
        <v>968.6</v>
      </c>
      <c r="R1906">
        <v>4031.1</v>
      </c>
      <c r="S1906">
        <v>3</v>
      </c>
      <c r="T1906">
        <v>1905</v>
      </c>
      <c r="U1906">
        <v>26336.27</v>
      </c>
      <c r="V1906" t="s">
        <v>11412</v>
      </c>
      <c r="W1906">
        <v>3.28</v>
      </c>
      <c r="X1906">
        <v>12</v>
      </c>
      <c r="Y1906" t="s">
        <v>11550</v>
      </c>
      <c r="Z1906" t="s">
        <v>12010</v>
      </c>
      <c r="AA1906">
        <v>1905</v>
      </c>
      <c r="AB1906" t="s">
        <v>12017</v>
      </c>
      <c r="AC1906">
        <v>7915.3</v>
      </c>
      <c r="AD1906">
        <v>993.03</v>
      </c>
      <c r="AE1906">
        <v>49.65</v>
      </c>
      <c r="AF1906" t="s">
        <v>11237</v>
      </c>
      <c r="AG1906" t="s">
        <v>11298</v>
      </c>
      <c r="AH1906">
        <v>9526</v>
      </c>
      <c r="AI1906">
        <v>1905</v>
      </c>
      <c r="AJ1906" t="s">
        <v>11148</v>
      </c>
      <c r="AK1906" t="s">
        <v>12028</v>
      </c>
      <c r="AL1906" t="s">
        <v>12032</v>
      </c>
      <c r="AM1906" t="s">
        <v>11217</v>
      </c>
      <c r="AN1906">
        <v>1</v>
      </c>
      <c r="AO1906" s="10" t="s">
        <v>12042</v>
      </c>
      <c r="AP1906" t="str" cm="1">
        <f t="array" ref="AP1906">_xlfn.IFS(
  Table1[[#This Row],[Age]]&lt;=25, "18-25",
  Table1[[#This Row],[Age]]&lt;=35, "26-35",
  Table1[[#This Row],[Age]]&lt;=45, "36-45",
  Table1[[#This Row],[Age]]&lt;=60, "46-60",
  TRUE, "60+")</f>
        <v>26-35</v>
      </c>
    </row>
    <row r="1907" spans="1:42" x14ac:dyDescent="0.3">
      <c r="A1907">
        <v>1906</v>
      </c>
      <c r="B1907" t="s">
        <v>22</v>
      </c>
      <c r="C1907" t="s">
        <v>87</v>
      </c>
      <c r="D1907">
        <v>52</v>
      </c>
      <c r="E1907" t="s">
        <v>106</v>
      </c>
      <c r="F1907" t="s">
        <v>2013</v>
      </c>
      <c r="G1907" t="s">
        <v>5111</v>
      </c>
      <c r="H1907">
        <v>19458796759</v>
      </c>
      <c r="I1907" t="s">
        <v>5433</v>
      </c>
      <c r="J1907" t="s">
        <v>7292</v>
      </c>
      <c r="K1907">
        <v>3619.54</v>
      </c>
      <c r="L1907" s="12" t="s">
        <v>7893</v>
      </c>
      <c r="M1907" s="10" t="s">
        <v>11131</v>
      </c>
      <c r="N1907">
        <v>1906</v>
      </c>
      <c r="O1907">
        <v>45287</v>
      </c>
      <c r="P1907" t="s">
        <v>11403</v>
      </c>
      <c r="Q1907" s="16">
        <v>1379.83</v>
      </c>
      <c r="R1907">
        <v>4999.37</v>
      </c>
      <c r="S1907">
        <v>79</v>
      </c>
      <c r="T1907">
        <v>1906</v>
      </c>
      <c r="U1907">
        <v>31536.39</v>
      </c>
      <c r="V1907" t="s">
        <v>11411</v>
      </c>
      <c r="W1907">
        <v>6.21</v>
      </c>
      <c r="X1907">
        <v>24</v>
      </c>
      <c r="Y1907" t="s">
        <v>11907</v>
      </c>
      <c r="Z1907" t="s">
        <v>12012</v>
      </c>
      <c r="AA1907">
        <v>1906</v>
      </c>
      <c r="AB1907" t="s">
        <v>12016</v>
      </c>
      <c r="AC1907">
        <v>6487.41</v>
      </c>
      <c r="AD1907">
        <v>822.82</v>
      </c>
      <c r="AE1907">
        <v>41.14</v>
      </c>
      <c r="AF1907" t="s">
        <v>11255</v>
      </c>
      <c r="AG1907" t="s">
        <v>11149</v>
      </c>
      <c r="AH1907">
        <v>7635</v>
      </c>
      <c r="AI1907">
        <v>1906</v>
      </c>
      <c r="AJ1907" t="s">
        <v>11208</v>
      </c>
      <c r="AK1907" t="s">
        <v>12028</v>
      </c>
      <c r="AL1907" t="s">
        <v>12031</v>
      </c>
      <c r="AM1907" t="s">
        <v>11061</v>
      </c>
      <c r="AN1907">
        <v>1</v>
      </c>
      <c r="AO1907" s="10" t="s">
        <v>12036</v>
      </c>
      <c r="AP1907" t="str" cm="1">
        <f t="array" ref="AP1907">_xlfn.IFS(
  Table1[[#This Row],[Age]]&lt;=25, "18-25",
  Table1[[#This Row],[Age]]&lt;=35, "26-35",
  Table1[[#This Row],[Age]]&lt;=45, "36-45",
  Table1[[#This Row],[Age]]&lt;=60, "46-60",
  TRUE, "60+")</f>
        <v>46-60</v>
      </c>
    </row>
    <row r="1908" spans="1:42" x14ac:dyDescent="0.3">
      <c r="A1908">
        <v>1907</v>
      </c>
      <c r="B1908" t="s">
        <v>39</v>
      </c>
      <c r="C1908" t="s">
        <v>58</v>
      </c>
      <c r="D1908">
        <v>53</v>
      </c>
      <c r="E1908" t="s">
        <v>106</v>
      </c>
      <c r="F1908" t="s">
        <v>2014</v>
      </c>
      <c r="G1908" t="s">
        <v>5126</v>
      </c>
      <c r="H1908">
        <v>19458796760</v>
      </c>
      <c r="I1908" t="s">
        <v>6481</v>
      </c>
      <c r="J1908" t="s">
        <v>7291</v>
      </c>
      <c r="K1908">
        <v>6807.15</v>
      </c>
      <c r="L1908" s="12" t="s">
        <v>8482</v>
      </c>
      <c r="M1908" s="10" t="s">
        <v>11261</v>
      </c>
      <c r="N1908">
        <v>1907</v>
      </c>
      <c r="O1908">
        <v>45014</v>
      </c>
      <c r="P1908" t="s">
        <v>11403</v>
      </c>
      <c r="Q1908" s="16">
        <v>3333.53</v>
      </c>
      <c r="R1908">
        <v>10140.68</v>
      </c>
      <c r="S1908">
        <v>16</v>
      </c>
      <c r="T1908">
        <v>1907</v>
      </c>
      <c r="U1908">
        <v>28164.35</v>
      </c>
      <c r="V1908" t="s">
        <v>11413</v>
      </c>
      <c r="W1908">
        <v>5.62</v>
      </c>
      <c r="X1908">
        <v>12</v>
      </c>
      <c r="Y1908" t="s">
        <v>11556</v>
      </c>
      <c r="Z1908" t="s">
        <v>12011</v>
      </c>
      <c r="AA1908">
        <v>1907</v>
      </c>
      <c r="AB1908" t="s">
        <v>12017</v>
      </c>
      <c r="AC1908">
        <v>9740.75</v>
      </c>
      <c r="AD1908">
        <v>1438.15</v>
      </c>
      <c r="AE1908">
        <v>71.91</v>
      </c>
      <c r="AF1908" t="s">
        <v>11162</v>
      </c>
      <c r="AG1908" t="s">
        <v>11379</v>
      </c>
      <c r="AH1908">
        <v>1912</v>
      </c>
      <c r="AI1908">
        <v>1907</v>
      </c>
      <c r="AJ1908" t="s">
        <v>11126</v>
      </c>
      <c r="AK1908" t="s">
        <v>12028</v>
      </c>
      <c r="AL1908" t="s">
        <v>12032</v>
      </c>
      <c r="AM1908" t="s">
        <v>11294</v>
      </c>
      <c r="AN1908">
        <v>1</v>
      </c>
      <c r="AO1908" s="10" t="s">
        <v>12047</v>
      </c>
      <c r="AP1908" t="str" cm="1">
        <f t="array" ref="AP1908">_xlfn.IFS(
  Table1[[#This Row],[Age]]&lt;=25, "18-25",
  Table1[[#This Row],[Age]]&lt;=35, "26-35",
  Table1[[#This Row],[Age]]&lt;=45, "36-45",
  Table1[[#This Row],[Age]]&lt;=60, "46-60",
  TRUE, "60+")</f>
        <v>46-60</v>
      </c>
    </row>
    <row r="1909" spans="1:42" x14ac:dyDescent="0.3">
      <c r="A1909">
        <v>1908</v>
      </c>
      <c r="B1909" t="s">
        <v>3</v>
      </c>
      <c r="C1909" t="s">
        <v>88</v>
      </c>
      <c r="D1909">
        <v>44</v>
      </c>
      <c r="E1909" t="s">
        <v>106</v>
      </c>
      <c r="F1909" t="s">
        <v>2015</v>
      </c>
      <c r="G1909" t="s">
        <v>5141</v>
      </c>
      <c r="H1909">
        <v>19458796761</v>
      </c>
      <c r="I1909" t="s">
        <v>6368</v>
      </c>
      <c r="J1909" t="s">
        <v>7292</v>
      </c>
      <c r="K1909">
        <v>6377.29</v>
      </c>
      <c r="L1909" s="12" t="s">
        <v>8989</v>
      </c>
      <c r="M1909" s="10" t="s">
        <v>11313</v>
      </c>
      <c r="N1909">
        <v>1908</v>
      </c>
      <c r="O1909">
        <v>44975</v>
      </c>
      <c r="P1909" t="s">
        <v>11403</v>
      </c>
      <c r="Q1909" s="16">
        <v>4208.16</v>
      </c>
      <c r="R1909">
        <v>2169.13</v>
      </c>
      <c r="S1909">
        <v>30</v>
      </c>
      <c r="T1909">
        <v>1908</v>
      </c>
      <c r="U1909">
        <v>32249.41</v>
      </c>
      <c r="V1909" t="s">
        <v>11413</v>
      </c>
      <c r="W1909">
        <v>3.52</v>
      </c>
      <c r="X1909">
        <v>36</v>
      </c>
      <c r="Y1909" t="s">
        <v>11645</v>
      </c>
      <c r="Z1909" t="s">
        <v>12012</v>
      </c>
      <c r="AA1909">
        <v>1908</v>
      </c>
      <c r="AB1909" t="s">
        <v>12016</v>
      </c>
      <c r="AC1909">
        <v>9297.02</v>
      </c>
      <c r="AD1909">
        <v>4932.62</v>
      </c>
      <c r="AE1909">
        <v>246.63</v>
      </c>
      <c r="AF1909" t="s">
        <v>11071</v>
      </c>
      <c r="AG1909" t="s">
        <v>11084</v>
      </c>
      <c r="AH1909">
        <v>7648</v>
      </c>
      <c r="AI1909">
        <v>1908</v>
      </c>
      <c r="AJ1909" t="s">
        <v>11195</v>
      </c>
      <c r="AK1909" t="s">
        <v>12028</v>
      </c>
      <c r="AL1909" t="s">
        <v>12032</v>
      </c>
      <c r="AM1909" t="s">
        <v>11035</v>
      </c>
      <c r="AN1909">
        <v>1</v>
      </c>
      <c r="AO1909" s="10" t="s">
        <v>12045</v>
      </c>
      <c r="AP1909" t="str" cm="1">
        <f t="array" ref="AP1909">_xlfn.IFS(
  Table1[[#This Row],[Age]]&lt;=25, "18-25",
  Table1[[#This Row],[Age]]&lt;=35, "26-35",
  Table1[[#This Row],[Age]]&lt;=45, "36-45",
  Table1[[#This Row],[Age]]&lt;=60, "46-60",
  TRUE, "60+")</f>
        <v>36-45</v>
      </c>
    </row>
    <row r="1910" spans="1:42" x14ac:dyDescent="0.3">
      <c r="A1910">
        <v>1909</v>
      </c>
      <c r="B1910" t="s">
        <v>6</v>
      </c>
      <c r="C1910" t="s">
        <v>99</v>
      </c>
      <c r="D1910">
        <v>57</v>
      </c>
      <c r="E1910" t="s">
        <v>106</v>
      </c>
      <c r="F1910" t="s">
        <v>2016</v>
      </c>
      <c r="G1910" t="s">
        <v>5145</v>
      </c>
      <c r="H1910">
        <v>19458796762</v>
      </c>
      <c r="I1910" t="s">
        <v>5427</v>
      </c>
      <c r="J1910" t="s">
        <v>7292</v>
      </c>
      <c r="K1910">
        <v>5644.57</v>
      </c>
      <c r="L1910" s="12" t="s">
        <v>8990</v>
      </c>
      <c r="M1910" s="10" t="s">
        <v>11314</v>
      </c>
      <c r="N1910">
        <v>1909</v>
      </c>
      <c r="O1910">
        <v>44952</v>
      </c>
      <c r="P1910" t="s">
        <v>11404</v>
      </c>
      <c r="Q1910" s="16">
        <v>2281.54</v>
      </c>
      <c r="R1910">
        <v>7926.11</v>
      </c>
      <c r="S1910">
        <v>25</v>
      </c>
      <c r="T1910">
        <v>1909</v>
      </c>
      <c r="U1910">
        <v>25754.69</v>
      </c>
      <c r="V1910" t="s">
        <v>11413</v>
      </c>
      <c r="W1910">
        <v>4.87</v>
      </c>
      <c r="X1910">
        <v>36</v>
      </c>
      <c r="Y1910" t="s">
        <v>8644</v>
      </c>
      <c r="Z1910" t="s">
        <v>12010</v>
      </c>
      <c r="AA1910">
        <v>1909</v>
      </c>
      <c r="AB1910" t="s">
        <v>12015</v>
      </c>
      <c r="AC1910">
        <v>9249.86</v>
      </c>
      <c r="AD1910">
        <v>4623.38</v>
      </c>
      <c r="AE1910">
        <v>231.17</v>
      </c>
      <c r="AF1910" t="s">
        <v>11277</v>
      </c>
      <c r="AG1910" t="s">
        <v>11064</v>
      </c>
      <c r="AH1910">
        <v>1604</v>
      </c>
      <c r="AI1910">
        <v>1909</v>
      </c>
      <c r="AJ1910" t="s">
        <v>11184</v>
      </c>
      <c r="AK1910" t="s">
        <v>12029</v>
      </c>
      <c r="AL1910" t="s">
        <v>12032</v>
      </c>
      <c r="AM1910" t="s">
        <v>11343</v>
      </c>
      <c r="AN1910">
        <v>1</v>
      </c>
      <c r="AO1910" s="10" t="s">
        <v>12039</v>
      </c>
      <c r="AP1910" t="str" cm="1">
        <f t="array" ref="AP1910">_xlfn.IFS(
  Table1[[#This Row],[Age]]&lt;=25, "18-25",
  Table1[[#This Row],[Age]]&lt;=35, "26-35",
  Table1[[#This Row],[Age]]&lt;=45, "36-45",
  Table1[[#This Row],[Age]]&lt;=60, "46-60",
  TRUE, "60+")</f>
        <v>46-60</v>
      </c>
    </row>
    <row r="1911" spans="1:42" x14ac:dyDescent="0.3">
      <c r="A1911">
        <v>1910</v>
      </c>
      <c r="B1911" t="s">
        <v>4</v>
      </c>
      <c r="C1911" t="s">
        <v>72</v>
      </c>
      <c r="D1911">
        <v>62</v>
      </c>
      <c r="E1911" t="s">
        <v>104</v>
      </c>
      <c r="F1911" t="s">
        <v>2017</v>
      </c>
      <c r="G1911" t="s">
        <v>5116</v>
      </c>
      <c r="H1911">
        <v>19458796763</v>
      </c>
      <c r="I1911" t="s">
        <v>5993</v>
      </c>
      <c r="J1911" t="s">
        <v>7291</v>
      </c>
      <c r="K1911">
        <v>2868.19</v>
      </c>
      <c r="L1911" s="12" t="s">
        <v>7761</v>
      </c>
      <c r="M1911" s="10" t="s">
        <v>11188</v>
      </c>
      <c r="N1911">
        <v>1910</v>
      </c>
      <c r="O1911">
        <v>45150</v>
      </c>
      <c r="P1911" t="s">
        <v>11404</v>
      </c>
      <c r="Q1911" s="16">
        <v>4611.78</v>
      </c>
      <c r="R1911">
        <v>-1743.59</v>
      </c>
      <c r="S1911">
        <v>78</v>
      </c>
      <c r="T1911">
        <v>1910</v>
      </c>
      <c r="U1911">
        <v>11902.35</v>
      </c>
      <c r="V1911" t="s">
        <v>11413</v>
      </c>
      <c r="W1911">
        <v>4.93</v>
      </c>
      <c r="X1911">
        <v>36</v>
      </c>
      <c r="Y1911" t="s">
        <v>11876</v>
      </c>
      <c r="Z1911" t="s">
        <v>12010</v>
      </c>
      <c r="AA1911">
        <v>1910</v>
      </c>
      <c r="AB1911" t="s">
        <v>12017</v>
      </c>
      <c r="AC1911">
        <v>3734.6</v>
      </c>
      <c r="AD1911">
        <v>460.46</v>
      </c>
      <c r="AE1911">
        <v>23.02</v>
      </c>
      <c r="AF1911" t="s">
        <v>11079</v>
      </c>
      <c r="AG1911" t="s">
        <v>11227</v>
      </c>
      <c r="AH1911">
        <v>6077</v>
      </c>
      <c r="AI1911">
        <v>1910</v>
      </c>
      <c r="AJ1911" t="s">
        <v>11259</v>
      </c>
      <c r="AK1911" t="s">
        <v>12028</v>
      </c>
      <c r="AL1911" t="s">
        <v>12031</v>
      </c>
      <c r="AM1911" t="s">
        <v>11265</v>
      </c>
      <c r="AN1911">
        <v>-1</v>
      </c>
      <c r="AO1911" s="10" t="s">
        <v>12041</v>
      </c>
      <c r="AP1911" t="str" cm="1">
        <f t="array" ref="AP1911">_xlfn.IFS(
  Table1[[#This Row],[Age]]&lt;=25, "18-25",
  Table1[[#This Row],[Age]]&lt;=35, "26-35",
  Table1[[#This Row],[Age]]&lt;=45, "36-45",
  Table1[[#This Row],[Age]]&lt;=60, "46-60",
  TRUE, "60+")</f>
        <v>60+</v>
      </c>
    </row>
    <row r="1912" spans="1:42" x14ac:dyDescent="0.3">
      <c r="A1912">
        <v>1911</v>
      </c>
      <c r="B1912" t="s">
        <v>24</v>
      </c>
      <c r="C1912" t="s">
        <v>99</v>
      </c>
      <c r="D1912">
        <v>50</v>
      </c>
      <c r="E1912" t="s">
        <v>105</v>
      </c>
      <c r="F1912" t="s">
        <v>2018</v>
      </c>
      <c r="G1912" t="s">
        <v>5111</v>
      </c>
      <c r="H1912">
        <v>19458796764</v>
      </c>
      <c r="I1912" t="s">
        <v>6482</v>
      </c>
      <c r="J1912" t="s">
        <v>7291</v>
      </c>
      <c r="K1912">
        <v>1679.55</v>
      </c>
      <c r="L1912" s="12" t="s">
        <v>8393</v>
      </c>
      <c r="M1912" s="10" t="s">
        <v>11168</v>
      </c>
      <c r="N1912">
        <v>1911</v>
      </c>
      <c r="O1912">
        <v>45209</v>
      </c>
      <c r="P1912" t="s">
        <v>11404</v>
      </c>
      <c r="Q1912" s="16">
        <v>2877.33</v>
      </c>
      <c r="R1912">
        <v>-1197.78</v>
      </c>
      <c r="S1912">
        <v>1</v>
      </c>
      <c r="T1912">
        <v>1911</v>
      </c>
      <c r="U1912">
        <v>34987.300000000003</v>
      </c>
      <c r="V1912" t="s">
        <v>11412</v>
      </c>
      <c r="W1912">
        <v>6.16</v>
      </c>
      <c r="X1912">
        <v>24</v>
      </c>
      <c r="Y1912" t="s">
        <v>11908</v>
      </c>
      <c r="Z1912" t="s">
        <v>12011</v>
      </c>
      <c r="AA1912">
        <v>1911</v>
      </c>
      <c r="AB1912" t="s">
        <v>12016</v>
      </c>
      <c r="AC1912">
        <v>3040.76</v>
      </c>
      <c r="AD1912">
        <v>421.4</v>
      </c>
      <c r="AE1912">
        <v>21.07</v>
      </c>
      <c r="AF1912" t="s">
        <v>11106</v>
      </c>
      <c r="AG1912" t="s">
        <v>11155</v>
      </c>
      <c r="AH1912">
        <v>2822</v>
      </c>
      <c r="AI1912">
        <v>1911</v>
      </c>
      <c r="AJ1912" t="s">
        <v>11395</v>
      </c>
      <c r="AK1912" t="s">
        <v>12027</v>
      </c>
      <c r="AL1912" t="s">
        <v>12032</v>
      </c>
      <c r="AM1912" t="s">
        <v>11294</v>
      </c>
      <c r="AN1912">
        <v>1</v>
      </c>
      <c r="AO1912" s="10" t="s">
        <v>12044</v>
      </c>
      <c r="AP1912" t="str" cm="1">
        <f t="array" ref="AP1912">_xlfn.IFS(
  Table1[[#This Row],[Age]]&lt;=25, "18-25",
  Table1[[#This Row],[Age]]&lt;=35, "26-35",
  Table1[[#This Row],[Age]]&lt;=45, "36-45",
  Table1[[#This Row],[Age]]&lt;=60, "46-60",
  TRUE, "60+")</f>
        <v>46-60</v>
      </c>
    </row>
    <row r="1913" spans="1:42" x14ac:dyDescent="0.3">
      <c r="A1913">
        <v>1912</v>
      </c>
      <c r="B1913" t="s">
        <v>51</v>
      </c>
      <c r="C1913" t="s">
        <v>55</v>
      </c>
      <c r="D1913">
        <v>67</v>
      </c>
      <c r="E1913" t="s">
        <v>106</v>
      </c>
      <c r="F1913" t="s">
        <v>2019</v>
      </c>
      <c r="G1913" t="s">
        <v>5147</v>
      </c>
      <c r="H1913">
        <v>19458796765</v>
      </c>
      <c r="I1913" t="s">
        <v>5527</v>
      </c>
      <c r="J1913" t="s">
        <v>7291</v>
      </c>
      <c r="K1913">
        <v>7864.95</v>
      </c>
      <c r="L1913" s="12" t="s">
        <v>8991</v>
      </c>
      <c r="M1913" s="10" t="s">
        <v>11292</v>
      </c>
      <c r="N1913">
        <v>1912</v>
      </c>
      <c r="O1913">
        <v>45095</v>
      </c>
      <c r="P1913" t="s">
        <v>11403</v>
      </c>
      <c r="Q1913" s="16">
        <v>1317.12</v>
      </c>
      <c r="R1913">
        <v>6547.83</v>
      </c>
      <c r="S1913">
        <v>33</v>
      </c>
      <c r="T1913">
        <v>1912</v>
      </c>
      <c r="U1913">
        <v>19817.55</v>
      </c>
      <c r="V1913" t="s">
        <v>11412</v>
      </c>
      <c r="W1913">
        <v>9.08</v>
      </c>
      <c r="X1913">
        <v>24</v>
      </c>
      <c r="Y1913" t="s">
        <v>11741</v>
      </c>
      <c r="Z1913" t="s">
        <v>12012</v>
      </c>
      <c r="AA1913">
        <v>1912</v>
      </c>
      <c r="AB1913" t="s">
        <v>12016</v>
      </c>
      <c r="AC1913">
        <v>7693.18</v>
      </c>
      <c r="AD1913">
        <v>1909.18</v>
      </c>
      <c r="AE1913">
        <v>95.46</v>
      </c>
      <c r="AF1913" t="s">
        <v>11200</v>
      </c>
      <c r="AG1913" t="s">
        <v>11299</v>
      </c>
      <c r="AH1913">
        <v>5832</v>
      </c>
      <c r="AI1913">
        <v>1912</v>
      </c>
      <c r="AJ1913" t="s">
        <v>11088</v>
      </c>
      <c r="AK1913" t="s">
        <v>12027</v>
      </c>
      <c r="AL1913" t="s">
        <v>12032</v>
      </c>
      <c r="AM1913" t="s">
        <v>11357</v>
      </c>
      <c r="AN1913">
        <v>1</v>
      </c>
      <c r="AO1913" s="10" t="s">
        <v>12043</v>
      </c>
      <c r="AP1913" t="str" cm="1">
        <f t="array" ref="AP1913">_xlfn.IFS(
  Table1[[#This Row],[Age]]&lt;=25, "18-25",
  Table1[[#This Row],[Age]]&lt;=35, "26-35",
  Table1[[#This Row],[Age]]&lt;=45, "36-45",
  Table1[[#This Row],[Age]]&lt;=60, "46-60",
  TRUE, "60+")</f>
        <v>60+</v>
      </c>
    </row>
    <row r="1914" spans="1:42" x14ac:dyDescent="0.3">
      <c r="A1914">
        <v>1913</v>
      </c>
      <c r="B1914" t="s">
        <v>35</v>
      </c>
      <c r="C1914" t="s">
        <v>39</v>
      </c>
      <c r="D1914">
        <v>28</v>
      </c>
      <c r="E1914" t="s">
        <v>105</v>
      </c>
      <c r="F1914" t="s">
        <v>2020</v>
      </c>
      <c r="G1914" t="s">
        <v>5117</v>
      </c>
      <c r="H1914">
        <v>19458796766</v>
      </c>
      <c r="I1914" t="s">
        <v>6483</v>
      </c>
      <c r="J1914" t="s">
        <v>7292</v>
      </c>
      <c r="K1914">
        <v>9918.32</v>
      </c>
      <c r="L1914" s="12" t="s">
        <v>8992</v>
      </c>
      <c r="M1914" s="10" t="s">
        <v>11223</v>
      </c>
      <c r="N1914">
        <v>1913</v>
      </c>
      <c r="O1914">
        <v>45265</v>
      </c>
      <c r="P1914" t="s">
        <v>11404</v>
      </c>
      <c r="Q1914" s="16">
        <v>109.63</v>
      </c>
      <c r="R1914">
        <v>9808.69</v>
      </c>
      <c r="S1914">
        <v>37</v>
      </c>
      <c r="T1914">
        <v>1913</v>
      </c>
      <c r="U1914">
        <v>7259.33</v>
      </c>
      <c r="V1914" t="s">
        <v>11413</v>
      </c>
      <c r="W1914">
        <v>2.2799999999999998</v>
      </c>
      <c r="X1914">
        <v>24</v>
      </c>
      <c r="Y1914" t="s">
        <v>8112</v>
      </c>
      <c r="Z1914" t="s">
        <v>12010</v>
      </c>
      <c r="AA1914">
        <v>1913</v>
      </c>
      <c r="AB1914" t="s">
        <v>12017</v>
      </c>
      <c r="AC1914">
        <v>3938.57</v>
      </c>
      <c r="AD1914">
        <v>2566.16</v>
      </c>
      <c r="AE1914">
        <v>128.31</v>
      </c>
      <c r="AF1914" t="s">
        <v>11320</v>
      </c>
      <c r="AG1914" t="s">
        <v>11208</v>
      </c>
      <c r="AH1914">
        <v>8144</v>
      </c>
      <c r="AI1914">
        <v>1913</v>
      </c>
      <c r="AJ1914" t="s">
        <v>11067</v>
      </c>
      <c r="AK1914" t="s">
        <v>12029</v>
      </c>
      <c r="AL1914" t="s">
        <v>12031</v>
      </c>
      <c r="AM1914" t="s">
        <v>11153</v>
      </c>
      <c r="AN1914">
        <v>1</v>
      </c>
      <c r="AO1914" s="10" t="s">
        <v>12036</v>
      </c>
      <c r="AP1914" t="str" cm="1">
        <f t="array" ref="AP1914">_xlfn.IFS(
  Table1[[#This Row],[Age]]&lt;=25, "18-25",
  Table1[[#This Row],[Age]]&lt;=35, "26-35",
  Table1[[#This Row],[Age]]&lt;=45, "36-45",
  Table1[[#This Row],[Age]]&lt;=60, "46-60",
  TRUE, "60+")</f>
        <v>26-35</v>
      </c>
    </row>
    <row r="1915" spans="1:42" x14ac:dyDescent="0.3">
      <c r="A1915">
        <v>1914</v>
      </c>
      <c r="B1915" t="s">
        <v>30</v>
      </c>
      <c r="C1915" t="s">
        <v>101</v>
      </c>
      <c r="D1915">
        <v>38</v>
      </c>
      <c r="E1915" t="s">
        <v>106</v>
      </c>
      <c r="F1915" t="s">
        <v>2021</v>
      </c>
      <c r="G1915" t="s">
        <v>5143</v>
      </c>
      <c r="H1915">
        <v>19458796767</v>
      </c>
      <c r="I1915" t="s">
        <v>5406</v>
      </c>
      <c r="J1915" t="s">
        <v>7291</v>
      </c>
      <c r="K1915">
        <v>1774.03</v>
      </c>
      <c r="L1915" s="12" t="s">
        <v>8890</v>
      </c>
      <c r="M1915" s="10" t="s">
        <v>11279</v>
      </c>
      <c r="N1915">
        <v>1914</v>
      </c>
      <c r="O1915">
        <v>45137</v>
      </c>
      <c r="P1915" t="s">
        <v>11404</v>
      </c>
      <c r="Q1915" s="16">
        <v>4038.72</v>
      </c>
      <c r="R1915">
        <v>5812.75</v>
      </c>
      <c r="S1915">
        <v>29</v>
      </c>
      <c r="T1915">
        <v>1914</v>
      </c>
      <c r="U1915">
        <v>42714.89</v>
      </c>
      <c r="V1915" t="s">
        <v>11413</v>
      </c>
      <c r="W1915">
        <v>6.02</v>
      </c>
      <c r="X1915">
        <v>48</v>
      </c>
      <c r="Y1915" t="s">
        <v>10896</v>
      </c>
      <c r="Z1915" t="s">
        <v>12011</v>
      </c>
      <c r="AA1915">
        <v>1914</v>
      </c>
      <c r="AB1915" t="s">
        <v>12016</v>
      </c>
      <c r="AC1915">
        <v>3447.95</v>
      </c>
      <c r="AD1915">
        <v>1517.92</v>
      </c>
      <c r="AE1915">
        <v>75.900000000000006</v>
      </c>
      <c r="AF1915" t="s">
        <v>11283</v>
      </c>
      <c r="AG1915" t="s">
        <v>11055</v>
      </c>
      <c r="AH1915">
        <v>5798</v>
      </c>
      <c r="AI1915">
        <v>1914</v>
      </c>
      <c r="AJ1915" t="s">
        <v>11143</v>
      </c>
      <c r="AK1915" t="s">
        <v>12027</v>
      </c>
      <c r="AL1915" t="s">
        <v>12032</v>
      </c>
      <c r="AM1915" t="s">
        <v>11173</v>
      </c>
      <c r="AN1915">
        <v>1</v>
      </c>
      <c r="AO1915" s="10" t="s">
        <v>12038</v>
      </c>
      <c r="AP1915" t="str" cm="1">
        <f t="array" ref="AP1915">_xlfn.IFS(
  Table1[[#This Row],[Age]]&lt;=25, "18-25",
  Table1[[#This Row],[Age]]&lt;=35, "26-35",
  Table1[[#This Row],[Age]]&lt;=45, "36-45",
  Table1[[#This Row],[Age]]&lt;=60, "46-60",
  TRUE, "60+")</f>
        <v>36-45</v>
      </c>
    </row>
    <row r="1916" spans="1:42" x14ac:dyDescent="0.3">
      <c r="A1916">
        <v>1915</v>
      </c>
      <c r="B1916" t="s">
        <v>14</v>
      </c>
      <c r="C1916" t="s">
        <v>85</v>
      </c>
      <c r="D1916">
        <v>23</v>
      </c>
      <c r="E1916" t="s">
        <v>105</v>
      </c>
      <c r="F1916" t="s">
        <v>2022</v>
      </c>
      <c r="G1916" t="s">
        <v>5114</v>
      </c>
      <c r="H1916">
        <v>19458796768</v>
      </c>
      <c r="I1916" t="s">
        <v>5633</v>
      </c>
      <c r="J1916" t="s">
        <v>7292</v>
      </c>
      <c r="K1916">
        <v>850.34</v>
      </c>
      <c r="L1916" s="12" t="s">
        <v>8993</v>
      </c>
      <c r="M1916" s="10" t="s">
        <v>11159</v>
      </c>
      <c r="N1916">
        <v>1915</v>
      </c>
      <c r="O1916">
        <v>45033</v>
      </c>
      <c r="P1916" t="s">
        <v>11403</v>
      </c>
      <c r="Q1916" s="16">
        <v>473.09</v>
      </c>
      <c r="R1916">
        <v>1323.43</v>
      </c>
      <c r="S1916">
        <v>37</v>
      </c>
      <c r="T1916">
        <v>1915</v>
      </c>
      <c r="U1916">
        <v>9886</v>
      </c>
      <c r="V1916" t="s">
        <v>11411</v>
      </c>
      <c r="W1916">
        <v>1.17</v>
      </c>
      <c r="X1916">
        <v>36</v>
      </c>
      <c r="Y1916" t="s">
        <v>11544</v>
      </c>
      <c r="Z1916" t="s">
        <v>12012</v>
      </c>
      <c r="AA1916">
        <v>1915</v>
      </c>
      <c r="AB1916" t="s">
        <v>12015</v>
      </c>
      <c r="AC1916">
        <v>3272.77</v>
      </c>
      <c r="AD1916">
        <v>3280.53</v>
      </c>
      <c r="AE1916">
        <v>164.03</v>
      </c>
      <c r="AF1916" t="s">
        <v>11219</v>
      </c>
      <c r="AG1916" t="s">
        <v>11131</v>
      </c>
      <c r="AH1916">
        <v>4488</v>
      </c>
      <c r="AI1916">
        <v>1915</v>
      </c>
      <c r="AJ1916" t="s">
        <v>11384</v>
      </c>
      <c r="AK1916" t="s">
        <v>12029</v>
      </c>
      <c r="AL1916" t="s">
        <v>12031</v>
      </c>
      <c r="AM1916" t="s">
        <v>11310</v>
      </c>
      <c r="AN1916">
        <v>1</v>
      </c>
      <c r="AO1916" s="10" t="s">
        <v>12037</v>
      </c>
      <c r="AP1916" t="str" cm="1">
        <f t="array" ref="AP1916">_xlfn.IFS(
  Table1[[#This Row],[Age]]&lt;=25, "18-25",
  Table1[[#This Row],[Age]]&lt;=35, "26-35",
  Table1[[#This Row],[Age]]&lt;=45, "36-45",
  Table1[[#This Row],[Age]]&lt;=60, "46-60",
  TRUE, "60+")</f>
        <v>18-25</v>
      </c>
    </row>
    <row r="1917" spans="1:42" x14ac:dyDescent="0.3">
      <c r="A1917">
        <v>1916</v>
      </c>
      <c r="B1917" t="s">
        <v>3</v>
      </c>
      <c r="C1917" t="s">
        <v>100</v>
      </c>
      <c r="D1917">
        <v>65</v>
      </c>
      <c r="E1917" t="s">
        <v>104</v>
      </c>
      <c r="F1917" t="s">
        <v>2023</v>
      </c>
      <c r="G1917" t="s">
        <v>5134</v>
      </c>
      <c r="H1917">
        <v>19458796769</v>
      </c>
      <c r="I1917" t="s">
        <v>6484</v>
      </c>
      <c r="J1917" t="s">
        <v>7291</v>
      </c>
      <c r="K1917">
        <v>7482.74</v>
      </c>
      <c r="L1917" s="12" t="s">
        <v>8137</v>
      </c>
      <c r="M1917" s="10" t="s">
        <v>11322</v>
      </c>
      <c r="N1917">
        <v>1916</v>
      </c>
      <c r="O1917">
        <v>45269</v>
      </c>
      <c r="P1917" t="s">
        <v>11403</v>
      </c>
      <c r="Q1917" s="16">
        <v>401.43</v>
      </c>
      <c r="R1917">
        <v>7884.17</v>
      </c>
      <c r="S1917">
        <v>61</v>
      </c>
      <c r="T1917">
        <v>1916</v>
      </c>
      <c r="U1917">
        <v>27494.74</v>
      </c>
      <c r="V1917" t="s">
        <v>11412</v>
      </c>
      <c r="W1917">
        <v>7.28</v>
      </c>
      <c r="X1917">
        <v>12</v>
      </c>
      <c r="Y1917" t="s">
        <v>7495</v>
      </c>
      <c r="Z1917" t="s">
        <v>12012</v>
      </c>
      <c r="AA1917">
        <v>1916</v>
      </c>
      <c r="AB1917" t="s">
        <v>12015</v>
      </c>
      <c r="AC1917">
        <v>1622.82</v>
      </c>
      <c r="AD1917">
        <v>2142.85</v>
      </c>
      <c r="AE1917">
        <v>107.14</v>
      </c>
      <c r="AF1917" t="s">
        <v>11244</v>
      </c>
      <c r="AG1917" t="s">
        <v>11190</v>
      </c>
      <c r="AH1917">
        <v>2355</v>
      </c>
      <c r="AI1917">
        <v>1916</v>
      </c>
      <c r="AJ1917" t="s">
        <v>11366</v>
      </c>
      <c r="AK1917" t="s">
        <v>12028</v>
      </c>
      <c r="AL1917" t="s">
        <v>12032</v>
      </c>
      <c r="AM1917" t="s">
        <v>11133</v>
      </c>
      <c r="AN1917">
        <v>1</v>
      </c>
      <c r="AO1917" s="10" t="s">
        <v>12036</v>
      </c>
      <c r="AP1917" t="str" cm="1">
        <f t="array" ref="AP1917">_xlfn.IFS(
  Table1[[#This Row],[Age]]&lt;=25, "18-25",
  Table1[[#This Row],[Age]]&lt;=35, "26-35",
  Table1[[#This Row],[Age]]&lt;=45, "36-45",
  Table1[[#This Row],[Age]]&lt;=60, "46-60",
  TRUE, "60+")</f>
        <v>60+</v>
      </c>
    </row>
    <row r="1918" spans="1:42" x14ac:dyDescent="0.3">
      <c r="A1918">
        <v>1917</v>
      </c>
      <c r="B1918" t="s">
        <v>17</v>
      </c>
      <c r="C1918" t="s">
        <v>63</v>
      </c>
      <c r="D1918">
        <v>38</v>
      </c>
      <c r="E1918" t="s">
        <v>105</v>
      </c>
      <c r="F1918" t="s">
        <v>2024</v>
      </c>
      <c r="G1918" t="s">
        <v>5133</v>
      </c>
      <c r="H1918">
        <v>19458796770</v>
      </c>
      <c r="I1918" t="s">
        <v>6485</v>
      </c>
      <c r="J1918" t="s">
        <v>7291</v>
      </c>
      <c r="K1918">
        <v>3504.17</v>
      </c>
      <c r="L1918" s="12" t="s">
        <v>8994</v>
      </c>
      <c r="M1918" s="10" t="s">
        <v>11279</v>
      </c>
      <c r="N1918">
        <v>1917</v>
      </c>
      <c r="O1918">
        <v>45248</v>
      </c>
      <c r="P1918" t="s">
        <v>11404</v>
      </c>
      <c r="Q1918" s="16">
        <v>3887.9</v>
      </c>
      <c r="R1918">
        <v>7392.07</v>
      </c>
      <c r="S1918">
        <v>8</v>
      </c>
      <c r="T1918">
        <v>1917</v>
      </c>
      <c r="U1918">
        <v>36334.75</v>
      </c>
      <c r="V1918" t="s">
        <v>11413</v>
      </c>
      <c r="W1918">
        <v>6.76</v>
      </c>
      <c r="X1918">
        <v>60</v>
      </c>
      <c r="Y1918" t="s">
        <v>8616</v>
      </c>
      <c r="Z1918" t="s">
        <v>12012</v>
      </c>
      <c r="AA1918">
        <v>1917</v>
      </c>
      <c r="AB1918" t="s">
        <v>12016</v>
      </c>
      <c r="AC1918">
        <v>7521.5</v>
      </c>
      <c r="AD1918">
        <v>2686.54</v>
      </c>
      <c r="AE1918">
        <v>134.33000000000001</v>
      </c>
      <c r="AF1918" t="s">
        <v>11146</v>
      </c>
      <c r="AG1918" t="s">
        <v>11342</v>
      </c>
      <c r="AH1918">
        <v>5970</v>
      </c>
      <c r="AI1918">
        <v>1917</v>
      </c>
      <c r="AJ1918" t="s">
        <v>11291</v>
      </c>
      <c r="AK1918" t="s">
        <v>12028</v>
      </c>
      <c r="AL1918" t="s">
        <v>12031</v>
      </c>
      <c r="AM1918" t="s">
        <v>11176</v>
      </c>
      <c r="AN1918">
        <v>1</v>
      </c>
      <c r="AO1918" s="10" t="s">
        <v>12040</v>
      </c>
      <c r="AP1918" t="str" cm="1">
        <f t="array" ref="AP1918">_xlfn.IFS(
  Table1[[#This Row],[Age]]&lt;=25, "18-25",
  Table1[[#This Row],[Age]]&lt;=35, "26-35",
  Table1[[#This Row],[Age]]&lt;=45, "36-45",
  Table1[[#This Row],[Age]]&lt;=60, "46-60",
  TRUE, "60+")</f>
        <v>36-45</v>
      </c>
    </row>
    <row r="1919" spans="1:42" x14ac:dyDescent="0.3">
      <c r="A1919">
        <v>1918</v>
      </c>
      <c r="B1919" t="s">
        <v>11</v>
      </c>
      <c r="C1919" t="s">
        <v>39</v>
      </c>
      <c r="D1919">
        <v>68</v>
      </c>
      <c r="E1919" t="s">
        <v>106</v>
      </c>
      <c r="F1919" t="s">
        <v>2025</v>
      </c>
      <c r="G1919" t="s">
        <v>5132</v>
      </c>
      <c r="H1919">
        <v>19458796771</v>
      </c>
      <c r="I1919" t="s">
        <v>5340</v>
      </c>
      <c r="J1919" t="s">
        <v>7291</v>
      </c>
      <c r="K1919">
        <v>2208.7399999999998</v>
      </c>
      <c r="L1919" s="12" t="s">
        <v>8995</v>
      </c>
      <c r="M1919" s="10" t="s">
        <v>11076</v>
      </c>
      <c r="N1919">
        <v>1918</v>
      </c>
      <c r="O1919">
        <v>45243</v>
      </c>
      <c r="P1919" t="s">
        <v>11402</v>
      </c>
      <c r="Q1919" s="16">
        <v>167.93</v>
      </c>
      <c r="R1919">
        <v>2376.67</v>
      </c>
      <c r="S1919">
        <v>1</v>
      </c>
      <c r="T1919">
        <v>1918</v>
      </c>
      <c r="U1919">
        <v>32737.42</v>
      </c>
      <c r="V1919" t="s">
        <v>11413</v>
      </c>
      <c r="W1919">
        <v>7.25</v>
      </c>
      <c r="X1919">
        <v>48</v>
      </c>
      <c r="Y1919" t="s">
        <v>9258</v>
      </c>
      <c r="Z1919" t="s">
        <v>12010</v>
      </c>
      <c r="AA1919">
        <v>1918</v>
      </c>
      <c r="AB1919" t="s">
        <v>12016</v>
      </c>
      <c r="AC1919">
        <v>1074.8900000000001</v>
      </c>
      <c r="AD1919">
        <v>1402.99</v>
      </c>
      <c r="AE1919">
        <v>70.150000000000006</v>
      </c>
      <c r="AF1919" t="s">
        <v>11047</v>
      </c>
      <c r="AG1919" t="s">
        <v>11375</v>
      </c>
      <c r="AH1919">
        <v>6627</v>
      </c>
      <c r="AI1919">
        <v>1918</v>
      </c>
      <c r="AJ1919" t="s">
        <v>11085</v>
      </c>
      <c r="AK1919" t="s">
        <v>12028</v>
      </c>
      <c r="AL1919" t="s">
        <v>12032</v>
      </c>
      <c r="AM1919" t="s">
        <v>11161</v>
      </c>
      <c r="AN1919">
        <v>1</v>
      </c>
      <c r="AO1919" s="10" t="s">
        <v>12040</v>
      </c>
      <c r="AP1919" t="str" cm="1">
        <f t="array" ref="AP1919">_xlfn.IFS(
  Table1[[#This Row],[Age]]&lt;=25, "18-25",
  Table1[[#This Row],[Age]]&lt;=35, "26-35",
  Table1[[#This Row],[Age]]&lt;=45, "36-45",
  Table1[[#This Row],[Age]]&lt;=60, "46-60",
  TRUE, "60+")</f>
        <v>60+</v>
      </c>
    </row>
    <row r="1920" spans="1:42" x14ac:dyDescent="0.3">
      <c r="A1920">
        <v>1919</v>
      </c>
      <c r="B1920" t="s">
        <v>14</v>
      </c>
      <c r="C1920" t="s">
        <v>74</v>
      </c>
      <c r="D1920">
        <v>45</v>
      </c>
      <c r="E1920" t="s">
        <v>105</v>
      </c>
      <c r="F1920" t="s">
        <v>2026</v>
      </c>
      <c r="G1920" t="s">
        <v>5134</v>
      </c>
      <c r="H1920">
        <v>19458796772</v>
      </c>
      <c r="I1920" t="s">
        <v>6486</v>
      </c>
      <c r="J1920" t="s">
        <v>7292</v>
      </c>
      <c r="K1920">
        <v>5298.74</v>
      </c>
      <c r="L1920" s="12" t="s">
        <v>8996</v>
      </c>
      <c r="M1920" s="10" t="s">
        <v>11146</v>
      </c>
      <c r="N1920">
        <v>1919</v>
      </c>
      <c r="O1920">
        <v>45249</v>
      </c>
      <c r="P1920" t="s">
        <v>11404</v>
      </c>
      <c r="Q1920" s="16">
        <v>4215.37</v>
      </c>
      <c r="R1920">
        <v>1083.3699999999999</v>
      </c>
      <c r="S1920">
        <v>63</v>
      </c>
      <c r="T1920">
        <v>1919</v>
      </c>
      <c r="U1920">
        <v>8882.1200000000008</v>
      </c>
      <c r="V1920" t="s">
        <v>11411</v>
      </c>
      <c r="W1920">
        <v>5.27</v>
      </c>
      <c r="X1920">
        <v>24</v>
      </c>
      <c r="Y1920" t="s">
        <v>11909</v>
      </c>
      <c r="Z1920" t="s">
        <v>12010</v>
      </c>
      <c r="AA1920">
        <v>1919</v>
      </c>
      <c r="AB1920" t="s">
        <v>12017</v>
      </c>
      <c r="AC1920">
        <v>6082.11</v>
      </c>
      <c r="AD1920">
        <v>347.29</v>
      </c>
      <c r="AE1920">
        <v>17.36</v>
      </c>
      <c r="AF1920" t="s">
        <v>11106</v>
      </c>
      <c r="AG1920" t="s">
        <v>11236</v>
      </c>
      <c r="AH1920">
        <v>7321</v>
      </c>
      <c r="AI1920">
        <v>1919</v>
      </c>
      <c r="AJ1920" t="s">
        <v>11198</v>
      </c>
      <c r="AK1920" t="s">
        <v>12029</v>
      </c>
      <c r="AL1920" t="s">
        <v>12031</v>
      </c>
      <c r="AM1920" t="s">
        <v>11182</v>
      </c>
      <c r="AN1920">
        <v>1</v>
      </c>
      <c r="AO1920" s="10" t="s">
        <v>12040</v>
      </c>
      <c r="AP1920" t="str" cm="1">
        <f t="array" ref="AP1920">_xlfn.IFS(
  Table1[[#This Row],[Age]]&lt;=25, "18-25",
  Table1[[#This Row],[Age]]&lt;=35, "26-35",
  Table1[[#This Row],[Age]]&lt;=45, "36-45",
  Table1[[#This Row],[Age]]&lt;=60, "46-60",
  TRUE, "60+")</f>
        <v>36-45</v>
      </c>
    </row>
    <row r="1921" spans="1:42" x14ac:dyDescent="0.3">
      <c r="A1921">
        <v>1920</v>
      </c>
      <c r="B1921" t="s">
        <v>37</v>
      </c>
      <c r="C1921" t="s">
        <v>86</v>
      </c>
      <c r="D1921">
        <v>34</v>
      </c>
      <c r="E1921" t="s">
        <v>105</v>
      </c>
      <c r="F1921" t="s">
        <v>2027</v>
      </c>
      <c r="G1921" t="s">
        <v>5141</v>
      </c>
      <c r="H1921">
        <v>19458796773</v>
      </c>
      <c r="I1921" t="s">
        <v>5625</v>
      </c>
      <c r="J1921" t="s">
        <v>7291</v>
      </c>
      <c r="K1921">
        <v>6784.62</v>
      </c>
      <c r="L1921" s="12" t="s">
        <v>8997</v>
      </c>
      <c r="M1921" s="10" t="s">
        <v>11248</v>
      </c>
      <c r="N1921">
        <v>1920</v>
      </c>
      <c r="O1921">
        <v>45248</v>
      </c>
      <c r="P1921" t="s">
        <v>11402</v>
      </c>
      <c r="Q1921" s="16">
        <v>2997.64</v>
      </c>
      <c r="R1921">
        <v>9782.26</v>
      </c>
      <c r="S1921">
        <v>88</v>
      </c>
      <c r="T1921">
        <v>1920</v>
      </c>
      <c r="U1921">
        <v>10512.77</v>
      </c>
      <c r="V1921" t="s">
        <v>11413</v>
      </c>
      <c r="W1921">
        <v>2.68</v>
      </c>
      <c r="X1921">
        <v>36</v>
      </c>
      <c r="Y1921" t="s">
        <v>11786</v>
      </c>
      <c r="Z1921" t="s">
        <v>12011</v>
      </c>
      <c r="AA1921">
        <v>1920</v>
      </c>
      <c r="AB1921" t="s">
        <v>12015</v>
      </c>
      <c r="AC1921">
        <v>3400.11</v>
      </c>
      <c r="AD1921">
        <v>3460.63</v>
      </c>
      <c r="AE1921">
        <v>173.03</v>
      </c>
      <c r="AF1921" t="s">
        <v>11363</v>
      </c>
      <c r="AG1921" t="s">
        <v>11046</v>
      </c>
      <c r="AH1921">
        <v>1134</v>
      </c>
      <c r="AI1921">
        <v>1920</v>
      </c>
      <c r="AJ1921" t="s">
        <v>11309</v>
      </c>
      <c r="AK1921" t="s">
        <v>12029</v>
      </c>
      <c r="AL1921" t="s">
        <v>12032</v>
      </c>
      <c r="AM1921" t="s">
        <v>11391</v>
      </c>
      <c r="AN1921">
        <v>1</v>
      </c>
      <c r="AO1921" s="10" t="s">
        <v>12040</v>
      </c>
      <c r="AP1921" t="str" cm="1">
        <f t="array" ref="AP1921">_xlfn.IFS(
  Table1[[#This Row],[Age]]&lt;=25, "18-25",
  Table1[[#This Row],[Age]]&lt;=35, "26-35",
  Table1[[#This Row],[Age]]&lt;=45, "36-45",
  Table1[[#This Row],[Age]]&lt;=60, "46-60",
  TRUE, "60+")</f>
        <v>26-35</v>
      </c>
    </row>
    <row r="1922" spans="1:42" x14ac:dyDescent="0.3">
      <c r="A1922">
        <v>1921</v>
      </c>
      <c r="B1922" t="s">
        <v>51</v>
      </c>
      <c r="C1922" t="s">
        <v>99</v>
      </c>
      <c r="D1922">
        <v>35</v>
      </c>
      <c r="E1922" t="s">
        <v>106</v>
      </c>
      <c r="F1922" t="s">
        <v>2028</v>
      </c>
      <c r="G1922" t="s">
        <v>5116</v>
      </c>
      <c r="H1922">
        <v>19458796774</v>
      </c>
      <c r="I1922" t="s">
        <v>6356</v>
      </c>
      <c r="J1922" t="s">
        <v>7292</v>
      </c>
      <c r="K1922">
        <v>2227.0100000000002</v>
      </c>
      <c r="L1922" s="12" t="s">
        <v>8998</v>
      </c>
      <c r="M1922" s="10" t="s">
        <v>11362</v>
      </c>
      <c r="N1922">
        <v>1921</v>
      </c>
      <c r="O1922">
        <v>45131</v>
      </c>
      <c r="P1922" t="s">
        <v>11404</v>
      </c>
      <c r="Q1922" s="16">
        <v>3186.36</v>
      </c>
      <c r="R1922">
        <v>-959.35</v>
      </c>
      <c r="S1922">
        <v>65</v>
      </c>
      <c r="T1922">
        <v>1921</v>
      </c>
      <c r="U1922">
        <v>8293.5499999999993</v>
      </c>
      <c r="V1922" t="s">
        <v>11411</v>
      </c>
      <c r="W1922">
        <v>5.03</v>
      </c>
      <c r="X1922">
        <v>48</v>
      </c>
      <c r="Y1922" t="s">
        <v>11561</v>
      </c>
      <c r="Z1922" t="s">
        <v>12011</v>
      </c>
      <c r="AA1922">
        <v>1921</v>
      </c>
      <c r="AB1922" t="s">
        <v>12015</v>
      </c>
      <c r="AC1922">
        <v>7010.51</v>
      </c>
      <c r="AD1922">
        <v>3630.8</v>
      </c>
      <c r="AE1922">
        <v>181.54</v>
      </c>
      <c r="AF1922" t="s">
        <v>11391</v>
      </c>
      <c r="AG1922" t="s">
        <v>11223</v>
      </c>
      <c r="AH1922">
        <v>4874</v>
      </c>
      <c r="AI1922">
        <v>1921</v>
      </c>
      <c r="AJ1922" t="s">
        <v>11034</v>
      </c>
      <c r="AK1922" t="s">
        <v>12029</v>
      </c>
      <c r="AL1922" t="s">
        <v>12032</v>
      </c>
      <c r="AM1922" t="s">
        <v>11168</v>
      </c>
      <c r="AN1922">
        <v>1</v>
      </c>
      <c r="AO1922" s="10" t="s">
        <v>12038</v>
      </c>
      <c r="AP1922" t="str" cm="1">
        <f t="array" ref="AP1922">_xlfn.IFS(
  Table1[[#This Row],[Age]]&lt;=25, "18-25",
  Table1[[#This Row],[Age]]&lt;=35, "26-35",
  Table1[[#This Row],[Age]]&lt;=45, "36-45",
  Table1[[#This Row],[Age]]&lt;=60, "46-60",
  TRUE, "60+")</f>
        <v>26-35</v>
      </c>
    </row>
    <row r="1923" spans="1:42" x14ac:dyDescent="0.3">
      <c r="A1923">
        <v>1922</v>
      </c>
      <c r="B1923" t="s">
        <v>4</v>
      </c>
      <c r="C1923" t="s">
        <v>53</v>
      </c>
      <c r="D1923">
        <v>28</v>
      </c>
      <c r="E1923" t="s">
        <v>105</v>
      </c>
      <c r="F1923" t="s">
        <v>2029</v>
      </c>
      <c r="G1923" t="s">
        <v>5146</v>
      </c>
      <c r="H1923">
        <v>19458796775</v>
      </c>
      <c r="I1923" t="s">
        <v>6487</v>
      </c>
      <c r="J1923" t="s">
        <v>7291</v>
      </c>
      <c r="K1923">
        <v>9945.59</v>
      </c>
      <c r="L1923" s="12" t="s">
        <v>8999</v>
      </c>
      <c r="M1923" s="10" t="s">
        <v>11064</v>
      </c>
      <c r="N1923">
        <v>1922</v>
      </c>
      <c r="O1923">
        <v>45150</v>
      </c>
      <c r="P1923" t="s">
        <v>11402</v>
      </c>
      <c r="Q1923" s="16">
        <v>4690.87</v>
      </c>
      <c r="R1923">
        <v>5254.72</v>
      </c>
      <c r="S1923">
        <v>46</v>
      </c>
      <c r="T1923">
        <v>1922</v>
      </c>
      <c r="U1923">
        <v>4554.8100000000004</v>
      </c>
      <c r="V1923" t="s">
        <v>11412</v>
      </c>
      <c r="W1923">
        <v>1.21</v>
      </c>
      <c r="X1923">
        <v>36</v>
      </c>
      <c r="Y1923" t="s">
        <v>8024</v>
      </c>
      <c r="Z1923" t="s">
        <v>12012</v>
      </c>
      <c r="AA1923">
        <v>1922</v>
      </c>
      <c r="AB1923" t="s">
        <v>12016</v>
      </c>
      <c r="AC1923">
        <v>9506.58</v>
      </c>
      <c r="AD1923">
        <v>2370.04</v>
      </c>
      <c r="AE1923">
        <v>118.5</v>
      </c>
      <c r="AF1923" t="s">
        <v>11335</v>
      </c>
      <c r="AG1923" t="s">
        <v>11352</v>
      </c>
      <c r="AH1923">
        <v>2599</v>
      </c>
      <c r="AI1923">
        <v>1922</v>
      </c>
      <c r="AJ1923" t="s">
        <v>11050</v>
      </c>
      <c r="AK1923" t="s">
        <v>12029</v>
      </c>
      <c r="AL1923" t="s">
        <v>12031</v>
      </c>
      <c r="AM1923" t="s">
        <v>11240</v>
      </c>
      <c r="AN1923">
        <v>-1</v>
      </c>
      <c r="AO1923" s="10" t="s">
        <v>12041</v>
      </c>
      <c r="AP1923" t="str" cm="1">
        <f t="array" ref="AP1923">_xlfn.IFS(
  Table1[[#This Row],[Age]]&lt;=25, "18-25",
  Table1[[#This Row],[Age]]&lt;=35, "26-35",
  Table1[[#This Row],[Age]]&lt;=45, "36-45",
  Table1[[#This Row],[Age]]&lt;=60, "46-60",
  TRUE, "60+")</f>
        <v>26-35</v>
      </c>
    </row>
    <row r="1924" spans="1:42" x14ac:dyDescent="0.3">
      <c r="A1924">
        <v>1923</v>
      </c>
      <c r="B1924" t="s">
        <v>22</v>
      </c>
      <c r="C1924" t="s">
        <v>93</v>
      </c>
      <c r="D1924">
        <v>63</v>
      </c>
      <c r="E1924" t="s">
        <v>106</v>
      </c>
      <c r="F1924" t="s">
        <v>2030</v>
      </c>
      <c r="G1924" t="s">
        <v>5138</v>
      </c>
      <c r="H1924">
        <v>19458796776</v>
      </c>
      <c r="I1924" t="s">
        <v>6488</v>
      </c>
      <c r="J1924" t="s">
        <v>7292</v>
      </c>
      <c r="K1924">
        <v>3349.42</v>
      </c>
      <c r="L1924" s="12" t="s">
        <v>9000</v>
      </c>
      <c r="M1924" s="10" t="s">
        <v>11258</v>
      </c>
      <c r="N1924">
        <v>1923</v>
      </c>
      <c r="O1924">
        <v>44969</v>
      </c>
      <c r="P1924" t="s">
        <v>11403</v>
      </c>
      <c r="Q1924" s="16">
        <v>4334.79</v>
      </c>
      <c r="R1924">
        <v>7684.21</v>
      </c>
      <c r="S1924">
        <v>43</v>
      </c>
      <c r="T1924">
        <v>1923</v>
      </c>
      <c r="U1924">
        <v>14880.4</v>
      </c>
      <c r="V1924" t="s">
        <v>11413</v>
      </c>
      <c r="W1924">
        <v>4.43</v>
      </c>
      <c r="X1924">
        <v>12</v>
      </c>
      <c r="Y1924" t="s">
        <v>11714</v>
      </c>
      <c r="Z1924" t="s">
        <v>12011</v>
      </c>
      <c r="AA1924">
        <v>1923</v>
      </c>
      <c r="AB1924" t="s">
        <v>12016</v>
      </c>
      <c r="AC1924">
        <v>7219.85</v>
      </c>
      <c r="AD1924">
        <v>4311.7299999999996</v>
      </c>
      <c r="AE1924">
        <v>215.59</v>
      </c>
      <c r="AF1924" t="s">
        <v>11097</v>
      </c>
      <c r="AG1924" t="s">
        <v>11208</v>
      </c>
      <c r="AH1924">
        <v>1770</v>
      </c>
      <c r="AI1924">
        <v>1923</v>
      </c>
      <c r="AJ1924" t="s">
        <v>11322</v>
      </c>
      <c r="AK1924" t="s">
        <v>12028</v>
      </c>
      <c r="AL1924" t="s">
        <v>12031</v>
      </c>
      <c r="AM1924" t="s">
        <v>11097</v>
      </c>
      <c r="AN1924">
        <v>1</v>
      </c>
      <c r="AO1924" s="10" t="s">
        <v>12045</v>
      </c>
      <c r="AP1924" t="str" cm="1">
        <f t="array" ref="AP1924">_xlfn.IFS(
  Table1[[#This Row],[Age]]&lt;=25, "18-25",
  Table1[[#This Row],[Age]]&lt;=35, "26-35",
  Table1[[#This Row],[Age]]&lt;=45, "36-45",
  Table1[[#This Row],[Age]]&lt;=60, "46-60",
  TRUE, "60+")</f>
        <v>60+</v>
      </c>
    </row>
    <row r="1925" spans="1:42" x14ac:dyDescent="0.3">
      <c r="A1925">
        <v>1924</v>
      </c>
      <c r="B1925" t="s">
        <v>18</v>
      </c>
      <c r="C1925" t="s">
        <v>80</v>
      </c>
      <c r="D1925">
        <v>61</v>
      </c>
      <c r="E1925" t="s">
        <v>104</v>
      </c>
      <c r="F1925" t="s">
        <v>2031</v>
      </c>
      <c r="G1925" t="s">
        <v>5141</v>
      </c>
      <c r="H1925">
        <v>19458796777</v>
      </c>
      <c r="I1925" t="s">
        <v>5403</v>
      </c>
      <c r="J1925" t="s">
        <v>7291</v>
      </c>
      <c r="K1925">
        <v>3218.03</v>
      </c>
      <c r="L1925" s="12" t="s">
        <v>9001</v>
      </c>
      <c r="M1925" s="10" t="s">
        <v>11143</v>
      </c>
      <c r="N1925">
        <v>1924</v>
      </c>
      <c r="O1925">
        <v>45033</v>
      </c>
      <c r="P1925" t="s">
        <v>11403</v>
      </c>
      <c r="Q1925" s="16">
        <v>389.22</v>
      </c>
      <c r="R1925">
        <v>2828.81</v>
      </c>
      <c r="S1925">
        <v>10</v>
      </c>
      <c r="T1925">
        <v>1924</v>
      </c>
      <c r="U1925">
        <v>26682.78</v>
      </c>
      <c r="V1925" t="s">
        <v>11413</v>
      </c>
      <c r="W1925">
        <v>8.5500000000000007</v>
      </c>
      <c r="X1925">
        <v>60</v>
      </c>
      <c r="Y1925" t="s">
        <v>11910</v>
      </c>
      <c r="Z1925" t="s">
        <v>12010</v>
      </c>
      <c r="AA1925">
        <v>1924</v>
      </c>
      <c r="AB1925" t="s">
        <v>12016</v>
      </c>
      <c r="AC1925">
        <v>4405.2</v>
      </c>
      <c r="AD1925">
        <v>1531.23</v>
      </c>
      <c r="AE1925">
        <v>76.56</v>
      </c>
      <c r="AF1925" t="s">
        <v>11322</v>
      </c>
      <c r="AG1925" t="s">
        <v>11259</v>
      </c>
      <c r="AH1925">
        <v>1034</v>
      </c>
      <c r="AI1925">
        <v>1924</v>
      </c>
      <c r="AJ1925" t="s">
        <v>11247</v>
      </c>
      <c r="AK1925" t="s">
        <v>12029</v>
      </c>
      <c r="AL1925" t="s">
        <v>12032</v>
      </c>
      <c r="AM1925" t="s">
        <v>11355</v>
      </c>
      <c r="AN1925">
        <v>1</v>
      </c>
      <c r="AO1925" s="10" t="s">
        <v>12037</v>
      </c>
      <c r="AP1925" t="str" cm="1">
        <f t="array" ref="AP1925">_xlfn.IFS(
  Table1[[#This Row],[Age]]&lt;=25, "18-25",
  Table1[[#This Row],[Age]]&lt;=35, "26-35",
  Table1[[#This Row],[Age]]&lt;=45, "36-45",
  Table1[[#This Row],[Age]]&lt;=60, "46-60",
  TRUE, "60+")</f>
        <v>60+</v>
      </c>
    </row>
    <row r="1926" spans="1:42" x14ac:dyDescent="0.3">
      <c r="A1926">
        <v>1925</v>
      </c>
      <c r="B1926" t="s">
        <v>34</v>
      </c>
      <c r="C1926" t="s">
        <v>60</v>
      </c>
      <c r="D1926">
        <v>42</v>
      </c>
      <c r="E1926" t="s">
        <v>106</v>
      </c>
      <c r="F1926" t="s">
        <v>2032</v>
      </c>
      <c r="G1926" t="s">
        <v>5128</v>
      </c>
      <c r="H1926">
        <v>19458796778</v>
      </c>
      <c r="I1926" t="s">
        <v>6489</v>
      </c>
      <c r="J1926" t="s">
        <v>7291</v>
      </c>
      <c r="K1926">
        <v>4287.71</v>
      </c>
      <c r="L1926" s="12" t="s">
        <v>9002</v>
      </c>
      <c r="M1926" s="10" t="s">
        <v>11307</v>
      </c>
      <c r="N1926">
        <v>1925</v>
      </c>
      <c r="O1926">
        <v>44988</v>
      </c>
      <c r="P1926" t="s">
        <v>11404</v>
      </c>
      <c r="Q1926" s="16">
        <v>4266.3999999999996</v>
      </c>
      <c r="R1926">
        <v>8554.11</v>
      </c>
      <c r="S1926">
        <v>82</v>
      </c>
      <c r="T1926">
        <v>1925</v>
      </c>
      <c r="U1926">
        <v>9474.59</v>
      </c>
      <c r="V1926" t="s">
        <v>11411</v>
      </c>
      <c r="W1926">
        <v>4.05</v>
      </c>
      <c r="X1926">
        <v>48</v>
      </c>
      <c r="Y1926" t="s">
        <v>9316</v>
      </c>
      <c r="Z1926" t="s">
        <v>12010</v>
      </c>
      <c r="AA1926">
        <v>1925</v>
      </c>
      <c r="AB1926" t="s">
        <v>12016</v>
      </c>
      <c r="AC1926">
        <v>2603.54</v>
      </c>
      <c r="AD1926">
        <v>3620.7</v>
      </c>
      <c r="AE1926">
        <v>181.04</v>
      </c>
      <c r="AF1926" t="s">
        <v>11263</v>
      </c>
      <c r="AG1926" t="s">
        <v>11298</v>
      </c>
      <c r="AH1926">
        <v>5545</v>
      </c>
      <c r="AI1926">
        <v>1925</v>
      </c>
      <c r="AJ1926" t="s">
        <v>11319</v>
      </c>
      <c r="AK1926" t="s">
        <v>12029</v>
      </c>
      <c r="AL1926" t="s">
        <v>12032</v>
      </c>
      <c r="AM1926" t="s">
        <v>11135</v>
      </c>
      <c r="AN1926">
        <v>1</v>
      </c>
      <c r="AO1926" s="10" t="s">
        <v>12047</v>
      </c>
      <c r="AP1926" t="str" cm="1">
        <f t="array" ref="AP1926">_xlfn.IFS(
  Table1[[#This Row],[Age]]&lt;=25, "18-25",
  Table1[[#This Row],[Age]]&lt;=35, "26-35",
  Table1[[#This Row],[Age]]&lt;=45, "36-45",
  Table1[[#This Row],[Age]]&lt;=60, "46-60",
  TRUE, "60+")</f>
        <v>36-45</v>
      </c>
    </row>
    <row r="1927" spans="1:42" x14ac:dyDescent="0.3">
      <c r="A1927">
        <v>1926</v>
      </c>
      <c r="B1927" t="s">
        <v>30</v>
      </c>
      <c r="C1927" t="s">
        <v>63</v>
      </c>
      <c r="D1927">
        <v>47</v>
      </c>
      <c r="E1927" t="s">
        <v>104</v>
      </c>
      <c r="F1927" t="s">
        <v>2033</v>
      </c>
      <c r="G1927" t="s">
        <v>5148</v>
      </c>
      <c r="H1927">
        <v>19458796779</v>
      </c>
      <c r="I1927" t="s">
        <v>6255</v>
      </c>
      <c r="J1927" t="s">
        <v>7291</v>
      </c>
      <c r="K1927">
        <v>7475.79</v>
      </c>
      <c r="L1927" s="12" t="s">
        <v>9003</v>
      </c>
      <c r="M1927" s="10" t="s">
        <v>11102</v>
      </c>
      <c r="N1927">
        <v>1926</v>
      </c>
      <c r="O1927">
        <v>44939</v>
      </c>
      <c r="P1927" t="s">
        <v>11403</v>
      </c>
      <c r="Q1927" s="16">
        <v>3339.05</v>
      </c>
      <c r="R1927">
        <v>4136.74</v>
      </c>
      <c r="S1927">
        <v>85</v>
      </c>
      <c r="T1927">
        <v>1926</v>
      </c>
      <c r="U1927">
        <v>48572.1</v>
      </c>
      <c r="V1927" t="s">
        <v>11411</v>
      </c>
      <c r="W1927">
        <v>6.33</v>
      </c>
      <c r="X1927">
        <v>60</v>
      </c>
      <c r="Y1927" t="s">
        <v>10406</v>
      </c>
      <c r="Z1927" t="s">
        <v>12010</v>
      </c>
      <c r="AA1927">
        <v>1926</v>
      </c>
      <c r="AB1927" t="s">
        <v>12017</v>
      </c>
      <c r="AC1927">
        <v>4051.04</v>
      </c>
      <c r="AD1927">
        <v>2900.88</v>
      </c>
      <c r="AE1927">
        <v>145.04</v>
      </c>
      <c r="AF1927" t="s">
        <v>11285</v>
      </c>
      <c r="AG1927" t="s">
        <v>11151</v>
      </c>
      <c r="AH1927">
        <v>2052</v>
      </c>
      <c r="AI1927">
        <v>1926</v>
      </c>
      <c r="AJ1927" t="s">
        <v>11036</v>
      </c>
      <c r="AK1927" t="s">
        <v>12028</v>
      </c>
      <c r="AL1927" t="s">
        <v>12031</v>
      </c>
      <c r="AM1927" t="s">
        <v>11120</v>
      </c>
      <c r="AN1927">
        <v>1</v>
      </c>
      <c r="AO1927" s="10" t="s">
        <v>12039</v>
      </c>
      <c r="AP1927" t="str" cm="1">
        <f t="array" ref="AP1927">_xlfn.IFS(
  Table1[[#This Row],[Age]]&lt;=25, "18-25",
  Table1[[#This Row],[Age]]&lt;=35, "26-35",
  Table1[[#This Row],[Age]]&lt;=45, "36-45",
  Table1[[#This Row],[Age]]&lt;=60, "46-60",
  TRUE, "60+")</f>
        <v>46-60</v>
      </c>
    </row>
    <row r="1928" spans="1:42" x14ac:dyDescent="0.3">
      <c r="A1928">
        <v>1927</v>
      </c>
      <c r="B1928" t="s">
        <v>39</v>
      </c>
      <c r="C1928" t="s">
        <v>56</v>
      </c>
      <c r="D1928">
        <v>69</v>
      </c>
      <c r="E1928" t="s">
        <v>105</v>
      </c>
      <c r="F1928" t="s">
        <v>2034</v>
      </c>
      <c r="G1928" t="s">
        <v>5147</v>
      </c>
      <c r="H1928">
        <v>19458796780</v>
      </c>
      <c r="I1928" t="s">
        <v>6490</v>
      </c>
      <c r="J1928" t="s">
        <v>7291</v>
      </c>
      <c r="K1928">
        <v>8745.25</v>
      </c>
      <c r="L1928" s="12" t="s">
        <v>7892</v>
      </c>
      <c r="M1928" s="10" t="s">
        <v>11312</v>
      </c>
      <c r="N1928">
        <v>1927</v>
      </c>
      <c r="O1928">
        <v>45009</v>
      </c>
      <c r="P1928" t="s">
        <v>11404</v>
      </c>
      <c r="Q1928" s="16">
        <v>1590.7</v>
      </c>
      <c r="R1928">
        <v>10335.950000000001</v>
      </c>
      <c r="S1928">
        <v>10</v>
      </c>
      <c r="T1928">
        <v>1927</v>
      </c>
      <c r="U1928">
        <v>35242.69</v>
      </c>
      <c r="V1928" t="s">
        <v>11413</v>
      </c>
      <c r="W1928">
        <v>3.35</v>
      </c>
      <c r="X1928">
        <v>48</v>
      </c>
      <c r="Y1928" t="s">
        <v>8920</v>
      </c>
      <c r="Z1928" t="s">
        <v>12010</v>
      </c>
      <c r="AA1928">
        <v>1927</v>
      </c>
      <c r="AB1928" t="s">
        <v>12016</v>
      </c>
      <c r="AC1928">
        <v>5129.3599999999997</v>
      </c>
      <c r="AD1928">
        <v>2147.06</v>
      </c>
      <c r="AE1928">
        <v>107.35</v>
      </c>
      <c r="AF1928" t="s">
        <v>11267</v>
      </c>
      <c r="AG1928" t="s">
        <v>11382</v>
      </c>
      <c r="AH1928">
        <v>5396</v>
      </c>
      <c r="AI1928">
        <v>1927</v>
      </c>
      <c r="AJ1928" t="s">
        <v>11247</v>
      </c>
      <c r="AK1928" t="s">
        <v>12027</v>
      </c>
      <c r="AL1928" t="s">
        <v>12031</v>
      </c>
      <c r="AM1928" t="s">
        <v>11283</v>
      </c>
      <c r="AN1928">
        <v>1</v>
      </c>
      <c r="AO1928" s="10" t="s">
        <v>12047</v>
      </c>
      <c r="AP1928" t="str" cm="1">
        <f t="array" ref="AP1928">_xlfn.IFS(
  Table1[[#This Row],[Age]]&lt;=25, "18-25",
  Table1[[#This Row],[Age]]&lt;=35, "26-35",
  Table1[[#This Row],[Age]]&lt;=45, "36-45",
  Table1[[#This Row],[Age]]&lt;=60, "46-60",
  TRUE, "60+")</f>
        <v>60+</v>
      </c>
    </row>
    <row r="1929" spans="1:42" x14ac:dyDescent="0.3">
      <c r="A1929">
        <v>1928</v>
      </c>
      <c r="B1929" t="s">
        <v>17</v>
      </c>
      <c r="C1929" t="s">
        <v>88</v>
      </c>
      <c r="D1929">
        <v>42</v>
      </c>
      <c r="E1929" t="s">
        <v>106</v>
      </c>
      <c r="F1929" t="s">
        <v>2035</v>
      </c>
      <c r="G1929" t="s">
        <v>5131</v>
      </c>
      <c r="H1929">
        <v>19458796781</v>
      </c>
      <c r="I1929" t="s">
        <v>5638</v>
      </c>
      <c r="J1929" t="s">
        <v>7291</v>
      </c>
      <c r="K1929">
        <v>3307.46</v>
      </c>
      <c r="L1929" s="12" t="s">
        <v>9004</v>
      </c>
      <c r="M1929" s="10" t="s">
        <v>11065</v>
      </c>
      <c r="N1929">
        <v>1928</v>
      </c>
      <c r="O1929">
        <v>45206</v>
      </c>
      <c r="P1929" t="s">
        <v>11404</v>
      </c>
      <c r="Q1929" s="16">
        <v>4268.2700000000004</v>
      </c>
      <c r="R1929">
        <v>7575.73</v>
      </c>
      <c r="S1929">
        <v>62</v>
      </c>
      <c r="T1929">
        <v>1928</v>
      </c>
      <c r="U1929">
        <v>29588.29</v>
      </c>
      <c r="V1929" t="s">
        <v>11412</v>
      </c>
      <c r="W1929">
        <v>2.21</v>
      </c>
      <c r="X1929">
        <v>36</v>
      </c>
      <c r="Y1929" t="s">
        <v>11478</v>
      </c>
      <c r="Z1929" t="s">
        <v>12011</v>
      </c>
      <c r="AA1929">
        <v>1928</v>
      </c>
      <c r="AB1929" t="s">
        <v>12016</v>
      </c>
      <c r="AC1929">
        <v>8928.32</v>
      </c>
      <c r="AD1929">
        <v>1060.17</v>
      </c>
      <c r="AE1929">
        <v>53.01</v>
      </c>
      <c r="AF1929" t="s">
        <v>11371</v>
      </c>
      <c r="AG1929" t="s">
        <v>11125</v>
      </c>
      <c r="AH1929">
        <v>5149</v>
      </c>
      <c r="AI1929">
        <v>1928</v>
      </c>
      <c r="AJ1929" t="s">
        <v>11322</v>
      </c>
      <c r="AK1929" t="s">
        <v>12027</v>
      </c>
      <c r="AL1929" t="s">
        <v>12032</v>
      </c>
      <c r="AM1929" t="s">
        <v>11041</v>
      </c>
      <c r="AN1929">
        <v>1</v>
      </c>
      <c r="AO1929" s="10" t="s">
        <v>12044</v>
      </c>
      <c r="AP1929" t="str" cm="1">
        <f t="array" ref="AP1929">_xlfn.IFS(
  Table1[[#This Row],[Age]]&lt;=25, "18-25",
  Table1[[#This Row],[Age]]&lt;=35, "26-35",
  Table1[[#This Row],[Age]]&lt;=45, "36-45",
  Table1[[#This Row],[Age]]&lt;=60, "46-60",
  TRUE, "60+")</f>
        <v>36-45</v>
      </c>
    </row>
    <row r="1930" spans="1:42" x14ac:dyDescent="0.3">
      <c r="A1930">
        <v>1929</v>
      </c>
      <c r="B1930" t="s">
        <v>37</v>
      </c>
      <c r="C1930" t="s">
        <v>55</v>
      </c>
      <c r="D1930">
        <v>24</v>
      </c>
      <c r="E1930" t="s">
        <v>105</v>
      </c>
      <c r="F1930" t="s">
        <v>2036</v>
      </c>
      <c r="G1930" t="s">
        <v>5130</v>
      </c>
      <c r="H1930">
        <v>19458796782</v>
      </c>
      <c r="I1930" t="s">
        <v>6004</v>
      </c>
      <c r="J1930" t="s">
        <v>7291</v>
      </c>
      <c r="K1930">
        <v>1275.5999999999999</v>
      </c>
      <c r="L1930" s="12" t="s">
        <v>9005</v>
      </c>
      <c r="M1930" s="10" t="s">
        <v>11216</v>
      </c>
      <c r="N1930">
        <v>1929</v>
      </c>
      <c r="O1930">
        <v>45279</v>
      </c>
      <c r="P1930" t="s">
        <v>11403</v>
      </c>
      <c r="Q1930" s="16">
        <v>126.26</v>
      </c>
      <c r="R1930">
        <v>1401.86</v>
      </c>
      <c r="S1930">
        <v>86</v>
      </c>
      <c r="T1930">
        <v>1929</v>
      </c>
      <c r="U1930">
        <v>34389.51</v>
      </c>
      <c r="V1930" t="s">
        <v>11413</v>
      </c>
      <c r="W1930">
        <v>5.69</v>
      </c>
      <c r="X1930">
        <v>24</v>
      </c>
      <c r="Y1930" t="s">
        <v>11911</v>
      </c>
      <c r="Z1930" t="s">
        <v>12010</v>
      </c>
      <c r="AA1930">
        <v>1929</v>
      </c>
      <c r="AB1930" t="s">
        <v>12015</v>
      </c>
      <c r="AC1930">
        <v>9793.58</v>
      </c>
      <c r="AD1930">
        <v>3304</v>
      </c>
      <c r="AE1930">
        <v>165.2</v>
      </c>
      <c r="AF1930" t="s">
        <v>11321</v>
      </c>
      <c r="AG1930" t="s">
        <v>11107</v>
      </c>
      <c r="AH1930">
        <v>5536</v>
      </c>
      <c r="AI1930">
        <v>1929</v>
      </c>
      <c r="AJ1930" t="s">
        <v>11301</v>
      </c>
      <c r="AK1930" t="s">
        <v>12028</v>
      </c>
      <c r="AL1930" t="s">
        <v>12032</v>
      </c>
      <c r="AM1930" t="s">
        <v>11254</v>
      </c>
      <c r="AN1930">
        <v>1</v>
      </c>
      <c r="AO1930" s="10" t="s">
        <v>12036</v>
      </c>
      <c r="AP1930" t="str" cm="1">
        <f t="array" ref="AP1930">_xlfn.IFS(
  Table1[[#This Row],[Age]]&lt;=25, "18-25",
  Table1[[#This Row],[Age]]&lt;=35, "26-35",
  Table1[[#This Row],[Age]]&lt;=45, "36-45",
  Table1[[#This Row],[Age]]&lt;=60, "46-60",
  TRUE, "60+")</f>
        <v>18-25</v>
      </c>
    </row>
    <row r="1931" spans="1:42" x14ac:dyDescent="0.3">
      <c r="A1931">
        <v>1930</v>
      </c>
      <c r="B1931" t="s">
        <v>12</v>
      </c>
      <c r="C1931" t="s">
        <v>56</v>
      </c>
      <c r="D1931">
        <v>66</v>
      </c>
      <c r="E1931" t="s">
        <v>104</v>
      </c>
      <c r="F1931" t="s">
        <v>2037</v>
      </c>
      <c r="G1931" t="s">
        <v>5131</v>
      </c>
      <c r="H1931">
        <v>19458796783</v>
      </c>
      <c r="I1931" t="s">
        <v>6491</v>
      </c>
      <c r="J1931" t="s">
        <v>7292</v>
      </c>
      <c r="K1931">
        <v>2635.7</v>
      </c>
      <c r="L1931" s="12" t="s">
        <v>9006</v>
      </c>
      <c r="M1931" s="10" t="s">
        <v>11337</v>
      </c>
      <c r="N1931">
        <v>1930</v>
      </c>
      <c r="O1931">
        <v>45003</v>
      </c>
      <c r="P1931" t="s">
        <v>11402</v>
      </c>
      <c r="Q1931" s="16">
        <v>4189.34</v>
      </c>
      <c r="R1931">
        <v>6825.04</v>
      </c>
      <c r="S1931">
        <v>51</v>
      </c>
      <c r="T1931">
        <v>1930</v>
      </c>
      <c r="U1931">
        <v>22361.55</v>
      </c>
      <c r="V1931" t="s">
        <v>11411</v>
      </c>
      <c r="W1931">
        <v>1.32</v>
      </c>
      <c r="X1931">
        <v>36</v>
      </c>
      <c r="Y1931" t="s">
        <v>11556</v>
      </c>
      <c r="Z1931" t="s">
        <v>12010</v>
      </c>
      <c r="AA1931">
        <v>1930</v>
      </c>
      <c r="AB1931" t="s">
        <v>12016</v>
      </c>
      <c r="AC1931">
        <v>9346.56</v>
      </c>
      <c r="AD1931">
        <v>800.22</v>
      </c>
      <c r="AE1931">
        <v>40.01</v>
      </c>
      <c r="AF1931" t="s">
        <v>11156</v>
      </c>
      <c r="AG1931" t="s">
        <v>11226</v>
      </c>
      <c r="AH1931">
        <v>2633</v>
      </c>
      <c r="AI1931">
        <v>1930</v>
      </c>
      <c r="AJ1931" t="s">
        <v>11057</v>
      </c>
      <c r="AK1931" t="s">
        <v>12029</v>
      </c>
      <c r="AL1931" t="s">
        <v>12031</v>
      </c>
      <c r="AM1931" t="s">
        <v>11147</v>
      </c>
      <c r="AN1931">
        <v>1</v>
      </c>
      <c r="AO1931" s="10" t="s">
        <v>12047</v>
      </c>
      <c r="AP1931" t="str" cm="1">
        <f t="array" ref="AP1931">_xlfn.IFS(
  Table1[[#This Row],[Age]]&lt;=25, "18-25",
  Table1[[#This Row],[Age]]&lt;=35, "26-35",
  Table1[[#This Row],[Age]]&lt;=45, "36-45",
  Table1[[#This Row],[Age]]&lt;=60, "46-60",
  TRUE, "60+")</f>
        <v>60+</v>
      </c>
    </row>
    <row r="1932" spans="1:42" x14ac:dyDescent="0.3">
      <c r="A1932">
        <v>1931</v>
      </c>
      <c r="B1932" t="s">
        <v>31</v>
      </c>
      <c r="C1932" t="s">
        <v>91</v>
      </c>
      <c r="D1932">
        <v>54</v>
      </c>
      <c r="E1932" t="s">
        <v>104</v>
      </c>
      <c r="F1932" t="s">
        <v>2038</v>
      </c>
      <c r="G1932" t="s">
        <v>5117</v>
      </c>
      <c r="H1932">
        <v>19458796784</v>
      </c>
      <c r="I1932" t="s">
        <v>6492</v>
      </c>
      <c r="J1932" t="s">
        <v>7291</v>
      </c>
      <c r="K1932">
        <v>934.37</v>
      </c>
      <c r="L1932" s="12" t="s">
        <v>9007</v>
      </c>
      <c r="M1932" s="10" t="s">
        <v>11118</v>
      </c>
      <c r="N1932">
        <v>1931</v>
      </c>
      <c r="O1932">
        <v>45021</v>
      </c>
      <c r="P1932" t="s">
        <v>11404</v>
      </c>
      <c r="Q1932" s="16">
        <v>3104.75</v>
      </c>
      <c r="R1932">
        <v>-2170.38</v>
      </c>
      <c r="S1932">
        <v>45</v>
      </c>
      <c r="T1932">
        <v>1931</v>
      </c>
      <c r="U1932">
        <v>24025.5</v>
      </c>
      <c r="V1932" t="s">
        <v>11412</v>
      </c>
      <c r="W1932">
        <v>9.14</v>
      </c>
      <c r="X1932">
        <v>24</v>
      </c>
      <c r="Y1932" t="s">
        <v>10106</v>
      </c>
      <c r="Z1932" t="s">
        <v>12011</v>
      </c>
      <c r="AA1932">
        <v>1931</v>
      </c>
      <c r="AB1932" t="s">
        <v>12015</v>
      </c>
      <c r="AC1932">
        <v>5505.8</v>
      </c>
      <c r="AD1932">
        <v>3625.51</v>
      </c>
      <c r="AE1932">
        <v>181.28</v>
      </c>
      <c r="AF1932" t="s">
        <v>11218</v>
      </c>
      <c r="AG1932" t="s">
        <v>11313</v>
      </c>
      <c r="AH1932">
        <v>6656</v>
      </c>
      <c r="AI1932">
        <v>1931</v>
      </c>
      <c r="AJ1932" t="s">
        <v>11300</v>
      </c>
      <c r="AK1932" t="s">
        <v>12029</v>
      </c>
      <c r="AL1932" t="s">
        <v>12031</v>
      </c>
      <c r="AM1932" t="s">
        <v>11379</v>
      </c>
      <c r="AN1932">
        <v>1</v>
      </c>
      <c r="AO1932" s="10" t="s">
        <v>12037</v>
      </c>
      <c r="AP1932" t="str" cm="1">
        <f t="array" ref="AP1932">_xlfn.IFS(
  Table1[[#This Row],[Age]]&lt;=25, "18-25",
  Table1[[#This Row],[Age]]&lt;=35, "26-35",
  Table1[[#This Row],[Age]]&lt;=45, "36-45",
  Table1[[#This Row],[Age]]&lt;=60, "46-60",
  TRUE, "60+")</f>
        <v>46-60</v>
      </c>
    </row>
    <row r="1933" spans="1:42" x14ac:dyDescent="0.3">
      <c r="A1933">
        <v>1932</v>
      </c>
      <c r="B1933" t="s">
        <v>19</v>
      </c>
      <c r="C1933" t="s">
        <v>92</v>
      </c>
      <c r="D1933">
        <v>63</v>
      </c>
      <c r="E1933" t="s">
        <v>105</v>
      </c>
      <c r="F1933" t="s">
        <v>2039</v>
      </c>
      <c r="G1933" t="s">
        <v>5146</v>
      </c>
      <c r="H1933">
        <v>19458796785</v>
      </c>
      <c r="I1933" t="s">
        <v>6493</v>
      </c>
      <c r="J1933" t="s">
        <v>7291</v>
      </c>
      <c r="K1933">
        <v>6340.41</v>
      </c>
      <c r="L1933" s="12" t="s">
        <v>9008</v>
      </c>
      <c r="M1933" s="10" t="s">
        <v>11169</v>
      </c>
      <c r="N1933">
        <v>1932</v>
      </c>
      <c r="O1933">
        <v>45092</v>
      </c>
      <c r="P1933" t="s">
        <v>11402</v>
      </c>
      <c r="Q1933" s="16">
        <v>1313.23</v>
      </c>
      <c r="R1933">
        <v>5027.18</v>
      </c>
      <c r="S1933">
        <v>73</v>
      </c>
      <c r="T1933">
        <v>1932</v>
      </c>
      <c r="U1933">
        <v>44544.58</v>
      </c>
      <c r="V1933" t="s">
        <v>11413</v>
      </c>
      <c r="W1933">
        <v>7.99</v>
      </c>
      <c r="X1933">
        <v>24</v>
      </c>
      <c r="Y1933" t="s">
        <v>11742</v>
      </c>
      <c r="Z1933" t="s">
        <v>12010</v>
      </c>
      <c r="AA1933">
        <v>1932</v>
      </c>
      <c r="AB1933" t="s">
        <v>12016</v>
      </c>
      <c r="AC1933">
        <v>5245.15</v>
      </c>
      <c r="AD1933">
        <v>1074.8</v>
      </c>
      <c r="AE1933">
        <v>53.74</v>
      </c>
      <c r="AF1933" t="s">
        <v>11299</v>
      </c>
      <c r="AG1933" t="s">
        <v>11153</v>
      </c>
      <c r="AH1933">
        <v>7494</v>
      </c>
      <c r="AI1933">
        <v>1932</v>
      </c>
      <c r="AJ1933" t="s">
        <v>11392</v>
      </c>
      <c r="AK1933" t="s">
        <v>12027</v>
      </c>
      <c r="AL1933" t="s">
        <v>12032</v>
      </c>
      <c r="AM1933" t="s">
        <v>11344</v>
      </c>
      <c r="AN1933">
        <v>1</v>
      </c>
      <c r="AO1933" s="10" t="s">
        <v>12043</v>
      </c>
      <c r="AP1933" t="str" cm="1">
        <f t="array" ref="AP1933">_xlfn.IFS(
  Table1[[#This Row],[Age]]&lt;=25, "18-25",
  Table1[[#This Row],[Age]]&lt;=35, "26-35",
  Table1[[#This Row],[Age]]&lt;=45, "36-45",
  Table1[[#This Row],[Age]]&lt;=60, "46-60",
  TRUE, "60+")</f>
        <v>60+</v>
      </c>
    </row>
    <row r="1934" spans="1:42" x14ac:dyDescent="0.3">
      <c r="A1934">
        <v>1933</v>
      </c>
      <c r="B1934" t="s">
        <v>44</v>
      </c>
      <c r="C1934" t="s">
        <v>82</v>
      </c>
      <c r="D1934">
        <v>44</v>
      </c>
      <c r="E1934" t="s">
        <v>106</v>
      </c>
      <c r="F1934" t="s">
        <v>2040</v>
      </c>
      <c r="G1934" t="s">
        <v>5127</v>
      </c>
      <c r="H1934">
        <v>19458796786</v>
      </c>
      <c r="I1934" t="s">
        <v>6494</v>
      </c>
      <c r="J1934" t="s">
        <v>7292</v>
      </c>
      <c r="K1934">
        <v>7432.89</v>
      </c>
      <c r="L1934" s="12" t="s">
        <v>9009</v>
      </c>
      <c r="M1934" s="10" t="s">
        <v>11184</v>
      </c>
      <c r="N1934">
        <v>1933</v>
      </c>
      <c r="O1934">
        <v>44934</v>
      </c>
      <c r="P1934" t="s">
        <v>11402</v>
      </c>
      <c r="Q1934" s="16">
        <v>39.729999999999997</v>
      </c>
      <c r="R1934">
        <v>7393.16</v>
      </c>
      <c r="S1934">
        <v>73</v>
      </c>
      <c r="T1934">
        <v>1933</v>
      </c>
      <c r="U1934">
        <v>36375.03</v>
      </c>
      <c r="V1934" t="s">
        <v>11412</v>
      </c>
      <c r="W1934">
        <v>9.98</v>
      </c>
      <c r="X1934">
        <v>24</v>
      </c>
      <c r="Y1934" t="s">
        <v>11000</v>
      </c>
      <c r="Z1934" t="s">
        <v>12012</v>
      </c>
      <c r="AA1934">
        <v>1933</v>
      </c>
      <c r="AB1934" t="s">
        <v>12017</v>
      </c>
      <c r="AC1934">
        <v>3446.11</v>
      </c>
      <c r="AD1934">
        <v>86.53</v>
      </c>
      <c r="AE1934">
        <v>4.33</v>
      </c>
      <c r="AF1934" t="s">
        <v>11395</v>
      </c>
      <c r="AG1934" t="s">
        <v>11093</v>
      </c>
      <c r="AH1934">
        <v>4448</v>
      </c>
      <c r="AI1934">
        <v>1933</v>
      </c>
      <c r="AJ1934" t="s">
        <v>11082</v>
      </c>
      <c r="AK1934" t="s">
        <v>12029</v>
      </c>
      <c r="AL1934" t="s">
        <v>12032</v>
      </c>
      <c r="AM1934" t="s">
        <v>11062</v>
      </c>
      <c r="AN1934">
        <v>1</v>
      </c>
      <c r="AO1934" s="10" t="s">
        <v>12039</v>
      </c>
      <c r="AP1934" t="str" cm="1">
        <f t="array" ref="AP1934">_xlfn.IFS(
  Table1[[#This Row],[Age]]&lt;=25, "18-25",
  Table1[[#This Row],[Age]]&lt;=35, "26-35",
  Table1[[#This Row],[Age]]&lt;=45, "36-45",
  Table1[[#This Row],[Age]]&lt;=60, "46-60",
  TRUE, "60+")</f>
        <v>36-45</v>
      </c>
    </row>
    <row r="1935" spans="1:42" x14ac:dyDescent="0.3">
      <c r="A1935">
        <v>1934</v>
      </c>
      <c r="B1935" t="s">
        <v>15</v>
      </c>
      <c r="C1935" t="s">
        <v>59</v>
      </c>
      <c r="D1935">
        <v>43</v>
      </c>
      <c r="E1935" t="s">
        <v>106</v>
      </c>
      <c r="F1935" t="s">
        <v>2041</v>
      </c>
      <c r="G1935" t="s">
        <v>5110</v>
      </c>
      <c r="H1935">
        <v>19458796787</v>
      </c>
      <c r="I1935" t="s">
        <v>5374</v>
      </c>
      <c r="J1935" t="s">
        <v>7292</v>
      </c>
      <c r="K1935">
        <v>4349.74</v>
      </c>
      <c r="L1935" s="12" t="s">
        <v>9010</v>
      </c>
      <c r="M1935" s="10" t="s">
        <v>11212</v>
      </c>
      <c r="N1935">
        <v>1934</v>
      </c>
      <c r="O1935">
        <v>45240</v>
      </c>
      <c r="P1935" t="s">
        <v>11403</v>
      </c>
      <c r="Q1935" s="16">
        <v>2611.41</v>
      </c>
      <c r="R1935">
        <v>6961.15</v>
      </c>
      <c r="S1935">
        <v>45</v>
      </c>
      <c r="T1935">
        <v>1934</v>
      </c>
      <c r="U1935">
        <v>29821.16</v>
      </c>
      <c r="V1935" t="s">
        <v>11411</v>
      </c>
      <c r="W1935">
        <v>9.94</v>
      </c>
      <c r="X1935">
        <v>36</v>
      </c>
      <c r="Y1935" t="s">
        <v>10828</v>
      </c>
      <c r="Z1935" t="s">
        <v>12011</v>
      </c>
      <c r="AA1935">
        <v>1934</v>
      </c>
      <c r="AB1935" t="s">
        <v>12015</v>
      </c>
      <c r="AC1935">
        <v>4420.7700000000004</v>
      </c>
      <c r="AD1935">
        <v>1515.23</v>
      </c>
      <c r="AE1935">
        <v>75.760000000000005</v>
      </c>
      <c r="AF1935" t="s">
        <v>11170</v>
      </c>
      <c r="AG1935" t="s">
        <v>11056</v>
      </c>
      <c r="AH1935">
        <v>192</v>
      </c>
      <c r="AI1935">
        <v>1934</v>
      </c>
      <c r="AJ1935" t="s">
        <v>11244</v>
      </c>
      <c r="AK1935" t="s">
        <v>12028</v>
      </c>
      <c r="AL1935" t="s">
        <v>12032</v>
      </c>
      <c r="AM1935" t="s">
        <v>11194</v>
      </c>
      <c r="AN1935">
        <v>1</v>
      </c>
      <c r="AO1935" s="10" t="s">
        <v>12040</v>
      </c>
      <c r="AP1935" t="str" cm="1">
        <f t="array" ref="AP1935">_xlfn.IFS(
  Table1[[#This Row],[Age]]&lt;=25, "18-25",
  Table1[[#This Row],[Age]]&lt;=35, "26-35",
  Table1[[#This Row],[Age]]&lt;=45, "36-45",
  Table1[[#This Row],[Age]]&lt;=60, "46-60",
  TRUE, "60+")</f>
        <v>36-45</v>
      </c>
    </row>
    <row r="1936" spans="1:42" x14ac:dyDescent="0.3">
      <c r="A1936">
        <v>1935</v>
      </c>
      <c r="B1936" t="s">
        <v>16</v>
      </c>
      <c r="C1936" t="s">
        <v>100</v>
      </c>
      <c r="D1936">
        <v>30</v>
      </c>
      <c r="E1936" t="s">
        <v>106</v>
      </c>
      <c r="F1936" t="s">
        <v>2042</v>
      </c>
      <c r="G1936" t="s">
        <v>5128</v>
      </c>
      <c r="H1936">
        <v>19458796788</v>
      </c>
      <c r="I1936" t="s">
        <v>5864</v>
      </c>
      <c r="J1936" t="s">
        <v>7291</v>
      </c>
      <c r="K1936">
        <v>9532.67</v>
      </c>
      <c r="L1936" s="12" t="s">
        <v>9011</v>
      </c>
      <c r="M1936" s="10" t="s">
        <v>11350</v>
      </c>
      <c r="N1936">
        <v>1935</v>
      </c>
      <c r="O1936">
        <v>45084</v>
      </c>
      <c r="P1936" t="s">
        <v>11404</v>
      </c>
      <c r="Q1936" s="16">
        <v>2117.06</v>
      </c>
      <c r="R1936">
        <v>7415.61</v>
      </c>
      <c r="S1936">
        <v>85</v>
      </c>
      <c r="T1936">
        <v>1935</v>
      </c>
      <c r="U1936">
        <v>47560.42</v>
      </c>
      <c r="V1936" t="s">
        <v>11411</v>
      </c>
      <c r="W1936">
        <v>7.56</v>
      </c>
      <c r="X1936">
        <v>36</v>
      </c>
      <c r="Y1936" t="s">
        <v>8313</v>
      </c>
      <c r="Z1936" t="s">
        <v>12010</v>
      </c>
      <c r="AA1936">
        <v>1935</v>
      </c>
      <c r="AB1936" t="s">
        <v>12016</v>
      </c>
      <c r="AC1936">
        <v>9256.23</v>
      </c>
      <c r="AD1936">
        <v>4320.6899999999996</v>
      </c>
      <c r="AE1936">
        <v>216.03</v>
      </c>
      <c r="AF1936" t="s">
        <v>11185</v>
      </c>
      <c r="AG1936" t="s">
        <v>11099</v>
      </c>
      <c r="AH1936">
        <v>1758</v>
      </c>
      <c r="AI1936">
        <v>1935</v>
      </c>
      <c r="AJ1936" t="s">
        <v>11263</v>
      </c>
      <c r="AK1936" t="s">
        <v>12029</v>
      </c>
      <c r="AL1936" t="s">
        <v>12032</v>
      </c>
      <c r="AM1936" t="s">
        <v>11072</v>
      </c>
      <c r="AN1936">
        <v>1</v>
      </c>
      <c r="AO1936" s="10" t="s">
        <v>12043</v>
      </c>
      <c r="AP1936" t="str" cm="1">
        <f t="array" ref="AP1936">_xlfn.IFS(
  Table1[[#This Row],[Age]]&lt;=25, "18-25",
  Table1[[#This Row],[Age]]&lt;=35, "26-35",
  Table1[[#This Row],[Age]]&lt;=45, "36-45",
  Table1[[#This Row],[Age]]&lt;=60, "46-60",
  TRUE, "60+")</f>
        <v>26-35</v>
      </c>
    </row>
    <row r="1937" spans="1:42" x14ac:dyDescent="0.3">
      <c r="A1937">
        <v>1936</v>
      </c>
      <c r="B1937" t="s">
        <v>11</v>
      </c>
      <c r="C1937" t="s">
        <v>100</v>
      </c>
      <c r="D1937">
        <v>41</v>
      </c>
      <c r="E1937" t="s">
        <v>106</v>
      </c>
      <c r="F1937" t="s">
        <v>2043</v>
      </c>
      <c r="G1937" t="s">
        <v>5132</v>
      </c>
      <c r="H1937">
        <v>19458796789</v>
      </c>
      <c r="I1937" t="s">
        <v>6091</v>
      </c>
      <c r="J1937" t="s">
        <v>7292</v>
      </c>
      <c r="K1937">
        <v>7302.49</v>
      </c>
      <c r="L1937" s="12" t="s">
        <v>8228</v>
      </c>
      <c r="M1937" s="10" t="s">
        <v>11320</v>
      </c>
      <c r="N1937">
        <v>1936</v>
      </c>
      <c r="O1937">
        <v>44945</v>
      </c>
      <c r="P1937" t="s">
        <v>11403</v>
      </c>
      <c r="Q1937" s="16">
        <v>4314.1099999999997</v>
      </c>
      <c r="R1937">
        <v>2988.38</v>
      </c>
      <c r="S1937">
        <v>58</v>
      </c>
      <c r="T1937">
        <v>1936</v>
      </c>
      <c r="U1937">
        <v>33469.42</v>
      </c>
      <c r="V1937" t="s">
        <v>11411</v>
      </c>
      <c r="W1937">
        <v>7.99</v>
      </c>
      <c r="X1937">
        <v>60</v>
      </c>
      <c r="Y1937" t="s">
        <v>11830</v>
      </c>
      <c r="Z1937" t="s">
        <v>12011</v>
      </c>
      <c r="AA1937">
        <v>1936</v>
      </c>
      <c r="AB1937" t="s">
        <v>12016</v>
      </c>
      <c r="AC1937">
        <v>8753.98</v>
      </c>
      <c r="AD1937">
        <v>143.69</v>
      </c>
      <c r="AE1937">
        <v>7.18</v>
      </c>
      <c r="AF1937" t="s">
        <v>11109</v>
      </c>
      <c r="AG1937" t="s">
        <v>11091</v>
      </c>
      <c r="AH1937">
        <v>7584</v>
      </c>
      <c r="AI1937">
        <v>1936</v>
      </c>
      <c r="AJ1937" t="s">
        <v>11085</v>
      </c>
      <c r="AK1937" t="s">
        <v>12027</v>
      </c>
      <c r="AL1937" t="s">
        <v>12032</v>
      </c>
      <c r="AM1937" t="s">
        <v>11110</v>
      </c>
      <c r="AN1937">
        <v>1</v>
      </c>
      <c r="AO1937" s="10" t="s">
        <v>12039</v>
      </c>
      <c r="AP1937" t="str" cm="1">
        <f t="array" ref="AP1937">_xlfn.IFS(
  Table1[[#This Row],[Age]]&lt;=25, "18-25",
  Table1[[#This Row],[Age]]&lt;=35, "26-35",
  Table1[[#This Row],[Age]]&lt;=45, "36-45",
  Table1[[#This Row],[Age]]&lt;=60, "46-60",
  TRUE, "60+")</f>
        <v>36-45</v>
      </c>
    </row>
    <row r="1938" spans="1:42" x14ac:dyDescent="0.3">
      <c r="A1938">
        <v>1937</v>
      </c>
      <c r="B1938" t="s">
        <v>6</v>
      </c>
      <c r="C1938" t="s">
        <v>65</v>
      </c>
      <c r="D1938">
        <v>29</v>
      </c>
      <c r="E1938" t="s">
        <v>104</v>
      </c>
      <c r="F1938" t="s">
        <v>2044</v>
      </c>
      <c r="G1938" t="s">
        <v>5128</v>
      </c>
      <c r="H1938">
        <v>19458796790</v>
      </c>
      <c r="I1938" t="s">
        <v>5230</v>
      </c>
      <c r="J1938" t="s">
        <v>7292</v>
      </c>
      <c r="K1938">
        <v>3858.62</v>
      </c>
      <c r="L1938" s="12" t="s">
        <v>9012</v>
      </c>
      <c r="M1938" s="10" t="s">
        <v>11136</v>
      </c>
      <c r="N1938">
        <v>1937</v>
      </c>
      <c r="O1938">
        <v>45212</v>
      </c>
      <c r="P1938" t="s">
        <v>11404</v>
      </c>
      <c r="Q1938" s="16">
        <v>3941.7</v>
      </c>
      <c r="R1938">
        <v>-83.08</v>
      </c>
      <c r="S1938">
        <v>95</v>
      </c>
      <c r="T1938">
        <v>1937</v>
      </c>
      <c r="U1938">
        <v>20535.810000000001</v>
      </c>
      <c r="V1938" t="s">
        <v>11413</v>
      </c>
      <c r="W1938">
        <v>5.75</v>
      </c>
      <c r="X1938">
        <v>48</v>
      </c>
      <c r="Y1938" t="s">
        <v>8147</v>
      </c>
      <c r="Z1938" t="s">
        <v>12010</v>
      </c>
      <c r="AA1938">
        <v>1937</v>
      </c>
      <c r="AB1938" t="s">
        <v>12016</v>
      </c>
      <c r="AC1938">
        <v>2323.42</v>
      </c>
      <c r="AD1938">
        <v>311.95999999999998</v>
      </c>
      <c r="AE1938">
        <v>15.6</v>
      </c>
      <c r="AF1938" t="s">
        <v>11334</v>
      </c>
      <c r="AG1938" t="s">
        <v>11039</v>
      </c>
      <c r="AH1938">
        <v>6366</v>
      </c>
      <c r="AI1938">
        <v>1937</v>
      </c>
      <c r="AJ1938" t="s">
        <v>11272</v>
      </c>
      <c r="AK1938" t="s">
        <v>12027</v>
      </c>
      <c r="AL1938" t="s">
        <v>12031</v>
      </c>
      <c r="AM1938" t="s">
        <v>11355</v>
      </c>
      <c r="AN1938">
        <v>1</v>
      </c>
      <c r="AO1938" s="10" t="s">
        <v>12044</v>
      </c>
      <c r="AP1938" t="str" cm="1">
        <f t="array" ref="AP1938">_xlfn.IFS(
  Table1[[#This Row],[Age]]&lt;=25, "18-25",
  Table1[[#This Row],[Age]]&lt;=35, "26-35",
  Table1[[#This Row],[Age]]&lt;=45, "36-45",
  Table1[[#This Row],[Age]]&lt;=60, "46-60",
  TRUE, "60+")</f>
        <v>26-35</v>
      </c>
    </row>
    <row r="1939" spans="1:42" x14ac:dyDescent="0.3">
      <c r="A1939">
        <v>1938</v>
      </c>
      <c r="B1939" t="s">
        <v>10</v>
      </c>
      <c r="C1939" t="s">
        <v>65</v>
      </c>
      <c r="D1939">
        <v>31</v>
      </c>
      <c r="E1939" t="s">
        <v>106</v>
      </c>
      <c r="F1939" t="s">
        <v>2045</v>
      </c>
      <c r="G1939" t="s">
        <v>5138</v>
      </c>
      <c r="H1939">
        <v>19458796791</v>
      </c>
      <c r="I1939" t="s">
        <v>6013</v>
      </c>
      <c r="J1939" t="s">
        <v>7291</v>
      </c>
      <c r="K1939">
        <v>1111.92</v>
      </c>
      <c r="L1939" s="12" t="s">
        <v>7856</v>
      </c>
      <c r="M1939" s="10" t="s">
        <v>11222</v>
      </c>
      <c r="N1939">
        <v>1938</v>
      </c>
      <c r="O1939">
        <v>44981</v>
      </c>
      <c r="P1939" t="s">
        <v>11402</v>
      </c>
      <c r="Q1939" s="16">
        <v>2952.39</v>
      </c>
      <c r="R1939">
        <v>4064.31</v>
      </c>
      <c r="S1939">
        <v>66</v>
      </c>
      <c r="T1939">
        <v>1938</v>
      </c>
      <c r="U1939">
        <v>3325.44</v>
      </c>
      <c r="V1939" t="s">
        <v>11412</v>
      </c>
      <c r="W1939">
        <v>2.97</v>
      </c>
      <c r="X1939">
        <v>24</v>
      </c>
      <c r="Y1939" t="s">
        <v>11739</v>
      </c>
      <c r="Z1939" t="s">
        <v>12012</v>
      </c>
      <c r="AA1939">
        <v>1938</v>
      </c>
      <c r="AB1939" t="s">
        <v>12016</v>
      </c>
      <c r="AC1939">
        <v>4191.8900000000003</v>
      </c>
      <c r="AD1939">
        <v>2668.9</v>
      </c>
      <c r="AE1939">
        <v>133.44999999999999</v>
      </c>
      <c r="AF1939" t="s">
        <v>11382</v>
      </c>
      <c r="AG1939" t="s">
        <v>11251</v>
      </c>
      <c r="AH1939">
        <v>6849</v>
      </c>
      <c r="AI1939">
        <v>1938</v>
      </c>
      <c r="AJ1939" t="s">
        <v>11050</v>
      </c>
      <c r="AK1939" t="s">
        <v>12028</v>
      </c>
      <c r="AL1939" t="s">
        <v>12032</v>
      </c>
      <c r="AM1939" t="s">
        <v>11118</v>
      </c>
      <c r="AN1939">
        <v>1</v>
      </c>
      <c r="AO1939" s="10" t="s">
        <v>12045</v>
      </c>
      <c r="AP1939" t="str" cm="1">
        <f t="array" ref="AP1939">_xlfn.IFS(
  Table1[[#This Row],[Age]]&lt;=25, "18-25",
  Table1[[#This Row],[Age]]&lt;=35, "26-35",
  Table1[[#This Row],[Age]]&lt;=45, "36-45",
  Table1[[#This Row],[Age]]&lt;=60, "46-60",
  TRUE, "60+")</f>
        <v>26-35</v>
      </c>
    </row>
    <row r="1940" spans="1:42" x14ac:dyDescent="0.3">
      <c r="A1940">
        <v>1939</v>
      </c>
      <c r="B1940" t="s">
        <v>49</v>
      </c>
      <c r="C1940" t="s">
        <v>100</v>
      </c>
      <c r="D1940">
        <v>26</v>
      </c>
      <c r="E1940" t="s">
        <v>105</v>
      </c>
      <c r="F1940" t="s">
        <v>2046</v>
      </c>
      <c r="G1940" t="s">
        <v>5116</v>
      </c>
      <c r="H1940">
        <v>19458796792</v>
      </c>
      <c r="I1940" t="s">
        <v>6431</v>
      </c>
      <c r="J1940" t="s">
        <v>7292</v>
      </c>
      <c r="K1940">
        <v>4987.67</v>
      </c>
      <c r="L1940" s="12" t="s">
        <v>8957</v>
      </c>
      <c r="M1940" s="10" t="s">
        <v>11364</v>
      </c>
      <c r="N1940">
        <v>1939</v>
      </c>
      <c r="O1940">
        <v>45100</v>
      </c>
      <c r="P1940" t="s">
        <v>11404</v>
      </c>
      <c r="Q1940" s="16">
        <v>762.74</v>
      </c>
      <c r="R1940">
        <v>4224.93</v>
      </c>
      <c r="S1940">
        <v>24</v>
      </c>
      <c r="T1940">
        <v>1939</v>
      </c>
      <c r="U1940">
        <v>20143.13</v>
      </c>
      <c r="V1940" t="s">
        <v>11412</v>
      </c>
      <c r="W1940">
        <v>8.2799999999999994</v>
      </c>
      <c r="X1940">
        <v>12</v>
      </c>
      <c r="Y1940" t="s">
        <v>11770</v>
      </c>
      <c r="Z1940" t="s">
        <v>12010</v>
      </c>
      <c r="AA1940">
        <v>1939</v>
      </c>
      <c r="AB1940" t="s">
        <v>12015</v>
      </c>
      <c r="AC1940">
        <v>6226.47</v>
      </c>
      <c r="AD1940">
        <v>20.59</v>
      </c>
      <c r="AE1940">
        <v>1.03</v>
      </c>
      <c r="AF1940" t="s">
        <v>11049</v>
      </c>
      <c r="AG1940" t="s">
        <v>11360</v>
      </c>
      <c r="AH1940">
        <v>8977</v>
      </c>
      <c r="AI1940">
        <v>1939</v>
      </c>
      <c r="AJ1940" t="s">
        <v>11156</v>
      </c>
      <c r="AK1940" t="s">
        <v>12027</v>
      </c>
      <c r="AL1940" t="s">
        <v>12032</v>
      </c>
      <c r="AM1940" t="s">
        <v>11318</v>
      </c>
      <c r="AN1940">
        <v>1</v>
      </c>
      <c r="AO1940" s="10" t="s">
        <v>12043</v>
      </c>
      <c r="AP1940" t="str" cm="1">
        <f t="array" ref="AP1940">_xlfn.IFS(
  Table1[[#This Row],[Age]]&lt;=25, "18-25",
  Table1[[#This Row],[Age]]&lt;=35, "26-35",
  Table1[[#This Row],[Age]]&lt;=45, "36-45",
  Table1[[#This Row],[Age]]&lt;=60, "46-60",
  TRUE, "60+")</f>
        <v>26-35</v>
      </c>
    </row>
    <row r="1941" spans="1:42" x14ac:dyDescent="0.3">
      <c r="A1941">
        <v>1940</v>
      </c>
      <c r="B1941" t="s">
        <v>39</v>
      </c>
      <c r="C1941" t="s">
        <v>66</v>
      </c>
      <c r="D1941">
        <v>48</v>
      </c>
      <c r="E1941" t="s">
        <v>104</v>
      </c>
      <c r="F1941" t="s">
        <v>2047</v>
      </c>
      <c r="G1941" t="s">
        <v>5143</v>
      </c>
      <c r="H1941">
        <v>19458796793</v>
      </c>
      <c r="I1941" t="s">
        <v>6495</v>
      </c>
      <c r="J1941" t="s">
        <v>7291</v>
      </c>
      <c r="K1941">
        <v>5087.97</v>
      </c>
      <c r="L1941" s="12" t="s">
        <v>8360</v>
      </c>
      <c r="M1941" s="10" t="s">
        <v>11102</v>
      </c>
      <c r="N1941">
        <v>1940</v>
      </c>
      <c r="O1941">
        <v>45092</v>
      </c>
      <c r="P1941" t="s">
        <v>11402</v>
      </c>
      <c r="Q1941" s="16">
        <v>3633.36</v>
      </c>
      <c r="R1941">
        <v>1454.61</v>
      </c>
      <c r="S1941">
        <v>97</v>
      </c>
      <c r="T1941">
        <v>1940</v>
      </c>
      <c r="U1941">
        <v>46315.48</v>
      </c>
      <c r="V1941" t="s">
        <v>11411</v>
      </c>
      <c r="W1941">
        <v>3.43</v>
      </c>
      <c r="X1941">
        <v>12</v>
      </c>
      <c r="Y1941" t="s">
        <v>10726</v>
      </c>
      <c r="Z1941" t="s">
        <v>12012</v>
      </c>
      <c r="AA1941">
        <v>1940</v>
      </c>
      <c r="AB1941" t="s">
        <v>12016</v>
      </c>
      <c r="AC1941">
        <v>2004.76</v>
      </c>
      <c r="AD1941">
        <v>3193.18</v>
      </c>
      <c r="AE1941">
        <v>159.66</v>
      </c>
      <c r="AF1941" t="s">
        <v>11202</v>
      </c>
      <c r="AG1941" t="s">
        <v>11212</v>
      </c>
      <c r="AH1941">
        <v>727</v>
      </c>
      <c r="AI1941">
        <v>1940</v>
      </c>
      <c r="AJ1941" t="s">
        <v>11107</v>
      </c>
      <c r="AK1941" t="s">
        <v>12028</v>
      </c>
      <c r="AL1941" t="s">
        <v>12032</v>
      </c>
      <c r="AM1941" t="s">
        <v>11371</v>
      </c>
      <c r="AN1941">
        <v>1</v>
      </c>
      <c r="AO1941" s="10" t="s">
        <v>12043</v>
      </c>
      <c r="AP1941" t="str" cm="1">
        <f t="array" ref="AP1941">_xlfn.IFS(
  Table1[[#This Row],[Age]]&lt;=25, "18-25",
  Table1[[#This Row],[Age]]&lt;=35, "26-35",
  Table1[[#This Row],[Age]]&lt;=45, "36-45",
  Table1[[#This Row],[Age]]&lt;=60, "46-60",
  TRUE, "60+")</f>
        <v>46-60</v>
      </c>
    </row>
    <row r="1942" spans="1:42" x14ac:dyDescent="0.3">
      <c r="A1942">
        <v>1941</v>
      </c>
      <c r="B1942" t="s">
        <v>6</v>
      </c>
      <c r="C1942" t="s">
        <v>62</v>
      </c>
      <c r="D1942">
        <v>21</v>
      </c>
      <c r="E1942" t="s">
        <v>105</v>
      </c>
      <c r="F1942" t="s">
        <v>2048</v>
      </c>
      <c r="G1942" t="s">
        <v>5121</v>
      </c>
      <c r="H1942">
        <v>19458796794</v>
      </c>
      <c r="I1942" t="s">
        <v>6496</v>
      </c>
      <c r="J1942" t="s">
        <v>7292</v>
      </c>
      <c r="K1942">
        <v>5550.81</v>
      </c>
      <c r="L1942" s="12" t="s">
        <v>9013</v>
      </c>
      <c r="M1942" s="10" t="s">
        <v>11120</v>
      </c>
      <c r="N1942">
        <v>1941</v>
      </c>
      <c r="O1942">
        <v>45199</v>
      </c>
      <c r="P1942" t="s">
        <v>11403</v>
      </c>
      <c r="Q1942" s="16">
        <v>2972.18</v>
      </c>
      <c r="R1942">
        <v>8522.99</v>
      </c>
      <c r="S1942">
        <v>75</v>
      </c>
      <c r="T1942">
        <v>1941</v>
      </c>
      <c r="U1942">
        <v>3187.84</v>
      </c>
      <c r="V1942" t="s">
        <v>11413</v>
      </c>
      <c r="W1942">
        <v>6.85</v>
      </c>
      <c r="X1942">
        <v>24</v>
      </c>
      <c r="Y1942" t="s">
        <v>11561</v>
      </c>
      <c r="Z1942" t="s">
        <v>12012</v>
      </c>
      <c r="AA1942">
        <v>1941</v>
      </c>
      <c r="AB1942" t="s">
        <v>12016</v>
      </c>
      <c r="AC1942">
        <v>4166.8100000000004</v>
      </c>
      <c r="AD1942">
        <v>3121.83</v>
      </c>
      <c r="AE1942">
        <v>156.09</v>
      </c>
      <c r="AF1942" t="s">
        <v>11254</v>
      </c>
      <c r="AG1942" t="s">
        <v>11242</v>
      </c>
      <c r="AH1942">
        <v>8474</v>
      </c>
      <c r="AI1942">
        <v>1941</v>
      </c>
      <c r="AJ1942" t="s">
        <v>11385</v>
      </c>
      <c r="AK1942" t="s">
        <v>12027</v>
      </c>
      <c r="AL1942" t="s">
        <v>12031</v>
      </c>
      <c r="AM1942" t="s">
        <v>11191</v>
      </c>
      <c r="AN1942">
        <v>1</v>
      </c>
      <c r="AO1942" s="10" t="s">
        <v>12042</v>
      </c>
      <c r="AP1942" t="str" cm="1">
        <f t="array" ref="AP1942">_xlfn.IFS(
  Table1[[#This Row],[Age]]&lt;=25, "18-25",
  Table1[[#This Row],[Age]]&lt;=35, "26-35",
  Table1[[#This Row],[Age]]&lt;=45, "36-45",
  Table1[[#This Row],[Age]]&lt;=60, "46-60",
  TRUE, "60+")</f>
        <v>18-25</v>
      </c>
    </row>
    <row r="1943" spans="1:42" x14ac:dyDescent="0.3">
      <c r="A1943">
        <v>1942</v>
      </c>
      <c r="B1943" t="s">
        <v>7</v>
      </c>
      <c r="C1943" t="s">
        <v>85</v>
      </c>
      <c r="D1943">
        <v>36</v>
      </c>
      <c r="E1943" t="s">
        <v>105</v>
      </c>
      <c r="F1943" t="s">
        <v>2049</v>
      </c>
      <c r="G1943" t="s">
        <v>5144</v>
      </c>
      <c r="H1943">
        <v>19458796795</v>
      </c>
      <c r="I1943" t="s">
        <v>6251</v>
      </c>
      <c r="J1943" t="s">
        <v>7292</v>
      </c>
      <c r="K1943">
        <v>6856.25</v>
      </c>
      <c r="L1943" s="12" t="s">
        <v>7604</v>
      </c>
      <c r="M1943" s="10" t="s">
        <v>11099</v>
      </c>
      <c r="N1943">
        <v>1942</v>
      </c>
      <c r="O1943">
        <v>45280</v>
      </c>
      <c r="P1943" t="s">
        <v>11403</v>
      </c>
      <c r="Q1943" s="16">
        <v>122.49</v>
      </c>
      <c r="R1943">
        <v>6733.76</v>
      </c>
      <c r="S1943">
        <v>65</v>
      </c>
      <c r="T1943">
        <v>1942</v>
      </c>
      <c r="U1943">
        <v>10043.57</v>
      </c>
      <c r="V1943" t="s">
        <v>11411</v>
      </c>
      <c r="W1943">
        <v>7.58</v>
      </c>
      <c r="X1943">
        <v>48</v>
      </c>
      <c r="Y1943" t="s">
        <v>9138</v>
      </c>
      <c r="Z1943" t="s">
        <v>12012</v>
      </c>
      <c r="AA1943">
        <v>1942</v>
      </c>
      <c r="AB1943" t="s">
        <v>12016</v>
      </c>
      <c r="AC1943">
        <v>6263.32</v>
      </c>
      <c r="AD1943">
        <v>1105.53</v>
      </c>
      <c r="AE1943">
        <v>55.28</v>
      </c>
      <c r="AF1943" t="s">
        <v>11367</v>
      </c>
      <c r="AG1943" t="s">
        <v>11265</v>
      </c>
      <c r="AH1943">
        <v>2534</v>
      </c>
      <c r="AI1943">
        <v>1942</v>
      </c>
      <c r="AJ1943" t="s">
        <v>11158</v>
      </c>
      <c r="AK1943" t="s">
        <v>12028</v>
      </c>
      <c r="AL1943" t="s">
        <v>12032</v>
      </c>
      <c r="AM1943" t="s">
        <v>11126</v>
      </c>
      <c r="AN1943">
        <v>1</v>
      </c>
      <c r="AO1943" s="10" t="s">
        <v>12036</v>
      </c>
      <c r="AP1943" t="str" cm="1">
        <f t="array" ref="AP1943">_xlfn.IFS(
  Table1[[#This Row],[Age]]&lt;=25, "18-25",
  Table1[[#This Row],[Age]]&lt;=35, "26-35",
  Table1[[#This Row],[Age]]&lt;=45, "36-45",
  Table1[[#This Row],[Age]]&lt;=60, "46-60",
  TRUE, "60+")</f>
        <v>36-45</v>
      </c>
    </row>
    <row r="1944" spans="1:42" x14ac:dyDescent="0.3">
      <c r="A1944">
        <v>1943</v>
      </c>
      <c r="B1944" t="s">
        <v>32</v>
      </c>
      <c r="C1944" t="s">
        <v>65</v>
      </c>
      <c r="D1944">
        <v>18</v>
      </c>
      <c r="E1944" t="s">
        <v>105</v>
      </c>
      <c r="F1944" t="s">
        <v>2050</v>
      </c>
      <c r="G1944" t="s">
        <v>5116</v>
      </c>
      <c r="H1944">
        <v>19458796796</v>
      </c>
      <c r="I1944" t="s">
        <v>6450</v>
      </c>
      <c r="J1944" t="s">
        <v>7292</v>
      </c>
      <c r="K1944">
        <v>2717.39</v>
      </c>
      <c r="L1944" s="12" t="s">
        <v>9014</v>
      </c>
      <c r="M1944" s="10" t="s">
        <v>11243</v>
      </c>
      <c r="N1944">
        <v>1943</v>
      </c>
      <c r="O1944">
        <v>44963</v>
      </c>
      <c r="P1944" t="s">
        <v>11403</v>
      </c>
      <c r="Q1944" s="16">
        <v>3811.42</v>
      </c>
      <c r="R1944">
        <v>6528.81</v>
      </c>
      <c r="S1944">
        <v>55</v>
      </c>
      <c r="T1944">
        <v>1943</v>
      </c>
      <c r="U1944">
        <v>40628.629999999997</v>
      </c>
      <c r="V1944" t="s">
        <v>11411</v>
      </c>
      <c r="W1944">
        <v>6.08</v>
      </c>
      <c r="X1944">
        <v>36</v>
      </c>
      <c r="Y1944" t="s">
        <v>11723</v>
      </c>
      <c r="Z1944" t="s">
        <v>12011</v>
      </c>
      <c r="AA1944">
        <v>1943</v>
      </c>
      <c r="AB1944" t="s">
        <v>12015</v>
      </c>
      <c r="AC1944">
        <v>5064.8900000000003</v>
      </c>
      <c r="AD1944">
        <v>2175.14</v>
      </c>
      <c r="AE1944">
        <v>108.76</v>
      </c>
      <c r="AF1944" t="s">
        <v>11128</v>
      </c>
      <c r="AG1944" t="s">
        <v>11305</v>
      </c>
      <c r="AH1944">
        <v>5785</v>
      </c>
      <c r="AI1944">
        <v>1943</v>
      </c>
      <c r="AJ1944" t="s">
        <v>11099</v>
      </c>
      <c r="AK1944" t="s">
        <v>12028</v>
      </c>
      <c r="AL1944" t="s">
        <v>12031</v>
      </c>
      <c r="AM1944" t="s">
        <v>11329</v>
      </c>
      <c r="AN1944">
        <v>1</v>
      </c>
      <c r="AO1944" s="10" t="s">
        <v>12045</v>
      </c>
      <c r="AP1944" t="str" cm="1">
        <f t="array" ref="AP1944">_xlfn.IFS(
  Table1[[#This Row],[Age]]&lt;=25, "18-25",
  Table1[[#This Row],[Age]]&lt;=35, "26-35",
  Table1[[#This Row],[Age]]&lt;=45, "36-45",
  Table1[[#This Row],[Age]]&lt;=60, "46-60",
  TRUE, "60+")</f>
        <v>18-25</v>
      </c>
    </row>
    <row r="1945" spans="1:42" x14ac:dyDescent="0.3">
      <c r="A1945">
        <v>1944</v>
      </c>
      <c r="B1945" t="s">
        <v>18</v>
      </c>
      <c r="C1945" t="s">
        <v>61</v>
      </c>
      <c r="D1945">
        <v>46</v>
      </c>
      <c r="E1945" t="s">
        <v>104</v>
      </c>
      <c r="F1945" t="s">
        <v>2051</v>
      </c>
      <c r="G1945" t="s">
        <v>5113</v>
      </c>
      <c r="H1945">
        <v>19458796797</v>
      </c>
      <c r="I1945" t="s">
        <v>6497</v>
      </c>
      <c r="J1945" t="s">
        <v>7291</v>
      </c>
      <c r="K1945">
        <v>124.6</v>
      </c>
      <c r="L1945" s="12" t="s">
        <v>9015</v>
      </c>
      <c r="M1945" s="10" t="s">
        <v>11100</v>
      </c>
      <c r="N1945">
        <v>1944</v>
      </c>
      <c r="O1945">
        <v>45237</v>
      </c>
      <c r="P1945" t="s">
        <v>11404</v>
      </c>
      <c r="Q1945" s="16">
        <v>4160.29</v>
      </c>
      <c r="R1945">
        <v>-4035.69</v>
      </c>
      <c r="S1945">
        <v>51</v>
      </c>
      <c r="T1945">
        <v>1944</v>
      </c>
      <c r="U1945">
        <v>18882.79</v>
      </c>
      <c r="V1945" t="s">
        <v>11413</v>
      </c>
      <c r="W1945">
        <v>6.96</v>
      </c>
      <c r="X1945">
        <v>60</v>
      </c>
      <c r="Y1945" t="s">
        <v>7815</v>
      </c>
      <c r="Z1945" t="s">
        <v>12012</v>
      </c>
      <c r="AA1945">
        <v>1944</v>
      </c>
      <c r="AB1945" t="s">
        <v>12017</v>
      </c>
      <c r="AC1945">
        <v>8776.81</v>
      </c>
      <c r="AD1945">
        <v>3830.97</v>
      </c>
      <c r="AE1945">
        <v>191.55</v>
      </c>
      <c r="AF1945" t="s">
        <v>11370</v>
      </c>
      <c r="AG1945" t="s">
        <v>11229</v>
      </c>
      <c r="AH1945">
        <v>6665</v>
      </c>
      <c r="AI1945">
        <v>1944</v>
      </c>
      <c r="AJ1945" t="s">
        <v>11214</v>
      </c>
      <c r="AK1945" t="s">
        <v>12027</v>
      </c>
      <c r="AL1945" t="s">
        <v>12032</v>
      </c>
      <c r="AM1945" t="s">
        <v>11375</v>
      </c>
      <c r="AN1945">
        <v>1</v>
      </c>
      <c r="AO1945" s="10" t="s">
        <v>12040</v>
      </c>
      <c r="AP1945" t="str" cm="1">
        <f t="array" ref="AP1945">_xlfn.IFS(
  Table1[[#This Row],[Age]]&lt;=25, "18-25",
  Table1[[#This Row],[Age]]&lt;=35, "26-35",
  Table1[[#This Row],[Age]]&lt;=45, "36-45",
  Table1[[#This Row],[Age]]&lt;=60, "46-60",
  TRUE, "60+")</f>
        <v>46-60</v>
      </c>
    </row>
    <row r="1946" spans="1:42" x14ac:dyDescent="0.3">
      <c r="A1946">
        <v>1945</v>
      </c>
      <c r="B1946" t="s">
        <v>32</v>
      </c>
      <c r="C1946" t="s">
        <v>100</v>
      </c>
      <c r="D1946">
        <v>62</v>
      </c>
      <c r="E1946" t="s">
        <v>106</v>
      </c>
      <c r="F1946" t="s">
        <v>2052</v>
      </c>
      <c r="G1946" t="s">
        <v>5116</v>
      </c>
      <c r="H1946">
        <v>19458796798</v>
      </c>
      <c r="I1946" t="s">
        <v>6239</v>
      </c>
      <c r="J1946" t="s">
        <v>7291</v>
      </c>
      <c r="K1946">
        <v>8147.16</v>
      </c>
      <c r="L1946" s="12" t="s">
        <v>9016</v>
      </c>
      <c r="M1946" s="10" t="s">
        <v>11035</v>
      </c>
      <c r="N1946">
        <v>1945</v>
      </c>
      <c r="O1946">
        <v>45251</v>
      </c>
      <c r="P1946" t="s">
        <v>11404</v>
      </c>
      <c r="Q1946" s="16">
        <v>3874.73</v>
      </c>
      <c r="R1946">
        <v>4272.43</v>
      </c>
      <c r="S1946">
        <v>72</v>
      </c>
      <c r="T1946">
        <v>1945</v>
      </c>
      <c r="U1946">
        <v>10109.040000000001</v>
      </c>
      <c r="V1946" t="s">
        <v>11411</v>
      </c>
      <c r="W1946">
        <v>3.64</v>
      </c>
      <c r="X1946">
        <v>12</v>
      </c>
      <c r="Y1946" t="s">
        <v>11638</v>
      </c>
      <c r="Z1946" t="s">
        <v>12012</v>
      </c>
      <c r="AA1946">
        <v>1945</v>
      </c>
      <c r="AB1946" t="s">
        <v>12017</v>
      </c>
      <c r="AC1946">
        <v>6349.02</v>
      </c>
      <c r="AD1946">
        <v>1008.3</v>
      </c>
      <c r="AE1946">
        <v>50.42</v>
      </c>
      <c r="AF1946" t="s">
        <v>11345</v>
      </c>
      <c r="AG1946" t="s">
        <v>11205</v>
      </c>
      <c r="AH1946">
        <v>6101</v>
      </c>
      <c r="AI1946">
        <v>1945</v>
      </c>
      <c r="AJ1946" t="s">
        <v>11176</v>
      </c>
      <c r="AK1946" t="s">
        <v>12027</v>
      </c>
      <c r="AL1946" t="s">
        <v>12031</v>
      </c>
      <c r="AM1946" t="s">
        <v>11373</v>
      </c>
      <c r="AN1946">
        <v>-1</v>
      </c>
      <c r="AO1946" s="10" t="s">
        <v>12040</v>
      </c>
      <c r="AP1946" t="str" cm="1">
        <f t="array" ref="AP1946">_xlfn.IFS(
  Table1[[#This Row],[Age]]&lt;=25, "18-25",
  Table1[[#This Row],[Age]]&lt;=35, "26-35",
  Table1[[#This Row],[Age]]&lt;=45, "36-45",
  Table1[[#This Row],[Age]]&lt;=60, "46-60",
  TRUE, "60+")</f>
        <v>60+</v>
      </c>
    </row>
    <row r="1947" spans="1:42" x14ac:dyDescent="0.3">
      <c r="A1947">
        <v>1946</v>
      </c>
      <c r="B1947" t="s">
        <v>51</v>
      </c>
      <c r="C1947" t="s">
        <v>78</v>
      </c>
      <c r="D1947">
        <v>23</v>
      </c>
      <c r="E1947" t="s">
        <v>105</v>
      </c>
      <c r="F1947" t="s">
        <v>2053</v>
      </c>
      <c r="G1947" t="s">
        <v>5132</v>
      </c>
      <c r="H1947">
        <v>19458796799</v>
      </c>
      <c r="I1947" t="s">
        <v>6231</v>
      </c>
      <c r="J1947" t="s">
        <v>7291</v>
      </c>
      <c r="K1947">
        <v>8253.01</v>
      </c>
      <c r="L1947" s="12" t="s">
        <v>9017</v>
      </c>
      <c r="M1947" s="10" t="s">
        <v>11315</v>
      </c>
      <c r="N1947">
        <v>1946</v>
      </c>
      <c r="O1947">
        <v>44968</v>
      </c>
      <c r="P1947" t="s">
        <v>11403</v>
      </c>
      <c r="Q1947" s="16">
        <v>889.89</v>
      </c>
      <c r="R1947">
        <v>7363.12</v>
      </c>
      <c r="S1947">
        <v>73</v>
      </c>
      <c r="T1947">
        <v>1946</v>
      </c>
      <c r="U1947">
        <v>40967.589999999997</v>
      </c>
      <c r="V1947" t="s">
        <v>11412</v>
      </c>
      <c r="W1947">
        <v>7.84</v>
      </c>
      <c r="X1947">
        <v>48</v>
      </c>
      <c r="Y1947" t="s">
        <v>11502</v>
      </c>
      <c r="Z1947" t="s">
        <v>12012</v>
      </c>
      <c r="AA1947">
        <v>1946</v>
      </c>
      <c r="AB1947" t="s">
        <v>12016</v>
      </c>
      <c r="AC1947">
        <v>7040.49</v>
      </c>
      <c r="AD1947">
        <v>3015.65</v>
      </c>
      <c r="AE1947">
        <v>150.78</v>
      </c>
      <c r="AF1947" t="s">
        <v>11349</v>
      </c>
      <c r="AG1947" t="s">
        <v>11231</v>
      </c>
      <c r="AH1947">
        <v>8245</v>
      </c>
      <c r="AI1947">
        <v>1946</v>
      </c>
      <c r="AJ1947" t="s">
        <v>11322</v>
      </c>
      <c r="AK1947" t="s">
        <v>12027</v>
      </c>
      <c r="AL1947" t="s">
        <v>12031</v>
      </c>
      <c r="AM1947" t="s">
        <v>11341</v>
      </c>
      <c r="AN1947">
        <v>1</v>
      </c>
      <c r="AO1947" s="10" t="s">
        <v>12045</v>
      </c>
      <c r="AP1947" t="str" cm="1">
        <f t="array" ref="AP1947">_xlfn.IFS(
  Table1[[#This Row],[Age]]&lt;=25, "18-25",
  Table1[[#This Row],[Age]]&lt;=35, "26-35",
  Table1[[#This Row],[Age]]&lt;=45, "36-45",
  Table1[[#This Row],[Age]]&lt;=60, "46-60",
  TRUE, "60+")</f>
        <v>18-25</v>
      </c>
    </row>
    <row r="1948" spans="1:42" x14ac:dyDescent="0.3">
      <c r="A1948">
        <v>1947</v>
      </c>
      <c r="B1948" t="s">
        <v>28</v>
      </c>
      <c r="C1948" t="s">
        <v>64</v>
      </c>
      <c r="D1948">
        <v>18</v>
      </c>
      <c r="E1948" t="s">
        <v>105</v>
      </c>
      <c r="F1948" t="s">
        <v>2054</v>
      </c>
      <c r="G1948" t="s">
        <v>5116</v>
      </c>
      <c r="H1948">
        <v>19458796800</v>
      </c>
      <c r="I1948" t="s">
        <v>6498</v>
      </c>
      <c r="J1948" t="s">
        <v>7291</v>
      </c>
      <c r="K1948">
        <v>9125.06</v>
      </c>
      <c r="L1948" s="12" t="s">
        <v>9018</v>
      </c>
      <c r="M1948" s="10" t="s">
        <v>11313</v>
      </c>
      <c r="N1948">
        <v>1947</v>
      </c>
      <c r="O1948">
        <v>45181</v>
      </c>
      <c r="P1948" t="s">
        <v>11404</v>
      </c>
      <c r="Q1948" s="16">
        <v>2517.48</v>
      </c>
      <c r="R1948">
        <v>11642.54</v>
      </c>
      <c r="S1948">
        <v>21</v>
      </c>
      <c r="T1948">
        <v>1947</v>
      </c>
      <c r="U1948">
        <v>28363.54</v>
      </c>
      <c r="V1948" t="s">
        <v>11413</v>
      </c>
      <c r="W1948">
        <v>9.49</v>
      </c>
      <c r="X1948">
        <v>36</v>
      </c>
      <c r="Y1948" t="s">
        <v>11667</v>
      </c>
      <c r="Z1948" t="s">
        <v>12011</v>
      </c>
      <c r="AA1948">
        <v>1947</v>
      </c>
      <c r="AB1948" t="s">
        <v>12016</v>
      </c>
      <c r="AC1948">
        <v>5747.08</v>
      </c>
      <c r="AD1948">
        <v>2195.08</v>
      </c>
      <c r="AE1948">
        <v>109.75</v>
      </c>
      <c r="AF1948" t="s">
        <v>11329</v>
      </c>
      <c r="AG1948" t="s">
        <v>11286</v>
      </c>
      <c r="AH1948">
        <v>2569</v>
      </c>
      <c r="AI1948">
        <v>1947</v>
      </c>
      <c r="AJ1948" t="s">
        <v>11186</v>
      </c>
      <c r="AK1948" t="s">
        <v>12028</v>
      </c>
      <c r="AL1948" t="s">
        <v>12031</v>
      </c>
      <c r="AM1948" t="s">
        <v>11192</v>
      </c>
      <c r="AN1948">
        <v>1</v>
      </c>
      <c r="AO1948" s="10" t="s">
        <v>12042</v>
      </c>
      <c r="AP1948" t="str" cm="1">
        <f t="array" ref="AP1948">_xlfn.IFS(
  Table1[[#This Row],[Age]]&lt;=25, "18-25",
  Table1[[#This Row],[Age]]&lt;=35, "26-35",
  Table1[[#This Row],[Age]]&lt;=45, "36-45",
  Table1[[#This Row],[Age]]&lt;=60, "46-60",
  TRUE, "60+")</f>
        <v>18-25</v>
      </c>
    </row>
    <row r="1949" spans="1:42" x14ac:dyDescent="0.3">
      <c r="A1949">
        <v>1948</v>
      </c>
      <c r="B1949" t="s">
        <v>43</v>
      </c>
      <c r="C1949" t="s">
        <v>56</v>
      </c>
      <c r="D1949">
        <v>42</v>
      </c>
      <c r="E1949" t="s">
        <v>106</v>
      </c>
      <c r="F1949" t="s">
        <v>2055</v>
      </c>
      <c r="G1949" t="s">
        <v>5148</v>
      </c>
      <c r="H1949">
        <v>19458796801</v>
      </c>
      <c r="I1949" t="s">
        <v>6499</v>
      </c>
      <c r="J1949" t="s">
        <v>7291</v>
      </c>
      <c r="K1949">
        <v>9693.4599999999991</v>
      </c>
      <c r="L1949" s="12" t="s">
        <v>9019</v>
      </c>
      <c r="M1949" s="10" t="s">
        <v>11269</v>
      </c>
      <c r="N1949">
        <v>1948</v>
      </c>
      <c r="O1949">
        <v>44991</v>
      </c>
      <c r="P1949" t="s">
        <v>11404</v>
      </c>
      <c r="Q1949" s="16">
        <v>2641.14</v>
      </c>
      <c r="R1949">
        <v>12334.6</v>
      </c>
      <c r="S1949">
        <v>47</v>
      </c>
      <c r="T1949">
        <v>1948</v>
      </c>
      <c r="U1949">
        <v>27874.71</v>
      </c>
      <c r="V1949" t="s">
        <v>11413</v>
      </c>
      <c r="W1949">
        <v>5.36</v>
      </c>
      <c r="X1949">
        <v>24</v>
      </c>
      <c r="Y1949" t="s">
        <v>11627</v>
      </c>
      <c r="Z1949" t="s">
        <v>12012</v>
      </c>
      <c r="AA1949">
        <v>1948</v>
      </c>
      <c r="AB1949" t="s">
        <v>12017</v>
      </c>
      <c r="AC1949">
        <v>3778.48</v>
      </c>
      <c r="AD1949">
        <v>1971.31</v>
      </c>
      <c r="AE1949">
        <v>98.57</v>
      </c>
      <c r="AF1949" t="s">
        <v>11279</v>
      </c>
      <c r="AG1949" t="s">
        <v>11398</v>
      </c>
      <c r="AH1949">
        <v>1171</v>
      </c>
      <c r="AI1949">
        <v>1948</v>
      </c>
      <c r="AJ1949" t="s">
        <v>11215</v>
      </c>
      <c r="AK1949" t="s">
        <v>12029</v>
      </c>
      <c r="AL1949" t="s">
        <v>12032</v>
      </c>
      <c r="AM1949" t="s">
        <v>11328</v>
      </c>
      <c r="AN1949">
        <v>1</v>
      </c>
      <c r="AO1949" s="10" t="s">
        <v>12047</v>
      </c>
      <c r="AP1949" t="str" cm="1">
        <f t="array" ref="AP1949">_xlfn.IFS(
  Table1[[#This Row],[Age]]&lt;=25, "18-25",
  Table1[[#This Row],[Age]]&lt;=35, "26-35",
  Table1[[#This Row],[Age]]&lt;=45, "36-45",
  Table1[[#This Row],[Age]]&lt;=60, "46-60",
  TRUE, "60+")</f>
        <v>36-45</v>
      </c>
    </row>
    <row r="1950" spans="1:42" x14ac:dyDescent="0.3">
      <c r="A1950">
        <v>1949</v>
      </c>
      <c r="B1950" t="s">
        <v>19</v>
      </c>
      <c r="C1950" t="s">
        <v>76</v>
      </c>
      <c r="D1950">
        <v>44</v>
      </c>
      <c r="E1950" t="s">
        <v>106</v>
      </c>
      <c r="F1950" t="s">
        <v>2056</v>
      </c>
      <c r="G1950" t="s">
        <v>5141</v>
      </c>
      <c r="H1950">
        <v>19458796802</v>
      </c>
      <c r="I1950" t="s">
        <v>6500</v>
      </c>
      <c r="J1950" t="s">
        <v>7291</v>
      </c>
      <c r="K1950">
        <v>1675.8</v>
      </c>
      <c r="L1950" s="12" t="s">
        <v>9020</v>
      </c>
      <c r="M1950" s="10" t="s">
        <v>11199</v>
      </c>
      <c r="N1950">
        <v>1949</v>
      </c>
      <c r="O1950">
        <v>45262</v>
      </c>
      <c r="P1950" t="s">
        <v>11404</v>
      </c>
      <c r="Q1950" s="16">
        <v>4672.43</v>
      </c>
      <c r="R1950">
        <v>-2996.63</v>
      </c>
      <c r="S1950">
        <v>22</v>
      </c>
      <c r="T1950">
        <v>1949</v>
      </c>
      <c r="U1950">
        <v>15395.46</v>
      </c>
      <c r="V1950" t="s">
        <v>11411</v>
      </c>
      <c r="W1950">
        <v>2.09</v>
      </c>
      <c r="X1950">
        <v>36</v>
      </c>
      <c r="Y1950" t="s">
        <v>11669</v>
      </c>
      <c r="Z1950" t="s">
        <v>12012</v>
      </c>
      <c r="AA1950">
        <v>1949</v>
      </c>
      <c r="AB1950" t="s">
        <v>12017</v>
      </c>
      <c r="AC1950">
        <v>6341.63</v>
      </c>
      <c r="AD1950">
        <v>1646.72</v>
      </c>
      <c r="AE1950">
        <v>82.34</v>
      </c>
      <c r="AF1950" t="s">
        <v>11034</v>
      </c>
      <c r="AG1950" t="s">
        <v>11370</v>
      </c>
      <c r="AH1950">
        <v>5814</v>
      </c>
      <c r="AI1950">
        <v>1949</v>
      </c>
      <c r="AJ1950" t="s">
        <v>11341</v>
      </c>
      <c r="AK1950" t="s">
        <v>12028</v>
      </c>
      <c r="AL1950" t="s">
        <v>12032</v>
      </c>
      <c r="AM1950" t="s">
        <v>11327</v>
      </c>
      <c r="AN1950">
        <v>1</v>
      </c>
      <c r="AO1950" s="10" t="s">
        <v>12036</v>
      </c>
      <c r="AP1950" t="str" cm="1">
        <f t="array" ref="AP1950">_xlfn.IFS(
  Table1[[#This Row],[Age]]&lt;=25, "18-25",
  Table1[[#This Row],[Age]]&lt;=35, "26-35",
  Table1[[#This Row],[Age]]&lt;=45, "36-45",
  Table1[[#This Row],[Age]]&lt;=60, "46-60",
  TRUE, "60+")</f>
        <v>36-45</v>
      </c>
    </row>
    <row r="1951" spans="1:42" x14ac:dyDescent="0.3">
      <c r="A1951">
        <v>1950</v>
      </c>
      <c r="B1951" t="s">
        <v>50</v>
      </c>
      <c r="C1951" t="s">
        <v>100</v>
      </c>
      <c r="D1951">
        <v>39</v>
      </c>
      <c r="E1951" t="s">
        <v>106</v>
      </c>
      <c r="F1951" t="s">
        <v>2057</v>
      </c>
      <c r="G1951" t="s">
        <v>5148</v>
      </c>
      <c r="H1951">
        <v>19458796803</v>
      </c>
      <c r="I1951" t="s">
        <v>6337</v>
      </c>
      <c r="J1951" t="s">
        <v>7292</v>
      </c>
      <c r="K1951">
        <v>3603.33</v>
      </c>
      <c r="L1951" s="12" t="s">
        <v>8553</v>
      </c>
      <c r="M1951" s="10" t="s">
        <v>11342</v>
      </c>
      <c r="N1951">
        <v>1950</v>
      </c>
      <c r="O1951">
        <v>45020</v>
      </c>
      <c r="P1951" t="s">
        <v>11402</v>
      </c>
      <c r="Q1951" s="16">
        <v>4628.76</v>
      </c>
      <c r="R1951">
        <v>8232.09</v>
      </c>
      <c r="S1951">
        <v>29</v>
      </c>
      <c r="T1951">
        <v>1950</v>
      </c>
      <c r="U1951">
        <v>34081.599999999999</v>
      </c>
      <c r="V1951" t="s">
        <v>11413</v>
      </c>
      <c r="W1951">
        <v>6.58</v>
      </c>
      <c r="X1951">
        <v>36</v>
      </c>
      <c r="Y1951" t="s">
        <v>8333</v>
      </c>
      <c r="Z1951" t="s">
        <v>12010</v>
      </c>
      <c r="AA1951">
        <v>1950</v>
      </c>
      <c r="AB1951" t="s">
        <v>12017</v>
      </c>
      <c r="AC1951">
        <v>9981.64</v>
      </c>
      <c r="AD1951">
        <v>2723.09</v>
      </c>
      <c r="AE1951">
        <v>136.15</v>
      </c>
      <c r="AF1951" t="s">
        <v>11353</v>
      </c>
      <c r="AG1951" t="s">
        <v>11036</v>
      </c>
      <c r="AH1951">
        <v>4088</v>
      </c>
      <c r="AI1951">
        <v>1950</v>
      </c>
      <c r="AJ1951" t="s">
        <v>11272</v>
      </c>
      <c r="AK1951" t="s">
        <v>12028</v>
      </c>
      <c r="AL1951" t="s">
        <v>12031</v>
      </c>
      <c r="AM1951" t="s">
        <v>11321</v>
      </c>
      <c r="AN1951">
        <v>1</v>
      </c>
      <c r="AO1951" s="10" t="s">
        <v>12037</v>
      </c>
      <c r="AP1951" t="str" cm="1">
        <f t="array" ref="AP1951">_xlfn.IFS(
  Table1[[#This Row],[Age]]&lt;=25, "18-25",
  Table1[[#This Row],[Age]]&lt;=35, "26-35",
  Table1[[#This Row],[Age]]&lt;=45, "36-45",
  Table1[[#This Row],[Age]]&lt;=60, "46-60",
  TRUE, "60+")</f>
        <v>36-45</v>
      </c>
    </row>
    <row r="1952" spans="1:42" x14ac:dyDescent="0.3">
      <c r="A1952">
        <v>1951</v>
      </c>
      <c r="B1952" t="s">
        <v>10</v>
      </c>
      <c r="C1952" t="s">
        <v>98</v>
      </c>
      <c r="D1952">
        <v>34</v>
      </c>
      <c r="E1952" t="s">
        <v>106</v>
      </c>
      <c r="F1952" t="s">
        <v>2058</v>
      </c>
      <c r="G1952" t="s">
        <v>5122</v>
      </c>
      <c r="H1952">
        <v>19458796804</v>
      </c>
      <c r="I1952" t="s">
        <v>6501</v>
      </c>
      <c r="J1952" t="s">
        <v>7292</v>
      </c>
      <c r="K1952">
        <v>8528.4599999999991</v>
      </c>
      <c r="L1952" s="12" t="s">
        <v>9021</v>
      </c>
      <c r="M1952" s="10" t="s">
        <v>11339</v>
      </c>
      <c r="N1952">
        <v>1951</v>
      </c>
      <c r="O1952">
        <v>44936</v>
      </c>
      <c r="P1952" t="s">
        <v>11404</v>
      </c>
      <c r="Q1952" s="16">
        <v>320.77</v>
      </c>
      <c r="R1952">
        <v>8849.23</v>
      </c>
      <c r="S1952">
        <v>40</v>
      </c>
      <c r="T1952">
        <v>1951</v>
      </c>
      <c r="U1952">
        <v>43229.48</v>
      </c>
      <c r="V1952" t="s">
        <v>11411</v>
      </c>
      <c r="W1952">
        <v>4.07</v>
      </c>
      <c r="X1952">
        <v>36</v>
      </c>
      <c r="Y1952" t="s">
        <v>8321</v>
      </c>
      <c r="Z1952" t="s">
        <v>12012</v>
      </c>
      <c r="AA1952">
        <v>1951</v>
      </c>
      <c r="AB1952" t="s">
        <v>12017</v>
      </c>
      <c r="AC1952">
        <v>2805.86</v>
      </c>
      <c r="AD1952">
        <v>1256.2</v>
      </c>
      <c r="AE1952">
        <v>62.81</v>
      </c>
      <c r="AF1952" t="s">
        <v>11221</v>
      </c>
      <c r="AG1952" t="s">
        <v>11206</v>
      </c>
      <c r="AH1952">
        <v>6096</v>
      </c>
      <c r="AI1952">
        <v>1951</v>
      </c>
      <c r="AJ1952" t="s">
        <v>11320</v>
      </c>
      <c r="AK1952" t="s">
        <v>12028</v>
      </c>
      <c r="AL1952" t="s">
        <v>12031</v>
      </c>
      <c r="AM1952" t="s">
        <v>11265</v>
      </c>
      <c r="AN1952">
        <v>1</v>
      </c>
      <c r="AO1952" s="10" t="s">
        <v>12039</v>
      </c>
      <c r="AP1952" t="str" cm="1">
        <f t="array" ref="AP1952">_xlfn.IFS(
  Table1[[#This Row],[Age]]&lt;=25, "18-25",
  Table1[[#This Row],[Age]]&lt;=35, "26-35",
  Table1[[#This Row],[Age]]&lt;=45, "36-45",
  Table1[[#This Row],[Age]]&lt;=60, "46-60",
  TRUE, "60+")</f>
        <v>26-35</v>
      </c>
    </row>
    <row r="1953" spans="1:42" x14ac:dyDescent="0.3">
      <c r="A1953">
        <v>1952</v>
      </c>
      <c r="B1953" t="s">
        <v>45</v>
      </c>
      <c r="C1953" t="s">
        <v>53</v>
      </c>
      <c r="D1953">
        <v>46</v>
      </c>
      <c r="E1953" t="s">
        <v>105</v>
      </c>
      <c r="F1953" t="s">
        <v>2059</v>
      </c>
      <c r="G1953" t="s">
        <v>5137</v>
      </c>
      <c r="H1953">
        <v>19458796805</v>
      </c>
      <c r="I1953" t="s">
        <v>5654</v>
      </c>
      <c r="J1953" t="s">
        <v>7291</v>
      </c>
      <c r="K1953">
        <v>9346.59</v>
      </c>
      <c r="L1953" s="12" t="s">
        <v>9022</v>
      </c>
      <c r="M1953" s="10" t="s">
        <v>11260</v>
      </c>
      <c r="N1953">
        <v>1952</v>
      </c>
      <c r="O1953">
        <v>45106</v>
      </c>
      <c r="P1953" t="s">
        <v>11403</v>
      </c>
      <c r="Q1953" s="16">
        <v>4995.99</v>
      </c>
      <c r="R1953">
        <v>14342.58</v>
      </c>
      <c r="S1953">
        <v>3</v>
      </c>
      <c r="T1953">
        <v>1952</v>
      </c>
      <c r="U1953">
        <v>37760.06</v>
      </c>
      <c r="V1953" t="s">
        <v>11411</v>
      </c>
      <c r="W1953">
        <v>4.7699999999999996</v>
      </c>
      <c r="X1953">
        <v>60</v>
      </c>
      <c r="Y1953" t="s">
        <v>9039</v>
      </c>
      <c r="Z1953" t="s">
        <v>12011</v>
      </c>
      <c r="AA1953">
        <v>1952</v>
      </c>
      <c r="AB1953" t="s">
        <v>12015</v>
      </c>
      <c r="AC1953">
        <v>7513.66</v>
      </c>
      <c r="AD1953">
        <v>3183.33</v>
      </c>
      <c r="AE1953">
        <v>159.16999999999999</v>
      </c>
      <c r="AF1953" t="s">
        <v>11264</v>
      </c>
      <c r="AG1953" t="s">
        <v>11137</v>
      </c>
      <c r="AH1953">
        <v>4064</v>
      </c>
      <c r="AI1953">
        <v>1952</v>
      </c>
      <c r="AJ1953" t="s">
        <v>11189</v>
      </c>
      <c r="AK1953" t="s">
        <v>12029</v>
      </c>
      <c r="AL1953" t="s">
        <v>12031</v>
      </c>
      <c r="AM1953" t="s">
        <v>11300</v>
      </c>
      <c r="AN1953">
        <v>1</v>
      </c>
      <c r="AO1953" s="10" t="s">
        <v>12043</v>
      </c>
      <c r="AP1953" t="str" cm="1">
        <f t="array" ref="AP1953">_xlfn.IFS(
  Table1[[#This Row],[Age]]&lt;=25, "18-25",
  Table1[[#This Row],[Age]]&lt;=35, "26-35",
  Table1[[#This Row],[Age]]&lt;=45, "36-45",
  Table1[[#This Row],[Age]]&lt;=60, "46-60",
  TRUE, "60+")</f>
        <v>46-60</v>
      </c>
    </row>
    <row r="1954" spans="1:42" x14ac:dyDescent="0.3">
      <c r="A1954">
        <v>1953</v>
      </c>
      <c r="B1954" t="s">
        <v>22</v>
      </c>
      <c r="C1954" t="s">
        <v>60</v>
      </c>
      <c r="D1954">
        <v>20</v>
      </c>
      <c r="E1954" t="s">
        <v>104</v>
      </c>
      <c r="F1954" t="s">
        <v>2060</v>
      </c>
      <c r="G1954" t="s">
        <v>5132</v>
      </c>
      <c r="H1954">
        <v>19458796806</v>
      </c>
      <c r="I1954" t="s">
        <v>6502</v>
      </c>
      <c r="J1954" t="s">
        <v>7292</v>
      </c>
      <c r="K1954">
        <v>243.84</v>
      </c>
      <c r="L1954" s="12" t="s">
        <v>9023</v>
      </c>
      <c r="M1954" s="10" t="s">
        <v>11217</v>
      </c>
      <c r="N1954">
        <v>1953</v>
      </c>
      <c r="O1954">
        <v>45206</v>
      </c>
      <c r="P1954" t="s">
        <v>11403</v>
      </c>
      <c r="Q1954" s="16">
        <v>3935.58</v>
      </c>
      <c r="R1954">
        <v>4179.42</v>
      </c>
      <c r="S1954">
        <v>49</v>
      </c>
      <c r="T1954">
        <v>1953</v>
      </c>
      <c r="U1954">
        <v>31008.880000000001</v>
      </c>
      <c r="V1954" t="s">
        <v>11411</v>
      </c>
      <c r="W1954">
        <v>2.36</v>
      </c>
      <c r="X1954">
        <v>12</v>
      </c>
      <c r="Y1954" t="s">
        <v>11536</v>
      </c>
      <c r="Z1954" t="s">
        <v>12010</v>
      </c>
      <c r="AA1954">
        <v>1953</v>
      </c>
      <c r="AB1954" t="s">
        <v>12016</v>
      </c>
      <c r="AC1954">
        <v>7408.35</v>
      </c>
      <c r="AD1954">
        <v>571.27</v>
      </c>
      <c r="AE1954">
        <v>28.56</v>
      </c>
      <c r="AF1954" t="s">
        <v>11071</v>
      </c>
      <c r="AG1954" t="s">
        <v>11366</v>
      </c>
      <c r="AH1954">
        <v>7530</v>
      </c>
      <c r="AI1954">
        <v>1953</v>
      </c>
      <c r="AJ1954" t="s">
        <v>11071</v>
      </c>
      <c r="AK1954" t="s">
        <v>12029</v>
      </c>
      <c r="AL1954" t="s">
        <v>12031</v>
      </c>
      <c r="AM1954" t="s">
        <v>11371</v>
      </c>
      <c r="AN1954">
        <v>1</v>
      </c>
      <c r="AO1954" s="10" t="s">
        <v>12044</v>
      </c>
      <c r="AP1954" t="str" cm="1">
        <f t="array" ref="AP1954">_xlfn.IFS(
  Table1[[#This Row],[Age]]&lt;=25, "18-25",
  Table1[[#This Row],[Age]]&lt;=35, "26-35",
  Table1[[#This Row],[Age]]&lt;=45, "36-45",
  Table1[[#This Row],[Age]]&lt;=60, "46-60",
  TRUE, "60+")</f>
        <v>18-25</v>
      </c>
    </row>
    <row r="1955" spans="1:42" x14ac:dyDescent="0.3">
      <c r="A1955">
        <v>1954</v>
      </c>
      <c r="B1955" t="s">
        <v>20</v>
      </c>
      <c r="C1955" t="s">
        <v>61</v>
      </c>
      <c r="D1955">
        <v>34</v>
      </c>
      <c r="E1955" t="s">
        <v>106</v>
      </c>
      <c r="F1955" t="s">
        <v>2061</v>
      </c>
      <c r="G1955" t="s">
        <v>5132</v>
      </c>
      <c r="H1955">
        <v>19458796807</v>
      </c>
      <c r="I1955" t="s">
        <v>6063</v>
      </c>
      <c r="J1955" t="s">
        <v>7291</v>
      </c>
      <c r="K1955">
        <v>3936.59</v>
      </c>
      <c r="L1955" s="12" t="s">
        <v>7938</v>
      </c>
      <c r="M1955" s="10" t="s">
        <v>11062</v>
      </c>
      <c r="N1955">
        <v>1954</v>
      </c>
      <c r="O1955">
        <v>44947</v>
      </c>
      <c r="P1955" t="s">
        <v>11404</v>
      </c>
      <c r="Q1955" s="16">
        <v>1883.9</v>
      </c>
      <c r="R1955">
        <v>5820.49</v>
      </c>
      <c r="S1955">
        <v>25</v>
      </c>
      <c r="T1955">
        <v>1954</v>
      </c>
      <c r="U1955">
        <v>18175.46</v>
      </c>
      <c r="V1955" t="s">
        <v>11411</v>
      </c>
      <c r="W1955">
        <v>6.63</v>
      </c>
      <c r="X1955">
        <v>12</v>
      </c>
      <c r="Y1955" t="s">
        <v>10820</v>
      </c>
      <c r="Z1955" t="s">
        <v>12011</v>
      </c>
      <c r="AA1955">
        <v>1954</v>
      </c>
      <c r="AB1955" t="s">
        <v>12017</v>
      </c>
      <c r="AC1955">
        <v>8022.77</v>
      </c>
      <c r="AD1955">
        <v>4291.87</v>
      </c>
      <c r="AE1955">
        <v>214.59</v>
      </c>
      <c r="AF1955" t="s">
        <v>11282</v>
      </c>
      <c r="AG1955" t="s">
        <v>11069</v>
      </c>
      <c r="AH1955">
        <v>865</v>
      </c>
      <c r="AI1955">
        <v>1954</v>
      </c>
      <c r="AJ1955" t="s">
        <v>11290</v>
      </c>
      <c r="AK1955" t="s">
        <v>12027</v>
      </c>
      <c r="AL1955" t="s">
        <v>12031</v>
      </c>
      <c r="AM1955" t="s">
        <v>11222</v>
      </c>
      <c r="AN1955">
        <v>1</v>
      </c>
      <c r="AO1955" s="10" t="s">
        <v>12039</v>
      </c>
      <c r="AP1955" t="str" cm="1">
        <f t="array" ref="AP1955">_xlfn.IFS(
  Table1[[#This Row],[Age]]&lt;=25, "18-25",
  Table1[[#This Row],[Age]]&lt;=35, "26-35",
  Table1[[#This Row],[Age]]&lt;=45, "36-45",
  Table1[[#This Row],[Age]]&lt;=60, "46-60",
  TRUE, "60+")</f>
        <v>26-35</v>
      </c>
    </row>
    <row r="1956" spans="1:42" x14ac:dyDescent="0.3">
      <c r="A1956">
        <v>1955</v>
      </c>
      <c r="B1956" t="s">
        <v>19</v>
      </c>
      <c r="C1956" t="s">
        <v>79</v>
      </c>
      <c r="D1956">
        <v>19</v>
      </c>
      <c r="E1956" t="s">
        <v>106</v>
      </c>
      <c r="F1956" t="s">
        <v>2062</v>
      </c>
      <c r="G1956" t="s">
        <v>5130</v>
      </c>
      <c r="H1956">
        <v>19458796808</v>
      </c>
      <c r="I1956" t="s">
        <v>6503</v>
      </c>
      <c r="J1956" t="s">
        <v>7291</v>
      </c>
      <c r="K1956">
        <v>1222.52</v>
      </c>
      <c r="L1956" s="12" t="s">
        <v>9024</v>
      </c>
      <c r="M1956" s="10" t="s">
        <v>11137</v>
      </c>
      <c r="N1956">
        <v>1955</v>
      </c>
      <c r="O1956">
        <v>45106</v>
      </c>
      <c r="P1956" t="s">
        <v>11402</v>
      </c>
      <c r="Q1956" s="16">
        <v>3718.98</v>
      </c>
      <c r="R1956">
        <v>-2496.46</v>
      </c>
      <c r="S1956">
        <v>82</v>
      </c>
      <c r="T1956">
        <v>1955</v>
      </c>
      <c r="U1956">
        <v>42885.38</v>
      </c>
      <c r="V1956" t="s">
        <v>11412</v>
      </c>
      <c r="W1956">
        <v>8.09</v>
      </c>
      <c r="X1956">
        <v>60</v>
      </c>
      <c r="Y1956" t="s">
        <v>11725</v>
      </c>
      <c r="Z1956" t="s">
        <v>12010</v>
      </c>
      <c r="AA1956">
        <v>1955</v>
      </c>
      <c r="AB1956" t="s">
        <v>12015</v>
      </c>
      <c r="AC1956">
        <v>4937.8900000000003</v>
      </c>
      <c r="AD1956">
        <v>3823.08</v>
      </c>
      <c r="AE1956">
        <v>191.15</v>
      </c>
      <c r="AF1956" t="s">
        <v>11174</v>
      </c>
      <c r="AG1956" t="s">
        <v>11155</v>
      </c>
      <c r="AH1956">
        <v>6717</v>
      </c>
      <c r="AI1956">
        <v>1955</v>
      </c>
      <c r="AJ1956" t="s">
        <v>11318</v>
      </c>
      <c r="AK1956" t="s">
        <v>12027</v>
      </c>
      <c r="AL1956" t="s">
        <v>12032</v>
      </c>
      <c r="AM1956" t="s">
        <v>11153</v>
      </c>
      <c r="AN1956">
        <v>1</v>
      </c>
      <c r="AO1956" s="10" t="s">
        <v>12043</v>
      </c>
      <c r="AP1956" t="str" cm="1">
        <f t="array" ref="AP1956">_xlfn.IFS(
  Table1[[#This Row],[Age]]&lt;=25, "18-25",
  Table1[[#This Row],[Age]]&lt;=35, "26-35",
  Table1[[#This Row],[Age]]&lt;=45, "36-45",
  Table1[[#This Row],[Age]]&lt;=60, "46-60",
  TRUE, "60+")</f>
        <v>18-25</v>
      </c>
    </row>
    <row r="1957" spans="1:42" x14ac:dyDescent="0.3">
      <c r="A1957">
        <v>1956</v>
      </c>
      <c r="B1957" t="s">
        <v>46</v>
      </c>
      <c r="C1957" t="s">
        <v>70</v>
      </c>
      <c r="D1957">
        <v>49</v>
      </c>
      <c r="E1957" t="s">
        <v>105</v>
      </c>
      <c r="F1957" t="s">
        <v>2063</v>
      </c>
      <c r="G1957" t="s">
        <v>5128</v>
      </c>
      <c r="H1957">
        <v>19458796809</v>
      </c>
      <c r="I1957" t="s">
        <v>6504</v>
      </c>
      <c r="J1957" t="s">
        <v>7292</v>
      </c>
      <c r="K1957">
        <v>7905.74</v>
      </c>
      <c r="L1957" s="12" t="s">
        <v>9025</v>
      </c>
      <c r="M1957" s="10" t="s">
        <v>11140</v>
      </c>
      <c r="N1957">
        <v>1956</v>
      </c>
      <c r="O1957">
        <v>45285</v>
      </c>
      <c r="P1957" t="s">
        <v>11402</v>
      </c>
      <c r="Q1957" s="16">
        <v>1889.48</v>
      </c>
      <c r="R1957">
        <v>6016.26</v>
      </c>
      <c r="S1957">
        <v>11</v>
      </c>
      <c r="T1957">
        <v>1956</v>
      </c>
      <c r="U1957">
        <v>28739.27</v>
      </c>
      <c r="V1957" t="s">
        <v>11411</v>
      </c>
      <c r="W1957">
        <v>7.9</v>
      </c>
      <c r="X1957">
        <v>48</v>
      </c>
      <c r="Y1957" t="s">
        <v>11619</v>
      </c>
      <c r="Z1957" t="s">
        <v>12012</v>
      </c>
      <c r="AA1957">
        <v>1956</v>
      </c>
      <c r="AB1957" t="s">
        <v>12015</v>
      </c>
      <c r="AC1957">
        <v>1096.58</v>
      </c>
      <c r="AD1957">
        <v>2078.88</v>
      </c>
      <c r="AE1957">
        <v>103.94</v>
      </c>
      <c r="AF1957" t="s">
        <v>11230</v>
      </c>
      <c r="AG1957" t="s">
        <v>11195</v>
      </c>
      <c r="AH1957">
        <v>910</v>
      </c>
      <c r="AI1957">
        <v>1956</v>
      </c>
      <c r="AJ1957" t="s">
        <v>11168</v>
      </c>
      <c r="AK1957" t="s">
        <v>12028</v>
      </c>
      <c r="AL1957" t="s">
        <v>12032</v>
      </c>
      <c r="AM1957" t="s">
        <v>11372</v>
      </c>
      <c r="AN1957">
        <v>1</v>
      </c>
      <c r="AO1957" s="10" t="s">
        <v>12036</v>
      </c>
      <c r="AP1957" t="str" cm="1">
        <f t="array" ref="AP1957">_xlfn.IFS(
  Table1[[#This Row],[Age]]&lt;=25, "18-25",
  Table1[[#This Row],[Age]]&lt;=35, "26-35",
  Table1[[#This Row],[Age]]&lt;=45, "36-45",
  Table1[[#This Row],[Age]]&lt;=60, "46-60",
  TRUE, "60+")</f>
        <v>46-60</v>
      </c>
    </row>
    <row r="1958" spans="1:42" x14ac:dyDescent="0.3">
      <c r="A1958">
        <v>1957</v>
      </c>
      <c r="B1958" t="s">
        <v>6</v>
      </c>
      <c r="C1958" t="s">
        <v>55</v>
      </c>
      <c r="D1958">
        <v>39</v>
      </c>
      <c r="E1958" t="s">
        <v>106</v>
      </c>
      <c r="F1958" t="s">
        <v>2064</v>
      </c>
      <c r="G1958" t="s">
        <v>5115</v>
      </c>
      <c r="H1958">
        <v>19458796810</v>
      </c>
      <c r="I1958" t="s">
        <v>5331</v>
      </c>
      <c r="J1958" t="s">
        <v>7292</v>
      </c>
      <c r="K1958">
        <v>7496.59</v>
      </c>
      <c r="L1958" s="12" t="s">
        <v>9026</v>
      </c>
      <c r="M1958" s="10" t="s">
        <v>11248</v>
      </c>
      <c r="N1958">
        <v>1957</v>
      </c>
      <c r="O1958">
        <v>45005</v>
      </c>
      <c r="P1958" t="s">
        <v>11402</v>
      </c>
      <c r="Q1958" s="16">
        <v>4682.03</v>
      </c>
      <c r="R1958">
        <v>12178.62</v>
      </c>
      <c r="S1958">
        <v>94</v>
      </c>
      <c r="T1958">
        <v>1957</v>
      </c>
      <c r="U1958">
        <v>44589.65</v>
      </c>
      <c r="V1958" t="s">
        <v>11413</v>
      </c>
      <c r="W1958">
        <v>9.94</v>
      </c>
      <c r="X1958">
        <v>36</v>
      </c>
      <c r="Y1958" t="s">
        <v>11426</v>
      </c>
      <c r="Z1958" t="s">
        <v>12012</v>
      </c>
      <c r="AA1958">
        <v>1957</v>
      </c>
      <c r="AB1958" t="s">
        <v>12015</v>
      </c>
      <c r="AC1958">
        <v>9137.1299999999992</v>
      </c>
      <c r="AD1958">
        <v>890.95</v>
      </c>
      <c r="AE1958">
        <v>44.55</v>
      </c>
      <c r="AF1958" t="s">
        <v>11083</v>
      </c>
      <c r="AG1958" t="s">
        <v>11131</v>
      </c>
      <c r="AH1958">
        <v>4236</v>
      </c>
      <c r="AI1958">
        <v>1957</v>
      </c>
      <c r="AJ1958" t="s">
        <v>11355</v>
      </c>
      <c r="AK1958" t="s">
        <v>12029</v>
      </c>
      <c r="AL1958" t="s">
        <v>12032</v>
      </c>
      <c r="AM1958" t="s">
        <v>11367</v>
      </c>
      <c r="AN1958">
        <v>1</v>
      </c>
      <c r="AO1958" s="10" t="s">
        <v>12047</v>
      </c>
      <c r="AP1958" t="str" cm="1">
        <f t="array" ref="AP1958">_xlfn.IFS(
  Table1[[#This Row],[Age]]&lt;=25, "18-25",
  Table1[[#This Row],[Age]]&lt;=35, "26-35",
  Table1[[#This Row],[Age]]&lt;=45, "36-45",
  Table1[[#This Row],[Age]]&lt;=60, "46-60",
  TRUE, "60+")</f>
        <v>36-45</v>
      </c>
    </row>
    <row r="1959" spans="1:42" x14ac:dyDescent="0.3">
      <c r="A1959">
        <v>1958</v>
      </c>
      <c r="B1959" t="s">
        <v>10</v>
      </c>
      <c r="C1959" t="s">
        <v>67</v>
      </c>
      <c r="D1959">
        <v>56</v>
      </c>
      <c r="E1959" t="s">
        <v>105</v>
      </c>
      <c r="F1959" t="s">
        <v>2065</v>
      </c>
      <c r="G1959" t="s">
        <v>5145</v>
      </c>
      <c r="H1959">
        <v>19458796811</v>
      </c>
      <c r="I1959" t="s">
        <v>6505</v>
      </c>
      <c r="J1959" t="s">
        <v>7291</v>
      </c>
      <c r="K1959">
        <v>7567.6</v>
      </c>
      <c r="L1959" s="12" t="s">
        <v>9027</v>
      </c>
      <c r="M1959" s="10" t="s">
        <v>11210</v>
      </c>
      <c r="N1959">
        <v>1958</v>
      </c>
      <c r="O1959">
        <v>45059</v>
      </c>
      <c r="P1959" t="s">
        <v>11403</v>
      </c>
      <c r="Q1959" s="16">
        <v>1896.78</v>
      </c>
      <c r="R1959">
        <v>9464.3799999999992</v>
      </c>
      <c r="S1959">
        <v>89</v>
      </c>
      <c r="T1959">
        <v>1958</v>
      </c>
      <c r="U1959">
        <v>13454.75</v>
      </c>
      <c r="V1959" t="s">
        <v>11411</v>
      </c>
      <c r="W1959">
        <v>2.91</v>
      </c>
      <c r="X1959">
        <v>24</v>
      </c>
      <c r="Y1959" t="s">
        <v>10746</v>
      </c>
      <c r="Z1959" t="s">
        <v>12012</v>
      </c>
      <c r="AA1959">
        <v>1958</v>
      </c>
      <c r="AB1959" t="s">
        <v>12017</v>
      </c>
      <c r="AC1959">
        <v>3321.21</v>
      </c>
      <c r="AD1959">
        <v>1975.14</v>
      </c>
      <c r="AE1959">
        <v>98.76</v>
      </c>
      <c r="AF1959" t="s">
        <v>11184</v>
      </c>
      <c r="AG1959" t="s">
        <v>11186</v>
      </c>
      <c r="AH1959">
        <v>3352</v>
      </c>
      <c r="AI1959">
        <v>1958</v>
      </c>
      <c r="AJ1959" t="s">
        <v>11293</v>
      </c>
      <c r="AK1959" t="s">
        <v>12028</v>
      </c>
      <c r="AL1959" t="s">
        <v>12031</v>
      </c>
      <c r="AM1959" t="s">
        <v>11381</v>
      </c>
      <c r="AN1959">
        <v>-1</v>
      </c>
      <c r="AO1959" s="10" t="s">
        <v>12046</v>
      </c>
      <c r="AP1959" t="str" cm="1">
        <f t="array" ref="AP1959">_xlfn.IFS(
  Table1[[#This Row],[Age]]&lt;=25, "18-25",
  Table1[[#This Row],[Age]]&lt;=35, "26-35",
  Table1[[#This Row],[Age]]&lt;=45, "36-45",
  Table1[[#This Row],[Age]]&lt;=60, "46-60",
  TRUE, "60+")</f>
        <v>46-60</v>
      </c>
    </row>
    <row r="1960" spans="1:42" x14ac:dyDescent="0.3">
      <c r="A1960">
        <v>1959</v>
      </c>
      <c r="B1960" t="s">
        <v>15</v>
      </c>
      <c r="C1960" t="s">
        <v>89</v>
      </c>
      <c r="D1960">
        <v>50</v>
      </c>
      <c r="E1960" t="s">
        <v>105</v>
      </c>
      <c r="F1960" t="s">
        <v>2066</v>
      </c>
      <c r="G1960" t="s">
        <v>5147</v>
      </c>
      <c r="H1960">
        <v>19458796812</v>
      </c>
      <c r="I1960" t="s">
        <v>5310</v>
      </c>
      <c r="J1960" t="s">
        <v>7291</v>
      </c>
      <c r="K1960">
        <v>3963.33</v>
      </c>
      <c r="L1960" s="12" t="s">
        <v>9028</v>
      </c>
      <c r="M1960" s="10" t="s">
        <v>11177</v>
      </c>
      <c r="N1960">
        <v>1959</v>
      </c>
      <c r="O1960">
        <v>45090</v>
      </c>
      <c r="P1960" t="s">
        <v>11403</v>
      </c>
      <c r="Q1960" s="16">
        <v>3832.83</v>
      </c>
      <c r="R1960">
        <v>7796.16</v>
      </c>
      <c r="S1960">
        <v>75</v>
      </c>
      <c r="T1960">
        <v>1959</v>
      </c>
      <c r="U1960">
        <v>33060.480000000003</v>
      </c>
      <c r="V1960" t="s">
        <v>11411</v>
      </c>
      <c r="W1960">
        <v>9.23</v>
      </c>
      <c r="X1960">
        <v>60</v>
      </c>
      <c r="Y1960" t="s">
        <v>8444</v>
      </c>
      <c r="Z1960" t="s">
        <v>12012</v>
      </c>
      <c r="AA1960">
        <v>1959</v>
      </c>
      <c r="AB1960" t="s">
        <v>12015</v>
      </c>
      <c r="AC1960">
        <v>4608.97</v>
      </c>
      <c r="AD1960">
        <v>3371</v>
      </c>
      <c r="AE1960">
        <v>168.55</v>
      </c>
      <c r="AF1960" t="s">
        <v>11244</v>
      </c>
      <c r="AG1960" t="s">
        <v>11181</v>
      </c>
      <c r="AH1960">
        <v>8236</v>
      </c>
      <c r="AI1960">
        <v>1959</v>
      </c>
      <c r="AJ1960" t="s">
        <v>11294</v>
      </c>
      <c r="AK1960" t="s">
        <v>12029</v>
      </c>
      <c r="AL1960" t="s">
        <v>12031</v>
      </c>
      <c r="AM1960" t="s">
        <v>11046</v>
      </c>
      <c r="AN1960">
        <v>1</v>
      </c>
      <c r="AO1960" s="10" t="s">
        <v>12043</v>
      </c>
      <c r="AP1960" t="str" cm="1">
        <f t="array" ref="AP1960">_xlfn.IFS(
  Table1[[#This Row],[Age]]&lt;=25, "18-25",
  Table1[[#This Row],[Age]]&lt;=35, "26-35",
  Table1[[#This Row],[Age]]&lt;=45, "36-45",
  Table1[[#This Row],[Age]]&lt;=60, "46-60",
  TRUE, "60+")</f>
        <v>46-60</v>
      </c>
    </row>
    <row r="1961" spans="1:42" x14ac:dyDescent="0.3">
      <c r="A1961">
        <v>1960</v>
      </c>
      <c r="B1961" t="s">
        <v>11</v>
      </c>
      <c r="C1961" t="s">
        <v>84</v>
      </c>
      <c r="D1961">
        <v>39</v>
      </c>
      <c r="E1961" t="s">
        <v>105</v>
      </c>
      <c r="F1961" t="s">
        <v>2067</v>
      </c>
      <c r="G1961" t="s">
        <v>5113</v>
      </c>
      <c r="H1961">
        <v>19458796813</v>
      </c>
      <c r="I1961" t="s">
        <v>5501</v>
      </c>
      <c r="J1961" t="s">
        <v>7292</v>
      </c>
      <c r="K1961">
        <v>4121.8500000000004</v>
      </c>
      <c r="L1961" s="12" t="s">
        <v>9029</v>
      </c>
      <c r="M1961" s="10" t="s">
        <v>11045</v>
      </c>
      <c r="N1961">
        <v>1960</v>
      </c>
      <c r="O1961">
        <v>45041</v>
      </c>
      <c r="P1961" t="s">
        <v>11404</v>
      </c>
      <c r="Q1961" s="16">
        <v>784.82</v>
      </c>
      <c r="R1961">
        <v>4906.67</v>
      </c>
      <c r="S1961">
        <v>98</v>
      </c>
      <c r="T1961">
        <v>1960</v>
      </c>
      <c r="U1961">
        <v>46824.26</v>
      </c>
      <c r="V1961" t="s">
        <v>11411</v>
      </c>
      <c r="W1961">
        <v>7.59</v>
      </c>
      <c r="X1961">
        <v>36</v>
      </c>
      <c r="Y1961" t="s">
        <v>11530</v>
      </c>
      <c r="Z1961" t="s">
        <v>12011</v>
      </c>
      <c r="AA1961">
        <v>1960</v>
      </c>
      <c r="AB1961" t="s">
        <v>12016</v>
      </c>
      <c r="AC1961">
        <v>8474.7999999999993</v>
      </c>
      <c r="AD1961">
        <v>1830.75</v>
      </c>
      <c r="AE1961">
        <v>91.54</v>
      </c>
      <c r="AF1961" t="s">
        <v>11293</v>
      </c>
      <c r="AG1961" t="s">
        <v>11380</v>
      </c>
      <c r="AH1961">
        <v>7728</v>
      </c>
      <c r="AI1961">
        <v>1960</v>
      </c>
      <c r="AJ1961" t="s">
        <v>11168</v>
      </c>
      <c r="AK1961" t="s">
        <v>12028</v>
      </c>
      <c r="AL1961" t="s">
        <v>12032</v>
      </c>
      <c r="AM1961" t="s">
        <v>11362</v>
      </c>
      <c r="AN1961">
        <v>1</v>
      </c>
      <c r="AO1961" s="10" t="s">
        <v>12037</v>
      </c>
      <c r="AP1961" t="str" cm="1">
        <f t="array" ref="AP1961">_xlfn.IFS(
  Table1[[#This Row],[Age]]&lt;=25, "18-25",
  Table1[[#This Row],[Age]]&lt;=35, "26-35",
  Table1[[#This Row],[Age]]&lt;=45, "36-45",
  Table1[[#This Row],[Age]]&lt;=60, "46-60",
  TRUE, "60+")</f>
        <v>36-45</v>
      </c>
    </row>
    <row r="1962" spans="1:42" x14ac:dyDescent="0.3">
      <c r="A1962">
        <v>1961</v>
      </c>
      <c r="B1962" t="s">
        <v>46</v>
      </c>
      <c r="C1962" t="s">
        <v>86</v>
      </c>
      <c r="D1962">
        <v>64</v>
      </c>
      <c r="E1962" t="s">
        <v>105</v>
      </c>
      <c r="F1962" t="s">
        <v>2068</v>
      </c>
      <c r="G1962" t="s">
        <v>5116</v>
      </c>
      <c r="H1962">
        <v>19458796814</v>
      </c>
      <c r="I1962" t="s">
        <v>6434</v>
      </c>
      <c r="J1962" t="s">
        <v>7292</v>
      </c>
      <c r="K1962">
        <v>2692.46</v>
      </c>
      <c r="L1962" s="12" t="s">
        <v>9030</v>
      </c>
      <c r="M1962" s="10" t="s">
        <v>11054</v>
      </c>
      <c r="N1962">
        <v>1961</v>
      </c>
      <c r="O1962">
        <v>45204</v>
      </c>
      <c r="P1962" t="s">
        <v>11404</v>
      </c>
      <c r="Q1962" s="16">
        <v>4263.0600000000004</v>
      </c>
      <c r="R1962">
        <v>-1570.6</v>
      </c>
      <c r="S1962">
        <v>88</v>
      </c>
      <c r="T1962">
        <v>1961</v>
      </c>
      <c r="U1962">
        <v>19330.2</v>
      </c>
      <c r="V1962" t="s">
        <v>11412</v>
      </c>
      <c r="W1962">
        <v>7.37</v>
      </c>
      <c r="X1962">
        <v>36</v>
      </c>
      <c r="Y1962" t="s">
        <v>10169</v>
      </c>
      <c r="Z1962" t="s">
        <v>12012</v>
      </c>
      <c r="AA1962">
        <v>1961</v>
      </c>
      <c r="AB1962" t="s">
        <v>12016</v>
      </c>
      <c r="AC1962">
        <v>8847.51</v>
      </c>
      <c r="AD1962">
        <v>411.88</v>
      </c>
      <c r="AE1962">
        <v>20.59</v>
      </c>
      <c r="AF1962" t="s">
        <v>11247</v>
      </c>
      <c r="AG1962" t="s">
        <v>11098</v>
      </c>
      <c r="AH1962">
        <v>7465</v>
      </c>
      <c r="AI1962">
        <v>1961</v>
      </c>
      <c r="AJ1962" t="s">
        <v>11232</v>
      </c>
      <c r="AK1962" t="s">
        <v>12028</v>
      </c>
      <c r="AL1962" t="s">
        <v>12032</v>
      </c>
      <c r="AM1962" t="s">
        <v>11262</v>
      </c>
      <c r="AN1962">
        <v>1</v>
      </c>
      <c r="AO1962" s="10" t="s">
        <v>12044</v>
      </c>
      <c r="AP1962" t="str" cm="1">
        <f t="array" ref="AP1962">_xlfn.IFS(
  Table1[[#This Row],[Age]]&lt;=25, "18-25",
  Table1[[#This Row],[Age]]&lt;=35, "26-35",
  Table1[[#This Row],[Age]]&lt;=45, "36-45",
  Table1[[#This Row],[Age]]&lt;=60, "46-60",
  TRUE, "60+")</f>
        <v>60+</v>
      </c>
    </row>
    <row r="1963" spans="1:42" x14ac:dyDescent="0.3">
      <c r="A1963">
        <v>1962</v>
      </c>
      <c r="B1963" t="s">
        <v>39</v>
      </c>
      <c r="C1963" t="s">
        <v>95</v>
      </c>
      <c r="D1963">
        <v>21</v>
      </c>
      <c r="E1963" t="s">
        <v>106</v>
      </c>
      <c r="F1963" t="s">
        <v>2069</v>
      </c>
      <c r="G1963" t="s">
        <v>5135</v>
      </c>
      <c r="H1963">
        <v>19458796815</v>
      </c>
      <c r="I1963" t="s">
        <v>5453</v>
      </c>
      <c r="J1963" t="s">
        <v>7292</v>
      </c>
      <c r="K1963">
        <v>3672.85</v>
      </c>
      <c r="L1963" s="12" t="s">
        <v>9031</v>
      </c>
      <c r="M1963" s="10" t="s">
        <v>11149</v>
      </c>
      <c r="N1963">
        <v>1962</v>
      </c>
      <c r="O1963">
        <v>44978</v>
      </c>
      <c r="P1963" t="s">
        <v>11404</v>
      </c>
      <c r="Q1963" s="16">
        <v>3106.01</v>
      </c>
      <c r="R1963">
        <v>566.84</v>
      </c>
      <c r="S1963">
        <v>48</v>
      </c>
      <c r="T1963">
        <v>1962</v>
      </c>
      <c r="U1963">
        <v>47612.05</v>
      </c>
      <c r="V1963" t="s">
        <v>11411</v>
      </c>
      <c r="W1963">
        <v>7.15</v>
      </c>
      <c r="X1963">
        <v>12</v>
      </c>
      <c r="Y1963" t="s">
        <v>10013</v>
      </c>
      <c r="Z1963" t="s">
        <v>12010</v>
      </c>
      <c r="AA1963">
        <v>1962</v>
      </c>
      <c r="AB1963" t="s">
        <v>12015</v>
      </c>
      <c r="AC1963">
        <v>7190.74</v>
      </c>
      <c r="AD1963">
        <v>545.58000000000004</v>
      </c>
      <c r="AE1963">
        <v>27.28</v>
      </c>
      <c r="AF1963" t="s">
        <v>11194</v>
      </c>
      <c r="AG1963" t="s">
        <v>11325</v>
      </c>
      <c r="AH1963">
        <v>7334</v>
      </c>
      <c r="AI1963">
        <v>1962</v>
      </c>
      <c r="AJ1963" t="s">
        <v>11127</v>
      </c>
      <c r="AK1963" t="s">
        <v>12028</v>
      </c>
      <c r="AL1963" t="s">
        <v>12031</v>
      </c>
      <c r="AM1963" t="s">
        <v>11347</v>
      </c>
      <c r="AN1963">
        <v>1</v>
      </c>
      <c r="AO1963" s="10" t="s">
        <v>12045</v>
      </c>
      <c r="AP1963" t="str" cm="1">
        <f t="array" ref="AP1963">_xlfn.IFS(
  Table1[[#This Row],[Age]]&lt;=25, "18-25",
  Table1[[#This Row],[Age]]&lt;=35, "26-35",
  Table1[[#This Row],[Age]]&lt;=45, "36-45",
  Table1[[#This Row],[Age]]&lt;=60, "46-60",
  TRUE, "60+")</f>
        <v>18-25</v>
      </c>
    </row>
    <row r="1964" spans="1:42" x14ac:dyDescent="0.3">
      <c r="A1964">
        <v>1963</v>
      </c>
      <c r="B1964" t="s">
        <v>21</v>
      </c>
      <c r="C1964" t="s">
        <v>98</v>
      </c>
      <c r="D1964">
        <v>55</v>
      </c>
      <c r="E1964" t="s">
        <v>104</v>
      </c>
      <c r="F1964" t="s">
        <v>2070</v>
      </c>
      <c r="G1964" t="s">
        <v>5137</v>
      </c>
      <c r="H1964">
        <v>19458796816</v>
      </c>
      <c r="I1964" t="s">
        <v>6359</v>
      </c>
      <c r="J1964" t="s">
        <v>7291</v>
      </c>
      <c r="K1964">
        <v>9832.51</v>
      </c>
      <c r="L1964" s="12" t="s">
        <v>9032</v>
      </c>
      <c r="M1964" s="10" t="s">
        <v>11351</v>
      </c>
      <c r="N1964">
        <v>1963</v>
      </c>
      <c r="O1964">
        <v>45010</v>
      </c>
      <c r="P1964" t="s">
        <v>11402</v>
      </c>
      <c r="Q1964" s="16">
        <v>4039.93</v>
      </c>
      <c r="R1964">
        <v>5792.58</v>
      </c>
      <c r="S1964">
        <v>32</v>
      </c>
      <c r="T1964">
        <v>1963</v>
      </c>
      <c r="U1964">
        <v>20230.64</v>
      </c>
      <c r="V1964" t="s">
        <v>11411</v>
      </c>
      <c r="W1964">
        <v>5.85</v>
      </c>
      <c r="X1964">
        <v>60</v>
      </c>
      <c r="Y1964" t="s">
        <v>11468</v>
      </c>
      <c r="Z1964" t="s">
        <v>12012</v>
      </c>
      <c r="AA1964">
        <v>1963</v>
      </c>
      <c r="AB1964" t="s">
        <v>12017</v>
      </c>
      <c r="AC1964">
        <v>4957.5</v>
      </c>
      <c r="AD1964">
        <v>3482.74</v>
      </c>
      <c r="AE1964">
        <v>174.14</v>
      </c>
      <c r="AF1964" t="s">
        <v>11094</v>
      </c>
      <c r="AG1964" t="s">
        <v>11141</v>
      </c>
      <c r="AH1964">
        <v>3237</v>
      </c>
      <c r="AI1964">
        <v>1963</v>
      </c>
      <c r="AJ1964" t="s">
        <v>11396</v>
      </c>
      <c r="AK1964" t="s">
        <v>12029</v>
      </c>
      <c r="AL1964" t="s">
        <v>12032</v>
      </c>
      <c r="AM1964" t="s">
        <v>11144</v>
      </c>
      <c r="AN1964">
        <v>1</v>
      </c>
      <c r="AO1964" s="10" t="s">
        <v>12047</v>
      </c>
      <c r="AP1964" t="str" cm="1">
        <f t="array" ref="AP1964">_xlfn.IFS(
  Table1[[#This Row],[Age]]&lt;=25, "18-25",
  Table1[[#This Row],[Age]]&lt;=35, "26-35",
  Table1[[#This Row],[Age]]&lt;=45, "36-45",
  Table1[[#This Row],[Age]]&lt;=60, "46-60",
  TRUE, "60+")</f>
        <v>46-60</v>
      </c>
    </row>
    <row r="1965" spans="1:42" x14ac:dyDescent="0.3">
      <c r="A1965">
        <v>1964</v>
      </c>
      <c r="B1965" t="s">
        <v>51</v>
      </c>
      <c r="C1965" t="s">
        <v>59</v>
      </c>
      <c r="D1965">
        <v>30</v>
      </c>
      <c r="E1965" t="s">
        <v>106</v>
      </c>
      <c r="F1965" t="s">
        <v>2071</v>
      </c>
      <c r="G1965" t="s">
        <v>5137</v>
      </c>
      <c r="H1965">
        <v>19458796817</v>
      </c>
      <c r="I1965" t="s">
        <v>6506</v>
      </c>
      <c r="J1965" t="s">
        <v>7291</v>
      </c>
      <c r="K1965">
        <v>561.03</v>
      </c>
      <c r="L1965" s="12" t="s">
        <v>9033</v>
      </c>
      <c r="M1965" s="10" t="s">
        <v>11341</v>
      </c>
      <c r="N1965">
        <v>1964</v>
      </c>
      <c r="O1965">
        <v>45210</v>
      </c>
      <c r="P1965" t="s">
        <v>11404</v>
      </c>
      <c r="Q1965" s="16">
        <v>2095.62</v>
      </c>
      <c r="R1965">
        <v>2656.65</v>
      </c>
      <c r="S1965">
        <v>3</v>
      </c>
      <c r="T1965">
        <v>1964</v>
      </c>
      <c r="U1965">
        <v>22446.71</v>
      </c>
      <c r="V1965" t="s">
        <v>11413</v>
      </c>
      <c r="W1965">
        <v>4.41</v>
      </c>
      <c r="X1965">
        <v>24</v>
      </c>
      <c r="Y1965" t="s">
        <v>7320</v>
      </c>
      <c r="Z1965" t="s">
        <v>12011</v>
      </c>
      <c r="AA1965">
        <v>1964</v>
      </c>
      <c r="AB1965" t="s">
        <v>12017</v>
      </c>
      <c r="AC1965">
        <v>6801.85</v>
      </c>
      <c r="AD1965">
        <v>4284</v>
      </c>
      <c r="AE1965">
        <v>214.2</v>
      </c>
      <c r="AF1965" t="s">
        <v>11115</v>
      </c>
      <c r="AG1965" t="s">
        <v>11091</v>
      </c>
      <c r="AH1965">
        <v>7177</v>
      </c>
      <c r="AI1965">
        <v>1964</v>
      </c>
      <c r="AJ1965" t="s">
        <v>11243</v>
      </c>
      <c r="AK1965" t="s">
        <v>12027</v>
      </c>
      <c r="AL1965" t="s">
        <v>12031</v>
      </c>
      <c r="AM1965" t="s">
        <v>11144</v>
      </c>
      <c r="AN1965">
        <v>1</v>
      </c>
      <c r="AO1965" s="10" t="s">
        <v>12044</v>
      </c>
      <c r="AP1965" t="str" cm="1">
        <f t="array" ref="AP1965">_xlfn.IFS(
  Table1[[#This Row],[Age]]&lt;=25, "18-25",
  Table1[[#This Row],[Age]]&lt;=35, "26-35",
  Table1[[#This Row],[Age]]&lt;=45, "36-45",
  Table1[[#This Row],[Age]]&lt;=60, "46-60",
  TRUE, "60+")</f>
        <v>26-35</v>
      </c>
    </row>
    <row r="1966" spans="1:42" x14ac:dyDescent="0.3">
      <c r="A1966">
        <v>1965</v>
      </c>
      <c r="B1966" t="s">
        <v>50</v>
      </c>
      <c r="C1966" t="s">
        <v>98</v>
      </c>
      <c r="D1966">
        <v>40</v>
      </c>
      <c r="E1966" t="s">
        <v>104</v>
      </c>
      <c r="F1966" t="s">
        <v>2072</v>
      </c>
      <c r="G1966" t="s">
        <v>5119</v>
      </c>
      <c r="H1966">
        <v>19458796818</v>
      </c>
      <c r="I1966" t="s">
        <v>5363</v>
      </c>
      <c r="J1966" t="s">
        <v>7291</v>
      </c>
      <c r="K1966">
        <v>3307.67</v>
      </c>
      <c r="L1966" s="12" t="s">
        <v>9034</v>
      </c>
      <c r="M1966" s="10" t="s">
        <v>11241</v>
      </c>
      <c r="N1966">
        <v>1965</v>
      </c>
      <c r="O1966">
        <v>45213</v>
      </c>
      <c r="P1966" t="s">
        <v>11404</v>
      </c>
      <c r="Q1966" s="16">
        <v>1738.11</v>
      </c>
      <c r="R1966">
        <v>1569.56</v>
      </c>
      <c r="S1966">
        <v>45</v>
      </c>
      <c r="T1966">
        <v>1965</v>
      </c>
      <c r="U1966">
        <v>40515.919999999998</v>
      </c>
      <c r="V1966" t="s">
        <v>11412</v>
      </c>
      <c r="W1966">
        <v>9.49</v>
      </c>
      <c r="X1966">
        <v>60</v>
      </c>
      <c r="Y1966" t="s">
        <v>11853</v>
      </c>
      <c r="Z1966" t="s">
        <v>12011</v>
      </c>
      <c r="AA1966">
        <v>1965</v>
      </c>
      <c r="AB1966" t="s">
        <v>12017</v>
      </c>
      <c r="AC1966">
        <v>4884.6499999999996</v>
      </c>
      <c r="AD1966">
        <v>4146.2700000000004</v>
      </c>
      <c r="AE1966">
        <v>207.31</v>
      </c>
      <c r="AF1966" t="s">
        <v>11370</v>
      </c>
      <c r="AG1966" t="s">
        <v>11146</v>
      </c>
      <c r="AH1966">
        <v>5711</v>
      </c>
      <c r="AI1966">
        <v>1965</v>
      </c>
      <c r="AJ1966" t="s">
        <v>11163</v>
      </c>
      <c r="AK1966" t="s">
        <v>12029</v>
      </c>
      <c r="AL1966" t="s">
        <v>12031</v>
      </c>
      <c r="AM1966" t="s">
        <v>11124</v>
      </c>
      <c r="AN1966">
        <v>1</v>
      </c>
      <c r="AO1966" s="10" t="s">
        <v>12044</v>
      </c>
      <c r="AP1966" t="str" cm="1">
        <f t="array" ref="AP1966">_xlfn.IFS(
  Table1[[#This Row],[Age]]&lt;=25, "18-25",
  Table1[[#This Row],[Age]]&lt;=35, "26-35",
  Table1[[#This Row],[Age]]&lt;=45, "36-45",
  Table1[[#This Row],[Age]]&lt;=60, "46-60",
  TRUE, "60+")</f>
        <v>36-45</v>
      </c>
    </row>
    <row r="1967" spans="1:42" x14ac:dyDescent="0.3">
      <c r="A1967">
        <v>1966</v>
      </c>
      <c r="B1967" t="s">
        <v>4</v>
      </c>
      <c r="C1967" t="s">
        <v>73</v>
      </c>
      <c r="D1967">
        <v>30</v>
      </c>
      <c r="E1967" t="s">
        <v>106</v>
      </c>
      <c r="F1967" t="s">
        <v>2073</v>
      </c>
      <c r="G1967" t="s">
        <v>5139</v>
      </c>
      <c r="H1967">
        <v>19458796819</v>
      </c>
      <c r="I1967" t="s">
        <v>5290</v>
      </c>
      <c r="J1967" t="s">
        <v>7291</v>
      </c>
      <c r="K1967">
        <v>7920.24</v>
      </c>
      <c r="L1967" s="12" t="s">
        <v>7727</v>
      </c>
      <c r="M1967" s="10" t="s">
        <v>11087</v>
      </c>
      <c r="N1967">
        <v>1966</v>
      </c>
      <c r="O1967">
        <v>45235</v>
      </c>
      <c r="P1967" t="s">
        <v>11404</v>
      </c>
      <c r="Q1967" s="16">
        <v>2667.78</v>
      </c>
      <c r="R1967">
        <v>10588.02</v>
      </c>
      <c r="S1967">
        <v>89</v>
      </c>
      <c r="T1967">
        <v>1966</v>
      </c>
      <c r="U1967">
        <v>13777.81</v>
      </c>
      <c r="V1967" t="s">
        <v>11413</v>
      </c>
      <c r="W1967">
        <v>2.36</v>
      </c>
      <c r="X1967">
        <v>24</v>
      </c>
      <c r="Y1967" t="s">
        <v>11694</v>
      </c>
      <c r="Z1967" t="s">
        <v>12012</v>
      </c>
      <c r="AA1967">
        <v>1966</v>
      </c>
      <c r="AB1967" t="s">
        <v>12016</v>
      </c>
      <c r="AC1967">
        <v>2846.94</v>
      </c>
      <c r="AD1967">
        <v>3721.6</v>
      </c>
      <c r="AE1967">
        <v>186.08</v>
      </c>
      <c r="AF1967" t="s">
        <v>11211</v>
      </c>
      <c r="AG1967" t="s">
        <v>11113</v>
      </c>
      <c r="AH1967">
        <v>5324</v>
      </c>
      <c r="AI1967">
        <v>1966</v>
      </c>
      <c r="AJ1967" t="s">
        <v>11226</v>
      </c>
      <c r="AK1967" t="s">
        <v>12029</v>
      </c>
      <c r="AL1967" t="s">
        <v>12031</v>
      </c>
      <c r="AM1967" t="s">
        <v>11038</v>
      </c>
      <c r="AN1967">
        <v>1</v>
      </c>
      <c r="AO1967" s="10" t="s">
        <v>12040</v>
      </c>
      <c r="AP1967" t="str" cm="1">
        <f t="array" ref="AP1967">_xlfn.IFS(
  Table1[[#This Row],[Age]]&lt;=25, "18-25",
  Table1[[#This Row],[Age]]&lt;=35, "26-35",
  Table1[[#This Row],[Age]]&lt;=45, "36-45",
  Table1[[#This Row],[Age]]&lt;=60, "46-60",
  TRUE, "60+")</f>
        <v>26-35</v>
      </c>
    </row>
    <row r="1968" spans="1:42" x14ac:dyDescent="0.3">
      <c r="A1968">
        <v>1967</v>
      </c>
      <c r="B1968" t="s">
        <v>27</v>
      </c>
      <c r="C1968" t="s">
        <v>53</v>
      </c>
      <c r="D1968">
        <v>37</v>
      </c>
      <c r="E1968" t="s">
        <v>105</v>
      </c>
      <c r="F1968" t="s">
        <v>2074</v>
      </c>
      <c r="G1968" t="s">
        <v>5112</v>
      </c>
      <c r="H1968">
        <v>19458796820</v>
      </c>
      <c r="I1968" t="s">
        <v>6507</v>
      </c>
      <c r="J1968" t="s">
        <v>7291</v>
      </c>
      <c r="K1968">
        <v>3885.23</v>
      </c>
      <c r="L1968" s="12" t="s">
        <v>8066</v>
      </c>
      <c r="M1968" s="10" t="s">
        <v>11037</v>
      </c>
      <c r="N1968">
        <v>1967</v>
      </c>
      <c r="O1968">
        <v>45078</v>
      </c>
      <c r="P1968" t="s">
        <v>11404</v>
      </c>
      <c r="Q1968" s="16">
        <v>1947.06</v>
      </c>
      <c r="R1968">
        <v>1938.17</v>
      </c>
      <c r="S1968">
        <v>20</v>
      </c>
      <c r="T1968">
        <v>1967</v>
      </c>
      <c r="U1968">
        <v>35587.78</v>
      </c>
      <c r="V1968" t="s">
        <v>11411</v>
      </c>
      <c r="W1968">
        <v>2.58</v>
      </c>
      <c r="X1968">
        <v>36</v>
      </c>
      <c r="Y1968" t="s">
        <v>11505</v>
      </c>
      <c r="Z1968" t="s">
        <v>12012</v>
      </c>
      <c r="AA1968">
        <v>1967</v>
      </c>
      <c r="AB1968" t="s">
        <v>12015</v>
      </c>
      <c r="AC1968">
        <v>4041.89</v>
      </c>
      <c r="AD1968">
        <v>3800.16</v>
      </c>
      <c r="AE1968">
        <v>190.01</v>
      </c>
      <c r="AF1968" t="s">
        <v>11336</v>
      </c>
      <c r="AG1968" t="s">
        <v>11065</v>
      </c>
      <c r="AH1968">
        <v>7610</v>
      </c>
      <c r="AI1968">
        <v>1967</v>
      </c>
      <c r="AJ1968" t="s">
        <v>11182</v>
      </c>
      <c r="AK1968" t="s">
        <v>12028</v>
      </c>
      <c r="AL1968" t="s">
        <v>12031</v>
      </c>
      <c r="AM1968" t="s">
        <v>11316</v>
      </c>
      <c r="AN1968">
        <v>1</v>
      </c>
      <c r="AO1968" s="10" t="s">
        <v>12043</v>
      </c>
      <c r="AP1968" t="str" cm="1">
        <f t="array" ref="AP1968">_xlfn.IFS(
  Table1[[#This Row],[Age]]&lt;=25, "18-25",
  Table1[[#This Row],[Age]]&lt;=35, "26-35",
  Table1[[#This Row],[Age]]&lt;=45, "36-45",
  Table1[[#This Row],[Age]]&lt;=60, "46-60",
  TRUE, "60+")</f>
        <v>36-45</v>
      </c>
    </row>
    <row r="1969" spans="1:42" x14ac:dyDescent="0.3">
      <c r="A1969">
        <v>1968</v>
      </c>
      <c r="B1969" t="s">
        <v>15</v>
      </c>
      <c r="C1969" t="s">
        <v>97</v>
      </c>
      <c r="D1969">
        <v>50</v>
      </c>
      <c r="E1969" t="s">
        <v>106</v>
      </c>
      <c r="F1969" t="s">
        <v>2075</v>
      </c>
      <c r="G1969" t="s">
        <v>5134</v>
      </c>
      <c r="H1969">
        <v>19458796821</v>
      </c>
      <c r="I1969" t="s">
        <v>6508</v>
      </c>
      <c r="J1969" t="s">
        <v>7292</v>
      </c>
      <c r="K1969">
        <v>9504.85</v>
      </c>
      <c r="L1969" s="12" t="s">
        <v>9035</v>
      </c>
      <c r="M1969" s="10" t="s">
        <v>11080</v>
      </c>
      <c r="N1969">
        <v>1968</v>
      </c>
      <c r="O1969">
        <v>45180</v>
      </c>
      <c r="P1969" t="s">
        <v>11404</v>
      </c>
      <c r="Q1969" s="16">
        <v>2575.6</v>
      </c>
      <c r="R1969">
        <v>12080.45</v>
      </c>
      <c r="S1969">
        <v>20</v>
      </c>
      <c r="T1969">
        <v>1968</v>
      </c>
      <c r="U1969">
        <v>15621.07</v>
      </c>
      <c r="V1969" t="s">
        <v>11413</v>
      </c>
      <c r="W1969">
        <v>1.1499999999999999</v>
      </c>
      <c r="X1969">
        <v>24</v>
      </c>
      <c r="Y1969" t="s">
        <v>11693</v>
      </c>
      <c r="Z1969" t="s">
        <v>12012</v>
      </c>
      <c r="AA1969">
        <v>1968</v>
      </c>
      <c r="AB1969" t="s">
        <v>12016</v>
      </c>
      <c r="AC1969">
        <v>6437.73</v>
      </c>
      <c r="AD1969">
        <v>4903.3999999999996</v>
      </c>
      <c r="AE1969">
        <v>245.17</v>
      </c>
      <c r="AF1969" t="s">
        <v>11239</v>
      </c>
      <c r="AG1969" t="s">
        <v>11384</v>
      </c>
      <c r="AH1969">
        <v>3084</v>
      </c>
      <c r="AI1969">
        <v>1968</v>
      </c>
      <c r="AJ1969" t="s">
        <v>11202</v>
      </c>
      <c r="AK1969" t="s">
        <v>12028</v>
      </c>
      <c r="AL1969" t="s">
        <v>12032</v>
      </c>
      <c r="AM1969" t="s">
        <v>11255</v>
      </c>
      <c r="AN1969">
        <v>1</v>
      </c>
      <c r="AO1969" s="10" t="s">
        <v>12042</v>
      </c>
      <c r="AP1969" t="str" cm="1">
        <f t="array" ref="AP1969">_xlfn.IFS(
  Table1[[#This Row],[Age]]&lt;=25, "18-25",
  Table1[[#This Row],[Age]]&lt;=35, "26-35",
  Table1[[#This Row],[Age]]&lt;=45, "36-45",
  Table1[[#This Row],[Age]]&lt;=60, "46-60",
  TRUE, "60+")</f>
        <v>46-60</v>
      </c>
    </row>
    <row r="1970" spans="1:42" x14ac:dyDescent="0.3">
      <c r="A1970">
        <v>1969</v>
      </c>
      <c r="B1970" t="s">
        <v>26</v>
      </c>
      <c r="C1970" t="s">
        <v>56</v>
      </c>
      <c r="D1970">
        <v>51</v>
      </c>
      <c r="E1970" t="s">
        <v>105</v>
      </c>
      <c r="F1970" t="s">
        <v>2076</v>
      </c>
      <c r="G1970" t="s">
        <v>5145</v>
      </c>
      <c r="H1970">
        <v>19458796822</v>
      </c>
      <c r="I1970" t="s">
        <v>5478</v>
      </c>
      <c r="J1970" t="s">
        <v>7291</v>
      </c>
      <c r="K1970">
        <v>3388.23</v>
      </c>
      <c r="L1970" s="12" t="s">
        <v>9036</v>
      </c>
      <c r="M1970" s="10" t="s">
        <v>11065</v>
      </c>
      <c r="N1970">
        <v>1969</v>
      </c>
      <c r="O1970">
        <v>45227</v>
      </c>
      <c r="P1970" t="s">
        <v>11403</v>
      </c>
      <c r="Q1970" s="16">
        <v>2158.9299999999998</v>
      </c>
      <c r="R1970">
        <v>1229.3</v>
      </c>
      <c r="S1970">
        <v>51</v>
      </c>
      <c r="T1970">
        <v>1969</v>
      </c>
      <c r="U1970">
        <v>30094.74</v>
      </c>
      <c r="V1970" t="s">
        <v>11413</v>
      </c>
      <c r="W1970">
        <v>7.65</v>
      </c>
      <c r="X1970">
        <v>36</v>
      </c>
      <c r="Y1970" t="s">
        <v>11606</v>
      </c>
      <c r="Z1970" t="s">
        <v>12011</v>
      </c>
      <c r="AA1970">
        <v>1969</v>
      </c>
      <c r="AB1970" t="s">
        <v>12016</v>
      </c>
      <c r="AC1970">
        <v>1771.79</v>
      </c>
      <c r="AD1970">
        <v>779.95</v>
      </c>
      <c r="AE1970">
        <v>39</v>
      </c>
      <c r="AF1970" t="s">
        <v>11219</v>
      </c>
      <c r="AG1970" t="s">
        <v>11307</v>
      </c>
      <c r="AH1970">
        <v>6808</v>
      </c>
      <c r="AI1970">
        <v>1969</v>
      </c>
      <c r="AJ1970" t="s">
        <v>11287</v>
      </c>
      <c r="AK1970" t="s">
        <v>12029</v>
      </c>
      <c r="AL1970" t="s">
        <v>12031</v>
      </c>
      <c r="AM1970" t="s">
        <v>11150</v>
      </c>
      <c r="AN1970">
        <v>-1</v>
      </c>
      <c r="AO1970" s="10" t="s">
        <v>12044</v>
      </c>
      <c r="AP1970" t="str" cm="1">
        <f t="array" ref="AP1970">_xlfn.IFS(
  Table1[[#This Row],[Age]]&lt;=25, "18-25",
  Table1[[#This Row],[Age]]&lt;=35, "26-35",
  Table1[[#This Row],[Age]]&lt;=45, "36-45",
  Table1[[#This Row],[Age]]&lt;=60, "46-60",
  TRUE, "60+")</f>
        <v>46-60</v>
      </c>
    </row>
    <row r="1971" spans="1:42" x14ac:dyDescent="0.3">
      <c r="A1971">
        <v>1970</v>
      </c>
      <c r="B1971" t="s">
        <v>37</v>
      </c>
      <c r="C1971" t="s">
        <v>88</v>
      </c>
      <c r="D1971">
        <v>55</v>
      </c>
      <c r="E1971" t="s">
        <v>106</v>
      </c>
      <c r="F1971" t="s">
        <v>2077</v>
      </c>
      <c r="G1971" t="s">
        <v>5116</v>
      </c>
      <c r="H1971">
        <v>19458796823</v>
      </c>
      <c r="I1971" t="s">
        <v>6377</v>
      </c>
      <c r="J1971" t="s">
        <v>7291</v>
      </c>
      <c r="K1971">
        <v>8512.61</v>
      </c>
      <c r="L1971" s="12" t="s">
        <v>9037</v>
      </c>
      <c r="M1971" s="10" t="s">
        <v>11188</v>
      </c>
      <c r="N1971">
        <v>1970</v>
      </c>
      <c r="O1971">
        <v>45056</v>
      </c>
      <c r="P1971" t="s">
        <v>11403</v>
      </c>
      <c r="Q1971" s="16">
        <v>991.25</v>
      </c>
      <c r="R1971">
        <v>9503.86</v>
      </c>
      <c r="S1971">
        <v>81</v>
      </c>
      <c r="T1971">
        <v>1970</v>
      </c>
      <c r="U1971">
        <v>39022.080000000002</v>
      </c>
      <c r="V1971" t="s">
        <v>11412</v>
      </c>
      <c r="W1971">
        <v>9.0500000000000007</v>
      </c>
      <c r="X1971">
        <v>24</v>
      </c>
      <c r="Y1971" t="s">
        <v>11631</v>
      </c>
      <c r="Z1971" t="s">
        <v>12011</v>
      </c>
      <c r="AA1971">
        <v>1970</v>
      </c>
      <c r="AB1971" t="s">
        <v>12015</v>
      </c>
      <c r="AC1971">
        <v>1191.06</v>
      </c>
      <c r="AD1971">
        <v>2726.63</v>
      </c>
      <c r="AE1971">
        <v>136.33000000000001</v>
      </c>
      <c r="AF1971" t="s">
        <v>11307</v>
      </c>
      <c r="AG1971" t="s">
        <v>11278</v>
      </c>
      <c r="AH1971">
        <v>9142</v>
      </c>
      <c r="AI1971">
        <v>1970</v>
      </c>
      <c r="AJ1971" t="s">
        <v>11378</v>
      </c>
      <c r="AK1971" t="s">
        <v>12027</v>
      </c>
      <c r="AL1971" t="s">
        <v>12031</v>
      </c>
      <c r="AM1971" t="s">
        <v>11111</v>
      </c>
      <c r="AN1971">
        <v>1</v>
      </c>
      <c r="AO1971" s="10" t="s">
        <v>12046</v>
      </c>
      <c r="AP1971" t="str" cm="1">
        <f t="array" ref="AP1971">_xlfn.IFS(
  Table1[[#This Row],[Age]]&lt;=25, "18-25",
  Table1[[#This Row],[Age]]&lt;=35, "26-35",
  Table1[[#This Row],[Age]]&lt;=45, "36-45",
  Table1[[#This Row],[Age]]&lt;=60, "46-60",
  TRUE, "60+")</f>
        <v>46-60</v>
      </c>
    </row>
    <row r="1972" spans="1:42" x14ac:dyDescent="0.3">
      <c r="A1972">
        <v>1971</v>
      </c>
      <c r="B1972" t="s">
        <v>20</v>
      </c>
      <c r="C1972" t="s">
        <v>55</v>
      </c>
      <c r="D1972">
        <v>46</v>
      </c>
      <c r="E1972" t="s">
        <v>105</v>
      </c>
      <c r="F1972" t="s">
        <v>2078</v>
      </c>
      <c r="G1972" t="s">
        <v>5135</v>
      </c>
      <c r="H1972">
        <v>19458796824</v>
      </c>
      <c r="I1972" t="s">
        <v>6509</v>
      </c>
      <c r="J1972" t="s">
        <v>7291</v>
      </c>
      <c r="K1972">
        <v>8169.44</v>
      </c>
      <c r="L1972" s="12" t="s">
        <v>9038</v>
      </c>
      <c r="M1972" s="10" t="s">
        <v>11229</v>
      </c>
      <c r="N1972">
        <v>1971</v>
      </c>
      <c r="O1972">
        <v>44989</v>
      </c>
      <c r="P1972" t="s">
        <v>11402</v>
      </c>
      <c r="Q1972" s="16">
        <v>4883.38</v>
      </c>
      <c r="R1972">
        <v>3286.06</v>
      </c>
      <c r="S1972">
        <v>20</v>
      </c>
      <c r="T1972">
        <v>1971</v>
      </c>
      <c r="U1972">
        <v>2280.83</v>
      </c>
      <c r="V1972" t="s">
        <v>11412</v>
      </c>
      <c r="W1972">
        <v>2.67</v>
      </c>
      <c r="X1972">
        <v>12</v>
      </c>
      <c r="Y1972" t="s">
        <v>8708</v>
      </c>
      <c r="Z1972" t="s">
        <v>12010</v>
      </c>
      <c r="AA1972">
        <v>1971</v>
      </c>
      <c r="AB1972" t="s">
        <v>12017</v>
      </c>
      <c r="AC1972">
        <v>1042.45</v>
      </c>
      <c r="AD1972">
        <v>1314.32</v>
      </c>
      <c r="AE1972">
        <v>65.72</v>
      </c>
      <c r="AF1972" t="s">
        <v>11168</v>
      </c>
      <c r="AG1972" t="s">
        <v>11232</v>
      </c>
      <c r="AH1972">
        <v>5381</v>
      </c>
      <c r="AI1972">
        <v>1971</v>
      </c>
      <c r="AJ1972" t="s">
        <v>11218</v>
      </c>
      <c r="AK1972" t="s">
        <v>12028</v>
      </c>
      <c r="AL1972" t="s">
        <v>12031</v>
      </c>
      <c r="AM1972" t="s">
        <v>11035</v>
      </c>
      <c r="AN1972">
        <v>1</v>
      </c>
      <c r="AO1972" s="10" t="s">
        <v>12047</v>
      </c>
      <c r="AP1972" t="str" cm="1">
        <f t="array" ref="AP1972">_xlfn.IFS(
  Table1[[#This Row],[Age]]&lt;=25, "18-25",
  Table1[[#This Row],[Age]]&lt;=35, "26-35",
  Table1[[#This Row],[Age]]&lt;=45, "36-45",
  Table1[[#This Row],[Age]]&lt;=60, "46-60",
  TRUE, "60+")</f>
        <v>46-60</v>
      </c>
    </row>
    <row r="1973" spans="1:42" x14ac:dyDescent="0.3">
      <c r="A1973">
        <v>1972</v>
      </c>
      <c r="B1973" t="s">
        <v>42</v>
      </c>
      <c r="C1973" t="s">
        <v>86</v>
      </c>
      <c r="D1973">
        <v>49</v>
      </c>
      <c r="E1973" t="s">
        <v>104</v>
      </c>
      <c r="F1973" t="s">
        <v>2079</v>
      </c>
      <c r="G1973" t="s">
        <v>5119</v>
      </c>
      <c r="H1973">
        <v>19458796825</v>
      </c>
      <c r="I1973" t="s">
        <v>6510</v>
      </c>
      <c r="J1973" t="s">
        <v>7292</v>
      </c>
      <c r="K1973">
        <v>191.16</v>
      </c>
      <c r="L1973" s="12" t="s">
        <v>9039</v>
      </c>
      <c r="M1973" s="10" t="s">
        <v>11138</v>
      </c>
      <c r="N1973">
        <v>1972</v>
      </c>
      <c r="O1973">
        <v>45265</v>
      </c>
      <c r="P1973" t="s">
        <v>11402</v>
      </c>
      <c r="Q1973" s="16">
        <v>90.27</v>
      </c>
      <c r="R1973">
        <v>100.89</v>
      </c>
      <c r="S1973">
        <v>82</v>
      </c>
      <c r="T1973">
        <v>1972</v>
      </c>
      <c r="U1973">
        <v>5335.38</v>
      </c>
      <c r="V1973" t="s">
        <v>11412</v>
      </c>
      <c r="W1973">
        <v>1.31</v>
      </c>
      <c r="X1973">
        <v>60</v>
      </c>
      <c r="Y1973" t="s">
        <v>8923</v>
      </c>
      <c r="Z1973" t="s">
        <v>12012</v>
      </c>
      <c r="AA1973">
        <v>1972</v>
      </c>
      <c r="AB1973" t="s">
        <v>12017</v>
      </c>
      <c r="AC1973">
        <v>2009.42</v>
      </c>
      <c r="AD1973">
        <v>1151.3800000000001</v>
      </c>
      <c r="AE1973">
        <v>57.57</v>
      </c>
      <c r="AF1973" t="s">
        <v>11271</v>
      </c>
      <c r="AG1973" t="s">
        <v>11216</v>
      </c>
      <c r="AH1973">
        <v>9471</v>
      </c>
      <c r="AI1973">
        <v>1972</v>
      </c>
      <c r="AJ1973" t="s">
        <v>11361</v>
      </c>
      <c r="AK1973" t="s">
        <v>12027</v>
      </c>
      <c r="AL1973" t="s">
        <v>12031</v>
      </c>
      <c r="AM1973" t="s">
        <v>11103</v>
      </c>
      <c r="AN1973">
        <v>1</v>
      </c>
      <c r="AO1973" s="10" t="s">
        <v>12036</v>
      </c>
      <c r="AP1973" t="str" cm="1">
        <f t="array" ref="AP1973">_xlfn.IFS(
  Table1[[#This Row],[Age]]&lt;=25, "18-25",
  Table1[[#This Row],[Age]]&lt;=35, "26-35",
  Table1[[#This Row],[Age]]&lt;=45, "36-45",
  Table1[[#This Row],[Age]]&lt;=60, "46-60",
  TRUE, "60+")</f>
        <v>46-60</v>
      </c>
    </row>
    <row r="1974" spans="1:42" x14ac:dyDescent="0.3">
      <c r="A1974">
        <v>1973</v>
      </c>
      <c r="B1974" t="s">
        <v>13</v>
      </c>
      <c r="C1974" t="s">
        <v>53</v>
      </c>
      <c r="D1974">
        <v>28</v>
      </c>
      <c r="E1974" t="s">
        <v>105</v>
      </c>
      <c r="F1974" t="s">
        <v>2080</v>
      </c>
      <c r="G1974" t="s">
        <v>5116</v>
      </c>
      <c r="H1974">
        <v>19458796826</v>
      </c>
      <c r="I1974" t="s">
        <v>6042</v>
      </c>
      <c r="J1974" t="s">
        <v>7291</v>
      </c>
      <c r="K1974">
        <v>4089.59</v>
      </c>
      <c r="L1974" s="12" t="s">
        <v>9040</v>
      </c>
      <c r="M1974" s="10" t="s">
        <v>11270</v>
      </c>
      <c r="N1974">
        <v>1973</v>
      </c>
      <c r="O1974">
        <v>44967</v>
      </c>
      <c r="P1974" t="s">
        <v>11402</v>
      </c>
      <c r="Q1974" s="16">
        <v>4628.9799999999996</v>
      </c>
      <c r="R1974">
        <v>8718.57</v>
      </c>
      <c r="S1974">
        <v>14</v>
      </c>
      <c r="T1974">
        <v>1973</v>
      </c>
      <c r="U1974">
        <v>46784.34</v>
      </c>
      <c r="V1974" t="s">
        <v>11413</v>
      </c>
      <c r="W1974">
        <v>3.2</v>
      </c>
      <c r="X1974">
        <v>12</v>
      </c>
      <c r="Y1974" t="s">
        <v>11912</v>
      </c>
      <c r="Z1974" t="s">
        <v>12011</v>
      </c>
      <c r="AA1974">
        <v>1973</v>
      </c>
      <c r="AB1974" t="s">
        <v>12016</v>
      </c>
      <c r="AC1974">
        <v>2234.1</v>
      </c>
      <c r="AD1974">
        <v>2046.46</v>
      </c>
      <c r="AE1974">
        <v>102.32</v>
      </c>
      <c r="AF1974" t="s">
        <v>11218</v>
      </c>
      <c r="AG1974" t="s">
        <v>11040</v>
      </c>
      <c r="AH1974">
        <v>276</v>
      </c>
      <c r="AI1974">
        <v>1973</v>
      </c>
      <c r="AJ1974" t="s">
        <v>11050</v>
      </c>
      <c r="AK1974" t="s">
        <v>12027</v>
      </c>
      <c r="AL1974" t="s">
        <v>12031</v>
      </c>
      <c r="AM1974" t="s">
        <v>11048</v>
      </c>
      <c r="AN1974">
        <v>1</v>
      </c>
      <c r="AO1974" s="10" t="s">
        <v>12045</v>
      </c>
      <c r="AP1974" t="str" cm="1">
        <f t="array" ref="AP1974">_xlfn.IFS(
  Table1[[#This Row],[Age]]&lt;=25, "18-25",
  Table1[[#This Row],[Age]]&lt;=35, "26-35",
  Table1[[#This Row],[Age]]&lt;=45, "36-45",
  Table1[[#This Row],[Age]]&lt;=60, "46-60",
  TRUE, "60+")</f>
        <v>26-35</v>
      </c>
    </row>
    <row r="1975" spans="1:42" x14ac:dyDescent="0.3">
      <c r="A1975">
        <v>1974</v>
      </c>
      <c r="B1975" t="s">
        <v>50</v>
      </c>
      <c r="C1975" t="s">
        <v>85</v>
      </c>
      <c r="D1975">
        <v>35</v>
      </c>
      <c r="E1975" t="s">
        <v>106</v>
      </c>
      <c r="F1975" t="s">
        <v>2081</v>
      </c>
      <c r="G1975" t="s">
        <v>5127</v>
      </c>
      <c r="H1975">
        <v>19458796827</v>
      </c>
      <c r="I1975" t="s">
        <v>5623</v>
      </c>
      <c r="J1975" t="s">
        <v>7292</v>
      </c>
      <c r="K1975">
        <v>2878.31</v>
      </c>
      <c r="L1975" s="12" t="s">
        <v>9041</v>
      </c>
      <c r="M1975" s="10" t="s">
        <v>11150</v>
      </c>
      <c r="N1975">
        <v>1974</v>
      </c>
      <c r="O1975">
        <v>45015</v>
      </c>
      <c r="P1975" t="s">
        <v>11403</v>
      </c>
      <c r="Q1975" s="16">
        <v>4138.7</v>
      </c>
      <c r="R1975">
        <v>-1260.3900000000001</v>
      </c>
      <c r="S1975">
        <v>98</v>
      </c>
      <c r="T1975">
        <v>1974</v>
      </c>
      <c r="U1975">
        <v>40975.65</v>
      </c>
      <c r="V1975" t="s">
        <v>11412</v>
      </c>
      <c r="W1975">
        <v>8.9499999999999993</v>
      </c>
      <c r="X1975">
        <v>48</v>
      </c>
      <c r="Y1975" t="s">
        <v>8172</v>
      </c>
      <c r="Z1975" t="s">
        <v>12012</v>
      </c>
      <c r="AA1975">
        <v>1974</v>
      </c>
      <c r="AB1975" t="s">
        <v>12017</v>
      </c>
      <c r="AC1975">
        <v>7084.04</v>
      </c>
      <c r="AD1975">
        <v>1683.12</v>
      </c>
      <c r="AE1975">
        <v>84.16</v>
      </c>
      <c r="AF1975" t="s">
        <v>11141</v>
      </c>
      <c r="AG1975" t="s">
        <v>11179</v>
      </c>
      <c r="AH1975">
        <v>8603</v>
      </c>
      <c r="AI1975">
        <v>1974</v>
      </c>
      <c r="AJ1975" t="s">
        <v>11318</v>
      </c>
      <c r="AK1975" t="s">
        <v>12028</v>
      </c>
      <c r="AL1975" t="s">
        <v>12032</v>
      </c>
      <c r="AM1975" t="s">
        <v>11207</v>
      </c>
      <c r="AN1975">
        <v>1</v>
      </c>
      <c r="AO1975" s="10" t="s">
        <v>12047</v>
      </c>
      <c r="AP1975" t="str" cm="1">
        <f t="array" ref="AP1975">_xlfn.IFS(
  Table1[[#This Row],[Age]]&lt;=25, "18-25",
  Table1[[#This Row],[Age]]&lt;=35, "26-35",
  Table1[[#This Row],[Age]]&lt;=45, "36-45",
  Table1[[#This Row],[Age]]&lt;=60, "46-60",
  TRUE, "60+")</f>
        <v>26-35</v>
      </c>
    </row>
    <row r="1976" spans="1:42" x14ac:dyDescent="0.3">
      <c r="A1976">
        <v>1975</v>
      </c>
      <c r="B1976" t="s">
        <v>35</v>
      </c>
      <c r="C1976" t="s">
        <v>87</v>
      </c>
      <c r="D1976">
        <v>62</v>
      </c>
      <c r="E1976" t="s">
        <v>105</v>
      </c>
      <c r="F1976" t="s">
        <v>2082</v>
      </c>
      <c r="G1976" t="s">
        <v>5132</v>
      </c>
      <c r="H1976">
        <v>19458796828</v>
      </c>
      <c r="I1976" t="s">
        <v>5793</v>
      </c>
      <c r="J1976" t="s">
        <v>7291</v>
      </c>
      <c r="K1976">
        <v>4848.12</v>
      </c>
      <c r="L1976" s="12" t="s">
        <v>8457</v>
      </c>
      <c r="M1976" s="10" t="s">
        <v>11104</v>
      </c>
      <c r="N1976">
        <v>1975</v>
      </c>
      <c r="O1976">
        <v>45205</v>
      </c>
      <c r="P1976" t="s">
        <v>11403</v>
      </c>
      <c r="Q1976" s="16">
        <v>2110.31</v>
      </c>
      <c r="R1976">
        <v>6958.43</v>
      </c>
      <c r="S1976">
        <v>80</v>
      </c>
      <c r="T1976">
        <v>1975</v>
      </c>
      <c r="U1976">
        <v>43973.47</v>
      </c>
      <c r="V1976" t="s">
        <v>11413</v>
      </c>
      <c r="W1976">
        <v>1.1499999999999999</v>
      </c>
      <c r="X1976">
        <v>60</v>
      </c>
      <c r="Y1976" t="s">
        <v>11586</v>
      </c>
      <c r="Z1976" t="s">
        <v>12012</v>
      </c>
      <c r="AA1976">
        <v>1975</v>
      </c>
      <c r="AB1976" t="s">
        <v>12017</v>
      </c>
      <c r="AC1976">
        <v>4642.1000000000004</v>
      </c>
      <c r="AD1976">
        <v>3271.05</v>
      </c>
      <c r="AE1976">
        <v>163.55000000000001</v>
      </c>
      <c r="AF1976" t="s">
        <v>11051</v>
      </c>
      <c r="AG1976" t="s">
        <v>11148</v>
      </c>
      <c r="AH1976">
        <v>6471</v>
      </c>
      <c r="AI1976">
        <v>1975</v>
      </c>
      <c r="AJ1976" t="s">
        <v>11360</v>
      </c>
      <c r="AK1976" t="s">
        <v>12028</v>
      </c>
      <c r="AL1976" t="s">
        <v>12032</v>
      </c>
      <c r="AM1976" t="s">
        <v>11257</v>
      </c>
      <c r="AN1976">
        <v>1</v>
      </c>
      <c r="AO1976" s="10" t="s">
        <v>12044</v>
      </c>
      <c r="AP1976" t="str" cm="1">
        <f t="array" ref="AP1976">_xlfn.IFS(
  Table1[[#This Row],[Age]]&lt;=25, "18-25",
  Table1[[#This Row],[Age]]&lt;=35, "26-35",
  Table1[[#This Row],[Age]]&lt;=45, "36-45",
  Table1[[#This Row],[Age]]&lt;=60, "46-60",
  TRUE, "60+")</f>
        <v>60+</v>
      </c>
    </row>
    <row r="1977" spans="1:42" x14ac:dyDescent="0.3">
      <c r="A1977">
        <v>1976</v>
      </c>
      <c r="B1977" t="s">
        <v>20</v>
      </c>
      <c r="C1977" t="s">
        <v>100</v>
      </c>
      <c r="D1977">
        <v>38</v>
      </c>
      <c r="E1977" t="s">
        <v>104</v>
      </c>
      <c r="F1977" t="s">
        <v>2083</v>
      </c>
      <c r="G1977" t="s">
        <v>5118</v>
      </c>
      <c r="H1977">
        <v>19458796829</v>
      </c>
      <c r="I1977" t="s">
        <v>6414</v>
      </c>
      <c r="J1977" t="s">
        <v>7291</v>
      </c>
      <c r="K1977">
        <v>4681.43</v>
      </c>
      <c r="L1977" s="12" t="s">
        <v>9042</v>
      </c>
      <c r="M1977" s="10" t="s">
        <v>11037</v>
      </c>
      <c r="N1977">
        <v>1976</v>
      </c>
      <c r="O1977">
        <v>45104</v>
      </c>
      <c r="P1977" t="s">
        <v>11404</v>
      </c>
      <c r="Q1977" s="16">
        <v>1617.26</v>
      </c>
      <c r="R1977">
        <v>3064.17</v>
      </c>
      <c r="S1977">
        <v>32</v>
      </c>
      <c r="T1977">
        <v>1976</v>
      </c>
      <c r="U1977">
        <v>22508.14</v>
      </c>
      <c r="V1977" t="s">
        <v>11413</v>
      </c>
      <c r="W1977">
        <v>1.91</v>
      </c>
      <c r="X1977">
        <v>60</v>
      </c>
      <c r="Y1977" t="s">
        <v>11463</v>
      </c>
      <c r="Z1977" t="s">
        <v>12010</v>
      </c>
      <c r="AA1977">
        <v>1976</v>
      </c>
      <c r="AB1977" t="s">
        <v>12016</v>
      </c>
      <c r="AC1977">
        <v>1402.13</v>
      </c>
      <c r="AD1977">
        <v>2073.9499999999998</v>
      </c>
      <c r="AE1977">
        <v>103.7</v>
      </c>
      <c r="AF1977" t="s">
        <v>11077</v>
      </c>
      <c r="AG1977" t="s">
        <v>11371</v>
      </c>
      <c r="AH1977">
        <v>9426</v>
      </c>
      <c r="AI1977">
        <v>1976</v>
      </c>
      <c r="AJ1977" t="s">
        <v>11288</v>
      </c>
      <c r="AK1977" t="s">
        <v>12029</v>
      </c>
      <c r="AL1977" t="s">
        <v>12032</v>
      </c>
      <c r="AM1977" t="s">
        <v>11245</v>
      </c>
      <c r="AN1977">
        <v>1</v>
      </c>
      <c r="AO1977" s="10" t="s">
        <v>12043</v>
      </c>
      <c r="AP1977" t="str" cm="1">
        <f t="array" ref="AP1977">_xlfn.IFS(
  Table1[[#This Row],[Age]]&lt;=25, "18-25",
  Table1[[#This Row],[Age]]&lt;=35, "26-35",
  Table1[[#This Row],[Age]]&lt;=45, "36-45",
  Table1[[#This Row],[Age]]&lt;=60, "46-60",
  TRUE, "60+")</f>
        <v>36-45</v>
      </c>
    </row>
    <row r="1978" spans="1:42" x14ac:dyDescent="0.3">
      <c r="A1978">
        <v>1977</v>
      </c>
      <c r="B1978" t="s">
        <v>16</v>
      </c>
      <c r="C1978" t="s">
        <v>95</v>
      </c>
      <c r="D1978">
        <v>29</v>
      </c>
      <c r="E1978" t="s">
        <v>104</v>
      </c>
      <c r="F1978" t="s">
        <v>2084</v>
      </c>
      <c r="G1978" t="s">
        <v>5140</v>
      </c>
      <c r="H1978">
        <v>19458796830</v>
      </c>
      <c r="I1978" t="s">
        <v>6259</v>
      </c>
      <c r="J1978" t="s">
        <v>7292</v>
      </c>
      <c r="K1978">
        <v>9064.74</v>
      </c>
      <c r="L1978" s="12" t="s">
        <v>9043</v>
      </c>
      <c r="M1978" s="10" t="s">
        <v>11057</v>
      </c>
      <c r="N1978">
        <v>1977</v>
      </c>
      <c r="O1978">
        <v>45256</v>
      </c>
      <c r="P1978" t="s">
        <v>11402</v>
      </c>
      <c r="Q1978" s="16">
        <v>831.79</v>
      </c>
      <c r="R1978">
        <v>8232.9500000000007</v>
      </c>
      <c r="S1978">
        <v>72</v>
      </c>
      <c r="T1978">
        <v>1977</v>
      </c>
      <c r="U1978">
        <v>36101.24</v>
      </c>
      <c r="V1978" t="s">
        <v>11411</v>
      </c>
      <c r="W1978">
        <v>1.22</v>
      </c>
      <c r="X1978">
        <v>24</v>
      </c>
      <c r="Y1978" t="s">
        <v>7962</v>
      </c>
      <c r="Z1978" t="s">
        <v>12010</v>
      </c>
      <c r="AA1978">
        <v>1977</v>
      </c>
      <c r="AB1978" t="s">
        <v>12015</v>
      </c>
      <c r="AC1978">
        <v>2698.68</v>
      </c>
      <c r="AD1978">
        <v>1425.91</v>
      </c>
      <c r="AE1978">
        <v>71.3</v>
      </c>
      <c r="AF1978" t="s">
        <v>11204</v>
      </c>
      <c r="AG1978" t="s">
        <v>11228</v>
      </c>
      <c r="AH1978">
        <v>8686</v>
      </c>
      <c r="AI1978">
        <v>1977</v>
      </c>
      <c r="AJ1978" t="s">
        <v>11260</v>
      </c>
      <c r="AK1978" t="s">
        <v>12028</v>
      </c>
      <c r="AL1978" t="s">
        <v>12031</v>
      </c>
      <c r="AM1978" t="s">
        <v>11098</v>
      </c>
      <c r="AN1978">
        <v>1</v>
      </c>
      <c r="AO1978" s="10" t="s">
        <v>12040</v>
      </c>
      <c r="AP1978" t="str" cm="1">
        <f t="array" ref="AP1978">_xlfn.IFS(
  Table1[[#This Row],[Age]]&lt;=25, "18-25",
  Table1[[#This Row],[Age]]&lt;=35, "26-35",
  Table1[[#This Row],[Age]]&lt;=45, "36-45",
  Table1[[#This Row],[Age]]&lt;=60, "46-60",
  TRUE, "60+")</f>
        <v>26-35</v>
      </c>
    </row>
    <row r="1979" spans="1:42" x14ac:dyDescent="0.3">
      <c r="A1979">
        <v>1978</v>
      </c>
      <c r="B1979" t="s">
        <v>20</v>
      </c>
      <c r="C1979" t="s">
        <v>58</v>
      </c>
      <c r="D1979">
        <v>69</v>
      </c>
      <c r="E1979" t="s">
        <v>106</v>
      </c>
      <c r="F1979" t="s">
        <v>2085</v>
      </c>
      <c r="G1979" t="s">
        <v>5109</v>
      </c>
      <c r="H1979">
        <v>19458796831</v>
      </c>
      <c r="I1979" t="s">
        <v>6511</v>
      </c>
      <c r="J1979" t="s">
        <v>7292</v>
      </c>
      <c r="K1979">
        <v>1917.46</v>
      </c>
      <c r="L1979" s="12" t="s">
        <v>9044</v>
      </c>
      <c r="M1979" s="10" t="s">
        <v>11270</v>
      </c>
      <c r="N1979">
        <v>1978</v>
      </c>
      <c r="O1979">
        <v>45087</v>
      </c>
      <c r="P1979" t="s">
        <v>11404</v>
      </c>
      <c r="Q1979" s="16">
        <v>673.97</v>
      </c>
      <c r="R1979">
        <v>2591.4299999999998</v>
      </c>
      <c r="S1979">
        <v>42</v>
      </c>
      <c r="T1979">
        <v>1978</v>
      </c>
      <c r="U1979">
        <v>49915.49</v>
      </c>
      <c r="V1979" t="s">
        <v>11413</v>
      </c>
      <c r="W1979">
        <v>9.49</v>
      </c>
      <c r="X1979">
        <v>36</v>
      </c>
      <c r="Y1979" t="s">
        <v>11913</v>
      </c>
      <c r="Z1979" t="s">
        <v>12011</v>
      </c>
      <c r="AA1979">
        <v>1978</v>
      </c>
      <c r="AB1979" t="s">
        <v>12017</v>
      </c>
      <c r="AC1979">
        <v>5609.74</v>
      </c>
      <c r="AD1979">
        <v>418.82</v>
      </c>
      <c r="AE1979">
        <v>20.94</v>
      </c>
      <c r="AF1979" t="s">
        <v>11048</v>
      </c>
      <c r="AG1979" t="s">
        <v>11230</v>
      </c>
      <c r="AH1979">
        <v>6590</v>
      </c>
      <c r="AI1979">
        <v>1978</v>
      </c>
      <c r="AJ1979" t="s">
        <v>11365</v>
      </c>
      <c r="AK1979" t="s">
        <v>12029</v>
      </c>
      <c r="AL1979" t="s">
        <v>12031</v>
      </c>
      <c r="AM1979" t="s">
        <v>11380</v>
      </c>
      <c r="AN1979">
        <v>1</v>
      </c>
      <c r="AO1979" s="10" t="s">
        <v>12043</v>
      </c>
      <c r="AP1979" t="str" cm="1">
        <f t="array" ref="AP1979">_xlfn.IFS(
  Table1[[#This Row],[Age]]&lt;=25, "18-25",
  Table1[[#This Row],[Age]]&lt;=35, "26-35",
  Table1[[#This Row],[Age]]&lt;=45, "36-45",
  Table1[[#This Row],[Age]]&lt;=60, "46-60",
  TRUE, "60+")</f>
        <v>60+</v>
      </c>
    </row>
    <row r="1980" spans="1:42" x14ac:dyDescent="0.3">
      <c r="A1980">
        <v>1979</v>
      </c>
      <c r="B1980" t="s">
        <v>20</v>
      </c>
      <c r="C1980" t="s">
        <v>74</v>
      </c>
      <c r="D1980">
        <v>56</v>
      </c>
      <c r="E1980" t="s">
        <v>105</v>
      </c>
      <c r="F1980" t="s">
        <v>2086</v>
      </c>
      <c r="G1980" t="s">
        <v>5124</v>
      </c>
      <c r="H1980">
        <v>19458796832</v>
      </c>
      <c r="I1980" t="s">
        <v>5175</v>
      </c>
      <c r="J1980" t="s">
        <v>7291</v>
      </c>
      <c r="K1980">
        <v>1903.69</v>
      </c>
      <c r="L1980" s="12" t="s">
        <v>9045</v>
      </c>
      <c r="M1980" s="10" t="s">
        <v>11179</v>
      </c>
      <c r="N1980">
        <v>1979</v>
      </c>
      <c r="O1980">
        <v>44969</v>
      </c>
      <c r="P1980" t="s">
        <v>11403</v>
      </c>
      <c r="Q1980" s="16">
        <v>2759.08</v>
      </c>
      <c r="R1980">
        <v>4662.7700000000004</v>
      </c>
      <c r="S1980">
        <v>80</v>
      </c>
      <c r="T1980">
        <v>1979</v>
      </c>
      <c r="U1980">
        <v>22194.03</v>
      </c>
      <c r="V1980" t="s">
        <v>11411</v>
      </c>
      <c r="W1980">
        <v>2.2200000000000002</v>
      </c>
      <c r="X1980">
        <v>24</v>
      </c>
      <c r="Y1980" t="s">
        <v>11648</v>
      </c>
      <c r="Z1980" t="s">
        <v>12010</v>
      </c>
      <c r="AA1980">
        <v>1979</v>
      </c>
      <c r="AB1980" t="s">
        <v>12016</v>
      </c>
      <c r="AC1980">
        <v>6590.66</v>
      </c>
      <c r="AD1980">
        <v>1454.19</v>
      </c>
      <c r="AE1980">
        <v>72.709999999999994</v>
      </c>
      <c r="AF1980" t="s">
        <v>11125</v>
      </c>
      <c r="AG1980" t="s">
        <v>11185</v>
      </c>
      <c r="AH1980">
        <v>6163</v>
      </c>
      <c r="AI1980">
        <v>1979</v>
      </c>
      <c r="AJ1980" t="s">
        <v>11286</v>
      </c>
      <c r="AK1980" t="s">
        <v>12029</v>
      </c>
      <c r="AL1980" t="s">
        <v>12032</v>
      </c>
      <c r="AM1980" t="s">
        <v>11282</v>
      </c>
      <c r="AN1980">
        <v>1</v>
      </c>
      <c r="AO1980" s="10" t="s">
        <v>12045</v>
      </c>
      <c r="AP1980" t="str" cm="1">
        <f t="array" ref="AP1980">_xlfn.IFS(
  Table1[[#This Row],[Age]]&lt;=25, "18-25",
  Table1[[#This Row],[Age]]&lt;=35, "26-35",
  Table1[[#This Row],[Age]]&lt;=45, "36-45",
  Table1[[#This Row],[Age]]&lt;=60, "46-60",
  TRUE, "60+")</f>
        <v>46-60</v>
      </c>
    </row>
    <row r="1981" spans="1:42" x14ac:dyDescent="0.3">
      <c r="A1981">
        <v>1980</v>
      </c>
      <c r="B1981" t="s">
        <v>46</v>
      </c>
      <c r="C1981" t="s">
        <v>54</v>
      </c>
      <c r="D1981">
        <v>37</v>
      </c>
      <c r="E1981" t="s">
        <v>106</v>
      </c>
      <c r="F1981" t="s">
        <v>2087</v>
      </c>
      <c r="G1981" t="s">
        <v>5146</v>
      </c>
      <c r="H1981">
        <v>19458796833</v>
      </c>
      <c r="I1981" t="s">
        <v>5341</v>
      </c>
      <c r="J1981" t="s">
        <v>7292</v>
      </c>
      <c r="K1981">
        <v>1169.8599999999999</v>
      </c>
      <c r="L1981" s="12" t="s">
        <v>8785</v>
      </c>
      <c r="M1981" s="10" t="s">
        <v>11096</v>
      </c>
      <c r="N1981">
        <v>1980</v>
      </c>
      <c r="O1981">
        <v>44981</v>
      </c>
      <c r="P1981" t="s">
        <v>11404</v>
      </c>
      <c r="Q1981" s="16">
        <v>536.08000000000004</v>
      </c>
      <c r="R1981">
        <v>1705.94</v>
      </c>
      <c r="S1981">
        <v>39</v>
      </c>
      <c r="T1981">
        <v>1980</v>
      </c>
      <c r="U1981">
        <v>42492.21</v>
      </c>
      <c r="V1981" t="s">
        <v>11413</v>
      </c>
      <c r="W1981">
        <v>9.1</v>
      </c>
      <c r="X1981">
        <v>60</v>
      </c>
      <c r="Y1981" t="s">
        <v>11510</v>
      </c>
      <c r="Z1981" t="s">
        <v>12011</v>
      </c>
      <c r="AA1981">
        <v>1980</v>
      </c>
      <c r="AB1981" t="s">
        <v>12015</v>
      </c>
      <c r="AC1981">
        <v>9871.07</v>
      </c>
      <c r="AD1981">
        <v>2419.4899999999998</v>
      </c>
      <c r="AE1981">
        <v>120.97</v>
      </c>
      <c r="AF1981" t="s">
        <v>11303</v>
      </c>
      <c r="AG1981" t="s">
        <v>11251</v>
      </c>
      <c r="AH1981">
        <v>7371</v>
      </c>
      <c r="AI1981">
        <v>1980</v>
      </c>
      <c r="AJ1981" t="s">
        <v>11053</v>
      </c>
      <c r="AK1981" t="s">
        <v>12028</v>
      </c>
      <c r="AL1981" t="s">
        <v>12032</v>
      </c>
      <c r="AM1981" t="s">
        <v>11310</v>
      </c>
      <c r="AN1981">
        <v>1</v>
      </c>
      <c r="AO1981" s="10" t="s">
        <v>12045</v>
      </c>
      <c r="AP1981" t="str" cm="1">
        <f t="array" ref="AP1981">_xlfn.IFS(
  Table1[[#This Row],[Age]]&lt;=25, "18-25",
  Table1[[#This Row],[Age]]&lt;=35, "26-35",
  Table1[[#This Row],[Age]]&lt;=45, "36-45",
  Table1[[#This Row],[Age]]&lt;=60, "46-60",
  TRUE, "60+")</f>
        <v>36-45</v>
      </c>
    </row>
    <row r="1982" spans="1:42" x14ac:dyDescent="0.3">
      <c r="A1982">
        <v>1981</v>
      </c>
      <c r="B1982" t="s">
        <v>49</v>
      </c>
      <c r="C1982" t="s">
        <v>74</v>
      </c>
      <c r="D1982">
        <v>24</v>
      </c>
      <c r="E1982" t="s">
        <v>105</v>
      </c>
      <c r="F1982" t="s">
        <v>2088</v>
      </c>
      <c r="G1982" t="s">
        <v>5146</v>
      </c>
      <c r="H1982">
        <v>19458796834</v>
      </c>
      <c r="I1982" t="s">
        <v>6409</v>
      </c>
      <c r="J1982" t="s">
        <v>7292</v>
      </c>
      <c r="K1982">
        <v>7412.65</v>
      </c>
      <c r="L1982" s="12" t="s">
        <v>9046</v>
      </c>
      <c r="M1982" s="10" t="s">
        <v>11268</v>
      </c>
      <c r="N1982">
        <v>1981</v>
      </c>
      <c r="O1982">
        <v>44977</v>
      </c>
      <c r="P1982" t="s">
        <v>11404</v>
      </c>
      <c r="Q1982" s="16">
        <v>2387.59</v>
      </c>
      <c r="R1982">
        <v>9800.24</v>
      </c>
      <c r="S1982">
        <v>38</v>
      </c>
      <c r="T1982">
        <v>1981</v>
      </c>
      <c r="U1982">
        <v>4884.87</v>
      </c>
      <c r="V1982" t="s">
        <v>11411</v>
      </c>
      <c r="W1982">
        <v>5.26</v>
      </c>
      <c r="X1982">
        <v>12</v>
      </c>
      <c r="Y1982" t="s">
        <v>7724</v>
      </c>
      <c r="Z1982" t="s">
        <v>12012</v>
      </c>
      <c r="AA1982">
        <v>1981</v>
      </c>
      <c r="AB1982" t="s">
        <v>12017</v>
      </c>
      <c r="AC1982">
        <v>5669.26</v>
      </c>
      <c r="AD1982">
        <v>3035.32</v>
      </c>
      <c r="AE1982">
        <v>151.77000000000001</v>
      </c>
      <c r="AF1982" t="s">
        <v>11248</v>
      </c>
      <c r="AG1982" t="s">
        <v>11354</v>
      </c>
      <c r="AH1982">
        <v>8836</v>
      </c>
      <c r="AI1982">
        <v>1981</v>
      </c>
      <c r="AJ1982" t="s">
        <v>11236</v>
      </c>
      <c r="AK1982" t="s">
        <v>12028</v>
      </c>
      <c r="AL1982" t="s">
        <v>12032</v>
      </c>
      <c r="AM1982" t="s">
        <v>11355</v>
      </c>
      <c r="AN1982">
        <v>1</v>
      </c>
      <c r="AO1982" s="10" t="s">
        <v>12045</v>
      </c>
      <c r="AP1982" t="str" cm="1">
        <f t="array" ref="AP1982">_xlfn.IFS(
  Table1[[#This Row],[Age]]&lt;=25, "18-25",
  Table1[[#This Row],[Age]]&lt;=35, "26-35",
  Table1[[#This Row],[Age]]&lt;=45, "36-45",
  Table1[[#This Row],[Age]]&lt;=60, "46-60",
  TRUE, "60+")</f>
        <v>18-25</v>
      </c>
    </row>
    <row r="1983" spans="1:42" x14ac:dyDescent="0.3">
      <c r="A1983">
        <v>1982</v>
      </c>
      <c r="B1983" t="s">
        <v>18</v>
      </c>
      <c r="C1983" t="s">
        <v>92</v>
      </c>
      <c r="D1983">
        <v>44</v>
      </c>
      <c r="E1983" t="s">
        <v>104</v>
      </c>
      <c r="F1983" t="s">
        <v>2089</v>
      </c>
      <c r="G1983" t="s">
        <v>5123</v>
      </c>
      <c r="H1983">
        <v>19458796835</v>
      </c>
      <c r="I1983" t="s">
        <v>6512</v>
      </c>
      <c r="J1983" t="s">
        <v>7292</v>
      </c>
      <c r="K1983">
        <v>9186.82</v>
      </c>
      <c r="L1983" s="12" t="s">
        <v>9047</v>
      </c>
      <c r="M1983" s="10" t="s">
        <v>11302</v>
      </c>
      <c r="N1983">
        <v>1982</v>
      </c>
      <c r="O1983">
        <v>45280</v>
      </c>
      <c r="P1983" t="s">
        <v>11404</v>
      </c>
      <c r="Q1983" s="16">
        <v>4075.4</v>
      </c>
      <c r="R1983">
        <v>13262.22</v>
      </c>
      <c r="S1983">
        <v>64</v>
      </c>
      <c r="T1983">
        <v>1982</v>
      </c>
      <c r="U1983">
        <v>27649.27</v>
      </c>
      <c r="V1983" t="s">
        <v>11412</v>
      </c>
      <c r="W1983">
        <v>4.55</v>
      </c>
      <c r="X1983">
        <v>36</v>
      </c>
      <c r="Y1983" t="s">
        <v>9688</v>
      </c>
      <c r="Z1983" t="s">
        <v>12011</v>
      </c>
      <c r="AA1983">
        <v>1982</v>
      </c>
      <c r="AB1983" t="s">
        <v>12017</v>
      </c>
      <c r="AC1983">
        <v>2070.7199999999998</v>
      </c>
      <c r="AD1983">
        <v>3196.56</v>
      </c>
      <c r="AE1983">
        <v>159.83000000000001</v>
      </c>
      <c r="AF1983" t="s">
        <v>11229</v>
      </c>
      <c r="AG1983" t="s">
        <v>11392</v>
      </c>
      <c r="AH1983">
        <v>4758</v>
      </c>
      <c r="AI1983">
        <v>1982</v>
      </c>
      <c r="AJ1983" t="s">
        <v>11290</v>
      </c>
      <c r="AK1983" t="s">
        <v>12027</v>
      </c>
      <c r="AL1983" t="s">
        <v>12032</v>
      </c>
      <c r="AM1983" t="s">
        <v>11114</v>
      </c>
      <c r="AN1983">
        <v>1</v>
      </c>
      <c r="AO1983" s="10" t="s">
        <v>12036</v>
      </c>
      <c r="AP1983" t="str" cm="1">
        <f t="array" ref="AP1983">_xlfn.IFS(
  Table1[[#This Row],[Age]]&lt;=25, "18-25",
  Table1[[#This Row],[Age]]&lt;=35, "26-35",
  Table1[[#This Row],[Age]]&lt;=45, "36-45",
  Table1[[#This Row],[Age]]&lt;=60, "46-60",
  TRUE, "60+")</f>
        <v>36-45</v>
      </c>
    </row>
    <row r="1984" spans="1:42" x14ac:dyDescent="0.3">
      <c r="A1984">
        <v>1983</v>
      </c>
      <c r="B1984" t="s">
        <v>20</v>
      </c>
      <c r="C1984" t="s">
        <v>57</v>
      </c>
      <c r="D1984">
        <v>24</v>
      </c>
      <c r="E1984" t="s">
        <v>106</v>
      </c>
      <c r="F1984" t="s">
        <v>2090</v>
      </c>
      <c r="G1984" t="s">
        <v>5130</v>
      </c>
      <c r="H1984">
        <v>19458796836</v>
      </c>
      <c r="I1984" t="s">
        <v>6269</v>
      </c>
      <c r="J1984" t="s">
        <v>7291</v>
      </c>
      <c r="K1984">
        <v>3748.19</v>
      </c>
      <c r="L1984" s="12" t="s">
        <v>8995</v>
      </c>
      <c r="M1984" s="10" t="s">
        <v>11060</v>
      </c>
      <c r="N1984">
        <v>1983</v>
      </c>
      <c r="O1984">
        <v>45091</v>
      </c>
      <c r="P1984" t="s">
        <v>11404</v>
      </c>
      <c r="Q1984" s="16">
        <v>3787.52</v>
      </c>
      <c r="R1984">
        <v>7535.71</v>
      </c>
      <c r="S1984">
        <v>4</v>
      </c>
      <c r="T1984">
        <v>1983</v>
      </c>
      <c r="U1984">
        <v>17328.75</v>
      </c>
      <c r="V1984" t="s">
        <v>11411</v>
      </c>
      <c r="W1984">
        <v>4.84</v>
      </c>
      <c r="X1984">
        <v>24</v>
      </c>
      <c r="Y1984" t="s">
        <v>9481</v>
      </c>
      <c r="Z1984" t="s">
        <v>12010</v>
      </c>
      <c r="AA1984">
        <v>1983</v>
      </c>
      <c r="AB1984" t="s">
        <v>12015</v>
      </c>
      <c r="AC1984">
        <v>6828.2</v>
      </c>
      <c r="AD1984">
        <v>1047.2</v>
      </c>
      <c r="AE1984">
        <v>52.36</v>
      </c>
      <c r="AF1984" t="s">
        <v>11137</v>
      </c>
      <c r="AG1984" t="s">
        <v>11231</v>
      </c>
      <c r="AH1984">
        <v>6280</v>
      </c>
      <c r="AI1984">
        <v>1983</v>
      </c>
      <c r="AJ1984" t="s">
        <v>11058</v>
      </c>
      <c r="AK1984" t="s">
        <v>12027</v>
      </c>
      <c r="AL1984" t="s">
        <v>12032</v>
      </c>
      <c r="AM1984" t="s">
        <v>11368</v>
      </c>
      <c r="AN1984">
        <v>1</v>
      </c>
      <c r="AO1984" s="10" t="s">
        <v>12043</v>
      </c>
      <c r="AP1984" t="str" cm="1">
        <f t="array" ref="AP1984">_xlfn.IFS(
  Table1[[#This Row],[Age]]&lt;=25, "18-25",
  Table1[[#This Row],[Age]]&lt;=35, "26-35",
  Table1[[#This Row],[Age]]&lt;=45, "36-45",
  Table1[[#This Row],[Age]]&lt;=60, "46-60",
  TRUE, "60+")</f>
        <v>18-25</v>
      </c>
    </row>
    <row r="1985" spans="1:42" x14ac:dyDescent="0.3">
      <c r="A1985">
        <v>1984</v>
      </c>
      <c r="B1985" t="s">
        <v>49</v>
      </c>
      <c r="C1985" t="s">
        <v>91</v>
      </c>
      <c r="D1985">
        <v>19</v>
      </c>
      <c r="E1985" t="s">
        <v>104</v>
      </c>
      <c r="F1985" t="s">
        <v>2091</v>
      </c>
      <c r="G1985" t="s">
        <v>5117</v>
      </c>
      <c r="H1985">
        <v>19458796837</v>
      </c>
      <c r="I1985" t="s">
        <v>6513</v>
      </c>
      <c r="J1985" t="s">
        <v>7291</v>
      </c>
      <c r="K1985">
        <v>712.04</v>
      </c>
      <c r="L1985" s="12" t="s">
        <v>9048</v>
      </c>
      <c r="M1985" s="10" t="s">
        <v>11303</v>
      </c>
      <c r="N1985">
        <v>1984</v>
      </c>
      <c r="O1985">
        <v>44989</v>
      </c>
      <c r="P1985" t="s">
        <v>11403</v>
      </c>
      <c r="Q1985" s="16">
        <v>671.23</v>
      </c>
      <c r="R1985">
        <v>40.81</v>
      </c>
      <c r="S1985">
        <v>99</v>
      </c>
      <c r="T1985">
        <v>1984</v>
      </c>
      <c r="U1985">
        <v>26631.43</v>
      </c>
      <c r="V1985" t="s">
        <v>11413</v>
      </c>
      <c r="W1985">
        <v>4.7699999999999996</v>
      </c>
      <c r="X1985">
        <v>12</v>
      </c>
      <c r="Y1985" t="s">
        <v>11757</v>
      </c>
      <c r="Z1985" t="s">
        <v>12011</v>
      </c>
      <c r="AA1985">
        <v>1984</v>
      </c>
      <c r="AB1985" t="s">
        <v>12017</v>
      </c>
      <c r="AC1985">
        <v>6456.59</v>
      </c>
      <c r="AD1985">
        <v>2044.32</v>
      </c>
      <c r="AE1985">
        <v>102.22</v>
      </c>
      <c r="AF1985" t="s">
        <v>11300</v>
      </c>
      <c r="AG1985" t="s">
        <v>11063</v>
      </c>
      <c r="AH1985">
        <v>1366</v>
      </c>
      <c r="AI1985">
        <v>1984</v>
      </c>
      <c r="AJ1985" t="s">
        <v>11096</v>
      </c>
      <c r="AK1985" t="s">
        <v>12027</v>
      </c>
      <c r="AL1985" t="s">
        <v>12032</v>
      </c>
      <c r="AM1985" t="s">
        <v>11330</v>
      </c>
      <c r="AN1985">
        <v>1</v>
      </c>
      <c r="AO1985" s="10" t="s">
        <v>12047</v>
      </c>
      <c r="AP1985" t="str" cm="1">
        <f t="array" ref="AP1985">_xlfn.IFS(
  Table1[[#This Row],[Age]]&lt;=25, "18-25",
  Table1[[#This Row],[Age]]&lt;=35, "26-35",
  Table1[[#This Row],[Age]]&lt;=45, "36-45",
  Table1[[#This Row],[Age]]&lt;=60, "46-60",
  TRUE, "60+")</f>
        <v>18-25</v>
      </c>
    </row>
    <row r="1986" spans="1:42" x14ac:dyDescent="0.3">
      <c r="A1986">
        <v>1985</v>
      </c>
      <c r="B1986" t="s">
        <v>36</v>
      </c>
      <c r="C1986" t="s">
        <v>84</v>
      </c>
      <c r="D1986">
        <v>60</v>
      </c>
      <c r="E1986" t="s">
        <v>105</v>
      </c>
      <c r="F1986" t="s">
        <v>2092</v>
      </c>
      <c r="G1986" t="s">
        <v>5144</v>
      </c>
      <c r="H1986">
        <v>19458796838</v>
      </c>
      <c r="I1986" t="s">
        <v>5571</v>
      </c>
      <c r="J1986" t="s">
        <v>7291</v>
      </c>
      <c r="K1986">
        <v>1644.61</v>
      </c>
      <c r="L1986" s="12" t="s">
        <v>9049</v>
      </c>
      <c r="M1986" s="10" t="s">
        <v>11172</v>
      </c>
      <c r="N1986">
        <v>1985</v>
      </c>
      <c r="O1986">
        <v>45249</v>
      </c>
      <c r="P1986" t="s">
        <v>11403</v>
      </c>
      <c r="Q1986" s="16">
        <v>4805.7700000000004</v>
      </c>
      <c r="R1986">
        <v>6450.38</v>
      </c>
      <c r="S1986">
        <v>92</v>
      </c>
      <c r="T1986">
        <v>1985</v>
      </c>
      <c r="U1986">
        <v>6589.65</v>
      </c>
      <c r="V1986" t="s">
        <v>11411</v>
      </c>
      <c r="W1986">
        <v>4.08</v>
      </c>
      <c r="X1986">
        <v>24</v>
      </c>
      <c r="Y1986" t="s">
        <v>11512</v>
      </c>
      <c r="Z1986" t="s">
        <v>12012</v>
      </c>
      <c r="AA1986">
        <v>1985</v>
      </c>
      <c r="AB1986" t="s">
        <v>12015</v>
      </c>
      <c r="AC1986">
        <v>4085.66</v>
      </c>
      <c r="AD1986">
        <v>2015.68</v>
      </c>
      <c r="AE1986">
        <v>100.78</v>
      </c>
      <c r="AF1986" t="s">
        <v>11085</v>
      </c>
      <c r="AG1986" t="s">
        <v>11094</v>
      </c>
      <c r="AH1986">
        <v>7176</v>
      </c>
      <c r="AI1986">
        <v>1985</v>
      </c>
      <c r="AJ1986" t="s">
        <v>11149</v>
      </c>
      <c r="AK1986" t="s">
        <v>12029</v>
      </c>
      <c r="AL1986" t="s">
        <v>12032</v>
      </c>
      <c r="AM1986" t="s">
        <v>11058</v>
      </c>
      <c r="AN1986">
        <v>1</v>
      </c>
      <c r="AO1986" s="10" t="s">
        <v>12040</v>
      </c>
      <c r="AP1986" t="str" cm="1">
        <f t="array" ref="AP1986">_xlfn.IFS(
  Table1[[#This Row],[Age]]&lt;=25, "18-25",
  Table1[[#This Row],[Age]]&lt;=35, "26-35",
  Table1[[#This Row],[Age]]&lt;=45, "36-45",
  Table1[[#This Row],[Age]]&lt;=60, "46-60",
  TRUE, "60+")</f>
        <v>46-60</v>
      </c>
    </row>
    <row r="1987" spans="1:42" x14ac:dyDescent="0.3">
      <c r="A1987">
        <v>1986</v>
      </c>
      <c r="B1987" t="s">
        <v>15</v>
      </c>
      <c r="C1987" t="s">
        <v>92</v>
      </c>
      <c r="D1987">
        <v>50</v>
      </c>
      <c r="E1987" t="s">
        <v>104</v>
      </c>
      <c r="F1987" t="s">
        <v>2093</v>
      </c>
      <c r="G1987" t="s">
        <v>5114</v>
      </c>
      <c r="H1987">
        <v>19458796839</v>
      </c>
      <c r="I1987" t="s">
        <v>6514</v>
      </c>
      <c r="J1987" t="s">
        <v>7291</v>
      </c>
      <c r="K1987">
        <v>1113.5999999999999</v>
      </c>
      <c r="L1987" s="12" t="s">
        <v>9050</v>
      </c>
      <c r="M1987" s="10" t="s">
        <v>11345</v>
      </c>
      <c r="N1987">
        <v>1986</v>
      </c>
      <c r="O1987">
        <v>45175</v>
      </c>
      <c r="P1987" t="s">
        <v>11403</v>
      </c>
      <c r="Q1987" s="16">
        <v>1437.99</v>
      </c>
      <c r="R1987">
        <v>-324.39</v>
      </c>
      <c r="S1987">
        <v>63</v>
      </c>
      <c r="T1987">
        <v>1986</v>
      </c>
      <c r="U1987">
        <v>19016.41</v>
      </c>
      <c r="V1987" t="s">
        <v>11411</v>
      </c>
      <c r="W1987">
        <v>8.3000000000000007</v>
      </c>
      <c r="X1987">
        <v>60</v>
      </c>
      <c r="Y1987" t="s">
        <v>11767</v>
      </c>
      <c r="Z1987" t="s">
        <v>12012</v>
      </c>
      <c r="AA1987">
        <v>1986</v>
      </c>
      <c r="AB1987" t="s">
        <v>12015</v>
      </c>
      <c r="AC1987">
        <v>6928.9</v>
      </c>
      <c r="AD1987">
        <v>74.56</v>
      </c>
      <c r="AE1987">
        <v>3.73</v>
      </c>
      <c r="AF1987" t="s">
        <v>11172</v>
      </c>
      <c r="AG1987" t="s">
        <v>11192</v>
      </c>
      <c r="AH1987">
        <v>2483</v>
      </c>
      <c r="AI1987">
        <v>1986</v>
      </c>
      <c r="AJ1987" t="s">
        <v>11322</v>
      </c>
      <c r="AK1987" t="s">
        <v>12028</v>
      </c>
      <c r="AL1987" t="s">
        <v>12032</v>
      </c>
      <c r="AM1987" t="s">
        <v>11160</v>
      </c>
      <c r="AN1987">
        <v>1</v>
      </c>
      <c r="AO1987" s="10" t="s">
        <v>12042</v>
      </c>
      <c r="AP1987" t="str" cm="1">
        <f t="array" ref="AP1987">_xlfn.IFS(
  Table1[[#This Row],[Age]]&lt;=25, "18-25",
  Table1[[#This Row],[Age]]&lt;=35, "26-35",
  Table1[[#This Row],[Age]]&lt;=45, "36-45",
  Table1[[#This Row],[Age]]&lt;=60, "46-60",
  TRUE, "60+")</f>
        <v>46-60</v>
      </c>
    </row>
    <row r="1988" spans="1:42" x14ac:dyDescent="0.3">
      <c r="A1988">
        <v>1987</v>
      </c>
      <c r="B1988" t="s">
        <v>2</v>
      </c>
      <c r="C1988" t="s">
        <v>59</v>
      </c>
      <c r="D1988">
        <v>38</v>
      </c>
      <c r="E1988" t="s">
        <v>105</v>
      </c>
      <c r="F1988" t="s">
        <v>2094</v>
      </c>
      <c r="G1988" t="s">
        <v>5112</v>
      </c>
      <c r="H1988">
        <v>19458796840</v>
      </c>
      <c r="I1988" t="s">
        <v>5157</v>
      </c>
      <c r="J1988" t="s">
        <v>7292</v>
      </c>
      <c r="K1988">
        <v>5964.17</v>
      </c>
      <c r="L1988" s="12" t="s">
        <v>9051</v>
      </c>
      <c r="M1988" s="10" t="s">
        <v>11216</v>
      </c>
      <c r="N1988">
        <v>1987</v>
      </c>
      <c r="O1988">
        <v>45253</v>
      </c>
      <c r="P1988" t="s">
        <v>11403</v>
      </c>
      <c r="Q1988" s="16">
        <v>3531.4</v>
      </c>
      <c r="R1988">
        <v>2432.77</v>
      </c>
      <c r="S1988">
        <v>61</v>
      </c>
      <c r="T1988">
        <v>1987</v>
      </c>
      <c r="U1988">
        <v>4749.96</v>
      </c>
      <c r="V1988" t="s">
        <v>11412</v>
      </c>
      <c r="W1988">
        <v>5.57</v>
      </c>
      <c r="X1988">
        <v>24</v>
      </c>
      <c r="Y1988" t="s">
        <v>10109</v>
      </c>
      <c r="Z1988" t="s">
        <v>12012</v>
      </c>
      <c r="AA1988">
        <v>1987</v>
      </c>
      <c r="AB1988" t="s">
        <v>12015</v>
      </c>
      <c r="AC1988">
        <v>9368.01</v>
      </c>
      <c r="AD1988">
        <v>4420.67</v>
      </c>
      <c r="AE1988">
        <v>221.03</v>
      </c>
      <c r="AF1988" t="s">
        <v>11371</v>
      </c>
      <c r="AG1988" t="s">
        <v>11229</v>
      </c>
      <c r="AH1988">
        <v>924</v>
      </c>
      <c r="AI1988">
        <v>1987</v>
      </c>
      <c r="AJ1988" t="s">
        <v>11253</v>
      </c>
      <c r="AK1988" t="s">
        <v>12029</v>
      </c>
      <c r="AL1988" t="s">
        <v>12032</v>
      </c>
      <c r="AM1988" t="s">
        <v>11289</v>
      </c>
      <c r="AN1988">
        <v>1</v>
      </c>
      <c r="AO1988" s="10" t="s">
        <v>12040</v>
      </c>
      <c r="AP1988" t="str" cm="1">
        <f t="array" ref="AP1988">_xlfn.IFS(
  Table1[[#This Row],[Age]]&lt;=25, "18-25",
  Table1[[#This Row],[Age]]&lt;=35, "26-35",
  Table1[[#This Row],[Age]]&lt;=45, "36-45",
  Table1[[#This Row],[Age]]&lt;=60, "46-60",
  TRUE, "60+")</f>
        <v>36-45</v>
      </c>
    </row>
    <row r="1989" spans="1:42" x14ac:dyDescent="0.3">
      <c r="A1989">
        <v>1988</v>
      </c>
      <c r="B1989" t="s">
        <v>16</v>
      </c>
      <c r="C1989" t="s">
        <v>75</v>
      </c>
      <c r="D1989">
        <v>46</v>
      </c>
      <c r="E1989" t="s">
        <v>106</v>
      </c>
      <c r="F1989" t="s">
        <v>2095</v>
      </c>
      <c r="G1989" t="s">
        <v>5129</v>
      </c>
      <c r="H1989">
        <v>19458796841</v>
      </c>
      <c r="I1989" t="s">
        <v>6515</v>
      </c>
      <c r="J1989" t="s">
        <v>7291</v>
      </c>
      <c r="K1989">
        <v>2894.75</v>
      </c>
      <c r="L1989" s="12" t="s">
        <v>8552</v>
      </c>
      <c r="M1989" s="10" t="s">
        <v>11080</v>
      </c>
      <c r="N1989">
        <v>1988</v>
      </c>
      <c r="O1989">
        <v>45033</v>
      </c>
      <c r="P1989" t="s">
        <v>11402</v>
      </c>
      <c r="Q1989" s="16">
        <v>1509.48</v>
      </c>
      <c r="R1989">
        <v>1385.27</v>
      </c>
      <c r="S1989">
        <v>78</v>
      </c>
      <c r="T1989">
        <v>1988</v>
      </c>
      <c r="U1989">
        <v>23201.56</v>
      </c>
      <c r="V1989" t="s">
        <v>11411</v>
      </c>
      <c r="W1989">
        <v>9.92</v>
      </c>
      <c r="X1989">
        <v>12</v>
      </c>
      <c r="Y1989" t="s">
        <v>11914</v>
      </c>
      <c r="Z1989" t="s">
        <v>12011</v>
      </c>
      <c r="AA1989">
        <v>1988</v>
      </c>
      <c r="AB1989" t="s">
        <v>12016</v>
      </c>
      <c r="AC1989">
        <v>1179.58</v>
      </c>
      <c r="AD1989">
        <v>3369.53</v>
      </c>
      <c r="AE1989">
        <v>168.48</v>
      </c>
      <c r="AF1989" t="s">
        <v>11313</v>
      </c>
      <c r="AG1989" t="s">
        <v>11146</v>
      </c>
      <c r="AH1989">
        <v>5405</v>
      </c>
      <c r="AI1989">
        <v>1988</v>
      </c>
      <c r="AJ1989" t="s">
        <v>11232</v>
      </c>
      <c r="AK1989" t="s">
        <v>12027</v>
      </c>
      <c r="AL1989" t="s">
        <v>12031</v>
      </c>
      <c r="AM1989" t="s">
        <v>11237</v>
      </c>
      <c r="AN1989">
        <v>1</v>
      </c>
      <c r="AO1989" s="10" t="s">
        <v>12037</v>
      </c>
      <c r="AP1989" t="str" cm="1">
        <f t="array" ref="AP1989">_xlfn.IFS(
  Table1[[#This Row],[Age]]&lt;=25, "18-25",
  Table1[[#This Row],[Age]]&lt;=35, "26-35",
  Table1[[#This Row],[Age]]&lt;=45, "36-45",
  Table1[[#This Row],[Age]]&lt;=60, "46-60",
  TRUE, "60+")</f>
        <v>46-60</v>
      </c>
    </row>
    <row r="1990" spans="1:42" x14ac:dyDescent="0.3">
      <c r="A1990">
        <v>1989</v>
      </c>
      <c r="B1990" t="s">
        <v>19</v>
      </c>
      <c r="C1990" t="s">
        <v>101</v>
      </c>
      <c r="D1990">
        <v>49</v>
      </c>
      <c r="E1990" t="s">
        <v>105</v>
      </c>
      <c r="F1990" t="s">
        <v>2096</v>
      </c>
      <c r="G1990" t="s">
        <v>5132</v>
      </c>
      <c r="H1990">
        <v>19458796842</v>
      </c>
      <c r="I1990" t="s">
        <v>5428</v>
      </c>
      <c r="J1990" t="s">
        <v>7292</v>
      </c>
      <c r="K1990">
        <v>8984.73</v>
      </c>
      <c r="L1990" s="12" t="s">
        <v>9052</v>
      </c>
      <c r="M1990" s="10" t="s">
        <v>11133</v>
      </c>
      <c r="N1990">
        <v>1989</v>
      </c>
      <c r="O1990">
        <v>45103</v>
      </c>
      <c r="P1990" t="s">
        <v>11402</v>
      </c>
      <c r="Q1990" s="16">
        <v>3090.96</v>
      </c>
      <c r="R1990">
        <v>12075.69</v>
      </c>
      <c r="S1990">
        <v>5</v>
      </c>
      <c r="T1990">
        <v>1989</v>
      </c>
      <c r="U1990">
        <v>22647.95</v>
      </c>
      <c r="V1990" t="s">
        <v>11412</v>
      </c>
      <c r="W1990">
        <v>5.66</v>
      </c>
      <c r="X1990">
        <v>12</v>
      </c>
      <c r="Y1990" t="s">
        <v>9756</v>
      </c>
      <c r="Z1990" t="s">
        <v>12012</v>
      </c>
      <c r="AA1990">
        <v>1989</v>
      </c>
      <c r="AB1990" t="s">
        <v>12016</v>
      </c>
      <c r="AC1990">
        <v>2859.71</v>
      </c>
      <c r="AD1990">
        <v>3311.08</v>
      </c>
      <c r="AE1990">
        <v>165.55</v>
      </c>
      <c r="AF1990" t="s">
        <v>11331</v>
      </c>
      <c r="AG1990" t="s">
        <v>11375</v>
      </c>
      <c r="AH1990">
        <v>1040</v>
      </c>
      <c r="AI1990">
        <v>1989</v>
      </c>
      <c r="AJ1990" t="s">
        <v>11378</v>
      </c>
      <c r="AK1990" t="s">
        <v>12029</v>
      </c>
      <c r="AL1990" t="s">
        <v>12031</v>
      </c>
      <c r="AM1990" t="s">
        <v>11215</v>
      </c>
      <c r="AN1990">
        <v>1</v>
      </c>
      <c r="AO1990" s="10" t="s">
        <v>12043</v>
      </c>
      <c r="AP1990" t="str" cm="1">
        <f t="array" ref="AP1990">_xlfn.IFS(
  Table1[[#This Row],[Age]]&lt;=25, "18-25",
  Table1[[#This Row],[Age]]&lt;=35, "26-35",
  Table1[[#This Row],[Age]]&lt;=45, "36-45",
  Table1[[#This Row],[Age]]&lt;=60, "46-60",
  TRUE, "60+")</f>
        <v>46-60</v>
      </c>
    </row>
    <row r="1991" spans="1:42" x14ac:dyDescent="0.3">
      <c r="A1991">
        <v>1990</v>
      </c>
      <c r="B1991" t="s">
        <v>2</v>
      </c>
      <c r="C1991" t="s">
        <v>59</v>
      </c>
      <c r="D1991">
        <v>62</v>
      </c>
      <c r="E1991" t="s">
        <v>105</v>
      </c>
      <c r="F1991" t="s">
        <v>2097</v>
      </c>
      <c r="G1991" t="s">
        <v>5136</v>
      </c>
      <c r="H1991">
        <v>19458796843</v>
      </c>
      <c r="I1991" t="s">
        <v>5157</v>
      </c>
      <c r="J1991" t="s">
        <v>7291</v>
      </c>
      <c r="K1991">
        <v>1706.6</v>
      </c>
      <c r="L1991" s="12" t="s">
        <v>8949</v>
      </c>
      <c r="M1991" s="10" t="s">
        <v>11058</v>
      </c>
      <c r="N1991">
        <v>1990</v>
      </c>
      <c r="O1991">
        <v>45055</v>
      </c>
      <c r="P1991" t="s">
        <v>11404</v>
      </c>
      <c r="Q1991" s="16">
        <v>2866.72</v>
      </c>
      <c r="R1991">
        <v>-1160.1199999999999</v>
      </c>
      <c r="S1991">
        <v>66</v>
      </c>
      <c r="T1991">
        <v>1990</v>
      </c>
      <c r="U1991">
        <v>17155.8</v>
      </c>
      <c r="V1991" t="s">
        <v>11411</v>
      </c>
      <c r="W1991">
        <v>8.3699999999999992</v>
      </c>
      <c r="X1991">
        <v>12</v>
      </c>
      <c r="Y1991" t="s">
        <v>8074</v>
      </c>
      <c r="Z1991" t="s">
        <v>12010</v>
      </c>
      <c r="AA1991">
        <v>1990</v>
      </c>
      <c r="AB1991" t="s">
        <v>12016</v>
      </c>
      <c r="AC1991">
        <v>2065.7399999999998</v>
      </c>
      <c r="AD1991">
        <v>2891.58</v>
      </c>
      <c r="AE1991">
        <v>144.58000000000001</v>
      </c>
      <c r="AF1991" t="s">
        <v>11150</v>
      </c>
      <c r="AG1991" t="s">
        <v>11079</v>
      </c>
      <c r="AH1991">
        <v>5507</v>
      </c>
      <c r="AI1991">
        <v>1990</v>
      </c>
      <c r="AJ1991" t="s">
        <v>11265</v>
      </c>
      <c r="AK1991" t="s">
        <v>12027</v>
      </c>
      <c r="AL1991" t="s">
        <v>12031</v>
      </c>
      <c r="AM1991" t="s">
        <v>11225</v>
      </c>
      <c r="AN1991">
        <v>1</v>
      </c>
      <c r="AO1991" s="10" t="s">
        <v>12046</v>
      </c>
      <c r="AP1991" t="str" cm="1">
        <f t="array" ref="AP1991">_xlfn.IFS(
  Table1[[#This Row],[Age]]&lt;=25, "18-25",
  Table1[[#This Row],[Age]]&lt;=35, "26-35",
  Table1[[#This Row],[Age]]&lt;=45, "36-45",
  Table1[[#This Row],[Age]]&lt;=60, "46-60",
  TRUE, "60+")</f>
        <v>60+</v>
      </c>
    </row>
    <row r="1992" spans="1:42" x14ac:dyDescent="0.3">
      <c r="A1992">
        <v>1991</v>
      </c>
      <c r="B1992" t="s">
        <v>36</v>
      </c>
      <c r="C1992" t="s">
        <v>53</v>
      </c>
      <c r="D1992">
        <v>29</v>
      </c>
      <c r="E1992" t="s">
        <v>106</v>
      </c>
      <c r="F1992" t="s">
        <v>2098</v>
      </c>
      <c r="G1992" t="s">
        <v>5124</v>
      </c>
      <c r="H1992">
        <v>19458796844</v>
      </c>
      <c r="I1992" t="s">
        <v>5922</v>
      </c>
      <c r="J1992" t="s">
        <v>7291</v>
      </c>
      <c r="K1992">
        <v>9308.5400000000009</v>
      </c>
      <c r="L1992" s="12" t="s">
        <v>9053</v>
      </c>
      <c r="M1992" s="10" t="s">
        <v>11300</v>
      </c>
      <c r="N1992">
        <v>1991</v>
      </c>
      <c r="O1992">
        <v>45181</v>
      </c>
      <c r="P1992" t="s">
        <v>11404</v>
      </c>
      <c r="Q1992" s="16">
        <v>899.8</v>
      </c>
      <c r="R1992">
        <v>10208.34</v>
      </c>
      <c r="S1992">
        <v>45</v>
      </c>
      <c r="T1992">
        <v>1991</v>
      </c>
      <c r="U1992">
        <v>47467.29</v>
      </c>
      <c r="V1992" t="s">
        <v>11411</v>
      </c>
      <c r="W1992">
        <v>7.71</v>
      </c>
      <c r="X1992">
        <v>24</v>
      </c>
      <c r="Y1992" t="s">
        <v>9970</v>
      </c>
      <c r="Z1992" t="s">
        <v>12011</v>
      </c>
      <c r="AA1992">
        <v>1991</v>
      </c>
      <c r="AB1992" t="s">
        <v>12015</v>
      </c>
      <c r="AC1992">
        <v>7347.87</v>
      </c>
      <c r="AD1992">
        <v>2303.9299999999998</v>
      </c>
      <c r="AE1992">
        <v>115.2</v>
      </c>
      <c r="AF1992" t="s">
        <v>11270</v>
      </c>
      <c r="AG1992" t="s">
        <v>11198</v>
      </c>
      <c r="AH1992">
        <v>1218</v>
      </c>
      <c r="AI1992">
        <v>1991</v>
      </c>
      <c r="AJ1992" t="s">
        <v>11240</v>
      </c>
      <c r="AK1992" t="s">
        <v>12027</v>
      </c>
      <c r="AL1992" t="s">
        <v>12032</v>
      </c>
      <c r="AM1992" t="s">
        <v>11264</v>
      </c>
      <c r="AN1992">
        <v>1</v>
      </c>
      <c r="AO1992" s="10" t="s">
        <v>12042</v>
      </c>
      <c r="AP1992" t="str" cm="1">
        <f t="array" ref="AP1992">_xlfn.IFS(
  Table1[[#This Row],[Age]]&lt;=25, "18-25",
  Table1[[#This Row],[Age]]&lt;=35, "26-35",
  Table1[[#This Row],[Age]]&lt;=45, "36-45",
  Table1[[#This Row],[Age]]&lt;=60, "46-60",
  TRUE, "60+")</f>
        <v>26-35</v>
      </c>
    </row>
    <row r="1993" spans="1:42" x14ac:dyDescent="0.3">
      <c r="A1993">
        <v>1992</v>
      </c>
      <c r="B1993" t="s">
        <v>51</v>
      </c>
      <c r="C1993" t="s">
        <v>75</v>
      </c>
      <c r="D1993">
        <v>30</v>
      </c>
      <c r="E1993" t="s">
        <v>106</v>
      </c>
      <c r="F1993" t="s">
        <v>2099</v>
      </c>
      <c r="G1993" t="s">
        <v>5116</v>
      </c>
      <c r="H1993">
        <v>19458796845</v>
      </c>
      <c r="I1993" t="s">
        <v>6516</v>
      </c>
      <c r="J1993" t="s">
        <v>7292</v>
      </c>
      <c r="K1993">
        <v>3394.11</v>
      </c>
      <c r="L1993" s="12" t="s">
        <v>9054</v>
      </c>
      <c r="M1993" s="10" t="s">
        <v>11270</v>
      </c>
      <c r="N1993">
        <v>1992</v>
      </c>
      <c r="O1993">
        <v>45119</v>
      </c>
      <c r="P1993" t="s">
        <v>11404</v>
      </c>
      <c r="Q1993" s="16">
        <v>3266.27</v>
      </c>
      <c r="R1993">
        <v>6660.38</v>
      </c>
      <c r="S1993">
        <v>50</v>
      </c>
      <c r="T1993">
        <v>1992</v>
      </c>
      <c r="U1993">
        <v>5063.74</v>
      </c>
      <c r="V1993" t="s">
        <v>11413</v>
      </c>
      <c r="W1993">
        <v>4.6100000000000003</v>
      </c>
      <c r="X1993">
        <v>60</v>
      </c>
      <c r="Y1993" t="s">
        <v>11822</v>
      </c>
      <c r="Z1993" t="s">
        <v>12011</v>
      </c>
      <c r="AA1993">
        <v>1992</v>
      </c>
      <c r="AB1993" t="s">
        <v>12017</v>
      </c>
      <c r="AC1993">
        <v>6950.22</v>
      </c>
      <c r="AD1993">
        <v>1123.98</v>
      </c>
      <c r="AE1993">
        <v>56.2</v>
      </c>
      <c r="AF1993" t="s">
        <v>11099</v>
      </c>
      <c r="AG1993" t="s">
        <v>11393</v>
      </c>
      <c r="AH1993">
        <v>5498</v>
      </c>
      <c r="AI1993">
        <v>1992</v>
      </c>
      <c r="AJ1993" t="s">
        <v>11342</v>
      </c>
      <c r="AK1993" t="s">
        <v>12029</v>
      </c>
      <c r="AL1993" t="s">
        <v>12031</v>
      </c>
      <c r="AM1993" t="s">
        <v>11304</v>
      </c>
      <c r="AN1993">
        <v>1</v>
      </c>
      <c r="AO1993" s="10" t="s">
        <v>12038</v>
      </c>
      <c r="AP1993" t="str" cm="1">
        <f t="array" ref="AP1993">_xlfn.IFS(
  Table1[[#This Row],[Age]]&lt;=25, "18-25",
  Table1[[#This Row],[Age]]&lt;=35, "26-35",
  Table1[[#This Row],[Age]]&lt;=45, "36-45",
  Table1[[#This Row],[Age]]&lt;=60, "46-60",
  TRUE, "60+")</f>
        <v>26-35</v>
      </c>
    </row>
    <row r="1994" spans="1:42" x14ac:dyDescent="0.3">
      <c r="A1994">
        <v>1993</v>
      </c>
      <c r="B1994" t="s">
        <v>35</v>
      </c>
      <c r="C1994" t="s">
        <v>68</v>
      </c>
      <c r="D1994">
        <v>56</v>
      </c>
      <c r="E1994" t="s">
        <v>104</v>
      </c>
      <c r="F1994" t="s">
        <v>2100</v>
      </c>
      <c r="G1994" t="s">
        <v>5133</v>
      </c>
      <c r="H1994">
        <v>19458796846</v>
      </c>
      <c r="I1994" t="s">
        <v>6517</v>
      </c>
      <c r="J1994" t="s">
        <v>7291</v>
      </c>
      <c r="K1994">
        <v>8686.33</v>
      </c>
      <c r="L1994" s="12" t="s">
        <v>9055</v>
      </c>
      <c r="M1994" s="10" t="s">
        <v>11355</v>
      </c>
      <c r="N1994">
        <v>1993</v>
      </c>
      <c r="O1994">
        <v>45020</v>
      </c>
      <c r="P1994" t="s">
        <v>11404</v>
      </c>
      <c r="Q1994" s="16">
        <v>1636.77</v>
      </c>
      <c r="R1994">
        <v>7049.56</v>
      </c>
      <c r="S1994">
        <v>88</v>
      </c>
      <c r="T1994">
        <v>1993</v>
      </c>
      <c r="U1994">
        <v>41419.050000000003</v>
      </c>
      <c r="V1994" t="s">
        <v>11413</v>
      </c>
      <c r="W1994">
        <v>8.1</v>
      </c>
      <c r="X1994">
        <v>48</v>
      </c>
      <c r="Y1994" t="s">
        <v>10538</v>
      </c>
      <c r="Z1994" t="s">
        <v>12012</v>
      </c>
      <c r="AA1994">
        <v>1993</v>
      </c>
      <c r="AB1994" t="s">
        <v>12015</v>
      </c>
      <c r="AC1994">
        <v>1843.13</v>
      </c>
      <c r="AD1994">
        <v>1962.14</v>
      </c>
      <c r="AE1994">
        <v>98.11</v>
      </c>
      <c r="AF1994" t="s">
        <v>11106</v>
      </c>
      <c r="AG1994" t="s">
        <v>11376</v>
      </c>
      <c r="AH1994">
        <v>2796</v>
      </c>
      <c r="AI1994">
        <v>1993</v>
      </c>
      <c r="AJ1994" t="s">
        <v>11177</v>
      </c>
      <c r="AK1994" t="s">
        <v>12028</v>
      </c>
      <c r="AL1994" t="s">
        <v>12032</v>
      </c>
      <c r="AM1994" t="s">
        <v>11367</v>
      </c>
      <c r="AN1994">
        <v>1</v>
      </c>
      <c r="AO1994" s="10" t="s">
        <v>12037</v>
      </c>
      <c r="AP1994" t="str" cm="1">
        <f t="array" ref="AP1994">_xlfn.IFS(
  Table1[[#This Row],[Age]]&lt;=25, "18-25",
  Table1[[#This Row],[Age]]&lt;=35, "26-35",
  Table1[[#This Row],[Age]]&lt;=45, "36-45",
  Table1[[#This Row],[Age]]&lt;=60, "46-60",
  TRUE, "60+")</f>
        <v>46-60</v>
      </c>
    </row>
    <row r="1995" spans="1:42" x14ac:dyDescent="0.3">
      <c r="A1995">
        <v>1994</v>
      </c>
      <c r="B1995" t="s">
        <v>4</v>
      </c>
      <c r="C1995" t="s">
        <v>57</v>
      </c>
      <c r="D1995">
        <v>61</v>
      </c>
      <c r="E1995" t="s">
        <v>105</v>
      </c>
      <c r="F1995" t="s">
        <v>2101</v>
      </c>
      <c r="G1995" t="s">
        <v>5148</v>
      </c>
      <c r="H1995">
        <v>19458796847</v>
      </c>
      <c r="I1995" t="s">
        <v>6518</v>
      </c>
      <c r="J1995" t="s">
        <v>7291</v>
      </c>
      <c r="K1995">
        <v>9495.06</v>
      </c>
      <c r="L1995" s="12" t="s">
        <v>9056</v>
      </c>
      <c r="M1995" s="10" t="s">
        <v>11258</v>
      </c>
      <c r="N1995">
        <v>1994</v>
      </c>
      <c r="O1995">
        <v>45022</v>
      </c>
      <c r="P1995" t="s">
        <v>11402</v>
      </c>
      <c r="Q1995" s="16">
        <v>3059.64</v>
      </c>
      <c r="R1995">
        <v>6435.42</v>
      </c>
      <c r="S1995">
        <v>3</v>
      </c>
      <c r="T1995">
        <v>1994</v>
      </c>
      <c r="U1995">
        <v>18391.43</v>
      </c>
      <c r="V1995" t="s">
        <v>11412</v>
      </c>
      <c r="W1995">
        <v>2.39</v>
      </c>
      <c r="X1995">
        <v>48</v>
      </c>
      <c r="Y1995" t="s">
        <v>7617</v>
      </c>
      <c r="Z1995" t="s">
        <v>12010</v>
      </c>
      <c r="AA1995">
        <v>1994</v>
      </c>
      <c r="AB1995" t="s">
        <v>12016</v>
      </c>
      <c r="AC1995">
        <v>2219.34</v>
      </c>
      <c r="AD1995">
        <v>881.94</v>
      </c>
      <c r="AE1995">
        <v>44.1</v>
      </c>
      <c r="AF1995" t="s">
        <v>11125</v>
      </c>
      <c r="AG1995" t="s">
        <v>11282</v>
      </c>
      <c r="AH1995">
        <v>6445</v>
      </c>
      <c r="AI1995">
        <v>1994</v>
      </c>
      <c r="AJ1995" t="s">
        <v>11133</v>
      </c>
      <c r="AK1995" t="s">
        <v>12028</v>
      </c>
      <c r="AL1995" t="s">
        <v>12032</v>
      </c>
      <c r="AM1995" t="s">
        <v>11183</v>
      </c>
      <c r="AN1995">
        <v>1</v>
      </c>
      <c r="AO1995" s="10" t="s">
        <v>12037</v>
      </c>
      <c r="AP1995" t="str" cm="1">
        <f t="array" ref="AP1995">_xlfn.IFS(
  Table1[[#This Row],[Age]]&lt;=25, "18-25",
  Table1[[#This Row],[Age]]&lt;=35, "26-35",
  Table1[[#This Row],[Age]]&lt;=45, "36-45",
  Table1[[#This Row],[Age]]&lt;=60, "46-60",
  TRUE, "60+")</f>
        <v>60+</v>
      </c>
    </row>
    <row r="1996" spans="1:42" x14ac:dyDescent="0.3">
      <c r="A1996">
        <v>1995</v>
      </c>
      <c r="B1996" t="s">
        <v>41</v>
      </c>
      <c r="C1996" t="s">
        <v>55</v>
      </c>
      <c r="D1996">
        <v>66</v>
      </c>
      <c r="E1996" t="s">
        <v>105</v>
      </c>
      <c r="F1996" t="s">
        <v>2102</v>
      </c>
      <c r="G1996" t="s">
        <v>5114</v>
      </c>
      <c r="H1996">
        <v>19458796848</v>
      </c>
      <c r="I1996" t="s">
        <v>6519</v>
      </c>
      <c r="J1996" t="s">
        <v>7291</v>
      </c>
      <c r="K1996">
        <v>9865</v>
      </c>
      <c r="L1996" s="12" t="s">
        <v>7470</v>
      </c>
      <c r="M1996" s="10" t="s">
        <v>11226</v>
      </c>
      <c r="N1996">
        <v>1995</v>
      </c>
      <c r="O1996">
        <v>45103</v>
      </c>
      <c r="P1996" t="s">
        <v>11403</v>
      </c>
      <c r="Q1996" s="16">
        <v>2711.47</v>
      </c>
      <c r="R1996">
        <v>12576.47</v>
      </c>
      <c r="S1996">
        <v>23</v>
      </c>
      <c r="T1996">
        <v>1995</v>
      </c>
      <c r="U1996">
        <v>10766.37</v>
      </c>
      <c r="V1996" t="s">
        <v>11412</v>
      </c>
      <c r="W1996">
        <v>2.83</v>
      </c>
      <c r="X1996">
        <v>48</v>
      </c>
      <c r="Y1996" t="s">
        <v>11003</v>
      </c>
      <c r="Z1996" t="s">
        <v>12011</v>
      </c>
      <c r="AA1996">
        <v>1995</v>
      </c>
      <c r="AB1996" t="s">
        <v>12015</v>
      </c>
      <c r="AC1996">
        <v>8669.51</v>
      </c>
      <c r="AD1996">
        <v>4077.29</v>
      </c>
      <c r="AE1996">
        <v>203.86</v>
      </c>
      <c r="AF1996" t="s">
        <v>11386</v>
      </c>
      <c r="AG1996" t="s">
        <v>11168</v>
      </c>
      <c r="AH1996">
        <v>1792</v>
      </c>
      <c r="AI1996">
        <v>1995</v>
      </c>
      <c r="AJ1996" t="s">
        <v>11204</v>
      </c>
      <c r="AK1996" t="s">
        <v>12028</v>
      </c>
      <c r="AL1996" t="s">
        <v>12031</v>
      </c>
      <c r="AM1996" t="s">
        <v>11278</v>
      </c>
      <c r="AN1996">
        <v>1</v>
      </c>
      <c r="AO1996" s="10" t="s">
        <v>12043</v>
      </c>
      <c r="AP1996" t="str" cm="1">
        <f t="array" ref="AP1996">_xlfn.IFS(
  Table1[[#This Row],[Age]]&lt;=25, "18-25",
  Table1[[#This Row],[Age]]&lt;=35, "26-35",
  Table1[[#This Row],[Age]]&lt;=45, "36-45",
  Table1[[#This Row],[Age]]&lt;=60, "46-60",
  TRUE, "60+")</f>
        <v>60+</v>
      </c>
    </row>
    <row r="1997" spans="1:42" x14ac:dyDescent="0.3">
      <c r="A1997">
        <v>1996</v>
      </c>
      <c r="B1997" t="s">
        <v>25</v>
      </c>
      <c r="C1997" t="s">
        <v>81</v>
      </c>
      <c r="D1997">
        <v>57</v>
      </c>
      <c r="E1997" t="s">
        <v>104</v>
      </c>
      <c r="F1997" t="s">
        <v>2103</v>
      </c>
      <c r="G1997" t="s">
        <v>5112</v>
      </c>
      <c r="H1997">
        <v>19458796849</v>
      </c>
      <c r="I1997" t="s">
        <v>6520</v>
      </c>
      <c r="J1997" t="s">
        <v>7292</v>
      </c>
      <c r="K1997">
        <v>8055.57</v>
      </c>
      <c r="L1997" s="12" t="s">
        <v>9057</v>
      </c>
      <c r="M1997" s="10" t="s">
        <v>11039</v>
      </c>
      <c r="N1997">
        <v>1996</v>
      </c>
      <c r="O1997">
        <v>44973</v>
      </c>
      <c r="P1997" t="s">
        <v>11404</v>
      </c>
      <c r="Q1997" s="16">
        <v>4214.84</v>
      </c>
      <c r="R1997">
        <v>3840.73</v>
      </c>
      <c r="S1997">
        <v>11</v>
      </c>
      <c r="T1997">
        <v>1996</v>
      </c>
      <c r="U1997">
        <v>14355.39</v>
      </c>
      <c r="V1997" t="s">
        <v>11413</v>
      </c>
      <c r="W1997">
        <v>6.57</v>
      </c>
      <c r="X1997">
        <v>36</v>
      </c>
      <c r="Y1997" t="s">
        <v>11866</v>
      </c>
      <c r="Z1997" t="s">
        <v>12011</v>
      </c>
      <c r="AA1997">
        <v>1996</v>
      </c>
      <c r="AB1997" t="s">
        <v>12015</v>
      </c>
      <c r="AC1997">
        <v>6332.57</v>
      </c>
      <c r="AD1997">
        <v>1054.82</v>
      </c>
      <c r="AE1997">
        <v>52.74</v>
      </c>
      <c r="AF1997" t="s">
        <v>11315</v>
      </c>
      <c r="AG1997" t="s">
        <v>11385</v>
      </c>
      <c r="AH1997">
        <v>1089</v>
      </c>
      <c r="AI1997">
        <v>1996</v>
      </c>
      <c r="AJ1997" t="s">
        <v>11384</v>
      </c>
      <c r="AK1997" t="s">
        <v>12029</v>
      </c>
      <c r="AL1997" t="s">
        <v>12031</v>
      </c>
      <c r="AM1997" t="s">
        <v>11034</v>
      </c>
      <c r="AN1997">
        <v>1</v>
      </c>
      <c r="AO1997" s="10" t="s">
        <v>12045</v>
      </c>
      <c r="AP1997" t="str" cm="1">
        <f t="array" ref="AP1997">_xlfn.IFS(
  Table1[[#This Row],[Age]]&lt;=25, "18-25",
  Table1[[#This Row],[Age]]&lt;=35, "26-35",
  Table1[[#This Row],[Age]]&lt;=45, "36-45",
  Table1[[#This Row],[Age]]&lt;=60, "46-60",
  TRUE, "60+")</f>
        <v>46-60</v>
      </c>
    </row>
    <row r="1998" spans="1:42" x14ac:dyDescent="0.3">
      <c r="A1998">
        <v>1997</v>
      </c>
      <c r="B1998" t="s">
        <v>17</v>
      </c>
      <c r="C1998" t="s">
        <v>99</v>
      </c>
      <c r="D1998">
        <v>20</v>
      </c>
      <c r="E1998" t="s">
        <v>105</v>
      </c>
      <c r="F1998" t="s">
        <v>2104</v>
      </c>
      <c r="G1998" t="s">
        <v>5146</v>
      </c>
      <c r="H1998">
        <v>19458796850</v>
      </c>
      <c r="I1998" t="s">
        <v>6020</v>
      </c>
      <c r="J1998" t="s">
        <v>7291</v>
      </c>
      <c r="K1998">
        <v>1106.7</v>
      </c>
      <c r="L1998" s="12" t="s">
        <v>9058</v>
      </c>
      <c r="M1998" s="10" t="s">
        <v>11068</v>
      </c>
      <c r="N1998">
        <v>1997</v>
      </c>
      <c r="O1998">
        <v>45053</v>
      </c>
      <c r="P1998" t="s">
        <v>11402</v>
      </c>
      <c r="Q1998" s="16">
        <v>1075.82</v>
      </c>
      <c r="R1998">
        <v>2182.52</v>
      </c>
      <c r="S1998">
        <v>38</v>
      </c>
      <c r="T1998">
        <v>1997</v>
      </c>
      <c r="U1998">
        <v>45192.800000000003</v>
      </c>
      <c r="V1998" t="s">
        <v>11412</v>
      </c>
      <c r="W1998">
        <v>7.4</v>
      </c>
      <c r="X1998">
        <v>60</v>
      </c>
      <c r="Y1998" t="s">
        <v>11833</v>
      </c>
      <c r="Z1998" t="s">
        <v>12011</v>
      </c>
      <c r="AA1998">
        <v>1997</v>
      </c>
      <c r="AB1998" t="s">
        <v>12015</v>
      </c>
      <c r="AC1998">
        <v>5593.12</v>
      </c>
      <c r="AD1998">
        <v>1386.3</v>
      </c>
      <c r="AE1998">
        <v>69.319999999999993</v>
      </c>
      <c r="AF1998" t="s">
        <v>11110</v>
      </c>
      <c r="AG1998" t="s">
        <v>11298</v>
      </c>
      <c r="AH1998">
        <v>7083</v>
      </c>
      <c r="AI1998">
        <v>1997</v>
      </c>
      <c r="AJ1998" t="s">
        <v>11392</v>
      </c>
      <c r="AK1998" t="s">
        <v>12028</v>
      </c>
      <c r="AL1998" t="s">
        <v>12031</v>
      </c>
      <c r="AM1998" t="s">
        <v>11081</v>
      </c>
      <c r="AN1998">
        <v>1</v>
      </c>
      <c r="AO1998" s="10" t="s">
        <v>12046</v>
      </c>
      <c r="AP1998" t="str" cm="1">
        <f t="array" ref="AP1998">_xlfn.IFS(
  Table1[[#This Row],[Age]]&lt;=25, "18-25",
  Table1[[#This Row],[Age]]&lt;=35, "26-35",
  Table1[[#This Row],[Age]]&lt;=45, "36-45",
  Table1[[#This Row],[Age]]&lt;=60, "46-60",
  TRUE, "60+")</f>
        <v>18-25</v>
      </c>
    </row>
    <row r="1999" spans="1:42" x14ac:dyDescent="0.3">
      <c r="A1999">
        <v>1998</v>
      </c>
      <c r="B1999" t="s">
        <v>23</v>
      </c>
      <c r="C1999" t="s">
        <v>64</v>
      </c>
      <c r="D1999">
        <v>56</v>
      </c>
      <c r="E1999" t="s">
        <v>105</v>
      </c>
      <c r="F1999" t="s">
        <v>2105</v>
      </c>
      <c r="G1999" t="s">
        <v>5143</v>
      </c>
      <c r="H1999">
        <v>19458796851</v>
      </c>
      <c r="I1999" t="s">
        <v>6330</v>
      </c>
      <c r="J1999" t="s">
        <v>7292</v>
      </c>
      <c r="K1999">
        <v>648.25</v>
      </c>
      <c r="L1999" s="12" t="s">
        <v>9059</v>
      </c>
      <c r="M1999" s="10" t="s">
        <v>11046</v>
      </c>
      <c r="N1999">
        <v>1998</v>
      </c>
      <c r="O1999">
        <v>45192</v>
      </c>
      <c r="P1999" t="s">
        <v>11402</v>
      </c>
      <c r="Q1999" s="16">
        <v>765.55</v>
      </c>
      <c r="R1999">
        <v>-117.3</v>
      </c>
      <c r="S1999">
        <v>56</v>
      </c>
      <c r="T1999">
        <v>1998</v>
      </c>
      <c r="U1999">
        <v>41420.03</v>
      </c>
      <c r="V1999" t="s">
        <v>11413</v>
      </c>
      <c r="W1999">
        <v>6.79</v>
      </c>
      <c r="X1999">
        <v>60</v>
      </c>
      <c r="Y1999" t="s">
        <v>10075</v>
      </c>
      <c r="Z1999" t="s">
        <v>12012</v>
      </c>
      <c r="AA1999">
        <v>1998</v>
      </c>
      <c r="AB1999" t="s">
        <v>12015</v>
      </c>
      <c r="AC1999">
        <v>5736.42</v>
      </c>
      <c r="AD1999">
        <v>63.56</v>
      </c>
      <c r="AE1999">
        <v>3.18</v>
      </c>
      <c r="AF1999" t="s">
        <v>11255</v>
      </c>
      <c r="AG1999" t="s">
        <v>11128</v>
      </c>
      <c r="AH1999">
        <v>5375</v>
      </c>
      <c r="AI1999">
        <v>1998</v>
      </c>
      <c r="AJ1999" t="s">
        <v>11338</v>
      </c>
      <c r="AK1999" t="s">
        <v>12027</v>
      </c>
      <c r="AL1999" t="s">
        <v>12032</v>
      </c>
      <c r="AM1999" t="s">
        <v>11380</v>
      </c>
      <c r="AN1999">
        <v>1</v>
      </c>
      <c r="AO1999" s="10" t="s">
        <v>12042</v>
      </c>
      <c r="AP1999" t="str" cm="1">
        <f t="array" ref="AP1999">_xlfn.IFS(
  Table1[[#This Row],[Age]]&lt;=25, "18-25",
  Table1[[#This Row],[Age]]&lt;=35, "26-35",
  Table1[[#This Row],[Age]]&lt;=45, "36-45",
  Table1[[#This Row],[Age]]&lt;=60, "46-60",
  TRUE, "60+")</f>
        <v>46-60</v>
      </c>
    </row>
    <row r="2000" spans="1:42" x14ac:dyDescent="0.3">
      <c r="A2000">
        <v>1999</v>
      </c>
      <c r="B2000" t="s">
        <v>13</v>
      </c>
      <c r="C2000" t="s">
        <v>79</v>
      </c>
      <c r="D2000">
        <v>68</v>
      </c>
      <c r="E2000" t="s">
        <v>106</v>
      </c>
      <c r="F2000" t="s">
        <v>2106</v>
      </c>
      <c r="G2000" t="s">
        <v>5127</v>
      </c>
      <c r="H2000">
        <v>19458796852</v>
      </c>
      <c r="I2000" t="s">
        <v>6521</v>
      </c>
      <c r="J2000" t="s">
        <v>7292</v>
      </c>
      <c r="K2000">
        <v>7423.32</v>
      </c>
      <c r="L2000" s="12" t="s">
        <v>9060</v>
      </c>
      <c r="M2000" s="10" t="s">
        <v>11073</v>
      </c>
      <c r="N2000">
        <v>1999</v>
      </c>
      <c r="O2000">
        <v>45226</v>
      </c>
      <c r="P2000" t="s">
        <v>11404</v>
      </c>
      <c r="Q2000" s="16">
        <v>4275.9399999999996</v>
      </c>
      <c r="R2000">
        <v>3147.38</v>
      </c>
      <c r="S2000">
        <v>35</v>
      </c>
      <c r="T2000">
        <v>1999</v>
      </c>
      <c r="U2000">
        <v>1772.12</v>
      </c>
      <c r="V2000" t="s">
        <v>11411</v>
      </c>
      <c r="W2000">
        <v>5.58</v>
      </c>
      <c r="X2000">
        <v>36</v>
      </c>
      <c r="Y2000" t="s">
        <v>11915</v>
      </c>
      <c r="Z2000" t="s">
        <v>12010</v>
      </c>
      <c r="AA2000">
        <v>1999</v>
      </c>
      <c r="AB2000" t="s">
        <v>12015</v>
      </c>
      <c r="AC2000">
        <v>2487.9</v>
      </c>
      <c r="AD2000">
        <v>1872.14</v>
      </c>
      <c r="AE2000">
        <v>93.61</v>
      </c>
      <c r="AF2000" t="s">
        <v>11305</v>
      </c>
      <c r="AG2000" t="s">
        <v>11384</v>
      </c>
      <c r="AH2000">
        <v>7782</v>
      </c>
      <c r="AI2000">
        <v>1999</v>
      </c>
      <c r="AJ2000" t="s">
        <v>11270</v>
      </c>
      <c r="AK2000" t="s">
        <v>12029</v>
      </c>
      <c r="AL2000" t="s">
        <v>12031</v>
      </c>
      <c r="AM2000" t="s">
        <v>11223</v>
      </c>
      <c r="AN2000">
        <v>1</v>
      </c>
      <c r="AO2000" s="10" t="s">
        <v>12044</v>
      </c>
      <c r="AP2000" t="str" cm="1">
        <f t="array" ref="AP2000">_xlfn.IFS(
  Table1[[#This Row],[Age]]&lt;=25, "18-25",
  Table1[[#This Row],[Age]]&lt;=35, "26-35",
  Table1[[#This Row],[Age]]&lt;=45, "36-45",
  Table1[[#This Row],[Age]]&lt;=60, "46-60",
  TRUE, "60+")</f>
        <v>60+</v>
      </c>
    </row>
    <row r="2001" spans="1:42" x14ac:dyDescent="0.3">
      <c r="A2001">
        <v>2000</v>
      </c>
      <c r="B2001" t="s">
        <v>10</v>
      </c>
      <c r="C2001" t="s">
        <v>77</v>
      </c>
      <c r="D2001">
        <v>69</v>
      </c>
      <c r="E2001" t="s">
        <v>106</v>
      </c>
      <c r="F2001" t="s">
        <v>2107</v>
      </c>
      <c r="G2001" t="s">
        <v>5137</v>
      </c>
      <c r="H2001">
        <v>19458796853</v>
      </c>
      <c r="I2001" t="s">
        <v>6522</v>
      </c>
      <c r="J2001" t="s">
        <v>7291</v>
      </c>
      <c r="K2001">
        <v>8980.69</v>
      </c>
      <c r="L2001" s="12" t="s">
        <v>9061</v>
      </c>
      <c r="M2001" s="10" t="s">
        <v>11363</v>
      </c>
      <c r="N2001">
        <v>2000</v>
      </c>
      <c r="O2001">
        <v>45166</v>
      </c>
      <c r="P2001" t="s">
        <v>11404</v>
      </c>
      <c r="Q2001" s="16">
        <v>2228.2800000000002</v>
      </c>
      <c r="R2001">
        <v>11208.97</v>
      </c>
      <c r="S2001">
        <v>65</v>
      </c>
      <c r="T2001">
        <v>2000</v>
      </c>
      <c r="U2001">
        <v>8219.14</v>
      </c>
      <c r="V2001" t="s">
        <v>11412</v>
      </c>
      <c r="W2001">
        <v>2.2400000000000002</v>
      </c>
      <c r="X2001">
        <v>48</v>
      </c>
      <c r="Y2001" t="s">
        <v>9734</v>
      </c>
      <c r="Z2001" t="s">
        <v>12011</v>
      </c>
      <c r="AA2001">
        <v>2000</v>
      </c>
      <c r="AB2001" t="s">
        <v>12015</v>
      </c>
      <c r="AC2001">
        <v>4580.8100000000004</v>
      </c>
      <c r="AD2001">
        <v>3549.02</v>
      </c>
      <c r="AE2001">
        <v>177.45</v>
      </c>
      <c r="AF2001" t="s">
        <v>11044</v>
      </c>
      <c r="AG2001" t="s">
        <v>11382</v>
      </c>
      <c r="AH2001">
        <v>7198</v>
      </c>
      <c r="AI2001">
        <v>2000</v>
      </c>
      <c r="AJ2001" t="s">
        <v>11108</v>
      </c>
      <c r="AK2001" t="s">
        <v>12029</v>
      </c>
      <c r="AL2001" t="s">
        <v>12031</v>
      </c>
      <c r="AM2001" t="s">
        <v>11198</v>
      </c>
      <c r="AN2001">
        <v>1</v>
      </c>
      <c r="AO2001" s="10" t="s">
        <v>12041</v>
      </c>
      <c r="AP2001" t="str" cm="1">
        <f t="array" ref="AP2001">_xlfn.IFS(
  Table1[[#This Row],[Age]]&lt;=25, "18-25",
  Table1[[#This Row],[Age]]&lt;=35, "26-35",
  Table1[[#This Row],[Age]]&lt;=45, "36-45",
  Table1[[#This Row],[Age]]&lt;=60, "46-60",
  TRUE, "60+")</f>
        <v>60+</v>
      </c>
    </row>
    <row r="2002" spans="1:42" x14ac:dyDescent="0.3">
      <c r="A2002">
        <v>2001</v>
      </c>
      <c r="B2002" t="s">
        <v>14</v>
      </c>
      <c r="C2002" t="s">
        <v>61</v>
      </c>
      <c r="D2002">
        <v>25</v>
      </c>
      <c r="E2002" t="s">
        <v>106</v>
      </c>
      <c r="F2002" t="s">
        <v>2108</v>
      </c>
      <c r="G2002" t="s">
        <v>5146</v>
      </c>
      <c r="H2002">
        <v>19458796854</v>
      </c>
      <c r="I2002" t="s">
        <v>5941</v>
      </c>
      <c r="J2002" t="s">
        <v>7291</v>
      </c>
      <c r="K2002">
        <v>1743.96</v>
      </c>
      <c r="L2002" s="12" t="s">
        <v>7353</v>
      </c>
      <c r="M2002" s="10" t="s">
        <v>11322</v>
      </c>
      <c r="N2002">
        <v>2001</v>
      </c>
      <c r="O2002">
        <v>45226</v>
      </c>
      <c r="P2002" t="s">
        <v>11402</v>
      </c>
      <c r="Q2002" s="16">
        <v>3911.4</v>
      </c>
      <c r="R2002">
        <v>-2167.44</v>
      </c>
      <c r="S2002">
        <v>6</v>
      </c>
      <c r="T2002">
        <v>2001</v>
      </c>
      <c r="U2002">
        <v>34076.33</v>
      </c>
      <c r="V2002" t="s">
        <v>11411</v>
      </c>
      <c r="W2002">
        <v>4.3499999999999996</v>
      </c>
      <c r="X2002">
        <v>48</v>
      </c>
      <c r="Y2002" t="s">
        <v>11569</v>
      </c>
      <c r="Z2002" t="s">
        <v>12010</v>
      </c>
      <c r="AA2002">
        <v>2001</v>
      </c>
      <c r="AB2002" t="s">
        <v>12015</v>
      </c>
      <c r="AC2002">
        <v>6241.21</v>
      </c>
      <c r="AD2002">
        <v>891.32</v>
      </c>
      <c r="AE2002">
        <v>44.57</v>
      </c>
      <c r="AF2002" t="s">
        <v>11215</v>
      </c>
      <c r="AG2002" t="s">
        <v>11108</v>
      </c>
      <c r="AH2002">
        <v>1289</v>
      </c>
      <c r="AI2002">
        <v>2001</v>
      </c>
      <c r="AJ2002" t="s">
        <v>11060</v>
      </c>
      <c r="AK2002" t="s">
        <v>12028</v>
      </c>
      <c r="AL2002" t="s">
        <v>12032</v>
      </c>
      <c r="AM2002" t="s">
        <v>11082</v>
      </c>
      <c r="AN2002">
        <v>1</v>
      </c>
      <c r="AO2002" s="10" t="s">
        <v>12044</v>
      </c>
      <c r="AP2002" t="str" cm="1">
        <f t="array" ref="AP2002">_xlfn.IFS(
  Table1[[#This Row],[Age]]&lt;=25, "18-25",
  Table1[[#This Row],[Age]]&lt;=35, "26-35",
  Table1[[#This Row],[Age]]&lt;=45, "36-45",
  Table1[[#This Row],[Age]]&lt;=60, "46-60",
  TRUE, "60+")</f>
        <v>18-25</v>
      </c>
    </row>
    <row r="2003" spans="1:42" x14ac:dyDescent="0.3">
      <c r="A2003">
        <v>2002</v>
      </c>
      <c r="B2003" t="s">
        <v>40</v>
      </c>
      <c r="C2003" t="s">
        <v>87</v>
      </c>
      <c r="D2003">
        <v>63</v>
      </c>
      <c r="E2003" t="s">
        <v>104</v>
      </c>
      <c r="F2003" t="s">
        <v>2109</v>
      </c>
      <c r="G2003" t="s">
        <v>5120</v>
      </c>
      <c r="H2003">
        <v>19458796855</v>
      </c>
      <c r="I2003" t="s">
        <v>6410</v>
      </c>
      <c r="J2003" t="s">
        <v>7291</v>
      </c>
      <c r="K2003">
        <v>9416.57</v>
      </c>
      <c r="L2003" s="12" t="s">
        <v>9062</v>
      </c>
      <c r="M2003" s="10" t="s">
        <v>11315</v>
      </c>
      <c r="N2003">
        <v>2002</v>
      </c>
      <c r="O2003">
        <v>45151</v>
      </c>
      <c r="P2003" t="s">
        <v>11402</v>
      </c>
      <c r="Q2003" s="16">
        <v>4798.2700000000004</v>
      </c>
      <c r="R2003">
        <v>14214.84</v>
      </c>
      <c r="S2003">
        <v>70</v>
      </c>
      <c r="T2003">
        <v>2002</v>
      </c>
      <c r="U2003">
        <v>16553.29</v>
      </c>
      <c r="V2003" t="s">
        <v>11413</v>
      </c>
      <c r="W2003">
        <v>6.44</v>
      </c>
      <c r="X2003">
        <v>36</v>
      </c>
      <c r="Y2003" t="s">
        <v>10832</v>
      </c>
      <c r="Z2003" t="s">
        <v>12012</v>
      </c>
      <c r="AA2003">
        <v>2002</v>
      </c>
      <c r="AB2003" t="s">
        <v>12015</v>
      </c>
      <c r="AC2003">
        <v>5418.06</v>
      </c>
      <c r="AD2003">
        <v>2556.83</v>
      </c>
      <c r="AE2003">
        <v>127.84</v>
      </c>
      <c r="AF2003" t="s">
        <v>11222</v>
      </c>
      <c r="AG2003" t="s">
        <v>11154</v>
      </c>
      <c r="AH2003">
        <v>4177</v>
      </c>
      <c r="AI2003">
        <v>2002</v>
      </c>
      <c r="AJ2003" t="s">
        <v>11159</v>
      </c>
      <c r="AK2003" t="s">
        <v>12029</v>
      </c>
      <c r="AL2003" t="s">
        <v>12032</v>
      </c>
      <c r="AM2003" t="s">
        <v>11315</v>
      </c>
      <c r="AN2003">
        <v>1</v>
      </c>
      <c r="AO2003" s="10" t="s">
        <v>12041</v>
      </c>
      <c r="AP2003" t="str" cm="1">
        <f t="array" ref="AP2003">_xlfn.IFS(
  Table1[[#This Row],[Age]]&lt;=25, "18-25",
  Table1[[#This Row],[Age]]&lt;=35, "26-35",
  Table1[[#This Row],[Age]]&lt;=45, "36-45",
  Table1[[#This Row],[Age]]&lt;=60, "46-60",
  TRUE, "60+")</f>
        <v>60+</v>
      </c>
    </row>
    <row r="2004" spans="1:42" x14ac:dyDescent="0.3">
      <c r="A2004">
        <v>2003</v>
      </c>
      <c r="B2004" t="s">
        <v>31</v>
      </c>
      <c r="C2004" t="s">
        <v>79</v>
      </c>
      <c r="D2004">
        <v>63</v>
      </c>
      <c r="E2004" t="s">
        <v>106</v>
      </c>
      <c r="F2004" t="s">
        <v>2110</v>
      </c>
      <c r="G2004" t="s">
        <v>5144</v>
      </c>
      <c r="H2004">
        <v>19458796856</v>
      </c>
      <c r="I2004" t="s">
        <v>5573</v>
      </c>
      <c r="J2004" t="s">
        <v>7291</v>
      </c>
      <c r="K2004">
        <v>6141.26</v>
      </c>
      <c r="L2004" s="12" t="s">
        <v>7618</v>
      </c>
      <c r="M2004" s="10" t="s">
        <v>11200</v>
      </c>
      <c r="N2004">
        <v>2003</v>
      </c>
      <c r="O2004">
        <v>45291</v>
      </c>
      <c r="P2004" t="s">
        <v>11404</v>
      </c>
      <c r="Q2004" s="16">
        <v>2726.19</v>
      </c>
      <c r="R2004">
        <v>3415.07</v>
      </c>
      <c r="S2004">
        <v>40</v>
      </c>
      <c r="T2004">
        <v>2003</v>
      </c>
      <c r="U2004">
        <v>46037.91</v>
      </c>
      <c r="V2004" t="s">
        <v>11412</v>
      </c>
      <c r="W2004">
        <v>3.03</v>
      </c>
      <c r="X2004">
        <v>12</v>
      </c>
      <c r="Y2004" t="s">
        <v>11751</v>
      </c>
      <c r="Z2004" t="s">
        <v>12012</v>
      </c>
      <c r="AA2004">
        <v>2003</v>
      </c>
      <c r="AB2004" t="s">
        <v>12017</v>
      </c>
      <c r="AC2004">
        <v>4856.47</v>
      </c>
      <c r="AD2004">
        <v>4693.6499999999996</v>
      </c>
      <c r="AE2004">
        <v>234.68</v>
      </c>
      <c r="AF2004" t="s">
        <v>11295</v>
      </c>
      <c r="AG2004" t="s">
        <v>11167</v>
      </c>
      <c r="AH2004">
        <v>7349</v>
      </c>
      <c r="AI2004">
        <v>2003</v>
      </c>
      <c r="AJ2004" t="s">
        <v>11389</v>
      </c>
      <c r="AK2004" t="s">
        <v>12029</v>
      </c>
      <c r="AL2004" t="s">
        <v>12032</v>
      </c>
      <c r="AM2004" t="s">
        <v>11289</v>
      </c>
      <c r="AN2004">
        <v>1</v>
      </c>
      <c r="AO2004" s="10" t="s">
        <v>12036</v>
      </c>
      <c r="AP2004" t="str" cm="1">
        <f t="array" ref="AP2004">_xlfn.IFS(
  Table1[[#This Row],[Age]]&lt;=25, "18-25",
  Table1[[#This Row],[Age]]&lt;=35, "26-35",
  Table1[[#This Row],[Age]]&lt;=45, "36-45",
  Table1[[#This Row],[Age]]&lt;=60, "46-60",
  TRUE, "60+")</f>
        <v>60+</v>
      </c>
    </row>
    <row r="2005" spans="1:42" x14ac:dyDescent="0.3">
      <c r="A2005">
        <v>2004</v>
      </c>
      <c r="B2005" t="s">
        <v>40</v>
      </c>
      <c r="C2005" t="s">
        <v>53</v>
      </c>
      <c r="D2005">
        <v>19</v>
      </c>
      <c r="E2005" t="s">
        <v>104</v>
      </c>
      <c r="F2005" t="s">
        <v>2111</v>
      </c>
      <c r="G2005" t="s">
        <v>5145</v>
      </c>
      <c r="H2005">
        <v>19458796857</v>
      </c>
      <c r="I2005" t="s">
        <v>5971</v>
      </c>
      <c r="J2005" t="s">
        <v>7292</v>
      </c>
      <c r="K2005">
        <v>1327.69</v>
      </c>
      <c r="L2005" s="12" t="s">
        <v>8947</v>
      </c>
      <c r="M2005" s="10" t="s">
        <v>11375</v>
      </c>
      <c r="N2005">
        <v>2004</v>
      </c>
      <c r="O2005">
        <v>44930</v>
      </c>
      <c r="P2005" t="s">
        <v>11403</v>
      </c>
      <c r="Q2005" s="16">
        <v>1510.39</v>
      </c>
      <c r="R2005">
        <v>-182.7</v>
      </c>
      <c r="S2005">
        <v>90</v>
      </c>
      <c r="T2005">
        <v>2004</v>
      </c>
      <c r="U2005">
        <v>39538.58</v>
      </c>
      <c r="V2005" t="s">
        <v>11412</v>
      </c>
      <c r="W2005">
        <v>6.74</v>
      </c>
      <c r="X2005">
        <v>60</v>
      </c>
      <c r="Y2005" t="s">
        <v>9458</v>
      </c>
      <c r="Z2005" t="s">
        <v>12010</v>
      </c>
      <c r="AA2005">
        <v>2004</v>
      </c>
      <c r="AB2005" t="s">
        <v>12016</v>
      </c>
      <c r="AC2005">
        <v>3566.65</v>
      </c>
      <c r="AD2005">
        <v>2192.56</v>
      </c>
      <c r="AE2005">
        <v>109.63</v>
      </c>
      <c r="AF2005" t="s">
        <v>11343</v>
      </c>
      <c r="AG2005" t="s">
        <v>11225</v>
      </c>
      <c r="AH2005">
        <v>1638</v>
      </c>
      <c r="AI2005">
        <v>2004</v>
      </c>
      <c r="AJ2005" t="s">
        <v>11270</v>
      </c>
      <c r="AK2005" t="s">
        <v>12029</v>
      </c>
      <c r="AL2005" t="s">
        <v>12032</v>
      </c>
      <c r="AM2005" t="s">
        <v>11297</v>
      </c>
      <c r="AN2005">
        <v>1</v>
      </c>
      <c r="AO2005" s="10" t="s">
        <v>12039</v>
      </c>
      <c r="AP2005" t="str" cm="1">
        <f t="array" ref="AP2005">_xlfn.IFS(
  Table1[[#This Row],[Age]]&lt;=25, "18-25",
  Table1[[#This Row],[Age]]&lt;=35, "26-35",
  Table1[[#This Row],[Age]]&lt;=45, "36-45",
  Table1[[#This Row],[Age]]&lt;=60, "46-60",
  TRUE, "60+")</f>
        <v>18-25</v>
      </c>
    </row>
    <row r="2006" spans="1:42" x14ac:dyDescent="0.3">
      <c r="A2006">
        <v>2005</v>
      </c>
      <c r="B2006" t="s">
        <v>31</v>
      </c>
      <c r="C2006" t="s">
        <v>99</v>
      </c>
      <c r="D2006">
        <v>23</v>
      </c>
      <c r="E2006" t="s">
        <v>106</v>
      </c>
      <c r="F2006" t="s">
        <v>2112</v>
      </c>
      <c r="G2006" t="s">
        <v>5138</v>
      </c>
      <c r="H2006">
        <v>19458796858</v>
      </c>
      <c r="I2006" t="s">
        <v>6523</v>
      </c>
      <c r="J2006" t="s">
        <v>7292</v>
      </c>
      <c r="K2006">
        <v>1753.63</v>
      </c>
      <c r="L2006" s="12" t="s">
        <v>9063</v>
      </c>
      <c r="M2006" s="10" t="s">
        <v>11114</v>
      </c>
      <c r="N2006">
        <v>2005</v>
      </c>
      <c r="O2006">
        <v>44990</v>
      </c>
      <c r="P2006" t="s">
        <v>11403</v>
      </c>
      <c r="Q2006" s="16">
        <v>3973.2</v>
      </c>
      <c r="R2006">
        <v>-2219.5700000000002</v>
      </c>
      <c r="S2006">
        <v>35</v>
      </c>
      <c r="T2006">
        <v>2005</v>
      </c>
      <c r="U2006">
        <v>43876.9</v>
      </c>
      <c r="V2006" t="s">
        <v>11412</v>
      </c>
      <c r="W2006">
        <v>3.11</v>
      </c>
      <c r="X2006">
        <v>48</v>
      </c>
      <c r="Y2006" t="s">
        <v>11853</v>
      </c>
      <c r="Z2006" t="s">
        <v>12010</v>
      </c>
      <c r="AA2006">
        <v>2005</v>
      </c>
      <c r="AB2006" t="s">
        <v>12017</v>
      </c>
      <c r="AC2006">
        <v>4319.32</v>
      </c>
      <c r="AD2006">
        <v>3973.29</v>
      </c>
      <c r="AE2006">
        <v>198.66</v>
      </c>
      <c r="AF2006" t="s">
        <v>11056</v>
      </c>
      <c r="AG2006" t="s">
        <v>11205</v>
      </c>
      <c r="AH2006">
        <v>8505</v>
      </c>
      <c r="AI2006">
        <v>2005</v>
      </c>
      <c r="AJ2006" t="s">
        <v>11065</v>
      </c>
      <c r="AK2006" t="s">
        <v>12029</v>
      </c>
      <c r="AL2006" t="s">
        <v>12031</v>
      </c>
      <c r="AM2006" t="s">
        <v>11339</v>
      </c>
      <c r="AN2006">
        <v>1</v>
      </c>
      <c r="AO2006" s="10" t="s">
        <v>12047</v>
      </c>
      <c r="AP2006" t="str" cm="1">
        <f t="array" ref="AP2006">_xlfn.IFS(
  Table1[[#This Row],[Age]]&lt;=25, "18-25",
  Table1[[#This Row],[Age]]&lt;=35, "26-35",
  Table1[[#This Row],[Age]]&lt;=45, "36-45",
  Table1[[#This Row],[Age]]&lt;=60, "46-60",
  TRUE, "60+")</f>
        <v>18-25</v>
      </c>
    </row>
    <row r="2007" spans="1:42" x14ac:dyDescent="0.3">
      <c r="A2007">
        <v>2006</v>
      </c>
      <c r="B2007" t="s">
        <v>2</v>
      </c>
      <c r="C2007" t="s">
        <v>82</v>
      </c>
      <c r="D2007">
        <v>65</v>
      </c>
      <c r="E2007" t="s">
        <v>105</v>
      </c>
      <c r="F2007" t="s">
        <v>2113</v>
      </c>
      <c r="G2007" t="s">
        <v>5135</v>
      </c>
      <c r="H2007">
        <v>19458796859</v>
      </c>
      <c r="I2007" t="s">
        <v>6524</v>
      </c>
      <c r="J2007" t="s">
        <v>7291</v>
      </c>
      <c r="K2007">
        <v>752.96</v>
      </c>
      <c r="L2007" s="12" t="s">
        <v>9064</v>
      </c>
      <c r="M2007" s="10" t="s">
        <v>11095</v>
      </c>
      <c r="N2007">
        <v>2006</v>
      </c>
      <c r="O2007">
        <v>45236</v>
      </c>
      <c r="P2007" t="s">
        <v>11404</v>
      </c>
      <c r="Q2007" s="16">
        <v>4655.41</v>
      </c>
      <c r="R2007">
        <v>5408.37</v>
      </c>
      <c r="S2007">
        <v>13</v>
      </c>
      <c r="T2007">
        <v>2006</v>
      </c>
      <c r="U2007">
        <v>10450.65</v>
      </c>
      <c r="V2007" t="s">
        <v>11412</v>
      </c>
      <c r="W2007">
        <v>1.88</v>
      </c>
      <c r="X2007">
        <v>48</v>
      </c>
      <c r="Y2007" t="s">
        <v>9948</v>
      </c>
      <c r="Z2007" t="s">
        <v>12012</v>
      </c>
      <c r="AA2007">
        <v>2006</v>
      </c>
      <c r="AB2007" t="s">
        <v>12015</v>
      </c>
      <c r="AC2007">
        <v>7091.81</v>
      </c>
      <c r="AD2007">
        <v>3991.89</v>
      </c>
      <c r="AE2007">
        <v>199.59</v>
      </c>
      <c r="AF2007" t="s">
        <v>11390</v>
      </c>
      <c r="AG2007" t="s">
        <v>11156</v>
      </c>
      <c r="AH2007">
        <v>8389</v>
      </c>
      <c r="AI2007">
        <v>2006</v>
      </c>
      <c r="AJ2007" t="s">
        <v>11301</v>
      </c>
      <c r="AK2007" t="s">
        <v>12029</v>
      </c>
      <c r="AL2007" t="s">
        <v>12032</v>
      </c>
      <c r="AM2007" t="s">
        <v>11196</v>
      </c>
      <c r="AN2007">
        <v>1</v>
      </c>
      <c r="AO2007" s="10" t="s">
        <v>12040</v>
      </c>
      <c r="AP2007" t="str" cm="1">
        <f t="array" ref="AP2007">_xlfn.IFS(
  Table1[[#This Row],[Age]]&lt;=25, "18-25",
  Table1[[#This Row],[Age]]&lt;=35, "26-35",
  Table1[[#This Row],[Age]]&lt;=45, "36-45",
  Table1[[#This Row],[Age]]&lt;=60, "46-60",
  TRUE, "60+")</f>
        <v>60+</v>
      </c>
    </row>
    <row r="2008" spans="1:42" x14ac:dyDescent="0.3">
      <c r="A2008">
        <v>2007</v>
      </c>
      <c r="B2008" t="s">
        <v>43</v>
      </c>
      <c r="C2008" t="s">
        <v>71</v>
      </c>
      <c r="D2008">
        <v>58</v>
      </c>
      <c r="E2008" t="s">
        <v>105</v>
      </c>
      <c r="F2008" t="s">
        <v>2114</v>
      </c>
      <c r="G2008" t="s">
        <v>5119</v>
      </c>
      <c r="H2008">
        <v>19458796860</v>
      </c>
      <c r="I2008" t="s">
        <v>6525</v>
      </c>
      <c r="J2008" t="s">
        <v>7291</v>
      </c>
      <c r="K2008">
        <v>1517.83</v>
      </c>
      <c r="L2008" s="12" t="s">
        <v>9065</v>
      </c>
      <c r="M2008" s="10" t="s">
        <v>11293</v>
      </c>
      <c r="N2008">
        <v>2007</v>
      </c>
      <c r="O2008">
        <v>45162</v>
      </c>
      <c r="P2008" t="s">
        <v>11404</v>
      </c>
      <c r="Q2008" s="16">
        <v>1233.29</v>
      </c>
      <c r="R2008">
        <v>284.54000000000002</v>
      </c>
      <c r="S2008">
        <v>25</v>
      </c>
      <c r="T2008">
        <v>2007</v>
      </c>
      <c r="U2008">
        <v>8384.56</v>
      </c>
      <c r="V2008" t="s">
        <v>11411</v>
      </c>
      <c r="W2008">
        <v>3.92</v>
      </c>
      <c r="X2008">
        <v>36</v>
      </c>
      <c r="Y2008" t="s">
        <v>11489</v>
      </c>
      <c r="Z2008" t="s">
        <v>12010</v>
      </c>
      <c r="AA2008">
        <v>2007</v>
      </c>
      <c r="AB2008" t="s">
        <v>12016</v>
      </c>
      <c r="AC2008">
        <v>9753.93</v>
      </c>
      <c r="AD2008">
        <v>3261.25</v>
      </c>
      <c r="AE2008">
        <v>163.06</v>
      </c>
      <c r="AF2008" t="s">
        <v>11324</v>
      </c>
      <c r="AG2008" t="s">
        <v>11372</v>
      </c>
      <c r="AH2008">
        <v>2211</v>
      </c>
      <c r="AI2008">
        <v>2007</v>
      </c>
      <c r="AJ2008" t="s">
        <v>11101</v>
      </c>
      <c r="AK2008" t="s">
        <v>12027</v>
      </c>
      <c r="AL2008" t="s">
        <v>12032</v>
      </c>
      <c r="AM2008" t="s">
        <v>11370</v>
      </c>
      <c r="AN2008">
        <v>1</v>
      </c>
      <c r="AO2008" s="10" t="s">
        <v>12041</v>
      </c>
      <c r="AP2008" t="str" cm="1">
        <f t="array" ref="AP2008">_xlfn.IFS(
  Table1[[#This Row],[Age]]&lt;=25, "18-25",
  Table1[[#This Row],[Age]]&lt;=35, "26-35",
  Table1[[#This Row],[Age]]&lt;=45, "36-45",
  Table1[[#This Row],[Age]]&lt;=60, "46-60",
  TRUE, "60+")</f>
        <v>46-60</v>
      </c>
    </row>
    <row r="2009" spans="1:42" x14ac:dyDescent="0.3">
      <c r="A2009">
        <v>2008</v>
      </c>
      <c r="B2009" t="s">
        <v>50</v>
      </c>
      <c r="C2009" t="s">
        <v>91</v>
      </c>
      <c r="D2009">
        <v>32</v>
      </c>
      <c r="E2009" t="s">
        <v>106</v>
      </c>
      <c r="F2009" t="s">
        <v>2115</v>
      </c>
      <c r="G2009" t="s">
        <v>5146</v>
      </c>
      <c r="H2009">
        <v>19458796861</v>
      </c>
      <c r="I2009" t="s">
        <v>6446</v>
      </c>
      <c r="J2009" t="s">
        <v>7291</v>
      </c>
      <c r="K2009">
        <v>7348.03</v>
      </c>
      <c r="L2009" s="12" t="s">
        <v>8447</v>
      </c>
      <c r="M2009" s="10" t="s">
        <v>11105</v>
      </c>
      <c r="N2009">
        <v>2008</v>
      </c>
      <c r="O2009">
        <v>45179</v>
      </c>
      <c r="P2009" t="s">
        <v>11403</v>
      </c>
      <c r="Q2009" s="16">
        <v>3444.84</v>
      </c>
      <c r="R2009">
        <v>3903.19</v>
      </c>
      <c r="S2009">
        <v>86</v>
      </c>
      <c r="T2009">
        <v>2008</v>
      </c>
      <c r="U2009">
        <v>46664.57</v>
      </c>
      <c r="V2009" t="s">
        <v>11412</v>
      </c>
      <c r="W2009">
        <v>3.45</v>
      </c>
      <c r="X2009">
        <v>24</v>
      </c>
      <c r="Y2009" t="s">
        <v>10830</v>
      </c>
      <c r="Z2009" t="s">
        <v>12010</v>
      </c>
      <c r="AA2009">
        <v>2008</v>
      </c>
      <c r="AB2009" t="s">
        <v>12016</v>
      </c>
      <c r="AC2009">
        <v>9064.69</v>
      </c>
      <c r="AD2009">
        <v>1830.38</v>
      </c>
      <c r="AE2009">
        <v>91.52</v>
      </c>
      <c r="AF2009" t="s">
        <v>11261</v>
      </c>
      <c r="AG2009" t="s">
        <v>11070</v>
      </c>
      <c r="AH2009">
        <v>3341</v>
      </c>
      <c r="AI2009">
        <v>2008</v>
      </c>
      <c r="AJ2009" t="s">
        <v>11278</v>
      </c>
      <c r="AK2009" t="s">
        <v>12028</v>
      </c>
      <c r="AL2009" t="s">
        <v>12031</v>
      </c>
      <c r="AM2009" t="s">
        <v>11312</v>
      </c>
      <c r="AN2009">
        <v>1</v>
      </c>
      <c r="AO2009" s="10" t="s">
        <v>12042</v>
      </c>
      <c r="AP2009" t="str" cm="1">
        <f t="array" ref="AP2009">_xlfn.IFS(
  Table1[[#This Row],[Age]]&lt;=25, "18-25",
  Table1[[#This Row],[Age]]&lt;=35, "26-35",
  Table1[[#This Row],[Age]]&lt;=45, "36-45",
  Table1[[#This Row],[Age]]&lt;=60, "46-60",
  TRUE, "60+")</f>
        <v>26-35</v>
      </c>
    </row>
    <row r="2010" spans="1:42" x14ac:dyDescent="0.3">
      <c r="A2010">
        <v>2009</v>
      </c>
      <c r="B2010" t="s">
        <v>46</v>
      </c>
      <c r="C2010" t="s">
        <v>53</v>
      </c>
      <c r="D2010">
        <v>68</v>
      </c>
      <c r="E2010" t="s">
        <v>106</v>
      </c>
      <c r="F2010" t="s">
        <v>2116</v>
      </c>
      <c r="G2010" t="s">
        <v>5111</v>
      </c>
      <c r="H2010">
        <v>19458796862</v>
      </c>
      <c r="I2010" t="s">
        <v>6526</v>
      </c>
      <c r="J2010" t="s">
        <v>7292</v>
      </c>
      <c r="K2010">
        <v>2265.79</v>
      </c>
      <c r="L2010" s="12" t="s">
        <v>9066</v>
      </c>
      <c r="M2010" s="10" t="s">
        <v>11301</v>
      </c>
      <c r="N2010">
        <v>2009</v>
      </c>
      <c r="O2010">
        <v>45095</v>
      </c>
      <c r="P2010" t="s">
        <v>11402</v>
      </c>
      <c r="Q2010" s="16">
        <v>3905.11</v>
      </c>
      <c r="R2010">
        <v>-1639.32</v>
      </c>
      <c r="S2010">
        <v>81</v>
      </c>
      <c r="T2010">
        <v>2009</v>
      </c>
      <c r="U2010">
        <v>20805.509999999998</v>
      </c>
      <c r="V2010" t="s">
        <v>11412</v>
      </c>
      <c r="W2010">
        <v>8.2899999999999991</v>
      </c>
      <c r="X2010">
        <v>60</v>
      </c>
      <c r="Y2010" t="s">
        <v>8874</v>
      </c>
      <c r="Z2010" t="s">
        <v>12011</v>
      </c>
      <c r="AA2010">
        <v>2009</v>
      </c>
      <c r="AB2010" t="s">
        <v>12017</v>
      </c>
      <c r="AC2010">
        <v>8188.45</v>
      </c>
      <c r="AD2010">
        <v>3798.17</v>
      </c>
      <c r="AE2010">
        <v>189.91</v>
      </c>
      <c r="AF2010" t="s">
        <v>11293</v>
      </c>
      <c r="AG2010" t="s">
        <v>11193</v>
      </c>
      <c r="AH2010">
        <v>9298</v>
      </c>
      <c r="AI2010">
        <v>2009</v>
      </c>
      <c r="AJ2010" t="s">
        <v>11296</v>
      </c>
      <c r="AK2010" t="s">
        <v>12028</v>
      </c>
      <c r="AL2010" t="s">
        <v>12031</v>
      </c>
      <c r="AM2010" t="s">
        <v>11119</v>
      </c>
      <c r="AN2010">
        <v>1</v>
      </c>
      <c r="AO2010" s="10" t="s">
        <v>12043</v>
      </c>
      <c r="AP2010" t="str" cm="1">
        <f t="array" ref="AP2010">_xlfn.IFS(
  Table1[[#This Row],[Age]]&lt;=25, "18-25",
  Table1[[#This Row],[Age]]&lt;=35, "26-35",
  Table1[[#This Row],[Age]]&lt;=45, "36-45",
  Table1[[#This Row],[Age]]&lt;=60, "46-60",
  TRUE, "60+")</f>
        <v>60+</v>
      </c>
    </row>
    <row r="2011" spans="1:42" x14ac:dyDescent="0.3">
      <c r="A2011">
        <v>2010</v>
      </c>
      <c r="B2011" t="s">
        <v>35</v>
      </c>
      <c r="C2011" t="s">
        <v>87</v>
      </c>
      <c r="D2011">
        <v>64</v>
      </c>
      <c r="E2011" t="s">
        <v>104</v>
      </c>
      <c r="F2011" t="s">
        <v>2117</v>
      </c>
      <c r="G2011" t="s">
        <v>5127</v>
      </c>
      <c r="H2011">
        <v>19458796863</v>
      </c>
      <c r="I2011" t="s">
        <v>5793</v>
      </c>
      <c r="J2011" t="s">
        <v>7291</v>
      </c>
      <c r="K2011">
        <v>5660.38</v>
      </c>
      <c r="L2011" s="12" t="s">
        <v>9067</v>
      </c>
      <c r="M2011" s="10" t="s">
        <v>11334</v>
      </c>
      <c r="N2011">
        <v>2010</v>
      </c>
      <c r="O2011">
        <v>44956</v>
      </c>
      <c r="P2011" t="s">
        <v>11404</v>
      </c>
      <c r="Q2011" s="16">
        <v>142.55000000000001</v>
      </c>
      <c r="R2011">
        <v>5517.83</v>
      </c>
      <c r="S2011">
        <v>78</v>
      </c>
      <c r="T2011">
        <v>2010</v>
      </c>
      <c r="U2011">
        <v>21370.12</v>
      </c>
      <c r="V2011" t="s">
        <v>11412</v>
      </c>
      <c r="W2011">
        <v>5.35</v>
      </c>
      <c r="X2011">
        <v>60</v>
      </c>
      <c r="Y2011" t="s">
        <v>9174</v>
      </c>
      <c r="Z2011" t="s">
        <v>12010</v>
      </c>
      <c r="AA2011">
        <v>2010</v>
      </c>
      <c r="AB2011" t="s">
        <v>12016</v>
      </c>
      <c r="AC2011">
        <v>7421.59</v>
      </c>
      <c r="AD2011">
        <v>4699.76</v>
      </c>
      <c r="AE2011">
        <v>234.99</v>
      </c>
      <c r="AF2011" t="s">
        <v>11388</v>
      </c>
      <c r="AG2011" t="s">
        <v>11274</v>
      </c>
      <c r="AH2011">
        <v>201</v>
      </c>
      <c r="AI2011">
        <v>2010</v>
      </c>
      <c r="AJ2011" t="s">
        <v>11171</v>
      </c>
      <c r="AK2011" t="s">
        <v>12029</v>
      </c>
      <c r="AL2011" t="s">
        <v>12032</v>
      </c>
      <c r="AM2011" t="s">
        <v>11184</v>
      </c>
      <c r="AN2011">
        <v>1</v>
      </c>
      <c r="AO2011" s="10" t="s">
        <v>12039</v>
      </c>
      <c r="AP2011" t="str" cm="1">
        <f t="array" ref="AP2011">_xlfn.IFS(
  Table1[[#This Row],[Age]]&lt;=25, "18-25",
  Table1[[#This Row],[Age]]&lt;=35, "26-35",
  Table1[[#This Row],[Age]]&lt;=45, "36-45",
  Table1[[#This Row],[Age]]&lt;=60, "46-60",
  TRUE, "60+")</f>
        <v>60+</v>
      </c>
    </row>
    <row r="2012" spans="1:42" x14ac:dyDescent="0.3">
      <c r="A2012">
        <v>2011</v>
      </c>
      <c r="B2012" t="s">
        <v>21</v>
      </c>
      <c r="C2012" t="s">
        <v>65</v>
      </c>
      <c r="D2012">
        <v>29</v>
      </c>
      <c r="E2012" t="s">
        <v>105</v>
      </c>
      <c r="F2012" t="s">
        <v>2118</v>
      </c>
      <c r="G2012" t="s">
        <v>5134</v>
      </c>
      <c r="H2012">
        <v>19458796864</v>
      </c>
      <c r="I2012" t="s">
        <v>6393</v>
      </c>
      <c r="J2012" t="s">
        <v>7291</v>
      </c>
      <c r="K2012">
        <v>7238.7</v>
      </c>
      <c r="L2012" s="12" t="s">
        <v>9068</v>
      </c>
      <c r="M2012" s="10" t="s">
        <v>11091</v>
      </c>
      <c r="N2012">
        <v>2011</v>
      </c>
      <c r="O2012">
        <v>44997</v>
      </c>
      <c r="P2012" t="s">
        <v>11404</v>
      </c>
      <c r="Q2012" s="16">
        <v>2965.42</v>
      </c>
      <c r="R2012">
        <v>4273.28</v>
      </c>
      <c r="S2012">
        <v>67</v>
      </c>
      <c r="T2012">
        <v>2011</v>
      </c>
      <c r="U2012">
        <v>34543.96</v>
      </c>
      <c r="V2012" t="s">
        <v>11412</v>
      </c>
      <c r="W2012">
        <v>1.58</v>
      </c>
      <c r="X2012">
        <v>60</v>
      </c>
      <c r="Y2012" t="s">
        <v>10112</v>
      </c>
      <c r="Z2012" t="s">
        <v>12012</v>
      </c>
      <c r="AA2012">
        <v>2011</v>
      </c>
      <c r="AB2012" t="s">
        <v>12015</v>
      </c>
      <c r="AC2012">
        <v>4991.83</v>
      </c>
      <c r="AD2012">
        <v>1360.69</v>
      </c>
      <c r="AE2012">
        <v>68.03</v>
      </c>
      <c r="AF2012" t="s">
        <v>11241</v>
      </c>
      <c r="AG2012" t="s">
        <v>11232</v>
      </c>
      <c r="AH2012">
        <v>8104</v>
      </c>
      <c r="AI2012">
        <v>2011</v>
      </c>
      <c r="AJ2012" t="s">
        <v>11317</v>
      </c>
      <c r="AK2012" t="s">
        <v>12029</v>
      </c>
      <c r="AL2012" t="s">
        <v>12031</v>
      </c>
      <c r="AM2012" t="s">
        <v>11094</v>
      </c>
      <c r="AN2012">
        <v>1</v>
      </c>
      <c r="AO2012" s="10" t="s">
        <v>12047</v>
      </c>
      <c r="AP2012" t="str" cm="1">
        <f t="array" ref="AP2012">_xlfn.IFS(
  Table1[[#This Row],[Age]]&lt;=25, "18-25",
  Table1[[#This Row],[Age]]&lt;=35, "26-35",
  Table1[[#This Row],[Age]]&lt;=45, "36-45",
  Table1[[#This Row],[Age]]&lt;=60, "46-60",
  TRUE, "60+")</f>
        <v>26-35</v>
      </c>
    </row>
    <row r="2013" spans="1:42" x14ac:dyDescent="0.3">
      <c r="A2013">
        <v>2012</v>
      </c>
      <c r="B2013" t="s">
        <v>6</v>
      </c>
      <c r="C2013" t="s">
        <v>72</v>
      </c>
      <c r="D2013">
        <v>58</v>
      </c>
      <c r="E2013" t="s">
        <v>106</v>
      </c>
      <c r="F2013" t="s">
        <v>2119</v>
      </c>
      <c r="G2013" t="s">
        <v>5140</v>
      </c>
      <c r="H2013">
        <v>19458796865</v>
      </c>
      <c r="I2013" t="s">
        <v>6195</v>
      </c>
      <c r="J2013" t="s">
        <v>7291</v>
      </c>
      <c r="K2013">
        <v>8963.25</v>
      </c>
      <c r="L2013" s="12" t="s">
        <v>9069</v>
      </c>
      <c r="M2013" s="10" t="s">
        <v>11067</v>
      </c>
      <c r="N2013">
        <v>2012</v>
      </c>
      <c r="O2013">
        <v>45156</v>
      </c>
      <c r="P2013" t="s">
        <v>11403</v>
      </c>
      <c r="Q2013" s="16">
        <v>3169.5</v>
      </c>
      <c r="R2013">
        <v>5793.75</v>
      </c>
      <c r="S2013">
        <v>68</v>
      </c>
      <c r="T2013">
        <v>2012</v>
      </c>
      <c r="U2013">
        <v>20475.099999999999</v>
      </c>
      <c r="V2013" t="s">
        <v>11413</v>
      </c>
      <c r="W2013">
        <v>8.34</v>
      </c>
      <c r="X2013">
        <v>12</v>
      </c>
      <c r="Y2013" t="s">
        <v>11685</v>
      </c>
      <c r="Z2013" t="s">
        <v>12012</v>
      </c>
      <c r="AA2013">
        <v>2012</v>
      </c>
      <c r="AB2013" t="s">
        <v>12016</v>
      </c>
      <c r="AC2013">
        <v>4546.74</v>
      </c>
      <c r="AD2013">
        <v>2507.88</v>
      </c>
      <c r="AE2013">
        <v>125.39</v>
      </c>
      <c r="AF2013" t="s">
        <v>11256</v>
      </c>
      <c r="AG2013" t="s">
        <v>11127</v>
      </c>
      <c r="AH2013">
        <v>2183</v>
      </c>
      <c r="AI2013">
        <v>2012</v>
      </c>
      <c r="AJ2013" t="s">
        <v>11067</v>
      </c>
      <c r="AK2013" t="s">
        <v>12028</v>
      </c>
      <c r="AL2013" t="s">
        <v>12031</v>
      </c>
      <c r="AM2013" t="s">
        <v>11112</v>
      </c>
      <c r="AN2013">
        <v>1</v>
      </c>
      <c r="AO2013" s="10" t="s">
        <v>12041</v>
      </c>
      <c r="AP2013" t="str" cm="1">
        <f t="array" ref="AP2013">_xlfn.IFS(
  Table1[[#This Row],[Age]]&lt;=25, "18-25",
  Table1[[#This Row],[Age]]&lt;=35, "26-35",
  Table1[[#This Row],[Age]]&lt;=45, "36-45",
  Table1[[#This Row],[Age]]&lt;=60, "46-60",
  TRUE, "60+")</f>
        <v>46-60</v>
      </c>
    </row>
    <row r="2014" spans="1:42" x14ac:dyDescent="0.3">
      <c r="A2014">
        <v>2013</v>
      </c>
      <c r="B2014" t="s">
        <v>6</v>
      </c>
      <c r="C2014" t="s">
        <v>91</v>
      </c>
      <c r="D2014">
        <v>65</v>
      </c>
      <c r="E2014" t="s">
        <v>106</v>
      </c>
      <c r="F2014" t="s">
        <v>2120</v>
      </c>
      <c r="G2014" t="s">
        <v>5134</v>
      </c>
      <c r="H2014">
        <v>19458796866</v>
      </c>
      <c r="I2014" t="s">
        <v>6045</v>
      </c>
      <c r="J2014" t="s">
        <v>7292</v>
      </c>
      <c r="K2014">
        <v>5940.28</v>
      </c>
      <c r="L2014" s="12" t="s">
        <v>9070</v>
      </c>
      <c r="M2014" s="10" t="s">
        <v>11260</v>
      </c>
      <c r="N2014">
        <v>2013</v>
      </c>
      <c r="O2014">
        <v>45276</v>
      </c>
      <c r="P2014" t="s">
        <v>11404</v>
      </c>
      <c r="Q2014" s="16">
        <v>3186.34</v>
      </c>
      <c r="R2014">
        <v>9126.6200000000008</v>
      </c>
      <c r="S2014">
        <v>99</v>
      </c>
      <c r="T2014">
        <v>2013</v>
      </c>
      <c r="U2014">
        <v>43884.38</v>
      </c>
      <c r="V2014" t="s">
        <v>11411</v>
      </c>
      <c r="W2014">
        <v>3.42</v>
      </c>
      <c r="X2014">
        <v>24</v>
      </c>
      <c r="Y2014" t="s">
        <v>10948</v>
      </c>
      <c r="Z2014" t="s">
        <v>12012</v>
      </c>
      <c r="AA2014">
        <v>2013</v>
      </c>
      <c r="AB2014" t="s">
        <v>12017</v>
      </c>
      <c r="AC2014">
        <v>6926.36</v>
      </c>
      <c r="AD2014">
        <v>3001.58</v>
      </c>
      <c r="AE2014">
        <v>150.08000000000001</v>
      </c>
      <c r="AF2014" t="s">
        <v>11182</v>
      </c>
      <c r="AG2014" t="s">
        <v>11150</v>
      </c>
      <c r="AH2014">
        <v>8036</v>
      </c>
      <c r="AI2014">
        <v>2013</v>
      </c>
      <c r="AJ2014" t="s">
        <v>11236</v>
      </c>
      <c r="AK2014" t="s">
        <v>12029</v>
      </c>
      <c r="AL2014" t="s">
        <v>12031</v>
      </c>
      <c r="AM2014" t="s">
        <v>11151</v>
      </c>
      <c r="AN2014">
        <v>1</v>
      </c>
      <c r="AO2014" s="10" t="s">
        <v>12036</v>
      </c>
      <c r="AP2014" t="str" cm="1">
        <f t="array" ref="AP2014">_xlfn.IFS(
  Table1[[#This Row],[Age]]&lt;=25, "18-25",
  Table1[[#This Row],[Age]]&lt;=35, "26-35",
  Table1[[#This Row],[Age]]&lt;=45, "36-45",
  Table1[[#This Row],[Age]]&lt;=60, "46-60",
  TRUE, "60+")</f>
        <v>60+</v>
      </c>
    </row>
    <row r="2015" spans="1:42" x14ac:dyDescent="0.3">
      <c r="A2015">
        <v>2014</v>
      </c>
      <c r="B2015" t="s">
        <v>35</v>
      </c>
      <c r="C2015" t="s">
        <v>39</v>
      </c>
      <c r="D2015">
        <v>49</v>
      </c>
      <c r="E2015" t="s">
        <v>105</v>
      </c>
      <c r="F2015" t="s">
        <v>2121</v>
      </c>
      <c r="G2015" t="s">
        <v>5114</v>
      </c>
      <c r="H2015">
        <v>19458796867</v>
      </c>
      <c r="I2015" t="s">
        <v>6483</v>
      </c>
      <c r="J2015" t="s">
        <v>7292</v>
      </c>
      <c r="K2015">
        <v>5740.2</v>
      </c>
      <c r="L2015" s="12" t="s">
        <v>9052</v>
      </c>
      <c r="M2015" s="10" t="s">
        <v>11152</v>
      </c>
      <c r="N2015">
        <v>2014</v>
      </c>
      <c r="O2015">
        <v>45062</v>
      </c>
      <c r="P2015" t="s">
        <v>11402</v>
      </c>
      <c r="Q2015" s="16">
        <v>429.69</v>
      </c>
      <c r="R2015">
        <v>6169.89</v>
      </c>
      <c r="S2015">
        <v>47</v>
      </c>
      <c r="T2015">
        <v>2014</v>
      </c>
      <c r="U2015">
        <v>47994.67</v>
      </c>
      <c r="V2015" t="s">
        <v>11413</v>
      </c>
      <c r="W2015">
        <v>6.11</v>
      </c>
      <c r="X2015">
        <v>60</v>
      </c>
      <c r="Y2015" t="s">
        <v>9316</v>
      </c>
      <c r="Z2015" t="s">
        <v>12010</v>
      </c>
      <c r="AA2015">
        <v>2014</v>
      </c>
      <c r="AB2015" t="s">
        <v>12017</v>
      </c>
      <c r="AC2015">
        <v>2661.54</v>
      </c>
      <c r="AD2015">
        <v>2971.92</v>
      </c>
      <c r="AE2015">
        <v>148.6</v>
      </c>
      <c r="AF2015" t="s">
        <v>11392</v>
      </c>
      <c r="AG2015" t="s">
        <v>11304</v>
      </c>
      <c r="AH2015">
        <v>1066</v>
      </c>
      <c r="AI2015">
        <v>2014</v>
      </c>
      <c r="AJ2015" t="s">
        <v>11171</v>
      </c>
      <c r="AK2015" t="s">
        <v>12027</v>
      </c>
      <c r="AL2015" t="s">
        <v>12031</v>
      </c>
      <c r="AM2015" t="s">
        <v>11302</v>
      </c>
      <c r="AN2015">
        <v>1</v>
      </c>
      <c r="AO2015" s="10" t="s">
        <v>12046</v>
      </c>
      <c r="AP2015" t="str" cm="1">
        <f t="array" ref="AP2015">_xlfn.IFS(
  Table1[[#This Row],[Age]]&lt;=25, "18-25",
  Table1[[#This Row],[Age]]&lt;=35, "26-35",
  Table1[[#This Row],[Age]]&lt;=45, "36-45",
  Table1[[#This Row],[Age]]&lt;=60, "46-60",
  TRUE, "60+")</f>
        <v>46-60</v>
      </c>
    </row>
    <row r="2016" spans="1:42" x14ac:dyDescent="0.3">
      <c r="A2016">
        <v>2015</v>
      </c>
      <c r="B2016" t="s">
        <v>26</v>
      </c>
      <c r="C2016" t="s">
        <v>72</v>
      </c>
      <c r="D2016">
        <v>23</v>
      </c>
      <c r="E2016" t="s">
        <v>106</v>
      </c>
      <c r="F2016" t="s">
        <v>2122</v>
      </c>
      <c r="G2016" t="s">
        <v>5130</v>
      </c>
      <c r="H2016">
        <v>19458796868</v>
      </c>
      <c r="I2016" t="s">
        <v>5936</v>
      </c>
      <c r="J2016" t="s">
        <v>7291</v>
      </c>
      <c r="K2016">
        <v>9136.9500000000007</v>
      </c>
      <c r="L2016" s="12" t="s">
        <v>9071</v>
      </c>
      <c r="M2016" s="10" t="s">
        <v>11276</v>
      </c>
      <c r="N2016">
        <v>2015</v>
      </c>
      <c r="O2016">
        <v>45011</v>
      </c>
      <c r="P2016" t="s">
        <v>11402</v>
      </c>
      <c r="Q2016" s="16">
        <v>118.22</v>
      </c>
      <c r="R2016">
        <v>9018.73</v>
      </c>
      <c r="S2016">
        <v>55</v>
      </c>
      <c r="T2016">
        <v>2015</v>
      </c>
      <c r="U2016">
        <v>17293.43</v>
      </c>
      <c r="V2016" t="s">
        <v>11411</v>
      </c>
      <c r="W2016">
        <v>5.87</v>
      </c>
      <c r="X2016">
        <v>12</v>
      </c>
      <c r="Y2016" t="s">
        <v>11647</v>
      </c>
      <c r="Z2016" t="s">
        <v>12010</v>
      </c>
      <c r="AA2016">
        <v>2015</v>
      </c>
      <c r="AB2016" t="s">
        <v>12017</v>
      </c>
      <c r="AC2016">
        <v>9378.11</v>
      </c>
      <c r="AD2016">
        <v>2083.61</v>
      </c>
      <c r="AE2016">
        <v>104.18</v>
      </c>
      <c r="AF2016" t="s">
        <v>11066</v>
      </c>
      <c r="AG2016" t="s">
        <v>11195</v>
      </c>
      <c r="AH2016">
        <v>2717</v>
      </c>
      <c r="AI2016">
        <v>2015</v>
      </c>
      <c r="AJ2016" t="s">
        <v>11275</v>
      </c>
      <c r="AK2016" t="s">
        <v>12028</v>
      </c>
      <c r="AL2016" t="s">
        <v>12032</v>
      </c>
      <c r="AM2016" t="s">
        <v>11374</v>
      </c>
      <c r="AN2016">
        <v>1</v>
      </c>
      <c r="AO2016" s="10" t="s">
        <v>12047</v>
      </c>
      <c r="AP2016" t="str" cm="1">
        <f t="array" ref="AP2016">_xlfn.IFS(
  Table1[[#This Row],[Age]]&lt;=25, "18-25",
  Table1[[#This Row],[Age]]&lt;=35, "26-35",
  Table1[[#This Row],[Age]]&lt;=45, "36-45",
  Table1[[#This Row],[Age]]&lt;=60, "46-60",
  TRUE, "60+")</f>
        <v>18-25</v>
      </c>
    </row>
    <row r="2017" spans="1:42" x14ac:dyDescent="0.3">
      <c r="A2017">
        <v>2016</v>
      </c>
      <c r="B2017" t="s">
        <v>37</v>
      </c>
      <c r="C2017" t="s">
        <v>83</v>
      </c>
      <c r="D2017">
        <v>69</v>
      </c>
      <c r="E2017" t="s">
        <v>105</v>
      </c>
      <c r="F2017" t="s">
        <v>2123</v>
      </c>
      <c r="G2017" t="s">
        <v>5139</v>
      </c>
      <c r="H2017">
        <v>19458796869</v>
      </c>
      <c r="I2017" t="s">
        <v>6100</v>
      </c>
      <c r="J2017" t="s">
        <v>7292</v>
      </c>
      <c r="K2017">
        <v>3019.56</v>
      </c>
      <c r="L2017" s="12" t="s">
        <v>9072</v>
      </c>
      <c r="M2017" s="10" t="s">
        <v>11187</v>
      </c>
      <c r="N2017">
        <v>2016</v>
      </c>
      <c r="O2017">
        <v>45291</v>
      </c>
      <c r="P2017" t="s">
        <v>11404</v>
      </c>
      <c r="Q2017" s="16">
        <v>1475.53</v>
      </c>
      <c r="R2017">
        <v>4495.09</v>
      </c>
      <c r="S2017">
        <v>92</v>
      </c>
      <c r="T2017">
        <v>2016</v>
      </c>
      <c r="U2017">
        <v>11194.83</v>
      </c>
      <c r="V2017" t="s">
        <v>11412</v>
      </c>
      <c r="W2017">
        <v>9.74</v>
      </c>
      <c r="X2017">
        <v>12</v>
      </c>
      <c r="Y2017" t="s">
        <v>11865</v>
      </c>
      <c r="Z2017" t="s">
        <v>12011</v>
      </c>
      <c r="AA2017">
        <v>2016</v>
      </c>
      <c r="AB2017" t="s">
        <v>12017</v>
      </c>
      <c r="AC2017">
        <v>2061.2800000000002</v>
      </c>
      <c r="AD2017">
        <v>2718</v>
      </c>
      <c r="AE2017">
        <v>135.9</v>
      </c>
      <c r="AF2017" t="s">
        <v>11145</v>
      </c>
      <c r="AG2017" t="s">
        <v>11398</v>
      </c>
      <c r="AH2017">
        <v>6318</v>
      </c>
      <c r="AI2017">
        <v>2016</v>
      </c>
      <c r="AJ2017" t="s">
        <v>11219</v>
      </c>
      <c r="AK2017" t="s">
        <v>12027</v>
      </c>
      <c r="AL2017" t="s">
        <v>12031</v>
      </c>
      <c r="AM2017" t="s">
        <v>11301</v>
      </c>
      <c r="AN2017">
        <v>1</v>
      </c>
      <c r="AO2017" s="10" t="s">
        <v>12036</v>
      </c>
      <c r="AP2017" t="str" cm="1">
        <f t="array" ref="AP2017">_xlfn.IFS(
  Table1[[#This Row],[Age]]&lt;=25, "18-25",
  Table1[[#This Row],[Age]]&lt;=35, "26-35",
  Table1[[#This Row],[Age]]&lt;=45, "36-45",
  Table1[[#This Row],[Age]]&lt;=60, "46-60",
  TRUE, "60+")</f>
        <v>60+</v>
      </c>
    </row>
    <row r="2018" spans="1:42" x14ac:dyDescent="0.3">
      <c r="A2018">
        <v>2017</v>
      </c>
      <c r="B2018" t="s">
        <v>28</v>
      </c>
      <c r="C2018" t="s">
        <v>77</v>
      </c>
      <c r="D2018">
        <v>44</v>
      </c>
      <c r="E2018" t="s">
        <v>106</v>
      </c>
      <c r="F2018" t="s">
        <v>2124</v>
      </c>
      <c r="G2018" t="s">
        <v>5112</v>
      </c>
      <c r="H2018">
        <v>19458796870</v>
      </c>
      <c r="I2018" t="s">
        <v>6138</v>
      </c>
      <c r="J2018" t="s">
        <v>7291</v>
      </c>
      <c r="K2018">
        <v>2116.65</v>
      </c>
      <c r="L2018" s="12" t="s">
        <v>7343</v>
      </c>
      <c r="M2018" s="10" t="s">
        <v>11325</v>
      </c>
      <c r="N2018">
        <v>2017</v>
      </c>
      <c r="O2018">
        <v>45253</v>
      </c>
      <c r="P2018" t="s">
        <v>11402</v>
      </c>
      <c r="Q2018" s="16">
        <v>1795.58</v>
      </c>
      <c r="R2018">
        <v>321.07</v>
      </c>
      <c r="S2018">
        <v>43</v>
      </c>
      <c r="T2018">
        <v>2017</v>
      </c>
      <c r="U2018">
        <v>4689.9799999999996</v>
      </c>
      <c r="V2018" t="s">
        <v>11412</v>
      </c>
      <c r="W2018">
        <v>3.29</v>
      </c>
      <c r="X2018">
        <v>12</v>
      </c>
      <c r="Y2018" t="s">
        <v>10992</v>
      </c>
      <c r="Z2018" t="s">
        <v>12011</v>
      </c>
      <c r="AA2018">
        <v>2017</v>
      </c>
      <c r="AB2018" t="s">
        <v>12015</v>
      </c>
      <c r="AC2018">
        <v>2034.49</v>
      </c>
      <c r="AD2018">
        <v>279.25</v>
      </c>
      <c r="AE2018">
        <v>13.96</v>
      </c>
      <c r="AF2018" t="s">
        <v>11260</v>
      </c>
      <c r="AG2018" t="s">
        <v>11061</v>
      </c>
      <c r="AH2018">
        <v>8441</v>
      </c>
      <c r="AI2018">
        <v>2017</v>
      </c>
      <c r="AJ2018" t="s">
        <v>11099</v>
      </c>
      <c r="AK2018" t="s">
        <v>12029</v>
      </c>
      <c r="AL2018" t="s">
        <v>12032</v>
      </c>
      <c r="AM2018" t="s">
        <v>11330</v>
      </c>
      <c r="AN2018">
        <v>1</v>
      </c>
      <c r="AO2018" s="10" t="s">
        <v>12040</v>
      </c>
      <c r="AP2018" t="str" cm="1">
        <f t="array" ref="AP2018">_xlfn.IFS(
  Table1[[#This Row],[Age]]&lt;=25, "18-25",
  Table1[[#This Row],[Age]]&lt;=35, "26-35",
  Table1[[#This Row],[Age]]&lt;=45, "36-45",
  Table1[[#This Row],[Age]]&lt;=60, "46-60",
  TRUE, "60+")</f>
        <v>36-45</v>
      </c>
    </row>
    <row r="2019" spans="1:42" x14ac:dyDescent="0.3">
      <c r="A2019">
        <v>2018</v>
      </c>
      <c r="B2019" t="s">
        <v>30</v>
      </c>
      <c r="C2019" t="s">
        <v>100</v>
      </c>
      <c r="D2019">
        <v>64</v>
      </c>
      <c r="E2019" t="s">
        <v>105</v>
      </c>
      <c r="F2019" t="s">
        <v>2125</v>
      </c>
      <c r="G2019" t="s">
        <v>5134</v>
      </c>
      <c r="H2019">
        <v>19458796871</v>
      </c>
      <c r="I2019" t="s">
        <v>6527</v>
      </c>
      <c r="J2019" t="s">
        <v>7291</v>
      </c>
      <c r="K2019">
        <v>8740.68</v>
      </c>
      <c r="L2019" s="12" t="s">
        <v>9073</v>
      </c>
      <c r="M2019" s="10" t="s">
        <v>11340</v>
      </c>
      <c r="N2019">
        <v>2018</v>
      </c>
      <c r="O2019">
        <v>45123</v>
      </c>
      <c r="P2019" t="s">
        <v>11402</v>
      </c>
      <c r="Q2019" s="16">
        <v>731.67</v>
      </c>
      <c r="R2019">
        <v>8009.01</v>
      </c>
      <c r="S2019">
        <v>2</v>
      </c>
      <c r="T2019">
        <v>2018</v>
      </c>
      <c r="U2019">
        <v>11503.78</v>
      </c>
      <c r="V2019" t="s">
        <v>11413</v>
      </c>
      <c r="W2019">
        <v>2.31</v>
      </c>
      <c r="X2019">
        <v>60</v>
      </c>
      <c r="Y2019" t="s">
        <v>11916</v>
      </c>
      <c r="Z2019" t="s">
        <v>12010</v>
      </c>
      <c r="AA2019">
        <v>2018</v>
      </c>
      <c r="AB2019" t="s">
        <v>12017</v>
      </c>
      <c r="AC2019">
        <v>2645.72</v>
      </c>
      <c r="AD2019">
        <v>322.11</v>
      </c>
      <c r="AE2019">
        <v>16.11</v>
      </c>
      <c r="AF2019" t="s">
        <v>11202</v>
      </c>
      <c r="AG2019" t="s">
        <v>11216</v>
      </c>
      <c r="AH2019">
        <v>5513</v>
      </c>
      <c r="AI2019">
        <v>2018</v>
      </c>
      <c r="AJ2019" t="s">
        <v>11312</v>
      </c>
      <c r="AK2019" t="s">
        <v>12028</v>
      </c>
      <c r="AL2019" t="s">
        <v>12032</v>
      </c>
      <c r="AM2019" t="s">
        <v>11346</v>
      </c>
      <c r="AN2019">
        <v>1</v>
      </c>
      <c r="AO2019" s="10" t="s">
        <v>12038</v>
      </c>
      <c r="AP2019" t="str" cm="1">
        <f t="array" ref="AP2019">_xlfn.IFS(
  Table1[[#This Row],[Age]]&lt;=25, "18-25",
  Table1[[#This Row],[Age]]&lt;=35, "26-35",
  Table1[[#This Row],[Age]]&lt;=45, "36-45",
  Table1[[#This Row],[Age]]&lt;=60, "46-60",
  TRUE, "60+")</f>
        <v>60+</v>
      </c>
    </row>
    <row r="2020" spans="1:42" x14ac:dyDescent="0.3">
      <c r="A2020">
        <v>2019</v>
      </c>
      <c r="B2020" t="s">
        <v>10</v>
      </c>
      <c r="C2020" t="s">
        <v>77</v>
      </c>
      <c r="D2020">
        <v>30</v>
      </c>
      <c r="E2020" t="s">
        <v>104</v>
      </c>
      <c r="F2020" t="s">
        <v>2126</v>
      </c>
      <c r="G2020" t="s">
        <v>5116</v>
      </c>
      <c r="H2020">
        <v>19458796872</v>
      </c>
      <c r="I2020" t="s">
        <v>6522</v>
      </c>
      <c r="J2020" t="s">
        <v>7292</v>
      </c>
      <c r="K2020">
        <v>837.78</v>
      </c>
      <c r="L2020" s="12" t="s">
        <v>9074</v>
      </c>
      <c r="M2020" s="10" t="s">
        <v>11113</v>
      </c>
      <c r="N2020">
        <v>2019</v>
      </c>
      <c r="O2020">
        <v>45086</v>
      </c>
      <c r="P2020" t="s">
        <v>11402</v>
      </c>
      <c r="Q2020" s="16">
        <v>2552.84</v>
      </c>
      <c r="R2020">
        <v>3390.62</v>
      </c>
      <c r="S2020">
        <v>45</v>
      </c>
      <c r="T2020">
        <v>2019</v>
      </c>
      <c r="U2020">
        <v>7832.83</v>
      </c>
      <c r="V2020" t="s">
        <v>11411</v>
      </c>
      <c r="W2020">
        <v>3.33</v>
      </c>
      <c r="X2020">
        <v>60</v>
      </c>
      <c r="Y2020" t="s">
        <v>8706</v>
      </c>
      <c r="Z2020" t="s">
        <v>12010</v>
      </c>
      <c r="AA2020">
        <v>2019</v>
      </c>
      <c r="AB2020" t="s">
        <v>12015</v>
      </c>
      <c r="AC2020">
        <v>1631.64</v>
      </c>
      <c r="AD2020">
        <v>4658.83</v>
      </c>
      <c r="AE2020">
        <v>232.94</v>
      </c>
      <c r="AF2020" t="s">
        <v>11112</v>
      </c>
      <c r="AG2020" t="s">
        <v>11095</v>
      </c>
      <c r="AH2020">
        <v>4049</v>
      </c>
      <c r="AI2020">
        <v>2019</v>
      </c>
      <c r="AJ2020" t="s">
        <v>11218</v>
      </c>
      <c r="AK2020" t="s">
        <v>12027</v>
      </c>
      <c r="AL2020" t="s">
        <v>12032</v>
      </c>
      <c r="AM2020" t="s">
        <v>11097</v>
      </c>
      <c r="AN2020">
        <v>1</v>
      </c>
      <c r="AO2020" s="10" t="s">
        <v>12043</v>
      </c>
      <c r="AP2020" t="str" cm="1">
        <f t="array" ref="AP2020">_xlfn.IFS(
  Table1[[#This Row],[Age]]&lt;=25, "18-25",
  Table1[[#This Row],[Age]]&lt;=35, "26-35",
  Table1[[#This Row],[Age]]&lt;=45, "36-45",
  Table1[[#This Row],[Age]]&lt;=60, "46-60",
  TRUE, "60+")</f>
        <v>26-35</v>
      </c>
    </row>
    <row r="2021" spans="1:42" x14ac:dyDescent="0.3">
      <c r="A2021">
        <v>2020</v>
      </c>
      <c r="B2021" t="s">
        <v>37</v>
      </c>
      <c r="C2021" t="s">
        <v>91</v>
      </c>
      <c r="D2021">
        <v>40</v>
      </c>
      <c r="E2021" t="s">
        <v>106</v>
      </c>
      <c r="F2021" t="s">
        <v>2127</v>
      </c>
      <c r="G2021" t="s">
        <v>5123</v>
      </c>
      <c r="H2021">
        <v>19458796873</v>
      </c>
      <c r="I2021" t="s">
        <v>6219</v>
      </c>
      <c r="J2021" t="s">
        <v>7291</v>
      </c>
      <c r="K2021">
        <v>1977.85</v>
      </c>
      <c r="L2021" s="12" t="s">
        <v>9075</v>
      </c>
      <c r="M2021" s="10" t="s">
        <v>11272</v>
      </c>
      <c r="N2021">
        <v>2020</v>
      </c>
      <c r="O2021">
        <v>45134</v>
      </c>
      <c r="P2021" t="s">
        <v>11404</v>
      </c>
      <c r="Q2021" s="16">
        <v>1145.45</v>
      </c>
      <c r="R2021">
        <v>832.4</v>
      </c>
      <c r="S2021">
        <v>48</v>
      </c>
      <c r="T2021">
        <v>2020</v>
      </c>
      <c r="U2021">
        <v>2426.9</v>
      </c>
      <c r="V2021" t="s">
        <v>11412</v>
      </c>
      <c r="W2021">
        <v>6.19</v>
      </c>
      <c r="X2021">
        <v>36</v>
      </c>
      <c r="Y2021" t="s">
        <v>11663</v>
      </c>
      <c r="Z2021" t="s">
        <v>12010</v>
      </c>
      <c r="AA2021">
        <v>2020</v>
      </c>
      <c r="AB2021" t="s">
        <v>12016</v>
      </c>
      <c r="AC2021">
        <v>1477.98</v>
      </c>
      <c r="AD2021">
        <v>2755.53</v>
      </c>
      <c r="AE2021">
        <v>137.78</v>
      </c>
      <c r="AF2021" t="s">
        <v>11396</v>
      </c>
      <c r="AG2021" t="s">
        <v>11302</v>
      </c>
      <c r="AH2021">
        <v>588</v>
      </c>
      <c r="AI2021">
        <v>2020</v>
      </c>
      <c r="AJ2021" t="s">
        <v>11106</v>
      </c>
      <c r="AK2021" t="s">
        <v>12029</v>
      </c>
      <c r="AL2021" t="s">
        <v>12032</v>
      </c>
      <c r="AM2021" t="s">
        <v>11242</v>
      </c>
      <c r="AN2021">
        <v>1</v>
      </c>
      <c r="AO2021" s="10" t="s">
        <v>12038</v>
      </c>
      <c r="AP2021" t="str" cm="1">
        <f t="array" ref="AP2021">_xlfn.IFS(
  Table1[[#This Row],[Age]]&lt;=25, "18-25",
  Table1[[#This Row],[Age]]&lt;=35, "26-35",
  Table1[[#This Row],[Age]]&lt;=45, "36-45",
  Table1[[#This Row],[Age]]&lt;=60, "46-60",
  TRUE, "60+")</f>
        <v>36-45</v>
      </c>
    </row>
    <row r="2022" spans="1:42" x14ac:dyDescent="0.3">
      <c r="A2022">
        <v>2021</v>
      </c>
      <c r="B2022" t="s">
        <v>27</v>
      </c>
      <c r="C2022" t="s">
        <v>39</v>
      </c>
      <c r="D2022">
        <v>27</v>
      </c>
      <c r="E2022" t="s">
        <v>106</v>
      </c>
      <c r="F2022" t="s">
        <v>2128</v>
      </c>
      <c r="G2022" t="s">
        <v>5122</v>
      </c>
      <c r="H2022">
        <v>19458796874</v>
      </c>
      <c r="I2022" t="s">
        <v>6528</v>
      </c>
      <c r="J2022" t="s">
        <v>7292</v>
      </c>
      <c r="K2022">
        <v>4171.41</v>
      </c>
      <c r="L2022" s="12" t="s">
        <v>9076</v>
      </c>
      <c r="M2022" s="10" t="s">
        <v>11394</v>
      </c>
      <c r="N2022">
        <v>2021</v>
      </c>
      <c r="O2022">
        <v>44966</v>
      </c>
      <c r="P2022" t="s">
        <v>11404</v>
      </c>
      <c r="Q2022" s="16">
        <v>1694.28</v>
      </c>
      <c r="R2022">
        <v>5865.69</v>
      </c>
      <c r="S2022">
        <v>62</v>
      </c>
      <c r="T2022">
        <v>2021</v>
      </c>
      <c r="U2022">
        <v>3286.22</v>
      </c>
      <c r="V2022" t="s">
        <v>11411</v>
      </c>
      <c r="W2022">
        <v>2.96</v>
      </c>
      <c r="X2022">
        <v>36</v>
      </c>
      <c r="Y2022" t="s">
        <v>10375</v>
      </c>
      <c r="Z2022" t="s">
        <v>12011</v>
      </c>
      <c r="AA2022">
        <v>2021</v>
      </c>
      <c r="AB2022" t="s">
        <v>12017</v>
      </c>
      <c r="AC2022">
        <v>2371.81</v>
      </c>
      <c r="AD2022">
        <v>976.09</v>
      </c>
      <c r="AE2022">
        <v>48.8</v>
      </c>
      <c r="AF2022" t="s">
        <v>11034</v>
      </c>
      <c r="AG2022" t="s">
        <v>11165</v>
      </c>
      <c r="AH2022">
        <v>2684</v>
      </c>
      <c r="AI2022">
        <v>2021</v>
      </c>
      <c r="AJ2022" t="s">
        <v>11263</v>
      </c>
      <c r="AK2022" t="s">
        <v>12027</v>
      </c>
      <c r="AL2022" t="s">
        <v>12031</v>
      </c>
      <c r="AM2022" t="s">
        <v>11350</v>
      </c>
      <c r="AN2022">
        <v>-1</v>
      </c>
      <c r="AO2022" s="10" t="s">
        <v>12045</v>
      </c>
      <c r="AP2022" t="str" cm="1">
        <f t="array" ref="AP2022">_xlfn.IFS(
  Table1[[#This Row],[Age]]&lt;=25, "18-25",
  Table1[[#This Row],[Age]]&lt;=35, "26-35",
  Table1[[#This Row],[Age]]&lt;=45, "36-45",
  Table1[[#This Row],[Age]]&lt;=60, "46-60",
  TRUE, "60+")</f>
        <v>26-35</v>
      </c>
    </row>
    <row r="2023" spans="1:42" x14ac:dyDescent="0.3">
      <c r="A2023">
        <v>2022</v>
      </c>
      <c r="B2023" t="s">
        <v>33</v>
      </c>
      <c r="C2023" t="s">
        <v>73</v>
      </c>
      <c r="D2023">
        <v>31</v>
      </c>
      <c r="E2023" t="s">
        <v>106</v>
      </c>
      <c r="F2023" t="s">
        <v>2129</v>
      </c>
      <c r="G2023" t="s">
        <v>5112</v>
      </c>
      <c r="H2023">
        <v>19458796875</v>
      </c>
      <c r="I2023" t="s">
        <v>6529</v>
      </c>
      <c r="J2023" t="s">
        <v>7292</v>
      </c>
      <c r="K2023">
        <v>3676.38</v>
      </c>
      <c r="L2023" s="12" t="s">
        <v>9077</v>
      </c>
      <c r="M2023" s="10" t="s">
        <v>11395</v>
      </c>
      <c r="N2023">
        <v>2022</v>
      </c>
      <c r="O2023">
        <v>45116</v>
      </c>
      <c r="P2023" t="s">
        <v>11404</v>
      </c>
      <c r="Q2023" s="16">
        <v>1471.19</v>
      </c>
      <c r="R2023">
        <v>2205.19</v>
      </c>
      <c r="S2023">
        <v>38</v>
      </c>
      <c r="T2023">
        <v>2022</v>
      </c>
      <c r="U2023">
        <v>25958.82</v>
      </c>
      <c r="V2023" t="s">
        <v>11411</v>
      </c>
      <c r="W2023">
        <v>4.0599999999999996</v>
      </c>
      <c r="X2023">
        <v>24</v>
      </c>
      <c r="Y2023" t="s">
        <v>11909</v>
      </c>
      <c r="Z2023" t="s">
        <v>12012</v>
      </c>
      <c r="AA2023">
        <v>2022</v>
      </c>
      <c r="AB2023" t="s">
        <v>12016</v>
      </c>
      <c r="AC2023">
        <v>3947.72</v>
      </c>
      <c r="AD2023">
        <v>1322.44</v>
      </c>
      <c r="AE2023">
        <v>66.12</v>
      </c>
      <c r="AF2023" t="s">
        <v>11362</v>
      </c>
      <c r="AG2023" t="s">
        <v>11273</v>
      </c>
      <c r="AH2023">
        <v>9419</v>
      </c>
      <c r="AI2023">
        <v>2022</v>
      </c>
      <c r="AJ2023" t="s">
        <v>11190</v>
      </c>
      <c r="AK2023" t="s">
        <v>12028</v>
      </c>
      <c r="AL2023" t="s">
        <v>12032</v>
      </c>
      <c r="AM2023" t="s">
        <v>11385</v>
      </c>
      <c r="AN2023">
        <v>1</v>
      </c>
      <c r="AO2023" s="10" t="s">
        <v>12038</v>
      </c>
      <c r="AP2023" t="str" cm="1">
        <f t="array" ref="AP2023">_xlfn.IFS(
  Table1[[#This Row],[Age]]&lt;=25, "18-25",
  Table1[[#This Row],[Age]]&lt;=35, "26-35",
  Table1[[#This Row],[Age]]&lt;=45, "36-45",
  Table1[[#This Row],[Age]]&lt;=60, "46-60",
  TRUE, "60+")</f>
        <v>26-35</v>
      </c>
    </row>
    <row r="2024" spans="1:42" x14ac:dyDescent="0.3">
      <c r="A2024">
        <v>2023</v>
      </c>
      <c r="B2024" t="s">
        <v>40</v>
      </c>
      <c r="C2024" t="s">
        <v>82</v>
      </c>
      <c r="D2024">
        <v>20</v>
      </c>
      <c r="E2024" t="s">
        <v>104</v>
      </c>
      <c r="F2024" t="s">
        <v>2130</v>
      </c>
      <c r="G2024" t="s">
        <v>5119</v>
      </c>
      <c r="H2024">
        <v>19458796876</v>
      </c>
      <c r="I2024" t="s">
        <v>6530</v>
      </c>
      <c r="J2024" t="s">
        <v>7291</v>
      </c>
      <c r="K2024">
        <v>7090.31</v>
      </c>
      <c r="L2024" s="12" t="s">
        <v>8109</v>
      </c>
      <c r="M2024" s="10" t="s">
        <v>11062</v>
      </c>
      <c r="N2024">
        <v>2023</v>
      </c>
      <c r="O2024">
        <v>45144</v>
      </c>
      <c r="P2024" t="s">
        <v>11402</v>
      </c>
      <c r="Q2024" s="16">
        <v>3862.44</v>
      </c>
      <c r="R2024">
        <v>10952.75</v>
      </c>
      <c r="S2024">
        <v>47</v>
      </c>
      <c r="T2024">
        <v>2023</v>
      </c>
      <c r="U2024">
        <v>35681.9</v>
      </c>
      <c r="V2024" t="s">
        <v>11411</v>
      </c>
      <c r="W2024">
        <v>6.92</v>
      </c>
      <c r="X2024">
        <v>36</v>
      </c>
      <c r="Y2024" t="s">
        <v>9981</v>
      </c>
      <c r="Z2024" t="s">
        <v>12012</v>
      </c>
      <c r="AA2024">
        <v>2023</v>
      </c>
      <c r="AB2024" t="s">
        <v>12015</v>
      </c>
      <c r="AC2024">
        <v>6116.95</v>
      </c>
      <c r="AD2024">
        <v>3519.63</v>
      </c>
      <c r="AE2024">
        <v>175.98</v>
      </c>
      <c r="AF2024" t="s">
        <v>11348</v>
      </c>
      <c r="AG2024" t="s">
        <v>11357</v>
      </c>
      <c r="AH2024">
        <v>4943</v>
      </c>
      <c r="AI2024">
        <v>2023</v>
      </c>
      <c r="AJ2024" t="s">
        <v>11289</v>
      </c>
      <c r="AK2024" t="s">
        <v>12028</v>
      </c>
      <c r="AL2024" t="s">
        <v>12031</v>
      </c>
      <c r="AM2024" t="s">
        <v>11113</v>
      </c>
      <c r="AN2024">
        <v>1</v>
      </c>
      <c r="AO2024" s="10" t="s">
        <v>12041</v>
      </c>
      <c r="AP2024" t="str" cm="1">
        <f t="array" ref="AP2024">_xlfn.IFS(
  Table1[[#This Row],[Age]]&lt;=25, "18-25",
  Table1[[#This Row],[Age]]&lt;=35, "26-35",
  Table1[[#This Row],[Age]]&lt;=45, "36-45",
  Table1[[#This Row],[Age]]&lt;=60, "46-60",
  TRUE, "60+")</f>
        <v>18-25</v>
      </c>
    </row>
    <row r="2025" spans="1:42" x14ac:dyDescent="0.3">
      <c r="A2025">
        <v>2024</v>
      </c>
      <c r="B2025" t="s">
        <v>15</v>
      </c>
      <c r="C2025" t="s">
        <v>67</v>
      </c>
      <c r="D2025">
        <v>29</v>
      </c>
      <c r="E2025" t="s">
        <v>106</v>
      </c>
      <c r="F2025" t="s">
        <v>2131</v>
      </c>
      <c r="G2025" t="s">
        <v>5128</v>
      </c>
      <c r="H2025">
        <v>19458796877</v>
      </c>
      <c r="I2025" t="s">
        <v>5167</v>
      </c>
      <c r="J2025" t="s">
        <v>7291</v>
      </c>
      <c r="K2025">
        <v>1008.89</v>
      </c>
      <c r="L2025" s="12" t="s">
        <v>9078</v>
      </c>
      <c r="M2025" s="10" t="s">
        <v>11053</v>
      </c>
      <c r="N2025">
        <v>2024</v>
      </c>
      <c r="O2025">
        <v>45081</v>
      </c>
      <c r="P2025" t="s">
        <v>11403</v>
      </c>
      <c r="Q2025" s="16">
        <v>4386.6000000000004</v>
      </c>
      <c r="R2025">
        <v>5395.49</v>
      </c>
      <c r="S2025">
        <v>4</v>
      </c>
      <c r="T2025">
        <v>2024</v>
      </c>
      <c r="U2025">
        <v>49179.65</v>
      </c>
      <c r="V2025" t="s">
        <v>11411</v>
      </c>
      <c r="W2025">
        <v>2.0499999999999998</v>
      </c>
      <c r="X2025">
        <v>60</v>
      </c>
      <c r="Y2025" t="s">
        <v>8483</v>
      </c>
      <c r="Z2025" t="s">
        <v>12011</v>
      </c>
      <c r="AA2025">
        <v>2024</v>
      </c>
      <c r="AB2025" t="s">
        <v>12017</v>
      </c>
      <c r="AC2025">
        <v>5860.97</v>
      </c>
      <c r="AD2025">
        <v>3460.29</v>
      </c>
      <c r="AE2025">
        <v>173.01</v>
      </c>
      <c r="AF2025" t="s">
        <v>11275</v>
      </c>
      <c r="AG2025" t="s">
        <v>11291</v>
      </c>
      <c r="AH2025">
        <v>2313</v>
      </c>
      <c r="AI2025">
        <v>2024</v>
      </c>
      <c r="AJ2025" t="s">
        <v>11259</v>
      </c>
      <c r="AK2025" t="s">
        <v>12029</v>
      </c>
      <c r="AL2025" t="s">
        <v>12032</v>
      </c>
      <c r="AM2025" t="s">
        <v>11344</v>
      </c>
      <c r="AN2025">
        <v>1</v>
      </c>
      <c r="AO2025" s="10" t="s">
        <v>12043</v>
      </c>
      <c r="AP2025" t="str" cm="1">
        <f t="array" ref="AP2025">_xlfn.IFS(
  Table1[[#This Row],[Age]]&lt;=25, "18-25",
  Table1[[#This Row],[Age]]&lt;=35, "26-35",
  Table1[[#This Row],[Age]]&lt;=45, "36-45",
  Table1[[#This Row],[Age]]&lt;=60, "46-60",
  TRUE, "60+")</f>
        <v>26-35</v>
      </c>
    </row>
    <row r="2026" spans="1:42" x14ac:dyDescent="0.3">
      <c r="A2026">
        <v>2025</v>
      </c>
      <c r="B2026" t="s">
        <v>36</v>
      </c>
      <c r="C2026" t="s">
        <v>77</v>
      </c>
      <c r="D2026">
        <v>42</v>
      </c>
      <c r="E2026" t="s">
        <v>106</v>
      </c>
      <c r="F2026" t="s">
        <v>2132</v>
      </c>
      <c r="G2026" t="s">
        <v>5111</v>
      </c>
      <c r="H2026">
        <v>19458796878</v>
      </c>
      <c r="I2026" t="s">
        <v>6303</v>
      </c>
      <c r="J2026" t="s">
        <v>7291</v>
      </c>
      <c r="K2026">
        <v>4823.8599999999997</v>
      </c>
      <c r="L2026" s="12" t="s">
        <v>9079</v>
      </c>
      <c r="M2026" s="10" t="s">
        <v>11298</v>
      </c>
      <c r="N2026">
        <v>2025</v>
      </c>
      <c r="O2026">
        <v>45049</v>
      </c>
      <c r="P2026" t="s">
        <v>11403</v>
      </c>
      <c r="Q2026" s="16">
        <v>1499.38</v>
      </c>
      <c r="R2026">
        <v>3324.48</v>
      </c>
      <c r="S2026">
        <v>60</v>
      </c>
      <c r="T2026">
        <v>2025</v>
      </c>
      <c r="U2026">
        <v>8628.34</v>
      </c>
      <c r="V2026" t="s">
        <v>11413</v>
      </c>
      <c r="W2026">
        <v>9.51</v>
      </c>
      <c r="X2026">
        <v>36</v>
      </c>
      <c r="Y2026" t="s">
        <v>11531</v>
      </c>
      <c r="Z2026" t="s">
        <v>12010</v>
      </c>
      <c r="AA2026">
        <v>2025</v>
      </c>
      <c r="AB2026" t="s">
        <v>12017</v>
      </c>
      <c r="AC2026">
        <v>1666.88</v>
      </c>
      <c r="AD2026">
        <v>3290.65</v>
      </c>
      <c r="AE2026">
        <v>164.53</v>
      </c>
      <c r="AF2026" t="s">
        <v>11379</v>
      </c>
      <c r="AG2026" t="s">
        <v>11180</v>
      </c>
      <c r="AH2026">
        <v>8976</v>
      </c>
      <c r="AI2026">
        <v>2025</v>
      </c>
      <c r="AJ2026" t="s">
        <v>11391</v>
      </c>
      <c r="AK2026" t="s">
        <v>12029</v>
      </c>
      <c r="AL2026" t="s">
        <v>12032</v>
      </c>
      <c r="AM2026" t="s">
        <v>11304</v>
      </c>
      <c r="AN2026">
        <v>1</v>
      </c>
      <c r="AO2026" s="10" t="s">
        <v>12046</v>
      </c>
      <c r="AP2026" t="str" cm="1">
        <f t="array" ref="AP2026">_xlfn.IFS(
  Table1[[#This Row],[Age]]&lt;=25, "18-25",
  Table1[[#This Row],[Age]]&lt;=35, "26-35",
  Table1[[#This Row],[Age]]&lt;=45, "36-45",
  Table1[[#This Row],[Age]]&lt;=60, "46-60",
  TRUE, "60+")</f>
        <v>36-45</v>
      </c>
    </row>
    <row r="2027" spans="1:42" x14ac:dyDescent="0.3">
      <c r="A2027">
        <v>2026</v>
      </c>
      <c r="B2027" t="s">
        <v>14</v>
      </c>
      <c r="C2027" t="s">
        <v>64</v>
      </c>
      <c r="D2027">
        <v>18</v>
      </c>
      <c r="E2027" t="s">
        <v>105</v>
      </c>
      <c r="F2027" t="s">
        <v>2133</v>
      </c>
      <c r="G2027" t="s">
        <v>5124</v>
      </c>
      <c r="H2027">
        <v>19458796879</v>
      </c>
      <c r="I2027" t="s">
        <v>5187</v>
      </c>
      <c r="J2027" t="s">
        <v>7291</v>
      </c>
      <c r="K2027">
        <v>8104.69</v>
      </c>
      <c r="L2027" s="12" t="s">
        <v>9080</v>
      </c>
      <c r="M2027" s="10" t="s">
        <v>11180</v>
      </c>
      <c r="N2027">
        <v>2026</v>
      </c>
      <c r="O2027">
        <v>45146</v>
      </c>
      <c r="P2027" t="s">
        <v>11403</v>
      </c>
      <c r="Q2027" s="16">
        <v>1889.48</v>
      </c>
      <c r="R2027">
        <v>9994.17</v>
      </c>
      <c r="S2027">
        <v>49</v>
      </c>
      <c r="T2027">
        <v>2026</v>
      </c>
      <c r="U2027">
        <v>35213.26</v>
      </c>
      <c r="V2027" t="s">
        <v>11412</v>
      </c>
      <c r="W2027">
        <v>5.79</v>
      </c>
      <c r="X2027">
        <v>24</v>
      </c>
      <c r="Y2027" t="s">
        <v>11917</v>
      </c>
      <c r="Z2027" t="s">
        <v>12010</v>
      </c>
      <c r="AA2027">
        <v>2026</v>
      </c>
      <c r="AB2027" t="s">
        <v>12017</v>
      </c>
      <c r="AC2027">
        <v>7289.27</v>
      </c>
      <c r="AD2027">
        <v>1249.72</v>
      </c>
      <c r="AE2027">
        <v>62.49</v>
      </c>
      <c r="AF2027" t="s">
        <v>11357</v>
      </c>
      <c r="AG2027" t="s">
        <v>11325</v>
      </c>
      <c r="AH2027">
        <v>9106</v>
      </c>
      <c r="AI2027">
        <v>2026</v>
      </c>
      <c r="AJ2027" t="s">
        <v>11185</v>
      </c>
      <c r="AK2027" t="s">
        <v>12027</v>
      </c>
      <c r="AL2027" t="s">
        <v>12031</v>
      </c>
      <c r="AM2027" t="s">
        <v>11212</v>
      </c>
      <c r="AN2027">
        <v>1</v>
      </c>
      <c r="AO2027" s="10" t="s">
        <v>12041</v>
      </c>
      <c r="AP2027" t="str" cm="1">
        <f t="array" ref="AP2027">_xlfn.IFS(
  Table1[[#This Row],[Age]]&lt;=25, "18-25",
  Table1[[#This Row],[Age]]&lt;=35, "26-35",
  Table1[[#This Row],[Age]]&lt;=45, "36-45",
  Table1[[#This Row],[Age]]&lt;=60, "46-60",
  TRUE, "60+")</f>
        <v>18-25</v>
      </c>
    </row>
    <row r="2028" spans="1:42" x14ac:dyDescent="0.3">
      <c r="A2028">
        <v>2027</v>
      </c>
      <c r="B2028" t="s">
        <v>46</v>
      </c>
      <c r="C2028" t="s">
        <v>72</v>
      </c>
      <c r="D2028">
        <v>49</v>
      </c>
      <c r="E2028" t="s">
        <v>106</v>
      </c>
      <c r="F2028" t="s">
        <v>2134</v>
      </c>
      <c r="G2028" t="s">
        <v>5136</v>
      </c>
      <c r="H2028">
        <v>19458796880</v>
      </c>
      <c r="I2028" t="s">
        <v>6531</v>
      </c>
      <c r="J2028" t="s">
        <v>7291</v>
      </c>
      <c r="K2028">
        <v>6865.1</v>
      </c>
      <c r="L2028" s="12" t="s">
        <v>7388</v>
      </c>
      <c r="M2028" s="10" t="s">
        <v>11083</v>
      </c>
      <c r="N2028">
        <v>2027</v>
      </c>
      <c r="O2028">
        <v>45215</v>
      </c>
      <c r="P2028" t="s">
        <v>11402</v>
      </c>
      <c r="Q2028" s="16">
        <v>4078.21</v>
      </c>
      <c r="R2028">
        <v>2786.89</v>
      </c>
      <c r="S2028">
        <v>76</v>
      </c>
      <c r="T2028">
        <v>2027</v>
      </c>
      <c r="U2028">
        <v>28145.85</v>
      </c>
      <c r="V2028" t="s">
        <v>11412</v>
      </c>
      <c r="W2028">
        <v>5.35</v>
      </c>
      <c r="X2028">
        <v>60</v>
      </c>
      <c r="Y2028" t="s">
        <v>11701</v>
      </c>
      <c r="Z2028" t="s">
        <v>12011</v>
      </c>
      <c r="AA2028">
        <v>2027</v>
      </c>
      <c r="AB2028" t="s">
        <v>12015</v>
      </c>
      <c r="AC2028">
        <v>3636</v>
      </c>
      <c r="AD2028">
        <v>4167.6000000000004</v>
      </c>
      <c r="AE2028">
        <v>208.38</v>
      </c>
      <c r="AF2028" t="s">
        <v>11200</v>
      </c>
      <c r="AG2028" t="s">
        <v>11075</v>
      </c>
      <c r="AH2028">
        <v>8072</v>
      </c>
      <c r="AI2028">
        <v>2027</v>
      </c>
      <c r="AJ2028" t="s">
        <v>11213</v>
      </c>
      <c r="AK2028" t="s">
        <v>12029</v>
      </c>
      <c r="AL2028" t="s">
        <v>12031</v>
      </c>
      <c r="AM2028" t="s">
        <v>11063</v>
      </c>
      <c r="AN2028">
        <v>1</v>
      </c>
      <c r="AO2028" s="10" t="s">
        <v>12044</v>
      </c>
      <c r="AP2028" t="str" cm="1">
        <f t="array" ref="AP2028">_xlfn.IFS(
  Table1[[#This Row],[Age]]&lt;=25, "18-25",
  Table1[[#This Row],[Age]]&lt;=35, "26-35",
  Table1[[#This Row],[Age]]&lt;=45, "36-45",
  Table1[[#This Row],[Age]]&lt;=60, "46-60",
  TRUE, "60+")</f>
        <v>46-60</v>
      </c>
    </row>
    <row r="2029" spans="1:42" x14ac:dyDescent="0.3">
      <c r="A2029">
        <v>2028</v>
      </c>
      <c r="B2029" t="s">
        <v>25</v>
      </c>
      <c r="C2029" t="s">
        <v>39</v>
      </c>
      <c r="D2029">
        <v>41</v>
      </c>
      <c r="E2029" t="s">
        <v>106</v>
      </c>
      <c r="F2029" t="s">
        <v>2135</v>
      </c>
      <c r="G2029" t="s">
        <v>5116</v>
      </c>
      <c r="H2029">
        <v>19458796881</v>
      </c>
      <c r="I2029" t="s">
        <v>6532</v>
      </c>
      <c r="J2029" t="s">
        <v>7292</v>
      </c>
      <c r="K2029">
        <v>6353.33</v>
      </c>
      <c r="L2029" s="12" t="s">
        <v>9081</v>
      </c>
      <c r="M2029" s="10" t="s">
        <v>11091</v>
      </c>
      <c r="N2029">
        <v>2028</v>
      </c>
      <c r="O2029">
        <v>45248</v>
      </c>
      <c r="P2029" t="s">
        <v>11403</v>
      </c>
      <c r="Q2029" s="16">
        <v>3797.91</v>
      </c>
      <c r="R2029">
        <v>2555.42</v>
      </c>
      <c r="S2029">
        <v>34</v>
      </c>
      <c r="T2029">
        <v>2028</v>
      </c>
      <c r="U2029">
        <v>24428.15</v>
      </c>
      <c r="V2029" t="s">
        <v>11412</v>
      </c>
      <c r="W2029">
        <v>4.2699999999999996</v>
      </c>
      <c r="X2029">
        <v>48</v>
      </c>
      <c r="Y2029" t="s">
        <v>8607</v>
      </c>
      <c r="Z2029" t="s">
        <v>12012</v>
      </c>
      <c r="AA2029">
        <v>2028</v>
      </c>
      <c r="AB2029" t="s">
        <v>12017</v>
      </c>
      <c r="AC2029">
        <v>4716.93</v>
      </c>
      <c r="AD2029">
        <v>324.39</v>
      </c>
      <c r="AE2029">
        <v>16.22</v>
      </c>
      <c r="AF2029" t="s">
        <v>11215</v>
      </c>
      <c r="AG2029" t="s">
        <v>11114</v>
      </c>
      <c r="AH2029">
        <v>3775</v>
      </c>
      <c r="AI2029">
        <v>2028</v>
      </c>
      <c r="AJ2029" t="s">
        <v>11141</v>
      </c>
      <c r="AK2029" t="s">
        <v>12028</v>
      </c>
      <c r="AL2029" t="s">
        <v>12032</v>
      </c>
      <c r="AM2029" t="s">
        <v>11219</v>
      </c>
      <c r="AN2029">
        <v>1</v>
      </c>
      <c r="AO2029" s="10" t="s">
        <v>12040</v>
      </c>
      <c r="AP2029" t="str" cm="1">
        <f t="array" ref="AP2029">_xlfn.IFS(
  Table1[[#This Row],[Age]]&lt;=25, "18-25",
  Table1[[#This Row],[Age]]&lt;=35, "26-35",
  Table1[[#This Row],[Age]]&lt;=45, "36-45",
  Table1[[#This Row],[Age]]&lt;=60, "46-60",
  TRUE, "60+")</f>
        <v>36-45</v>
      </c>
    </row>
    <row r="2030" spans="1:42" x14ac:dyDescent="0.3">
      <c r="A2030">
        <v>2029</v>
      </c>
      <c r="B2030" t="s">
        <v>34</v>
      </c>
      <c r="C2030" t="s">
        <v>60</v>
      </c>
      <c r="D2030">
        <v>65</v>
      </c>
      <c r="E2030" t="s">
        <v>105</v>
      </c>
      <c r="F2030" t="s">
        <v>2136</v>
      </c>
      <c r="G2030" t="s">
        <v>5129</v>
      </c>
      <c r="H2030">
        <v>19458796882</v>
      </c>
      <c r="I2030" t="s">
        <v>6489</v>
      </c>
      <c r="J2030" t="s">
        <v>7292</v>
      </c>
      <c r="K2030">
        <v>2469.66</v>
      </c>
      <c r="L2030" s="12" t="s">
        <v>9082</v>
      </c>
      <c r="M2030" s="10" t="s">
        <v>11295</v>
      </c>
      <c r="N2030">
        <v>2029</v>
      </c>
      <c r="O2030">
        <v>45031</v>
      </c>
      <c r="P2030" t="s">
        <v>11404</v>
      </c>
      <c r="Q2030" s="16">
        <v>3546.88</v>
      </c>
      <c r="R2030">
        <v>6016.54</v>
      </c>
      <c r="S2030">
        <v>44</v>
      </c>
      <c r="T2030">
        <v>2029</v>
      </c>
      <c r="U2030">
        <v>36370.18</v>
      </c>
      <c r="V2030" t="s">
        <v>11411</v>
      </c>
      <c r="W2030">
        <v>3.21</v>
      </c>
      <c r="X2030">
        <v>48</v>
      </c>
      <c r="Y2030" t="s">
        <v>11830</v>
      </c>
      <c r="Z2030" t="s">
        <v>12011</v>
      </c>
      <c r="AA2030">
        <v>2029</v>
      </c>
      <c r="AB2030" t="s">
        <v>12017</v>
      </c>
      <c r="AC2030">
        <v>4306.6499999999996</v>
      </c>
      <c r="AD2030">
        <v>2109.2600000000002</v>
      </c>
      <c r="AE2030">
        <v>105.46</v>
      </c>
      <c r="AF2030" t="s">
        <v>11093</v>
      </c>
      <c r="AG2030" t="s">
        <v>11322</v>
      </c>
      <c r="AH2030">
        <v>4794</v>
      </c>
      <c r="AI2030">
        <v>2029</v>
      </c>
      <c r="AJ2030" t="s">
        <v>11157</v>
      </c>
      <c r="AK2030" t="s">
        <v>12029</v>
      </c>
      <c r="AL2030" t="s">
        <v>12031</v>
      </c>
      <c r="AM2030" t="s">
        <v>11217</v>
      </c>
      <c r="AN2030">
        <v>1</v>
      </c>
      <c r="AO2030" s="10" t="s">
        <v>12037</v>
      </c>
      <c r="AP2030" t="str" cm="1">
        <f t="array" ref="AP2030">_xlfn.IFS(
  Table1[[#This Row],[Age]]&lt;=25, "18-25",
  Table1[[#This Row],[Age]]&lt;=35, "26-35",
  Table1[[#This Row],[Age]]&lt;=45, "36-45",
  Table1[[#This Row],[Age]]&lt;=60, "46-60",
  TRUE, "60+")</f>
        <v>60+</v>
      </c>
    </row>
    <row r="2031" spans="1:42" x14ac:dyDescent="0.3">
      <c r="A2031">
        <v>2030</v>
      </c>
      <c r="B2031" t="s">
        <v>10</v>
      </c>
      <c r="C2031" t="s">
        <v>55</v>
      </c>
      <c r="D2031">
        <v>59</v>
      </c>
      <c r="E2031" t="s">
        <v>104</v>
      </c>
      <c r="F2031" t="s">
        <v>2137</v>
      </c>
      <c r="G2031" t="s">
        <v>5140</v>
      </c>
      <c r="H2031">
        <v>19458796883</v>
      </c>
      <c r="I2031" t="s">
        <v>5766</v>
      </c>
      <c r="J2031" t="s">
        <v>7292</v>
      </c>
      <c r="K2031">
        <v>3996.96</v>
      </c>
      <c r="L2031" s="12" t="s">
        <v>9083</v>
      </c>
      <c r="M2031" s="10" t="s">
        <v>11218</v>
      </c>
      <c r="N2031">
        <v>2030</v>
      </c>
      <c r="O2031">
        <v>45005</v>
      </c>
      <c r="P2031" t="s">
        <v>11402</v>
      </c>
      <c r="Q2031" s="16">
        <v>3542.21</v>
      </c>
      <c r="R2031">
        <v>454.75</v>
      </c>
      <c r="S2031">
        <v>94</v>
      </c>
      <c r="T2031">
        <v>2030</v>
      </c>
      <c r="U2031">
        <v>12694.11</v>
      </c>
      <c r="V2031" t="s">
        <v>11411</v>
      </c>
      <c r="W2031">
        <v>5.35</v>
      </c>
      <c r="X2031">
        <v>48</v>
      </c>
      <c r="Y2031" t="s">
        <v>9458</v>
      </c>
      <c r="Z2031" t="s">
        <v>12012</v>
      </c>
      <c r="AA2031">
        <v>2030</v>
      </c>
      <c r="AB2031" t="s">
        <v>12017</v>
      </c>
      <c r="AC2031">
        <v>5457.88</v>
      </c>
      <c r="AD2031">
        <v>3818.08</v>
      </c>
      <c r="AE2031">
        <v>190.9</v>
      </c>
      <c r="AF2031" t="s">
        <v>11058</v>
      </c>
      <c r="AG2031" t="s">
        <v>11208</v>
      </c>
      <c r="AH2031">
        <v>6853</v>
      </c>
      <c r="AI2031">
        <v>2030</v>
      </c>
      <c r="AJ2031" t="s">
        <v>11257</v>
      </c>
      <c r="AK2031" t="s">
        <v>12029</v>
      </c>
      <c r="AL2031" t="s">
        <v>12031</v>
      </c>
      <c r="AM2031" t="s">
        <v>11388</v>
      </c>
      <c r="AN2031">
        <v>1</v>
      </c>
      <c r="AO2031" s="10" t="s">
        <v>12047</v>
      </c>
      <c r="AP2031" t="str" cm="1">
        <f t="array" ref="AP2031">_xlfn.IFS(
  Table1[[#This Row],[Age]]&lt;=25, "18-25",
  Table1[[#This Row],[Age]]&lt;=35, "26-35",
  Table1[[#This Row],[Age]]&lt;=45, "36-45",
  Table1[[#This Row],[Age]]&lt;=60, "46-60",
  TRUE, "60+")</f>
        <v>46-60</v>
      </c>
    </row>
    <row r="2032" spans="1:42" x14ac:dyDescent="0.3">
      <c r="A2032">
        <v>2031</v>
      </c>
      <c r="B2032" t="s">
        <v>32</v>
      </c>
      <c r="C2032" t="s">
        <v>61</v>
      </c>
      <c r="D2032">
        <v>26</v>
      </c>
      <c r="E2032" t="s">
        <v>104</v>
      </c>
      <c r="F2032" t="s">
        <v>2138</v>
      </c>
      <c r="G2032" t="s">
        <v>5130</v>
      </c>
      <c r="H2032">
        <v>19458796884</v>
      </c>
      <c r="I2032" t="s">
        <v>6476</v>
      </c>
      <c r="J2032" t="s">
        <v>7292</v>
      </c>
      <c r="K2032">
        <v>1889.16</v>
      </c>
      <c r="L2032" s="12" t="s">
        <v>9084</v>
      </c>
      <c r="M2032" s="10" t="s">
        <v>11271</v>
      </c>
      <c r="N2032">
        <v>2031</v>
      </c>
      <c r="O2032">
        <v>45125</v>
      </c>
      <c r="P2032" t="s">
        <v>11403</v>
      </c>
      <c r="Q2032" s="16">
        <v>1492.92</v>
      </c>
      <c r="R2032">
        <v>396.24</v>
      </c>
      <c r="S2032">
        <v>85</v>
      </c>
      <c r="T2032">
        <v>2031</v>
      </c>
      <c r="U2032">
        <v>16253.3</v>
      </c>
      <c r="V2032" t="s">
        <v>11411</v>
      </c>
      <c r="W2032">
        <v>5.38</v>
      </c>
      <c r="X2032">
        <v>24</v>
      </c>
      <c r="Y2032" t="s">
        <v>11463</v>
      </c>
      <c r="Z2032" t="s">
        <v>12011</v>
      </c>
      <c r="AA2032">
        <v>2031</v>
      </c>
      <c r="AB2032" t="s">
        <v>12016</v>
      </c>
      <c r="AC2032">
        <v>1295.27</v>
      </c>
      <c r="AD2032">
        <v>1191.3</v>
      </c>
      <c r="AE2032">
        <v>59.56</v>
      </c>
      <c r="AF2032" t="s">
        <v>11208</v>
      </c>
      <c r="AG2032" t="s">
        <v>11201</v>
      </c>
      <c r="AH2032">
        <v>7343</v>
      </c>
      <c r="AI2032">
        <v>2031</v>
      </c>
      <c r="AJ2032" t="s">
        <v>11069</v>
      </c>
      <c r="AK2032" t="s">
        <v>12029</v>
      </c>
      <c r="AL2032" t="s">
        <v>12032</v>
      </c>
      <c r="AM2032" t="s">
        <v>11256</v>
      </c>
      <c r="AN2032">
        <v>1</v>
      </c>
      <c r="AO2032" s="10" t="s">
        <v>12038</v>
      </c>
      <c r="AP2032" t="str" cm="1">
        <f t="array" ref="AP2032">_xlfn.IFS(
  Table1[[#This Row],[Age]]&lt;=25, "18-25",
  Table1[[#This Row],[Age]]&lt;=35, "26-35",
  Table1[[#This Row],[Age]]&lt;=45, "36-45",
  Table1[[#This Row],[Age]]&lt;=60, "46-60",
  TRUE, "60+")</f>
        <v>26-35</v>
      </c>
    </row>
    <row r="2033" spans="1:42" x14ac:dyDescent="0.3">
      <c r="A2033">
        <v>2032</v>
      </c>
      <c r="B2033" t="s">
        <v>21</v>
      </c>
      <c r="C2033" t="s">
        <v>72</v>
      </c>
      <c r="D2033">
        <v>67</v>
      </c>
      <c r="E2033" t="s">
        <v>105</v>
      </c>
      <c r="F2033" t="s">
        <v>2139</v>
      </c>
      <c r="G2033" t="s">
        <v>5136</v>
      </c>
      <c r="H2033">
        <v>19458796885</v>
      </c>
      <c r="I2033" t="s">
        <v>5670</v>
      </c>
      <c r="J2033" t="s">
        <v>7292</v>
      </c>
      <c r="K2033">
        <v>5138.3599999999997</v>
      </c>
      <c r="L2033" s="12" t="s">
        <v>9085</v>
      </c>
      <c r="M2033" s="10" t="s">
        <v>11285</v>
      </c>
      <c r="N2033">
        <v>2032</v>
      </c>
      <c r="O2033">
        <v>45138</v>
      </c>
      <c r="P2033" t="s">
        <v>11402</v>
      </c>
      <c r="Q2033" s="16">
        <v>4683.28</v>
      </c>
      <c r="R2033">
        <v>455.08</v>
      </c>
      <c r="S2033">
        <v>56</v>
      </c>
      <c r="T2033">
        <v>2032</v>
      </c>
      <c r="U2033">
        <v>19845.95</v>
      </c>
      <c r="V2033" t="s">
        <v>11411</v>
      </c>
      <c r="W2033">
        <v>1.51</v>
      </c>
      <c r="X2033">
        <v>24</v>
      </c>
      <c r="Y2033" t="s">
        <v>11770</v>
      </c>
      <c r="Z2033" t="s">
        <v>12011</v>
      </c>
      <c r="AA2033">
        <v>2032</v>
      </c>
      <c r="AB2033" t="s">
        <v>12015</v>
      </c>
      <c r="AC2033">
        <v>2740.3</v>
      </c>
      <c r="AD2033">
        <v>1202.23</v>
      </c>
      <c r="AE2033">
        <v>60.11</v>
      </c>
      <c r="AF2033" t="s">
        <v>11323</v>
      </c>
      <c r="AG2033" t="s">
        <v>11331</v>
      </c>
      <c r="AH2033">
        <v>4049</v>
      </c>
      <c r="AI2033">
        <v>2032</v>
      </c>
      <c r="AJ2033" t="s">
        <v>11130</v>
      </c>
      <c r="AK2033" t="s">
        <v>12027</v>
      </c>
      <c r="AL2033" t="s">
        <v>12031</v>
      </c>
      <c r="AM2033" t="s">
        <v>11078</v>
      </c>
      <c r="AN2033">
        <v>1</v>
      </c>
      <c r="AO2033" s="10" t="s">
        <v>12038</v>
      </c>
      <c r="AP2033" t="str" cm="1">
        <f t="array" ref="AP2033">_xlfn.IFS(
  Table1[[#This Row],[Age]]&lt;=25, "18-25",
  Table1[[#This Row],[Age]]&lt;=35, "26-35",
  Table1[[#This Row],[Age]]&lt;=45, "36-45",
  Table1[[#This Row],[Age]]&lt;=60, "46-60",
  TRUE, "60+")</f>
        <v>60+</v>
      </c>
    </row>
    <row r="2034" spans="1:42" x14ac:dyDescent="0.3">
      <c r="A2034">
        <v>2033</v>
      </c>
      <c r="B2034" t="s">
        <v>9</v>
      </c>
      <c r="C2034" t="s">
        <v>91</v>
      </c>
      <c r="D2034">
        <v>18</v>
      </c>
      <c r="E2034" t="s">
        <v>104</v>
      </c>
      <c r="F2034" t="s">
        <v>2140</v>
      </c>
      <c r="G2034" t="s">
        <v>5143</v>
      </c>
      <c r="H2034">
        <v>19458796886</v>
      </c>
      <c r="I2034" t="s">
        <v>6533</v>
      </c>
      <c r="J2034" t="s">
        <v>7291</v>
      </c>
      <c r="K2034">
        <v>5883.27</v>
      </c>
      <c r="L2034" s="12" t="s">
        <v>9086</v>
      </c>
      <c r="M2034" s="10" t="s">
        <v>11058</v>
      </c>
      <c r="N2034">
        <v>2033</v>
      </c>
      <c r="O2034">
        <v>44939</v>
      </c>
      <c r="P2034" t="s">
        <v>11402</v>
      </c>
      <c r="Q2034" s="16">
        <v>4047.88</v>
      </c>
      <c r="R2034">
        <v>1835.39</v>
      </c>
      <c r="S2034">
        <v>92</v>
      </c>
      <c r="T2034">
        <v>2033</v>
      </c>
      <c r="U2034">
        <v>9937.41</v>
      </c>
      <c r="V2034" t="s">
        <v>11413</v>
      </c>
      <c r="W2034">
        <v>8.6300000000000008</v>
      </c>
      <c r="X2034">
        <v>60</v>
      </c>
      <c r="Y2034" t="s">
        <v>11842</v>
      </c>
      <c r="Z2034" t="s">
        <v>12012</v>
      </c>
      <c r="AA2034">
        <v>2033</v>
      </c>
      <c r="AB2034" t="s">
        <v>12017</v>
      </c>
      <c r="AC2034">
        <v>2383.75</v>
      </c>
      <c r="AD2034">
        <v>6.72</v>
      </c>
      <c r="AE2034">
        <v>0.34</v>
      </c>
      <c r="AF2034" t="s">
        <v>11057</v>
      </c>
      <c r="AG2034" t="s">
        <v>11204</v>
      </c>
      <c r="AH2034">
        <v>2692</v>
      </c>
      <c r="AI2034">
        <v>2033</v>
      </c>
      <c r="AJ2034" t="s">
        <v>11058</v>
      </c>
      <c r="AK2034" t="s">
        <v>12029</v>
      </c>
      <c r="AL2034" t="s">
        <v>12032</v>
      </c>
      <c r="AM2034" t="s">
        <v>11180</v>
      </c>
      <c r="AN2034">
        <v>1</v>
      </c>
      <c r="AO2034" s="10" t="s">
        <v>12039</v>
      </c>
      <c r="AP2034" t="str" cm="1">
        <f t="array" ref="AP2034">_xlfn.IFS(
  Table1[[#This Row],[Age]]&lt;=25, "18-25",
  Table1[[#This Row],[Age]]&lt;=35, "26-35",
  Table1[[#This Row],[Age]]&lt;=45, "36-45",
  Table1[[#This Row],[Age]]&lt;=60, "46-60",
  TRUE, "60+")</f>
        <v>18-25</v>
      </c>
    </row>
    <row r="2035" spans="1:42" x14ac:dyDescent="0.3">
      <c r="A2035">
        <v>2034</v>
      </c>
      <c r="B2035" t="s">
        <v>21</v>
      </c>
      <c r="C2035" t="s">
        <v>53</v>
      </c>
      <c r="D2035">
        <v>59</v>
      </c>
      <c r="E2035" t="s">
        <v>104</v>
      </c>
      <c r="F2035" t="s">
        <v>2141</v>
      </c>
      <c r="G2035" t="s">
        <v>5131</v>
      </c>
      <c r="H2035">
        <v>19458796887</v>
      </c>
      <c r="I2035" t="s">
        <v>6534</v>
      </c>
      <c r="J2035" t="s">
        <v>7292</v>
      </c>
      <c r="K2035">
        <v>6348.69</v>
      </c>
      <c r="L2035" s="12" t="s">
        <v>8880</v>
      </c>
      <c r="M2035" s="10" t="s">
        <v>11146</v>
      </c>
      <c r="N2035">
        <v>2034</v>
      </c>
      <c r="O2035">
        <v>45278</v>
      </c>
      <c r="P2035" t="s">
        <v>11404</v>
      </c>
      <c r="Q2035" s="16">
        <v>1067.54</v>
      </c>
      <c r="R2035">
        <v>7416.23</v>
      </c>
      <c r="S2035">
        <v>42</v>
      </c>
      <c r="T2035">
        <v>2034</v>
      </c>
      <c r="U2035">
        <v>24452.45</v>
      </c>
      <c r="V2035" t="s">
        <v>11411</v>
      </c>
      <c r="W2035">
        <v>8.39</v>
      </c>
      <c r="X2035">
        <v>48</v>
      </c>
      <c r="Y2035" t="s">
        <v>7663</v>
      </c>
      <c r="Z2035" t="s">
        <v>12010</v>
      </c>
      <c r="AA2035">
        <v>2034</v>
      </c>
      <c r="AB2035" t="s">
        <v>12015</v>
      </c>
      <c r="AC2035">
        <v>8226.2000000000007</v>
      </c>
      <c r="AD2035">
        <v>2471.42</v>
      </c>
      <c r="AE2035">
        <v>123.57</v>
      </c>
      <c r="AF2035" t="s">
        <v>11323</v>
      </c>
      <c r="AG2035" t="s">
        <v>11255</v>
      </c>
      <c r="AH2035">
        <v>62</v>
      </c>
      <c r="AI2035">
        <v>2034</v>
      </c>
      <c r="AJ2035" t="s">
        <v>11144</v>
      </c>
      <c r="AK2035" t="s">
        <v>12028</v>
      </c>
      <c r="AL2035" t="s">
        <v>12031</v>
      </c>
      <c r="AM2035" t="s">
        <v>11272</v>
      </c>
      <c r="AN2035">
        <v>1</v>
      </c>
      <c r="AO2035" s="10" t="s">
        <v>12036</v>
      </c>
      <c r="AP2035" t="str" cm="1">
        <f t="array" ref="AP2035">_xlfn.IFS(
  Table1[[#This Row],[Age]]&lt;=25, "18-25",
  Table1[[#This Row],[Age]]&lt;=35, "26-35",
  Table1[[#This Row],[Age]]&lt;=45, "36-45",
  Table1[[#This Row],[Age]]&lt;=60, "46-60",
  TRUE, "60+")</f>
        <v>46-60</v>
      </c>
    </row>
    <row r="2036" spans="1:42" x14ac:dyDescent="0.3">
      <c r="A2036">
        <v>2035</v>
      </c>
      <c r="B2036" t="s">
        <v>49</v>
      </c>
      <c r="C2036" t="s">
        <v>59</v>
      </c>
      <c r="D2036">
        <v>56</v>
      </c>
      <c r="E2036" t="s">
        <v>106</v>
      </c>
      <c r="F2036" t="s">
        <v>2142</v>
      </c>
      <c r="G2036" t="s">
        <v>5134</v>
      </c>
      <c r="H2036">
        <v>19458796888</v>
      </c>
      <c r="I2036" t="s">
        <v>6535</v>
      </c>
      <c r="J2036" t="s">
        <v>7291</v>
      </c>
      <c r="K2036">
        <v>8771.9599999999991</v>
      </c>
      <c r="L2036" s="12" t="s">
        <v>9087</v>
      </c>
      <c r="M2036" s="10" t="s">
        <v>11378</v>
      </c>
      <c r="N2036">
        <v>2035</v>
      </c>
      <c r="O2036">
        <v>45211</v>
      </c>
      <c r="P2036" t="s">
        <v>11402</v>
      </c>
      <c r="Q2036" s="16">
        <v>3314.14</v>
      </c>
      <c r="R2036">
        <v>5457.82</v>
      </c>
      <c r="S2036">
        <v>50</v>
      </c>
      <c r="T2036">
        <v>2035</v>
      </c>
      <c r="U2036">
        <v>7461.46</v>
      </c>
      <c r="V2036" t="s">
        <v>11411</v>
      </c>
      <c r="W2036">
        <v>5.03</v>
      </c>
      <c r="X2036">
        <v>12</v>
      </c>
      <c r="Y2036" t="s">
        <v>10037</v>
      </c>
      <c r="Z2036" t="s">
        <v>12011</v>
      </c>
      <c r="AA2036">
        <v>2035</v>
      </c>
      <c r="AB2036" t="s">
        <v>12015</v>
      </c>
      <c r="AC2036">
        <v>5999.04</v>
      </c>
      <c r="AD2036">
        <v>4593.0600000000004</v>
      </c>
      <c r="AE2036">
        <v>229.65</v>
      </c>
      <c r="AF2036" t="s">
        <v>11060</v>
      </c>
      <c r="AG2036" t="s">
        <v>11368</v>
      </c>
      <c r="AH2036">
        <v>4891</v>
      </c>
      <c r="AI2036">
        <v>2035</v>
      </c>
      <c r="AJ2036" t="s">
        <v>11269</v>
      </c>
      <c r="AK2036" t="s">
        <v>12029</v>
      </c>
      <c r="AL2036" t="s">
        <v>12032</v>
      </c>
      <c r="AM2036" t="s">
        <v>11379</v>
      </c>
      <c r="AN2036">
        <v>1</v>
      </c>
      <c r="AO2036" s="10" t="s">
        <v>12044</v>
      </c>
      <c r="AP2036" t="str" cm="1">
        <f t="array" ref="AP2036">_xlfn.IFS(
  Table1[[#This Row],[Age]]&lt;=25, "18-25",
  Table1[[#This Row],[Age]]&lt;=35, "26-35",
  Table1[[#This Row],[Age]]&lt;=45, "36-45",
  Table1[[#This Row],[Age]]&lt;=60, "46-60",
  TRUE, "60+")</f>
        <v>46-60</v>
      </c>
    </row>
    <row r="2037" spans="1:42" x14ac:dyDescent="0.3">
      <c r="A2037">
        <v>2036</v>
      </c>
      <c r="B2037" t="s">
        <v>22</v>
      </c>
      <c r="C2037" t="s">
        <v>56</v>
      </c>
      <c r="D2037">
        <v>27</v>
      </c>
      <c r="E2037" t="s">
        <v>106</v>
      </c>
      <c r="F2037" t="s">
        <v>2143</v>
      </c>
      <c r="G2037" t="s">
        <v>5137</v>
      </c>
      <c r="H2037">
        <v>19458796889</v>
      </c>
      <c r="I2037" t="s">
        <v>6055</v>
      </c>
      <c r="J2037" t="s">
        <v>7291</v>
      </c>
      <c r="K2037">
        <v>712.12</v>
      </c>
      <c r="L2037" s="12" t="s">
        <v>9088</v>
      </c>
      <c r="M2037" s="10" t="s">
        <v>11356</v>
      </c>
      <c r="N2037">
        <v>2036</v>
      </c>
      <c r="O2037">
        <v>45250</v>
      </c>
      <c r="P2037" t="s">
        <v>11404</v>
      </c>
      <c r="Q2037" s="16">
        <v>782.92</v>
      </c>
      <c r="R2037">
        <v>-70.8</v>
      </c>
      <c r="S2037">
        <v>69</v>
      </c>
      <c r="T2037">
        <v>2036</v>
      </c>
      <c r="U2037">
        <v>16589.009999999998</v>
      </c>
      <c r="V2037" t="s">
        <v>11411</v>
      </c>
      <c r="W2037">
        <v>4.03</v>
      </c>
      <c r="X2037">
        <v>36</v>
      </c>
      <c r="Y2037" t="s">
        <v>11801</v>
      </c>
      <c r="Z2037" t="s">
        <v>12011</v>
      </c>
      <c r="AA2037">
        <v>2036</v>
      </c>
      <c r="AB2037" t="s">
        <v>12017</v>
      </c>
      <c r="AC2037">
        <v>7845.84</v>
      </c>
      <c r="AD2037">
        <v>2563.38</v>
      </c>
      <c r="AE2037">
        <v>128.16999999999999</v>
      </c>
      <c r="AF2037" t="s">
        <v>11164</v>
      </c>
      <c r="AG2037" t="s">
        <v>11260</v>
      </c>
      <c r="AH2037">
        <v>1322</v>
      </c>
      <c r="AI2037">
        <v>2036</v>
      </c>
      <c r="AJ2037" t="s">
        <v>11059</v>
      </c>
      <c r="AK2037" t="s">
        <v>12029</v>
      </c>
      <c r="AL2037" t="s">
        <v>12032</v>
      </c>
      <c r="AM2037" t="s">
        <v>11071</v>
      </c>
      <c r="AN2037">
        <v>1</v>
      </c>
      <c r="AO2037" s="10" t="s">
        <v>12040</v>
      </c>
      <c r="AP2037" t="str" cm="1">
        <f t="array" ref="AP2037">_xlfn.IFS(
  Table1[[#This Row],[Age]]&lt;=25, "18-25",
  Table1[[#This Row],[Age]]&lt;=35, "26-35",
  Table1[[#This Row],[Age]]&lt;=45, "36-45",
  Table1[[#This Row],[Age]]&lt;=60, "46-60",
  TRUE, "60+")</f>
        <v>26-35</v>
      </c>
    </row>
    <row r="2038" spans="1:42" x14ac:dyDescent="0.3">
      <c r="A2038">
        <v>2037</v>
      </c>
      <c r="B2038" t="s">
        <v>45</v>
      </c>
      <c r="C2038" t="s">
        <v>59</v>
      </c>
      <c r="D2038">
        <v>61</v>
      </c>
      <c r="E2038" t="s">
        <v>106</v>
      </c>
      <c r="F2038" t="s">
        <v>2144</v>
      </c>
      <c r="G2038" t="s">
        <v>5109</v>
      </c>
      <c r="H2038">
        <v>19458796890</v>
      </c>
      <c r="I2038" t="s">
        <v>5312</v>
      </c>
      <c r="J2038" t="s">
        <v>7292</v>
      </c>
      <c r="K2038">
        <v>3944.29</v>
      </c>
      <c r="L2038" s="12" t="s">
        <v>9089</v>
      </c>
      <c r="M2038" s="10" t="s">
        <v>11205</v>
      </c>
      <c r="N2038">
        <v>2037</v>
      </c>
      <c r="O2038">
        <v>45064</v>
      </c>
      <c r="P2038" t="s">
        <v>11404</v>
      </c>
      <c r="Q2038" s="16">
        <v>2892.4</v>
      </c>
      <c r="R2038">
        <v>6836.69</v>
      </c>
      <c r="S2038">
        <v>33</v>
      </c>
      <c r="T2038">
        <v>2037</v>
      </c>
      <c r="U2038">
        <v>6544.95</v>
      </c>
      <c r="V2038" t="s">
        <v>11411</v>
      </c>
      <c r="W2038">
        <v>5.49</v>
      </c>
      <c r="X2038">
        <v>48</v>
      </c>
      <c r="Y2038" t="s">
        <v>9416</v>
      </c>
      <c r="Z2038" t="s">
        <v>12010</v>
      </c>
      <c r="AA2038">
        <v>2037</v>
      </c>
      <c r="AB2038" t="s">
        <v>12017</v>
      </c>
      <c r="AC2038">
        <v>7357.09</v>
      </c>
      <c r="AD2038">
        <v>4667.7299999999996</v>
      </c>
      <c r="AE2038">
        <v>233.39</v>
      </c>
      <c r="AF2038" t="s">
        <v>11334</v>
      </c>
      <c r="AG2038" t="s">
        <v>11353</v>
      </c>
      <c r="AH2038">
        <v>1145</v>
      </c>
      <c r="AI2038">
        <v>2037</v>
      </c>
      <c r="AJ2038" t="s">
        <v>11071</v>
      </c>
      <c r="AK2038" t="s">
        <v>12027</v>
      </c>
      <c r="AL2038" t="s">
        <v>12031</v>
      </c>
      <c r="AM2038" t="s">
        <v>11242</v>
      </c>
      <c r="AN2038">
        <v>1</v>
      </c>
      <c r="AO2038" s="10" t="s">
        <v>12046</v>
      </c>
      <c r="AP2038" t="str" cm="1">
        <f t="array" ref="AP2038">_xlfn.IFS(
  Table1[[#This Row],[Age]]&lt;=25, "18-25",
  Table1[[#This Row],[Age]]&lt;=35, "26-35",
  Table1[[#This Row],[Age]]&lt;=45, "36-45",
  Table1[[#This Row],[Age]]&lt;=60, "46-60",
  TRUE, "60+")</f>
        <v>60+</v>
      </c>
    </row>
    <row r="2039" spans="1:42" x14ac:dyDescent="0.3">
      <c r="A2039">
        <v>2038</v>
      </c>
      <c r="B2039" t="s">
        <v>8</v>
      </c>
      <c r="C2039" t="s">
        <v>66</v>
      </c>
      <c r="D2039">
        <v>60</v>
      </c>
      <c r="E2039" t="s">
        <v>104</v>
      </c>
      <c r="F2039" t="s">
        <v>2145</v>
      </c>
      <c r="G2039" t="s">
        <v>5128</v>
      </c>
      <c r="H2039">
        <v>19458796891</v>
      </c>
      <c r="I2039" t="s">
        <v>6536</v>
      </c>
      <c r="J2039" t="s">
        <v>7292</v>
      </c>
      <c r="K2039">
        <v>5950.61</v>
      </c>
      <c r="L2039" s="12" t="s">
        <v>9090</v>
      </c>
      <c r="M2039" s="10" t="s">
        <v>11388</v>
      </c>
      <c r="N2039">
        <v>2038</v>
      </c>
      <c r="O2039">
        <v>45282</v>
      </c>
      <c r="P2039" t="s">
        <v>11403</v>
      </c>
      <c r="Q2039" s="16">
        <v>1452.6</v>
      </c>
      <c r="R2039">
        <v>7403.21</v>
      </c>
      <c r="S2039">
        <v>98</v>
      </c>
      <c r="T2039">
        <v>2038</v>
      </c>
      <c r="U2039">
        <v>2758.27</v>
      </c>
      <c r="V2039" t="s">
        <v>11413</v>
      </c>
      <c r="W2039">
        <v>2.99</v>
      </c>
      <c r="X2039">
        <v>48</v>
      </c>
      <c r="Y2039" t="s">
        <v>11424</v>
      </c>
      <c r="Z2039" t="s">
        <v>12012</v>
      </c>
      <c r="AA2039">
        <v>2038</v>
      </c>
      <c r="AB2039" t="s">
        <v>12017</v>
      </c>
      <c r="AC2039">
        <v>3408.33</v>
      </c>
      <c r="AD2039">
        <v>1077.1600000000001</v>
      </c>
      <c r="AE2039">
        <v>53.86</v>
      </c>
      <c r="AF2039" t="s">
        <v>11253</v>
      </c>
      <c r="AG2039" t="s">
        <v>11110</v>
      </c>
      <c r="AH2039">
        <v>8609</v>
      </c>
      <c r="AI2039">
        <v>2038</v>
      </c>
      <c r="AJ2039" t="s">
        <v>11131</v>
      </c>
      <c r="AK2039" t="s">
        <v>12027</v>
      </c>
      <c r="AL2039" t="s">
        <v>12032</v>
      </c>
      <c r="AM2039" t="s">
        <v>11128</v>
      </c>
      <c r="AN2039">
        <v>1</v>
      </c>
      <c r="AO2039" s="10" t="s">
        <v>12036</v>
      </c>
      <c r="AP2039" t="str" cm="1">
        <f t="array" ref="AP2039">_xlfn.IFS(
  Table1[[#This Row],[Age]]&lt;=25, "18-25",
  Table1[[#This Row],[Age]]&lt;=35, "26-35",
  Table1[[#This Row],[Age]]&lt;=45, "36-45",
  Table1[[#This Row],[Age]]&lt;=60, "46-60",
  TRUE, "60+")</f>
        <v>46-60</v>
      </c>
    </row>
    <row r="2040" spans="1:42" x14ac:dyDescent="0.3">
      <c r="A2040">
        <v>2039</v>
      </c>
      <c r="B2040" t="s">
        <v>51</v>
      </c>
      <c r="C2040" t="s">
        <v>92</v>
      </c>
      <c r="D2040">
        <v>58</v>
      </c>
      <c r="E2040" t="s">
        <v>106</v>
      </c>
      <c r="F2040" t="s">
        <v>2146</v>
      </c>
      <c r="G2040" t="s">
        <v>5133</v>
      </c>
      <c r="H2040">
        <v>19458796892</v>
      </c>
      <c r="I2040" t="s">
        <v>6537</v>
      </c>
      <c r="J2040" t="s">
        <v>7292</v>
      </c>
      <c r="K2040">
        <v>5744.22</v>
      </c>
      <c r="L2040" s="12" t="s">
        <v>9091</v>
      </c>
      <c r="M2040" s="10" t="s">
        <v>11090</v>
      </c>
      <c r="N2040">
        <v>2039</v>
      </c>
      <c r="O2040">
        <v>45002</v>
      </c>
      <c r="P2040" t="s">
        <v>11403</v>
      </c>
      <c r="Q2040" s="16">
        <v>535.17999999999995</v>
      </c>
      <c r="R2040">
        <v>6279.4</v>
      </c>
      <c r="S2040">
        <v>96</v>
      </c>
      <c r="T2040">
        <v>2039</v>
      </c>
      <c r="U2040">
        <v>18405.29</v>
      </c>
      <c r="V2040" t="s">
        <v>11411</v>
      </c>
      <c r="W2040">
        <v>1.01</v>
      </c>
      <c r="X2040">
        <v>48</v>
      </c>
      <c r="Y2040" t="s">
        <v>10316</v>
      </c>
      <c r="Z2040" t="s">
        <v>12011</v>
      </c>
      <c r="AA2040">
        <v>2039</v>
      </c>
      <c r="AB2040" t="s">
        <v>12016</v>
      </c>
      <c r="AC2040">
        <v>5594.42</v>
      </c>
      <c r="AD2040">
        <v>1974.26</v>
      </c>
      <c r="AE2040">
        <v>98.71</v>
      </c>
      <c r="AF2040" t="s">
        <v>11172</v>
      </c>
      <c r="AG2040" t="s">
        <v>11100</v>
      </c>
      <c r="AH2040">
        <v>5544</v>
      </c>
      <c r="AI2040">
        <v>2039</v>
      </c>
      <c r="AJ2040" t="s">
        <v>11142</v>
      </c>
      <c r="AK2040" t="s">
        <v>12029</v>
      </c>
      <c r="AL2040" t="s">
        <v>12032</v>
      </c>
      <c r="AM2040" t="s">
        <v>11077</v>
      </c>
      <c r="AN2040">
        <v>1</v>
      </c>
      <c r="AO2040" s="10" t="s">
        <v>12047</v>
      </c>
      <c r="AP2040" t="str" cm="1">
        <f t="array" ref="AP2040">_xlfn.IFS(
  Table1[[#This Row],[Age]]&lt;=25, "18-25",
  Table1[[#This Row],[Age]]&lt;=35, "26-35",
  Table1[[#This Row],[Age]]&lt;=45, "36-45",
  Table1[[#This Row],[Age]]&lt;=60, "46-60",
  TRUE, "60+")</f>
        <v>46-60</v>
      </c>
    </row>
    <row r="2041" spans="1:42" x14ac:dyDescent="0.3">
      <c r="A2041">
        <v>2040</v>
      </c>
      <c r="B2041" t="s">
        <v>12</v>
      </c>
      <c r="C2041" t="s">
        <v>86</v>
      </c>
      <c r="D2041">
        <v>47</v>
      </c>
      <c r="E2041" t="s">
        <v>104</v>
      </c>
      <c r="F2041" t="s">
        <v>2147</v>
      </c>
      <c r="G2041" t="s">
        <v>5142</v>
      </c>
      <c r="H2041">
        <v>19458796893</v>
      </c>
      <c r="I2041" t="s">
        <v>6538</v>
      </c>
      <c r="J2041" t="s">
        <v>7291</v>
      </c>
      <c r="K2041">
        <v>314.87</v>
      </c>
      <c r="L2041" s="12" t="s">
        <v>9092</v>
      </c>
      <c r="M2041" s="10" t="s">
        <v>11326</v>
      </c>
      <c r="N2041">
        <v>2040</v>
      </c>
      <c r="O2041">
        <v>45112</v>
      </c>
      <c r="P2041" t="s">
        <v>11402</v>
      </c>
      <c r="Q2041" s="16">
        <v>3019.85</v>
      </c>
      <c r="R2041">
        <v>3334.72</v>
      </c>
      <c r="S2041">
        <v>91</v>
      </c>
      <c r="T2041">
        <v>2040</v>
      </c>
      <c r="U2041">
        <v>31259.97</v>
      </c>
      <c r="V2041" t="s">
        <v>11412</v>
      </c>
      <c r="W2041">
        <v>4.1900000000000004</v>
      </c>
      <c r="X2041">
        <v>48</v>
      </c>
      <c r="Y2041" t="s">
        <v>8810</v>
      </c>
      <c r="Z2041" t="s">
        <v>12010</v>
      </c>
      <c r="AA2041">
        <v>2040</v>
      </c>
      <c r="AB2041" t="s">
        <v>12015</v>
      </c>
      <c r="AC2041">
        <v>2305.33</v>
      </c>
      <c r="AD2041">
        <v>4957.96</v>
      </c>
      <c r="AE2041">
        <v>247.9</v>
      </c>
      <c r="AF2041" t="s">
        <v>11098</v>
      </c>
      <c r="AG2041" t="s">
        <v>11337</v>
      </c>
      <c r="AH2041">
        <v>1101</v>
      </c>
      <c r="AI2041">
        <v>2040</v>
      </c>
      <c r="AJ2041" t="s">
        <v>11198</v>
      </c>
      <c r="AK2041" t="s">
        <v>12027</v>
      </c>
      <c r="AL2041" t="s">
        <v>12032</v>
      </c>
      <c r="AM2041" t="s">
        <v>11152</v>
      </c>
      <c r="AN2041">
        <v>1</v>
      </c>
      <c r="AO2041" s="10" t="s">
        <v>12038</v>
      </c>
      <c r="AP2041" t="str" cm="1">
        <f t="array" ref="AP2041">_xlfn.IFS(
  Table1[[#This Row],[Age]]&lt;=25, "18-25",
  Table1[[#This Row],[Age]]&lt;=35, "26-35",
  Table1[[#This Row],[Age]]&lt;=45, "36-45",
  Table1[[#This Row],[Age]]&lt;=60, "46-60",
  TRUE, "60+")</f>
        <v>46-60</v>
      </c>
    </row>
    <row r="2042" spans="1:42" x14ac:dyDescent="0.3">
      <c r="A2042">
        <v>2041</v>
      </c>
      <c r="B2042" t="s">
        <v>45</v>
      </c>
      <c r="C2042" t="s">
        <v>65</v>
      </c>
      <c r="D2042">
        <v>22</v>
      </c>
      <c r="E2042" t="s">
        <v>106</v>
      </c>
      <c r="F2042" t="s">
        <v>2148</v>
      </c>
      <c r="G2042" t="s">
        <v>5148</v>
      </c>
      <c r="H2042">
        <v>19458796894</v>
      </c>
      <c r="I2042" t="s">
        <v>6539</v>
      </c>
      <c r="J2042" t="s">
        <v>7291</v>
      </c>
      <c r="K2042">
        <v>1974.16</v>
      </c>
      <c r="L2042" s="12" t="s">
        <v>9093</v>
      </c>
      <c r="M2042" s="10" t="s">
        <v>11162</v>
      </c>
      <c r="N2042">
        <v>2041</v>
      </c>
      <c r="O2042">
        <v>45140</v>
      </c>
      <c r="P2042" t="s">
        <v>11403</v>
      </c>
      <c r="Q2042" s="16">
        <v>4422.6400000000003</v>
      </c>
      <c r="R2042">
        <v>-2448.48</v>
      </c>
      <c r="S2042">
        <v>67</v>
      </c>
      <c r="T2042">
        <v>2041</v>
      </c>
      <c r="U2042">
        <v>8442.6200000000008</v>
      </c>
      <c r="V2042" t="s">
        <v>11411</v>
      </c>
      <c r="W2042">
        <v>1.1599999999999999</v>
      </c>
      <c r="X2042">
        <v>60</v>
      </c>
      <c r="Y2042" t="s">
        <v>11616</v>
      </c>
      <c r="Z2042" t="s">
        <v>12010</v>
      </c>
      <c r="AA2042">
        <v>2041</v>
      </c>
      <c r="AB2042" t="s">
        <v>12015</v>
      </c>
      <c r="AC2042">
        <v>8028.98</v>
      </c>
      <c r="AD2042">
        <v>3997.65</v>
      </c>
      <c r="AE2042">
        <v>199.88</v>
      </c>
      <c r="AF2042" t="s">
        <v>11392</v>
      </c>
      <c r="AG2042" t="s">
        <v>11368</v>
      </c>
      <c r="AH2042">
        <v>7408</v>
      </c>
      <c r="AI2042">
        <v>2041</v>
      </c>
      <c r="AJ2042" t="s">
        <v>11160</v>
      </c>
      <c r="AK2042" t="s">
        <v>12027</v>
      </c>
      <c r="AL2042" t="s">
        <v>12031</v>
      </c>
      <c r="AM2042" t="s">
        <v>11264</v>
      </c>
      <c r="AN2042">
        <v>1</v>
      </c>
      <c r="AO2042" s="10" t="s">
        <v>12041</v>
      </c>
      <c r="AP2042" t="str" cm="1">
        <f t="array" ref="AP2042">_xlfn.IFS(
  Table1[[#This Row],[Age]]&lt;=25, "18-25",
  Table1[[#This Row],[Age]]&lt;=35, "26-35",
  Table1[[#This Row],[Age]]&lt;=45, "36-45",
  Table1[[#This Row],[Age]]&lt;=60, "46-60",
  TRUE, "60+")</f>
        <v>18-25</v>
      </c>
    </row>
    <row r="2043" spans="1:42" x14ac:dyDescent="0.3">
      <c r="A2043">
        <v>2042</v>
      </c>
      <c r="B2043" t="s">
        <v>6</v>
      </c>
      <c r="C2043" t="s">
        <v>76</v>
      </c>
      <c r="D2043">
        <v>21</v>
      </c>
      <c r="E2043" t="s">
        <v>104</v>
      </c>
      <c r="F2043" t="s">
        <v>2149</v>
      </c>
      <c r="G2043" t="s">
        <v>5147</v>
      </c>
      <c r="H2043">
        <v>19458796895</v>
      </c>
      <c r="I2043" t="s">
        <v>6072</v>
      </c>
      <c r="J2043" t="s">
        <v>7291</v>
      </c>
      <c r="K2043">
        <v>8472.8700000000008</v>
      </c>
      <c r="L2043" s="12" t="s">
        <v>9094</v>
      </c>
      <c r="M2043" s="10" t="s">
        <v>11041</v>
      </c>
      <c r="N2043">
        <v>2042</v>
      </c>
      <c r="O2043">
        <v>45281</v>
      </c>
      <c r="P2043" t="s">
        <v>11402</v>
      </c>
      <c r="Q2043" s="16">
        <v>712.15</v>
      </c>
      <c r="R2043">
        <v>7760.72</v>
      </c>
      <c r="S2043">
        <v>42</v>
      </c>
      <c r="T2043">
        <v>2042</v>
      </c>
      <c r="U2043">
        <v>49679.4</v>
      </c>
      <c r="V2043" t="s">
        <v>11413</v>
      </c>
      <c r="W2043">
        <v>1.37</v>
      </c>
      <c r="X2043">
        <v>36</v>
      </c>
      <c r="Y2043" t="s">
        <v>11705</v>
      </c>
      <c r="Z2043" t="s">
        <v>12010</v>
      </c>
      <c r="AA2043">
        <v>2042</v>
      </c>
      <c r="AB2043" t="s">
        <v>12017</v>
      </c>
      <c r="AC2043">
        <v>2843.41</v>
      </c>
      <c r="AD2043">
        <v>2878.15</v>
      </c>
      <c r="AE2043">
        <v>143.91</v>
      </c>
      <c r="AF2043" t="s">
        <v>11094</v>
      </c>
      <c r="AG2043" t="s">
        <v>11251</v>
      </c>
      <c r="AH2043">
        <v>4508</v>
      </c>
      <c r="AI2043">
        <v>2042</v>
      </c>
      <c r="AJ2043" t="s">
        <v>11279</v>
      </c>
      <c r="AK2043" t="s">
        <v>12027</v>
      </c>
      <c r="AL2043" t="s">
        <v>12032</v>
      </c>
      <c r="AM2043" t="s">
        <v>11135</v>
      </c>
      <c r="AN2043">
        <v>1</v>
      </c>
      <c r="AO2043" s="10" t="s">
        <v>12036</v>
      </c>
      <c r="AP2043" t="str" cm="1">
        <f t="array" ref="AP2043">_xlfn.IFS(
  Table1[[#This Row],[Age]]&lt;=25, "18-25",
  Table1[[#This Row],[Age]]&lt;=35, "26-35",
  Table1[[#This Row],[Age]]&lt;=45, "36-45",
  Table1[[#This Row],[Age]]&lt;=60, "46-60",
  TRUE, "60+")</f>
        <v>18-25</v>
      </c>
    </row>
    <row r="2044" spans="1:42" x14ac:dyDescent="0.3">
      <c r="A2044">
        <v>2043</v>
      </c>
      <c r="B2044" t="s">
        <v>3</v>
      </c>
      <c r="C2044" t="s">
        <v>97</v>
      </c>
      <c r="D2044">
        <v>69</v>
      </c>
      <c r="E2044" t="s">
        <v>105</v>
      </c>
      <c r="F2044" t="s">
        <v>2150</v>
      </c>
      <c r="G2044" t="s">
        <v>5126</v>
      </c>
      <c r="H2044">
        <v>19458796896</v>
      </c>
      <c r="I2044" t="s">
        <v>6540</v>
      </c>
      <c r="J2044" t="s">
        <v>7292</v>
      </c>
      <c r="K2044">
        <v>5202.38</v>
      </c>
      <c r="L2044" s="12" t="s">
        <v>7306</v>
      </c>
      <c r="M2044" s="10" t="s">
        <v>11244</v>
      </c>
      <c r="N2044">
        <v>2043</v>
      </c>
      <c r="O2044">
        <v>45112</v>
      </c>
      <c r="P2044" t="s">
        <v>11404</v>
      </c>
      <c r="Q2044" s="16">
        <v>4496.33</v>
      </c>
      <c r="R2044">
        <v>706.05</v>
      </c>
      <c r="S2044">
        <v>44</v>
      </c>
      <c r="T2044">
        <v>2043</v>
      </c>
      <c r="U2044">
        <v>14443.07</v>
      </c>
      <c r="V2044" t="s">
        <v>11411</v>
      </c>
      <c r="W2044">
        <v>1.27</v>
      </c>
      <c r="X2044">
        <v>48</v>
      </c>
      <c r="Y2044" t="s">
        <v>11806</v>
      </c>
      <c r="Z2044" t="s">
        <v>12012</v>
      </c>
      <c r="AA2044">
        <v>2043</v>
      </c>
      <c r="AB2044" t="s">
        <v>12016</v>
      </c>
      <c r="AC2044">
        <v>9863.2000000000007</v>
      </c>
      <c r="AD2044">
        <v>435.39</v>
      </c>
      <c r="AE2044">
        <v>21.77</v>
      </c>
      <c r="AF2044" t="s">
        <v>11095</v>
      </c>
      <c r="AG2044" t="s">
        <v>11112</v>
      </c>
      <c r="AH2044">
        <v>8338</v>
      </c>
      <c r="AI2044">
        <v>2043</v>
      </c>
      <c r="AJ2044" t="s">
        <v>11162</v>
      </c>
      <c r="AK2044" t="s">
        <v>12027</v>
      </c>
      <c r="AL2044" t="s">
        <v>12032</v>
      </c>
      <c r="AM2044" t="s">
        <v>11268</v>
      </c>
      <c r="AN2044">
        <v>-1</v>
      </c>
      <c r="AO2044" s="10" t="s">
        <v>12038</v>
      </c>
      <c r="AP2044" t="str" cm="1">
        <f t="array" ref="AP2044">_xlfn.IFS(
  Table1[[#This Row],[Age]]&lt;=25, "18-25",
  Table1[[#This Row],[Age]]&lt;=35, "26-35",
  Table1[[#This Row],[Age]]&lt;=45, "36-45",
  Table1[[#This Row],[Age]]&lt;=60, "46-60",
  TRUE, "60+")</f>
        <v>60+</v>
      </c>
    </row>
    <row r="2045" spans="1:42" x14ac:dyDescent="0.3">
      <c r="A2045">
        <v>2044</v>
      </c>
      <c r="B2045" t="s">
        <v>50</v>
      </c>
      <c r="C2045" t="s">
        <v>67</v>
      </c>
      <c r="D2045">
        <v>62</v>
      </c>
      <c r="E2045" t="s">
        <v>105</v>
      </c>
      <c r="F2045" t="s">
        <v>2151</v>
      </c>
      <c r="G2045" t="s">
        <v>5122</v>
      </c>
      <c r="H2045">
        <v>19458796897</v>
      </c>
      <c r="I2045" t="s">
        <v>6060</v>
      </c>
      <c r="J2045" t="s">
        <v>7291</v>
      </c>
      <c r="K2045">
        <v>4194.2299999999996</v>
      </c>
      <c r="L2045" s="12" t="s">
        <v>9095</v>
      </c>
      <c r="M2045" s="10" t="s">
        <v>11130</v>
      </c>
      <c r="N2045">
        <v>2044</v>
      </c>
      <c r="O2045">
        <v>45286</v>
      </c>
      <c r="P2045" t="s">
        <v>11402</v>
      </c>
      <c r="Q2045" s="16">
        <v>647.79</v>
      </c>
      <c r="R2045">
        <v>3546.44</v>
      </c>
      <c r="S2045">
        <v>68</v>
      </c>
      <c r="T2045">
        <v>2044</v>
      </c>
      <c r="U2045">
        <v>2112.04</v>
      </c>
      <c r="V2045" t="s">
        <v>11412</v>
      </c>
      <c r="W2045">
        <v>8.92</v>
      </c>
      <c r="X2045">
        <v>60</v>
      </c>
      <c r="Y2045" t="s">
        <v>10676</v>
      </c>
      <c r="Z2045" t="s">
        <v>12011</v>
      </c>
      <c r="AA2045">
        <v>2044</v>
      </c>
      <c r="AB2045" t="s">
        <v>12016</v>
      </c>
      <c r="AC2045">
        <v>9756.48</v>
      </c>
      <c r="AD2045">
        <v>652.37</v>
      </c>
      <c r="AE2045">
        <v>32.619999999999997</v>
      </c>
      <c r="AF2045" t="s">
        <v>11109</v>
      </c>
      <c r="AG2045" t="s">
        <v>11315</v>
      </c>
      <c r="AH2045">
        <v>9334</v>
      </c>
      <c r="AI2045">
        <v>2044</v>
      </c>
      <c r="AJ2045" t="s">
        <v>11090</v>
      </c>
      <c r="AK2045" t="s">
        <v>12027</v>
      </c>
      <c r="AL2045" t="s">
        <v>12032</v>
      </c>
      <c r="AM2045" t="s">
        <v>11128</v>
      </c>
      <c r="AN2045">
        <v>-1</v>
      </c>
      <c r="AO2045" s="10" t="s">
        <v>12036</v>
      </c>
      <c r="AP2045" t="str" cm="1">
        <f t="array" ref="AP2045">_xlfn.IFS(
  Table1[[#This Row],[Age]]&lt;=25, "18-25",
  Table1[[#This Row],[Age]]&lt;=35, "26-35",
  Table1[[#This Row],[Age]]&lt;=45, "36-45",
  Table1[[#This Row],[Age]]&lt;=60, "46-60",
  TRUE, "60+")</f>
        <v>60+</v>
      </c>
    </row>
    <row r="2046" spans="1:42" x14ac:dyDescent="0.3">
      <c r="A2046">
        <v>2045</v>
      </c>
      <c r="B2046" t="s">
        <v>17</v>
      </c>
      <c r="C2046" t="s">
        <v>69</v>
      </c>
      <c r="D2046">
        <v>25</v>
      </c>
      <c r="E2046" t="s">
        <v>106</v>
      </c>
      <c r="F2046" t="s">
        <v>2152</v>
      </c>
      <c r="G2046" t="s">
        <v>5127</v>
      </c>
      <c r="H2046">
        <v>19458796898</v>
      </c>
      <c r="I2046" t="s">
        <v>6036</v>
      </c>
      <c r="J2046" t="s">
        <v>7291</v>
      </c>
      <c r="K2046">
        <v>9011.74</v>
      </c>
      <c r="L2046" s="12" t="s">
        <v>7763</v>
      </c>
      <c r="M2046" s="10" t="s">
        <v>11345</v>
      </c>
      <c r="N2046">
        <v>2045</v>
      </c>
      <c r="O2046">
        <v>45135</v>
      </c>
      <c r="P2046" t="s">
        <v>11404</v>
      </c>
      <c r="Q2046" s="16">
        <v>3711.97</v>
      </c>
      <c r="R2046">
        <v>5299.77</v>
      </c>
      <c r="S2046">
        <v>57</v>
      </c>
      <c r="T2046">
        <v>2045</v>
      </c>
      <c r="U2046">
        <v>2373.6799999999998</v>
      </c>
      <c r="V2046" t="s">
        <v>11411</v>
      </c>
      <c r="W2046">
        <v>2.29</v>
      </c>
      <c r="X2046">
        <v>48</v>
      </c>
      <c r="Y2046" t="s">
        <v>8321</v>
      </c>
      <c r="Z2046" t="s">
        <v>12011</v>
      </c>
      <c r="AA2046">
        <v>2045</v>
      </c>
      <c r="AB2046" t="s">
        <v>12017</v>
      </c>
      <c r="AC2046">
        <v>2491.69</v>
      </c>
      <c r="AD2046">
        <v>2201.27</v>
      </c>
      <c r="AE2046">
        <v>110.06</v>
      </c>
      <c r="AF2046" t="s">
        <v>11200</v>
      </c>
      <c r="AG2046" t="s">
        <v>11339</v>
      </c>
      <c r="AH2046">
        <v>2938</v>
      </c>
      <c r="AI2046">
        <v>2045</v>
      </c>
      <c r="AJ2046" t="s">
        <v>11246</v>
      </c>
      <c r="AK2046" t="s">
        <v>12028</v>
      </c>
      <c r="AL2046" t="s">
        <v>12031</v>
      </c>
      <c r="AM2046" t="s">
        <v>11388</v>
      </c>
      <c r="AN2046">
        <v>1</v>
      </c>
      <c r="AO2046" s="10" t="s">
        <v>12038</v>
      </c>
      <c r="AP2046" t="str" cm="1">
        <f t="array" ref="AP2046">_xlfn.IFS(
  Table1[[#This Row],[Age]]&lt;=25, "18-25",
  Table1[[#This Row],[Age]]&lt;=35, "26-35",
  Table1[[#This Row],[Age]]&lt;=45, "36-45",
  Table1[[#This Row],[Age]]&lt;=60, "46-60",
  TRUE, "60+")</f>
        <v>18-25</v>
      </c>
    </row>
    <row r="2047" spans="1:42" x14ac:dyDescent="0.3">
      <c r="A2047">
        <v>2046</v>
      </c>
      <c r="B2047" t="s">
        <v>32</v>
      </c>
      <c r="C2047" t="s">
        <v>62</v>
      </c>
      <c r="D2047">
        <v>33</v>
      </c>
      <c r="E2047" t="s">
        <v>104</v>
      </c>
      <c r="F2047" t="s">
        <v>2153</v>
      </c>
      <c r="G2047" t="s">
        <v>5135</v>
      </c>
      <c r="H2047">
        <v>19458796899</v>
      </c>
      <c r="I2047" t="s">
        <v>6541</v>
      </c>
      <c r="J2047" t="s">
        <v>7292</v>
      </c>
      <c r="K2047">
        <v>842.03</v>
      </c>
      <c r="L2047" s="12" t="s">
        <v>9096</v>
      </c>
      <c r="M2047" s="10" t="s">
        <v>11228</v>
      </c>
      <c r="N2047">
        <v>2046</v>
      </c>
      <c r="O2047">
        <v>44996</v>
      </c>
      <c r="P2047" t="s">
        <v>11404</v>
      </c>
      <c r="Q2047" s="16">
        <v>4948.1000000000004</v>
      </c>
      <c r="R2047">
        <v>5790.13</v>
      </c>
      <c r="S2047">
        <v>36</v>
      </c>
      <c r="T2047">
        <v>2046</v>
      </c>
      <c r="U2047">
        <v>33661.86</v>
      </c>
      <c r="V2047" t="s">
        <v>11413</v>
      </c>
      <c r="W2047">
        <v>3.29</v>
      </c>
      <c r="X2047">
        <v>12</v>
      </c>
      <c r="Y2047" t="s">
        <v>9344</v>
      </c>
      <c r="Z2047" t="s">
        <v>12010</v>
      </c>
      <c r="AA2047">
        <v>2046</v>
      </c>
      <c r="AB2047" t="s">
        <v>12016</v>
      </c>
      <c r="AC2047">
        <v>1065.1600000000001</v>
      </c>
      <c r="AD2047">
        <v>4074.65</v>
      </c>
      <c r="AE2047">
        <v>203.73</v>
      </c>
      <c r="AF2047" t="s">
        <v>11268</v>
      </c>
      <c r="AG2047" t="s">
        <v>11106</v>
      </c>
      <c r="AH2047">
        <v>3883</v>
      </c>
      <c r="AI2047">
        <v>2046</v>
      </c>
      <c r="AJ2047" t="s">
        <v>11284</v>
      </c>
      <c r="AK2047" t="s">
        <v>12029</v>
      </c>
      <c r="AL2047" t="s">
        <v>12032</v>
      </c>
      <c r="AM2047" t="s">
        <v>11181</v>
      </c>
      <c r="AN2047">
        <v>1</v>
      </c>
      <c r="AO2047" s="10" t="s">
        <v>12047</v>
      </c>
      <c r="AP2047" t="str" cm="1">
        <f t="array" ref="AP2047">_xlfn.IFS(
  Table1[[#This Row],[Age]]&lt;=25, "18-25",
  Table1[[#This Row],[Age]]&lt;=35, "26-35",
  Table1[[#This Row],[Age]]&lt;=45, "36-45",
  Table1[[#This Row],[Age]]&lt;=60, "46-60",
  TRUE, "60+")</f>
        <v>26-35</v>
      </c>
    </row>
    <row r="2048" spans="1:42" x14ac:dyDescent="0.3">
      <c r="A2048">
        <v>2047</v>
      </c>
      <c r="B2048" t="s">
        <v>40</v>
      </c>
      <c r="C2048" t="s">
        <v>61</v>
      </c>
      <c r="D2048">
        <v>18</v>
      </c>
      <c r="E2048" t="s">
        <v>105</v>
      </c>
      <c r="F2048" t="s">
        <v>2154</v>
      </c>
      <c r="G2048" t="s">
        <v>5142</v>
      </c>
      <c r="H2048">
        <v>19458796900</v>
      </c>
      <c r="I2048" t="s">
        <v>6542</v>
      </c>
      <c r="J2048" t="s">
        <v>7291</v>
      </c>
      <c r="K2048">
        <v>9230.8700000000008</v>
      </c>
      <c r="L2048" s="12" t="s">
        <v>9097</v>
      </c>
      <c r="M2048" s="10" t="s">
        <v>11224</v>
      </c>
      <c r="N2048">
        <v>2047</v>
      </c>
      <c r="O2048">
        <v>44971</v>
      </c>
      <c r="P2048" t="s">
        <v>11402</v>
      </c>
      <c r="Q2048" s="16">
        <v>477.46</v>
      </c>
      <c r="R2048">
        <v>9708.33</v>
      </c>
      <c r="S2048">
        <v>41</v>
      </c>
      <c r="T2048">
        <v>2047</v>
      </c>
      <c r="U2048">
        <v>33823.65</v>
      </c>
      <c r="V2048" t="s">
        <v>11411</v>
      </c>
      <c r="W2048">
        <v>5.41</v>
      </c>
      <c r="X2048">
        <v>60</v>
      </c>
      <c r="Y2048" t="s">
        <v>11702</v>
      </c>
      <c r="Z2048" t="s">
        <v>12010</v>
      </c>
      <c r="AA2048">
        <v>2047</v>
      </c>
      <c r="AB2048" t="s">
        <v>12016</v>
      </c>
      <c r="AC2048">
        <v>2053.4299999999998</v>
      </c>
      <c r="AD2048">
        <v>3706.92</v>
      </c>
      <c r="AE2048">
        <v>185.35</v>
      </c>
      <c r="AF2048" t="s">
        <v>11305</v>
      </c>
      <c r="AG2048" t="s">
        <v>11141</v>
      </c>
      <c r="AH2048">
        <v>3096</v>
      </c>
      <c r="AI2048">
        <v>2047</v>
      </c>
      <c r="AJ2048" t="s">
        <v>11062</v>
      </c>
      <c r="AK2048" t="s">
        <v>12029</v>
      </c>
      <c r="AL2048" t="s">
        <v>12031</v>
      </c>
      <c r="AM2048" t="s">
        <v>11205</v>
      </c>
      <c r="AN2048">
        <v>1</v>
      </c>
      <c r="AO2048" s="10" t="s">
        <v>12045</v>
      </c>
      <c r="AP2048" t="str" cm="1">
        <f t="array" ref="AP2048">_xlfn.IFS(
  Table1[[#This Row],[Age]]&lt;=25, "18-25",
  Table1[[#This Row],[Age]]&lt;=35, "26-35",
  Table1[[#This Row],[Age]]&lt;=45, "36-45",
  Table1[[#This Row],[Age]]&lt;=60, "46-60",
  TRUE, "60+")</f>
        <v>18-25</v>
      </c>
    </row>
    <row r="2049" spans="1:42" x14ac:dyDescent="0.3">
      <c r="A2049">
        <v>2048</v>
      </c>
      <c r="B2049" t="s">
        <v>32</v>
      </c>
      <c r="C2049" t="s">
        <v>79</v>
      </c>
      <c r="D2049">
        <v>66</v>
      </c>
      <c r="E2049" t="s">
        <v>105</v>
      </c>
      <c r="F2049" t="s">
        <v>2155</v>
      </c>
      <c r="G2049" t="s">
        <v>5119</v>
      </c>
      <c r="H2049">
        <v>19458796901</v>
      </c>
      <c r="I2049" t="s">
        <v>6543</v>
      </c>
      <c r="J2049" t="s">
        <v>7291</v>
      </c>
      <c r="K2049">
        <v>375.05</v>
      </c>
      <c r="L2049" s="12" t="s">
        <v>9098</v>
      </c>
      <c r="M2049" s="10" t="s">
        <v>11336</v>
      </c>
      <c r="N2049">
        <v>2048</v>
      </c>
      <c r="O2049">
        <v>45104</v>
      </c>
      <c r="P2049" t="s">
        <v>11404</v>
      </c>
      <c r="Q2049" s="16">
        <v>1071.23</v>
      </c>
      <c r="R2049">
        <v>-696.18</v>
      </c>
      <c r="S2049">
        <v>56</v>
      </c>
      <c r="T2049">
        <v>2048</v>
      </c>
      <c r="U2049">
        <v>45232.44</v>
      </c>
      <c r="V2049" t="s">
        <v>11413</v>
      </c>
      <c r="W2049">
        <v>5.76</v>
      </c>
      <c r="X2049">
        <v>12</v>
      </c>
      <c r="Y2049" t="s">
        <v>10617</v>
      </c>
      <c r="Z2049" t="s">
        <v>12010</v>
      </c>
      <c r="AA2049">
        <v>2048</v>
      </c>
      <c r="AB2049" t="s">
        <v>12017</v>
      </c>
      <c r="AC2049">
        <v>4678.2</v>
      </c>
      <c r="AD2049">
        <v>4272.6899999999996</v>
      </c>
      <c r="AE2049">
        <v>213.63</v>
      </c>
      <c r="AF2049" t="s">
        <v>11172</v>
      </c>
      <c r="AG2049" t="s">
        <v>11286</v>
      </c>
      <c r="AH2049">
        <v>7825</v>
      </c>
      <c r="AI2049">
        <v>2048</v>
      </c>
      <c r="AJ2049" t="s">
        <v>11205</v>
      </c>
      <c r="AK2049" t="s">
        <v>12029</v>
      </c>
      <c r="AL2049" t="s">
        <v>12031</v>
      </c>
      <c r="AM2049" t="s">
        <v>11392</v>
      </c>
      <c r="AN2049">
        <v>1</v>
      </c>
      <c r="AO2049" s="10" t="s">
        <v>12043</v>
      </c>
      <c r="AP2049" t="str" cm="1">
        <f t="array" ref="AP2049">_xlfn.IFS(
  Table1[[#This Row],[Age]]&lt;=25, "18-25",
  Table1[[#This Row],[Age]]&lt;=35, "26-35",
  Table1[[#This Row],[Age]]&lt;=45, "36-45",
  Table1[[#This Row],[Age]]&lt;=60, "46-60",
  TRUE, "60+")</f>
        <v>60+</v>
      </c>
    </row>
    <row r="2050" spans="1:42" x14ac:dyDescent="0.3">
      <c r="A2050">
        <v>2049</v>
      </c>
      <c r="B2050" t="s">
        <v>8</v>
      </c>
      <c r="C2050" t="s">
        <v>73</v>
      </c>
      <c r="D2050">
        <v>32</v>
      </c>
      <c r="E2050" t="s">
        <v>106</v>
      </c>
      <c r="F2050" t="s">
        <v>2156</v>
      </c>
      <c r="G2050" t="s">
        <v>5109</v>
      </c>
      <c r="H2050">
        <v>19458796902</v>
      </c>
      <c r="I2050" t="s">
        <v>6544</v>
      </c>
      <c r="J2050" t="s">
        <v>7292</v>
      </c>
      <c r="K2050">
        <v>5670.44</v>
      </c>
      <c r="L2050" s="12" t="s">
        <v>9099</v>
      </c>
      <c r="M2050" s="10" t="s">
        <v>11084</v>
      </c>
      <c r="N2050">
        <v>2049</v>
      </c>
      <c r="O2050">
        <v>45102</v>
      </c>
      <c r="P2050" t="s">
        <v>11403</v>
      </c>
      <c r="Q2050" s="16">
        <v>2323.14</v>
      </c>
      <c r="R2050">
        <v>3347.3</v>
      </c>
      <c r="S2050">
        <v>3</v>
      </c>
      <c r="T2050">
        <v>2049</v>
      </c>
      <c r="U2050">
        <v>5451.22</v>
      </c>
      <c r="V2050" t="s">
        <v>11411</v>
      </c>
      <c r="W2050">
        <v>2.1</v>
      </c>
      <c r="X2050">
        <v>48</v>
      </c>
      <c r="Y2050" t="s">
        <v>11918</v>
      </c>
      <c r="Z2050" t="s">
        <v>12012</v>
      </c>
      <c r="AA2050">
        <v>2049</v>
      </c>
      <c r="AB2050" t="s">
        <v>12016</v>
      </c>
      <c r="AC2050">
        <v>8017.68</v>
      </c>
      <c r="AD2050">
        <v>2026.13</v>
      </c>
      <c r="AE2050">
        <v>101.31</v>
      </c>
      <c r="AF2050" t="s">
        <v>11160</v>
      </c>
      <c r="AG2050" t="s">
        <v>11196</v>
      </c>
      <c r="AH2050">
        <v>3110</v>
      </c>
      <c r="AI2050">
        <v>2049</v>
      </c>
      <c r="AJ2050" t="s">
        <v>11095</v>
      </c>
      <c r="AK2050" t="s">
        <v>12029</v>
      </c>
      <c r="AL2050" t="s">
        <v>12032</v>
      </c>
      <c r="AM2050" t="s">
        <v>11319</v>
      </c>
      <c r="AN2050">
        <v>1</v>
      </c>
      <c r="AO2050" s="10" t="s">
        <v>12043</v>
      </c>
      <c r="AP2050" t="str" cm="1">
        <f t="array" ref="AP2050">_xlfn.IFS(
  Table1[[#This Row],[Age]]&lt;=25, "18-25",
  Table1[[#This Row],[Age]]&lt;=35, "26-35",
  Table1[[#This Row],[Age]]&lt;=45, "36-45",
  Table1[[#This Row],[Age]]&lt;=60, "46-60",
  TRUE, "60+")</f>
        <v>26-35</v>
      </c>
    </row>
    <row r="2051" spans="1:42" x14ac:dyDescent="0.3">
      <c r="A2051">
        <v>2050</v>
      </c>
      <c r="B2051" t="s">
        <v>15</v>
      </c>
      <c r="C2051" t="s">
        <v>97</v>
      </c>
      <c r="D2051">
        <v>41</v>
      </c>
      <c r="E2051" t="s">
        <v>106</v>
      </c>
      <c r="F2051" t="s">
        <v>2157</v>
      </c>
      <c r="G2051" t="s">
        <v>5141</v>
      </c>
      <c r="H2051">
        <v>19458796903</v>
      </c>
      <c r="I2051" t="s">
        <v>6508</v>
      </c>
      <c r="J2051" t="s">
        <v>7291</v>
      </c>
      <c r="K2051">
        <v>5595.4</v>
      </c>
      <c r="L2051" s="12" t="s">
        <v>9100</v>
      </c>
      <c r="M2051" s="10" t="s">
        <v>11035</v>
      </c>
      <c r="N2051">
        <v>2050</v>
      </c>
      <c r="O2051">
        <v>45196</v>
      </c>
      <c r="P2051" t="s">
        <v>11402</v>
      </c>
      <c r="Q2051" s="16">
        <v>3690.61</v>
      </c>
      <c r="R2051">
        <v>9286.01</v>
      </c>
      <c r="S2051">
        <v>56</v>
      </c>
      <c r="T2051">
        <v>2050</v>
      </c>
      <c r="U2051">
        <v>19442.060000000001</v>
      </c>
      <c r="V2051" t="s">
        <v>11411</v>
      </c>
      <c r="W2051">
        <v>9.19</v>
      </c>
      <c r="X2051">
        <v>36</v>
      </c>
      <c r="Y2051" t="s">
        <v>9738</v>
      </c>
      <c r="Z2051" t="s">
        <v>12011</v>
      </c>
      <c r="AA2051">
        <v>2050</v>
      </c>
      <c r="AB2051" t="s">
        <v>12015</v>
      </c>
      <c r="AC2051">
        <v>8613.7999999999993</v>
      </c>
      <c r="AD2051">
        <v>2887.36</v>
      </c>
      <c r="AE2051">
        <v>144.37</v>
      </c>
      <c r="AF2051" t="s">
        <v>11344</v>
      </c>
      <c r="AG2051" t="s">
        <v>11238</v>
      </c>
      <c r="AH2051">
        <v>8679</v>
      </c>
      <c r="AI2051">
        <v>2050</v>
      </c>
      <c r="AJ2051" t="s">
        <v>11273</v>
      </c>
      <c r="AK2051" t="s">
        <v>12029</v>
      </c>
      <c r="AL2051" t="s">
        <v>12032</v>
      </c>
      <c r="AM2051" t="s">
        <v>11240</v>
      </c>
      <c r="AN2051">
        <v>1</v>
      </c>
      <c r="AO2051" s="10" t="s">
        <v>12042</v>
      </c>
      <c r="AP2051" t="str" cm="1">
        <f t="array" ref="AP2051">_xlfn.IFS(
  Table1[[#This Row],[Age]]&lt;=25, "18-25",
  Table1[[#This Row],[Age]]&lt;=35, "26-35",
  Table1[[#This Row],[Age]]&lt;=45, "36-45",
  Table1[[#This Row],[Age]]&lt;=60, "46-60",
  TRUE, "60+")</f>
        <v>36-45</v>
      </c>
    </row>
    <row r="2052" spans="1:42" x14ac:dyDescent="0.3">
      <c r="A2052">
        <v>2051</v>
      </c>
      <c r="B2052" t="s">
        <v>29</v>
      </c>
      <c r="C2052" t="s">
        <v>78</v>
      </c>
      <c r="D2052">
        <v>32</v>
      </c>
      <c r="E2052" t="s">
        <v>104</v>
      </c>
      <c r="F2052" t="s">
        <v>2158</v>
      </c>
      <c r="G2052" t="s">
        <v>5129</v>
      </c>
      <c r="H2052">
        <v>19458796904</v>
      </c>
      <c r="I2052" t="s">
        <v>5631</v>
      </c>
      <c r="J2052" t="s">
        <v>7292</v>
      </c>
      <c r="K2052">
        <v>6426.78</v>
      </c>
      <c r="L2052" s="12" t="s">
        <v>9101</v>
      </c>
      <c r="M2052" s="10" t="s">
        <v>11228</v>
      </c>
      <c r="N2052">
        <v>2051</v>
      </c>
      <c r="O2052">
        <v>45279</v>
      </c>
      <c r="P2052" t="s">
        <v>11403</v>
      </c>
      <c r="Q2052" s="16">
        <v>4490.5600000000004</v>
      </c>
      <c r="R2052">
        <v>10917.34</v>
      </c>
      <c r="S2052">
        <v>56</v>
      </c>
      <c r="T2052">
        <v>2051</v>
      </c>
      <c r="U2052">
        <v>44574.38</v>
      </c>
      <c r="V2052" t="s">
        <v>11411</v>
      </c>
      <c r="W2052">
        <v>3.08</v>
      </c>
      <c r="X2052">
        <v>60</v>
      </c>
      <c r="Y2052" t="s">
        <v>7950</v>
      </c>
      <c r="Z2052" t="s">
        <v>12010</v>
      </c>
      <c r="AA2052">
        <v>2051</v>
      </c>
      <c r="AB2052" t="s">
        <v>12015</v>
      </c>
      <c r="AC2052">
        <v>5342.41</v>
      </c>
      <c r="AD2052">
        <v>1539.98</v>
      </c>
      <c r="AE2052">
        <v>77</v>
      </c>
      <c r="AF2052" t="s">
        <v>11066</v>
      </c>
      <c r="AG2052" t="s">
        <v>11044</v>
      </c>
      <c r="AH2052">
        <v>1832</v>
      </c>
      <c r="AI2052">
        <v>2051</v>
      </c>
      <c r="AJ2052" t="s">
        <v>11092</v>
      </c>
      <c r="AK2052" t="s">
        <v>12027</v>
      </c>
      <c r="AL2052" t="s">
        <v>12031</v>
      </c>
      <c r="AM2052" t="s">
        <v>11097</v>
      </c>
      <c r="AN2052">
        <v>1</v>
      </c>
      <c r="AO2052" s="10" t="s">
        <v>12036</v>
      </c>
      <c r="AP2052" t="str" cm="1">
        <f t="array" ref="AP2052">_xlfn.IFS(
  Table1[[#This Row],[Age]]&lt;=25, "18-25",
  Table1[[#This Row],[Age]]&lt;=35, "26-35",
  Table1[[#This Row],[Age]]&lt;=45, "36-45",
  Table1[[#This Row],[Age]]&lt;=60, "46-60",
  TRUE, "60+")</f>
        <v>26-35</v>
      </c>
    </row>
    <row r="2053" spans="1:42" x14ac:dyDescent="0.3">
      <c r="A2053">
        <v>2052</v>
      </c>
      <c r="B2053" t="s">
        <v>50</v>
      </c>
      <c r="C2053" t="s">
        <v>96</v>
      </c>
      <c r="D2053">
        <v>67</v>
      </c>
      <c r="E2053" t="s">
        <v>105</v>
      </c>
      <c r="F2053" t="s">
        <v>2159</v>
      </c>
      <c r="G2053" t="s">
        <v>5139</v>
      </c>
      <c r="H2053">
        <v>19458796905</v>
      </c>
      <c r="I2053" t="s">
        <v>6167</v>
      </c>
      <c r="J2053" t="s">
        <v>7292</v>
      </c>
      <c r="K2053">
        <v>393.3</v>
      </c>
      <c r="L2053" s="12" t="s">
        <v>9102</v>
      </c>
      <c r="M2053" s="10" t="s">
        <v>11373</v>
      </c>
      <c r="N2053">
        <v>2052</v>
      </c>
      <c r="O2053">
        <v>45098</v>
      </c>
      <c r="P2053" t="s">
        <v>11404</v>
      </c>
      <c r="Q2053" s="16">
        <v>3648.26</v>
      </c>
      <c r="R2053">
        <v>-3254.96</v>
      </c>
      <c r="S2053">
        <v>65</v>
      </c>
      <c r="T2053">
        <v>2052</v>
      </c>
      <c r="U2053">
        <v>40086.19</v>
      </c>
      <c r="V2053" t="s">
        <v>11413</v>
      </c>
      <c r="W2053">
        <v>9.48</v>
      </c>
      <c r="X2053">
        <v>12</v>
      </c>
      <c r="Y2053" t="s">
        <v>8979</v>
      </c>
      <c r="Z2053" t="s">
        <v>12011</v>
      </c>
      <c r="AA2053">
        <v>2052</v>
      </c>
      <c r="AB2053" t="s">
        <v>12015</v>
      </c>
      <c r="AC2053">
        <v>8849.2800000000007</v>
      </c>
      <c r="AD2053">
        <v>2690.66</v>
      </c>
      <c r="AE2053">
        <v>134.53</v>
      </c>
      <c r="AF2053" t="s">
        <v>11056</v>
      </c>
      <c r="AG2053" t="s">
        <v>11101</v>
      </c>
      <c r="AH2053">
        <v>7657</v>
      </c>
      <c r="AI2053">
        <v>2052</v>
      </c>
      <c r="AJ2053" t="s">
        <v>11315</v>
      </c>
      <c r="AK2053" t="s">
        <v>12027</v>
      </c>
      <c r="AL2053" t="s">
        <v>12032</v>
      </c>
      <c r="AM2053" t="s">
        <v>11145</v>
      </c>
      <c r="AN2053">
        <v>1</v>
      </c>
      <c r="AO2053" s="10" t="s">
        <v>12043</v>
      </c>
      <c r="AP2053" t="str" cm="1">
        <f t="array" ref="AP2053">_xlfn.IFS(
  Table1[[#This Row],[Age]]&lt;=25, "18-25",
  Table1[[#This Row],[Age]]&lt;=35, "26-35",
  Table1[[#This Row],[Age]]&lt;=45, "36-45",
  Table1[[#This Row],[Age]]&lt;=60, "46-60",
  TRUE, "60+")</f>
        <v>60+</v>
      </c>
    </row>
    <row r="2054" spans="1:42" x14ac:dyDescent="0.3">
      <c r="A2054">
        <v>2053</v>
      </c>
      <c r="B2054" t="s">
        <v>46</v>
      </c>
      <c r="C2054" t="s">
        <v>55</v>
      </c>
      <c r="D2054">
        <v>23</v>
      </c>
      <c r="E2054" t="s">
        <v>104</v>
      </c>
      <c r="F2054" t="s">
        <v>2160</v>
      </c>
      <c r="G2054" t="s">
        <v>5109</v>
      </c>
      <c r="H2054">
        <v>19458796906</v>
      </c>
      <c r="I2054" t="s">
        <v>5825</v>
      </c>
      <c r="J2054" t="s">
        <v>7291</v>
      </c>
      <c r="K2054">
        <v>5352.14</v>
      </c>
      <c r="L2054" s="12" t="s">
        <v>9103</v>
      </c>
      <c r="M2054" s="10" t="s">
        <v>11159</v>
      </c>
      <c r="N2054">
        <v>2053</v>
      </c>
      <c r="O2054">
        <v>45170</v>
      </c>
      <c r="P2054" t="s">
        <v>11404</v>
      </c>
      <c r="Q2054" s="16">
        <v>3858.39</v>
      </c>
      <c r="R2054">
        <v>1493.75</v>
      </c>
      <c r="S2054">
        <v>39</v>
      </c>
      <c r="T2054">
        <v>2053</v>
      </c>
      <c r="U2054">
        <v>12439.04</v>
      </c>
      <c r="V2054" t="s">
        <v>11412</v>
      </c>
      <c r="W2054">
        <v>3.31</v>
      </c>
      <c r="X2054">
        <v>12</v>
      </c>
      <c r="Y2054" t="s">
        <v>11690</v>
      </c>
      <c r="Z2054" t="s">
        <v>12012</v>
      </c>
      <c r="AA2054">
        <v>2053</v>
      </c>
      <c r="AB2054" t="s">
        <v>12016</v>
      </c>
      <c r="AC2054">
        <v>8959.0499999999993</v>
      </c>
      <c r="AD2054">
        <v>3081.55</v>
      </c>
      <c r="AE2054">
        <v>154.08000000000001</v>
      </c>
      <c r="AF2054" t="s">
        <v>11315</v>
      </c>
      <c r="AG2054" t="s">
        <v>11296</v>
      </c>
      <c r="AH2054">
        <v>1018</v>
      </c>
      <c r="AI2054">
        <v>2053</v>
      </c>
      <c r="AJ2054" t="s">
        <v>11319</v>
      </c>
      <c r="AK2054" t="s">
        <v>12029</v>
      </c>
      <c r="AL2054" t="s">
        <v>12031</v>
      </c>
      <c r="AM2054" t="s">
        <v>11335</v>
      </c>
      <c r="AN2054">
        <v>1</v>
      </c>
      <c r="AO2054" s="10" t="s">
        <v>12042</v>
      </c>
      <c r="AP2054" t="str" cm="1">
        <f t="array" ref="AP2054">_xlfn.IFS(
  Table1[[#This Row],[Age]]&lt;=25, "18-25",
  Table1[[#This Row],[Age]]&lt;=35, "26-35",
  Table1[[#This Row],[Age]]&lt;=45, "36-45",
  Table1[[#This Row],[Age]]&lt;=60, "46-60",
  TRUE, "60+")</f>
        <v>18-25</v>
      </c>
    </row>
    <row r="2055" spans="1:42" x14ac:dyDescent="0.3">
      <c r="A2055">
        <v>2054</v>
      </c>
      <c r="B2055" t="s">
        <v>14</v>
      </c>
      <c r="C2055" t="s">
        <v>73</v>
      </c>
      <c r="D2055">
        <v>19</v>
      </c>
      <c r="E2055" t="s">
        <v>104</v>
      </c>
      <c r="F2055" t="s">
        <v>2161</v>
      </c>
      <c r="G2055" t="s">
        <v>5145</v>
      </c>
      <c r="H2055">
        <v>19458796907</v>
      </c>
      <c r="I2055" t="s">
        <v>6545</v>
      </c>
      <c r="J2055" t="s">
        <v>7291</v>
      </c>
      <c r="K2055">
        <v>1224.78</v>
      </c>
      <c r="L2055" s="12" t="s">
        <v>9104</v>
      </c>
      <c r="M2055" s="10" t="s">
        <v>11357</v>
      </c>
      <c r="N2055">
        <v>2054</v>
      </c>
      <c r="O2055">
        <v>45082</v>
      </c>
      <c r="P2055" t="s">
        <v>11402</v>
      </c>
      <c r="Q2055" s="16">
        <v>2266.16</v>
      </c>
      <c r="R2055">
        <v>-1041.3800000000001</v>
      </c>
      <c r="S2055">
        <v>40</v>
      </c>
      <c r="T2055">
        <v>2054</v>
      </c>
      <c r="U2055">
        <v>44608.4</v>
      </c>
      <c r="V2055" t="s">
        <v>11411</v>
      </c>
      <c r="W2055">
        <v>1.02</v>
      </c>
      <c r="X2055">
        <v>36</v>
      </c>
      <c r="Y2055" t="s">
        <v>7343</v>
      </c>
      <c r="Z2055" t="s">
        <v>12012</v>
      </c>
      <c r="AA2055">
        <v>2054</v>
      </c>
      <c r="AB2055" t="s">
        <v>12017</v>
      </c>
      <c r="AC2055">
        <v>6431.67</v>
      </c>
      <c r="AD2055">
        <v>2580.09</v>
      </c>
      <c r="AE2055">
        <v>129</v>
      </c>
      <c r="AF2055" t="s">
        <v>11267</v>
      </c>
      <c r="AG2055" t="s">
        <v>11120</v>
      </c>
      <c r="AH2055">
        <v>341</v>
      </c>
      <c r="AI2055">
        <v>2054</v>
      </c>
      <c r="AJ2055" t="s">
        <v>11277</v>
      </c>
      <c r="AK2055" t="s">
        <v>12028</v>
      </c>
      <c r="AL2055" t="s">
        <v>12031</v>
      </c>
      <c r="AM2055" t="s">
        <v>11037</v>
      </c>
      <c r="AN2055">
        <v>1</v>
      </c>
      <c r="AO2055" s="10" t="s">
        <v>12043</v>
      </c>
      <c r="AP2055" t="str" cm="1">
        <f t="array" ref="AP2055">_xlfn.IFS(
  Table1[[#This Row],[Age]]&lt;=25, "18-25",
  Table1[[#This Row],[Age]]&lt;=35, "26-35",
  Table1[[#This Row],[Age]]&lt;=45, "36-45",
  Table1[[#This Row],[Age]]&lt;=60, "46-60",
  TRUE, "60+")</f>
        <v>18-25</v>
      </c>
    </row>
    <row r="2056" spans="1:42" x14ac:dyDescent="0.3">
      <c r="A2056">
        <v>2055</v>
      </c>
      <c r="B2056" t="s">
        <v>26</v>
      </c>
      <c r="C2056" t="s">
        <v>53</v>
      </c>
      <c r="D2056">
        <v>22</v>
      </c>
      <c r="E2056" t="s">
        <v>106</v>
      </c>
      <c r="F2056" t="s">
        <v>2162</v>
      </c>
      <c r="G2056" t="s">
        <v>5110</v>
      </c>
      <c r="H2056">
        <v>19458796908</v>
      </c>
      <c r="I2056" t="s">
        <v>6546</v>
      </c>
      <c r="J2056" t="s">
        <v>7292</v>
      </c>
      <c r="K2056">
        <v>1644.19</v>
      </c>
      <c r="L2056" s="12" t="s">
        <v>9053</v>
      </c>
      <c r="M2056" s="10" t="s">
        <v>11034</v>
      </c>
      <c r="N2056">
        <v>2055</v>
      </c>
      <c r="O2056">
        <v>45115</v>
      </c>
      <c r="P2056" t="s">
        <v>11404</v>
      </c>
      <c r="Q2056" s="16">
        <v>1785.52</v>
      </c>
      <c r="R2056">
        <v>-141.33000000000001</v>
      </c>
      <c r="S2056">
        <v>39</v>
      </c>
      <c r="T2056">
        <v>2055</v>
      </c>
      <c r="U2056">
        <v>34360.01</v>
      </c>
      <c r="V2056" t="s">
        <v>11413</v>
      </c>
      <c r="W2056">
        <v>9.75</v>
      </c>
      <c r="X2056">
        <v>60</v>
      </c>
      <c r="Y2056" t="s">
        <v>11510</v>
      </c>
      <c r="Z2056" t="s">
        <v>12010</v>
      </c>
      <c r="AA2056">
        <v>2055</v>
      </c>
      <c r="AB2056" t="s">
        <v>12017</v>
      </c>
      <c r="AC2056">
        <v>4085.3</v>
      </c>
      <c r="AD2056">
        <v>990.39</v>
      </c>
      <c r="AE2056">
        <v>49.52</v>
      </c>
      <c r="AF2056" t="s">
        <v>11282</v>
      </c>
      <c r="AG2056" t="s">
        <v>11071</v>
      </c>
      <c r="AH2056">
        <v>2233</v>
      </c>
      <c r="AI2056">
        <v>2055</v>
      </c>
      <c r="AJ2056" t="s">
        <v>11397</v>
      </c>
      <c r="AK2056" t="s">
        <v>12027</v>
      </c>
      <c r="AL2056" t="s">
        <v>12032</v>
      </c>
      <c r="AM2056" t="s">
        <v>11358</v>
      </c>
      <c r="AN2056">
        <v>-1</v>
      </c>
      <c r="AO2056" s="10" t="s">
        <v>12038</v>
      </c>
      <c r="AP2056" t="str" cm="1">
        <f t="array" ref="AP2056">_xlfn.IFS(
  Table1[[#This Row],[Age]]&lt;=25, "18-25",
  Table1[[#This Row],[Age]]&lt;=35, "26-35",
  Table1[[#This Row],[Age]]&lt;=45, "36-45",
  Table1[[#This Row],[Age]]&lt;=60, "46-60",
  TRUE, "60+")</f>
        <v>18-25</v>
      </c>
    </row>
    <row r="2057" spans="1:42" x14ac:dyDescent="0.3">
      <c r="A2057">
        <v>2056</v>
      </c>
      <c r="B2057" t="s">
        <v>42</v>
      </c>
      <c r="C2057" t="s">
        <v>73</v>
      </c>
      <c r="D2057">
        <v>68</v>
      </c>
      <c r="E2057" t="s">
        <v>104</v>
      </c>
      <c r="F2057" t="s">
        <v>2163</v>
      </c>
      <c r="G2057" t="s">
        <v>5142</v>
      </c>
      <c r="H2057">
        <v>19458796909</v>
      </c>
      <c r="I2057" t="s">
        <v>5885</v>
      </c>
      <c r="J2057" t="s">
        <v>7291</v>
      </c>
      <c r="K2057">
        <v>2232.0100000000002</v>
      </c>
      <c r="L2057" s="12" t="s">
        <v>9105</v>
      </c>
      <c r="M2057" s="10" t="s">
        <v>11067</v>
      </c>
      <c r="N2057">
        <v>2056</v>
      </c>
      <c r="O2057">
        <v>45125</v>
      </c>
      <c r="P2057" t="s">
        <v>11403</v>
      </c>
      <c r="Q2057" s="16">
        <v>2543.7399999999998</v>
      </c>
      <c r="R2057">
        <v>-311.73</v>
      </c>
      <c r="S2057">
        <v>27</v>
      </c>
      <c r="T2057">
        <v>2056</v>
      </c>
      <c r="U2057">
        <v>13951.53</v>
      </c>
      <c r="V2057" t="s">
        <v>11411</v>
      </c>
      <c r="W2057">
        <v>5.35</v>
      </c>
      <c r="X2057">
        <v>24</v>
      </c>
      <c r="Y2057" t="s">
        <v>10140</v>
      </c>
      <c r="Z2057" t="s">
        <v>12011</v>
      </c>
      <c r="AA2057">
        <v>2056</v>
      </c>
      <c r="AB2057" t="s">
        <v>12015</v>
      </c>
      <c r="AC2057">
        <v>7703.71</v>
      </c>
      <c r="AD2057">
        <v>1696.92</v>
      </c>
      <c r="AE2057">
        <v>84.85</v>
      </c>
      <c r="AF2057" t="s">
        <v>11253</v>
      </c>
      <c r="AG2057" t="s">
        <v>11149</v>
      </c>
      <c r="AH2057">
        <v>3807</v>
      </c>
      <c r="AI2057">
        <v>2056</v>
      </c>
      <c r="AJ2057" t="s">
        <v>11332</v>
      </c>
      <c r="AK2057" t="s">
        <v>12027</v>
      </c>
      <c r="AL2057" t="s">
        <v>12032</v>
      </c>
      <c r="AM2057" t="s">
        <v>11233</v>
      </c>
      <c r="AN2057">
        <v>1</v>
      </c>
      <c r="AO2057" s="10" t="s">
        <v>12038</v>
      </c>
      <c r="AP2057" t="str" cm="1">
        <f t="array" ref="AP2057">_xlfn.IFS(
  Table1[[#This Row],[Age]]&lt;=25, "18-25",
  Table1[[#This Row],[Age]]&lt;=35, "26-35",
  Table1[[#This Row],[Age]]&lt;=45, "36-45",
  Table1[[#This Row],[Age]]&lt;=60, "46-60",
  TRUE, "60+")</f>
        <v>60+</v>
      </c>
    </row>
    <row r="2058" spans="1:42" x14ac:dyDescent="0.3">
      <c r="A2058">
        <v>2057</v>
      </c>
      <c r="B2058" t="s">
        <v>38</v>
      </c>
      <c r="C2058" t="s">
        <v>88</v>
      </c>
      <c r="D2058">
        <v>56</v>
      </c>
      <c r="E2058" t="s">
        <v>104</v>
      </c>
      <c r="F2058" t="s">
        <v>2164</v>
      </c>
      <c r="G2058" t="s">
        <v>5111</v>
      </c>
      <c r="H2058">
        <v>19458796910</v>
      </c>
      <c r="I2058" t="s">
        <v>6547</v>
      </c>
      <c r="J2058" t="s">
        <v>7291</v>
      </c>
      <c r="K2058">
        <v>6170.45</v>
      </c>
      <c r="L2058" s="12" t="s">
        <v>9106</v>
      </c>
      <c r="M2058" s="10" t="s">
        <v>11161</v>
      </c>
      <c r="N2058">
        <v>2057</v>
      </c>
      <c r="O2058">
        <v>45001</v>
      </c>
      <c r="P2058" t="s">
        <v>11402</v>
      </c>
      <c r="Q2058" s="16">
        <v>3251.13</v>
      </c>
      <c r="R2058">
        <v>9421.58</v>
      </c>
      <c r="S2058">
        <v>67</v>
      </c>
      <c r="T2058">
        <v>2057</v>
      </c>
      <c r="U2058">
        <v>3196.39</v>
      </c>
      <c r="V2058" t="s">
        <v>11411</v>
      </c>
      <c r="W2058">
        <v>8.91</v>
      </c>
      <c r="X2058">
        <v>12</v>
      </c>
      <c r="Y2058" t="s">
        <v>11694</v>
      </c>
      <c r="Z2058" t="s">
        <v>12010</v>
      </c>
      <c r="AA2058">
        <v>2057</v>
      </c>
      <c r="AB2058" t="s">
        <v>12016</v>
      </c>
      <c r="AC2058">
        <v>7033.31</v>
      </c>
      <c r="AD2058">
        <v>3146.58</v>
      </c>
      <c r="AE2058">
        <v>157.33000000000001</v>
      </c>
      <c r="AF2058" t="s">
        <v>11362</v>
      </c>
      <c r="AG2058" t="s">
        <v>11043</v>
      </c>
      <c r="AH2058">
        <v>5154</v>
      </c>
      <c r="AI2058">
        <v>2057</v>
      </c>
      <c r="AJ2058" t="s">
        <v>11337</v>
      </c>
      <c r="AK2058" t="s">
        <v>12028</v>
      </c>
      <c r="AL2058" t="s">
        <v>12032</v>
      </c>
      <c r="AM2058" t="s">
        <v>11158</v>
      </c>
      <c r="AN2058">
        <v>1</v>
      </c>
      <c r="AO2058" s="10" t="s">
        <v>12047</v>
      </c>
      <c r="AP2058" t="str" cm="1">
        <f t="array" ref="AP2058">_xlfn.IFS(
  Table1[[#This Row],[Age]]&lt;=25, "18-25",
  Table1[[#This Row],[Age]]&lt;=35, "26-35",
  Table1[[#This Row],[Age]]&lt;=45, "36-45",
  Table1[[#This Row],[Age]]&lt;=60, "46-60",
  TRUE, "60+")</f>
        <v>46-60</v>
      </c>
    </row>
    <row r="2059" spans="1:42" x14ac:dyDescent="0.3">
      <c r="A2059">
        <v>2058</v>
      </c>
      <c r="B2059" t="s">
        <v>3</v>
      </c>
      <c r="C2059" t="s">
        <v>96</v>
      </c>
      <c r="D2059">
        <v>58</v>
      </c>
      <c r="E2059" t="s">
        <v>105</v>
      </c>
      <c r="F2059" t="s">
        <v>2165</v>
      </c>
      <c r="G2059" t="s">
        <v>5119</v>
      </c>
      <c r="H2059">
        <v>19458796911</v>
      </c>
      <c r="I2059" t="s">
        <v>6153</v>
      </c>
      <c r="J2059" t="s">
        <v>7292</v>
      </c>
      <c r="K2059">
        <v>3961.88</v>
      </c>
      <c r="L2059" s="12" t="s">
        <v>9107</v>
      </c>
      <c r="M2059" s="10" t="s">
        <v>11059</v>
      </c>
      <c r="N2059">
        <v>2058</v>
      </c>
      <c r="O2059">
        <v>44959</v>
      </c>
      <c r="P2059" t="s">
        <v>11402</v>
      </c>
      <c r="Q2059" s="16">
        <v>2516.69</v>
      </c>
      <c r="R2059">
        <v>6478.57</v>
      </c>
      <c r="S2059">
        <v>94</v>
      </c>
      <c r="T2059">
        <v>2058</v>
      </c>
      <c r="U2059">
        <v>25374.720000000001</v>
      </c>
      <c r="V2059" t="s">
        <v>11413</v>
      </c>
      <c r="W2059">
        <v>7.61</v>
      </c>
      <c r="X2059">
        <v>60</v>
      </c>
      <c r="Y2059" t="s">
        <v>11919</v>
      </c>
      <c r="Z2059" t="s">
        <v>12011</v>
      </c>
      <c r="AA2059">
        <v>2058</v>
      </c>
      <c r="AB2059" t="s">
        <v>12016</v>
      </c>
      <c r="AC2059">
        <v>5210.8900000000003</v>
      </c>
      <c r="AD2059">
        <v>2869.49</v>
      </c>
      <c r="AE2059">
        <v>143.47</v>
      </c>
      <c r="AF2059" t="s">
        <v>11216</v>
      </c>
      <c r="AG2059" t="s">
        <v>11054</v>
      </c>
      <c r="AH2059">
        <v>2524</v>
      </c>
      <c r="AI2059">
        <v>2058</v>
      </c>
      <c r="AJ2059" t="s">
        <v>11132</v>
      </c>
      <c r="AK2059" t="s">
        <v>12029</v>
      </c>
      <c r="AL2059" t="s">
        <v>12032</v>
      </c>
      <c r="AM2059" t="s">
        <v>11134</v>
      </c>
      <c r="AN2059">
        <v>1</v>
      </c>
      <c r="AO2059" s="10" t="s">
        <v>12045</v>
      </c>
      <c r="AP2059" t="str" cm="1">
        <f t="array" ref="AP2059">_xlfn.IFS(
  Table1[[#This Row],[Age]]&lt;=25, "18-25",
  Table1[[#This Row],[Age]]&lt;=35, "26-35",
  Table1[[#This Row],[Age]]&lt;=45, "36-45",
  Table1[[#This Row],[Age]]&lt;=60, "46-60",
  TRUE, "60+")</f>
        <v>46-60</v>
      </c>
    </row>
    <row r="2060" spans="1:42" x14ac:dyDescent="0.3">
      <c r="A2060">
        <v>2059</v>
      </c>
      <c r="B2060" t="s">
        <v>4</v>
      </c>
      <c r="C2060" t="s">
        <v>54</v>
      </c>
      <c r="D2060">
        <v>51</v>
      </c>
      <c r="E2060" t="s">
        <v>104</v>
      </c>
      <c r="F2060" t="s">
        <v>2166</v>
      </c>
      <c r="G2060" t="s">
        <v>5144</v>
      </c>
      <c r="H2060">
        <v>19458796912</v>
      </c>
      <c r="I2060" t="s">
        <v>6548</v>
      </c>
      <c r="J2060" t="s">
        <v>7292</v>
      </c>
      <c r="K2060">
        <v>944.84</v>
      </c>
      <c r="L2060" s="12" t="s">
        <v>9108</v>
      </c>
      <c r="M2060" s="10" t="s">
        <v>11123</v>
      </c>
      <c r="N2060">
        <v>2059</v>
      </c>
      <c r="O2060">
        <v>45121</v>
      </c>
      <c r="P2060" t="s">
        <v>11403</v>
      </c>
      <c r="Q2060" s="16">
        <v>3953.74</v>
      </c>
      <c r="R2060">
        <v>4898.58</v>
      </c>
      <c r="S2060">
        <v>65</v>
      </c>
      <c r="T2060">
        <v>2059</v>
      </c>
      <c r="U2060">
        <v>35940.800000000003</v>
      </c>
      <c r="V2060" t="s">
        <v>11411</v>
      </c>
      <c r="W2060">
        <v>2.61</v>
      </c>
      <c r="X2060">
        <v>24</v>
      </c>
      <c r="Y2060" t="s">
        <v>11501</v>
      </c>
      <c r="Z2060" t="s">
        <v>12011</v>
      </c>
      <c r="AA2060">
        <v>2059</v>
      </c>
      <c r="AB2060" t="s">
        <v>12015</v>
      </c>
      <c r="AC2060">
        <v>7930.4</v>
      </c>
      <c r="AD2060">
        <v>2242.15</v>
      </c>
      <c r="AE2060">
        <v>112.11</v>
      </c>
      <c r="AF2060" t="s">
        <v>11296</v>
      </c>
      <c r="AG2060" t="s">
        <v>11176</v>
      </c>
      <c r="AH2060">
        <v>7406</v>
      </c>
      <c r="AI2060">
        <v>2059</v>
      </c>
      <c r="AJ2060" t="s">
        <v>11116</v>
      </c>
      <c r="AK2060" t="s">
        <v>12027</v>
      </c>
      <c r="AL2060" t="s">
        <v>12031</v>
      </c>
      <c r="AM2060" t="s">
        <v>11187</v>
      </c>
      <c r="AN2060">
        <v>1</v>
      </c>
      <c r="AO2060" s="10" t="s">
        <v>12038</v>
      </c>
      <c r="AP2060" t="str" cm="1">
        <f t="array" ref="AP2060">_xlfn.IFS(
  Table1[[#This Row],[Age]]&lt;=25, "18-25",
  Table1[[#This Row],[Age]]&lt;=35, "26-35",
  Table1[[#This Row],[Age]]&lt;=45, "36-45",
  Table1[[#This Row],[Age]]&lt;=60, "46-60",
  TRUE, "60+")</f>
        <v>46-60</v>
      </c>
    </row>
    <row r="2061" spans="1:42" x14ac:dyDescent="0.3">
      <c r="A2061">
        <v>2060</v>
      </c>
      <c r="B2061" t="s">
        <v>20</v>
      </c>
      <c r="C2061" t="s">
        <v>39</v>
      </c>
      <c r="D2061">
        <v>56</v>
      </c>
      <c r="E2061" t="s">
        <v>105</v>
      </c>
      <c r="F2061" t="s">
        <v>2167</v>
      </c>
      <c r="G2061" t="s">
        <v>5113</v>
      </c>
      <c r="H2061">
        <v>19458796913</v>
      </c>
      <c r="I2061" t="s">
        <v>6066</v>
      </c>
      <c r="J2061" t="s">
        <v>7292</v>
      </c>
      <c r="K2061">
        <v>2961.23</v>
      </c>
      <c r="L2061" s="12" t="s">
        <v>9109</v>
      </c>
      <c r="M2061" s="10" t="s">
        <v>11084</v>
      </c>
      <c r="N2061">
        <v>2060</v>
      </c>
      <c r="O2061">
        <v>45019</v>
      </c>
      <c r="P2061" t="s">
        <v>11404</v>
      </c>
      <c r="Q2061" s="16">
        <v>793.8</v>
      </c>
      <c r="R2061">
        <v>3755.03</v>
      </c>
      <c r="S2061">
        <v>74</v>
      </c>
      <c r="T2061">
        <v>2060</v>
      </c>
      <c r="U2061">
        <v>14163.56</v>
      </c>
      <c r="V2061" t="s">
        <v>11413</v>
      </c>
      <c r="W2061">
        <v>8.61</v>
      </c>
      <c r="X2061">
        <v>60</v>
      </c>
      <c r="Y2061" t="s">
        <v>10380</v>
      </c>
      <c r="Z2061" t="s">
        <v>12010</v>
      </c>
      <c r="AA2061">
        <v>2060</v>
      </c>
      <c r="AB2061" t="s">
        <v>12017</v>
      </c>
      <c r="AC2061">
        <v>8365.58</v>
      </c>
      <c r="AD2061">
        <v>311.61</v>
      </c>
      <c r="AE2061">
        <v>15.58</v>
      </c>
      <c r="AF2061" t="s">
        <v>11173</v>
      </c>
      <c r="AG2061" t="s">
        <v>11071</v>
      </c>
      <c r="AH2061">
        <v>4149</v>
      </c>
      <c r="AI2061">
        <v>2060</v>
      </c>
      <c r="AJ2061" t="s">
        <v>11332</v>
      </c>
      <c r="AK2061" t="s">
        <v>12029</v>
      </c>
      <c r="AL2061" t="s">
        <v>12031</v>
      </c>
      <c r="AM2061" t="s">
        <v>11125</v>
      </c>
      <c r="AN2061">
        <v>1</v>
      </c>
      <c r="AO2061" s="10" t="s">
        <v>12037</v>
      </c>
      <c r="AP2061" t="str" cm="1">
        <f t="array" ref="AP2061">_xlfn.IFS(
  Table1[[#This Row],[Age]]&lt;=25, "18-25",
  Table1[[#This Row],[Age]]&lt;=35, "26-35",
  Table1[[#This Row],[Age]]&lt;=45, "36-45",
  Table1[[#This Row],[Age]]&lt;=60, "46-60",
  TRUE, "60+")</f>
        <v>46-60</v>
      </c>
    </row>
    <row r="2062" spans="1:42" x14ac:dyDescent="0.3">
      <c r="A2062">
        <v>2061</v>
      </c>
      <c r="B2062" t="s">
        <v>30</v>
      </c>
      <c r="C2062" t="s">
        <v>78</v>
      </c>
      <c r="D2062">
        <v>49</v>
      </c>
      <c r="E2062" t="s">
        <v>105</v>
      </c>
      <c r="F2062" t="s">
        <v>2168</v>
      </c>
      <c r="G2062" t="s">
        <v>5129</v>
      </c>
      <c r="H2062">
        <v>19458796914</v>
      </c>
      <c r="I2062" t="s">
        <v>6549</v>
      </c>
      <c r="J2062" t="s">
        <v>7292</v>
      </c>
      <c r="K2062">
        <v>858.55</v>
      </c>
      <c r="L2062" s="12" t="s">
        <v>9110</v>
      </c>
      <c r="M2062" s="10" t="s">
        <v>11129</v>
      </c>
      <c r="N2062">
        <v>2061</v>
      </c>
      <c r="O2062">
        <v>45060</v>
      </c>
      <c r="P2062" t="s">
        <v>11404</v>
      </c>
      <c r="Q2062" s="16">
        <v>1986.98</v>
      </c>
      <c r="R2062">
        <v>-1128.43</v>
      </c>
      <c r="S2062">
        <v>3</v>
      </c>
      <c r="T2062">
        <v>2061</v>
      </c>
      <c r="U2062">
        <v>9268.06</v>
      </c>
      <c r="V2062" t="s">
        <v>11413</v>
      </c>
      <c r="W2062">
        <v>1.46</v>
      </c>
      <c r="X2062">
        <v>48</v>
      </c>
      <c r="Y2062" t="s">
        <v>11829</v>
      </c>
      <c r="Z2062" t="s">
        <v>12012</v>
      </c>
      <c r="AA2062">
        <v>2061</v>
      </c>
      <c r="AB2062" t="s">
        <v>12016</v>
      </c>
      <c r="AC2062">
        <v>6848.53</v>
      </c>
      <c r="AD2062">
        <v>2268.65</v>
      </c>
      <c r="AE2062">
        <v>113.43</v>
      </c>
      <c r="AF2062" t="s">
        <v>11163</v>
      </c>
      <c r="AG2062" t="s">
        <v>11107</v>
      </c>
      <c r="AH2062">
        <v>4014</v>
      </c>
      <c r="AI2062">
        <v>2061</v>
      </c>
      <c r="AJ2062" t="s">
        <v>11271</v>
      </c>
      <c r="AK2062" t="s">
        <v>12027</v>
      </c>
      <c r="AL2062" t="s">
        <v>12032</v>
      </c>
      <c r="AM2062" t="s">
        <v>11114</v>
      </c>
      <c r="AN2062">
        <v>-1</v>
      </c>
      <c r="AO2062" s="10" t="s">
        <v>12046</v>
      </c>
      <c r="AP2062" t="str" cm="1">
        <f t="array" ref="AP2062">_xlfn.IFS(
  Table1[[#This Row],[Age]]&lt;=25, "18-25",
  Table1[[#This Row],[Age]]&lt;=35, "26-35",
  Table1[[#This Row],[Age]]&lt;=45, "36-45",
  Table1[[#This Row],[Age]]&lt;=60, "46-60",
  TRUE, "60+")</f>
        <v>46-60</v>
      </c>
    </row>
    <row r="2063" spans="1:42" x14ac:dyDescent="0.3">
      <c r="A2063">
        <v>2062</v>
      </c>
      <c r="B2063" t="s">
        <v>21</v>
      </c>
      <c r="C2063" t="s">
        <v>99</v>
      </c>
      <c r="D2063">
        <v>46</v>
      </c>
      <c r="E2063" t="s">
        <v>104</v>
      </c>
      <c r="F2063" t="s">
        <v>2169</v>
      </c>
      <c r="G2063" t="s">
        <v>5118</v>
      </c>
      <c r="H2063">
        <v>19458796915</v>
      </c>
      <c r="I2063" t="s">
        <v>6550</v>
      </c>
      <c r="J2063" t="s">
        <v>7292</v>
      </c>
      <c r="K2063">
        <v>6674.86</v>
      </c>
      <c r="L2063" s="12" t="s">
        <v>7746</v>
      </c>
      <c r="M2063" s="10" t="s">
        <v>11139</v>
      </c>
      <c r="N2063">
        <v>2062</v>
      </c>
      <c r="O2063">
        <v>45118</v>
      </c>
      <c r="P2063" t="s">
        <v>11402</v>
      </c>
      <c r="Q2063" s="16">
        <v>341.88</v>
      </c>
      <c r="R2063">
        <v>6332.98</v>
      </c>
      <c r="S2063">
        <v>3</v>
      </c>
      <c r="T2063">
        <v>2062</v>
      </c>
      <c r="U2063">
        <v>4688.78</v>
      </c>
      <c r="V2063" t="s">
        <v>11411</v>
      </c>
      <c r="W2063">
        <v>5.57</v>
      </c>
      <c r="X2063">
        <v>12</v>
      </c>
      <c r="Y2063" t="s">
        <v>11572</v>
      </c>
      <c r="Z2063" t="s">
        <v>12011</v>
      </c>
      <c r="AA2063">
        <v>2062</v>
      </c>
      <c r="AB2063" t="s">
        <v>12015</v>
      </c>
      <c r="AC2063">
        <v>1140.56</v>
      </c>
      <c r="AD2063">
        <v>2832.49</v>
      </c>
      <c r="AE2063">
        <v>141.62</v>
      </c>
      <c r="AF2063" t="s">
        <v>11311</v>
      </c>
      <c r="AG2063" t="s">
        <v>11353</v>
      </c>
      <c r="AH2063">
        <v>8423</v>
      </c>
      <c r="AI2063">
        <v>2062</v>
      </c>
      <c r="AJ2063" t="s">
        <v>11103</v>
      </c>
      <c r="AK2063" t="s">
        <v>12028</v>
      </c>
      <c r="AL2063" t="s">
        <v>12032</v>
      </c>
      <c r="AM2063" t="s">
        <v>11392</v>
      </c>
      <c r="AN2063">
        <v>1</v>
      </c>
      <c r="AO2063" s="10" t="s">
        <v>12038</v>
      </c>
      <c r="AP2063" t="str" cm="1">
        <f t="array" ref="AP2063">_xlfn.IFS(
  Table1[[#This Row],[Age]]&lt;=25, "18-25",
  Table1[[#This Row],[Age]]&lt;=35, "26-35",
  Table1[[#This Row],[Age]]&lt;=45, "36-45",
  Table1[[#This Row],[Age]]&lt;=60, "46-60",
  TRUE, "60+")</f>
        <v>46-60</v>
      </c>
    </row>
    <row r="2064" spans="1:42" x14ac:dyDescent="0.3">
      <c r="A2064">
        <v>2063</v>
      </c>
      <c r="B2064" t="s">
        <v>23</v>
      </c>
      <c r="C2064" t="s">
        <v>90</v>
      </c>
      <c r="D2064">
        <v>46</v>
      </c>
      <c r="E2064" t="s">
        <v>104</v>
      </c>
      <c r="F2064" t="s">
        <v>2170</v>
      </c>
      <c r="G2064" t="s">
        <v>5110</v>
      </c>
      <c r="H2064">
        <v>19458796916</v>
      </c>
      <c r="I2064" t="s">
        <v>6551</v>
      </c>
      <c r="J2064" t="s">
        <v>7292</v>
      </c>
      <c r="K2064">
        <v>5618.91</v>
      </c>
      <c r="L2064" s="12" t="s">
        <v>9111</v>
      </c>
      <c r="M2064" s="10" t="s">
        <v>11283</v>
      </c>
      <c r="N2064">
        <v>2063</v>
      </c>
      <c r="O2064">
        <v>45032</v>
      </c>
      <c r="P2064" t="s">
        <v>11403</v>
      </c>
      <c r="Q2064" s="16">
        <v>3360.47</v>
      </c>
      <c r="R2064">
        <v>8979.3799999999992</v>
      </c>
      <c r="S2064">
        <v>37</v>
      </c>
      <c r="T2064">
        <v>2063</v>
      </c>
      <c r="U2064">
        <v>42259.21</v>
      </c>
      <c r="V2064" t="s">
        <v>11411</v>
      </c>
      <c r="W2064">
        <v>3.29</v>
      </c>
      <c r="X2064">
        <v>24</v>
      </c>
      <c r="Y2064" t="s">
        <v>11920</v>
      </c>
      <c r="Z2064" t="s">
        <v>12011</v>
      </c>
      <c r="AA2064">
        <v>2063</v>
      </c>
      <c r="AB2064" t="s">
        <v>12017</v>
      </c>
      <c r="AC2064">
        <v>5191.3999999999996</v>
      </c>
      <c r="AD2064">
        <v>1093.95</v>
      </c>
      <c r="AE2064">
        <v>54.7</v>
      </c>
      <c r="AF2064" t="s">
        <v>11150</v>
      </c>
      <c r="AG2064" t="s">
        <v>11286</v>
      </c>
      <c r="AH2064">
        <v>7272</v>
      </c>
      <c r="AI2064">
        <v>2063</v>
      </c>
      <c r="AJ2064" t="s">
        <v>11197</v>
      </c>
      <c r="AK2064" t="s">
        <v>12027</v>
      </c>
      <c r="AL2064" t="s">
        <v>12032</v>
      </c>
      <c r="AM2064" t="s">
        <v>11101</v>
      </c>
      <c r="AN2064">
        <v>1</v>
      </c>
      <c r="AO2064" s="10" t="s">
        <v>12037</v>
      </c>
      <c r="AP2064" t="str" cm="1">
        <f t="array" ref="AP2064">_xlfn.IFS(
  Table1[[#This Row],[Age]]&lt;=25, "18-25",
  Table1[[#This Row],[Age]]&lt;=35, "26-35",
  Table1[[#This Row],[Age]]&lt;=45, "36-45",
  Table1[[#This Row],[Age]]&lt;=60, "46-60",
  TRUE, "60+")</f>
        <v>46-60</v>
      </c>
    </row>
    <row r="2065" spans="1:42" x14ac:dyDescent="0.3">
      <c r="A2065">
        <v>2064</v>
      </c>
      <c r="B2065" t="s">
        <v>18</v>
      </c>
      <c r="C2065" t="s">
        <v>90</v>
      </c>
      <c r="D2065">
        <v>41</v>
      </c>
      <c r="E2065" t="s">
        <v>105</v>
      </c>
      <c r="F2065" t="s">
        <v>2171</v>
      </c>
      <c r="G2065" t="s">
        <v>5121</v>
      </c>
      <c r="H2065">
        <v>19458796917</v>
      </c>
      <c r="I2065" t="s">
        <v>6552</v>
      </c>
      <c r="J2065" t="s">
        <v>7291</v>
      </c>
      <c r="K2065">
        <v>4136.09</v>
      </c>
      <c r="L2065" s="12" t="s">
        <v>9112</v>
      </c>
      <c r="M2065" s="10" t="s">
        <v>11210</v>
      </c>
      <c r="N2065">
        <v>2064</v>
      </c>
      <c r="O2065">
        <v>45157</v>
      </c>
      <c r="P2065" t="s">
        <v>11402</v>
      </c>
      <c r="Q2065" s="16">
        <v>3787.59</v>
      </c>
      <c r="R2065">
        <v>348.5</v>
      </c>
      <c r="S2065">
        <v>98</v>
      </c>
      <c r="T2065">
        <v>2064</v>
      </c>
      <c r="U2065">
        <v>3681.84</v>
      </c>
      <c r="V2065" t="s">
        <v>11413</v>
      </c>
      <c r="W2065">
        <v>4.25</v>
      </c>
      <c r="X2065">
        <v>36</v>
      </c>
      <c r="Y2065" t="s">
        <v>11900</v>
      </c>
      <c r="Z2065" t="s">
        <v>12010</v>
      </c>
      <c r="AA2065">
        <v>2064</v>
      </c>
      <c r="AB2065" t="s">
        <v>12016</v>
      </c>
      <c r="AC2065">
        <v>4929.71</v>
      </c>
      <c r="AD2065">
        <v>72.03</v>
      </c>
      <c r="AE2065">
        <v>3.6</v>
      </c>
      <c r="AF2065" t="s">
        <v>11356</v>
      </c>
      <c r="AG2065" t="s">
        <v>11077</v>
      </c>
      <c r="AH2065">
        <v>366</v>
      </c>
      <c r="AI2065">
        <v>2064</v>
      </c>
      <c r="AJ2065" t="s">
        <v>11233</v>
      </c>
      <c r="AK2065" t="s">
        <v>12028</v>
      </c>
      <c r="AL2065" t="s">
        <v>12032</v>
      </c>
      <c r="AM2065" t="s">
        <v>11054</v>
      </c>
      <c r="AN2065">
        <v>1</v>
      </c>
      <c r="AO2065" s="10" t="s">
        <v>12041</v>
      </c>
      <c r="AP2065" t="str" cm="1">
        <f t="array" ref="AP2065">_xlfn.IFS(
  Table1[[#This Row],[Age]]&lt;=25, "18-25",
  Table1[[#This Row],[Age]]&lt;=35, "26-35",
  Table1[[#This Row],[Age]]&lt;=45, "36-45",
  Table1[[#This Row],[Age]]&lt;=60, "46-60",
  TRUE, "60+")</f>
        <v>36-45</v>
      </c>
    </row>
    <row r="2066" spans="1:42" x14ac:dyDescent="0.3">
      <c r="A2066">
        <v>2065</v>
      </c>
      <c r="B2066" t="s">
        <v>7</v>
      </c>
      <c r="C2066" t="s">
        <v>95</v>
      </c>
      <c r="D2066">
        <v>63</v>
      </c>
      <c r="E2066" t="s">
        <v>104</v>
      </c>
      <c r="F2066" t="s">
        <v>2172</v>
      </c>
      <c r="G2066" t="s">
        <v>5114</v>
      </c>
      <c r="H2066">
        <v>19458796918</v>
      </c>
      <c r="I2066" t="s">
        <v>6553</v>
      </c>
      <c r="J2066" t="s">
        <v>7291</v>
      </c>
      <c r="K2066">
        <v>9284</v>
      </c>
      <c r="L2066" s="12" t="s">
        <v>8582</v>
      </c>
      <c r="M2066" s="10" t="s">
        <v>11394</v>
      </c>
      <c r="N2066">
        <v>2065</v>
      </c>
      <c r="O2066">
        <v>45225</v>
      </c>
      <c r="P2066" t="s">
        <v>11402</v>
      </c>
      <c r="Q2066" s="16">
        <v>3340.25</v>
      </c>
      <c r="R2066">
        <v>12624.25</v>
      </c>
      <c r="S2066">
        <v>20</v>
      </c>
      <c r="T2066">
        <v>2065</v>
      </c>
      <c r="U2066">
        <v>30860.78</v>
      </c>
      <c r="V2066" t="s">
        <v>11413</v>
      </c>
      <c r="W2066">
        <v>7.81</v>
      </c>
      <c r="X2066">
        <v>36</v>
      </c>
      <c r="Y2066" t="s">
        <v>9599</v>
      </c>
      <c r="Z2066" t="s">
        <v>12011</v>
      </c>
      <c r="AA2066">
        <v>2065</v>
      </c>
      <c r="AB2066" t="s">
        <v>12015</v>
      </c>
      <c r="AC2066">
        <v>9044.73</v>
      </c>
      <c r="AD2066">
        <v>2560.69</v>
      </c>
      <c r="AE2066">
        <v>128.03</v>
      </c>
      <c r="AF2066" t="s">
        <v>11140</v>
      </c>
      <c r="AG2066" t="s">
        <v>11040</v>
      </c>
      <c r="AH2066">
        <v>493</v>
      </c>
      <c r="AI2066">
        <v>2065</v>
      </c>
      <c r="AJ2066" t="s">
        <v>11210</v>
      </c>
      <c r="AK2066" t="s">
        <v>12028</v>
      </c>
      <c r="AL2066" t="s">
        <v>12032</v>
      </c>
      <c r="AM2066" t="s">
        <v>11364</v>
      </c>
      <c r="AN2066">
        <v>1</v>
      </c>
      <c r="AO2066" s="10" t="s">
        <v>12044</v>
      </c>
      <c r="AP2066" t="str" cm="1">
        <f t="array" ref="AP2066">_xlfn.IFS(
  Table1[[#This Row],[Age]]&lt;=25, "18-25",
  Table1[[#This Row],[Age]]&lt;=35, "26-35",
  Table1[[#This Row],[Age]]&lt;=45, "36-45",
  Table1[[#This Row],[Age]]&lt;=60, "46-60",
  TRUE, "60+")</f>
        <v>60+</v>
      </c>
    </row>
    <row r="2067" spans="1:42" x14ac:dyDescent="0.3">
      <c r="A2067">
        <v>2066</v>
      </c>
      <c r="B2067" t="s">
        <v>43</v>
      </c>
      <c r="C2067" t="s">
        <v>78</v>
      </c>
      <c r="D2067">
        <v>48</v>
      </c>
      <c r="E2067" t="s">
        <v>105</v>
      </c>
      <c r="F2067" t="s">
        <v>2173</v>
      </c>
      <c r="G2067" t="s">
        <v>5144</v>
      </c>
      <c r="H2067">
        <v>19458796919</v>
      </c>
      <c r="I2067" t="s">
        <v>6201</v>
      </c>
      <c r="J2067" t="s">
        <v>7292</v>
      </c>
      <c r="K2067">
        <v>5235.38</v>
      </c>
      <c r="L2067" s="12" t="s">
        <v>9113</v>
      </c>
      <c r="M2067" s="10" t="s">
        <v>11344</v>
      </c>
      <c r="N2067">
        <v>2066</v>
      </c>
      <c r="O2067">
        <v>44954</v>
      </c>
      <c r="P2067" t="s">
        <v>11404</v>
      </c>
      <c r="Q2067" s="16">
        <v>4776.22</v>
      </c>
      <c r="R2067">
        <v>10011.6</v>
      </c>
      <c r="S2067">
        <v>11</v>
      </c>
      <c r="T2067">
        <v>2066</v>
      </c>
      <c r="U2067">
        <v>38398.92</v>
      </c>
      <c r="V2067" t="s">
        <v>11412</v>
      </c>
      <c r="W2067">
        <v>7.15</v>
      </c>
      <c r="X2067">
        <v>48</v>
      </c>
      <c r="Y2067" t="s">
        <v>11921</v>
      </c>
      <c r="Z2067" t="s">
        <v>12010</v>
      </c>
      <c r="AA2067">
        <v>2066</v>
      </c>
      <c r="AB2067" t="s">
        <v>12016</v>
      </c>
      <c r="AC2067">
        <v>5592.8</v>
      </c>
      <c r="AD2067">
        <v>1896.1</v>
      </c>
      <c r="AE2067">
        <v>94.8</v>
      </c>
      <c r="AF2067" t="s">
        <v>11168</v>
      </c>
      <c r="AG2067" t="s">
        <v>11268</v>
      </c>
      <c r="AH2067">
        <v>8012</v>
      </c>
      <c r="AI2067">
        <v>2066</v>
      </c>
      <c r="AJ2067" t="s">
        <v>11337</v>
      </c>
      <c r="AK2067" t="s">
        <v>12029</v>
      </c>
      <c r="AL2067" t="s">
        <v>12031</v>
      </c>
      <c r="AM2067" t="s">
        <v>11296</v>
      </c>
      <c r="AN2067">
        <v>1</v>
      </c>
      <c r="AO2067" s="10" t="s">
        <v>12039</v>
      </c>
      <c r="AP2067" t="str" cm="1">
        <f t="array" ref="AP2067">_xlfn.IFS(
  Table1[[#This Row],[Age]]&lt;=25, "18-25",
  Table1[[#This Row],[Age]]&lt;=35, "26-35",
  Table1[[#This Row],[Age]]&lt;=45, "36-45",
  Table1[[#This Row],[Age]]&lt;=60, "46-60",
  TRUE, "60+")</f>
        <v>46-60</v>
      </c>
    </row>
    <row r="2068" spans="1:42" x14ac:dyDescent="0.3">
      <c r="A2068">
        <v>2067</v>
      </c>
      <c r="B2068" t="s">
        <v>11</v>
      </c>
      <c r="C2068" t="s">
        <v>61</v>
      </c>
      <c r="D2068">
        <v>41</v>
      </c>
      <c r="E2068" t="s">
        <v>104</v>
      </c>
      <c r="F2068" t="s">
        <v>2174</v>
      </c>
      <c r="G2068" t="s">
        <v>5144</v>
      </c>
      <c r="H2068">
        <v>19458796920</v>
      </c>
      <c r="I2068" t="s">
        <v>5626</v>
      </c>
      <c r="J2068" t="s">
        <v>7292</v>
      </c>
      <c r="K2068">
        <v>8886.6</v>
      </c>
      <c r="L2068" s="12" t="s">
        <v>7321</v>
      </c>
      <c r="M2068" s="10" t="s">
        <v>11177</v>
      </c>
      <c r="N2068">
        <v>2067</v>
      </c>
      <c r="O2068">
        <v>45240</v>
      </c>
      <c r="P2068" t="s">
        <v>11402</v>
      </c>
      <c r="Q2068" s="16">
        <v>4661.3900000000003</v>
      </c>
      <c r="R2068">
        <v>13547.99</v>
      </c>
      <c r="S2068">
        <v>83</v>
      </c>
      <c r="T2068">
        <v>2067</v>
      </c>
      <c r="U2068">
        <v>39243.61</v>
      </c>
      <c r="V2068" t="s">
        <v>11413</v>
      </c>
      <c r="W2068">
        <v>4.96</v>
      </c>
      <c r="X2068">
        <v>48</v>
      </c>
      <c r="Y2068" t="s">
        <v>7840</v>
      </c>
      <c r="Z2068" t="s">
        <v>12010</v>
      </c>
      <c r="AA2068">
        <v>2067</v>
      </c>
      <c r="AB2068" t="s">
        <v>12016</v>
      </c>
      <c r="AC2068">
        <v>4373.66</v>
      </c>
      <c r="AD2068">
        <v>3449.29</v>
      </c>
      <c r="AE2068">
        <v>172.46</v>
      </c>
      <c r="AF2068" t="s">
        <v>11245</v>
      </c>
      <c r="AG2068" t="s">
        <v>11342</v>
      </c>
      <c r="AH2068">
        <v>6463</v>
      </c>
      <c r="AI2068">
        <v>2067</v>
      </c>
      <c r="AJ2068" t="s">
        <v>11037</v>
      </c>
      <c r="AK2068" t="s">
        <v>12028</v>
      </c>
      <c r="AL2068" t="s">
        <v>12032</v>
      </c>
      <c r="AM2068" t="s">
        <v>11387</v>
      </c>
      <c r="AN2068">
        <v>1</v>
      </c>
      <c r="AO2068" s="10" t="s">
        <v>12040</v>
      </c>
      <c r="AP2068" t="str" cm="1">
        <f t="array" ref="AP2068">_xlfn.IFS(
  Table1[[#This Row],[Age]]&lt;=25, "18-25",
  Table1[[#This Row],[Age]]&lt;=35, "26-35",
  Table1[[#This Row],[Age]]&lt;=45, "36-45",
  Table1[[#This Row],[Age]]&lt;=60, "46-60",
  TRUE, "60+")</f>
        <v>36-45</v>
      </c>
    </row>
    <row r="2069" spans="1:42" x14ac:dyDescent="0.3">
      <c r="A2069">
        <v>2068</v>
      </c>
      <c r="B2069" t="s">
        <v>37</v>
      </c>
      <c r="C2069" t="s">
        <v>70</v>
      </c>
      <c r="D2069">
        <v>32</v>
      </c>
      <c r="E2069" t="s">
        <v>105</v>
      </c>
      <c r="F2069" t="s">
        <v>2175</v>
      </c>
      <c r="G2069" t="s">
        <v>5140</v>
      </c>
      <c r="H2069">
        <v>19458796921</v>
      </c>
      <c r="I2069" t="s">
        <v>6163</v>
      </c>
      <c r="J2069" t="s">
        <v>7292</v>
      </c>
      <c r="K2069">
        <v>5832.94</v>
      </c>
      <c r="L2069" s="12" t="s">
        <v>9114</v>
      </c>
      <c r="M2069" s="10" t="s">
        <v>11116</v>
      </c>
      <c r="N2069">
        <v>2068</v>
      </c>
      <c r="O2069">
        <v>44941</v>
      </c>
      <c r="P2069" t="s">
        <v>11403</v>
      </c>
      <c r="Q2069" s="16">
        <v>1359.38</v>
      </c>
      <c r="R2069">
        <v>7192.32</v>
      </c>
      <c r="S2069">
        <v>91</v>
      </c>
      <c r="T2069">
        <v>2068</v>
      </c>
      <c r="U2069">
        <v>33031.300000000003</v>
      </c>
      <c r="V2069" t="s">
        <v>11411</v>
      </c>
      <c r="W2069">
        <v>1.41</v>
      </c>
      <c r="X2069">
        <v>24</v>
      </c>
      <c r="Y2069" t="s">
        <v>11725</v>
      </c>
      <c r="Z2069" t="s">
        <v>12012</v>
      </c>
      <c r="AA2069">
        <v>2068</v>
      </c>
      <c r="AB2069" t="s">
        <v>12017</v>
      </c>
      <c r="AC2069">
        <v>3815.5</v>
      </c>
      <c r="AD2069">
        <v>628.99</v>
      </c>
      <c r="AE2069">
        <v>31.45</v>
      </c>
      <c r="AF2069" t="s">
        <v>11036</v>
      </c>
      <c r="AG2069" t="s">
        <v>11351</v>
      </c>
      <c r="AH2069">
        <v>5873</v>
      </c>
      <c r="AI2069">
        <v>2068</v>
      </c>
      <c r="AJ2069" t="s">
        <v>11161</v>
      </c>
      <c r="AK2069" t="s">
        <v>12029</v>
      </c>
      <c r="AL2069" t="s">
        <v>12032</v>
      </c>
      <c r="AM2069" t="s">
        <v>11182</v>
      </c>
      <c r="AN2069">
        <v>1</v>
      </c>
      <c r="AO2069" s="10" t="s">
        <v>12039</v>
      </c>
      <c r="AP2069" t="str" cm="1">
        <f t="array" ref="AP2069">_xlfn.IFS(
  Table1[[#This Row],[Age]]&lt;=25, "18-25",
  Table1[[#This Row],[Age]]&lt;=35, "26-35",
  Table1[[#This Row],[Age]]&lt;=45, "36-45",
  Table1[[#This Row],[Age]]&lt;=60, "46-60",
  TRUE, "60+")</f>
        <v>26-35</v>
      </c>
    </row>
    <row r="2070" spans="1:42" x14ac:dyDescent="0.3">
      <c r="A2070">
        <v>2069</v>
      </c>
      <c r="B2070" t="s">
        <v>29</v>
      </c>
      <c r="C2070" t="s">
        <v>57</v>
      </c>
      <c r="D2070">
        <v>29</v>
      </c>
      <c r="E2070" t="s">
        <v>105</v>
      </c>
      <c r="F2070" t="s">
        <v>2176</v>
      </c>
      <c r="G2070" t="s">
        <v>5122</v>
      </c>
      <c r="H2070">
        <v>19458796922</v>
      </c>
      <c r="I2070" t="s">
        <v>5334</v>
      </c>
      <c r="J2070" t="s">
        <v>7292</v>
      </c>
      <c r="K2070">
        <v>3830.25</v>
      </c>
      <c r="L2070" s="12" t="s">
        <v>9115</v>
      </c>
      <c r="M2070" s="10" t="s">
        <v>11159</v>
      </c>
      <c r="N2070">
        <v>2069</v>
      </c>
      <c r="O2070">
        <v>45078</v>
      </c>
      <c r="P2070" t="s">
        <v>11403</v>
      </c>
      <c r="Q2070" s="16">
        <v>1223.43</v>
      </c>
      <c r="R2070">
        <v>2606.8200000000002</v>
      </c>
      <c r="S2070">
        <v>24</v>
      </c>
      <c r="T2070">
        <v>2069</v>
      </c>
      <c r="U2070">
        <v>32987</v>
      </c>
      <c r="V2070" t="s">
        <v>11413</v>
      </c>
      <c r="W2070">
        <v>1.36</v>
      </c>
      <c r="X2070">
        <v>12</v>
      </c>
      <c r="Y2070" t="s">
        <v>11674</v>
      </c>
      <c r="Z2070" t="s">
        <v>12010</v>
      </c>
      <c r="AA2070">
        <v>2069</v>
      </c>
      <c r="AB2070" t="s">
        <v>12017</v>
      </c>
      <c r="AC2070">
        <v>6368.84</v>
      </c>
      <c r="AD2070">
        <v>2708.91</v>
      </c>
      <c r="AE2070">
        <v>135.44999999999999</v>
      </c>
      <c r="AF2070" t="s">
        <v>11362</v>
      </c>
      <c r="AG2070" t="s">
        <v>11301</v>
      </c>
      <c r="AH2070">
        <v>6344</v>
      </c>
      <c r="AI2070">
        <v>2069</v>
      </c>
      <c r="AJ2070" t="s">
        <v>11181</v>
      </c>
      <c r="AK2070" t="s">
        <v>12029</v>
      </c>
      <c r="AL2070" t="s">
        <v>12032</v>
      </c>
      <c r="AM2070" t="s">
        <v>11231</v>
      </c>
      <c r="AN2070">
        <v>1</v>
      </c>
      <c r="AO2070" s="10" t="s">
        <v>12043</v>
      </c>
      <c r="AP2070" t="str" cm="1">
        <f t="array" ref="AP2070">_xlfn.IFS(
  Table1[[#This Row],[Age]]&lt;=25, "18-25",
  Table1[[#This Row],[Age]]&lt;=35, "26-35",
  Table1[[#This Row],[Age]]&lt;=45, "36-45",
  Table1[[#This Row],[Age]]&lt;=60, "46-60",
  TRUE, "60+")</f>
        <v>26-35</v>
      </c>
    </row>
    <row r="2071" spans="1:42" x14ac:dyDescent="0.3">
      <c r="A2071">
        <v>2070</v>
      </c>
      <c r="B2071" t="s">
        <v>33</v>
      </c>
      <c r="C2071" t="s">
        <v>83</v>
      </c>
      <c r="D2071">
        <v>37</v>
      </c>
      <c r="E2071" t="s">
        <v>106</v>
      </c>
      <c r="F2071" t="s">
        <v>2177</v>
      </c>
      <c r="G2071" t="s">
        <v>5146</v>
      </c>
      <c r="H2071">
        <v>19458796923</v>
      </c>
      <c r="I2071" t="s">
        <v>6094</v>
      </c>
      <c r="J2071" t="s">
        <v>7292</v>
      </c>
      <c r="K2071">
        <v>5436.07</v>
      </c>
      <c r="L2071" s="12" t="s">
        <v>9116</v>
      </c>
      <c r="M2071" s="10" t="s">
        <v>11129</v>
      </c>
      <c r="N2071">
        <v>2070</v>
      </c>
      <c r="O2071">
        <v>45289</v>
      </c>
      <c r="P2071" t="s">
        <v>11403</v>
      </c>
      <c r="Q2071" s="16">
        <v>136.36000000000001</v>
      </c>
      <c r="R2071">
        <v>5299.71</v>
      </c>
      <c r="S2071">
        <v>70</v>
      </c>
      <c r="T2071">
        <v>2070</v>
      </c>
      <c r="U2071">
        <v>24230.5</v>
      </c>
      <c r="V2071" t="s">
        <v>11411</v>
      </c>
      <c r="W2071">
        <v>7.32</v>
      </c>
      <c r="X2071">
        <v>12</v>
      </c>
      <c r="Y2071" t="s">
        <v>11521</v>
      </c>
      <c r="Z2071" t="s">
        <v>12012</v>
      </c>
      <c r="AA2071">
        <v>2070</v>
      </c>
      <c r="AB2071" t="s">
        <v>12016</v>
      </c>
      <c r="AC2071">
        <v>1641.05</v>
      </c>
      <c r="AD2071">
        <v>4497.93</v>
      </c>
      <c r="AE2071">
        <v>224.9</v>
      </c>
      <c r="AF2071" t="s">
        <v>11295</v>
      </c>
      <c r="AG2071" t="s">
        <v>11352</v>
      </c>
      <c r="AH2071">
        <v>8230</v>
      </c>
      <c r="AI2071">
        <v>2070</v>
      </c>
      <c r="AJ2071" t="s">
        <v>11048</v>
      </c>
      <c r="AK2071" t="s">
        <v>12027</v>
      </c>
      <c r="AL2071" t="s">
        <v>12031</v>
      </c>
      <c r="AM2071" t="s">
        <v>11160</v>
      </c>
      <c r="AN2071">
        <v>1</v>
      </c>
      <c r="AO2071" s="10" t="s">
        <v>12036</v>
      </c>
      <c r="AP2071" t="str" cm="1">
        <f t="array" ref="AP2071">_xlfn.IFS(
  Table1[[#This Row],[Age]]&lt;=25, "18-25",
  Table1[[#This Row],[Age]]&lt;=35, "26-35",
  Table1[[#This Row],[Age]]&lt;=45, "36-45",
  Table1[[#This Row],[Age]]&lt;=60, "46-60",
  TRUE, "60+")</f>
        <v>36-45</v>
      </c>
    </row>
    <row r="2072" spans="1:42" x14ac:dyDescent="0.3">
      <c r="A2072">
        <v>2071</v>
      </c>
      <c r="B2072" t="s">
        <v>26</v>
      </c>
      <c r="C2072" t="s">
        <v>85</v>
      </c>
      <c r="D2072">
        <v>21</v>
      </c>
      <c r="E2072" t="s">
        <v>104</v>
      </c>
      <c r="F2072" t="s">
        <v>2178</v>
      </c>
      <c r="G2072" t="s">
        <v>5128</v>
      </c>
      <c r="H2072">
        <v>19458796924</v>
      </c>
      <c r="I2072" t="s">
        <v>6554</v>
      </c>
      <c r="J2072" t="s">
        <v>7291</v>
      </c>
      <c r="K2072">
        <v>1603.44</v>
      </c>
      <c r="L2072" s="12" t="s">
        <v>9117</v>
      </c>
      <c r="M2072" s="10" t="s">
        <v>11095</v>
      </c>
      <c r="N2072">
        <v>2071</v>
      </c>
      <c r="O2072">
        <v>45016</v>
      </c>
      <c r="P2072" t="s">
        <v>11403</v>
      </c>
      <c r="Q2072" s="16">
        <v>2517.8200000000002</v>
      </c>
      <c r="R2072">
        <v>4121.26</v>
      </c>
      <c r="S2072">
        <v>65</v>
      </c>
      <c r="T2072">
        <v>2071</v>
      </c>
      <c r="U2072">
        <v>21418.639999999999</v>
      </c>
      <c r="V2072" t="s">
        <v>11412</v>
      </c>
      <c r="W2072">
        <v>9.5399999999999991</v>
      </c>
      <c r="X2072">
        <v>36</v>
      </c>
      <c r="Y2072" t="s">
        <v>8486</v>
      </c>
      <c r="Z2072" t="s">
        <v>12011</v>
      </c>
      <c r="AA2072">
        <v>2071</v>
      </c>
      <c r="AB2072" t="s">
        <v>12017</v>
      </c>
      <c r="AC2072">
        <v>8880.1299999999992</v>
      </c>
      <c r="AD2072">
        <v>4627.22</v>
      </c>
      <c r="AE2072">
        <v>231.36</v>
      </c>
      <c r="AF2072" t="s">
        <v>11332</v>
      </c>
      <c r="AG2072" t="s">
        <v>11181</v>
      </c>
      <c r="AH2072">
        <v>1956</v>
      </c>
      <c r="AI2072">
        <v>2071</v>
      </c>
      <c r="AJ2072" t="s">
        <v>11195</v>
      </c>
      <c r="AK2072" t="s">
        <v>12027</v>
      </c>
      <c r="AL2072" t="s">
        <v>12031</v>
      </c>
      <c r="AM2072" t="s">
        <v>11040</v>
      </c>
      <c r="AN2072">
        <v>1</v>
      </c>
      <c r="AO2072" s="10" t="s">
        <v>12047</v>
      </c>
      <c r="AP2072" t="str" cm="1">
        <f t="array" ref="AP2072">_xlfn.IFS(
  Table1[[#This Row],[Age]]&lt;=25, "18-25",
  Table1[[#This Row],[Age]]&lt;=35, "26-35",
  Table1[[#This Row],[Age]]&lt;=45, "36-45",
  Table1[[#This Row],[Age]]&lt;=60, "46-60",
  TRUE, "60+")</f>
        <v>18-25</v>
      </c>
    </row>
    <row r="2073" spans="1:42" x14ac:dyDescent="0.3">
      <c r="A2073">
        <v>2072</v>
      </c>
      <c r="B2073" t="s">
        <v>17</v>
      </c>
      <c r="C2073" t="s">
        <v>96</v>
      </c>
      <c r="D2073">
        <v>30</v>
      </c>
      <c r="E2073" t="s">
        <v>105</v>
      </c>
      <c r="F2073" t="s">
        <v>2179</v>
      </c>
      <c r="G2073" t="s">
        <v>5117</v>
      </c>
      <c r="H2073">
        <v>19458796925</v>
      </c>
      <c r="I2073" t="s">
        <v>6555</v>
      </c>
      <c r="J2073" t="s">
        <v>7292</v>
      </c>
      <c r="K2073">
        <v>6780.06</v>
      </c>
      <c r="L2073" s="12" t="s">
        <v>9118</v>
      </c>
      <c r="M2073" s="10" t="s">
        <v>11078</v>
      </c>
      <c r="N2073">
        <v>2072</v>
      </c>
      <c r="O2073">
        <v>45116</v>
      </c>
      <c r="P2073" t="s">
        <v>11404</v>
      </c>
      <c r="Q2073" s="16">
        <v>4306.99</v>
      </c>
      <c r="R2073">
        <v>2473.0700000000002</v>
      </c>
      <c r="S2073">
        <v>83</v>
      </c>
      <c r="T2073">
        <v>2072</v>
      </c>
      <c r="U2073">
        <v>7730.38</v>
      </c>
      <c r="V2073" t="s">
        <v>11413</v>
      </c>
      <c r="W2073">
        <v>8.6300000000000008</v>
      </c>
      <c r="X2073">
        <v>48</v>
      </c>
      <c r="Y2073" t="s">
        <v>11468</v>
      </c>
      <c r="Z2073" t="s">
        <v>12010</v>
      </c>
      <c r="AA2073">
        <v>2072</v>
      </c>
      <c r="AB2073" t="s">
        <v>12015</v>
      </c>
      <c r="AC2073">
        <v>6583</v>
      </c>
      <c r="AD2073">
        <v>4397.7700000000004</v>
      </c>
      <c r="AE2073">
        <v>219.89</v>
      </c>
      <c r="AF2073" t="s">
        <v>11327</v>
      </c>
      <c r="AG2073" t="s">
        <v>11202</v>
      </c>
      <c r="AH2073">
        <v>7952</v>
      </c>
      <c r="AI2073">
        <v>2072</v>
      </c>
      <c r="AJ2073" t="s">
        <v>11158</v>
      </c>
      <c r="AK2073" t="s">
        <v>12029</v>
      </c>
      <c r="AL2073" t="s">
        <v>12032</v>
      </c>
      <c r="AM2073" t="s">
        <v>11140</v>
      </c>
      <c r="AN2073">
        <v>-1</v>
      </c>
      <c r="AO2073" s="10" t="s">
        <v>12038</v>
      </c>
      <c r="AP2073" t="str" cm="1">
        <f t="array" ref="AP2073">_xlfn.IFS(
  Table1[[#This Row],[Age]]&lt;=25, "18-25",
  Table1[[#This Row],[Age]]&lt;=35, "26-35",
  Table1[[#This Row],[Age]]&lt;=45, "36-45",
  Table1[[#This Row],[Age]]&lt;=60, "46-60",
  TRUE, "60+")</f>
        <v>26-35</v>
      </c>
    </row>
    <row r="2074" spans="1:42" x14ac:dyDescent="0.3">
      <c r="A2074">
        <v>2073</v>
      </c>
      <c r="B2074" t="s">
        <v>37</v>
      </c>
      <c r="C2074" t="s">
        <v>67</v>
      </c>
      <c r="D2074">
        <v>58</v>
      </c>
      <c r="E2074" t="s">
        <v>105</v>
      </c>
      <c r="F2074" t="s">
        <v>2180</v>
      </c>
      <c r="G2074" t="s">
        <v>5133</v>
      </c>
      <c r="H2074">
        <v>19458796926</v>
      </c>
      <c r="I2074" t="s">
        <v>6556</v>
      </c>
      <c r="J2074" t="s">
        <v>7291</v>
      </c>
      <c r="K2074">
        <v>9823.1200000000008</v>
      </c>
      <c r="L2074" s="12" t="s">
        <v>9119</v>
      </c>
      <c r="M2074" s="10" t="s">
        <v>11069</v>
      </c>
      <c r="N2074">
        <v>2073</v>
      </c>
      <c r="O2074">
        <v>45119</v>
      </c>
      <c r="P2074" t="s">
        <v>11404</v>
      </c>
      <c r="Q2074" s="16">
        <v>795.96</v>
      </c>
      <c r="R2074">
        <v>9027.16</v>
      </c>
      <c r="S2074">
        <v>74</v>
      </c>
      <c r="T2074">
        <v>2073</v>
      </c>
      <c r="U2074">
        <v>27232.33</v>
      </c>
      <c r="V2074" t="s">
        <v>11411</v>
      </c>
      <c r="W2074">
        <v>2.1</v>
      </c>
      <c r="X2074">
        <v>36</v>
      </c>
      <c r="Y2074" t="s">
        <v>11700</v>
      </c>
      <c r="Z2074" t="s">
        <v>12010</v>
      </c>
      <c r="AA2074">
        <v>2073</v>
      </c>
      <c r="AB2074" t="s">
        <v>12017</v>
      </c>
      <c r="AC2074">
        <v>3179.58</v>
      </c>
      <c r="AD2074">
        <v>4009.46</v>
      </c>
      <c r="AE2074">
        <v>200.47</v>
      </c>
      <c r="AF2074" t="s">
        <v>11259</v>
      </c>
      <c r="AG2074" t="s">
        <v>11186</v>
      </c>
      <c r="AH2074">
        <v>266</v>
      </c>
      <c r="AI2074">
        <v>2073</v>
      </c>
      <c r="AJ2074" t="s">
        <v>11074</v>
      </c>
      <c r="AK2074" t="s">
        <v>12029</v>
      </c>
      <c r="AL2074" t="s">
        <v>12031</v>
      </c>
      <c r="AM2074" t="s">
        <v>11125</v>
      </c>
      <c r="AN2074">
        <v>1</v>
      </c>
      <c r="AO2074" s="10" t="s">
        <v>12038</v>
      </c>
      <c r="AP2074" t="str" cm="1">
        <f t="array" ref="AP2074">_xlfn.IFS(
  Table1[[#This Row],[Age]]&lt;=25, "18-25",
  Table1[[#This Row],[Age]]&lt;=35, "26-35",
  Table1[[#This Row],[Age]]&lt;=45, "36-45",
  Table1[[#This Row],[Age]]&lt;=60, "46-60",
  TRUE, "60+")</f>
        <v>46-60</v>
      </c>
    </row>
    <row r="2075" spans="1:42" x14ac:dyDescent="0.3">
      <c r="A2075">
        <v>2074</v>
      </c>
      <c r="B2075" t="s">
        <v>11</v>
      </c>
      <c r="C2075" t="s">
        <v>53</v>
      </c>
      <c r="D2075">
        <v>61</v>
      </c>
      <c r="E2075" t="s">
        <v>104</v>
      </c>
      <c r="F2075" t="s">
        <v>2181</v>
      </c>
      <c r="G2075" t="s">
        <v>5112</v>
      </c>
      <c r="H2075">
        <v>19458796927</v>
      </c>
      <c r="I2075" t="s">
        <v>5250</v>
      </c>
      <c r="J2075" t="s">
        <v>7292</v>
      </c>
      <c r="K2075">
        <v>2549.64</v>
      </c>
      <c r="L2075" s="12" t="s">
        <v>8220</v>
      </c>
      <c r="M2075" s="10" t="s">
        <v>11248</v>
      </c>
      <c r="N2075">
        <v>2074</v>
      </c>
      <c r="O2075">
        <v>44952</v>
      </c>
      <c r="P2075" t="s">
        <v>11404</v>
      </c>
      <c r="Q2075" s="16">
        <v>2970.97</v>
      </c>
      <c r="R2075">
        <v>5520.61</v>
      </c>
      <c r="S2075">
        <v>32</v>
      </c>
      <c r="T2075">
        <v>2074</v>
      </c>
      <c r="U2075">
        <v>4480.46</v>
      </c>
      <c r="V2075" t="s">
        <v>11411</v>
      </c>
      <c r="W2075">
        <v>2.09</v>
      </c>
      <c r="X2075">
        <v>24</v>
      </c>
      <c r="Y2075" t="s">
        <v>11922</v>
      </c>
      <c r="Z2075" t="s">
        <v>12011</v>
      </c>
      <c r="AA2075">
        <v>2074</v>
      </c>
      <c r="AB2075" t="s">
        <v>12015</v>
      </c>
      <c r="AC2075">
        <v>3569.45</v>
      </c>
      <c r="AD2075">
        <v>4690.1000000000004</v>
      </c>
      <c r="AE2075">
        <v>234.51</v>
      </c>
      <c r="AF2075" t="s">
        <v>11207</v>
      </c>
      <c r="AG2075" t="s">
        <v>11165</v>
      </c>
      <c r="AH2075">
        <v>5941</v>
      </c>
      <c r="AI2075">
        <v>2074</v>
      </c>
      <c r="AJ2075" t="s">
        <v>11081</v>
      </c>
      <c r="AK2075" t="s">
        <v>12029</v>
      </c>
      <c r="AL2075" t="s">
        <v>12031</v>
      </c>
      <c r="AM2075" t="s">
        <v>11140</v>
      </c>
      <c r="AN2075">
        <v>1</v>
      </c>
      <c r="AO2075" s="10" t="s">
        <v>12039</v>
      </c>
      <c r="AP2075" t="str" cm="1">
        <f t="array" ref="AP2075">_xlfn.IFS(
  Table1[[#This Row],[Age]]&lt;=25, "18-25",
  Table1[[#This Row],[Age]]&lt;=35, "26-35",
  Table1[[#This Row],[Age]]&lt;=45, "36-45",
  Table1[[#This Row],[Age]]&lt;=60, "46-60",
  TRUE, "60+")</f>
        <v>60+</v>
      </c>
    </row>
    <row r="2076" spans="1:42" x14ac:dyDescent="0.3">
      <c r="A2076">
        <v>2075</v>
      </c>
      <c r="B2076" t="s">
        <v>35</v>
      </c>
      <c r="C2076" t="s">
        <v>69</v>
      </c>
      <c r="D2076">
        <v>27</v>
      </c>
      <c r="E2076" t="s">
        <v>104</v>
      </c>
      <c r="F2076" t="s">
        <v>2182</v>
      </c>
      <c r="G2076" t="s">
        <v>5114</v>
      </c>
      <c r="H2076">
        <v>19458796928</v>
      </c>
      <c r="I2076" t="s">
        <v>6557</v>
      </c>
      <c r="J2076" t="s">
        <v>7291</v>
      </c>
      <c r="K2076">
        <v>3299.66</v>
      </c>
      <c r="L2076" s="12" t="s">
        <v>9120</v>
      </c>
      <c r="M2076" s="10" t="s">
        <v>11234</v>
      </c>
      <c r="N2076">
        <v>2075</v>
      </c>
      <c r="O2076">
        <v>45036</v>
      </c>
      <c r="P2076" t="s">
        <v>11404</v>
      </c>
      <c r="Q2076" s="16">
        <v>3604.63</v>
      </c>
      <c r="R2076">
        <v>6904.29</v>
      </c>
      <c r="S2076">
        <v>62</v>
      </c>
      <c r="T2076">
        <v>2075</v>
      </c>
      <c r="U2076">
        <v>23941.66</v>
      </c>
      <c r="V2076" t="s">
        <v>11411</v>
      </c>
      <c r="W2076">
        <v>6.49</v>
      </c>
      <c r="X2076">
        <v>36</v>
      </c>
      <c r="Y2076" t="s">
        <v>11857</v>
      </c>
      <c r="Z2076" t="s">
        <v>12011</v>
      </c>
      <c r="AA2076">
        <v>2075</v>
      </c>
      <c r="AB2076" t="s">
        <v>12015</v>
      </c>
      <c r="AC2076">
        <v>9131.08</v>
      </c>
      <c r="AD2076">
        <v>4844.26</v>
      </c>
      <c r="AE2076">
        <v>242.21</v>
      </c>
      <c r="AF2076" t="s">
        <v>11193</v>
      </c>
      <c r="AG2076" t="s">
        <v>11334</v>
      </c>
      <c r="AH2076">
        <v>6081</v>
      </c>
      <c r="AI2076">
        <v>2075</v>
      </c>
      <c r="AJ2076" t="s">
        <v>11103</v>
      </c>
      <c r="AK2076" t="s">
        <v>12029</v>
      </c>
      <c r="AL2076" t="s">
        <v>12031</v>
      </c>
      <c r="AM2076" t="s">
        <v>11375</v>
      </c>
      <c r="AN2076">
        <v>1</v>
      </c>
      <c r="AO2076" s="10" t="s">
        <v>12037</v>
      </c>
      <c r="AP2076" t="str" cm="1">
        <f t="array" ref="AP2076">_xlfn.IFS(
  Table1[[#This Row],[Age]]&lt;=25, "18-25",
  Table1[[#This Row],[Age]]&lt;=35, "26-35",
  Table1[[#This Row],[Age]]&lt;=45, "36-45",
  Table1[[#This Row],[Age]]&lt;=60, "46-60",
  TRUE, "60+")</f>
        <v>26-35</v>
      </c>
    </row>
    <row r="2077" spans="1:42" x14ac:dyDescent="0.3">
      <c r="A2077">
        <v>2076</v>
      </c>
      <c r="B2077" t="s">
        <v>23</v>
      </c>
      <c r="C2077" t="s">
        <v>97</v>
      </c>
      <c r="D2077">
        <v>58</v>
      </c>
      <c r="E2077" t="s">
        <v>104</v>
      </c>
      <c r="F2077" t="s">
        <v>2183</v>
      </c>
      <c r="G2077" t="s">
        <v>5123</v>
      </c>
      <c r="H2077">
        <v>19458796929</v>
      </c>
      <c r="I2077" t="s">
        <v>6558</v>
      </c>
      <c r="J2077" t="s">
        <v>7291</v>
      </c>
      <c r="K2077">
        <v>4120.3100000000004</v>
      </c>
      <c r="L2077" s="12" t="s">
        <v>9121</v>
      </c>
      <c r="M2077" s="10" t="s">
        <v>11184</v>
      </c>
      <c r="N2077">
        <v>2076</v>
      </c>
      <c r="O2077">
        <v>45277</v>
      </c>
      <c r="P2077" t="s">
        <v>11403</v>
      </c>
      <c r="Q2077" s="16">
        <v>1844.76</v>
      </c>
      <c r="R2077">
        <v>5965.07</v>
      </c>
      <c r="S2077">
        <v>55</v>
      </c>
      <c r="T2077">
        <v>2076</v>
      </c>
      <c r="U2077">
        <v>36814.14</v>
      </c>
      <c r="V2077" t="s">
        <v>11411</v>
      </c>
      <c r="W2077">
        <v>6.92</v>
      </c>
      <c r="X2077">
        <v>36</v>
      </c>
      <c r="Y2077" t="s">
        <v>9509</v>
      </c>
      <c r="Z2077" t="s">
        <v>12011</v>
      </c>
      <c r="AA2077">
        <v>2076</v>
      </c>
      <c r="AB2077" t="s">
        <v>12016</v>
      </c>
      <c r="AC2077">
        <v>1296.43</v>
      </c>
      <c r="AD2077">
        <v>1422.13</v>
      </c>
      <c r="AE2077">
        <v>71.11</v>
      </c>
      <c r="AF2077" t="s">
        <v>11266</v>
      </c>
      <c r="AG2077" t="s">
        <v>11237</v>
      </c>
      <c r="AH2077">
        <v>7943</v>
      </c>
      <c r="AI2077">
        <v>2076</v>
      </c>
      <c r="AJ2077" t="s">
        <v>11392</v>
      </c>
      <c r="AK2077" t="s">
        <v>12028</v>
      </c>
      <c r="AL2077" t="s">
        <v>12032</v>
      </c>
      <c r="AM2077" t="s">
        <v>11142</v>
      </c>
      <c r="AN2077">
        <v>1</v>
      </c>
      <c r="AO2077" s="10" t="s">
        <v>12036</v>
      </c>
      <c r="AP2077" t="str" cm="1">
        <f t="array" ref="AP2077">_xlfn.IFS(
  Table1[[#This Row],[Age]]&lt;=25, "18-25",
  Table1[[#This Row],[Age]]&lt;=35, "26-35",
  Table1[[#This Row],[Age]]&lt;=45, "36-45",
  Table1[[#This Row],[Age]]&lt;=60, "46-60",
  TRUE, "60+")</f>
        <v>46-60</v>
      </c>
    </row>
    <row r="2078" spans="1:42" x14ac:dyDescent="0.3">
      <c r="A2078">
        <v>2077</v>
      </c>
      <c r="B2078" t="s">
        <v>50</v>
      </c>
      <c r="C2078" t="s">
        <v>92</v>
      </c>
      <c r="D2078">
        <v>40</v>
      </c>
      <c r="E2078" t="s">
        <v>106</v>
      </c>
      <c r="F2078" t="s">
        <v>2184</v>
      </c>
      <c r="G2078" t="s">
        <v>5124</v>
      </c>
      <c r="H2078">
        <v>19458796930</v>
      </c>
      <c r="I2078" t="s">
        <v>6559</v>
      </c>
      <c r="J2078" t="s">
        <v>7292</v>
      </c>
      <c r="K2078">
        <v>4886.4799999999996</v>
      </c>
      <c r="L2078" s="12" t="s">
        <v>9122</v>
      </c>
      <c r="M2078" s="10" t="s">
        <v>11156</v>
      </c>
      <c r="N2078">
        <v>2077</v>
      </c>
      <c r="O2078">
        <v>45055</v>
      </c>
      <c r="P2078" t="s">
        <v>11403</v>
      </c>
      <c r="Q2078" s="16">
        <v>3517.69</v>
      </c>
      <c r="R2078">
        <v>8404.17</v>
      </c>
      <c r="S2078">
        <v>36</v>
      </c>
      <c r="T2078">
        <v>2077</v>
      </c>
      <c r="U2078">
        <v>22700.29</v>
      </c>
      <c r="V2078" t="s">
        <v>11412</v>
      </c>
      <c r="W2078">
        <v>6.55</v>
      </c>
      <c r="X2078">
        <v>48</v>
      </c>
      <c r="Y2078" t="s">
        <v>8665</v>
      </c>
      <c r="Z2078" t="s">
        <v>12011</v>
      </c>
      <c r="AA2078">
        <v>2077</v>
      </c>
      <c r="AB2078" t="s">
        <v>12017</v>
      </c>
      <c r="AC2078">
        <v>3724.32</v>
      </c>
      <c r="AD2078">
        <v>2438.67</v>
      </c>
      <c r="AE2078">
        <v>121.93</v>
      </c>
      <c r="AF2078" t="s">
        <v>11336</v>
      </c>
      <c r="AG2078" t="s">
        <v>11198</v>
      </c>
      <c r="AH2078">
        <v>2701</v>
      </c>
      <c r="AI2078">
        <v>2077</v>
      </c>
      <c r="AJ2078" t="s">
        <v>11344</v>
      </c>
      <c r="AK2078" t="s">
        <v>12028</v>
      </c>
      <c r="AL2078" t="s">
        <v>12032</v>
      </c>
      <c r="AM2078" t="s">
        <v>11383</v>
      </c>
      <c r="AN2078">
        <v>1</v>
      </c>
      <c r="AO2078" s="10" t="s">
        <v>12046</v>
      </c>
      <c r="AP2078" t="str" cm="1">
        <f t="array" ref="AP2078">_xlfn.IFS(
  Table1[[#This Row],[Age]]&lt;=25, "18-25",
  Table1[[#This Row],[Age]]&lt;=35, "26-35",
  Table1[[#This Row],[Age]]&lt;=45, "36-45",
  Table1[[#This Row],[Age]]&lt;=60, "46-60",
  TRUE, "60+")</f>
        <v>36-45</v>
      </c>
    </row>
    <row r="2079" spans="1:42" x14ac:dyDescent="0.3">
      <c r="A2079">
        <v>2078</v>
      </c>
      <c r="B2079" t="s">
        <v>46</v>
      </c>
      <c r="C2079" t="s">
        <v>80</v>
      </c>
      <c r="D2079">
        <v>24</v>
      </c>
      <c r="E2079" t="s">
        <v>104</v>
      </c>
      <c r="F2079" t="s">
        <v>2185</v>
      </c>
      <c r="G2079" t="s">
        <v>5123</v>
      </c>
      <c r="H2079">
        <v>19458796931</v>
      </c>
      <c r="I2079" t="s">
        <v>5676</v>
      </c>
      <c r="J2079" t="s">
        <v>7292</v>
      </c>
      <c r="K2079">
        <v>7219.12</v>
      </c>
      <c r="L2079" s="12" t="s">
        <v>9123</v>
      </c>
      <c r="M2079" s="10" t="s">
        <v>11286</v>
      </c>
      <c r="N2079">
        <v>2078</v>
      </c>
      <c r="O2079">
        <v>45008</v>
      </c>
      <c r="P2079" t="s">
        <v>11402</v>
      </c>
      <c r="Q2079" s="16">
        <v>4188.21</v>
      </c>
      <c r="R2079">
        <v>11407.33</v>
      </c>
      <c r="S2079">
        <v>66</v>
      </c>
      <c r="T2079">
        <v>2078</v>
      </c>
      <c r="U2079">
        <v>25905.87</v>
      </c>
      <c r="V2079" t="s">
        <v>11411</v>
      </c>
      <c r="W2079">
        <v>8.9700000000000006</v>
      </c>
      <c r="X2079">
        <v>48</v>
      </c>
      <c r="Y2079" t="s">
        <v>9980</v>
      </c>
      <c r="Z2079" t="s">
        <v>12010</v>
      </c>
      <c r="AA2079">
        <v>2078</v>
      </c>
      <c r="AB2079" t="s">
        <v>12017</v>
      </c>
      <c r="AC2079">
        <v>3644.05</v>
      </c>
      <c r="AD2079">
        <v>3548.03</v>
      </c>
      <c r="AE2079">
        <v>177.4</v>
      </c>
      <c r="AF2079" t="s">
        <v>11229</v>
      </c>
      <c r="AG2079" t="s">
        <v>11220</v>
      </c>
      <c r="AH2079">
        <v>1837</v>
      </c>
      <c r="AI2079">
        <v>2078</v>
      </c>
      <c r="AJ2079" t="s">
        <v>11192</v>
      </c>
      <c r="AK2079" t="s">
        <v>12029</v>
      </c>
      <c r="AL2079" t="s">
        <v>12031</v>
      </c>
      <c r="AM2079" t="s">
        <v>11223</v>
      </c>
      <c r="AN2079">
        <v>1</v>
      </c>
      <c r="AO2079" s="10" t="s">
        <v>12047</v>
      </c>
      <c r="AP2079" t="str" cm="1">
        <f t="array" ref="AP2079">_xlfn.IFS(
  Table1[[#This Row],[Age]]&lt;=25, "18-25",
  Table1[[#This Row],[Age]]&lt;=35, "26-35",
  Table1[[#This Row],[Age]]&lt;=45, "36-45",
  Table1[[#This Row],[Age]]&lt;=60, "46-60",
  TRUE, "60+")</f>
        <v>18-25</v>
      </c>
    </row>
    <row r="2080" spans="1:42" x14ac:dyDescent="0.3">
      <c r="A2080">
        <v>2079</v>
      </c>
      <c r="B2080" t="s">
        <v>12</v>
      </c>
      <c r="C2080" t="s">
        <v>81</v>
      </c>
      <c r="D2080">
        <v>29</v>
      </c>
      <c r="E2080" t="s">
        <v>106</v>
      </c>
      <c r="F2080" t="s">
        <v>2186</v>
      </c>
      <c r="G2080" t="s">
        <v>5126</v>
      </c>
      <c r="H2080">
        <v>19458796932</v>
      </c>
      <c r="I2080" t="s">
        <v>6560</v>
      </c>
      <c r="J2080" t="s">
        <v>7292</v>
      </c>
      <c r="K2080">
        <v>1453.06</v>
      </c>
      <c r="L2080" s="12" t="s">
        <v>7777</v>
      </c>
      <c r="M2080" s="10" t="s">
        <v>11274</v>
      </c>
      <c r="N2080">
        <v>2079</v>
      </c>
      <c r="O2080">
        <v>45135</v>
      </c>
      <c r="P2080" t="s">
        <v>11402</v>
      </c>
      <c r="Q2080" s="16">
        <v>62.44</v>
      </c>
      <c r="R2080">
        <v>1515.5</v>
      </c>
      <c r="S2080">
        <v>37</v>
      </c>
      <c r="T2080">
        <v>2079</v>
      </c>
      <c r="U2080">
        <v>42268.09</v>
      </c>
      <c r="V2080" t="s">
        <v>11413</v>
      </c>
      <c r="W2080">
        <v>3.08</v>
      </c>
      <c r="X2080">
        <v>12</v>
      </c>
      <c r="Y2080" t="s">
        <v>9004</v>
      </c>
      <c r="Z2080" t="s">
        <v>12012</v>
      </c>
      <c r="AA2080">
        <v>2079</v>
      </c>
      <c r="AB2080" t="s">
        <v>12015</v>
      </c>
      <c r="AC2080">
        <v>7711.86</v>
      </c>
      <c r="AD2080">
        <v>2540.3000000000002</v>
      </c>
      <c r="AE2080">
        <v>127.02</v>
      </c>
      <c r="AF2080" t="s">
        <v>11228</v>
      </c>
      <c r="AG2080" t="s">
        <v>11072</v>
      </c>
      <c r="AH2080">
        <v>9834</v>
      </c>
      <c r="AI2080">
        <v>2079</v>
      </c>
      <c r="AJ2080" t="s">
        <v>11398</v>
      </c>
      <c r="AK2080" t="s">
        <v>12027</v>
      </c>
      <c r="AL2080" t="s">
        <v>12031</v>
      </c>
      <c r="AM2080" t="s">
        <v>11139</v>
      </c>
      <c r="AN2080">
        <v>1</v>
      </c>
      <c r="AO2080" s="10" t="s">
        <v>12038</v>
      </c>
      <c r="AP2080" t="str" cm="1">
        <f t="array" ref="AP2080">_xlfn.IFS(
  Table1[[#This Row],[Age]]&lt;=25, "18-25",
  Table1[[#This Row],[Age]]&lt;=35, "26-35",
  Table1[[#This Row],[Age]]&lt;=45, "36-45",
  Table1[[#This Row],[Age]]&lt;=60, "46-60",
  TRUE, "60+")</f>
        <v>26-35</v>
      </c>
    </row>
    <row r="2081" spans="1:42" x14ac:dyDescent="0.3">
      <c r="A2081">
        <v>2080</v>
      </c>
      <c r="B2081" t="s">
        <v>41</v>
      </c>
      <c r="C2081" t="s">
        <v>86</v>
      </c>
      <c r="D2081">
        <v>65</v>
      </c>
      <c r="E2081" t="s">
        <v>104</v>
      </c>
      <c r="F2081" t="s">
        <v>2187</v>
      </c>
      <c r="G2081" t="s">
        <v>5148</v>
      </c>
      <c r="H2081">
        <v>19458796933</v>
      </c>
      <c r="I2081" t="s">
        <v>6196</v>
      </c>
      <c r="J2081" t="s">
        <v>7291</v>
      </c>
      <c r="K2081">
        <v>3094.41</v>
      </c>
      <c r="L2081" s="12" t="s">
        <v>9124</v>
      </c>
      <c r="M2081" s="10" t="s">
        <v>11131</v>
      </c>
      <c r="N2081">
        <v>2080</v>
      </c>
      <c r="O2081">
        <v>44972</v>
      </c>
      <c r="P2081" t="s">
        <v>11404</v>
      </c>
      <c r="Q2081" s="16">
        <v>3678.79</v>
      </c>
      <c r="R2081">
        <v>-584.38</v>
      </c>
      <c r="S2081">
        <v>14</v>
      </c>
      <c r="T2081">
        <v>2080</v>
      </c>
      <c r="U2081">
        <v>32682.53</v>
      </c>
      <c r="V2081" t="s">
        <v>11412</v>
      </c>
      <c r="W2081">
        <v>2.5499999999999998</v>
      </c>
      <c r="X2081">
        <v>12</v>
      </c>
      <c r="Y2081" t="s">
        <v>10236</v>
      </c>
      <c r="Z2081" t="s">
        <v>12012</v>
      </c>
      <c r="AA2081">
        <v>2080</v>
      </c>
      <c r="AB2081" t="s">
        <v>12017</v>
      </c>
      <c r="AC2081">
        <v>2830.74</v>
      </c>
      <c r="AD2081">
        <v>4537.62</v>
      </c>
      <c r="AE2081">
        <v>226.88</v>
      </c>
      <c r="AF2081" t="s">
        <v>11250</v>
      </c>
      <c r="AG2081" t="s">
        <v>11240</v>
      </c>
      <c r="AH2081">
        <v>3471</v>
      </c>
      <c r="AI2081">
        <v>2080</v>
      </c>
      <c r="AJ2081" t="s">
        <v>11350</v>
      </c>
      <c r="AK2081" t="s">
        <v>12027</v>
      </c>
      <c r="AL2081" t="s">
        <v>12031</v>
      </c>
      <c r="AM2081" t="s">
        <v>11278</v>
      </c>
      <c r="AN2081">
        <v>1</v>
      </c>
      <c r="AO2081" s="10" t="s">
        <v>12045</v>
      </c>
      <c r="AP2081" t="str" cm="1">
        <f t="array" ref="AP2081">_xlfn.IFS(
  Table1[[#This Row],[Age]]&lt;=25, "18-25",
  Table1[[#This Row],[Age]]&lt;=35, "26-35",
  Table1[[#This Row],[Age]]&lt;=45, "36-45",
  Table1[[#This Row],[Age]]&lt;=60, "46-60",
  TRUE, "60+")</f>
        <v>60+</v>
      </c>
    </row>
    <row r="2082" spans="1:42" x14ac:dyDescent="0.3">
      <c r="A2082">
        <v>2081</v>
      </c>
      <c r="B2082" t="s">
        <v>12</v>
      </c>
      <c r="C2082" t="s">
        <v>93</v>
      </c>
      <c r="D2082">
        <v>32</v>
      </c>
      <c r="E2082" t="s">
        <v>106</v>
      </c>
      <c r="F2082" t="s">
        <v>2188</v>
      </c>
      <c r="G2082" t="s">
        <v>5146</v>
      </c>
      <c r="H2082">
        <v>19458796934</v>
      </c>
      <c r="I2082" t="s">
        <v>6077</v>
      </c>
      <c r="J2082" t="s">
        <v>7292</v>
      </c>
      <c r="K2082">
        <v>5432.84</v>
      </c>
      <c r="L2082" s="12" t="s">
        <v>8576</v>
      </c>
      <c r="M2082" s="10" t="s">
        <v>11206</v>
      </c>
      <c r="N2082">
        <v>2081</v>
      </c>
      <c r="O2082">
        <v>44927</v>
      </c>
      <c r="P2082" t="s">
        <v>11402</v>
      </c>
      <c r="Q2082" s="16">
        <v>3003.2</v>
      </c>
      <c r="R2082">
        <v>2429.64</v>
      </c>
      <c r="S2082">
        <v>46</v>
      </c>
      <c r="T2082">
        <v>2081</v>
      </c>
      <c r="U2082">
        <v>7252.23</v>
      </c>
      <c r="V2082" t="s">
        <v>11411</v>
      </c>
      <c r="W2082">
        <v>9.23</v>
      </c>
      <c r="X2082">
        <v>12</v>
      </c>
      <c r="Y2082" t="s">
        <v>11003</v>
      </c>
      <c r="Z2082" t="s">
        <v>12012</v>
      </c>
      <c r="AA2082">
        <v>2081</v>
      </c>
      <c r="AB2082" t="s">
        <v>12015</v>
      </c>
      <c r="AC2082">
        <v>1591.87</v>
      </c>
      <c r="AD2082">
        <v>4872.95</v>
      </c>
      <c r="AE2082">
        <v>243.65</v>
      </c>
      <c r="AF2082" t="s">
        <v>11248</v>
      </c>
      <c r="AG2082" t="s">
        <v>11226</v>
      </c>
      <c r="AH2082">
        <v>5958</v>
      </c>
      <c r="AI2082">
        <v>2081</v>
      </c>
      <c r="AJ2082" t="s">
        <v>11387</v>
      </c>
      <c r="AK2082" t="s">
        <v>12029</v>
      </c>
      <c r="AL2082" t="s">
        <v>12031</v>
      </c>
      <c r="AM2082" t="s">
        <v>11080</v>
      </c>
      <c r="AN2082">
        <v>-1</v>
      </c>
      <c r="AO2082" s="10" t="s">
        <v>12039</v>
      </c>
      <c r="AP2082" t="str" cm="1">
        <f t="array" ref="AP2082">_xlfn.IFS(
  Table1[[#This Row],[Age]]&lt;=25, "18-25",
  Table1[[#This Row],[Age]]&lt;=35, "26-35",
  Table1[[#This Row],[Age]]&lt;=45, "36-45",
  Table1[[#This Row],[Age]]&lt;=60, "46-60",
  TRUE, "60+")</f>
        <v>26-35</v>
      </c>
    </row>
    <row r="2083" spans="1:42" x14ac:dyDescent="0.3">
      <c r="A2083">
        <v>2082</v>
      </c>
      <c r="B2083" t="s">
        <v>16</v>
      </c>
      <c r="C2083" t="s">
        <v>73</v>
      </c>
      <c r="D2083">
        <v>24</v>
      </c>
      <c r="E2083" t="s">
        <v>104</v>
      </c>
      <c r="F2083" t="s">
        <v>2189</v>
      </c>
      <c r="G2083" t="s">
        <v>5114</v>
      </c>
      <c r="H2083">
        <v>19458796935</v>
      </c>
      <c r="I2083" t="s">
        <v>5173</v>
      </c>
      <c r="J2083" t="s">
        <v>7292</v>
      </c>
      <c r="K2083">
        <v>5936.82</v>
      </c>
      <c r="L2083" s="12" t="s">
        <v>9125</v>
      </c>
      <c r="M2083" s="10" t="s">
        <v>11288</v>
      </c>
      <c r="N2083">
        <v>2082</v>
      </c>
      <c r="O2083">
        <v>44977</v>
      </c>
      <c r="P2083" t="s">
        <v>11404</v>
      </c>
      <c r="Q2083" s="16">
        <v>4225.7299999999996</v>
      </c>
      <c r="R2083">
        <v>10162.549999999999</v>
      </c>
      <c r="S2083">
        <v>77</v>
      </c>
      <c r="T2083">
        <v>2082</v>
      </c>
      <c r="U2083">
        <v>27603.919999999998</v>
      </c>
      <c r="V2083" t="s">
        <v>11412</v>
      </c>
      <c r="W2083">
        <v>7.5</v>
      </c>
      <c r="X2083">
        <v>36</v>
      </c>
      <c r="Y2083" t="s">
        <v>7776</v>
      </c>
      <c r="Z2083" t="s">
        <v>12011</v>
      </c>
      <c r="AA2083">
        <v>2082</v>
      </c>
      <c r="AB2083" t="s">
        <v>12016</v>
      </c>
      <c r="AC2083">
        <v>4502.53</v>
      </c>
      <c r="AD2083">
        <v>2480.79</v>
      </c>
      <c r="AE2083">
        <v>124.04</v>
      </c>
      <c r="AF2083" t="s">
        <v>11234</v>
      </c>
      <c r="AG2083" t="s">
        <v>11047</v>
      </c>
      <c r="AH2083">
        <v>4768</v>
      </c>
      <c r="AI2083">
        <v>2082</v>
      </c>
      <c r="AJ2083" t="s">
        <v>11181</v>
      </c>
      <c r="AK2083" t="s">
        <v>12027</v>
      </c>
      <c r="AL2083" t="s">
        <v>12031</v>
      </c>
      <c r="AM2083" t="s">
        <v>11087</v>
      </c>
      <c r="AN2083">
        <v>1</v>
      </c>
      <c r="AO2083" s="10" t="s">
        <v>12045</v>
      </c>
      <c r="AP2083" t="str" cm="1">
        <f t="array" ref="AP2083">_xlfn.IFS(
  Table1[[#This Row],[Age]]&lt;=25, "18-25",
  Table1[[#This Row],[Age]]&lt;=35, "26-35",
  Table1[[#This Row],[Age]]&lt;=45, "36-45",
  Table1[[#This Row],[Age]]&lt;=60, "46-60",
  TRUE, "60+")</f>
        <v>18-25</v>
      </c>
    </row>
    <row r="2084" spans="1:42" x14ac:dyDescent="0.3">
      <c r="A2084">
        <v>2083</v>
      </c>
      <c r="B2084" t="s">
        <v>4</v>
      </c>
      <c r="C2084" t="s">
        <v>62</v>
      </c>
      <c r="D2084">
        <v>25</v>
      </c>
      <c r="E2084" t="s">
        <v>106</v>
      </c>
      <c r="F2084" t="s">
        <v>2190</v>
      </c>
      <c r="G2084" t="s">
        <v>5118</v>
      </c>
      <c r="H2084">
        <v>19458796936</v>
      </c>
      <c r="I2084" t="s">
        <v>6462</v>
      </c>
      <c r="J2084" t="s">
        <v>7291</v>
      </c>
      <c r="K2084">
        <v>5412.64</v>
      </c>
      <c r="L2084" s="12" t="s">
        <v>9126</v>
      </c>
      <c r="M2084" s="10" t="s">
        <v>11140</v>
      </c>
      <c r="N2084">
        <v>2083</v>
      </c>
      <c r="O2084">
        <v>45090</v>
      </c>
      <c r="P2084" t="s">
        <v>11404</v>
      </c>
      <c r="Q2084" s="16">
        <v>701.64</v>
      </c>
      <c r="R2084">
        <v>6114.28</v>
      </c>
      <c r="S2084">
        <v>56</v>
      </c>
      <c r="T2084">
        <v>2083</v>
      </c>
      <c r="U2084">
        <v>18864.189999999999</v>
      </c>
      <c r="V2084" t="s">
        <v>11413</v>
      </c>
      <c r="W2084">
        <v>7.41</v>
      </c>
      <c r="X2084">
        <v>36</v>
      </c>
      <c r="Y2084" t="s">
        <v>9266</v>
      </c>
      <c r="Z2084" t="s">
        <v>12011</v>
      </c>
      <c r="AA2084">
        <v>2083</v>
      </c>
      <c r="AB2084" t="s">
        <v>12017</v>
      </c>
      <c r="AC2084">
        <v>7469.02</v>
      </c>
      <c r="AD2084">
        <v>1653.72</v>
      </c>
      <c r="AE2084">
        <v>82.69</v>
      </c>
      <c r="AF2084" t="s">
        <v>11110</v>
      </c>
      <c r="AG2084" t="s">
        <v>11151</v>
      </c>
      <c r="AH2084">
        <v>2904</v>
      </c>
      <c r="AI2084">
        <v>2083</v>
      </c>
      <c r="AJ2084" t="s">
        <v>11327</v>
      </c>
      <c r="AK2084" t="s">
        <v>12028</v>
      </c>
      <c r="AL2084" t="s">
        <v>12031</v>
      </c>
      <c r="AM2084" t="s">
        <v>11083</v>
      </c>
      <c r="AN2084">
        <v>1</v>
      </c>
      <c r="AO2084" s="10" t="s">
        <v>12043</v>
      </c>
      <c r="AP2084" t="str" cm="1">
        <f t="array" ref="AP2084">_xlfn.IFS(
  Table1[[#This Row],[Age]]&lt;=25, "18-25",
  Table1[[#This Row],[Age]]&lt;=35, "26-35",
  Table1[[#This Row],[Age]]&lt;=45, "36-45",
  Table1[[#This Row],[Age]]&lt;=60, "46-60",
  TRUE, "60+")</f>
        <v>18-25</v>
      </c>
    </row>
    <row r="2085" spans="1:42" x14ac:dyDescent="0.3">
      <c r="A2085">
        <v>2084</v>
      </c>
      <c r="B2085" t="s">
        <v>41</v>
      </c>
      <c r="C2085" t="s">
        <v>75</v>
      </c>
      <c r="D2085">
        <v>24</v>
      </c>
      <c r="E2085" t="s">
        <v>105</v>
      </c>
      <c r="F2085" t="s">
        <v>2191</v>
      </c>
      <c r="G2085" t="s">
        <v>5123</v>
      </c>
      <c r="H2085">
        <v>19458796937</v>
      </c>
      <c r="I2085" t="s">
        <v>6561</v>
      </c>
      <c r="J2085" t="s">
        <v>7291</v>
      </c>
      <c r="K2085">
        <v>4411.34</v>
      </c>
      <c r="L2085" s="12" t="s">
        <v>9127</v>
      </c>
      <c r="M2085" s="10" t="s">
        <v>11168</v>
      </c>
      <c r="N2085">
        <v>2084</v>
      </c>
      <c r="O2085">
        <v>45251</v>
      </c>
      <c r="P2085" t="s">
        <v>11404</v>
      </c>
      <c r="Q2085" s="16">
        <v>4037.43</v>
      </c>
      <c r="R2085">
        <v>8448.77</v>
      </c>
      <c r="S2085">
        <v>50</v>
      </c>
      <c r="T2085">
        <v>2084</v>
      </c>
      <c r="U2085">
        <v>11134.8</v>
      </c>
      <c r="V2085" t="s">
        <v>11412</v>
      </c>
      <c r="W2085">
        <v>4.0199999999999996</v>
      </c>
      <c r="X2085">
        <v>60</v>
      </c>
      <c r="Y2085" t="s">
        <v>11800</v>
      </c>
      <c r="Z2085" t="s">
        <v>12011</v>
      </c>
      <c r="AA2085">
        <v>2084</v>
      </c>
      <c r="AB2085" t="s">
        <v>12016</v>
      </c>
      <c r="AC2085">
        <v>1535.24</v>
      </c>
      <c r="AD2085">
        <v>2035.34</v>
      </c>
      <c r="AE2085">
        <v>101.77</v>
      </c>
      <c r="AF2085" t="s">
        <v>11268</v>
      </c>
      <c r="AG2085" t="s">
        <v>11371</v>
      </c>
      <c r="AH2085">
        <v>5765</v>
      </c>
      <c r="AI2085">
        <v>2084</v>
      </c>
      <c r="AJ2085" t="s">
        <v>11083</v>
      </c>
      <c r="AK2085" t="s">
        <v>12027</v>
      </c>
      <c r="AL2085" t="s">
        <v>12032</v>
      </c>
      <c r="AM2085" t="s">
        <v>11308</v>
      </c>
      <c r="AN2085">
        <v>1</v>
      </c>
      <c r="AO2085" s="10" t="s">
        <v>12040</v>
      </c>
      <c r="AP2085" t="str" cm="1">
        <f t="array" ref="AP2085">_xlfn.IFS(
  Table1[[#This Row],[Age]]&lt;=25, "18-25",
  Table1[[#This Row],[Age]]&lt;=35, "26-35",
  Table1[[#This Row],[Age]]&lt;=45, "36-45",
  Table1[[#This Row],[Age]]&lt;=60, "46-60",
  TRUE, "60+")</f>
        <v>18-25</v>
      </c>
    </row>
    <row r="2086" spans="1:42" x14ac:dyDescent="0.3">
      <c r="A2086">
        <v>2085</v>
      </c>
      <c r="B2086" t="s">
        <v>12</v>
      </c>
      <c r="C2086" t="s">
        <v>99</v>
      </c>
      <c r="D2086">
        <v>60</v>
      </c>
      <c r="E2086" t="s">
        <v>106</v>
      </c>
      <c r="F2086" t="s">
        <v>2192</v>
      </c>
      <c r="G2086" t="s">
        <v>5147</v>
      </c>
      <c r="H2086">
        <v>19458796938</v>
      </c>
      <c r="I2086" t="s">
        <v>5984</v>
      </c>
      <c r="J2086" t="s">
        <v>7292</v>
      </c>
      <c r="K2086">
        <v>7143.6</v>
      </c>
      <c r="L2086" s="12" t="s">
        <v>7449</v>
      </c>
      <c r="M2086" s="10" t="s">
        <v>11245</v>
      </c>
      <c r="N2086">
        <v>2085</v>
      </c>
      <c r="O2086">
        <v>45251</v>
      </c>
      <c r="P2086" t="s">
        <v>11402</v>
      </c>
      <c r="Q2086" s="16">
        <v>714.49</v>
      </c>
      <c r="R2086">
        <v>6429.11</v>
      </c>
      <c r="S2086">
        <v>61</v>
      </c>
      <c r="T2086">
        <v>2085</v>
      </c>
      <c r="U2086">
        <v>32750.47</v>
      </c>
      <c r="V2086" t="s">
        <v>11412</v>
      </c>
      <c r="W2086">
        <v>6.65</v>
      </c>
      <c r="X2086">
        <v>24</v>
      </c>
      <c r="Y2086" t="s">
        <v>7962</v>
      </c>
      <c r="Z2086" t="s">
        <v>12012</v>
      </c>
      <c r="AA2086">
        <v>2085</v>
      </c>
      <c r="AB2086" t="s">
        <v>12016</v>
      </c>
      <c r="AC2086">
        <v>2545.13</v>
      </c>
      <c r="AD2086">
        <v>3392.94</v>
      </c>
      <c r="AE2086">
        <v>169.65</v>
      </c>
      <c r="AF2086" t="s">
        <v>11205</v>
      </c>
      <c r="AG2086" t="s">
        <v>11214</v>
      </c>
      <c r="AH2086">
        <v>390</v>
      </c>
      <c r="AI2086">
        <v>2085</v>
      </c>
      <c r="AJ2086" t="s">
        <v>11163</v>
      </c>
      <c r="AK2086" t="s">
        <v>12027</v>
      </c>
      <c r="AL2086" t="s">
        <v>12032</v>
      </c>
      <c r="AM2086" t="s">
        <v>11342</v>
      </c>
      <c r="AN2086">
        <v>1</v>
      </c>
      <c r="AO2086" s="10" t="s">
        <v>12040</v>
      </c>
      <c r="AP2086" t="str" cm="1">
        <f t="array" ref="AP2086">_xlfn.IFS(
  Table1[[#This Row],[Age]]&lt;=25, "18-25",
  Table1[[#This Row],[Age]]&lt;=35, "26-35",
  Table1[[#This Row],[Age]]&lt;=45, "36-45",
  Table1[[#This Row],[Age]]&lt;=60, "46-60",
  TRUE, "60+")</f>
        <v>46-60</v>
      </c>
    </row>
    <row r="2087" spans="1:42" x14ac:dyDescent="0.3">
      <c r="A2087">
        <v>2086</v>
      </c>
      <c r="B2087" t="s">
        <v>40</v>
      </c>
      <c r="C2087" t="s">
        <v>58</v>
      </c>
      <c r="D2087">
        <v>21</v>
      </c>
      <c r="E2087" t="s">
        <v>106</v>
      </c>
      <c r="F2087" t="s">
        <v>2193</v>
      </c>
      <c r="G2087" t="s">
        <v>5134</v>
      </c>
      <c r="H2087">
        <v>19458796939</v>
      </c>
      <c r="I2087" t="s">
        <v>6562</v>
      </c>
      <c r="J2087" t="s">
        <v>7292</v>
      </c>
      <c r="K2087">
        <v>2124.3000000000002</v>
      </c>
      <c r="L2087" s="12" t="s">
        <v>9128</v>
      </c>
      <c r="M2087" s="10" t="s">
        <v>11170</v>
      </c>
      <c r="N2087">
        <v>2086</v>
      </c>
      <c r="O2087">
        <v>45248</v>
      </c>
      <c r="P2087" t="s">
        <v>11402</v>
      </c>
      <c r="Q2087" s="16">
        <v>2928.56</v>
      </c>
      <c r="R2087">
        <v>-804.26</v>
      </c>
      <c r="S2087">
        <v>17</v>
      </c>
      <c r="T2087">
        <v>2086</v>
      </c>
      <c r="U2087">
        <v>19938.66</v>
      </c>
      <c r="V2087" t="s">
        <v>11411</v>
      </c>
      <c r="W2087">
        <v>7.54</v>
      </c>
      <c r="X2087">
        <v>60</v>
      </c>
      <c r="Y2087" t="s">
        <v>11646</v>
      </c>
      <c r="Z2087" t="s">
        <v>12011</v>
      </c>
      <c r="AA2087">
        <v>2086</v>
      </c>
      <c r="AB2087" t="s">
        <v>12015</v>
      </c>
      <c r="AC2087">
        <v>6690.54</v>
      </c>
      <c r="AD2087">
        <v>3631.24</v>
      </c>
      <c r="AE2087">
        <v>181.56</v>
      </c>
      <c r="AF2087" t="s">
        <v>11200</v>
      </c>
      <c r="AG2087" t="s">
        <v>11069</v>
      </c>
      <c r="AH2087">
        <v>8722</v>
      </c>
      <c r="AI2087">
        <v>2086</v>
      </c>
      <c r="AJ2087" t="s">
        <v>11173</v>
      </c>
      <c r="AK2087" t="s">
        <v>12029</v>
      </c>
      <c r="AL2087" t="s">
        <v>12031</v>
      </c>
      <c r="AM2087" t="s">
        <v>11079</v>
      </c>
      <c r="AN2087">
        <v>1</v>
      </c>
      <c r="AO2087" s="10" t="s">
        <v>12040</v>
      </c>
      <c r="AP2087" t="str" cm="1">
        <f t="array" ref="AP2087">_xlfn.IFS(
  Table1[[#This Row],[Age]]&lt;=25, "18-25",
  Table1[[#This Row],[Age]]&lt;=35, "26-35",
  Table1[[#This Row],[Age]]&lt;=45, "36-45",
  Table1[[#This Row],[Age]]&lt;=60, "46-60",
  TRUE, "60+")</f>
        <v>18-25</v>
      </c>
    </row>
    <row r="2088" spans="1:42" x14ac:dyDescent="0.3">
      <c r="A2088">
        <v>2087</v>
      </c>
      <c r="B2088" t="s">
        <v>2</v>
      </c>
      <c r="C2088" t="s">
        <v>67</v>
      </c>
      <c r="D2088">
        <v>67</v>
      </c>
      <c r="E2088" t="s">
        <v>105</v>
      </c>
      <c r="F2088" t="s">
        <v>2194</v>
      </c>
      <c r="G2088" t="s">
        <v>5147</v>
      </c>
      <c r="H2088">
        <v>19458796940</v>
      </c>
      <c r="I2088" t="s">
        <v>6338</v>
      </c>
      <c r="J2088" t="s">
        <v>7292</v>
      </c>
      <c r="K2088">
        <v>2899</v>
      </c>
      <c r="L2088" s="12" t="s">
        <v>9129</v>
      </c>
      <c r="M2088" s="10" t="s">
        <v>11349</v>
      </c>
      <c r="N2088">
        <v>2087</v>
      </c>
      <c r="O2088">
        <v>45025</v>
      </c>
      <c r="P2088" t="s">
        <v>11404</v>
      </c>
      <c r="Q2088" s="16">
        <v>1361.71</v>
      </c>
      <c r="R2088">
        <v>4260.71</v>
      </c>
      <c r="S2088">
        <v>27</v>
      </c>
      <c r="T2088">
        <v>2087</v>
      </c>
      <c r="U2088">
        <v>38598.04</v>
      </c>
      <c r="V2088" t="s">
        <v>11411</v>
      </c>
      <c r="W2088">
        <v>6.4</v>
      </c>
      <c r="X2088">
        <v>24</v>
      </c>
      <c r="Y2088" t="s">
        <v>11442</v>
      </c>
      <c r="Z2088" t="s">
        <v>12010</v>
      </c>
      <c r="AA2088">
        <v>2087</v>
      </c>
      <c r="AB2088" t="s">
        <v>12017</v>
      </c>
      <c r="AC2088">
        <v>7360.25</v>
      </c>
      <c r="AD2088">
        <v>1890.32</v>
      </c>
      <c r="AE2088">
        <v>94.52</v>
      </c>
      <c r="AF2088" t="s">
        <v>11292</v>
      </c>
      <c r="AG2088" t="s">
        <v>11290</v>
      </c>
      <c r="AH2088">
        <v>1598</v>
      </c>
      <c r="AI2088">
        <v>2087</v>
      </c>
      <c r="AJ2088" t="s">
        <v>11302</v>
      </c>
      <c r="AK2088" t="s">
        <v>12029</v>
      </c>
      <c r="AL2088" t="s">
        <v>12031</v>
      </c>
      <c r="AM2088" t="s">
        <v>11196</v>
      </c>
      <c r="AN2088">
        <v>1</v>
      </c>
      <c r="AO2088" s="10" t="s">
        <v>12037</v>
      </c>
      <c r="AP2088" t="str" cm="1">
        <f t="array" ref="AP2088">_xlfn.IFS(
  Table1[[#This Row],[Age]]&lt;=25, "18-25",
  Table1[[#This Row],[Age]]&lt;=35, "26-35",
  Table1[[#This Row],[Age]]&lt;=45, "36-45",
  Table1[[#This Row],[Age]]&lt;=60, "46-60",
  TRUE, "60+")</f>
        <v>60+</v>
      </c>
    </row>
    <row r="2089" spans="1:42" x14ac:dyDescent="0.3">
      <c r="A2089">
        <v>2088</v>
      </c>
      <c r="B2089" t="s">
        <v>25</v>
      </c>
      <c r="C2089" t="s">
        <v>85</v>
      </c>
      <c r="D2089">
        <v>68</v>
      </c>
      <c r="E2089" t="s">
        <v>104</v>
      </c>
      <c r="F2089" t="s">
        <v>2195</v>
      </c>
      <c r="G2089" t="s">
        <v>5116</v>
      </c>
      <c r="H2089">
        <v>19458796941</v>
      </c>
      <c r="I2089" t="s">
        <v>6563</v>
      </c>
      <c r="J2089" t="s">
        <v>7292</v>
      </c>
      <c r="K2089">
        <v>4500.3900000000003</v>
      </c>
      <c r="L2089" s="12" t="s">
        <v>7676</v>
      </c>
      <c r="M2089" s="10" t="s">
        <v>11330</v>
      </c>
      <c r="N2089">
        <v>2088</v>
      </c>
      <c r="O2089">
        <v>45212</v>
      </c>
      <c r="P2089" t="s">
        <v>11403</v>
      </c>
      <c r="Q2089" s="16">
        <v>1207.6400000000001</v>
      </c>
      <c r="R2089">
        <v>5708.03</v>
      </c>
      <c r="S2089">
        <v>54</v>
      </c>
      <c r="T2089">
        <v>2088</v>
      </c>
      <c r="U2089">
        <v>29738.54</v>
      </c>
      <c r="V2089" t="s">
        <v>11411</v>
      </c>
      <c r="W2089">
        <v>7.63</v>
      </c>
      <c r="X2089">
        <v>48</v>
      </c>
      <c r="Y2089" t="s">
        <v>11921</v>
      </c>
      <c r="Z2089" t="s">
        <v>12012</v>
      </c>
      <c r="AA2089">
        <v>2088</v>
      </c>
      <c r="AB2089" t="s">
        <v>12017</v>
      </c>
      <c r="AC2089">
        <v>1019.51</v>
      </c>
      <c r="AD2089">
        <v>4231.8900000000003</v>
      </c>
      <c r="AE2089">
        <v>211.59</v>
      </c>
      <c r="AF2089" t="s">
        <v>11221</v>
      </c>
      <c r="AG2089" t="s">
        <v>11333</v>
      </c>
      <c r="AH2089">
        <v>514</v>
      </c>
      <c r="AI2089">
        <v>2088</v>
      </c>
      <c r="AJ2089" t="s">
        <v>11190</v>
      </c>
      <c r="AK2089" t="s">
        <v>12029</v>
      </c>
      <c r="AL2089" t="s">
        <v>12031</v>
      </c>
      <c r="AM2089" t="s">
        <v>11297</v>
      </c>
      <c r="AN2089">
        <v>1</v>
      </c>
      <c r="AO2089" s="10" t="s">
        <v>12044</v>
      </c>
      <c r="AP2089" t="str" cm="1">
        <f t="array" ref="AP2089">_xlfn.IFS(
  Table1[[#This Row],[Age]]&lt;=25, "18-25",
  Table1[[#This Row],[Age]]&lt;=35, "26-35",
  Table1[[#This Row],[Age]]&lt;=45, "36-45",
  Table1[[#This Row],[Age]]&lt;=60, "46-60",
  TRUE, "60+")</f>
        <v>60+</v>
      </c>
    </row>
    <row r="2090" spans="1:42" x14ac:dyDescent="0.3">
      <c r="A2090">
        <v>2089</v>
      </c>
      <c r="B2090" t="s">
        <v>21</v>
      </c>
      <c r="C2090" t="s">
        <v>71</v>
      </c>
      <c r="D2090">
        <v>24</v>
      </c>
      <c r="E2090" t="s">
        <v>105</v>
      </c>
      <c r="F2090" t="s">
        <v>2196</v>
      </c>
      <c r="G2090" t="s">
        <v>5114</v>
      </c>
      <c r="H2090">
        <v>19458796942</v>
      </c>
      <c r="I2090" t="s">
        <v>6218</v>
      </c>
      <c r="J2090" t="s">
        <v>7292</v>
      </c>
      <c r="K2090">
        <v>6985.48</v>
      </c>
      <c r="L2090" s="12" t="s">
        <v>9130</v>
      </c>
      <c r="M2090" s="10" t="s">
        <v>11164</v>
      </c>
      <c r="N2090">
        <v>2089</v>
      </c>
      <c r="O2090">
        <v>45184</v>
      </c>
      <c r="P2090" t="s">
        <v>11402</v>
      </c>
      <c r="Q2090" s="16">
        <v>2498.71</v>
      </c>
      <c r="R2090">
        <v>9484.19</v>
      </c>
      <c r="S2090">
        <v>29</v>
      </c>
      <c r="T2090">
        <v>2089</v>
      </c>
      <c r="U2090">
        <v>6108.57</v>
      </c>
      <c r="V2090" t="s">
        <v>11411</v>
      </c>
      <c r="W2090">
        <v>6.31</v>
      </c>
      <c r="X2090">
        <v>36</v>
      </c>
      <c r="Y2090" t="s">
        <v>11923</v>
      </c>
      <c r="Z2090" t="s">
        <v>12010</v>
      </c>
      <c r="AA2090">
        <v>2089</v>
      </c>
      <c r="AB2090" t="s">
        <v>12017</v>
      </c>
      <c r="AC2090">
        <v>9428.2800000000007</v>
      </c>
      <c r="AD2090">
        <v>630.05999999999995</v>
      </c>
      <c r="AE2090">
        <v>31.5</v>
      </c>
      <c r="AF2090" t="s">
        <v>11094</v>
      </c>
      <c r="AG2090" t="s">
        <v>11122</v>
      </c>
      <c r="AH2090">
        <v>9161</v>
      </c>
      <c r="AI2090">
        <v>2089</v>
      </c>
      <c r="AJ2090" t="s">
        <v>11040</v>
      </c>
      <c r="AK2090" t="s">
        <v>12028</v>
      </c>
      <c r="AL2090" t="s">
        <v>12032</v>
      </c>
      <c r="AM2090" t="s">
        <v>11102</v>
      </c>
      <c r="AN2090">
        <v>1</v>
      </c>
      <c r="AO2090" s="10" t="s">
        <v>12042</v>
      </c>
      <c r="AP2090" t="str" cm="1">
        <f t="array" ref="AP2090">_xlfn.IFS(
  Table1[[#This Row],[Age]]&lt;=25, "18-25",
  Table1[[#This Row],[Age]]&lt;=35, "26-35",
  Table1[[#This Row],[Age]]&lt;=45, "36-45",
  Table1[[#This Row],[Age]]&lt;=60, "46-60",
  TRUE, "60+")</f>
        <v>18-25</v>
      </c>
    </row>
    <row r="2091" spans="1:42" x14ac:dyDescent="0.3">
      <c r="A2091">
        <v>2090</v>
      </c>
      <c r="B2091" t="s">
        <v>14</v>
      </c>
      <c r="C2091" t="s">
        <v>85</v>
      </c>
      <c r="D2091">
        <v>62</v>
      </c>
      <c r="E2091" t="s">
        <v>105</v>
      </c>
      <c r="F2091" t="s">
        <v>2197</v>
      </c>
      <c r="G2091" t="s">
        <v>5133</v>
      </c>
      <c r="H2091">
        <v>19458796943</v>
      </c>
      <c r="I2091" t="s">
        <v>5633</v>
      </c>
      <c r="J2091" t="s">
        <v>7292</v>
      </c>
      <c r="K2091">
        <v>915.27</v>
      </c>
      <c r="L2091" s="12" t="s">
        <v>9131</v>
      </c>
      <c r="M2091" s="10" t="s">
        <v>11159</v>
      </c>
      <c r="N2091">
        <v>2090</v>
      </c>
      <c r="O2091">
        <v>45026</v>
      </c>
      <c r="P2091" t="s">
        <v>11403</v>
      </c>
      <c r="Q2091" s="16">
        <v>3789.08</v>
      </c>
      <c r="R2091">
        <v>-2873.81</v>
      </c>
      <c r="S2091">
        <v>13</v>
      </c>
      <c r="T2091">
        <v>2090</v>
      </c>
      <c r="U2091">
        <v>18167.11</v>
      </c>
      <c r="V2091" t="s">
        <v>11413</v>
      </c>
      <c r="W2091">
        <v>9.84</v>
      </c>
      <c r="X2091">
        <v>60</v>
      </c>
      <c r="Y2091" t="s">
        <v>11452</v>
      </c>
      <c r="Z2091" t="s">
        <v>12011</v>
      </c>
      <c r="AA2091">
        <v>2090</v>
      </c>
      <c r="AB2091" t="s">
        <v>12015</v>
      </c>
      <c r="AC2091">
        <v>4414.26</v>
      </c>
      <c r="AD2091">
        <v>118.98</v>
      </c>
      <c r="AE2091">
        <v>5.95</v>
      </c>
      <c r="AF2091" t="s">
        <v>11156</v>
      </c>
      <c r="AG2091" t="s">
        <v>11242</v>
      </c>
      <c r="AH2091">
        <v>5038</v>
      </c>
      <c r="AI2091">
        <v>2090</v>
      </c>
      <c r="AJ2091" t="s">
        <v>11147</v>
      </c>
      <c r="AK2091" t="s">
        <v>12029</v>
      </c>
      <c r="AL2091" t="s">
        <v>12032</v>
      </c>
      <c r="AM2091" t="s">
        <v>11093</v>
      </c>
      <c r="AN2091">
        <v>1</v>
      </c>
      <c r="AO2091" s="10" t="s">
        <v>12037</v>
      </c>
      <c r="AP2091" t="str" cm="1">
        <f t="array" ref="AP2091">_xlfn.IFS(
  Table1[[#This Row],[Age]]&lt;=25, "18-25",
  Table1[[#This Row],[Age]]&lt;=35, "26-35",
  Table1[[#This Row],[Age]]&lt;=45, "36-45",
  Table1[[#This Row],[Age]]&lt;=60, "46-60",
  TRUE, "60+")</f>
        <v>60+</v>
      </c>
    </row>
    <row r="2092" spans="1:42" x14ac:dyDescent="0.3">
      <c r="A2092">
        <v>2091</v>
      </c>
      <c r="B2092" t="s">
        <v>45</v>
      </c>
      <c r="C2092" t="s">
        <v>94</v>
      </c>
      <c r="D2092">
        <v>58</v>
      </c>
      <c r="E2092" t="s">
        <v>105</v>
      </c>
      <c r="F2092" t="s">
        <v>2198</v>
      </c>
      <c r="G2092" t="s">
        <v>5115</v>
      </c>
      <c r="H2092">
        <v>19458796944</v>
      </c>
      <c r="I2092" t="s">
        <v>6564</v>
      </c>
      <c r="J2092" t="s">
        <v>7292</v>
      </c>
      <c r="K2092">
        <v>1245.1400000000001</v>
      </c>
      <c r="L2092" s="12" t="s">
        <v>9132</v>
      </c>
      <c r="M2092" s="10" t="s">
        <v>11045</v>
      </c>
      <c r="N2092">
        <v>2091</v>
      </c>
      <c r="O2092">
        <v>45285</v>
      </c>
      <c r="P2092" t="s">
        <v>11404</v>
      </c>
      <c r="Q2092" s="16">
        <v>3229.66</v>
      </c>
      <c r="R2092">
        <v>4474.8</v>
      </c>
      <c r="S2092">
        <v>49</v>
      </c>
      <c r="T2092">
        <v>2091</v>
      </c>
      <c r="U2092">
        <v>14222.3</v>
      </c>
      <c r="V2092" t="s">
        <v>11413</v>
      </c>
      <c r="W2092">
        <v>5.43</v>
      </c>
      <c r="X2092">
        <v>36</v>
      </c>
      <c r="Y2092" t="s">
        <v>11924</v>
      </c>
      <c r="Z2092" t="s">
        <v>12011</v>
      </c>
      <c r="AA2092">
        <v>2091</v>
      </c>
      <c r="AB2092" t="s">
        <v>12016</v>
      </c>
      <c r="AC2092">
        <v>4254.57</v>
      </c>
      <c r="AD2092">
        <v>4898.79</v>
      </c>
      <c r="AE2092">
        <v>244.94</v>
      </c>
      <c r="AF2092" t="s">
        <v>11349</v>
      </c>
      <c r="AG2092" t="s">
        <v>11374</v>
      </c>
      <c r="AH2092">
        <v>1788</v>
      </c>
      <c r="AI2092">
        <v>2091</v>
      </c>
      <c r="AJ2092" t="s">
        <v>11287</v>
      </c>
      <c r="AK2092" t="s">
        <v>12028</v>
      </c>
      <c r="AL2092" t="s">
        <v>12032</v>
      </c>
      <c r="AM2092" t="s">
        <v>11275</v>
      </c>
      <c r="AN2092">
        <v>1</v>
      </c>
      <c r="AO2092" s="10" t="s">
        <v>12036</v>
      </c>
      <c r="AP2092" t="str" cm="1">
        <f t="array" ref="AP2092">_xlfn.IFS(
  Table1[[#This Row],[Age]]&lt;=25, "18-25",
  Table1[[#This Row],[Age]]&lt;=35, "26-35",
  Table1[[#This Row],[Age]]&lt;=45, "36-45",
  Table1[[#This Row],[Age]]&lt;=60, "46-60",
  TRUE, "60+")</f>
        <v>46-60</v>
      </c>
    </row>
    <row r="2093" spans="1:42" x14ac:dyDescent="0.3">
      <c r="A2093">
        <v>2092</v>
      </c>
      <c r="B2093" t="s">
        <v>32</v>
      </c>
      <c r="C2093" t="s">
        <v>58</v>
      </c>
      <c r="D2093">
        <v>47</v>
      </c>
      <c r="E2093" t="s">
        <v>106</v>
      </c>
      <c r="F2093" t="s">
        <v>2199</v>
      </c>
      <c r="G2093" t="s">
        <v>5138</v>
      </c>
      <c r="H2093">
        <v>19458796945</v>
      </c>
      <c r="I2093" t="s">
        <v>5772</v>
      </c>
      <c r="J2093" t="s">
        <v>7291</v>
      </c>
      <c r="K2093">
        <v>7845.84</v>
      </c>
      <c r="L2093" s="12" t="s">
        <v>8615</v>
      </c>
      <c r="M2093" s="10" t="s">
        <v>11311</v>
      </c>
      <c r="N2093">
        <v>2092</v>
      </c>
      <c r="O2093">
        <v>44951</v>
      </c>
      <c r="P2093" t="s">
        <v>11404</v>
      </c>
      <c r="Q2093" s="16">
        <v>4942.93</v>
      </c>
      <c r="R2093">
        <v>2902.91</v>
      </c>
      <c r="S2093">
        <v>25</v>
      </c>
      <c r="T2093">
        <v>2092</v>
      </c>
      <c r="U2093">
        <v>8348.66</v>
      </c>
      <c r="V2093" t="s">
        <v>11412</v>
      </c>
      <c r="W2093">
        <v>1.1100000000000001</v>
      </c>
      <c r="X2093">
        <v>60</v>
      </c>
      <c r="Y2093" t="s">
        <v>8094</v>
      </c>
      <c r="Z2093" t="s">
        <v>12011</v>
      </c>
      <c r="AA2093">
        <v>2092</v>
      </c>
      <c r="AB2093" t="s">
        <v>12015</v>
      </c>
      <c r="AC2093">
        <v>8545.91</v>
      </c>
      <c r="AD2093">
        <v>4601.53</v>
      </c>
      <c r="AE2093">
        <v>230.08</v>
      </c>
      <c r="AF2093" t="s">
        <v>11134</v>
      </c>
      <c r="AG2093" t="s">
        <v>11201</v>
      </c>
      <c r="AH2093">
        <v>5132</v>
      </c>
      <c r="AI2093">
        <v>2092</v>
      </c>
      <c r="AJ2093" t="s">
        <v>11088</v>
      </c>
      <c r="AK2093" t="s">
        <v>12027</v>
      </c>
      <c r="AL2093" t="s">
        <v>12031</v>
      </c>
      <c r="AM2093" t="s">
        <v>11255</v>
      </c>
      <c r="AN2093">
        <v>1</v>
      </c>
      <c r="AO2093" s="10" t="s">
        <v>12039</v>
      </c>
      <c r="AP2093" t="str" cm="1">
        <f t="array" ref="AP2093">_xlfn.IFS(
  Table1[[#This Row],[Age]]&lt;=25, "18-25",
  Table1[[#This Row],[Age]]&lt;=35, "26-35",
  Table1[[#This Row],[Age]]&lt;=45, "36-45",
  Table1[[#This Row],[Age]]&lt;=60, "46-60",
  TRUE, "60+")</f>
        <v>46-60</v>
      </c>
    </row>
    <row r="2094" spans="1:42" x14ac:dyDescent="0.3">
      <c r="A2094">
        <v>2093</v>
      </c>
      <c r="B2094" t="s">
        <v>13</v>
      </c>
      <c r="C2094" t="s">
        <v>69</v>
      </c>
      <c r="D2094">
        <v>35</v>
      </c>
      <c r="E2094" t="s">
        <v>105</v>
      </c>
      <c r="F2094" t="s">
        <v>2200</v>
      </c>
      <c r="G2094" t="s">
        <v>5115</v>
      </c>
      <c r="H2094">
        <v>19458796946</v>
      </c>
      <c r="I2094" t="s">
        <v>6565</v>
      </c>
      <c r="J2094" t="s">
        <v>7291</v>
      </c>
      <c r="K2094">
        <v>2683.45</v>
      </c>
      <c r="L2094" s="12" t="s">
        <v>9133</v>
      </c>
      <c r="M2094" s="10" t="s">
        <v>11119</v>
      </c>
      <c r="N2094">
        <v>2093</v>
      </c>
      <c r="O2094">
        <v>45073</v>
      </c>
      <c r="P2094" t="s">
        <v>11402</v>
      </c>
      <c r="Q2094" s="16">
        <v>604.11</v>
      </c>
      <c r="R2094">
        <v>3287.56</v>
      </c>
      <c r="S2094">
        <v>88</v>
      </c>
      <c r="T2094">
        <v>2093</v>
      </c>
      <c r="U2094">
        <v>40210.76</v>
      </c>
      <c r="V2094" t="s">
        <v>11413</v>
      </c>
      <c r="W2094">
        <v>2.4700000000000002</v>
      </c>
      <c r="X2094">
        <v>12</v>
      </c>
      <c r="Y2094" t="s">
        <v>11898</v>
      </c>
      <c r="Z2094" t="s">
        <v>12012</v>
      </c>
      <c r="AA2094">
        <v>2093</v>
      </c>
      <c r="AB2094" t="s">
        <v>12016</v>
      </c>
      <c r="AC2094">
        <v>1986.04</v>
      </c>
      <c r="AD2094">
        <v>1528.81</v>
      </c>
      <c r="AE2094">
        <v>76.44</v>
      </c>
      <c r="AF2094" t="s">
        <v>11351</v>
      </c>
      <c r="AG2094" t="s">
        <v>11332</v>
      </c>
      <c r="AH2094">
        <v>6238</v>
      </c>
      <c r="AI2094">
        <v>2093</v>
      </c>
      <c r="AJ2094" t="s">
        <v>11080</v>
      </c>
      <c r="AK2094" t="s">
        <v>12028</v>
      </c>
      <c r="AL2094" t="s">
        <v>12031</v>
      </c>
      <c r="AM2094" t="s">
        <v>11340</v>
      </c>
      <c r="AN2094">
        <v>1</v>
      </c>
      <c r="AO2094" s="10" t="s">
        <v>12046</v>
      </c>
      <c r="AP2094" t="str" cm="1">
        <f t="array" ref="AP2094">_xlfn.IFS(
  Table1[[#This Row],[Age]]&lt;=25, "18-25",
  Table1[[#This Row],[Age]]&lt;=35, "26-35",
  Table1[[#This Row],[Age]]&lt;=45, "36-45",
  Table1[[#This Row],[Age]]&lt;=60, "46-60",
  TRUE, "60+")</f>
        <v>26-35</v>
      </c>
    </row>
    <row r="2095" spans="1:42" x14ac:dyDescent="0.3">
      <c r="A2095">
        <v>2094</v>
      </c>
      <c r="B2095" t="s">
        <v>7</v>
      </c>
      <c r="C2095" t="s">
        <v>73</v>
      </c>
      <c r="D2095">
        <v>47</v>
      </c>
      <c r="E2095" t="s">
        <v>104</v>
      </c>
      <c r="F2095" t="s">
        <v>2201</v>
      </c>
      <c r="G2095" t="s">
        <v>5117</v>
      </c>
      <c r="H2095">
        <v>19458796947</v>
      </c>
      <c r="I2095" t="s">
        <v>6566</v>
      </c>
      <c r="J2095" t="s">
        <v>7291</v>
      </c>
      <c r="K2095">
        <v>9638.52</v>
      </c>
      <c r="L2095" s="12" t="s">
        <v>9134</v>
      </c>
      <c r="M2095" s="10" t="s">
        <v>11335</v>
      </c>
      <c r="N2095">
        <v>2094</v>
      </c>
      <c r="O2095">
        <v>45169</v>
      </c>
      <c r="P2095" t="s">
        <v>11402</v>
      </c>
      <c r="Q2095" s="16">
        <v>3611.58</v>
      </c>
      <c r="R2095">
        <v>13250.1</v>
      </c>
      <c r="S2095">
        <v>23</v>
      </c>
      <c r="T2095">
        <v>2094</v>
      </c>
      <c r="U2095">
        <v>19547.91</v>
      </c>
      <c r="V2095" t="s">
        <v>11411</v>
      </c>
      <c r="W2095">
        <v>9.68</v>
      </c>
      <c r="X2095">
        <v>24</v>
      </c>
      <c r="Y2095" t="s">
        <v>11627</v>
      </c>
      <c r="Z2095" t="s">
        <v>12010</v>
      </c>
      <c r="AA2095">
        <v>2094</v>
      </c>
      <c r="AB2095" t="s">
        <v>12015</v>
      </c>
      <c r="AC2095">
        <v>3090.75</v>
      </c>
      <c r="AD2095">
        <v>4779.99</v>
      </c>
      <c r="AE2095">
        <v>239</v>
      </c>
      <c r="AF2095" t="s">
        <v>11339</v>
      </c>
      <c r="AG2095" t="s">
        <v>11274</v>
      </c>
      <c r="AH2095">
        <v>9928</v>
      </c>
      <c r="AI2095">
        <v>2094</v>
      </c>
      <c r="AJ2095" t="s">
        <v>11369</v>
      </c>
      <c r="AK2095" t="s">
        <v>12027</v>
      </c>
      <c r="AL2095" t="s">
        <v>12032</v>
      </c>
      <c r="AM2095" t="s">
        <v>11153</v>
      </c>
      <c r="AN2095">
        <v>1</v>
      </c>
      <c r="AO2095" s="10" t="s">
        <v>12041</v>
      </c>
      <c r="AP2095" t="str" cm="1">
        <f t="array" ref="AP2095">_xlfn.IFS(
  Table1[[#This Row],[Age]]&lt;=25, "18-25",
  Table1[[#This Row],[Age]]&lt;=35, "26-35",
  Table1[[#This Row],[Age]]&lt;=45, "36-45",
  Table1[[#This Row],[Age]]&lt;=60, "46-60",
  TRUE, "60+")</f>
        <v>46-60</v>
      </c>
    </row>
    <row r="2096" spans="1:42" x14ac:dyDescent="0.3">
      <c r="A2096">
        <v>2095</v>
      </c>
      <c r="B2096" t="s">
        <v>4</v>
      </c>
      <c r="C2096" t="s">
        <v>89</v>
      </c>
      <c r="D2096">
        <v>24</v>
      </c>
      <c r="E2096" t="s">
        <v>106</v>
      </c>
      <c r="F2096" t="s">
        <v>2202</v>
      </c>
      <c r="G2096" t="s">
        <v>5138</v>
      </c>
      <c r="H2096">
        <v>19458796948</v>
      </c>
      <c r="I2096" t="s">
        <v>6136</v>
      </c>
      <c r="J2096" t="s">
        <v>7291</v>
      </c>
      <c r="K2096">
        <v>9617.91</v>
      </c>
      <c r="L2096" s="12" t="s">
        <v>8557</v>
      </c>
      <c r="M2096" s="10" t="s">
        <v>11174</v>
      </c>
      <c r="N2096">
        <v>2095</v>
      </c>
      <c r="O2096">
        <v>44997</v>
      </c>
      <c r="P2096" t="s">
        <v>11402</v>
      </c>
      <c r="Q2096" s="16">
        <v>286.8</v>
      </c>
      <c r="R2096">
        <v>9904.7099999999991</v>
      </c>
      <c r="S2096">
        <v>26</v>
      </c>
      <c r="T2096">
        <v>2095</v>
      </c>
      <c r="U2096">
        <v>31049.68</v>
      </c>
      <c r="V2096" t="s">
        <v>11413</v>
      </c>
      <c r="W2096">
        <v>5.23</v>
      </c>
      <c r="X2096">
        <v>12</v>
      </c>
      <c r="Y2096" t="s">
        <v>11925</v>
      </c>
      <c r="Z2096" t="s">
        <v>12010</v>
      </c>
      <c r="AA2096">
        <v>2095</v>
      </c>
      <c r="AB2096" t="s">
        <v>12017</v>
      </c>
      <c r="AC2096">
        <v>8685.57</v>
      </c>
      <c r="AD2096">
        <v>1564.5</v>
      </c>
      <c r="AE2096">
        <v>78.23</v>
      </c>
      <c r="AF2096" t="s">
        <v>11362</v>
      </c>
      <c r="AG2096" t="s">
        <v>11084</v>
      </c>
      <c r="AH2096">
        <v>1441</v>
      </c>
      <c r="AI2096">
        <v>2095</v>
      </c>
      <c r="AJ2096" t="s">
        <v>11047</v>
      </c>
      <c r="AK2096" t="s">
        <v>12029</v>
      </c>
      <c r="AL2096" t="s">
        <v>12032</v>
      </c>
      <c r="AM2096" t="s">
        <v>11256</v>
      </c>
      <c r="AN2096">
        <v>-1</v>
      </c>
      <c r="AO2096" s="10" t="s">
        <v>12047</v>
      </c>
      <c r="AP2096" t="str" cm="1">
        <f t="array" ref="AP2096">_xlfn.IFS(
  Table1[[#This Row],[Age]]&lt;=25, "18-25",
  Table1[[#This Row],[Age]]&lt;=35, "26-35",
  Table1[[#This Row],[Age]]&lt;=45, "36-45",
  Table1[[#This Row],[Age]]&lt;=60, "46-60",
  TRUE, "60+")</f>
        <v>18-25</v>
      </c>
    </row>
    <row r="2097" spans="1:42" x14ac:dyDescent="0.3">
      <c r="A2097">
        <v>2096</v>
      </c>
      <c r="B2097" t="s">
        <v>20</v>
      </c>
      <c r="C2097" t="s">
        <v>57</v>
      </c>
      <c r="D2097">
        <v>69</v>
      </c>
      <c r="E2097" t="s">
        <v>106</v>
      </c>
      <c r="F2097" t="s">
        <v>2203</v>
      </c>
      <c r="G2097" t="s">
        <v>5126</v>
      </c>
      <c r="H2097">
        <v>19458796949</v>
      </c>
      <c r="I2097" t="s">
        <v>6269</v>
      </c>
      <c r="J2097" t="s">
        <v>7292</v>
      </c>
      <c r="K2097">
        <v>6890.86</v>
      </c>
      <c r="L2097" s="12" t="s">
        <v>9135</v>
      </c>
      <c r="M2097" s="10" t="s">
        <v>11350</v>
      </c>
      <c r="N2097">
        <v>2096</v>
      </c>
      <c r="O2097">
        <v>45286</v>
      </c>
      <c r="P2097" t="s">
        <v>11404</v>
      </c>
      <c r="Q2097" s="16">
        <v>1793.69</v>
      </c>
      <c r="R2097">
        <v>8684.5499999999993</v>
      </c>
      <c r="S2097">
        <v>48</v>
      </c>
      <c r="T2097">
        <v>2096</v>
      </c>
      <c r="U2097">
        <v>44218.59</v>
      </c>
      <c r="V2097" t="s">
        <v>11412</v>
      </c>
      <c r="W2097">
        <v>2.08</v>
      </c>
      <c r="X2097">
        <v>36</v>
      </c>
      <c r="Y2097" t="s">
        <v>7400</v>
      </c>
      <c r="Z2097" t="s">
        <v>12012</v>
      </c>
      <c r="AA2097">
        <v>2096</v>
      </c>
      <c r="AB2097" t="s">
        <v>12015</v>
      </c>
      <c r="AC2097">
        <v>6071.29</v>
      </c>
      <c r="AD2097">
        <v>2360.2399999999998</v>
      </c>
      <c r="AE2097">
        <v>118.01</v>
      </c>
      <c r="AF2097" t="s">
        <v>11119</v>
      </c>
      <c r="AG2097" t="s">
        <v>11171</v>
      </c>
      <c r="AH2097">
        <v>9536</v>
      </c>
      <c r="AI2097">
        <v>2096</v>
      </c>
      <c r="AJ2097" t="s">
        <v>11046</v>
      </c>
      <c r="AK2097" t="s">
        <v>12027</v>
      </c>
      <c r="AL2097" t="s">
        <v>12032</v>
      </c>
      <c r="AM2097" t="s">
        <v>11197</v>
      </c>
      <c r="AN2097">
        <v>1</v>
      </c>
      <c r="AO2097" s="10" t="s">
        <v>12036</v>
      </c>
      <c r="AP2097" t="str" cm="1">
        <f t="array" ref="AP2097">_xlfn.IFS(
  Table1[[#This Row],[Age]]&lt;=25, "18-25",
  Table1[[#This Row],[Age]]&lt;=35, "26-35",
  Table1[[#This Row],[Age]]&lt;=45, "36-45",
  Table1[[#This Row],[Age]]&lt;=60, "46-60",
  TRUE, "60+")</f>
        <v>60+</v>
      </c>
    </row>
    <row r="2098" spans="1:42" x14ac:dyDescent="0.3">
      <c r="A2098">
        <v>2097</v>
      </c>
      <c r="B2098" t="s">
        <v>38</v>
      </c>
      <c r="C2098" t="s">
        <v>100</v>
      </c>
      <c r="D2098">
        <v>65</v>
      </c>
      <c r="E2098" t="s">
        <v>105</v>
      </c>
      <c r="F2098" t="s">
        <v>2204</v>
      </c>
      <c r="G2098" t="s">
        <v>5127</v>
      </c>
      <c r="H2098">
        <v>19458796950</v>
      </c>
      <c r="I2098" t="s">
        <v>5708</v>
      </c>
      <c r="J2098" t="s">
        <v>7292</v>
      </c>
      <c r="K2098">
        <v>7197.04</v>
      </c>
      <c r="L2098" s="12" t="s">
        <v>9136</v>
      </c>
      <c r="M2098" s="10" t="s">
        <v>11372</v>
      </c>
      <c r="N2098">
        <v>2097</v>
      </c>
      <c r="O2098">
        <v>44940</v>
      </c>
      <c r="P2098" t="s">
        <v>11403</v>
      </c>
      <c r="Q2098" s="16">
        <v>1724.07</v>
      </c>
      <c r="R2098">
        <v>8921.11</v>
      </c>
      <c r="S2098">
        <v>36</v>
      </c>
      <c r="T2098">
        <v>2097</v>
      </c>
      <c r="U2098">
        <v>27607.32</v>
      </c>
      <c r="V2098" t="s">
        <v>11413</v>
      </c>
      <c r="W2098">
        <v>2.4</v>
      </c>
      <c r="X2098">
        <v>48</v>
      </c>
      <c r="Y2098" t="s">
        <v>11602</v>
      </c>
      <c r="Z2098" t="s">
        <v>12012</v>
      </c>
      <c r="AA2098">
        <v>2097</v>
      </c>
      <c r="AB2098" t="s">
        <v>12015</v>
      </c>
      <c r="AC2098">
        <v>6537.27</v>
      </c>
      <c r="AD2098">
        <v>2641.87</v>
      </c>
      <c r="AE2098">
        <v>132.09</v>
      </c>
      <c r="AF2098" t="s">
        <v>11284</v>
      </c>
      <c r="AG2098" t="s">
        <v>11368</v>
      </c>
      <c r="AH2098">
        <v>3711</v>
      </c>
      <c r="AI2098">
        <v>2097</v>
      </c>
      <c r="AJ2098" t="s">
        <v>11209</v>
      </c>
      <c r="AK2098" t="s">
        <v>12028</v>
      </c>
      <c r="AL2098" t="s">
        <v>12031</v>
      </c>
      <c r="AM2098" t="s">
        <v>11173</v>
      </c>
      <c r="AN2098">
        <v>1</v>
      </c>
      <c r="AO2098" s="10" t="s">
        <v>12039</v>
      </c>
      <c r="AP2098" t="str" cm="1">
        <f t="array" ref="AP2098">_xlfn.IFS(
  Table1[[#This Row],[Age]]&lt;=25, "18-25",
  Table1[[#This Row],[Age]]&lt;=35, "26-35",
  Table1[[#This Row],[Age]]&lt;=45, "36-45",
  Table1[[#This Row],[Age]]&lt;=60, "46-60",
  TRUE, "60+")</f>
        <v>60+</v>
      </c>
    </row>
    <row r="2099" spans="1:42" x14ac:dyDescent="0.3">
      <c r="A2099">
        <v>2098</v>
      </c>
      <c r="B2099" t="s">
        <v>36</v>
      </c>
      <c r="C2099" t="s">
        <v>76</v>
      </c>
      <c r="D2099">
        <v>40</v>
      </c>
      <c r="E2099" t="s">
        <v>106</v>
      </c>
      <c r="F2099" t="s">
        <v>2205</v>
      </c>
      <c r="G2099" t="s">
        <v>5111</v>
      </c>
      <c r="H2099">
        <v>19458796951</v>
      </c>
      <c r="I2099" t="s">
        <v>5221</v>
      </c>
      <c r="J2099" t="s">
        <v>7291</v>
      </c>
      <c r="K2099">
        <v>6544.9</v>
      </c>
      <c r="L2099" s="12" t="s">
        <v>9137</v>
      </c>
      <c r="M2099" s="10" t="s">
        <v>11215</v>
      </c>
      <c r="N2099">
        <v>2098</v>
      </c>
      <c r="O2099">
        <v>45215</v>
      </c>
      <c r="P2099" t="s">
        <v>11403</v>
      </c>
      <c r="Q2099" s="16">
        <v>1288.5</v>
      </c>
      <c r="R2099">
        <v>5256.4</v>
      </c>
      <c r="S2099">
        <v>6</v>
      </c>
      <c r="T2099">
        <v>2098</v>
      </c>
      <c r="U2099">
        <v>13645.95</v>
      </c>
      <c r="V2099" t="s">
        <v>11412</v>
      </c>
      <c r="W2099">
        <v>1.26</v>
      </c>
      <c r="X2099">
        <v>48</v>
      </c>
      <c r="Y2099" t="s">
        <v>11549</v>
      </c>
      <c r="Z2099" t="s">
        <v>12010</v>
      </c>
      <c r="AA2099">
        <v>2098</v>
      </c>
      <c r="AB2099" t="s">
        <v>12016</v>
      </c>
      <c r="AC2099">
        <v>3749.77</v>
      </c>
      <c r="AD2099">
        <v>3193.38</v>
      </c>
      <c r="AE2099">
        <v>159.66999999999999</v>
      </c>
      <c r="AF2099" t="s">
        <v>11299</v>
      </c>
      <c r="AG2099" t="s">
        <v>11164</v>
      </c>
      <c r="AH2099">
        <v>9308</v>
      </c>
      <c r="AI2099">
        <v>2098</v>
      </c>
      <c r="AJ2099" t="s">
        <v>11179</v>
      </c>
      <c r="AK2099" t="s">
        <v>12027</v>
      </c>
      <c r="AL2099" t="s">
        <v>12031</v>
      </c>
      <c r="AM2099" t="s">
        <v>11291</v>
      </c>
      <c r="AN2099">
        <v>1</v>
      </c>
      <c r="AO2099" s="10" t="s">
        <v>12044</v>
      </c>
      <c r="AP2099" t="str" cm="1">
        <f t="array" ref="AP2099">_xlfn.IFS(
  Table1[[#This Row],[Age]]&lt;=25, "18-25",
  Table1[[#This Row],[Age]]&lt;=35, "26-35",
  Table1[[#This Row],[Age]]&lt;=45, "36-45",
  Table1[[#This Row],[Age]]&lt;=60, "46-60",
  TRUE, "60+")</f>
        <v>36-45</v>
      </c>
    </row>
    <row r="2100" spans="1:42" x14ac:dyDescent="0.3">
      <c r="A2100">
        <v>2099</v>
      </c>
      <c r="B2100" t="s">
        <v>6</v>
      </c>
      <c r="C2100" t="s">
        <v>55</v>
      </c>
      <c r="D2100">
        <v>54</v>
      </c>
      <c r="E2100" t="s">
        <v>104</v>
      </c>
      <c r="F2100" t="s">
        <v>2206</v>
      </c>
      <c r="G2100" t="s">
        <v>5134</v>
      </c>
      <c r="H2100">
        <v>19458796952</v>
      </c>
      <c r="I2100" t="s">
        <v>5331</v>
      </c>
      <c r="J2100" t="s">
        <v>7291</v>
      </c>
      <c r="K2100">
        <v>1855.58</v>
      </c>
      <c r="L2100" s="12" t="s">
        <v>9138</v>
      </c>
      <c r="M2100" s="10" t="s">
        <v>11133</v>
      </c>
      <c r="N2100">
        <v>2099</v>
      </c>
      <c r="O2100">
        <v>45219</v>
      </c>
      <c r="P2100" t="s">
        <v>11402</v>
      </c>
      <c r="Q2100" s="16">
        <v>2666.69</v>
      </c>
      <c r="R2100">
        <v>4522.2700000000004</v>
      </c>
      <c r="S2100">
        <v>80</v>
      </c>
      <c r="T2100">
        <v>2099</v>
      </c>
      <c r="U2100">
        <v>39743.56</v>
      </c>
      <c r="V2100" t="s">
        <v>11412</v>
      </c>
      <c r="W2100">
        <v>3.04</v>
      </c>
      <c r="X2100">
        <v>12</v>
      </c>
      <c r="Y2100" t="s">
        <v>11458</v>
      </c>
      <c r="Z2100" t="s">
        <v>12012</v>
      </c>
      <c r="AA2100">
        <v>2099</v>
      </c>
      <c r="AB2100" t="s">
        <v>12015</v>
      </c>
      <c r="AC2100">
        <v>5808.4</v>
      </c>
      <c r="AD2100">
        <v>2628.33</v>
      </c>
      <c r="AE2100">
        <v>131.41999999999999</v>
      </c>
      <c r="AF2100" t="s">
        <v>11212</v>
      </c>
      <c r="AG2100" t="s">
        <v>11060</v>
      </c>
      <c r="AH2100">
        <v>4082</v>
      </c>
      <c r="AI2100">
        <v>2099</v>
      </c>
      <c r="AJ2100" t="s">
        <v>11068</v>
      </c>
      <c r="AK2100" t="s">
        <v>12029</v>
      </c>
      <c r="AL2100" t="s">
        <v>12031</v>
      </c>
      <c r="AM2100" t="s">
        <v>11288</v>
      </c>
      <c r="AN2100">
        <v>1</v>
      </c>
      <c r="AO2100" s="10" t="s">
        <v>12044</v>
      </c>
      <c r="AP2100" t="str" cm="1">
        <f t="array" ref="AP2100">_xlfn.IFS(
  Table1[[#This Row],[Age]]&lt;=25, "18-25",
  Table1[[#This Row],[Age]]&lt;=35, "26-35",
  Table1[[#This Row],[Age]]&lt;=45, "36-45",
  Table1[[#This Row],[Age]]&lt;=60, "46-60",
  TRUE, "60+")</f>
        <v>46-60</v>
      </c>
    </row>
    <row r="2101" spans="1:42" x14ac:dyDescent="0.3">
      <c r="A2101">
        <v>2100</v>
      </c>
      <c r="B2101" t="s">
        <v>12</v>
      </c>
      <c r="C2101" t="s">
        <v>76</v>
      </c>
      <c r="D2101">
        <v>24</v>
      </c>
      <c r="E2101" t="s">
        <v>106</v>
      </c>
      <c r="F2101" t="s">
        <v>2207</v>
      </c>
      <c r="G2101" t="s">
        <v>5117</v>
      </c>
      <c r="H2101">
        <v>19458796953</v>
      </c>
      <c r="I2101" t="s">
        <v>6567</v>
      </c>
      <c r="J2101" t="s">
        <v>7292</v>
      </c>
      <c r="K2101">
        <v>5054.51</v>
      </c>
      <c r="L2101" s="12" t="s">
        <v>9139</v>
      </c>
      <c r="M2101" s="10" t="s">
        <v>11054</v>
      </c>
      <c r="N2101">
        <v>2100</v>
      </c>
      <c r="O2101">
        <v>45289</v>
      </c>
      <c r="P2101" t="s">
        <v>11402</v>
      </c>
      <c r="Q2101" s="16">
        <v>1225.73</v>
      </c>
      <c r="R2101">
        <v>3828.78</v>
      </c>
      <c r="S2101">
        <v>74</v>
      </c>
      <c r="T2101">
        <v>2100</v>
      </c>
      <c r="U2101">
        <v>22351.99</v>
      </c>
      <c r="V2101" t="s">
        <v>11411</v>
      </c>
      <c r="W2101">
        <v>9.8800000000000008</v>
      </c>
      <c r="X2101">
        <v>60</v>
      </c>
      <c r="Y2101" t="s">
        <v>7529</v>
      </c>
      <c r="Z2101" t="s">
        <v>12012</v>
      </c>
      <c r="AA2101">
        <v>2100</v>
      </c>
      <c r="AB2101" t="s">
        <v>12015</v>
      </c>
      <c r="AC2101">
        <v>8558.51</v>
      </c>
      <c r="AD2101">
        <v>4557.16</v>
      </c>
      <c r="AE2101">
        <v>227.86</v>
      </c>
      <c r="AF2101" t="s">
        <v>11069</v>
      </c>
      <c r="AG2101" t="s">
        <v>11273</v>
      </c>
      <c r="AH2101">
        <v>7983</v>
      </c>
      <c r="AI2101">
        <v>2100</v>
      </c>
      <c r="AJ2101" t="s">
        <v>11169</v>
      </c>
      <c r="AK2101" t="s">
        <v>12029</v>
      </c>
      <c r="AL2101" t="s">
        <v>12031</v>
      </c>
      <c r="AM2101" t="s">
        <v>11080</v>
      </c>
      <c r="AN2101">
        <v>1</v>
      </c>
      <c r="AO2101" s="10" t="s">
        <v>12036</v>
      </c>
      <c r="AP2101" t="str" cm="1">
        <f t="array" ref="AP2101">_xlfn.IFS(
  Table1[[#This Row],[Age]]&lt;=25, "18-25",
  Table1[[#This Row],[Age]]&lt;=35, "26-35",
  Table1[[#This Row],[Age]]&lt;=45, "36-45",
  Table1[[#This Row],[Age]]&lt;=60, "46-60",
  TRUE, "60+")</f>
        <v>18-25</v>
      </c>
    </row>
    <row r="2102" spans="1:42" x14ac:dyDescent="0.3">
      <c r="A2102">
        <v>2101</v>
      </c>
      <c r="B2102" t="s">
        <v>44</v>
      </c>
      <c r="C2102" t="s">
        <v>56</v>
      </c>
      <c r="D2102">
        <v>55</v>
      </c>
      <c r="E2102" t="s">
        <v>105</v>
      </c>
      <c r="F2102" t="s">
        <v>2208</v>
      </c>
      <c r="G2102" t="s">
        <v>5144</v>
      </c>
      <c r="H2102">
        <v>19458796954</v>
      </c>
      <c r="I2102" t="s">
        <v>6568</v>
      </c>
      <c r="J2102" t="s">
        <v>7292</v>
      </c>
      <c r="K2102">
        <v>7950.86</v>
      </c>
      <c r="L2102" s="12" t="s">
        <v>9140</v>
      </c>
      <c r="M2102" s="10" t="s">
        <v>11069</v>
      </c>
      <c r="N2102">
        <v>2101</v>
      </c>
      <c r="O2102">
        <v>45212</v>
      </c>
      <c r="P2102" t="s">
        <v>11402</v>
      </c>
      <c r="Q2102" s="16">
        <v>1844.18</v>
      </c>
      <c r="R2102">
        <v>9795.0400000000009</v>
      </c>
      <c r="S2102">
        <v>39</v>
      </c>
      <c r="T2102">
        <v>2101</v>
      </c>
      <c r="U2102">
        <v>28627.99</v>
      </c>
      <c r="V2102" t="s">
        <v>11412</v>
      </c>
      <c r="W2102">
        <v>3.96</v>
      </c>
      <c r="X2102">
        <v>12</v>
      </c>
      <c r="Y2102" t="s">
        <v>10131</v>
      </c>
      <c r="Z2102" t="s">
        <v>12012</v>
      </c>
      <c r="AA2102">
        <v>2101</v>
      </c>
      <c r="AB2102" t="s">
        <v>12017</v>
      </c>
      <c r="AC2102">
        <v>9840.91</v>
      </c>
      <c r="AD2102">
        <v>2799.46</v>
      </c>
      <c r="AE2102">
        <v>139.97</v>
      </c>
      <c r="AF2102" t="s">
        <v>11133</v>
      </c>
      <c r="AG2102" t="s">
        <v>11278</v>
      </c>
      <c r="AH2102">
        <v>907</v>
      </c>
      <c r="AI2102">
        <v>2101</v>
      </c>
      <c r="AJ2102" t="s">
        <v>11084</v>
      </c>
      <c r="AK2102" t="s">
        <v>12028</v>
      </c>
      <c r="AL2102" t="s">
        <v>12031</v>
      </c>
      <c r="AM2102" t="s">
        <v>11268</v>
      </c>
      <c r="AN2102">
        <v>1</v>
      </c>
      <c r="AO2102" s="10" t="s">
        <v>12044</v>
      </c>
      <c r="AP2102" t="str" cm="1">
        <f t="array" ref="AP2102">_xlfn.IFS(
  Table1[[#This Row],[Age]]&lt;=25, "18-25",
  Table1[[#This Row],[Age]]&lt;=35, "26-35",
  Table1[[#This Row],[Age]]&lt;=45, "36-45",
  Table1[[#This Row],[Age]]&lt;=60, "46-60",
  TRUE, "60+")</f>
        <v>46-60</v>
      </c>
    </row>
    <row r="2103" spans="1:42" x14ac:dyDescent="0.3">
      <c r="A2103">
        <v>2102</v>
      </c>
      <c r="B2103" t="s">
        <v>18</v>
      </c>
      <c r="C2103" t="s">
        <v>100</v>
      </c>
      <c r="D2103">
        <v>46</v>
      </c>
      <c r="E2103" t="s">
        <v>105</v>
      </c>
      <c r="F2103" t="s">
        <v>2209</v>
      </c>
      <c r="G2103" t="s">
        <v>5118</v>
      </c>
      <c r="H2103">
        <v>19458796955</v>
      </c>
      <c r="I2103" t="s">
        <v>5871</v>
      </c>
      <c r="J2103" t="s">
        <v>7291</v>
      </c>
      <c r="K2103">
        <v>7769.31</v>
      </c>
      <c r="L2103" s="12" t="s">
        <v>9141</v>
      </c>
      <c r="M2103" s="10" t="s">
        <v>11075</v>
      </c>
      <c r="N2103">
        <v>2102</v>
      </c>
      <c r="O2103">
        <v>45132</v>
      </c>
      <c r="P2103" t="s">
        <v>11403</v>
      </c>
      <c r="Q2103" s="16">
        <v>4298.88</v>
      </c>
      <c r="R2103">
        <v>3470.43</v>
      </c>
      <c r="S2103">
        <v>57</v>
      </c>
      <c r="T2103">
        <v>2102</v>
      </c>
      <c r="U2103">
        <v>45202.080000000002</v>
      </c>
      <c r="V2103" t="s">
        <v>11412</v>
      </c>
      <c r="W2103">
        <v>3.25</v>
      </c>
      <c r="X2103">
        <v>48</v>
      </c>
      <c r="Y2103" t="s">
        <v>11720</v>
      </c>
      <c r="Z2103" t="s">
        <v>12011</v>
      </c>
      <c r="AA2103">
        <v>2102</v>
      </c>
      <c r="AB2103" t="s">
        <v>12017</v>
      </c>
      <c r="AC2103">
        <v>4495.0600000000004</v>
      </c>
      <c r="AD2103">
        <v>150.68</v>
      </c>
      <c r="AE2103">
        <v>7.53</v>
      </c>
      <c r="AF2103" t="s">
        <v>11315</v>
      </c>
      <c r="AG2103" t="s">
        <v>11141</v>
      </c>
      <c r="AH2103">
        <v>4074</v>
      </c>
      <c r="AI2103">
        <v>2102</v>
      </c>
      <c r="AJ2103" t="s">
        <v>11226</v>
      </c>
      <c r="AK2103" t="s">
        <v>12028</v>
      </c>
      <c r="AL2103" t="s">
        <v>12032</v>
      </c>
      <c r="AM2103" t="s">
        <v>11148</v>
      </c>
      <c r="AN2103">
        <v>1</v>
      </c>
      <c r="AO2103" s="10" t="s">
        <v>12038</v>
      </c>
      <c r="AP2103" t="str" cm="1">
        <f t="array" ref="AP2103">_xlfn.IFS(
  Table1[[#This Row],[Age]]&lt;=25, "18-25",
  Table1[[#This Row],[Age]]&lt;=35, "26-35",
  Table1[[#This Row],[Age]]&lt;=45, "36-45",
  Table1[[#This Row],[Age]]&lt;=60, "46-60",
  TRUE, "60+")</f>
        <v>46-60</v>
      </c>
    </row>
    <row r="2104" spans="1:42" x14ac:dyDescent="0.3">
      <c r="A2104">
        <v>2103</v>
      </c>
      <c r="B2104" t="s">
        <v>9</v>
      </c>
      <c r="C2104" t="s">
        <v>83</v>
      </c>
      <c r="D2104">
        <v>51</v>
      </c>
      <c r="E2104" t="s">
        <v>105</v>
      </c>
      <c r="F2104" t="s">
        <v>2210</v>
      </c>
      <c r="G2104" t="s">
        <v>5145</v>
      </c>
      <c r="H2104">
        <v>19458796956</v>
      </c>
      <c r="I2104" t="s">
        <v>6569</v>
      </c>
      <c r="J2104" t="s">
        <v>7291</v>
      </c>
      <c r="K2104">
        <v>8997.83</v>
      </c>
      <c r="L2104" s="12" t="s">
        <v>9029</v>
      </c>
      <c r="M2104" s="10" t="s">
        <v>11388</v>
      </c>
      <c r="N2104">
        <v>2103</v>
      </c>
      <c r="O2104">
        <v>45195</v>
      </c>
      <c r="P2104" t="s">
        <v>11402</v>
      </c>
      <c r="Q2104" s="16">
        <v>1625.35</v>
      </c>
      <c r="R2104">
        <v>7372.48</v>
      </c>
      <c r="S2104">
        <v>91</v>
      </c>
      <c r="T2104">
        <v>2103</v>
      </c>
      <c r="U2104">
        <v>24974.48</v>
      </c>
      <c r="V2104" t="s">
        <v>11411</v>
      </c>
      <c r="W2104">
        <v>7.01</v>
      </c>
      <c r="X2104">
        <v>12</v>
      </c>
      <c r="Y2104" t="s">
        <v>11548</v>
      </c>
      <c r="Z2104" t="s">
        <v>12011</v>
      </c>
      <c r="AA2104">
        <v>2103</v>
      </c>
      <c r="AB2104" t="s">
        <v>12016</v>
      </c>
      <c r="AC2104">
        <v>2443.42</v>
      </c>
      <c r="AD2104">
        <v>883.08</v>
      </c>
      <c r="AE2104">
        <v>44.15</v>
      </c>
      <c r="AF2104" t="s">
        <v>11284</v>
      </c>
      <c r="AG2104" t="s">
        <v>11162</v>
      </c>
      <c r="AH2104">
        <v>3481</v>
      </c>
      <c r="AI2104">
        <v>2103</v>
      </c>
      <c r="AJ2104" t="s">
        <v>11114</v>
      </c>
      <c r="AK2104" t="s">
        <v>12029</v>
      </c>
      <c r="AL2104" t="s">
        <v>12031</v>
      </c>
      <c r="AM2104" t="s">
        <v>11365</v>
      </c>
      <c r="AN2104">
        <v>1</v>
      </c>
      <c r="AO2104" s="10" t="s">
        <v>12042</v>
      </c>
      <c r="AP2104" t="str" cm="1">
        <f t="array" ref="AP2104">_xlfn.IFS(
  Table1[[#This Row],[Age]]&lt;=25, "18-25",
  Table1[[#This Row],[Age]]&lt;=35, "26-35",
  Table1[[#This Row],[Age]]&lt;=45, "36-45",
  Table1[[#This Row],[Age]]&lt;=60, "46-60",
  TRUE, "60+")</f>
        <v>46-60</v>
      </c>
    </row>
    <row r="2105" spans="1:42" x14ac:dyDescent="0.3">
      <c r="A2105">
        <v>2104</v>
      </c>
      <c r="B2105" t="s">
        <v>25</v>
      </c>
      <c r="C2105" t="s">
        <v>68</v>
      </c>
      <c r="D2105">
        <v>56</v>
      </c>
      <c r="E2105" t="s">
        <v>106</v>
      </c>
      <c r="F2105" t="s">
        <v>2211</v>
      </c>
      <c r="G2105" t="s">
        <v>5117</v>
      </c>
      <c r="H2105">
        <v>19458796957</v>
      </c>
      <c r="I2105" t="s">
        <v>6240</v>
      </c>
      <c r="J2105" t="s">
        <v>7291</v>
      </c>
      <c r="K2105">
        <v>9017.9</v>
      </c>
      <c r="L2105" s="12" t="s">
        <v>9142</v>
      </c>
      <c r="M2105" s="10" t="s">
        <v>11227</v>
      </c>
      <c r="N2105">
        <v>2104</v>
      </c>
      <c r="O2105">
        <v>45264</v>
      </c>
      <c r="P2105" t="s">
        <v>11402</v>
      </c>
      <c r="Q2105" s="16">
        <v>4929.9399999999996</v>
      </c>
      <c r="R2105">
        <v>4087.96</v>
      </c>
      <c r="S2105">
        <v>66</v>
      </c>
      <c r="T2105">
        <v>2104</v>
      </c>
      <c r="U2105">
        <v>17400.02</v>
      </c>
      <c r="V2105" t="s">
        <v>11412</v>
      </c>
      <c r="W2105">
        <v>7.07</v>
      </c>
      <c r="X2105">
        <v>24</v>
      </c>
      <c r="Y2105" t="s">
        <v>7456</v>
      </c>
      <c r="Z2105" t="s">
        <v>12011</v>
      </c>
      <c r="AA2105">
        <v>2104</v>
      </c>
      <c r="AB2105" t="s">
        <v>12016</v>
      </c>
      <c r="AC2105">
        <v>4252.7299999999996</v>
      </c>
      <c r="AD2105">
        <v>4790.83</v>
      </c>
      <c r="AE2105">
        <v>239.54</v>
      </c>
      <c r="AF2105" t="s">
        <v>11211</v>
      </c>
      <c r="AG2105" t="s">
        <v>11200</v>
      </c>
      <c r="AH2105">
        <v>6181</v>
      </c>
      <c r="AI2105">
        <v>2104</v>
      </c>
      <c r="AJ2105" t="s">
        <v>11231</v>
      </c>
      <c r="AK2105" t="s">
        <v>12027</v>
      </c>
      <c r="AL2105" t="s">
        <v>12032</v>
      </c>
      <c r="AM2105" t="s">
        <v>11185</v>
      </c>
      <c r="AN2105">
        <v>1</v>
      </c>
      <c r="AO2105" s="10" t="s">
        <v>12036</v>
      </c>
      <c r="AP2105" t="str" cm="1">
        <f t="array" ref="AP2105">_xlfn.IFS(
  Table1[[#This Row],[Age]]&lt;=25, "18-25",
  Table1[[#This Row],[Age]]&lt;=35, "26-35",
  Table1[[#This Row],[Age]]&lt;=45, "36-45",
  Table1[[#This Row],[Age]]&lt;=60, "46-60",
  TRUE, "60+")</f>
        <v>46-60</v>
      </c>
    </row>
    <row r="2106" spans="1:42" x14ac:dyDescent="0.3">
      <c r="A2106">
        <v>2105</v>
      </c>
      <c r="B2106" t="s">
        <v>17</v>
      </c>
      <c r="C2106" t="s">
        <v>88</v>
      </c>
      <c r="D2106">
        <v>58</v>
      </c>
      <c r="E2106" t="s">
        <v>105</v>
      </c>
      <c r="F2106" t="s">
        <v>2212</v>
      </c>
      <c r="G2106" t="s">
        <v>5116</v>
      </c>
      <c r="H2106">
        <v>19458796958</v>
      </c>
      <c r="I2106" t="s">
        <v>5638</v>
      </c>
      <c r="J2106" t="s">
        <v>7291</v>
      </c>
      <c r="K2106">
        <v>2688.71</v>
      </c>
      <c r="L2106" s="12" t="s">
        <v>9143</v>
      </c>
      <c r="M2106" s="10" t="s">
        <v>11140</v>
      </c>
      <c r="N2106">
        <v>2105</v>
      </c>
      <c r="O2106">
        <v>45220</v>
      </c>
      <c r="P2106" t="s">
        <v>11404</v>
      </c>
      <c r="Q2106" s="16">
        <v>1387.46</v>
      </c>
      <c r="R2106">
        <v>4076.17</v>
      </c>
      <c r="S2106">
        <v>10</v>
      </c>
      <c r="T2106">
        <v>2105</v>
      </c>
      <c r="U2106">
        <v>36642.29</v>
      </c>
      <c r="V2106" t="s">
        <v>11413</v>
      </c>
      <c r="W2106">
        <v>9.7100000000000009</v>
      </c>
      <c r="X2106">
        <v>12</v>
      </c>
      <c r="Y2106" t="s">
        <v>11926</v>
      </c>
      <c r="Z2106" t="s">
        <v>12010</v>
      </c>
      <c r="AA2106">
        <v>2105</v>
      </c>
      <c r="AB2106" t="s">
        <v>12015</v>
      </c>
      <c r="AC2106">
        <v>4119.84</v>
      </c>
      <c r="AD2106">
        <v>222.73</v>
      </c>
      <c r="AE2106">
        <v>11.14</v>
      </c>
      <c r="AF2106" t="s">
        <v>11196</v>
      </c>
      <c r="AG2106" t="s">
        <v>11207</v>
      </c>
      <c r="AH2106">
        <v>3280</v>
      </c>
      <c r="AI2106">
        <v>2105</v>
      </c>
      <c r="AJ2106" t="s">
        <v>11126</v>
      </c>
      <c r="AK2106" t="s">
        <v>12027</v>
      </c>
      <c r="AL2106" t="s">
        <v>12031</v>
      </c>
      <c r="AM2106" t="s">
        <v>11240</v>
      </c>
      <c r="AN2106">
        <v>1</v>
      </c>
      <c r="AO2106" s="10" t="s">
        <v>12044</v>
      </c>
      <c r="AP2106" t="str" cm="1">
        <f t="array" ref="AP2106">_xlfn.IFS(
  Table1[[#This Row],[Age]]&lt;=25, "18-25",
  Table1[[#This Row],[Age]]&lt;=35, "26-35",
  Table1[[#This Row],[Age]]&lt;=45, "36-45",
  Table1[[#This Row],[Age]]&lt;=60, "46-60",
  TRUE, "60+")</f>
        <v>46-60</v>
      </c>
    </row>
    <row r="2107" spans="1:42" x14ac:dyDescent="0.3">
      <c r="A2107">
        <v>2106</v>
      </c>
      <c r="B2107" t="s">
        <v>34</v>
      </c>
      <c r="C2107" t="s">
        <v>90</v>
      </c>
      <c r="D2107">
        <v>62</v>
      </c>
      <c r="E2107" t="s">
        <v>106</v>
      </c>
      <c r="F2107" t="s">
        <v>2213</v>
      </c>
      <c r="G2107" t="s">
        <v>5111</v>
      </c>
      <c r="H2107">
        <v>19458796959</v>
      </c>
      <c r="I2107" t="s">
        <v>6570</v>
      </c>
      <c r="J2107" t="s">
        <v>7292</v>
      </c>
      <c r="K2107">
        <v>7245.03</v>
      </c>
      <c r="L2107" s="12" t="s">
        <v>9144</v>
      </c>
      <c r="M2107" s="10" t="s">
        <v>11068</v>
      </c>
      <c r="N2107">
        <v>2106</v>
      </c>
      <c r="O2107">
        <v>44999</v>
      </c>
      <c r="P2107" t="s">
        <v>11402</v>
      </c>
      <c r="Q2107" s="16">
        <v>4515.99</v>
      </c>
      <c r="R2107">
        <v>2729.04</v>
      </c>
      <c r="S2107">
        <v>72</v>
      </c>
      <c r="T2107">
        <v>2106</v>
      </c>
      <c r="U2107">
        <v>7541.52</v>
      </c>
      <c r="V2107" t="s">
        <v>11413</v>
      </c>
      <c r="W2107">
        <v>7.57</v>
      </c>
      <c r="X2107">
        <v>60</v>
      </c>
      <c r="Y2107" t="s">
        <v>11681</v>
      </c>
      <c r="Z2107" t="s">
        <v>12012</v>
      </c>
      <c r="AA2107">
        <v>2106</v>
      </c>
      <c r="AB2107" t="s">
        <v>12017</v>
      </c>
      <c r="AC2107">
        <v>4191.57</v>
      </c>
      <c r="AD2107">
        <v>3780.47</v>
      </c>
      <c r="AE2107">
        <v>189.02</v>
      </c>
      <c r="AF2107" t="s">
        <v>11036</v>
      </c>
      <c r="AG2107" t="s">
        <v>11095</v>
      </c>
      <c r="AH2107">
        <v>1747</v>
      </c>
      <c r="AI2107">
        <v>2106</v>
      </c>
      <c r="AJ2107" t="s">
        <v>11366</v>
      </c>
      <c r="AK2107" t="s">
        <v>12027</v>
      </c>
      <c r="AL2107" t="s">
        <v>12032</v>
      </c>
      <c r="AM2107" t="s">
        <v>11327</v>
      </c>
      <c r="AN2107">
        <v>1</v>
      </c>
      <c r="AO2107" s="10" t="s">
        <v>12047</v>
      </c>
      <c r="AP2107" t="str" cm="1">
        <f t="array" ref="AP2107">_xlfn.IFS(
  Table1[[#This Row],[Age]]&lt;=25, "18-25",
  Table1[[#This Row],[Age]]&lt;=35, "26-35",
  Table1[[#This Row],[Age]]&lt;=45, "36-45",
  Table1[[#This Row],[Age]]&lt;=60, "46-60",
  TRUE, "60+")</f>
        <v>60+</v>
      </c>
    </row>
    <row r="2108" spans="1:42" x14ac:dyDescent="0.3">
      <c r="A2108">
        <v>2107</v>
      </c>
      <c r="B2108" t="s">
        <v>34</v>
      </c>
      <c r="C2108" t="s">
        <v>97</v>
      </c>
      <c r="D2108">
        <v>66</v>
      </c>
      <c r="E2108" t="s">
        <v>105</v>
      </c>
      <c r="F2108" t="s">
        <v>2214</v>
      </c>
      <c r="G2108" t="s">
        <v>5148</v>
      </c>
      <c r="H2108">
        <v>19458796960</v>
      </c>
      <c r="I2108" t="s">
        <v>6571</v>
      </c>
      <c r="J2108" t="s">
        <v>7292</v>
      </c>
      <c r="K2108">
        <v>6548.27</v>
      </c>
      <c r="L2108" s="12" t="s">
        <v>9145</v>
      </c>
      <c r="M2108" s="10" t="s">
        <v>11233</v>
      </c>
      <c r="N2108">
        <v>2107</v>
      </c>
      <c r="O2108">
        <v>45013</v>
      </c>
      <c r="P2108" t="s">
        <v>11404</v>
      </c>
      <c r="Q2108" s="16">
        <v>2162.0700000000002</v>
      </c>
      <c r="R2108">
        <v>8710.34</v>
      </c>
      <c r="S2108">
        <v>9</v>
      </c>
      <c r="T2108">
        <v>2107</v>
      </c>
      <c r="U2108">
        <v>45772.49</v>
      </c>
      <c r="V2108" t="s">
        <v>11413</v>
      </c>
      <c r="W2108">
        <v>1.99</v>
      </c>
      <c r="X2108">
        <v>36</v>
      </c>
      <c r="Y2108" t="s">
        <v>11922</v>
      </c>
      <c r="Z2108" t="s">
        <v>12011</v>
      </c>
      <c r="AA2108">
        <v>2107</v>
      </c>
      <c r="AB2108" t="s">
        <v>12015</v>
      </c>
      <c r="AC2108">
        <v>3289.8</v>
      </c>
      <c r="AD2108">
        <v>4883.1000000000004</v>
      </c>
      <c r="AE2108">
        <v>244.16</v>
      </c>
      <c r="AF2108" t="s">
        <v>11134</v>
      </c>
      <c r="AG2108" t="s">
        <v>11342</v>
      </c>
      <c r="AH2108">
        <v>6311</v>
      </c>
      <c r="AI2108">
        <v>2107</v>
      </c>
      <c r="AJ2108" t="s">
        <v>11128</v>
      </c>
      <c r="AK2108" t="s">
        <v>12029</v>
      </c>
      <c r="AL2108" t="s">
        <v>12031</v>
      </c>
      <c r="AM2108" t="s">
        <v>11321</v>
      </c>
      <c r="AN2108">
        <v>1</v>
      </c>
      <c r="AO2108" s="10" t="s">
        <v>12047</v>
      </c>
      <c r="AP2108" t="str" cm="1">
        <f t="array" ref="AP2108">_xlfn.IFS(
  Table1[[#This Row],[Age]]&lt;=25, "18-25",
  Table1[[#This Row],[Age]]&lt;=35, "26-35",
  Table1[[#This Row],[Age]]&lt;=45, "36-45",
  Table1[[#This Row],[Age]]&lt;=60, "46-60",
  TRUE, "60+")</f>
        <v>60+</v>
      </c>
    </row>
    <row r="2109" spans="1:42" x14ac:dyDescent="0.3">
      <c r="A2109">
        <v>2108</v>
      </c>
      <c r="B2109" t="s">
        <v>16</v>
      </c>
      <c r="C2109" t="s">
        <v>91</v>
      </c>
      <c r="D2109">
        <v>66</v>
      </c>
      <c r="E2109" t="s">
        <v>105</v>
      </c>
      <c r="F2109" t="s">
        <v>2215</v>
      </c>
      <c r="G2109" t="s">
        <v>5124</v>
      </c>
      <c r="H2109">
        <v>19458796961</v>
      </c>
      <c r="I2109" t="s">
        <v>6572</v>
      </c>
      <c r="J2109" t="s">
        <v>7292</v>
      </c>
      <c r="K2109">
        <v>8869.7199999999993</v>
      </c>
      <c r="L2109" s="12" t="s">
        <v>9146</v>
      </c>
      <c r="M2109" s="10" t="s">
        <v>11331</v>
      </c>
      <c r="N2109">
        <v>2108</v>
      </c>
      <c r="O2109">
        <v>45277</v>
      </c>
      <c r="P2109" t="s">
        <v>11403</v>
      </c>
      <c r="Q2109" s="16">
        <v>4538.57</v>
      </c>
      <c r="R2109">
        <v>13408.29</v>
      </c>
      <c r="S2109">
        <v>77</v>
      </c>
      <c r="T2109">
        <v>2108</v>
      </c>
      <c r="U2109">
        <v>45861.77</v>
      </c>
      <c r="V2109" t="s">
        <v>11412</v>
      </c>
      <c r="W2109">
        <v>9.8699999999999992</v>
      </c>
      <c r="X2109">
        <v>12</v>
      </c>
      <c r="Y2109" t="s">
        <v>11784</v>
      </c>
      <c r="Z2109" t="s">
        <v>12010</v>
      </c>
      <c r="AA2109">
        <v>2108</v>
      </c>
      <c r="AB2109" t="s">
        <v>12017</v>
      </c>
      <c r="AC2109">
        <v>5914.63</v>
      </c>
      <c r="AD2109">
        <v>150.19</v>
      </c>
      <c r="AE2109">
        <v>7.51</v>
      </c>
      <c r="AF2109" t="s">
        <v>11056</v>
      </c>
      <c r="AG2109" t="s">
        <v>11207</v>
      </c>
      <c r="AH2109">
        <v>923</v>
      </c>
      <c r="AI2109">
        <v>2108</v>
      </c>
      <c r="AJ2109" t="s">
        <v>11344</v>
      </c>
      <c r="AK2109" t="s">
        <v>12027</v>
      </c>
      <c r="AL2109" t="s">
        <v>12032</v>
      </c>
      <c r="AM2109" t="s">
        <v>11114</v>
      </c>
      <c r="AN2109">
        <v>1</v>
      </c>
      <c r="AO2109" s="10" t="s">
        <v>12036</v>
      </c>
      <c r="AP2109" t="str" cm="1">
        <f t="array" ref="AP2109">_xlfn.IFS(
  Table1[[#This Row],[Age]]&lt;=25, "18-25",
  Table1[[#This Row],[Age]]&lt;=35, "26-35",
  Table1[[#This Row],[Age]]&lt;=45, "36-45",
  Table1[[#This Row],[Age]]&lt;=60, "46-60",
  TRUE, "60+")</f>
        <v>60+</v>
      </c>
    </row>
    <row r="2110" spans="1:42" x14ac:dyDescent="0.3">
      <c r="A2110">
        <v>2109</v>
      </c>
      <c r="B2110" t="s">
        <v>29</v>
      </c>
      <c r="C2110" t="s">
        <v>97</v>
      </c>
      <c r="D2110">
        <v>64</v>
      </c>
      <c r="E2110" t="s">
        <v>105</v>
      </c>
      <c r="F2110" t="s">
        <v>2216</v>
      </c>
      <c r="G2110" t="s">
        <v>5143</v>
      </c>
      <c r="H2110">
        <v>19458796962</v>
      </c>
      <c r="I2110" t="s">
        <v>6573</v>
      </c>
      <c r="J2110" t="s">
        <v>7291</v>
      </c>
      <c r="K2110">
        <v>1916.4</v>
      </c>
      <c r="L2110" s="12" t="s">
        <v>9147</v>
      </c>
      <c r="M2110" s="10" t="s">
        <v>11338</v>
      </c>
      <c r="N2110">
        <v>2109</v>
      </c>
      <c r="O2110">
        <v>45248</v>
      </c>
      <c r="P2110" t="s">
        <v>11402</v>
      </c>
      <c r="Q2110" s="16">
        <v>2139.6999999999998</v>
      </c>
      <c r="R2110">
        <v>-223.3</v>
      </c>
      <c r="S2110">
        <v>72</v>
      </c>
      <c r="T2110">
        <v>2109</v>
      </c>
      <c r="U2110">
        <v>29390.959999999999</v>
      </c>
      <c r="V2110" t="s">
        <v>11412</v>
      </c>
      <c r="W2110">
        <v>7.75</v>
      </c>
      <c r="X2110">
        <v>24</v>
      </c>
      <c r="Y2110" t="s">
        <v>8117</v>
      </c>
      <c r="Z2110" t="s">
        <v>12011</v>
      </c>
      <c r="AA2110">
        <v>2109</v>
      </c>
      <c r="AB2110" t="s">
        <v>12016</v>
      </c>
      <c r="AC2110">
        <v>9722.02</v>
      </c>
      <c r="AD2110">
        <v>4299.76</v>
      </c>
      <c r="AE2110">
        <v>214.99</v>
      </c>
      <c r="AF2110" t="s">
        <v>11190</v>
      </c>
      <c r="AG2110" t="s">
        <v>11238</v>
      </c>
      <c r="AH2110">
        <v>645</v>
      </c>
      <c r="AI2110">
        <v>2109</v>
      </c>
      <c r="AJ2110" t="s">
        <v>11059</v>
      </c>
      <c r="AK2110" t="s">
        <v>12028</v>
      </c>
      <c r="AL2110" t="s">
        <v>12031</v>
      </c>
      <c r="AM2110" t="s">
        <v>11351</v>
      </c>
      <c r="AN2110">
        <v>-1</v>
      </c>
      <c r="AO2110" s="10" t="s">
        <v>12040</v>
      </c>
      <c r="AP2110" t="str" cm="1">
        <f t="array" ref="AP2110">_xlfn.IFS(
  Table1[[#This Row],[Age]]&lt;=25, "18-25",
  Table1[[#This Row],[Age]]&lt;=35, "26-35",
  Table1[[#This Row],[Age]]&lt;=45, "36-45",
  Table1[[#This Row],[Age]]&lt;=60, "46-60",
  TRUE, "60+")</f>
        <v>60+</v>
      </c>
    </row>
    <row r="2111" spans="1:42" x14ac:dyDescent="0.3">
      <c r="A2111">
        <v>2110</v>
      </c>
      <c r="B2111" t="s">
        <v>48</v>
      </c>
      <c r="C2111" t="s">
        <v>84</v>
      </c>
      <c r="D2111">
        <v>35</v>
      </c>
      <c r="E2111" t="s">
        <v>104</v>
      </c>
      <c r="F2111" t="s">
        <v>2217</v>
      </c>
      <c r="G2111" t="s">
        <v>5116</v>
      </c>
      <c r="H2111">
        <v>19458796963</v>
      </c>
      <c r="I2111" t="s">
        <v>6574</v>
      </c>
      <c r="J2111" t="s">
        <v>7292</v>
      </c>
      <c r="K2111">
        <v>7423.95</v>
      </c>
      <c r="L2111" s="12" t="s">
        <v>9148</v>
      </c>
      <c r="M2111" s="10" t="s">
        <v>11217</v>
      </c>
      <c r="N2111">
        <v>2110</v>
      </c>
      <c r="O2111">
        <v>45092</v>
      </c>
      <c r="P2111" t="s">
        <v>11403</v>
      </c>
      <c r="Q2111" s="16">
        <v>3854.1</v>
      </c>
      <c r="R2111">
        <v>11278.05</v>
      </c>
      <c r="S2111">
        <v>27</v>
      </c>
      <c r="T2111">
        <v>2110</v>
      </c>
      <c r="U2111">
        <v>8560.5</v>
      </c>
      <c r="V2111" t="s">
        <v>11411</v>
      </c>
      <c r="W2111">
        <v>3.33</v>
      </c>
      <c r="X2111">
        <v>60</v>
      </c>
      <c r="Y2111" t="s">
        <v>8570</v>
      </c>
      <c r="Z2111" t="s">
        <v>12010</v>
      </c>
      <c r="AA2111">
        <v>2110</v>
      </c>
      <c r="AB2111" t="s">
        <v>12016</v>
      </c>
      <c r="AC2111">
        <v>1477.29</v>
      </c>
      <c r="AD2111">
        <v>3521.24</v>
      </c>
      <c r="AE2111">
        <v>176.06</v>
      </c>
      <c r="AF2111" t="s">
        <v>11097</v>
      </c>
      <c r="AG2111" t="s">
        <v>11116</v>
      </c>
      <c r="AH2111">
        <v>3771</v>
      </c>
      <c r="AI2111">
        <v>2110</v>
      </c>
      <c r="AJ2111" t="s">
        <v>11065</v>
      </c>
      <c r="AK2111" t="s">
        <v>12029</v>
      </c>
      <c r="AL2111" t="s">
        <v>12031</v>
      </c>
      <c r="AM2111" t="s">
        <v>11286</v>
      </c>
      <c r="AN2111">
        <v>1</v>
      </c>
      <c r="AO2111" s="10" t="s">
        <v>12043</v>
      </c>
      <c r="AP2111" t="str" cm="1">
        <f t="array" ref="AP2111">_xlfn.IFS(
  Table1[[#This Row],[Age]]&lt;=25, "18-25",
  Table1[[#This Row],[Age]]&lt;=35, "26-35",
  Table1[[#This Row],[Age]]&lt;=45, "36-45",
  Table1[[#This Row],[Age]]&lt;=60, "46-60",
  TRUE, "60+")</f>
        <v>26-35</v>
      </c>
    </row>
    <row r="2112" spans="1:42" x14ac:dyDescent="0.3">
      <c r="A2112">
        <v>2111</v>
      </c>
      <c r="B2112" t="s">
        <v>19</v>
      </c>
      <c r="C2112" t="s">
        <v>95</v>
      </c>
      <c r="D2112">
        <v>64</v>
      </c>
      <c r="E2112" t="s">
        <v>104</v>
      </c>
      <c r="F2112" t="s">
        <v>2218</v>
      </c>
      <c r="G2112" t="s">
        <v>5130</v>
      </c>
      <c r="H2112">
        <v>19458796964</v>
      </c>
      <c r="I2112" t="s">
        <v>6575</v>
      </c>
      <c r="J2112" t="s">
        <v>7291</v>
      </c>
      <c r="K2112">
        <v>4290.99</v>
      </c>
      <c r="L2112" s="12" t="s">
        <v>9149</v>
      </c>
      <c r="M2112" s="10" t="s">
        <v>11254</v>
      </c>
      <c r="N2112">
        <v>2111</v>
      </c>
      <c r="O2112">
        <v>45223</v>
      </c>
      <c r="P2112" t="s">
        <v>11403</v>
      </c>
      <c r="Q2112" s="16">
        <v>2005.99</v>
      </c>
      <c r="R2112">
        <v>2285</v>
      </c>
      <c r="S2112">
        <v>46</v>
      </c>
      <c r="T2112">
        <v>2111</v>
      </c>
      <c r="U2112">
        <v>23152.46</v>
      </c>
      <c r="V2112" t="s">
        <v>11412</v>
      </c>
      <c r="W2112">
        <v>3.35</v>
      </c>
      <c r="X2112">
        <v>24</v>
      </c>
      <c r="Y2112" t="s">
        <v>11552</v>
      </c>
      <c r="Z2112" t="s">
        <v>12012</v>
      </c>
      <c r="AA2112">
        <v>2111</v>
      </c>
      <c r="AB2112" t="s">
        <v>12017</v>
      </c>
      <c r="AC2112">
        <v>6151.84</v>
      </c>
      <c r="AD2112">
        <v>163.72</v>
      </c>
      <c r="AE2112">
        <v>8.19</v>
      </c>
      <c r="AF2112" t="s">
        <v>11386</v>
      </c>
      <c r="AG2112" t="s">
        <v>11346</v>
      </c>
      <c r="AH2112">
        <v>7535</v>
      </c>
      <c r="AI2112">
        <v>2111</v>
      </c>
      <c r="AJ2112" t="s">
        <v>11060</v>
      </c>
      <c r="AK2112" t="s">
        <v>12029</v>
      </c>
      <c r="AL2112" t="s">
        <v>12031</v>
      </c>
      <c r="AM2112" t="s">
        <v>11317</v>
      </c>
      <c r="AN2112">
        <v>1</v>
      </c>
      <c r="AO2112" s="10" t="s">
        <v>12044</v>
      </c>
      <c r="AP2112" t="str" cm="1">
        <f t="array" ref="AP2112">_xlfn.IFS(
  Table1[[#This Row],[Age]]&lt;=25, "18-25",
  Table1[[#This Row],[Age]]&lt;=35, "26-35",
  Table1[[#This Row],[Age]]&lt;=45, "36-45",
  Table1[[#This Row],[Age]]&lt;=60, "46-60",
  TRUE, "60+")</f>
        <v>60+</v>
      </c>
    </row>
    <row r="2113" spans="1:42" x14ac:dyDescent="0.3">
      <c r="A2113">
        <v>2112</v>
      </c>
      <c r="B2113" t="s">
        <v>45</v>
      </c>
      <c r="C2113" t="s">
        <v>60</v>
      </c>
      <c r="D2113">
        <v>60</v>
      </c>
      <c r="E2113" t="s">
        <v>105</v>
      </c>
      <c r="F2113" t="s">
        <v>2219</v>
      </c>
      <c r="G2113" t="s">
        <v>5134</v>
      </c>
      <c r="H2113">
        <v>19458796965</v>
      </c>
      <c r="I2113" t="s">
        <v>5242</v>
      </c>
      <c r="J2113" t="s">
        <v>7292</v>
      </c>
      <c r="K2113">
        <v>4005.41</v>
      </c>
      <c r="L2113" s="12" t="s">
        <v>9150</v>
      </c>
      <c r="M2113" s="10" t="s">
        <v>11084</v>
      </c>
      <c r="N2113">
        <v>2112</v>
      </c>
      <c r="O2113">
        <v>45157</v>
      </c>
      <c r="P2113" t="s">
        <v>11403</v>
      </c>
      <c r="Q2113" s="16">
        <v>3108.31</v>
      </c>
      <c r="R2113">
        <v>897.1</v>
      </c>
      <c r="S2113">
        <v>63</v>
      </c>
      <c r="T2113">
        <v>2112</v>
      </c>
      <c r="U2113">
        <v>21741.95</v>
      </c>
      <c r="V2113" t="s">
        <v>11412</v>
      </c>
      <c r="W2113">
        <v>9.64</v>
      </c>
      <c r="X2113">
        <v>60</v>
      </c>
      <c r="Y2113" t="s">
        <v>11447</v>
      </c>
      <c r="Z2113" t="s">
        <v>12012</v>
      </c>
      <c r="AA2113">
        <v>2112</v>
      </c>
      <c r="AB2113" t="s">
        <v>12015</v>
      </c>
      <c r="AC2113">
        <v>9602.2099999999991</v>
      </c>
      <c r="AD2113">
        <v>2994.58</v>
      </c>
      <c r="AE2113">
        <v>149.72999999999999</v>
      </c>
      <c r="AF2113" t="s">
        <v>11117</v>
      </c>
      <c r="AG2113" t="s">
        <v>11215</v>
      </c>
      <c r="AH2113">
        <v>4531</v>
      </c>
      <c r="AI2113">
        <v>2112</v>
      </c>
      <c r="AJ2113" t="s">
        <v>11337</v>
      </c>
      <c r="AK2113" t="s">
        <v>12029</v>
      </c>
      <c r="AL2113" t="s">
        <v>12031</v>
      </c>
      <c r="AM2113" t="s">
        <v>11099</v>
      </c>
      <c r="AN2113">
        <v>1</v>
      </c>
      <c r="AO2113" s="10" t="s">
        <v>12041</v>
      </c>
      <c r="AP2113" t="str" cm="1">
        <f t="array" ref="AP2113">_xlfn.IFS(
  Table1[[#This Row],[Age]]&lt;=25, "18-25",
  Table1[[#This Row],[Age]]&lt;=35, "26-35",
  Table1[[#This Row],[Age]]&lt;=45, "36-45",
  Table1[[#This Row],[Age]]&lt;=60, "46-60",
  TRUE, "60+")</f>
        <v>46-60</v>
      </c>
    </row>
    <row r="2114" spans="1:42" x14ac:dyDescent="0.3">
      <c r="A2114">
        <v>2113</v>
      </c>
      <c r="B2114" t="s">
        <v>46</v>
      </c>
      <c r="C2114" t="s">
        <v>54</v>
      </c>
      <c r="D2114">
        <v>42</v>
      </c>
      <c r="E2114" t="s">
        <v>105</v>
      </c>
      <c r="F2114" t="s">
        <v>2220</v>
      </c>
      <c r="G2114" t="s">
        <v>5142</v>
      </c>
      <c r="H2114">
        <v>19458796966</v>
      </c>
      <c r="I2114" t="s">
        <v>5341</v>
      </c>
      <c r="J2114" t="s">
        <v>7291</v>
      </c>
      <c r="K2114">
        <v>454.33</v>
      </c>
      <c r="L2114" s="12" t="s">
        <v>9151</v>
      </c>
      <c r="M2114" s="10" t="s">
        <v>11350</v>
      </c>
      <c r="N2114">
        <v>2113</v>
      </c>
      <c r="O2114">
        <v>45118</v>
      </c>
      <c r="P2114" t="s">
        <v>11403</v>
      </c>
      <c r="Q2114" s="16">
        <v>266.93</v>
      </c>
      <c r="R2114">
        <v>187.4</v>
      </c>
      <c r="S2114">
        <v>42</v>
      </c>
      <c r="T2114">
        <v>2113</v>
      </c>
      <c r="U2114">
        <v>15617.37</v>
      </c>
      <c r="V2114" t="s">
        <v>11413</v>
      </c>
      <c r="W2114">
        <v>2.73</v>
      </c>
      <c r="X2114">
        <v>48</v>
      </c>
      <c r="Y2114" t="s">
        <v>11858</v>
      </c>
      <c r="Z2114" t="s">
        <v>12012</v>
      </c>
      <c r="AA2114">
        <v>2113</v>
      </c>
      <c r="AB2114" t="s">
        <v>12016</v>
      </c>
      <c r="AC2114">
        <v>4790.3900000000003</v>
      </c>
      <c r="AD2114">
        <v>4580.7</v>
      </c>
      <c r="AE2114">
        <v>229.04</v>
      </c>
      <c r="AF2114" t="s">
        <v>11365</v>
      </c>
      <c r="AG2114" t="s">
        <v>11349</v>
      </c>
      <c r="AH2114">
        <v>7678</v>
      </c>
      <c r="AI2114">
        <v>2113</v>
      </c>
      <c r="AJ2114" t="s">
        <v>11043</v>
      </c>
      <c r="AK2114" t="s">
        <v>12028</v>
      </c>
      <c r="AL2114" t="s">
        <v>12032</v>
      </c>
      <c r="AM2114" t="s">
        <v>11258</v>
      </c>
      <c r="AN2114">
        <v>1</v>
      </c>
      <c r="AO2114" s="10" t="s">
        <v>12038</v>
      </c>
      <c r="AP2114" t="str" cm="1">
        <f t="array" ref="AP2114">_xlfn.IFS(
  Table1[[#This Row],[Age]]&lt;=25, "18-25",
  Table1[[#This Row],[Age]]&lt;=35, "26-35",
  Table1[[#This Row],[Age]]&lt;=45, "36-45",
  Table1[[#This Row],[Age]]&lt;=60, "46-60",
  TRUE, "60+")</f>
        <v>36-45</v>
      </c>
    </row>
    <row r="2115" spans="1:42" x14ac:dyDescent="0.3">
      <c r="A2115">
        <v>2114</v>
      </c>
      <c r="B2115" t="s">
        <v>28</v>
      </c>
      <c r="C2115" t="s">
        <v>53</v>
      </c>
      <c r="D2115">
        <v>44</v>
      </c>
      <c r="E2115" t="s">
        <v>106</v>
      </c>
      <c r="F2115" t="s">
        <v>2221</v>
      </c>
      <c r="G2115" t="s">
        <v>5148</v>
      </c>
      <c r="H2115">
        <v>19458796967</v>
      </c>
      <c r="I2115" t="s">
        <v>5773</v>
      </c>
      <c r="J2115" t="s">
        <v>7291</v>
      </c>
      <c r="K2115">
        <v>9618.4599999999991</v>
      </c>
      <c r="L2115" s="12" t="s">
        <v>8991</v>
      </c>
      <c r="M2115" s="10" t="s">
        <v>11139</v>
      </c>
      <c r="N2115">
        <v>2114</v>
      </c>
      <c r="O2115">
        <v>44982</v>
      </c>
      <c r="P2115" t="s">
        <v>11403</v>
      </c>
      <c r="Q2115" s="16">
        <v>2999.01</v>
      </c>
      <c r="R2115">
        <v>6619.45</v>
      </c>
      <c r="S2115">
        <v>85</v>
      </c>
      <c r="T2115">
        <v>2114</v>
      </c>
      <c r="U2115">
        <v>9579.91</v>
      </c>
      <c r="V2115" t="s">
        <v>11413</v>
      </c>
      <c r="W2115">
        <v>3.05</v>
      </c>
      <c r="X2115">
        <v>48</v>
      </c>
      <c r="Y2115" t="s">
        <v>11927</v>
      </c>
      <c r="Z2115" t="s">
        <v>12011</v>
      </c>
      <c r="AA2115">
        <v>2114</v>
      </c>
      <c r="AB2115" t="s">
        <v>12016</v>
      </c>
      <c r="AC2115">
        <v>5908.54</v>
      </c>
      <c r="AD2115">
        <v>2226.11</v>
      </c>
      <c r="AE2115">
        <v>111.31</v>
      </c>
      <c r="AF2115" t="s">
        <v>11146</v>
      </c>
      <c r="AG2115" t="s">
        <v>11153</v>
      </c>
      <c r="AH2115">
        <v>8854</v>
      </c>
      <c r="AI2115">
        <v>2114</v>
      </c>
      <c r="AJ2115" t="s">
        <v>11204</v>
      </c>
      <c r="AK2115" t="s">
        <v>12027</v>
      </c>
      <c r="AL2115" t="s">
        <v>12031</v>
      </c>
      <c r="AM2115" t="s">
        <v>11078</v>
      </c>
      <c r="AN2115">
        <v>1</v>
      </c>
      <c r="AO2115" s="10" t="s">
        <v>12045</v>
      </c>
      <c r="AP2115" t="str" cm="1">
        <f t="array" ref="AP2115">_xlfn.IFS(
  Table1[[#This Row],[Age]]&lt;=25, "18-25",
  Table1[[#This Row],[Age]]&lt;=35, "26-35",
  Table1[[#This Row],[Age]]&lt;=45, "36-45",
  Table1[[#This Row],[Age]]&lt;=60, "46-60",
  TRUE, "60+")</f>
        <v>36-45</v>
      </c>
    </row>
    <row r="2116" spans="1:42" x14ac:dyDescent="0.3">
      <c r="A2116">
        <v>2115</v>
      </c>
      <c r="B2116" t="s">
        <v>34</v>
      </c>
      <c r="C2116" t="s">
        <v>57</v>
      </c>
      <c r="D2116">
        <v>44</v>
      </c>
      <c r="E2116" t="s">
        <v>106</v>
      </c>
      <c r="F2116" t="s">
        <v>2222</v>
      </c>
      <c r="G2116" t="s">
        <v>5109</v>
      </c>
      <c r="H2116">
        <v>19458796968</v>
      </c>
      <c r="I2116" t="s">
        <v>6576</v>
      </c>
      <c r="J2116" t="s">
        <v>7292</v>
      </c>
      <c r="K2116">
        <v>6790.11</v>
      </c>
      <c r="L2116" s="12" t="s">
        <v>9152</v>
      </c>
      <c r="M2116" s="10" t="s">
        <v>11156</v>
      </c>
      <c r="N2116">
        <v>2115</v>
      </c>
      <c r="O2116">
        <v>45141</v>
      </c>
      <c r="P2116" t="s">
        <v>11404</v>
      </c>
      <c r="Q2116" s="16">
        <v>1586.59</v>
      </c>
      <c r="R2116">
        <v>5203.5200000000004</v>
      </c>
      <c r="S2116">
        <v>41</v>
      </c>
      <c r="T2116">
        <v>2115</v>
      </c>
      <c r="U2116">
        <v>13921.08</v>
      </c>
      <c r="V2116" t="s">
        <v>11412</v>
      </c>
      <c r="W2116">
        <v>4.2300000000000004</v>
      </c>
      <c r="X2116">
        <v>36</v>
      </c>
      <c r="Y2116" t="s">
        <v>11474</v>
      </c>
      <c r="Z2116" t="s">
        <v>12010</v>
      </c>
      <c r="AA2116">
        <v>2115</v>
      </c>
      <c r="AB2116" t="s">
        <v>12017</v>
      </c>
      <c r="AC2116">
        <v>1978.63</v>
      </c>
      <c r="AD2116">
        <v>3717.37</v>
      </c>
      <c r="AE2116">
        <v>185.87</v>
      </c>
      <c r="AF2116" t="s">
        <v>11247</v>
      </c>
      <c r="AG2116" t="s">
        <v>11052</v>
      </c>
      <c r="AH2116">
        <v>992</v>
      </c>
      <c r="AI2116">
        <v>2115</v>
      </c>
      <c r="AJ2116" t="s">
        <v>11305</v>
      </c>
      <c r="AK2116" t="s">
        <v>12028</v>
      </c>
      <c r="AL2116" t="s">
        <v>12031</v>
      </c>
      <c r="AM2116" t="s">
        <v>11136</v>
      </c>
      <c r="AN2116">
        <v>1</v>
      </c>
      <c r="AO2116" s="10" t="s">
        <v>12041</v>
      </c>
      <c r="AP2116" t="str" cm="1">
        <f t="array" ref="AP2116">_xlfn.IFS(
  Table1[[#This Row],[Age]]&lt;=25, "18-25",
  Table1[[#This Row],[Age]]&lt;=35, "26-35",
  Table1[[#This Row],[Age]]&lt;=45, "36-45",
  Table1[[#This Row],[Age]]&lt;=60, "46-60",
  TRUE, "60+")</f>
        <v>36-45</v>
      </c>
    </row>
    <row r="2117" spans="1:42" x14ac:dyDescent="0.3">
      <c r="A2117">
        <v>2116</v>
      </c>
      <c r="B2117" t="s">
        <v>2</v>
      </c>
      <c r="C2117" t="s">
        <v>91</v>
      </c>
      <c r="D2117">
        <v>29</v>
      </c>
      <c r="E2117" t="s">
        <v>104</v>
      </c>
      <c r="F2117" t="s">
        <v>2223</v>
      </c>
      <c r="G2117" t="s">
        <v>5120</v>
      </c>
      <c r="H2117">
        <v>19458796969</v>
      </c>
      <c r="I2117" t="s">
        <v>5394</v>
      </c>
      <c r="J2117" t="s">
        <v>7292</v>
      </c>
      <c r="K2117">
        <v>5947.95</v>
      </c>
      <c r="L2117" s="12" t="s">
        <v>9153</v>
      </c>
      <c r="M2117" s="10" t="s">
        <v>11076</v>
      </c>
      <c r="N2117">
        <v>2116</v>
      </c>
      <c r="O2117">
        <v>45231</v>
      </c>
      <c r="P2117" t="s">
        <v>11404</v>
      </c>
      <c r="Q2117" s="16">
        <v>4981.47</v>
      </c>
      <c r="R2117">
        <v>966.48</v>
      </c>
      <c r="S2117">
        <v>34</v>
      </c>
      <c r="T2117">
        <v>2116</v>
      </c>
      <c r="U2117">
        <v>28220.9</v>
      </c>
      <c r="V2117" t="s">
        <v>11411</v>
      </c>
      <c r="W2117">
        <v>7.12</v>
      </c>
      <c r="X2117">
        <v>36</v>
      </c>
      <c r="Y2117" t="s">
        <v>11585</v>
      </c>
      <c r="Z2117" t="s">
        <v>12012</v>
      </c>
      <c r="AA2117">
        <v>2116</v>
      </c>
      <c r="AB2117" t="s">
        <v>12015</v>
      </c>
      <c r="AC2117">
        <v>6343.94</v>
      </c>
      <c r="AD2117">
        <v>1628.37</v>
      </c>
      <c r="AE2117">
        <v>81.42</v>
      </c>
      <c r="AF2117" t="s">
        <v>11270</v>
      </c>
      <c r="AG2117" t="s">
        <v>11379</v>
      </c>
      <c r="AH2117">
        <v>3272</v>
      </c>
      <c r="AI2117">
        <v>2116</v>
      </c>
      <c r="AJ2117" t="s">
        <v>11383</v>
      </c>
      <c r="AK2117" t="s">
        <v>12027</v>
      </c>
      <c r="AL2117" t="s">
        <v>12032</v>
      </c>
      <c r="AM2117" t="s">
        <v>11073</v>
      </c>
      <c r="AN2117">
        <v>1</v>
      </c>
      <c r="AO2117" s="10" t="s">
        <v>12040</v>
      </c>
      <c r="AP2117" t="str" cm="1">
        <f t="array" ref="AP2117">_xlfn.IFS(
  Table1[[#This Row],[Age]]&lt;=25, "18-25",
  Table1[[#This Row],[Age]]&lt;=35, "26-35",
  Table1[[#This Row],[Age]]&lt;=45, "36-45",
  Table1[[#This Row],[Age]]&lt;=60, "46-60",
  TRUE, "60+")</f>
        <v>26-35</v>
      </c>
    </row>
    <row r="2118" spans="1:42" x14ac:dyDescent="0.3">
      <c r="A2118">
        <v>2117</v>
      </c>
      <c r="B2118" t="s">
        <v>22</v>
      </c>
      <c r="C2118" t="s">
        <v>85</v>
      </c>
      <c r="D2118">
        <v>40</v>
      </c>
      <c r="E2118" t="s">
        <v>106</v>
      </c>
      <c r="F2118" t="s">
        <v>2224</v>
      </c>
      <c r="G2118" t="s">
        <v>5129</v>
      </c>
      <c r="H2118">
        <v>19458796970</v>
      </c>
      <c r="I2118" t="s">
        <v>5400</v>
      </c>
      <c r="J2118" t="s">
        <v>7292</v>
      </c>
      <c r="K2118">
        <v>2586.54</v>
      </c>
      <c r="L2118" s="12" t="s">
        <v>9154</v>
      </c>
      <c r="M2118" s="10" t="s">
        <v>11108</v>
      </c>
      <c r="N2118">
        <v>2117</v>
      </c>
      <c r="O2118">
        <v>45113</v>
      </c>
      <c r="P2118" t="s">
        <v>11403</v>
      </c>
      <c r="Q2118" s="16">
        <v>4055</v>
      </c>
      <c r="R2118">
        <v>6641.54</v>
      </c>
      <c r="S2118">
        <v>93</v>
      </c>
      <c r="T2118">
        <v>2117</v>
      </c>
      <c r="U2118">
        <v>34599.629999999997</v>
      </c>
      <c r="V2118" t="s">
        <v>11413</v>
      </c>
      <c r="W2118">
        <v>4.87</v>
      </c>
      <c r="X2118">
        <v>60</v>
      </c>
      <c r="Y2118" t="s">
        <v>11434</v>
      </c>
      <c r="Z2118" t="s">
        <v>12010</v>
      </c>
      <c r="AA2118">
        <v>2117</v>
      </c>
      <c r="AB2118" t="s">
        <v>12017</v>
      </c>
      <c r="AC2118">
        <v>4480.34</v>
      </c>
      <c r="AD2118">
        <v>1969.03</v>
      </c>
      <c r="AE2118">
        <v>98.45</v>
      </c>
      <c r="AF2118" t="s">
        <v>11358</v>
      </c>
      <c r="AG2118" t="s">
        <v>11322</v>
      </c>
      <c r="AH2118">
        <v>1177</v>
      </c>
      <c r="AI2118">
        <v>2117</v>
      </c>
      <c r="AJ2118" t="s">
        <v>11066</v>
      </c>
      <c r="AK2118" t="s">
        <v>12028</v>
      </c>
      <c r="AL2118" t="s">
        <v>12031</v>
      </c>
      <c r="AM2118" t="s">
        <v>11141</v>
      </c>
      <c r="AN2118">
        <v>1</v>
      </c>
      <c r="AO2118" s="10" t="s">
        <v>12038</v>
      </c>
      <c r="AP2118" t="str" cm="1">
        <f t="array" ref="AP2118">_xlfn.IFS(
  Table1[[#This Row],[Age]]&lt;=25, "18-25",
  Table1[[#This Row],[Age]]&lt;=35, "26-35",
  Table1[[#This Row],[Age]]&lt;=45, "36-45",
  Table1[[#This Row],[Age]]&lt;=60, "46-60",
  TRUE, "60+")</f>
        <v>36-45</v>
      </c>
    </row>
    <row r="2119" spans="1:42" x14ac:dyDescent="0.3">
      <c r="A2119">
        <v>2118</v>
      </c>
      <c r="B2119" t="s">
        <v>37</v>
      </c>
      <c r="C2119" t="s">
        <v>76</v>
      </c>
      <c r="D2119">
        <v>34</v>
      </c>
      <c r="E2119" t="s">
        <v>106</v>
      </c>
      <c r="F2119" t="s">
        <v>2225</v>
      </c>
      <c r="G2119" t="s">
        <v>5119</v>
      </c>
      <c r="H2119">
        <v>19458796971</v>
      </c>
      <c r="I2119" t="s">
        <v>6577</v>
      </c>
      <c r="J2119" t="s">
        <v>7291</v>
      </c>
      <c r="K2119">
        <v>6618.61</v>
      </c>
      <c r="L2119" s="12" t="s">
        <v>8793</v>
      </c>
      <c r="M2119" s="10" t="s">
        <v>11239</v>
      </c>
      <c r="N2119">
        <v>2118</v>
      </c>
      <c r="O2119">
        <v>45022</v>
      </c>
      <c r="P2119" t="s">
        <v>11403</v>
      </c>
      <c r="Q2119" s="16">
        <v>407.07</v>
      </c>
      <c r="R2119">
        <v>6211.54</v>
      </c>
      <c r="S2119">
        <v>30</v>
      </c>
      <c r="T2119">
        <v>2118</v>
      </c>
      <c r="U2119">
        <v>49000.21</v>
      </c>
      <c r="V2119" t="s">
        <v>11412</v>
      </c>
      <c r="W2119">
        <v>3.8</v>
      </c>
      <c r="X2119">
        <v>24</v>
      </c>
      <c r="Y2119" t="s">
        <v>11825</v>
      </c>
      <c r="Z2119" t="s">
        <v>12010</v>
      </c>
      <c r="AA2119">
        <v>2118</v>
      </c>
      <c r="AB2119" t="s">
        <v>12016</v>
      </c>
      <c r="AC2119">
        <v>7544.17</v>
      </c>
      <c r="AD2119">
        <v>3442.85</v>
      </c>
      <c r="AE2119">
        <v>172.14</v>
      </c>
      <c r="AF2119" t="s">
        <v>11367</v>
      </c>
      <c r="AG2119" t="s">
        <v>11095</v>
      </c>
      <c r="AH2119">
        <v>9296</v>
      </c>
      <c r="AI2119">
        <v>2118</v>
      </c>
      <c r="AJ2119" t="s">
        <v>11239</v>
      </c>
      <c r="AK2119" t="s">
        <v>12028</v>
      </c>
      <c r="AL2119" t="s">
        <v>12032</v>
      </c>
      <c r="AM2119" t="s">
        <v>11058</v>
      </c>
      <c r="AN2119">
        <v>1</v>
      </c>
      <c r="AO2119" s="10" t="s">
        <v>12037</v>
      </c>
      <c r="AP2119" t="str" cm="1">
        <f t="array" ref="AP2119">_xlfn.IFS(
  Table1[[#This Row],[Age]]&lt;=25, "18-25",
  Table1[[#This Row],[Age]]&lt;=35, "26-35",
  Table1[[#This Row],[Age]]&lt;=45, "36-45",
  Table1[[#This Row],[Age]]&lt;=60, "46-60",
  TRUE, "60+")</f>
        <v>26-35</v>
      </c>
    </row>
    <row r="2120" spans="1:42" x14ac:dyDescent="0.3">
      <c r="A2120">
        <v>2119</v>
      </c>
      <c r="B2120" t="s">
        <v>16</v>
      </c>
      <c r="C2120" t="s">
        <v>74</v>
      </c>
      <c r="D2120">
        <v>61</v>
      </c>
      <c r="E2120" t="s">
        <v>106</v>
      </c>
      <c r="F2120" t="s">
        <v>2226</v>
      </c>
      <c r="G2120" t="s">
        <v>5144</v>
      </c>
      <c r="H2120">
        <v>19458796972</v>
      </c>
      <c r="I2120" t="s">
        <v>5891</v>
      </c>
      <c r="J2120" t="s">
        <v>7291</v>
      </c>
      <c r="K2120">
        <v>9461.4699999999993</v>
      </c>
      <c r="L2120" s="12" t="s">
        <v>9155</v>
      </c>
      <c r="M2120" s="10" t="s">
        <v>11046</v>
      </c>
      <c r="N2120">
        <v>2119</v>
      </c>
      <c r="O2120">
        <v>45171</v>
      </c>
      <c r="P2120" t="s">
        <v>11402</v>
      </c>
      <c r="Q2120" s="16">
        <v>999.36</v>
      </c>
      <c r="R2120">
        <v>10460.83</v>
      </c>
      <c r="S2120">
        <v>44</v>
      </c>
      <c r="T2120">
        <v>2119</v>
      </c>
      <c r="U2120">
        <v>11572.16</v>
      </c>
      <c r="V2120" t="s">
        <v>11411</v>
      </c>
      <c r="W2120">
        <v>3.41</v>
      </c>
      <c r="X2120">
        <v>24</v>
      </c>
      <c r="Y2120" t="s">
        <v>9990</v>
      </c>
      <c r="Z2120" t="s">
        <v>12010</v>
      </c>
      <c r="AA2120">
        <v>2119</v>
      </c>
      <c r="AB2120" t="s">
        <v>12015</v>
      </c>
      <c r="AC2120">
        <v>5500.07</v>
      </c>
      <c r="AD2120">
        <v>152.97</v>
      </c>
      <c r="AE2120">
        <v>7.65</v>
      </c>
      <c r="AF2120" t="s">
        <v>11152</v>
      </c>
      <c r="AG2120" t="s">
        <v>11231</v>
      </c>
      <c r="AH2120">
        <v>3053</v>
      </c>
      <c r="AI2120">
        <v>2119</v>
      </c>
      <c r="AJ2120" t="s">
        <v>11239</v>
      </c>
      <c r="AK2120" t="s">
        <v>12027</v>
      </c>
      <c r="AL2120" t="s">
        <v>12031</v>
      </c>
      <c r="AM2120" t="s">
        <v>11128</v>
      </c>
      <c r="AN2120">
        <v>1</v>
      </c>
      <c r="AO2120" s="10" t="s">
        <v>12042</v>
      </c>
      <c r="AP2120" t="str" cm="1">
        <f t="array" ref="AP2120">_xlfn.IFS(
  Table1[[#This Row],[Age]]&lt;=25, "18-25",
  Table1[[#This Row],[Age]]&lt;=35, "26-35",
  Table1[[#This Row],[Age]]&lt;=45, "36-45",
  Table1[[#This Row],[Age]]&lt;=60, "46-60",
  TRUE, "60+")</f>
        <v>60+</v>
      </c>
    </row>
    <row r="2121" spans="1:42" x14ac:dyDescent="0.3">
      <c r="A2121">
        <v>2120</v>
      </c>
      <c r="B2121" t="s">
        <v>2</v>
      </c>
      <c r="C2121" t="s">
        <v>67</v>
      </c>
      <c r="D2121">
        <v>24</v>
      </c>
      <c r="E2121" t="s">
        <v>106</v>
      </c>
      <c r="F2121" t="s">
        <v>2227</v>
      </c>
      <c r="G2121" t="s">
        <v>5110</v>
      </c>
      <c r="H2121">
        <v>19458796973</v>
      </c>
      <c r="I2121" t="s">
        <v>6338</v>
      </c>
      <c r="J2121" t="s">
        <v>7291</v>
      </c>
      <c r="K2121">
        <v>1716.55</v>
      </c>
      <c r="L2121" s="12" t="s">
        <v>9156</v>
      </c>
      <c r="M2121" s="10" t="s">
        <v>11141</v>
      </c>
      <c r="N2121">
        <v>2120</v>
      </c>
      <c r="O2121">
        <v>45093</v>
      </c>
      <c r="P2121" t="s">
        <v>11403</v>
      </c>
      <c r="Q2121" s="16">
        <v>3084.21</v>
      </c>
      <c r="R2121">
        <v>-1367.66</v>
      </c>
      <c r="S2121">
        <v>80</v>
      </c>
      <c r="T2121">
        <v>2120</v>
      </c>
      <c r="U2121">
        <v>10996.8</v>
      </c>
      <c r="V2121" t="s">
        <v>11411</v>
      </c>
      <c r="W2121">
        <v>2.13</v>
      </c>
      <c r="X2121">
        <v>12</v>
      </c>
      <c r="Y2121" t="s">
        <v>11918</v>
      </c>
      <c r="Z2121" t="s">
        <v>12012</v>
      </c>
      <c r="AA2121">
        <v>2120</v>
      </c>
      <c r="AB2121" t="s">
        <v>12015</v>
      </c>
      <c r="AC2121">
        <v>1965.39</v>
      </c>
      <c r="AD2121">
        <v>3664.26</v>
      </c>
      <c r="AE2121">
        <v>183.21</v>
      </c>
      <c r="AF2121" t="s">
        <v>11172</v>
      </c>
      <c r="AG2121" t="s">
        <v>11098</v>
      </c>
      <c r="AH2121">
        <v>2931</v>
      </c>
      <c r="AI2121">
        <v>2120</v>
      </c>
      <c r="AJ2121" t="s">
        <v>11179</v>
      </c>
      <c r="AK2121" t="s">
        <v>12027</v>
      </c>
      <c r="AL2121" t="s">
        <v>12032</v>
      </c>
      <c r="AM2121" t="s">
        <v>11078</v>
      </c>
      <c r="AN2121">
        <v>1</v>
      </c>
      <c r="AO2121" s="10" t="s">
        <v>12043</v>
      </c>
      <c r="AP2121" t="str" cm="1">
        <f t="array" ref="AP2121">_xlfn.IFS(
  Table1[[#This Row],[Age]]&lt;=25, "18-25",
  Table1[[#This Row],[Age]]&lt;=35, "26-35",
  Table1[[#This Row],[Age]]&lt;=45, "36-45",
  Table1[[#This Row],[Age]]&lt;=60, "46-60",
  TRUE, "60+")</f>
        <v>18-25</v>
      </c>
    </row>
    <row r="2122" spans="1:42" x14ac:dyDescent="0.3">
      <c r="A2122">
        <v>2121</v>
      </c>
      <c r="B2122" t="s">
        <v>40</v>
      </c>
      <c r="C2122" t="s">
        <v>59</v>
      </c>
      <c r="D2122">
        <v>41</v>
      </c>
      <c r="E2122" t="s">
        <v>104</v>
      </c>
      <c r="F2122" t="s">
        <v>2228</v>
      </c>
      <c r="G2122" t="s">
        <v>5128</v>
      </c>
      <c r="H2122">
        <v>19458796974</v>
      </c>
      <c r="I2122" t="s">
        <v>6578</v>
      </c>
      <c r="J2122" t="s">
        <v>7292</v>
      </c>
      <c r="K2122">
        <v>9839.7099999999991</v>
      </c>
      <c r="L2122" s="12" t="s">
        <v>9157</v>
      </c>
      <c r="M2122" s="10" t="s">
        <v>11324</v>
      </c>
      <c r="N2122">
        <v>2121</v>
      </c>
      <c r="O2122">
        <v>45237</v>
      </c>
      <c r="P2122" t="s">
        <v>11404</v>
      </c>
      <c r="Q2122" s="16">
        <v>1509.14</v>
      </c>
      <c r="R2122">
        <v>11348.85</v>
      </c>
      <c r="S2122">
        <v>1</v>
      </c>
      <c r="T2122">
        <v>2121</v>
      </c>
      <c r="U2122">
        <v>6734.63</v>
      </c>
      <c r="V2122" t="s">
        <v>11412</v>
      </c>
      <c r="W2122">
        <v>5.92</v>
      </c>
      <c r="X2122">
        <v>48</v>
      </c>
      <c r="Y2122" t="s">
        <v>11433</v>
      </c>
      <c r="Z2122" t="s">
        <v>12012</v>
      </c>
      <c r="AA2122">
        <v>2121</v>
      </c>
      <c r="AB2122" t="s">
        <v>12017</v>
      </c>
      <c r="AC2122">
        <v>2424.27</v>
      </c>
      <c r="AD2122">
        <v>1314.98</v>
      </c>
      <c r="AE2122">
        <v>65.75</v>
      </c>
      <c r="AF2122" t="s">
        <v>11292</v>
      </c>
      <c r="AG2122" t="s">
        <v>11301</v>
      </c>
      <c r="AH2122">
        <v>7119</v>
      </c>
      <c r="AI2122">
        <v>2121</v>
      </c>
      <c r="AJ2122" t="s">
        <v>11189</v>
      </c>
      <c r="AK2122" t="s">
        <v>12027</v>
      </c>
      <c r="AL2122" t="s">
        <v>12031</v>
      </c>
      <c r="AM2122" t="s">
        <v>11382</v>
      </c>
      <c r="AN2122">
        <v>1</v>
      </c>
      <c r="AO2122" s="10" t="s">
        <v>12040</v>
      </c>
      <c r="AP2122" t="str" cm="1">
        <f t="array" ref="AP2122">_xlfn.IFS(
  Table1[[#This Row],[Age]]&lt;=25, "18-25",
  Table1[[#This Row],[Age]]&lt;=35, "26-35",
  Table1[[#This Row],[Age]]&lt;=45, "36-45",
  Table1[[#This Row],[Age]]&lt;=60, "46-60",
  TRUE, "60+")</f>
        <v>36-45</v>
      </c>
    </row>
    <row r="2123" spans="1:42" x14ac:dyDescent="0.3">
      <c r="A2123">
        <v>2122</v>
      </c>
      <c r="B2123" t="s">
        <v>39</v>
      </c>
      <c r="C2123" t="s">
        <v>81</v>
      </c>
      <c r="D2123">
        <v>24</v>
      </c>
      <c r="E2123" t="s">
        <v>104</v>
      </c>
      <c r="F2123" t="s">
        <v>2229</v>
      </c>
      <c r="G2123" t="s">
        <v>5134</v>
      </c>
      <c r="H2123">
        <v>19458796975</v>
      </c>
      <c r="I2123" t="s">
        <v>6026</v>
      </c>
      <c r="J2123" t="s">
        <v>7291</v>
      </c>
      <c r="K2123">
        <v>4331.55</v>
      </c>
      <c r="L2123" s="12" t="s">
        <v>9158</v>
      </c>
      <c r="M2123" s="10" t="s">
        <v>11263</v>
      </c>
      <c r="N2123">
        <v>2122</v>
      </c>
      <c r="O2123">
        <v>45185</v>
      </c>
      <c r="P2123" t="s">
        <v>11404</v>
      </c>
      <c r="Q2123" s="16">
        <v>1072.3900000000001</v>
      </c>
      <c r="R2123">
        <v>5403.94</v>
      </c>
      <c r="S2123">
        <v>45</v>
      </c>
      <c r="T2123">
        <v>2122</v>
      </c>
      <c r="U2123">
        <v>47010.68</v>
      </c>
      <c r="V2123" t="s">
        <v>11413</v>
      </c>
      <c r="W2123">
        <v>3.46</v>
      </c>
      <c r="X2123">
        <v>12</v>
      </c>
      <c r="Y2123" t="s">
        <v>11518</v>
      </c>
      <c r="Z2123" t="s">
        <v>12012</v>
      </c>
      <c r="AA2123">
        <v>2122</v>
      </c>
      <c r="AB2123" t="s">
        <v>12017</v>
      </c>
      <c r="AC2123">
        <v>8948.31</v>
      </c>
      <c r="AD2123">
        <v>4242.13</v>
      </c>
      <c r="AE2123">
        <v>212.11</v>
      </c>
      <c r="AF2123" t="s">
        <v>11233</v>
      </c>
      <c r="AG2123" t="s">
        <v>11201</v>
      </c>
      <c r="AH2123">
        <v>8562</v>
      </c>
      <c r="AI2123">
        <v>2122</v>
      </c>
      <c r="AJ2123" t="s">
        <v>11189</v>
      </c>
      <c r="AK2123" t="s">
        <v>12027</v>
      </c>
      <c r="AL2123" t="s">
        <v>12031</v>
      </c>
      <c r="AM2123" t="s">
        <v>11358</v>
      </c>
      <c r="AN2123">
        <v>1</v>
      </c>
      <c r="AO2123" s="10" t="s">
        <v>12042</v>
      </c>
      <c r="AP2123" t="str" cm="1">
        <f t="array" ref="AP2123">_xlfn.IFS(
  Table1[[#This Row],[Age]]&lt;=25, "18-25",
  Table1[[#This Row],[Age]]&lt;=35, "26-35",
  Table1[[#This Row],[Age]]&lt;=45, "36-45",
  Table1[[#This Row],[Age]]&lt;=60, "46-60",
  TRUE, "60+")</f>
        <v>18-25</v>
      </c>
    </row>
    <row r="2124" spans="1:42" x14ac:dyDescent="0.3">
      <c r="A2124">
        <v>2123</v>
      </c>
      <c r="B2124" t="s">
        <v>22</v>
      </c>
      <c r="C2124" t="s">
        <v>99</v>
      </c>
      <c r="D2124">
        <v>46</v>
      </c>
      <c r="E2124" t="s">
        <v>106</v>
      </c>
      <c r="F2124" t="s">
        <v>2230</v>
      </c>
      <c r="G2124" t="s">
        <v>5138</v>
      </c>
      <c r="H2124">
        <v>19458796976</v>
      </c>
      <c r="I2124" t="s">
        <v>6064</v>
      </c>
      <c r="J2124" t="s">
        <v>7292</v>
      </c>
      <c r="K2124">
        <v>9784.4699999999993</v>
      </c>
      <c r="L2124" s="12" t="s">
        <v>7506</v>
      </c>
      <c r="M2124" s="10" t="s">
        <v>11125</v>
      </c>
      <c r="N2124">
        <v>2123</v>
      </c>
      <c r="O2124">
        <v>45062</v>
      </c>
      <c r="P2124" t="s">
        <v>11404</v>
      </c>
      <c r="Q2124" s="16">
        <v>1784.91</v>
      </c>
      <c r="R2124">
        <v>7999.56</v>
      </c>
      <c r="S2124">
        <v>47</v>
      </c>
      <c r="T2124">
        <v>2123</v>
      </c>
      <c r="U2124">
        <v>19710.61</v>
      </c>
      <c r="V2124" t="s">
        <v>11411</v>
      </c>
      <c r="W2124">
        <v>3.98</v>
      </c>
      <c r="X2124">
        <v>36</v>
      </c>
      <c r="Y2124" t="s">
        <v>11610</v>
      </c>
      <c r="Z2124" t="s">
        <v>12012</v>
      </c>
      <c r="AA2124">
        <v>2123</v>
      </c>
      <c r="AB2124" t="s">
        <v>12016</v>
      </c>
      <c r="AC2124">
        <v>6386.62</v>
      </c>
      <c r="AD2124">
        <v>2795.93</v>
      </c>
      <c r="AE2124">
        <v>139.80000000000001</v>
      </c>
      <c r="AF2124" t="s">
        <v>11092</v>
      </c>
      <c r="AG2124" t="s">
        <v>11282</v>
      </c>
      <c r="AH2124">
        <v>2580</v>
      </c>
      <c r="AI2124">
        <v>2123</v>
      </c>
      <c r="AJ2124" t="s">
        <v>11351</v>
      </c>
      <c r="AK2124" t="s">
        <v>12028</v>
      </c>
      <c r="AL2124" t="s">
        <v>12032</v>
      </c>
      <c r="AM2124" t="s">
        <v>11237</v>
      </c>
      <c r="AN2124">
        <v>-1</v>
      </c>
      <c r="AO2124" s="10" t="s">
        <v>12046</v>
      </c>
      <c r="AP2124" t="str" cm="1">
        <f t="array" ref="AP2124">_xlfn.IFS(
  Table1[[#This Row],[Age]]&lt;=25, "18-25",
  Table1[[#This Row],[Age]]&lt;=35, "26-35",
  Table1[[#This Row],[Age]]&lt;=45, "36-45",
  Table1[[#This Row],[Age]]&lt;=60, "46-60",
  TRUE, "60+")</f>
        <v>46-60</v>
      </c>
    </row>
    <row r="2125" spans="1:42" x14ac:dyDescent="0.3">
      <c r="A2125">
        <v>2124</v>
      </c>
      <c r="B2125" t="s">
        <v>26</v>
      </c>
      <c r="C2125" t="s">
        <v>61</v>
      </c>
      <c r="D2125">
        <v>45</v>
      </c>
      <c r="E2125" t="s">
        <v>106</v>
      </c>
      <c r="F2125" t="s">
        <v>2231</v>
      </c>
      <c r="G2125" t="s">
        <v>5146</v>
      </c>
      <c r="H2125">
        <v>19458796977</v>
      </c>
      <c r="I2125" t="s">
        <v>6579</v>
      </c>
      <c r="J2125" t="s">
        <v>7291</v>
      </c>
      <c r="K2125">
        <v>6375.29</v>
      </c>
      <c r="L2125" s="12" t="s">
        <v>9159</v>
      </c>
      <c r="M2125" s="10" t="s">
        <v>11365</v>
      </c>
      <c r="N2125">
        <v>2124</v>
      </c>
      <c r="O2125">
        <v>45133</v>
      </c>
      <c r="P2125" t="s">
        <v>11404</v>
      </c>
      <c r="Q2125" s="16">
        <v>539.97</v>
      </c>
      <c r="R2125">
        <v>5835.32</v>
      </c>
      <c r="S2125">
        <v>93</v>
      </c>
      <c r="T2125">
        <v>2124</v>
      </c>
      <c r="U2125">
        <v>46275.06</v>
      </c>
      <c r="V2125" t="s">
        <v>11411</v>
      </c>
      <c r="W2125">
        <v>1.07</v>
      </c>
      <c r="X2125">
        <v>48</v>
      </c>
      <c r="Y2125" t="s">
        <v>9245</v>
      </c>
      <c r="Z2125" t="s">
        <v>12012</v>
      </c>
      <c r="AA2125">
        <v>2124</v>
      </c>
      <c r="AB2125" t="s">
        <v>12017</v>
      </c>
      <c r="AC2125">
        <v>1631.32</v>
      </c>
      <c r="AD2125">
        <v>1441.81</v>
      </c>
      <c r="AE2125">
        <v>72.09</v>
      </c>
      <c r="AF2125" t="s">
        <v>11219</v>
      </c>
      <c r="AG2125" t="s">
        <v>11093</v>
      </c>
      <c r="AH2125">
        <v>2321</v>
      </c>
      <c r="AI2125">
        <v>2124</v>
      </c>
      <c r="AJ2125" t="s">
        <v>11157</v>
      </c>
      <c r="AK2125" t="s">
        <v>12029</v>
      </c>
      <c r="AL2125" t="s">
        <v>12031</v>
      </c>
      <c r="AM2125" t="s">
        <v>11241</v>
      </c>
      <c r="AN2125">
        <v>1</v>
      </c>
      <c r="AO2125" s="10" t="s">
        <v>12038</v>
      </c>
      <c r="AP2125" t="str" cm="1">
        <f t="array" ref="AP2125">_xlfn.IFS(
  Table1[[#This Row],[Age]]&lt;=25, "18-25",
  Table1[[#This Row],[Age]]&lt;=35, "26-35",
  Table1[[#This Row],[Age]]&lt;=45, "36-45",
  Table1[[#This Row],[Age]]&lt;=60, "46-60",
  TRUE, "60+")</f>
        <v>36-45</v>
      </c>
    </row>
    <row r="2126" spans="1:42" x14ac:dyDescent="0.3">
      <c r="A2126">
        <v>2125</v>
      </c>
      <c r="B2126" t="s">
        <v>16</v>
      </c>
      <c r="C2126" t="s">
        <v>75</v>
      </c>
      <c r="D2126">
        <v>40</v>
      </c>
      <c r="E2126" t="s">
        <v>104</v>
      </c>
      <c r="F2126" t="s">
        <v>2232</v>
      </c>
      <c r="G2126" t="s">
        <v>5148</v>
      </c>
      <c r="H2126">
        <v>19458796978</v>
      </c>
      <c r="I2126" t="s">
        <v>6515</v>
      </c>
      <c r="J2126" t="s">
        <v>7292</v>
      </c>
      <c r="K2126">
        <v>3308.66</v>
      </c>
      <c r="L2126" s="12" t="s">
        <v>9160</v>
      </c>
      <c r="M2126" s="10" t="s">
        <v>11393</v>
      </c>
      <c r="N2126">
        <v>2125</v>
      </c>
      <c r="O2126">
        <v>45175</v>
      </c>
      <c r="P2126" t="s">
        <v>11403</v>
      </c>
      <c r="Q2126" s="16">
        <v>2776.82</v>
      </c>
      <c r="R2126">
        <v>531.84</v>
      </c>
      <c r="S2126">
        <v>30</v>
      </c>
      <c r="T2126">
        <v>2125</v>
      </c>
      <c r="U2126">
        <v>44582.34</v>
      </c>
      <c r="V2126" t="s">
        <v>11411</v>
      </c>
      <c r="W2126">
        <v>5.78</v>
      </c>
      <c r="X2126">
        <v>24</v>
      </c>
      <c r="Y2126" t="s">
        <v>9970</v>
      </c>
      <c r="Z2126" t="s">
        <v>12012</v>
      </c>
      <c r="AA2126">
        <v>2125</v>
      </c>
      <c r="AB2126" t="s">
        <v>12015</v>
      </c>
      <c r="AC2126">
        <v>3749.79</v>
      </c>
      <c r="AD2126">
        <v>3411.63</v>
      </c>
      <c r="AE2126">
        <v>170.58</v>
      </c>
      <c r="AF2126" t="s">
        <v>11127</v>
      </c>
      <c r="AG2126" t="s">
        <v>11365</v>
      </c>
      <c r="AH2126">
        <v>6340</v>
      </c>
      <c r="AI2126">
        <v>2125</v>
      </c>
      <c r="AJ2126" t="s">
        <v>11167</v>
      </c>
      <c r="AK2126" t="s">
        <v>12029</v>
      </c>
      <c r="AL2126" t="s">
        <v>12031</v>
      </c>
      <c r="AM2126" t="s">
        <v>11121</v>
      </c>
      <c r="AN2126">
        <v>1</v>
      </c>
      <c r="AO2126" s="10" t="s">
        <v>12042</v>
      </c>
      <c r="AP2126" t="str" cm="1">
        <f t="array" ref="AP2126">_xlfn.IFS(
  Table1[[#This Row],[Age]]&lt;=25, "18-25",
  Table1[[#This Row],[Age]]&lt;=35, "26-35",
  Table1[[#This Row],[Age]]&lt;=45, "36-45",
  Table1[[#This Row],[Age]]&lt;=60, "46-60",
  TRUE, "60+")</f>
        <v>36-45</v>
      </c>
    </row>
    <row r="2127" spans="1:42" x14ac:dyDescent="0.3">
      <c r="A2127">
        <v>2126</v>
      </c>
      <c r="B2127" t="s">
        <v>38</v>
      </c>
      <c r="C2127" t="s">
        <v>95</v>
      </c>
      <c r="D2127">
        <v>27</v>
      </c>
      <c r="E2127" t="s">
        <v>105</v>
      </c>
      <c r="F2127" t="s">
        <v>2233</v>
      </c>
      <c r="G2127" t="s">
        <v>5120</v>
      </c>
      <c r="H2127">
        <v>19458796979</v>
      </c>
      <c r="I2127" t="s">
        <v>5695</v>
      </c>
      <c r="J2127" t="s">
        <v>7291</v>
      </c>
      <c r="K2127">
        <v>3807</v>
      </c>
      <c r="L2127" s="12" t="s">
        <v>9161</v>
      </c>
      <c r="M2127" s="10" t="s">
        <v>11207</v>
      </c>
      <c r="N2127">
        <v>2126</v>
      </c>
      <c r="O2127">
        <v>45180</v>
      </c>
      <c r="P2127" t="s">
        <v>11404</v>
      </c>
      <c r="Q2127" s="16">
        <v>1422.21</v>
      </c>
      <c r="R2127">
        <v>2384.79</v>
      </c>
      <c r="S2127">
        <v>22</v>
      </c>
      <c r="T2127">
        <v>2126</v>
      </c>
      <c r="U2127">
        <v>3154.81</v>
      </c>
      <c r="V2127" t="s">
        <v>11413</v>
      </c>
      <c r="W2127">
        <v>7.27</v>
      </c>
      <c r="X2127">
        <v>48</v>
      </c>
      <c r="Y2127" t="s">
        <v>11537</v>
      </c>
      <c r="Z2127" t="s">
        <v>12012</v>
      </c>
      <c r="AA2127">
        <v>2126</v>
      </c>
      <c r="AB2127" t="s">
        <v>12017</v>
      </c>
      <c r="AC2127">
        <v>7813.06</v>
      </c>
      <c r="AD2127">
        <v>4572.58</v>
      </c>
      <c r="AE2127">
        <v>228.63</v>
      </c>
      <c r="AF2127" t="s">
        <v>11066</v>
      </c>
      <c r="AG2127" t="s">
        <v>11260</v>
      </c>
      <c r="AH2127">
        <v>2131</v>
      </c>
      <c r="AI2127">
        <v>2126</v>
      </c>
      <c r="AJ2127" t="s">
        <v>11212</v>
      </c>
      <c r="AK2127" t="s">
        <v>12028</v>
      </c>
      <c r="AL2127" t="s">
        <v>12031</v>
      </c>
      <c r="AM2127" t="s">
        <v>11157</v>
      </c>
      <c r="AN2127">
        <v>1</v>
      </c>
      <c r="AO2127" s="10" t="s">
        <v>12042</v>
      </c>
      <c r="AP2127" t="str" cm="1">
        <f t="array" ref="AP2127">_xlfn.IFS(
  Table1[[#This Row],[Age]]&lt;=25, "18-25",
  Table1[[#This Row],[Age]]&lt;=35, "26-35",
  Table1[[#This Row],[Age]]&lt;=45, "36-45",
  Table1[[#This Row],[Age]]&lt;=60, "46-60",
  TRUE, "60+")</f>
        <v>26-35</v>
      </c>
    </row>
    <row r="2128" spans="1:42" x14ac:dyDescent="0.3">
      <c r="A2128">
        <v>2127</v>
      </c>
      <c r="B2128" t="s">
        <v>29</v>
      </c>
      <c r="C2128" t="s">
        <v>90</v>
      </c>
      <c r="D2128">
        <v>33</v>
      </c>
      <c r="E2128" t="s">
        <v>106</v>
      </c>
      <c r="F2128" t="s">
        <v>2234</v>
      </c>
      <c r="G2128" t="s">
        <v>5117</v>
      </c>
      <c r="H2128">
        <v>19458796980</v>
      </c>
      <c r="I2128" t="s">
        <v>6237</v>
      </c>
      <c r="J2128" t="s">
        <v>7292</v>
      </c>
      <c r="K2128">
        <v>2976.49</v>
      </c>
      <c r="L2128" s="12" t="s">
        <v>8051</v>
      </c>
      <c r="M2128" s="10" t="s">
        <v>11323</v>
      </c>
      <c r="N2128">
        <v>2127</v>
      </c>
      <c r="O2128">
        <v>45255</v>
      </c>
      <c r="P2128" t="s">
        <v>11404</v>
      </c>
      <c r="Q2128" s="16">
        <v>4336.38</v>
      </c>
      <c r="R2128">
        <v>-1359.89</v>
      </c>
      <c r="S2128">
        <v>15</v>
      </c>
      <c r="T2128">
        <v>2127</v>
      </c>
      <c r="U2128">
        <v>14708.79</v>
      </c>
      <c r="V2128" t="s">
        <v>11412</v>
      </c>
      <c r="W2128">
        <v>9.35</v>
      </c>
      <c r="X2128">
        <v>36</v>
      </c>
      <c r="Y2128" t="s">
        <v>11928</v>
      </c>
      <c r="Z2128" t="s">
        <v>12012</v>
      </c>
      <c r="AA2128">
        <v>2127</v>
      </c>
      <c r="AB2128" t="s">
        <v>12017</v>
      </c>
      <c r="AC2128">
        <v>6216.76</v>
      </c>
      <c r="AD2128">
        <v>2587.0700000000002</v>
      </c>
      <c r="AE2128">
        <v>129.35</v>
      </c>
      <c r="AF2128" t="s">
        <v>11239</v>
      </c>
      <c r="AG2128" t="s">
        <v>11263</v>
      </c>
      <c r="AH2128">
        <v>4876</v>
      </c>
      <c r="AI2128">
        <v>2127</v>
      </c>
      <c r="AJ2128" t="s">
        <v>11104</v>
      </c>
      <c r="AK2128" t="s">
        <v>12029</v>
      </c>
      <c r="AL2128" t="s">
        <v>12032</v>
      </c>
      <c r="AM2128" t="s">
        <v>11141</v>
      </c>
      <c r="AN2128">
        <v>1</v>
      </c>
      <c r="AO2128" s="10" t="s">
        <v>12040</v>
      </c>
      <c r="AP2128" t="str" cm="1">
        <f t="array" ref="AP2128">_xlfn.IFS(
  Table1[[#This Row],[Age]]&lt;=25, "18-25",
  Table1[[#This Row],[Age]]&lt;=35, "26-35",
  Table1[[#This Row],[Age]]&lt;=45, "36-45",
  Table1[[#This Row],[Age]]&lt;=60, "46-60",
  TRUE, "60+")</f>
        <v>26-35</v>
      </c>
    </row>
    <row r="2129" spans="1:42" x14ac:dyDescent="0.3">
      <c r="A2129">
        <v>2128</v>
      </c>
      <c r="B2129" t="s">
        <v>48</v>
      </c>
      <c r="C2129" t="s">
        <v>77</v>
      </c>
      <c r="D2129">
        <v>60</v>
      </c>
      <c r="E2129" t="s">
        <v>105</v>
      </c>
      <c r="F2129" t="s">
        <v>2235</v>
      </c>
      <c r="G2129" t="s">
        <v>5133</v>
      </c>
      <c r="H2129">
        <v>19458796981</v>
      </c>
      <c r="I2129" t="s">
        <v>6580</v>
      </c>
      <c r="J2129" t="s">
        <v>7292</v>
      </c>
      <c r="K2129">
        <v>3414.29</v>
      </c>
      <c r="L2129" s="12" t="s">
        <v>9162</v>
      </c>
      <c r="M2129" s="10" t="s">
        <v>11391</v>
      </c>
      <c r="N2129">
        <v>2128</v>
      </c>
      <c r="O2129">
        <v>44942</v>
      </c>
      <c r="P2129" t="s">
        <v>11404</v>
      </c>
      <c r="Q2129" s="16">
        <v>173.44</v>
      </c>
      <c r="R2129">
        <v>3240.85</v>
      </c>
      <c r="S2129">
        <v>84</v>
      </c>
      <c r="T2129">
        <v>2128</v>
      </c>
      <c r="U2129">
        <v>15823.62</v>
      </c>
      <c r="V2129" t="s">
        <v>11411</v>
      </c>
      <c r="W2129">
        <v>2.77</v>
      </c>
      <c r="X2129">
        <v>48</v>
      </c>
      <c r="Y2129" t="s">
        <v>11451</v>
      </c>
      <c r="Z2129" t="s">
        <v>12011</v>
      </c>
      <c r="AA2129">
        <v>2128</v>
      </c>
      <c r="AB2129" t="s">
        <v>12017</v>
      </c>
      <c r="AC2129">
        <v>8907.41</v>
      </c>
      <c r="AD2129">
        <v>4310.45</v>
      </c>
      <c r="AE2129">
        <v>215.52</v>
      </c>
      <c r="AF2129" t="s">
        <v>11236</v>
      </c>
      <c r="AG2129" t="s">
        <v>11047</v>
      </c>
      <c r="AH2129">
        <v>1597</v>
      </c>
      <c r="AI2129">
        <v>2128</v>
      </c>
      <c r="AJ2129" t="s">
        <v>11321</v>
      </c>
      <c r="AK2129" t="s">
        <v>12027</v>
      </c>
      <c r="AL2129" t="s">
        <v>12032</v>
      </c>
      <c r="AM2129" t="s">
        <v>11060</v>
      </c>
      <c r="AN2129">
        <v>1</v>
      </c>
      <c r="AO2129" s="10" t="s">
        <v>12039</v>
      </c>
      <c r="AP2129" t="str" cm="1">
        <f t="array" ref="AP2129">_xlfn.IFS(
  Table1[[#This Row],[Age]]&lt;=25, "18-25",
  Table1[[#This Row],[Age]]&lt;=35, "26-35",
  Table1[[#This Row],[Age]]&lt;=45, "36-45",
  Table1[[#This Row],[Age]]&lt;=60, "46-60",
  TRUE, "60+")</f>
        <v>46-60</v>
      </c>
    </row>
    <row r="2130" spans="1:42" x14ac:dyDescent="0.3">
      <c r="A2130">
        <v>2129</v>
      </c>
      <c r="B2130" t="s">
        <v>47</v>
      </c>
      <c r="C2130" t="s">
        <v>63</v>
      </c>
      <c r="D2130">
        <v>65</v>
      </c>
      <c r="E2130" t="s">
        <v>106</v>
      </c>
      <c r="F2130" t="s">
        <v>2236</v>
      </c>
      <c r="G2130" t="s">
        <v>5118</v>
      </c>
      <c r="H2130">
        <v>19458796982</v>
      </c>
      <c r="I2130" t="s">
        <v>6131</v>
      </c>
      <c r="J2130" t="s">
        <v>7291</v>
      </c>
      <c r="K2130">
        <v>6500.71</v>
      </c>
      <c r="L2130" s="12" t="s">
        <v>9163</v>
      </c>
      <c r="M2130" s="10" t="s">
        <v>11115</v>
      </c>
      <c r="N2130">
        <v>2129</v>
      </c>
      <c r="O2130">
        <v>45208</v>
      </c>
      <c r="P2130" t="s">
        <v>11402</v>
      </c>
      <c r="Q2130" s="16">
        <v>1761.2</v>
      </c>
      <c r="R2130">
        <v>8261.91</v>
      </c>
      <c r="S2130">
        <v>38</v>
      </c>
      <c r="T2130">
        <v>2129</v>
      </c>
      <c r="U2130">
        <v>14590.01</v>
      </c>
      <c r="V2130" t="s">
        <v>11413</v>
      </c>
      <c r="W2130">
        <v>9.27</v>
      </c>
      <c r="X2130">
        <v>36</v>
      </c>
      <c r="Y2130" t="s">
        <v>11718</v>
      </c>
      <c r="Z2130" t="s">
        <v>12010</v>
      </c>
      <c r="AA2130">
        <v>2129</v>
      </c>
      <c r="AB2130" t="s">
        <v>12017</v>
      </c>
      <c r="AC2130">
        <v>3582.82</v>
      </c>
      <c r="AD2130">
        <v>4679.51</v>
      </c>
      <c r="AE2130">
        <v>233.98</v>
      </c>
      <c r="AF2130" t="s">
        <v>11270</v>
      </c>
      <c r="AG2130" t="s">
        <v>11050</v>
      </c>
      <c r="AH2130">
        <v>4516</v>
      </c>
      <c r="AI2130">
        <v>2129</v>
      </c>
      <c r="AJ2130" t="s">
        <v>11240</v>
      </c>
      <c r="AK2130" t="s">
        <v>12027</v>
      </c>
      <c r="AL2130" t="s">
        <v>12032</v>
      </c>
      <c r="AM2130" t="s">
        <v>11221</v>
      </c>
      <c r="AN2130">
        <v>1</v>
      </c>
      <c r="AO2130" s="10" t="s">
        <v>12044</v>
      </c>
      <c r="AP2130" t="str" cm="1">
        <f t="array" ref="AP2130">_xlfn.IFS(
  Table1[[#This Row],[Age]]&lt;=25, "18-25",
  Table1[[#This Row],[Age]]&lt;=35, "26-35",
  Table1[[#This Row],[Age]]&lt;=45, "36-45",
  Table1[[#This Row],[Age]]&lt;=60, "46-60",
  TRUE, "60+")</f>
        <v>60+</v>
      </c>
    </row>
    <row r="2131" spans="1:42" x14ac:dyDescent="0.3">
      <c r="A2131">
        <v>2130</v>
      </c>
      <c r="B2131" t="s">
        <v>13</v>
      </c>
      <c r="C2131" t="s">
        <v>77</v>
      </c>
      <c r="D2131">
        <v>51</v>
      </c>
      <c r="E2131" t="s">
        <v>104</v>
      </c>
      <c r="F2131" t="s">
        <v>2237</v>
      </c>
      <c r="G2131" t="s">
        <v>5144</v>
      </c>
      <c r="H2131">
        <v>19458796983</v>
      </c>
      <c r="I2131" t="s">
        <v>6581</v>
      </c>
      <c r="J2131" t="s">
        <v>7291</v>
      </c>
      <c r="K2131">
        <v>264.39</v>
      </c>
      <c r="L2131" s="12" t="s">
        <v>9164</v>
      </c>
      <c r="M2131" s="10" t="s">
        <v>11112</v>
      </c>
      <c r="N2131">
        <v>2130</v>
      </c>
      <c r="O2131">
        <v>45086</v>
      </c>
      <c r="P2131" t="s">
        <v>11403</v>
      </c>
      <c r="Q2131" s="16">
        <v>2752.51</v>
      </c>
      <c r="R2131">
        <v>-2488.12</v>
      </c>
      <c r="S2131">
        <v>23</v>
      </c>
      <c r="T2131">
        <v>2130</v>
      </c>
      <c r="U2131">
        <v>21841.45</v>
      </c>
      <c r="V2131" t="s">
        <v>11413</v>
      </c>
      <c r="W2131">
        <v>4.25</v>
      </c>
      <c r="X2131">
        <v>24</v>
      </c>
      <c r="Y2131" t="s">
        <v>11747</v>
      </c>
      <c r="Z2131" t="s">
        <v>12010</v>
      </c>
      <c r="AA2131">
        <v>2130</v>
      </c>
      <c r="AB2131" t="s">
        <v>12016</v>
      </c>
      <c r="AC2131">
        <v>8855.27</v>
      </c>
      <c r="AD2131">
        <v>1877.22</v>
      </c>
      <c r="AE2131">
        <v>93.86</v>
      </c>
      <c r="AF2131" t="s">
        <v>11224</v>
      </c>
      <c r="AG2131" t="s">
        <v>11124</v>
      </c>
      <c r="AH2131">
        <v>8751</v>
      </c>
      <c r="AI2131">
        <v>2130</v>
      </c>
      <c r="AJ2131" t="s">
        <v>11359</v>
      </c>
      <c r="AK2131" t="s">
        <v>12028</v>
      </c>
      <c r="AL2131" t="s">
        <v>12031</v>
      </c>
      <c r="AM2131" t="s">
        <v>11268</v>
      </c>
      <c r="AN2131">
        <v>1</v>
      </c>
      <c r="AO2131" s="10" t="s">
        <v>12043</v>
      </c>
      <c r="AP2131" t="str" cm="1">
        <f t="array" ref="AP2131">_xlfn.IFS(
  Table1[[#This Row],[Age]]&lt;=25, "18-25",
  Table1[[#This Row],[Age]]&lt;=35, "26-35",
  Table1[[#This Row],[Age]]&lt;=45, "36-45",
  Table1[[#This Row],[Age]]&lt;=60, "46-60",
  TRUE, "60+")</f>
        <v>46-60</v>
      </c>
    </row>
    <row r="2132" spans="1:42" x14ac:dyDescent="0.3">
      <c r="A2132">
        <v>2131</v>
      </c>
      <c r="B2132" t="s">
        <v>21</v>
      </c>
      <c r="C2132" t="s">
        <v>70</v>
      </c>
      <c r="D2132">
        <v>42</v>
      </c>
      <c r="E2132" t="s">
        <v>106</v>
      </c>
      <c r="F2132" t="s">
        <v>2238</v>
      </c>
      <c r="G2132" t="s">
        <v>5141</v>
      </c>
      <c r="H2132">
        <v>19458796984</v>
      </c>
      <c r="I2132" t="s">
        <v>5913</v>
      </c>
      <c r="J2132" t="s">
        <v>7291</v>
      </c>
      <c r="K2132">
        <v>9679.5499999999993</v>
      </c>
      <c r="L2132" s="12" t="s">
        <v>9165</v>
      </c>
      <c r="M2132" s="10" t="s">
        <v>11169</v>
      </c>
      <c r="N2132">
        <v>2131</v>
      </c>
      <c r="O2132">
        <v>45264</v>
      </c>
      <c r="P2132" t="s">
        <v>11404</v>
      </c>
      <c r="Q2132" s="16">
        <v>1183.47</v>
      </c>
      <c r="R2132">
        <v>10863.02</v>
      </c>
      <c r="S2132">
        <v>31</v>
      </c>
      <c r="T2132">
        <v>2131</v>
      </c>
      <c r="U2132">
        <v>25466.080000000002</v>
      </c>
      <c r="V2132" t="s">
        <v>11411</v>
      </c>
      <c r="W2132">
        <v>8.2200000000000006</v>
      </c>
      <c r="X2132">
        <v>60</v>
      </c>
      <c r="Y2132" t="s">
        <v>7345</v>
      </c>
      <c r="Z2132" t="s">
        <v>12011</v>
      </c>
      <c r="AA2132">
        <v>2131</v>
      </c>
      <c r="AB2132" t="s">
        <v>12017</v>
      </c>
      <c r="AC2132">
        <v>4820.34</v>
      </c>
      <c r="AD2132">
        <v>4146.7700000000004</v>
      </c>
      <c r="AE2132">
        <v>207.34</v>
      </c>
      <c r="AF2132" t="s">
        <v>11306</v>
      </c>
      <c r="AG2132" t="s">
        <v>11050</v>
      </c>
      <c r="AH2132">
        <v>5800</v>
      </c>
      <c r="AI2132">
        <v>2131</v>
      </c>
      <c r="AJ2132" t="s">
        <v>11060</v>
      </c>
      <c r="AK2132" t="s">
        <v>12029</v>
      </c>
      <c r="AL2132" t="s">
        <v>12032</v>
      </c>
      <c r="AM2132" t="s">
        <v>11195</v>
      </c>
      <c r="AN2132">
        <v>-1</v>
      </c>
      <c r="AO2132" s="10" t="s">
        <v>12036</v>
      </c>
      <c r="AP2132" t="str" cm="1">
        <f t="array" ref="AP2132">_xlfn.IFS(
  Table1[[#This Row],[Age]]&lt;=25, "18-25",
  Table1[[#This Row],[Age]]&lt;=35, "26-35",
  Table1[[#This Row],[Age]]&lt;=45, "36-45",
  Table1[[#This Row],[Age]]&lt;=60, "46-60",
  TRUE, "60+")</f>
        <v>36-45</v>
      </c>
    </row>
    <row r="2133" spans="1:42" x14ac:dyDescent="0.3">
      <c r="A2133">
        <v>2132</v>
      </c>
      <c r="B2133" t="s">
        <v>12</v>
      </c>
      <c r="C2133" t="s">
        <v>39</v>
      </c>
      <c r="D2133">
        <v>19</v>
      </c>
      <c r="E2133" t="s">
        <v>105</v>
      </c>
      <c r="F2133" t="s">
        <v>2239</v>
      </c>
      <c r="G2133" t="s">
        <v>5146</v>
      </c>
      <c r="H2133">
        <v>19458796985</v>
      </c>
      <c r="I2133" t="s">
        <v>6582</v>
      </c>
      <c r="J2133" t="s">
        <v>7291</v>
      </c>
      <c r="K2133">
        <v>7708.43</v>
      </c>
      <c r="L2133" s="12" t="s">
        <v>9166</v>
      </c>
      <c r="M2133" s="10" t="s">
        <v>11086</v>
      </c>
      <c r="N2133">
        <v>2132</v>
      </c>
      <c r="O2133">
        <v>45190</v>
      </c>
      <c r="P2133" t="s">
        <v>11404</v>
      </c>
      <c r="Q2133" s="16">
        <v>296.19</v>
      </c>
      <c r="R2133">
        <v>8004.62</v>
      </c>
      <c r="S2133">
        <v>57</v>
      </c>
      <c r="T2133">
        <v>2132</v>
      </c>
      <c r="U2133">
        <v>38151.769999999997</v>
      </c>
      <c r="V2133" t="s">
        <v>11413</v>
      </c>
      <c r="W2133">
        <v>9.07</v>
      </c>
      <c r="X2133">
        <v>48</v>
      </c>
      <c r="Y2133" t="s">
        <v>7587</v>
      </c>
      <c r="Z2133" t="s">
        <v>12012</v>
      </c>
      <c r="AA2133">
        <v>2132</v>
      </c>
      <c r="AB2133" t="s">
        <v>12015</v>
      </c>
      <c r="AC2133">
        <v>9735.5</v>
      </c>
      <c r="AD2133">
        <v>3888.57</v>
      </c>
      <c r="AE2133">
        <v>194.43</v>
      </c>
      <c r="AF2133" t="s">
        <v>11129</v>
      </c>
      <c r="AG2133" t="s">
        <v>11212</v>
      </c>
      <c r="AH2133">
        <v>4151</v>
      </c>
      <c r="AI2133">
        <v>2132</v>
      </c>
      <c r="AJ2133" t="s">
        <v>11037</v>
      </c>
      <c r="AK2133" t="s">
        <v>12028</v>
      </c>
      <c r="AL2133" t="s">
        <v>12032</v>
      </c>
      <c r="AM2133" t="s">
        <v>11074</v>
      </c>
      <c r="AN2133">
        <v>1</v>
      </c>
      <c r="AO2133" s="10" t="s">
        <v>12042</v>
      </c>
      <c r="AP2133" t="str" cm="1">
        <f t="array" ref="AP2133">_xlfn.IFS(
  Table1[[#This Row],[Age]]&lt;=25, "18-25",
  Table1[[#This Row],[Age]]&lt;=35, "26-35",
  Table1[[#This Row],[Age]]&lt;=45, "36-45",
  Table1[[#This Row],[Age]]&lt;=60, "46-60",
  TRUE, "60+")</f>
        <v>18-25</v>
      </c>
    </row>
    <row r="2134" spans="1:42" x14ac:dyDescent="0.3">
      <c r="A2134">
        <v>2133</v>
      </c>
      <c r="B2134" t="s">
        <v>45</v>
      </c>
      <c r="C2134" t="s">
        <v>79</v>
      </c>
      <c r="D2134">
        <v>67</v>
      </c>
      <c r="E2134" t="s">
        <v>104</v>
      </c>
      <c r="F2134" t="s">
        <v>2240</v>
      </c>
      <c r="G2134" t="s">
        <v>5121</v>
      </c>
      <c r="H2134">
        <v>19458796986</v>
      </c>
      <c r="I2134" t="s">
        <v>6583</v>
      </c>
      <c r="J2134" t="s">
        <v>7292</v>
      </c>
      <c r="K2134">
        <v>9415.99</v>
      </c>
      <c r="L2134" s="12" t="s">
        <v>9167</v>
      </c>
      <c r="M2134" s="10" t="s">
        <v>11391</v>
      </c>
      <c r="N2134">
        <v>2133</v>
      </c>
      <c r="O2134">
        <v>45285</v>
      </c>
      <c r="P2134" t="s">
        <v>11403</v>
      </c>
      <c r="Q2134" s="16">
        <v>371.55</v>
      </c>
      <c r="R2134">
        <v>9787.5400000000009</v>
      </c>
      <c r="S2134">
        <v>81</v>
      </c>
      <c r="T2134">
        <v>2133</v>
      </c>
      <c r="U2134">
        <v>14117.44</v>
      </c>
      <c r="V2134" t="s">
        <v>11411</v>
      </c>
      <c r="W2134">
        <v>9.65</v>
      </c>
      <c r="X2134">
        <v>60</v>
      </c>
      <c r="Y2134" t="s">
        <v>9729</v>
      </c>
      <c r="Z2134" t="s">
        <v>12012</v>
      </c>
      <c r="AA2134">
        <v>2133</v>
      </c>
      <c r="AB2134" t="s">
        <v>12017</v>
      </c>
      <c r="AC2134">
        <v>8627.76</v>
      </c>
      <c r="AD2134">
        <v>2781.97</v>
      </c>
      <c r="AE2134">
        <v>139.1</v>
      </c>
      <c r="AF2134" t="s">
        <v>11356</v>
      </c>
      <c r="AG2134" t="s">
        <v>11205</v>
      </c>
      <c r="AH2134">
        <v>4185</v>
      </c>
      <c r="AI2134">
        <v>2133</v>
      </c>
      <c r="AJ2134" t="s">
        <v>11122</v>
      </c>
      <c r="AK2134" t="s">
        <v>12027</v>
      </c>
      <c r="AL2134" t="s">
        <v>12031</v>
      </c>
      <c r="AM2134" t="s">
        <v>11369</v>
      </c>
      <c r="AN2134">
        <v>1</v>
      </c>
      <c r="AO2134" s="10" t="s">
        <v>12036</v>
      </c>
      <c r="AP2134" t="str" cm="1">
        <f t="array" ref="AP2134">_xlfn.IFS(
  Table1[[#This Row],[Age]]&lt;=25, "18-25",
  Table1[[#This Row],[Age]]&lt;=35, "26-35",
  Table1[[#This Row],[Age]]&lt;=45, "36-45",
  Table1[[#This Row],[Age]]&lt;=60, "46-60",
  TRUE, "60+")</f>
        <v>60+</v>
      </c>
    </row>
    <row r="2135" spans="1:42" x14ac:dyDescent="0.3">
      <c r="A2135">
        <v>2134</v>
      </c>
      <c r="B2135" t="s">
        <v>9</v>
      </c>
      <c r="C2135" t="s">
        <v>92</v>
      </c>
      <c r="D2135">
        <v>22</v>
      </c>
      <c r="E2135" t="s">
        <v>106</v>
      </c>
      <c r="F2135" t="s">
        <v>2241</v>
      </c>
      <c r="G2135" t="s">
        <v>5115</v>
      </c>
      <c r="H2135">
        <v>19458796987</v>
      </c>
      <c r="I2135" t="s">
        <v>5834</v>
      </c>
      <c r="J2135" t="s">
        <v>7291</v>
      </c>
      <c r="K2135">
        <v>7203.68</v>
      </c>
      <c r="L2135" s="12" t="s">
        <v>9168</v>
      </c>
      <c r="M2135" s="10" t="s">
        <v>11266</v>
      </c>
      <c r="N2135">
        <v>2134</v>
      </c>
      <c r="O2135">
        <v>44986</v>
      </c>
      <c r="P2135" t="s">
        <v>11404</v>
      </c>
      <c r="Q2135" s="16">
        <v>805.02</v>
      </c>
      <c r="R2135">
        <v>8008.7</v>
      </c>
      <c r="S2135">
        <v>35</v>
      </c>
      <c r="T2135">
        <v>2134</v>
      </c>
      <c r="U2135">
        <v>15638.59</v>
      </c>
      <c r="V2135" t="s">
        <v>11413</v>
      </c>
      <c r="W2135">
        <v>3.93</v>
      </c>
      <c r="X2135">
        <v>36</v>
      </c>
      <c r="Y2135" t="s">
        <v>11929</v>
      </c>
      <c r="Z2135" t="s">
        <v>12011</v>
      </c>
      <c r="AA2135">
        <v>2134</v>
      </c>
      <c r="AB2135" t="s">
        <v>12015</v>
      </c>
      <c r="AC2135">
        <v>9295.42</v>
      </c>
      <c r="AD2135">
        <v>275.39999999999998</v>
      </c>
      <c r="AE2135">
        <v>13.77</v>
      </c>
      <c r="AF2135" t="s">
        <v>11347</v>
      </c>
      <c r="AG2135" t="s">
        <v>11215</v>
      </c>
      <c r="AH2135">
        <v>4808</v>
      </c>
      <c r="AI2135">
        <v>2134</v>
      </c>
      <c r="AJ2135" t="s">
        <v>11152</v>
      </c>
      <c r="AK2135" t="s">
        <v>12027</v>
      </c>
      <c r="AL2135" t="s">
        <v>12031</v>
      </c>
      <c r="AM2135" t="s">
        <v>11158</v>
      </c>
      <c r="AN2135">
        <v>1</v>
      </c>
      <c r="AO2135" s="10" t="s">
        <v>12047</v>
      </c>
      <c r="AP2135" t="str" cm="1">
        <f t="array" ref="AP2135">_xlfn.IFS(
  Table1[[#This Row],[Age]]&lt;=25, "18-25",
  Table1[[#This Row],[Age]]&lt;=35, "26-35",
  Table1[[#This Row],[Age]]&lt;=45, "36-45",
  Table1[[#This Row],[Age]]&lt;=60, "46-60",
  TRUE, "60+")</f>
        <v>18-25</v>
      </c>
    </row>
    <row r="2136" spans="1:42" x14ac:dyDescent="0.3">
      <c r="A2136">
        <v>2135</v>
      </c>
      <c r="B2136" t="s">
        <v>28</v>
      </c>
      <c r="C2136" t="s">
        <v>96</v>
      </c>
      <c r="D2136">
        <v>31</v>
      </c>
      <c r="E2136" t="s">
        <v>106</v>
      </c>
      <c r="F2136" t="s">
        <v>2242</v>
      </c>
      <c r="G2136" t="s">
        <v>5141</v>
      </c>
      <c r="H2136">
        <v>19458796988</v>
      </c>
      <c r="I2136" t="s">
        <v>5942</v>
      </c>
      <c r="J2136" t="s">
        <v>7292</v>
      </c>
      <c r="K2136">
        <v>4862.2299999999996</v>
      </c>
      <c r="L2136" s="12" t="s">
        <v>7924</v>
      </c>
      <c r="M2136" s="10" t="s">
        <v>11188</v>
      </c>
      <c r="N2136">
        <v>2135</v>
      </c>
      <c r="O2136">
        <v>45194</v>
      </c>
      <c r="P2136" t="s">
        <v>11404</v>
      </c>
      <c r="Q2136" s="16">
        <v>1366.74</v>
      </c>
      <c r="R2136">
        <v>6228.97</v>
      </c>
      <c r="S2136">
        <v>66</v>
      </c>
      <c r="T2136">
        <v>2135</v>
      </c>
      <c r="U2136">
        <v>30331.68</v>
      </c>
      <c r="V2136" t="s">
        <v>11412</v>
      </c>
      <c r="W2136">
        <v>3.34</v>
      </c>
      <c r="X2136">
        <v>48</v>
      </c>
      <c r="Y2136" t="s">
        <v>11528</v>
      </c>
      <c r="Z2136" t="s">
        <v>12010</v>
      </c>
      <c r="AA2136">
        <v>2135</v>
      </c>
      <c r="AB2136" t="s">
        <v>12017</v>
      </c>
      <c r="AC2136">
        <v>8522.48</v>
      </c>
      <c r="AD2136">
        <v>4016.33</v>
      </c>
      <c r="AE2136">
        <v>200.82</v>
      </c>
      <c r="AF2136" t="s">
        <v>11115</v>
      </c>
      <c r="AG2136" t="s">
        <v>11379</v>
      </c>
      <c r="AH2136">
        <v>1467</v>
      </c>
      <c r="AI2136">
        <v>2135</v>
      </c>
      <c r="AJ2136" t="s">
        <v>11255</v>
      </c>
      <c r="AK2136" t="s">
        <v>12028</v>
      </c>
      <c r="AL2136" t="s">
        <v>12031</v>
      </c>
      <c r="AM2136" t="s">
        <v>11241</v>
      </c>
      <c r="AN2136">
        <v>1</v>
      </c>
      <c r="AO2136" s="10" t="s">
        <v>12042</v>
      </c>
      <c r="AP2136" t="str" cm="1">
        <f t="array" ref="AP2136">_xlfn.IFS(
  Table1[[#This Row],[Age]]&lt;=25, "18-25",
  Table1[[#This Row],[Age]]&lt;=35, "26-35",
  Table1[[#This Row],[Age]]&lt;=45, "36-45",
  Table1[[#This Row],[Age]]&lt;=60, "46-60",
  TRUE, "60+")</f>
        <v>26-35</v>
      </c>
    </row>
    <row r="2137" spans="1:42" x14ac:dyDescent="0.3">
      <c r="A2137">
        <v>2136</v>
      </c>
      <c r="B2137" t="s">
        <v>43</v>
      </c>
      <c r="C2137" t="s">
        <v>78</v>
      </c>
      <c r="D2137">
        <v>48</v>
      </c>
      <c r="E2137" t="s">
        <v>104</v>
      </c>
      <c r="F2137" t="s">
        <v>2243</v>
      </c>
      <c r="G2137" t="s">
        <v>5117</v>
      </c>
      <c r="H2137">
        <v>19458796989</v>
      </c>
      <c r="I2137" t="s">
        <v>6201</v>
      </c>
      <c r="J2137" t="s">
        <v>7291</v>
      </c>
      <c r="K2137">
        <v>1978.3</v>
      </c>
      <c r="L2137" s="12" t="s">
        <v>9169</v>
      </c>
      <c r="M2137" s="10" t="s">
        <v>11300</v>
      </c>
      <c r="N2137">
        <v>2136</v>
      </c>
      <c r="O2137">
        <v>45113</v>
      </c>
      <c r="P2137" t="s">
        <v>11404</v>
      </c>
      <c r="Q2137" s="16">
        <v>3531.62</v>
      </c>
      <c r="R2137">
        <v>-1553.32</v>
      </c>
      <c r="S2137">
        <v>53</v>
      </c>
      <c r="T2137">
        <v>2136</v>
      </c>
      <c r="U2137">
        <v>9784.18</v>
      </c>
      <c r="V2137" t="s">
        <v>11413</v>
      </c>
      <c r="W2137">
        <v>4.96</v>
      </c>
      <c r="X2137">
        <v>24</v>
      </c>
      <c r="Y2137" t="s">
        <v>7334</v>
      </c>
      <c r="Z2137" t="s">
        <v>12011</v>
      </c>
      <c r="AA2137">
        <v>2136</v>
      </c>
      <c r="AB2137" t="s">
        <v>12017</v>
      </c>
      <c r="AC2137">
        <v>7697.08</v>
      </c>
      <c r="AD2137">
        <v>263.41000000000003</v>
      </c>
      <c r="AE2137">
        <v>13.17</v>
      </c>
      <c r="AF2137" t="s">
        <v>11190</v>
      </c>
      <c r="AG2137" t="s">
        <v>11312</v>
      </c>
      <c r="AH2137">
        <v>6422</v>
      </c>
      <c r="AI2137">
        <v>2136</v>
      </c>
      <c r="AJ2137" t="s">
        <v>11238</v>
      </c>
      <c r="AK2137" t="s">
        <v>12029</v>
      </c>
      <c r="AL2137" t="s">
        <v>12032</v>
      </c>
      <c r="AM2137" t="s">
        <v>11318</v>
      </c>
      <c r="AN2137">
        <v>1</v>
      </c>
      <c r="AO2137" s="10" t="s">
        <v>12038</v>
      </c>
      <c r="AP2137" t="str" cm="1">
        <f t="array" ref="AP2137">_xlfn.IFS(
  Table1[[#This Row],[Age]]&lt;=25, "18-25",
  Table1[[#This Row],[Age]]&lt;=35, "26-35",
  Table1[[#This Row],[Age]]&lt;=45, "36-45",
  Table1[[#This Row],[Age]]&lt;=60, "46-60",
  TRUE, "60+")</f>
        <v>46-60</v>
      </c>
    </row>
    <row r="2138" spans="1:42" x14ac:dyDescent="0.3">
      <c r="A2138">
        <v>2137</v>
      </c>
      <c r="B2138" t="s">
        <v>10</v>
      </c>
      <c r="C2138" t="s">
        <v>91</v>
      </c>
      <c r="D2138">
        <v>57</v>
      </c>
      <c r="E2138" t="s">
        <v>106</v>
      </c>
      <c r="F2138" t="s">
        <v>2244</v>
      </c>
      <c r="G2138" t="s">
        <v>5129</v>
      </c>
      <c r="H2138">
        <v>19458796990</v>
      </c>
      <c r="I2138" t="s">
        <v>6584</v>
      </c>
      <c r="J2138" t="s">
        <v>7291</v>
      </c>
      <c r="K2138">
        <v>5211.58</v>
      </c>
      <c r="L2138" s="12" t="s">
        <v>9170</v>
      </c>
      <c r="M2138" s="10" t="s">
        <v>11069</v>
      </c>
      <c r="N2138">
        <v>2137</v>
      </c>
      <c r="O2138">
        <v>45113</v>
      </c>
      <c r="P2138" t="s">
        <v>11402</v>
      </c>
      <c r="Q2138" s="16">
        <v>2378.48</v>
      </c>
      <c r="R2138">
        <v>2833.1</v>
      </c>
      <c r="S2138">
        <v>31</v>
      </c>
      <c r="T2138">
        <v>2137</v>
      </c>
      <c r="U2138">
        <v>24186.45</v>
      </c>
      <c r="V2138" t="s">
        <v>11412</v>
      </c>
      <c r="W2138">
        <v>5.99</v>
      </c>
      <c r="X2138">
        <v>48</v>
      </c>
      <c r="Y2138" t="s">
        <v>7495</v>
      </c>
      <c r="Z2138" t="s">
        <v>12012</v>
      </c>
      <c r="AA2138">
        <v>2137</v>
      </c>
      <c r="AB2138" t="s">
        <v>12016</v>
      </c>
      <c r="AC2138">
        <v>8187.21</v>
      </c>
      <c r="AD2138">
        <v>4836.32</v>
      </c>
      <c r="AE2138">
        <v>241.82</v>
      </c>
      <c r="AF2138" t="s">
        <v>11207</v>
      </c>
      <c r="AG2138" t="s">
        <v>11264</v>
      </c>
      <c r="AH2138">
        <v>2540</v>
      </c>
      <c r="AI2138">
        <v>2137</v>
      </c>
      <c r="AJ2138" t="s">
        <v>11112</v>
      </c>
      <c r="AK2138" t="s">
        <v>12028</v>
      </c>
      <c r="AL2138" t="s">
        <v>12032</v>
      </c>
      <c r="AM2138" t="s">
        <v>11336</v>
      </c>
      <c r="AN2138">
        <v>1</v>
      </c>
      <c r="AO2138" s="10" t="s">
        <v>12038</v>
      </c>
      <c r="AP2138" t="str" cm="1">
        <f t="array" ref="AP2138">_xlfn.IFS(
  Table1[[#This Row],[Age]]&lt;=25, "18-25",
  Table1[[#This Row],[Age]]&lt;=35, "26-35",
  Table1[[#This Row],[Age]]&lt;=45, "36-45",
  Table1[[#This Row],[Age]]&lt;=60, "46-60",
  TRUE, "60+")</f>
        <v>46-60</v>
      </c>
    </row>
    <row r="2139" spans="1:42" x14ac:dyDescent="0.3">
      <c r="A2139">
        <v>2138</v>
      </c>
      <c r="B2139" t="s">
        <v>42</v>
      </c>
      <c r="C2139" t="s">
        <v>60</v>
      </c>
      <c r="D2139">
        <v>23</v>
      </c>
      <c r="E2139" t="s">
        <v>104</v>
      </c>
      <c r="F2139" t="s">
        <v>2245</v>
      </c>
      <c r="G2139" t="s">
        <v>5136</v>
      </c>
      <c r="H2139">
        <v>19458796991</v>
      </c>
      <c r="I2139" t="s">
        <v>6585</v>
      </c>
      <c r="J2139" t="s">
        <v>7292</v>
      </c>
      <c r="K2139">
        <v>7145.79</v>
      </c>
      <c r="L2139" s="12" t="s">
        <v>7776</v>
      </c>
      <c r="M2139" s="10" t="s">
        <v>11191</v>
      </c>
      <c r="N2139">
        <v>2138</v>
      </c>
      <c r="O2139">
        <v>44970</v>
      </c>
      <c r="P2139" t="s">
        <v>11404</v>
      </c>
      <c r="Q2139" s="16">
        <v>174.29</v>
      </c>
      <c r="R2139">
        <v>7320.08</v>
      </c>
      <c r="S2139">
        <v>26</v>
      </c>
      <c r="T2139">
        <v>2138</v>
      </c>
      <c r="U2139">
        <v>13298.27</v>
      </c>
      <c r="V2139" t="s">
        <v>11412</v>
      </c>
      <c r="W2139">
        <v>7.22</v>
      </c>
      <c r="X2139">
        <v>24</v>
      </c>
      <c r="Y2139" t="s">
        <v>7780</v>
      </c>
      <c r="Z2139" t="s">
        <v>12010</v>
      </c>
      <c r="AA2139">
        <v>2138</v>
      </c>
      <c r="AB2139" t="s">
        <v>12015</v>
      </c>
      <c r="AC2139">
        <v>6022.94</v>
      </c>
      <c r="AD2139">
        <v>2283.3200000000002</v>
      </c>
      <c r="AE2139">
        <v>114.17</v>
      </c>
      <c r="AF2139" t="s">
        <v>11311</v>
      </c>
      <c r="AG2139" t="s">
        <v>11077</v>
      </c>
      <c r="AH2139">
        <v>6578</v>
      </c>
      <c r="AI2139">
        <v>2138</v>
      </c>
      <c r="AJ2139" t="s">
        <v>11382</v>
      </c>
      <c r="AK2139" t="s">
        <v>12028</v>
      </c>
      <c r="AL2139" t="s">
        <v>12032</v>
      </c>
      <c r="AM2139" t="s">
        <v>11073</v>
      </c>
      <c r="AN2139">
        <v>1</v>
      </c>
      <c r="AO2139" s="10" t="s">
        <v>12045</v>
      </c>
      <c r="AP2139" t="str" cm="1">
        <f t="array" ref="AP2139">_xlfn.IFS(
  Table1[[#This Row],[Age]]&lt;=25, "18-25",
  Table1[[#This Row],[Age]]&lt;=35, "26-35",
  Table1[[#This Row],[Age]]&lt;=45, "36-45",
  Table1[[#This Row],[Age]]&lt;=60, "46-60",
  TRUE, "60+")</f>
        <v>18-25</v>
      </c>
    </row>
    <row r="2140" spans="1:42" x14ac:dyDescent="0.3">
      <c r="A2140">
        <v>2139</v>
      </c>
      <c r="B2140" t="s">
        <v>14</v>
      </c>
      <c r="C2140" t="s">
        <v>99</v>
      </c>
      <c r="D2140">
        <v>45</v>
      </c>
      <c r="E2140" t="s">
        <v>106</v>
      </c>
      <c r="F2140" t="s">
        <v>2246</v>
      </c>
      <c r="G2140" t="s">
        <v>5114</v>
      </c>
      <c r="H2140">
        <v>19458796992</v>
      </c>
      <c r="I2140" t="s">
        <v>6586</v>
      </c>
      <c r="J2140" t="s">
        <v>7291</v>
      </c>
      <c r="K2140">
        <v>8556.41</v>
      </c>
      <c r="L2140" s="12" t="s">
        <v>7849</v>
      </c>
      <c r="M2140" s="10" t="s">
        <v>11107</v>
      </c>
      <c r="N2140">
        <v>2139</v>
      </c>
      <c r="O2140">
        <v>45092</v>
      </c>
      <c r="P2140" t="s">
        <v>11404</v>
      </c>
      <c r="Q2140" s="16">
        <v>783.62</v>
      </c>
      <c r="R2140">
        <v>7772.79</v>
      </c>
      <c r="S2140">
        <v>31</v>
      </c>
      <c r="T2140">
        <v>2139</v>
      </c>
      <c r="U2140">
        <v>10701.51</v>
      </c>
      <c r="V2140" t="s">
        <v>11411</v>
      </c>
      <c r="W2140">
        <v>7.23</v>
      </c>
      <c r="X2140">
        <v>36</v>
      </c>
      <c r="Y2140" t="s">
        <v>11715</v>
      </c>
      <c r="Z2140" t="s">
        <v>12011</v>
      </c>
      <c r="AA2140">
        <v>2139</v>
      </c>
      <c r="AB2140" t="s">
        <v>12017</v>
      </c>
      <c r="AC2140">
        <v>4523.55</v>
      </c>
      <c r="AD2140">
        <v>133.9</v>
      </c>
      <c r="AE2140">
        <v>6.7</v>
      </c>
      <c r="AF2140" t="s">
        <v>11273</v>
      </c>
      <c r="AG2140" t="s">
        <v>11087</v>
      </c>
      <c r="AH2140">
        <v>7105</v>
      </c>
      <c r="AI2140">
        <v>2139</v>
      </c>
      <c r="AJ2140" t="s">
        <v>11186</v>
      </c>
      <c r="AK2140" t="s">
        <v>12028</v>
      </c>
      <c r="AL2140" t="s">
        <v>12031</v>
      </c>
      <c r="AM2140" t="s">
        <v>11298</v>
      </c>
      <c r="AN2140">
        <v>1</v>
      </c>
      <c r="AO2140" s="10" t="s">
        <v>12043</v>
      </c>
      <c r="AP2140" t="str" cm="1">
        <f t="array" ref="AP2140">_xlfn.IFS(
  Table1[[#This Row],[Age]]&lt;=25, "18-25",
  Table1[[#This Row],[Age]]&lt;=35, "26-35",
  Table1[[#This Row],[Age]]&lt;=45, "36-45",
  Table1[[#This Row],[Age]]&lt;=60, "46-60",
  TRUE, "60+")</f>
        <v>36-45</v>
      </c>
    </row>
    <row r="2141" spans="1:42" x14ac:dyDescent="0.3">
      <c r="A2141">
        <v>2140</v>
      </c>
      <c r="B2141" t="s">
        <v>34</v>
      </c>
      <c r="C2141" t="s">
        <v>68</v>
      </c>
      <c r="D2141">
        <v>26</v>
      </c>
      <c r="E2141" t="s">
        <v>104</v>
      </c>
      <c r="F2141" t="s">
        <v>2247</v>
      </c>
      <c r="G2141" t="s">
        <v>5140</v>
      </c>
      <c r="H2141">
        <v>19458796993</v>
      </c>
      <c r="I2141" t="s">
        <v>6587</v>
      </c>
      <c r="J2141" t="s">
        <v>7291</v>
      </c>
      <c r="K2141">
        <v>3308.9</v>
      </c>
      <c r="L2141" s="12" t="s">
        <v>9171</v>
      </c>
      <c r="M2141" s="10" t="s">
        <v>11094</v>
      </c>
      <c r="N2141">
        <v>2140</v>
      </c>
      <c r="O2141">
        <v>45079</v>
      </c>
      <c r="P2141" t="s">
        <v>11403</v>
      </c>
      <c r="Q2141" s="16">
        <v>1845.95</v>
      </c>
      <c r="R2141">
        <v>5154.8500000000004</v>
      </c>
      <c r="S2141">
        <v>72</v>
      </c>
      <c r="T2141">
        <v>2140</v>
      </c>
      <c r="U2141">
        <v>39987</v>
      </c>
      <c r="V2141" t="s">
        <v>11413</v>
      </c>
      <c r="W2141">
        <v>2.0499999999999998</v>
      </c>
      <c r="X2141">
        <v>60</v>
      </c>
      <c r="Y2141" t="s">
        <v>11426</v>
      </c>
      <c r="Z2141" t="s">
        <v>12010</v>
      </c>
      <c r="AA2141">
        <v>2140</v>
      </c>
      <c r="AB2141" t="s">
        <v>12017</v>
      </c>
      <c r="AC2141">
        <v>4658.1899999999996</v>
      </c>
      <c r="AD2141">
        <v>1152.7</v>
      </c>
      <c r="AE2141">
        <v>57.64</v>
      </c>
      <c r="AF2141" t="s">
        <v>11324</v>
      </c>
      <c r="AG2141" t="s">
        <v>11257</v>
      </c>
      <c r="AH2141">
        <v>4305</v>
      </c>
      <c r="AI2141">
        <v>2140</v>
      </c>
      <c r="AJ2141" t="s">
        <v>11186</v>
      </c>
      <c r="AK2141" t="s">
        <v>12029</v>
      </c>
      <c r="AL2141" t="s">
        <v>12031</v>
      </c>
      <c r="AM2141" t="s">
        <v>11117</v>
      </c>
      <c r="AN2141">
        <v>1</v>
      </c>
      <c r="AO2141" s="10" t="s">
        <v>12043</v>
      </c>
      <c r="AP2141" t="str" cm="1">
        <f t="array" ref="AP2141">_xlfn.IFS(
  Table1[[#This Row],[Age]]&lt;=25, "18-25",
  Table1[[#This Row],[Age]]&lt;=35, "26-35",
  Table1[[#This Row],[Age]]&lt;=45, "36-45",
  Table1[[#This Row],[Age]]&lt;=60, "46-60",
  TRUE, "60+")</f>
        <v>26-35</v>
      </c>
    </row>
    <row r="2142" spans="1:42" x14ac:dyDescent="0.3">
      <c r="A2142">
        <v>2141</v>
      </c>
      <c r="B2142" t="s">
        <v>27</v>
      </c>
      <c r="C2142" t="s">
        <v>87</v>
      </c>
      <c r="D2142">
        <v>23</v>
      </c>
      <c r="E2142" t="s">
        <v>106</v>
      </c>
      <c r="F2142" t="s">
        <v>2248</v>
      </c>
      <c r="G2142" t="s">
        <v>5124</v>
      </c>
      <c r="H2142">
        <v>19458796994</v>
      </c>
      <c r="I2142" t="s">
        <v>6588</v>
      </c>
      <c r="J2142" t="s">
        <v>7291</v>
      </c>
      <c r="K2142">
        <v>5153.76</v>
      </c>
      <c r="L2142" s="12" t="s">
        <v>8376</v>
      </c>
      <c r="M2142" s="10" t="s">
        <v>11359</v>
      </c>
      <c r="N2142">
        <v>2141</v>
      </c>
      <c r="O2142">
        <v>45078</v>
      </c>
      <c r="P2142" t="s">
        <v>11403</v>
      </c>
      <c r="Q2142" s="16">
        <v>2104.67</v>
      </c>
      <c r="R2142">
        <v>7258.43</v>
      </c>
      <c r="S2142">
        <v>80</v>
      </c>
      <c r="T2142">
        <v>2141</v>
      </c>
      <c r="U2142">
        <v>35649.019999999997</v>
      </c>
      <c r="V2142" t="s">
        <v>11412</v>
      </c>
      <c r="W2142">
        <v>6.51</v>
      </c>
      <c r="X2142">
        <v>12</v>
      </c>
      <c r="Y2142" t="s">
        <v>11888</v>
      </c>
      <c r="Z2142" t="s">
        <v>12012</v>
      </c>
      <c r="AA2142">
        <v>2141</v>
      </c>
      <c r="AB2142" t="s">
        <v>12015</v>
      </c>
      <c r="AC2142">
        <v>4856.8900000000003</v>
      </c>
      <c r="AD2142">
        <v>1147.68</v>
      </c>
      <c r="AE2142">
        <v>57.38</v>
      </c>
      <c r="AF2142" t="s">
        <v>11397</v>
      </c>
      <c r="AG2142" t="s">
        <v>11117</v>
      </c>
      <c r="AH2142">
        <v>4762</v>
      </c>
      <c r="AI2142">
        <v>2141</v>
      </c>
      <c r="AJ2142" t="s">
        <v>11335</v>
      </c>
      <c r="AK2142" t="s">
        <v>12027</v>
      </c>
      <c r="AL2142" t="s">
        <v>12032</v>
      </c>
      <c r="AM2142" t="s">
        <v>11057</v>
      </c>
      <c r="AN2142">
        <v>1</v>
      </c>
      <c r="AO2142" s="10" t="s">
        <v>12043</v>
      </c>
      <c r="AP2142" t="str" cm="1">
        <f t="array" ref="AP2142">_xlfn.IFS(
  Table1[[#This Row],[Age]]&lt;=25, "18-25",
  Table1[[#This Row],[Age]]&lt;=35, "26-35",
  Table1[[#This Row],[Age]]&lt;=45, "36-45",
  Table1[[#This Row],[Age]]&lt;=60, "46-60",
  TRUE, "60+")</f>
        <v>18-25</v>
      </c>
    </row>
    <row r="2143" spans="1:42" x14ac:dyDescent="0.3">
      <c r="A2143">
        <v>2142</v>
      </c>
      <c r="B2143" t="s">
        <v>42</v>
      </c>
      <c r="C2143" t="s">
        <v>77</v>
      </c>
      <c r="D2143">
        <v>34</v>
      </c>
      <c r="E2143" t="s">
        <v>104</v>
      </c>
      <c r="F2143" t="s">
        <v>2249</v>
      </c>
      <c r="G2143" t="s">
        <v>5121</v>
      </c>
      <c r="H2143">
        <v>19458796995</v>
      </c>
      <c r="I2143" t="s">
        <v>6589</v>
      </c>
      <c r="J2143" t="s">
        <v>7291</v>
      </c>
      <c r="K2143">
        <v>6237.81</v>
      </c>
      <c r="L2143" s="12" t="s">
        <v>9172</v>
      </c>
      <c r="M2143" s="10" t="s">
        <v>11088</v>
      </c>
      <c r="N2143">
        <v>2142</v>
      </c>
      <c r="O2143">
        <v>45023</v>
      </c>
      <c r="P2143" t="s">
        <v>11402</v>
      </c>
      <c r="Q2143" s="16">
        <v>325.10000000000002</v>
      </c>
      <c r="R2143">
        <v>5912.71</v>
      </c>
      <c r="S2143">
        <v>12</v>
      </c>
      <c r="T2143">
        <v>2142</v>
      </c>
      <c r="U2143">
        <v>13240.82</v>
      </c>
      <c r="V2143" t="s">
        <v>11411</v>
      </c>
      <c r="W2143">
        <v>2.5099999999999998</v>
      </c>
      <c r="X2143">
        <v>12</v>
      </c>
      <c r="Y2143" t="s">
        <v>8014</v>
      </c>
      <c r="Z2143" t="s">
        <v>12012</v>
      </c>
      <c r="AA2143">
        <v>2142</v>
      </c>
      <c r="AB2143" t="s">
        <v>12015</v>
      </c>
      <c r="AC2143">
        <v>5544.25</v>
      </c>
      <c r="AD2143">
        <v>4317.88</v>
      </c>
      <c r="AE2143">
        <v>215.89</v>
      </c>
      <c r="AF2143" t="s">
        <v>11397</v>
      </c>
      <c r="AG2143" t="s">
        <v>11327</v>
      </c>
      <c r="AH2143">
        <v>4864</v>
      </c>
      <c r="AI2143">
        <v>2142</v>
      </c>
      <c r="AJ2143" t="s">
        <v>11052</v>
      </c>
      <c r="AK2143" t="s">
        <v>12029</v>
      </c>
      <c r="AL2143" t="s">
        <v>12031</v>
      </c>
      <c r="AM2143" t="s">
        <v>11058</v>
      </c>
      <c r="AN2143">
        <v>1</v>
      </c>
      <c r="AO2143" s="10" t="s">
        <v>12037</v>
      </c>
      <c r="AP2143" t="str" cm="1">
        <f t="array" ref="AP2143">_xlfn.IFS(
  Table1[[#This Row],[Age]]&lt;=25, "18-25",
  Table1[[#This Row],[Age]]&lt;=35, "26-35",
  Table1[[#This Row],[Age]]&lt;=45, "36-45",
  Table1[[#This Row],[Age]]&lt;=60, "46-60",
  TRUE, "60+")</f>
        <v>26-35</v>
      </c>
    </row>
    <row r="2144" spans="1:42" x14ac:dyDescent="0.3">
      <c r="A2144">
        <v>2143</v>
      </c>
      <c r="B2144" t="s">
        <v>3</v>
      </c>
      <c r="C2144" t="s">
        <v>101</v>
      </c>
      <c r="D2144">
        <v>57</v>
      </c>
      <c r="E2144" t="s">
        <v>104</v>
      </c>
      <c r="F2144" t="s">
        <v>2250</v>
      </c>
      <c r="G2144" t="s">
        <v>5144</v>
      </c>
      <c r="H2144">
        <v>19458796996</v>
      </c>
      <c r="I2144" t="s">
        <v>6590</v>
      </c>
      <c r="J2144" t="s">
        <v>7291</v>
      </c>
      <c r="K2144">
        <v>5927.07</v>
      </c>
      <c r="L2144" s="12" t="s">
        <v>9173</v>
      </c>
      <c r="M2144" s="10" t="s">
        <v>11253</v>
      </c>
      <c r="N2144">
        <v>2143</v>
      </c>
      <c r="O2144">
        <v>45115</v>
      </c>
      <c r="P2144" t="s">
        <v>11403</v>
      </c>
      <c r="Q2144" s="16">
        <v>614.09</v>
      </c>
      <c r="R2144">
        <v>6541.16</v>
      </c>
      <c r="S2144">
        <v>53</v>
      </c>
      <c r="T2144">
        <v>2143</v>
      </c>
      <c r="U2144">
        <v>21343.5</v>
      </c>
      <c r="V2144" t="s">
        <v>11413</v>
      </c>
      <c r="W2144">
        <v>7.4</v>
      </c>
      <c r="X2144">
        <v>48</v>
      </c>
      <c r="Y2144" t="s">
        <v>11930</v>
      </c>
      <c r="Z2144" t="s">
        <v>12012</v>
      </c>
      <c r="AA2144">
        <v>2143</v>
      </c>
      <c r="AB2144" t="s">
        <v>12017</v>
      </c>
      <c r="AC2144">
        <v>7099.14</v>
      </c>
      <c r="AD2144">
        <v>369.91</v>
      </c>
      <c r="AE2144">
        <v>18.5</v>
      </c>
      <c r="AF2144" t="s">
        <v>11320</v>
      </c>
      <c r="AG2144" t="s">
        <v>11302</v>
      </c>
      <c r="AH2144">
        <v>9555</v>
      </c>
      <c r="AI2144">
        <v>2143</v>
      </c>
      <c r="AJ2144" t="s">
        <v>11258</v>
      </c>
      <c r="AK2144" t="s">
        <v>12027</v>
      </c>
      <c r="AL2144" t="s">
        <v>12032</v>
      </c>
      <c r="AM2144" t="s">
        <v>11194</v>
      </c>
      <c r="AN2144">
        <v>1</v>
      </c>
      <c r="AO2144" s="10" t="s">
        <v>12038</v>
      </c>
      <c r="AP2144" t="str" cm="1">
        <f t="array" ref="AP2144">_xlfn.IFS(
  Table1[[#This Row],[Age]]&lt;=25, "18-25",
  Table1[[#This Row],[Age]]&lt;=35, "26-35",
  Table1[[#This Row],[Age]]&lt;=45, "36-45",
  Table1[[#This Row],[Age]]&lt;=60, "46-60",
  TRUE, "60+")</f>
        <v>46-60</v>
      </c>
    </row>
    <row r="2145" spans="1:42" x14ac:dyDescent="0.3">
      <c r="A2145">
        <v>2144</v>
      </c>
      <c r="B2145" t="s">
        <v>42</v>
      </c>
      <c r="C2145" t="s">
        <v>71</v>
      </c>
      <c r="D2145">
        <v>52</v>
      </c>
      <c r="E2145" t="s">
        <v>106</v>
      </c>
      <c r="F2145" t="s">
        <v>2251</v>
      </c>
      <c r="G2145" t="s">
        <v>5129</v>
      </c>
      <c r="H2145">
        <v>19458796997</v>
      </c>
      <c r="I2145" t="s">
        <v>6591</v>
      </c>
      <c r="J2145" t="s">
        <v>7291</v>
      </c>
      <c r="K2145">
        <v>618.49</v>
      </c>
      <c r="L2145" s="12" t="s">
        <v>9174</v>
      </c>
      <c r="M2145" s="10" t="s">
        <v>11132</v>
      </c>
      <c r="N2145">
        <v>2144</v>
      </c>
      <c r="O2145">
        <v>45063</v>
      </c>
      <c r="P2145" t="s">
        <v>11403</v>
      </c>
      <c r="Q2145" s="16">
        <v>1318.34</v>
      </c>
      <c r="R2145">
        <v>1936.83</v>
      </c>
      <c r="S2145">
        <v>56</v>
      </c>
      <c r="T2145">
        <v>2144</v>
      </c>
      <c r="U2145">
        <v>8556.98</v>
      </c>
      <c r="V2145" t="s">
        <v>11412</v>
      </c>
      <c r="W2145">
        <v>9.7899999999999991</v>
      </c>
      <c r="X2145">
        <v>60</v>
      </c>
      <c r="Y2145" t="s">
        <v>11815</v>
      </c>
      <c r="Z2145" t="s">
        <v>12011</v>
      </c>
      <c r="AA2145">
        <v>2144</v>
      </c>
      <c r="AB2145" t="s">
        <v>12016</v>
      </c>
      <c r="AC2145">
        <v>4295.28</v>
      </c>
      <c r="AD2145">
        <v>862.48</v>
      </c>
      <c r="AE2145">
        <v>43.12</v>
      </c>
      <c r="AF2145" t="s">
        <v>11338</v>
      </c>
      <c r="AG2145" t="s">
        <v>11247</v>
      </c>
      <c r="AH2145">
        <v>4310</v>
      </c>
      <c r="AI2145">
        <v>2144</v>
      </c>
      <c r="AJ2145" t="s">
        <v>11201</v>
      </c>
      <c r="AK2145" t="s">
        <v>12028</v>
      </c>
      <c r="AL2145" t="s">
        <v>12031</v>
      </c>
      <c r="AM2145" t="s">
        <v>11358</v>
      </c>
      <c r="AN2145">
        <v>1</v>
      </c>
      <c r="AO2145" s="10" t="s">
        <v>12046</v>
      </c>
      <c r="AP2145" t="str" cm="1">
        <f t="array" ref="AP2145">_xlfn.IFS(
  Table1[[#This Row],[Age]]&lt;=25, "18-25",
  Table1[[#This Row],[Age]]&lt;=35, "26-35",
  Table1[[#This Row],[Age]]&lt;=45, "36-45",
  Table1[[#This Row],[Age]]&lt;=60, "46-60",
  TRUE, "60+")</f>
        <v>46-60</v>
      </c>
    </row>
    <row r="2146" spans="1:42" x14ac:dyDescent="0.3">
      <c r="A2146">
        <v>2145</v>
      </c>
      <c r="B2146" t="s">
        <v>21</v>
      </c>
      <c r="C2146" t="s">
        <v>89</v>
      </c>
      <c r="D2146">
        <v>29</v>
      </c>
      <c r="E2146" t="s">
        <v>104</v>
      </c>
      <c r="F2146" t="s">
        <v>2252</v>
      </c>
      <c r="G2146" t="s">
        <v>5139</v>
      </c>
      <c r="H2146">
        <v>19458796998</v>
      </c>
      <c r="I2146" t="s">
        <v>6592</v>
      </c>
      <c r="J2146" t="s">
        <v>7292</v>
      </c>
      <c r="K2146">
        <v>4885.6000000000004</v>
      </c>
      <c r="L2146" s="12" t="s">
        <v>8548</v>
      </c>
      <c r="M2146" s="10" t="s">
        <v>11229</v>
      </c>
      <c r="N2146">
        <v>2145</v>
      </c>
      <c r="O2146">
        <v>45143</v>
      </c>
      <c r="P2146" t="s">
        <v>11402</v>
      </c>
      <c r="Q2146" s="16">
        <v>4184.91</v>
      </c>
      <c r="R2146">
        <v>9070.51</v>
      </c>
      <c r="S2146">
        <v>83</v>
      </c>
      <c r="T2146">
        <v>2145</v>
      </c>
      <c r="U2146">
        <v>3605.25</v>
      </c>
      <c r="V2146" t="s">
        <v>11413</v>
      </c>
      <c r="W2146">
        <v>7.94</v>
      </c>
      <c r="X2146">
        <v>24</v>
      </c>
      <c r="Y2146" t="s">
        <v>8027</v>
      </c>
      <c r="Z2146" t="s">
        <v>12012</v>
      </c>
      <c r="AA2146">
        <v>2145</v>
      </c>
      <c r="AB2146" t="s">
        <v>12016</v>
      </c>
      <c r="AC2146">
        <v>7135.13</v>
      </c>
      <c r="AD2146">
        <v>1835.21</v>
      </c>
      <c r="AE2146">
        <v>91.76</v>
      </c>
      <c r="AF2146" t="s">
        <v>11170</v>
      </c>
      <c r="AG2146" t="s">
        <v>11180</v>
      </c>
      <c r="AH2146">
        <v>5285</v>
      </c>
      <c r="AI2146">
        <v>2145</v>
      </c>
      <c r="AJ2146" t="s">
        <v>11312</v>
      </c>
      <c r="AK2146" t="s">
        <v>12027</v>
      </c>
      <c r="AL2146" t="s">
        <v>12032</v>
      </c>
      <c r="AM2146" t="s">
        <v>11081</v>
      </c>
      <c r="AN2146">
        <v>-1</v>
      </c>
      <c r="AO2146" s="10" t="s">
        <v>12041</v>
      </c>
      <c r="AP2146" t="str" cm="1">
        <f t="array" ref="AP2146">_xlfn.IFS(
  Table1[[#This Row],[Age]]&lt;=25, "18-25",
  Table1[[#This Row],[Age]]&lt;=35, "26-35",
  Table1[[#This Row],[Age]]&lt;=45, "36-45",
  Table1[[#This Row],[Age]]&lt;=60, "46-60",
  TRUE, "60+")</f>
        <v>26-35</v>
      </c>
    </row>
    <row r="2147" spans="1:42" x14ac:dyDescent="0.3">
      <c r="A2147">
        <v>2146</v>
      </c>
      <c r="B2147" t="s">
        <v>18</v>
      </c>
      <c r="C2147" t="s">
        <v>62</v>
      </c>
      <c r="D2147">
        <v>62</v>
      </c>
      <c r="E2147" t="s">
        <v>106</v>
      </c>
      <c r="F2147" t="s">
        <v>2253</v>
      </c>
      <c r="G2147" t="s">
        <v>5132</v>
      </c>
      <c r="H2147">
        <v>19458796999</v>
      </c>
      <c r="I2147" t="s">
        <v>6047</v>
      </c>
      <c r="J2147" t="s">
        <v>7292</v>
      </c>
      <c r="K2147">
        <v>8109.41</v>
      </c>
      <c r="L2147" s="12" t="s">
        <v>9175</v>
      </c>
      <c r="M2147" s="10" t="s">
        <v>11048</v>
      </c>
      <c r="N2147">
        <v>2146</v>
      </c>
      <c r="O2147">
        <v>45266</v>
      </c>
      <c r="P2147" t="s">
        <v>11404</v>
      </c>
      <c r="Q2147" s="16">
        <v>1053.9000000000001</v>
      </c>
      <c r="R2147">
        <v>7055.51</v>
      </c>
      <c r="S2147">
        <v>62</v>
      </c>
      <c r="T2147">
        <v>2146</v>
      </c>
      <c r="U2147">
        <v>29675.79</v>
      </c>
      <c r="V2147" t="s">
        <v>11413</v>
      </c>
      <c r="W2147">
        <v>7.25</v>
      </c>
      <c r="X2147">
        <v>12</v>
      </c>
      <c r="Y2147" t="s">
        <v>11880</v>
      </c>
      <c r="Z2147" t="s">
        <v>12010</v>
      </c>
      <c r="AA2147">
        <v>2146</v>
      </c>
      <c r="AB2147" t="s">
        <v>12015</v>
      </c>
      <c r="AC2147">
        <v>4027.31</v>
      </c>
      <c r="AD2147">
        <v>886.43</v>
      </c>
      <c r="AE2147">
        <v>44.32</v>
      </c>
      <c r="AF2147" t="s">
        <v>11079</v>
      </c>
      <c r="AG2147" t="s">
        <v>11182</v>
      </c>
      <c r="AH2147">
        <v>5286</v>
      </c>
      <c r="AI2147">
        <v>2146</v>
      </c>
      <c r="AJ2147" t="s">
        <v>11212</v>
      </c>
      <c r="AK2147" t="s">
        <v>12028</v>
      </c>
      <c r="AL2147" t="s">
        <v>12032</v>
      </c>
      <c r="AM2147" t="s">
        <v>11225</v>
      </c>
      <c r="AN2147">
        <v>1</v>
      </c>
      <c r="AO2147" s="10" t="s">
        <v>12036</v>
      </c>
      <c r="AP2147" t="str" cm="1">
        <f t="array" ref="AP2147">_xlfn.IFS(
  Table1[[#This Row],[Age]]&lt;=25, "18-25",
  Table1[[#This Row],[Age]]&lt;=35, "26-35",
  Table1[[#This Row],[Age]]&lt;=45, "36-45",
  Table1[[#This Row],[Age]]&lt;=60, "46-60",
  TRUE, "60+")</f>
        <v>60+</v>
      </c>
    </row>
    <row r="2148" spans="1:42" x14ac:dyDescent="0.3">
      <c r="A2148">
        <v>2147</v>
      </c>
      <c r="B2148" t="s">
        <v>46</v>
      </c>
      <c r="C2148" t="s">
        <v>77</v>
      </c>
      <c r="D2148">
        <v>35</v>
      </c>
      <c r="E2148" t="s">
        <v>106</v>
      </c>
      <c r="F2148" t="s">
        <v>2254</v>
      </c>
      <c r="G2148" t="s">
        <v>5148</v>
      </c>
      <c r="H2148">
        <v>19458797000</v>
      </c>
      <c r="I2148" t="s">
        <v>6593</v>
      </c>
      <c r="J2148" t="s">
        <v>7291</v>
      </c>
      <c r="K2148">
        <v>8042.81</v>
      </c>
      <c r="L2148" s="12" t="s">
        <v>9176</v>
      </c>
      <c r="M2148" s="10" t="s">
        <v>11132</v>
      </c>
      <c r="N2148">
        <v>2147</v>
      </c>
      <c r="O2148">
        <v>45230</v>
      </c>
      <c r="P2148" t="s">
        <v>11403</v>
      </c>
      <c r="Q2148" s="16">
        <v>1141.71</v>
      </c>
      <c r="R2148">
        <v>6901.1</v>
      </c>
      <c r="S2148">
        <v>44</v>
      </c>
      <c r="T2148">
        <v>2147</v>
      </c>
      <c r="U2148">
        <v>18814.63</v>
      </c>
      <c r="V2148" t="s">
        <v>11411</v>
      </c>
      <c r="W2148">
        <v>1.7</v>
      </c>
      <c r="X2148">
        <v>60</v>
      </c>
      <c r="Y2148" t="s">
        <v>11528</v>
      </c>
      <c r="Z2148" t="s">
        <v>12010</v>
      </c>
      <c r="AA2148">
        <v>2147</v>
      </c>
      <c r="AB2148" t="s">
        <v>12017</v>
      </c>
      <c r="AC2148">
        <v>6149.58</v>
      </c>
      <c r="AD2148">
        <v>959.76</v>
      </c>
      <c r="AE2148">
        <v>47.99</v>
      </c>
      <c r="AF2148" t="s">
        <v>11254</v>
      </c>
      <c r="AG2148" t="s">
        <v>11055</v>
      </c>
      <c r="AH2148">
        <v>9628</v>
      </c>
      <c r="AI2148">
        <v>2147</v>
      </c>
      <c r="AJ2148" t="s">
        <v>11310</v>
      </c>
      <c r="AK2148" t="s">
        <v>12027</v>
      </c>
      <c r="AL2148" t="s">
        <v>12031</v>
      </c>
      <c r="AM2148" t="s">
        <v>11360</v>
      </c>
      <c r="AN2148">
        <v>1</v>
      </c>
      <c r="AO2148" s="10" t="s">
        <v>12044</v>
      </c>
      <c r="AP2148" t="str" cm="1">
        <f t="array" ref="AP2148">_xlfn.IFS(
  Table1[[#This Row],[Age]]&lt;=25, "18-25",
  Table1[[#This Row],[Age]]&lt;=35, "26-35",
  Table1[[#This Row],[Age]]&lt;=45, "36-45",
  Table1[[#This Row],[Age]]&lt;=60, "46-60",
  TRUE, "60+")</f>
        <v>26-35</v>
      </c>
    </row>
    <row r="2149" spans="1:42" x14ac:dyDescent="0.3">
      <c r="A2149">
        <v>2148</v>
      </c>
      <c r="B2149" t="s">
        <v>47</v>
      </c>
      <c r="C2149" t="s">
        <v>87</v>
      </c>
      <c r="D2149">
        <v>60</v>
      </c>
      <c r="E2149" t="s">
        <v>106</v>
      </c>
      <c r="F2149" t="s">
        <v>2255</v>
      </c>
      <c r="G2149" t="s">
        <v>5138</v>
      </c>
      <c r="H2149">
        <v>19458797001</v>
      </c>
      <c r="I2149" t="s">
        <v>5929</v>
      </c>
      <c r="J2149" t="s">
        <v>7292</v>
      </c>
      <c r="K2149">
        <v>5120.71</v>
      </c>
      <c r="L2149" s="12" t="s">
        <v>8006</v>
      </c>
      <c r="M2149" s="10" t="s">
        <v>11318</v>
      </c>
      <c r="N2149">
        <v>2148</v>
      </c>
      <c r="O2149">
        <v>45135</v>
      </c>
      <c r="P2149" t="s">
        <v>11403</v>
      </c>
      <c r="Q2149" s="16">
        <v>2477.6799999999998</v>
      </c>
      <c r="R2149">
        <v>2643.03</v>
      </c>
      <c r="S2149">
        <v>58</v>
      </c>
      <c r="T2149">
        <v>2148</v>
      </c>
      <c r="U2149">
        <v>11155.31</v>
      </c>
      <c r="V2149" t="s">
        <v>11411</v>
      </c>
      <c r="W2149">
        <v>2.66</v>
      </c>
      <c r="X2149">
        <v>60</v>
      </c>
      <c r="Y2149" t="s">
        <v>9183</v>
      </c>
      <c r="Z2149" t="s">
        <v>12011</v>
      </c>
      <c r="AA2149">
        <v>2148</v>
      </c>
      <c r="AB2149" t="s">
        <v>12016</v>
      </c>
      <c r="AC2149">
        <v>6931.05</v>
      </c>
      <c r="AD2149">
        <v>1065.17</v>
      </c>
      <c r="AE2149">
        <v>53.26</v>
      </c>
      <c r="AF2149" t="s">
        <v>11099</v>
      </c>
      <c r="AG2149" t="s">
        <v>11377</v>
      </c>
      <c r="AH2149">
        <v>6896</v>
      </c>
      <c r="AI2149">
        <v>2148</v>
      </c>
      <c r="AJ2149" t="s">
        <v>11140</v>
      </c>
      <c r="AK2149" t="s">
        <v>12028</v>
      </c>
      <c r="AL2149" t="s">
        <v>12031</v>
      </c>
      <c r="AM2149" t="s">
        <v>11064</v>
      </c>
      <c r="AN2149">
        <v>1</v>
      </c>
      <c r="AO2149" s="10" t="s">
        <v>12038</v>
      </c>
      <c r="AP2149" t="str" cm="1">
        <f t="array" ref="AP2149">_xlfn.IFS(
  Table1[[#This Row],[Age]]&lt;=25, "18-25",
  Table1[[#This Row],[Age]]&lt;=35, "26-35",
  Table1[[#This Row],[Age]]&lt;=45, "36-45",
  Table1[[#This Row],[Age]]&lt;=60, "46-60",
  TRUE, "60+")</f>
        <v>46-60</v>
      </c>
    </row>
    <row r="2150" spans="1:42" x14ac:dyDescent="0.3">
      <c r="A2150">
        <v>2149</v>
      </c>
      <c r="B2150" t="s">
        <v>48</v>
      </c>
      <c r="C2150" t="s">
        <v>91</v>
      </c>
      <c r="D2150">
        <v>51</v>
      </c>
      <c r="E2150" t="s">
        <v>104</v>
      </c>
      <c r="F2150" t="s">
        <v>2256</v>
      </c>
      <c r="G2150" t="s">
        <v>5123</v>
      </c>
      <c r="H2150">
        <v>19458797002</v>
      </c>
      <c r="I2150" t="s">
        <v>6594</v>
      </c>
      <c r="J2150" t="s">
        <v>7291</v>
      </c>
      <c r="K2150">
        <v>9528.33</v>
      </c>
      <c r="L2150" s="12" t="s">
        <v>9177</v>
      </c>
      <c r="M2150" s="10" t="s">
        <v>11225</v>
      </c>
      <c r="N2150">
        <v>2149</v>
      </c>
      <c r="O2150">
        <v>44978</v>
      </c>
      <c r="P2150" t="s">
        <v>11402</v>
      </c>
      <c r="Q2150" s="16">
        <v>4458.43</v>
      </c>
      <c r="R2150">
        <v>5069.8999999999996</v>
      </c>
      <c r="S2150">
        <v>77</v>
      </c>
      <c r="T2150">
        <v>2149</v>
      </c>
      <c r="U2150">
        <v>6615.7</v>
      </c>
      <c r="V2150" t="s">
        <v>11411</v>
      </c>
      <c r="W2150">
        <v>4.2</v>
      </c>
      <c r="X2150">
        <v>36</v>
      </c>
      <c r="Y2150" t="s">
        <v>11931</v>
      </c>
      <c r="Z2150" t="s">
        <v>12011</v>
      </c>
      <c r="AA2150">
        <v>2149</v>
      </c>
      <c r="AB2150" t="s">
        <v>12016</v>
      </c>
      <c r="AC2150">
        <v>4527.3999999999996</v>
      </c>
      <c r="AD2150">
        <v>712.4</v>
      </c>
      <c r="AE2150">
        <v>35.619999999999997</v>
      </c>
      <c r="AF2150" t="s">
        <v>11288</v>
      </c>
      <c r="AG2150" t="s">
        <v>11279</v>
      </c>
      <c r="AH2150">
        <v>9095</v>
      </c>
      <c r="AI2150">
        <v>2149</v>
      </c>
      <c r="AJ2150" t="s">
        <v>11141</v>
      </c>
      <c r="AK2150" t="s">
        <v>12029</v>
      </c>
      <c r="AL2150" t="s">
        <v>12031</v>
      </c>
      <c r="AM2150" t="s">
        <v>11255</v>
      </c>
      <c r="AN2150">
        <v>1</v>
      </c>
      <c r="AO2150" s="10" t="s">
        <v>12045</v>
      </c>
      <c r="AP2150" t="str" cm="1">
        <f t="array" ref="AP2150">_xlfn.IFS(
  Table1[[#This Row],[Age]]&lt;=25, "18-25",
  Table1[[#This Row],[Age]]&lt;=35, "26-35",
  Table1[[#This Row],[Age]]&lt;=45, "36-45",
  Table1[[#This Row],[Age]]&lt;=60, "46-60",
  TRUE, "60+")</f>
        <v>46-60</v>
      </c>
    </row>
    <row r="2151" spans="1:42" x14ac:dyDescent="0.3">
      <c r="A2151">
        <v>2150</v>
      </c>
      <c r="B2151" t="s">
        <v>37</v>
      </c>
      <c r="C2151" t="s">
        <v>39</v>
      </c>
      <c r="D2151">
        <v>63</v>
      </c>
      <c r="E2151" t="s">
        <v>106</v>
      </c>
      <c r="F2151" t="s">
        <v>2257</v>
      </c>
      <c r="G2151" t="s">
        <v>5115</v>
      </c>
      <c r="H2151">
        <v>19458797003</v>
      </c>
      <c r="I2151" t="s">
        <v>6595</v>
      </c>
      <c r="J2151" t="s">
        <v>7291</v>
      </c>
      <c r="K2151">
        <v>8279.68</v>
      </c>
      <c r="L2151" s="12" t="s">
        <v>9178</v>
      </c>
      <c r="M2151" s="10" t="s">
        <v>11360</v>
      </c>
      <c r="N2151">
        <v>2150</v>
      </c>
      <c r="O2151">
        <v>45124</v>
      </c>
      <c r="P2151" t="s">
        <v>11403</v>
      </c>
      <c r="Q2151" s="16">
        <v>2645.66</v>
      </c>
      <c r="R2151">
        <v>10925.34</v>
      </c>
      <c r="S2151">
        <v>65</v>
      </c>
      <c r="T2151">
        <v>2150</v>
      </c>
      <c r="U2151">
        <v>34321.360000000001</v>
      </c>
      <c r="V2151" t="s">
        <v>11413</v>
      </c>
      <c r="W2151">
        <v>9.4</v>
      </c>
      <c r="X2151">
        <v>12</v>
      </c>
      <c r="Y2151" t="s">
        <v>11695</v>
      </c>
      <c r="Z2151" t="s">
        <v>12011</v>
      </c>
      <c r="AA2151">
        <v>2150</v>
      </c>
      <c r="AB2151" t="s">
        <v>12017</v>
      </c>
      <c r="AC2151">
        <v>5895.43</v>
      </c>
      <c r="AD2151">
        <v>3092.83</v>
      </c>
      <c r="AE2151">
        <v>154.63999999999999</v>
      </c>
      <c r="AF2151" t="s">
        <v>11330</v>
      </c>
      <c r="AG2151" t="s">
        <v>11245</v>
      </c>
      <c r="AH2151">
        <v>6893</v>
      </c>
      <c r="AI2151">
        <v>2150</v>
      </c>
      <c r="AJ2151" t="s">
        <v>11217</v>
      </c>
      <c r="AK2151" t="s">
        <v>12029</v>
      </c>
      <c r="AL2151" t="s">
        <v>12032</v>
      </c>
      <c r="AM2151" t="s">
        <v>11277</v>
      </c>
      <c r="AN2151">
        <v>1</v>
      </c>
      <c r="AO2151" s="10" t="s">
        <v>12038</v>
      </c>
      <c r="AP2151" t="str" cm="1">
        <f t="array" ref="AP2151">_xlfn.IFS(
  Table1[[#This Row],[Age]]&lt;=25, "18-25",
  Table1[[#This Row],[Age]]&lt;=35, "26-35",
  Table1[[#This Row],[Age]]&lt;=45, "36-45",
  Table1[[#This Row],[Age]]&lt;=60, "46-60",
  TRUE, "60+")</f>
        <v>60+</v>
      </c>
    </row>
    <row r="2152" spans="1:42" x14ac:dyDescent="0.3">
      <c r="A2152">
        <v>2151</v>
      </c>
      <c r="B2152" t="s">
        <v>6</v>
      </c>
      <c r="C2152" t="s">
        <v>70</v>
      </c>
      <c r="D2152">
        <v>18</v>
      </c>
      <c r="E2152" t="s">
        <v>104</v>
      </c>
      <c r="F2152" t="s">
        <v>2258</v>
      </c>
      <c r="G2152" t="s">
        <v>5109</v>
      </c>
      <c r="H2152">
        <v>19458797004</v>
      </c>
      <c r="I2152" t="s">
        <v>5549</v>
      </c>
      <c r="J2152" t="s">
        <v>7291</v>
      </c>
      <c r="K2152">
        <v>7399.54</v>
      </c>
      <c r="L2152" s="12" t="s">
        <v>9179</v>
      </c>
      <c r="M2152" s="10" t="s">
        <v>11279</v>
      </c>
      <c r="N2152">
        <v>2151</v>
      </c>
      <c r="O2152">
        <v>44962</v>
      </c>
      <c r="P2152" t="s">
        <v>11403</v>
      </c>
      <c r="Q2152" s="16">
        <v>406</v>
      </c>
      <c r="R2152">
        <v>7805.54</v>
      </c>
      <c r="S2152">
        <v>13</v>
      </c>
      <c r="T2152">
        <v>2151</v>
      </c>
      <c r="U2152">
        <v>14301.54</v>
      </c>
      <c r="V2152" t="s">
        <v>11412</v>
      </c>
      <c r="W2152">
        <v>3.98</v>
      </c>
      <c r="X2152">
        <v>36</v>
      </c>
      <c r="Y2152" t="s">
        <v>11650</v>
      </c>
      <c r="Z2152" t="s">
        <v>12010</v>
      </c>
      <c r="AA2152">
        <v>2151</v>
      </c>
      <c r="AB2152" t="s">
        <v>12016</v>
      </c>
      <c r="AC2152">
        <v>1146.95</v>
      </c>
      <c r="AD2152">
        <v>354.14</v>
      </c>
      <c r="AE2152">
        <v>17.71</v>
      </c>
      <c r="AF2152" t="s">
        <v>11155</v>
      </c>
      <c r="AG2152" t="s">
        <v>11237</v>
      </c>
      <c r="AH2152">
        <v>7570</v>
      </c>
      <c r="AI2152">
        <v>2151</v>
      </c>
      <c r="AJ2152" t="s">
        <v>11361</v>
      </c>
      <c r="AK2152" t="s">
        <v>12028</v>
      </c>
      <c r="AL2152" t="s">
        <v>12032</v>
      </c>
      <c r="AM2152" t="s">
        <v>11311</v>
      </c>
      <c r="AN2152">
        <v>1</v>
      </c>
      <c r="AO2152" s="10" t="s">
        <v>12045</v>
      </c>
      <c r="AP2152" t="str" cm="1">
        <f t="array" ref="AP2152">_xlfn.IFS(
  Table1[[#This Row],[Age]]&lt;=25, "18-25",
  Table1[[#This Row],[Age]]&lt;=35, "26-35",
  Table1[[#This Row],[Age]]&lt;=45, "36-45",
  Table1[[#This Row],[Age]]&lt;=60, "46-60",
  TRUE, "60+")</f>
        <v>18-25</v>
      </c>
    </row>
    <row r="2153" spans="1:42" x14ac:dyDescent="0.3">
      <c r="A2153">
        <v>2152</v>
      </c>
      <c r="B2153" t="s">
        <v>5</v>
      </c>
      <c r="C2153" t="s">
        <v>55</v>
      </c>
      <c r="D2153">
        <v>32</v>
      </c>
      <c r="E2153" t="s">
        <v>105</v>
      </c>
      <c r="F2153" t="s">
        <v>2259</v>
      </c>
      <c r="G2153" t="s">
        <v>5146</v>
      </c>
      <c r="H2153">
        <v>19458797005</v>
      </c>
      <c r="I2153" t="s">
        <v>6596</v>
      </c>
      <c r="J2153" t="s">
        <v>7292</v>
      </c>
      <c r="K2153">
        <v>5204.45</v>
      </c>
      <c r="L2153" s="12" t="s">
        <v>9180</v>
      </c>
      <c r="M2153" s="10" t="s">
        <v>11367</v>
      </c>
      <c r="N2153">
        <v>2152</v>
      </c>
      <c r="O2153">
        <v>45031</v>
      </c>
      <c r="P2153" t="s">
        <v>11404</v>
      </c>
      <c r="Q2153" s="16">
        <v>940.33</v>
      </c>
      <c r="R2153">
        <v>4264.12</v>
      </c>
      <c r="S2153">
        <v>61</v>
      </c>
      <c r="T2153">
        <v>2152</v>
      </c>
      <c r="U2153">
        <v>45462.06</v>
      </c>
      <c r="V2153" t="s">
        <v>11413</v>
      </c>
      <c r="W2153">
        <v>8.32</v>
      </c>
      <c r="X2153">
        <v>60</v>
      </c>
      <c r="Y2153" t="s">
        <v>11932</v>
      </c>
      <c r="Z2153" t="s">
        <v>12011</v>
      </c>
      <c r="AA2153">
        <v>2152</v>
      </c>
      <c r="AB2153" t="s">
        <v>12016</v>
      </c>
      <c r="AC2153">
        <v>5284.04</v>
      </c>
      <c r="AD2153">
        <v>1783.15</v>
      </c>
      <c r="AE2153">
        <v>89.16</v>
      </c>
      <c r="AF2153" t="s">
        <v>11170</v>
      </c>
      <c r="AG2153" t="s">
        <v>11335</v>
      </c>
      <c r="AH2153">
        <v>6713</v>
      </c>
      <c r="AI2153">
        <v>2152</v>
      </c>
      <c r="AJ2153" t="s">
        <v>11111</v>
      </c>
      <c r="AK2153" t="s">
        <v>12028</v>
      </c>
      <c r="AL2153" t="s">
        <v>12031</v>
      </c>
      <c r="AM2153" t="s">
        <v>11192</v>
      </c>
      <c r="AN2153">
        <v>1</v>
      </c>
      <c r="AO2153" s="10" t="s">
        <v>12037</v>
      </c>
      <c r="AP2153" t="str" cm="1">
        <f t="array" ref="AP2153">_xlfn.IFS(
  Table1[[#This Row],[Age]]&lt;=25, "18-25",
  Table1[[#This Row],[Age]]&lt;=35, "26-35",
  Table1[[#This Row],[Age]]&lt;=45, "36-45",
  Table1[[#This Row],[Age]]&lt;=60, "46-60",
  TRUE, "60+")</f>
        <v>26-35</v>
      </c>
    </row>
    <row r="2154" spans="1:42" x14ac:dyDescent="0.3">
      <c r="A2154">
        <v>2153</v>
      </c>
      <c r="B2154" t="s">
        <v>21</v>
      </c>
      <c r="C2154" t="s">
        <v>80</v>
      </c>
      <c r="D2154">
        <v>35</v>
      </c>
      <c r="E2154" t="s">
        <v>105</v>
      </c>
      <c r="F2154" t="s">
        <v>2260</v>
      </c>
      <c r="G2154" t="s">
        <v>5131</v>
      </c>
      <c r="H2154">
        <v>19458797006</v>
      </c>
      <c r="I2154" t="s">
        <v>6292</v>
      </c>
      <c r="J2154" t="s">
        <v>7292</v>
      </c>
      <c r="K2154">
        <v>5947.7</v>
      </c>
      <c r="L2154" s="12" t="s">
        <v>9181</v>
      </c>
      <c r="M2154" s="10" t="s">
        <v>11209</v>
      </c>
      <c r="N2154">
        <v>2153</v>
      </c>
      <c r="O2154">
        <v>45286</v>
      </c>
      <c r="P2154" t="s">
        <v>11402</v>
      </c>
      <c r="Q2154" s="16">
        <v>4280.45</v>
      </c>
      <c r="R2154">
        <v>1667.25</v>
      </c>
      <c r="S2154">
        <v>68</v>
      </c>
      <c r="T2154">
        <v>2153</v>
      </c>
      <c r="U2154">
        <v>10447.48</v>
      </c>
      <c r="V2154" t="s">
        <v>11413</v>
      </c>
      <c r="W2154">
        <v>1.93</v>
      </c>
      <c r="X2154">
        <v>12</v>
      </c>
      <c r="Y2154" t="s">
        <v>9838</v>
      </c>
      <c r="Z2154" t="s">
        <v>12011</v>
      </c>
      <c r="AA2154">
        <v>2153</v>
      </c>
      <c r="AB2154" t="s">
        <v>12017</v>
      </c>
      <c r="AC2154">
        <v>8391.75</v>
      </c>
      <c r="AD2154">
        <v>3359.04</v>
      </c>
      <c r="AE2154">
        <v>167.95</v>
      </c>
      <c r="AF2154" t="s">
        <v>11051</v>
      </c>
      <c r="AG2154" t="s">
        <v>11066</v>
      </c>
      <c r="AH2154">
        <v>7863</v>
      </c>
      <c r="AI2154">
        <v>2153</v>
      </c>
      <c r="AJ2154" t="s">
        <v>11343</v>
      </c>
      <c r="AK2154" t="s">
        <v>12027</v>
      </c>
      <c r="AL2154" t="s">
        <v>12031</v>
      </c>
      <c r="AM2154" t="s">
        <v>11360</v>
      </c>
      <c r="AN2154">
        <v>1</v>
      </c>
      <c r="AO2154" s="10" t="s">
        <v>12036</v>
      </c>
      <c r="AP2154" t="str" cm="1">
        <f t="array" ref="AP2154">_xlfn.IFS(
  Table1[[#This Row],[Age]]&lt;=25, "18-25",
  Table1[[#This Row],[Age]]&lt;=35, "26-35",
  Table1[[#This Row],[Age]]&lt;=45, "36-45",
  Table1[[#This Row],[Age]]&lt;=60, "46-60",
  TRUE, "60+")</f>
        <v>26-35</v>
      </c>
    </row>
    <row r="2155" spans="1:42" x14ac:dyDescent="0.3">
      <c r="A2155">
        <v>2154</v>
      </c>
      <c r="B2155" t="s">
        <v>47</v>
      </c>
      <c r="C2155" t="s">
        <v>61</v>
      </c>
      <c r="D2155">
        <v>39</v>
      </c>
      <c r="E2155" t="s">
        <v>105</v>
      </c>
      <c r="F2155" t="s">
        <v>2261</v>
      </c>
      <c r="G2155" t="s">
        <v>5113</v>
      </c>
      <c r="H2155">
        <v>19458797007</v>
      </c>
      <c r="I2155" t="s">
        <v>6597</v>
      </c>
      <c r="J2155" t="s">
        <v>7291</v>
      </c>
      <c r="K2155">
        <v>2310.0300000000002</v>
      </c>
      <c r="L2155" s="12" t="s">
        <v>9000</v>
      </c>
      <c r="M2155" s="10" t="s">
        <v>11208</v>
      </c>
      <c r="N2155">
        <v>2154</v>
      </c>
      <c r="O2155">
        <v>44938</v>
      </c>
      <c r="P2155" t="s">
        <v>11404</v>
      </c>
      <c r="Q2155" s="16">
        <v>4385.0200000000004</v>
      </c>
      <c r="R2155">
        <v>6695.05</v>
      </c>
      <c r="S2155">
        <v>51</v>
      </c>
      <c r="T2155">
        <v>2154</v>
      </c>
      <c r="U2155">
        <v>12944.98</v>
      </c>
      <c r="V2155" t="s">
        <v>11411</v>
      </c>
      <c r="W2155">
        <v>6.96</v>
      </c>
      <c r="X2155">
        <v>24</v>
      </c>
      <c r="Y2155" t="s">
        <v>10124</v>
      </c>
      <c r="Z2155" t="s">
        <v>12010</v>
      </c>
      <c r="AA2155">
        <v>2154</v>
      </c>
      <c r="AB2155" t="s">
        <v>12017</v>
      </c>
      <c r="AC2155">
        <v>3690.47</v>
      </c>
      <c r="AD2155">
        <v>1551.73</v>
      </c>
      <c r="AE2155">
        <v>77.59</v>
      </c>
      <c r="AF2155" t="s">
        <v>11292</v>
      </c>
      <c r="AG2155" t="s">
        <v>11386</v>
      </c>
      <c r="AH2155">
        <v>7882</v>
      </c>
      <c r="AI2155">
        <v>2154</v>
      </c>
      <c r="AJ2155" t="s">
        <v>11091</v>
      </c>
      <c r="AK2155" t="s">
        <v>12027</v>
      </c>
      <c r="AL2155" t="s">
        <v>12032</v>
      </c>
      <c r="AM2155" t="s">
        <v>11202</v>
      </c>
      <c r="AN2155">
        <v>1</v>
      </c>
      <c r="AO2155" s="10" t="s">
        <v>12039</v>
      </c>
      <c r="AP2155" t="str" cm="1">
        <f t="array" ref="AP2155">_xlfn.IFS(
  Table1[[#This Row],[Age]]&lt;=25, "18-25",
  Table1[[#This Row],[Age]]&lt;=35, "26-35",
  Table1[[#This Row],[Age]]&lt;=45, "36-45",
  Table1[[#This Row],[Age]]&lt;=60, "46-60",
  TRUE, "60+")</f>
        <v>36-45</v>
      </c>
    </row>
    <row r="2156" spans="1:42" x14ac:dyDescent="0.3">
      <c r="A2156">
        <v>2155</v>
      </c>
      <c r="B2156" t="s">
        <v>37</v>
      </c>
      <c r="C2156" t="s">
        <v>74</v>
      </c>
      <c r="D2156">
        <v>35</v>
      </c>
      <c r="E2156" t="s">
        <v>106</v>
      </c>
      <c r="F2156" t="s">
        <v>2262</v>
      </c>
      <c r="G2156" t="s">
        <v>5113</v>
      </c>
      <c r="H2156">
        <v>19458797008</v>
      </c>
      <c r="I2156" t="s">
        <v>6162</v>
      </c>
      <c r="J2156" t="s">
        <v>7291</v>
      </c>
      <c r="K2156">
        <v>5370.83</v>
      </c>
      <c r="L2156" s="12" t="s">
        <v>7364</v>
      </c>
      <c r="M2156" s="10" t="s">
        <v>11364</v>
      </c>
      <c r="N2156">
        <v>2155</v>
      </c>
      <c r="O2156">
        <v>45094</v>
      </c>
      <c r="P2156" t="s">
        <v>11404</v>
      </c>
      <c r="Q2156" s="16">
        <v>3979.31</v>
      </c>
      <c r="R2156">
        <v>9350.14</v>
      </c>
      <c r="S2156">
        <v>62</v>
      </c>
      <c r="T2156">
        <v>2155</v>
      </c>
      <c r="U2156">
        <v>42735</v>
      </c>
      <c r="V2156" t="s">
        <v>11413</v>
      </c>
      <c r="W2156">
        <v>8.01</v>
      </c>
      <c r="X2156">
        <v>48</v>
      </c>
      <c r="Y2156" t="s">
        <v>11933</v>
      </c>
      <c r="Z2156" t="s">
        <v>12011</v>
      </c>
      <c r="AA2156">
        <v>2155</v>
      </c>
      <c r="AB2156" t="s">
        <v>12016</v>
      </c>
      <c r="AC2156">
        <v>3391.81</v>
      </c>
      <c r="AD2156">
        <v>1718.89</v>
      </c>
      <c r="AE2156">
        <v>85.94</v>
      </c>
      <c r="AF2156" t="s">
        <v>11246</v>
      </c>
      <c r="AG2156" t="s">
        <v>11308</v>
      </c>
      <c r="AH2156">
        <v>6000</v>
      </c>
      <c r="AI2156">
        <v>2155</v>
      </c>
      <c r="AJ2156" t="s">
        <v>11256</v>
      </c>
      <c r="AK2156" t="s">
        <v>12029</v>
      </c>
      <c r="AL2156" t="s">
        <v>12031</v>
      </c>
      <c r="AM2156" t="s">
        <v>11335</v>
      </c>
      <c r="AN2156">
        <v>1</v>
      </c>
      <c r="AO2156" s="10" t="s">
        <v>12043</v>
      </c>
      <c r="AP2156" t="str" cm="1">
        <f t="array" ref="AP2156">_xlfn.IFS(
  Table1[[#This Row],[Age]]&lt;=25, "18-25",
  Table1[[#This Row],[Age]]&lt;=35, "26-35",
  Table1[[#This Row],[Age]]&lt;=45, "36-45",
  Table1[[#This Row],[Age]]&lt;=60, "46-60",
  TRUE, "60+")</f>
        <v>26-35</v>
      </c>
    </row>
    <row r="2157" spans="1:42" x14ac:dyDescent="0.3">
      <c r="A2157">
        <v>2156</v>
      </c>
      <c r="B2157" t="s">
        <v>26</v>
      </c>
      <c r="C2157" t="s">
        <v>39</v>
      </c>
      <c r="D2157">
        <v>66</v>
      </c>
      <c r="E2157" t="s">
        <v>104</v>
      </c>
      <c r="F2157" t="s">
        <v>2263</v>
      </c>
      <c r="G2157" t="s">
        <v>5118</v>
      </c>
      <c r="H2157">
        <v>19458797009</v>
      </c>
      <c r="I2157" t="s">
        <v>5315</v>
      </c>
      <c r="J2157" t="s">
        <v>7291</v>
      </c>
      <c r="K2157">
        <v>5307.62</v>
      </c>
      <c r="L2157" s="12" t="s">
        <v>9182</v>
      </c>
      <c r="M2157" s="10" t="s">
        <v>11246</v>
      </c>
      <c r="N2157">
        <v>2156</v>
      </c>
      <c r="O2157">
        <v>45140</v>
      </c>
      <c r="P2157" t="s">
        <v>11404</v>
      </c>
      <c r="Q2157" s="16">
        <v>2713.76</v>
      </c>
      <c r="R2157">
        <v>2593.86</v>
      </c>
      <c r="S2157">
        <v>48</v>
      </c>
      <c r="T2157">
        <v>2156</v>
      </c>
      <c r="U2157">
        <v>29049.11</v>
      </c>
      <c r="V2157" t="s">
        <v>11412</v>
      </c>
      <c r="W2157">
        <v>5.89</v>
      </c>
      <c r="X2157">
        <v>60</v>
      </c>
      <c r="Y2157" t="s">
        <v>9244</v>
      </c>
      <c r="Z2157" t="s">
        <v>12012</v>
      </c>
      <c r="AA2157">
        <v>2156</v>
      </c>
      <c r="AB2157" t="s">
        <v>12016</v>
      </c>
      <c r="AC2157">
        <v>7951.71</v>
      </c>
      <c r="AD2157">
        <v>3839.89</v>
      </c>
      <c r="AE2157">
        <v>191.99</v>
      </c>
      <c r="AF2157" t="s">
        <v>11209</v>
      </c>
      <c r="AG2157" t="s">
        <v>11198</v>
      </c>
      <c r="AH2157">
        <v>6262</v>
      </c>
      <c r="AI2157">
        <v>2156</v>
      </c>
      <c r="AJ2157" t="s">
        <v>11074</v>
      </c>
      <c r="AK2157" t="s">
        <v>12029</v>
      </c>
      <c r="AL2157" t="s">
        <v>12032</v>
      </c>
      <c r="AM2157" t="s">
        <v>11302</v>
      </c>
      <c r="AN2157">
        <v>1</v>
      </c>
      <c r="AO2157" s="10" t="s">
        <v>12041</v>
      </c>
      <c r="AP2157" t="str" cm="1">
        <f t="array" ref="AP2157">_xlfn.IFS(
  Table1[[#This Row],[Age]]&lt;=25, "18-25",
  Table1[[#This Row],[Age]]&lt;=35, "26-35",
  Table1[[#This Row],[Age]]&lt;=45, "36-45",
  Table1[[#This Row],[Age]]&lt;=60, "46-60",
  TRUE, "60+")</f>
        <v>60+</v>
      </c>
    </row>
    <row r="2158" spans="1:42" x14ac:dyDescent="0.3">
      <c r="A2158">
        <v>2157</v>
      </c>
      <c r="B2158" t="s">
        <v>5</v>
      </c>
      <c r="C2158" t="s">
        <v>77</v>
      </c>
      <c r="D2158">
        <v>18</v>
      </c>
      <c r="E2158" t="s">
        <v>106</v>
      </c>
      <c r="F2158" t="s">
        <v>2264</v>
      </c>
      <c r="G2158" t="s">
        <v>5113</v>
      </c>
      <c r="H2158">
        <v>19458797010</v>
      </c>
      <c r="I2158" t="s">
        <v>6282</v>
      </c>
      <c r="J2158" t="s">
        <v>7292</v>
      </c>
      <c r="K2158">
        <v>2107.35</v>
      </c>
      <c r="L2158" s="12" t="s">
        <v>8423</v>
      </c>
      <c r="M2158" s="10" t="s">
        <v>11040</v>
      </c>
      <c r="N2158">
        <v>2157</v>
      </c>
      <c r="O2158">
        <v>44968</v>
      </c>
      <c r="P2158" t="s">
        <v>11402</v>
      </c>
      <c r="Q2158" s="16">
        <v>2201.36</v>
      </c>
      <c r="R2158">
        <v>4308.71</v>
      </c>
      <c r="S2158">
        <v>95</v>
      </c>
      <c r="T2158">
        <v>2157</v>
      </c>
      <c r="U2158">
        <v>6310.55</v>
      </c>
      <c r="V2158" t="s">
        <v>11411</v>
      </c>
      <c r="W2158">
        <v>7.9</v>
      </c>
      <c r="X2158">
        <v>24</v>
      </c>
      <c r="Y2158" t="s">
        <v>11734</v>
      </c>
      <c r="Z2158" t="s">
        <v>12010</v>
      </c>
      <c r="AA2158">
        <v>2157</v>
      </c>
      <c r="AB2158" t="s">
        <v>12015</v>
      </c>
      <c r="AC2158">
        <v>3886.51</v>
      </c>
      <c r="AD2158">
        <v>3927.88</v>
      </c>
      <c r="AE2158">
        <v>196.39</v>
      </c>
      <c r="AF2158" t="s">
        <v>11034</v>
      </c>
      <c r="AG2158" t="s">
        <v>11321</v>
      </c>
      <c r="AH2158">
        <v>4910</v>
      </c>
      <c r="AI2158">
        <v>2157</v>
      </c>
      <c r="AJ2158" t="s">
        <v>11108</v>
      </c>
      <c r="AK2158" t="s">
        <v>12027</v>
      </c>
      <c r="AL2158" t="s">
        <v>12032</v>
      </c>
      <c r="AM2158" t="s">
        <v>11127</v>
      </c>
      <c r="AN2158">
        <v>1</v>
      </c>
      <c r="AO2158" s="10" t="s">
        <v>12045</v>
      </c>
      <c r="AP2158" t="str" cm="1">
        <f t="array" ref="AP2158">_xlfn.IFS(
  Table1[[#This Row],[Age]]&lt;=25, "18-25",
  Table1[[#This Row],[Age]]&lt;=35, "26-35",
  Table1[[#This Row],[Age]]&lt;=45, "36-45",
  Table1[[#This Row],[Age]]&lt;=60, "46-60",
  TRUE, "60+")</f>
        <v>18-25</v>
      </c>
    </row>
    <row r="2159" spans="1:42" x14ac:dyDescent="0.3">
      <c r="A2159">
        <v>2158</v>
      </c>
      <c r="B2159" t="s">
        <v>29</v>
      </c>
      <c r="C2159" t="s">
        <v>67</v>
      </c>
      <c r="D2159">
        <v>63</v>
      </c>
      <c r="E2159" t="s">
        <v>104</v>
      </c>
      <c r="F2159" t="s">
        <v>2265</v>
      </c>
      <c r="G2159" t="s">
        <v>5144</v>
      </c>
      <c r="H2159">
        <v>19458797011</v>
      </c>
      <c r="I2159" t="s">
        <v>5547</v>
      </c>
      <c r="J2159" t="s">
        <v>7292</v>
      </c>
      <c r="K2159">
        <v>9516.3700000000008</v>
      </c>
      <c r="L2159" s="12" t="s">
        <v>9183</v>
      </c>
      <c r="M2159" s="10" t="s">
        <v>11166</v>
      </c>
      <c r="N2159">
        <v>2158</v>
      </c>
      <c r="O2159">
        <v>45275</v>
      </c>
      <c r="P2159" t="s">
        <v>11403</v>
      </c>
      <c r="Q2159" s="16">
        <v>1348.43</v>
      </c>
      <c r="R2159">
        <v>10864.8</v>
      </c>
      <c r="S2159">
        <v>63</v>
      </c>
      <c r="T2159">
        <v>2158</v>
      </c>
      <c r="U2159">
        <v>27923.55</v>
      </c>
      <c r="V2159" t="s">
        <v>11413</v>
      </c>
      <c r="W2159">
        <v>7.51</v>
      </c>
      <c r="X2159">
        <v>48</v>
      </c>
      <c r="Y2159" t="s">
        <v>11620</v>
      </c>
      <c r="Z2159" t="s">
        <v>12011</v>
      </c>
      <c r="AA2159">
        <v>2158</v>
      </c>
      <c r="AB2159" t="s">
        <v>12016</v>
      </c>
      <c r="AC2159">
        <v>4501.3900000000003</v>
      </c>
      <c r="AD2159">
        <v>3702.21</v>
      </c>
      <c r="AE2159">
        <v>185.11</v>
      </c>
      <c r="AF2159" t="s">
        <v>11260</v>
      </c>
      <c r="AG2159" t="s">
        <v>11304</v>
      </c>
      <c r="AH2159">
        <v>9680</v>
      </c>
      <c r="AI2159">
        <v>2158</v>
      </c>
      <c r="AJ2159" t="s">
        <v>11239</v>
      </c>
      <c r="AK2159" t="s">
        <v>12029</v>
      </c>
      <c r="AL2159" t="s">
        <v>12031</v>
      </c>
      <c r="AM2159" t="s">
        <v>11163</v>
      </c>
      <c r="AN2159">
        <v>1</v>
      </c>
      <c r="AO2159" s="10" t="s">
        <v>12036</v>
      </c>
      <c r="AP2159" t="str" cm="1">
        <f t="array" ref="AP2159">_xlfn.IFS(
  Table1[[#This Row],[Age]]&lt;=25, "18-25",
  Table1[[#This Row],[Age]]&lt;=35, "26-35",
  Table1[[#This Row],[Age]]&lt;=45, "36-45",
  Table1[[#This Row],[Age]]&lt;=60, "46-60",
  TRUE, "60+")</f>
        <v>60+</v>
      </c>
    </row>
    <row r="2160" spans="1:42" x14ac:dyDescent="0.3">
      <c r="A2160">
        <v>2159</v>
      </c>
      <c r="B2160" t="s">
        <v>28</v>
      </c>
      <c r="C2160" t="s">
        <v>54</v>
      </c>
      <c r="D2160">
        <v>37</v>
      </c>
      <c r="E2160" t="s">
        <v>105</v>
      </c>
      <c r="F2160" t="s">
        <v>2266</v>
      </c>
      <c r="G2160" t="s">
        <v>5115</v>
      </c>
      <c r="H2160">
        <v>19458797012</v>
      </c>
      <c r="I2160" t="s">
        <v>6598</v>
      </c>
      <c r="J2160" t="s">
        <v>7291</v>
      </c>
      <c r="K2160">
        <v>2523.0500000000002</v>
      </c>
      <c r="L2160" s="12" t="s">
        <v>9184</v>
      </c>
      <c r="M2160" s="10" t="s">
        <v>11299</v>
      </c>
      <c r="N2160">
        <v>2159</v>
      </c>
      <c r="O2160">
        <v>45268</v>
      </c>
      <c r="P2160" t="s">
        <v>11404</v>
      </c>
      <c r="Q2160" s="16">
        <v>2743.49</v>
      </c>
      <c r="R2160">
        <v>5266.54</v>
      </c>
      <c r="S2160">
        <v>72</v>
      </c>
      <c r="T2160">
        <v>2159</v>
      </c>
      <c r="U2160">
        <v>16098.27</v>
      </c>
      <c r="V2160" t="s">
        <v>11412</v>
      </c>
      <c r="W2160">
        <v>5.29</v>
      </c>
      <c r="X2160">
        <v>12</v>
      </c>
      <c r="Y2160" t="s">
        <v>7892</v>
      </c>
      <c r="Z2160" t="s">
        <v>12010</v>
      </c>
      <c r="AA2160">
        <v>2159</v>
      </c>
      <c r="AB2160" t="s">
        <v>12016</v>
      </c>
      <c r="AC2160">
        <v>8391.67</v>
      </c>
      <c r="AD2160">
        <v>1664.67</v>
      </c>
      <c r="AE2160">
        <v>83.23</v>
      </c>
      <c r="AF2160" t="s">
        <v>11238</v>
      </c>
      <c r="AG2160" t="s">
        <v>11319</v>
      </c>
      <c r="AH2160">
        <v>6409</v>
      </c>
      <c r="AI2160">
        <v>2159</v>
      </c>
      <c r="AJ2160" t="s">
        <v>11171</v>
      </c>
      <c r="AK2160" t="s">
        <v>12027</v>
      </c>
      <c r="AL2160" t="s">
        <v>12031</v>
      </c>
      <c r="AM2160" t="s">
        <v>11356</v>
      </c>
      <c r="AN2160">
        <v>1</v>
      </c>
      <c r="AO2160" s="10" t="s">
        <v>12036</v>
      </c>
      <c r="AP2160" t="str" cm="1">
        <f t="array" ref="AP2160">_xlfn.IFS(
  Table1[[#This Row],[Age]]&lt;=25, "18-25",
  Table1[[#This Row],[Age]]&lt;=35, "26-35",
  Table1[[#This Row],[Age]]&lt;=45, "36-45",
  Table1[[#This Row],[Age]]&lt;=60, "46-60",
  TRUE, "60+")</f>
        <v>36-45</v>
      </c>
    </row>
    <row r="2161" spans="1:42" x14ac:dyDescent="0.3">
      <c r="A2161">
        <v>2160</v>
      </c>
      <c r="B2161" t="s">
        <v>29</v>
      </c>
      <c r="C2161" t="s">
        <v>53</v>
      </c>
      <c r="D2161">
        <v>65</v>
      </c>
      <c r="E2161" t="s">
        <v>105</v>
      </c>
      <c r="F2161" t="s">
        <v>2267</v>
      </c>
      <c r="G2161" t="s">
        <v>5116</v>
      </c>
      <c r="H2161">
        <v>19458797013</v>
      </c>
      <c r="I2161" t="s">
        <v>5272</v>
      </c>
      <c r="J2161" t="s">
        <v>7291</v>
      </c>
      <c r="K2161">
        <v>1131.8</v>
      </c>
      <c r="L2161" s="12" t="s">
        <v>9185</v>
      </c>
      <c r="M2161" s="10" t="s">
        <v>11130</v>
      </c>
      <c r="N2161">
        <v>2160</v>
      </c>
      <c r="O2161">
        <v>44993</v>
      </c>
      <c r="P2161" t="s">
        <v>11402</v>
      </c>
      <c r="Q2161" s="16">
        <v>3417.28</v>
      </c>
      <c r="R2161">
        <v>4549.08</v>
      </c>
      <c r="S2161">
        <v>91</v>
      </c>
      <c r="T2161">
        <v>2160</v>
      </c>
      <c r="U2161">
        <v>37110.14</v>
      </c>
      <c r="V2161" t="s">
        <v>11413</v>
      </c>
      <c r="W2161">
        <v>8.7899999999999991</v>
      </c>
      <c r="X2161">
        <v>24</v>
      </c>
      <c r="Y2161" t="s">
        <v>8961</v>
      </c>
      <c r="Z2161" t="s">
        <v>12012</v>
      </c>
      <c r="AA2161">
        <v>2160</v>
      </c>
      <c r="AB2161" t="s">
        <v>12017</v>
      </c>
      <c r="AC2161">
        <v>1578.56</v>
      </c>
      <c r="AD2161">
        <v>2652.99</v>
      </c>
      <c r="AE2161">
        <v>132.65</v>
      </c>
      <c r="AF2161" t="s">
        <v>11333</v>
      </c>
      <c r="AG2161" t="s">
        <v>11157</v>
      </c>
      <c r="AH2161">
        <v>5707</v>
      </c>
      <c r="AI2161">
        <v>2160</v>
      </c>
      <c r="AJ2161" t="s">
        <v>11343</v>
      </c>
      <c r="AK2161" t="s">
        <v>12028</v>
      </c>
      <c r="AL2161" t="s">
        <v>12031</v>
      </c>
      <c r="AM2161" t="s">
        <v>11255</v>
      </c>
      <c r="AN2161">
        <v>1</v>
      </c>
      <c r="AO2161" s="10" t="s">
        <v>12047</v>
      </c>
      <c r="AP2161" t="str" cm="1">
        <f t="array" ref="AP2161">_xlfn.IFS(
  Table1[[#This Row],[Age]]&lt;=25, "18-25",
  Table1[[#This Row],[Age]]&lt;=35, "26-35",
  Table1[[#This Row],[Age]]&lt;=45, "36-45",
  Table1[[#This Row],[Age]]&lt;=60, "46-60",
  TRUE, "60+")</f>
        <v>60+</v>
      </c>
    </row>
    <row r="2162" spans="1:42" x14ac:dyDescent="0.3">
      <c r="A2162">
        <v>2161</v>
      </c>
      <c r="B2162" t="s">
        <v>21</v>
      </c>
      <c r="C2162" t="s">
        <v>85</v>
      </c>
      <c r="D2162">
        <v>53</v>
      </c>
      <c r="E2162" t="s">
        <v>105</v>
      </c>
      <c r="F2162" t="s">
        <v>2268</v>
      </c>
      <c r="G2162" t="s">
        <v>5118</v>
      </c>
      <c r="H2162">
        <v>19458797014</v>
      </c>
      <c r="I2162" t="s">
        <v>5696</v>
      </c>
      <c r="J2162" t="s">
        <v>7291</v>
      </c>
      <c r="K2162">
        <v>4723.3900000000003</v>
      </c>
      <c r="L2162" s="12" t="s">
        <v>7957</v>
      </c>
      <c r="M2162" s="10" t="s">
        <v>11063</v>
      </c>
      <c r="N2162">
        <v>2161</v>
      </c>
      <c r="O2162">
        <v>45095</v>
      </c>
      <c r="P2162" t="s">
        <v>11403</v>
      </c>
      <c r="Q2162" s="16">
        <v>3000.28</v>
      </c>
      <c r="R2162">
        <v>1723.11</v>
      </c>
      <c r="S2162">
        <v>72</v>
      </c>
      <c r="T2162">
        <v>2161</v>
      </c>
      <c r="U2162">
        <v>4811.72</v>
      </c>
      <c r="V2162" t="s">
        <v>11411</v>
      </c>
      <c r="W2162">
        <v>4.07</v>
      </c>
      <c r="X2162">
        <v>24</v>
      </c>
      <c r="Y2162" t="s">
        <v>11684</v>
      </c>
      <c r="Z2162" t="s">
        <v>12010</v>
      </c>
      <c r="AA2162">
        <v>2161</v>
      </c>
      <c r="AB2162" t="s">
        <v>12017</v>
      </c>
      <c r="AC2162">
        <v>9413.41</v>
      </c>
      <c r="AD2162">
        <v>4367.88</v>
      </c>
      <c r="AE2162">
        <v>218.39</v>
      </c>
      <c r="AF2162" t="s">
        <v>11146</v>
      </c>
      <c r="AG2162" t="s">
        <v>11046</v>
      </c>
      <c r="AH2162">
        <v>6846</v>
      </c>
      <c r="AI2162">
        <v>2161</v>
      </c>
      <c r="AJ2162" t="s">
        <v>11260</v>
      </c>
      <c r="AK2162" t="s">
        <v>12029</v>
      </c>
      <c r="AL2162" t="s">
        <v>12032</v>
      </c>
      <c r="AM2162" t="s">
        <v>11067</v>
      </c>
      <c r="AN2162">
        <v>1</v>
      </c>
      <c r="AO2162" s="10" t="s">
        <v>12043</v>
      </c>
      <c r="AP2162" t="str" cm="1">
        <f t="array" ref="AP2162">_xlfn.IFS(
  Table1[[#This Row],[Age]]&lt;=25, "18-25",
  Table1[[#This Row],[Age]]&lt;=35, "26-35",
  Table1[[#This Row],[Age]]&lt;=45, "36-45",
  Table1[[#This Row],[Age]]&lt;=60, "46-60",
  TRUE, "60+")</f>
        <v>46-60</v>
      </c>
    </row>
    <row r="2163" spans="1:42" x14ac:dyDescent="0.3">
      <c r="A2163">
        <v>2162</v>
      </c>
      <c r="B2163" t="s">
        <v>29</v>
      </c>
      <c r="C2163" t="s">
        <v>89</v>
      </c>
      <c r="D2163">
        <v>55</v>
      </c>
      <c r="E2163" t="s">
        <v>106</v>
      </c>
      <c r="F2163" t="s">
        <v>2269</v>
      </c>
      <c r="G2163" t="s">
        <v>5137</v>
      </c>
      <c r="H2163">
        <v>19458797015</v>
      </c>
      <c r="I2163" t="s">
        <v>6353</v>
      </c>
      <c r="J2163" t="s">
        <v>7291</v>
      </c>
      <c r="K2163">
        <v>6892.13</v>
      </c>
      <c r="L2163" s="12" t="s">
        <v>9186</v>
      </c>
      <c r="M2163" s="10" t="s">
        <v>11198</v>
      </c>
      <c r="N2163">
        <v>2162</v>
      </c>
      <c r="O2163">
        <v>45078</v>
      </c>
      <c r="P2163" t="s">
        <v>11402</v>
      </c>
      <c r="Q2163" s="16">
        <v>1135.53</v>
      </c>
      <c r="R2163">
        <v>8027.66</v>
      </c>
      <c r="S2163">
        <v>51</v>
      </c>
      <c r="T2163">
        <v>2162</v>
      </c>
      <c r="U2163">
        <v>45976.39</v>
      </c>
      <c r="V2163" t="s">
        <v>11413</v>
      </c>
      <c r="W2163">
        <v>4.83</v>
      </c>
      <c r="X2163">
        <v>48</v>
      </c>
      <c r="Y2163" t="s">
        <v>8570</v>
      </c>
      <c r="Z2163" t="s">
        <v>12012</v>
      </c>
      <c r="AA2163">
        <v>2162</v>
      </c>
      <c r="AB2163" t="s">
        <v>12016</v>
      </c>
      <c r="AC2163">
        <v>2777.43</v>
      </c>
      <c r="AD2163">
        <v>2134.5700000000002</v>
      </c>
      <c r="AE2163">
        <v>106.73</v>
      </c>
      <c r="AF2163" t="s">
        <v>11105</v>
      </c>
      <c r="AG2163" t="s">
        <v>11282</v>
      </c>
      <c r="AH2163">
        <v>2019</v>
      </c>
      <c r="AI2163">
        <v>2162</v>
      </c>
      <c r="AJ2163" t="s">
        <v>11339</v>
      </c>
      <c r="AK2163" t="s">
        <v>12028</v>
      </c>
      <c r="AL2163" t="s">
        <v>12032</v>
      </c>
      <c r="AM2163" t="s">
        <v>11282</v>
      </c>
      <c r="AN2163">
        <v>1</v>
      </c>
      <c r="AO2163" s="10" t="s">
        <v>12043</v>
      </c>
      <c r="AP2163" t="str" cm="1">
        <f t="array" ref="AP2163">_xlfn.IFS(
  Table1[[#This Row],[Age]]&lt;=25, "18-25",
  Table1[[#This Row],[Age]]&lt;=35, "26-35",
  Table1[[#This Row],[Age]]&lt;=45, "36-45",
  Table1[[#This Row],[Age]]&lt;=60, "46-60",
  TRUE, "60+")</f>
        <v>46-60</v>
      </c>
    </row>
    <row r="2164" spans="1:42" x14ac:dyDescent="0.3">
      <c r="A2164">
        <v>2163</v>
      </c>
      <c r="B2164" t="s">
        <v>23</v>
      </c>
      <c r="C2164" t="s">
        <v>98</v>
      </c>
      <c r="D2164">
        <v>42</v>
      </c>
      <c r="E2164" t="s">
        <v>106</v>
      </c>
      <c r="F2164" t="s">
        <v>2270</v>
      </c>
      <c r="G2164" t="s">
        <v>5134</v>
      </c>
      <c r="H2164">
        <v>19458797016</v>
      </c>
      <c r="I2164" t="s">
        <v>6599</v>
      </c>
      <c r="J2164" t="s">
        <v>7292</v>
      </c>
      <c r="K2164">
        <v>2032</v>
      </c>
      <c r="L2164" s="12" t="s">
        <v>8653</v>
      </c>
      <c r="M2164" s="10" t="s">
        <v>11359</v>
      </c>
      <c r="N2164">
        <v>2163</v>
      </c>
      <c r="O2164">
        <v>45123</v>
      </c>
      <c r="P2164" t="s">
        <v>11404</v>
      </c>
      <c r="Q2164" s="16">
        <v>4516.49</v>
      </c>
      <c r="R2164">
        <v>6548.49</v>
      </c>
      <c r="S2164">
        <v>24</v>
      </c>
      <c r="T2164">
        <v>2163</v>
      </c>
      <c r="U2164">
        <v>24431.919999999998</v>
      </c>
      <c r="V2164" t="s">
        <v>11412</v>
      </c>
      <c r="W2164">
        <v>5.86</v>
      </c>
      <c r="X2164">
        <v>24</v>
      </c>
      <c r="Y2164" t="s">
        <v>11647</v>
      </c>
      <c r="Z2164" t="s">
        <v>12011</v>
      </c>
      <c r="AA2164">
        <v>2163</v>
      </c>
      <c r="AB2164" t="s">
        <v>12016</v>
      </c>
      <c r="AC2164">
        <v>2944.81</v>
      </c>
      <c r="AD2164">
        <v>1364.43</v>
      </c>
      <c r="AE2164">
        <v>68.22</v>
      </c>
      <c r="AF2164" t="s">
        <v>11361</v>
      </c>
      <c r="AG2164" t="s">
        <v>11144</v>
      </c>
      <c r="AH2164">
        <v>733</v>
      </c>
      <c r="AI2164">
        <v>2163</v>
      </c>
      <c r="AJ2164" t="s">
        <v>11167</v>
      </c>
      <c r="AK2164" t="s">
        <v>12028</v>
      </c>
      <c r="AL2164" t="s">
        <v>12032</v>
      </c>
      <c r="AM2164" t="s">
        <v>11147</v>
      </c>
      <c r="AN2164">
        <v>1</v>
      </c>
      <c r="AO2164" s="10" t="s">
        <v>12038</v>
      </c>
      <c r="AP2164" t="str" cm="1">
        <f t="array" ref="AP2164">_xlfn.IFS(
  Table1[[#This Row],[Age]]&lt;=25, "18-25",
  Table1[[#This Row],[Age]]&lt;=35, "26-35",
  Table1[[#This Row],[Age]]&lt;=45, "36-45",
  Table1[[#This Row],[Age]]&lt;=60, "46-60",
  TRUE, "60+")</f>
        <v>36-45</v>
      </c>
    </row>
    <row r="2165" spans="1:42" x14ac:dyDescent="0.3">
      <c r="A2165">
        <v>2164</v>
      </c>
      <c r="B2165" t="s">
        <v>23</v>
      </c>
      <c r="C2165" t="s">
        <v>69</v>
      </c>
      <c r="D2165">
        <v>33</v>
      </c>
      <c r="E2165" t="s">
        <v>104</v>
      </c>
      <c r="F2165" t="s">
        <v>2271</v>
      </c>
      <c r="G2165" t="s">
        <v>5117</v>
      </c>
      <c r="H2165">
        <v>19458797017</v>
      </c>
      <c r="I2165" t="s">
        <v>6600</v>
      </c>
      <c r="J2165" t="s">
        <v>7292</v>
      </c>
      <c r="K2165">
        <v>1910.63</v>
      </c>
      <c r="L2165" s="12" t="s">
        <v>9187</v>
      </c>
      <c r="M2165" s="10" t="s">
        <v>11372</v>
      </c>
      <c r="N2165">
        <v>2164</v>
      </c>
      <c r="O2165">
        <v>44939</v>
      </c>
      <c r="P2165" t="s">
        <v>11402</v>
      </c>
      <c r="Q2165" s="16">
        <v>1958.26</v>
      </c>
      <c r="R2165">
        <v>-47.63</v>
      </c>
      <c r="S2165">
        <v>86</v>
      </c>
      <c r="T2165">
        <v>2164</v>
      </c>
      <c r="U2165">
        <v>36979.97</v>
      </c>
      <c r="V2165" t="s">
        <v>11413</v>
      </c>
      <c r="W2165">
        <v>2.1800000000000002</v>
      </c>
      <c r="X2165">
        <v>12</v>
      </c>
      <c r="Y2165" t="s">
        <v>8961</v>
      </c>
      <c r="Z2165" t="s">
        <v>12012</v>
      </c>
      <c r="AA2165">
        <v>2164</v>
      </c>
      <c r="AB2165" t="s">
        <v>12016</v>
      </c>
      <c r="AC2165">
        <v>7963.63</v>
      </c>
      <c r="AD2165">
        <v>143.91</v>
      </c>
      <c r="AE2165">
        <v>7.2</v>
      </c>
      <c r="AF2165" t="s">
        <v>11295</v>
      </c>
      <c r="AG2165" t="s">
        <v>11229</v>
      </c>
      <c r="AH2165">
        <v>199</v>
      </c>
      <c r="AI2165">
        <v>2164</v>
      </c>
      <c r="AJ2165" t="s">
        <v>11228</v>
      </c>
      <c r="AK2165" t="s">
        <v>12029</v>
      </c>
      <c r="AL2165" t="s">
        <v>12031</v>
      </c>
      <c r="AM2165" t="s">
        <v>11038</v>
      </c>
      <c r="AN2165">
        <v>1</v>
      </c>
      <c r="AO2165" s="10" t="s">
        <v>12039</v>
      </c>
      <c r="AP2165" t="str" cm="1">
        <f t="array" ref="AP2165">_xlfn.IFS(
  Table1[[#This Row],[Age]]&lt;=25, "18-25",
  Table1[[#This Row],[Age]]&lt;=35, "26-35",
  Table1[[#This Row],[Age]]&lt;=45, "36-45",
  Table1[[#This Row],[Age]]&lt;=60, "46-60",
  TRUE, "60+")</f>
        <v>26-35</v>
      </c>
    </row>
    <row r="2166" spans="1:42" x14ac:dyDescent="0.3">
      <c r="A2166">
        <v>2165</v>
      </c>
      <c r="B2166" t="s">
        <v>17</v>
      </c>
      <c r="C2166" t="s">
        <v>72</v>
      </c>
      <c r="D2166">
        <v>37</v>
      </c>
      <c r="E2166" t="s">
        <v>104</v>
      </c>
      <c r="F2166" t="s">
        <v>2272</v>
      </c>
      <c r="G2166" t="s">
        <v>5134</v>
      </c>
      <c r="H2166">
        <v>19458797018</v>
      </c>
      <c r="I2166" t="s">
        <v>6601</v>
      </c>
      <c r="J2166" t="s">
        <v>7292</v>
      </c>
      <c r="K2166">
        <v>2688.56</v>
      </c>
      <c r="L2166" s="12" t="s">
        <v>9188</v>
      </c>
      <c r="M2166" s="10" t="s">
        <v>11069</v>
      </c>
      <c r="N2166">
        <v>2165</v>
      </c>
      <c r="O2166">
        <v>45155</v>
      </c>
      <c r="P2166" t="s">
        <v>11404</v>
      </c>
      <c r="Q2166" s="16">
        <v>4425.6099999999997</v>
      </c>
      <c r="R2166">
        <v>-1737.05</v>
      </c>
      <c r="S2166">
        <v>40</v>
      </c>
      <c r="T2166">
        <v>2165</v>
      </c>
      <c r="U2166">
        <v>35528.42</v>
      </c>
      <c r="V2166" t="s">
        <v>11412</v>
      </c>
      <c r="W2166">
        <v>5.64</v>
      </c>
      <c r="X2166">
        <v>12</v>
      </c>
      <c r="Y2166" t="s">
        <v>11779</v>
      </c>
      <c r="Z2166" t="s">
        <v>12012</v>
      </c>
      <c r="AA2166">
        <v>2165</v>
      </c>
      <c r="AB2166" t="s">
        <v>12016</v>
      </c>
      <c r="AC2166">
        <v>2092.7399999999998</v>
      </c>
      <c r="AD2166">
        <v>2853.57</v>
      </c>
      <c r="AE2166">
        <v>142.68</v>
      </c>
      <c r="AF2166" t="s">
        <v>11335</v>
      </c>
      <c r="AG2166" t="s">
        <v>11099</v>
      </c>
      <c r="AH2166">
        <v>4408</v>
      </c>
      <c r="AI2166">
        <v>2165</v>
      </c>
      <c r="AJ2166" t="s">
        <v>11091</v>
      </c>
      <c r="AK2166" t="s">
        <v>12029</v>
      </c>
      <c r="AL2166" t="s">
        <v>12031</v>
      </c>
      <c r="AM2166" t="s">
        <v>11200</v>
      </c>
      <c r="AN2166">
        <v>1</v>
      </c>
      <c r="AO2166" s="10" t="s">
        <v>12041</v>
      </c>
      <c r="AP2166" t="str" cm="1">
        <f t="array" ref="AP2166">_xlfn.IFS(
  Table1[[#This Row],[Age]]&lt;=25, "18-25",
  Table1[[#This Row],[Age]]&lt;=35, "26-35",
  Table1[[#This Row],[Age]]&lt;=45, "36-45",
  Table1[[#This Row],[Age]]&lt;=60, "46-60",
  TRUE, "60+")</f>
        <v>36-45</v>
      </c>
    </row>
    <row r="2167" spans="1:42" x14ac:dyDescent="0.3">
      <c r="A2167">
        <v>2166</v>
      </c>
      <c r="B2167" t="s">
        <v>26</v>
      </c>
      <c r="C2167" t="s">
        <v>71</v>
      </c>
      <c r="D2167">
        <v>55</v>
      </c>
      <c r="E2167" t="s">
        <v>105</v>
      </c>
      <c r="F2167" t="s">
        <v>2273</v>
      </c>
      <c r="G2167" t="s">
        <v>5111</v>
      </c>
      <c r="H2167">
        <v>19458797019</v>
      </c>
      <c r="I2167" t="s">
        <v>5321</v>
      </c>
      <c r="J2167" t="s">
        <v>7292</v>
      </c>
      <c r="K2167">
        <v>3096.9</v>
      </c>
      <c r="L2167" s="12" t="s">
        <v>9189</v>
      </c>
      <c r="M2167" s="10" t="s">
        <v>11376</v>
      </c>
      <c r="N2167">
        <v>2166</v>
      </c>
      <c r="O2167">
        <v>45088</v>
      </c>
      <c r="P2167" t="s">
        <v>11402</v>
      </c>
      <c r="Q2167" s="16">
        <v>1993.27</v>
      </c>
      <c r="R2167">
        <v>5090.17</v>
      </c>
      <c r="S2167">
        <v>29</v>
      </c>
      <c r="T2167">
        <v>2166</v>
      </c>
      <c r="U2167">
        <v>9734.2900000000009</v>
      </c>
      <c r="V2167" t="s">
        <v>11413</v>
      </c>
      <c r="W2167">
        <v>3.92</v>
      </c>
      <c r="X2167">
        <v>60</v>
      </c>
      <c r="Y2167" t="s">
        <v>11661</v>
      </c>
      <c r="Z2167" t="s">
        <v>12012</v>
      </c>
      <c r="AA2167">
        <v>2166</v>
      </c>
      <c r="AB2167" t="s">
        <v>12015</v>
      </c>
      <c r="AC2167">
        <v>2267.21</v>
      </c>
      <c r="AD2167">
        <v>1075.17</v>
      </c>
      <c r="AE2167">
        <v>53.76</v>
      </c>
      <c r="AF2167" t="s">
        <v>11101</v>
      </c>
      <c r="AG2167" t="s">
        <v>11175</v>
      </c>
      <c r="AH2167">
        <v>9484</v>
      </c>
      <c r="AI2167">
        <v>2166</v>
      </c>
      <c r="AJ2167" t="s">
        <v>11121</v>
      </c>
      <c r="AK2167" t="s">
        <v>12027</v>
      </c>
      <c r="AL2167" t="s">
        <v>12032</v>
      </c>
      <c r="AM2167" t="s">
        <v>11312</v>
      </c>
      <c r="AN2167">
        <v>1</v>
      </c>
      <c r="AO2167" s="10" t="s">
        <v>12043</v>
      </c>
      <c r="AP2167" t="str" cm="1">
        <f t="array" ref="AP2167">_xlfn.IFS(
  Table1[[#This Row],[Age]]&lt;=25, "18-25",
  Table1[[#This Row],[Age]]&lt;=35, "26-35",
  Table1[[#This Row],[Age]]&lt;=45, "36-45",
  Table1[[#This Row],[Age]]&lt;=60, "46-60",
  TRUE, "60+")</f>
        <v>46-60</v>
      </c>
    </row>
    <row r="2168" spans="1:42" x14ac:dyDescent="0.3">
      <c r="A2168">
        <v>2167</v>
      </c>
      <c r="B2168" t="s">
        <v>28</v>
      </c>
      <c r="C2168" t="s">
        <v>91</v>
      </c>
      <c r="D2168">
        <v>64</v>
      </c>
      <c r="E2168" t="s">
        <v>106</v>
      </c>
      <c r="F2168" t="s">
        <v>2274</v>
      </c>
      <c r="G2168" t="s">
        <v>5113</v>
      </c>
      <c r="H2168">
        <v>19458797020</v>
      </c>
      <c r="I2168" t="s">
        <v>5469</v>
      </c>
      <c r="J2168" t="s">
        <v>7291</v>
      </c>
      <c r="K2168">
        <v>2537.38</v>
      </c>
      <c r="L2168" s="12" t="s">
        <v>9190</v>
      </c>
      <c r="M2168" s="10" t="s">
        <v>11062</v>
      </c>
      <c r="N2168">
        <v>2167</v>
      </c>
      <c r="O2168">
        <v>45029</v>
      </c>
      <c r="P2168" t="s">
        <v>11404</v>
      </c>
      <c r="Q2168" s="16">
        <v>201.89</v>
      </c>
      <c r="R2168">
        <v>2335.4899999999998</v>
      </c>
      <c r="S2168">
        <v>73</v>
      </c>
      <c r="T2168">
        <v>2167</v>
      </c>
      <c r="U2168">
        <v>44124.57</v>
      </c>
      <c r="V2168" t="s">
        <v>11412</v>
      </c>
      <c r="W2168">
        <v>3.31</v>
      </c>
      <c r="X2168">
        <v>48</v>
      </c>
      <c r="Y2168" t="s">
        <v>11760</v>
      </c>
      <c r="Z2168" t="s">
        <v>12012</v>
      </c>
      <c r="AA2168">
        <v>2167</v>
      </c>
      <c r="AB2168" t="s">
        <v>12015</v>
      </c>
      <c r="AC2168">
        <v>1822.52</v>
      </c>
      <c r="AD2168">
        <v>3646.84</v>
      </c>
      <c r="AE2168">
        <v>182.34</v>
      </c>
      <c r="AF2168" t="s">
        <v>11044</v>
      </c>
      <c r="AG2168" t="s">
        <v>11204</v>
      </c>
      <c r="AH2168">
        <v>6549</v>
      </c>
      <c r="AI2168">
        <v>2167</v>
      </c>
      <c r="AJ2168" t="s">
        <v>11333</v>
      </c>
      <c r="AK2168" t="s">
        <v>12028</v>
      </c>
      <c r="AL2168" t="s">
        <v>12032</v>
      </c>
      <c r="AM2168" t="s">
        <v>11164</v>
      </c>
      <c r="AN2168">
        <v>1</v>
      </c>
      <c r="AO2168" s="10" t="s">
        <v>12037</v>
      </c>
      <c r="AP2168" t="str" cm="1">
        <f t="array" ref="AP2168">_xlfn.IFS(
  Table1[[#This Row],[Age]]&lt;=25, "18-25",
  Table1[[#This Row],[Age]]&lt;=35, "26-35",
  Table1[[#This Row],[Age]]&lt;=45, "36-45",
  Table1[[#This Row],[Age]]&lt;=60, "46-60",
  TRUE, "60+")</f>
        <v>60+</v>
      </c>
    </row>
    <row r="2169" spans="1:42" x14ac:dyDescent="0.3">
      <c r="A2169">
        <v>2168</v>
      </c>
      <c r="B2169" t="s">
        <v>4</v>
      </c>
      <c r="C2169" t="s">
        <v>59</v>
      </c>
      <c r="D2169">
        <v>50</v>
      </c>
      <c r="E2169" t="s">
        <v>106</v>
      </c>
      <c r="F2169" t="s">
        <v>2275</v>
      </c>
      <c r="G2169" t="s">
        <v>5111</v>
      </c>
      <c r="H2169">
        <v>19458797021</v>
      </c>
      <c r="I2169" t="s">
        <v>5997</v>
      </c>
      <c r="J2169" t="s">
        <v>7292</v>
      </c>
      <c r="K2169">
        <v>4759.92</v>
      </c>
      <c r="L2169" s="12" t="s">
        <v>9191</v>
      </c>
      <c r="M2169" s="10" t="s">
        <v>11329</v>
      </c>
      <c r="N2169">
        <v>2168</v>
      </c>
      <c r="O2169">
        <v>45057</v>
      </c>
      <c r="P2169" t="s">
        <v>11403</v>
      </c>
      <c r="Q2169" s="16">
        <v>3692.39</v>
      </c>
      <c r="R2169">
        <v>1067.53</v>
      </c>
      <c r="S2169">
        <v>17</v>
      </c>
      <c r="T2169">
        <v>2168</v>
      </c>
      <c r="U2169">
        <v>12402.36</v>
      </c>
      <c r="V2169" t="s">
        <v>11413</v>
      </c>
      <c r="W2169">
        <v>6.19</v>
      </c>
      <c r="X2169">
        <v>36</v>
      </c>
      <c r="Y2169" t="s">
        <v>7746</v>
      </c>
      <c r="Z2169" t="s">
        <v>12010</v>
      </c>
      <c r="AA2169">
        <v>2168</v>
      </c>
      <c r="AB2169" t="s">
        <v>12015</v>
      </c>
      <c r="AC2169">
        <v>6444.82</v>
      </c>
      <c r="AD2169">
        <v>420.93</v>
      </c>
      <c r="AE2169">
        <v>21.05</v>
      </c>
      <c r="AF2169" t="s">
        <v>11117</v>
      </c>
      <c r="AG2169" t="s">
        <v>11265</v>
      </c>
      <c r="AH2169">
        <v>1322</v>
      </c>
      <c r="AI2169">
        <v>2168</v>
      </c>
      <c r="AJ2169" t="s">
        <v>11161</v>
      </c>
      <c r="AK2169" t="s">
        <v>12027</v>
      </c>
      <c r="AL2169" t="s">
        <v>12031</v>
      </c>
      <c r="AM2169" t="s">
        <v>11080</v>
      </c>
      <c r="AN2169">
        <v>1</v>
      </c>
      <c r="AO2169" s="10" t="s">
        <v>12046</v>
      </c>
      <c r="AP2169" t="str" cm="1">
        <f t="array" ref="AP2169">_xlfn.IFS(
  Table1[[#This Row],[Age]]&lt;=25, "18-25",
  Table1[[#This Row],[Age]]&lt;=35, "26-35",
  Table1[[#This Row],[Age]]&lt;=45, "36-45",
  Table1[[#This Row],[Age]]&lt;=60, "46-60",
  TRUE, "60+")</f>
        <v>46-60</v>
      </c>
    </row>
    <row r="2170" spans="1:42" x14ac:dyDescent="0.3">
      <c r="A2170">
        <v>2169</v>
      </c>
      <c r="B2170" t="s">
        <v>40</v>
      </c>
      <c r="C2170" t="s">
        <v>79</v>
      </c>
      <c r="D2170">
        <v>24</v>
      </c>
      <c r="E2170" t="s">
        <v>104</v>
      </c>
      <c r="F2170" t="s">
        <v>2276</v>
      </c>
      <c r="G2170" t="s">
        <v>5129</v>
      </c>
      <c r="H2170">
        <v>19458797022</v>
      </c>
      <c r="I2170" t="s">
        <v>5977</v>
      </c>
      <c r="J2170" t="s">
        <v>7291</v>
      </c>
      <c r="K2170">
        <v>280.8</v>
      </c>
      <c r="L2170" s="12" t="s">
        <v>9192</v>
      </c>
      <c r="M2170" s="10" t="s">
        <v>11372</v>
      </c>
      <c r="N2170">
        <v>2169</v>
      </c>
      <c r="O2170">
        <v>45022</v>
      </c>
      <c r="P2170" t="s">
        <v>11402</v>
      </c>
      <c r="Q2170" s="16">
        <v>4601.49</v>
      </c>
      <c r="R2170">
        <v>-4320.6899999999996</v>
      </c>
      <c r="S2170">
        <v>1</v>
      </c>
      <c r="T2170">
        <v>2169</v>
      </c>
      <c r="U2170">
        <v>10337.799999999999</v>
      </c>
      <c r="V2170" t="s">
        <v>11413</v>
      </c>
      <c r="W2170">
        <v>3.97</v>
      </c>
      <c r="X2170">
        <v>12</v>
      </c>
      <c r="Y2170" t="s">
        <v>11864</v>
      </c>
      <c r="Z2170" t="s">
        <v>12010</v>
      </c>
      <c r="AA2170">
        <v>2169</v>
      </c>
      <c r="AB2170" t="s">
        <v>12015</v>
      </c>
      <c r="AC2170">
        <v>8575.27</v>
      </c>
      <c r="AD2170">
        <v>2069.39</v>
      </c>
      <c r="AE2170">
        <v>103.47</v>
      </c>
      <c r="AF2170" t="s">
        <v>11242</v>
      </c>
      <c r="AG2170" t="s">
        <v>11319</v>
      </c>
      <c r="AH2170">
        <v>9999</v>
      </c>
      <c r="AI2170">
        <v>2169</v>
      </c>
      <c r="AJ2170" t="s">
        <v>11343</v>
      </c>
      <c r="AK2170" t="s">
        <v>12028</v>
      </c>
      <c r="AL2170" t="s">
        <v>12032</v>
      </c>
      <c r="AM2170" t="s">
        <v>11391</v>
      </c>
      <c r="AN2170">
        <v>1</v>
      </c>
      <c r="AO2170" s="10" t="s">
        <v>12037</v>
      </c>
      <c r="AP2170" t="str" cm="1">
        <f t="array" ref="AP2170">_xlfn.IFS(
  Table1[[#This Row],[Age]]&lt;=25, "18-25",
  Table1[[#This Row],[Age]]&lt;=35, "26-35",
  Table1[[#This Row],[Age]]&lt;=45, "36-45",
  Table1[[#This Row],[Age]]&lt;=60, "46-60",
  TRUE, "60+")</f>
        <v>18-25</v>
      </c>
    </row>
    <row r="2171" spans="1:42" x14ac:dyDescent="0.3">
      <c r="A2171">
        <v>2170</v>
      </c>
      <c r="B2171" t="s">
        <v>17</v>
      </c>
      <c r="C2171" t="s">
        <v>61</v>
      </c>
      <c r="D2171">
        <v>40</v>
      </c>
      <c r="E2171" t="s">
        <v>104</v>
      </c>
      <c r="F2171" t="s">
        <v>2277</v>
      </c>
      <c r="G2171" t="s">
        <v>5144</v>
      </c>
      <c r="H2171">
        <v>19458797023</v>
      </c>
      <c r="I2171" t="s">
        <v>6602</v>
      </c>
      <c r="J2171" t="s">
        <v>7292</v>
      </c>
      <c r="K2171">
        <v>966.42</v>
      </c>
      <c r="L2171" s="12" t="s">
        <v>9193</v>
      </c>
      <c r="M2171" s="10" t="s">
        <v>11082</v>
      </c>
      <c r="N2171">
        <v>2170</v>
      </c>
      <c r="O2171">
        <v>45142</v>
      </c>
      <c r="P2171" t="s">
        <v>11402</v>
      </c>
      <c r="Q2171" s="16">
        <v>1281.25</v>
      </c>
      <c r="R2171">
        <v>-314.83</v>
      </c>
      <c r="S2171">
        <v>96</v>
      </c>
      <c r="T2171">
        <v>2170</v>
      </c>
      <c r="U2171">
        <v>26511.45</v>
      </c>
      <c r="V2171" t="s">
        <v>11413</v>
      </c>
      <c r="W2171">
        <v>8.6999999999999993</v>
      </c>
      <c r="X2171">
        <v>36</v>
      </c>
      <c r="Y2171" t="s">
        <v>7360</v>
      </c>
      <c r="Z2171" t="s">
        <v>12012</v>
      </c>
      <c r="AA2171">
        <v>2170</v>
      </c>
      <c r="AB2171" t="s">
        <v>12015</v>
      </c>
      <c r="AC2171">
        <v>2620.12</v>
      </c>
      <c r="AD2171">
        <v>1671.32</v>
      </c>
      <c r="AE2171">
        <v>83.57</v>
      </c>
      <c r="AF2171" t="s">
        <v>11118</v>
      </c>
      <c r="AG2171" t="s">
        <v>11205</v>
      </c>
      <c r="AH2171">
        <v>2599</v>
      </c>
      <c r="AI2171">
        <v>2170</v>
      </c>
      <c r="AJ2171" t="s">
        <v>11103</v>
      </c>
      <c r="AK2171" t="s">
        <v>12029</v>
      </c>
      <c r="AL2171" t="s">
        <v>12032</v>
      </c>
      <c r="AM2171" t="s">
        <v>11145</v>
      </c>
      <c r="AN2171">
        <v>1</v>
      </c>
      <c r="AO2171" s="10" t="s">
        <v>12041</v>
      </c>
      <c r="AP2171" t="str" cm="1">
        <f t="array" ref="AP2171">_xlfn.IFS(
  Table1[[#This Row],[Age]]&lt;=25, "18-25",
  Table1[[#This Row],[Age]]&lt;=35, "26-35",
  Table1[[#This Row],[Age]]&lt;=45, "36-45",
  Table1[[#This Row],[Age]]&lt;=60, "46-60",
  TRUE, "60+")</f>
        <v>36-45</v>
      </c>
    </row>
    <row r="2172" spans="1:42" x14ac:dyDescent="0.3">
      <c r="A2172">
        <v>2171</v>
      </c>
      <c r="B2172" t="s">
        <v>37</v>
      </c>
      <c r="C2172" t="s">
        <v>100</v>
      </c>
      <c r="D2172">
        <v>28</v>
      </c>
      <c r="E2172" t="s">
        <v>106</v>
      </c>
      <c r="F2172" t="s">
        <v>2278</v>
      </c>
      <c r="G2172" t="s">
        <v>5125</v>
      </c>
      <c r="H2172">
        <v>19458797024</v>
      </c>
      <c r="I2172" t="s">
        <v>6603</v>
      </c>
      <c r="J2172" t="s">
        <v>7292</v>
      </c>
      <c r="K2172">
        <v>7320.71</v>
      </c>
      <c r="L2172" s="12" t="s">
        <v>9194</v>
      </c>
      <c r="M2172" s="10" t="s">
        <v>11309</v>
      </c>
      <c r="N2172">
        <v>2171</v>
      </c>
      <c r="O2172">
        <v>45127</v>
      </c>
      <c r="P2172" t="s">
        <v>11403</v>
      </c>
      <c r="Q2172" s="16">
        <v>2716.99</v>
      </c>
      <c r="R2172">
        <v>10037.700000000001</v>
      </c>
      <c r="S2172">
        <v>84</v>
      </c>
      <c r="T2172">
        <v>2171</v>
      </c>
      <c r="U2172">
        <v>49242.79</v>
      </c>
      <c r="V2172" t="s">
        <v>11412</v>
      </c>
      <c r="W2172">
        <v>4.6900000000000004</v>
      </c>
      <c r="X2172">
        <v>24</v>
      </c>
      <c r="Y2172" t="s">
        <v>11770</v>
      </c>
      <c r="Z2172" t="s">
        <v>12011</v>
      </c>
      <c r="AA2172">
        <v>2171</v>
      </c>
      <c r="AB2172" t="s">
        <v>12015</v>
      </c>
      <c r="AC2172">
        <v>4555.3500000000004</v>
      </c>
      <c r="AD2172">
        <v>1398.14</v>
      </c>
      <c r="AE2172">
        <v>69.91</v>
      </c>
      <c r="AF2172" t="s">
        <v>11047</v>
      </c>
      <c r="AG2172" t="s">
        <v>11050</v>
      </c>
      <c r="AH2172">
        <v>8728</v>
      </c>
      <c r="AI2172">
        <v>2171</v>
      </c>
      <c r="AJ2172" t="s">
        <v>11368</v>
      </c>
      <c r="AK2172" t="s">
        <v>12028</v>
      </c>
      <c r="AL2172" t="s">
        <v>12032</v>
      </c>
      <c r="AM2172" t="s">
        <v>11063</v>
      </c>
      <c r="AN2172">
        <v>1</v>
      </c>
      <c r="AO2172" s="10" t="s">
        <v>12038</v>
      </c>
      <c r="AP2172" t="str" cm="1">
        <f t="array" ref="AP2172">_xlfn.IFS(
  Table1[[#This Row],[Age]]&lt;=25, "18-25",
  Table1[[#This Row],[Age]]&lt;=35, "26-35",
  Table1[[#This Row],[Age]]&lt;=45, "36-45",
  Table1[[#This Row],[Age]]&lt;=60, "46-60",
  TRUE, "60+")</f>
        <v>26-35</v>
      </c>
    </row>
    <row r="2173" spans="1:42" x14ac:dyDescent="0.3">
      <c r="A2173">
        <v>2172</v>
      </c>
      <c r="B2173" t="s">
        <v>35</v>
      </c>
      <c r="C2173" t="s">
        <v>59</v>
      </c>
      <c r="D2173">
        <v>50</v>
      </c>
      <c r="E2173" t="s">
        <v>106</v>
      </c>
      <c r="F2173" t="s">
        <v>2279</v>
      </c>
      <c r="G2173" t="s">
        <v>5139</v>
      </c>
      <c r="H2173">
        <v>19458797025</v>
      </c>
      <c r="I2173" t="s">
        <v>6380</v>
      </c>
      <c r="J2173" t="s">
        <v>7292</v>
      </c>
      <c r="K2173">
        <v>4182.17</v>
      </c>
      <c r="L2173" s="12" t="s">
        <v>9195</v>
      </c>
      <c r="M2173" s="10" t="s">
        <v>11232</v>
      </c>
      <c r="N2173">
        <v>2172</v>
      </c>
      <c r="O2173">
        <v>45057</v>
      </c>
      <c r="P2173" t="s">
        <v>11404</v>
      </c>
      <c r="Q2173" s="16">
        <v>4040.02</v>
      </c>
      <c r="R2173">
        <v>142.15</v>
      </c>
      <c r="S2173">
        <v>1</v>
      </c>
      <c r="T2173">
        <v>2172</v>
      </c>
      <c r="U2173">
        <v>16356.33</v>
      </c>
      <c r="V2173" t="s">
        <v>11413</v>
      </c>
      <c r="W2173">
        <v>4.72</v>
      </c>
      <c r="X2173">
        <v>48</v>
      </c>
      <c r="Y2173" t="s">
        <v>11864</v>
      </c>
      <c r="Z2173" t="s">
        <v>12010</v>
      </c>
      <c r="AA2173">
        <v>2172</v>
      </c>
      <c r="AB2173" t="s">
        <v>12015</v>
      </c>
      <c r="AC2173">
        <v>7120.76</v>
      </c>
      <c r="AD2173">
        <v>4943.54</v>
      </c>
      <c r="AE2173">
        <v>247.18</v>
      </c>
      <c r="AF2173" t="s">
        <v>11336</v>
      </c>
      <c r="AG2173" t="s">
        <v>11195</v>
      </c>
      <c r="AH2173">
        <v>7012</v>
      </c>
      <c r="AI2173">
        <v>2172</v>
      </c>
      <c r="AJ2173" t="s">
        <v>11186</v>
      </c>
      <c r="AK2173" t="s">
        <v>12029</v>
      </c>
      <c r="AL2173" t="s">
        <v>12031</v>
      </c>
      <c r="AM2173" t="s">
        <v>11227</v>
      </c>
      <c r="AN2173">
        <v>1</v>
      </c>
      <c r="AO2173" s="10" t="s">
        <v>12046</v>
      </c>
      <c r="AP2173" t="str" cm="1">
        <f t="array" ref="AP2173">_xlfn.IFS(
  Table1[[#This Row],[Age]]&lt;=25, "18-25",
  Table1[[#This Row],[Age]]&lt;=35, "26-35",
  Table1[[#This Row],[Age]]&lt;=45, "36-45",
  Table1[[#This Row],[Age]]&lt;=60, "46-60",
  TRUE, "60+")</f>
        <v>46-60</v>
      </c>
    </row>
    <row r="2174" spans="1:42" x14ac:dyDescent="0.3">
      <c r="A2174">
        <v>2173</v>
      </c>
      <c r="B2174" t="s">
        <v>34</v>
      </c>
      <c r="C2174" t="s">
        <v>83</v>
      </c>
      <c r="D2174">
        <v>57</v>
      </c>
      <c r="E2174" t="s">
        <v>104</v>
      </c>
      <c r="F2174" t="s">
        <v>2280</v>
      </c>
      <c r="G2174" t="s">
        <v>5135</v>
      </c>
      <c r="H2174">
        <v>19458797026</v>
      </c>
      <c r="I2174" t="s">
        <v>5196</v>
      </c>
      <c r="J2174" t="s">
        <v>7291</v>
      </c>
      <c r="K2174">
        <v>3667.14</v>
      </c>
      <c r="L2174" s="12" t="s">
        <v>9196</v>
      </c>
      <c r="M2174" s="10" t="s">
        <v>11219</v>
      </c>
      <c r="N2174">
        <v>2173</v>
      </c>
      <c r="O2174">
        <v>45128</v>
      </c>
      <c r="P2174" t="s">
        <v>11404</v>
      </c>
      <c r="Q2174" s="16">
        <v>1612.22</v>
      </c>
      <c r="R2174">
        <v>5279.36</v>
      </c>
      <c r="S2174">
        <v>25</v>
      </c>
      <c r="T2174">
        <v>2173</v>
      </c>
      <c r="U2174">
        <v>48258.11</v>
      </c>
      <c r="V2174" t="s">
        <v>11413</v>
      </c>
      <c r="W2174">
        <v>9.84</v>
      </c>
      <c r="X2174">
        <v>48</v>
      </c>
      <c r="Y2174" t="s">
        <v>9837</v>
      </c>
      <c r="Z2174" t="s">
        <v>12012</v>
      </c>
      <c r="AA2174">
        <v>2173</v>
      </c>
      <c r="AB2174" t="s">
        <v>12017</v>
      </c>
      <c r="AC2174">
        <v>3746.49</v>
      </c>
      <c r="AD2174">
        <v>494.87</v>
      </c>
      <c r="AE2174">
        <v>24.74</v>
      </c>
      <c r="AF2174" t="s">
        <v>11278</v>
      </c>
      <c r="AG2174" t="s">
        <v>11322</v>
      </c>
      <c r="AH2174">
        <v>9996</v>
      </c>
      <c r="AI2174">
        <v>2173</v>
      </c>
      <c r="AJ2174" t="s">
        <v>11277</v>
      </c>
      <c r="AK2174" t="s">
        <v>12029</v>
      </c>
      <c r="AL2174" t="s">
        <v>12031</v>
      </c>
      <c r="AM2174" t="s">
        <v>11188</v>
      </c>
      <c r="AN2174">
        <v>1</v>
      </c>
      <c r="AO2174" s="10" t="s">
        <v>12038</v>
      </c>
      <c r="AP2174" t="str" cm="1">
        <f t="array" ref="AP2174">_xlfn.IFS(
  Table1[[#This Row],[Age]]&lt;=25, "18-25",
  Table1[[#This Row],[Age]]&lt;=35, "26-35",
  Table1[[#This Row],[Age]]&lt;=45, "36-45",
  Table1[[#This Row],[Age]]&lt;=60, "46-60",
  TRUE, "60+")</f>
        <v>46-60</v>
      </c>
    </row>
    <row r="2175" spans="1:42" x14ac:dyDescent="0.3">
      <c r="A2175">
        <v>2174</v>
      </c>
      <c r="B2175" t="s">
        <v>16</v>
      </c>
      <c r="C2175" t="s">
        <v>91</v>
      </c>
      <c r="D2175">
        <v>63</v>
      </c>
      <c r="E2175" t="s">
        <v>106</v>
      </c>
      <c r="F2175" t="s">
        <v>2281</v>
      </c>
      <c r="G2175" t="s">
        <v>5134</v>
      </c>
      <c r="H2175">
        <v>19458797027</v>
      </c>
      <c r="I2175" t="s">
        <v>6572</v>
      </c>
      <c r="J2175" t="s">
        <v>7292</v>
      </c>
      <c r="K2175">
        <v>203.4</v>
      </c>
      <c r="L2175" s="12" t="s">
        <v>8539</v>
      </c>
      <c r="M2175" s="10" t="s">
        <v>11058</v>
      </c>
      <c r="N2175">
        <v>2174</v>
      </c>
      <c r="O2175">
        <v>45217</v>
      </c>
      <c r="P2175" t="s">
        <v>11404</v>
      </c>
      <c r="Q2175" s="16">
        <v>1438.01</v>
      </c>
      <c r="R2175">
        <v>-1234.6099999999999</v>
      </c>
      <c r="S2175">
        <v>41</v>
      </c>
      <c r="T2175">
        <v>2174</v>
      </c>
      <c r="U2175">
        <v>22319.47</v>
      </c>
      <c r="V2175" t="s">
        <v>11411</v>
      </c>
      <c r="W2175">
        <v>4.07</v>
      </c>
      <c r="X2175">
        <v>12</v>
      </c>
      <c r="Y2175" t="s">
        <v>11582</v>
      </c>
      <c r="Z2175" t="s">
        <v>12012</v>
      </c>
      <c r="AA2175">
        <v>2174</v>
      </c>
      <c r="AB2175" t="s">
        <v>12016</v>
      </c>
      <c r="AC2175">
        <v>2748.97</v>
      </c>
      <c r="AD2175">
        <v>12.26</v>
      </c>
      <c r="AE2175">
        <v>0.61</v>
      </c>
      <c r="AF2175" t="s">
        <v>11208</v>
      </c>
      <c r="AG2175" t="s">
        <v>11124</v>
      </c>
      <c r="AH2175">
        <v>2216</v>
      </c>
      <c r="AI2175">
        <v>2174</v>
      </c>
      <c r="AJ2175" t="s">
        <v>11274</v>
      </c>
      <c r="AK2175" t="s">
        <v>12027</v>
      </c>
      <c r="AL2175" t="s">
        <v>12032</v>
      </c>
      <c r="AM2175" t="s">
        <v>11232</v>
      </c>
      <c r="AN2175">
        <v>1</v>
      </c>
      <c r="AO2175" s="10" t="s">
        <v>12044</v>
      </c>
      <c r="AP2175" t="str" cm="1">
        <f t="array" ref="AP2175">_xlfn.IFS(
  Table1[[#This Row],[Age]]&lt;=25, "18-25",
  Table1[[#This Row],[Age]]&lt;=35, "26-35",
  Table1[[#This Row],[Age]]&lt;=45, "36-45",
  Table1[[#This Row],[Age]]&lt;=60, "46-60",
  TRUE, "60+")</f>
        <v>60+</v>
      </c>
    </row>
    <row r="2176" spans="1:42" x14ac:dyDescent="0.3">
      <c r="A2176">
        <v>2175</v>
      </c>
      <c r="B2176" t="s">
        <v>31</v>
      </c>
      <c r="C2176" t="s">
        <v>54</v>
      </c>
      <c r="D2176">
        <v>22</v>
      </c>
      <c r="E2176" t="s">
        <v>106</v>
      </c>
      <c r="F2176" t="s">
        <v>2282</v>
      </c>
      <c r="G2176" t="s">
        <v>5123</v>
      </c>
      <c r="H2176">
        <v>19458797028</v>
      </c>
      <c r="I2176" t="s">
        <v>6604</v>
      </c>
      <c r="J2176" t="s">
        <v>7292</v>
      </c>
      <c r="K2176">
        <v>3052.36</v>
      </c>
      <c r="L2176" s="12" t="s">
        <v>9197</v>
      </c>
      <c r="M2176" s="10" t="s">
        <v>11390</v>
      </c>
      <c r="N2176">
        <v>2175</v>
      </c>
      <c r="O2176">
        <v>45202</v>
      </c>
      <c r="P2176" t="s">
        <v>11403</v>
      </c>
      <c r="Q2176" s="16">
        <v>2061.2199999999998</v>
      </c>
      <c r="R2176">
        <v>991.14</v>
      </c>
      <c r="S2176">
        <v>91</v>
      </c>
      <c r="T2176">
        <v>2175</v>
      </c>
      <c r="U2176">
        <v>41899.11</v>
      </c>
      <c r="V2176" t="s">
        <v>11413</v>
      </c>
      <c r="W2176">
        <v>2.1800000000000002</v>
      </c>
      <c r="X2176">
        <v>12</v>
      </c>
      <c r="Y2176" t="s">
        <v>7911</v>
      </c>
      <c r="Z2176" t="s">
        <v>12010</v>
      </c>
      <c r="AA2176">
        <v>2175</v>
      </c>
      <c r="AB2176" t="s">
        <v>12017</v>
      </c>
      <c r="AC2176">
        <v>9156.1299999999992</v>
      </c>
      <c r="AD2176">
        <v>74.44</v>
      </c>
      <c r="AE2176">
        <v>3.72</v>
      </c>
      <c r="AF2176" t="s">
        <v>11265</v>
      </c>
      <c r="AG2176" t="s">
        <v>11140</v>
      </c>
      <c r="AH2176">
        <v>9140</v>
      </c>
      <c r="AI2176">
        <v>2175</v>
      </c>
      <c r="AJ2176" t="s">
        <v>11271</v>
      </c>
      <c r="AK2176" t="s">
        <v>12028</v>
      </c>
      <c r="AL2176" t="s">
        <v>12031</v>
      </c>
      <c r="AM2176" t="s">
        <v>11054</v>
      </c>
      <c r="AN2176">
        <v>1</v>
      </c>
      <c r="AO2176" s="10" t="s">
        <v>12044</v>
      </c>
      <c r="AP2176" t="str" cm="1">
        <f t="array" ref="AP2176">_xlfn.IFS(
  Table1[[#This Row],[Age]]&lt;=25, "18-25",
  Table1[[#This Row],[Age]]&lt;=35, "26-35",
  Table1[[#This Row],[Age]]&lt;=45, "36-45",
  Table1[[#This Row],[Age]]&lt;=60, "46-60",
  TRUE, "60+")</f>
        <v>18-25</v>
      </c>
    </row>
    <row r="2177" spans="1:42" x14ac:dyDescent="0.3">
      <c r="A2177">
        <v>2176</v>
      </c>
      <c r="B2177" t="s">
        <v>29</v>
      </c>
      <c r="C2177" t="s">
        <v>93</v>
      </c>
      <c r="D2177">
        <v>62</v>
      </c>
      <c r="E2177" t="s">
        <v>105</v>
      </c>
      <c r="F2177" t="s">
        <v>2283</v>
      </c>
      <c r="G2177" t="s">
        <v>5138</v>
      </c>
      <c r="H2177">
        <v>19458797029</v>
      </c>
      <c r="I2177" t="s">
        <v>6605</v>
      </c>
      <c r="J2177" t="s">
        <v>7292</v>
      </c>
      <c r="K2177">
        <v>8229.75</v>
      </c>
      <c r="L2177" s="12" t="s">
        <v>9198</v>
      </c>
      <c r="M2177" s="10" t="s">
        <v>11315</v>
      </c>
      <c r="N2177">
        <v>2176</v>
      </c>
      <c r="O2177">
        <v>45287</v>
      </c>
      <c r="P2177" t="s">
        <v>11402</v>
      </c>
      <c r="Q2177" s="16">
        <v>2757.37</v>
      </c>
      <c r="R2177">
        <v>5472.38</v>
      </c>
      <c r="S2177">
        <v>23</v>
      </c>
      <c r="T2177">
        <v>2176</v>
      </c>
      <c r="U2177">
        <v>26969.23</v>
      </c>
      <c r="V2177" t="s">
        <v>11413</v>
      </c>
      <c r="W2177">
        <v>8.89</v>
      </c>
      <c r="X2177">
        <v>48</v>
      </c>
      <c r="Y2177" t="s">
        <v>11688</v>
      </c>
      <c r="Z2177" t="s">
        <v>12011</v>
      </c>
      <c r="AA2177">
        <v>2176</v>
      </c>
      <c r="AB2177" t="s">
        <v>12015</v>
      </c>
      <c r="AC2177">
        <v>7323.68</v>
      </c>
      <c r="AD2177">
        <v>515.79</v>
      </c>
      <c r="AE2177">
        <v>25.79</v>
      </c>
      <c r="AF2177" t="s">
        <v>11081</v>
      </c>
      <c r="AG2177" t="s">
        <v>11314</v>
      </c>
      <c r="AH2177">
        <v>4346</v>
      </c>
      <c r="AI2177">
        <v>2176</v>
      </c>
      <c r="AJ2177" t="s">
        <v>11137</v>
      </c>
      <c r="AK2177" t="s">
        <v>12029</v>
      </c>
      <c r="AL2177" t="s">
        <v>12031</v>
      </c>
      <c r="AM2177" t="s">
        <v>11263</v>
      </c>
      <c r="AN2177">
        <v>1</v>
      </c>
      <c r="AO2177" s="10" t="s">
        <v>12036</v>
      </c>
      <c r="AP2177" t="str" cm="1">
        <f t="array" ref="AP2177">_xlfn.IFS(
  Table1[[#This Row],[Age]]&lt;=25, "18-25",
  Table1[[#This Row],[Age]]&lt;=35, "26-35",
  Table1[[#This Row],[Age]]&lt;=45, "36-45",
  Table1[[#This Row],[Age]]&lt;=60, "46-60",
  TRUE, "60+")</f>
        <v>60+</v>
      </c>
    </row>
    <row r="2178" spans="1:42" x14ac:dyDescent="0.3">
      <c r="A2178">
        <v>2177</v>
      </c>
      <c r="B2178" t="s">
        <v>37</v>
      </c>
      <c r="C2178" t="s">
        <v>79</v>
      </c>
      <c r="D2178">
        <v>64</v>
      </c>
      <c r="E2178" t="s">
        <v>106</v>
      </c>
      <c r="F2178" t="s">
        <v>2284</v>
      </c>
      <c r="G2178" t="s">
        <v>5111</v>
      </c>
      <c r="H2178">
        <v>19458797030</v>
      </c>
      <c r="I2178" t="s">
        <v>5957</v>
      </c>
      <c r="J2178" t="s">
        <v>7292</v>
      </c>
      <c r="K2178">
        <v>3469.64</v>
      </c>
      <c r="L2178" s="12" t="s">
        <v>9199</v>
      </c>
      <c r="M2178" s="10" t="s">
        <v>11332</v>
      </c>
      <c r="N2178">
        <v>2177</v>
      </c>
      <c r="O2178">
        <v>45258</v>
      </c>
      <c r="P2178" t="s">
        <v>11402</v>
      </c>
      <c r="Q2178" s="16">
        <v>2767.14</v>
      </c>
      <c r="R2178">
        <v>702.5</v>
      </c>
      <c r="S2178">
        <v>18</v>
      </c>
      <c r="T2178">
        <v>2177</v>
      </c>
      <c r="U2178">
        <v>11057.8</v>
      </c>
      <c r="V2178" t="s">
        <v>11412</v>
      </c>
      <c r="W2178">
        <v>9.25</v>
      </c>
      <c r="X2178">
        <v>36</v>
      </c>
      <c r="Y2178" t="s">
        <v>9004</v>
      </c>
      <c r="Z2178" t="s">
        <v>12012</v>
      </c>
      <c r="AA2178">
        <v>2177</v>
      </c>
      <c r="AB2178" t="s">
        <v>12016</v>
      </c>
      <c r="AC2178">
        <v>9327.4500000000007</v>
      </c>
      <c r="AD2178">
        <v>4242.51</v>
      </c>
      <c r="AE2178">
        <v>212.13</v>
      </c>
      <c r="AF2178" t="s">
        <v>11314</v>
      </c>
      <c r="AG2178" t="s">
        <v>11185</v>
      </c>
      <c r="AH2178">
        <v>1842</v>
      </c>
      <c r="AI2178">
        <v>2177</v>
      </c>
      <c r="AJ2178" t="s">
        <v>11308</v>
      </c>
      <c r="AK2178" t="s">
        <v>12028</v>
      </c>
      <c r="AL2178" t="s">
        <v>12032</v>
      </c>
      <c r="AM2178" t="s">
        <v>11041</v>
      </c>
      <c r="AN2178">
        <v>1</v>
      </c>
      <c r="AO2178" s="10" t="s">
        <v>12040</v>
      </c>
      <c r="AP2178" t="str" cm="1">
        <f t="array" ref="AP2178">_xlfn.IFS(
  Table1[[#This Row],[Age]]&lt;=25, "18-25",
  Table1[[#This Row],[Age]]&lt;=35, "26-35",
  Table1[[#This Row],[Age]]&lt;=45, "36-45",
  Table1[[#This Row],[Age]]&lt;=60, "46-60",
  TRUE, "60+")</f>
        <v>60+</v>
      </c>
    </row>
    <row r="2179" spans="1:42" x14ac:dyDescent="0.3">
      <c r="A2179">
        <v>2178</v>
      </c>
      <c r="B2179" t="s">
        <v>36</v>
      </c>
      <c r="C2179" t="s">
        <v>75</v>
      </c>
      <c r="D2179">
        <v>58</v>
      </c>
      <c r="E2179" t="s">
        <v>106</v>
      </c>
      <c r="F2179" t="s">
        <v>2285</v>
      </c>
      <c r="G2179" t="s">
        <v>5117</v>
      </c>
      <c r="H2179">
        <v>19458797031</v>
      </c>
      <c r="I2179" t="s">
        <v>6261</v>
      </c>
      <c r="J2179" t="s">
        <v>7292</v>
      </c>
      <c r="K2179">
        <v>9640.57</v>
      </c>
      <c r="L2179" s="12" t="s">
        <v>9200</v>
      </c>
      <c r="M2179" s="10" t="s">
        <v>11366</v>
      </c>
      <c r="N2179">
        <v>2178</v>
      </c>
      <c r="O2179">
        <v>44974</v>
      </c>
      <c r="P2179" t="s">
        <v>11402</v>
      </c>
      <c r="Q2179" s="16">
        <v>2436.91</v>
      </c>
      <c r="R2179">
        <v>7203.66</v>
      </c>
      <c r="S2179">
        <v>95</v>
      </c>
      <c r="T2179">
        <v>2178</v>
      </c>
      <c r="U2179">
        <v>44119.67</v>
      </c>
      <c r="V2179" t="s">
        <v>11411</v>
      </c>
      <c r="W2179">
        <v>3.04</v>
      </c>
      <c r="X2179">
        <v>48</v>
      </c>
      <c r="Y2179" t="s">
        <v>11747</v>
      </c>
      <c r="Z2179" t="s">
        <v>12011</v>
      </c>
      <c r="AA2179">
        <v>2178</v>
      </c>
      <c r="AB2179" t="s">
        <v>12015</v>
      </c>
      <c r="AC2179">
        <v>8030.04</v>
      </c>
      <c r="AD2179">
        <v>815.9</v>
      </c>
      <c r="AE2179">
        <v>40.799999999999997</v>
      </c>
      <c r="AF2179" t="s">
        <v>11397</v>
      </c>
      <c r="AG2179" t="s">
        <v>11183</v>
      </c>
      <c r="AH2179">
        <v>1637</v>
      </c>
      <c r="AI2179">
        <v>2178</v>
      </c>
      <c r="AJ2179" t="s">
        <v>11102</v>
      </c>
      <c r="AK2179" t="s">
        <v>12029</v>
      </c>
      <c r="AL2179" t="s">
        <v>12031</v>
      </c>
      <c r="AM2179" t="s">
        <v>11224</v>
      </c>
      <c r="AN2179">
        <v>1</v>
      </c>
      <c r="AO2179" s="10" t="s">
        <v>12045</v>
      </c>
      <c r="AP2179" t="str" cm="1">
        <f t="array" ref="AP2179">_xlfn.IFS(
  Table1[[#This Row],[Age]]&lt;=25, "18-25",
  Table1[[#This Row],[Age]]&lt;=35, "26-35",
  Table1[[#This Row],[Age]]&lt;=45, "36-45",
  Table1[[#This Row],[Age]]&lt;=60, "46-60",
  TRUE, "60+")</f>
        <v>46-60</v>
      </c>
    </row>
    <row r="2180" spans="1:42" x14ac:dyDescent="0.3">
      <c r="A2180">
        <v>2179</v>
      </c>
      <c r="B2180" t="s">
        <v>3</v>
      </c>
      <c r="C2180" t="s">
        <v>88</v>
      </c>
      <c r="D2180">
        <v>25</v>
      </c>
      <c r="E2180" t="s">
        <v>106</v>
      </c>
      <c r="F2180" t="s">
        <v>2286</v>
      </c>
      <c r="G2180" t="s">
        <v>5141</v>
      </c>
      <c r="H2180">
        <v>19458797032</v>
      </c>
      <c r="I2180" t="s">
        <v>6368</v>
      </c>
      <c r="J2180" t="s">
        <v>7292</v>
      </c>
      <c r="K2180">
        <v>3960.59</v>
      </c>
      <c r="L2180" s="12" t="s">
        <v>9201</v>
      </c>
      <c r="M2180" s="10" t="s">
        <v>11187</v>
      </c>
      <c r="N2180">
        <v>2179</v>
      </c>
      <c r="O2180">
        <v>44969</v>
      </c>
      <c r="P2180" t="s">
        <v>11403</v>
      </c>
      <c r="Q2180" s="16">
        <v>4103.49</v>
      </c>
      <c r="R2180">
        <v>8064.08</v>
      </c>
      <c r="S2180">
        <v>28</v>
      </c>
      <c r="T2180">
        <v>2179</v>
      </c>
      <c r="U2180">
        <v>4526.3500000000004</v>
      </c>
      <c r="V2180" t="s">
        <v>11411</v>
      </c>
      <c r="W2180">
        <v>8.94</v>
      </c>
      <c r="X2180">
        <v>60</v>
      </c>
      <c r="Y2180" t="s">
        <v>11934</v>
      </c>
      <c r="Z2180" t="s">
        <v>12012</v>
      </c>
      <c r="AA2180">
        <v>2179</v>
      </c>
      <c r="AB2180" t="s">
        <v>12016</v>
      </c>
      <c r="AC2180">
        <v>4131.07</v>
      </c>
      <c r="AD2180">
        <v>2865.35</v>
      </c>
      <c r="AE2180">
        <v>143.27000000000001</v>
      </c>
      <c r="AF2180" t="s">
        <v>11200</v>
      </c>
      <c r="AG2180" t="s">
        <v>11293</v>
      </c>
      <c r="AH2180">
        <v>5224</v>
      </c>
      <c r="AI2180">
        <v>2179</v>
      </c>
      <c r="AJ2180" t="s">
        <v>11192</v>
      </c>
      <c r="AK2180" t="s">
        <v>12027</v>
      </c>
      <c r="AL2180" t="s">
        <v>12031</v>
      </c>
      <c r="AM2180" t="s">
        <v>11165</v>
      </c>
      <c r="AN2180">
        <v>1</v>
      </c>
      <c r="AO2180" s="10" t="s">
        <v>12045</v>
      </c>
      <c r="AP2180" t="str" cm="1">
        <f t="array" ref="AP2180">_xlfn.IFS(
  Table1[[#This Row],[Age]]&lt;=25, "18-25",
  Table1[[#This Row],[Age]]&lt;=35, "26-35",
  Table1[[#This Row],[Age]]&lt;=45, "36-45",
  Table1[[#This Row],[Age]]&lt;=60, "46-60",
  TRUE, "60+")</f>
        <v>18-25</v>
      </c>
    </row>
    <row r="2181" spans="1:42" x14ac:dyDescent="0.3">
      <c r="A2181">
        <v>2180</v>
      </c>
      <c r="B2181" t="s">
        <v>47</v>
      </c>
      <c r="C2181" t="s">
        <v>72</v>
      </c>
      <c r="D2181">
        <v>68</v>
      </c>
      <c r="E2181" t="s">
        <v>104</v>
      </c>
      <c r="F2181" t="s">
        <v>2287</v>
      </c>
      <c r="G2181" t="s">
        <v>5123</v>
      </c>
      <c r="H2181">
        <v>19458797033</v>
      </c>
      <c r="I2181" t="s">
        <v>6041</v>
      </c>
      <c r="J2181" t="s">
        <v>7291</v>
      </c>
      <c r="K2181">
        <v>4694.88</v>
      </c>
      <c r="L2181" s="12" t="s">
        <v>9202</v>
      </c>
      <c r="M2181" s="10" t="s">
        <v>11296</v>
      </c>
      <c r="N2181">
        <v>2180</v>
      </c>
      <c r="O2181">
        <v>45007</v>
      </c>
      <c r="P2181" t="s">
        <v>11404</v>
      </c>
      <c r="Q2181" s="16">
        <v>773.07</v>
      </c>
      <c r="R2181">
        <v>5467.95</v>
      </c>
      <c r="S2181">
        <v>85</v>
      </c>
      <c r="T2181">
        <v>2180</v>
      </c>
      <c r="U2181">
        <v>34454.97</v>
      </c>
      <c r="V2181" t="s">
        <v>11411</v>
      </c>
      <c r="W2181">
        <v>5.45</v>
      </c>
      <c r="X2181">
        <v>48</v>
      </c>
      <c r="Y2181" t="s">
        <v>11796</v>
      </c>
      <c r="Z2181" t="s">
        <v>12012</v>
      </c>
      <c r="AA2181">
        <v>2180</v>
      </c>
      <c r="AB2181" t="s">
        <v>12016</v>
      </c>
      <c r="AC2181">
        <v>1229.1099999999999</v>
      </c>
      <c r="AD2181">
        <v>3181.79</v>
      </c>
      <c r="AE2181">
        <v>159.09</v>
      </c>
      <c r="AF2181" t="s">
        <v>11307</v>
      </c>
      <c r="AG2181" t="s">
        <v>11137</v>
      </c>
      <c r="AH2181">
        <v>9205</v>
      </c>
      <c r="AI2181">
        <v>2180</v>
      </c>
      <c r="AJ2181" t="s">
        <v>11187</v>
      </c>
      <c r="AK2181" t="s">
        <v>12029</v>
      </c>
      <c r="AL2181" t="s">
        <v>12031</v>
      </c>
      <c r="AM2181" t="s">
        <v>11213</v>
      </c>
      <c r="AN2181">
        <v>1</v>
      </c>
      <c r="AO2181" s="10" t="s">
        <v>12047</v>
      </c>
      <c r="AP2181" t="str" cm="1">
        <f t="array" ref="AP2181">_xlfn.IFS(
  Table1[[#This Row],[Age]]&lt;=25, "18-25",
  Table1[[#This Row],[Age]]&lt;=35, "26-35",
  Table1[[#This Row],[Age]]&lt;=45, "36-45",
  Table1[[#This Row],[Age]]&lt;=60, "46-60",
  TRUE, "60+")</f>
        <v>60+</v>
      </c>
    </row>
    <row r="2182" spans="1:42" x14ac:dyDescent="0.3">
      <c r="A2182">
        <v>2181</v>
      </c>
      <c r="B2182" t="s">
        <v>38</v>
      </c>
      <c r="C2182" t="s">
        <v>74</v>
      </c>
      <c r="D2182">
        <v>34</v>
      </c>
      <c r="E2182" t="s">
        <v>105</v>
      </c>
      <c r="F2182" t="s">
        <v>2288</v>
      </c>
      <c r="G2182" t="s">
        <v>5129</v>
      </c>
      <c r="H2182">
        <v>19458797034</v>
      </c>
      <c r="I2182" t="s">
        <v>6040</v>
      </c>
      <c r="J2182" t="s">
        <v>7291</v>
      </c>
      <c r="K2182">
        <v>8038.9</v>
      </c>
      <c r="L2182" s="12" t="s">
        <v>9203</v>
      </c>
      <c r="M2182" s="10" t="s">
        <v>11137</v>
      </c>
      <c r="N2182">
        <v>2181</v>
      </c>
      <c r="O2182">
        <v>44994</v>
      </c>
      <c r="P2182" t="s">
        <v>11404</v>
      </c>
      <c r="Q2182" s="16">
        <v>434.96</v>
      </c>
      <c r="R2182">
        <v>7603.94</v>
      </c>
      <c r="S2182">
        <v>12</v>
      </c>
      <c r="T2182">
        <v>2181</v>
      </c>
      <c r="U2182">
        <v>41707.160000000003</v>
      </c>
      <c r="V2182" t="s">
        <v>11411</v>
      </c>
      <c r="W2182">
        <v>1.39</v>
      </c>
      <c r="X2182">
        <v>36</v>
      </c>
      <c r="Y2182" t="s">
        <v>7462</v>
      </c>
      <c r="Z2182" t="s">
        <v>12011</v>
      </c>
      <c r="AA2182">
        <v>2181</v>
      </c>
      <c r="AB2182" t="s">
        <v>12017</v>
      </c>
      <c r="AC2182">
        <v>5203.6099999999997</v>
      </c>
      <c r="AD2182">
        <v>3834.83</v>
      </c>
      <c r="AE2182">
        <v>191.74</v>
      </c>
      <c r="AF2182" t="s">
        <v>11178</v>
      </c>
      <c r="AG2182" t="s">
        <v>11247</v>
      </c>
      <c r="AH2182">
        <v>7158</v>
      </c>
      <c r="AI2182">
        <v>2181</v>
      </c>
      <c r="AJ2182" t="s">
        <v>11191</v>
      </c>
      <c r="AK2182" t="s">
        <v>12028</v>
      </c>
      <c r="AL2182" t="s">
        <v>12031</v>
      </c>
      <c r="AM2182" t="s">
        <v>11223</v>
      </c>
      <c r="AN2182">
        <v>1</v>
      </c>
      <c r="AO2182" s="10" t="s">
        <v>12047</v>
      </c>
      <c r="AP2182" t="str" cm="1">
        <f t="array" ref="AP2182">_xlfn.IFS(
  Table1[[#This Row],[Age]]&lt;=25, "18-25",
  Table1[[#This Row],[Age]]&lt;=35, "26-35",
  Table1[[#This Row],[Age]]&lt;=45, "36-45",
  Table1[[#This Row],[Age]]&lt;=60, "46-60",
  TRUE, "60+")</f>
        <v>26-35</v>
      </c>
    </row>
    <row r="2183" spans="1:42" x14ac:dyDescent="0.3">
      <c r="A2183">
        <v>2182</v>
      </c>
      <c r="B2183" t="s">
        <v>40</v>
      </c>
      <c r="C2183" t="s">
        <v>81</v>
      </c>
      <c r="D2183">
        <v>68</v>
      </c>
      <c r="E2183" t="s">
        <v>104</v>
      </c>
      <c r="F2183" t="s">
        <v>2289</v>
      </c>
      <c r="G2183" t="s">
        <v>5127</v>
      </c>
      <c r="H2183">
        <v>19458797035</v>
      </c>
      <c r="I2183" t="s">
        <v>6606</v>
      </c>
      <c r="J2183" t="s">
        <v>7291</v>
      </c>
      <c r="K2183">
        <v>9831.94</v>
      </c>
      <c r="L2183" s="12" t="s">
        <v>9204</v>
      </c>
      <c r="M2183" s="10" t="s">
        <v>11384</v>
      </c>
      <c r="N2183">
        <v>2182</v>
      </c>
      <c r="O2183">
        <v>45160</v>
      </c>
      <c r="P2183" t="s">
        <v>11404</v>
      </c>
      <c r="Q2183" s="16">
        <v>851.12</v>
      </c>
      <c r="R2183">
        <v>10683.06</v>
      </c>
      <c r="S2183">
        <v>88</v>
      </c>
      <c r="T2183">
        <v>2182</v>
      </c>
      <c r="U2183">
        <v>41769.25</v>
      </c>
      <c r="V2183" t="s">
        <v>11412</v>
      </c>
      <c r="W2183">
        <v>5.94</v>
      </c>
      <c r="X2183">
        <v>24</v>
      </c>
      <c r="Y2183" t="s">
        <v>11475</v>
      </c>
      <c r="Z2183" t="s">
        <v>12010</v>
      </c>
      <c r="AA2183">
        <v>2182</v>
      </c>
      <c r="AB2183" t="s">
        <v>12016</v>
      </c>
      <c r="AC2183">
        <v>4304.92</v>
      </c>
      <c r="AD2183">
        <v>652.89</v>
      </c>
      <c r="AE2183">
        <v>32.64</v>
      </c>
      <c r="AF2183" t="s">
        <v>11392</v>
      </c>
      <c r="AG2183" t="s">
        <v>11316</v>
      </c>
      <c r="AH2183">
        <v>6861</v>
      </c>
      <c r="AI2183">
        <v>2182</v>
      </c>
      <c r="AJ2183" t="s">
        <v>11232</v>
      </c>
      <c r="AK2183" t="s">
        <v>12029</v>
      </c>
      <c r="AL2183" t="s">
        <v>12031</v>
      </c>
      <c r="AM2183" t="s">
        <v>11235</v>
      </c>
      <c r="AN2183">
        <v>1</v>
      </c>
      <c r="AO2183" s="10" t="s">
        <v>12041</v>
      </c>
      <c r="AP2183" t="str" cm="1">
        <f t="array" ref="AP2183">_xlfn.IFS(
  Table1[[#This Row],[Age]]&lt;=25, "18-25",
  Table1[[#This Row],[Age]]&lt;=35, "26-35",
  Table1[[#This Row],[Age]]&lt;=45, "36-45",
  Table1[[#This Row],[Age]]&lt;=60, "46-60",
  TRUE, "60+")</f>
        <v>60+</v>
      </c>
    </row>
    <row r="2184" spans="1:42" x14ac:dyDescent="0.3">
      <c r="A2184">
        <v>2183</v>
      </c>
      <c r="B2184" t="s">
        <v>29</v>
      </c>
      <c r="C2184" t="s">
        <v>75</v>
      </c>
      <c r="D2184">
        <v>35</v>
      </c>
      <c r="E2184" t="s">
        <v>105</v>
      </c>
      <c r="F2184" t="s">
        <v>2290</v>
      </c>
      <c r="G2184" t="s">
        <v>5133</v>
      </c>
      <c r="H2184">
        <v>19458797036</v>
      </c>
      <c r="I2184" t="s">
        <v>6012</v>
      </c>
      <c r="J2184" t="s">
        <v>7291</v>
      </c>
      <c r="K2184">
        <v>3778.81</v>
      </c>
      <c r="L2184" s="12" t="s">
        <v>9205</v>
      </c>
      <c r="M2184" s="10" t="s">
        <v>11341</v>
      </c>
      <c r="N2184">
        <v>2183</v>
      </c>
      <c r="O2184">
        <v>45167</v>
      </c>
      <c r="P2184" t="s">
        <v>11402</v>
      </c>
      <c r="Q2184" s="16">
        <v>3522.98</v>
      </c>
      <c r="R2184">
        <v>7301.79</v>
      </c>
      <c r="S2184">
        <v>49</v>
      </c>
      <c r="T2184">
        <v>2183</v>
      </c>
      <c r="U2184">
        <v>33109.660000000003</v>
      </c>
      <c r="V2184" t="s">
        <v>11413</v>
      </c>
      <c r="W2184">
        <v>8.64</v>
      </c>
      <c r="X2184">
        <v>36</v>
      </c>
      <c r="Y2184" t="s">
        <v>11935</v>
      </c>
      <c r="Z2184" t="s">
        <v>12011</v>
      </c>
      <c r="AA2184">
        <v>2183</v>
      </c>
      <c r="AB2184" t="s">
        <v>12017</v>
      </c>
      <c r="AC2184">
        <v>5545.62</v>
      </c>
      <c r="AD2184">
        <v>643.94000000000005</v>
      </c>
      <c r="AE2184">
        <v>32.200000000000003</v>
      </c>
      <c r="AF2184" t="s">
        <v>11138</v>
      </c>
      <c r="AG2184" t="s">
        <v>11220</v>
      </c>
      <c r="AH2184">
        <v>2595</v>
      </c>
      <c r="AI2184">
        <v>2183</v>
      </c>
      <c r="AJ2184" t="s">
        <v>11267</v>
      </c>
      <c r="AK2184" t="s">
        <v>12029</v>
      </c>
      <c r="AL2184" t="s">
        <v>12032</v>
      </c>
      <c r="AM2184" t="s">
        <v>11313</v>
      </c>
      <c r="AN2184">
        <v>1</v>
      </c>
      <c r="AO2184" s="10" t="s">
        <v>12041</v>
      </c>
      <c r="AP2184" t="str" cm="1">
        <f t="array" ref="AP2184">_xlfn.IFS(
  Table1[[#This Row],[Age]]&lt;=25, "18-25",
  Table1[[#This Row],[Age]]&lt;=35, "26-35",
  Table1[[#This Row],[Age]]&lt;=45, "36-45",
  Table1[[#This Row],[Age]]&lt;=60, "46-60",
  TRUE, "60+")</f>
        <v>26-35</v>
      </c>
    </row>
    <row r="2185" spans="1:42" x14ac:dyDescent="0.3">
      <c r="A2185">
        <v>2184</v>
      </c>
      <c r="B2185" t="s">
        <v>48</v>
      </c>
      <c r="C2185" t="s">
        <v>101</v>
      </c>
      <c r="D2185">
        <v>67</v>
      </c>
      <c r="E2185" t="s">
        <v>105</v>
      </c>
      <c r="F2185" t="s">
        <v>2291</v>
      </c>
      <c r="G2185" t="s">
        <v>5132</v>
      </c>
      <c r="H2185">
        <v>19458797037</v>
      </c>
      <c r="I2185" t="s">
        <v>6118</v>
      </c>
      <c r="J2185" t="s">
        <v>7292</v>
      </c>
      <c r="K2185">
        <v>1287.3699999999999</v>
      </c>
      <c r="L2185" s="12" t="s">
        <v>9206</v>
      </c>
      <c r="M2185" s="10" t="s">
        <v>11087</v>
      </c>
      <c r="N2185">
        <v>2184</v>
      </c>
      <c r="O2185">
        <v>45125</v>
      </c>
      <c r="P2185" t="s">
        <v>11403</v>
      </c>
      <c r="Q2185" s="16">
        <v>734.77</v>
      </c>
      <c r="R2185">
        <v>2022.14</v>
      </c>
      <c r="S2185">
        <v>97</v>
      </c>
      <c r="T2185">
        <v>2184</v>
      </c>
      <c r="U2185">
        <v>13298.87</v>
      </c>
      <c r="V2185" t="s">
        <v>11413</v>
      </c>
      <c r="W2185">
        <v>4.57</v>
      </c>
      <c r="X2185">
        <v>48</v>
      </c>
      <c r="Y2185" t="s">
        <v>11698</v>
      </c>
      <c r="Z2185" t="s">
        <v>12011</v>
      </c>
      <c r="AA2185">
        <v>2184</v>
      </c>
      <c r="AB2185" t="s">
        <v>12015</v>
      </c>
      <c r="AC2185">
        <v>1110.68</v>
      </c>
      <c r="AD2185">
        <v>1553</v>
      </c>
      <c r="AE2185">
        <v>77.650000000000006</v>
      </c>
      <c r="AF2185" t="s">
        <v>11211</v>
      </c>
      <c r="AG2185" t="s">
        <v>11035</v>
      </c>
      <c r="AH2185">
        <v>6344</v>
      </c>
      <c r="AI2185">
        <v>2184</v>
      </c>
      <c r="AJ2185" t="s">
        <v>11098</v>
      </c>
      <c r="AK2185" t="s">
        <v>12027</v>
      </c>
      <c r="AL2185" t="s">
        <v>12031</v>
      </c>
      <c r="AM2185" t="s">
        <v>11323</v>
      </c>
      <c r="AN2185">
        <v>1</v>
      </c>
      <c r="AO2185" s="10" t="s">
        <v>12038</v>
      </c>
      <c r="AP2185" t="str" cm="1">
        <f t="array" ref="AP2185">_xlfn.IFS(
  Table1[[#This Row],[Age]]&lt;=25, "18-25",
  Table1[[#This Row],[Age]]&lt;=35, "26-35",
  Table1[[#This Row],[Age]]&lt;=45, "36-45",
  Table1[[#This Row],[Age]]&lt;=60, "46-60",
  TRUE, "60+")</f>
        <v>60+</v>
      </c>
    </row>
    <row r="2186" spans="1:42" x14ac:dyDescent="0.3">
      <c r="A2186">
        <v>2185</v>
      </c>
      <c r="B2186" t="s">
        <v>20</v>
      </c>
      <c r="C2186" t="s">
        <v>68</v>
      </c>
      <c r="D2186">
        <v>44</v>
      </c>
      <c r="E2186" t="s">
        <v>106</v>
      </c>
      <c r="F2186" t="s">
        <v>2292</v>
      </c>
      <c r="G2186" t="s">
        <v>5121</v>
      </c>
      <c r="H2186">
        <v>19458797038</v>
      </c>
      <c r="I2186" t="s">
        <v>5470</v>
      </c>
      <c r="J2186" t="s">
        <v>7291</v>
      </c>
      <c r="K2186">
        <v>5278.27</v>
      </c>
      <c r="L2186" s="12" t="s">
        <v>9207</v>
      </c>
      <c r="M2186" s="10" t="s">
        <v>11192</v>
      </c>
      <c r="N2186">
        <v>2185</v>
      </c>
      <c r="O2186">
        <v>45109</v>
      </c>
      <c r="P2186" t="s">
        <v>11404</v>
      </c>
      <c r="Q2186" s="16">
        <v>1620.9</v>
      </c>
      <c r="R2186">
        <v>6899.17</v>
      </c>
      <c r="S2186">
        <v>81</v>
      </c>
      <c r="T2186">
        <v>2185</v>
      </c>
      <c r="U2186">
        <v>27051.67</v>
      </c>
      <c r="V2186" t="s">
        <v>11412</v>
      </c>
      <c r="W2186">
        <v>5.96</v>
      </c>
      <c r="X2186">
        <v>48</v>
      </c>
      <c r="Y2186" t="s">
        <v>10948</v>
      </c>
      <c r="Z2186" t="s">
        <v>12012</v>
      </c>
      <c r="AA2186">
        <v>2185</v>
      </c>
      <c r="AB2186" t="s">
        <v>12017</v>
      </c>
      <c r="AC2186">
        <v>5800.93</v>
      </c>
      <c r="AD2186">
        <v>515.48</v>
      </c>
      <c r="AE2186">
        <v>25.77</v>
      </c>
      <c r="AF2186" t="s">
        <v>11113</v>
      </c>
      <c r="AG2186" t="s">
        <v>11159</v>
      </c>
      <c r="AH2186">
        <v>5650</v>
      </c>
      <c r="AI2186">
        <v>2185</v>
      </c>
      <c r="AJ2186" t="s">
        <v>11153</v>
      </c>
      <c r="AK2186" t="s">
        <v>12029</v>
      </c>
      <c r="AL2186" t="s">
        <v>12031</v>
      </c>
      <c r="AM2186" t="s">
        <v>11167</v>
      </c>
      <c r="AN2186">
        <v>1</v>
      </c>
      <c r="AO2186" s="10" t="s">
        <v>12038</v>
      </c>
      <c r="AP2186" t="str" cm="1">
        <f t="array" ref="AP2186">_xlfn.IFS(
  Table1[[#This Row],[Age]]&lt;=25, "18-25",
  Table1[[#This Row],[Age]]&lt;=35, "26-35",
  Table1[[#This Row],[Age]]&lt;=45, "36-45",
  Table1[[#This Row],[Age]]&lt;=60, "46-60",
  TRUE, "60+")</f>
        <v>36-45</v>
      </c>
    </row>
    <row r="2187" spans="1:42" x14ac:dyDescent="0.3">
      <c r="A2187">
        <v>2186</v>
      </c>
      <c r="B2187" t="s">
        <v>23</v>
      </c>
      <c r="C2187" t="s">
        <v>88</v>
      </c>
      <c r="D2187">
        <v>48</v>
      </c>
      <c r="E2187" t="s">
        <v>105</v>
      </c>
      <c r="F2187" t="s">
        <v>2293</v>
      </c>
      <c r="G2187" t="s">
        <v>5127</v>
      </c>
      <c r="H2187">
        <v>19458797039</v>
      </c>
      <c r="I2187" t="s">
        <v>5342</v>
      </c>
      <c r="J2187" t="s">
        <v>7291</v>
      </c>
      <c r="K2187">
        <v>5958.43</v>
      </c>
      <c r="L2187" s="12" t="s">
        <v>9208</v>
      </c>
      <c r="M2187" s="10" t="s">
        <v>11241</v>
      </c>
      <c r="N2187">
        <v>2186</v>
      </c>
      <c r="O2187">
        <v>45136</v>
      </c>
      <c r="P2187" t="s">
        <v>11404</v>
      </c>
      <c r="Q2187" s="16">
        <v>4399.6099999999997</v>
      </c>
      <c r="R2187">
        <v>1558.82</v>
      </c>
      <c r="S2187">
        <v>97</v>
      </c>
      <c r="T2187">
        <v>2186</v>
      </c>
      <c r="U2187">
        <v>31847.279999999999</v>
      </c>
      <c r="V2187" t="s">
        <v>11412</v>
      </c>
      <c r="W2187">
        <v>2.27</v>
      </c>
      <c r="X2187">
        <v>24</v>
      </c>
      <c r="Y2187" t="s">
        <v>9139</v>
      </c>
      <c r="Z2187" t="s">
        <v>12010</v>
      </c>
      <c r="AA2187">
        <v>2186</v>
      </c>
      <c r="AB2187" t="s">
        <v>12015</v>
      </c>
      <c r="AC2187">
        <v>4717.24</v>
      </c>
      <c r="AD2187">
        <v>1386.34</v>
      </c>
      <c r="AE2187">
        <v>69.319999999999993</v>
      </c>
      <c r="AF2187" t="s">
        <v>11127</v>
      </c>
      <c r="AG2187" t="s">
        <v>11078</v>
      </c>
      <c r="AH2187">
        <v>2845</v>
      </c>
      <c r="AI2187">
        <v>2186</v>
      </c>
      <c r="AJ2187" t="s">
        <v>11095</v>
      </c>
      <c r="AK2187" t="s">
        <v>12027</v>
      </c>
      <c r="AL2187" t="s">
        <v>12032</v>
      </c>
      <c r="AM2187" t="s">
        <v>11352</v>
      </c>
      <c r="AN2187">
        <v>1</v>
      </c>
      <c r="AO2187" s="10" t="s">
        <v>12038</v>
      </c>
      <c r="AP2187" t="str" cm="1">
        <f t="array" ref="AP2187">_xlfn.IFS(
  Table1[[#This Row],[Age]]&lt;=25, "18-25",
  Table1[[#This Row],[Age]]&lt;=35, "26-35",
  Table1[[#This Row],[Age]]&lt;=45, "36-45",
  Table1[[#This Row],[Age]]&lt;=60, "46-60",
  TRUE, "60+")</f>
        <v>46-60</v>
      </c>
    </row>
    <row r="2188" spans="1:42" x14ac:dyDescent="0.3">
      <c r="A2188">
        <v>2187</v>
      </c>
      <c r="B2188" t="s">
        <v>34</v>
      </c>
      <c r="C2188" t="s">
        <v>86</v>
      </c>
      <c r="D2188">
        <v>21</v>
      </c>
      <c r="E2188" t="s">
        <v>105</v>
      </c>
      <c r="F2188" t="s">
        <v>2294</v>
      </c>
      <c r="G2188" t="s">
        <v>5141</v>
      </c>
      <c r="H2188">
        <v>19458797040</v>
      </c>
      <c r="I2188" t="s">
        <v>6607</v>
      </c>
      <c r="J2188" t="s">
        <v>7291</v>
      </c>
      <c r="K2188">
        <v>9598.6200000000008</v>
      </c>
      <c r="L2188" s="12" t="s">
        <v>9209</v>
      </c>
      <c r="M2188" s="10" t="s">
        <v>11216</v>
      </c>
      <c r="N2188">
        <v>2187</v>
      </c>
      <c r="O2188">
        <v>45080</v>
      </c>
      <c r="P2188" t="s">
        <v>11402</v>
      </c>
      <c r="Q2188" s="16">
        <v>709.74</v>
      </c>
      <c r="R2188">
        <v>10308.36</v>
      </c>
      <c r="S2188">
        <v>16</v>
      </c>
      <c r="T2188">
        <v>2187</v>
      </c>
      <c r="U2188">
        <v>44595.02</v>
      </c>
      <c r="V2188" t="s">
        <v>11412</v>
      </c>
      <c r="W2188">
        <v>8.58</v>
      </c>
      <c r="X2188">
        <v>60</v>
      </c>
      <c r="Y2188" t="s">
        <v>11420</v>
      </c>
      <c r="Z2188" t="s">
        <v>12011</v>
      </c>
      <c r="AA2188">
        <v>2187</v>
      </c>
      <c r="AB2188" t="s">
        <v>12016</v>
      </c>
      <c r="AC2188">
        <v>7122.84</v>
      </c>
      <c r="AD2188">
        <v>2971.75</v>
      </c>
      <c r="AE2188">
        <v>148.59</v>
      </c>
      <c r="AF2188" t="s">
        <v>11200</v>
      </c>
      <c r="AG2188" t="s">
        <v>11360</v>
      </c>
      <c r="AH2188">
        <v>8640</v>
      </c>
      <c r="AI2188">
        <v>2187</v>
      </c>
      <c r="AJ2188" t="s">
        <v>11349</v>
      </c>
      <c r="AK2188" t="s">
        <v>12028</v>
      </c>
      <c r="AL2188" t="s">
        <v>12031</v>
      </c>
      <c r="AM2188" t="s">
        <v>11181</v>
      </c>
      <c r="AN2188">
        <v>1</v>
      </c>
      <c r="AO2188" s="10" t="s">
        <v>12043</v>
      </c>
      <c r="AP2188" t="str" cm="1">
        <f t="array" ref="AP2188">_xlfn.IFS(
  Table1[[#This Row],[Age]]&lt;=25, "18-25",
  Table1[[#This Row],[Age]]&lt;=35, "26-35",
  Table1[[#This Row],[Age]]&lt;=45, "36-45",
  Table1[[#This Row],[Age]]&lt;=60, "46-60",
  TRUE, "60+")</f>
        <v>18-25</v>
      </c>
    </row>
    <row r="2189" spans="1:42" x14ac:dyDescent="0.3">
      <c r="A2189">
        <v>2188</v>
      </c>
      <c r="B2189" t="s">
        <v>21</v>
      </c>
      <c r="C2189" t="s">
        <v>56</v>
      </c>
      <c r="D2189">
        <v>19</v>
      </c>
      <c r="E2189" t="s">
        <v>106</v>
      </c>
      <c r="F2189" t="s">
        <v>2295</v>
      </c>
      <c r="G2189" t="s">
        <v>5135</v>
      </c>
      <c r="H2189">
        <v>19458797041</v>
      </c>
      <c r="I2189" t="s">
        <v>5688</v>
      </c>
      <c r="J2189" t="s">
        <v>7292</v>
      </c>
      <c r="K2189">
        <v>4197.83</v>
      </c>
      <c r="L2189" s="12" t="s">
        <v>9210</v>
      </c>
      <c r="M2189" s="10" t="s">
        <v>11367</v>
      </c>
      <c r="N2189">
        <v>2188</v>
      </c>
      <c r="O2189">
        <v>45085</v>
      </c>
      <c r="P2189" t="s">
        <v>11404</v>
      </c>
      <c r="Q2189" s="16">
        <v>2645.59</v>
      </c>
      <c r="R2189">
        <v>1552.24</v>
      </c>
      <c r="S2189">
        <v>27</v>
      </c>
      <c r="T2189">
        <v>2188</v>
      </c>
      <c r="U2189">
        <v>8823.73</v>
      </c>
      <c r="V2189" t="s">
        <v>11413</v>
      </c>
      <c r="W2189">
        <v>1.96</v>
      </c>
      <c r="X2189">
        <v>12</v>
      </c>
      <c r="Y2189" t="s">
        <v>9164</v>
      </c>
      <c r="Z2189" t="s">
        <v>12010</v>
      </c>
      <c r="AA2189">
        <v>2188</v>
      </c>
      <c r="AB2189" t="s">
        <v>12016</v>
      </c>
      <c r="AC2189">
        <v>3422.24</v>
      </c>
      <c r="AD2189">
        <v>2143.73</v>
      </c>
      <c r="AE2189">
        <v>107.19</v>
      </c>
      <c r="AF2189" t="s">
        <v>11103</v>
      </c>
      <c r="AG2189" t="s">
        <v>11150</v>
      </c>
      <c r="AH2189">
        <v>9818</v>
      </c>
      <c r="AI2189">
        <v>2188</v>
      </c>
      <c r="AJ2189" t="s">
        <v>11083</v>
      </c>
      <c r="AK2189" t="s">
        <v>12027</v>
      </c>
      <c r="AL2189" t="s">
        <v>12031</v>
      </c>
      <c r="AM2189" t="s">
        <v>11190</v>
      </c>
      <c r="AN2189">
        <v>1</v>
      </c>
      <c r="AO2189" s="10" t="s">
        <v>12043</v>
      </c>
      <c r="AP2189" t="str" cm="1">
        <f t="array" ref="AP2189">_xlfn.IFS(
  Table1[[#This Row],[Age]]&lt;=25, "18-25",
  Table1[[#This Row],[Age]]&lt;=35, "26-35",
  Table1[[#This Row],[Age]]&lt;=45, "36-45",
  Table1[[#This Row],[Age]]&lt;=60, "46-60",
  TRUE, "60+")</f>
        <v>18-25</v>
      </c>
    </row>
    <row r="2190" spans="1:42" x14ac:dyDescent="0.3">
      <c r="A2190">
        <v>2189</v>
      </c>
      <c r="B2190" t="s">
        <v>25</v>
      </c>
      <c r="C2190" t="s">
        <v>76</v>
      </c>
      <c r="D2190">
        <v>22</v>
      </c>
      <c r="E2190" t="s">
        <v>106</v>
      </c>
      <c r="F2190" t="s">
        <v>2296</v>
      </c>
      <c r="G2190" t="s">
        <v>5116</v>
      </c>
      <c r="H2190">
        <v>19458797042</v>
      </c>
      <c r="I2190" t="s">
        <v>5720</v>
      </c>
      <c r="J2190" t="s">
        <v>7292</v>
      </c>
      <c r="K2190">
        <v>999.02</v>
      </c>
      <c r="L2190" s="12" t="s">
        <v>9211</v>
      </c>
      <c r="M2190" s="10" t="s">
        <v>11194</v>
      </c>
      <c r="N2190">
        <v>2189</v>
      </c>
      <c r="O2190">
        <v>45108</v>
      </c>
      <c r="P2190" t="s">
        <v>11402</v>
      </c>
      <c r="Q2190" s="16">
        <v>2535.14</v>
      </c>
      <c r="R2190">
        <v>-1536.12</v>
      </c>
      <c r="S2190">
        <v>53</v>
      </c>
      <c r="T2190">
        <v>2189</v>
      </c>
      <c r="U2190">
        <v>23781.05</v>
      </c>
      <c r="V2190" t="s">
        <v>11413</v>
      </c>
      <c r="W2190">
        <v>1.85</v>
      </c>
      <c r="X2190">
        <v>36</v>
      </c>
      <c r="Y2190" t="s">
        <v>11748</v>
      </c>
      <c r="Z2190" t="s">
        <v>12010</v>
      </c>
      <c r="AA2190">
        <v>2189</v>
      </c>
      <c r="AB2190" t="s">
        <v>12016</v>
      </c>
      <c r="AC2190">
        <v>8370.27</v>
      </c>
      <c r="AD2190">
        <v>1484.94</v>
      </c>
      <c r="AE2190">
        <v>74.25</v>
      </c>
      <c r="AF2190" t="s">
        <v>11132</v>
      </c>
      <c r="AG2190" t="s">
        <v>11346</v>
      </c>
      <c r="AH2190">
        <v>2213</v>
      </c>
      <c r="AI2190">
        <v>2189</v>
      </c>
      <c r="AJ2190" t="s">
        <v>11298</v>
      </c>
      <c r="AK2190" t="s">
        <v>12029</v>
      </c>
      <c r="AL2190" t="s">
        <v>12032</v>
      </c>
      <c r="AM2190" t="s">
        <v>11374</v>
      </c>
      <c r="AN2190">
        <v>1</v>
      </c>
      <c r="AO2190" s="10" t="s">
        <v>12038</v>
      </c>
      <c r="AP2190" t="str" cm="1">
        <f t="array" ref="AP2190">_xlfn.IFS(
  Table1[[#This Row],[Age]]&lt;=25, "18-25",
  Table1[[#This Row],[Age]]&lt;=35, "26-35",
  Table1[[#This Row],[Age]]&lt;=45, "36-45",
  Table1[[#This Row],[Age]]&lt;=60, "46-60",
  TRUE, "60+")</f>
        <v>18-25</v>
      </c>
    </row>
    <row r="2191" spans="1:42" x14ac:dyDescent="0.3">
      <c r="A2191">
        <v>2190</v>
      </c>
      <c r="B2191" t="s">
        <v>37</v>
      </c>
      <c r="C2191" t="s">
        <v>62</v>
      </c>
      <c r="D2191">
        <v>34</v>
      </c>
      <c r="E2191" t="s">
        <v>105</v>
      </c>
      <c r="F2191" t="s">
        <v>2297</v>
      </c>
      <c r="G2191" t="s">
        <v>5142</v>
      </c>
      <c r="H2191">
        <v>19458797043</v>
      </c>
      <c r="I2191" t="s">
        <v>6608</v>
      </c>
      <c r="J2191" t="s">
        <v>7292</v>
      </c>
      <c r="K2191">
        <v>6544.25</v>
      </c>
      <c r="L2191" s="12" t="s">
        <v>9212</v>
      </c>
      <c r="M2191" s="10" t="s">
        <v>11308</v>
      </c>
      <c r="N2191">
        <v>2190</v>
      </c>
      <c r="O2191">
        <v>45110</v>
      </c>
      <c r="P2191" t="s">
        <v>11404</v>
      </c>
      <c r="Q2191" s="16">
        <v>179.89</v>
      </c>
      <c r="R2191">
        <v>6724.14</v>
      </c>
      <c r="S2191">
        <v>92</v>
      </c>
      <c r="T2191">
        <v>2190</v>
      </c>
      <c r="U2191">
        <v>17323.66</v>
      </c>
      <c r="V2191" t="s">
        <v>11412</v>
      </c>
      <c r="W2191">
        <v>9.4</v>
      </c>
      <c r="X2191">
        <v>36</v>
      </c>
      <c r="Y2191" t="s">
        <v>11632</v>
      </c>
      <c r="Z2191" t="s">
        <v>12010</v>
      </c>
      <c r="AA2191">
        <v>2190</v>
      </c>
      <c r="AB2191" t="s">
        <v>12017</v>
      </c>
      <c r="AC2191">
        <v>9368.51</v>
      </c>
      <c r="AD2191">
        <v>1679.87</v>
      </c>
      <c r="AE2191">
        <v>83.99</v>
      </c>
      <c r="AF2191" t="s">
        <v>11192</v>
      </c>
      <c r="AG2191" t="s">
        <v>11267</v>
      </c>
      <c r="AH2191">
        <v>2930</v>
      </c>
      <c r="AI2191">
        <v>2190</v>
      </c>
      <c r="AJ2191" t="s">
        <v>11349</v>
      </c>
      <c r="AK2191" t="s">
        <v>12029</v>
      </c>
      <c r="AL2191" t="s">
        <v>12031</v>
      </c>
      <c r="AM2191" t="s">
        <v>11274</v>
      </c>
      <c r="AN2191">
        <v>1</v>
      </c>
      <c r="AO2191" s="10" t="s">
        <v>12038</v>
      </c>
      <c r="AP2191" t="str" cm="1">
        <f t="array" ref="AP2191">_xlfn.IFS(
  Table1[[#This Row],[Age]]&lt;=25, "18-25",
  Table1[[#This Row],[Age]]&lt;=35, "26-35",
  Table1[[#This Row],[Age]]&lt;=45, "36-45",
  Table1[[#This Row],[Age]]&lt;=60, "46-60",
  TRUE, "60+")</f>
        <v>26-35</v>
      </c>
    </row>
    <row r="2192" spans="1:42" x14ac:dyDescent="0.3">
      <c r="A2192">
        <v>2191</v>
      </c>
      <c r="B2192" t="s">
        <v>35</v>
      </c>
      <c r="C2192" t="s">
        <v>80</v>
      </c>
      <c r="D2192">
        <v>56</v>
      </c>
      <c r="E2192" t="s">
        <v>104</v>
      </c>
      <c r="F2192" t="s">
        <v>2298</v>
      </c>
      <c r="G2192" t="s">
        <v>5144</v>
      </c>
      <c r="H2192">
        <v>19458797044</v>
      </c>
      <c r="I2192" t="s">
        <v>6609</v>
      </c>
      <c r="J2192" t="s">
        <v>7291</v>
      </c>
      <c r="K2192">
        <v>309.01</v>
      </c>
      <c r="L2192" s="12" t="s">
        <v>9213</v>
      </c>
      <c r="M2192" s="10" t="s">
        <v>11371</v>
      </c>
      <c r="N2192">
        <v>2191</v>
      </c>
      <c r="O2192">
        <v>44982</v>
      </c>
      <c r="P2192" t="s">
        <v>11402</v>
      </c>
      <c r="Q2192" s="16">
        <v>585.91999999999996</v>
      </c>
      <c r="R2192">
        <v>-276.91000000000003</v>
      </c>
      <c r="S2192">
        <v>36</v>
      </c>
      <c r="T2192">
        <v>2191</v>
      </c>
      <c r="U2192">
        <v>21957.91</v>
      </c>
      <c r="V2192" t="s">
        <v>11411</v>
      </c>
      <c r="W2192">
        <v>8.86</v>
      </c>
      <c r="X2192">
        <v>48</v>
      </c>
      <c r="Y2192" t="s">
        <v>11766</v>
      </c>
      <c r="Z2192" t="s">
        <v>12011</v>
      </c>
      <c r="AA2192">
        <v>2191</v>
      </c>
      <c r="AB2192" t="s">
        <v>12015</v>
      </c>
      <c r="AC2192">
        <v>2490.21</v>
      </c>
      <c r="AD2192">
        <v>1168.6600000000001</v>
      </c>
      <c r="AE2192">
        <v>58.43</v>
      </c>
      <c r="AF2192" t="s">
        <v>11082</v>
      </c>
      <c r="AG2192" t="s">
        <v>11079</v>
      </c>
      <c r="AH2192">
        <v>9335</v>
      </c>
      <c r="AI2192">
        <v>2191</v>
      </c>
      <c r="AJ2192" t="s">
        <v>11127</v>
      </c>
      <c r="AK2192" t="s">
        <v>12027</v>
      </c>
      <c r="AL2192" t="s">
        <v>12031</v>
      </c>
      <c r="AM2192" t="s">
        <v>11272</v>
      </c>
      <c r="AN2192">
        <v>1</v>
      </c>
      <c r="AO2192" s="10" t="s">
        <v>12045</v>
      </c>
      <c r="AP2192" t="str" cm="1">
        <f t="array" ref="AP2192">_xlfn.IFS(
  Table1[[#This Row],[Age]]&lt;=25, "18-25",
  Table1[[#This Row],[Age]]&lt;=35, "26-35",
  Table1[[#This Row],[Age]]&lt;=45, "36-45",
  Table1[[#This Row],[Age]]&lt;=60, "46-60",
  TRUE, "60+")</f>
        <v>46-60</v>
      </c>
    </row>
    <row r="2193" spans="1:42" x14ac:dyDescent="0.3">
      <c r="A2193">
        <v>2192</v>
      </c>
      <c r="B2193" t="s">
        <v>11</v>
      </c>
      <c r="C2193" t="s">
        <v>95</v>
      </c>
      <c r="D2193">
        <v>49</v>
      </c>
      <c r="E2193" t="s">
        <v>105</v>
      </c>
      <c r="F2193" t="s">
        <v>2299</v>
      </c>
      <c r="G2193" t="s">
        <v>5110</v>
      </c>
      <c r="H2193">
        <v>19458797045</v>
      </c>
      <c r="I2193" t="s">
        <v>6295</v>
      </c>
      <c r="J2193" t="s">
        <v>7291</v>
      </c>
      <c r="K2193">
        <v>4311.6400000000003</v>
      </c>
      <c r="L2193" s="12" t="s">
        <v>9214</v>
      </c>
      <c r="M2193" s="10" t="s">
        <v>11212</v>
      </c>
      <c r="N2193">
        <v>2192</v>
      </c>
      <c r="O2193">
        <v>45053</v>
      </c>
      <c r="P2193" t="s">
        <v>11402</v>
      </c>
      <c r="Q2193" s="16">
        <v>4752.46</v>
      </c>
      <c r="R2193">
        <v>9064.1</v>
      </c>
      <c r="S2193">
        <v>7</v>
      </c>
      <c r="T2193">
        <v>2192</v>
      </c>
      <c r="U2193">
        <v>9969.42</v>
      </c>
      <c r="V2193" t="s">
        <v>11412</v>
      </c>
      <c r="W2193">
        <v>6.17</v>
      </c>
      <c r="X2193">
        <v>36</v>
      </c>
      <c r="Y2193" t="s">
        <v>8393</v>
      </c>
      <c r="Z2193" t="s">
        <v>12012</v>
      </c>
      <c r="AA2193">
        <v>2192</v>
      </c>
      <c r="AB2193" t="s">
        <v>12015</v>
      </c>
      <c r="AC2193">
        <v>6818.45</v>
      </c>
      <c r="AD2193">
        <v>2239.23</v>
      </c>
      <c r="AE2193">
        <v>111.96</v>
      </c>
      <c r="AF2193" t="s">
        <v>11319</v>
      </c>
      <c r="AG2193" t="s">
        <v>11213</v>
      </c>
      <c r="AH2193">
        <v>2339</v>
      </c>
      <c r="AI2193">
        <v>2192</v>
      </c>
      <c r="AJ2193" t="s">
        <v>11141</v>
      </c>
      <c r="AK2193" t="s">
        <v>12028</v>
      </c>
      <c r="AL2193" t="s">
        <v>12031</v>
      </c>
      <c r="AM2193" t="s">
        <v>11168</v>
      </c>
      <c r="AN2193">
        <v>1</v>
      </c>
      <c r="AO2193" s="10" t="s">
        <v>12046</v>
      </c>
      <c r="AP2193" t="str" cm="1">
        <f t="array" ref="AP2193">_xlfn.IFS(
  Table1[[#This Row],[Age]]&lt;=25, "18-25",
  Table1[[#This Row],[Age]]&lt;=35, "26-35",
  Table1[[#This Row],[Age]]&lt;=45, "36-45",
  Table1[[#This Row],[Age]]&lt;=60, "46-60",
  TRUE, "60+")</f>
        <v>46-60</v>
      </c>
    </row>
    <row r="2194" spans="1:42" x14ac:dyDescent="0.3">
      <c r="A2194">
        <v>2193</v>
      </c>
      <c r="B2194" t="s">
        <v>5</v>
      </c>
      <c r="C2194" t="s">
        <v>86</v>
      </c>
      <c r="D2194">
        <v>46</v>
      </c>
      <c r="E2194" t="s">
        <v>104</v>
      </c>
      <c r="F2194" t="s">
        <v>2300</v>
      </c>
      <c r="G2194" t="s">
        <v>5136</v>
      </c>
      <c r="H2194">
        <v>19458797046</v>
      </c>
      <c r="I2194" t="s">
        <v>6273</v>
      </c>
      <c r="J2194" t="s">
        <v>7292</v>
      </c>
      <c r="K2194">
        <v>4155.5</v>
      </c>
      <c r="L2194" s="12" t="s">
        <v>9000</v>
      </c>
      <c r="M2194" s="10" t="s">
        <v>11204</v>
      </c>
      <c r="N2194">
        <v>2193</v>
      </c>
      <c r="O2194">
        <v>44979</v>
      </c>
      <c r="P2194" t="s">
        <v>11404</v>
      </c>
      <c r="Q2194" s="16">
        <v>4805.5200000000004</v>
      </c>
      <c r="R2194">
        <v>-650.02</v>
      </c>
      <c r="S2194">
        <v>34</v>
      </c>
      <c r="T2194">
        <v>2193</v>
      </c>
      <c r="U2194">
        <v>11654.11</v>
      </c>
      <c r="V2194" t="s">
        <v>11412</v>
      </c>
      <c r="W2194">
        <v>1.96</v>
      </c>
      <c r="X2194">
        <v>24</v>
      </c>
      <c r="Y2194" t="s">
        <v>11723</v>
      </c>
      <c r="Z2194" t="s">
        <v>12010</v>
      </c>
      <c r="AA2194">
        <v>2193</v>
      </c>
      <c r="AB2194" t="s">
        <v>12016</v>
      </c>
      <c r="AC2194">
        <v>6702.2</v>
      </c>
      <c r="AD2194">
        <v>2295.39</v>
      </c>
      <c r="AE2194">
        <v>114.77</v>
      </c>
      <c r="AF2194" t="s">
        <v>11212</v>
      </c>
      <c r="AG2194" t="s">
        <v>11291</v>
      </c>
      <c r="AH2194">
        <v>5378</v>
      </c>
      <c r="AI2194">
        <v>2193</v>
      </c>
      <c r="AJ2194" t="s">
        <v>11378</v>
      </c>
      <c r="AK2194" t="s">
        <v>12028</v>
      </c>
      <c r="AL2194" t="s">
        <v>12031</v>
      </c>
      <c r="AM2194" t="s">
        <v>11136</v>
      </c>
      <c r="AN2194">
        <v>1</v>
      </c>
      <c r="AO2194" s="10" t="s">
        <v>12045</v>
      </c>
      <c r="AP2194" t="str" cm="1">
        <f t="array" ref="AP2194">_xlfn.IFS(
  Table1[[#This Row],[Age]]&lt;=25, "18-25",
  Table1[[#This Row],[Age]]&lt;=35, "26-35",
  Table1[[#This Row],[Age]]&lt;=45, "36-45",
  Table1[[#This Row],[Age]]&lt;=60, "46-60",
  TRUE, "60+")</f>
        <v>46-60</v>
      </c>
    </row>
    <row r="2195" spans="1:42" x14ac:dyDescent="0.3">
      <c r="A2195">
        <v>2194</v>
      </c>
      <c r="B2195" t="s">
        <v>41</v>
      </c>
      <c r="C2195" t="s">
        <v>66</v>
      </c>
      <c r="D2195">
        <v>33</v>
      </c>
      <c r="E2195" t="s">
        <v>104</v>
      </c>
      <c r="F2195" t="s">
        <v>2301</v>
      </c>
      <c r="G2195" t="s">
        <v>5148</v>
      </c>
      <c r="H2195">
        <v>19458797047</v>
      </c>
      <c r="I2195" t="s">
        <v>5372</v>
      </c>
      <c r="J2195" t="s">
        <v>7292</v>
      </c>
      <c r="K2195">
        <v>2622.71</v>
      </c>
      <c r="L2195" s="12" t="s">
        <v>9215</v>
      </c>
      <c r="M2195" s="10" t="s">
        <v>11135</v>
      </c>
      <c r="N2195">
        <v>2194</v>
      </c>
      <c r="O2195">
        <v>45126</v>
      </c>
      <c r="P2195" t="s">
        <v>11402</v>
      </c>
      <c r="Q2195" s="16">
        <v>4374.55</v>
      </c>
      <c r="R2195">
        <v>6997.26</v>
      </c>
      <c r="S2195">
        <v>65</v>
      </c>
      <c r="T2195">
        <v>2194</v>
      </c>
      <c r="U2195">
        <v>38722.6</v>
      </c>
      <c r="V2195" t="s">
        <v>11411</v>
      </c>
      <c r="W2195">
        <v>5.91</v>
      </c>
      <c r="X2195">
        <v>60</v>
      </c>
      <c r="Y2195" t="s">
        <v>11652</v>
      </c>
      <c r="Z2195" t="s">
        <v>12012</v>
      </c>
      <c r="AA2195">
        <v>2194</v>
      </c>
      <c r="AB2195" t="s">
        <v>12015</v>
      </c>
      <c r="AC2195">
        <v>4061.59</v>
      </c>
      <c r="AD2195">
        <v>4480.21</v>
      </c>
      <c r="AE2195">
        <v>224.01</v>
      </c>
      <c r="AF2195" t="s">
        <v>11078</v>
      </c>
      <c r="AG2195" t="s">
        <v>11168</v>
      </c>
      <c r="AH2195">
        <v>1648</v>
      </c>
      <c r="AI2195">
        <v>2194</v>
      </c>
      <c r="AJ2195" t="s">
        <v>11125</v>
      </c>
      <c r="AK2195" t="s">
        <v>12029</v>
      </c>
      <c r="AL2195" t="s">
        <v>12032</v>
      </c>
      <c r="AM2195" t="s">
        <v>11225</v>
      </c>
      <c r="AN2195">
        <v>1</v>
      </c>
      <c r="AO2195" s="10" t="s">
        <v>12038</v>
      </c>
      <c r="AP2195" t="str" cm="1">
        <f t="array" ref="AP2195">_xlfn.IFS(
  Table1[[#This Row],[Age]]&lt;=25, "18-25",
  Table1[[#This Row],[Age]]&lt;=35, "26-35",
  Table1[[#This Row],[Age]]&lt;=45, "36-45",
  Table1[[#This Row],[Age]]&lt;=60, "46-60",
  TRUE, "60+")</f>
        <v>26-35</v>
      </c>
    </row>
    <row r="2196" spans="1:42" x14ac:dyDescent="0.3">
      <c r="A2196">
        <v>2195</v>
      </c>
      <c r="B2196" t="s">
        <v>22</v>
      </c>
      <c r="C2196" t="s">
        <v>63</v>
      </c>
      <c r="D2196">
        <v>18</v>
      </c>
      <c r="E2196" t="s">
        <v>105</v>
      </c>
      <c r="F2196" t="s">
        <v>2302</v>
      </c>
      <c r="G2196" t="s">
        <v>5125</v>
      </c>
      <c r="H2196">
        <v>19458797048</v>
      </c>
      <c r="I2196" t="s">
        <v>6475</v>
      </c>
      <c r="J2196" t="s">
        <v>7291</v>
      </c>
      <c r="K2196">
        <v>9646.66</v>
      </c>
      <c r="L2196" s="12" t="s">
        <v>9216</v>
      </c>
      <c r="M2196" s="10" t="s">
        <v>11263</v>
      </c>
      <c r="N2196">
        <v>2195</v>
      </c>
      <c r="O2196">
        <v>44960</v>
      </c>
      <c r="P2196" t="s">
        <v>11404</v>
      </c>
      <c r="Q2196" s="16">
        <v>2164.98</v>
      </c>
      <c r="R2196">
        <v>7481.68</v>
      </c>
      <c r="S2196">
        <v>4</v>
      </c>
      <c r="T2196">
        <v>2195</v>
      </c>
      <c r="U2196">
        <v>24440.44</v>
      </c>
      <c r="V2196" t="s">
        <v>11411</v>
      </c>
      <c r="W2196">
        <v>9.2799999999999994</v>
      </c>
      <c r="X2196">
        <v>48</v>
      </c>
      <c r="Y2196" t="s">
        <v>11464</v>
      </c>
      <c r="Z2196" t="s">
        <v>12012</v>
      </c>
      <c r="AA2196">
        <v>2195</v>
      </c>
      <c r="AB2196" t="s">
        <v>12016</v>
      </c>
      <c r="AC2196">
        <v>2023.54</v>
      </c>
      <c r="AD2196">
        <v>3340.04</v>
      </c>
      <c r="AE2196">
        <v>167</v>
      </c>
      <c r="AF2196" t="s">
        <v>11221</v>
      </c>
      <c r="AG2196" t="s">
        <v>11174</v>
      </c>
      <c r="AH2196">
        <v>2710</v>
      </c>
      <c r="AI2196">
        <v>2195</v>
      </c>
      <c r="AJ2196" t="s">
        <v>11083</v>
      </c>
      <c r="AK2196" t="s">
        <v>12027</v>
      </c>
      <c r="AL2196" t="s">
        <v>12031</v>
      </c>
      <c r="AM2196" t="s">
        <v>11392</v>
      </c>
      <c r="AN2196">
        <v>1</v>
      </c>
      <c r="AO2196" s="10" t="s">
        <v>12045</v>
      </c>
      <c r="AP2196" t="str" cm="1">
        <f t="array" ref="AP2196">_xlfn.IFS(
  Table1[[#This Row],[Age]]&lt;=25, "18-25",
  Table1[[#This Row],[Age]]&lt;=35, "26-35",
  Table1[[#This Row],[Age]]&lt;=45, "36-45",
  Table1[[#This Row],[Age]]&lt;=60, "46-60",
  TRUE, "60+")</f>
        <v>18-25</v>
      </c>
    </row>
    <row r="2197" spans="1:42" x14ac:dyDescent="0.3">
      <c r="A2197">
        <v>2196</v>
      </c>
      <c r="B2197" t="s">
        <v>35</v>
      </c>
      <c r="C2197" t="s">
        <v>89</v>
      </c>
      <c r="D2197">
        <v>29</v>
      </c>
      <c r="E2197" t="s">
        <v>104</v>
      </c>
      <c r="F2197" t="s">
        <v>2303</v>
      </c>
      <c r="G2197" t="s">
        <v>5141</v>
      </c>
      <c r="H2197">
        <v>19458797049</v>
      </c>
      <c r="I2197" t="s">
        <v>6610</v>
      </c>
      <c r="J2197" t="s">
        <v>7291</v>
      </c>
      <c r="K2197">
        <v>4093.74</v>
      </c>
      <c r="L2197" s="12" t="s">
        <v>9217</v>
      </c>
      <c r="M2197" s="10" t="s">
        <v>11282</v>
      </c>
      <c r="N2197">
        <v>2196</v>
      </c>
      <c r="O2197">
        <v>44972</v>
      </c>
      <c r="P2197" t="s">
        <v>11404</v>
      </c>
      <c r="Q2197" s="16">
        <v>2968.78</v>
      </c>
      <c r="R2197">
        <v>1124.96</v>
      </c>
      <c r="S2197">
        <v>26</v>
      </c>
      <c r="T2197">
        <v>2196</v>
      </c>
      <c r="U2197">
        <v>26193.21</v>
      </c>
      <c r="V2197" t="s">
        <v>11411</v>
      </c>
      <c r="W2197">
        <v>6.51</v>
      </c>
      <c r="X2197">
        <v>12</v>
      </c>
      <c r="Y2197" t="s">
        <v>11878</v>
      </c>
      <c r="Z2197" t="s">
        <v>12011</v>
      </c>
      <c r="AA2197">
        <v>2196</v>
      </c>
      <c r="AB2197" t="s">
        <v>12017</v>
      </c>
      <c r="AC2197">
        <v>7018.55</v>
      </c>
      <c r="AD2197">
        <v>3152.89</v>
      </c>
      <c r="AE2197">
        <v>157.63999999999999</v>
      </c>
      <c r="AF2197" t="s">
        <v>11391</v>
      </c>
      <c r="AG2197" t="s">
        <v>11250</v>
      </c>
      <c r="AH2197">
        <v>8455</v>
      </c>
      <c r="AI2197">
        <v>2196</v>
      </c>
      <c r="AJ2197" t="s">
        <v>11194</v>
      </c>
      <c r="AK2197" t="s">
        <v>12029</v>
      </c>
      <c r="AL2197" t="s">
        <v>12031</v>
      </c>
      <c r="AM2197" t="s">
        <v>11080</v>
      </c>
      <c r="AN2197">
        <v>1</v>
      </c>
      <c r="AO2197" s="10" t="s">
        <v>12045</v>
      </c>
      <c r="AP2197" t="str" cm="1">
        <f t="array" ref="AP2197">_xlfn.IFS(
  Table1[[#This Row],[Age]]&lt;=25, "18-25",
  Table1[[#This Row],[Age]]&lt;=35, "26-35",
  Table1[[#This Row],[Age]]&lt;=45, "36-45",
  Table1[[#This Row],[Age]]&lt;=60, "46-60",
  TRUE, "60+")</f>
        <v>26-35</v>
      </c>
    </row>
    <row r="2198" spans="1:42" x14ac:dyDescent="0.3">
      <c r="A2198">
        <v>2197</v>
      </c>
      <c r="B2198" t="s">
        <v>3</v>
      </c>
      <c r="C2198" t="s">
        <v>73</v>
      </c>
      <c r="D2198">
        <v>36</v>
      </c>
      <c r="E2198" t="s">
        <v>105</v>
      </c>
      <c r="F2198" t="s">
        <v>2304</v>
      </c>
      <c r="G2198" t="s">
        <v>5111</v>
      </c>
      <c r="H2198">
        <v>19458797050</v>
      </c>
      <c r="I2198" t="s">
        <v>6389</v>
      </c>
      <c r="J2198" t="s">
        <v>7292</v>
      </c>
      <c r="K2198">
        <v>8957.6</v>
      </c>
      <c r="L2198" s="12" t="s">
        <v>9218</v>
      </c>
      <c r="M2198" s="10" t="s">
        <v>11354</v>
      </c>
      <c r="N2198">
        <v>2197</v>
      </c>
      <c r="O2198">
        <v>45134</v>
      </c>
      <c r="P2198" t="s">
        <v>11403</v>
      </c>
      <c r="Q2198" s="16">
        <v>4122.5200000000004</v>
      </c>
      <c r="R2198">
        <v>4835.08</v>
      </c>
      <c r="S2198">
        <v>20</v>
      </c>
      <c r="T2198">
        <v>2197</v>
      </c>
      <c r="U2198">
        <v>44976.43</v>
      </c>
      <c r="V2198" t="s">
        <v>11411</v>
      </c>
      <c r="W2198">
        <v>2.78</v>
      </c>
      <c r="X2198">
        <v>24</v>
      </c>
      <c r="Y2198" t="s">
        <v>10812</v>
      </c>
      <c r="Z2198" t="s">
        <v>12011</v>
      </c>
      <c r="AA2198">
        <v>2197</v>
      </c>
      <c r="AB2198" t="s">
        <v>12016</v>
      </c>
      <c r="AC2198">
        <v>5099.63</v>
      </c>
      <c r="AD2198">
        <v>1309.27</v>
      </c>
      <c r="AE2198">
        <v>65.459999999999994</v>
      </c>
      <c r="AF2198" t="s">
        <v>11138</v>
      </c>
      <c r="AG2198" t="s">
        <v>11180</v>
      </c>
      <c r="AH2198">
        <v>3469</v>
      </c>
      <c r="AI2198">
        <v>2197</v>
      </c>
      <c r="AJ2198" t="s">
        <v>11184</v>
      </c>
      <c r="AK2198" t="s">
        <v>12029</v>
      </c>
      <c r="AL2198" t="s">
        <v>12032</v>
      </c>
      <c r="AM2198" t="s">
        <v>11060</v>
      </c>
      <c r="AN2198">
        <v>1</v>
      </c>
      <c r="AO2198" s="10" t="s">
        <v>12038</v>
      </c>
      <c r="AP2198" t="str" cm="1">
        <f t="array" ref="AP2198">_xlfn.IFS(
  Table1[[#This Row],[Age]]&lt;=25, "18-25",
  Table1[[#This Row],[Age]]&lt;=35, "26-35",
  Table1[[#This Row],[Age]]&lt;=45, "36-45",
  Table1[[#This Row],[Age]]&lt;=60, "46-60",
  TRUE, "60+")</f>
        <v>36-45</v>
      </c>
    </row>
    <row r="2199" spans="1:42" x14ac:dyDescent="0.3">
      <c r="A2199">
        <v>2198</v>
      </c>
      <c r="B2199" t="s">
        <v>2</v>
      </c>
      <c r="C2199" t="s">
        <v>53</v>
      </c>
      <c r="D2199">
        <v>26</v>
      </c>
      <c r="E2199" t="s">
        <v>104</v>
      </c>
      <c r="F2199" t="s">
        <v>2305</v>
      </c>
      <c r="G2199" t="s">
        <v>5142</v>
      </c>
      <c r="H2199">
        <v>19458797051</v>
      </c>
      <c r="I2199" t="s">
        <v>5151</v>
      </c>
      <c r="J2199" t="s">
        <v>7292</v>
      </c>
      <c r="K2199">
        <v>5199.59</v>
      </c>
      <c r="L2199" s="12" t="s">
        <v>9219</v>
      </c>
      <c r="M2199" s="10" t="s">
        <v>11050</v>
      </c>
      <c r="N2199">
        <v>2198</v>
      </c>
      <c r="O2199">
        <v>45266</v>
      </c>
      <c r="P2199" t="s">
        <v>11404</v>
      </c>
      <c r="Q2199" s="16">
        <v>3383.96</v>
      </c>
      <c r="R2199">
        <v>8583.5499999999993</v>
      </c>
      <c r="S2199">
        <v>51</v>
      </c>
      <c r="T2199">
        <v>2198</v>
      </c>
      <c r="U2199">
        <v>12759</v>
      </c>
      <c r="V2199" t="s">
        <v>11412</v>
      </c>
      <c r="W2199">
        <v>9.15</v>
      </c>
      <c r="X2199">
        <v>12</v>
      </c>
      <c r="Y2199" t="s">
        <v>11458</v>
      </c>
      <c r="Z2199" t="s">
        <v>12011</v>
      </c>
      <c r="AA2199">
        <v>2198</v>
      </c>
      <c r="AB2199" t="s">
        <v>12016</v>
      </c>
      <c r="AC2199">
        <v>2721.22</v>
      </c>
      <c r="AD2199">
        <v>1705.09</v>
      </c>
      <c r="AE2199">
        <v>85.25</v>
      </c>
      <c r="AF2199" t="s">
        <v>11179</v>
      </c>
      <c r="AG2199" t="s">
        <v>11066</v>
      </c>
      <c r="AH2199">
        <v>8421</v>
      </c>
      <c r="AI2199">
        <v>2198</v>
      </c>
      <c r="AJ2199" t="s">
        <v>11070</v>
      </c>
      <c r="AK2199" t="s">
        <v>12029</v>
      </c>
      <c r="AL2199" t="s">
        <v>12031</v>
      </c>
      <c r="AM2199" t="s">
        <v>11171</v>
      </c>
      <c r="AN2199">
        <v>1</v>
      </c>
      <c r="AO2199" s="10" t="s">
        <v>12036</v>
      </c>
      <c r="AP2199" t="str" cm="1">
        <f t="array" ref="AP2199">_xlfn.IFS(
  Table1[[#This Row],[Age]]&lt;=25, "18-25",
  Table1[[#This Row],[Age]]&lt;=35, "26-35",
  Table1[[#This Row],[Age]]&lt;=45, "36-45",
  Table1[[#This Row],[Age]]&lt;=60, "46-60",
  TRUE, "60+")</f>
        <v>26-35</v>
      </c>
    </row>
    <row r="2200" spans="1:42" x14ac:dyDescent="0.3">
      <c r="A2200">
        <v>2199</v>
      </c>
      <c r="B2200" t="s">
        <v>43</v>
      </c>
      <c r="C2200" t="s">
        <v>82</v>
      </c>
      <c r="D2200">
        <v>65</v>
      </c>
      <c r="E2200" t="s">
        <v>104</v>
      </c>
      <c r="F2200" t="s">
        <v>2306</v>
      </c>
      <c r="G2200" t="s">
        <v>5119</v>
      </c>
      <c r="H2200">
        <v>19458797052</v>
      </c>
      <c r="I2200" t="s">
        <v>6611</v>
      </c>
      <c r="J2200" t="s">
        <v>7291</v>
      </c>
      <c r="K2200">
        <v>8223.31</v>
      </c>
      <c r="L2200" s="12" t="s">
        <v>8113</v>
      </c>
      <c r="M2200" s="10" t="s">
        <v>11091</v>
      </c>
      <c r="N2200">
        <v>2199</v>
      </c>
      <c r="O2200">
        <v>45256</v>
      </c>
      <c r="P2200" t="s">
        <v>11404</v>
      </c>
      <c r="Q2200" s="16">
        <v>4476.71</v>
      </c>
      <c r="R2200">
        <v>12700.02</v>
      </c>
      <c r="S2200">
        <v>77</v>
      </c>
      <c r="T2200">
        <v>2199</v>
      </c>
      <c r="U2200">
        <v>17134.310000000001</v>
      </c>
      <c r="V2200" t="s">
        <v>11412</v>
      </c>
      <c r="W2200">
        <v>8.7899999999999991</v>
      </c>
      <c r="X2200">
        <v>36</v>
      </c>
      <c r="Y2200" t="s">
        <v>11936</v>
      </c>
      <c r="Z2200" t="s">
        <v>12011</v>
      </c>
      <c r="AA2200">
        <v>2199</v>
      </c>
      <c r="AB2200" t="s">
        <v>12015</v>
      </c>
      <c r="AC2200">
        <v>1515.24</v>
      </c>
      <c r="AD2200">
        <v>4361.7700000000004</v>
      </c>
      <c r="AE2200">
        <v>218.09</v>
      </c>
      <c r="AF2200" t="s">
        <v>11238</v>
      </c>
      <c r="AG2200" t="s">
        <v>11330</v>
      </c>
      <c r="AH2200">
        <v>2681</v>
      </c>
      <c r="AI2200">
        <v>2199</v>
      </c>
      <c r="AJ2200" t="s">
        <v>11046</v>
      </c>
      <c r="AK2200" t="s">
        <v>12027</v>
      </c>
      <c r="AL2200" t="s">
        <v>12031</v>
      </c>
      <c r="AM2200" t="s">
        <v>11204</v>
      </c>
      <c r="AN2200">
        <v>1</v>
      </c>
      <c r="AO2200" s="10" t="s">
        <v>12040</v>
      </c>
      <c r="AP2200" t="str" cm="1">
        <f t="array" ref="AP2200">_xlfn.IFS(
  Table1[[#This Row],[Age]]&lt;=25, "18-25",
  Table1[[#This Row],[Age]]&lt;=35, "26-35",
  Table1[[#This Row],[Age]]&lt;=45, "36-45",
  Table1[[#This Row],[Age]]&lt;=60, "46-60",
  TRUE, "60+")</f>
        <v>60+</v>
      </c>
    </row>
    <row r="2201" spans="1:42" x14ac:dyDescent="0.3">
      <c r="A2201">
        <v>2200</v>
      </c>
      <c r="B2201" t="s">
        <v>28</v>
      </c>
      <c r="C2201" t="s">
        <v>83</v>
      </c>
      <c r="D2201">
        <v>24</v>
      </c>
      <c r="E2201" t="s">
        <v>105</v>
      </c>
      <c r="F2201" t="s">
        <v>2307</v>
      </c>
      <c r="G2201" t="s">
        <v>5126</v>
      </c>
      <c r="H2201">
        <v>19458797053</v>
      </c>
      <c r="I2201" t="s">
        <v>5238</v>
      </c>
      <c r="J2201" t="s">
        <v>7292</v>
      </c>
      <c r="K2201">
        <v>4568.8100000000004</v>
      </c>
      <c r="L2201" s="12" t="s">
        <v>9220</v>
      </c>
      <c r="M2201" s="10" t="s">
        <v>11352</v>
      </c>
      <c r="N2201">
        <v>2200</v>
      </c>
      <c r="O2201">
        <v>44976</v>
      </c>
      <c r="P2201" t="s">
        <v>11403</v>
      </c>
      <c r="Q2201" s="16">
        <v>1585.55</v>
      </c>
      <c r="R2201">
        <v>6154.36</v>
      </c>
      <c r="S2201">
        <v>99</v>
      </c>
      <c r="T2201">
        <v>2200</v>
      </c>
      <c r="U2201">
        <v>16122.2</v>
      </c>
      <c r="V2201" t="s">
        <v>11413</v>
      </c>
      <c r="W2201">
        <v>5.92</v>
      </c>
      <c r="X2201">
        <v>36</v>
      </c>
      <c r="Y2201" t="s">
        <v>11843</v>
      </c>
      <c r="Z2201" t="s">
        <v>12012</v>
      </c>
      <c r="AA2201">
        <v>2200</v>
      </c>
      <c r="AB2201" t="s">
        <v>12017</v>
      </c>
      <c r="AC2201">
        <v>9514.4599999999991</v>
      </c>
      <c r="AD2201">
        <v>2830.52</v>
      </c>
      <c r="AE2201">
        <v>141.53</v>
      </c>
      <c r="AF2201" t="s">
        <v>11253</v>
      </c>
      <c r="AG2201" t="s">
        <v>11035</v>
      </c>
      <c r="AH2201">
        <v>9355</v>
      </c>
      <c r="AI2201">
        <v>2200</v>
      </c>
      <c r="AJ2201" t="s">
        <v>11287</v>
      </c>
      <c r="AK2201" t="s">
        <v>12029</v>
      </c>
      <c r="AL2201" t="s">
        <v>12031</v>
      </c>
      <c r="AM2201" t="s">
        <v>11112</v>
      </c>
      <c r="AN2201">
        <v>1</v>
      </c>
      <c r="AO2201" s="10" t="s">
        <v>12045</v>
      </c>
      <c r="AP2201" t="str" cm="1">
        <f t="array" ref="AP2201">_xlfn.IFS(
  Table1[[#This Row],[Age]]&lt;=25, "18-25",
  Table1[[#This Row],[Age]]&lt;=35, "26-35",
  Table1[[#This Row],[Age]]&lt;=45, "36-45",
  Table1[[#This Row],[Age]]&lt;=60, "46-60",
  TRUE, "60+")</f>
        <v>18-25</v>
      </c>
    </row>
    <row r="2202" spans="1:42" x14ac:dyDescent="0.3">
      <c r="A2202">
        <v>2201</v>
      </c>
      <c r="B2202" t="s">
        <v>5</v>
      </c>
      <c r="C2202" t="s">
        <v>80</v>
      </c>
      <c r="D2202">
        <v>47</v>
      </c>
      <c r="E2202" t="s">
        <v>106</v>
      </c>
      <c r="F2202" t="s">
        <v>2308</v>
      </c>
      <c r="G2202" t="s">
        <v>5140</v>
      </c>
      <c r="H2202">
        <v>19458797054</v>
      </c>
      <c r="I2202" t="s">
        <v>5710</v>
      </c>
      <c r="J2202" t="s">
        <v>7292</v>
      </c>
      <c r="K2202">
        <v>9916.2199999999993</v>
      </c>
      <c r="L2202" s="12" t="s">
        <v>9221</v>
      </c>
      <c r="M2202" s="10" t="s">
        <v>11202</v>
      </c>
      <c r="N2202">
        <v>2201</v>
      </c>
      <c r="O2202">
        <v>45123</v>
      </c>
      <c r="P2202" t="s">
        <v>11403</v>
      </c>
      <c r="Q2202" s="16">
        <v>3124.51</v>
      </c>
      <c r="R2202">
        <v>13040.73</v>
      </c>
      <c r="S2202">
        <v>10</v>
      </c>
      <c r="T2202">
        <v>2201</v>
      </c>
      <c r="U2202">
        <v>33302.67</v>
      </c>
      <c r="V2202" t="s">
        <v>11413</v>
      </c>
      <c r="W2202">
        <v>8.67</v>
      </c>
      <c r="X2202">
        <v>60</v>
      </c>
      <c r="Y2202" t="s">
        <v>11837</v>
      </c>
      <c r="Z2202" t="s">
        <v>12012</v>
      </c>
      <c r="AA2202">
        <v>2201</v>
      </c>
      <c r="AB2202" t="s">
        <v>12017</v>
      </c>
      <c r="AC2202">
        <v>4679.25</v>
      </c>
      <c r="AD2202">
        <v>900.89</v>
      </c>
      <c r="AE2202">
        <v>45.04</v>
      </c>
      <c r="AF2202" t="s">
        <v>11190</v>
      </c>
      <c r="AG2202" t="s">
        <v>11167</v>
      </c>
      <c r="AH2202">
        <v>8843</v>
      </c>
      <c r="AI2202">
        <v>2201</v>
      </c>
      <c r="AJ2202" t="s">
        <v>11378</v>
      </c>
      <c r="AK2202" t="s">
        <v>12028</v>
      </c>
      <c r="AL2202" t="s">
        <v>12031</v>
      </c>
      <c r="AM2202" t="s">
        <v>11289</v>
      </c>
      <c r="AN2202">
        <v>1</v>
      </c>
      <c r="AO2202" s="10" t="s">
        <v>12038</v>
      </c>
      <c r="AP2202" t="str" cm="1">
        <f t="array" ref="AP2202">_xlfn.IFS(
  Table1[[#This Row],[Age]]&lt;=25, "18-25",
  Table1[[#This Row],[Age]]&lt;=35, "26-35",
  Table1[[#This Row],[Age]]&lt;=45, "36-45",
  Table1[[#This Row],[Age]]&lt;=60, "46-60",
  TRUE, "60+")</f>
        <v>46-60</v>
      </c>
    </row>
    <row r="2203" spans="1:42" x14ac:dyDescent="0.3">
      <c r="A2203">
        <v>2202</v>
      </c>
      <c r="B2203" t="s">
        <v>35</v>
      </c>
      <c r="C2203" t="s">
        <v>96</v>
      </c>
      <c r="D2203">
        <v>32</v>
      </c>
      <c r="E2203" t="s">
        <v>106</v>
      </c>
      <c r="F2203" t="s">
        <v>2309</v>
      </c>
      <c r="G2203" t="s">
        <v>5143</v>
      </c>
      <c r="H2203">
        <v>19458797055</v>
      </c>
      <c r="I2203" t="s">
        <v>6612</v>
      </c>
      <c r="J2203" t="s">
        <v>7292</v>
      </c>
      <c r="K2203">
        <v>6436.29</v>
      </c>
      <c r="L2203" s="12" t="s">
        <v>9222</v>
      </c>
      <c r="M2203" s="10" t="s">
        <v>11246</v>
      </c>
      <c r="N2203">
        <v>2202</v>
      </c>
      <c r="O2203">
        <v>44937</v>
      </c>
      <c r="P2203" t="s">
        <v>11402</v>
      </c>
      <c r="Q2203" s="16">
        <v>2839.52</v>
      </c>
      <c r="R2203">
        <v>9275.81</v>
      </c>
      <c r="S2203">
        <v>8</v>
      </c>
      <c r="T2203">
        <v>2202</v>
      </c>
      <c r="U2203">
        <v>28560.09</v>
      </c>
      <c r="V2203" t="s">
        <v>11412</v>
      </c>
      <c r="W2203">
        <v>1.51</v>
      </c>
      <c r="X2203">
        <v>12</v>
      </c>
      <c r="Y2203" t="s">
        <v>8289</v>
      </c>
      <c r="Z2203" t="s">
        <v>12011</v>
      </c>
      <c r="AA2203">
        <v>2202</v>
      </c>
      <c r="AB2203" t="s">
        <v>12017</v>
      </c>
      <c r="AC2203">
        <v>7738.57</v>
      </c>
      <c r="AD2203">
        <v>3631.96</v>
      </c>
      <c r="AE2203">
        <v>181.6</v>
      </c>
      <c r="AF2203" t="s">
        <v>11269</v>
      </c>
      <c r="AG2203" t="s">
        <v>11214</v>
      </c>
      <c r="AH2203">
        <v>7245</v>
      </c>
      <c r="AI2203">
        <v>2202</v>
      </c>
      <c r="AJ2203" t="s">
        <v>11376</v>
      </c>
      <c r="AK2203" t="s">
        <v>12028</v>
      </c>
      <c r="AL2203" t="s">
        <v>12031</v>
      </c>
      <c r="AM2203" t="s">
        <v>11242</v>
      </c>
      <c r="AN2203">
        <v>1</v>
      </c>
      <c r="AO2203" s="10" t="s">
        <v>12039</v>
      </c>
      <c r="AP2203" t="str" cm="1">
        <f t="array" ref="AP2203">_xlfn.IFS(
  Table1[[#This Row],[Age]]&lt;=25, "18-25",
  Table1[[#This Row],[Age]]&lt;=35, "26-35",
  Table1[[#This Row],[Age]]&lt;=45, "36-45",
  Table1[[#This Row],[Age]]&lt;=60, "46-60",
  TRUE, "60+")</f>
        <v>26-35</v>
      </c>
    </row>
    <row r="2204" spans="1:42" x14ac:dyDescent="0.3">
      <c r="A2204">
        <v>2203</v>
      </c>
      <c r="B2204" t="s">
        <v>9</v>
      </c>
      <c r="C2204" t="s">
        <v>99</v>
      </c>
      <c r="D2204">
        <v>61</v>
      </c>
      <c r="E2204" t="s">
        <v>105</v>
      </c>
      <c r="F2204" t="s">
        <v>2310</v>
      </c>
      <c r="G2204" t="s">
        <v>5129</v>
      </c>
      <c r="H2204">
        <v>19458797056</v>
      </c>
      <c r="I2204" t="s">
        <v>6419</v>
      </c>
      <c r="J2204" t="s">
        <v>7292</v>
      </c>
      <c r="K2204">
        <v>1643.88</v>
      </c>
      <c r="L2204" s="12" t="s">
        <v>9223</v>
      </c>
      <c r="M2204" s="10" t="s">
        <v>11146</v>
      </c>
      <c r="N2204">
        <v>2203</v>
      </c>
      <c r="O2204">
        <v>45157</v>
      </c>
      <c r="P2204" t="s">
        <v>11403</v>
      </c>
      <c r="Q2204" s="16">
        <v>4923.13</v>
      </c>
      <c r="R2204">
        <v>6567.01</v>
      </c>
      <c r="S2204">
        <v>18</v>
      </c>
      <c r="T2204">
        <v>2203</v>
      </c>
      <c r="U2204">
        <v>24105.69</v>
      </c>
      <c r="V2204" t="s">
        <v>11413</v>
      </c>
      <c r="W2204">
        <v>5.15</v>
      </c>
      <c r="X2204">
        <v>24</v>
      </c>
      <c r="Y2204" t="s">
        <v>11874</v>
      </c>
      <c r="Z2204" t="s">
        <v>12012</v>
      </c>
      <c r="AA2204">
        <v>2203</v>
      </c>
      <c r="AB2204" t="s">
        <v>12016</v>
      </c>
      <c r="AC2204">
        <v>2228.86</v>
      </c>
      <c r="AD2204">
        <v>321.14999999999998</v>
      </c>
      <c r="AE2204">
        <v>16.059999999999999</v>
      </c>
      <c r="AF2204" t="s">
        <v>11133</v>
      </c>
      <c r="AG2204" t="s">
        <v>11235</v>
      </c>
      <c r="AH2204">
        <v>715</v>
      </c>
      <c r="AI2204">
        <v>2203</v>
      </c>
      <c r="AJ2204" t="s">
        <v>11099</v>
      </c>
      <c r="AK2204" t="s">
        <v>12028</v>
      </c>
      <c r="AL2204" t="s">
        <v>12031</v>
      </c>
      <c r="AM2204" t="s">
        <v>11155</v>
      </c>
      <c r="AN2204">
        <v>1</v>
      </c>
      <c r="AO2204" s="10" t="s">
        <v>12041</v>
      </c>
      <c r="AP2204" t="str" cm="1">
        <f t="array" ref="AP2204">_xlfn.IFS(
  Table1[[#This Row],[Age]]&lt;=25, "18-25",
  Table1[[#This Row],[Age]]&lt;=35, "26-35",
  Table1[[#This Row],[Age]]&lt;=45, "36-45",
  Table1[[#This Row],[Age]]&lt;=60, "46-60",
  TRUE, "60+")</f>
        <v>60+</v>
      </c>
    </row>
    <row r="2205" spans="1:42" x14ac:dyDescent="0.3">
      <c r="A2205">
        <v>2204</v>
      </c>
      <c r="B2205" t="s">
        <v>17</v>
      </c>
      <c r="C2205" t="s">
        <v>81</v>
      </c>
      <c r="D2205">
        <v>21</v>
      </c>
      <c r="E2205" t="s">
        <v>105</v>
      </c>
      <c r="F2205" t="s">
        <v>2311</v>
      </c>
      <c r="G2205" t="s">
        <v>5141</v>
      </c>
      <c r="H2205">
        <v>19458797057</v>
      </c>
      <c r="I2205" t="s">
        <v>5252</v>
      </c>
      <c r="J2205" t="s">
        <v>7292</v>
      </c>
      <c r="K2205">
        <v>163.66999999999999</v>
      </c>
      <c r="L2205" s="12" t="s">
        <v>9224</v>
      </c>
      <c r="M2205" s="10" t="s">
        <v>11049</v>
      </c>
      <c r="N2205">
        <v>2204</v>
      </c>
      <c r="O2205">
        <v>45012</v>
      </c>
      <c r="P2205" t="s">
        <v>11403</v>
      </c>
      <c r="Q2205" s="16">
        <v>4391.6000000000004</v>
      </c>
      <c r="R2205">
        <v>-4227.93</v>
      </c>
      <c r="S2205">
        <v>17</v>
      </c>
      <c r="T2205">
        <v>2204</v>
      </c>
      <c r="U2205">
        <v>33731.230000000003</v>
      </c>
      <c r="V2205" t="s">
        <v>11413</v>
      </c>
      <c r="W2205">
        <v>2.6</v>
      </c>
      <c r="X2205">
        <v>12</v>
      </c>
      <c r="Y2205" t="s">
        <v>11929</v>
      </c>
      <c r="Z2205" t="s">
        <v>12011</v>
      </c>
      <c r="AA2205">
        <v>2204</v>
      </c>
      <c r="AB2205" t="s">
        <v>12015</v>
      </c>
      <c r="AC2205">
        <v>6617.69</v>
      </c>
      <c r="AD2205">
        <v>4467.49</v>
      </c>
      <c r="AE2205">
        <v>223.37</v>
      </c>
      <c r="AF2205" t="s">
        <v>11057</v>
      </c>
      <c r="AG2205" t="s">
        <v>11203</v>
      </c>
      <c r="AH2205">
        <v>1958</v>
      </c>
      <c r="AI2205">
        <v>2204</v>
      </c>
      <c r="AJ2205" t="s">
        <v>11075</v>
      </c>
      <c r="AK2205" t="s">
        <v>12027</v>
      </c>
      <c r="AL2205" t="s">
        <v>12032</v>
      </c>
      <c r="AM2205" t="s">
        <v>11382</v>
      </c>
      <c r="AN2205">
        <v>1</v>
      </c>
      <c r="AO2205" s="10" t="s">
        <v>12047</v>
      </c>
      <c r="AP2205" t="str" cm="1">
        <f t="array" ref="AP2205">_xlfn.IFS(
  Table1[[#This Row],[Age]]&lt;=25, "18-25",
  Table1[[#This Row],[Age]]&lt;=35, "26-35",
  Table1[[#This Row],[Age]]&lt;=45, "36-45",
  Table1[[#This Row],[Age]]&lt;=60, "46-60",
  TRUE, "60+")</f>
        <v>18-25</v>
      </c>
    </row>
    <row r="2206" spans="1:42" x14ac:dyDescent="0.3">
      <c r="A2206">
        <v>2205</v>
      </c>
      <c r="B2206" t="s">
        <v>19</v>
      </c>
      <c r="C2206" t="s">
        <v>53</v>
      </c>
      <c r="D2206">
        <v>23</v>
      </c>
      <c r="E2206" t="s">
        <v>106</v>
      </c>
      <c r="F2206" t="s">
        <v>2312</v>
      </c>
      <c r="G2206" t="s">
        <v>5116</v>
      </c>
      <c r="H2206">
        <v>19458797058</v>
      </c>
      <c r="I2206" t="s">
        <v>6220</v>
      </c>
      <c r="J2206" t="s">
        <v>7291</v>
      </c>
      <c r="K2206">
        <v>9296.11</v>
      </c>
      <c r="L2206" s="12" t="s">
        <v>9225</v>
      </c>
      <c r="M2206" s="10" t="s">
        <v>11354</v>
      </c>
      <c r="N2206">
        <v>2205</v>
      </c>
      <c r="O2206">
        <v>45257</v>
      </c>
      <c r="P2206" t="s">
        <v>11402</v>
      </c>
      <c r="Q2206" s="16">
        <v>834.3</v>
      </c>
      <c r="R2206">
        <v>10130.41</v>
      </c>
      <c r="S2206">
        <v>69</v>
      </c>
      <c r="T2206">
        <v>2205</v>
      </c>
      <c r="U2206">
        <v>24712.01</v>
      </c>
      <c r="V2206" t="s">
        <v>11413</v>
      </c>
      <c r="W2206">
        <v>8.5399999999999991</v>
      </c>
      <c r="X2206">
        <v>12</v>
      </c>
      <c r="Y2206" t="s">
        <v>11772</v>
      </c>
      <c r="Z2206" t="s">
        <v>12012</v>
      </c>
      <c r="AA2206">
        <v>2205</v>
      </c>
      <c r="AB2206" t="s">
        <v>12017</v>
      </c>
      <c r="AC2206">
        <v>1225.3</v>
      </c>
      <c r="AD2206">
        <v>2730.63</v>
      </c>
      <c r="AE2206">
        <v>136.53</v>
      </c>
      <c r="AF2206" t="s">
        <v>11240</v>
      </c>
      <c r="AG2206" t="s">
        <v>11383</v>
      </c>
      <c r="AH2206">
        <v>124</v>
      </c>
      <c r="AI2206">
        <v>2205</v>
      </c>
      <c r="AJ2206" t="s">
        <v>11383</v>
      </c>
      <c r="AK2206" t="s">
        <v>12028</v>
      </c>
      <c r="AL2206" t="s">
        <v>12032</v>
      </c>
      <c r="AM2206" t="s">
        <v>11269</v>
      </c>
      <c r="AN2206">
        <v>1</v>
      </c>
      <c r="AO2206" s="10" t="s">
        <v>12040</v>
      </c>
      <c r="AP2206" t="str" cm="1">
        <f t="array" ref="AP2206">_xlfn.IFS(
  Table1[[#This Row],[Age]]&lt;=25, "18-25",
  Table1[[#This Row],[Age]]&lt;=35, "26-35",
  Table1[[#This Row],[Age]]&lt;=45, "36-45",
  Table1[[#This Row],[Age]]&lt;=60, "46-60",
  TRUE, "60+")</f>
        <v>18-25</v>
      </c>
    </row>
    <row r="2207" spans="1:42" x14ac:dyDescent="0.3">
      <c r="A2207">
        <v>2206</v>
      </c>
      <c r="B2207" t="s">
        <v>37</v>
      </c>
      <c r="C2207" t="s">
        <v>55</v>
      </c>
      <c r="D2207">
        <v>55</v>
      </c>
      <c r="E2207" t="s">
        <v>106</v>
      </c>
      <c r="F2207" t="s">
        <v>2313</v>
      </c>
      <c r="G2207" t="s">
        <v>5134</v>
      </c>
      <c r="H2207">
        <v>19458797059</v>
      </c>
      <c r="I2207" t="s">
        <v>6004</v>
      </c>
      <c r="J2207" t="s">
        <v>7291</v>
      </c>
      <c r="K2207">
        <v>6899.33</v>
      </c>
      <c r="L2207" s="12" t="s">
        <v>9226</v>
      </c>
      <c r="M2207" s="10" t="s">
        <v>11112</v>
      </c>
      <c r="N2207">
        <v>2206</v>
      </c>
      <c r="O2207">
        <v>45072</v>
      </c>
      <c r="P2207" t="s">
        <v>11403</v>
      </c>
      <c r="Q2207" s="16">
        <v>303.88</v>
      </c>
      <c r="R2207">
        <v>7203.21</v>
      </c>
      <c r="S2207">
        <v>30</v>
      </c>
      <c r="T2207">
        <v>2206</v>
      </c>
      <c r="U2207">
        <v>40981.910000000003</v>
      </c>
      <c r="V2207" t="s">
        <v>11411</v>
      </c>
      <c r="W2207">
        <v>9.74</v>
      </c>
      <c r="X2207">
        <v>12</v>
      </c>
      <c r="Y2207" t="s">
        <v>11694</v>
      </c>
      <c r="Z2207" t="s">
        <v>12012</v>
      </c>
      <c r="AA2207">
        <v>2206</v>
      </c>
      <c r="AB2207" t="s">
        <v>12016</v>
      </c>
      <c r="AC2207">
        <v>4801.18</v>
      </c>
      <c r="AD2207">
        <v>4902.37</v>
      </c>
      <c r="AE2207">
        <v>245.12</v>
      </c>
      <c r="AF2207" t="s">
        <v>11208</v>
      </c>
      <c r="AG2207" t="s">
        <v>11046</v>
      </c>
      <c r="AH2207">
        <v>3987</v>
      </c>
      <c r="AI2207">
        <v>2206</v>
      </c>
      <c r="AJ2207" t="s">
        <v>11042</v>
      </c>
      <c r="AK2207" t="s">
        <v>12027</v>
      </c>
      <c r="AL2207" t="s">
        <v>12032</v>
      </c>
      <c r="AM2207" t="s">
        <v>11325</v>
      </c>
      <c r="AN2207">
        <v>1</v>
      </c>
      <c r="AO2207" s="10" t="s">
        <v>12046</v>
      </c>
      <c r="AP2207" t="str" cm="1">
        <f t="array" ref="AP2207">_xlfn.IFS(
  Table1[[#This Row],[Age]]&lt;=25, "18-25",
  Table1[[#This Row],[Age]]&lt;=35, "26-35",
  Table1[[#This Row],[Age]]&lt;=45, "36-45",
  Table1[[#This Row],[Age]]&lt;=60, "46-60",
  TRUE, "60+")</f>
        <v>46-60</v>
      </c>
    </row>
    <row r="2208" spans="1:42" x14ac:dyDescent="0.3">
      <c r="A2208">
        <v>2207</v>
      </c>
      <c r="B2208" t="s">
        <v>9</v>
      </c>
      <c r="C2208" t="s">
        <v>89</v>
      </c>
      <c r="D2208">
        <v>64</v>
      </c>
      <c r="E2208" t="s">
        <v>104</v>
      </c>
      <c r="F2208" t="s">
        <v>2314</v>
      </c>
      <c r="G2208" t="s">
        <v>5109</v>
      </c>
      <c r="H2208">
        <v>19458797060</v>
      </c>
      <c r="I2208" t="s">
        <v>6613</v>
      </c>
      <c r="J2208" t="s">
        <v>7292</v>
      </c>
      <c r="K2208">
        <v>1152.28</v>
      </c>
      <c r="L2208" s="12" t="s">
        <v>9227</v>
      </c>
      <c r="M2208" s="10" t="s">
        <v>11375</v>
      </c>
      <c r="N2208">
        <v>2207</v>
      </c>
      <c r="O2208">
        <v>45085</v>
      </c>
      <c r="P2208" t="s">
        <v>11404</v>
      </c>
      <c r="Q2208" s="16">
        <v>2237.5500000000002</v>
      </c>
      <c r="R2208">
        <v>3389.83</v>
      </c>
      <c r="S2208">
        <v>95</v>
      </c>
      <c r="T2208">
        <v>2207</v>
      </c>
      <c r="U2208">
        <v>21101.91</v>
      </c>
      <c r="V2208" t="s">
        <v>11411</v>
      </c>
      <c r="W2208">
        <v>9.3800000000000008</v>
      </c>
      <c r="X2208">
        <v>12</v>
      </c>
      <c r="Y2208" t="s">
        <v>9074</v>
      </c>
      <c r="Z2208" t="s">
        <v>12011</v>
      </c>
      <c r="AA2208">
        <v>2207</v>
      </c>
      <c r="AB2208" t="s">
        <v>12016</v>
      </c>
      <c r="AC2208">
        <v>3209.28</v>
      </c>
      <c r="AD2208">
        <v>1382.04</v>
      </c>
      <c r="AE2208">
        <v>69.099999999999994</v>
      </c>
      <c r="AF2208" t="s">
        <v>11294</v>
      </c>
      <c r="AG2208" t="s">
        <v>11037</v>
      </c>
      <c r="AH2208">
        <v>3247</v>
      </c>
      <c r="AI2208">
        <v>2207</v>
      </c>
      <c r="AJ2208" t="s">
        <v>11327</v>
      </c>
      <c r="AK2208" t="s">
        <v>12028</v>
      </c>
      <c r="AL2208" t="s">
        <v>12031</v>
      </c>
      <c r="AM2208" t="s">
        <v>11203</v>
      </c>
      <c r="AN2208">
        <v>1</v>
      </c>
      <c r="AO2208" s="10" t="s">
        <v>12043</v>
      </c>
      <c r="AP2208" t="str" cm="1">
        <f t="array" ref="AP2208">_xlfn.IFS(
  Table1[[#This Row],[Age]]&lt;=25, "18-25",
  Table1[[#This Row],[Age]]&lt;=35, "26-35",
  Table1[[#This Row],[Age]]&lt;=45, "36-45",
  Table1[[#This Row],[Age]]&lt;=60, "46-60",
  TRUE, "60+")</f>
        <v>60+</v>
      </c>
    </row>
    <row r="2209" spans="1:42" x14ac:dyDescent="0.3">
      <c r="A2209">
        <v>2208</v>
      </c>
      <c r="B2209" t="s">
        <v>45</v>
      </c>
      <c r="C2209" t="s">
        <v>98</v>
      </c>
      <c r="D2209">
        <v>52</v>
      </c>
      <c r="E2209" t="s">
        <v>104</v>
      </c>
      <c r="F2209" t="s">
        <v>2315</v>
      </c>
      <c r="G2209" t="s">
        <v>5126</v>
      </c>
      <c r="H2209">
        <v>19458797061</v>
      </c>
      <c r="I2209" t="s">
        <v>6614</v>
      </c>
      <c r="J2209" t="s">
        <v>7291</v>
      </c>
      <c r="K2209">
        <v>7460.52</v>
      </c>
      <c r="L2209" s="12" t="s">
        <v>9228</v>
      </c>
      <c r="M2209" s="10" t="s">
        <v>11049</v>
      </c>
      <c r="N2209">
        <v>2208</v>
      </c>
      <c r="O2209">
        <v>45244</v>
      </c>
      <c r="P2209" t="s">
        <v>11403</v>
      </c>
      <c r="Q2209" s="16">
        <v>2732.12</v>
      </c>
      <c r="R2209">
        <v>10192.64</v>
      </c>
      <c r="S2209">
        <v>39</v>
      </c>
      <c r="T2209">
        <v>2208</v>
      </c>
      <c r="U2209">
        <v>44639.77</v>
      </c>
      <c r="V2209" t="s">
        <v>11411</v>
      </c>
      <c r="W2209">
        <v>5.53</v>
      </c>
      <c r="X2209">
        <v>36</v>
      </c>
      <c r="Y2209" t="s">
        <v>11507</v>
      </c>
      <c r="Z2209" t="s">
        <v>12011</v>
      </c>
      <c r="AA2209">
        <v>2208</v>
      </c>
      <c r="AB2209" t="s">
        <v>12015</v>
      </c>
      <c r="AC2209">
        <v>4018.44</v>
      </c>
      <c r="AD2209">
        <v>551.97</v>
      </c>
      <c r="AE2209">
        <v>27.6</v>
      </c>
      <c r="AF2209" t="s">
        <v>11140</v>
      </c>
      <c r="AG2209" t="s">
        <v>11209</v>
      </c>
      <c r="AH2209">
        <v>3618</v>
      </c>
      <c r="AI2209">
        <v>2208</v>
      </c>
      <c r="AJ2209" t="s">
        <v>11115</v>
      </c>
      <c r="AK2209" t="s">
        <v>12028</v>
      </c>
      <c r="AL2209" t="s">
        <v>12031</v>
      </c>
      <c r="AM2209" t="s">
        <v>11315</v>
      </c>
      <c r="AN2209">
        <v>1</v>
      </c>
      <c r="AO2209" s="10" t="s">
        <v>12040</v>
      </c>
      <c r="AP2209" t="str" cm="1">
        <f t="array" ref="AP2209">_xlfn.IFS(
  Table1[[#This Row],[Age]]&lt;=25, "18-25",
  Table1[[#This Row],[Age]]&lt;=35, "26-35",
  Table1[[#This Row],[Age]]&lt;=45, "36-45",
  Table1[[#This Row],[Age]]&lt;=60, "46-60",
  TRUE, "60+")</f>
        <v>46-60</v>
      </c>
    </row>
    <row r="2210" spans="1:42" x14ac:dyDescent="0.3">
      <c r="A2210">
        <v>2209</v>
      </c>
      <c r="B2210" t="s">
        <v>27</v>
      </c>
      <c r="C2210" t="s">
        <v>82</v>
      </c>
      <c r="D2210">
        <v>19</v>
      </c>
      <c r="E2210" t="s">
        <v>104</v>
      </c>
      <c r="F2210" t="s">
        <v>2316</v>
      </c>
      <c r="G2210" t="s">
        <v>5128</v>
      </c>
      <c r="H2210">
        <v>19458797062</v>
      </c>
      <c r="I2210" t="s">
        <v>6307</v>
      </c>
      <c r="J2210" t="s">
        <v>7291</v>
      </c>
      <c r="K2210">
        <v>2348.77</v>
      </c>
      <c r="L2210" s="12" t="s">
        <v>9229</v>
      </c>
      <c r="M2210" s="10" t="s">
        <v>11289</v>
      </c>
      <c r="N2210">
        <v>2209</v>
      </c>
      <c r="O2210">
        <v>44949</v>
      </c>
      <c r="P2210" t="s">
        <v>11402</v>
      </c>
      <c r="Q2210" s="16">
        <v>3951.43</v>
      </c>
      <c r="R2210">
        <v>-1602.66</v>
      </c>
      <c r="S2210">
        <v>61</v>
      </c>
      <c r="T2210">
        <v>2209</v>
      </c>
      <c r="U2210">
        <v>6861.87</v>
      </c>
      <c r="V2210" t="s">
        <v>11412</v>
      </c>
      <c r="W2210">
        <v>5.6</v>
      </c>
      <c r="X2210">
        <v>60</v>
      </c>
      <c r="Y2210" t="s">
        <v>11838</v>
      </c>
      <c r="Z2210" t="s">
        <v>12012</v>
      </c>
      <c r="AA2210">
        <v>2209</v>
      </c>
      <c r="AB2210" t="s">
        <v>12016</v>
      </c>
      <c r="AC2210">
        <v>6617.52</v>
      </c>
      <c r="AD2210">
        <v>2449.5</v>
      </c>
      <c r="AE2210">
        <v>122.48</v>
      </c>
      <c r="AF2210" t="s">
        <v>11310</v>
      </c>
      <c r="AG2210" t="s">
        <v>11269</v>
      </c>
      <c r="AH2210">
        <v>3354</v>
      </c>
      <c r="AI2210">
        <v>2209</v>
      </c>
      <c r="AJ2210" t="s">
        <v>11235</v>
      </c>
      <c r="AK2210" t="s">
        <v>12028</v>
      </c>
      <c r="AL2210" t="s">
        <v>12032</v>
      </c>
      <c r="AM2210" t="s">
        <v>11158</v>
      </c>
      <c r="AN2210">
        <v>1</v>
      </c>
      <c r="AO2210" s="10" t="s">
        <v>12039</v>
      </c>
      <c r="AP2210" t="str" cm="1">
        <f t="array" ref="AP2210">_xlfn.IFS(
  Table1[[#This Row],[Age]]&lt;=25, "18-25",
  Table1[[#This Row],[Age]]&lt;=35, "26-35",
  Table1[[#This Row],[Age]]&lt;=45, "36-45",
  Table1[[#This Row],[Age]]&lt;=60, "46-60",
  TRUE, "60+")</f>
        <v>18-25</v>
      </c>
    </row>
    <row r="2211" spans="1:42" x14ac:dyDescent="0.3">
      <c r="A2211">
        <v>2210</v>
      </c>
      <c r="B2211" t="s">
        <v>35</v>
      </c>
      <c r="C2211" t="s">
        <v>98</v>
      </c>
      <c r="D2211">
        <v>22</v>
      </c>
      <c r="E2211" t="s">
        <v>106</v>
      </c>
      <c r="F2211" t="s">
        <v>2317</v>
      </c>
      <c r="G2211" t="s">
        <v>5133</v>
      </c>
      <c r="H2211">
        <v>19458797063</v>
      </c>
      <c r="I2211" t="s">
        <v>6615</v>
      </c>
      <c r="J2211" t="s">
        <v>7292</v>
      </c>
      <c r="K2211">
        <v>8111.38</v>
      </c>
      <c r="L2211" s="12" t="s">
        <v>9230</v>
      </c>
      <c r="M2211" s="10" t="s">
        <v>11306</v>
      </c>
      <c r="N2211">
        <v>2210</v>
      </c>
      <c r="O2211">
        <v>45286</v>
      </c>
      <c r="P2211" t="s">
        <v>11404</v>
      </c>
      <c r="Q2211" s="16">
        <v>807.04</v>
      </c>
      <c r="R2211">
        <v>8918.42</v>
      </c>
      <c r="S2211">
        <v>24</v>
      </c>
      <c r="T2211">
        <v>2210</v>
      </c>
      <c r="U2211">
        <v>5603.46</v>
      </c>
      <c r="V2211" t="s">
        <v>11411</v>
      </c>
      <c r="W2211">
        <v>9.17</v>
      </c>
      <c r="X2211">
        <v>24</v>
      </c>
      <c r="Y2211" t="s">
        <v>11464</v>
      </c>
      <c r="Z2211" t="s">
        <v>12012</v>
      </c>
      <c r="AA2211">
        <v>2210</v>
      </c>
      <c r="AB2211" t="s">
        <v>12016</v>
      </c>
      <c r="AC2211">
        <v>4193.46</v>
      </c>
      <c r="AD2211">
        <v>2738.27</v>
      </c>
      <c r="AE2211">
        <v>136.91</v>
      </c>
      <c r="AF2211" t="s">
        <v>11367</v>
      </c>
      <c r="AG2211" t="s">
        <v>11356</v>
      </c>
      <c r="AH2211">
        <v>993</v>
      </c>
      <c r="AI2211">
        <v>2210</v>
      </c>
      <c r="AJ2211" t="s">
        <v>11152</v>
      </c>
      <c r="AK2211" t="s">
        <v>12029</v>
      </c>
      <c r="AL2211" t="s">
        <v>12031</v>
      </c>
      <c r="AM2211" t="s">
        <v>11355</v>
      </c>
      <c r="AN2211">
        <v>1</v>
      </c>
      <c r="AO2211" s="10" t="s">
        <v>12036</v>
      </c>
      <c r="AP2211" t="str" cm="1">
        <f t="array" ref="AP2211">_xlfn.IFS(
  Table1[[#This Row],[Age]]&lt;=25, "18-25",
  Table1[[#This Row],[Age]]&lt;=35, "26-35",
  Table1[[#This Row],[Age]]&lt;=45, "36-45",
  Table1[[#This Row],[Age]]&lt;=60, "46-60",
  TRUE, "60+")</f>
        <v>18-25</v>
      </c>
    </row>
    <row r="2212" spans="1:42" x14ac:dyDescent="0.3">
      <c r="A2212">
        <v>2211</v>
      </c>
      <c r="B2212" t="s">
        <v>25</v>
      </c>
      <c r="C2212" t="s">
        <v>39</v>
      </c>
      <c r="D2212">
        <v>25</v>
      </c>
      <c r="E2212" t="s">
        <v>105</v>
      </c>
      <c r="F2212" t="s">
        <v>2318</v>
      </c>
      <c r="G2212" t="s">
        <v>5134</v>
      </c>
      <c r="H2212">
        <v>19458797064</v>
      </c>
      <c r="I2212" t="s">
        <v>6532</v>
      </c>
      <c r="J2212" t="s">
        <v>7292</v>
      </c>
      <c r="K2212">
        <v>6138.23</v>
      </c>
      <c r="L2212" s="12" t="s">
        <v>7853</v>
      </c>
      <c r="M2212" s="10" t="s">
        <v>11167</v>
      </c>
      <c r="N2212">
        <v>2211</v>
      </c>
      <c r="O2212">
        <v>45107</v>
      </c>
      <c r="P2212" t="s">
        <v>11402</v>
      </c>
      <c r="Q2212" s="16">
        <v>4600.4399999999996</v>
      </c>
      <c r="R2212">
        <v>10738.67</v>
      </c>
      <c r="S2212">
        <v>81</v>
      </c>
      <c r="T2212">
        <v>2211</v>
      </c>
      <c r="U2212">
        <v>33129.370000000003</v>
      </c>
      <c r="V2212" t="s">
        <v>11413</v>
      </c>
      <c r="W2212">
        <v>7.5</v>
      </c>
      <c r="X2212">
        <v>48</v>
      </c>
      <c r="Y2212" t="s">
        <v>9891</v>
      </c>
      <c r="Z2212" t="s">
        <v>12011</v>
      </c>
      <c r="AA2212">
        <v>2211</v>
      </c>
      <c r="AB2212" t="s">
        <v>12015</v>
      </c>
      <c r="AC2212">
        <v>3224.86</v>
      </c>
      <c r="AD2212">
        <v>3765.4</v>
      </c>
      <c r="AE2212">
        <v>188.27</v>
      </c>
      <c r="AF2212" t="s">
        <v>11319</v>
      </c>
      <c r="AG2212" t="s">
        <v>11320</v>
      </c>
      <c r="AH2212">
        <v>4963</v>
      </c>
      <c r="AI2212">
        <v>2211</v>
      </c>
      <c r="AJ2212" t="s">
        <v>11207</v>
      </c>
      <c r="AK2212" t="s">
        <v>12027</v>
      </c>
      <c r="AL2212" t="s">
        <v>12031</v>
      </c>
      <c r="AM2212" t="s">
        <v>11145</v>
      </c>
      <c r="AN2212">
        <v>-1</v>
      </c>
      <c r="AO2212" s="10" t="s">
        <v>12043</v>
      </c>
      <c r="AP2212" t="str" cm="1">
        <f t="array" ref="AP2212">_xlfn.IFS(
  Table1[[#This Row],[Age]]&lt;=25, "18-25",
  Table1[[#This Row],[Age]]&lt;=35, "26-35",
  Table1[[#This Row],[Age]]&lt;=45, "36-45",
  Table1[[#This Row],[Age]]&lt;=60, "46-60",
  TRUE, "60+")</f>
        <v>18-25</v>
      </c>
    </row>
    <row r="2213" spans="1:42" x14ac:dyDescent="0.3">
      <c r="A2213">
        <v>2212</v>
      </c>
      <c r="B2213" t="s">
        <v>6</v>
      </c>
      <c r="C2213" t="s">
        <v>101</v>
      </c>
      <c r="D2213">
        <v>68</v>
      </c>
      <c r="E2213" t="s">
        <v>104</v>
      </c>
      <c r="F2213" t="s">
        <v>2319</v>
      </c>
      <c r="G2213" t="s">
        <v>5127</v>
      </c>
      <c r="H2213">
        <v>19458797065</v>
      </c>
      <c r="I2213" t="s">
        <v>5788</v>
      </c>
      <c r="J2213" t="s">
        <v>7291</v>
      </c>
      <c r="K2213">
        <v>1324.23</v>
      </c>
      <c r="L2213" s="12" t="s">
        <v>9231</v>
      </c>
      <c r="M2213" s="10" t="s">
        <v>11185</v>
      </c>
      <c r="N2213">
        <v>2212</v>
      </c>
      <c r="O2213">
        <v>44988</v>
      </c>
      <c r="P2213" t="s">
        <v>11403</v>
      </c>
      <c r="Q2213" s="16">
        <v>2862.22</v>
      </c>
      <c r="R2213">
        <v>4186.45</v>
      </c>
      <c r="S2213">
        <v>98</v>
      </c>
      <c r="T2213">
        <v>2212</v>
      </c>
      <c r="U2213">
        <v>20095.59</v>
      </c>
      <c r="V2213" t="s">
        <v>11412</v>
      </c>
      <c r="W2213">
        <v>1.67</v>
      </c>
      <c r="X2213">
        <v>36</v>
      </c>
      <c r="Y2213" t="s">
        <v>11631</v>
      </c>
      <c r="Z2213" t="s">
        <v>12012</v>
      </c>
      <c r="AA2213">
        <v>2212</v>
      </c>
      <c r="AB2213" t="s">
        <v>12016</v>
      </c>
      <c r="AC2213">
        <v>7431.92</v>
      </c>
      <c r="AD2213">
        <v>3004.91</v>
      </c>
      <c r="AE2213">
        <v>150.25</v>
      </c>
      <c r="AF2213" t="s">
        <v>11365</v>
      </c>
      <c r="AG2213" t="s">
        <v>11350</v>
      </c>
      <c r="AH2213">
        <v>8577</v>
      </c>
      <c r="AI2213">
        <v>2212</v>
      </c>
      <c r="AJ2213" t="s">
        <v>11204</v>
      </c>
      <c r="AK2213" t="s">
        <v>12029</v>
      </c>
      <c r="AL2213" t="s">
        <v>12032</v>
      </c>
      <c r="AM2213" t="s">
        <v>11131</v>
      </c>
      <c r="AN2213">
        <v>1</v>
      </c>
      <c r="AO2213" s="10" t="s">
        <v>12047</v>
      </c>
      <c r="AP2213" t="str" cm="1">
        <f t="array" ref="AP2213">_xlfn.IFS(
  Table1[[#This Row],[Age]]&lt;=25, "18-25",
  Table1[[#This Row],[Age]]&lt;=35, "26-35",
  Table1[[#This Row],[Age]]&lt;=45, "36-45",
  Table1[[#This Row],[Age]]&lt;=60, "46-60",
  TRUE, "60+")</f>
        <v>60+</v>
      </c>
    </row>
    <row r="2214" spans="1:42" x14ac:dyDescent="0.3">
      <c r="A2214">
        <v>2213</v>
      </c>
      <c r="B2214" t="s">
        <v>35</v>
      </c>
      <c r="C2214" t="s">
        <v>89</v>
      </c>
      <c r="D2214">
        <v>47</v>
      </c>
      <c r="E2214" t="s">
        <v>105</v>
      </c>
      <c r="F2214" t="s">
        <v>2320</v>
      </c>
      <c r="G2214" t="s">
        <v>5111</v>
      </c>
      <c r="H2214">
        <v>19458797066</v>
      </c>
      <c r="I2214" t="s">
        <v>6610</v>
      </c>
      <c r="J2214" t="s">
        <v>7291</v>
      </c>
      <c r="K2214">
        <v>802.4</v>
      </c>
      <c r="L2214" s="12" t="s">
        <v>9232</v>
      </c>
      <c r="M2214" s="10" t="s">
        <v>11057</v>
      </c>
      <c r="N2214">
        <v>2213</v>
      </c>
      <c r="O2214">
        <v>45000</v>
      </c>
      <c r="P2214" t="s">
        <v>11404</v>
      </c>
      <c r="Q2214" s="16">
        <v>4215.3100000000004</v>
      </c>
      <c r="R2214">
        <v>-3412.91</v>
      </c>
      <c r="S2214">
        <v>35</v>
      </c>
      <c r="T2214">
        <v>2213</v>
      </c>
      <c r="U2214">
        <v>23330</v>
      </c>
      <c r="V2214" t="s">
        <v>11412</v>
      </c>
      <c r="W2214">
        <v>2.16</v>
      </c>
      <c r="X2214">
        <v>36</v>
      </c>
      <c r="Y2214" t="s">
        <v>8708</v>
      </c>
      <c r="Z2214" t="s">
        <v>12010</v>
      </c>
      <c r="AA2214">
        <v>2213</v>
      </c>
      <c r="AB2214" t="s">
        <v>12016</v>
      </c>
      <c r="AC2214">
        <v>5877.85</v>
      </c>
      <c r="AD2214">
        <v>2010.61</v>
      </c>
      <c r="AE2214">
        <v>100.53</v>
      </c>
      <c r="AF2214" t="s">
        <v>11081</v>
      </c>
      <c r="AG2214" t="s">
        <v>11223</v>
      </c>
      <c r="AH2214">
        <v>6701</v>
      </c>
      <c r="AI2214">
        <v>2213</v>
      </c>
      <c r="AJ2214" t="s">
        <v>11066</v>
      </c>
      <c r="AK2214" t="s">
        <v>12029</v>
      </c>
      <c r="AL2214" t="s">
        <v>12032</v>
      </c>
      <c r="AM2214" t="s">
        <v>11069</v>
      </c>
      <c r="AN2214">
        <v>1</v>
      </c>
      <c r="AO2214" s="10" t="s">
        <v>12047</v>
      </c>
      <c r="AP2214" t="str" cm="1">
        <f t="array" ref="AP2214">_xlfn.IFS(
  Table1[[#This Row],[Age]]&lt;=25, "18-25",
  Table1[[#This Row],[Age]]&lt;=35, "26-35",
  Table1[[#This Row],[Age]]&lt;=45, "36-45",
  Table1[[#This Row],[Age]]&lt;=60, "46-60",
  TRUE, "60+")</f>
        <v>46-60</v>
      </c>
    </row>
    <row r="2215" spans="1:42" x14ac:dyDescent="0.3">
      <c r="A2215">
        <v>2214</v>
      </c>
      <c r="B2215" t="s">
        <v>7</v>
      </c>
      <c r="C2215" t="s">
        <v>60</v>
      </c>
      <c r="D2215">
        <v>65</v>
      </c>
      <c r="E2215" t="s">
        <v>106</v>
      </c>
      <c r="F2215" t="s">
        <v>2321</v>
      </c>
      <c r="G2215" t="s">
        <v>5133</v>
      </c>
      <c r="H2215">
        <v>19458797067</v>
      </c>
      <c r="I2215" t="s">
        <v>5862</v>
      </c>
      <c r="J2215" t="s">
        <v>7291</v>
      </c>
      <c r="K2215">
        <v>4714.57</v>
      </c>
      <c r="L2215" s="12" t="s">
        <v>9233</v>
      </c>
      <c r="M2215" s="10" t="s">
        <v>11294</v>
      </c>
      <c r="N2215">
        <v>2214</v>
      </c>
      <c r="O2215">
        <v>44943</v>
      </c>
      <c r="P2215" t="s">
        <v>11403</v>
      </c>
      <c r="Q2215" s="16">
        <v>4184.0200000000004</v>
      </c>
      <c r="R2215">
        <v>530.54999999999995</v>
      </c>
      <c r="S2215">
        <v>79</v>
      </c>
      <c r="T2215">
        <v>2214</v>
      </c>
      <c r="U2215">
        <v>35104.910000000003</v>
      </c>
      <c r="V2215" t="s">
        <v>11413</v>
      </c>
      <c r="W2215">
        <v>9.57</v>
      </c>
      <c r="X2215">
        <v>24</v>
      </c>
      <c r="Y2215" t="s">
        <v>11937</v>
      </c>
      <c r="Z2215" t="s">
        <v>12010</v>
      </c>
      <c r="AA2215">
        <v>2214</v>
      </c>
      <c r="AB2215" t="s">
        <v>12016</v>
      </c>
      <c r="AC2215">
        <v>6645.72</v>
      </c>
      <c r="AD2215">
        <v>931.11</v>
      </c>
      <c r="AE2215">
        <v>46.56</v>
      </c>
      <c r="AF2215" t="s">
        <v>11186</v>
      </c>
      <c r="AG2215" t="s">
        <v>11130</v>
      </c>
      <c r="AH2215">
        <v>9962</v>
      </c>
      <c r="AI2215">
        <v>2214</v>
      </c>
      <c r="AJ2215" t="s">
        <v>11316</v>
      </c>
      <c r="AK2215" t="s">
        <v>12027</v>
      </c>
      <c r="AL2215" t="s">
        <v>12032</v>
      </c>
      <c r="AM2215" t="s">
        <v>11262</v>
      </c>
      <c r="AN2215">
        <v>1</v>
      </c>
      <c r="AO2215" s="10" t="s">
        <v>12039</v>
      </c>
      <c r="AP2215" t="str" cm="1">
        <f t="array" ref="AP2215">_xlfn.IFS(
  Table1[[#This Row],[Age]]&lt;=25, "18-25",
  Table1[[#This Row],[Age]]&lt;=35, "26-35",
  Table1[[#This Row],[Age]]&lt;=45, "36-45",
  Table1[[#This Row],[Age]]&lt;=60, "46-60",
  TRUE, "60+")</f>
        <v>60+</v>
      </c>
    </row>
    <row r="2216" spans="1:42" x14ac:dyDescent="0.3">
      <c r="A2216">
        <v>2215</v>
      </c>
      <c r="B2216" t="s">
        <v>47</v>
      </c>
      <c r="C2216" t="s">
        <v>100</v>
      </c>
      <c r="D2216">
        <v>36</v>
      </c>
      <c r="E2216" t="s">
        <v>104</v>
      </c>
      <c r="F2216" t="s">
        <v>2322</v>
      </c>
      <c r="G2216" t="s">
        <v>5122</v>
      </c>
      <c r="H2216">
        <v>19458797068</v>
      </c>
      <c r="I2216" t="s">
        <v>5613</v>
      </c>
      <c r="J2216" t="s">
        <v>7292</v>
      </c>
      <c r="K2216">
        <v>9375.25</v>
      </c>
      <c r="L2216" s="12" t="s">
        <v>8630</v>
      </c>
      <c r="M2216" s="10" t="s">
        <v>11273</v>
      </c>
      <c r="N2216">
        <v>2215</v>
      </c>
      <c r="O2216">
        <v>45223</v>
      </c>
      <c r="P2216" t="s">
        <v>11402</v>
      </c>
      <c r="Q2216" s="16">
        <v>4759.8</v>
      </c>
      <c r="R2216">
        <v>4615.45</v>
      </c>
      <c r="S2216">
        <v>61</v>
      </c>
      <c r="T2216">
        <v>2215</v>
      </c>
      <c r="U2216">
        <v>11512.43</v>
      </c>
      <c r="V2216" t="s">
        <v>11413</v>
      </c>
      <c r="W2216">
        <v>4.29</v>
      </c>
      <c r="X2216">
        <v>24</v>
      </c>
      <c r="Y2216" t="s">
        <v>11435</v>
      </c>
      <c r="Z2216" t="s">
        <v>12010</v>
      </c>
      <c r="AA2216">
        <v>2215</v>
      </c>
      <c r="AB2216" t="s">
        <v>12017</v>
      </c>
      <c r="AC2216">
        <v>4441.4799999999996</v>
      </c>
      <c r="AD2216">
        <v>4440.37</v>
      </c>
      <c r="AE2216">
        <v>222.02</v>
      </c>
      <c r="AF2216" t="s">
        <v>11088</v>
      </c>
      <c r="AG2216" t="s">
        <v>11185</v>
      </c>
      <c r="AH2216">
        <v>3598</v>
      </c>
      <c r="AI2216">
        <v>2215</v>
      </c>
      <c r="AJ2216" t="s">
        <v>11093</v>
      </c>
      <c r="AK2216" t="s">
        <v>12029</v>
      </c>
      <c r="AL2216" t="s">
        <v>12031</v>
      </c>
      <c r="AM2216" t="s">
        <v>11357</v>
      </c>
      <c r="AN2216">
        <v>1</v>
      </c>
      <c r="AO2216" s="10" t="s">
        <v>12044</v>
      </c>
      <c r="AP2216" t="str" cm="1">
        <f t="array" ref="AP2216">_xlfn.IFS(
  Table1[[#This Row],[Age]]&lt;=25, "18-25",
  Table1[[#This Row],[Age]]&lt;=35, "26-35",
  Table1[[#This Row],[Age]]&lt;=45, "36-45",
  Table1[[#This Row],[Age]]&lt;=60, "46-60",
  TRUE, "60+")</f>
        <v>36-45</v>
      </c>
    </row>
    <row r="2217" spans="1:42" x14ac:dyDescent="0.3">
      <c r="A2217">
        <v>2216</v>
      </c>
      <c r="B2217" t="s">
        <v>6</v>
      </c>
      <c r="C2217" t="s">
        <v>92</v>
      </c>
      <c r="D2217">
        <v>47</v>
      </c>
      <c r="E2217" t="s">
        <v>106</v>
      </c>
      <c r="F2217" t="s">
        <v>2323</v>
      </c>
      <c r="G2217" t="s">
        <v>5136</v>
      </c>
      <c r="H2217">
        <v>19458797069</v>
      </c>
      <c r="I2217" t="s">
        <v>6616</v>
      </c>
      <c r="J2217" t="s">
        <v>7292</v>
      </c>
      <c r="K2217">
        <v>5689.86</v>
      </c>
      <c r="L2217" s="12" t="s">
        <v>9234</v>
      </c>
      <c r="M2217" s="10" t="s">
        <v>11049</v>
      </c>
      <c r="N2217">
        <v>2216</v>
      </c>
      <c r="O2217">
        <v>45181</v>
      </c>
      <c r="P2217" t="s">
        <v>11402</v>
      </c>
      <c r="Q2217" s="16">
        <v>3297.09</v>
      </c>
      <c r="R2217">
        <v>8986.9500000000007</v>
      </c>
      <c r="S2217">
        <v>75</v>
      </c>
      <c r="T2217">
        <v>2216</v>
      </c>
      <c r="U2217">
        <v>3152.47</v>
      </c>
      <c r="V2217" t="s">
        <v>11411</v>
      </c>
      <c r="W2217">
        <v>2.69</v>
      </c>
      <c r="X2217">
        <v>60</v>
      </c>
      <c r="Y2217" t="s">
        <v>11568</v>
      </c>
      <c r="Z2217" t="s">
        <v>12011</v>
      </c>
      <c r="AA2217">
        <v>2216</v>
      </c>
      <c r="AB2217" t="s">
        <v>12017</v>
      </c>
      <c r="AC2217">
        <v>3300.15</v>
      </c>
      <c r="AD2217">
        <v>1563.28</v>
      </c>
      <c r="AE2217">
        <v>78.16</v>
      </c>
      <c r="AF2217" t="s">
        <v>11187</v>
      </c>
      <c r="AG2217" t="s">
        <v>11240</v>
      </c>
      <c r="AH2217">
        <v>9108</v>
      </c>
      <c r="AI2217">
        <v>2216</v>
      </c>
      <c r="AJ2217" t="s">
        <v>11108</v>
      </c>
      <c r="AK2217" t="s">
        <v>12029</v>
      </c>
      <c r="AL2217" t="s">
        <v>12031</v>
      </c>
      <c r="AM2217" t="s">
        <v>11080</v>
      </c>
      <c r="AN2217">
        <v>1</v>
      </c>
      <c r="AO2217" s="10" t="s">
        <v>12042</v>
      </c>
      <c r="AP2217" t="str" cm="1">
        <f t="array" ref="AP2217">_xlfn.IFS(
  Table1[[#This Row],[Age]]&lt;=25, "18-25",
  Table1[[#This Row],[Age]]&lt;=35, "26-35",
  Table1[[#This Row],[Age]]&lt;=45, "36-45",
  Table1[[#This Row],[Age]]&lt;=60, "46-60",
  TRUE, "60+")</f>
        <v>46-60</v>
      </c>
    </row>
    <row r="2218" spans="1:42" x14ac:dyDescent="0.3">
      <c r="A2218">
        <v>2217</v>
      </c>
      <c r="B2218" t="s">
        <v>3</v>
      </c>
      <c r="C2218" t="s">
        <v>75</v>
      </c>
      <c r="D2218">
        <v>48</v>
      </c>
      <c r="E2218" t="s">
        <v>105</v>
      </c>
      <c r="F2218" t="s">
        <v>2324</v>
      </c>
      <c r="G2218" t="s">
        <v>5148</v>
      </c>
      <c r="H2218">
        <v>19458797070</v>
      </c>
      <c r="I2218" t="s">
        <v>6617</v>
      </c>
      <c r="J2218" t="s">
        <v>7291</v>
      </c>
      <c r="K2218">
        <v>7615.18</v>
      </c>
      <c r="L2218" s="12" t="s">
        <v>9235</v>
      </c>
      <c r="M2218" s="10" t="s">
        <v>11346</v>
      </c>
      <c r="N2218">
        <v>2217</v>
      </c>
      <c r="O2218">
        <v>45291</v>
      </c>
      <c r="P2218" t="s">
        <v>11403</v>
      </c>
      <c r="Q2218" s="16">
        <v>3921.29</v>
      </c>
      <c r="R2218">
        <v>3693.89</v>
      </c>
      <c r="S2218">
        <v>98</v>
      </c>
      <c r="T2218">
        <v>2217</v>
      </c>
      <c r="U2218">
        <v>22505.57</v>
      </c>
      <c r="V2218" t="s">
        <v>11413</v>
      </c>
      <c r="W2218">
        <v>7.62</v>
      </c>
      <c r="X2218">
        <v>48</v>
      </c>
      <c r="Y2218" t="s">
        <v>9939</v>
      </c>
      <c r="Z2218" t="s">
        <v>12011</v>
      </c>
      <c r="AA2218">
        <v>2217</v>
      </c>
      <c r="AB2218" t="s">
        <v>12016</v>
      </c>
      <c r="AC2218">
        <v>3246.9</v>
      </c>
      <c r="AD2218">
        <v>1067.2</v>
      </c>
      <c r="AE2218">
        <v>53.36</v>
      </c>
      <c r="AF2218" t="s">
        <v>11303</v>
      </c>
      <c r="AG2218" t="s">
        <v>11121</v>
      </c>
      <c r="AH2218">
        <v>1762</v>
      </c>
      <c r="AI2218">
        <v>2217</v>
      </c>
      <c r="AJ2218" t="s">
        <v>11259</v>
      </c>
      <c r="AK2218" t="s">
        <v>12028</v>
      </c>
      <c r="AL2218" t="s">
        <v>12031</v>
      </c>
      <c r="AM2218" t="s">
        <v>11349</v>
      </c>
      <c r="AN2218">
        <v>1</v>
      </c>
      <c r="AO2218" s="10" t="s">
        <v>12036</v>
      </c>
      <c r="AP2218" t="str" cm="1">
        <f t="array" ref="AP2218">_xlfn.IFS(
  Table1[[#This Row],[Age]]&lt;=25, "18-25",
  Table1[[#This Row],[Age]]&lt;=35, "26-35",
  Table1[[#This Row],[Age]]&lt;=45, "36-45",
  Table1[[#This Row],[Age]]&lt;=60, "46-60",
  TRUE, "60+")</f>
        <v>46-60</v>
      </c>
    </row>
    <row r="2219" spans="1:42" x14ac:dyDescent="0.3">
      <c r="A2219">
        <v>2218</v>
      </c>
      <c r="B2219" t="s">
        <v>50</v>
      </c>
      <c r="C2219" t="s">
        <v>67</v>
      </c>
      <c r="D2219">
        <v>33</v>
      </c>
      <c r="E2219" t="s">
        <v>104</v>
      </c>
      <c r="F2219" t="s">
        <v>2325</v>
      </c>
      <c r="G2219" t="s">
        <v>5117</v>
      </c>
      <c r="H2219">
        <v>19458797071</v>
      </c>
      <c r="I2219" t="s">
        <v>6060</v>
      </c>
      <c r="J2219" t="s">
        <v>7292</v>
      </c>
      <c r="K2219">
        <v>4747.79</v>
      </c>
      <c r="L2219" s="12" t="s">
        <v>9236</v>
      </c>
      <c r="M2219" s="10" t="s">
        <v>11289</v>
      </c>
      <c r="N2219">
        <v>2218</v>
      </c>
      <c r="O2219">
        <v>45190</v>
      </c>
      <c r="P2219" t="s">
        <v>11402</v>
      </c>
      <c r="Q2219" s="16">
        <v>4104.43</v>
      </c>
      <c r="R2219">
        <v>643.36</v>
      </c>
      <c r="S2219">
        <v>72</v>
      </c>
      <c r="T2219">
        <v>2218</v>
      </c>
      <c r="U2219">
        <v>44841.54</v>
      </c>
      <c r="V2219" t="s">
        <v>11411</v>
      </c>
      <c r="W2219">
        <v>8.92</v>
      </c>
      <c r="X2219">
        <v>36</v>
      </c>
      <c r="Y2219" t="s">
        <v>7863</v>
      </c>
      <c r="Z2219" t="s">
        <v>12010</v>
      </c>
      <c r="AA2219">
        <v>2218</v>
      </c>
      <c r="AB2219" t="s">
        <v>12016</v>
      </c>
      <c r="AC2219">
        <v>9930.58</v>
      </c>
      <c r="AD2219">
        <v>1321.24</v>
      </c>
      <c r="AE2219">
        <v>66.06</v>
      </c>
      <c r="AF2219" t="s">
        <v>11225</v>
      </c>
      <c r="AG2219" t="s">
        <v>11234</v>
      </c>
      <c r="AH2219">
        <v>6412</v>
      </c>
      <c r="AI2219">
        <v>2218</v>
      </c>
      <c r="AJ2219" t="s">
        <v>11215</v>
      </c>
      <c r="AK2219" t="s">
        <v>12027</v>
      </c>
      <c r="AL2219" t="s">
        <v>12032</v>
      </c>
      <c r="AM2219" t="s">
        <v>11325</v>
      </c>
      <c r="AN2219">
        <v>1</v>
      </c>
      <c r="AO2219" s="10" t="s">
        <v>12042</v>
      </c>
      <c r="AP2219" t="str" cm="1">
        <f t="array" ref="AP2219">_xlfn.IFS(
  Table1[[#This Row],[Age]]&lt;=25, "18-25",
  Table1[[#This Row],[Age]]&lt;=35, "26-35",
  Table1[[#This Row],[Age]]&lt;=45, "36-45",
  Table1[[#This Row],[Age]]&lt;=60, "46-60",
  TRUE, "60+")</f>
        <v>26-35</v>
      </c>
    </row>
    <row r="2220" spans="1:42" x14ac:dyDescent="0.3">
      <c r="A2220">
        <v>2219</v>
      </c>
      <c r="B2220" t="s">
        <v>19</v>
      </c>
      <c r="C2220" t="s">
        <v>64</v>
      </c>
      <c r="D2220">
        <v>55</v>
      </c>
      <c r="E2220" t="s">
        <v>105</v>
      </c>
      <c r="F2220" t="s">
        <v>2326</v>
      </c>
      <c r="G2220" t="s">
        <v>5119</v>
      </c>
      <c r="H2220">
        <v>19458797072</v>
      </c>
      <c r="I2220" t="s">
        <v>6031</v>
      </c>
      <c r="J2220" t="s">
        <v>7291</v>
      </c>
      <c r="K2220">
        <v>3902.4</v>
      </c>
      <c r="L2220" s="12" t="s">
        <v>9237</v>
      </c>
      <c r="M2220" s="10" t="s">
        <v>11336</v>
      </c>
      <c r="N2220">
        <v>2219</v>
      </c>
      <c r="O2220">
        <v>45231</v>
      </c>
      <c r="P2220" t="s">
        <v>11403</v>
      </c>
      <c r="Q2220" s="16">
        <v>2345.91</v>
      </c>
      <c r="R2220">
        <v>1556.49</v>
      </c>
      <c r="S2220">
        <v>15</v>
      </c>
      <c r="T2220">
        <v>2219</v>
      </c>
      <c r="U2220">
        <v>23086.16</v>
      </c>
      <c r="V2220" t="s">
        <v>11412</v>
      </c>
      <c r="W2220">
        <v>2.86</v>
      </c>
      <c r="X2220">
        <v>60</v>
      </c>
      <c r="Y2220" t="s">
        <v>11835</v>
      </c>
      <c r="Z2220" t="s">
        <v>12012</v>
      </c>
      <c r="AA2220">
        <v>2219</v>
      </c>
      <c r="AB2220" t="s">
        <v>12016</v>
      </c>
      <c r="AC2220">
        <v>6994.01</v>
      </c>
      <c r="AD2220">
        <v>2731.06</v>
      </c>
      <c r="AE2220">
        <v>136.55000000000001</v>
      </c>
      <c r="AF2220" t="s">
        <v>11154</v>
      </c>
      <c r="AG2220" t="s">
        <v>11206</v>
      </c>
      <c r="AH2220">
        <v>5310</v>
      </c>
      <c r="AI2220">
        <v>2219</v>
      </c>
      <c r="AJ2220" t="s">
        <v>11070</v>
      </c>
      <c r="AK2220" t="s">
        <v>12028</v>
      </c>
      <c r="AL2220" t="s">
        <v>12032</v>
      </c>
      <c r="AM2220" t="s">
        <v>11182</v>
      </c>
      <c r="AN2220">
        <v>1</v>
      </c>
      <c r="AO2220" s="10" t="s">
        <v>12040</v>
      </c>
      <c r="AP2220" t="str" cm="1">
        <f t="array" ref="AP2220">_xlfn.IFS(
  Table1[[#This Row],[Age]]&lt;=25, "18-25",
  Table1[[#This Row],[Age]]&lt;=35, "26-35",
  Table1[[#This Row],[Age]]&lt;=45, "36-45",
  Table1[[#This Row],[Age]]&lt;=60, "46-60",
  TRUE, "60+")</f>
        <v>46-60</v>
      </c>
    </row>
    <row r="2221" spans="1:42" x14ac:dyDescent="0.3">
      <c r="A2221">
        <v>2220</v>
      </c>
      <c r="B2221" t="s">
        <v>48</v>
      </c>
      <c r="C2221" t="s">
        <v>84</v>
      </c>
      <c r="D2221">
        <v>39</v>
      </c>
      <c r="E2221" t="s">
        <v>105</v>
      </c>
      <c r="F2221" t="s">
        <v>2327</v>
      </c>
      <c r="G2221" t="s">
        <v>5143</v>
      </c>
      <c r="H2221">
        <v>19458797073</v>
      </c>
      <c r="I2221" t="s">
        <v>6574</v>
      </c>
      <c r="J2221" t="s">
        <v>7292</v>
      </c>
      <c r="K2221">
        <v>8239.85</v>
      </c>
      <c r="L2221" s="12" t="s">
        <v>9238</v>
      </c>
      <c r="M2221" s="10" t="s">
        <v>11362</v>
      </c>
      <c r="N2221">
        <v>2220</v>
      </c>
      <c r="O2221">
        <v>45111</v>
      </c>
      <c r="P2221" t="s">
        <v>11402</v>
      </c>
      <c r="Q2221" s="16">
        <v>2167.08</v>
      </c>
      <c r="R2221">
        <v>6072.77</v>
      </c>
      <c r="S2221">
        <v>36</v>
      </c>
      <c r="T2221">
        <v>2220</v>
      </c>
      <c r="U2221">
        <v>29026.25</v>
      </c>
      <c r="V2221" t="s">
        <v>11411</v>
      </c>
      <c r="W2221">
        <v>3.26</v>
      </c>
      <c r="X2221">
        <v>36</v>
      </c>
      <c r="Y2221" t="s">
        <v>10016</v>
      </c>
      <c r="Z2221" t="s">
        <v>12012</v>
      </c>
      <c r="AA2221">
        <v>2220</v>
      </c>
      <c r="AB2221" t="s">
        <v>12015</v>
      </c>
      <c r="AC2221">
        <v>1899.56</v>
      </c>
      <c r="AD2221">
        <v>68.510000000000005</v>
      </c>
      <c r="AE2221">
        <v>3.43</v>
      </c>
      <c r="AF2221" t="s">
        <v>11176</v>
      </c>
      <c r="AG2221" t="s">
        <v>11115</v>
      </c>
      <c r="AH2221">
        <v>2328</v>
      </c>
      <c r="AI2221">
        <v>2220</v>
      </c>
      <c r="AJ2221" t="s">
        <v>11396</v>
      </c>
      <c r="AK2221" t="s">
        <v>12027</v>
      </c>
      <c r="AL2221" t="s">
        <v>12032</v>
      </c>
      <c r="AM2221" t="s">
        <v>11330</v>
      </c>
      <c r="AN2221">
        <v>1</v>
      </c>
      <c r="AO2221" s="10" t="s">
        <v>12038</v>
      </c>
      <c r="AP2221" t="str" cm="1">
        <f t="array" ref="AP2221">_xlfn.IFS(
  Table1[[#This Row],[Age]]&lt;=25, "18-25",
  Table1[[#This Row],[Age]]&lt;=35, "26-35",
  Table1[[#This Row],[Age]]&lt;=45, "36-45",
  Table1[[#This Row],[Age]]&lt;=60, "46-60",
  TRUE, "60+")</f>
        <v>36-45</v>
      </c>
    </row>
    <row r="2222" spans="1:42" x14ac:dyDescent="0.3">
      <c r="A2222">
        <v>2221</v>
      </c>
      <c r="B2222" t="s">
        <v>28</v>
      </c>
      <c r="C2222" t="s">
        <v>71</v>
      </c>
      <c r="D2222">
        <v>50</v>
      </c>
      <c r="E2222" t="s">
        <v>104</v>
      </c>
      <c r="F2222" t="s">
        <v>2328</v>
      </c>
      <c r="G2222" t="s">
        <v>5145</v>
      </c>
      <c r="H2222">
        <v>19458797074</v>
      </c>
      <c r="I2222" t="s">
        <v>5963</v>
      </c>
      <c r="J2222" t="s">
        <v>7292</v>
      </c>
      <c r="K2222">
        <v>4687.53</v>
      </c>
      <c r="L2222" s="12" t="s">
        <v>8239</v>
      </c>
      <c r="M2222" s="10" t="s">
        <v>11222</v>
      </c>
      <c r="N2222">
        <v>2221</v>
      </c>
      <c r="O2222">
        <v>45107</v>
      </c>
      <c r="P2222" t="s">
        <v>11402</v>
      </c>
      <c r="Q2222" s="16">
        <v>4733.6099999999997</v>
      </c>
      <c r="R2222">
        <v>9421.14</v>
      </c>
      <c r="S2222">
        <v>55</v>
      </c>
      <c r="T2222">
        <v>2221</v>
      </c>
      <c r="U2222">
        <v>11210.04</v>
      </c>
      <c r="V2222" t="s">
        <v>11412</v>
      </c>
      <c r="W2222">
        <v>9.1</v>
      </c>
      <c r="X2222">
        <v>60</v>
      </c>
      <c r="Y2222" t="s">
        <v>10820</v>
      </c>
      <c r="Z2222" t="s">
        <v>12011</v>
      </c>
      <c r="AA2222">
        <v>2221</v>
      </c>
      <c r="AB2222" t="s">
        <v>12017</v>
      </c>
      <c r="AC2222">
        <v>6789.46</v>
      </c>
      <c r="AD2222">
        <v>3877.67</v>
      </c>
      <c r="AE2222">
        <v>193.88</v>
      </c>
      <c r="AF2222" t="s">
        <v>11141</v>
      </c>
      <c r="AG2222" t="s">
        <v>11103</v>
      </c>
      <c r="AH2222">
        <v>9449</v>
      </c>
      <c r="AI2222">
        <v>2221</v>
      </c>
      <c r="AJ2222" t="s">
        <v>11185</v>
      </c>
      <c r="AK2222" t="s">
        <v>12029</v>
      </c>
      <c r="AL2222" t="s">
        <v>12032</v>
      </c>
      <c r="AM2222" t="s">
        <v>11376</v>
      </c>
      <c r="AN2222">
        <v>1</v>
      </c>
      <c r="AO2222" s="10" t="s">
        <v>12043</v>
      </c>
      <c r="AP2222" t="str" cm="1">
        <f t="array" ref="AP2222">_xlfn.IFS(
  Table1[[#This Row],[Age]]&lt;=25, "18-25",
  Table1[[#This Row],[Age]]&lt;=35, "26-35",
  Table1[[#This Row],[Age]]&lt;=45, "36-45",
  Table1[[#This Row],[Age]]&lt;=60, "46-60",
  TRUE, "60+")</f>
        <v>46-60</v>
      </c>
    </row>
    <row r="2223" spans="1:42" x14ac:dyDescent="0.3">
      <c r="A2223">
        <v>2222</v>
      </c>
      <c r="B2223" t="s">
        <v>15</v>
      </c>
      <c r="C2223" t="s">
        <v>58</v>
      </c>
      <c r="D2223">
        <v>67</v>
      </c>
      <c r="E2223" t="s">
        <v>104</v>
      </c>
      <c r="F2223" t="s">
        <v>2329</v>
      </c>
      <c r="G2223" t="s">
        <v>5116</v>
      </c>
      <c r="H2223">
        <v>19458797075</v>
      </c>
      <c r="I2223" t="s">
        <v>6618</v>
      </c>
      <c r="J2223" t="s">
        <v>7292</v>
      </c>
      <c r="K2223">
        <v>1501.27</v>
      </c>
      <c r="L2223" s="12" t="s">
        <v>9239</v>
      </c>
      <c r="M2223" s="10" t="s">
        <v>11100</v>
      </c>
      <c r="N2223">
        <v>2222</v>
      </c>
      <c r="O2223">
        <v>45144</v>
      </c>
      <c r="P2223" t="s">
        <v>11402</v>
      </c>
      <c r="Q2223" s="16">
        <v>344.19</v>
      </c>
      <c r="R2223">
        <v>1157.08</v>
      </c>
      <c r="S2223">
        <v>37</v>
      </c>
      <c r="T2223">
        <v>2222</v>
      </c>
      <c r="U2223">
        <v>23739.62</v>
      </c>
      <c r="V2223" t="s">
        <v>11412</v>
      </c>
      <c r="W2223">
        <v>1.1200000000000001</v>
      </c>
      <c r="X2223">
        <v>60</v>
      </c>
      <c r="Y2223" t="s">
        <v>11593</v>
      </c>
      <c r="Z2223" t="s">
        <v>12011</v>
      </c>
      <c r="AA2223">
        <v>2222</v>
      </c>
      <c r="AB2223" t="s">
        <v>12016</v>
      </c>
      <c r="AC2223">
        <v>1929.2</v>
      </c>
      <c r="AD2223">
        <v>3961.02</v>
      </c>
      <c r="AE2223">
        <v>198.05</v>
      </c>
      <c r="AF2223" t="s">
        <v>11300</v>
      </c>
      <c r="AG2223" t="s">
        <v>11086</v>
      </c>
      <c r="AH2223">
        <v>6293</v>
      </c>
      <c r="AI2223">
        <v>2222</v>
      </c>
      <c r="AJ2223" t="s">
        <v>11277</v>
      </c>
      <c r="AK2223" t="s">
        <v>12027</v>
      </c>
      <c r="AL2223" t="s">
        <v>12031</v>
      </c>
      <c r="AM2223" t="s">
        <v>11093</v>
      </c>
      <c r="AN2223">
        <v>1</v>
      </c>
      <c r="AO2223" s="10" t="s">
        <v>12041</v>
      </c>
      <c r="AP2223" t="str" cm="1">
        <f t="array" ref="AP2223">_xlfn.IFS(
  Table1[[#This Row],[Age]]&lt;=25, "18-25",
  Table1[[#This Row],[Age]]&lt;=35, "26-35",
  Table1[[#This Row],[Age]]&lt;=45, "36-45",
  Table1[[#This Row],[Age]]&lt;=60, "46-60",
  TRUE, "60+")</f>
        <v>60+</v>
      </c>
    </row>
    <row r="2224" spans="1:42" x14ac:dyDescent="0.3">
      <c r="A2224">
        <v>2223</v>
      </c>
      <c r="B2224" t="s">
        <v>28</v>
      </c>
      <c r="C2224" t="s">
        <v>92</v>
      </c>
      <c r="D2224">
        <v>39</v>
      </c>
      <c r="E2224" t="s">
        <v>106</v>
      </c>
      <c r="F2224" t="s">
        <v>2330</v>
      </c>
      <c r="G2224" t="s">
        <v>5139</v>
      </c>
      <c r="H2224">
        <v>19458797076</v>
      </c>
      <c r="I2224" t="s">
        <v>6619</v>
      </c>
      <c r="J2224" t="s">
        <v>7291</v>
      </c>
      <c r="K2224">
        <v>2817.75</v>
      </c>
      <c r="L2224" s="12" t="s">
        <v>9240</v>
      </c>
      <c r="M2224" s="10" t="s">
        <v>11351</v>
      </c>
      <c r="N2224">
        <v>2223</v>
      </c>
      <c r="O2224">
        <v>45032</v>
      </c>
      <c r="P2224" t="s">
        <v>11402</v>
      </c>
      <c r="Q2224" s="16">
        <v>4765.1899999999996</v>
      </c>
      <c r="R2224">
        <v>-1947.44</v>
      </c>
      <c r="S2224">
        <v>87</v>
      </c>
      <c r="T2224">
        <v>2223</v>
      </c>
      <c r="U2224">
        <v>24552.07</v>
      </c>
      <c r="V2224" t="s">
        <v>11411</v>
      </c>
      <c r="W2224">
        <v>9.17</v>
      </c>
      <c r="X2224">
        <v>48</v>
      </c>
      <c r="Y2224" t="s">
        <v>10434</v>
      </c>
      <c r="Z2224" t="s">
        <v>12011</v>
      </c>
      <c r="AA2224">
        <v>2223</v>
      </c>
      <c r="AB2224" t="s">
        <v>12015</v>
      </c>
      <c r="AC2224">
        <v>3696.26</v>
      </c>
      <c r="AD2224">
        <v>4378.42</v>
      </c>
      <c r="AE2224">
        <v>218.92</v>
      </c>
      <c r="AF2224" t="s">
        <v>11085</v>
      </c>
      <c r="AG2224" t="s">
        <v>11233</v>
      </c>
      <c r="AH2224">
        <v>2780</v>
      </c>
      <c r="AI2224">
        <v>2223</v>
      </c>
      <c r="AJ2224" t="s">
        <v>11083</v>
      </c>
      <c r="AK2224" t="s">
        <v>12027</v>
      </c>
      <c r="AL2224" t="s">
        <v>12032</v>
      </c>
      <c r="AM2224" t="s">
        <v>11184</v>
      </c>
      <c r="AN2224">
        <v>1</v>
      </c>
      <c r="AO2224" s="10" t="s">
        <v>12037</v>
      </c>
      <c r="AP2224" t="str" cm="1">
        <f t="array" ref="AP2224">_xlfn.IFS(
  Table1[[#This Row],[Age]]&lt;=25, "18-25",
  Table1[[#This Row],[Age]]&lt;=35, "26-35",
  Table1[[#This Row],[Age]]&lt;=45, "36-45",
  Table1[[#This Row],[Age]]&lt;=60, "46-60",
  TRUE, "60+")</f>
        <v>36-45</v>
      </c>
    </row>
    <row r="2225" spans="1:42" x14ac:dyDescent="0.3">
      <c r="A2225">
        <v>2224</v>
      </c>
      <c r="B2225" t="s">
        <v>41</v>
      </c>
      <c r="C2225" t="s">
        <v>54</v>
      </c>
      <c r="D2225">
        <v>25</v>
      </c>
      <c r="E2225" t="s">
        <v>104</v>
      </c>
      <c r="F2225" t="s">
        <v>2331</v>
      </c>
      <c r="G2225" t="s">
        <v>5143</v>
      </c>
      <c r="H2225">
        <v>19458797077</v>
      </c>
      <c r="I2225" t="s">
        <v>6146</v>
      </c>
      <c r="J2225" t="s">
        <v>7292</v>
      </c>
      <c r="K2225">
        <v>5657.7</v>
      </c>
      <c r="L2225" s="12" t="s">
        <v>9241</v>
      </c>
      <c r="M2225" s="10" t="s">
        <v>11196</v>
      </c>
      <c r="N2225">
        <v>2224</v>
      </c>
      <c r="O2225">
        <v>44981</v>
      </c>
      <c r="P2225" t="s">
        <v>11404</v>
      </c>
      <c r="Q2225" s="16">
        <v>2896.63</v>
      </c>
      <c r="R2225">
        <v>8554.33</v>
      </c>
      <c r="S2225">
        <v>62</v>
      </c>
      <c r="T2225">
        <v>2224</v>
      </c>
      <c r="U2225">
        <v>12521.92</v>
      </c>
      <c r="V2225" t="s">
        <v>11412</v>
      </c>
      <c r="W2225">
        <v>1.35</v>
      </c>
      <c r="X2225">
        <v>12</v>
      </c>
      <c r="Y2225" t="s">
        <v>11774</v>
      </c>
      <c r="Z2225" t="s">
        <v>12010</v>
      </c>
      <c r="AA2225">
        <v>2224</v>
      </c>
      <c r="AB2225" t="s">
        <v>12015</v>
      </c>
      <c r="AC2225">
        <v>8609.5400000000009</v>
      </c>
      <c r="AD2225">
        <v>4085.28</v>
      </c>
      <c r="AE2225">
        <v>204.26</v>
      </c>
      <c r="AF2225" t="s">
        <v>11367</v>
      </c>
      <c r="AG2225" t="s">
        <v>11305</v>
      </c>
      <c r="AH2225">
        <v>1167</v>
      </c>
      <c r="AI2225">
        <v>2224</v>
      </c>
      <c r="AJ2225" t="s">
        <v>11277</v>
      </c>
      <c r="AK2225" t="s">
        <v>12029</v>
      </c>
      <c r="AL2225" t="s">
        <v>12032</v>
      </c>
      <c r="AM2225" t="s">
        <v>11158</v>
      </c>
      <c r="AN2225">
        <v>1</v>
      </c>
      <c r="AO2225" s="10" t="s">
        <v>12045</v>
      </c>
      <c r="AP2225" t="str" cm="1">
        <f t="array" ref="AP2225">_xlfn.IFS(
  Table1[[#This Row],[Age]]&lt;=25, "18-25",
  Table1[[#This Row],[Age]]&lt;=35, "26-35",
  Table1[[#This Row],[Age]]&lt;=45, "36-45",
  Table1[[#This Row],[Age]]&lt;=60, "46-60",
  TRUE, "60+")</f>
        <v>18-25</v>
      </c>
    </row>
    <row r="2226" spans="1:42" x14ac:dyDescent="0.3">
      <c r="A2226">
        <v>2225</v>
      </c>
      <c r="B2226" t="s">
        <v>47</v>
      </c>
      <c r="C2226" t="s">
        <v>99</v>
      </c>
      <c r="D2226">
        <v>54</v>
      </c>
      <c r="E2226" t="s">
        <v>104</v>
      </c>
      <c r="F2226" t="s">
        <v>2332</v>
      </c>
      <c r="G2226" t="s">
        <v>5117</v>
      </c>
      <c r="H2226">
        <v>19458797078</v>
      </c>
      <c r="I2226" t="s">
        <v>6620</v>
      </c>
      <c r="J2226" t="s">
        <v>7292</v>
      </c>
      <c r="K2226">
        <v>4085.51</v>
      </c>
      <c r="L2226" s="12" t="s">
        <v>9242</v>
      </c>
      <c r="M2226" s="10" t="s">
        <v>11048</v>
      </c>
      <c r="N2226">
        <v>2225</v>
      </c>
      <c r="O2226">
        <v>45063</v>
      </c>
      <c r="P2226" t="s">
        <v>11404</v>
      </c>
      <c r="Q2226" s="16">
        <v>1480.46</v>
      </c>
      <c r="R2226">
        <v>5565.97</v>
      </c>
      <c r="S2226">
        <v>64</v>
      </c>
      <c r="T2226">
        <v>2225</v>
      </c>
      <c r="U2226">
        <v>9026.0400000000009</v>
      </c>
      <c r="V2226" t="s">
        <v>11413</v>
      </c>
      <c r="W2226">
        <v>1.86</v>
      </c>
      <c r="X2226">
        <v>36</v>
      </c>
      <c r="Y2226" t="s">
        <v>10575</v>
      </c>
      <c r="Z2226" t="s">
        <v>12010</v>
      </c>
      <c r="AA2226">
        <v>2225</v>
      </c>
      <c r="AB2226" t="s">
        <v>12016</v>
      </c>
      <c r="AC2226">
        <v>9229.2199999999993</v>
      </c>
      <c r="AD2226">
        <v>440.68</v>
      </c>
      <c r="AE2226">
        <v>22.03</v>
      </c>
      <c r="AF2226" t="s">
        <v>11383</v>
      </c>
      <c r="AG2226" t="s">
        <v>11362</v>
      </c>
      <c r="AH2226">
        <v>3254</v>
      </c>
      <c r="AI2226">
        <v>2225</v>
      </c>
      <c r="AJ2226" t="s">
        <v>11106</v>
      </c>
      <c r="AK2226" t="s">
        <v>12029</v>
      </c>
      <c r="AL2226" t="s">
        <v>12031</v>
      </c>
      <c r="AM2226" t="s">
        <v>11205</v>
      </c>
      <c r="AN2226">
        <v>1</v>
      </c>
      <c r="AO2226" s="10" t="s">
        <v>12046</v>
      </c>
      <c r="AP2226" t="str" cm="1">
        <f t="array" ref="AP2226">_xlfn.IFS(
  Table1[[#This Row],[Age]]&lt;=25, "18-25",
  Table1[[#This Row],[Age]]&lt;=35, "26-35",
  Table1[[#This Row],[Age]]&lt;=45, "36-45",
  Table1[[#This Row],[Age]]&lt;=60, "46-60",
  TRUE, "60+")</f>
        <v>46-60</v>
      </c>
    </row>
    <row r="2227" spans="1:42" x14ac:dyDescent="0.3">
      <c r="A2227">
        <v>2226</v>
      </c>
      <c r="B2227" t="s">
        <v>36</v>
      </c>
      <c r="C2227" t="s">
        <v>86</v>
      </c>
      <c r="D2227">
        <v>29</v>
      </c>
      <c r="E2227" t="s">
        <v>104</v>
      </c>
      <c r="F2227" t="s">
        <v>2333</v>
      </c>
      <c r="G2227" t="s">
        <v>5124</v>
      </c>
      <c r="H2227">
        <v>19458797079</v>
      </c>
      <c r="I2227" t="s">
        <v>6009</v>
      </c>
      <c r="J2227" t="s">
        <v>7292</v>
      </c>
      <c r="K2227">
        <v>3727.29</v>
      </c>
      <c r="L2227" s="12" t="s">
        <v>9243</v>
      </c>
      <c r="M2227" s="10" t="s">
        <v>11356</v>
      </c>
      <c r="N2227">
        <v>2226</v>
      </c>
      <c r="O2227">
        <v>45214</v>
      </c>
      <c r="P2227" t="s">
        <v>11403</v>
      </c>
      <c r="Q2227" s="16">
        <v>2790.44</v>
      </c>
      <c r="R2227">
        <v>936.85</v>
      </c>
      <c r="S2227">
        <v>39</v>
      </c>
      <c r="T2227">
        <v>2226</v>
      </c>
      <c r="U2227">
        <v>18162.63</v>
      </c>
      <c r="V2227" t="s">
        <v>11412</v>
      </c>
      <c r="W2227">
        <v>8.76</v>
      </c>
      <c r="X2227">
        <v>60</v>
      </c>
      <c r="Y2227" t="s">
        <v>11528</v>
      </c>
      <c r="Z2227" t="s">
        <v>12010</v>
      </c>
      <c r="AA2227">
        <v>2226</v>
      </c>
      <c r="AB2227" t="s">
        <v>12017</v>
      </c>
      <c r="AC2227">
        <v>8740.17</v>
      </c>
      <c r="AD2227">
        <v>2648.75</v>
      </c>
      <c r="AE2227">
        <v>132.44</v>
      </c>
      <c r="AF2227" t="s">
        <v>11280</v>
      </c>
      <c r="AG2227" t="s">
        <v>11106</v>
      </c>
      <c r="AH2227">
        <v>2261</v>
      </c>
      <c r="AI2227">
        <v>2226</v>
      </c>
      <c r="AJ2227" t="s">
        <v>11181</v>
      </c>
      <c r="AK2227" t="s">
        <v>12028</v>
      </c>
      <c r="AL2227" t="s">
        <v>12031</v>
      </c>
      <c r="AM2227" t="s">
        <v>11110</v>
      </c>
      <c r="AN2227">
        <v>1</v>
      </c>
      <c r="AO2227" s="10" t="s">
        <v>12044</v>
      </c>
      <c r="AP2227" t="str" cm="1">
        <f t="array" ref="AP2227">_xlfn.IFS(
  Table1[[#This Row],[Age]]&lt;=25, "18-25",
  Table1[[#This Row],[Age]]&lt;=35, "26-35",
  Table1[[#This Row],[Age]]&lt;=45, "36-45",
  Table1[[#This Row],[Age]]&lt;=60, "46-60",
  TRUE, "60+")</f>
        <v>26-35</v>
      </c>
    </row>
    <row r="2228" spans="1:42" x14ac:dyDescent="0.3">
      <c r="A2228">
        <v>2227</v>
      </c>
      <c r="B2228" t="s">
        <v>5</v>
      </c>
      <c r="C2228" t="s">
        <v>90</v>
      </c>
      <c r="D2228">
        <v>67</v>
      </c>
      <c r="E2228" t="s">
        <v>104</v>
      </c>
      <c r="F2228" t="s">
        <v>2334</v>
      </c>
      <c r="G2228" t="s">
        <v>5139</v>
      </c>
      <c r="H2228">
        <v>19458797080</v>
      </c>
      <c r="I2228" t="s">
        <v>6621</v>
      </c>
      <c r="J2228" t="s">
        <v>7292</v>
      </c>
      <c r="K2228">
        <v>6720.77</v>
      </c>
      <c r="L2228" s="12" t="s">
        <v>9244</v>
      </c>
      <c r="M2228" s="10" t="s">
        <v>11388</v>
      </c>
      <c r="N2228">
        <v>2227</v>
      </c>
      <c r="O2228">
        <v>45269</v>
      </c>
      <c r="P2228" t="s">
        <v>11403</v>
      </c>
      <c r="Q2228" s="16">
        <v>3192.58</v>
      </c>
      <c r="R2228">
        <v>9913.35</v>
      </c>
      <c r="S2228">
        <v>90</v>
      </c>
      <c r="T2228">
        <v>2227</v>
      </c>
      <c r="U2228">
        <v>2904.41</v>
      </c>
      <c r="V2228" t="s">
        <v>11411</v>
      </c>
      <c r="W2228">
        <v>3.24</v>
      </c>
      <c r="X2228">
        <v>60</v>
      </c>
      <c r="Y2228" t="s">
        <v>11889</v>
      </c>
      <c r="Z2228" t="s">
        <v>12011</v>
      </c>
      <c r="AA2228">
        <v>2227</v>
      </c>
      <c r="AB2228" t="s">
        <v>12015</v>
      </c>
      <c r="AC2228">
        <v>5989.35</v>
      </c>
      <c r="AD2228">
        <v>839.93</v>
      </c>
      <c r="AE2228">
        <v>42</v>
      </c>
      <c r="AF2228" t="s">
        <v>11196</v>
      </c>
      <c r="AG2228" t="s">
        <v>11333</v>
      </c>
      <c r="AH2228">
        <v>8061</v>
      </c>
      <c r="AI2228">
        <v>2227</v>
      </c>
      <c r="AJ2228" t="s">
        <v>11343</v>
      </c>
      <c r="AK2228" t="s">
        <v>12028</v>
      </c>
      <c r="AL2228" t="s">
        <v>12032</v>
      </c>
      <c r="AM2228" t="s">
        <v>11360</v>
      </c>
      <c r="AN2228">
        <v>1</v>
      </c>
      <c r="AO2228" s="10" t="s">
        <v>12036</v>
      </c>
      <c r="AP2228" t="str" cm="1">
        <f t="array" ref="AP2228">_xlfn.IFS(
  Table1[[#This Row],[Age]]&lt;=25, "18-25",
  Table1[[#This Row],[Age]]&lt;=35, "26-35",
  Table1[[#This Row],[Age]]&lt;=45, "36-45",
  Table1[[#This Row],[Age]]&lt;=60, "46-60",
  TRUE, "60+")</f>
        <v>60+</v>
      </c>
    </row>
    <row r="2229" spans="1:42" x14ac:dyDescent="0.3">
      <c r="A2229">
        <v>2228</v>
      </c>
      <c r="B2229" t="s">
        <v>42</v>
      </c>
      <c r="C2229" t="s">
        <v>86</v>
      </c>
      <c r="D2229">
        <v>22</v>
      </c>
      <c r="E2229" t="s">
        <v>104</v>
      </c>
      <c r="F2229" t="s">
        <v>2335</v>
      </c>
      <c r="G2229" t="s">
        <v>5111</v>
      </c>
      <c r="H2229">
        <v>19458797081</v>
      </c>
      <c r="I2229" t="s">
        <v>6510</v>
      </c>
      <c r="J2229" t="s">
        <v>7292</v>
      </c>
      <c r="K2229">
        <v>6399.57</v>
      </c>
      <c r="L2229" s="12" t="s">
        <v>9245</v>
      </c>
      <c r="M2229" s="10" t="s">
        <v>11049</v>
      </c>
      <c r="N2229">
        <v>2228</v>
      </c>
      <c r="O2229">
        <v>45278</v>
      </c>
      <c r="P2229" t="s">
        <v>11403</v>
      </c>
      <c r="Q2229" s="16">
        <v>562.82000000000005</v>
      </c>
      <c r="R2229">
        <v>5836.75</v>
      </c>
      <c r="S2229">
        <v>98</v>
      </c>
      <c r="T2229">
        <v>2228</v>
      </c>
      <c r="U2229">
        <v>9156.14</v>
      </c>
      <c r="V2229" t="s">
        <v>11412</v>
      </c>
      <c r="W2229">
        <v>3.02</v>
      </c>
      <c r="X2229">
        <v>24</v>
      </c>
      <c r="Y2229" t="s">
        <v>11638</v>
      </c>
      <c r="Z2229" t="s">
        <v>12010</v>
      </c>
      <c r="AA2229">
        <v>2228</v>
      </c>
      <c r="AB2229" t="s">
        <v>12016</v>
      </c>
      <c r="AC2229">
        <v>5078.0200000000004</v>
      </c>
      <c r="AD2229">
        <v>521.65</v>
      </c>
      <c r="AE2229">
        <v>26.08</v>
      </c>
      <c r="AF2229" t="s">
        <v>11130</v>
      </c>
      <c r="AG2229" t="s">
        <v>11145</v>
      </c>
      <c r="AH2229">
        <v>5349</v>
      </c>
      <c r="AI2229">
        <v>2228</v>
      </c>
      <c r="AJ2229" t="s">
        <v>11207</v>
      </c>
      <c r="AK2229" t="s">
        <v>12029</v>
      </c>
      <c r="AL2229" t="s">
        <v>12031</v>
      </c>
      <c r="AM2229" t="s">
        <v>11329</v>
      </c>
      <c r="AN2229">
        <v>1</v>
      </c>
      <c r="AO2229" s="10" t="s">
        <v>12036</v>
      </c>
      <c r="AP2229" t="str" cm="1">
        <f t="array" ref="AP2229">_xlfn.IFS(
  Table1[[#This Row],[Age]]&lt;=25, "18-25",
  Table1[[#This Row],[Age]]&lt;=35, "26-35",
  Table1[[#This Row],[Age]]&lt;=45, "36-45",
  Table1[[#This Row],[Age]]&lt;=60, "46-60",
  TRUE, "60+")</f>
        <v>18-25</v>
      </c>
    </row>
    <row r="2230" spans="1:42" x14ac:dyDescent="0.3">
      <c r="A2230">
        <v>2229</v>
      </c>
      <c r="B2230" t="s">
        <v>18</v>
      </c>
      <c r="C2230" t="s">
        <v>66</v>
      </c>
      <c r="D2230">
        <v>42</v>
      </c>
      <c r="E2230" t="s">
        <v>106</v>
      </c>
      <c r="F2230" t="s">
        <v>2336</v>
      </c>
      <c r="G2230" t="s">
        <v>5135</v>
      </c>
      <c r="H2230">
        <v>19458797082</v>
      </c>
      <c r="I2230" t="s">
        <v>6622</v>
      </c>
      <c r="J2230" t="s">
        <v>7291</v>
      </c>
      <c r="K2230">
        <v>3208.86</v>
      </c>
      <c r="L2230" s="12" t="s">
        <v>7379</v>
      </c>
      <c r="M2230" s="10" t="s">
        <v>11310</v>
      </c>
      <c r="N2230">
        <v>2229</v>
      </c>
      <c r="O2230">
        <v>44983</v>
      </c>
      <c r="P2230" t="s">
        <v>11403</v>
      </c>
      <c r="Q2230" s="16">
        <v>3352.92</v>
      </c>
      <c r="R2230">
        <v>6561.78</v>
      </c>
      <c r="S2230">
        <v>75</v>
      </c>
      <c r="T2230">
        <v>2229</v>
      </c>
      <c r="U2230">
        <v>36836.32</v>
      </c>
      <c r="V2230" t="s">
        <v>11411</v>
      </c>
      <c r="W2230">
        <v>8.6</v>
      </c>
      <c r="X2230">
        <v>12</v>
      </c>
      <c r="Y2230" t="s">
        <v>8444</v>
      </c>
      <c r="Z2230" t="s">
        <v>12012</v>
      </c>
      <c r="AA2230">
        <v>2229</v>
      </c>
      <c r="AB2230" t="s">
        <v>12016</v>
      </c>
      <c r="AC2230">
        <v>3211.32</v>
      </c>
      <c r="AD2230">
        <v>18.440000000000001</v>
      </c>
      <c r="AE2230">
        <v>0.92</v>
      </c>
      <c r="AF2230" t="s">
        <v>11349</v>
      </c>
      <c r="AG2230" t="s">
        <v>11358</v>
      </c>
      <c r="AH2230">
        <v>2769</v>
      </c>
      <c r="AI2230">
        <v>2229</v>
      </c>
      <c r="AJ2230" t="s">
        <v>11199</v>
      </c>
      <c r="AK2230" t="s">
        <v>12028</v>
      </c>
      <c r="AL2230" t="s">
        <v>12032</v>
      </c>
      <c r="AM2230" t="s">
        <v>11365</v>
      </c>
      <c r="AN2230">
        <v>-1</v>
      </c>
      <c r="AO2230" s="10" t="s">
        <v>12045</v>
      </c>
      <c r="AP2230" t="str" cm="1">
        <f t="array" ref="AP2230">_xlfn.IFS(
  Table1[[#This Row],[Age]]&lt;=25, "18-25",
  Table1[[#This Row],[Age]]&lt;=35, "26-35",
  Table1[[#This Row],[Age]]&lt;=45, "36-45",
  Table1[[#This Row],[Age]]&lt;=60, "46-60",
  TRUE, "60+")</f>
        <v>36-45</v>
      </c>
    </row>
    <row r="2231" spans="1:42" x14ac:dyDescent="0.3">
      <c r="A2231">
        <v>2230</v>
      </c>
      <c r="B2231" t="s">
        <v>35</v>
      </c>
      <c r="C2231" t="s">
        <v>81</v>
      </c>
      <c r="D2231">
        <v>46</v>
      </c>
      <c r="E2231" t="s">
        <v>105</v>
      </c>
      <c r="F2231" t="s">
        <v>2337</v>
      </c>
      <c r="G2231" t="s">
        <v>5126</v>
      </c>
      <c r="H2231">
        <v>19458797083</v>
      </c>
      <c r="I2231" t="s">
        <v>6623</v>
      </c>
      <c r="J2231" t="s">
        <v>7292</v>
      </c>
      <c r="K2231">
        <v>3658.32</v>
      </c>
      <c r="L2231" s="12" t="s">
        <v>9246</v>
      </c>
      <c r="M2231" s="10" t="s">
        <v>11385</v>
      </c>
      <c r="N2231">
        <v>2230</v>
      </c>
      <c r="O2231">
        <v>45026</v>
      </c>
      <c r="P2231" t="s">
        <v>11402</v>
      </c>
      <c r="Q2231" s="16">
        <v>4513.87</v>
      </c>
      <c r="R2231">
        <v>8172.19</v>
      </c>
      <c r="S2231">
        <v>12</v>
      </c>
      <c r="T2231">
        <v>2230</v>
      </c>
      <c r="U2231">
        <v>32807.56</v>
      </c>
      <c r="V2231" t="s">
        <v>11411</v>
      </c>
      <c r="W2231">
        <v>5.88</v>
      </c>
      <c r="X2231">
        <v>24</v>
      </c>
      <c r="Y2231" t="s">
        <v>11563</v>
      </c>
      <c r="Z2231" t="s">
        <v>12010</v>
      </c>
      <c r="AA2231">
        <v>2230</v>
      </c>
      <c r="AB2231" t="s">
        <v>12017</v>
      </c>
      <c r="AC2231">
        <v>8183.22</v>
      </c>
      <c r="AD2231">
        <v>152.88</v>
      </c>
      <c r="AE2231">
        <v>7.64</v>
      </c>
      <c r="AF2231" t="s">
        <v>11337</v>
      </c>
      <c r="AG2231" t="s">
        <v>11316</v>
      </c>
      <c r="AH2231">
        <v>4636</v>
      </c>
      <c r="AI2231">
        <v>2230</v>
      </c>
      <c r="AJ2231" t="s">
        <v>11184</v>
      </c>
      <c r="AK2231" t="s">
        <v>12027</v>
      </c>
      <c r="AL2231" t="s">
        <v>12032</v>
      </c>
      <c r="AM2231" t="s">
        <v>11056</v>
      </c>
      <c r="AN2231">
        <v>1</v>
      </c>
      <c r="AO2231" s="10" t="s">
        <v>12037</v>
      </c>
      <c r="AP2231" t="str" cm="1">
        <f t="array" ref="AP2231">_xlfn.IFS(
  Table1[[#This Row],[Age]]&lt;=25, "18-25",
  Table1[[#This Row],[Age]]&lt;=35, "26-35",
  Table1[[#This Row],[Age]]&lt;=45, "36-45",
  Table1[[#This Row],[Age]]&lt;=60, "46-60",
  TRUE, "60+")</f>
        <v>46-60</v>
      </c>
    </row>
    <row r="2232" spans="1:42" x14ac:dyDescent="0.3">
      <c r="A2232">
        <v>2231</v>
      </c>
      <c r="B2232" t="s">
        <v>32</v>
      </c>
      <c r="C2232" t="s">
        <v>70</v>
      </c>
      <c r="D2232">
        <v>30</v>
      </c>
      <c r="E2232" t="s">
        <v>106</v>
      </c>
      <c r="F2232" t="s">
        <v>2338</v>
      </c>
      <c r="G2232" t="s">
        <v>5136</v>
      </c>
      <c r="H2232">
        <v>19458797084</v>
      </c>
      <c r="I2232" t="s">
        <v>5193</v>
      </c>
      <c r="J2232" t="s">
        <v>7292</v>
      </c>
      <c r="K2232">
        <v>7545.46</v>
      </c>
      <c r="L2232" s="12" t="s">
        <v>8674</v>
      </c>
      <c r="M2232" s="10" t="s">
        <v>11049</v>
      </c>
      <c r="N2232">
        <v>2231</v>
      </c>
      <c r="O2232">
        <v>44931</v>
      </c>
      <c r="P2232" t="s">
        <v>11402</v>
      </c>
      <c r="Q2232" s="16">
        <v>4856.76</v>
      </c>
      <c r="R2232">
        <v>12402.22</v>
      </c>
      <c r="S2232">
        <v>72</v>
      </c>
      <c r="T2232">
        <v>2231</v>
      </c>
      <c r="U2232">
        <v>16326.26</v>
      </c>
      <c r="V2232" t="s">
        <v>11411</v>
      </c>
      <c r="W2232">
        <v>4.16</v>
      </c>
      <c r="X2232">
        <v>12</v>
      </c>
      <c r="Y2232" t="s">
        <v>10159</v>
      </c>
      <c r="Z2232" t="s">
        <v>12011</v>
      </c>
      <c r="AA2232">
        <v>2231</v>
      </c>
      <c r="AB2232" t="s">
        <v>12017</v>
      </c>
      <c r="AC2232">
        <v>6605.21</v>
      </c>
      <c r="AD2232">
        <v>1760.92</v>
      </c>
      <c r="AE2232">
        <v>88.05</v>
      </c>
      <c r="AF2232" t="s">
        <v>11391</v>
      </c>
      <c r="AG2232" t="s">
        <v>11235</v>
      </c>
      <c r="AH2232">
        <v>8076</v>
      </c>
      <c r="AI2232">
        <v>2231</v>
      </c>
      <c r="AJ2232" t="s">
        <v>11266</v>
      </c>
      <c r="AK2232" t="s">
        <v>12028</v>
      </c>
      <c r="AL2232" t="s">
        <v>12031</v>
      </c>
      <c r="AM2232" t="s">
        <v>11298</v>
      </c>
      <c r="AN2232">
        <v>1</v>
      </c>
      <c r="AO2232" s="10" t="s">
        <v>12039</v>
      </c>
      <c r="AP2232" t="str" cm="1">
        <f t="array" ref="AP2232">_xlfn.IFS(
  Table1[[#This Row],[Age]]&lt;=25, "18-25",
  Table1[[#This Row],[Age]]&lt;=35, "26-35",
  Table1[[#This Row],[Age]]&lt;=45, "36-45",
  Table1[[#This Row],[Age]]&lt;=60, "46-60",
  TRUE, "60+")</f>
        <v>26-35</v>
      </c>
    </row>
    <row r="2233" spans="1:42" x14ac:dyDescent="0.3">
      <c r="A2233">
        <v>2232</v>
      </c>
      <c r="B2233" t="s">
        <v>39</v>
      </c>
      <c r="C2233" t="s">
        <v>99</v>
      </c>
      <c r="D2233">
        <v>43</v>
      </c>
      <c r="E2233" t="s">
        <v>105</v>
      </c>
      <c r="F2233" t="s">
        <v>2339</v>
      </c>
      <c r="G2233" t="s">
        <v>5122</v>
      </c>
      <c r="H2233">
        <v>19458797085</v>
      </c>
      <c r="I2233" t="s">
        <v>6244</v>
      </c>
      <c r="J2233" t="s">
        <v>7291</v>
      </c>
      <c r="K2233">
        <v>9220.75</v>
      </c>
      <c r="L2233" s="12" t="s">
        <v>9247</v>
      </c>
      <c r="M2233" s="10" t="s">
        <v>11218</v>
      </c>
      <c r="N2233">
        <v>2232</v>
      </c>
      <c r="O2233">
        <v>45038</v>
      </c>
      <c r="P2233" t="s">
        <v>11402</v>
      </c>
      <c r="Q2233" s="16">
        <v>3002.95</v>
      </c>
      <c r="R2233">
        <v>12223.7</v>
      </c>
      <c r="S2233">
        <v>8</v>
      </c>
      <c r="T2233">
        <v>2232</v>
      </c>
      <c r="U2233">
        <v>28006.94</v>
      </c>
      <c r="V2233" t="s">
        <v>11412</v>
      </c>
      <c r="W2233">
        <v>7.43</v>
      </c>
      <c r="X2233">
        <v>48</v>
      </c>
      <c r="Y2233" t="s">
        <v>11524</v>
      </c>
      <c r="Z2233" t="s">
        <v>12010</v>
      </c>
      <c r="AA2233">
        <v>2232</v>
      </c>
      <c r="AB2233" t="s">
        <v>12016</v>
      </c>
      <c r="AC2233">
        <v>5765.55</v>
      </c>
      <c r="AD2233">
        <v>91.29</v>
      </c>
      <c r="AE2233">
        <v>4.5599999999999996</v>
      </c>
      <c r="AF2233" t="s">
        <v>11150</v>
      </c>
      <c r="AG2233" t="s">
        <v>11337</v>
      </c>
      <c r="AH2233">
        <v>503</v>
      </c>
      <c r="AI2233">
        <v>2232</v>
      </c>
      <c r="AJ2233" t="s">
        <v>11396</v>
      </c>
      <c r="AK2233" t="s">
        <v>12029</v>
      </c>
      <c r="AL2233" t="s">
        <v>12032</v>
      </c>
      <c r="AM2233" t="s">
        <v>11230</v>
      </c>
      <c r="AN2233">
        <v>-1</v>
      </c>
      <c r="AO2233" s="10" t="s">
        <v>12037</v>
      </c>
      <c r="AP2233" t="str" cm="1">
        <f t="array" ref="AP2233">_xlfn.IFS(
  Table1[[#This Row],[Age]]&lt;=25, "18-25",
  Table1[[#This Row],[Age]]&lt;=35, "26-35",
  Table1[[#This Row],[Age]]&lt;=45, "36-45",
  Table1[[#This Row],[Age]]&lt;=60, "46-60",
  TRUE, "60+")</f>
        <v>36-45</v>
      </c>
    </row>
    <row r="2234" spans="1:42" x14ac:dyDescent="0.3">
      <c r="A2234">
        <v>2233</v>
      </c>
      <c r="B2234" t="s">
        <v>36</v>
      </c>
      <c r="C2234" t="s">
        <v>68</v>
      </c>
      <c r="D2234">
        <v>39</v>
      </c>
      <c r="E2234" t="s">
        <v>104</v>
      </c>
      <c r="F2234" t="s">
        <v>2340</v>
      </c>
      <c r="G2234" t="s">
        <v>5145</v>
      </c>
      <c r="H2234">
        <v>19458797086</v>
      </c>
      <c r="I2234" t="s">
        <v>6624</v>
      </c>
      <c r="J2234" t="s">
        <v>7292</v>
      </c>
      <c r="K2234">
        <v>3309.73</v>
      </c>
      <c r="L2234" s="12" t="s">
        <v>9248</v>
      </c>
      <c r="M2234" s="10" t="s">
        <v>11374</v>
      </c>
      <c r="N2234">
        <v>2233</v>
      </c>
      <c r="O2234">
        <v>45021</v>
      </c>
      <c r="P2234" t="s">
        <v>11403</v>
      </c>
      <c r="Q2234" s="16">
        <v>1641.95</v>
      </c>
      <c r="R2234">
        <v>4951.68</v>
      </c>
      <c r="S2234">
        <v>41</v>
      </c>
      <c r="T2234">
        <v>2233</v>
      </c>
      <c r="U2234">
        <v>41639.86</v>
      </c>
      <c r="V2234" t="s">
        <v>11413</v>
      </c>
      <c r="W2234">
        <v>8.2899999999999991</v>
      </c>
      <c r="X2234">
        <v>48</v>
      </c>
      <c r="Y2234" t="s">
        <v>11863</v>
      </c>
      <c r="Z2234" t="s">
        <v>12010</v>
      </c>
      <c r="AA2234">
        <v>2233</v>
      </c>
      <c r="AB2234" t="s">
        <v>12015</v>
      </c>
      <c r="AC2234">
        <v>3330.9</v>
      </c>
      <c r="AD2234">
        <v>2141.8200000000002</v>
      </c>
      <c r="AE2234">
        <v>107.09</v>
      </c>
      <c r="AF2234" t="s">
        <v>11109</v>
      </c>
      <c r="AG2234" t="s">
        <v>11242</v>
      </c>
      <c r="AH2234">
        <v>4351</v>
      </c>
      <c r="AI2234">
        <v>2233</v>
      </c>
      <c r="AJ2234" t="s">
        <v>11037</v>
      </c>
      <c r="AK2234" t="s">
        <v>12029</v>
      </c>
      <c r="AL2234" t="s">
        <v>12031</v>
      </c>
      <c r="AM2234" t="s">
        <v>11056</v>
      </c>
      <c r="AN2234">
        <v>1</v>
      </c>
      <c r="AO2234" s="10" t="s">
        <v>12037</v>
      </c>
      <c r="AP2234" t="str" cm="1">
        <f t="array" ref="AP2234">_xlfn.IFS(
  Table1[[#This Row],[Age]]&lt;=25, "18-25",
  Table1[[#This Row],[Age]]&lt;=35, "26-35",
  Table1[[#This Row],[Age]]&lt;=45, "36-45",
  Table1[[#This Row],[Age]]&lt;=60, "46-60",
  TRUE, "60+")</f>
        <v>36-45</v>
      </c>
    </row>
    <row r="2235" spans="1:42" x14ac:dyDescent="0.3">
      <c r="A2235">
        <v>2234</v>
      </c>
      <c r="B2235" t="s">
        <v>6</v>
      </c>
      <c r="C2235" t="s">
        <v>86</v>
      </c>
      <c r="D2235">
        <v>46</v>
      </c>
      <c r="E2235" t="s">
        <v>106</v>
      </c>
      <c r="F2235" t="s">
        <v>2341</v>
      </c>
      <c r="G2235" t="s">
        <v>5134</v>
      </c>
      <c r="H2235">
        <v>19458797087</v>
      </c>
      <c r="I2235" t="s">
        <v>5206</v>
      </c>
      <c r="J2235" t="s">
        <v>7292</v>
      </c>
      <c r="K2235">
        <v>2989.59</v>
      </c>
      <c r="L2235" s="12" t="s">
        <v>8401</v>
      </c>
      <c r="M2235" s="10" t="s">
        <v>11231</v>
      </c>
      <c r="N2235">
        <v>2234</v>
      </c>
      <c r="O2235">
        <v>45245</v>
      </c>
      <c r="P2235" t="s">
        <v>11404</v>
      </c>
      <c r="Q2235" s="16">
        <v>2821.73</v>
      </c>
      <c r="R2235">
        <v>167.86</v>
      </c>
      <c r="S2235">
        <v>69</v>
      </c>
      <c r="T2235">
        <v>2234</v>
      </c>
      <c r="U2235">
        <v>42118.09</v>
      </c>
      <c r="V2235" t="s">
        <v>11412</v>
      </c>
      <c r="W2235">
        <v>8.76</v>
      </c>
      <c r="X2235">
        <v>24</v>
      </c>
      <c r="Y2235" t="s">
        <v>11813</v>
      </c>
      <c r="Z2235" t="s">
        <v>12012</v>
      </c>
      <c r="AA2235">
        <v>2234</v>
      </c>
      <c r="AB2235" t="s">
        <v>12017</v>
      </c>
      <c r="AC2235">
        <v>3792.72</v>
      </c>
      <c r="AD2235">
        <v>662.9</v>
      </c>
      <c r="AE2235">
        <v>33.15</v>
      </c>
      <c r="AF2235" t="s">
        <v>11337</v>
      </c>
      <c r="AG2235" t="s">
        <v>11186</v>
      </c>
      <c r="AH2235">
        <v>6764</v>
      </c>
      <c r="AI2235">
        <v>2234</v>
      </c>
      <c r="AJ2235" t="s">
        <v>11199</v>
      </c>
      <c r="AK2235" t="s">
        <v>12028</v>
      </c>
      <c r="AL2235" t="s">
        <v>12031</v>
      </c>
      <c r="AM2235" t="s">
        <v>11158</v>
      </c>
      <c r="AN2235">
        <v>1</v>
      </c>
      <c r="AO2235" s="10" t="s">
        <v>12040</v>
      </c>
      <c r="AP2235" t="str" cm="1">
        <f t="array" ref="AP2235">_xlfn.IFS(
  Table1[[#This Row],[Age]]&lt;=25, "18-25",
  Table1[[#This Row],[Age]]&lt;=35, "26-35",
  Table1[[#This Row],[Age]]&lt;=45, "36-45",
  Table1[[#This Row],[Age]]&lt;=60, "46-60",
  TRUE, "60+")</f>
        <v>46-60</v>
      </c>
    </row>
    <row r="2236" spans="1:42" x14ac:dyDescent="0.3">
      <c r="A2236">
        <v>2235</v>
      </c>
      <c r="B2236" t="s">
        <v>28</v>
      </c>
      <c r="C2236" t="s">
        <v>97</v>
      </c>
      <c r="D2236">
        <v>29</v>
      </c>
      <c r="E2236" t="s">
        <v>105</v>
      </c>
      <c r="F2236" t="s">
        <v>2342</v>
      </c>
      <c r="G2236" t="s">
        <v>5122</v>
      </c>
      <c r="H2236">
        <v>19458797088</v>
      </c>
      <c r="I2236" t="s">
        <v>5816</v>
      </c>
      <c r="J2236" t="s">
        <v>7292</v>
      </c>
      <c r="K2236">
        <v>2726.27</v>
      </c>
      <c r="L2236" s="12" t="s">
        <v>9249</v>
      </c>
      <c r="M2236" s="10" t="s">
        <v>11188</v>
      </c>
      <c r="N2236">
        <v>2235</v>
      </c>
      <c r="O2236">
        <v>45149</v>
      </c>
      <c r="P2236" t="s">
        <v>11403</v>
      </c>
      <c r="Q2236" s="16">
        <v>24.21</v>
      </c>
      <c r="R2236">
        <v>2750.48</v>
      </c>
      <c r="S2236">
        <v>74</v>
      </c>
      <c r="T2236">
        <v>2235</v>
      </c>
      <c r="U2236">
        <v>33064.47</v>
      </c>
      <c r="V2236" t="s">
        <v>11411</v>
      </c>
      <c r="W2236">
        <v>2.0699999999999998</v>
      </c>
      <c r="X2236">
        <v>24</v>
      </c>
      <c r="Y2236" t="s">
        <v>11468</v>
      </c>
      <c r="Z2236" t="s">
        <v>12010</v>
      </c>
      <c r="AA2236">
        <v>2235</v>
      </c>
      <c r="AB2236" t="s">
        <v>12016</v>
      </c>
      <c r="AC2236">
        <v>3206.69</v>
      </c>
      <c r="AD2236">
        <v>4121.3599999999997</v>
      </c>
      <c r="AE2236">
        <v>206.07</v>
      </c>
      <c r="AF2236" t="s">
        <v>11353</v>
      </c>
      <c r="AG2236" t="s">
        <v>11144</v>
      </c>
      <c r="AH2236">
        <v>6376</v>
      </c>
      <c r="AI2236">
        <v>2235</v>
      </c>
      <c r="AJ2236" t="s">
        <v>11313</v>
      </c>
      <c r="AK2236" t="s">
        <v>12029</v>
      </c>
      <c r="AL2236" t="s">
        <v>12031</v>
      </c>
      <c r="AM2236" t="s">
        <v>11250</v>
      </c>
      <c r="AN2236">
        <v>1</v>
      </c>
      <c r="AO2236" s="10" t="s">
        <v>12041</v>
      </c>
      <c r="AP2236" t="str" cm="1">
        <f t="array" ref="AP2236">_xlfn.IFS(
  Table1[[#This Row],[Age]]&lt;=25, "18-25",
  Table1[[#This Row],[Age]]&lt;=35, "26-35",
  Table1[[#This Row],[Age]]&lt;=45, "36-45",
  Table1[[#This Row],[Age]]&lt;=60, "46-60",
  TRUE, "60+")</f>
        <v>26-35</v>
      </c>
    </row>
    <row r="2237" spans="1:42" x14ac:dyDescent="0.3">
      <c r="A2237">
        <v>2236</v>
      </c>
      <c r="B2237" t="s">
        <v>13</v>
      </c>
      <c r="C2237" t="s">
        <v>97</v>
      </c>
      <c r="D2237">
        <v>65</v>
      </c>
      <c r="E2237" t="s">
        <v>105</v>
      </c>
      <c r="F2237" t="s">
        <v>2343</v>
      </c>
      <c r="G2237" t="s">
        <v>5148</v>
      </c>
      <c r="H2237">
        <v>19458797089</v>
      </c>
      <c r="I2237" t="s">
        <v>5429</v>
      </c>
      <c r="J2237" t="s">
        <v>7292</v>
      </c>
      <c r="K2237">
        <v>1500.92</v>
      </c>
      <c r="L2237" s="12" t="s">
        <v>8029</v>
      </c>
      <c r="M2237" s="10" t="s">
        <v>11360</v>
      </c>
      <c r="N2237">
        <v>2236</v>
      </c>
      <c r="O2237">
        <v>45112</v>
      </c>
      <c r="P2237" t="s">
        <v>11404</v>
      </c>
      <c r="Q2237" s="16">
        <v>4597</v>
      </c>
      <c r="R2237">
        <v>6097.92</v>
      </c>
      <c r="S2237">
        <v>3</v>
      </c>
      <c r="T2237">
        <v>2236</v>
      </c>
      <c r="U2237">
        <v>7078.62</v>
      </c>
      <c r="V2237" t="s">
        <v>11411</v>
      </c>
      <c r="W2237">
        <v>6.24</v>
      </c>
      <c r="X2237">
        <v>12</v>
      </c>
      <c r="Y2237" t="s">
        <v>10072</v>
      </c>
      <c r="Z2237" t="s">
        <v>12010</v>
      </c>
      <c r="AA2237">
        <v>2236</v>
      </c>
      <c r="AB2237" t="s">
        <v>12017</v>
      </c>
      <c r="AC2237">
        <v>6740.5</v>
      </c>
      <c r="AD2237">
        <v>1910.3</v>
      </c>
      <c r="AE2237">
        <v>95.52</v>
      </c>
      <c r="AF2237" t="s">
        <v>11338</v>
      </c>
      <c r="AG2237" t="s">
        <v>11072</v>
      </c>
      <c r="AH2237">
        <v>1278</v>
      </c>
      <c r="AI2237">
        <v>2236</v>
      </c>
      <c r="AJ2237" t="s">
        <v>11196</v>
      </c>
      <c r="AK2237" t="s">
        <v>12027</v>
      </c>
      <c r="AL2237" t="s">
        <v>12031</v>
      </c>
      <c r="AM2237" t="s">
        <v>11036</v>
      </c>
      <c r="AN2237">
        <v>1</v>
      </c>
      <c r="AO2237" s="10" t="s">
        <v>12038</v>
      </c>
      <c r="AP2237" t="str" cm="1">
        <f t="array" ref="AP2237">_xlfn.IFS(
  Table1[[#This Row],[Age]]&lt;=25, "18-25",
  Table1[[#This Row],[Age]]&lt;=35, "26-35",
  Table1[[#This Row],[Age]]&lt;=45, "36-45",
  Table1[[#This Row],[Age]]&lt;=60, "46-60",
  TRUE, "60+")</f>
        <v>60+</v>
      </c>
    </row>
    <row r="2238" spans="1:42" x14ac:dyDescent="0.3">
      <c r="A2238">
        <v>2237</v>
      </c>
      <c r="B2238" t="s">
        <v>23</v>
      </c>
      <c r="C2238" t="s">
        <v>54</v>
      </c>
      <c r="D2238">
        <v>63</v>
      </c>
      <c r="E2238" t="s">
        <v>104</v>
      </c>
      <c r="F2238" t="s">
        <v>2344</v>
      </c>
      <c r="G2238" t="s">
        <v>5133</v>
      </c>
      <c r="H2238">
        <v>19458797090</v>
      </c>
      <c r="I2238" t="s">
        <v>6159</v>
      </c>
      <c r="J2238" t="s">
        <v>7291</v>
      </c>
      <c r="K2238">
        <v>3834.02</v>
      </c>
      <c r="L2238" s="12" t="s">
        <v>9250</v>
      </c>
      <c r="M2238" s="10" t="s">
        <v>11060</v>
      </c>
      <c r="N2238">
        <v>2237</v>
      </c>
      <c r="O2238">
        <v>45063</v>
      </c>
      <c r="P2238" t="s">
        <v>11404</v>
      </c>
      <c r="Q2238" s="16">
        <v>3925.35</v>
      </c>
      <c r="R2238">
        <v>7759.37</v>
      </c>
      <c r="S2238">
        <v>43</v>
      </c>
      <c r="T2238">
        <v>2237</v>
      </c>
      <c r="U2238">
        <v>8982.11</v>
      </c>
      <c r="V2238" t="s">
        <v>11412</v>
      </c>
      <c r="W2238">
        <v>7.1</v>
      </c>
      <c r="X2238">
        <v>12</v>
      </c>
      <c r="Y2238" t="s">
        <v>10861</v>
      </c>
      <c r="Z2238" t="s">
        <v>12011</v>
      </c>
      <c r="AA2238">
        <v>2237</v>
      </c>
      <c r="AB2238" t="s">
        <v>12015</v>
      </c>
      <c r="AC2238">
        <v>6503.04</v>
      </c>
      <c r="AD2238">
        <v>3197.77</v>
      </c>
      <c r="AE2238">
        <v>159.88999999999999</v>
      </c>
      <c r="AF2238" t="s">
        <v>11178</v>
      </c>
      <c r="AG2238" t="s">
        <v>11210</v>
      </c>
      <c r="AH2238">
        <v>964</v>
      </c>
      <c r="AI2238">
        <v>2237</v>
      </c>
      <c r="AJ2238" t="s">
        <v>11385</v>
      </c>
      <c r="AK2238" t="s">
        <v>12028</v>
      </c>
      <c r="AL2238" t="s">
        <v>12031</v>
      </c>
      <c r="AM2238" t="s">
        <v>11085</v>
      </c>
      <c r="AN2238">
        <v>1</v>
      </c>
      <c r="AO2238" s="10" t="s">
        <v>12046</v>
      </c>
      <c r="AP2238" t="str" cm="1">
        <f t="array" ref="AP2238">_xlfn.IFS(
  Table1[[#This Row],[Age]]&lt;=25, "18-25",
  Table1[[#This Row],[Age]]&lt;=35, "26-35",
  Table1[[#This Row],[Age]]&lt;=45, "36-45",
  Table1[[#This Row],[Age]]&lt;=60, "46-60",
  TRUE, "60+")</f>
        <v>60+</v>
      </c>
    </row>
    <row r="2239" spans="1:42" x14ac:dyDescent="0.3">
      <c r="A2239">
        <v>2238</v>
      </c>
      <c r="B2239" t="s">
        <v>21</v>
      </c>
      <c r="C2239" t="s">
        <v>79</v>
      </c>
      <c r="D2239">
        <v>60</v>
      </c>
      <c r="E2239" t="s">
        <v>104</v>
      </c>
      <c r="F2239" t="s">
        <v>2345</v>
      </c>
      <c r="G2239" t="s">
        <v>5142</v>
      </c>
      <c r="H2239">
        <v>19458797091</v>
      </c>
      <c r="I2239" t="s">
        <v>6625</v>
      </c>
      <c r="J2239" t="s">
        <v>7292</v>
      </c>
      <c r="K2239">
        <v>5208.46</v>
      </c>
      <c r="L2239" s="12" t="s">
        <v>9251</v>
      </c>
      <c r="M2239" s="10" t="s">
        <v>11082</v>
      </c>
      <c r="N2239">
        <v>2238</v>
      </c>
      <c r="O2239">
        <v>45151</v>
      </c>
      <c r="P2239" t="s">
        <v>11402</v>
      </c>
      <c r="Q2239" s="16">
        <v>840.53</v>
      </c>
      <c r="R2239">
        <v>6048.99</v>
      </c>
      <c r="S2239">
        <v>37</v>
      </c>
      <c r="T2239">
        <v>2238</v>
      </c>
      <c r="U2239">
        <v>15291.99</v>
      </c>
      <c r="V2239" t="s">
        <v>11411</v>
      </c>
      <c r="W2239">
        <v>2.0499999999999998</v>
      </c>
      <c r="X2239">
        <v>24</v>
      </c>
      <c r="Y2239" t="s">
        <v>9401</v>
      </c>
      <c r="Z2239" t="s">
        <v>12012</v>
      </c>
      <c r="AA2239">
        <v>2238</v>
      </c>
      <c r="AB2239" t="s">
        <v>12017</v>
      </c>
      <c r="AC2239">
        <v>2542.35</v>
      </c>
      <c r="AD2239">
        <v>2362.8200000000002</v>
      </c>
      <c r="AE2239">
        <v>118.14</v>
      </c>
      <c r="AF2239" t="s">
        <v>11070</v>
      </c>
      <c r="AG2239" t="s">
        <v>11291</v>
      </c>
      <c r="AH2239">
        <v>392</v>
      </c>
      <c r="AI2239">
        <v>2238</v>
      </c>
      <c r="AJ2239" t="s">
        <v>11278</v>
      </c>
      <c r="AK2239" t="s">
        <v>12027</v>
      </c>
      <c r="AL2239" t="s">
        <v>12032</v>
      </c>
      <c r="AM2239" t="s">
        <v>11111</v>
      </c>
      <c r="AN2239">
        <v>1</v>
      </c>
      <c r="AO2239" s="10" t="s">
        <v>12041</v>
      </c>
      <c r="AP2239" t="str" cm="1">
        <f t="array" ref="AP2239">_xlfn.IFS(
  Table1[[#This Row],[Age]]&lt;=25, "18-25",
  Table1[[#This Row],[Age]]&lt;=35, "26-35",
  Table1[[#This Row],[Age]]&lt;=45, "36-45",
  Table1[[#This Row],[Age]]&lt;=60, "46-60",
  TRUE, "60+")</f>
        <v>46-60</v>
      </c>
    </row>
    <row r="2240" spans="1:42" x14ac:dyDescent="0.3">
      <c r="A2240">
        <v>2239</v>
      </c>
      <c r="B2240" t="s">
        <v>24</v>
      </c>
      <c r="C2240" t="s">
        <v>100</v>
      </c>
      <c r="D2240">
        <v>45</v>
      </c>
      <c r="E2240" t="s">
        <v>105</v>
      </c>
      <c r="F2240" t="s">
        <v>2346</v>
      </c>
      <c r="G2240" t="s">
        <v>5129</v>
      </c>
      <c r="H2240">
        <v>19458797092</v>
      </c>
      <c r="I2240" t="s">
        <v>6626</v>
      </c>
      <c r="J2240" t="s">
        <v>7292</v>
      </c>
      <c r="K2240">
        <v>5420.59</v>
      </c>
      <c r="L2240" s="12" t="s">
        <v>9252</v>
      </c>
      <c r="M2240" s="10" t="s">
        <v>11104</v>
      </c>
      <c r="N2240">
        <v>2239</v>
      </c>
      <c r="O2240">
        <v>45177</v>
      </c>
      <c r="P2240" t="s">
        <v>11402</v>
      </c>
      <c r="Q2240" s="16">
        <v>3050.74</v>
      </c>
      <c r="R2240">
        <v>8471.33</v>
      </c>
      <c r="S2240">
        <v>86</v>
      </c>
      <c r="T2240">
        <v>2239</v>
      </c>
      <c r="U2240">
        <v>33865.019999999997</v>
      </c>
      <c r="V2240" t="s">
        <v>11411</v>
      </c>
      <c r="W2240">
        <v>6.49</v>
      </c>
      <c r="X2240">
        <v>24</v>
      </c>
      <c r="Y2240" t="s">
        <v>11782</v>
      </c>
      <c r="Z2240" t="s">
        <v>12012</v>
      </c>
      <c r="AA2240">
        <v>2239</v>
      </c>
      <c r="AB2240" t="s">
        <v>12015</v>
      </c>
      <c r="AC2240">
        <v>3987.49</v>
      </c>
      <c r="AD2240">
        <v>2287.36</v>
      </c>
      <c r="AE2240">
        <v>114.37</v>
      </c>
      <c r="AF2240" t="s">
        <v>11371</v>
      </c>
      <c r="AG2240" t="s">
        <v>11047</v>
      </c>
      <c r="AH2240">
        <v>637</v>
      </c>
      <c r="AI2240">
        <v>2239</v>
      </c>
      <c r="AJ2240" t="s">
        <v>11148</v>
      </c>
      <c r="AK2240" t="s">
        <v>12029</v>
      </c>
      <c r="AL2240" t="s">
        <v>12032</v>
      </c>
      <c r="AM2240" t="s">
        <v>11155</v>
      </c>
      <c r="AN2240">
        <v>1</v>
      </c>
      <c r="AO2240" s="10" t="s">
        <v>12042</v>
      </c>
      <c r="AP2240" t="str" cm="1">
        <f t="array" ref="AP2240">_xlfn.IFS(
  Table1[[#This Row],[Age]]&lt;=25, "18-25",
  Table1[[#This Row],[Age]]&lt;=35, "26-35",
  Table1[[#This Row],[Age]]&lt;=45, "36-45",
  Table1[[#This Row],[Age]]&lt;=60, "46-60",
  TRUE, "60+")</f>
        <v>36-45</v>
      </c>
    </row>
    <row r="2241" spans="1:42" x14ac:dyDescent="0.3">
      <c r="A2241">
        <v>2240</v>
      </c>
      <c r="B2241" t="s">
        <v>6</v>
      </c>
      <c r="C2241" t="s">
        <v>61</v>
      </c>
      <c r="D2241">
        <v>26</v>
      </c>
      <c r="E2241" t="s">
        <v>106</v>
      </c>
      <c r="F2241" t="s">
        <v>2347</v>
      </c>
      <c r="G2241" t="s">
        <v>5123</v>
      </c>
      <c r="H2241">
        <v>19458797093</v>
      </c>
      <c r="I2241" t="s">
        <v>5256</v>
      </c>
      <c r="J2241" t="s">
        <v>7292</v>
      </c>
      <c r="K2241">
        <v>6941.2</v>
      </c>
      <c r="L2241" s="12" t="s">
        <v>8072</v>
      </c>
      <c r="M2241" s="10" t="s">
        <v>11287</v>
      </c>
      <c r="N2241">
        <v>2240</v>
      </c>
      <c r="O2241">
        <v>45281</v>
      </c>
      <c r="P2241" t="s">
        <v>11403</v>
      </c>
      <c r="Q2241" s="16">
        <v>112.8</v>
      </c>
      <c r="R2241">
        <v>7054</v>
      </c>
      <c r="S2241">
        <v>57</v>
      </c>
      <c r="T2241">
        <v>2240</v>
      </c>
      <c r="U2241">
        <v>13642.19</v>
      </c>
      <c r="V2241" t="s">
        <v>11411</v>
      </c>
      <c r="W2241">
        <v>1.29</v>
      </c>
      <c r="X2241">
        <v>60</v>
      </c>
      <c r="Y2241" t="s">
        <v>7707</v>
      </c>
      <c r="Z2241" t="s">
        <v>12010</v>
      </c>
      <c r="AA2241">
        <v>2240</v>
      </c>
      <c r="AB2241" t="s">
        <v>12015</v>
      </c>
      <c r="AC2241">
        <v>1153.1600000000001</v>
      </c>
      <c r="AD2241">
        <v>2369.3000000000002</v>
      </c>
      <c r="AE2241">
        <v>118.47</v>
      </c>
      <c r="AF2241" t="s">
        <v>11342</v>
      </c>
      <c r="AG2241" t="s">
        <v>11245</v>
      </c>
      <c r="AH2241">
        <v>1459</v>
      </c>
      <c r="AI2241">
        <v>2240</v>
      </c>
      <c r="AJ2241" t="s">
        <v>11093</v>
      </c>
      <c r="AK2241" t="s">
        <v>12028</v>
      </c>
      <c r="AL2241" t="s">
        <v>12032</v>
      </c>
      <c r="AM2241" t="s">
        <v>11358</v>
      </c>
      <c r="AN2241">
        <v>1</v>
      </c>
      <c r="AO2241" s="10" t="s">
        <v>12036</v>
      </c>
      <c r="AP2241" t="str" cm="1">
        <f t="array" ref="AP2241">_xlfn.IFS(
  Table1[[#This Row],[Age]]&lt;=25, "18-25",
  Table1[[#This Row],[Age]]&lt;=35, "26-35",
  Table1[[#This Row],[Age]]&lt;=45, "36-45",
  Table1[[#This Row],[Age]]&lt;=60, "46-60",
  TRUE, "60+")</f>
        <v>26-35</v>
      </c>
    </row>
    <row r="2242" spans="1:42" x14ac:dyDescent="0.3">
      <c r="A2242">
        <v>2241</v>
      </c>
      <c r="B2242" t="s">
        <v>22</v>
      </c>
      <c r="C2242" t="s">
        <v>84</v>
      </c>
      <c r="D2242">
        <v>27</v>
      </c>
      <c r="E2242" t="s">
        <v>105</v>
      </c>
      <c r="F2242" t="s">
        <v>2348</v>
      </c>
      <c r="G2242" t="s">
        <v>5121</v>
      </c>
      <c r="H2242">
        <v>19458797094</v>
      </c>
      <c r="I2242" t="s">
        <v>6346</v>
      </c>
      <c r="J2242" t="s">
        <v>7292</v>
      </c>
      <c r="K2242">
        <v>620.26</v>
      </c>
      <c r="L2242" s="12" t="s">
        <v>9253</v>
      </c>
      <c r="M2242" s="10" t="s">
        <v>11280</v>
      </c>
      <c r="N2242">
        <v>2241</v>
      </c>
      <c r="O2242">
        <v>44952</v>
      </c>
      <c r="P2242" t="s">
        <v>11403</v>
      </c>
      <c r="Q2242" s="16">
        <v>1088.05</v>
      </c>
      <c r="R2242">
        <v>1708.31</v>
      </c>
      <c r="S2242">
        <v>25</v>
      </c>
      <c r="T2242">
        <v>2241</v>
      </c>
      <c r="U2242">
        <v>23757.19</v>
      </c>
      <c r="V2242" t="s">
        <v>11412</v>
      </c>
      <c r="W2242">
        <v>4.07</v>
      </c>
      <c r="X2242">
        <v>36</v>
      </c>
      <c r="Y2242" t="s">
        <v>10773</v>
      </c>
      <c r="Z2242" t="s">
        <v>12012</v>
      </c>
      <c r="AA2242">
        <v>2241</v>
      </c>
      <c r="AB2242" t="s">
        <v>12016</v>
      </c>
      <c r="AC2242">
        <v>2599.4699999999998</v>
      </c>
      <c r="AD2242">
        <v>1396.54</v>
      </c>
      <c r="AE2242">
        <v>69.83</v>
      </c>
      <c r="AF2242" t="s">
        <v>11174</v>
      </c>
      <c r="AG2242" t="s">
        <v>11088</v>
      </c>
      <c r="AH2242">
        <v>8110</v>
      </c>
      <c r="AI2242">
        <v>2241</v>
      </c>
      <c r="AJ2242" t="s">
        <v>11114</v>
      </c>
      <c r="AK2242" t="s">
        <v>12028</v>
      </c>
      <c r="AL2242" t="s">
        <v>12031</v>
      </c>
      <c r="AM2242" t="s">
        <v>11384</v>
      </c>
      <c r="AN2242">
        <v>1</v>
      </c>
      <c r="AO2242" s="10" t="s">
        <v>12039</v>
      </c>
      <c r="AP2242" t="str" cm="1">
        <f t="array" ref="AP2242">_xlfn.IFS(
  Table1[[#This Row],[Age]]&lt;=25, "18-25",
  Table1[[#This Row],[Age]]&lt;=35, "26-35",
  Table1[[#This Row],[Age]]&lt;=45, "36-45",
  Table1[[#This Row],[Age]]&lt;=60, "46-60",
  TRUE, "60+")</f>
        <v>26-35</v>
      </c>
    </row>
    <row r="2243" spans="1:42" x14ac:dyDescent="0.3">
      <c r="A2243">
        <v>2242</v>
      </c>
      <c r="B2243" t="s">
        <v>51</v>
      </c>
      <c r="C2243" t="s">
        <v>68</v>
      </c>
      <c r="D2243">
        <v>65</v>
      </c>
      <c r="E2243" t="s">
        <v>106</v>
      </c>
      <c r="F2243" t="s">
        <v>2349</v>
      </c>
      <c r="G2243" t="s">
        <v>5134</v>
      </c>
      <c r="H2243">
        <v>19458797095</v>
      </c>
      <c r="I2243" t="s">
        <v>5944</v>
      </c>
      <c r="J2243" t="s">
        <v>7291</v>
      </c>
      <c r="K2243">
        <v>5657.95</v>
      </c>
      <c r="L2243" s="12" t="s">
        <v>9254</v>
      </c>
      <c r="M2243" s="10" t="s">
        <v>11048</v>
      </c>
      <c r="N2243">
        <v>2242</v>
      </c>
      <c r="O2243">
        <v>45117</v>
      </c>
      <c r="P2243" t="s">
        <v>11404</v>
      </c>
      <c r="Q2243" s="16">
        <v>858.36</v>
      </c>
      <c r="R2243">
        <v>6516.31</v>
      </c>
      <c r="S2243">
        <v>4</v>
      </c>
      <c r="T2243">
        <v>2242</v>
      </c>
      <c r="U2243">
        <v>41450.76</v>
      </c>
      <c r="V2243" t="s">
        <v>11412</v>
      </c>
      <c r="W2243">
        <v>2.5499999999999998</v>
      </c>
      <c r="X2243">
        <v>24</v>
      </c>
      <c r="Y2243" t="s">
        <v>9478</v>
      </c>
      <c r="Z2243" t="s">
        <v>12011</v>
      </c>
      <c r="AA2243">
        <v>2242</v>
      </c>
      <c r="AB2243" t="s">
        <v>12016</v>
      </c>
      <c r="AC2243">
        <v>5757.66</v>
      </c>
      <c r="AD2243">
        <v>618.45000000000005</v>
      </c>
      <c r="AE2243">
        <v>30.92</v>
      </c>
      <c r="AF2243" t="s">
        <v>11102</v>
      </c>
      <c r="AG2243" t="s">
        <v>11079</v>
      </c>
      <c r="AH2243">
        <v>5058</v>
      </c>
      <c r="AI2243">
        <v>2242</v>
      </c>
      <c r="AJ2243" t="s">
        <v>11102</v>
      </c>
      <c r="AK2243" t="s">
        <v>12028</v>
      </c>
      <c r="AL2243" t="s">
        <v>12032</v>
      </c>
      <c r="AM2243" t="s">
        <v>11182</v>
      </c>
      <c r="AN2243">
        <v>1</v>
      </c>
      <c r="AO2243" s="10" t="s">
        <v>12038</v>
      </c>
      <c r="AP2243" t="str" cm="1">
        <f t="array" ref="AP2243">_xlfn.IFS(
  Table1[[#This Row],[Age]]&lt;=25, "18-25",
  Table1[[#This Row],[Age]]&lt;=35, "26-35",
  Table1[[#This Row],[Age]]&lt;=45, "36-45",
  Table1[[#This Row],[Age]]&lt;=60, "46-60",
  TRUE, "60+")</f>
        <v>60+</v>
      </c>
    </row>
    <row r="2244" spans="1:42" x14ac:dyDescent="0.3">
      <c r="A2244">
        <v>2243</v>
      </c>
      <c r="B2244" t="s">
        <v>33</v>
      </c>
      <c r="C2244" t="s">
        <v>84</v>
      </c>
      <c r="D2244">
        <v>68</v>
      </c>
      <c r="E2244" t="s">
        <v>106</v>
      </c>
      <c r="F2244" t="s">
        <v>2350</v>
      </c>
      <c r="G2244" t="s">
        <v>5112</v>
      </c>
      <c r="H2244">
        <v>19458797096</v>
      </c>
      <c r="I2244" t="s">
        <v>6445</v>
      </c>
      <c r="J2244" t="s">
        <v>7292</v>
      </c>
      <c r="K2244">
        <v>2624.39</v>
      </c>
      <c r="L2244" s="12" t="s">
        <v>9255</v>
      </c>
      <c r="M2244" s="10" t="s">
        <v>11124</v>
      </c>
      <c r="N2244">
        <v>2243</v>
      </c>
      <c r="O2244">
        <v>45120</v>
      </c>
      <c r="P2244" t="s">
        <v>11404</v>
      </c>
      <c r="Q2244" s="16">
        <v>789.19</v>
      </c>
      <c r="R2244">
        <v>1835.2</v>
      </c>
      <c r="S2244">
        <v>58</v>
      </c>
      <c r="T2244">
        <v>2243</v>
      </c>
      <c r="U2244">
        <v>44696.91</v>
      </c>
      <c r="V2244" t="s">
        <v>11413</v>
      </c>
      <c r="W2244">
        <v>6.05</v>
      </c>
      <c r="X2244">
        <v>12</v>
      </c>
      <c r="Y2244" t="s">
        <v>11856</v>
      </c>
      <c r="Z2244" t="s">
        <v>12012</v>
      </c>
      <c r="AA2244">
        <v>2243</v>
      </c>
      <c r="AB2244" t="s">
        <v>12015</v>
      </c>
      <c r="AC2244">
        <v>4397.72</v>
      </c>
      <c r="AD2244">
        <v>4421.2299999999996</v>
      </c>
      <c r="AE2244">
        <v>221.06</v>
      </c>
      <c r="AF2244" t="s">
        <v>11255</v>
      </c>
      <c r="AG2244" t="s">
        <v>11127</v>
      </c>
      <c r="AH2244">
        <v>7627</v>
      </c>
      <c r="AI2244">
        <v>2243</v>
      </c>
      <c r="AJ2244" t="s">
        <v>11361</v>
      </c>
      <c r="AK2244" t="s">
        <v>12029</v>
      </c>
      <c r="AL2244" t="s">
        <v>12032</v>
      </c>
      <c r="AM2244" t="s">
        <v>11394</v>
      </c>
      <c r="AN2244">
        <v>1</v>
      </c>
      <c r="AO2244" s="10" t="s">
        <v>12038</v>
      </c>
      <c r="AP2244" t="str" cm="1">
        <f t="array" ref="AP2244">_xlfn.IFS(
  Table1[[#This Row],[Age]]&lt;=25, "18-25",
  Table1[[#This Row],[Age]]&lt;=35, "26-35",
  Table1[[#This Row],[Age]]&lt;=45, "36-45",
  Table1[[#This Row],[Age]]&lt;=60, "46-60",
  TRUE, "60+")</f>
        <v>60+</v>
      </c>
    </row>
    <row r="2245" spans="1:42" x14ac:dyDescent="0.3">
      <c r="A2245">
        <v>2244</v>
      </c>
      <c r="B2245" t="s">
        <v>20</v>
      </c>
      <c r="C2245" t="s">
        <v>78</v>
      </c>
      <c r="D2245">
        <v>59</v>
      </c>
      <c r="E2245" t="s">
        <v>105</v>
      </c>
      <c r="F2245" t="s">
        <v>2351</v>
      </c>
      <c r="G2245" t="s">
        <v>5128</v>
      </c>
      <c r="H2245">
        <v>19458797097</v>
      </c>
      <c r="I2245" t="s">
        <v>5490</v>
      </c>
      <c r="J2245" t="s">
        <v>7292</v>
      </c>
      <c r="K2245">
        <v>2467.3200000000002</v>
      </c>
      <c r="L2245" s="12" t="s">
        <v>9256</v>
      </c>
      <c r="M2245" s="10" t="s">
        <v>11296</v>
      </c>
      <c r="N2245">
        <v>2244</v>
      </c>
      <c r="O2245">
        <v>45216</v>
      </c>
      <c r="P2245" t="s">
        <v>11402</v>
      </c>
      <c r="Q2245" s="16">
        <v>2764.99</v>
      </c>
      <c r="R2245">
        <v>-297.67</v>
      </c>
      <c r="S2245">
        <v>37</v>
      </c>
      <c r="T2245">
        <v>2244</v>
      </c>
      <c r="U2245">
        <v>42088.72</v>
      </c>
      <c r="V2245" t="s">
        <v>11413</v>
      </c>
      <c r="W2245">
        <v>2.72</v>
      </c>
      <c r="X2245">
        <v>60</v>
      </c>
      <c r="Y2245" t="s">
        <v>9781</v>
      </c>
      <c r="Z2245" t="s">
        <v>12010</v>
      </c>
      <c r="AA2245">
        <v>2244</v>
      </c>
      <c r="AB2245" t="s">
        <v>12016</v>
      </c>
      <c r="AC2245">
        <v>6285.21</v>
      </c>
      <c r="AD2245">
        <v>3770.72</v>
      </c>
      <c r="AE2245">
        <v>188.54</v>
      </c>
      <c r="AF2245" t="s">
        <v>11177</v>
      </c>
      <c r="AG2245" t="s">
        <v>11173</v>
      </c>
      <c r="AH2245">
        <v>4711</v>
      </c>
      <c r="AI2245">
        <v>2244</v>
      </c>
      <c r="AJ2245" t="s">
        <v>11121</v>
      </c>
      <c r="AK2245" t="s">
        <v>12027</v>
      </c>
      <c r="AL2245" t="s">
        <v>12031</v>
      </c>
      <c r="AM2245" t="s">
        <v>11209</v>
      </c>
      <c r="AN2245">
        <v>1</v>
      </c>
      <c r="AO2245" s="10" t="s">
        <v>12044</v>
      </c>
      <c r="AP2245" t="str" cm="1">
        <f t="array" ref="AP2245">_xlfn.IFS(
  Table1[[#This Row],[Age]]&lt;=25, "18-25",
  Table1[[#This Row],[Age]]&lt;=35, "26-35",
  Table1[[#This Row],[Age]]&lt;=45, "36-45",
  Table1[[#This Row],[Age]]&lt;=60, "46-60",
  TRUE, "60+")</f>
        <v>46-60</v>
      </c>
    </row>
    <row r="2246" spans="1:42" x14ac:dyDescent="0.3">
      <c r="A2246">
        <v>2245</v>
      </c>
      <c r="B2246" t="s">
        <v>47</v>
      </c>
      <c r="C2246" t="s">
        <v>78</v>
      </c>
      <c r="D2246">
        <v>43</v>
      </c>
      <c r="E2246" t="s">
        <v>106</v>
      </c>
      <c r="F2246" t="s">
        <v>2352</v>
      </c>
      <c r="G2246" t="s">
        <v>5117</v>
      </c>
      <c r="H2246">
        <v>19458797098</v>
      </c>
      <c r="I2246" t="s">
        <v>5251</v>
      </c>
      <c r="J2246" t="s">
        <v>7291</v>
      </c>
      <c r="K2246">
        <v>7918.29</v>
      </c>
      <c r="L2246" s="12" t="s">
        <v>9257</v>
      </c>
      <c r="M2246" s="10" t="s">
        <v>11289</v>
      </c>
      <c r="N2246">
        <v>2245</v>
      </c>
      <c r="O2246">
        <v>45263</v>
      </c>
      <c r="P2246" t="s">
        <v>11404</v>
      </c>
      <c r="Q2246" s="16">
        <v>4822.49</v>
      </c>
      <c r="R2246">
        <v>3095.8</v>
      </c>
      <c r="S2246">
        <v>8</v>
      </c>
      <c r="T2246">
        <v>2245</v>
      </c>
      <c r="U2246">
        <v>6705.5</v>
      </c>
      <c r="V2246" t="s">
        <v>11412</v>
      </c>
      <c r="W2246">
        <v>8.1</v>
      </c>
      <c r="X2246">
        <v>48</v>
      </c>
      <c r="Y2246" t="s">
        <v>10603</v>
      </c>
      <c r="Z2246" t="s">
        <v>12010</v>
      </c>
      <c r="AA2246">
        <v>2245</v>
      </c>
      <c r="AB2246" t="s">
        <v>12015</v>
      </c>
      <c r="AC2246">
        <v>4790.58</v>
      </c>
      <c r="AD2246">
        <v>1253.8699999999999</v>
      </c>
      <c r="AE2246">
        <v>62.69</v>
      </c>
      <c r="AF2246" t="s">
        <v>11239</v>
      </c>
      <c r="AG2246" t="s">
        <v>11078</v>
      </c>
      <c r="AH2246">
        <v>5545</v>
      </c>
      <c r="AI2246">
        <v>2245</v>
      </c>
      <c r="AJ2246" t="s">
        <v>11335</v>
      </c>
      <c r="AK2246" t="s">
        <v>12027</v>
      </c>
      <c r="AL2246" t="s">
        <v>12031</v>
      </c>
      <c r="AM2246" t="s">
        <v>11260</v>
      </c>
      <c r="AN2246">
        <v>1</v>
      </c>
      <c r="AO2246" s="10" t="s">
        <v>12036</v>
      </c>
      <c r="AP2246" t="str" cm="1">
        <f t="array" ref="AP2246">_xlfn.IFS(
  Table1[[#This Row],[Age]]&lt;=25, "18-25",
  Table1[[#This Row],[Age]]&lt;=35, "26-35",
  Table1[[#This Row],[Age]]&lt;=45, "36-45",
  Table1[[#This Row],[Age]]&lt;=60, "46-60",
  TRUE, "60+")</f>
        <v>36-45</v>
      </c>
    </row>
    <row r="2247" spans="1:42" x14ac:dyDescent="0.3">
      <c r="A2247">
        <v>2246</v>
      </c>
      <c r="B2247" t="s">
        <v>8</v>
      </c>
      <c r="C2247" t="s">
        <v>59</v>
      </c>
      <c r="D2247">
        <v>53</v>
      </c>
      <c r="E2247" t="s">
        <v>105</v>
      </c>
      <c r="F2247" t="s">
        <v>2353</v>
      </c>
      <c r="G2247" t="s">
        <v>5122</v>
      </c>
      <c r="H2247">
        <v>19458797099</v>
      </c>
      <c r="I2247" t="s">
        <v>5385</v>
      </c>
      <c r="J2247" t="s">
        <v>7292</v>
      </c>
      <c r="K2247">
        <v>1619.42</v>
      </c>
      <c r="L2247" s="12" t="s">
        <v>9258</v>
      </c>
      <c r="M2247" s="10" t="s">
        <v>11161</v>
      </c>
      <c r="N2247">
        <v>2246</v>
      </c>
      <c r="O2247">
        <v>44932</v>
      </c>
      <c r="P2247" t="s">
        <v>11404</v>
      </c>
      <c r="Q2247" s="16">
        <v>660.38</v>
      </c>
      <c r="R2247">
        <v>959.04</v>
      </c>
      <c r="S2247">
        <v>94</v>
      </c>
      <c r="T2247">
        <v>2246</v>
      </c>
      <c r="U2247">
        <v>45626.95</v>
      </c>
      <c r="V2247" t="s">
        <v>11411</v>
      </c>
      <c r="W2247">
        <v>2.09</v>
      </c>
      <c r="X2247">
        <v>48</v>
      </c>
      <c r="Y2247" t="s">
        <v>7383</v>
      </c>
      <c r="Z2247" t="s">
        <v>12010</v>
      </c>
      <c r="AA2247">
        <v>2246</v>
      </c>
      <c r="AB2247" t="s">
        <v>12016</v>
      </c>
      <c r="AC2247">
        <v>1842.52</v>
      </c>
      <c r="AD2247">
        <v>83.35</v>
      </c>
      <c r="AE2247">
        <v>4.17</v>
      </c>
      <c r="AF2247" t="s">
        <v>11244</v>
      </c>
      <c r="AG2247" t="s">
        <v>11380</v>
      </c>
      <c r="AH2247">
        <v>2704</v>
      </c>
      <c r="AI2247">
        <v>2246</v>
      </c>
      <c r="AJ2247" t="s">
        <v>11239</v>
      </c>
      <c r="AK2247" t="s">
        <v>12028</v>
      </c>
      <c r="AL2247" t="s">
        <v>12032</v>
      </c>
      <c r="AM2247" t="s">
        <v>11054</v>
      </c>
      <c r="AN2247">
        <v>1</v>
      </c>
      <c r="AO2247" s="10" t="s">
        <v>12039</v>
      </c>
      <c r="AP2247" t="str" cm="1">
        <f t="array" ref="AP2247">_xlfn.IFS(
  Table1[[#This Row],[Age]]&lt;=25, "18-25",
  Table1[[#This Row],[Age]]&lt;=35, "26-35",
  Table1[[#This Row],[Age]]&lt;=45, "36-45",
  Table1[[#This Row],[Age]]&lt;=60, "46-60",
  TRUE, "60+")</f>
        <v>46-60</v>
      </c>
    </row>
    <row r="2248" spans="1:42" x14ac:dyDescent="0.3">
      <c r="A2248">
        <v>2247</v>
      </c>
      <c r="B2248" t="s">
        <v>43</v>
      </c>
      <c r="C2248" t="s">
        <v>98</v>
      </c>
      <c r="D2248">
        <v>57</v>
      </c>
      <c r="E2248" t="s">
        <v>105</v>
      </c>
      <c r="F2248" t="s">
        <v>2354</v>
      </c>
      <c r="G2248" t="s">
        <v>5116</v>
      </c>
      <c r="H2248">
        <v>19458797100</v>
      </c>
      <c r="I2248" t="s">
        <v>5706</v>
      </c>
      <c r="J2248" t="s">
        <v>7291</v>
      </c>
      <c r="K2248">
        <v>3358.09</v>
      </c>
      <c r="L2248" s="12" t="s">
        <v>8754</v>
      </c>
      <c r="M2248" s="10" t="s">
        <v>11291</v>
      </c>
      <c r="N2248">
        <v>2247</v>
      </c>
      <c r="O2248">
        <v>45244</v>
      </c>
      <c r="P2248" t="s">
        <v>11403</v>
      </c>
      <c r="Q2248" s="16">
        <v>4365.3500000000004</v>
      </c>
      <c r="R2248">
        <v>7723.44</v>
      </c>
      <c r="S2248">
        <v>9</v>
      </c>
      <c r="T2248">
        <v>2247</v>
      </c>
      <c r="U2248">
        <v>34522.800000000003</v>
      </c>
      <c r="V2248" t="s">
        <v>11411</v>
      </c>
      <c r="W2248">
        <v>7.82</v>
      </c>
      <c r="X2248">
        <v>48</v>
      </c>
      <c r="Y2248" t="s">
        <v>11636</v>
      </c>
      <c r="Z2248" t="s">
        <v>12011</v>
      </c>
      <c r="AA2248">
        <v>2247</v>
      </c>
      <c r="AB2248" t="s">
        <v>12015</v>
      </c>
      <c r="AC2248">
        <v>6999.42</v>
      </c>
      <c r="AD2248">
        <v>2643.87</v>
      </c>
      <c r="AE2248">
        <v>132.19</v>
      </c>
      <c r="AF2248" t="s">
        <v>11389</v>
      </c>
      <c r="AG2248" t="s">
        <v>11224</v>
      </c>
      <c r="AH2248">
        <v>5194</v>
      </c>
      <c r="AI2248">
        <v>2247</v>
      </c>
      <c r="AJ2248" t="s">
        <v>11093</v>
      </c>
      <c r="AK2248" t="s">
        <v>12028</v>
      </c>
      <c r="AL2248" t="s">
        <v>12032</v>
      </c>
      <c r="AM2248" t="s">
        <v>11312</v>
      </c>
      <c r="AN2248">
        <v>1</v>
      </c>
      <c r="AO2248" s="10" t="s">
        <v>12040</v>
      </c>
      <c r="AP2248" t="str" cm="1">
        <f t="array" ref="AP2248">_xlfn.IFS(
  Table1[[#This Row],[Age]]&lt;=25, "18-25",
  Table1[[#This Row],[Age]]&lt;=35, "26-35",
  Table1[[#This Row],[Age]]&lt;=45, "36-45",
  Table1[[#This Row],[Age]]&lt;=60, "46-60",
  TRUE, "60+")</f>
        <v>46-60</v>
      </c>
    </row>
    <row r="2249" spans="1:42" x14ac:dyDescent="0.3">
      <c r="A2249">
        <v>2248</v>
      </c>
      <c r="B2249" t="s">
        <v>27</v>
      </c>
      <c r="C2249" t="s">
        <v>78</v>
      </c>
      <c r="D2249">
        <v>28</v>
      </c>
      <c r="E2249" t="s">
        <v>104</v>
      </c>
      <c r="F2249" t="s">
        <v>2355</v>
      </c>
      <c r="G2249" t="s">
        <v>5109</v>
      </c>
      <c r="H2249">
        <v>19458797101</v>
      </c>
      <c r="I2249" t="s">
        <v>5700</v>
      </c>
      <c r="J2249" t="s">
        <v>7292</v>
      </c>
      <c r="K2249">
        <v>6412.62</v>
      </c>
      <c r="L2249" s="12" t="s">
        <v>9259</v>
      </c>
      <c r="M2249" s="10" t="s">
        <v>11092</v>
      </c>
      <c r="N2249">
        <v>2248</v>
      </c>
      <c r="O2249">
        <v>45277</v>
      </c>
      <c r="P2249" t="s">
        <v>11403</v>
      </c>
      <c r="Q2249" s="16">
        <v>420.46</v>
      </c>
      <c r="R2249">
        <v>5992.16</v>
      </c>
      <c r="S2249">
        <v>79</v>
      </c>
      <c r="T2249">
        <v>2248</v>
      </c>
      <c r="U2249">
        <v>31320.54</v>
      </c>
      <c r="V2249" t="s">
        <v>11411</v>
      </c>
      <c r="W2249">
        <v>1.89</v>
      </c>
      <c r="X2249">
        <v>60</v>
      </c>
      <c r="Y2249" t="s">
        <v>10596</v>
      </c>
      <c r="Z2249" t="s">
        <v>12011</v>
      </c>
      <c r="AA2249">
        <v>2248</v>
      </c>
      <c r="AB2249" t="s">
        <v>12015</v>
      </c>
      <c r="AC2249">
        <v>9503.2999999999993</v>
      </c>
      <c r="AD2249">
        <v>447.96</v>
      </c>
      <c r="AE2249">
        <v>22.4</v>
      </c>
      <c r="AF2249" t="s">
        <v>11371</v>
      </c>
      <c r="AG2249" t="s">
        <v>11198</v>
      </c>
      <c r="AH2249">
        <v>808</v>
      </c>
      <c r="AI2249">
        <v>2248</v>
      </c>
      <c r="AJ2249" t="s">
        <v>11072</v>
      </c>
      <c r="AK2249" t="s">
        <v>12027</v>
      </c>
      <c r="AL2249" t="s">
        <v>12032</v>
      </c>
      <c r="AM2249" t="s">
        <v>11148</v>
      </c>
      <c r="AN2249">
        <v>1</v>
      </c>
      <c r="AO2249" s="10" t="s">
        <v>12036</v>
      </c>
      <c r="AP2249" t="str" cm="1">
        <f t="array" ref="AP2249">_xlfn.IFS(
  Table1[[#This Row],[Age]]&lt;=25, "18-25",
  Table1[[#This Row],[Age]]&lt;=35, "26-35",
  Table1[[#This Row],[Age]]&lt;=45, "36-45",
  Table1[[#This Row],[Age]]&lt;=60, "46-60",
  TRUE, "60+")</f>
        <v>26-35</v>
      </c>
    </row>
    <row r="2250" spans="1:42" x14ac:dyDescent="0.3">
      <c r="A2250">
        <v>2249</v>
      </c>
      <c r="B2250" t="s">
        <v>34</v>
      </c>
      <c r="C2250" t="s">
        <v>84</v>
      </c>
      <c r="D2250">
        <v>23</v>
      </c>
      <c r="E2250" t="s">
        <v>105</v>
      </c>
      <c r="F2250" t="s">
        <v>2356</v>
      </c>
      <c r="G2250" t="s">
        <v>5133</v>
      </c>
      <c r="H2250">
        <v>19458797102</v>
      </c>
      <c r="I2250" t="s">
        <v>5705</v>
      </c>
      <c r="J2250" t="s">
        <v>7291</v>
      </c>
      <c r="K2250">
        <v>6464.45</v>
      </c>
      <c r="L2250" s="12" t="s">
        <v>9260</v>
      </c>
      <c r="M2250" s="10" t="s">
        <v>11150</v>
      </c>
      <c r="N2250">
        <v>2249</v>
      </c>
      <c r="O2250">
        <v>45146</v>
      </c>
      <c r="P2250" t="s">
        <v>11404</v>
      </c>
      <c r="Q2250" s="16">
        <v>423.38</v>
      </c>
      <c r="R2250">
        <v>6041.07</v>
      </c>
      <c r="S2250">
        <v>1</v>
      </c>
      <c r="T2250">
        <v>2249</v>
      </c>
      <c r="U2250">
        <v>13129.71</v>
      </c>
      <c r="V2250" t="s">
        <v>11412</v>
      </c>
      <c r="W2250">
        <v>4.9800000000000004</v>
      </c>
      <c r="X2250">
        <v>24</v>
      </c>
      <c r="Y2250" t="s">
        <v>11745</v>
      </c>
      <c r="Z2250" t="s">
        <v>12012</v>
      </c>
      <c r="AA2250">
        <v>2249</v>
      </c>
      <c r="AB2250" t="s">
        <v>12016</v>
      </c>
      <c r="AC2250">
        <v>3460.86</v>
      </c>
      <c r="AD2250">
        <v>3555.31</v>
      </c>
      <c r="AE2250">
        <v>177.77</v>
      </c>
      <c r="AF2250" t="s">
        <v>11267</v>
      </c>
      <c r="AG2250" t="s">
        <v>11329</v>
      </c>
      <c r="AH2250">
        <v>5667</v>
      </c>
      <c r="AI2250">
        <v>2249</v>
      </c>
      <c r="AJ2250" t="s">
        <v>11367</v>
      </c>
      <c r="AK2250" t="s">
        <v>12027</v>
      </c>
      <c r="AL2250" t="s">
        <v>12032</v>
      </c>
      <c r="AM2250" t="s">
        <v>11095</v>
      </c>
      <c r="AN2250">
        <v>1</v>
      </c>
      <c r="AO2250" s="10" t="s">
        <v>12041</v>
      </c>
      <c r="AP2250" t="str" cm="1">
        <f t="array" ref="AP2250">_xlfn.IFS(
  Table1[[#This Row],[Age]]&lt;=25, "18-25",
  Table1[[#This Row],[Age]]&lt;=35, "26-35",
  Table1[[#This Row],[Age]]&lt;=45, "36-45",
  Table1[[#This Row],[Age]]&lt;=60, "46-60",
  TRUE, "60+")</f>
        <v>18-25</v>
      </c>
    </row>
    <row r="2251" spans="1:42" x14ac:dyDescent="0.3">
      <c r="A2251">
        <v>2250</v>
      </c>
      <c r="B2251" t="s">
        <v>44</v>
      </c>
      <c r="C2251" t="s">
        <v>71</v>
      </c>
      <c r="D2251">
        <v>21</v>
      </c>
      <c r="E2251" t="s">
        <v>105</v>
      </c>
      <c r="F2251" t="s">
        <v>2357</v>
      </c>
      <c r="G2251" t="s">
        <v>5112</v>
      </c>
      <c r="H2251">
        <v>19458797103</v>
      </c>
      <c r="I2251" t="s">
        <v>6627</v>
      </c>
      <c r="J2251" t="s">
        <v>7291</v>
      </c>
      <c r="K2251">
        <v>576.07000000000005</v>
      </c>
      <c r="L2251" s="12" t="s">
        <v>7946</v>
      </c>
      <c r="M2251" s="10" t="s">
        <v>11366</v>
      </c>
      <c r="N2251">
        <v>2250</v>
      </c>
      <c r="O2251">
        <v>45139</v>
      </c>
      <c r="P2251" t="s">
        <v>11404</v>
      </c>
      <c r="Q2251" s="16">
        <v>3144.11</v>
      </c>
      <c r="R2251">
        <v>3720.18</v>
      </c>
      <c r="S2251">
        <v>13</v>
      </c>
      <c r="T2251">
        <v>2250</v>
      </c>
      <c r="U2251">
        <v>46483.17</v>
      </c>
      <c r="V2251" t="s">
        <v>11412</v>
      </c>
      <c r="W2251">
        <v>7.29</v>
      </c>
      <c r="X2251">
        <v>36</v>
      </c>
      <c r="Y2251" t="s">
        <v>11657</v>
      </c>
      <c r="Z2251" t="s">
        <v>12010</v>
      </c>
      <c r="AA2251">
        <v>2250</v>
      </c>
      <c r="AB2251" t="s">
        <v>12016</v>
      </c>
      <c r="AC2251">
        <v>2868.3</v>
      </c>
      <c r="AD2251">
        <v>1531.4</v>
      </c>
      <c r="AE2251">
        <v>76.569999999999993</v>
      </c>
      <c r="AF2251" t="s">
        <v>11045</v>
      </c>
      <c r="AG2251" t="s">
        <v>11367</v>
      </c>
      <c r="AH2251">
        <v>9584</v>
      </c>
      <c r="AI2251">
        <v>2250</v>
      </c>
      <c r="AJ2251" t="s">
        <v>11142</v>
      </c>
      <c r="AK2251" t="s">
        <v>12028</v>
      </c>
      <c r="AL2251" t="s">
        <v>12032</v>
      </c>
      <c r="AM2251" t="s">
        <v>11150</v>
      </c>
      <c r="AN2251">
        <v>1</v>
      </c>
      <c r="AO2251" s="10" t="s">
        <v>12041</v>
      </c>
      <c r="AP2251" t="str" cm="1">
        <f t="array" ref="AP2251">_xlfn.IFS(
  Table1[[#This Row],[Age]]&lt;=25, "18-25",
  Table1[[#This Row],[Age]]&lt;=35, "26-35",
  Table1[[#This Row],[Age]]&lt;=45, "36-45",
  Table1[[#This Row],[Age]]&lt;=60, "46-60",
  TRUE, "60+")</f>
        <v>18-25</v>
      </c>
    </row>
    <row r="2252" spans="1:42" x14ac:dyDescent="0.3">
      <c r="A2252">
        <v>2251</v>
      </c>
      <c r="B2252" t="s">
        <v>48</v>
      </c>
      <c r="C2252" t="s">
        <v>80</v>
      </c>
      <c r="D2252">
        <v>44</v>
      </c>
      <c r="E2252" t="s">
        <v>104</v>
      </c>
      <c r="F2252" t="s">
        <v>2358</v>
      </c>
      <c r="G2252" t="s">
        <v>5148</v>
      </c>
      <c r="H2252">
        <v>19458797104</v>
      </c>
      <c r="I2252" t="s">
        <v>5260</v>
      </c>
      <c r="J2252" t="s">
        <v>7291</v>
      </c>
      <c r="K2252">
        <v>818.33</v>
      </c>
      <c r="L2252" s="12" t="s">
        <v>9261</v>
      </c>
      <c r="M2252" s="10" t="s">
        <v>11206</v>
      </c>
      <c r="N2252">
        <v>2251</v>
      </c>
      <c r="O2252">
        <v>45001</v>
      </c>
      <c r="P2252" t="s">
        <v>11404</v>
      </c>
      <c r="Q2252" s="16">
        <v>2876.78</v>
      </c>
      <c r="R2252">
        <v>-2058.4499999999998</v>
      </c>
      <c r="S2252">
        <v>68</v>
      </c>
      <c r="T2252">
        <v>2251</v>
      </c>
      <c r="U2252">
        <v>1850.69</v>
      </c>
      <c r="V2252" t="s">
        <v>11412</v>
      </c>
      <c r="W2252">
        <v>2.4500000000000002</v>
      </c>
      <c r="X2252">
        <v>48</v>
      </c>
      <c r="Y2252" t="s">
        <v>8782</v>
      </c>
      <c r="Z2252" t="s">
        <v>12011</v>
      </c>
      <c r="AA2252">
        <v>2251</v>
      </c>
      <c r="AB2252" t="s">
        <v>12016</v>
      </c>
      <c r="AC2252">
        <v>8542.5499999999993</v>
      </c>
      <c r="AD2252">
        <v>2939.27</v>
      </c>
      <c r="AE2252">
        <v>146.96</v>
      </c>
      <c r="AF2252" t="s">
        <v>11338</v>
      </c>
      <c r="AG2252" t="s">
        <v>11341</v>
      </c>
      <c r="AH2252">
        <v>9644</v>
      </c>
      <c r="AI2252">
        <v>2251</v>
      </c>
      <c r="AJ2252" t="s">
        <v>11136</v>
      </c>
      <c r="AK2252" t="s">
        <v>12029</v>
      </c>
      <c r="AL2252" t="s">
        <v>12031</v>
      </c>
      <c r="AM2252" t="s">
        <v>11241</v>
      </c>
      <c r="AN2252">
        <v>1</v>
      </c>
      <c r="AO2252" s="10" t="s">
        <v>12047</v>
      </c>
      <c r="AP2252" t="str" cm="1">
        <f t="array" ref="AP2252">_xlfn.IFS(
  Table1[[#This Row],[Age]]&lt;=25, "18-25",
  Table1[[#This Row],[Age]]&lt;=35, "26-35",
  Table1[[#This Row],[Age]]&lt;=45, "36-45",
  Table1[[#This Row],[Age]]&lt;=60, "46-60",
  TRUE, "60+")</f>
        <v>36-45</v>
      </c>
    </row>
    <row r="2253" spans="1:42" x14ac:dyDescent="0.3">
      <c r="A2253">
        <v>2252</v>
      </c>
      <c r="B2253" t="s">
        <v>46</v>
      </c>
      <c r="C2253" t="s">
        <v>78</v>
      </c>
      <c r="D2253">
        <v>41</v>
      </c>
      <c r="E2253" t="s">
        <v>104</v>
      </c>
      <c r="F2253" t="s">
        <v>2359</v>
      </c>
      <c r="G2253" t="s">
        <v>5141</v>
      </c>
      <c r="H2253">
        <v>19458797105</v>
      </c>
      <c r="I2253" t="s">
        <v>6628</v>
      </c>
      <c r="J2253" t="s">
        <v>7291</v>
      </c>
      <c r="K2253">
        <v>6588.1</v>
      </c>
      <c r="L2253" s="12" t="s">
        <v>9262</v>
      </c>
      <c r="M2253" s="10" t="s">
        <v>11320</v>
      </c>
      <c r="N2253">
        <v>2252</v>
      </c>
      <c r="O2253">
        <v>45236</v>
      </c>
      <c r="P2253" t="s">
        <v>11403</v>
      </c>
      <c r="Q2253" s="16">
        <v>1727.7</v>
      </c>
      <c r="R2253">
        <v>8315.7999999999993</v>
      </c>
      <c r="S2253">
        <v>16</v>
      </c>
      <c r="T2253">
        <v>2252</v>
      </c>
      <c r="U2253">
        <v>5027.1099999999997</v>
      </c>
      <c r="V2253" t="s">
        <v>11411</v>
      </c>
      <c r="W2253">
        <v>7.77</v>
      </c>
      <c r="X2253">
        <v>24</v>
      </c>
      <c r="Y2253" t="s">
        <v>8279</v>
      </c>
      <c r="Z2253" t="s">
        <v>12011</v>
      </c>
      <c r="AA2253">
        <v>2252</v>
      </c>
      <c r="AB2253" t="s">
        <v>12017</v>
      </c>
      <c r="AC2253">
        <v>3438.97</v>
      </c>
      <c r="AD2253">
        <v>2198.1</v>
      </c>
      <c r="AE2253">
        <v>109.9</v>
      </c>
      <c r="AF2253" t="s">
        <v>11040</v>
      </c>
      <c r="AG2253" t="s">
        <v>11340</v>
      </c>
      <c r="AH2253">
        <v>786</v>
      </c>
      <c r="AI2253">
        <v>2252</v>
      </c>
      <c r="AJ2253" t="s">
        <v>11107</v>
      </c>
      <c r="AK2253" t="s">
        <v>12028</v>
      </c>
      <c r="AL2253" t="s">
        <v>12031</v>
      </c>
      <c r="AM2253" t="s">
        <v>11179</v>
      </c>
      <c r="AN2253">
        <v>1</v>
      </c>
      <c r="AO2253" s="10" t="s">
        <v>12040</v>
      </c>
      <c r="AP2253" t="str" cm="1">
        <f t="array" ref="AP2253">_xlfn.IFS(
  Table1[[#This Row],[Age]]&lt;=25, "18-25",
  Table1[[#This Row],[Age]]&lt;=35, "26-35",
  Table1[[#This Row],[Age]]&lt;=45, "36-45",
  Table1[[#This Row],[Age]]&lt;=60, "46-60",
  TRUE, "60+")</f>
        <v>36-45</v>
      </c>
    </row>
    <row r="2254" spans="1:42" x14ac:dyDescent="0.3">
      <c r="A2254">
        <v>2253</v>
      </c>
      <c r="B2254" t="s">
        <v>36</v>
      </c>
      <c r="C2254" t="s">
        <v>81</v>
      </c>
      <c r="D2254">
        <v>22</v>
      </c>
      <c r="E2254" t="s">
        <v>106</v>
      </c>
      <c r="F2254" t="s">
        <v>2360</v>
      </c>
      <c r="G2254" t="s">
        <v>5109</v>
      </c>
      <c r="H2254">
        <v>19458797106</v>
      </c>
      <c r="I2254" t="s">
        <v>5509</v>
      </c>
      <c r="J2254" t="s">
        <v>7292</v>
      </c>
      <c r="K2254">
        <v>9536.2000000000007</v>
      </c>
      <c r="L2254" s="12" t="s">
        <v>9263</v>
      </c>
      <c r="M2254" s="10" t="s">
        <v>11350</v>
      </c>
      <c r="N2254">
        <v>2253</v>
      </c>
      <c r="O2254">
        <v>45090</v>
      </c>
      <c r="P2254" t="s">
        <v>11403</v>
      </c>
      <c r="Q2254" s="16">
        <v>2671.61</v>
      </c>
      <c r="R2254">
        <v>6864.59</v>
      </c>
      <c r="S2254">
        <v>44</v>
      </c>
      <c r="T2254">
        <v>2253</v>
      </c>
      <c r="U2254">
        <v>8530.0499999999993</v>
      </c>
      <c r="V2254" t="s">
        <v>11411</v>
      </c>
      <c r="W2254">
        <v>9.58</v>
      </c>
      <c r="X2254">
        <v>48</v>
      </c>
      <c r="Y2254" t="s">
        <v>11542</v>
      </c>
      <c r="Z2254" t="s">
        <v>12012</v>
      </c>
      <c r="AA2254">
        <v>2253</v>
      </c>
      <c r="AB2254" t="s">
        <v>12016</v>
      </c>
      <c r="AC2254">
        <v>4401.25</v>
      </c>
      <c r="AD2254">
        <v>446.61</v>
      </c>
      <c r="AE2254">
        <v>22.33</v>
      </c>
      <c r="AF2254" t="s">
        <v>11261</v>
      </c>
      <c r="AG2254" t="s">
        <v>11260</v>
      </c>
      <c r="AH2254">
        <v>600</v>
      </c>
      <c r="AI2254">
        <v>2253</v>
      </c>
      <c r="AJ2254" t="s">
        <v>11222</v>
      </c>
      <c r="AK2254" t="s">
        <v>12028</v>
      </c>
      <c r="AL2254" t="s">
        <v>12032</v>
      </c>
      <c r="AM2254" t="s">
        <v>11080</v>
      </c>
      <c r="AN2254">
        <v>1</v>
      </c>
      <c r="AO2254" s="10" t="s">
        <v>12043</v>
      </c>
      <c r="AP2254" t="str" cm="1">
        <f t="array" ref="AP2254">_xlfn.IFS(
  Table1[[#This Row],[Age]]&lt;=25, "18-25",
  Table1[[#This Row],[Age]]&lt;=35, "26-35",
  Table1[[#This Row],[Age]]&lt;=45, "36-45",
  Table1[[#This Row],[Age]]&lt;=60, "46-60",
  TRUE, "60+")</f>
        <v>18-25</v>
      </c>
    </row>
    <row r="2255" spans="1:42" x14ac:dyDescent="0.3">
      <c r="A2255">
        <v>2254</v>
      </c>
      <c r="B2255" t="s">
        <v>26</v>
      </c>
      <c r="C2255" t="s">
        <v>70</v>
      </c>
      <c r="D2255">
        <v>67</v>
      </c>
      <c r="E2255" t="s">
        <v>106</v>
      </c>
      <c r="F2255" t="s">
        <v>2361</v>
      </c>
      <c r="G2255" t="s">
        <v>5140</v>
      </c>
      <c r="H2255">
        <v>19458797107</v>
      </c>
      <c r="I2255" t="s">
        <v>5263</v>
      </c>
      <c r="J2255" t="s">
        <v>7292</v>
      </c>
      <c r="K2255">
        <v>9985.18</v>
      </c>
      <c r="L2255" s="12" t="s">
        <v>7730</v>
      </c>
      <c r="M2255" s="10" t="s">
        <v>11038</v>
      </c>
      <c r="N2255">
        <v>2254</v>
      </c>
      <c r="O2255">
        <v>45157</v>
      </c>
      <c r="P2255" t="s">
        <v>11402</v>
      </c>
      <c r="Q2255" s="16">
        <v>3777.03</v>
      </c>
      <c r="R2255">
        <v>6208.15</v>
      </c>
      <c r="S2255">
        <v>65</v>
      </c>
      <c r="T2255">
        <v>2254</v>
      </c>
      <c r="U2255">
        <v>35013.08</v>
      </c>
      <c r="V2255" t="s">
        <v>11411</v>
      </c>
      <c r="W2255">
        <v>4.3600000000000003</v>
      </c>
      <c r="X2255">
        <v>48</v>
      </c>
      <c r="Y2255" t="s">
        <v>9233</v>
      </c>
      <c r="Z2255" t="s">
        <v>12010</v>
      </c>
      <c r="AA2255">
        <v>2254</v>
      </c>
      <c r="AB2255" t="s">
        <v>12015</v>
      </c>
      <c r="AC2255">
        <v>2999.69</v>
      </c>
      <c r="AD2255">
        <v>4891.25</v>
      </c>
      <c r="AE2255">
        <v>244.56</v>
      </c>
      <c r="AF2255" t="s">
        <v>11379</v>
      </c>
      <c r="AG2255" t="s">
        <v>11126</v>
      </c>
      <c r="AH2255">
        <v>5970</v>
      </c>
      <c r="AI2255">
        <v>2254</v>
      </c>
      <c r="AJ2255" t="s">
        <v>11214</v>
      </c>
      <c r="AK2255" t="s">
        <v>12027</v>
      </c>
      <c r="AL2255" t="s">
        <v>12031</v>
      </c>
      <c r="AM2255" t="s">
        <v>11160</v>
      </c>
      <c r="AN2255">
        <v>1</v>
      </c>
      <c r="AO2255" s="10" t="s">
        <v>12041</v>
      </c>
      <c r="AP2255" t="str" cm="1">
        <f t="array" ref="AP2255">_xlfn.IFS(
  Table1[[#This Row],[Age]]&lt;=25, "18-25",
  Table1[[#This Row],[Age]]&lt;=35, "26-35",
  Table1[[#This Row],[Age]]&lt;=45, "36-45",
  Table1[[#This Row],[Age]]&lt;=60, "46-60",
  TRUE, "60+")</f>
        <v>60+</v>
      </c>
    </row>
    <row r="2256" spans="1:42" x14ac:dyDescent="0.3">
      <c r="A2256">
        <v>2255</v>
      </c>
      <c r="B2256" t="s">
        <v>16</v>
      </c>
      <c r="C2256" t="s">
        <v>85</v>
      </c>
      <c r="D2256">
        <v>20</v>
      </c>
      <c r="E2256" t="s">
        <v>104</v>
      </c>
      <c r="F2256" t="s">
        <v>2362</v>
      </c>
      <c r="G2256" t="s">
        <v>5123</v>
      </c>
      <c r="H2256">
        <v>19458797108</v>
      </c>
      <c r="I2256" t="s">
        <v>6629</v>
      </c>
      <c r="J2256" t="s">
        <v>7291</v>
      </c>
      <c r="K2256">
        <v>9872.39</v>
      </c>
      <c r="L2256" s="12" t="s">
        <v>9264</v>
      </c>
      <c r="M2256" s="10" t="s">
        <v>11105</v>
      </c>
      <c r="N2256">
        <v>2255</v>
      </c>
      <c r="O2256">
        <v>45166</v>
      </c>
      <c r="P2256" t="s">
        <v>11402</v>
      </c>
      <c r="Q2256" s="16">
        <v>3868.74</v>
      </c>
      <c r="R2256">
        <v>6003.65</v>
      </c>
      <c r="S2256">
        <v>14</v>
      </c>
      <c r="T2256">
        <v>2255</v>
      </c>
      <c r="U2256">
        <v>31520.01</v>
      </c>
      <c r="V2256" t="s">
        <v>11412</v>
      </c>
      <c r="W2256">
        <v>1</v>
      </c>
      <c r="X2256">
        <v>48</v>
      </c>
      <c r="Y2256" t="s">
        <v>11829</v>
      </c>
      <c r="Z2256" t="s">
        <v>12012</v>
      </c>
      <c r="AA2256">
        <v>2255</v>
      </c>
      <c r="AB2256" t="s">
        <v>12016</v>
      </c>
      <c r="AC2256">
        <v>6657.54</v>
      </c>
      <c r="AD2256">
        <v>6.23</v>
      </c>
      <c r="AE2256">
        <v>0.31</v>
      </c>
      <c r="AF2256" t="s">
        <v>11141</v>
      </c>
      <c r="AG2256" t="s">
        <v>11189</v>
      </c>
      <c r="AH2256">
        <v>2346</v>
      </c>
      <c r="AI2256">
        <v>2255</v>
      </c>
      <c r="AJ2256" t="s">
        <v>11249</v>
      </c>
      <c r="AK2256" t="s">
        <v>12029</v>
      </c>
      <c r="AL2256" t="s">
        <v>12031</v>
      </c>
      <c r="AM2256" t="s">
        <v>11084</v>
      </c>
      <c r="AN2256">
        <v>1</v>
      </c>
      <c r="AO2256" s="10" t="s">
        <v>12041</v>
      </c>
      <c r="AP2256" t="str" cm="1">
        <f t="array" ref="AP2256">_xlfn.IFS(
  Table1[[#This Row],[Age]]&lt;=25, "18-25",
  Table1[[#This Row],[Age]]&lt;=35, "26-35",
  Table1[[#This Row],[Age]]&lt;=45, "36-45",
  Table1[[#This Row],[Age]]&lt;=60, "46-60",
  TRUE, "60+")</f>
        <v>18-25</v>
      </c>
    </row>
    <row r="2257" spans="1:42" x14ac:dyDescent="0.3">
      <c r="A2257">
        <v>2256</v>
      </c>
      <c r="B2257" t="s">
        <v>35</v>
      </c>
      <c r="C2257" t="s">
        <v>92</v>
      </c>
      <c r="D2257">
        <v>24</v>
      </c>
      <c r="E2257" t="s">
        <v>104</v>
      </c>
      <c r="F2257" t="s">
        <v>2363</v>
      </c>
      <c r="G2257" t="s">
        <v>5128</v>
      </c>
      <c r="H2257">
        <v>19458797109</v>
      </c>
      <c r="I2257" t="s">
        <v>6186</v>
      </c>
      <c r="J2257" t="s">
        <v>7291</v>
      </c>
      <c r="K2257">
        <v>3580.64</v>
      </c>
      <c r="L2257" s="12" t="s">
        <v>9265</v>
      </c>
      <c r="M2257" s="10" t="s">
        <v>11142</v>
      </c>
      <c r="N2257">
        <v>2256</v>
      </c>
      <c r="O2257">
        <v>45017</v>
      </c>
      <c r="P2257" t="s">
        <v>11402</v>
      </c>
      <c r="Q2257" s="16">
        <v>69.8</v>
      </c>
      <c r="R2257">
        <v>3510.84</v>
      </c>
      <c r="S2257">
        <v>91</v>
      </c>
      <c r="T2257">
        <v>2256</v>
      </c>
      <c r="U2257">
        <v>47289.21</v>
      </c>
      <c r="V2257" t="s">
        <v>11411</v>
      </c>
      <c r="W2257">
        <v>5.29</v>
      </c>
      <c r="X2257">
        <v>12</v>
      </c>
      <c r="Y2257" t="s">
        <v>11739</v>
      </c>
      <c r="Z2257" t="s">
        <v>12010</v>
      </c>
      <c r="AA2257">
        <v>2256</v>
      </c>
      <c r="AB2257" t="s">
        <v>12015</v>
      </c>
      <c r="AC2257">
        <v>5050.59</v>
      </c>
      <c r="AD2257">
        <v>4664.5</v>
      </c>
      <c r="AE2257">
        <v>233.23</v>
      </c>
      <c r="AF2257" t="s">
        <v>11381</v>
      </c>
      <c r="AG2257" t="s">
        <v>11110</v>
      </c>
      <c r="AH2257">
        <v>3237</v>
      </c>
      <c r="AI2257">
        <v>2256</v>
      </c>
      <c r="AJ2257" t="s">
        <v>11305</v>
      </c>
      <c r="AK2257" t="s">
        <v>12028</v>
      </c>
      <c r="AL2257" t="s">
        <v>12032</v>
      </c>
      <c r="AM2257" t="s">
        <v>11221</v>
      </c>
      <c r="AN2257">
        <v>1</v>
      </c>
      <c r="AO2257" s="10" t="s">
        <v>12037</v>
      </c>
      <c r="AP2257" t="str" cm="1">
        <f t="array" ref="AP2257">_xlfn.IFS(
  Table1[[#This Row],[Age]]&lt;=25, "18-25",
  Table1[[#This Row],[Age]]&lt;=35, "26-35",
  Table1[[#This Row],[Age]]&lt;=45, "36-45",
  Table1[[#This Row],[Age]]&lt;=60, "46-60",
  TRUE, "60+")</f>
        <v>18-25</v>
      </c>
    </row>
    <row r="2258" spans="1:42" x14ac:dyDescent="0.3">
      <c r="A2258">
        <v>2257</v>
      </c>
      <c r="B2258" t="s">
        <v>40</v>
      </c>
      <c r="C2258" t="s">
        <v>72</v>
      </c>
      <c r="D2258">
        <v>41</v>
      </c>
      <c r="E2258" t="s">
        <v>104</v>
      </c>
      <c r="F2258" t="s">
        <v>2364</v>
      </c>
      <c r="G2258" t="s">
        <v>5135</v>
      </c>
      <c r="H2258">
        <v>19458797110</v>
      </c>
      <c r="I2258" t="s">
        <v>6630</v>
      </c>
      <c r="J2258" t="s">
        <v>7291</v>
      </c>
      <c r="K2258">
        <v>2493.92</v>
      </c>
      <c r="L2258" s="12" t="s">
        <v>8604</v>
      </c>
      <c r="M2258" s="10" t="s">
        <v>11340</v>
      </c>
      <c r="N2258">
        <v>2257</v>
      </c>
      <c r="O2258">
        <v>45266</v>
      </c>
      <c r="P2258" t="s">
        <v>11402</v>
      </c>
      <c r="Q2258" s="16">
        <v>399.64</v>
      </c>
      <c r="R2258">
        <v>2094.2800000000002</v>
      </c>
      <c r="S2258">
        <v>26</v>
      </c>
      <c r="T2258">
        <v>2257</v>
      </c>
      <c r="U2258">
        <v>18100.099999999999</v>
      </c>
      <c r="V2258" t="s">
        <v>11412</v>
      </c>
      <c r="W2258">
        <v>9.1199999999999992</v>
      </c>
      <c r="X2258">
        <v>60</v>
      </c>
      <c r="Y2258" t="s">
        <v>8708</v>
      </c>
      <c r="Z2258" t="s">
        <v>12010</v>
      </c>
      <c r="AA2258">
        <v>2257</v>
      </c>
      <c r="AB2258" t="s">
        <v>12016</v>
      </c>
      <c r="AC2258">
        <v>4329.09</v>
      </c>
      <c r="AD2258">
        <v>3491.16</v>
      </c>
      <c r="AE2258">
        <v>174.56</v>
      </c>
      <c r="AF2258" t="s">
        <v>11278</v>
      </c>
      <c r="AG2258" t="s">
        <v>11179</v>
      </c>
      <c r="AH2258">
        <v>9800</v>
      </c>
      <c r="AI2258">
        <v>2257</v>
      </c>
      <c r="AJ2258" t="s">
        <v>11336</v>
      </c>
      <c r="AK2258" t="s">
        <v>12029</v>
      </c>
      <c r="AL2258" t="s">
        <v>12031</v>
      </c>
      <c r="AM2258" t="s">
        <v>11267</v>
      </c>
      <c r="AN2258">
        <v>1</v>
      </c>
      <c r="AO2258" s="10" t="s">
        <v>12036</v>
      </c>
      <c r="AP2258" t="str" cm="1">
        <f t="array" ref="AP2258">_xlfn.IFS(
  Table1[[#This Row],[Age]]&lt;=25, "18-25",
  Table1[[#This Row],[Age]]&lt;=35, "26-35",
  Table1[[#This Row],[Age]]&lt;=45, "36-45",
  Table1[[#This Row],[Age]]&lt;=60, "46-60",
  TRUE, "60+")</f>
        <v>36-45</v>
      </c>
    </row>
    <row r="2259" spans="1:42" x14ac:dyDescent="0.3">
      <c r="A2259">
        <v>2258</v>
      </c>
      <c r="B2259" t="s">
        <v>31</v>
      </c>
      <c r="C2259" t="s">
        <v>79</v>
      </c>
      <c r="D2259">
        <v>39</v>
      </c>
      <c r="E2259" t="s">
        <v>105</v>
      </c>
      <c r="F2259" t="s">
        <v>2365</v>
      </c>
      <c r="G2259" t="s">
        <v>5147</v>
      </c>
      <c r="H2259">
        <v>19458797111</v>
      </c>
      <c r="I2259" t="s">
        <v>5573</v>
      </c>
      <c r="J2259" t="s">
        <v>7292</v>
      </c>
      <c r="K2259">
        <v>1076.6300000000001</v>
      </c>
      <c r="L2259" s="12" t="s">
        <v>9266</v>
      </c>
      <c r="M2259" s="10" t="s">
        <v>11377</v>
      </c>
      <c r="N2259">
        <v>2258</v>
      </c>
      <c r="O2259">
        <v>45039</v>
      </c>
      <c r="P2259" t="s">
        <v>11403</v>
      </c>
      <c r="Q2259" s="16">
        <v>27.12</v>
      </c>
      <c r="R2259">
        <v>1103.75</v>
      </c>
      <c r="S2259">
        <v>32</v>
      </c>
      <c r="T2259">
        <v>2258</v>
      </c>
      <c r="U2259">
        <v>18033.22</v>
      </c>
      <c r="V2259" t="s">
        <v>11412</v>
      </c>
      <c r="W2259">
        <v>6.99</v>
      </c>
      <c r="X2259">
        <v>60</v>
      </c>
      <c r="Y2259" t="s">
        <v>11858</v>
      </c>
      <c r="Z2259" t="s">
        <v>12012</v>
      </c>
      <c r="AA2259">
        <v>2258</v>
      </c>
      <c r="AB2259" t="s">
        <v>12015</v>
      </c>
      <c r="AC2259">
        <v>3346.75</v>
      </c>
      <c r="AD2259">
        <v>2740.83</v>
      </c>
      <c r="AE2259">
        <v>137.04</v>
      </c>
      <c r="AF2259" t="s">
        <v>11317</v>
      </c>
      <c r="AG2259" t="s">
        <v>11261</v>
      </c>
      <c r="AH2259">
        <v>1095</v>
      </c>
      <c r="AI2259">
        <v>2258</v>
      </c>
      <c r="AJ2259" t="s">
        <v>11364</v>
      </c>
      <c r="AK2259" t="s">
        <v>12028</v>
      </c>
      <c r="AL2259" t="s">
        <v>12031</v>
      </c>
      <c r="AM2259" t="s">
        <v>11344</v>
      </c>
      <c r="AN2259">
        <v>1</v>
      </c>
      <c r="AO2259" s="10" t="s">
        <v>12037</v>
      </c>
      <c r="AP2259" t="str" cm="1">
        <f t="array" ref="AP2259">_xlfn.IFS(
  Table1[[#This Row],[Age]]&lt;=25, "18-25",
  Table1[[#This Row],[Age]]&lt;=35, "26-35",
  Table1[[#This Row],[Age]]&lt;=45, "36-45",
  Table1[[#This Row],[Age]]&lt;=60, "46-60",
  TRUE, "60+")</f>
        <v>36-45</v>
      </c>
    </row>
    <row r="2260" spans="1:42" x14ac:dyDescent="0.3">
      <c r="A2260">
        <v>2259</v>
      </c>
      <c r="B2260" t="s">
        <v>20</v>
      </c>
      <c r="C2260" t="s">
        <v>55</v>
      </c>
      <c r="D2260">
        <v>29</v>
      </c>
      <c r="E2260" t="s">
        <v>105</v>
      </c>
      <c r="F2260" t="s">
        <v>2366</v>
      </c>
      <c r="G2260" t="s">
        <v>5142</v>
      </c>
      <c r="H2260">
        <v>19458797112</v>
      </c>
      <c r="I2260" t="s">
        <v>6509</v>
      </c>
      <c r="J2260" t="s">
        <v>7291</v>
      </c>
      <c r="K2260">
        <v>3325.69</v>
      </c>
      <c r="L2260" s="12" t="s">
        <v>8916</v>
      </c>
      <c r="M2260" s="10" t="s">
        <v>11248</v>
      </c>
      <c r="N2260">
        <v>2259</v>
      </c>
      <c r="O2260">
        <v>45266</v>
      </c>
      <c r="P2260" t="s">
        <v>11402</v>
      </c>
      <c r="Q2260" s="16">
        <v>88.05</v>
      </c>
      <c r="R2260">
        <v>3237.64</v>
      </c>
      <c r="S2260">
        <v>2</v>
      </c>
      <c r="T2260">
        <v>2259</v>
      </c>
      <c r="U2260">
        <v>33807.17</v>
      </c>
      <c r="V2260" t="s">
        <v>11411</v>
      </c>
      <c r="W2260">
        <v>7.33</v>
      </c>
      <c r="X2260">
        <v>12</v>
      </c>
      <c r="Y2260" t="s">
        <v>7663</v>
      </c>
      <c r="Z2260" t="s">
        <v>12011</v>
      </c>
      <c r="AA2260">
        <v>2259</v>
      </c>
      <c r="AB2260" t="s">
        <v>12015</v>
      </c>
      <c r="AC2260">
        <v>9591.59</v>
      </c>
      <c r="AD2260">
        <v>4142.07</v>
      </c>
      <c r="AE2260">
        <v>207.1</v>
      </c>
      <c r="AF2260" t="s">
        <v>11119</v>
      </c>
      <c r="AG2260" t="s">
        <v>11141</v>
      </c>
      <c r="AH2260">
        <v>8039</v>
      </c>
      <c r="AI2260">
        <v>2259</v>
      </c>
      <c r="AJ2260" t="s">
        <v>11221</v>
      </c>
      <c r="AK2260" t="s">
        <v>12027</v>
      </c>
      <c r="AL2260" t="s">
        <v>12031</v>
      </c>
      <c r="AM2260" t="s">
        <v>11054</v>
      </c>
      <c r="AN2260">
        <v>1</v>
      </c>
      <c r="AO2260" s="10" t="s">
        <v>12036</v>
      </c>
      <c r="AP2260" t="str" cm="1">
        <f t="array" ref="AP2260">_xlfn.IFS(
  Table1[[#This Row],[Age]]&lt;=25, "18-25",
  Table1[[#This Row],[Age]]&lt;=35, "26-35",
  Table1[[#This Row],[Age]]&lt;=45, "36-45",
  Table1[[#This Row],[Age]]&lt;=60, "46-60",
  TRUE, "60+")</f>
        <v>26-35</v>
      </c>
    </row>
    <row r="2261" spans="1:42" x14ac:dyDescent="0.3">
      <c r="A2261">
        <v>2260</v>
      </c>
      <c r="B2261" t="s">
        <v>46</v>
      </c>
      <c r="C2261" t="s">
        <v>66</v>
      </c>
      <c r="D2261">
        <v>52</v>
      </c>
      <c r="E2261" t="s">
        <v>105</v>
      </c>
      <c r="F2261" t="s">
        <v>2367</v>
      </c>
      <c r="G2261" t="s">
        <v>5148</v>
      </c>
      <c r="H2261">
        <v>19458797113</v>
      </c>
      <c r="I2261" t="s">
        <v>5796</v>
      </c>
      <c r="J2261" t="s">
        <v>7292</v>
      </c>
      <c r="K2261">
        <v>2840.85</v>
      </c>
      <c r="L2261" s="12" t="s">
        <v>9267</v>
      </c>
      <c r="M2261" s="10" t="s">
        <v>11156</v>
      </c>
      <c r="N2261">
        <v>2260</v>
      </c>
      <c r="O2261">
        <v>45056</v>
      </c>
      <c r="P2261" t="s">
        <v>11403</v>
      </c>
      <c r="Q2261" s="16">
        <v>4199.8</v>
      </c>
      <c r="R2261">
        <v>-1358.95</v>
      </c>
      <c r="S2261">
        <v>16</v>
      </c>
      <c r="T2261">
        <v>2260</v>
      </c>
      <c r="U2261">
        <v>9533.7000000000007</v>
      </c>
      <c r="V2261" t="s">
        <v>11413</v>
      </c>
      <c r="W2261">
        <v>8.1300000000000008</v>
      </c>
      <c r="X2261">
        <v>48</v>
      </c>
      <c r="Y2261" t="s">
        <v>11480</v>
      </c>
      <c r="Z2261" t="s">
        <v>12010</v>
      </c>
      <c r="AA2261">
        <v>2260</v>
      </c>
      <c r="AB2261" t="s">
        <v>12017</v>
      </c>
      <c r="AC2261">
        <v>1768.88</v>
      </c>
      <c r="AD2261">
        <v>142.97</v>
      </c>
      <c r="AE2261">
        <v>7.15</v>
      </c>
      <c r="AF2261" t="s">
        <v>11183</v>
      </c>
      <c r="AG2261" t="s">
        <v>11157</v>
      </c>
      <c r="AH2261">
        <v>6132</v>
      </c>
      <c r="AI2261">
        <v>2260</v>
      </c>
      <c r="AJ2261" t="s">
        <v>11148</v>
      </c>
      <c r="AK2261" t="s">
        <v>12029</v>
      </c>
      <c r="AL2261" t="s">
        <v>12032</v>
      </c>
      <c r="AM2261" t="s">
        <v>11306</v>
      </c>
      <c r="AN2261">
        <v>1</v>
      </c>
      <c r="AO2261" s="10" t="s">
        <v>12046</v>
      </c>
      <c r="AP2261" t="str" cm="1">
        <f t="array" ref="AP2261">_xlfn.IFS(
  Table1[[#This Row],[Age]]&lt;=25, "18-25",
  Table1[[#This Row],[Age]]&lt;=35, "26-35",
  Table1[[#This Row],[Age]]&lt;=45, "36-45",
  Table1[[#This Row],[Age]]&lt;=60, "46-60",
  TRUE, "60+")</f>
        <v>46-60</v>
      </c>
    </row>
    <row r="2262" spans="1:42" x14ac:dyDescent="0.3">
      <c r="A2262">
        <v>2261</v>
      </c>
      <c r="B2262" t="s">
        <v>22</v>
      </c>
      <c r="C2262" t="s">
        <v>66</v>
      </c>
      <c r="D2262">
        <v>34</v>
      </c>
      <c r="E2262" t="s">
        <v>104</v>
      </c>
      <c r="F2262" t="s">
        <v>2368</v>
      </c>
      <c r="G2262" t="s">
        <v>5135</v>
      </c>
      <c r="H2262">
        <v>19458797114</v>
      </c>
      <c r="I2262" t="s">
        <v>6631</v>
      </c>
      <c r="J2262" t="s">
        <v>7292</v>
      </c>
      <c r="K2262">
        <v>5810.28</v>
      </c>
      <c r="L2262" s="12" t="s">
        <v>9268</v>
      </c>
      <c r="M2262" s="10" t="s">
        <v>11167</v>
      </c>
      <c r="N2262">
        <v>2261</v>
      </c>
      <c r="O2262">
        <v>45027</v>
      </c>
      <c r="P2262" t="s">
        <v>11403</v>
      </c>
      <c r="Q2262" s="16">
        <v>426.93</v>
      </c>
      <c r="R2262">
        <v>6237.21</v>
      </c>
      <c r="S2262">
        <v>92</v>
      </c>
      <c r="T2262">
        <v>2261</v>
      </c>
      <c r="U2262">
        <v>23738.09</v>
      </c>
      <c r="V2262" t="s">
        <v>11412</v>
      </c>
      <c r="W2262">
        <v>9.17</v>
      </c>
      <c r="X2262">
        <v>60</v>
      </c>
      <c r="Y2262" t="s">
        <v>11938</v>
      </c>
      <c r="Z2262" t="s">
        <v>12010</v>
      </c>
      <c r="AA2262">
        <v>2261</v>
      </c>
      <c r="AB2262" t="s">
        <v>12017</v>
      </c>
      <c r="AC2262">
        <v>3469.43</v>
      </c>
      <c r="AD2262">
        <v>685.61</v>
      </c>
      <c r="AE2262">
        <v>34.28</v>
      </c>
      <c r="AF2262" t="s">
        <v>11086</v>
      </c>
      <c r="AG2262" t="s">
        <v>11131</v>
      </c>
      <c r="AH2262">
        <v>9275</v>
      </c>
      <c r="AI2262">
        <v>2261</v>
      </c>
      <c r="AJ2262" t="s">
        <v>11377</v>
      </c>
      <c r="AK2262" t="s">
        <v>12027</v>
      </c>
      <c r="AL2262" t="s">
        <v>12032</v>
      </c>
      <c r="AM2262" t="s">
        <v>11280</v>
      </c>
      <c r="AN2262">
        <v>1</v>
      </c>
      <c r="AO2262" s="10" t="s">
        <v>12037</v>
      </c>
      <c r="AP2262" t="str" cm="1">
        <f t="array" ref="AP2262">_xlfn.IFS(
  Table1[[#This Row],[Age]]&lt;=25, "18-25",
  Table1[[#This Row],[Age]]&lt;=35, "26-35",
  Table1[[#This Row],[Age]]&lt;=45, "36-45",
  Table1[[#This Row],[Age]]&lt;=60, "46-60",
  TRUE, "60+")</f>
        <v>26-35</v>
      </c>
    </row>
    <row r="2263" spans="1:42" x14ac:dyDescent="0.3">
      <c r="A2263">
        <v>2262</v>
      </c>
      <c r="B2263" t="s">
        <v>44</v>
      </c>
      <c r="C2263" t="s">
        <v>62</v>
      </c>
      <c r="D2263">
        <v>20</v>
      </c>
      <c r="E2263" t="s">
        <v>106</v>
      </c>
      <c r="F2263" t="s">
        <v>2369</v>
      </c>
      <c r="G2263" t="s">
        <v>5129</v>
      </c>
      <c r="H2263">
        <v>19458797115</v>
      </c>
      <c r="I2263" t="s">
        <v>5728</v>
      </c>
      <c r="J2263" t="s">
        <v>7291</v>
      </c>
      <c r="K2263">
        <v>3750.98</v>
      </c>
      <c r="L2263" s="12" t="s">
        <v>9269</v>
      </c>
      <c r="M2263" s="10" t="s">
        <v>11146</v>
      </c>
      <c r="N2263">
        <v>2262</v>
      </c>
      <c r="O2263">
        <v>44953</v>
      </c>
      <c r="P2263" t="s">
        <v>11402</v>
      </c>
      <c r="Q2263" s="16">
        <v>3557.92</v>
      </c>
      <c r="R2263">
        <v>193.06</v>
      </c>
      <c r="S2263">
        <v>49</v>
      </c>
      <c r="T2263">
        <v>2262</v>
      </c>
      <c r="U2263">
        <v>1756.23</v>
      </c>
      <c r="V2263" t="s">
        <v>11412</v>
      </c>
      <c r="W2263">
        <v>2.12</v>
      </c>
      <c r="X2263">
        <v>60</v>
      </c>
      <c r="Y2263" t="s">
        <v>8009</v>
      </c>
      <c r="Z2263" t="s">
        <v>12011</v>
      </c>
      <c r="AA2263">
        <v>2262</v>
      </c>
      <c r="AB2263" t="s">
        <v>12015</v>
      </c>
      <c r="AC2263">
        <v>4112.67</v>
      </c>
      <c r="AD2263">
        <v>2997.59</v>
      </c>
      <c r="AE2263">
        <v>149.88</v>
      </c>
      <c r="AF2263" t="s">
        <v>11233</v>
      </c>
      <c r="AG2263" t="s">
        <v>11197</v>
      </c>
      <c r="AH2263">
        <v>1920</v>
      </c>
      <c r="AI2263">
        <v>2262</v>
      </c>
      <c r="AJ2263" t="s">
        <v>11164</v>
      </c>
      <c r="AK2263" t="s">
        <v>12028</v>
      </c>
      <c r="AL2263" t="s">
        <v>12031</v>
      </c>
      <c r="AM2263" t="s">
        <v>11071</v>
      </c>
      <c r="AN2263">
        <v>1</v>
      </c>
      <c r="AO2263" s="10" t="s">
        <v>12039</v>
      </c>
      <c r="AP2263" t="str" cm="1">
        <f t="array" ref="AP2263">_xlfn.IFS(
  Table1[[#This Row],[Age]]&lt;=25, "18-25",
  Table1[[#This Row],[Age]]&lt;=35, "26-35",
  Table1[[#This Row],[Age]]&lt;=45, "36-45",
  Table1[[#This Row],[Age]]&lt;=60, "46-60",
  TRUE, "60+")</f>
        <v>18-25</v>
      </c>
    </row>
    <row r="2264" spans="1:42" x14ac:dyDescent="0.3">
      <c r="A2264">
        <v>2263</v>
      </c>
      <c r="B2264" t="s">
        <v>49</v>
      </c>
      <c r="C2264" t="s">
        <v>87</v>
      </c>
      <c r="D2264">
        <v>28</v>
      </c>
      <c r="E2264" t="s">
        <v>106</v>
      </c>
      <c r="F2264" t="s">
        <v>2370</v>
      </c>
      <c r="G2264" t="s">
        <v>5147</v>
      </c>
      <c r="H2264">
        <v>19458797116</v>
      </c>
      <c r="I2264" t="s">
        <v>5683</v>
      </c>
      <c r="J2264" t="s">
        <v>7291</v>
      </c>
      <c r="K2264">
        <v>2392.15</v>
      </c>
      <c r="L2264" s="12" t="s">
        <v>9270</v>
      </c>
      <c r="M2264" s="10" t="s">
        <v>11103</v>
      </c>
      <c r="N2264">
        <v>2263</v>
      </c>
      <c r="O2264">
        <v>44944</v>
      </c>
      <c r="P2264" t="s">
        <v>11403</v>
      </c>
      <c r="Q2264" s="16">
        <v>4900.3599999999997</v>
      </c>
      <c r="R2264">
        <v>-2508.21</v>
      </c>
      <c r="S2264">
        <v>90</v>
      </c>
      <c r="T2264">
        <v>2263</v>
      </c>
      <c r="U2264">
        <v>30009.94</v>
      </c>
      <c r="V2264" t="s">
        <v>11411</v>
      </c>
      <c r="W2264">
        <v>6.31</v>
      </c>
      <c r="X2264">
        <v>60</v>
      </c>
      <c r="Y2264" t="s">
        <v>7347</v>
      </c>
      <c r="Z2264" t="s">
        <v>12011</v>
      </c>
      <c r="AA2264">
        <v>2263</v>
      </c>
      <c r="AB2264" t="s">
        <v>12015</v>
      </c>
      <c r="AC2264">
        <v>8358.83</v>
      </c>
      <c r="AD2264">
        <v>2662.8</v>
      </c>
      <c r="AE2264">
        <v>133.13999999999999</v>
      </c>
      <c r="AF2264" t="s">
        <v>11340</v>
      </c>
      <c r="AG2264" t="s">
        <v>11036</v>
      </c>
      <c r="AH2264">
        <v>8451</v>
      </c>
      <c r="AI2264">
        <v>2263</v>
      </c>
      <c r="AJ2264" t="s">
        <v>11275</v>
      </c>
      <c r="AK2264" t="s">
        <v>12027</v>
      </c>
      <c r="AL2264" t="s">
        <v>12032</v>
      </c>
      <c r="AM2264" t="s">
        <v>11190</v>
      </c>
      <c r="AN2264">
        <v>1</v>
      </c>
      <c r="AO2264" s="10" t="s">
        <v>12039</v>
      </c>
      <c r="AP2264" t="str" cm="1">
        <f t="array" ref="AP2264">_xlfn.IFS(
  Table1[[#This Row],[Age]]&lt;=25, "18-25",
  Table1[[#This Row],[Age]]&lt;=35, "26-35",
  Table1[[#This Row],[Age]]&lt;=45, "36-45",
  Table1[[#This Row],[Age]]&lt;=60, "46-60",
  TRUE, "60+")</f>
        <v>26-35</v>
      </c>
    </row>
    <row r="2265" spans="1:42" x14ac:dyDescent="0.3">
      <c r="A2265">
        <v>2264</v>
      </c>
      <c r="B2265" t="s">
        <v>31</v>
      </c>
      <c r="C2265" t="s">
        <v>85</v>
      </c>
      <c r="D2265">
        <v>23</v>
      </c>
      <c r="E2265" t="s">
        <v>105</v>
      </c>
      <c r="F2265" t="s">
        <v>2371</v>
      </c>
      <c r="G2265" t="s">
        <v>5118</v>
      </c>
      <c r="H2265">
        <v>19458797117</v>
      </c>
      <c r="I2265" t="s">
        <v>5512</v>
      </c>
      <c r="J2265" t="s">
        <v>7292</v>
      </c>
      <c r="K2265">
        <v>6164.19</v>
      </c>
      <c r="L2265" s="12" t="s">
        <v>9271</v>
      </c>
      <c r="M2265" s="10" t="s">
        <v>11157</v>
      </c>
      <c r="N2265">
        <v>2264</v>
      </c>
      <c r="O2265">
        <v>45131</v>
      </c>
      <c r="P2265" t="s">
        <v>11404</v>
      </c>
      <c r="Q2265" s="16">
        <v>4106.34</v>
      </c>
      <c r="R2265">
        <v>2057.85</v>
      </c>
      <c r="S2265">
        <v>75</v>
      </c>
      <c r="T2265">
        <v>2264</v>
      </c>
      <c r="U2265">
        <v>39415.53</v>
      </c>
      <c r="V2265" t="s">
        <v>11413</v>
      </c>
      <c r="W2265">
        <v>9.01</v>
      </c>
      <c r="X2265">
        <v>48</v>
      </c>
      <c r="Y2265" t="s">
        <v>11735</v>
      </c>
      <c r="Z2265" t="s">
        <v>12012</v>
      </c>
      <c r="AA2265">
        <v>2264</v>
      </c>
      <c r="AB2265" t="s">
        <v>12015</v>
      </c>
      <c r="AC2265">
        <v>9565.58</v>
      </c>
      <c r="AD2265">
        <v>2747.96</v>
      </c>
      <c r="AE2265">
        <v>137.4</v>
      </c>
      <c r="AF2265" t="s">
        <v>11277</v>
      </c>
      <c r="AG2265" t="s">
        <v>11257</v>
      </c>
      <c r="AH2265">
        <v>849</v>
      </c>
      <c r="AI2265">
        <v>2264</v>
      </c>
      <c r="AJ2265" t="s">
        <v>11359</v>
      </c>
      <c r="AK2265" t="s">
        <v>12028</v>
      </c>
      <c r="AL2265" t="s">
        <v>12031</v>
      </c>
      <c r="AM2265" t="s">
        <v>11234</v>
      </c>
      <c r="AN2265">
        <v>1</v>
      </c>
      <c r="AO2265" s="10" t="s">
        <v>12038</v>
      </c>
      <c r="AP2265" t="str" cm="1">
        <f t="array" ref="AP2265">_xlfn.IFS(
  Table1[[#This Row],[Age]]&lt;=25, "18-25",
  Table1[[#This Row],[Age]]&lt;=35, "26-35",
  Table1[[#This Row],[Age]]&lt;=45, "36-45",
  Table1[[#This Row],[Age]]&lt;=60, "46-60",
  TRUE, "60+")</f>
        <v>18-25</v>
      </c>
    </row>
    <row r="2266" spans="1:42" x14ac:dyDescent="0.3">
      <c r="A2266">
        <v>2265</v>
      </c>
      <c r="B2266" t="s">
        <v>49</v>
      </c>
      <c r="C2266" t="s">
        <v>82</v>
      </c>
      <c r="D2266">
        <v>60</v>
      </c>
      <c r="E2266" t="s">
        <v>105</v>
      </c>
      <c r="F2266" t="s">
        <v>2372</v>
      </c>
      <c r="G2266" t="s">
        <v>5111</v>
      </c>
      <c r="H2266">
        <v>19458797118</v>
      </c>
      <c r="I2266" t="s">
        <v>6022</v>
      </c>
      <c r="J2266" t="s">
        <v>7291</v>
      </c>
      <c r="K2266">
        <v>3298.37</v>
      </c>
      <c r="L2266" s="12" t="s">
        <v>9272</v>
      </c>
      <c r="M2266" s="10" t="s">
        <v>11151</v>
      </c>
      <c r="N2266">
        <v>2265</v>
      </c>
      <c r="O2266">
        <v>45136</v>
      </c>
      <c r="P2266" t="s">
        <v>11402</v>
      </c>
      <c r="Q2266" s="16">
        <v>341.32</v>
      </c>
      <c r="R2266">
        <v>3639.69</v>
      </c>
      <c r="S2266">
        <v>23</v>
      </c>
      <c r="T2266">
        <v>2265</v>
      </c>
      <c r="U2266">
        <v>10983.96</v>
      </c>
      <c r="V2266" t="s">
        <v>11413</v>
      </c>
      <c r="W2266">
        <v>7.98</v>
      </c>
      <c r="X2266">
        <v>48</v>
      </c>
      <c r="Y2266" t="s">
        <v>11922</v>
      </c>
      <c r="Z2266" t="s">
        <v>12011</v>
      </c>
      <c r="AA2266">
        <v>2265</v>
      </c>
      <c r="AB2266" t="s">
        <v>12016</v>
      </c>
      <c r="AC2266">
        <v>1069.4000000000001</v>
      </c>
      <c r="AD2266">
        <v>4268.54</v>
      </c>
      <c r="AE2266">
        <v>213.43</v>
      </c>
      <c r="AF2266" t="s">
        <v>11320</v>
      </c>
      <c r="AG2266" t="s">
        <v>11064</v>
      </c>
      <c r="AH2266">
        <v>8525</v>
      </c>
      <c r="AI2266">
        <v>2265</v>
      </c>
      <c r="AJ2266" t="s">
        <v>11245</v>
      </c>
      <c r="AK2266" t="s">
        <v>12028</v>
      </c>
      <c r="AL2266" t="s">
        <v>12031</v>
      </c>
      <c r="AM2266" t="s">
        <v>11145</v>
      </c>
      <c r="AN2266">
        <v>1</v>
      </c>
      <c r="AO2266" s="10" t="s">
        <v>12038</v>
      </c>
      <c r="AP2266" t="str" cm="1">
        <f t="array" ref="AP2266">_xlfn.IFS(
  Table1[[#This Row],[Age]]&lt;=25, "18-25",
  Table1[[#This Row],[Age]]&lt;=35, "26-35",
  Table1[[#This Row],[Age]]&lt;=45, "36-45",
  Table1[[#This Row],[Age]]&lt;=60, "46-60",
  TRUE, "60+")</f>
        <v>46-60</v>
      </c>
    </row>
    <row r="2267" spans="1:42" x14ac:dyDescent="0.3">
      <c r="A2267">
        <v>2266</v>
      </c>
      <c r="B2267" t="s">
        <v>43</v>
      </c>
      <c r="C2267" t="s">
        <v>72</v>
      </c>
      <c r="D2267">
        <v>53</v>
      </c>
      <c r="E2267" t="s">
        <v>104</v>
      </c>
      <c r="F2267" t="s">
        <v>2373</v>
      </c>
      <c r="G2267" t="s">
        <v>5147</v>
      </c>
      <c r="H2267">
        <v>19458797119</v>
      </c>
      <c r="I2267" t="s">
        <v>6632</v>
      </c>
      <c r="J2267" t="s">
        <v>7291</v>
      </c>
      <c r="K2267">
        <v>3601.04</v>
      </c>
      <c r="L2267" s="12" t="s">
        <v>9273</v>
      </c>
      <c r="M2267" s="10" t="s">
        <v>11134</v>
      </c>
      <c r="N2267">
        <v>2266</v>
      </c>
      <c r="O2267">
        <v>44937</v>
      </c>
      <c r="P2267" t="s">
        <v>11402</v>
      </c>
      <c r="Q2267" s="16">
        <v>4470.46</v>
      </c>
      <c r="R2267">
        <v>-869.42</v>
      </c>
      <c r="S2267">
        <v>94</v>
      </c>
      <c r="T2267">
        <v>2266</v>
      </c>
      <c r="U2267">
        <v>16051.36</v>
      </c>
      <c r="V2267" t="s">
        <v>11411</v>
      </c>
      <c r="W2267">
        <v>3.24</v>
      </c>
      <c r="X2267">
        <v>60</v>
      </c>
      <c r="Y2267" t="s">
        <v>10359</v>
      </c>
      <c r="Z2267" t="s">
        <v>12011</v>
      </c>
      <c r="AA2267">
        <v>2266</v>
      </c>
      <c r="AB2267" t="s">
        <v>12016</v>
      </c>
      <c r="AC2267">
        <v>9638.81</v>
      </c>
      <c r="AD2267">
        <v>3330.93</v>
      </c>
      <c r="AE2267">
        <v>166.55</v>
      </c>
      <c r="AF2267" t="s">
        <v>11236</v>
      </c>
      <c r="AG2267" t="s">
        <v>11133</v>
      </c>
      <c r="AH2267">
        <v>1146</v>
      </c>
      <c r="AI2267">
        <v>2266</v>
      </c>
      <c r="AJ2267" t="s">
        <v>11284</v>
      </c>
      <c r="AK2267" t="s">
        <v>12029</v>
      </c>
      <c r="AL2267" t="s">
        <v>12031</v>
      </c>
      <c r="AM2267" t="s">
        <v>11215</v>
      </c>
      <c r="AN2267">
        <v>1</v>
      </c>
      <c r="AO2267" s="10" t="s">
        <v>12039</v>
      </c>
      <c r="AP2267" t="str" cm="1">
        <f t="array" ref="AP2267">_xlfn.IFS(
  Table1[[#This Row],[Age]]&lt;=25, "18-25",
  Table1[[#This Row],[Age]]&lt;=35, "26-35",
  Table1[[#This Row],[Age]]&lt;=45, "36-45",
  Table1[[#This Row],[Age]]&lt;=60, "46-60",
  TRUE, "60+")</f>
        <v>46-60</v>
      </c>
    </row>
    <row r="2268" spans="1:42" x14ac:dyDescent="0.3">
      <c r="A2268">
        <v>2267</v>
      </c>
      <c r="B2268" t="s">
        <v>46</v>
      </c>
      <c r="C2268" t="s">
        <v>78</v>
      </c>
      <c r="D2268">
        <v>34</v>
      </c>
      <c r="E2268" t="s">
        <v>104</v>
      </c>
      <c r="F2268" t="s">
        <v>2374</v>
      </c>
      <c r="G2268" t="s">
        <v>5143</v>
      </c>
      <c r="H2268">
        <v>19458797120</v>
      </c>
      <c r="I2268" t="s">
        <v>6628</v>
      </c>
      <c r="J2268" t="s">
        <v>7292</v>
      </c>
      <c r="K2268">
        <v>6024.56</v>
      </c>
      <c r="L2268" s="12" t="s">
        <v>9274</v>
      </c>
      <c r="M2268" s="10" t="s">
        <v>11087</v>
      </c>
      <c r="N2268">
        <v>2267</v>
      </c>
      <c r="O2268">
        <v>44930</v>
      </c>
      <c r="P2268" t="s">
        <v>11404</v>
      </c>
      <c r="Q2268" s="16">
        <v>4791.26</v>
      </c>
      <c r="R2268">
        <v>10815.82</v>
      </c>
      <c r="S2268">
        <v>60</v>
      </c>
      <c r="T2268">
        <v>2267</v>
      </c>
      <c r="U2268">
        <v>7460.13</v>
      </c>
      <c r="V2268" t="s">
        <v>11413</v>
      </c>
      <c r="W2268">
        <v>8.8699999999999992</v>
      </c>
      <c r="X2268">
        <v>36</v>
      </c>
      <c r="Y2268" t="s">
        <v>11777</v>
      </c>
      <c r="Z2268" t="s">
        <v>12012</v>
      </c>
      <c r="AA2268">
        <v>2267</v>
      </c>
      <c r="AB2268" t="s">
        <v>12016</v>
      </c>
      <c r="AC2268">
        <v>9658</v>
      </c>
      <c r="AD2268">
        <v>1769.34</v>
      </c>
      <c r="AE2268">
        <v>88.47</v>
      </c>
      <c r="AF2268" t="s">
        <v>11368</v>
      </c>
      <c r="AG2268" t="s">
        <v>11172</v>
      </c>
      <c r="AH2268">
        <v>815</v>
      </c>
      <c r="AI2268">
        <v>2267</v>
      </c>
      <c r="AJ2268" t="s">
        <v>11150</v>
      </c>
      <c r="AK2268" t="s">
        <v>12027</v>
      </c>
      <c r="AL2268" t="s">
        <v>12032</v>
      </c>
      <c r="AM2268" t="s">
        <v>11037</v>
      </c>
      <c r="AN2268">
        <v>1</v>
      </c>
      <c r="AO2268" s="10" t="s">
        <v>12039</v>
      </c>
      <c r="AP2268" t="str" cm="1">
        <f t="array" ref="AP2268">_xlfn.IFS(
  Table1[[#This Row],[Age]]&lt;=25, "18-25",
  Table1[[#This Row],[Age]]&lt;=35, "26-35",
  Table1[[#This Row],[Age]]&lt;=45, "36-45",
  Table1[[#This Row],[Age]]&lt;=60, "46-60",
  TRUE, "60+")</f>
        <v>26-35</v>
      </c>
    </row>
    <row r="2269" spans="1:42" x14ac:dyDescent="0.3">
      <c r="A2269">
        <v>2268</v>
      </c>
      <c r="B2269" t="s">
        <v>10</v>
      </c>
      <c r="C2269" t="s">
        <v>60</v>
      </c>
      <c r="D2269">
        <v>39</v>
      </c>
      <c r="E2269" t="s">
        <v>106</v>
      </c>
      <c r="F2269" t="s">
        <v>2375</v>
      </c>
      <c r="G2269" t="s">
        <v>5140</v>
      </c>
      <c r="H2269">
        <v>19458797121</v>
      </c>
      <c r="I2269" t="s">
        <v>6633</v>
      </c>
      <c r="J2269" t="s">
        <v>7291</v>
      </c>
      <c r="K2269">
        <v>1270.3599999999999</v>
      </c>
      <c r="L2269" s="12" t="s">
        <v>9275</v>
      </c>
      <c r="M2269" s="10" t="s">
        <v>11346</v>
      </c>
      <c r="N2269">
        <v>2268</v>
      </c>
      <c r="O2269">
        <v>45029</v>
      </c>
      <c r="P2269" t="s">
        <v>11402</v>
      </c>
      <c r="Q2269" s="16">
        <v>3534.8</v>
      </c>
      <c r="R2269">
        <v>4805.16</v>
      </c>
      <c r="S2269">
        <v>95</v>
      </c>
      <c r="T2269">
        <v>2268</v>
      </c>
      <c r="U2269">
        <v>31168.05</v>
      </c>
      <c r="V2269" t="s">
        <v>11411</v>
      </c>
      <c r="W2269">
        <v>3.65</v>
      </c>
      <c r="X2269">
        <v>24</v>
      </c>
      <c r="Y2269" t="s">
        <v>11825</v>
      </c>
      <c r="Z2269" t="s">
        <v>12012</v>
      </c>
      <c r="AA2269">
        <v>2268</v>
      </c>
      <c r="AB2269" t="s">
        <v>12015</v>
      </c>
      <c r="AC2269">
        <v>9202.1200000000008</v>
      </c>
      <c r="AD2269">
        <v>3037.38</v>
      </c>
      <c r="AE2269">
        <v>151.87</v>
      </c>
      <c r="AF2269" t="s">
        <v>11266</v>
      </c>
      <c r="AG2269" t="s">
        <v>11110</v>
      </c>
      <c r="AH2269">
        <v>1537</v>
      </c>
      <c r="AI2269">
        <v>2268</v>
      </c>
      <c r="AJ2269" t="s">
        <v>11222</v>
      </c>
      <c r="AK2269" t="s">
        <v>12027</v>
      </c>
      <c r="AL2269" t="s">
        <v>12032</v>
      </c>
      <c r="AM2269" t="s">
        <v>11224</v>
      </c>
      <c r="AN2269">
        <v>1</v>
      </c>
      <c r="AO2269" s="10" t="s">
        <v>12037</v>
      </c>
      <c r="AP2269" t="str" cm="1">
        <f t="array" ref="AP2269">_xlfn.IFS(
  Table1[[#This Row],[Age]]&lt;=25, "18-25",
  Table1[[#This Row],[Age]]&lt;=35, "26-35",
  Table1[[#This Row],[Age]]&lt;=45, "36-45",
  Table1[[#This Row],[Age]]&lt;=60, "46-60",
  TRUE, "60+")</f>
        <v>36-45</v>
      </c>
    </row>
    <row r="2270" spans="1:42" x14ac:dyDescent="0.3">
      <c r="A2270">
        <v>2269</v>
      </c>
      <c r="B2270" t="s">
        <v>33</v>
      </c>
      <c r="C2270" t="s">
        <v>68</v>
      </c>
      <c r="D2270">
        <v>18</v>
      </c>
      <c r="E2270" t="s">
        <v>106</v>
      </c>
      <c r="F2270" t="s">
        <v>2376</v>
      </c>
      <c r="G2270" t="s">
        <v>5128</v>
      </c>
      <c r="H2270">
        <v>19458797122</v>
      </c>
      <c r="I2270" t="s">
        <v>6634</v>
      </c>
      <c r="J2270" t="s">
        <v>7291</v>
      </c>
      <c r="K2270">
        <v>7765.07</v>
      </c>
      <c r="L2270" s="12" t="s">
        <v>8504</v>
      </c>
      <c r="M2270" s="10" t="s">
        <v>11076</v>
      </c>
      <c r="N2270">
        <v>2269</v>
      </c>
      <c r="O2270">
        <v>45131</v>
      </c>
      <c r="P2270" t="s">
        <v>11403</v>
      </c>
      <c r="Q2270" s="16">
        <v>3085.39</v>
      </c>
      <c r="R2270">
        <v>10850.46</v>
      </c>
      <c r="S2270">
        <v>66</v>
      </c>
      <c r="T2270">
        <v>2269</v>
      </c>
      <c r="U2270">
        <v>28637.01</v>
      </c>
      <c r="V2270" t="s">
        <v>11411</v>
      </c>
      <c r="W2270">
        <v>4.7</v>
      </c>
      <c r="X2270">
        <v>24</v>
      </c>
      <c r="Y2270" t="s">
        <v>10375</v>
      </c>
      <c r="Z2270" t="s">
        <v>12012</v>
      </c>
      <c r="AA2270">
        <v>2269</v>
      </c>
      <c r="AB2270" t="s">
        <v>12015</v>
      </c>
      <c r="AC2270">
        <v>9276.91</v>
      </c>
      <c r="AD2270">
        <v>3482.6</v>
      </c>
      <c r="AE2270">
        <v>174.13</v>
      </c>
      <c r="AF2270" t="s">
        <v>11095</v>
      </c>
      <c r="AG2270" t="s">
        <v>11171</v>
      </c>
      <c r="AH2270">
        <v>4527</v>
      </c>
      <c r="AI2270">
        <v>2269</v>
      </c>
      <c r="AJ2270" t="s">
        <v>11098</v>
      </c>
      <c r="AK2270" t="s">
        <v>12028</v>
      </c>
      <c r="AL2270" t="s">
        <v>12031</v>
      </c>
      <c r="AM2270" t="s">
        <v>11213</v>
      </c>
      <c r="AN2270">
        <v>1</v>
      </c>
      <c r="AO2270" s="10" t="s">
        <v>12038</v>
      </c>
      <c r="AP2270" t="str" cm="1">
        <f t="array" ref="AP2270">_xlfn.IFS(
  Table1[[#This Row],[Age]]&lt;=25, "18-25",
  Table1[[#This Row],[Age]]&lt;=35, "26-35",
  Table1[[#This Row],[Age]]&lt;=45, "36-45",
  Table1[[#This Row],[Age]]&lt;=60, "46-60",
  TRUE, "60+")</f>
        <v>18-25</v>
      </c>
    </row>
    <row r="2271" spans="1:42" x14ac:dyDescent="0.3">
      <c r="A2271">
        <v>2270</v>
      </c>
      <c r="B2271" t="s">
        <v>41</v>
      </c>
      <c r="C2271" t="s">
        <v>83</v>
      </c>
      <c r="D2271">
        <v>61</v>
      </c>
      <c r="E2271" t="s">
        <v>104</v>
      </c>
      <c r="F2271" t="s">
        <v>2377</v>
      </c>
      <c r="G2271" t="s">
        <v>5116</v>
      </c>
      <c r="H2271">
        <v>19458797123</v>
      </c>
      <c r="I2271" t="s">
        <v>6635</v>
      </c>
      <c r="J2271" t="s">
        <v>7292</v>
      </c>
      <c r="K2271">
        <v>9657.7999999999993</v>
      </c>
      <c r="L2271" s="12" t="s">
        <v>9276</v>
      </c>
      <c r="M2271" s="10" t="s">
        <v>11226</v>
      </c>
      <c r="N2271">
        <v>2270</v>
      </c>
      <c r="O2271">
        <v>45009</v>
      </c>
      <c r="P2271" t="s">
        <v>11403</v>
      </c>
      <c r="Q2271" s="16">
        <v>3012.96</v>
      </c>
      <c r="R2271">
        <v>12670.76</v>
      </c>
      <c r="S2271">
        <v>20</v>
      </c>
      <c r="T2271">
        <v>2270</v>
      </c>
      <c r="U2271">
        <v>41493.410000000003</v>
      </c>
      <c r="V2271" t="s">
        <v>11413</v>
      </c>
      <c r="W2271">
        <v>2.67</v>
      </c>
      <c r="X2271">
        <v>48</v>
      </c>
      <c r="Y2271" t="s">
        <v>10331</v>
      </c>
      <c r="Z2271" t="s">
        <v>12010</v>
      </c>
      <c r="AA2271">
        <v>2270</v>
      </c>
      <c r="AB2271" t="s">
        <v>12016</v>
      </c>
      <c r="AC2271">
        <v>8223.41</v>
      </c>
      <c r="AD2271">
        <v>965.94</v>
      </c>
      <c r="AE2271">
        <v>48.3</v>
      </c>
      <c r="AF2271" t="s">
        <v>11360</v>
      </c>
      <c r="AG2271" t="s">
        <v>11177</v>
      </c>
      <c r="AH2271">
        <v>4302</v>
      </c>
      <c r="AI2271">
        <v>2270</v>
      </c>
      <c r="AJ2271" t="s">
        <v>11057</v>
      </c>
      <c r="AK2271" t="s">
        <v>12028</v>
      </c>
      <c r="AL2271" t="s">
        <v>12032</v>
      </c>
      <c r="AM2271" t="s">
        <v>11154</v>
      </c>
      <c r="AN2271">
        <v>1</v>
      </c>
      <c r="AO2271" s="10" t="s">
        <v>12047</v>
      </c>
      <c r="AP2271" t="str" cm="1">
        <f t="array" ref="AP2271">_xlfn.IFS(
  Table1[[#This Row],[Age]]&lt;=25, "18-25",
  Table1[[#This Row],[Age]]&lt;=35, "26-35",
  Table1[[#This Row],[Age]]&lt;=45, "36-45",
  Table1[[#This Row],[Age]]&lt;=60, "46-60",
  TRUE, "60+")</f>
        <v>60+</v>
      </c>
    </row>
    <row r="2272" spans="1:42" x14ac:dyDescent="0.3">
      <c r="A2272">
        <v>2271</v>
      </c>
      <c r="B2272" t="s">
        <v>19</v>
      </c>
      <c r="C2272" t="s">
        <v>72</v>
      </c>
      <c r="D2272">
        <v>20</v>
      </c>
      <c r="E2272" t="s">
        <v>106</v>
      </c>
      <c r="F2272" t="s">
        <v>2378</v>
      </c>
      <c r="G2272" t="s">
        <v>5139</v>
      </c>
      <c r="H2272">
        <v>19458797124</v>
      </c>
      <c r="I2272" t="s">
        <v>5172</v>
      </c>
      <c r="J2272" t="s">
        <v>7291</v>
      </c>
      <c r="K2272">
        <v>4959.18</v>
      </c>
      <c r="L2272" s="12" t="s">
        <v>9277</v>
      </c>
      <c r="M2272" s="10" t="s">
        <v>11236</v>
      </c>
      <c r="N2272">
        <v>2271</v>
      </c>
      <c r="O2272">
        <v>44969</v>
      </c>
      <c r="P2272" t="s">
        <v>11403</v>
      </c>
      <c r="Q2272" s="16">
        <v>4103.0600000000004</v>
      </c>
      <c r="R2272">
        <v>856.12</v>
      </c>
      <c r="S2272">
        <v>93</v>
      </c>
      <c r="T2272">
        <v>2271</v>
      </c>
      <c r="U2272">
        <v>48546.84</v>
      </c>
      <c r="V2272" t="s">
        <v>11412</v>
      </c>
      <c r="W2272">
        <v>8.9700000000000006</v>
      </c>
      <c r="X2272">
        <v>36</v>
      </c>
      <c r="Y2272" t="s">
        <v>11804</v>
      </c>
      <c r="Z2272" t="s">
        <v>12010</v>
      </c>
      <c r="AA2272">
        <v>2271</v>
      </c>
      <c r="AB2272" t="s">
        <v>12017</v>
      </c>
      <c r="AC2272">
        <v>3701.45</v>
      </c>
      <c r="AD2272">
        <v>132.30000000000001</v>
      </c>
      <c r="AE2272">
        <v>6.62</v>
      </c>
      <c r="AF2272" t="s">
        <v>11101</v>
      </c>
      <c r="AG2272" t="s">
        <v>11236</v>
      </c>
      <c r="AH2272">
        <v>354</v>
      </c>
      <c r="AI2272">
        <v>2271</v>
      </c>
      <c r="AJ2272" t="s">
        <v>11154</v>
      </c>
      <c r="AK2272" t="s">
        <v>12029</v>
      </c>
      <c r="AL2272" t="s">
        <v>12031</v>
      </c>
      <c r="AM2272" t="s">
        <v>11122</v>
      </c>
      <c r="AN2272">
        <v>1</v>
      </c>
      <c r="AO2272" s="10" t="s">
        <v>12045</v>
      </c>
      <c r="AP2272" t="str" cm="1">
        <f t="array" ref="AP2272">_xlfn.IFS(
  Table1[[#This Row],[Age]]&lt;=25, "18-25",
  Table1[[#This Row],[Age]]&lt;=35, "26-35",
  Table1[[#This Row],[Age]]&lt;=45, "36-45",
  Table1[[#This Row],[Age]]&lt;=60, "46-60",
  TRUE, "60+")</f>
        <v>18-25</v>
      </c>
    </row>
    <row r="2273" spans="1:42" x14ac:dyDescent="0.3">
      <c r="A2273">
        <v>2272</v>
      </c>
      <c r="B2273" t="s">
        <v>51</v>
      </c>
      <c r="C2273" t="s">
        <v>61</v>
      </c>
      <c r="D2273">
        <v>33</v>
      </c>
      <c r="E2273" t="s">
        <v>106</v>
      </c>
      <c r="F2273" t="s">
        <v>2379</v>
      </c>
      <c r="G2273" t="s">
        <v>5139</v>
      </c>
      <c r="H2273">
        <v>19458797125</v>
      </c>
      <c r="I2273" t="s">
        <v>5717</v>
      </c>
      <c r="J2273" t="s">
        <v>7291</v>
      </c>
      <c r="K2273">
        <v>5642.6</v>
      </c>
      <c r="L2273" s="12" t="s">
        <v>9278</v>
      </c>
      <c r="M2273" s="10" t="s">
        <v>11098</v>
      </c>
      <c r="N2273">
        <v>2272</v>
      </c>
      <c r="O2273">
        <v>45178</v>
      </c>
      <c r="P2273" t="s">
        <v>11402</v>
      </c>
      <c r="Q2273" s="16">
        <v>2771.73</v>
      </c>
      <c r="R2273">
        <v>8414.33</v>
      </c>
      <c r="S2273">
        <v>74</v>
      </c>
      <c r="T2273">
        <v>2272</v>
      </c>
      <c r="U2273">
        <v>49198.54</v>
      </c>
      <c r="V2273" t="s">
        <v>11413</v>
      </c>
      <c r="W2273">
        <v>1.84</v>
      </c>
      <c r="X2273">
        <v>36</v>
      </c>
      <c r="Y2273" t="s">
        <v>11939</v>
      </c>
      <c r="Z2273" t="s">
        <v>12010</v>
      </c>
      <c r="AA2273">
        <v>2272</v>
      </c>
      <c r="AB2273" t="s">
        <v>12017</v>
      </c>
      <c r="AC2273">
        <v>8211.9599999999991</v>
      </c>
      <c r="AD2273">
        <v>2519.02</v>
      </c>
      <c r="AE2273">
        <v>125.95</v>
      </c>
      <c r="AF2273" t="s">
        <v>11217</v>
      </c>
      <c r="AG2273" t="s">
        <v>11069</v>
      </c>
      <c r="AH2273">
        <v>8060</v>
      </c>
      <c r="AI2273">
        <v>2272</v>
      </c>
      <c r="AJ2273" t="s">
        <v>11095</v>
      </c>
      <c r="AK2273" t="s">
        <v>12028</v>
      </c>
      <c r="AL2273" t="s">
        <v>12032</v>
      </c>
      <c r="AM2273" t="s">
        <v>11106</v>
      </c>
      <c r="AN2273">
        <v>1</v>
      </c>
      <c r="AO2273" s="10" t="s">
        <v>12042</v>
      </c>
      <c r="AP2273" t="str" cm="1">
        <f t="array" ref="AP2273">_xlfn.IFS(
  Table1[[#This Row],[Age]]&lt;=25, "18-25",
  Table1[[#This Row],[Age]]&lt;=35, "26-35",
  Table1[[#This Row],[Age]]&lt;=45, "36-45",
  Table1[[#This Row],[Age]]&lt;=60, "46-60",
  TRUE, "60+")</f>
        <v>26-35</v>
      </c>
    </row>
    <row r="2274" spans="1:42" x14ac:dyDescent="0.3">
      <c r="A2274">
        <v>2273</v>
      </c>
      <c r="B2274" t="s">
        <v>33</v>
      </c>
      <c r="C2274" t="s">
        <v>89</v>
      </c>
      <c r="D2274">
        <v>52</v>
      </c>
      <c r="E2274" t="s">
        <v>105</v>
      </c>
      <c r="F2274" t="s">
        <v>2380</v>
      </c>
      <c r="G2274" t="s">
        <v>5113</v>
      </c>
      <c r="H2274">
        <v>19458797126</v>
      </c>
      <c r="I2274" t="s">
        <v>5958</v>
      </c>
      <c r="J2274" t="s">
        <v>7292</v>
      </c>
      <c r="K2274">
        <v>3907.97</v>
      </c>
      <c r="L2274" s="12" t="s">
        <v>9279</v>
      </c>
      <c r="M2274" s="10" t="s">
        <v>11152</v>
      </c>
      <c r="N2274">
        <v>2273</v>
      </c>
      <c r="O2274">
        <v>44965</v>
      </c>
      <c r="P2274" t="s">
        <v>11404</v>
      </c>
      <c r="Q2274" s="16">
        <v>1675.56</v>
      </c>
      <c r="R2274">
        <v>2232.41</v>
      </c>
      <c r="S2274">
        <v>18</v>
      </c>
      <c r="T2274">
        <v>2273</v>
      </c>
      <c r="U2274">
        <v>6251.22</v>
      </c>
      <c r="V2274" t="s">
        <v>11412</v>
      </c>
      <c r="W2274">
        <v>9.9499999999999993</v>
      </c>
      <c r="X2274">
        <v>36</v>
      </c>
      <c r="Y2274" t="s">
        <v>11940</v>
      </c>
      <c r="Z2274" t="s">
        <v>12011</v>
      </c>
      <c r="AA2274">
        <v>2273</v>
      </c>
      <c r="AB2274" t="s">
        <v>12017</v>
      </c>
      <c r="AC2274">
        <v>5401.84</v>
      </c>
      <c r="AD2274">
        <v>3375.19</v>
      </c>
      <c r="AE2274">
        <v>168.76</v>
      </c>
      <c r="AF2274" t="s">
        <v>11261</v>
      </c>
      <c r="AG2274" t="s">
        <v>11286</v>
      </c>
      <c r="AH2274">
        <v>7559</v>
      </c>
      <c r="AI2274">
        <v>2273</v>
      </c>
      <c r="AJ2274" t="s">
        <v>11208</v>
      </c>
      <c r="AK2274" t="s">
        <v>12027</v>
      </c>
      <c r="AL2274" t="s">
        <v>12031</v>
      </c>
      <c r="AM2274" t="s">
        <v>11224</v>
      </c>
      <c r="AN2274">
        <v>1</v>
      </c>
      <c r="AO2274" s="10" t="s">
        <v>12045</v>
      </c>
      <c r="AP2274" t="str" cm="1">
        <f t="array" ref="AP2274">_xlfn.IFS(
  Table1[[#This Row],[Age]]&lt;=25, "18-25",
  Table1[[#This Row],[Age]]&lt;=35, "26-35",
  Table1[[#This Row],[Age]]&lt;=45, "36-45",
  Table1[[#This Row],[Age]]&lt;=60, "46-60",
  TRUE, "60+")</f>
        <v>46-60</v>
      </c>
    </row>
    <row r="2275" spans="1:42" x14ac:dyDescent="0.3">
      <c r="A2275">
        <v>2274</v>
      </c>
      <c r="B2275" t="s">
        <v>19</v>
      </c>
      <c r="C2275" t="s">
        <v>83</v>
      </c>
      <c r="D2275">
        <v>31</v>
      </c>
      <c r="E2275" t="s">
        <v>104</v>
      </c>
      <c r="F2275" t="s">
        <v>2381</v>
      </c>
      <c r="G2275" t="s">
        <v>5144</v>
      </c>
      <c r="H2275">
        <v>19458797127</v>
      </c>
      <c r="I2275" t="s">
        <v>6636</v>
      </c>
      <c r="J2275" t="s">
        <v>7291</v>
      </c>
      <c r="K2275">
        <v>9571.51</v>
      </c>
      <c r="L2275" s="12" t="s">
        <v>9280</v>
      </c>
      <c r="M2275" s="10" t="s">
        <v>11320</v>
      </c>
      <c r="N2275">
        <v>2274</v>
      </c>
      <c r="O2275">
        <v>45241</v>
      </c>
      <c r="P2275" t="s">
        <v>11404</v>
      </c>
      <c r="Q2275" s="16">
        <v>4852.47</v>
      </c>
      <c r="R2275">
        <v>14423.98</v>
      </c>
      <c r="S2275">
        <v>59</v>
      </c>
      <c r="T2275">
        <v>2274</v>
      </c>
      <c r="U2275">
        <v>28103.69</v>
      </c>
      <c r="V2275" t="s">
        <v>11412</v>
      </c>
      <c r="W2275">
        <v>3.96</v>
      </c>
      <c r="X2275">
        <v>12</v>
      </c>
      <c r="Y2275" t="s">
        <v>11628</v>
      </c>
      <c r="Z2275" t="s">
        <v>12011</v>
      </c>
      <c r="AA2275">
        <v>2274</v>
      </c>
      <c r="AB2275" t="s">
        <v>12017</v>
      </c>
      <c r="AC2275">
        <v>5864.62</v>
      </c>
      <c r="AD2275">
        <v>4343.5200000000004</v>
      </c>
      <c r="AE2275">
        <v>217.18</v>
      </c>
      <c r="AF2275" t="s">
        <v>11272</v>
      </c>
      <c r="AG2275" t="s">
        <v>11391</v>
      </c>
      <c r="AH2275">
        <v>7384</v>
      </c>
      <c r="AI2275">
        <v>2274</v>
      </c>
      <c r="AJ2275" t="s">
        <v>11093</v>
      </c>
      <c r="AK2275" t="s">
        <v>12027</v>
      </c>
      <c r="AL2275" t="s">
        <v>12031</v>
      </c>
      <c r="AM2275" t="s">
        <v>11336</v>
      </c>
      <c r="AN2275">
        <v>1</v>
      </c>
      <c r="AO2275" s="10" t="s">
        <v>12040</v>
      </c>
      <c r="AP2275" t="str" cm="1">
        <f t="array" ref="AP2275">_xlfn.IFS(
  Table1[[#This Row],[Age]]&lt;=25, "18-25",
  Table1[[#This Row],[Age]]&lt;=35, "26-35",
  Table1[[#This Row],[Age]]&lt;=45, "36-45",
  Table1[[#This Row],[Age]]&lt;=60, "46-60",
  TRUE, "60+")</f>
        <v>26-35</v>
      </c>
    </row>
    <row r="2276" spans="1:42" x14ac:dyDescent="0.3">
      <c r="A2276">
        <v>2275</v>
      </c>
      <c r="B2276" t="s">
        <v>8</v>
      </c>
      <c r="C2276" t="s">
        <v>97</v>
      </c>
      <c r="D2276">
        <v>66</v>
      </c>
      <c r="E2276" t="s">
        <v>104</v>
      </c>
      <c r="F2276" t="s">
        <v>2382</v>
      </c>
      <c r="G2276" t="s">
        <v>5118</v>
      </c>
      <c r="H2276">
        <v>19458797128</v>
      </c>
      <c r="I2276" t="s">
        <v>5684</v>
      </c>
      <c r="J2276" t="s">
        <v>7292</v>
      </c>
      <c r="K2276">
        <v>1416.15</v>
      </c>
      <c r="L2276" s="12" t="s">
        <v>9281</v>
      </c>
      <c r="M2276" s="10" t="s">
        <v>11287</v>
      </c>
      <c r="N2276">
        <v>2275</v>
      </c>
      <c r="O2276">
        <v>45079</v>
      </c>
      <c r="P2276" t="s">
        <v>11402</v>
      </c>
      <c r="Q2276" s="16">
        <v>251.81</v>
      </c>
      <c r="R2276">
        <v>1667.96</v>
      </c>
      <c r="S2276">
        <v>31</v>
      </c>
      <c r="T2276">
        <v>2275</v>
      </c>
      <c r="U2276">
        <v>39693.08</v>
      </c>
      <c r="V2276" t="s">
        <v>11412</v>
      </c>
      <c r="W2276">
        <v>7.4</v>
      </c>
      <c r="X2276">
        <v>12</v>
      </c>
      <c r="Y2276" t="s">
        <v>11710</v>
      </c>
      <c r="Z2276" t="s">
        <v>12012</v>
      </c>
      <c r="AA2276">
        <v>2275</v>
      </c>
      <c r="AB2276" t="s">
        <v>12017</v>
      </c>
      <c r="AC2276">
        <v>1206.3800000000001</v>
      </c>
      <c r="AD2276">
        <v>2910.37</v>
      </c>
      <c r="AE2276">
        <v>145.52000000000001</v>
      </c>
      <c r="AF2276" t="s">
        <v>11232</v>
      </c>
      <c r="AG2276" t="s">
        <v>11261</v>
      </c>
      <c r="AH2276">
        <v>1350</v>
      </c>
      <c r="AI2276">
        <v>2275</v>
      </c>
      <c r="AJ2276" t="s">
        <v>11196</v>
      </c>
      <c r="AK2276" t="s">
        <v>12028</v>
      </c>
      <c r="AL2276" t="s">
        <v>12031</v>
      </c>
      <c r="AM2276" t="s">
        <v>11295</v>
      </c>
      <c r="AN2276">
        <v>1</v>
      </c>
      <c r="AO2276" s="10" t="s">
        <v>12043</v>
      </c>
      <c r="AP2276" t="str" cm="1">
        <f t="array" ref="AP2276">_xlfn.IFS(
  Table1[[#This Row],[Age]]&lt;=25, "18-25",
  Table1[[#This Row],[Age]]&lt;=35, "26-35",
  Table1[[#This Row],[Age]]&lt;=45, "36-45",
  Table1[[#This Row],[Age]]&lt;=60, "46-60",
  TRUE, "60+")</f>
        <v>60+</v>
      </c>
    </row>
    <row r="2277" spans="1:42" x14ac:dyDescent="0.3">
      <c r="A2277">
        <v>2276</v>
      </c>
      <c r="B2277" t="s">
        <v>40</v>
      </c>
      <c r="C2277" t="s">
        <v>91</v>
      </c>
      <c r="D2277">
        <v>68</v>
      </c>
      <c r="E2277" t="s">
        <v>104</v>
      </c>
      <c r="F2277" t="s">
        <v>2383</v>
      </c>
      <c r="G2277" t="s">
        <v>5136</v>
      </c>
      <c r="H2277">
        <v>19458797129</v>
      </c>
      <c r="I2277" t="s">
        <v>6637</v>
      </c>
      <c r="J2277" t="s">
        <v>7291</v>
      </c>
      <c r="K2277">
        <v>8153.87</v>
      </c>
      <c r="L2277" s="12" t="s">
        <v>8591</v>
      </c>
      <c r="M2277" s="10" t="s">
        <v>11071</v>
      </c>
      <c r="N2277">
        <v>2276</v>
      </c>
      <c r="O2277">
        <v>45261</v>
      </c>
      <c r="P2277" t="s">
        <v>11403</v>
      </c>
      <c r="Q2277" s="16">
        <v>3330.09</v>
      </c>
      <c r="R2277">
        <v>4823.78</v>
      </c>
      <c r="S2277">
        <v>4</v>
      </c>
      <c r="T2277">
        <v>2276</v>
      </c>
      <c r="U2277">
        <v>33290.17</v>
      </c>
      <c r="V2277" t="s">
        <v>11413</v>
      </c>
      <c r="W2277">
        <v>2.16</v>
      </c>
      <c r="X2277">
        <v>60</v>
      </c>
      <c r="Y2277" t="s">
        <v>11768</v>
      </c>
      <c r="Z2277" t="s">
        <v>12012</v>
      </c>
      <c r="AA2277">
        <v>2276</v>
      </c>
      <c r="AB2277" t="s">
        <v>12017</v>
      </c>
      <c r="AC2277">
        <v>5276.4</v>
      </c>
      <c r="AD2277">
        <v>2935.76</v>
      </c>
      <c r="AE2277">
        <v>146.79</v>
      </c>
      <c r="AF2277" t="s">
        <v>11097</v>
      </c>
      <c r="AG2277" t="s">
        <v>11229</v>
      </c>
      <c r="AH2277">
        <v>2128</v>
      </c>
      <c r="AI2277">
        <v>2276</v>
      </c>
      <c r="AJ2277" t="s">
        <v>11216</v>
      </c>
      <c r="AK2277" t="s">
        <v>12029</v>
      </c>
      <c r="AL2277" t="s">
        <v>12031</v>
      </c>
      <c r="AM2277" t="s">
        <v>11369</v>
      </c>
      <c r="AN2277">
        <v>1</v>
      </c>
      <c r="AO2277" s="10" t="s">
        <v>12036</v>
      </c>
      <c r="AP2277" t="str" cm="1">
        <f t="array" ref="AP2277">_xlfn.IFS(
  Table1[[#This Row],[Age]]&lt;=25, "18-25",
  Table1[[#This Row],[Age]]&lt;=35, "26-35",
  Table1[[#This Row],[Age]]&lt;=45, "36-45",
  Table1[[#This Row],[Age]]&lt;=60, "46-60",
  TRUE, "60+")</f>
        <v>60+</v>
      </c>
    </row>
    <row r="2278" spans="1:42" x14ac:dyDescent="0.3">
      <c r="A2278">
        <v>2277</v>
      </c>
      <c r="B2278" t="s">
        <v>41</v>
      </c>
      <c r="C2278" t="s">
        <v>101</v>
      </c>
      <c r="D2278">
        <v>24</v>
      </c>
      <c r="E2278" t="s">
        <v>105</v>
      </c>
      <c r="F2278" t="s">
        <v>2384</v>
      </c>
      <c r="G2278" t="s">
        <v>5135</v>
      </c>
      <c r="H2278">
        <v>19458797130</v>
      </c>
      <c r="I2278" t="s">
        <v>6638</v>
      </c>
      <c r="J2278" t="s">
        <v>7292</v>
      </c>
      <c r="K2278">
        <v>6539.22</v>
      </c>
      <c r="L2278" s="12" t="s">
        <v>9282</v>
      </c>
      <c r="M2278" s="10" t="s">
        <v>11057</v>
      </c>
      <c r="N2278">
        <v>2277</v>
      </c>
      <c r="O2278">
        <v>45169</v>
      </c>
      <c r="P2278" t="s">
        <v>11403</v>
      </c>
      <c r="Q2278" s="16">
        <v>2932.28</v>
      </c>
      <c r="R2278">
        <v>9471.5</v>
      </c>
      <c r="S2278">
        <v>27</v>
      </c>
      <c r="T2278">
        <v>2277</v>
      </c>
      <c r="U2278">
        <v>44952.35</v>
      </c>
      <c r="V2278" t="s">
        <v>11412</v>
      </c>
      <c r="W2278">
        <v>5.39</v>
      </c>
      <c r="X2278">
        <v>36</v>
      </c>
      <c r="Y2278" t="s">
        <v>8428</v>
      </c>
      <c r="Z2278" t="s">
        <v>12010</v>
      </c>
      <c r="AA2278">
        <v>2277</v>
      </c>
      <c r="AB2278" t="s">
        <v>12017</v>
      </c>
      <c r="AC2278">
        <v>3437.86</v>
      </c>
      <c r="AD2278">
        <v>2532.48</v>
      </c>
      <c r="AE2278">
        <v>126.62</v>
      </c>
      <c r="AF2278" t="s">
        <v>11286</v>
      </c>
      <c r="AG2278" t="s">
        <v>11136</v>
      </c>
      <c r="AH2278">
        <v>735</v>
      </c>
      <c r="AI2278">
        <v>2277</v>
      </c>
      <c r="AJ2278" t="s">
        <v>11203</v>
      </c>
      <c r="AK2278" t="s">
        <v>12027</v>
      </c>
      <c r="AL2278" t="s">
        <v>12032</v>
      </c>
      <c r="AM2278" t="s">
        <v>11097</v>
      </c>
      <c r="AN2278">
        <v>1</v>
      </c>
      <c r="AO2278" s="10" t="s">
        <v>12041</v>
      </c>
      <c r="AP2278" t="str" cm="1">
        <f t="array" ref="AP2278">_xlfn.IFS(
  Table1[[#This Row],[Age]]&lt;=25, "18-25",
  Table1[[#This Row],[Age]]&lt;=35, "26-35",
  Table1[[#This Row],[Age]]&lt;=45, "36-45",
  Table1[[#This Row],[Age]]&lt;=60, "46-60",
  TRUE, "60+")</f>
        <v>18-25</v>
      </c>
    </row>
    <row r="2279" spans="1:42" x14ac:dyDescent="0.3">
      <c r="A2279">
        <v>2278</v>
      </c>
      <c r="B2279" t="s">
        <v>32</v>
      </c>
      <c r="C2279" t="s">
        <v>68</v>
      </c>
      <c r="D2279">
        <v>43</v>
      </c>
      <c r="E2279" t="s">
        <v>104</v>
      </c>
      <c r="F2279" t="s">
        <v>2385</v>
      </c>
      <c r="G2279" t="s">
        <v>5133</v>
      </c>
      <c r="H2279">
        <v>19458797131</v>
      </c>
      <c r="I2279" t="s">
        <v>6213</v>
      </c>
      <c r="J2279" t="s">
        <v>7292</v>
      </c>
      <c r="K2279">
        <v>7935.81</v>
      </c>
      <c r="L2279" s="12" t="s">
        <v>7343</v>
      </c>
      <c r="M2279" s="10" t="s">
        <v>11347</v>
      </c>
      <c r="N2279">
        <v>2278</v>
      </c>
      <c r="O2279">
        <v>45010</v>
      </c>
      <c r="P2279" t="s">
        <v>11402</v>
      </c>
      <c r="Q2279" s="16">
        <v>3199.36</v>
      </c>
      <c r="R2279">
        <v>4736.45</v>
      </c>
      <c r="S2279">
        <v>18</v>
      </c>
      <c r="T2279">
        <v>2278</v>
      </c>
      <c r="U2279">
        <v>22644.240000000002</v>
      </c>
      <c r="V2279" t="s">
        <v>11411</v>
      </c>
      <c r="W2279">
        <v>1.36</v>
      </c>
      <c r="X2279">
        <v>24</v>
      </c>
      <c r="Y2279" t="s">
        <v>11444</v>
      </c>
      <c r="Z2279" t="s">
        <v>12010</v>
      </c>
      <c r="AA2279">
        <v>2278</v>
      </c>
      <c r="AB2279" t="s">
        <v>12017</v>
      </c>
      <c r="AC2279">
        <v>4036.72</v>
      </c>
      <c r="AD2279">
        <v>4623.22</v>
      </c>
      <c r="AE2279">
        <v>231.16</v>
      </c>
      <c r="AF2279" t="s">
        <v>11206</v>
      </c>
      <c r="AG2279" t="s">
        <v>11246</v>
      </c>
      <c r="AH2279">
        <v>1883</v>
      </c>
      <c r="AI2279">
        <v>2278</v>
      </c>
      <c r="AJ2279" t="s">
        <v>11169</v>
      </c>
      <c r="AK2279" t="s">
        <v>12029</v>
      </c>
      <c r="AL2279" t="s">
        <v>12031</v>
      </c>
      <c r="AM2279" t="s">
        <v>11295</v>
      </c>
      <c r="AN2279">
        <v>1</v>
      </c>
      <c r="AO2279" s="10" t="s">
        <v>12047</v>
      </c>
      <c r="AP2279" t="str" cm="1">
        <f t="array" ref="AP2279">_xlfn.IFS(
  Table1[[#This Row],[Age]]&lt;=25, "18-25",
  Table1[[#This Row],[Age]]&lt;=35, "26-35",
  Table1[[#This Row],[Age]]&lt;=45, "36-45",
  Table1[[#This Row],[Age]]&lt;=60, "46-60",
  TRUE, "60+")</f>
        <v>36-45</v>
      </c>
    </row>
    <row r="2280" spans="1:42" x14ac:dyDescent="0.3">
      <c r="A2280">
        <v>2279</v>
      </c>
      <c r="B2280" t="s">
        <v>49</v>
      </c>
      <c r="C2280" t="s">
        <v>80</v>
      </c>
      <c r="D2280">
        <v>60</v>
      </c>
      <c r="E2280" t="s">
        <v>106</v>
      </c>
      <c r="F2280" t="s">
        <v>2386</v>
      </c>
      <c r="G2280" t="s">
        <v>5143</v>
      </c>
      <c r="H2280">
        <v>19458797132</v>
      </c>
      <c r="I2280" t="s">
        <v>6639</v>
      </c>
      <c r="J2280" t="s">
        <v>7291</v>
      </c>
      <c r="K2280">
        <v>9509.5499999999993</v>
      </c>
      <c r="L2280" s="12" t="s">
        <v>9283</v>
      </c>
      <c r="M2280" s="10" t="s">
        <v>11155</v>
      </c>
      <c r="N2280">
        <v>2279</v>
      </c>
      <c r="O2280">
        <v>45263</v>
      </c>
      <c r="P2280" t="s">
        <v>11402</v>
      </c>
      <c r="Q2280" s="16">
        <v>3214.61</v>
      </c>
      <c r="R2280">
        <v>12724.16</v>
      </c>
      <c r="S2280">
        <v>63</v>
      </c>
      <c r="T2280">
        <v>2279</v>
      </c>
      <c r="U2280">
        <v>21927.759999999998</v>
      </c>
      <c r="V2280" t="s">
        <v>11411</v>
      </c>
      <c r="W2280">
        <v>8.91</v>
      </c>
      <c r="X2280">
        <v>12</v>
      </c>
      <c r="Y2280" t="s">
        <v>11787</v>
      </c>
      <c r="Z2280" t="s">
        <v>12011</v>
      </c>
      <c r="AA2280">
        <v>2279</v>
      </c>
      <c r="AB2280" t="s">
        <v>12016</v>
      </c>
      <c r="AC2280">
        <v>5279.11</v>
      </c>
      <c r="AD2280">
        <v>4296.29</v>
      </c>
      <c r="AE2280">
        <v>214.81</v>
      </c>
      <c r="AF2280" t="s">
        <v>11338</v>
      </c>
      <c r="AG2280" t="s">
        <v>11201</v>
      </c>
      <c r="AH2280">
        <v>8563</v>
      </c>
      <c r="AI2280">
        <v>2279</v>
      </c>
      <c r="AJ2280" t="s">
        <v>11358</v>
      </c>
      <c r="AK2280" t="s">
        <v>12028</v>
      </c>
      <c r="AL2280" t="s">
        <v>12032</v>
      </c>
      <c r="AM2280" t="s">
        <v>11347</v>
      </c>
      <c r="AN2280">
        <v>1</v>
      </c>
      <c r="AO2280" s="10" t="s">
        <v>12036</v>
      </c>
      <c r="AP2280" t="str" cm="1">
        <f t="array" ref="AP2280">_xlfn.IFS(
  Table1[[#This Row],[Age]]&lt;=25, "18-25",
  Table1[[#This Row],[Age]]&lt;=35, "26-35",
  Table1[[#This Row],[Age]]&lt;=45, "36-45",
  Table1[[#This Row],[Age]]&lt;=60, "46-60",
  TRUE, "60+")</f>
        <v>46-60</v>
      </c>
    </row>
    <row r="2281" spans="1:42" x14ac:dyDescent="0.3">
      <c r="A2281">
        <v>2280</v>
      </c>
      <c r="B2281" t="s">
        <v>46</v>
      </c>
      <c r="C2281" t="s">
        <v>98</v>
      </c>
      <c r="D2281">
        <v>65</v>
      </c>
      <c r="E2281" t="s">
        <v>105</v>
      </c>
      <c r="F2281" t="s">
        <v>2387</v>
      </c>
      <c r="G2281" t="s">
        <v>5146</v>
      </c>
      <c r="H2281">
        <v>19458797133</v>
      </c>
      <c r="I2281" t="s">
        <v>6640</v>
      </c>
      <c r="J2281" t="s">
        <v>7292</v>
      </c>
      <c r="K2281">
        <v>5011.91</v>
      </c>
      <c r="L2281" s="12" t="s">
        <v>9284</v>
      </c>
      <c r="M2281" s="10" t="s">
        <v>11222</v>
      </c>
      <c r="N2281">
        <v>2280</v>
      </c>
      <c r="O2281">
        <v>44981</v>
      </c>
      <c r="P2281" t="s">
        <v>11403</v>
      </c>
      <c r="Q2281" s="16">
        <v>626.41</v>
      </c>
      <c r="R2281">
        <v>4385.5</v>
      </c>
      <c r="S2281">
        <v>95</v>
      </c>
      <c r="T2281">
        <v>2280</v>
      </c>
      <c r="U2281">
        <v>2279.5100000000002</v>
      </c>
      <c r="V2281" t="s">
        <v>11412</v>
      </c>
      <c r="W2281">
        <v>5.0199999999999996</v>
      </c>
      <c r="X2281">
        <v>48</v>
      </c>
      <c r="Y2281" t="s">
        <v>11941</v>
      </c>
      <c r="Z2281" t="s">
        <v>12010</v>
      </c>
      <c r="AA2281">
        <v>2280</v>
      </c>
      <c r="AB2281" t="s">
        <v>12015</v>
      </c>
      <c r="AC2281">
        <v>7191.1</v>
      </c>
      <c r="AD2281">
        <v>2540.6999999999998</v>
      </c>
      <c r="AE2281">
        <v>127.04</v>
      </c>
      <c r="AF2281" t="s">
        <v>11040</v>
      </c>
      <c r="AG2281" t="s">
        <v>11139</v>
      </c>
      <c r="AH2281">
        <v>9735</v>
      </c>
      <c r="AI2281">
        <v>2280</v>
      </c>
      <c r="AJ2281" t="s">
        <v>11357</v>
      </c>
      <c r="AK2281" t="s">
        <v>12027</v>
      </c>
      <c r="AL2281" t="s">
        <v>12031</v>
      </c>
      <c r="AM2281" t="s">
        <v>11161</v>
      </c>
      <c r="AN2281">
        <v>1</v>
      </c>
      <c r="AO2281" s="10" t="s">
        <v>12045</v>
      </c>
      <c r="AP2281" t="str" cm="1">
        <f t="array" ref="AP2281">_xlfn.IFS(
  Table1[[#This Row],[Age]]&lt;=25, "18-25",
  Table1[[#This Row],[Age]]&lt;=35, "26-35",
  Table1[[#This Row],[Age]]&lt;=45, "36-45",
  Table1[[#This Row],[Age]]&lt;=60, "46-60",
  TRUE, "60+")</f>
        <v>60+</v>
      </c>
    </row>
    <row r="2282" spans="1:42" x14ac:dyDescent="0.3">
      <c r="A2282">
        <v>2281</v>
      </c>
      <c r="B2282" t="s">
        <v>9</v>
      </c>
      <c r="C2282" t="s">
        <v>57</v>
      </c>
      <c r="D2282">
        <v>48</v>
      </c>
      <c r="E2282" t="s">
        <v>105</v>
      </c>
      <c r="F2282" t="s">
        <v>2388</v>
      </c>
      <c r="G2282" t="s">
        <v>5145</v>
      </c>
      <c r="H2282">
        <v>19458797134</v>
      </c>
      <c r="I2282" t="s">
        <v>5270</v>
      </c>
      <c r="J2282" t="s">
        <v>7291</v>
      </c>
      <c r="K2282">
        <v>2954.47</v>
      </c>
      <c r="L2282" s="12" t="s">
        <v>9285</v>
      </c>
      <c r="M2282" s="10" t="s">
        <v>11335</v>
      </c>
      <c r="N2282">
        <v>2281</v>
      </c>
      <c r="O2282">
        <v>45247</v>
      </c>
      <c r="P2282" t="s">
        <v>11402</v>
      </c>
      <c r="Q2282" s="16">
        <v>676.22</v>
      </c>
      <c r="R2282">
        <v>2278.25</v>
      </c>
      <c r="S2282">
        <v>71</v>
      </c>
      <c r="T2282">
        <v>2281</v>
      </c>
      <c r="U2282">
        <v>1766.84</v>
      </c>
      <c r="V2282" t="s">
        <v>11413</v>
      </c>
      <c r="W2282">
        <v>7.68</v>
      </c>
      <c r="X2282">
        <v>48</v>
      </c>
      <c r="Y2282" t="s">
        <v>11764</v>
      </c>
      <c r="Z2282" t="s">
        <v>12012</v>
      </c>
      <c r="AA2282">
        <v>2281</v>
      </c>
      <c r="AB2282" t="s">
        <v>12016</v>
      </c>
      <c r="AC2282">
        <v>1682.65</v>
      </c>
      <c r="AD2282">
        <v>3383.57</v>
      </c>
      <c r="AE2282">
        <v>169.18</v>
      </c>
      <c r="AF2282" t="s">
        <v>11211</v>
      </c>
      <c r="AG2282" t="s">
        <v>11164</v>
      </c>
      <c r="AH2282">
        <v>3131</v>
      </c>
      <c r="AI2282">
        <v>2281</v>
      </c>
      <c r="AJ2282" t="s">
        <v>11382</v>
      </c>
      <c r="AK2282" t="s">
        <v>12027</v>
      </c>
      <c r="AL2282" t="s">
        <v>12032</v>
      </c>
      <c r="AM2282" t="s">
        <v>11055</v>
      </c>
      <c r="AN2282">
        <v>1</v>
      </c>
      <c r="AO2282" s="10" t="s">
        <v>12040</v>
      </c>
      <c r="AP2282" t="str" cm="1">
        <f t="array" ref="AP2282">_xlfn.IFS(
  Table1[[#This Row],[Age]]&lt;=25, "18-25",
  Table1[[#This Row],[Age]]&lt;=35, "26-35",
  Table1[[#This Row],[Age]]&lt;=45, "36-45",
  Table1[[#This Row],[Age]]&lt;=60, "46-60",
  TRUE, "60+")</f>
        <v>46-60</v>
      </c>
    </row>
    <row r="2283" spans="1:42" x14ac:dyDescent="0.3">
      <c r="A2283">
        <v>2282</v>
      </c>
      <c r="B2283" t="s">
        <v>8</v>
      </c>
      <c r="C2283" t="s">
        <v>54</v>
      </c>
      <c r="D2283">
        <v>41</v>
      </c>
      <c r="E2283" t="s">
        <v>104</v>
      </c>
      <c r="F2283" t="s">
        <v>2389</v>
      </c>
      <c r="G2283" t="s">
        <v>5147</v>
      </c>
      <c r="H2283">
        <v>19458797135</v>
      </c>
      <c r="I2283" t="s">
        <v>6641</v>
      </c>
      <c r="J2283" t="s">
        <v>7292</v>
      </c>
      <c r="K2283">
        <v>7817.17</v>
      </c>
      <c r="L2283" s="12" t="s">
        <v>8792</v>
      </c>
      <c r="M2283" s="10" t="s">
        <v>11056</v>
      </c>
      <c r="N2283">
        <v>2282</v>
      </c>
      <c r="O2283">
        <v>45019</v>
      </c>
      <c r="P2283" t="s">
        <v>11404</v>
      </c>
      <c r="Q2283" s="16">
        <v>346.19</v>
      </c>
      <c r="R2283">
        <v>8163.36</v>
      </c>
      <c r="S2283">
        <v>19</v>
      </c>
      <c r="T2283">
        <v>2282</v>
      </c>
      <c r="U2283">
        <v>34939.65</v>
      </c>
      <c r="V2283" t="s">
        <v>11412</v>
      </c>
      <c r="W2283">
        <v>9.0500000000000007</v>
      </c>
      <c r="X2283">
        <v>36</v>
      </c>
      <c r="Y2283" t="s">
        <v>10169</v>
      </c>
      <c r="Z2283" t="s">
        <v>12010</v>
      </c>
      <c r="AA2283">
        <v>2282</v>
      </c>
      <c r="AB2283" t="s">
        <v>12015</v>
      </c>
      <c r="AC2283">
        <v>6440.71</v>
      </c>
      <c r="AD2283">
        <v>3261.84</v>
      </c>
      <c r="AE2283">
        <v>163.09</v>
      </c>
      <c r="AF2283" t="s">
        <v>11343</v>
      </c>
      <c r="AG2283" t="s">
        <v>11182</v>
      </c>
      <c r="AH2283">
        <v>5397</v>
      </c>
      <c r="AI2283">
        <v>2282</v>
      </c>
      <c r="AJ2283" t="s">
        <v>11174</v>
      </c>
      <c r="AK2283" t="s">
        <v>12027</v>
      </c>
      <c r="AL2283" t="s">
        <v>12032</v>
      </c>
      <c r="AM2283" t="s">
        <v>11242</v>
      </c>
      <c r="AN2283">
        <v>-1</v>
      </c>
      <c r="AO2283" s="10" t="s">
        <v>12037</v>
      </c>
      <c r="AP2283" t="str" cm="1">
        <f t="array" ref="AP2283">_xlfn.IFS(
  Table1[[#This Row],[Age]]&lt;=25, "18-25",
  Table1[[#This Row],[Age]]&lt;=35, "26-35",
  Table1[[#This Row],[Age]]&lt;=45, "36-45",
  Table1[[#This Row],[Age]]&lt;=60, "46-60",
  TRUE, "60+")</f>
        <v>36-45</v>
      </c>
    </row>
    <row r="2284" spans="1:42" x14ac:dyDescent="0.3">
      <c r="A2284">
        <v>2283</v>
      </c>
      <c r="B2284" t="s">
        <v>45</v>
      </c>
      <c r="C2284" t="s">
        <v>58</v>
      </c>
      <c r="D2284">
        <v>36</v>
      </c>
      <c r="E2284" t="s">
        <v>106</v>
      </c>
      <c r="F2284" t="s">
        <v>2390</v>
      </c>
      <c r="G2284" t="s">
        <v>5113</v>
      </c>
      <c r="H2284">
        <v>19458797136</v>
      </c>
      <c r="I2284" t="s">
        <v>6642</v>
      </c>
      <c r="J2284" t="s">
        <v>7291</v>
      </c>
      <c r="K2284">
        <v>8461.25</v>
      </c>
      <c r="L2284" s="12" t="s">
        <v>9286</v>
      </c>
      <c r="M2284" s="10" t="s">
        <v>11258</v>
      </c>
      <c r="N2284">
        <v>2283</v>
      </c>
      <c r="O2284">
        <v>45034</v>
      </c>
      <c r="P2284" t="s">
        <v>11404</v>
      </c>
      <c r="Q2284" s="16">
        <v>4692.53</v>
      </c>
      <c r="R2284">
        <v>3768.72</v>
      </c>
      <c r="S2284">
        <v>39</v>
      </c>
      <c r="T2284">
        <v>2283</v>
      </c>
      <c r="U2284">
        <v>24101.84</v>
      </c>
      <c r="V2284" t="s">
        <v>11411</v>
      </c>
      <c r="W2284">
        <v>1.62</v>
      </c>
      <c r="X2284">
        <v>60</v>
      </c>
      <c r="Y2284" t="s">
        <v>11942</v>
      </c>
      <c r="Z2284" t="s">
        <v>12012</v>
      </c>
      <c r="AA2284">
        <v>2283</v>
      </c>
      <c r="AB2284" t="s">
        <v>12015</v>
      </c>
      <c r="AC2284">
        <v>3703.34</v>
      </c>
      <c r="AD2284">
        <v>1239.24</v>
      </c>
      <c r="AE2284">
        <v>61.96</v>
      </c>
      <c r="AF2284" t="s">
        <v>11312</v>
      </c>
      <c r="AG2284" t="s">
        <v>11115</v>
      </c>
      <c r="AH2284">
        <v>4261</v>
      </c>
      <c r="AI2284">
        <v>2283</v>
      </c>
      <c r="AJ2284" t="s">
        <v>11084</v>
      </c>
      <c r="AK2284" t="s">
        <v>12027</v>
      </c>
      <c r="AL2284" t="s">
        <v>12031</v>
      </c>
      <c r="AM2284" t="s">
        <v>11208</v>
      </c>
      <c r="AN2284">
        <v>1</v>
      </c>
      <c r="AO2284" s="10" t="s">
        <v>12037</v>
      </c>
      <c r="AP2284" t="str" cm="1">
        <f t="array" ref="AP2284">_xlfn.IFS(
  Table1[[#This Row],[Age]]&lt;=25, "18-25",
  Table1[[#This Row],[Age]]&lt;=35, "26-35",
  Table1[[#This Row],[Age]]&lt;=45, "36-45",
  Table1[[#This Row],[Age]]&lt;=60, "46-60",
  TRUE, "60+")</f>
        <v>36-45</v>
      </c>
    </row>
    <row r="2285" spans="1:42" x14ac:dyDescent="0.3">
      <c r="A2285">
        <v>2284</v>
      </c>
      <c r="B2285" t="s">
        <v>10</v>
      </c>
      <c r="C2285" t="s">
        <v>68</v>
      </c>
      <c r="D2285">
        <v>54</v>
      </c>
      <c r="E2285" t="s">
        <v>104</v>
      </c>
      <c r="F2285" t="s">
        <v>2391</v>
      </c>
      <c r="G2285" t="s">
        <v>5130</v>
      </c>
      <c r="H2285">
        <v>19458797137</v>
      </c>
      <c r="I2285" t="s">
        <v>5817</v>
      </c>
      <c r="J2285" t="s">
        <v>7292</v>
      </c>
      <c r="K2285">
        <v>6893.93</v>
      </c>
      <c r="L2285" s="12" t="s">
        <v>9287</v>
      </c>
      <c r="M2285" s="10" t="s">
        <v>11127</v>
      </c>
      <c r="N2285">
        <v>2284</v>
      </c>
      <c r="O2285">
        <v>45265</v>
      </c>
      <c r="P2285" t="s">
        <v>11402</v>
      </c>
      <c r="Q2285" s="16">
        <v>3053.42</v>
      </c>
      <c r="R2285">
        <v>9947.35</v>
      </c>
      <c r="S2285">
        <v>66</v>
      </c>
      <c r="T2285">
        <v>2284</v>
      </c>
      <c r="U2285">
        <v>33351.31</v>
      </c>
      <c r="V2285" t="s">
        <v>11411</v>
      </c>
      <c r="W2285">
        <v>5.6</v>
      </c>
      <c r="X2285">
        <v>36</v>
      </c>
      <c r="Y2285" t="s">
        <v>11605</v>
      </c>
      <c r="Z2285" t="s">
        <v>12010</v>
      </c>
      <c r="AA2285">
        <v>2284</v>
      </c>
      <c r="AB2285" t="s">
        <v>12015</v>
      </c>
      <c r="AC2285">
        <v>8444.18</v>
      </c>
      <c r="AD2285">
        <v>1187.3699999999999</v>
      </c>
      <c r="AE2285">
        <v>59.37</v>
      </c>
      <c r="AF2285" t="s">
        <v>11138</v>
      </c>
      <c r="AG2285" t="s">
        <v>11182</v>
      </c>
      <c r="AH2285">
        <v>7371</v>
      </c>
      <c r="AI2285">
        <v>2284</v>
      </c>
      <c r="AJ2285" t="s">
        <v>11047</v>
      </c>
      <c r="AK2285" t="s">
        <v>12027</v>
      </c>
      <c r="AL2285" t="s">
        <v>12032</v>
      </c>
      <c r="AM2285" t="s">
        <v>11148</v>
      </c>
      <c r="AN2285">
        <v>1</v>
      </c>
      <c r="AO2285" s="10" t="s">
        <v>12036</v>
      </c>
      <c r="AP2285" t="str" cm="1">
        <f t="array" ref="AP2285">_xlfn.IFS(
  Table1[[#This Row],[Age]]&lt;=25, "18-25",
  Table1[[#This Row],[Age]]&lt;=35, "26-35",
  Table1[[#This Row],[Age]]&lt;=45, "36-45",
  Table1[[#This Row],[Age]]&lt;=60, "46-60",
  TRUE, "60+")</f>
        <v>46-60</v>
      </c>
    </row>
    <row r="2286" spans="1:42" x14ac:dyDescent="0.3">
      <c r="A2286">
        <v>2285</v>
      </c>
      <c r="B2286" t="s">
        <v>47</v>
      </c>
      <c r="C2286" t="s">
        <v>91</v>
      </c>
      <c r="D2286">
        <v>18</v>
      </c>
      <c r="E2286" t="s">
        <v>106</v>
      </c>
      <c r="F2286" t="s">
        <v>2392</v>
      </c>
      <c r="G2286" t="s">
        <v>5122</v>
      </c>
      <c r="H2286">
        <v>19458797138</v>
      </c>
      <c r="I2286" t="s">
        <v>6643</v>
      </c>
      <c r="J2286" t="s">
        <v>7292</v>
      </c>
      <c r="K2286">
        <v>8505.1200000000008</v>
      </c>
      <c r="L2286" s="12" t="s">
        <v>9288</v>
      </c>
      <c r="M2286" s="10" t="s">
        <v>11376</v>
      </c>
      <c r="N2286">
        <v>2285</v>
      </c>
      <c r="O2286">
        <v>45276</v>
      </c>
      <c r="P2286" t="s">
        <v>11403</v>
      </c>
      <c r="Q2286" s="16">
        <v>394.78</v>
      </c>
      <c r="R2286">
        <v>8899.9</v>
      </c>
      <c r="S2286">
        <v>78</v>
      </c>
      <c r="T2286">
        <v>2285</v>
      </c>
      <c r="U2286">
        <v>12672.89</v>
      </c>
      <c r="V2286" t="s">
        <v>11412</v>
      </c>
      <c r="W2286">
        <v>2.71</v>
      </c>
      <c r="X2286">
        <v>48</v>
      </c>
      <c r="Y2286" t="s">
        <v>7778</v>
      </c>
      <c r="Z2286" t="s">
        <v>12012</v>
      </c>
      <c r="AA2286">
        <v>2285</v>
      </c>
      <c r="AB2286" t="s">
        <v>12017</v>
      </c>
      <c r="AC2286">
        <v>9046.5</v>
      </c>
      <c r="AD2286">
        <v>4995.3999999999996</v>
      </c>
      <c r="AE2286">
        <v>249.77</v>
      </c>
      <c r="AF2286" t="s">
        <v>11345</v>
      </c>
      <c r="AG2286" t="s">
        <v>11133</v>
      </c>
      <c r="AH2286">
        <v>3676</v>
      </c>
      <c r="AI2286">
        <v>2285</v>
      </c>
      <c r="AJ2286" t="s">
        <v>11128</v>
      </c>
      <c r="AK2286" t="s">
        <v>12028</v>
      </c>
      <c r="AL2286" t="s">
        <v>12031</v>
      </c>
      <c r="AM2286" t="s">
        <v>11200</v>
      </c>
      <c r="AN2286">
        <v>1</v>
      </c>
      <c r="AO2286" s="10" t="s">
        <v>12036</v>
      </c>
      <c r="AP2286" t="str" cm="1">
        <f t="array" ref="AP2286">_xlfn.IFS(
  Table1[[#This Row],[Age]]&lt;=25, "18-25",
  Table1[[#This Row],[Age]]&lt;=35, "26-35",
  Table1[[#This Row],[Age]]&lt;=45, "36-45",
  Table1[[#This Row],[Age]]&lt;=60, "46-60",
  TRUE, "60+")</f>
        <v>18-25</v>
      </c>
    </row>
    <row r="2287" spans="1:42" x14ac:dyDescent="0.3">
      <c r="A2287">
        <v>2286</v>
      </c>
      <c r="B2287" t="s">
        <v>11</v>
      </c>
      <c r="C2287" t="s">
        <v>62</v>
      </c>
      <c r="D2287">
        <v>42</v>
      </c>
      <c r="E2287" t="s">
        <v>104</v>
      </c>
      <c r="F2287" t="s">
        <v>2393</v>
      </c>
      <c r="G2287" t="s">
        <v>5122</v>
      </c>
      <c r="H2287">
        <v>19458797139</v>
      </c>
      <c r="I2287" t="s">
        <v>5985</v>
      </c>
      <c r="J2287" t="s">
        <v>7291</v>
      </c>
      <c r="K2287">
        <v>7330.24</v>
      </c>
      <c r="L2287" s="12" t="s">
        <v>9289</v>
      </c>
      <c r="M2287" s="10" t="s">
        <v>11205</v>
      </c>
      <c r="N2287">
        <v>2286</v>
      </c>
      <c r="O2287">
        <v>45146</v>
      </c>
      <c r="P2287" t="s">
        <v>11404</v>
      </c>
      <c r="Q2287" s="16">
        <v>2173.9499999999998</v>
      </c>
      <c r="R2287">
        <v>5156.29</v>
      </c>
      <c r="S2287">
        <v>46</v>
      </c>
      <c r="T2287">
        <v>2286</v>
      </c>
      <c r="U2287">
        <v>43291.519999999997</v>
      </c>
      <c r="V2287" t="s">
        <v>11413</v>
      </c>
      <c r="W2287">
        <v>1.62</v>
      </c>
      <c r="X2287">
        <v>48</v>
      </c>
      <c r="Y2287" t="s">
        <v>11737</v>
      </c>
      <c r="Z2287" t="s">
        <v>12012</v>
      </c>
      <c r="AA2287">
        <v>2286</v>
      </c>
      <c r="AB2287" t="s">
        <v>12015</v>
      </c>
      <c r="AC2287">
        <v>1896.78</v>
      </c>
      <c r="AD2287">
        <v>4113.46</v>
      </c>
      <c r="AE2287">
        <v>205.67</v>
      </c>
      <c r="AF2287" t="s">
        <v>11342</v>
      </c>
      <c r="AG2287" t="s">
        <v>11397</v>
      </c>
      <c r="AH2287">
        <v>5341</v>
      </c>
      <c r="AI2287">
        <v>2286</v>
      </c>
      <c r="AJ2287" t="s">
        <v>11286</v>
      </c>
      <c r="AK2287" t="s">
        <v>12028</v>
      </c>
      <c r="AL2287" t="s">
        <v>12031</v>
      </c>
      <c r="AM2287" t="s">
        <v>11046</v>
      </c>
      <c r="AN2287">
        <v>1</v>
      </c>
      <c r="AO2287" s="10" t="s">
        <v>12041</v>
      </c>
      <c r="AP2287" t="str" cm="1">
        <f t="array" ref="AP2287">_xlfn.IFS(
  Table1[[#This Row],[Age]]&lt;=25, "18-25",
  Table1[[#This Row],[Age]]&lt;=35, "26-35",
  Table1[[#This Row],[Age]]&lt;=45, "36-45",
  Table1[[#This Row],[Age]]&lt;=60, "46-60",
  TRUE, "60+")</f>
        <v>36-45</v>
      </c>
    </row>
    <row r="2288" spans="1:42" x14ac:dyDescent="0.3">
      <c r="A2288">
        <v>2287</v>
      </c>
      <c r="B2288" t="s">
        <v>30</v>
      </c>
      <c r="C2288" t="s">
        <v>83</v>
      </c>
      <c r="D2288">
        <v>27</v>
      </c>
      <c r="E2288" t="s">
        <v>106</v>
      </c>
      <c r="F2288" t="s">
        <v>2394</v>
      </c>
      <c r="G2288" t="s">
        <v>5122</v>
      </c>
      <c r="H2288">
        <v>19458797140</v>
      </c>
      <c r="I2288" t="s">
        <v>5309</v>
      </c>
      <c r="J2288" t="s">
        <v>7291</v>
      </c>
      <c r="K2288">
        <v>9578.98</v>
      </c>
      <c r="L2288" s="12" t="s">
        <v>8778</v>
      </c>
      <c r="M2288" s="10" t="s">
        <v>11373</v>
      </c>
      <c r="N2288">
        <v>2287</v>
      </c>
      <c r="O2288">
        <v>44963</v>
      </c>
      <c r="P2288" t="s">
        <v>11402</v>
      </c>
      <c r="Q2288" s="16">
        <v>1803.02</v>
      </c>
      <c r="R2288">
        <v>7775.96</v>
      </c>
      <c r="S2288">
        <v>92</v>
      </c>
      <c r="T2288">
        <v>2287</v>
      </c>
      <c r="U2288">
        <v>45240.36</v>
      </c>
      <c r="V2288" t="s">
        <v>11411</v>
      </c>
      <c r="W2288">
        <v>6.6</v>
      </c>
      <c r="X2288">
        <v>60</v>
      </c>
      <c r="Y2288" t="s">
        <v>9004</v>
      </c>
      <c r="Z2288" t="s">
        <v>12012</v>
      </c>
      <c r="AA2288">
        <v>2287</v>
      </c>
      <c r="AB2288" t="s">
        <v>12016</v>
      </c>
      <c r="AC2288">
        <v>8872.81</v>
      </c>
      <c r="AD2288">
        <v>3730.98</v>
      </c>
      <c r="AE2288">
        <v>186.55</v>
      </c>
      <c r="AF2288" t="s">
        <v>11273</v>
      </c>
      <c r="AG2288" t="s">
        <v>11190</v>
      </c>
      <c r="AH2288">
        <v>479</v>
      </c>
      <c r="AI2288">
        <v>2287</v>
      </c>
      <c r="AJ2288" t="s">
        <v>11054</v>
      </c>
      <c r="AK2288" t="s">
        <v>12027</v>
      </c>
      <c r="AL2288" t="s">
        <v>12032</v>
      </c>
      <c r="AM2288" t="s">
        <v>11230</v>
      </c>
      <c r="AN2288">
        <v>1</v>
      </c>
      <c r="AO2288" s="10" t="s">
        <v>12045</v>
      </c>
      <c r="AP2288" t="str" cm="1">
        <f t="array" ref="AP2288">_xlfn.IFS(
  Table1[[#This Row],[Age]]&lt;=25, "18-25",
  Table1[[#This Row],[Age]]&lt;=35, "26-35",
  Table1[[#This Row],[Age]]&lt;=45, "36-45",
  Table1[[#This Row],[Age]]&lt;=60, "46-60",
  TRUE, "60+")</f>
        <v>26-35</v>
      </c>
    </row>
    <row r="2289" spans="1:42" x14ac:dyDescent="0.3">
      <c r="A2289">
        <v>2288</v>
      </c>
      <c r="B2289" t="s">
        <v>22</v>
      </c>
      <c r="C2289" t="s">
        <v>95</v>
      </c>
      <c r="D2289">
        <v>35</v>
      </c>
      <c r="E2289" t="s">
        <v>106</v>
      </c>
      <c r="F2289" t="s">
        <v>2395</v>
      </c>
      <c r="G2289" t="s">
        <v>5130</v>
      </c>
      <c r="H2289">
        <v>19458797141</v>
      </c>
      <c r="I2289" t="s">
        <v>6644</v>
      </c>
      <c r="J2289" t="s">
        <v>7292</v>
      </c>
      <c r="K2289">
        <v>5749.74</v>
      </c>
      <c r="L2289" s="12" t="s">
        <v>9290</v>
      </c>
      <c r="M2289" s="10" t="s">
        <v>11213</v>
      </c>
      <c r="N2289">
        <v>2288</v>
      </c>
      <c r="O2289">
        <v>45160</v>
      </c>
      <c r="P2289" t="s">
        <v>11403</v>
      </c>
      <c r="Q2289" s="16">
        <v>749.54</v>
      </c>
      <c r="R2289">
        <v>6499.28</v>
      </c>
      <c r="S2289">
        <v>38</v>
      </c>
      <c r="T2289">
        <v>2288</v>
      </c>
      <c r="U2289">
        <v>33452.54</v>
      </c>
      <c r="V2289" t="s">
        <v>11413</v>
      </c>
      <c r="W2289">
        <v>2.0299999999999998</v>
      </c>
      <c r="X2289">
        <v>12</v>
      </c>
      <c r="Y2289" t="s">
        <v>11776</v>
      </c>
      <c r="Z2289" t="s">
        <v>12011</v>
      </c>
      <c r="AA2289">
        <v>2288</v>
      </c>
      <c r="AB2289" t="s">
        <v>12015</v>
      </c>
      <c r="AC2289">
        <v>5870.74</v>
      </c>
      <c r="AD2289">
        <v>4623.13</v>
      </c>
      <c r="AE2289">
        <v>231.16</v>
      </c>
      <c r="AF2289" t="s">
        <v>11131</v>
      </c>
      <c r="AG2289" t="s">
        <v>11394</v>
      </c>
      <c r="AH2289">
        <v>7943</v>
      </c>
      <c r="AI2289">
        <v>2288</v>
      </c>
      <c r="AJ2289" t="s">
        <v>11378</v>
      </c>
      <c r="AK2289" t="s">
        <v>12029</v>
      </c>
      <c r="AL2289" t="s">
        <v>12032</v>
      </c>
      <c r="AM2289" t="s">
        <v>11183</v>
      </c>
      <c r="AN2289">
        <v>1</v>
      </c>
      <c r="AO2289" s="10" t="s">
        <v>12041</v>
      </c>
      <c r="AP2289" t="str" cm="1">
        <f t="array" ref="AP2289">_xlfn.IFS(
  Table1[[#This Row],[Age]]&lt;=25, "18-25",
  Table1[[#This Row],[Age]]&lt;=35, "26-35",
  Table1[[#This Row],[Age]]&lt;=45, "36-45",
  Table1[[#This Row],[Age]]&lt;=60, "46-60",
  TRUE, "60+")</f>
        <v>26-35</v>
      </c>
    </row>
    <row r="2290" spans="1:42" x14ac:dyDescent="0.3">
      <c r="A2290">
        <v>2289</v>
      </c>
      <c r="B2290" t="s">
        <v>7</v>
      </c>
      <c r="C2290" t="s">
        <v>56</v>
      </c>
      <c r="D2290">
        <v>59</v>
      </c>
      <c r="E2290" t="s">
        <v>106</v>
      </c>
      <c r="F2290" t="s">
        <v>2396</v>
      </c>
      <c r="G2290" t="s">
        <v>5135</v>
      </c>
      <c r="H2290">
        <v>19458797142</v>
      </c>
      <c r="I2290" t="s">
        <v>5765</v>
      </c>
      <c r="J2290" t="s">
        <v>7292</v>
      </c>
      <c r="K2290">
        <v>3866.69</v>
      </c>
      <c r="L2290" s="12" t="s">
        <v>9291</v>
      </c>
      <c r="M2290" s="10" t="s">
        <v>11075</v>
      </c>
      <c r="N2290">
        <v>2289</v>
      </c>
      <c r="O2290">
        <v>45048</v>
      </c>
      <c r="P2290" t="s">
        <v>11402</v>
      </c>
      <c r="Q2290" s="16">
        <v>4111.87</v>
      </c>
      <c r="R2290">
        <v>7978.56</v>
      </c>
      <c r="S2290">
        <v>67</v>
      </c>
      <c r="T2290">
        <v>2289</v>
      </c>
      <c r="U2290">
        <v>14612.27</v>
      </c>
      <c r="V2290" t="s">
        <v>11411</v>
      </c>
      <c r="W2290">
        <v>5.43</v>
      </c>
      <c r="X2290">
        <v>60</v>
      </c>
      <c r="Y2290" t="s">
        <v>10248</v>
      </c>
      <c r="Z2290" t="s">
        <v>12011</v>
      </c>
      <c r="AA2290">
        <v>2289</v>
      </c>
      <c r="AB2290" t="s">
        <v>12016</v>
      </c>
      <c r="AC2290">
        <v>2474.65</v>
      </c>
      <c r="AD2290">
        <v>3645.14</v>
      </c>
      <c r="AE2290">
        <v>182.26</v>
      </c>
      <c r="AF2290" t="s">
        <v>11151</v>
      </c>
      <c r="AG2290" t="s">
        <v>11172</v>
      </c>
      <c r="AH2290">
        <v>1520</v>
      </c>
      <c r="AI2290">
        <v>2289</v>
      </c>
      <c r="AJ2290" t="s">
        <v>11120</v>
      </c>
      <c r="AK2290" t="s">
        <v>12028</v>
      </c>
      <c r="AL2290" t="s">
        <v>12031</v>
      </c>
      <c r="AM2290" t="s">
        <v>11382</v>
      </c>
      <c r="AN2290">
        <v>-1</v>
      </c>
      <c r="AO2290" s="10" t="s">
        <v>12046</v>
      </c>
      <c r="AP2290" t="str" cm="1">
        <f t="array" ref="AP2290">_xlfn.IFS(
  Table1[[#This Row],[Age]]&lt;=25, "18-25",
  Table1[[#This Row],[Age]]&lt;=35, "26-35",
  Table1[[#This Row],[Age]]&lt;=45, "36-45",
  Table1[[#This Row],[Age]]&lt;=60, "46-60",
  TRUE, "60+")</f>
        <v>46-60</v>
      </c>
    </row>
    <row r="2291" spans="1:42" x14ac:dyDescent="0.3">
      <c r="A2291">
        <v>2290</v>
      </c>
      <c r="B2291" t="s">
        <v>4</v>
      </c>
      <c r="C2291" t="s">
        <v>63</v>
      </c>
      <c r="D2291">
        <v>18</v>
      </c>
      <c r="E2291" t="s">
        <v>105</v>
      </c>
      <c r="F2291" t="s">
        <v>2397</v>
      </c>
      <c r="G2291" t="s">
        <v>5114</v>
      </c>
      <c r="H2291">
        <v>19458797143</v>
      </c>
      <c r="I2291" t="s">
        <v>6645</v>
      </c>
      <c r="J2291" t="s">
        <v>7292</v>
      </c>
      <c r="K2291">
        <v>6837.15</v>
      </c>
      <c r="L2291" s="12" t="s">
        <v>7349</v>
      </c>
      <c r="M2291" s="10" t="s">
        <v>11345</v>
      </c>
      <c r="N2291">
        <v>2290</v>
      </c>
      <c r="O2291">
        <v>45001</v>
      </c>
      <c r="P2291" t="s">
        <v>11402</v>
      </c>
      <c r="Q2291" s="16">
        <v>3880.27</v>
      </c>
      <c r="R2291">
        <v>2956.88</v>
      </c>
      <c r="S2291">
        <v>29</v>
      </c>
      <c r="T2291">
        <v>2290</v>
      </c>
      <c r="U2291">
        <v>11591.64</v>
      </c>
      <c r="V2291" t="s">
        <v>11411</v>
      </c>
      <c r="W2291">
        <v>2.77</v>
      </c>
      <c r="X2291">
        <v>24</v>
      </c>
      <c r="Y2291" t="s">
        <v>9139</v>
      </c>
      <c r="Z2291" t="s">
        <v>12011</v>
      </c>
      <c r="AA2291">
        <v>2290</v>
      </c>
      <c r="AB2291" t="s">
        <v>12016</v>
      </c>
      <c r="AC2291">
        <v>1085.23</v>
      </c>
      <c r="AD2291">
        <v>4017.28</v>
      </c>
      <c r="AE2291">
        <v>200.86</v>
      </c>
      <c r="AF2291" t="s">
        <v>11262</v>
      </c>
      <c r="AG2291" t="s">
        <v>11250</v>
      </c>
      <c r="AH2291">
        <v>7641</v>
      </c>
      <c r="AI2291">
        <v>2290</v>
      </c>
      <c r="AJ2291" t="s">
        <v>11211</v>
      </c>
      <c r="AK2291" t="s">
        <v>12029</v>
      </c>
      <c r="AL2291" t="s">
        <v>12032</v>
      </c>
      <c r="AM2291" t="s">
        <v>11324</v>
      </c>
      <c r="AN2291">
        <v>-1</v>
      </c>
      <c r="AO2291" s="10" t="s">
        <v>12047</v>
      </c>
      <c r="AP2291" t="str" cm="1">
        <f t="array" ref="AP2291">_xlfn.IFS(
  Table1[[#This Row],[Age]]&lt;=25, "18-25",
  Table1[[#This Row],[Age]]&lt;=35, "26-35",
  Table1[[#This Row],[Age]]&lt;=45, "36-45",
  Table1[[#This Row],[Age]]&lt;=60, "46-60",
  TRUE, "60+")</f>
        <v>18-25</v>
      </c>
    </row>
    <row r="2292" spans="1:42" x14ac:dyDescent="0.3">
      <c r="A2292">
        <v>2291</v>
      </c>
      <c r="B2292" t="s">
        <v>47</v>
      </c>
      <c r="C2292" t="s">
        <v>99</v>
      </c>
      <c r="D2292">
        <v>46</v>
      </c>
      <c r="E2292" t="s">
        <v>104</v>
      </c>
      <c r="F2292" t="s">
        <v>2398</v>
      </c>
      <c r="G2292" t="s">
        <v>5110</v>
      </c>
      <c r="H2292">
        <v>19458797144</v>
      </c>
      <c r="I2292" t="s">
        <v>6620</v>
      </c>
      <c r="J2292" t="s">
        <v>7292</v>
      </c>
      <c r="K2292">
        <v>784.23</v>
      </c>
      <c r="L2292" s="12" t="s">
        <v>9292</v>
      </c>
      <c r="M2292" s="10" t="s">
        <v>11203</v>
      </c>
      <c r="N2292">
        <v>2291</v>
      </c>
      <c r="O2292">
        <v>45134</v>
      </c>
      <c r="P2292" t="s">
        <v>11402</v>
      </c>
      <c r="Q2292" s="16">
        <v>2325.73</v>
      </c>
      <c r="R2292">
        <v>-1541.5</v>
      </c>
      <c r="S2292">
        <v>91</v>
      </c>
      <c r="T2292">
        <v>2291</v>
      </c>
      <c r="U2292">
        <v>31649.49</v>
      </c>
      <c r="V2292" t="s">
        <v>11412</v>
      </c>
      <c r="W2292">
        <v>2.78</v>
      </c>
      <c r="X2292">
        <v>48</v>
      </c>
      <c r="Y2292" t="s">
        <v>10112</v>
      </c>
      <c r="Z2292" t="s">
        <v>12012</v>
      </c>
      <c r="AA2292">
        <v>2291</v>
      </c>
      <c r="AB2292" t="s">
        <v>12016</v>
      </c>
      <c r="AC2292">
        <v>6440.7</v>
      </c>
      <c r="AD2292">
        <v>1441.25</v>
      </c>
      <c r="AE2292">
        <v>72.06</v>
      </c>
      <c r="AF2292" t="s">
        <v>11200</v>
      </c>
      <c r="AG2292" t="s">
        <v>11182</v>
      </c>
      <c r="AH2292">
        <v>6320</v>
      </c>
      <c r="AI2292">
        <v>2291</v>
      </c>
      <c r="AJ2292" t="s">
        <v>11355</v>
      </c>
      <c r="AK2292" t="s">
        <v>12028</v>
      </c>
      <c r="AL2292" t="s">
        <v>12032</v>
      </c>
      <c r="AM2292" t="s">
        <v>11081</v>
      </c>
      <c r="AN2292">
        <v>1</v>
      </c>
      <c r="AO2292" s="10" t="s">
        <v>12038</v>
      </c>
      <c r="AP2292" t="str" cm="1">
        <f t="array" ref="AP2292">_xlfn.IFS(
  Table1[[#This Row],[Age]]&lt;=25, "18-25",
  Table1[[#This Row],[Age]]&lt;=35, "26-35",
  Table1[[#This Row],[Age]]&lt;=45, "36-45",
  Table1[[#This Row],[Age]]&lt;=60, "46-60",
  TRUE, "60+")</f>
        <v>46-60</v>
      </c>
    </row>
    <row r="2293" spans="1:42" x14ac:dyDescent="0.3">
      <c r="A2293">
        <v>2292</v>
      </c>
      <c r="B2293" t="s">
        <v>21</v>
      </c>
      <c r="C2293" t="s">
        <v>58</v>
      </c>
      <c r="D2293">
        <v>30</v>
      </c>
      <c r="E2293" t="s">
        <v>104</v>
      </c>
      <c r="F2293" t="s">
        <v>2399</v>
      </c>
      <c r="G2293" t="s">
        <v>5132</v>
      </c>
      <c r="H2293">
        <v>19458797145</v>
      </c>
      <c r="I2293" t="s">
        <v>6646</v>
      </c>
      <c r="J2293" t="s">
        <v>7292</v>
      </c>
      <c r="K2293">
        <v>5034.07</v>
      </c>
      <c r="L2293" s="12" t="s">
        <v>7886</v>
      </c>
      <c r="M2293" s="10" t="s">
        <v>11367</v>
      </c>
      <c r="N2293">
        <v>2292</v>
      </c>
      <c r="O2293">
        <v>45264</v>
      </c>
      <c r="P2293" t="s">
        <v>11402</v>
      </c>
      <c r="Q2293" s="16">
        <v>2617.11</v>
      </c>
      <c r="R2293">
        <v>2416.96</v>
      </c>
      <c r="S2293">
        <v>57</v>
      </c>
      <c r="T2293">
        <v>2292</v>
      </c>
      <c r="U2293">
        <v>47098.12</v>
      </c>
      <c r="V2293" t="s">
        <v>11411</v>
      </c>
      <c r="W2293">
        <v>5.71</v>
      </c>
      <c r="X2293">
        <v>24</v>
      </c>
      <c r="Y2293" t="s">
        <v>10256</v>
      </c>
      <c r="Z2293" t="s">
        <v>12010</v>
      </c>
      <c r="AA2293">
        <v>2292</v>
      </c>
      <c r="AB2293" t="s">
        <v>12017</v>
      </c>
      <c r="AC2293">
        <v>5788.51</v>
      </c>
      <c r="AD2293">
        <v>2539.4699999999998</v>
      </c>
      <c r="AE2293">
        <v>126.97</v>
      </c>
      <c r="AF2293" t="s">
        <v>11328</v>
      </c>
      <c r="AG2293" t="s">
        <v>11078</v>
      </c>
      <c r="AH2293">
        <v>693</v>
      </c>
      <c r="AI2293">
        <v>2292</v>
      </c>
      <c r="AJ2293" t="s">
        <v>11311</v>
      </c>
      <c r="AK2293" t="s">
        <v>12027</v>
      </c>
      <c r="AL2293" t="s">
        <v>12032</v>
      </c>
      <c r="AM2293" t="s">
        <v>11371</v>
      </c>
      <c r="AN2293">
        <v>1</v>
      </c>
      <c r="AO2293" s="10" t="s">
        <v>12036</v>
      </c>
      <c r="AP2293" t="str" cm="1">
        <f t="array" ref="AP2293">_xlfn.IFS(
  Table1[[#This Row],[Age]]&lt;=25, "18-25",
  Table1[[#This Row],[Age]]&lt;=35, "26-35",
  Table1[[#This Row],[Age]]&lt;=45, "36-45",
  Table1[[#This Row],[Age]]&lt;=60, "46-60",
  TRUE, "60+")</f>
        <v>26-35</v>
      </c>
    </row>
    <row r="2294" spans="1:42" x14ac:dyDescent="0.3">
      <c r="A2294">
        <v>2293</v>
      </c>
      <c r="B2294" t="s">
        <v>30</v>
      </c>
      <c r="C2294" t="s">
        <v>39</v>
      </c>
      <c r="D2294">
        <v>21</v>
      </c>
      <c r="E2294" t="s">
        <v>104</v>
      </c>
      <c r="F2294" t="s">
        <v>2400</v>
      </c>
      <c r="G2294" t="s">
        <v>5136</v>
      </c>
      <c r="H2294">
        <v>19458797146</v>
      </c>
      <c r="I2294" t="s">
        <v>6187</v>
      </c>
      <c r="J2294" t="s">
        <v>7292</v>
      </c>
      <c r="K2294">
        <v>7756.67</v>
      </c>
      <c r="L2294" s="12" t="s">
        <v>9293</v>
      </c>
      <c r="M2294" s="10" t="s">
        <v>11092</v>
      </c>
      <c r="N2294">
        <v>2293</v>
      </c>
      <c r="O2294">
        <v>45236</v>
      </c>
      <c r="P2294" t="s">
        <v>11402</v>
      </c>
      <c r="Q2294" s="16">
        <v>2187.79</v>
      </c>
      <c r="R2294">
        <v>9944.4599999999991</v>
      </c>
      <c r="S2294">
        <v>48</v>
      </c>
      <c r="T2294">
        <v>2293</v>
      </c>
      <c r="U2294">
        <v>29327.51</v>
      </c>
      <c r="V2294" t="s">
        <v>11412</v>
      </c>
      <c r="W2294">
        <v>6</v>
      </c>
      <c r="X2294">
        <v>48</v>
      </c>
      <c r="Y2294" t="s">
        <v>11477</v>
      </c>
      <c r="Z2294" t="s">
        <v>12011</v>
      </c>
      <c r="AA2294">
        <v>2293</v>
      </c>
      <c r="AB2294" t="s">
        <v>12017</v>
      </c>
      <c r="AC2294">
        <v>7441.04</v>
      </c>
      <c r="AD2294">
        <v>2136.84</v>
      </c>
      <c r="AE2294">
        <v>106.84</v>
      </c>
      <c r="AF2294" t="s">
        <v>11264</v>
      </c>
      <c r="AG2294" t="s">
        <v>11225</v>
      </c>
      <c r="AH2294">
        <v>8212</v>
      </c>
      <c r="AI2294">
        <v>2293</v>
      </c>
      <c r="AJ2294" t="s">
        <v>11374</v>
      </c>
      <c r="AK2294" t="s">
        <v>12029</v>
      </c>
      <c r="AL2294" t="s">
        <v>12032</v>
      </c>
      <c r="AM2294" t="s">
        <v>11075</v>
      </c>
      <c r="AN2294">
        <v>1</v>
      </c>
      <c r="AO2294" s="10" t="s">
        <v>12040</v>
      </c>
      <c r="AP2294" t="str" cm="1">
        <f t="array" ref="AP2294">_xlfn.IFS(
  Table1[[#This Row],[Age]]&lt;=25, "18-25",
  Table1[[#This Row],[Age]]&lt;=35, "26-35",
  Table1[[#This Row],[Age]]&lt;=45, "36-45",
  Table1[[#This Row],[Age]]&lt;=60, "46-60",
  TRUE, "60+")</f>
        <v>18-25</v>
      </c>
    </row>
    <row r="2295" spans="1:42" x14ac:dyDescent="0.3">
      <c r="A2295">
        <v>2294</v>
      </c>
      <c r="B2295" t="s">
        <v>4</v>
      </c>
      <c r="C2295" t="s">
        <v>84</v>
      </c>
      <c r="D2295">
        <v>29</v>
      </c>
      <c r="E2295" t="s">
        <v>105</v>
      </c>
      <c r="F2295" t="s">
        <v>2401</v>
      </c>
      <c r="G2295" t="s">
        <v>5138</v>
      </c>
      <c r="H2295">
        <v>19458797147</v>
      </c>
      <c r="I2295" t="s">
        <v>6647</v>
      </c>
      <c r="J2295" t="s">
        <v>7292</v>
      </c>
      <c r="K2295">
        <v>1772.74</v>
      </c>
      <c r="L2295" s="12" t="s">
        <v>9294</v>
      </c>
      <c r="M2295" s="10" t="s">
        <v>11036</v>
      </c>
      <c r="N2295">
        <v>2294</v>
      </c>
      <c r="O2295">
        <v>44999</v>
      </c>
      <c r="P2295" t="s">
        <v>11403</v>
      </c>
      <c r="Q2295" s="16">
        <v>2759.59</v>
      </c>
      <c r="R2295">
        <v>4532.33</v>
      </c>
      <c r="S2295">
        <v>52</v>
      </c>
      <c r="T2295">
        <v>2294</v>
      </c>
      <c r="U2295">
        <v>42125.94</v>
      </c>
      <c r="V2295" t="s">
        <v>11411</v>
      </c>
      <c r="W2295">
        <v>1.03</v>
      </c>
      <c r="X2295">
        <v>48</v>
      </c>
      <c r="Y2295" t="s">
        <v>11784</v>
      </c>
      <c r="Z2295" t="s">
        <v>12010</v>
      </c>
      <c r="AA2295">
        <v>2294</v>
      </c>
      <c r="AB2295" t="s">
        <v>12017</v>
      </c>
      <c r="AC2295">
        <v>5561.03</v>
      </c>
      <c r="AD2295">
        <v>1629.71</v>
      </c>
      <c r="AE2295">
        <v>81.489999999999995</v>
      </c>
      <c r="AF2295" t="s">
        <v>11035</v>
      </c>
      <c r="AG2295" t="s">
        <v>11157</v>
      </c>
      <c r="AH2295">
        <v>483</v>
      </c>
      <c r="AI2295">
        <v>2294</v>
      </c>
      <c r="AJ2295" t="s">
        <v>11294</v>
      </c>
      <c r="AK2295" t="s">
        <v>12029</v>
      </c>
      <c r="AL2295" t="s">
        <v>12032</v>
      </c>
      <c r="AM2295" t="s">
        <v>11323</v>
      </c>
      <c r="AN2295">
        <v>1</v>
      </c>
      <c r="AO2295" s="10" t="s">
        <v>12047</v>
      </c>
      <c r="AP2295" t="str" cm="1">
        <f t="array" ref="AP2295">_xlfn.IFS(
  Table1[[#This Row],[Age]]&lt;=25, "18-25",
  Table1[[#This Row],[Age]]&lt;=35, "26-35",
  Table1[[#This Row],[Age]]&lt;=45, "36-45",
  Table1[[#This Row],[Age]]&lt;=60, "46-60",
  TRUE, "60+")</f>
        <v>26-35</v>
      </c>
    </row>
    <row r="2296" spans="1:42" x14ac:dyDescent="0.3">
      <c r="A2296">
        <v>2295</v>
      </c>
      <c r="B2296" t="s">
        <v>7</v>
      </c>
      <c r="C2296" t="s">
        <v>87</v>
      </c>
      <c r="D2296">
        <v>65</v>
      </c>
      <c r="E2296" t="s">
        <v>106</v>
      </c>
      <c r="F2296" t="s">
        <v>2402</v>
      </c>
      <c r="G2296" t="s">
        <v>5126</v>
      </c>
      <c r="H2296">
        <v>19458797148</v>
      </c>
      <c r="I2296" t="s">
        <v>5466</v>
      </c>
      <c r="J2296" t="s">
        <v>7292</v>
      </c>
      <c r="K2296">
        <v>4064.03</v>
      </c>
      <c r="L2296" s="12" t="s">
        <v>9295</v>
      </c>
      <c r="M2296" s="10" t="s">
        <v>11055</v>
      </c>
      <c r="N2296">
        <v>2295</v>
      </c>
      <c r="O2296">
        <v>45017</v>
      </c>
      <c r="P2296" t="s">
        <v>11404</v>
      </c>
      <c r="Q2296" s="16">
        <v>3665.49</v>
      </c>
      <c r="R2296">
        <v>398.54</v>
      </c>
      <c r="S2296">
        <v>48</v>
      </c>
      <c r="T2296">
        <v>2295</v>
      </c>
      <c r="U2296">
        <v>28704.87</v>
      </c>
      <c r="V2296" t="s">
        <v>11411</v>
      </c>
      <c r="W2296">
        <v>5.51</v>
      </c>
      <c r="X2296">
        <v>36</v>
      </c>
      <c r="Y2296" t="s">
        <v>9458</v>
      </c>
      <c r="Z2296" t="s">
        <v>12011</v>
      </c>
      <c r="AA2296">
        <v>2295</v>
      </c>
      <c r="AB2296" t="s">
        <v>12016</v>
      </c>
      <c r="AC2296">
        <v>1200.19</v>
      </c>
      <c r="AD2296">
        <v>3709.38</v>
      </c>
      <c r="AE2296">
        <v>185.47</v>
      </c>
      <c r="AF2296" t="s">
        <v>11325</v>
      </c>
      <c r="AG2296" t="s">
        <v>11150</v>
      </c>
      <c r="AH2296">
        <v>7692</v>
      </c>
      <c r="AI2296">
        <v>2295</v>
      </c>
      <c r="AJ2296" t="s">
        <v>11259</v>
      </c>
      <c r="AK2296" t="s">
        <v>12029</v>
      </c>
      <c r="AL2296" t="s">
        <v>12031</v>
      </c>
      <c r="AM2296" t="s">
        <v>11105</v>
      </c>
      <c r="AN2296">
        <v>1</v>
      </c>
      <c r="AO2296" s="10" t="s">
        <v>12037</v>
      </c>
      <c r="AP2296" t="str" cm="1">
        <f t="array" ref="AP2296">_xlfn.IFS(
  Table1[[#This Row],[Age]]&lt;=25, "18-25",
  Table1[[#This Row],[Age]]&lt;=35, "26-35",
  Table1[[#This Row],[Age]]&lt;=45, "36-45",
  Table1[[#This Row],[Age]]&lt;=60, "46-60",
  TRUE, "60+")</f>
        <v>60+</v>
      </c>
    </row>
    <row r="2297" spans="1:42" x14ac:dyDescent="0.3">
      <c r="A2297">
        <v>2296</v>
      </c>
      <c r="B2297" t="s">
        <v>8</v>
      </c>
      <c r="C2297" t="s">
        <v>65</v>
      </c>
      <c r="D2297">
        <v>36</v>
      </c>
      <c r="E2297" t="s">
        <v>105</v>
      </c>
      <c r="F2297" t="s">
        <v>2403</v>
      </c>
      <c r="G2297" t="s">
        <v>5148</v>
      </c>
      <c r="H2297">
        <v>19458797149</v>
      </c>
      <c r="I2297" t="s">
        <v>5727</v>
      </c>
      <c r="J2297" t="s">
        <v>7291</v>
      </c>
      <c r="K2297">
        <v>3567.84</v>
      </c>
      <c r="L2297" s="12" t="s">
        <v>9296</v>
      </c>
      <c r="M2297" s="10" t="s">
        <v>11060</v>
      </c>
      <c r="N2297">
        <v>2296</v>
      </c>
      <c r="O2297">
        <v>45234</v>
      </c>
      <c r="P2297" t="s">
        <v>11403</v>
      </c>
      <c r="Q2297" s="16">
        <v>4381.09</v>
      </c>
      <c r="R2297">
        <v>7948.93</v>
      </c>
      <c r="S2297">
        <v>61</v>
      </c>
      <c r="T2297">
        <v>2296</v>
      </c>
      <c r="U2297">
        <v>34055.46</v>
      </c>
      <c r="V2297" t="s">
        <v>11413</v>
      </c>
      <c r="W2297">
        <v>7.03</v>
      </c>
      <c r="X2297">
        <v>48</v>
      </c>
      <c r="Y2297" t="s">
        <v>11714</v>
      </c>
      <c r="Z2297" t="s">
        <v>12010</v>
      </c>
      <c r="AA2297">
        <v>2296</v>
      </c>
      <c r="AB2297" t="s">
        <v>12016</v>
      </c>
      <c r="AC2297">
        <v>4893.76</v>
      </c>
      <c r="AD2297">
        <v>2288.9499999999998</v>
      </c>
      <c r="AE2297">
        <v>114.45</v>
      </c>
      <c r="AF2297" t="s">
        <v>11242</v>
      </c>
      <c r="AG2297" t="s">
        <v>11342</v>
      </c>
      <c r="AH2297">
        <v>5381</v>
      </c>
      <c r="AI2297">
        <v>2296</v>
      </c>
      <c r="AJ2297" t="s">
        <v>11350</v>
      </c>
      <c r="AK2297" t="s">
        <v>12027</v>
      </c>
      <c r="AL2297" t="s">
        <v>12032</v>
      </c>
      <c r="AM2297" t="s">
        <v>11213</v>
      </c>
      <c r="AN2297">
        <v>1</v>
      </c>
      <c r="AO2297" s="10" t="s">
        <v>12040</v>
      </c>
      <c r="AP2297" t="str" cm="1">
        <f t="array" ref="AP2297">_xlfn.IFS(
  Table1[[#This Row],[Age]]&lt;=25, "18-25",
  Table1[[#This Row],[Age]]&lt;=35, "26-35",
  Table1[[#This Row],[Age]]&lt;=45, "36-45",
  Table1[[#This Row],[Age]]&lt;=60, "46-60",
  TRUE, "60+")</f>
        <v>36-45</v>
      </c>
    </row>
    <row r="2298" spans="1:42" x14ac:dyDescent="0.3">
      <c r="A2298">
        <v>2297</v>
      </c>
      <c r="B2298" t="s">
        <v>3</v>
      </c>
      <c r="C2298" t="s">
        <v>54</v>
      </c>
      <c r="D2298">
        <v>43</v>
      </c>
      <c r="E2298" t="s">
        <v>105</v>
      </c>
      <c r="F2298" t="s">
        <v>2404</v>
      </c>
      <c r="G2298" t="s">
        <v>5125</v>
      </c>
      <c r="H2298">
        <v>19458797150</v>
      </c>
      <c r="I2298" t="s">
        <v>5152</v>
      </c>
      <c r="J2298" t="s">
        <v>7291</v>
      </c>
      <c r="K2298">
        <v>3416.19</v>
      </c>
      <c r="L2298" s="12" t="s">
        <v>9297</v>
      </c>
      <c r="M2298" s="10" t="s">
        <v>11082</v>
      </c>
      <c r="N2298">
        <v>2297</v>
      </c>
      <c r="O2298">
        <v>45220</v>
      </c>
      <c r="P2298" t="s">
        <v>11404</v>
      </c>
      <c r="Q2298" s="16">
        <v>2965.68</v>
      </c>
      <c r="R2298">
        <v>450.51</v>
      </c>
      <c r="S2298">
        <v>67</v>
      </c>
      <c r="T2298">
        <v>2297</v>
      </c>
      <c r="U2298">
        <v>28821.06</v>
      </c>
      <c r="V2298" t="s">
        <v>11412</v>
      </c>
      <c r="W2298">
        <v>7.11</v>
      </c>
      <c r="X2298">
        <v>48</v>
      </c>
      <c r="Y2298" t="s">
        <v>11647</v>
      </c>
      <c r="Z2298" t="s">
        <v>12010</v>
      </c>
      <c r="AA2298">
        <v>2297</v>
      </c>
      <c r="AB2298" t="s">
        <v>12016</v>
      </c>
      <c r="AC2298">
        <v>8570.09</v>
      </c>
      <c r="AD2298">
        <v>4575.75</v>
      </c>
      <c r="AE2298">
        <v>228.79</v>
      </c>
      <c r="AF2298" t="s">
        <v>11344</v>
      </c>
      <c r="AG2298" t="s">
        <v>11175</v>
      </c>
      <c r="AH2298">
        <v>4817</v>
      </c>
      <c r="AI2298">
        <v>2297</v>
      </c>
      <c r="AJ2298" t="s">
        <v>11212</v>
      </c>
      <c r="AK2298" t="s">
        <v>12027</v>
      </c>
      <c r="AL2298" t="s">
        <v>12032</v>
      </c>
      <c r="AM2298" t="s">
        <v>11039</v>
      </c>
      <c r="AN2298">
        <v>1</v>
      </c>
      <c r="AO2298" s="10" t="s">
        <v>12044</v>
      </c>
      <c r="AP2298" t="str" cm="1">
        <f t="array" ref="AP2298">_xlfn.IFS(
  Table1[[#This Row],[Age]]&lt;=25, "18-25",
  Table1[[#This Row],[Age]]&lt;=35, "26-35",
  Table1[[#This Row],[Age]]&lt;=45, "36-45",
  Table1[[#This Row],[Age]]&lt;=60, "46-60",
  TRUE, "60+")</f>
        <v>36-45</v>
      </c>
    </row>
    <row r="2299" spans="1:42" x14ac:dyDescent="0.3">
      <c r="A2299">
        <v>2298</v>
      </c>
      <c r="B2299" t="s">
        <v>22</v>
      </c>
      <c r="C2299" t="s">
        <v>39</v>
      </c>
      <c r="D2299">
        <v>61</v>
      </c>
      <c r="E2299" t="s">
        <v>106</v>
      </c>
      <c r="F2299" t="s">
        <v>2405</v>
      </c>
      <c r="G2299" t="s">
        <v>5133</v>
      </c>
      <c r="H2299">
        <v>19458797151</v>
      </c>
      <c r="I2299" t="s">
        <v>6648</v>
      </c>
      <c r="J2299" t="s">
        <v>7291</v>
      </c>
      <c r="K2299">
        <v>6541.2</v>
      </c>
      <c r="L2299" s="12" t="s">
        <v>9298</v>
      </c>
      <c r="M2299" s="10" t="s">
        <v>11313</v>
      </c>
      <c r="N2299">
        <v>2298</v>
      </c>
      <c r="O2299">
        <v>45226</v>
      </c>
      <c r="P2299" t="s">
        <v>11402</v>
      </c>
      <c r="Q2299" s="16">
        <v>637.73</v>
      </c>
      <c r="R2299">
        <v>5903.47</v>
      </c>
      <c r="S2299">
        <v>48</v>
      </c>
      <c r="T2299">
        <v>2298</v>
      </c>
      <c r="U2299">
        <v>29192.82</v>
      </c>
      <c r="V2299" t="s">
        <v>11413</v>
      </c>
      <c r="W2299">
        <v>8.65</v>
      </c>
      <c r="X2299">
        <v>48</v>
      </c>
      <c r="Y2299" t="s">
        <v>11932</v>
      </c>
      <c r="Z2299" t="s">
        <v>12012</v>
      </c>
      <c r="AA2299">
        <v>2298</v>
      </c>
      <c r="AB2299" t="s">
        <v>12016</v>
      </c>
      <c r="AC2299">
        <v>4443.5600000000004</v>
      </c>
      <c r="AD2299">
        <v>1997.57</v>
      </c>
      <c r="AE2299">
        <v>99.88</v>
      </c>
      <c r="AF2299" t="s">
        <v>11111</v>
      </c>
      <c r="AG2299" t="s">
        <v>11282</v>
      </c>
      <c r="AH2299">
        <v>8863</v>
      </c>
      <c r="AI2299">
        <v>2298</v>
      </c>
      <c r="AJ2299" t="s">
        <v>11242</v>
      </c>
      <c r="AK2299" t="s">
        <v>12028</v>
      </c>
      <c r="AL2299" t="s">
        <v>12032</v>
      </c>
      <c r="AM2299" t="s">
        <v>11112</v>
      </c>
      <c r="AN2299">
        <v>-1</v>
      </c>
      <c r="AO2299" s="10" t="s">
        <v>12044</v>
      </c>
      <c r="AP2299" t="str" cm="1">
        <f t="array" ref="AP2299">_xlfn.IFS(
  Table1[[#This Row],[Age]]&lt;=25, "18-25",
  Table1[[#This Row],[Age]]&lt;=35, "26-35",
  Table1[[#This Row],[Age]]&lt;=45, "36-45",
  Table1[[#This Row],[Age]]&lt;=60, "46-60",
  TRUE, "60+")</f>
        <v>60+</v>
      </c>
    </row>
    <row r="2300" spans="1:42" x14ac:dyDescent="0.3">
      <c r="A2300">
        <v>2299</v>
      </c>
      <c r="B2300" t="s">
        <v>20</v>
      </c>
      <c r="C2300" t="s">
        <v>57</v>
      </c>
      <c r="D2300">
        <v>55</v>
      </c>
      <c r="E2300" t="s">
        <v>104</v>
      </c>
      <c r="F2300" t="s">
        <v>2406</v>
      </c>
      <c r="G2300" t="s">
        <v>5125</v>
      </c>
      <c r="H2300">
        <v>19458797152</v>
      </c>
      <c r="I2300" t="s">
        <v>6269</v>
      </c>
      <c r="J2300" t="s">
        <v>7291</v>
      </c>
      <c r="K2300">
        <v>5025.21</v>
      </c>
      <c r="L2300" s="12" t="s">
        <v>9299</v>
      </c>
      <c r="M2300" s="10" t="s">
        <v>11202</v>
      </c>
      <c r="N2300">
        <v>2299</v>
      </c>
      <c r="O2300">
        <v>45269</v>
      </c>
      <c r="P2300" t="s">
        <v>11402</v>
      </c>
      <c r="Q2300" s="16">
        <v>3862.56</v>
      </c>
      <c r="R2300">
        <v>8887.77</v>
      </c>
      <c r="S2300">
        <v>94</v>
      </c>
      <c r="T2300">
        <v>2299</v>
      </c>
      <c r="U2300">
        <v>37223.25</v>
      </c>
      <c r="V2300" t="s">
        <v>11412</v>
      </c>
      <c r="W2300">
        <v>9.06</v>
      </c>
      <c r="X2300">
        <v>48</v>
      </c>
      <c r="Y2300" t="s">
        <v>10434</v>
      </c>
      <c r="Z2300" t="s">
        <v>12011</v>
      </c>
      <c r="AA2300">
        <v>2299</v>
      </c>
      <c r="AB2300" t="s">
        <v>12016</v>
      </c>
      <c r="AC2300">
        <v>3359.83</v>
      </c>
      <c r="AD2300">
        <v>2192.34</v>
      </c>
      <c r="AE2300">
        <v>109.62</v>
      </c>
      <c r="AF2300" t="s">
        <v>11152</v>
      </c>
      <c r="AG2300" t="s">
        <v>11321</v>
      </c>
      <c r="AH2300">
        <v>7805</v>
      </c>
      <c r="AI2300">
        <v>2299</v>
      </c>
      <c r="AJ2300" t="s">
        <v>11160</v>
      </c>
      <c r="AK2300" t="s">
        <v>12027</v>
      </c>
      <c r="AL2300" t="s">
        <v>12031</v>
      </c>
      <c r="AM2300" t="s">
        <v>11245</v>
      </c>
      <c r="AN2300">
        <v>1</v>
      </c>
      <c r="AO2300" s="10" t="s">
        <v>12036</v>
      </c>
      <c r="AP2300" t="str" cm="1">
        <f t="array" ref="AP2300">_xlfn.IFS(
  Table1[[#This Row],[Age]]&lt;=25, "18-25",
  Table1[[#This Row],[Age]]&lt;=35, "26-35",
  Table1[[#This Row],[Age]]&lt;=45, "36-45",
  Table1[[#This Row],[Age]]&lt;=60, "46-60",
  TRUE, "60+")</f>
        <v>46-60</v>
      </c>
    </row>
    <row r="2301" spans="1:42" x14ac:dyDescent="0.3">
      <c r="A2301">
        <v>2300</v>
      </c>
      <c r="B2301" t="s">
        <v>23</v>
      </c>
      <c r="C2301" t="s">
        <v>96</v>
      </c>
      <c r="D2301">
        <v>33</v>
      </c>
      <c r="E2301" t="s">
        <v>105</v>
      </c>
      <c r="F2301" t="s">
        <v>2407</v>
      </c>
      <c r="G2301" t="s">
        <v>5128</v>
      </c>
      <c r="H2301">
        <v>19458797153</v>
      </c>
      <c r="I2301" t="s">
        <v>5966</v>
      </c>
      <c r="J2301" t="s">
        <v>7292</v>
      </c>
      <c r="K2301">
        <v>7993.42</v>
      </c>
      <c r="L2301" s="12" t="s">
        <v>7578</v>
      </c>
      <c r="M2301" s="10" t="s">
        <v>11332</v>
      </c>
      <c r="N2301">
        <v>2300</v>
      </c>
      <c r="O2301">
        <v>45161</v>
      </c>
      <c r="P2301" t="s">
        <v>11403</v>
      </c>
      <c r="Q2301" s="16">
        <v>1867.67</v>
      </c>
      <c r="R2301">
        <v>9861.09</v>
      </c>
      <c r="S2301">
        <v>82</v>
      </c>
      <c r="T2301">
        <v>2300</v>
      </c>
      <c r="U2301">
        <v>20415.98</v>
      </c>
      <c r="V2301" t="s">
        <v>11413</v>
      </c>
      <c r="W2301">
        <v>6.61</v>
      </c>
      <c r="X2301">
        <v>36</v>
      </c>
      <c r="Y2301" t="s">
        <v>10257</v>
      </c>
      <c r="Z2301" t="s">
        <v>12012</v>
      </c>
      <c r="AA2301">
        <v>2300</v>
      </c>
      <c r="AB2301" t="s">
        <v>12016</v>
      </c>
      <c r="AC2301">
        <v>3620.38</v>
      </c>
      <c r="AD2301">
        <v>4452.29</v>
      </c>
      <c r="AE2301">
        <v>222.61</v>
      </c>
      <c r="AF2301" t="s">
        <v>11091</v>
      </c>
      <c r="AG2301" t="s">
        <v>11188</v>
      </c>
      <c r="AH2301">
        <v>3557</v>
      </c>
      <c r="AI2301">
        <v>2300</v>
      </c>
      <c r="AJ2301" t="s">
        <v>11168</v>
      </c>
      <c r="AK2301" t="s">
        <v>12028</v>
      </c>
      <c r="AL2301" t="s">
        <v>12032</v>
      </c>
      <c r="AM2301" t="s">
        <v>11257</v>
      </c>
      <c r="AN2301">
        <v>1</v>
      </c>
      <c r="AO2301" s="10" t="s">
        <v>12041</v>
      </c>
      <c r="AP2301" t="str" cm="1">
        <f t="array" ref="AP2301">_xlfn.IFS(
  Table1[[#This Row],[Age]]&lt;=25, "18-25",
  Table1[[#This Row],[Age]]&lt;=35, "26-35",
  Table1[[#This Row],[Age]]&lt;=45, "36-45",
  Table1[[#This Row],[Age]]&lt;=60, "46-60",
  TRUE, "60+")</f>
        <v>26-35</v>
      </c>
    </row>
    <row r="2302" spans="1:42" x14ac:dyDescent="0.3">
      <c r="A2302">
        <v>2301</v>
      </c>
      <c r="B2302" t="s">
        <v>50</v>
      </c>
      <c r="C2302" t="s">
        <v>56</v>
      </c>
      <c r="D2302">
        <v>61</v>
      </c>
      <c r="E2302" t="s">
        <v>106</v>
      </c>
      <c r="F2302" t="s">
        <v>2408</v>
      </c>
      <c r="G2302" t="s">
        <v>5119</v>
      </c>
      <c r="H2302">
        <v>19458797154</v>
      </c>
      <c r="I2302" t="s">
        <v>6649</v>
      </c>
      <c r="J2302" t="s">
        <v>7292</v>
      </c>
      <c r="K2302">
        <v>672.71</v>
      </c>
      <c r="L2302" s="12" t="s">
        <v>9300</v>
      </c>
      <c r="M2302" s="10" t="s">
        <v>11060</v>
      </c>
      <c r="N2302">
        <v>2301</v>
      </c>
      <c r="O2302">
        <v>45244</v>
      </c>
      <c r="P2302" t="s">
        <v>11403</v>
      </c>
      <c r="Q2302" s="16">
        <v>3153.09</v>
      </c>
      <c r="R2302">
        <v>3825.8</v>
      </c>
      <c r="S2302">
        <v>8</v>
      </c>
      <c r="T2302">
        <v>2301</v>
      </c>
      <c r="U2302">
        <v>45295.89</v>
      </c>
      <c r="V2302" t="s">
        <v>11411</v>
      </c>
      <c r="W2302">
        <v>5.34</v>
      </c>
      <c r="X2302">
        <v>36</v>
      </c>
      <c r="Y2302" t="s">
        <v>8657</v>
      </c>
      <c r="Z2302" t="s">
        <v>12012</v>
      </c>
      <c r="AA2302">
        <v>2301</v>
      </c>
      <c r="AB2302" t="s">
        <v>12016</v>
      </c>
      <c r="AC2302">
        <v>1947.59</v>
      </c>
      <c r="AD2302">
        <v>147.79</v>
      </c>
      <c r="AE2302">
        <v>7.39</v>
      </c>
      <c r="AF2302" t="s">
        <v>11145</v>
      </c>
      <c r="AG2302" t="s">
        <v>11361</v>
      </c>
      <c r="AH2302">
        <v>6653</v>
      </c>
      <c r="AI2302">
        <v>2301</v>
      </c>
      <c r="AJ2302" t="s">
        <v>11046</v>
      </c>
      <c r="AK2302" t="s">
        <v>12029</v>
      </c>
      <c r="AL2302" t="s">
        <v>12031</v>
      </c>
      <c r="AM2302" t="s">
        <v>11392</v>
      </c>
      <c r="AN2302">
        <v>1</v>
      </c>
      <c r="AO2302" s="10" t="s">
        <v>12040</v>
      </c>
      <c r="AP2302" t="str" cm="1">
        <f t="array" ref="AP2302">_xlfn.IFS(
  Table1[[#This Row],[Age]]&lt;=25, "18-25",
  Table1[[#This Row],[Age]]&lt;=35, "26-35",
  Table1[[#This Row],[Age]]&lt;=45, "36-45",
  Table1[[#This Row],[Age]]&lt;=60, "46-60",
  TRUE, "60+")</f>
        <v>60+</v>
      </c>
    </row>
    <row r="2303" spans="1:42" x14ac:dyDescent="0.3">
      <c r="A2303">
        <v>2302</v>
      </c>
      <c r="B2303" t="s">
        <v>23</v>
      </c>
      <c r="C2303" t="s">
        <v>76</v>
      </c>
      <c r="D2303">
        <v>42</v>
      </c>
      <c r="E2303" t="s">
        <v>106</v>
      </c>
      <c r="F2303" t="s">
        <v>2409</v>
      </c>
      <c r="G2303" t="s">
        <v>5127</v>
      </c>
      <c r="H2303">
        <v>19458797155</v>
      </c>
      <c r="I2303" t="s">
        <v>6650</v>
      </c>
      <c r="J2303" t="s">
        <v>7291</v>
      </c>
      <c r="K2303">
        <v>4593.7</v>
      </c>
      <c r="L2303" s="12" t="s">
        <v>9301</v>
      </c>
      <c r="M2303" s="10" t="s">
        <v>11195</v>
      </c>
      <c r="N2303">
        <v>2302</v>
      </c>
      <c r="O2303">
        <v>45140</v>
      </c>
      <c r="P2303" t="s">
        <v>11404</v>
      </c>
      <c r="Q2303" s="16">
        <v>1000.96</v>
      </c>
      <c r="R2303">
        <v>5594.66</v>
      </c>
      <c r="S2303">
        <v>74</v>
      </c>
      <c r="T2303">
        <v>2302</v>
      </c>
      <c r="U2303">
        <v>43311.15</v>
      </c>
      <c r="V2303" t="s">
        <v>11412</v>
      </c>
      <c r="W2303">
        <v>2.84</v>
      </c>
      <c r="X2303">
        <v>24</v>
      </c>
      <c r="Y2303" t="s">
        <v>7807</v>
      </c>
      <c r="Z2303" t="s">
        <v>12010</v>
      </c>
      <c r="AA2303">
        <v>2302</v>
      </c>
      <c r="AB2303" t="s">
        <v>12017</v>
      </c>
      <c r="AC2303">
        <v>4452.79</v>
      </c>
      <c r="AD2303">
        <v>2586.4899999999998</v>
      </c>
      <c r="AE2303">
        <v>129.32</v>
      </c>
      <c r="AF2303" t="s">
        <v>11075</v>
      </c>
      <c r="AG2303" t="s">
        <v>11193</v>
      </c>
      <c r="AH2303">
        <v>382</v>
      </c>
      <c r="AI2303">
        <v>2302</v>
      </c>
      <c r="AJ2303" t="s">
        <v>11325</v>
      </c>
      <c r="AK2303" t="s">
        <v>12028</v>
      </c>
      <c r="AL2303" t="s">
        <v>12031</v>
      </c>
      <c r="AM2303" t="s">
        <v>11179</v>
      </c>
      <c r="AN2303">
        <v>1</v>
      </c>
      <c r="AO2303" s="10" t="s">
        <v>12041</v>
      </c>
      <c r="AP2303" t="str" cm="1">
        <f t="array" ref="AP2303">_xlfn.IFS(
  Table1[[#This Row],[Age]]&lt;=25, "18-25",
  Table1[[#This Row],[Age]]&lt;=35, "26-35",
  Table1[[#This Row],[Age]]&lt;=45, "36-45",
  Table1[[#This Row],[Age]]&lt;=60, "46-60",
  TRUE, "60+")</f>
        <v>36-45</v>
      </c>
    </row>
    <row r="2304" spans="1:42" x14ac:dyDescent="0.3">
      <c r="A2304">
        <v>2303</v>
      </c>
      <c r="B2304" t="s">
        <v>38</v>
      </c>
      <c r="C2304" t="s">
        <v>72</v>
      </c>
      <c r="D2304">
        <v>27</v>
      </c>
      <c r="E2304" t="s">
        <v>104</v>
      </c>
      <c r="F2304" t="s">
        <v>2410</v>
      </c>
      <c r="G2304" t="s">
        <v>5109</v>
      </c>
      <c r="H2304">
        <v>19458797156</v>
      </c>
      <c r="I2304" t="s">
        <v>6651</v>
      </c>
      <c r="J2304" t="s">
        <v>7292</v>
      </c>
      <c r="K2304">
        <v>238.59</v>
      </c>
      <c r="L2304" s="12" t="s">
        <v>9302</v>
      </c>
      <c r="M2304" s="10" t="s">
        <v>11105</v>
      </c>
      <c r="N2304">
        <v>2303</v>
      </c>
      <c r="O2304">
        <v>44994</v>
      </c>
      <c r="P2304" t="s">
        <v>11402</v>
      </c>
      <c r="Q2304" s="16">
        <v>825.41</v>
      </c>
      <c r="R2304">
        <v>-586.82000000000005</v>
      </c>
      <c r="S2304">
        <v>86</v>
      </c>
      <c r="T2304">
        <v>2303</v>
      </c>
      <c r="U2304">
        <v>36540.400000000001</v>
      </c>
      <c r="V2304" t="s">
        <v>11412</v>
      </c>
      <c r="W2304">
        <v>2.14</v>
      </c>
      <c r="X2304">
        <v>24</v>
      </c>
      <c r="Y2304" t="s">
        <v>11600</v>
      </c>
      <c r="Z2304" t="s">
        <v>12010</v>
      </c>
      <c r="AA2304">
        <v>2303</v>
      </c>
      <c r="AB2304" t="s">
        <v>12015</v>
      </c>
      <c r="AC2304">
        <v>8007.55</v>
      </c>
      <c r="AD2304">
        <v>1245.6199999999999</v>
      </c>
      <c r="AE2304">
        <v>62.28</v>
      </c>
      <c r="AF2304" t="s">
        <v>11045</v>
      </c>
      <c r="AG2304" t="s">
        <v>11375</v>
      </c>
      <c r="AH2304">
        <v>5234</v>
      </c>
      <c r="AI2304">
        <v>2303</v>
      </c>
      <c r="AJ2304" t="s">
        <v>11230</v>
      </c>
      <c r="AK2304" t="s">
        <v>12028</v>
      </c>
      <c r="AL2304" t="s">
        <v>12031</v>
      </c>
      <c r="AM2304" t="s">
        <v>11054</v>
      </c>
      <c r="AN2304">
        <v>-1</v>
      </c>
      <c r="AO2304" s="10" t="s">
        <v>12047</v>
      </c>
      <c r="AP2304" t="str" cm="1">
        <f t="array" ref="AP2304">_xlfn.IFS(
  Table1[[#This Row],[Age]]&lt;=25, "18-25",
  Table1[[#This Row],[Age]]&lt;=35, "26-35",
  Table1[[#This Row],[Age]]&lt;=45, "36-45",
  Table1[[#This Row],[Age]]&lt;=60, "46-60",
  TRUE, "60+")</f>
        <v>26-35</v>
      </c>
    </row>
    <row r="2305" spans="1:42" x14ac:dyDescent="0.3">
      <c r="A2305">
        <v>2304</v>
      </c>
      <c r="B2305" t="s">
        <v>17</v>
      </c>
      <c r="C2305" t="s">
        <v>62</v>
      </c>
      <c r="D2305">
        <v>54</v>
      </c>
      <c r="E2305" t="s">
        <v>106</v>
      </c>
      <c r="F2305" t="s">
        <v>2411</v>
      </c>
      <c r="G2305" t="s">
        <v>5127</v>
      </c>
      <c r="H2305">
        <v>19458797157</v>
      </c>
      <c r="I2305" t="s">
        <v>6333</v>
      </c>
      <c r="J2305" t="s">
        <v>7292</v>
      </c>
      <c r="K2305">
        <v>2286.5100000000002</v>
      </c>
      <c r="L2305" s="12" t="s">
        <v>9303</v>
      </c>
      <c r="M2305" s="10" t="s">
        <v>11248</v>
      </c>
      <c r="N2305">
        <v>2304</v>
      </c>
      <c r="O2305">
        <v>45150</v>
      </c>
      <c r="P2305" t="s">
        <v>11403</v>
      </c>
      <c r="Q2305" s="16">
        <v>272.83999999999997</v>
      </c>
      <c r="R2305">
        <v>2559.35</v>
      </c>
      <c r="S2305">
        <v>88</v>
      </c>
      <c r="T2305">
        <v>2304</v>
      </c>
      <c r="U2305">
        <v>37427.879999999997</v>
      </c>
      <c r="V2305" t="s">
        <v>11412</v>
      </c>
      <c r="W2305">
        <v>6.48</v>
      </c>
      <c r="X2305">
        <v>24</v>
      </c>
      <c r="Y2305" t="s">
        <v>11604</v>
      </c>
      <c r="Z2305" t="s">
        <v>12010</v>
      </c>
      <c r="AA2305">
        <v>2304</v>
      </c>
      <c r="AB2305" t="s">
        <v>12016</v>
      </c>
      <c r="AC2305">
        <v>1540.98</v>
      </c>
      <c r="AD2305">
        <v>2146.65</v>
      </c>
      <c r="AE2305">
        <v>107.33</v>
      </c>
      <c r="AF2305" t="s">
        <v>11034</v>
      </c>
      <c r="AG2305" t="s">
        <v>11392</v>
      </c>
      <c r="AH2305">
        <v>7028</v>
      </c>
      <c r="AI2305">
        <v>2304</v>
      </c>
      <c r="AJ2305" t="s">
        <v>11037</v>
      </c>
      <c r="AK2305" t="s">
        <v>12029</v>
      </c>
      <c r="AL2305" t="s">
        <v>12031</v>
      </c>
      <c r="AM2305" t="s">
        <v>11221</v>
      </c>
      <c r="AN2305">
        <v>1</v>
      </c>
      <c r="AO2305" s="10" t="s">
        <v>12041</v>
      </c>
      <c r="AP2305" t="str" cm="1">
        <f t="array" ref="AP2305">_xlfn.IFS(
  Table1[[#This Row],[Age]]&lt;=25, "18-25",
  Table1[[#This Row],[Age]]&lt;=35, "26-35",
  Table1[[#This Row],[Age]]&lt;=45, "36-45",
  Table1[[#This Row],[Age]]&lt;=60, "46-60",
  TRUE, "60+")</f>
        <v>46-60</v>
      </c>
    </row>
    <row r="2306" spans="1:42" x14ac:dyDescent="0.3">
      <c r="A2306">
        <v>2305</v>
      </c>
      <c r="B2306" t="s">
        <v>19</v>
      </c>
      <c r="C2306" t="s">
        <v>59</v>
      </c>
      <c r="D2306">
        <v>45</v>
      </c>
      <c r="E2306" t="s">
        <v>106</v>
      </c>
      <c r="F2306" t="s">
        <v>2412</v>
      </c>
      <c r="G2306" t="s">
        <v>5141</v>
      </c>
      <c r="H2306">
        <v>19458797158</v>
      </c>
      <c r="I2306" t="s">
        <v>6652</v>
      </c>
      <c r="J2306" t="s">
        <v>7291</v>
      </c>
      <c r="K2306">
        <v>7776.22</v>
      </c>
      <c r="L2306" s="12" t="s">
        <v>9304</v>
      </c>
      <c r="M2306" s="10" t="s">
        <v>11184</v>
      </c>
      <c r="N2306">
        <v>2305</v>
      </c>
      <c r="O2306">
        <v>45142</v>
      </c>
      <c r="P2306" t="s">
        <v>11402</v>
      </c>
      <c r="Q2306" s="16">
        <v>1579.13</v>
      </c>
      <c r="R2306">
        <v>9355.35</v>
      </c>
      <c r="S2306">
        <v>67</v>
      </c>
      <c r="T2306">
        <v>2305</v>
      </c>
      <c r="U2306">
        <v>21248.799999999999</v>
      </c>
      <c r="V2306" t="s">
        <v>11411</v>
      </c>
      <c r="W2306">
        <v>9.52</v>
      </c>
      <c r="X2306">
        <v>60</v>
      </c>
      <c r="Y2306" t="s">
        <v>8896</v>
      </c>
      <c r="Z2306" t="s">
        <v>12012</v>
      </c>
      <c r="AA2306">
        <v>2305</v>
      </c>
      <c r="AB2306" t="s">
        <v>12017</v>
      </c>
      <c r="AC2306">
        <v>9250.5499999999993</v>
      </c>
      <c r="AD2306">
        <v>3341.74</v>
      </c>
      <c r="AE2306">
        <v>167.09</v>
      </c>
      <c r="AF2306" t="s">
        <v>11131</v>
      </c>
      <c r="AG2306" t="s">
        <v>11074</v>
      </c>
      <c r="AH2306">
        <v>5226</v>
      </c>
      <c r="AI2306">
        <v>2305</v>
      </c>
      <c r="AJ2306" t="s">
        <v>11345</v>
      </c>
      <c r="AK2306" t="s">
        <v>12027</v>
      </c>
      <c r="AL2306" t="s">
        <v>12032</v>
      </c>
      <c r="AM2306" t="s">
        <v>11186</v>
      </c>
      <c r="AN2306">
        <v>1</v>
      </c>
      <c r="AO2306" s="10" t="s">
        <v>12041</v>
      </c>
      <c r="AP2306" t="str" cm="1">
        <f t="array" ref="AP2306">_xlfn.IFS(
  Table1[[#This Row],[Age]]&lt;=25, "18-25",
  Table1[[#This Row],[Age]]&lt;=35, "26-35",
  Table1[[#This Row],[Age]]&lt;=45, "36-45",
  Table1[[#This Row],[Age]]&lt;=60, "46-60",
  TRUE, "60+")</f>
        <v>36-45</v>
      </c>
    </row>
    <row r="2307" spans="1:42" x14ac:dyDescent="0.3">
      <c r="A2307">
        <v>2306</v>
      </c>
      <c r="B2307" t="s">
        <v>36</v>
      </c>
      <c r="C2307" t="s">
        <v>54</v>
      </c>
      <c r="D2307">
        <v>45</v>
      </c>
      <c r="E2307" t="s">
        <v>106</v>
      </c>
      <c r="F2307" t="s">
        <v>2413</v>
      </c>
      <c r="G2307" t="s">
        <v>5134</v>
      </c>
      <c r="H2307">
        <v>19458797159</v>
      </c>
      <c r="I2307" t="s">
        <v>5914</v>
      </c>
      <c r="J2307" t="s">
        <v>7291</v>
      </c>
      <c r="K2307">
        <v>1149.9000000000001</v>
      </c>
      <c r="L2307" s="12" t="s">
        <v>9305</v>
      </c>
      <c r="M2307" s="10" t="s">
        <v>11278</v>
      </c>
      <c r="N2307">
        <v>2306</v>
      </c>
      <c r="O2307">
        <v>45092</v>
      </c>
      <c r="P2307" t="s">
        <v>11402</v>
      </c>
      <c r="Q2307" s="16">
        <v>2989.75</v>
      </c>
      <c r="R2307">
        <v>-1839.85</v>
      </c>
      <c r="S2307">
        <v>14</v>
      </c>
      <c r="T2307">
        <v>2306</v>
      </c>
      <c r="U2307">
        <v>41793.800000000003</v>
      </c>
      <c r="V2307" t="s">
        <v>11411</v>
      </c>
      <c r="W2307">
        <v>3.5</v>
      </c>
      <c r="X2307">
        <v>36</v>
      </c>
      <c r="Y2307" t="s">
        <v>9030</v>
      </c>
      <c r="Z2307" t="s">
        <v>12011</v>
      </c>
      <c r="AA2307">
        <v>2306</v>
      </c>
      <c r="AB2307" t="s">
        <v>12017</v>
      </c>
      <c r="AC2307">
        <v>5058.28</v>
      </c>
      <c r="AD2307">
        <v>3097.76</v>
      </c>
      <c r="AE2307">
        <v>154.88999999999999</v>
      </c>
      <c r="AF2307" t="s">
        <v>11091</v>
      </c>
      <c r="AG2307" t="s">
        <v>11338</v>
      </c>
      <c r="AH2307">
        <v>3383</v>
      </c>
      <c r="AI2307">
        <v>2306</v>
      </c>
      <c r="AJ2307" t="s">
        <v>11294</v>
      </c>
      <c r="AK2307" t="s">
        <v>12029</v>
      </c>
      <c r="AL2307" t="s">
        <v>12031</v>
      </c>
      <c r="AM2307" t="s">
        <v>11307</v>
      </c>
      <c r="AN2307">
        <v>1</v>
      </c>
      <c r="AO2307" s="10" t="s">
        <v>12043</v>
      </c>
      <c r="AP2307" t="str" cm="1">
        <f t="array" ref="AP2307">_xlfn.IFS(
  Table1[[#This Row],[Age]]&lt;=25, "18-25",
  Table1[[#This Row],[Age]]&lt;=35, "26-35",
  Table1[[#This Row],[Age]]&lt;=45, "36-45",
  Table1[[#This Row],[Age]]&lt;=60, "46-60",
  TRUE, "60+")</f>
        <v>36-45</v>
      </c>
    </row>
    <row r="2308" spans="1:42" x14ac:dyDescent="0.3">
      <c r="A2308">
        <v>2307</v>
      </c>
      <c r="B2308" t="s">
        <v>10</v>
      </c>
      <c r="C2308" t="s">
        <v>76</v>
      </c>
      <c r="D2308">
        <v>42</v>
      </c>
      <c r="E2308" t="s">
        <v>104</v>
      </c>
      <c r="F2308" t="s">
        <v>2414</v>
      </c>
      <c r="G2308" t="s">
        <v>5121</v>
      </c>
      <c r="H2308">
        <v>19458797160</v>
      </c>
      <c r="I2308" t="s">
        <v>5897</v>
      </c>
      <c r="J2308" t="s">
        <v>7291</v>
      </c>
      <c r="K2308">
        <v>1145.23</v>
      </c>
      <c r="L2308" s="12" t="s">
        <v>9306</v>
      </c>
      <c r="M2308" s="10" t="s">
        <v>11310</v>
      </c>
      <c r="N2308">
        <v>2307</v>
      </c>
      <c r="O2308">
        <v>44987</v>
      </c>
      <c r="P2308" t="s">
        <v>11402</v>
      </c>
      <c r="Q2308" s="16">
        <v>1600.69</v>
      </c>
      <c r="R2308">
        <v>2745.92</v>
      </c>
      <c r="S2308">
        <v>47</v>
      </c>
      <c r="T2308">
        <v>2307</v>
      </c>
      <c r="U2308">
        <v>46697.87</v>
      </c>
      <c r="V2308" t="s">
        <v>11412</v>
      </c>
      <c r="W2308">
        <v>1.9</v>
      </c>
      <c r="X2308">
        <v>36</v>
      </c>
      <c r="Y2308" t="s">
        <v>8828</v>
      </c>
      <c r="Z2308" t="s">
        <v>12012</v>
      </c>
      <c r="AA2308">
        <v>2307</v>
      </c>
      <c r="AB2308" t="s">
        <v>12016</v>
      </c>
      <c r="AC2308">
        <v>6913.84</v>
      </c>
      <c r="AD2308">
        <v>1703.81</v>
      </c>
      <c r="AE2308">
        <v>85.19</v>
      </c>
      <c r="AF2308" t="s">
        <v>11226</v>
      </c>
      <c r="AG2308" t="s">
        <v>11118</v>
      </c>
      <c r="AH2308">
        <v>528</v>
      </c>
      <c r="AI2308">
        <v>2307</v>
      </c>
      <c r="AJ2308" t="s">
        <v>11106</v>
      </c>
      <c r="AK2308" t="s">
        <v>12028</v>
      </c>
      <c r="AL2308" t="s">
        <v>12031</v>
      </c>
      <c r="AM2308" t="s">
        <v>11303</v>
      </c>
      <c r="AN2308">
        <v>1</v>
      </c>
      <c r="AO2308" s="10" t="s">
        <v>12047</v>
      </c>
      <c r="AP2308" t="str" cm="1">
        <f t="array" ref="AP2308">_xlfn.IFS(
  Table1[[#This Row],[Age]]&lt;=25, "18-25",
  Table1[[#This Row],[Age]]&lt;=35, "26-35",
  Table1[[#This Row],[Age]]&lt;=45, "36-45",
  Table1[[#This Row],[Age]]&lt;=60, "46-60",
  TRUE, "60+")</f>
        <v>36-45</v>
      </c>
    </row>
    <row r="2309" spans="1:42" x14ac:dyDescent="0.3">
      <c r="A2309">
        <v>2308</v>
      </c>
      <c r="B2309" t="s">
        <v>38</v>
      </c>
      <c r="C2309" t="s">
        <v>91</v>
      </c>
      <c r="D2309">
        <v>42</v>
      </c>
      <c r="E2309" t="s">
        <v>104</v>
      </c>
      <c r="F2309" t="s">
        <v>2415</v>
      </c>
      <c r="G2309" t="s">
        <v>5109</v>
      </c>
      <c r="H2309">
        <v>19458797161</v>
      </c>
      <c r="I2309" t="s">
        <v>5483</v>
      </c>
      <c r="J2309" t="s">
        <v>7292</v>
      </c>
      <c r="K2309">
        <v>4074.24</v>
      </c>
      <c r="L2309" s="12" t="s">
        <v>9307</v>
      </c>
      <c r="M2309" s="10" t="s">
        <v>11180</v>
      </c>
      <c r="N2309">
        <v>2308</v>
      </c>
      <c r="O2309">
        <v>45210</v>
      </c>
      <c r="P2309" t="s">
        <v>11404</v>
      </c>
      <c r="Q2309" s="16">
        <v>1211.99</v>
      </c>
      <c r="R2309">
        <v>5286.23</v>
      </c>
      <c r="S2309">
        <v>24</v>
      </c>
      <c r="T2309">
        <v>2308</v>
      </c>
      <c r="U2309">
        <v>39962.28</v>
      </c>
      <c r="V2309" t="s">
        <v>11413</v>
      </c>
      <c r="W2309">
        <v>4.8099999999999996</v>
      </c>
      <c r="X2309">
        <v>12</v>
      </c>
      <c r="Y2309" t="s">
        <v>11681</v>
      </c>
      <c r="Z2309" t="s">
        <v>12011</v>
      </c>
      <c r="AA2309">
        <v>2308</v>
      </c>
      <c r="AB2309" t="s">
        <v>12017</v>
      </c>
      <c r="AC2309">
        <v>4358.96</v>
      </c>
      <c r="AD2309">
        <v>1591.68</v>
      </c>
      <c r="AE2309">
        <v>79.58</v>
      </c>
      <c r="AF2309" t="s">
        <v>11356</v>
      </c>
      <c r="AG2309" t="s">
        <v>11188</v>
      </c>
      <c r="AH2309">
        <v>7695</v>
      </c>
      <c r="AI2309">
        <v>2308</v>
      </c>
      <c r="AJ2309" t="s">
        <v>11111</v>
      </c>
      <c r="AK2309" t="s">
        <v>12027</v>
      </c>
      <c r="AL2309" t="s">
        <v>12031</v>
      </c>
      <c r="AM2309" t="s">
        <v>11189</v>
      </c>
      <c r="AN2309">
        <v>1</v>
      </c>
      <c r="AO2309" s="10" t="s">
        <v>12044</v>
      </c>
      <c r="AP2309" t="str" cm="1">
        <f t="array" ref="AP2309">_xlfn.IFS(
  Table1[[#This Row],[Age]]&lt;=25, "18-25",
  Table1[[#This Row],[Age]]&lt;=35, "26-35",
  Table1[[#This Row],[Age]]&lt;=45, "36-45",
  Table1[[#This Row],[Age]]&lt;=60, "46-60",
  TRUE, "60+")</f>
        <v>36-45</v>
      </c>
    </row>
    <row r="2310" spans="1:42" x14ac:dyDescent="0.3">
      <c r="A2310">
        <v>2309</v>
      </c>
      <c r="B2310" t="s">
        <v>6</v>
      </c>
      <c r="C2310" t="s">
        <v>90</v>
      </c>
      <c r="D2310">
        <v>68</v>
      </c>
      <c r="E2310" t="s">
        <v>106</v>
      </c>
      <c r="F2310" t="s">
        <v>2416</v>
      </c>
      <c r="G2310" t="s">
        <v>5112</v>
      </c>
      <c r="H2310">
        <v>19458797162</v>
      </c>
      <c r="I2310" t="s">
        <v>6653</v>
      </c>
      <c r="J2310" t="s">
        <v>7292</v>
      </c>
      <c r="K2310">
        <v>7791.72</v>
      </c>
      <c r="L2310" s="12" t="s">
        <v>7639</v>
      </c>
      <c r="M2310" s="10" t="s">
        <v>11050</v>
      </c>
      <c r="N2310">
        <v>2309</v>
      </c>
      <c r="O2310">
        <v>44996</v>
      </c>
      <c r="P2310" t="s">
        <v>11402</v>
      </c>
      <c r="Q2310" s="16">
        <v>4974.38</v>
      </c>
      <c r="R2310">
        <v>12766.1</v>
      </c>
      <c r="S2310">
        <v>91</v>
      </c>
      <c r="T2310">
        <v>2309</v>
      </c>
      <c r="U2310">
        <v>7518.12</v>
      </c>
      <c r="V2310" t="s">
        <v>11413</v>
      </c>
      <c r="W2310">
        <v>1</v>
      </c>
      <c r="X2310">
        <v>12</v>
      </c>
      <c r="Y2310" t="s">
        <v>7320</v>
      </c>
      <c r="Z2310" t="s">
        <v>12012</v>
      </c>
      <c r="AA2310">
        <v>2309</v>
      </c>
      <c r="AB2310" t="s">
        <v>12016</v>
      </c>
      <c r="AC2310">
        <v>3400.82</v>
      </c>
      <c r="AD2310">
        <v>1833.1</v>
      </c>
      <c r="AE2310">
        <v>91.66</v>
      </c>
      <c r="AF2310" t="s">
        <v>11093</v>
      </c>
      <c r="AG2310" t="s">
        <v>11161</v>
      </c>
      <c r="AH2310">
        <v>208</v>
      </c>
      <c r="AI2310">
        <v>2309</v>
      </c>
      <c r="AJ2310" t="s">
        <v>11242</v>
      </c>
      <c r="AK2310" t="s">
        <v>12028</v>
      </c>
      <c r="AL2310" t="s">
        <v>12031</v>
      </c>
      <c r="AM2310" t="s">
        <v>11254</v>
      </c>
      <c r="AN2310">
        <v>1</v>
      </c>
      <c r="AO2310" s="10" t="s">
        <v>12047</v>
      </c>
      <c r="AP2310" t="str" cm="1">
        <f t="array" ref="AP2310">_xlfn.IFS(
  Table1[[#This Row],[Age]]&lt;=25, "18-25",
  Table1[[#This Row],[Age]]&lt;=35, "26-35",
  Table1[[#This Row],[Age]]&lt;=45, "36-45",
  Table1[[#This Row],[Age]]&lt;=60, "46-60",
  TRUE, "60+")</f>
        <v>60+</v>
      </c>
    </row>
    <row r="2311" spans="1:42" x14ac:dyDescent="0.3">
      <c r="A2311">
        <v>2310</v>
      </c>
      <c r="B2311" t="s">
        <v>51</v>
      </c>
      <c r="C2311" t="s">
        <v>90</v>
      </c>
      <c r="D2311">
        <v>29</v>
      </c>
      <c r="E2311" t="s">
        <v>106</v>
      </c>
      <c r="F2311" t="s">
        <v>2417</v>
      </c>
      <c r="G2311" t="s">
        <v>5122</v>
      </c>
      <c r="H2311">
        <v>19458797163</v>
      </c>
      <c r="I2311" t="s">
        <v>6107</v>
      </c>
      <c r="J2311" t="s">
        <v>7291</v>
      </c>
      <c r="K2311">
        <v>6416.43</v>
      </c>
      <c r="L2311" s="12" t="s">
        <v>9308</v>
      </c>
      <c r="M2311" s="10" t="s">
        <v>11374</v>
      </c>
      <c r="N2311">
        <v>2310</v>
      </c>
      <c r="O2311">
        <v>45279</v>
      </c>
      <c r="P2311" t="s">
        <v>11404</v>
      </c>
      <c r="Q2311" s="16">
        <v>4994.22</v>
      </c>
      <c r="R2311">
        <v>11410.65</v>
      </c>
      <c r="S2311">
        <v>62</v>
      </c>
      <c r="T2311">
        <v>2310</v>
      </c>
      <c r="U2311">
        <v>39544.47</v>
      </c>
      <c r="V2311" t="s">
        <v>11411</v>
      </c>
      <c r="W2311">
        <v>5.98</v>
      </c>
      <c r="X2311">
        <v>12</v>
      </c>
      <c r="Y2311" t="s">
        <v>11546</v>
      </c>
      <c r="Z2311" t="s">
        <v>12012</v>
      </c>
      <c r="AA2311">
        <v>2310</v>
      </c>
      <c r="AB2311" t="s">
        <v>12015</v>
      </c>
      <c r="AC2311">
        <v>1849.47</v>
      </c>
      <c r="AD2311">
        <v>3696.49</v>
      </c>
      <c r="AE2311">
        <v>184.82</v>
      </c>
      <c r="AF2311" t="s">
        <v>11034</v>
      </c>
      <c r="AG2311" t="s">
        <v>11095</v>
      </c>
      <c r="AH2311">
        <v>9429</v>
      </c>
      <c r="AI2311">
        <v>2310</v>
      </c>
      <c r="AJ2311" t="s">
        <v>11162</v>
      </c>
      <c r="AK2311" t="s">
        <v>12027</v>
      </c>
      <c r="AL2311" t="s">
        <v>12031</v>
      </c>
      <c r="AM2311" t="s">
        <v>11312</v>
      </c>
      <c r="AN2311">
        <v>1</v>
      </c>
      <c r="AO2311" s="10" t="s">
        <v>12036</v>
      </c>
      <c r="AP2311" t="str" cm="1">
        <f t="array" ref="AP2311">_xlfn.IFS(
  Table1[[#This Row],[Age]]&lt;=25, "18-25",
  Table1[[#This Row],[Age]]&lt;=35, "26-35",
  Table1[[#This Row],[Age]]&lt;=45, "36-45",
  Table1[[#This Row],[Age]]&lt;=60, "46-60",
  TRUE, "60+")</f>
        <v>26-35</v>
      </c>
    </row>
    <row r="2312" spans="1:42" x14ac:dyDescent="0.3">
      <c r="A2312">
        <v>2311</v>
      </c>
      <c r="B2312" t="s">
        <v>34</v>
      </c>
      <c r="C2312" t="s">
        <v>95</v>
      </c>
      <c r="D2312">
        <v>25</v>
      </c>
      <c r="E2312" t="s">
        <v>104</v>
      </c>
      <c r="F2312" t="s">
        <v>2418</v>
      </c>
      <c r="G2312" t="s">
        <v>5128</v>
      </c>
      <c r="H2312">
        <v>19458797164</v>
      </c>
      <c r="I2312" t="s">
        <v>5842</v>
      </c>
      <c r="J2312" t="s">
        <v>7291</v>
      </c>
      <c r="K2312">
        <v>7839.38</v>
      </c>
      <c r="L2312" s="12" t="s">
        <v>9309</v>
      </c>
      <c r="M2312" s="10" t="s">
        <v>11238</v>
      </c>
      <c r="N2312">
        <v>2311</v>
      </c>
      <c r="O2312">
        <v>44957</v>
      </c>
      <c r="P2312" t="s">
        <v>11403</v>
      </c>
      <c r="Q2312" s="16">
        <v>3028.69</v>
      </c>
      <c r="R2312">
        <v>4810.6899999999996</v>
      </c>
      <c r="S2312">
        <v>58</v>
      </c>
      <c r="T2312">
        <v>2311</v>
      </c>
      <c r="U2312">
        <v>23764</v>
      </c>
      <c r="V2312" t="s">
        <v>11411</v>
      </c>
      <c r="W2312">
        <v>1.45</v>
      </c>
      <c r="X2312">
        <v>24</v>
      </c>
      <c r="Y2312" t="s">
        <v>11535</v>
      </c>
      <c r="Z2312" t="s">
        <v>12012</v>
      </c>
      <c r="AA2312">
        <v>2311</v>
      </c>
      <c r="AB2312" t="s">
        <v>12017</v>
      </c>
      <c r="AC2312">
        <v>5243.88</v>
      </c>
      <c r="AD2312">
        <v>2232.27</v>
      </c>
      <c r="AE2312">
        <v>111.61</v>
      </c>
      <c r="AF2312" t="s">
        <v>11139</v>
      </c>
      <c r="AG2312" t="s">
        <v>11153</v>
      </c>
      <c r="AH2312">
        <v>9755</v>
      </c>
      <c r="AI2312">
        <v>2311</v>
      </c>
      <c r="AJ2312" t="s">
        <v>11132</v>
      </c>
      <c r="AK2312" t="s">
        <v>12027</v>
      </c>
      <c r="AL2312" t="s">
        <v>12032</v>
      </c>
      <c r="AM2312" t="s">
        <v>11104</v>
      </c>
      <c r="AN2312">
        <v>1</v>
      </c>
      <c r="AO2312" s="10" t="s">
        <v>12039</v>
      </c>
      <c r="AP2312" t="str" cm="1">
        <f t="array" ref="AP2312">_xlfn.IFS(
  Table1[[#This Row],[Age]]&lt;=25, "18-25",
  Table1[[#This Row],[Age]]&lt;=35, "26-35",
  Table1[[#This Row],[Age]]&lt;=45, "36-45",
  Table1[[#This Row],[Age]]&lt;=60, "46-60",
  TRUE, "60+")</f>
        <v>18-25</v>
      </c>
    </row>
    <row r="2313" spans="1:42" x14ac:dyDescent="0.3">
      <c r="A2313">
        <v>2312</v>
      </c>
      <c r="B2313" t="s">
        <v>42</v>
      </c>
      <c r="C2313" t="s">
        <v>39</v>
      </c>
      <c r="D2313">
        <v>53</v>
      </c>
      <c r="E2313" t="s">
        <v>104</v>
      </c>
      <c r="F2313" t="s">
        <v>2419</v>
      </c>
      <c r="G2313" t="s">
        <v>5120</v>
      </c>
      <c r="H2313">
        <v>19458797165</v>
      </c>
      <c r="I2313" t="s">
        <v>5649</v>
      </c>
      <c r="J2313" t="s">
        <v>7291</v>
      </c>
      <c r="K2313">
        <v>590.53</v>
      </c>
      <c r="L2313" s="12" t="s">
        <v>8881</v>
      </c>
      <c r="M2313" s="10" t="s">
        <v>11357</v>
      </c>
      <c r="N2313">
        <v>2312</v>
      </c>
      <c r="O2313">
        <v>45111</v>
      </c>
      <c r="P2313" t="s">
        <v>11403</v>
      </c>
      <c r="Q2313" s="16">
        <v>1624.72</v>
      </c>
      <c r="R2313">
        <v>-1034.19</v>
      </c>
      <c r="S2313">
        <v>34</v>
      </c>
      <c r="T2313">
        <v>2312</v>
      </c>
      <c r="U2313">
        <v>30826.28</v>
      </c>
      <c r="V2313" t="s">
        <v>11413</v>
      </c>
      <c r="W2313">
        <v>9.3800000000000008</v>
      </c>
      <c r="X2313">
        <v>48</v>
      </c>
      <c r="Y2313" t="s">
        <v>8885</v>
      </c>
      <c r="Z2313" t="s">
        <v>12012</v>
      </c>
      <c r="AA2313">
        <v>2312</v>
      </c>
      <c r="AB2313" t="s">
        <v>12017</v>
      </c>
      <c r="AC2313">
        <v>4769.8900000000003</v>
      </c>
      <c r="AD2313">
        <v>728.76</v>
      </c>
      <c r="AE2313">
        <v>36.44</v>
      </c>
      <c r="AF2313" t="s">
        <v>11398</v>
      </c>
      <c r="AG2313" t="s">
        <v>11169</v>
      </c>
      <c r="AH2313">
        <v>5037</v>
      </c>
      <c r="AI2313">
        <v>2312</v>
      </c>
      <c r="AJ2313" t="s">
        <v>11204</v>
      </c>
      <c r="AK2313" t="s">
        <v>12028</v>
      </c>
      <c r="AL2313" t="s">
        <v>12032</v>
      </c>
      <c r="AM2313" t="s">
        <v>11275</v>
      </c>
      <c r="AN2313">
        <v>1</v>
      </c>
      <c r="AO2313" s="10" t="s">
        <v>12038</v>
      </c>
      <c r="AP2313" t="str" cm="1">
        <f t="array" ref="AP2313">_xlfn.IFS(
  Table1[[#This Row],[Age]]&lt;=25, "18-25",
  Table1[[#This Row],[Age]]&lt;=35, "26-35",
  Table1[[#This Row],[Age]]&lt;=45, "36-45",
  Table1[[#This Row],[Age]]&lt;=60, "46-60",
  TRUE, "60+")</f>
        <v>46-60</v>
      </c>
    </row>
    <row r="2314" spans="1:42" x14ac:dyDescent="0.3">
      <c r="A2314">
        <v>2313</v>
      </c>
      <c r="B2314" t="s">
        <v>16</v>
      </c>
      <c r="C2314" t="s">
        <v>92</v>
      </c>
      <c r="D2314">
        <v>56</v>
      </c>
      <c r="E2314" t="s">
        <v>104</v>
      </c>
      <c r="F2314" t="s">
        <v>2420</v>
      </c>
      <c r="G2314" t="s">
        <v>5124</v>
      </c>
      <c r="H2314">
        <v>19458797166</v>
      </c>
      <c r="I2314" t="s">
        <v>6654</v>
      </c>
      <c r="J2314" t="s">
        <v>7291</v>
      </c>
      <c r="K2314">
        <v>5680.88</v>
      </c>
      <c r="L2314" s="12" t="s">
        <v>7428</v>
      </c>
      <c r="M2314" s="10" t="s">
        <v>11170</v>
      </c>
      <c r="N2314">
        <v>2313</v>
      </c>
      <c r="O2314">
        <v>45053</v>
      </c>
      <c r="P2314" t="s">
        <v>11402</v>
      </c>
      <c r="Q2314" s="16">
        <v>4309.53</v>
      </c>
      <c r="R2314">
        <v>1371.35</v>
      </c>
      <c r="S2314">
        <v>31</v>
      </c>
      <c r="T2314">
        <v>2313</v>
      </c>
      <c r="U2314">
        <v>49566.84</v>
      </c>
      <c r="V2314" t="s">
        <v>11413</v>
      </c>
      <c r="W2314">
        <v>8.83</v>
      </c>
      <c r="X2314">
        <v>60</v>
      </c>
      <c r="Y2314" t="s">
        <v>10236</v>
      </c>
      <c r="Z2314" t="s">
        <v>12011</v>
      </c>
      <c r="AA2314">
        <v>2313</v>
      </c>
      <c r="AB2314" t="s">
        <v>12015</v>
      </c>
      <c r="AC2314">
        <v>6150.89</v>
      </c>
      <c r="AD2314">
        <v>4589.87</v>
      </c>
      <c r="AE2314">
        <v>229.49</v>
      </c>
      <c r="AF2314" t="s">
        <v>11117</v>
      </c>
      <c r="AG2314" t="s">
        <v>11099</v>
      </c>
      <c r="AH2314">
        <v>8124</v>
      </c>
      <c r="AI2314">
        <v>2313</v>
      </c>
      <c r="AJ2314" t="s">
        <v>11169</v>
      </c>
      <c r="AK2314" t="s">
        <v>12027</v>
      </c>
      <c r="AL2314" t="s">
        <v>12032</v>
      </c>
      <c r="AM2314" t="s">
        <v>11133</v>
      </c>
      <c r="AN2314">
        <v>1</v>
      </c>
      <c r="AO2314" s="10" t="s">
        <v>12046</v>
      </c>
      <c r="AP2314" t="str" cm="1">
        <f t="array" ref="AP2314">_xlfn.IFS(
  Table1[[#This Row],[Age]]&lt;=25, "18-25",
  Table1[[#This Row],[Age]]&lt;=35, "26-35",
  Table1[[#This Row],[Age]]&lt;=45, "36-45",
  Table1[[#This Row],[Age]]&lt;=60, "46-60",
  TRUE, "60+")</f>
        <v>46-60</v>
      </c>
    </row>
    <row r="2315" spans="1:42" x14ac:dyDescent="0.3">
      <c r="A2315">
        <v>2314</v>
      </c>
      <c r="B2315" t="s">
        <v>51</v>
      </c>
      <c r="C2315" t="s">
        <v>58</v>
      </c>
      <c r="D2315">
        <v>41</v>
      </c>
      <c r="E2315" t="s">
        <v>105</v>
      </c>
      <c r="F2315" t="s">
        <v>2421</v>
      </c>
      <c r="G2315" t="s">
        <v>5128</v>
      </c>
      <c r="H2315">
        <v>19458797167</v>
      </c>
      <c r="I2315" t="s">
        <v>6655</v>
      </c>
      <c r="J2315" t="s">
        <v>7292</v>
      </c>
      <c r="K2315">
        <v>4587.6000000000004</v>
      </c>
      <c r="L2315" s="12" t="s">
        <v>9310</v>
      </c>
      <c r="M2315" s="10" t="s">
        <v>11149</v>
      </c>
      <c r="N2315">
        <v>2314</v>
      </c>
      <c r="O2315">
        <v>45064</v>
      </c>
      <c r="P2315" t="s">
        <v>11402</v>
      </c>
      <c r="Q2315" s="16">
        <v>3686.58</v>
      </c>
      <c r="R2315">
        <v>901.02</v>
      </c>
      <c r="S2315">
        <v>48</v>
      </c>
      <c r="T2315">
        <v>2314</v>
      </c>
      <c r="U2315">
        <v>18608.39</v>
      </c>
      <c r="V2315" t="s">
        <v>11411</v>
      </c>
      <c r="W2315">
        <v>2.0299999999999998</v>
      </c>
      <c r="X2315">
        <v>36</v>
      </c>
      <c r="Y2315" t="s">
        <v>11943</v>
      </c>
      <c r="Z2315" t="s">
        <v>12010</v>
      </c>
      <c r="AA2315">
        <v>2314</v>
      </c>
      <c r="AB2315" t="s">
        <v>12015</v>
      </c>
      <c r="AC2315">
        <v>4616.87</v>
      </c>
      <c r="AD2315">
        <v>1713.95</v>
      </c>
      <c r="AE2315">
        <v>85.7</v>
      </c>
      <c r="AF2315" t="s">
        <v>11382</v>
      </c>
      <c r="AG2315" t="s">
        <v>11339</v>
      </c>
      <c r="AH2315">
        <v>6286</v>
      </c>
      <c r="AI2315">
        <v>2314</v>
      </c>
      <c r="AJ2315" t="s">
        <v>11323</v>
      </c>
      <c r="AK2315" t="s">
        <v>12028</v>
      </c>
      <c r="AL2315" t="s">
        <v>12031</v>
      </c>
      <c r="AM2315" t="s">
        <v>11228</v>
      </c>
      <c r="AN2315">
        <v>1</v>
      </c>
      <c r="AO2315" s="10" t="s">
        <v>12046</v>
      </c>
      <c r="AP2315" t="str" cm="1">
        <f t="array" ref="AP2315">_xlfn.IFS(
  Table1[[#This Row],[Age]]&lt;=25, "18-25",
  Table1[[#This Row],[Age]]&lt;=35, "26-35",
  Table1[[#This Row],[Age]]&lt;=45, "36-45",
  Table1[[#This Row],[Age]]&lt;=60, "46-60",
  TRUE, "60+")</f>
        <v>36-45</v>
      </c>
    </row>
    <row r="2316" spans="1:42" x14ac:dyDescent="0.3">
      <c r="A2316">
        <v>2315</v>
      </c>
      <c r="B2316" t="s">
        <v>31</v>
      </c>
      <c r="C2316" t="s">
        <v>55</v>
      </c>
      <c r="D2316">
        <v>40</v>
      </c>
      <c r="E2316" t="s">
        <v>104</v>
      </c>
      <c r="F2316" t="s">
        <v>2422</v>
      </c>
      <c r="G2316" t="s">
        <v>5116</v>
      </c>
      <c r="H2316">
        <v>19458797168</v>
      </c>
      <c r="I2316" t="s">
        <v>6656</v>
      </c>
      <c r="J2316" t="s">
        <v>7291</v>
      </c>
      <c r="K2316">
        <v>8970.61</v>
      </c>
      <c r="L2316" s="12" t="s">
        <v>9311</v>
      </c>
      <c r="M2316" s="10" t="s">
        <v>11083</v>
      </c>
      <c r="N2316">
        <v>2315</v>
      </c>
      <c r="O2316">
        <v>45066</v>
      </c>
      <c r="P2316" t="s">
        <v>11404</v>
      </c>
      <c r="Q2316" s="16">
        <v>3083.53</v>
      </c>
      <c r="R2316">
        <v>12054.14</v>
      </c>
      <c r="S2316">
        <v>91</v>
      </c>
      <c r="T2316">
        <v>2315</v>
      </c>
      <c r="U2316">
        <v>18077.89</v>
      </c>
      <c r="V2316" t="s">
        <v>11413</v>
      </c>
      <c r="W2316">
        <v>2.3199999999999998</v>
      </c>
      <c r="X2316">
        <v>24</v>
      </c>
      <c r="Y2316" t="s">
        <v>11477</v>
      </c>
      <c r="Z2316" t="s">
        <v>12012</v>
      </c>
      <c r="AA2316">
        <v>2315</v>
      </c>
      <c r="AB2316" t="s">
        <v>12015</v>
      </c>
      <c r="AC2316">
        <v>5029.22</v>
      </c>
      <c r="AD2316">
        <v>2283.88</v>
      </c>
      <c r="AE2316">
        <v>114.19</v>
      </c>
      <c r="AF2316" t="s">
        <v>11267</v>
      </c>
      <c r="AG2316" t="s">
        <v>11386</v>
      </c>
      <c r="AH2316">
        <v>9592</v>
      </c>
      <c r="AI2316">
        <v>2315</v>
      </c>
      <c r="AJ2316" t="s">
        <v>11099</v>
      </c>
      <c r="AK2316" t="s">
        <v>12028</v>
      </c>
      <c r="AL2316" t="s">
        <v>12031</v>
      </c>
      <c r="AM2316" t="s">
        <v>11181</v>
      </c>
      <c r="AN2316">
        <v>1</v>
      </c>
      <c r="AO2316" s="10" t="s">
        <v>12046</v>
      </c>
      <c r="AP2316" t="str" cm="1">
        <f t="array" ref="AP2316">_xlfn.IFS(
  Table1[[#This Row],[Age]]&lt;=25, "18-25",
  Table1[[#This Row],[Age]]&lt;=35, "26-35",
  Table1[[#This Row],[Age]]&lt;=45, "36-45",
  Table1[[#This Row],[Age]]&lt;=60, "46-60",
  TRUE, "60+")</f>
        <v>36-45</v>
      </c>
    </row>
    <row r="2317" spans="1:42" x14ac:dyDescent="0.3">
      <c r="A2317">
        <v>2316</v>
      </c>
      <c r="B2317" t="s">
        <v>14</v>
      </c>
      <c r="C2317" t="s">
        <v>73</v>
      </c>
      <c r="D2317">
        <v>54</v>
      </c>
      <c r="E2317" t="s">
        <v>106</v>
      </c>
      <c r="F2317" t="s">
        <v>2423</v>
      </c>
      <c r="G2317" t="s">
        <v>5134</v>
      </c>
      <c r="H2317">
        <v>19458797169</v>
      </c>
      <c r="I2317" t="s">
        <v>6545</v>
      </c>
      <c r="J2317" t="s">
        <v>7292</v>
      </c>
      <c r="K2317">
        <v>7399.66</v>
      </c>
      <c r="L2317" s="12" t="s">
        <v>9312</v>
      </c>
      <c r="M2317" s="10" t="s">
        <v>11335</v>
      </c>
      <c r="N2317">
        <v>2316</v>
      </c>
      <c r="O2317">
        <v>45189</v>
      </c>
      <c r="P2317" t="s">
        <v>11402</v>
      </c>
      <c r="Q2317" s="16">
        <v>4542.1899999999996</v>
      </c>
      <c r="R2317">
        <v>2857.47</v>
      </c>
      <c r="S2317">
        <v>45</v>
      </c>
      <c r="T2317">
        <v>2316</v>
      </c>
      <c r="U2317">
        <v>13893.52</v>
      </c>
      <c r="V2317" t="s">
        <v>11413</v>
      </c>
      <c r="W2317">
        <v>9.58</v>
      </c>
      <c r="X2317">
        <v>60</v>
      </c>
      <c r="Y2317" t="s">
        <v>7707</v>
      </c>
      <c r="Z2317" t="s">
        <v>12010</v>
      </c>
      <c r="AA2317">
        <v>2316</v>
      </c>
      <c r="AB2317" t="s">
        <v>12017</v>
      </c>
      <c r="AC2317">
        <v>8093.87</v>
      </c>
      <c r="AD2317">
        <v>2539.4899999999998</v>
      </c>
      <c r="AE2317">
        <v>126.97</v>
      </c>
      <c r="AF2317" t="s">
        <v>11221</v>
      </c>
      <c r="AG2317" t="s">
        <v>11336</v>
      </c>
      <c r="AH2317">
        <v>7061</v>
      </c>
      <c r="AI2317">
        <v>2316</v>
      </c>
      <c r="AJ2317" t="s">
        <v>11337</v>
      </c>
      <c r="AK2317" t="s">
        <v>12029</v>
      </c>
      <c r="AL2317" t="s">
        <v>12031</v>
      </c>
      <c r="AM2317" t="s">
        <v>11323</v>
      </c>
      <c r="AN2317">
        <v>1</v>
      </c>
      <c r="AO2317" s="10" t="s">
        <v>12042</v>
      </c>
      <c r="AP2317" t="str" cm="1">
        <f t="array" ref="AP2317">_xlfn.IFS(
  Table1[[#This Row],[Age]]&lt;=25, "18-25",
  Table1[[#This Row],[Age]]&lt;=35, "26-35",
  Table1[[#This Row],[Age]]&lt;=45, "36-45",
  Table1[[#This Row],[Age]]&lt;=60, "46-60",
  TRUE, "60+")</f>
        <v>46-60</v>
      </c>
    </row>
    <row r="2318" spans="1:42" x14ac:dyDescent="0.3">
      <c r="A2318">
        <v>2317</v>
      </c>
      <c r="B2318" t="s">
        <v>7</v>
      </c>
      <c r="C2318" t="s">
        <v>90</v>
      </c>
      <c r="D2318">
        <v>28</v>
      </c>
      <c r="E2318" t="s">
        <v>104</v>
      </c>
      <c r="F2318" t="s">
        <v>2424</v>
      </c>
      <c r="G2318" t="s">
        <v>5116</v>
      </c>
      <c r="H2318">
        <v>19458797170</v>
      </c>
      <c r="I2318" t="s">
        <v>6657</v>
      </c>
      <c r="J2318" t="s">
        <v>7291</v>
      </c>
      <c r="K2318">
        <v>4300.9799999999996</v>
      </c>
      <c r="L2318" s="12" t="s">
        <v>8419</v>
      </c>
      <c r="M2318" s="10" t="s">
        <v>11270</v>
      </c>
      <c r="N2318">
        <v>2317</v>
      </c>
      <c r="O2318">
        <v>45014</v>
      </c>
      <c r="P2318" t="s">
        <v>11402</v>
      </c>
      <c r="Q2318" s="16">
        <v>2232.11</v>
      </c>
      <c r="R2318">
        <v>6533.09</v>
      </c>
      <c r="S2318">
        <v>29</v>
      </c>
      <c r="T2318">
        <v>2317</v>
      </c>
      <c r="U2318">
        <v>7229.03</v>
      </c>
      <c r="V2318" t="s">
        <v>11413</v>
      </c>
      <c r="W2318">
        <v>8.32</v>
      </c>
      <c r="X2318">
        <v>36</v>
      </c>
      <c r="Y2318" t="s">
        <v>11505</v>
      </c>
      <c r="Z2318" t="s">
        <v>12011</v>
      </c>
      <c r="AA2318">
        <v>2317</v>
      </c>
      <c r="AB2318" t="s">
        <v>12015</v>
      </c>
      <c r="AC2318">
        <v>2141.9499999999998</v>
      </c>
      <c r="AD2318">
        <v>3578.49</v>
      </c>
      <c r="AE2318">
        <v>178.92</v>
      </c>
      <c r="AF2318" t="s">
        <v>11056</v>
      </c>
      <c r="AG2318" t="s">
        <v>11082</v>
      </c>
      <c r="AH2318">
        <v>2964</v>
      </c>
      <c r="AI2318">
        <v>2317</v>
      </c>
      <c r="AJ2318" t="s">
        <v>11060</v>
      </c>
      <c r="AK2318" t="s">
        <v>12029</v>
      </c>
      <c r="AL2318" t="s">
        <v>12031</v>
      </c>
      <c r="AM2318" t="s">
        <v>11216</v>
      </c>
      <c r="AN2318">
        <v>1</v>
      </c>
      <c r="AO2318" s="10" t="s">
        <v>12047</v>
      </c>
      <c r="AP2318" t="str" cm="1">
        <f t="array" ref="AP2318">_xlfn.IFS(
  Table1[[#This Row],[Age]]&lt;=25, "18-25",
  Table1[[#This Row],[Age]]&lt;=35, "26-35",
  Table1[[#This Row],[Age]]&lt;=45, "36-45",
  Table1[[#This Row],[Age]]&lt;=60, "46-60",
  TRUE, "60+")</f>
        <v>26-35</v>
      </c>
    </row>
    <row r="2319" spans="1:42" x14ac:dyDescent="0.3">
      <c r="A2319">
        <v>2318</v>
      </c>
      <c r="B2319" t="s">
        <v>36</v>
      </c>
      <c r="C2319" t="s">
        <v>67</v>
      </c>
      <c r="D2319">
        <v>34</v>
      </c>
      <c r="E2319" t="s">
        <v>106</v>
      </c>
      <c r="F2319" t="s">
        <v>2425</v>
      </c>
      <c r="G2319" t="s">
        <v>5115</v>
      </c>
      <c r="H2319">
        <v>19458797171</v>
      </c>
      <c r="I2319" t="s">
        <v>6003</v>
      </c>
      <c r="J2319" t="s">
        <v>7292</v>
      </c>
      <c r="K2319">
        <v>5583.11</v>
      </c>
      <c r="L2319" s="12" t="s">
        <v>7505</v>
      </c>
      <c r="M2319" s="10" t="s">
        <v>11090</v>
      </c>
      <c r="N2319">
        <v>2318</v>
      </c>
      <c r="O2319">
        <v>45082</v>
      </c>
      <c r="P2319" t="s">
        <v>11402</v>
      </c>
      <c r="Q2319" s="16">
        <v>1284.73</v>
      </c>
      <c r="R2319">
        <v>6867.84</v>
      </c>
      <c r="S2319">
        <v>29</v>
      </c>
      <c r="T2319">
        <v>2318</v>
      </c>
      <c r="U2319">
        <v>9240.51</v>
      </c>
      <c r="V2319" t="s">
        <v>11411</v>
      </c>
      <c r="W2319">
        <v>9.48</v>
      </c>
      <c r="X2319">
        <v>60</v>
      </c>
      <c r="Y2319" t="s">
        <v>9245</v>
      </c>
      <c r="Z2319" t="s">
        <v>12010</v>
      </c>
      <c r="AA2319">
        <v>2318</v>
      </c>
      <c r="AB2319" t="s">
        <v>12016</v>
      </c>
      <c r="AC2319">
        <v>4669.63</v>
      </c>
      <c r="AD2319">
        <v>1427.51</v>
      </c>
      <c r="AE2319">
        <v>71.38</v>
      </c>
      <c r="AF2319" t="s">
        <v>11163</v>
      </c>
      <c r="AG2319" t="s">
        <v>11337</v>
      </c>
      <c r="AH2319">
        <v>5923</v>
      </c>
      <c r="AI2319">
        <v>2318</v>
      </c>
      <c r="AJ2319" t="s">
        <v>11151</v>
      </c>
      <c r="AK2319" t="s">
        <v>12027</v>
      </c>
      <c r="AL2319" t="s">
        <v>12032</v>
      </c>
      <c r="AM2319" t="s">
        <v>11327</v>
      </c>
      <c r="AN2319">
        <v>1</v>
      </c>
      <c r="AO2319" s="10" t="s">
        <v>12043</v>
      </c>
      <c r="AP2319" t="str" cm="1">
        <f t="array" ref="AP2319">_xlfn.IFS(
  Table1[[#This Row],[Age]]&lt;=25, "18-25",
  Table1[[#This Row],[Age]]&lt;=35, "26-35",
  Table1[[#This Row],[Age]]&lt;=45, "36-45",
  Table1[[#This Row],[Age]]&lt;=60, "46-60",
  TRUE, "60+")</f>
        <v>26-35</v>
      </c>
    </row>
    <row r="2320" spans="1:42" x14ac:dyDescent="0.3">
      <c r="A2320">
        <v>2319</v>
      </c>
      <c r="B2320" t="s">
        <v>6</v>
      </c>
      <c r="C2320" t="s">
        <v>57</v>
      </c>
      <c r="D2320">
        <v>45</v>
      </c>
      <c r="E2320" t="s">
        <v>106</v>
      </c>
      <c r="F2320" t="s">
        <v>2426</v>
      </c>
      <c r="G2320" t="s">
        <v>5138</v>
      </c>
      <c r="H2320">
        <v>19458797172</v>
      </c>
      <c r="I2320" t="s">
        <v>5155</v>
      </c>
      <c r="J2320" t="s">
        <v>7292</v>
      </c>
      <c r="K2320">
        <v>4305.8500000000004</v>
      </c>
      <c r="L2320" s="12" t="s">
        <v>7665</v>
      </c>
      <c r="M2320" s="10" t="s">
        <v>11386</v>
      </c>
      <c r="N2320">
        <v>2319</v>
      </c>
      <c r="O2320">
        <v>45257</v>
      </c>
      <c r="P2320" t="s">
        <v>11404</v>
      </c>
      <c r="Q2320" s="16">
        <v>4835.55</v>
      </c>
      <c r="R2320">
        <v>9141.4</v>
      </c>
      <c r="S2320">
        <v>63</v>
      </c>
      <c r="T2320">
        <v>2319</v>
      </c>
      <c r="U2320">
        <v>26199.18</v>
      </c>
      <c r="V2320" t="s">
        <v>11413</v>
      </c>
      <c r="W2320">
        <v>4.01</v>
      </c>
      <c r="X2320">
        <v>60</v>
      </c>
      <c r="Y2320" t="s">
        <v>11845</v>
      </c>
      <c r="Z2320" t="s">
        <v>12010</v>
      </c>
      <c r="AA2320">
        <v>2319</v>
      </c>
      <c r="AB2320" t="s">
        <v>12016</v>
      </c>
      <c r="AC2320">
        <v>2256.08</v>
      </c>
      <c r="AD2320">
        <v>3854.9</v>
      </c>
      <c r="AE2320">
        <v>192.74</v>
      </c>
      <c r="AF2320" t="s">
        <v>11154</v>
      </c>
      <c r="AG2320" t="s">
        <v>11103</v>
      </c>
      <c r="AH2320">
        <v>69</v>
      </c>
      <c r="AI2320">
        <v>2319</v>
      </c>
      <c r="AJ2320" t="s">
        <v>11374</v>
      </c>
      <c r="AK2320" t="s">
        <v>12029</v>
      </c>
      <c r="AL2320" t="s">
        <v>12031</v>
      </c>
      <c r="AM2320" t="s">
        <v>11218</v>
      </c>
      <c r="AN2320">
        <v>1</v>
      </c>
      <c r="AO2320" s="10" t="s">
        <v>12040</v>
      </c>
      <c r="AP2320" t="str" cm="1">
        <f t="array" ref="AP2320">_xlfn.IFS(
  Table1[[#This Row],[Age]]&lt;=25, "18-25",
  Table1[[#This Row],[Age]]&lt;=35, "26-35",
  Table1[[#This Row],[Age]]&lt;=45, "36-45",
  Table1[[#This Row],[Age]]&lt;=60, "46-60",
  TRUE, "60+")</f>
        <v>36-45</v>
      </c>
    </row>
    <row r="2321" spans="1:42" x14ac:dyDescent="0.3">
      <c r="A2321">
        <v>2320</v>
      </c>
      <c r="B2321" t="s">
        <v>44</v>
      </c>
      <c r="C2321" t="s">
        <v>73</v>
      </c>
      <c r="D2321">
        <v>20</v>
      </c>
      <c r="E2321" t="s">
        <v>106</v>
      </c>
      <c r="F2321" t="s">
        <v>2427</v>
      </c>
      <c r="G2321" t="s">
        <v>5134</v>
      </c>
      <c r="H2321">
        <v>19458797173</v>
      </c>
      <c r="I2321" t="s">
        <v>6658</v>
      </c>
      <c r="J2321" t="s">
        <v>7291</v>
      </c>
      <c r="K2321">
        <v>4467.3500000000004</v>
      </c>
      <c r="L2321" s="12" t="s">
        <v>9313</v>
      </c>
      <c r="M2321" s="10" t="s">
        <v>11150</v>
      </c>
      <c r="N2321">
        <v>2320</v>
      </c>
      <c r="O2321">
        <v>45202</v>
      </c>
      <c r="P2321" t="s">
        <v>11404</v>
      </c>
      <c r="Q2321" s="16">
        <v>4302.62</v>
      </c>
      <c r="R2321">
        <v>164.73</v>
      </c>
      <c r="S2321">
        <v>48</v>
      </c>
      <c r="T2321">
        <v>2320</v>
      </c>
      <c r="U2321">
        <v>45580.19</v>
      </c>
      <c r="V2321" t="s">
        <v>11412</v>
      </c>
      <c r="W2321">
        <v>2</v>
      </c>
      <c r="X2321">
        <v>36</v>
      </c>
      <c r="Y2321" t="s">
        <v>7365</v>
      </c>
      <c r="Z2321" t="s">
        <v>12012</v>
      </c>
      <c r="AA2321">
        <v>2320</v>
      </c>
      <c r="AB2321" t="s">
        <v>12017</v>
      </c>
      <c r="AC2321">
        <v>9435.83</v>
      </c>
      <c r="AD2321">
        <v>14.52</v>
      </c>
      <c r="AE2321">
        <v>0.73</v>
      </c>
      <c r="AF2321" t="s">
        <v>11068</v>
      </c>
      <c r="AG2321" t="s">
        <v>11208</v>
      </c>
      <c r="AH2321">
        <v>5746</v>
      </c>
      <c r="AI2321">
        <v>2320</v>
      </c>
      <c r="AJ2321" t="s">
        <v>11094</v>
      </c>
      <c r="AK2321" t="s">
        <v>12028</v>
      </c>
      <c r="AL2321" t="s">
        <v>12032</v>
      </c>
      <c r="AM2321" t="s">
        <v>11212</v>
      </c>
      <c r="AN2321">
        <v>1</v>
      </c>
      <c r="AO2321" s="10" t="s">
        <v>12044</v>
      </c>
      <c r="AP2321" t="str" cm="1">
        <f t="array" ref="AP2321">_xlfn.IFS(
  Table1[[#This Row],[Age]]&lt;=25, "18-25",
  Table1[[#This Row],[Age]]&lt;=35, "26-35",
  Table1[[#This Row],[Age]]&lt;=45, "36-45",
  Table1[[#This Row],[Age]]&lt;=60, "46-60",
  TRUE, "60+")</f>
        <v>18-25</v>
      </c>
    </row>
    <row r="2322" spans="1:42" x14ac:dyDescent="0.3">
      <c r="A2322">
        <v>2321</v>
      </c>
      <c r="B2322" t="s">
        <v>16</v>
      </c>
      <c r="C2322" t="s">
        <v>65</v>
      </c>
      <c r="D2322">
        <v>19</v>
      </c>
      <c r="E2322" t="s">
        <v>104</v>
      </c>
      <c r="F2322" t="s">
        <v>2428</v>
      </c>
      <c r="G2322" t="s">
        <v>5141</v>
      </c>
      <c r="H2322">
        <v>19458797174</v>
      </c>
      <c r="I2322" t="s">
        <v>5410</v>
      </c>
      <c r="J2322" t="s">
        <v>7292</v>
      </c>
      <c r="K2322">
        <v>6377.42</v>
      </c>
      <c r="L2322" s="12" t="s">
        <v>9314</v>
      </c>
      <c r="M2322" s="10" t="s">
        <v>11233</v>
      </c>
      <c r="N2322">
        <v>2321</v>
      </c>
      <c r="O2322">
        <v>45046</v>
      </c>
      <c r="P2322" t="s">
        <v>11402</v>
      </c>
      <c r="Q2322" s="16">
        <v>4561.21</v>
      </c>
      <c r="R2322">
        <v>10938.63</v>
      </c>
      <c r="S2322">
        <v>12</v>
      </c>
      <c r="T2322">
        <v>2321</v>
      </c>
      <c r="U2322">
        <v>40685.06</v>
      </c>
      <c r="V2322" t="s">
        <v>11411</v>
      </c>
      <c r="W2322">
        <v>6.54</v>
      </c>
      <c r="X2322">
        <v>60</v>
      </c>
      <c r="Y2322" t="s">
        <v>11672</v>
      </c>
      <c r="Z2322" t="s">
        <v>12012</v>
      </c>
      <c r="AA2322">
        <v>2321</v>
      </c>
      <c r="AB2322" t="s">
        <v>12016</v>
      </c>
      <c r="AC2322">
        <v>8460.02</v>
      </c>
      <c r="AD2322">
        <v>3705.85</v>
      </c>
      <c r="AE2322">
        <v>185.29</v>
      </c>
      <c r="AF2322" t="s">
        <v>11396</v>
      </c>
      <c r="AG2322" t="s">
        <v>11167</v>
      </c>
      <c r="AH2322">
        <v>6528</v>
      </c>
      <c r="AI2322">
        <v>2321</v>
      </c>
      <c r="AJ2322" t="s">
        <v>11388</v>
      </c>
      <c r="AK2322" t="s">
        <v>12027</v>
      </c>
      <c r="AL2322" t="s">
        <v>12032</v>
      </c>
      <c r="AM2322" t="s">
        <v>11354</v>
      </c>
      <c r="AN2322">
        <v>1</v>
      </c>
      <c r="AO2322" s="10" t="s">
        <v>12037</v>
      </c>
      <c r="AP2322" t="str" cm="1">
        <f t="array" ref="AP2322">_xlfn.IFS(
  Table1[[#This Row],[Age]]&lt;=25, "18-25",
  Table1[[#This Row],[Age]]&lt;=35, "26-35",
  Table1[[#This Row],[Age]]&lt;=45, "36-45",
  Table1[[#This Row],[Age]]&lt;=60, "46-60",
  TRUE, "60+")</f>
        <v>18-25</v>
      </c>
    </row>
    <row r="2323" spans="1:42" x14ac:dyDescent="0.3">
      <c r="A2323">
        <v>2322</v>
      </c>
      <c r="B2323" t="s">
        <v>40</v>
      </c>
      <c r="C2323" t="s">
        <v>71</v>
      </c>
      <c r="D2323">
        <v>68</v>
      </c>
      <c r="E2323" t="s">
        <v>104</v>
      </c>
      <c r="F2323" t="s">
        <v>2429</v>
      </c>
      <c r="G2323" t="s">
        <v>5127</v>
      </c>
      <c r="H2323">
        <v>19458797175</v>
      </c>
      <c r="I2323" t="s">
        <v>5364</v>
      </c>
      <c r="J2323" t="s">
        <v>7291</v>
      </c>
      <c r="K2323">
        <v>2243.69</v>
      </c>
      <c r="L2323" s="12" t="s">
        <v>9315</v>
      </c>
      <c r="M2323" s="10" t="s">
        <v>11295</v>
      </c>
      <c r="N2323">
        <v>2322</v>
      </c>
      <c r="O2323">
        <v>45247</v>
      </c>
      <c r="P2323" t="s">
        <v>11402</v>
      </c>
      <c r="Q2323" s="16">
        <v>4591.8500000000004</v>
      </c>
      <c r="R2323">
        <v>-2348.16</v>
      </c>
      <c r="S2323">
        <v>78</v>
      </c>
      <c r="T2323">
        <v>2322</v>
      </c>
      <c r="U2323">
        <v>9942.11</v>
      </c>
      <c r="V2323" t="s">
        <v>11412</v>
      </c>
      <c r="W2323">
        <v>9.6999999999999993</v>
      </c>
      <c r="X2323">
        <v>12</v>
      </c>
      <c r="Y2323" t="s">
        <v>10201</v>
      </c>
      <c r="Z2323" t="s">
        <v>12012</v>
      </c>
      <c r="AA2323">
        <v>2322</v>
      </c>
      <c r="AB2323" t="s">
        <v>12015</v>
      </c>
      <c r="AC2323">
        <v>8622.75</v>
      </c>
      <c r="AD2323">
        <v>839.53</v>
      </c>
      <c r="AE2323">
        <v>41.98</v>
      </c>
      <c r="AF2323" t="s">
        <v>11143</v>
      </c>
      <c r="AG2323" t="s">
        <v>11111</v>
      </c>
      <c r="AH2323">
        <v>7440</v>
      </c>
      <c r="AI2323">
        <v>2322</v>
      </c>
      <c r="AJ2323" t="s">
        <v>11223</v>
      </c>
      <c r="AK2323" t="s">
        <v>12029</v>
      </c>
      <c r="AL2323" t="s">
        <v>12031</v>
      </c>
      <c r="AM2323" t="s">
        <v>11151</v>
      </c>
      <c r="AN2323">
        <v>1</v>
      </c>
      <c r="AO2323" s="10" t="s">
        <v>12040</v>
      </c>
      <c r="AP2323" t="str" cm="1">
        <f t="array" ref="AP2323">_xlfn.IFS(
  Table1[[#This Row],[Age]]&lt;=25, "18-25",
  Table1[[#This Row],[Age]]&lt;=35, "26-35",
  Table1[[#This Row],[Age]]&lt;=45, "36-45",
  Table1[[#This Row],[Age]]&lt;=60, "46-60",
  TRUE, "60+")</f>
        <v>60+</v>
      </c>
    </row>
    <row r="2324" spans="1:42" x14ac:dyDescent="0.3">
      <c r="A2324">
        <v>2323</v>
      </c>
      <c r="B2324" t="s">
        <v>26</v>
      </c>
      <c r="C2324" t="s">
        <v>63</v>
      </c>
      <c r="D2324">
        <v>46</v>
      </c>
      <c r="E2324" t="s">
        <v>104</v>
      </c>
      <c r="F2324" t="s">
        <v>2430</v>
      </c>
      <c r="G2324" t="s">
        <v>5133</v>
      </c>
      <c r="H2324">
        <v>19458797176</v>
      </c>
      <c r="I2324" t="s">
        <v>5622</v>
      </c>
      <c r="J2324" t="s">
        <v>7291</v>
      </c>
      <c r="K2324">
        <v>3398.52</v>
      </c>
      <c r="L2324" s="12" t="s">
        <v>9316</v>
      </c>
      <c r="M2324" s="10" t="s">
        <v>11253</v>
      </c>
      <c r="N2324">
        <v>2323</v>
      </c>
      <c r="O2324">
        <v>45090</v>
      </c>
      <c r="P2324" t="s">
        <v>11403</v>
      </c>
      <c r="Q2324" s="16">
        <v>1919.24</v>
      </c>
      <c r="R2324">
        <v>5317.76</v>
      </c>
      <c r="S2324">
        <v>27</v>
      </c>
      <c r="T2324">
        <v>2323</v>
      </c>
      <c r="U2324">
        <v>28522.82</v>
      </c>
      <c r="V2324" t="s">
        <v>11412</v>
      </c>
      <c r="W2324">
        <v>2.17</v>
      </c>
      <c r="X2324">
        <v>12</v>
      </c>
      <c r="Y2324" t="s">
        <v>8687</v>
      </c>
      <c r="Z2324" t="s">
        <v>12010</v>
      </c>
      <c r="AA2324">
        <v>2323</v>
      </c>
      <c r="AB2324" t="s">
        <v>12016</v>
      </c>
      <c r="AC2324">
        <v>2234.04</v>
      </c>
      <c r="AD2324">
        <v>927.59</v>
      </c>
      <c r="AE2324">
        <v>46.38</v>
      </c>
      <c r="AF2324" t="s">
        <v>11329</v>
      </c>
      <c r="AG2324" t="s">
        <v>11215</v>
      </c>
      <c r="AH2324">
        <v>1045</v>
      </c>
      <c r="AI2324">
        <v>2323</v>
      </c>
      <c r="AJ2324" t="s">
        <v>11080</v>
      </c>
      <c r="AK2324" t="s">
        <v>12027</v>
      </c>
      <c r="AL2324" t="s">
        <v>12032</v>
      </c>
      <c r="AM2324" t="s">
        <v>11392</v>
      </c>
      <c r="AN2324">
        <v>1</v>
      </c>
      <c r="AO2324" s="10" t="s">
        <v>12043</v>
      </c>
      <c r="AP2324" t="str" cm="1">
        <f t="array" ref="AP2324">_xlfn.IFS(
  Table1[[#This Row],[Age]]&lt;=25, "18-25",
  Table1[[#This Row],[Age]]&lt;=35, "26-35",
  Table1[[#This Row],[Age]]&lt;=45, "36-45",
  Table1[[#This Row],[Age]]&lt;=60, "46-60",
  TRUE, "60+")</f>
        <v>46-60</v>
      </c>
    </row>
    <row r="2325" spans="1:42" x14ac:dyDescent="0.3">
      <c r="A2325">
        <v>2324</v>
      </c>
      <c r="B2325" t="s">
        <v>3</v>
      </c>
      <c r="C2325" t="s">
        <v>63</v>
      </c>
      <c r="D2325">
        <v>51</v>
      </c>
      <c r="E2325" t="s">
        <v>104</v>
      </c>
      <c r="F2325" t="s">
        <v>2431</v>
      </c>
      <c r="G2325" t="s">
        <v>5115</v>
      </c>
      <c r="H2325">
        <v>19458797177</v>
      </c>
      <c r="I2325" t="s">
        <v>6339</v>
      </c>
      <c r="J2325" t="s">
        <v>7291</v>
      </c>
      <c r="K2325">
        <v>2863.67</v>
      </c>
      <c r="L2325" s="12" t="s">
        <v>9317</v>
      </c>
      <c r="M2325" s="10" t="s">
        <v>11345</v>
      </c>
      <c r="N2325">
        <v>2324</v>
      </c>
      <c r="O2325">
        <v>45252</v>
      </c>
      <c r="P2325" t="s">
        <v>11404</v>
      </c>
      <c r="Q2325" s="16">
        <v>4305.43</v>
      </c>
      <c r="R2325">
        <v>-1441.76</v>
      </c>
      <c r="S2325">
        <v>47</v>
      </c>
      <c r="T2325">
        <v>2324</v>
      </c>
      <c r="U2325">
        <v>42499.31</v>
      </c>
      <c r="V2325" t="s">
        <v>11413</v>
      </c>
      <c r="W2325">
        <v>8.3699999999999992</v>
      </c>
      <c r="X2325">
        <v>60</v>
      </c>
      <c r="Y2325" t="s">
        <v>7752</v>
      </c>
      <c r="Z2325" t="s">
        <v>12010</v>
      </c>
      <c r="AA2325">
        <v>2324</v>
      </c>
      <c r="AB2325" t="s">
        <v>12015</v>
      </c>
      <c r="AC2325">
        <v>8877.9699999999993</v>
      </c>
      <c r="AD2325">
        <v>2707.53</v>
      </c>
      <c r="AE2325">
        <v>135.38</v>
      </c>
      <c r="AF2325" t="s">
        <v>11285</v>
      </c>
      <c r="AG2325" t="s">
        <v>11380</v>
      </c>
      <c r="AH2325">
        <v>6614</v>
      </c>
      <c r="AI2325">
        <v>2324</v>
      </c>
      <c r="AJ2325" t="s">
        <v>11095</v>
      </c>
      <c r="AK2325" t="s">
        <v>12029</v>
      </c>
      <c r="AL2325" t="s">
        <v>12031</v>
      </c>
      <c r="AM2325" t="s">
        <v>11369</v>
      </c>
      <c r="AN2325">
        <v>1</v>
      </c>
      <c r="AO2325" s="10" t="s">
        <v>12040</v>
      </c>
      <c r="AP2325" t="str" cm="1">
        <f t="array" ref="AP2325">_xlfn.IFS(
  Table1[[#This Row],[Age]]&lt;=25, "18-25",
  Table1[[#This Row],[Age]]&lt;=35, "26-35",
  Table1[[#This Row],[Age]]&lt;=45, "36-45",
  Table1[[#This Row],[Age]]&lt;=60, "46-60",
  TRUE, "60+")</f>
        <v>46-60</v>
      </c>
    </row>
    <row r="2326" spans="1:42" x14ac:dyDescent="0.3">
      <c r="A2326">
        <v>2325</v>
      </c>
      <c r="B2326" t="s">
        <v>36</v>
      </c>
      <c r="C2326" t="s">
        <v>63</v>
      </c>
      <c r="D2326">
        <v>31</v>
      </c>
      <c r="E2326" t="s">
        <v>104</v>
      </c>
      <c r="F2326" t="s">
        <v>2432</v>
      </c>
      <c r="G2326" t="s">
        <v>5126</v>
      </c>
      <c r="H2326">
        <v>19458797178</v>
      </c>
      <c r="I2326" t="s">
        <v>5791</v>
      </c>
      <c r="J2326" t="s">
        <v>7292</v>
      </c>
      <c r="K2326">
        <v>8027.94</v>
      </c>
      <c r="L2326" s="12" t="s">
        <v>9318</v>
      </c>
      <c r="M2326" s="10" t="s">
        <v>11041</v>
      </c>
      <c r="N2326">
        <v>2325</v>
      </c>
      <c r="O2326">
        <v>45064</v>
      </c>
      <c r="P2326" t="s">
        <v>11403</v>
      </c>
      <c r="Q2326" s="16">
        <v>4447.5</v>
      </c>
      <c r="R2326">
        <v>3580.44</v>
      </c>
      <c r="S2326">
        <v>66</v>
      </c>
      <c r="T2326">
        <v>2325</v>
      </c>
      <c r="U2326">
        <v>27435.16</v>
      </c>
      <c r="V2326" t="s">
        <v>11412</v>
      </c>
      <c r="W2326">
        <v>4.24</v>
      </c>
      <c r="X2326">
        <v>24</v>
      </c>
      <c r="Y2326" t="s">
        <v>11879</v>
      </c>
      <c r="Z2326" t="s">
        <v>12012</v>
      </c>
      <c r="AA2326">
        <v>2325</v>
      </c>
      <c r="AB2326" t="s">
        <v>12017</v>
      </c>
      <c r="AC2326">
        <v>2288.73</v>
      </c>
      <c r="AD2326">
        <v>1537.18</v>
      </c>
      <c r="AE2326">
        <v>76.86</v>
      </c>
      <c r="AF2326" t="s">
        <v>11265</v>
      </c>
      <c r="AG2326" t="s">
        <v>11355</v>
      </c>
      <c r="AH2326">
        <v>4946</v>
      </c>
      <c r="AI2326">
        <v>2325</v>
      </c>
      <c r="AJ2326" t="s">
        <v>11214</v>
      </c>
      <c r="AK2326" t="s">
        <v>12027</v>
      </c>
      <c r="AL2326" t="s">
        <v>12031</v>
      </c>
      <c r="AM2326" t="s">
        <v>11206</v>
      </c>
      <c r="AN2326">
        <v>1</v>
      </c>
      <c r="AO2326" s="10" t="s">
        <v>12046</v>
      </c>
      <c r="AP2326" t="str" cm="1">
        <f t="array" ref="AP2326">_xlfn.IFS(
  Table1[[#This Row],[Age]]&lt;=25, "18-25",
  Table1[[#This Row],[Age]]&lt;=35, "26-35",
  Table1[[#This Row],[Age]]&lt;=45, "36-45",
  Table1[[#This Row],[Age]]&lt;=60, "46-60",
  TRUE, "60+")</f>
        <v>26-35</v>
      </c>
    </row>
    <row r="2327" spans="1:42" x14ac:dyDescent="0.3">
      <c r="A2327">
        <v>2326</v>
      </c>
      <c r="B2327" t="s">
        <v>22</v>
      </c>
      <c r="C2327" t="s">
        <v>72</v>
      </c>
      <c r="D2327">
        <v>50</v>
      </c>
      <c r="E2327" t="s">
        <v>105</v>
      </c>
      <c r="F2327" t="s">
        <v>2433</v>
      </c>
      <c r="G2327" t="s">
        <v>5123</v>
      </c>
      <c r="H2327">
        <v>19458797179</v>
      </c>
      <c r="I2327" t="s">
        <v>5820</v>
      </c>
      <c r="J2327" t="s">
        <v>7291</v>
      </c>
      <c r="K2327">
        <v>9425.24</v>
      </c>
      <c r="L2327" s="12" t="s">
        <v>8900</v>
      </c>
      <c r="M2327" s="10" t="s">
        <v>11176</v>
      </c>
      <c r="N2327">
        <v>2326</v>
      </c>
      <c r="O2327">
        <v>45157</v>
      </c>
      <c r="P2327" t="s">
        <v>11402</v>
      </c>
      <c r="Q2327" s="16">
        <v>2742.46</v>
      </c>
      <c r="R2327">
        <v>6682.78</v>
      </c>
      <c r="S2327">
        <v>37</v>
      </c>
      <c r="T2327">
        <v>2326</v>
      </c>
      <c r="U2327">
        <v>45660.17</v>
      </c>
      <c r="V2327" t="s">
        <v>11411</v>
      </c>
      <c r="W2327">
        <v>2.04</v>
      </c>
      <c r="X2327">
        <v>48</v>
      </c>
      <c r="Y2327" t="s">
        <v>8640</v>
      </c>
      <c r="Z2327" t="s">
        <v>12010</v>
      </c>
      <c r="AA2327">
        <v>2326</v>
      </c>
      <c r="AB2327" t="s">
        <v>12015</v>
      </c>
      <c r="AC2327">
        <v>5193.84</v>
      </c>
      <c r="AD2327">
        <v>694.41</v>
      </c>
      <c r="AE2327">
        <v>34.72</v>
      </c>
      <c r="AF2327" t="s">
        <v>11113</v>
      </c>
      <c r="AG2327" t="s">
        <v>11361</v>
      </c>
      <c r="AH2327">
        <v>6749</v>
      </c>
      <c r="AI2327">
        <v>2326</v>
      </c>
      <c r="AJ2327" t="s">
        <v>11307</v>
      </c>
      <c r="AK2327" t="s">
        <v>12029</v>
      </c>
      <c r="AL2327" t="s">
        <v>12032</v>
      </c>
      <c r="AM2327" t="s">
        <v>11246</v>
      </c>
      <c r="AN2327">
        <v>1</v>
      </c>
      <c r="AO2327" s="10" t="s">
        <v>12041</v>
      </c>
      <c r="AP2327" t="str" cm="1">
        <f t="array" ref="AP2327">_xlfn.IFS(
  Table1[[#This Row],[Age]]&lt;=25, "18-25",
  Table1[[#This Row],[Age]]&lt;=35, "26-35",
  Table1[[#This Row],[Age]]&lt;=45, "36-45",
  Table1[[#This Row],[Age]]&lt;=60, "46-60",
  TRUE, "60+")</f>
        <v>46-60</v>
      </c>
    </row>
    <row r="2328" spans="1:42" x14ac:dyDescent="0.3">
      <c r="A2328">
        <v>2327</v>
      </c>
      <c r="B2328" t="s">
        <v>21</v>
      </c>
      <c r="C2328" t="s">
        <v>83</v>
      </c>
      <c r="D2328">
        <v>65</v>
      </c>
      <c r="E2328" t="s">
        <v>104</v>
      </c>
      <c r="F2328" t="s">
        <v>2434</v>
      </c>
      <c r="G2328" t="s">
        <v>5143</v>
      </c>
      <c r="H2328">
        <v>19458797180</v>
      </c>
      <c r="I2328" t="s">
        <v>6659</v>
      </c>
      <c r="J2328" t="s">
        <v>7292</v>
      </c>
      <c r="K2328">
        <v>4201.58</v>
      </c>
      <c r="L2328" s="12" t="s">
        <v>9319</v>
      </c>
      <c r="M2328" s="10" t="s">
        <v>11249</v>
      </c>
      <c r="N2328">
        <v>2327</v>
      </c>
      <c r="O2328">
        <v>45226</v>
      </c>
      <c r="P2328" t="s">
        <v>11402</v>
      </c>
      <c r="Q2328" s="16">
        <v>3130.04</v>
      </c>
      <c r="R2328">
        <v>1071.54</v>
      </c>
      <c r="S2328">
        <v>45</v>
      </c>
      <c r="T2328">
        <v>2327</v>
      </c>
      <c r="U2328">
        <v>45486.36</v>
      </c>
      <c r="V2328" t="s">
        <v>11411</v>
      </c>
      <c r="W2328">
        <v>5.13</v>
      </c>
      <c r="X2328">
        <v>36</v>
      </c>
      <c r="Y2328" t="s">
        <v>11583</v>
      </c>
      <c r="Z2328" t="s">
        <v>12011</v>
      </c>
      <c r="AA2328">
        <v>2327</v>
      </c>
      <c r="AB2328" t="s">
        <v>12016</v>
      </c>
      <c r="AC2328">
        <v>1900.5</v>
      </c>
      <c r="AD2328">
        <v>908.09</v>
      </c>
      <c r="AE2328">
        <v>45.4</v>
      </c>
      <c r="AF2328" t="s">
        <v>11264</v>
      </c>
      <c r="AG2328" t="s">
        <v>11062</v>
      </c>
      <c r="AH2328">
        <v>7591</v>
      </c>
      <c r="AI2328">
        <v>2327</v>
      </c>
      <c r="AJ2328" t="s">
        <v>11329</v>
      </c>
      <c r="AK2328" t="s">
        <v>12029</v>
      </c>
      <c r="AL2328" t="s">
        <v>12031</v>
      </c>
      <c r="AM2328" t="s">
        <v>11169</v>
      </c>
      <c r="AN2328">
        <v>1</v>
      </c>
      <c r="AO2328" s="10" t="s">
        <v>12044</v>
      </c>
      <c r="AP2328" t="str" cm="1">
        <f t="array" ref="AP2328">_xlfn.IFS(
  Table1[[#This Row],[Age]]&lt;=25, "18-25",
  Table1[[#This Row],[Age]]&lt;=35, "26-35",
  Table1[[#This Row],[Age]]&lt;=45, "36-45",
  Table1[[#This Row],[Age]]&lt;=60, "46-60",
  TRUE, "60+")</f>
        <v>60+</v>
      </c>
    </row>
    <row r="2329" spans="1:42" x14ac:dyDescent="0.3">
      <c r="A2329">
        <v>2328</v>
      </c>
      <c r="B2329" t="s">
        <v>48</v>
      </c>
      <c r="C2329" t="s">
        <v>101</v>
      </c>
      <c r="D2329">
        <v>64</v>
      </c>
      <c r="E2329" t="s">
        <v>105</v>
      </c>
      <c r="F2329" t="s">
        <v>2435</v>
      </c>
      <c r="G2329" t="s">
        <v>5115</v>
      </c>
      <c r="H2329">
        <v>19458797181</v>
      </c>
      <c r="I2329" t="s">
        <v>6118</v>
      </c>
      <c r="J2329" t="s">
        <v>7291</v>
      </c>
      <c r="K2329">
        <v>863.3</v>
      </c>
      <c r="L2329" s="12" t="s">
        <v>9160</v>
      </c>
      <c r="M2329" s="10" t="s">
        <v>11208</v>
      </c>
      <c r="N2329">
        <v>2328</v>
      </c>
      <c r="O2329">
        <v>45128</v>
      </c>
      <c r="P2329" t="s">
        <v>11402</v>
      </c>
      <c r="Q2329" s="16">
        <v>2891.71</v>
      </c>
      <c r="R2329">
        <v>3755.01</v>
      </c>
      <c r="S2329">
        <v>57</v>
      </c>
      <c r="T2329">
        <v>2328</v>
      </c>
      <c r="U2329">
        <v>18063.96</v>
      </c>
      <c r="V2329" t="s">
        <v>11411</v>
      </c>
      <c r="W2329">
        <v>5.4</v>
      </c>
      <c r="X2329">
        <v>24</v>
      </c>
      <c r="Y2329" t="s">
        <v>11581</v>
      </c>
      <c r="Z2329" t="s">
        <v>12012</v>
      </c>
      <c r="AA2329">
        <v>2328</v>
      </c>
      <c r="AB2329" t="s">
        <v>12015</v>
      </c>
      <c r="AC2329">
        <v>9371.0400000000009</v>
      </c>
      <c r="AD2329">
        <v>4542.9399999999996</v>
      </c>
      <c r="AE2329">
        <v>227.15</v>
      </c>
      <c r="AF2329" t="s">
        <v>11201</v>
      </c>
      <c r="AG2329" t="s">
        <v>11303</v>
      </c>
      <c r="AH2329">
        <v>4973</v>
      </c>
      <c r="AI2329">
        <v>2328</v>
      </c>
      <c r="AJ2329" t="s">
        <v>11151</v>
      </c>
      <c r="AK2329" t="s">
        <v>12027</v>
      </c>
      <c r="AL2329" t="s">
        <v>12031</v>
      </c>
      <c r="AM2329" t="s">
        <v>11061</v>
      </c>
      <c r="AN2329">
        <v>-1</v>
      </c>
      <c r="AO2329" s="10" t="s">
        <v>12038</v>
      </c>
      <c r="AP2329" t="str" cm="1">
        <f t="array" ref="AP2329">_xlfn.IFS(
  Table1[[#This Row],[Age]]&lt;=25, "18-25",
  Table1[[#This Row],[Age]]&lt;=35, "26-35",
  Table1[[#This Row],[Age]]&lt;=45, "36-45",
  Table1[[#This Row],[Age]]&lt;=60, "46-60",
  TRUE, "60+")</f>
        <v>60+</v>
      </c>
    </row>
    <row r="2330" spans="1:42" x14ac:dyDescent="0.3">
      <c r="A2330">
        <v>2329</v>
      </c>
      <c r="B2330" t="s">
        <v>41</v>
      </c>
      <c r="C2330" t="s">
        <v>93</v>
      </c>
      <c r="D2330">
        <v>35</v>
      </c>
      <c r="E2330" t="s">
        <v>106</v>
      </c>
      <c r="F2330" t="s">
        <v>2436</v>
      </c>
      <c r="G2330" t="s">
        <v>5128</v>
      </c>
      <c r="H2330">
        <v>19458797182</v>
      </c>
      <c r="I2330" t="s">
        <v>5609</v>
      </c>
      <c r="J2330" t="s">
        <v>7292</v>
      </c>
      <c r="K2330">
        <v>1026.1500000000001</v>
      </c>
      <c r="L2330" s="12" t="s">
        <v>9099</v>
      </c>
      <c r="M2330" s="10" t="s">
        <v>11373</v>
      </c>
      <c r="N2330">
        <v>2329</v>
      </c>
      <c r="O2330">
        <v>45016</v>
      </c>
      <c r="P2330" t="s">
        <v>11402</v>
      </c>
      <c r="Q2330" s="16">
        <v>89.98</v>
      </c>
      <c r="R2330">
        <v>936.17</v>
      </c>
      <c r="S2330">
        <v>18</v>
      </c>
      <c r="T2330">
        <v>2329</v>
      </c>
      <c r="U2330">
        <v>43822.55</v>
      </c>
      <c r="V2330" t="s">
        <v>11411</v>
      </c>
      <c r="W2330">
        <v>1.08</v>
      </c>
      <c r="X2330">
        <v>48</v>
      </c>
      <c r="Y2330" t="s">
        <v>11643</v>
      </c>
      <c r="Z2330" t="s">
        <v>12010</v>
      </c>
      <c r="AA2330">
        <v>2329</v>
      </c>
      <c r="AB2330" t="s">
        <v>12017</v>
      </c>
      <c r="AC2330">
        <v>9853.83</v>
      </c>
      <c r="AD2330">
        <v>3538.32</v>
      </c>
      <c r="AE2330">
        <v>176.92</v>
      </c>
      <c r="AF2330" t="s">
        <v>11256</v>
      </c>
      <c r="AG2330" t="s">
        <v>11046</v>
      </c>
      <c r="AH2330">
        <v>8138</v>
      </c>
      <c r="AI2330">
        <v>2329</v>
      </c>
      <c r="AJ2330" t="s">
        <v>11291</v>
      </c>
      <c r="AK2330" t="s">
        <v>12029</v>
      </c>
      <c r="AL2330" t="s">
        <v>12031</v>
      </c>
      <c r="AM2330" t="s">
        <v>11252</v>
      </c>
      <c r="AN2330">
        <v>-1</v>
      </c>
      <c r="AO2330" s="10" t="s">
        <v>12047</v>
      </c>
      <c r="AP2330" t="str" cm="1">
        <f t="array" ref="AP2330">_xlfn.IFS(
  Table1[[#This Row],[Age]]&lt;=25, "18-25",
  Table1[[#This Row],[Age]]&lt;=35, "26-35",
  Table1[[#This Row],[Age]]&lt;=45, "36-45",
  Table1[[#This Row],[Age]]&lt;=60, "46-60",
  TRUE, "60+")</f>
        <v>26-35</v>
      </c>
    </row>
    <row r="2331" spans="1:42" x14ac:dyDescent="0.3">
      <c r="A2331">
        <v>2330</v>
      </c>
      <c r="B2331" t="s">
        <v>44</v>
      </c>
      <c r="C2331" t="s">
        <v>64</v>
      </c>
      <c r="D2331">
        <v>46</v>
      </c>
      <c r="E2331" t="s">
        <v>106</v>
      </c>
      <c r="F2331" t="s">
        <v>2437</v>
      </c>
      <c r="G2331" t="s">
        <v>5117</v>
      </c>
      <c r="H2331">
        <v>19458797183</v>
      </c>
      <c r="I2331" t="s">
        <v>6660</v>
      </c>
      <c r="J2331" t="s">
        <v>7291</v>
      </c>
      <c r="K2331">
        <v>4055.93</v>
      </c>
      <c r="L2331" s="12" t="s">
        <v>9320</v>
      </c>
      <c r="M2331" s="10" t="s">
        <v>11243</v>
      </c>
      <c r="N2331">
        <v>2330</v>
      </c>
      <c r="O2331">
        <v>45159</v>
      </c>
      <c r="P2331" t="s">
        <v>11404</v>
      </c>
      <c r="Q2331" s="16">
        <v>2682.31</v>
      </c>
      <c r="R2331">
        <v>1373.62</v>
      </c>
      <c r="S2331">
        <v>13</v>
      </c>
      <c r="T2331">
        <v>2330</v>
      </c>
      <c r="U2331">
        <v>29670.67</v>
      </c>
      <c r="V2331" t="s">
        <v>11413</v>
      </c>
      <c r="W2331">
        <v>5.27</v>
      </c>
      <c r="X2331">
        <v>36</v>
      </c>
      <c r="Y2331" t="s">
        <v>10823</v>
      </c>
      <c r="Z2331" t="s">
        <v>12011</v>
      </c>
      <c r="AA2331">
        <v>2330</v>
      </c>
      <c r="AB2331" t="s">
        <v>12015</v>
      </c>
      <c r="AC2331">
        <v>4809.45</v>
      </c>
      <c r="AD2331">
        <v>774.19</v>
      </c>
      <c r="AE2331">
        <v>38.71</v>
      </c>
      <c r="AF2331" t="s">
        <v>11257</v>
      </c>
      <c r="AG2331" t="s">
        <v>11242</v>
      </c>
      <c r="AH2331">
        <v>976</v>
      </c>
      <c r="AI2331">
        <v>2330</v>
      </c>
      <c r="AJ2331" t="s">
        <v>11209</v>
      </c>
      <c r="AK2331" t="s">
        <v>12028</v>
      </c>
      <c r="AL2331" t="s">
        <v>12032</v>
      </c>
      <c r="AM2331" t="s">
        <v>11118</v>
      </c>
      <c r="AN2331">
        <v>1</v>
      </c>
      <c r="AO2331" s="10" t="s">
        <v>12041</v>
      </c>
      <c r="AP2331" t="str" cm="1">
        <f t="array" ref="AP2331">_xlfn.IFS(
  Table1[[#This Row],[Age]]&lt;=25, "18-25",
  Table1[[#This Row],[Age]]&lt;=35, "26-35",
  Table1[[#This Row],[Age]]&lt;=45, "36-45",
  Table1[[#This Row],[Age]]&lt;=60, "46-60",
  TRUE, "60+")</f>
        <v>46-60</v>
      </c>
    </row>
    <row r="2332" spans="1:42" x14ac:dyDescent="0.3">
      <c r="A2332">
        <v>2331</v>
      </c>
      <c r="B2332" t="s">
        <v>29</v>
      </c>
      <c r="C2332" t="s">
        <v>61</v>
      </c>
      <c r="D2332">
        <v>19</v>
      </c>
      <c r="E2332" t="s">
        <v>106</v>
      </c>
      <c r="F2332" t="s">
        <v>2438</v>
      </c>
      <c r="G2332" t="s">
        <v>5141</v>
      </c>
      <c r="H2332">
        <v>19458797184</v>
      </c>
      <c r="I2332" t="s">
        <v>5725</v>
      </c>
      <c r="J2332" t="s">
        <v>7291</v>
      </c>
      <c r="K2332">
        <v>4010.35</v>
      </c>
      <c r="L2332" s="12" t="s">
        <v>9321</v>
      </c>
      <c r="M2332" s="10" t="s">
        <v>11354</v>
      </c>
      <c r="N2332">
        <v>2331</v>
      </c>
      <c r="O2332">
        <v>45000</v>
      </c>
      <c r="P2332" t="s">
        <v>11402</v>
      </c>
      <c r="Q2332" s="16">
        <v>198.81</v>
      </c>
      <c r="R2332">
        <v>3811.54</v>
      </c>
      <c r="S2332">
        <v>73</v>
      </c>
      <c r="T2332">
        <v>2331</v>
      </c>
      <c r="U2332">
        <v>24512.47</v>
      </c>
      <c r="V2332" t="s">
        <v>11411</v>
      </c>
      <c r="W2332">
        <v>6.83</v>
      </c>
      <c r="X2332">
        <v>48</v>
      </c>
      <c r="Y2332" t="s">
        <v>11944</v>
      </c>
      <c r="Z2332" t="s">
        <v>12011</v>
      </c>
      <c r="AA2332">
        <v>2331</v>
      </c>
      <c r="AB2332" t="s">
        <v>12016</v>
      </c>
      <c r="AC2332">
        <v>9543.85</v>
      </c>
      <c r="AD2332">
        <v>4026.53</v>
      </c>
      <c r="AE2332">
        <v>201.33</v>
      </c>
      <c r="AF2332" t="s">
        <v>11230</v>
      </c>
      <c r="AG2332" t="s">
        <v>11358</v>
      </c>
      <c r="AH2332">
        <v>958</v>
      </c>
      <c r="AI2332">
        <v>2331</v>
      </c>
      <c r="AJ2332" t="s">
        <v>11293</v>
      </c>
      <c r="AK2332" t="s">
        <v>12029</v>
      </c>
      <c r="AL2332" t="s">
        <v>12032</v>
      </c>
      <c r="AM2332" t="s">
        <v>11188</v>
      </c>
      <c r="AN2332">
        <v>1</v>
      </c>
      <c r="AO2332" s="10" t="s">
        <v>12047</v>
      </c>
      <c r="AP2332" t="str" cm="1">
        <f t="array" ref="AP2332">_xlfn.IFS(
  Table1[[#This Row],[Age]]&lt;=25, "18-25",
  Table1[[#This Row],[Age]]&lt;=35, "26-35",
  Table1[[#This Row],[Age]]&lt;=45, "36-45",
  Table1[[#This Row],[Age]]&lt;=60, "46-60",
  TRUE, "60+")</f>
        <v>18-25</v>
      </c>
    </row>
    <row r="2333" spans="1:42" x14ac:dyDescent="0.3">
      <c r="A2333">
        <v>2332</v>
      </c>
      <c r="B2333" t="s">
        <v>4</v>
      </c>
      <c r="C2333" t="s">
        <v>89</v>
      </c>
      <c r="D2333">
        <v>28</v>
      </c>
      <c r="E2333" t="s">
        <v>106</v>
      </c>
      <c r="F2333" t="s">
        <v>2439</v>
      </c>
      <c r="G2333" t="s">
        <v>5121</v>
      </c>
      <c r="H2333">
        <v>19458797185</v>
      </c>
      <c r="I2333" t="s">
        <v>6136</v>
      </c>
      <c r="J2333" t="s">
        <v>7292</v>
      </c>
      <c r="K2333">
        <v>1546.95</v>
      </c>
      <c r="L2333" s="12" t="s">
        <v>9322</v>
      </c>
      <c r="M2333" s="10" t="s">
        <v>11225</v>
      </c>
      <c r="N2333">
        <v>2332</v>
      </c>
      <c r="O2333">
        <v>45215</v>
      </c>
      <c r="P2333" t="s">
        <v>11403</v>
      </c>
      <c r="Q2333" s="16">
        <v>2260.86</v>
      </c>
      <c r="R2333">
        <v>3807.81</v>
      </c>
      <c r="S2333">
        <v>29</v>
      </c>
      <c r="T2333">
        <v>2332</v>
      </c>
      <c r="U2333">
        <v>38939</v>
      </c>
      <c r="V2333" t="s">
        <v>11412</v>
      </c>
      <c r="W2333">
        <v>7.88</v>
      </c>
      <c r="X2333">
        <v>36</v>
      </c>
      <c r="Y2333" t="s">
        <v>7496</v>
      </c>
      <c r="Z2333" t="s">
        <v>12011</v>
      </c>
      <c r="AA2333">
        <v>2332</v>
      </c>
      <c r="AB2333" t="s">
        <v>12017</v>
      </c>
      <c r="AC2333">
        <v>1835.52</v>
      </c>
      <c r="AD2333">
        <v>4784.92</v>
      </c>
      <c r="AE2333">
        <v>239.25</v>
      </c>
      <c r="AF2333" t="s">
        <v>11295</v>
      </c>
      <c r="AG2333" t="s">
        <v>11372</v>
      </c>
      <c r="AH2333">
        <v>2751</v>
      </c>
      <c r="AI2333">
        <v>2332</v>
      </c>
      <c r="AJ2333" t="s">
        <v>11383</v>
      </c>
      <c r="AK2333" t="s">
        <v>12027</v>
      </c>
      <c r="AL2333" t="s">
        <v>12032</v>
      </c>
      <c r="AM2333" t="s">
        <v>11103</v>
      </c>
      <c r="AN2333">
        <v>1</v>
      </c>
      <c r="AO2333" s="10" t="s">
        <v>12044</v>
      </c>
      <c r="AP2333" t="str" cm="1">
        <f t="array" ref="AP2333">_xlfn.IFS(
  Table1[[#This Row],[Age]]&lt;=25, "18-25",
  Table1[[#This Row],[Age]]&lt;=35, "26-35",
  Table1[[#This Row],[Age]]&lt;=45, "36-45",
  Table1[[#This Row],[Age]]&lt;=60, "46-60",
  TRUE, "60+")</f>
        <v>26-35</v>
      </c>
    </row>
    <row r="2334" spans="1:42" x14ac:dyDescent="0.3">
      <c r="A2334">
        <v>2333</v>
      </c>
      <c r="B2334" t="s">
        <v>17</v>
      </c>
      <c r="C2334" t="s">
        <v>82</v>
      </c>
      <c r="D2334">
        <v>48</v>
      </c>
      <c r="E2334" t="s">
        <v>105</v>
      </c>
      <c r="F2334" t="s">
        <v>2440</v>
      </c>
      <c r="G2334" t="s">
        <v>5111</v>
      </c>
      <c r="H2334">
        <v>19458797186</v>
      </c>
      <c r="I2334" t="s">
        <v>5222</v>
      </c>
      <c r="J2334" t="s">
        <v>7292</v>
      </c>
      <c r="K2334">
        <v>8090.52</v>
      </c>
      <c r="L2334" s="12" t="s">
        <v>9323</v>
      </c>
      <c r="M2334" s="10" t="s">
        <v>11373</v>
      </c>
      <c r="N2334">
        <v>2333</v>
      </c>
      <c r="O2334">
        <v>45091</v>
      </c>
      <c r="P2334" t="s">
        <v>11403</v>
      </c>
      <c r="Q2334" s="16">
        <v>237.97</v>
      </c>
      <c r="R2334">
        <v>8328.49</v>
      </c>
      <c r="S2334">
        <v>56</v>
      </c>
      <c r="T2334">
        <v>2333</v>
      </c>
      <c r="U2334">
        <v>39691.22</v>
      </c>
      <c r="V2334" t="s">
        <v>11413</v>
      </c>
      <c r="W2334">
        <v>1.89</v>
      </c>
      <c r="X2334">
        <v>12</v>
      </c>
      <c r="Y2334" t="s">
        <v>11848</v>
      </c>
      <c r="Z2334" t="s">
        <v>12011</v>
      </c>
      <c r="AA2334">
        <v>2333</v>
      </c>
      <c r="AB2334" t="s">
        <v>12016</v>
      </c>
      <c r="AC2334">
        <v>9195.8799999999992</v>
      </c>
      <c r="AD2334">
        <v>511.18</v>
      </c>
      <c r="AE2334">
        <v>25.56</v>
      </c>
      <c r="AF2334" t="s">
        <v>11243</v>
      </c>
      <c r="AG2334" t="s">
        <v>11373</v>
      </c>
      <c r="AH2334">
        <v>284</v>
      </c>
      <c r="AI2334">
        <v>2333</v>
      </c>
      <c r="AJ2334" t="s">
        <v>11047</v>
      </c>
      <c r="AK2334" t="s">
        <v>12027</v>
      </c>
      <c r="AL2334" t="s">
        <v>12032</v>
      </c>
      <c r="AM2334" t="s">
        <v>11325</v>
      </c>
      <c r="AN2334">
        <v>1</v>
      </c>
      <c r="AO2334" s="10" t="s">
        <v>12043</v>
      </c>
      <c r="AP2334" t="str" cm="1">
        <f t="array" ref="AP2334">_xlfn.IFS(
  Table1[[#This Row],[Age]]&lt;=25, "18-25",
  Table1[[#This Row],[Age]]&lt;=35, "26-35",
  Table1[[#This Row],[Age]]&lt;=45, "36-45",
  Table1[[#This Row],[Age]]&lt;=60, "46-60",
  TRUE, "60+")</f>
        <v>46-60</v>
      </c>
    </row>
    <row r="2335" spans="1:42" x14ac:dyDescent="0.3">
      <c r="A2335">
        <v>2334</v>
      </c>
      <c r="B2335" t="s">
        <v>12</v>
      </c>
      <c r="C2335" t="s">
        <v>64</v>
      </c>
      <c r="D2335">
        <v>66</v>
      </c>
      <c r="E2335" t="s">
        <v>105</v>
      </c>
      <c r="F2335" t="s">
        <v>2441</v>
      </c>
      <c r="G2335" t="s">
        <v>5124</v>
      </c>
      <c r="H2335">
        <v>19458797187</v>
      </c>
      <c r="I2335" t="s">
        <v>5698</v>
      </c>
      <c r="J2335" t="s">
        <v>7292</v>
      </c>
      <c r="K2335">
        <v>5051.33</v>
      </c>
      <c r="L2335" s="12" t="s">
        <v>7872</v>
      </c>
      <c r="M2335" s="10" t="s">
        <v>11255</v>
      </c>
      <c r="N2335">
        <v>2334</v>
      </c>
      <c r="O2335">
        <v>45067</v>
      </c>
      <c r="P2335" t="s">
        <v>11403</v>
      </c>
      <c r="Q2335" s="16">
        <v>2282.23</v>
      </c>
      <c r="R2335">
        <v>2769.1</v>
      </c>
      <c r="S2335">
        <v>74</v>
      </c>
      <c r="T2335">
        <v>2334</v>
      </c>
      <c r="U2335">
        <v>34095.699999999997</v>
      </c>
      <c r="V2335" t="s">
        <v>11411</v>
      </c>
      <c r="W2335">
        <v>8.89</v>
      </c>
      <c r="X2335">
        <v>24</v>
      </c>
      <c r="Y2335" t="s">
        <v>7334</v>
      </c>
      <c r="Z2335" t="s">
        <v>12011</v>
      </c>
      <c r="AA2335">
        <v>2334</v>
      </c>
      <c r="AB2335" t="s">
        <v>12016</v>
      </c>
      <c r="AC2335">
        <v>4099.28</v>
      </c>
      <c r="AD2335">
        <v>3549.61</v>
      </c>
      <c r="AE2335">
        <v>177.48</v>
      </c>
      <c r="AF2335" t="s">
        <v>11167</v>
      </c>
      <c r="AG2335" t="s">
        <v>11065</v>
      </c>
      <c r="AH2335">
        <v>9682</v>
      </c>
      <c r="AI2335">
        <v>2334</v>
      </c>
      <c r="AJ2335" t="s">
        <v>11073</v>
      </c>
      <c r="AK2335" t="s">
        <v>12028</v>
      </c>
      <c r="AL2335" t="s">
        <v>12032</v>
      </c>
      <c r="AM2335" t="s">
        <v>11223</v>
      </c>
      <c r="AN2335">
        <v>1</v>
      </c>
      <c r="AO2335" s="10" t="s">
        <v>12046</v>
      </c>
      <c r="AP2335" t="str" cm="1">
        <f t="array" ref="AP2335">_xlfn.IFS(
  Table1[[#This Row],[Age]]&lt;=25, "18-25",
  Table1[[#This Row],[Age]]&lt;=35, "26-35",
  Table1[[#This Row],[Age]]&lt;=45, "36-45",
  Table1[[#This Row],[Age]]&lt;=60, "46-60",
  TRUE, "60+")</f>
        <v>60+</v>
      </c>
    </row>
    <row r="2336" spans="1:42" x14ac:dyDescent="0.3">
      <c r="A2336">
        <v>2335</v>
      </c>
      <c r="B2336" t="s">
        <v>4</v>
      </c>
      <c r="C2336" t="s">
        <v>82</v>
      </c>
      <c r="D2336">
        <v>30</v>
      </c>
      <c r="E2336" t="s">
        <v>106</v>
      </c>
      <c r="F2336" t="s">
        <v>2442</v>
      </c>
      <c r="G2336" t="s">
        <v>5109</v>
      </c>
      <c r="H2336">
        <v>19458797188</v>
      </c>
      <c r="I2336" t="s">
        <v>6661</v>
      </c>
      <c r="J2336" t="s">
        <v>7291</v>
      </c>
      <c r="K2336">
        <v>1179.69</v>
      </c>
      <c r="L2336" s="12" t="s">
        <v>9324</v>
      </c>
      <c r="M2336" s="10" t="s">
        <v>11292</v>
      </c>
      <c r="N2336">
        <v>2335</v>
      </c>
      <c r="O2336">
        <v>45284</v>
      </c>
      <c r="P2336" t="s">
        <v>11404</v>
      </c>
      <c r="Q2336" s="16">
        <v>1530.7</v>
      </c>
      <c r="R2336">
        <v>-351.01</v>
      </c>
      <c r="S2336">
        <v>20</v>
      </c>
      <c r="T2336">
        <v>2335</v>
      </c>
      <c r="U2336">
        <v>40733.79</v>
      </c>
      <c r="V2336" t="s">
        <v>11412</v>
      </c>
      <c r="W2336">
        <v>2.5099999999999998</v>
      </c>
      <c r="X2336">
        <v>48</v>
      </c>
      <c r="Y2336" t="s">
        <v>11837</v>
      </c>
      <c r="Z2336" t="s">
        <v>12012</v>
      </c>
      <c r="AA2336">
        <v>2335</v>
      </c>
      <c r="AB2336" t="s">
        <v>12016</v>
      </c>
      <c r="AC2336">
        <v>7009.69</v>
      </c>
      <c r="AD2336">
        <v>1348.28</v>
      </c>
      <c r="AE2336">
        <v>67.41</v>
      </c>
      <c r="AF2336" t="s">
        <v>11305</v>
      </c>
      <c r="AG2336" t="s">
        <v>11274</v>
      </c>
      <c r="AH2336">
        <v>430</v>
      </c>
      <c r="AI2336">
        <v>2335</v>
      </c>
      <c r="AJ2336" t="s">
        <v>11111</v>
      </c>
      <c r="AK2336" t="s">
        <v>12029</v>
      </c>
      <c r="AL2336" t="s">
        <v>12031</v>
      </c>
      <c r="AM2336" t="s">
        <v>11259</v>
      </c>
      <c r="AN2336">
        <v>1</v>
      </c>
      <c r="AO2336" s="10" t="s">
        <v>12036</v>
      </c>
      <c r="AP2336" t="str" cm="1">
        <f t="array" ref="AP2336">_xlfn.IFS(
  Table1[[#This Row],[Age]]&lt;=25, "18-25",
  Table1[[#This Row],[Age]]&lt;=35, "26-35",
  Table1[[#This Row],[Age]]&lt;=45, "36-45",
  Table1[[#This Row],[Age]]&lt;=60, "46-60",
  TRUE, "60+")</f>
        <v>26-35</v>
      </c>
    </row>
    <row r="2337" spans="1:42" x14ac:dyDescent="0.3">
      <c r="A2337">
        <v>2336</v>
      </c>
      <c r="B2337" t="s">
        <v>5</v>
      </c>
      <c r="C2337" t="s">
        <v>79</v>
      </c>
      <c r="D2337">
        <v>61</v>
      </c>
      <c r="E2337" t="s">
        <v>104</v>
      </c>
      <c r="F2337" t="s">
        <v>2443</v>
      </c>
      <c r="G2337" t="s">
        <v>5145</v>
      </c>
      <c r="H2337">
        <v>19458797189</v>
      </c>
      <c r="I2337" t="s">
        <v>6662</v>
      </c>
      <c r="J2337" t="s">
        <v>7292</v>
      </c>
      <c r="K2337">
        <v>1077.33</v>
      </c>
      <c r="L2337" s="12" t="s">
        <v>9325</v>
      </c>
      <c r="M2337" s="10" t="s">
        <v>11345</v>
      </c>
      <c r="N2337">
        <v>2336</v>
      </c>
      <c r="O2337">
        <v>45276</v>
      </c>
      <c r="P2337" t="s">
        <v>11403</v>
      </c>
      <c r="Q2337" s="16">
        <v>3871.89</v>
      </c>
      <c r="R2337">
        <v>4949.22</v>
      </c>
      <c r="S2337">
        <v>29</v>
      </c>
      <c r="T2337">
        <v>2336</v>
      </c>
      <c r="U2337">
        <v>47619.77</v>
      </c>
      <c r="V2337" t="s">
        <v>11412</v>
      </c>
      <c r="W2337">
        <v>6.92</v>
      </c>
      <c r="X2337">
        <v>12</v>
      </c>
      <c r="Y2337" t="s">
        <v>11467</v>
      </c>
      <c r="Z2337" t="s">
        <v>12011</v>
      </c>
      <c r="AA2337">
        <v>2336</v>
      </c>
      <c r="AB2337" t="s">
        <v>12015</v>
      </c>
      <c r="AC2337">
        <v>4219.8599999999997</v>
      </c>
      <c r="AD2337">
        <v>2684.66</v>
      </c>
      <c r="AE2337">
        <v>134.22999999999999</v>
      </c>
      <c r="AF2337" t="s">
        <v>11346</v>
      </c>
      <c r="AG2337" t="s">
        <v>11277</v>
      </c>
      <c r="AH2337">
        <v>4523</v>
      </c>
      <c r="AI2337">
        <v>2336</v>
      </c>
      <c r="AJ2337" t="s">
        <v>11314</v>
      </c>
      <c r="AK2337" t="s">
        <v>12029</v>
      </c>
      <c r="AL2337" t="s">
        <v>12032</v>
      </c>
      <c r="AM2337" t="s">
        <v>11247</v>
      </c>
      <c r="AN2337">
        <v>1</v>
      </c>
      <c r="AO2337" s="10" t="s">
        <v>12036</v>
      </c>
      <c r="AP2337" t="str" cm="1">
        <f t="array" ref="AP2337">_xlfn.IFS(
  Table1[[#This Row],[Age]]&lt;=25, "18-25",
  Table1[[#This Row],[Age]]&lt;=35, "26-35",
  Table1[[#This Row],[Age]]&lt;=45, "36-45",
  Table1[[#This Row],[Age]]&lt;=60, "46-60",
  TRUE, "60+")</f>
        <v>60+</v>
      </c>
    </row>
    <row r="2338" spans="1:42" x14ac:dyDescent="0.3">
      <c r="A2338">
        <v>2337</v>
      </c>
      <c r="B2338" t="s">
        <v>44</v>
      </c>
      <c r="C2338" t="s">
        <v>96</v>
      </c>
      <c r="D2338">
        <v>43</v>
      </c>
      <c r="E2338" t="s">
        <v>106</v>
      </c>
      <c r="F2338" t="s">
        <v>2444</v>
      </c>
      <c r="G2338" t="s">
        <v>5109</v>
      </c>
      <c r="H2338">
        <v>19458797190</v>
      </c>
      <c r="I2338" t="s">
        <v>6401</v>
      </c>
      <c r="J2338" t="s">
        <v>7292</v>
      </c>
      <c r="K2338">
        <v>4515.05</v>
      </c>
      <c r="L2338" s="12" t="s">
        <v>9326</v>
      </c>
      <c r="M2338" s="10" t="s">
        <v>11330</v>
      </c>
      <c r="N2338">
        <v>2337</v>
      </c>
      <c r="O2338">
        <v>45014</v>
      </c>
      <c r="P2338" t="s">
        <v>11404</v>
      </c>
      <c r="Q2338" s="16">
        <v>2400.71</v>
      </c>
      <c r="R2338">
        <v>6915.76</v>
      </c>
      <c r="S2338">
        <v>6</v>
      </c>
      <c r="T2338">
        <v>2337</v>
      </c>
      <c r="U2338">
        <v>43781.29</v>
      </c>
      <c r="V2338" t="s">
        <v>11411</v>
      </c>
      <c r="W2338">
        <v>5.97</v>
      </c>
      <c r="X2338">
        <v>24</v>
      </c>
      <c r="Y2338" t="s">
        <v>9485</v>
      </c>
      <c r="Z2338" t="s">
        <v>12010</v>
      </c>
      <c r="AA2338">
        <v>2337</v>
      </c>
      <c r="AB2338" t="s">
        <v>12016</v>
      </c>
      <c r="AC2338">
        <v>6390.24</v>
      </c>
      <c r="AD2338">
        <v>1145.04</v>
      </c>
      <c r="AE2338">
        <v>57.25</v>
      </c>
      <c r="AF2338" t="s">
        <v>11155</v>
      </c>
      <c r="AG2338" t="s">
        <v>11186</v>
      </c>
      <c r="AH2338">
        <v>8635</v>
      </c>
      <c r="AI2338">
        <v>2337</v>
      </c>
      <c r="AJ2338" t="s">
        <v>11395</v>
      </c>
      <c r="AK2338" t="s">
        <v>12027</v>
      </c>
      <c r="AL2338" t="s">
        <v>12031</v>
      </c>
      <c r="AM2338" t="s">
        <v>11351</v>
      </c>
      <c r="AN2338">
        <v>1</v>
      </c>
      <c r="AO2338" s="10" t="s">
        <v>12047</v>
      </c>
      <c r="AP2338" t="str" cm="1">
        <f t="array" ref="AP2338">_xlfn.IFS(
  Table1[[#This Row],[Age]]&lt;=25, "18-25",
  Table1[[#This Row],[Age]]&lt;=35, "26-35",
  Table1[[#This Row],[Age]]&lt;=45, "36-45",
  Table1[[#This Row],[Age]]&lt;=60, "46-60",
  TRUE, "60+")</f>
        <v>36-45</v>
      </c>
    </row>
    <row r="2339" spans="1:42" x14ac:dyDescent="0.3">
      <c r="A2339">
        <v>2338</v>
      </c>
      <c r="B2339" t="s">
        <v>9</v>
      </c>
      <c r="C2339" t="s">
        <v>96</v>
      </c>
      <c r="D2339">
        <v>51</v>
      </c>
      <c r="E2339" t="s">
        <v>106</v>
      </c>
      <c r="F2339" t="s">
        <v>2445</v>
      </c>
      <c r="G2339" t="s">
        <v>5140</v>
      </c>
      <c r="H2339">
        <v>19458797191</v>
      </c>
      <c r="I2339" t="s">
        <v>6456</v>
      </c>
      <c r="J2339" t="s">
        <v>7292</v>
      </c>
      <c r="K2339">
        <v>1256.68</v>
      </c>
      <c r="L2339" s="12" t="s">
        <v>8756</v>
      </c>
      <c r="M2339" s="10" t="s">
        <v>11077</v>
      </c>
      <c r="N2339">
        <v>2338</v>
      </c>
      <c r="O2339">
        <v>45280</v>
      </c>
      <c r="P2339" t="s">
        <v>11404</v>
      </c>
      <c r="Q2339" s="16">
        <v>2565.35</v>
      </c>
      <c r="R2339">
        <v>-1308.67</v>
      </c>
      <c r="S2339">
        <v>26</v>
      </c>
      <c r="T2339">
        <v>2338</v>
      </c>
      <c r="U2339">
        <v>4638.41</v>
      </c>
      <c r="V2339" t="s">
        <v>11411</v>
      </c>
      <c r="W2339">
        <v>8.92</v>
      </c>
      <c r="X2339">
        <v>60</v>
      </c>
      <c r="Y2339" t="s">
        <v>11854</v>
      </c>
      <c r="Z2339" t="s">
        <v>12010</v>
      </c>
      <c r="AA2339">
        <v>2338</v>
      </c>
      <c r="AB2339" t="s">
        <v>12017</v>
      </c>
      <c r="AC2339">
        <v>3063.31</v>
      </c>
      <c r="AD2339">
        <v>713.37</v>
      </c>
      <c r="AE2339">
        <v>35.67</v>
      </c>
      <c r="AF2339" t="s">
        <v>11239</v>
      </c>
      <c r="AG2339" t="s">
        <v>11081</v>
      </c>
      <c r="AH2339">
        <v>9428</v>
      </c>
      <c r="AI2339">
        <v>2338</v>
      </c>
      <c r="AJ2339" t="s">
        <v>11217</v>
      </c>
      <c r="AK2339" t="s">
        <v>12029</v>
      </c>
      <c r="AL2339" t="s">
        <v>12032</v>
      </c>
      <c r="AM2339" t="s">
        <v>11233</v>
      </c>
      <c r="AN2339">
        <v>1</v>
      </c>
      <c r="AO2339" s="10" t="s">
        <v>12036</v>
      </c>
      <c r="AP2339" t="str" cm="1">
        <f t="array" ref="AP2339">_xlfn.IFS(
  Table1[[#This Row],[Age]]&lt;=25, "18-25",
  Table1[[#This Row],[Age]]&lt;=35, "26-35",
  Table1[[#This Row],[Age]]&lt;=45, "36-45",
  Table1[[#This Row],[Age]]&lt;=60, "46-60",
  TRUE, "60+")</f>
        <v>46-60</v>
      </c>
    </row>
    <row r="2340" spans="1:42" x14ac:dyDescent="0.3">
      <c r="A2340">
        <v>2339</v>
      </c>
      <c r="B2340" t="s">
        <v>40</v>
      </c>
      <c r="C2340" t="s">
        <v>61</v>
      </c>
      <c r="D2340">
        <v>67</v>
      </c>
      <c r="E2340" t="s">
        <v>105</v>
      </c>
      <c r="F2340" t="s">
        <v>2446</v>
      </c>
      <c r="G2340" t="s">
        <v>5134</v>
      </c>
      <c r="H2340">
        <v>19458797192</v>
      </c>
      <c r="I2340" t="s">
        <v>6542</v>
      </c>
      <c r="J2340" t="s">
        <v>7292</v>
      </c>
      <c r="K2340">
        <v>5655.84</v>
      </c>
      <c r="L2340" s="12" t="s">
        <v>9170</v>
      </c>
      <c r="M2340" s="10" t="s">
        <v>11194</v>
      </c>
      <c r="N2340">
        <v>2339</v>
      </c>
      <c r="O2340">
        <v>45219</v>
      </c>
      <c r="P2340" t="s">
        <v>11402</v>
      </c>
      <c r="Q2340" s="16">
        <v>4519.3900000000003</v>
      </c>
      <c r="R2340">
        <v>10175.23</v>
      </c>
      <c r="S2340">
        <v>61</v>
      </c>
      <c r="T2340">
        <v>2339</v>
      </c>
      <c r="U2340">
        <v>42651.42</v>
      </c>
      <c r="V2340" t="s">
        <v>11412</v>
      </c>
      <c r="W2340">
        <v>1.35</v>
      </c>
      <c r="X2340">
        <v>24</v>
      </c>
      <c r="Y2340" t="s">
        <v>11418</v>
      </c>
      <c r="Z2340" t="s">
        <v>12011</v>
      </c>
      <c r="AA2340">
        <v>2339</v>
      </c>
      <c r="AB2340" t="s">
        <v>12017</v>
      </c>
      <c r="AC2340">
        <v>6625.26</v>
      </c>
      <c r="AD2340">
        <v>2757.19</v>
      </c>
      <c r="AE2340">
        <v>137.86000000000001</v>
      </c>
      <c r="AF2340" t="s">
        <v>11162</v>
      </c>
      <c r="AG2340" t="s">
        <v>11059</v>
      </c>
      <c r="AH2340">
        <v>5646</v>
      </c>
      <c r="AI2340">
        <v>2339</v>
      </c>
      <c r="AJ2340" t="s">
        <v>11338</v>
      </c>
      <c r="AK2340" t="s">
        <v>12027</v>
      </c>
      <c r="AL2340" t="s">
        <v>12032</v>
      </c>
      <c r="AM2340" t="s">
        <v>11371</v>
      </c>
      <c r="AN2340">
        <v>1</v>
      </c>
      <c r="AO2340" s="10" t="s">
        <v>12044</v>
      </c>
      <c r="AP2340" t="str" cm="1">
        <f t="array" ref="AP2340">_xlfn.IFS(
  Table1[[#This Row],[Age]]&lt;=25, "18-25",
  Table1[[#This Row],[Age]]&lt;=35, "26-35",
  Table1[[#This Row],[Age]]&lt;=45, "36-45",
  Table1[[#This Row],[Age]]&lt;=60, "46-60",
  TRUE, "60+")</f>
        <v>60+</v>
      </c>
    </row>
    <row r="2341" spans="1:42" x14ac:dyDescent="0.3">
      <c r="A2341">
        <v>2340</v>
      </c>
      <c r="B2341" t="s">
        <v>51</v>
      </c>
      <c r="C2341" t="s">
        <v>98</v>
      </c>
      <c r="D2341">
        <v>27</v>
      </c>
      <c r="E2341" t="s">
        <v>106</v>
      </c>
      <c r="F2341" t="s">
        <v>2447</v>
      </c>
      <c r="G2341" t="s">
        <v>5112</v>
      </c>
      <c r="H2341">
        <v>19458797193</v>
      </c>
      <c r="I2341" t="s">
        <v>6663</v>
      </c>
      <c r="J2341" t="s">
        <v>7291</v>
      </c>
      <c r="K2341">
        <v>3911.65</v>
      </c>
      <c r="L2341" s="12" t="s">
        <v>9327</v>
      </c>
      <c r="M2341" s="10" t="s">
        <v>11306</v>
      </c>
      <c r="N2341">
        <v>2340</v>
      </c>
      <c r="O2341">
        <v>44945</v>
      </c>
      <c r="P2341" t="s">
        <v>11404</v>
      </c>
      <c r="Q2341" s="16">
        <v>2416.67</v>
      </c>
      <c r="R2341">
        <v>6328.32</v>
      </c>
      <c r="S2341">
        <v>86</v>
      </c>
      <c r="T2341">
        <v>2340</v>
      </c>
      <c r="U2341">
        <v>39294.86</v>
      </c>
      <c r="V2341" t="s">
        <v>11412</v>
      </c>
      <c r="W2341">
        <v>2.72</v>
      </c>
      <c r="X2341">
        <v>24</v>
      </c>
      <c r="Y2341" t="s">
        <v>11945</v>
      </c>
      <c r="Z2341" t="s">
        <v>12011</v>
      </c>
      <c r="AA2341">
        <v>2340</v>
      </c>
      <c r="AB2341" t="s">
        <v>12016</v>
      </c>
      <c r="AC2341">
        <v>5581.53</v>
      </c>
      <c r="AD2341">
        <v>4157.96</v>
      </c>
      <c r="AE2341">
        <v>207.9</v>
      </c>
      <c r="AF2341" t="s">
        <v>11300</v>
      </c>
      <c r="AG2341" t="s">
        <v>11275</v>
      </c>
      <c r="AH2341">
        <v>1214</v>
      </c>
      <c r="AI2341">
        <v>2340</v>
      </c>
      <c r="AJ2341" t="s">
        <v>11052</v>
      </c>
      <c r="AK2341" t="s">
        <v>12028</v>
      </c>
      <c r="AL2341" t="s">
        <v>12031</v>
      </c>
      <c r="AM2341" t="s">
        <v>11296</v>
      </c>
      <c r="AN2341">
        <v>1</v>
      </c>
      <c r="AO2341" s="10" t="s">
        <v>12039</v>
      </c>
      <c r="AP2341" t="str" cm="1">
        <f t="array" ref="AP2341">_xlfn.IFS(
  Table1[[#This Row],[Age]]&lt;=25, "18-25",
  Table1[[#This Row],[Age]]&lt;=35, "26-35",
  Table1[[#This Row],[Age]]&lt;=45, "36-45",
  Table1[[#This Row],[Age]]&lt;=60, "46-60",
  TRUE, "60+")</f>
        <v>26-35</v>
      </c>
    </row>
    <row r="2342" spans="1:42" x14ac:dyDescent="0.3">
      <c r="A2342">
        <v>2341</v>
      </c>
      <c r="B2342" t="s">
        <v>35</v>
      </c>
      <c r="C2342" t="s">
        <v>65</v>
      </c>
      <c r="D2342">
        <v>29</v>
      </c>
      <c r="E2342" t="s">
        <v>105</v>
      </c>
      <c r="F2342" t="s">
        <v>2448</v>
      </c>
      <c r="G2342" t="s">
        <v>5138</v>
      </c>
      <c r="H2342">
        <v>19458797194</v>
      </c>
      <c r="I2342" t="s">
        <v>6664</v>
      </c>
      <c r="J2342" t="s">
        <v>7292</v>
      </c>
      <c r="K2342">
        <v>9204.7800000000007</v>
      </c>
      <c r="L2342" s="12" t="s">
        <v>8366</v>
      </c>
      <c r="M2342" s="10" t="s">
        <v>11112</v>
      </c>
      <c r="N2342">
        <v>2341</v>
      </c>
      <c r="O2342">
        <v>45248</v>
      </c>
      <c r="P2342" t="s">
        <v>11404</v>
      </c>
      <c r="Q2342" s="16">
        <v>790.29</v>
      </c>
      <c r="R2342">
        <v>8414.49</v>
      </c>
      <c r="S2342">
        <v>43</v>
      </c>
      <c r="T2342">
        <v>2341</v>
      </c>
      <c r="U2342">
        <v>46410.33</v>
      </c>
      <c r="V2342" t="s">
        <v>11411</v>
      </c>
      <c r="W2342">
        <v>2.1</v>
      </c>
      <c r="X2342">
        <v>12</v>
      </c>
      <c r="Y2342" t="s">
        <v>11788</v>
      </c>
      <c r="Z2342" t="s">
        <v>12012</v>
      </c>
      <c r="AA2342">
        <v>2341</v>
      </c>
      <c r="AB2342" t="s">
        <v>12015</v>
      </c>
      <c r="AC2342">
        <v>4260.7</v>
      </c>
      <c r="AD2342">
        <v>4828.33</v>
      </c>
      <c r="AE2342">
        <v>241.42</v>
      </c>
      <c r="AF2342" t="s">
        <v>11132</v>
      </c>
      <c r="AG2342" t="s">
        <v>11212</v>
      </c>
      <c r="AH2342">
        <v>477</v>
      </c>
      <c r="AI2342">
        <v>2341</v>
      </c>
      <c r="AJ2342" t="s">
        <v>11129</v>
      </c>
      <c r="AK2342" t="s">
        <v>12029</v>
      </c>
      <c r="AL2342" t="s">
        <v>12031</v>
      </c>
      <c r="AM2342" t="s">
        <v>11354</v>
      </c>
      <c r="AN2342">
        <v>1</v>
      </c>
      <c r="AO2342" s="10" t="s">
        <v>12040</v>
      </c>
      <c r="AP2342" t="str" cm="1">
        <f t="array" ref="AP2342">_xlfn.IFS(
  Table1[[#This Row],[Age]]&lt;=25, "18-25",
  Table1[[#This Row],[Age]]&lt;=35, "26-35",
  Table1[[#This Row],[Age]]&lt;=45, "36-45",
  Table1[[#This Row],[Age]]&lt;=60, "46-60",
  TRUE, "60+")</f>
        <v>26-35</v>
      </c>
    </row>
    <row r="2343" spans="1:42" x14ac:dyDescent="0.3">
      <c r="A2343">
        <v>2342</v>
      </c>
      <c r="B2343" t="s">
        <v>17</v>
      </c>
      <c r="C2343" t="s">
        <v>66</v>
      </c>
      <c r="D2343">
        <v>66</v>
      </c>
      <c r="E2343" t="s">
        <v>105</v>
      </c>
      <c r="F2343" t="s">
        <v>2449</v>
      </c>
      <c r="G2343" t="s">
        <v>5110</v>
      </c>
      <c r="H2343">
        <v>19458797195</v>
      </c>
      <c r="I2343" t="s">
        <v>5954</v>
      </c>
      <c r="J2343" t="s">
        <v>7292</v>
      </c>
      <c r="K2343">
        <v>4247.21</v>
      </c>
      <c r="L2343" s="12" t="s">
        <v>9328</v>
      </c>
      <c r="M2343" s="10" t="s">
        <v>11069</v>
      </c>
      <c r="N2343">
        <v>2342</v>
      </c>
      <c r="O2343">
        <v>44956</v>
      </c>
      <c r="P2343" t="s">
        <v>11404</v>
      </c>
      <c r="Q2343" s="16">
        <v>571.76</v>
      </c>
      <c r="R2343">
        <v>3675.45</v>
      </c>
      <c r="S2343">
        <v>47</v>
      </c>
      <c r="T2343">
        <v>2342</v>
      </c>
      <c r="U2343">
        <v>37238.879999999997</v>
      </c>
      <c r="V2343" t="s">
        <v>11412</v>
      </c>
      <c r="W2343">
        <v>3.95</v>
      </c>
      <c r="X2343">
        <v>12</v>
      </c>
      <c r="Y2343" t="s">
        <v>10574</v>
      </c>
      <c r="Z2343" t="s">
        <v>12011</v>
      </c>
      <c r="AA2343">
        <v>2342</v>
      </c>
      <c r="AB2343" t="s">
        <v>12015</v>
      </c>
      <c r="AC2343">
        <v>4952.72</v>
      </c>
      <c r="AD2343">
        <v>4045.99</v>
      </c>
      <c r="AE2343">
        <v>202.3</v>
      </c>
      <c r="AF2343" t="s">
        <v>11356</v>
      </c>
      <c r="AG2343" t="s">
        <v>11128</v>
      </c>
      <c r="AH2343">
        <v>9664</v>
      </c>
      <c r="AI2343">
        <v>2342</v>
      </c>
      <c r="AJ2343" t="s">
        <v>11239</v>
      </c>
      <c r="AK2343" t="s">
        <v>12029</v>
      </c>
      <c r="AL2343" t="s">
        <v>12031</v>
      </c>
      <c r="AM2343" t="s">
        <v>11367</v>
      </c>
      <c r="AN2343">
        <v>1</v>
      </c>
      <c r="AO2343" s="10" t="s">
        <v>12039</v>
      </c>
      <c r="AP2343" t="str" cm="1">
        <f t="array" ref="AP2343">_xlfn.IFS(
  Table1[[#This Row],[Age]]&lt;=25, "18-25",
  Table1[[#This Row],[Age]]&lt;=35, "26-35",
  Table1[[#This Row],[Age]]&lt;=45, "36-45",
  Table1[[#This Row],[Age]]&lt;=60, "46-60",
  TRUE, "60+")</f>
        <v>60+</v>
      </c>
    </row>
    <row r="2344" spans="1:42" x14ac:dyDescent="0.3">
      <c r="A2344">
        <v>2343</v>
      </c>
      <c r="B2344" t="s">
        <v>5</v>
      </c>
      <c r="C2344" t="s">
        <v>64</v>
      </c>
      <c r="D2344">
        <v>39</v>
      </c>
      <c r="E2344" t="s">
        <v>106</v>
      </c>
      <c r="F2344" t="s">
        <v>2450</v>
      </c>
      <c r="G2344" t="s">
        <v>5143</v>
      </c>
      <c r="H2344">
        <v>19458797196</v>
      </c>
      <c r="I2344" t="s">
        <v>6665</v>
      </c>
      <c r="J2344" t="s">
        <v>7291</v>
      </c>
      <c r="K2344">
        <v>6182.86</v>
      </c>
      <c r="L2344" s="12" t="s">
        <v>9329</v>
      </c>
      <c r="M2344" s="10" t="s">
        <v>11089</v>
      </c>
      <c r="N2344">
        <v>2343</v>
      </c>
      <c r="O2344">
        <v>45140</v>
      </c>
      <c r="P2344" t="s">
        <v>11402</v>
      </c>
      <c r="Q2344" s="16">
        <v>1536.05</v>
      </c>
      <c r="R2344">
        <v>7718.91</v>
      </c>
      <c r="S2344">
        <v>26</v>
      </c>
      <c r="T2344">
        <v>2343</v>
      </c>
      <c r="U2344">
        <v>44014.82</v>
      </c>
      <c r="V2344" t="s">
        <v>11411</v>
      </c>
      <c r="W2344">
        <v>4.05</v>
      </c>
      <c r="X2344">
        <v>48</v>
      </c>
      <c r="Y2344" t="s">
        <v>10305</v>
      </c>
      <c r="Z2344" t="s">
        <v>12010</v>
      </c>
      <c r="AA2344">
        <v>2343</v>
      </c>
      <c r="AB2344" t="s">
        <v>12017</v>
      </c>
      <c r="AC2344">
        <v>5493.56</v>
      </c>
      <c r="AD2344">
        <v>1301.26</v>
      </c>
      <c r="AE2344">
        <v>65.06</v>
      </c>
      <c r="AF2344" t="s">
        <v>11063</v>
      </c>
      <c r="AG2344" t="s">
        <v>11353</v>
      </c>
      <c r="AH2344">
        <v>7888</v>
      </c>
      <c r="AI2344">
        <v>2343</v>
      </c>
      <c r="AJ2344" t="s">
        <v>11248</v>
      </c>
      <c r="AK2344" t="s">
        <v>12028</v>
      </c>
      <c r="AL2344" t="s">
        <v>12032</v>
      </c>
      <c r="AM2344" t="s">
        <v>11122</v>
      </c>
      <c r="AN2344">
        <v>-1</v>
      </c>
      <c r="AO2344" s="10" t="s">
        <v>12041</v>
      </c>
      <c r="AP2344" t="str" cm="1">
        <f t="array" ref="AP2344">_xlfn.IFS(
  Table1[[#This Row],[Age]]&lt;=25, "18-25",
  Table1[[#This Row],[Age]]&lt;=35, "26-35",
  Table1[[#This Row],[Age]]&lt;=45, "36-45",
  Table1[[#This Row],[Age]]&lt;=60, "46-60",
  TRUE, "60+")</f>
        <v>36-45</v>
      </c>
    </row>
    <row r="2345" spans="1:42" x14ac:dyDescent="0.3">
      <c r="A2345">
        <v>2344</v>
      </c>
      <c r="B2345" t="s">
        <v>45</v>
      </c>
      <c r="C2345" t="s">
        <v>74</v>
      </c>
      <c r="D2345">
        <v>63</v>
      </c>
      <c r="E2345" t="s">
        <v>104</v>
      </c>
      <c r="F2345" t="s">
        <v>2451</v>
      </c>
      <c r="G2345" t="s">
        <v>5113</v>
      </c>
      <c r="H2345">
        <v>19458797197</v>
      </c>
      <c r="I2345" t="s">
        <v>6666</v>
      </c>
      <c r="J2345" t="s">
        <v>7291</v>
      </c>
      <c r="K2345">
        <v>8132.41</v>
      </c>
      <c r="L2345" s="12" t="s">
        <v>8836</v>
      </c>
      <c r="M2345" s="10" t="s">
        <v>11273</v>
      </c>
      <c r="N2345">
        <v>2344</v>
      </c>
      <c r="O2345">
        <v>45178</v>
      </c>
      <c r="P2345" t="s">
        <v>11402</v>
      </c>
      <c r="Q2345" s="16">
        <v>1334.23</v>
      </c>
      <c r="R2345">
        <v>6798.18</v>
      </c>
      <c r="S2345">
        <v>81</v>
      </c>
      <c r="T2345">
        <v>2344</v>
      </c>
      <c r="U2345">
        <v>1500.72</v>
      </c>
      <c r="V2345" t="s">
        <v>11413</v>
      </c>
      <c r="W2345">
        <v>1.8</v>
      </c>
      <c r="X2345">
        <v>48</v>
      </c>
      <c r="Y2345" t="s">
        <v>8222</v>
      </c>
      <c r="Z2345" t="s">
        <v>12012</v>
      </c>
      <c r="AA2345">
        <v>2344</v>
      </c>
      <c r="AB2345" t="s">
        <v>12015</v>
      </c>
      <c r="AC2345">
        <v>4743.82</v>
      </c>
      <c r="AD2345">
        <v>3187.72</v>
      </c>
      <c r="AE2345">
        <v>159.38999999999999</v>
      </c>
      <c r="AF2345" t="s">
        <v>11200</v>
      </c>
      <c r="AG2345" t="s">
        <v>11379</v>
      </c>
      <c r="AH2345">
        <v>1565</v>
      </c>
      <c r="AI2345">
        <v>2344</v>
      </c>
      <c r="AJ2345" t="s">
        <v>11177</v>
      </c>
      <c r="AK2345" t="s">
        <v>12028</v>
      </c>
      <c r="AL2345" t="s">
        <v>12031</v>
      </c>
      <c r="AM2345" t="s">
        <v>11396</v>
      </c>
      <c r="AN2345">
        <v>1</v>
      </c>
      <c r="AO2345" s="10" t="s">
        <v>12042</v>
      </c>
      <c r="AP2345" t="str" cm="1">
        <f t="array" ref="AP2345">_xlfn.IFS(
  Table1[[#This Row],[Age]]&lt;=25, "18-25",
  Table1[[#This Row],[Age]]&lt;=35, "26-35",
  Table1[[#This Row],[Age]]&lt;=45, "36-45",
  Table1[[#This Row],[Age]]&lt;=60, "46-60",
  TRUE, "60+")</f>
        <v>60+</v>
      </c>
    </row>
    <row r="2346" spans="1:42" x14ac:dyDescent="0.3">
      <c r="A2346">
        <v>2345</v>
      </c>
      <c r="B2346" t="s">
        <v>7</v>
      </c>
      <c r="C2346" t="s">
        <v>67</v>
      </c>
      <c r="D2346">
        <v>48</v>
      </c>
      <c r="E2346" t="s">
        <v>105</v>
      </c>
      <c r="F2346" t="s">
        <v>2452</v>
      </c>
      <c r="G2346" t="s">
        <v>5122</v>
      </c>
      <c r="H2346">
        <v>19458797198</v>
      </c>
      <c r="I2346" t="s">
        <v>5174</v>
      </c>
      <c r="J2346" t="s">
        <v>7291</v>
      </c>
      <c r="K2346">
        <v>3098.47</v>
      </c>
      <c r="L2346" s="12" t="s">
        <v>7336</v>
      </c>
      <c r="M2346" s="10" t="s">
        <v>11316</v>
      </c>
      <c r="N2346">
        <v>2345</v>
      </c>
      <c r="O2346">
        <v>45094</v>
      </c>
      <c r="P2346" t="s">
        <v>11402</v>
      </c>
      <c r="Q2346" s="16">
        <v>4094.29</v>
      </c>
      <c r="R2346">
        <v>-995.82</v>
      </c>
      <c r="S2346">
        <v>1</v>
      </c>
      <c r="T2346">
        <v>2345</v>
      </c>
      <c r="U2346">
        <v>48912.46</v>
      </c>
      <c r="V2346" t="s">
        <v>11413</v>
      </c>
      <c r="W2346">
        <v>5.63</v>
      </c>
      <c r="X2346">
        <v>60</v>
      </c>
      <c r="Y2346" t="s">
        <v>7302</v>
      </c>
      <c r="Z2346" t="s">
        <v>12010</v>
      </c>
      <c r="AA2346">
        <v>2345</v>
      </c>
      <c r="AB2346" t="s">
        <v>12017</v>
      </c>
      <c r="AC2346">
        <v>1627.95</v>
      </c>
      <c r="AD2346">
        <v>683.76</v>
      </c>
      <c r="AE2346">
        <v>34.19</v>
      </c>
      <c r="AF2346" t="s">
        <v>11389</v>
      </c>
      <c r="AG2346" t="s">
        <v>11272</v>
      </c>
      <c r="AH2346">
        <v>4244</v>
      </c>
      <c r="AI2346">
        <v>2345</v>
      </c>
      <c r="AJ2346" t="s">
        <v>11071</v>
      </c>
      <c r="AK2346" t="s">
        <v>12028</v>
      </c>
      <c r="AL2346" t="s">
        <v>12032</v>
      </c>
      <c r="AM2346" t="s">
        <v>11128</v>
      </c>
      <c r="AN2346">
        <v>1</v>
      </c>
      <c r="AO2346" s="10" t="s">
        <v>12043</v>
      </c>
      <c r="AP2346" t="str" cm="1">
        <f t="array" ref="AP2346">_xlfn.IFS(
  Table1[[#This Row],[Age]]&lt;=25, "18-25",
  Table1[[#This Row],[Age]]&lt;=35, "26-35",
  Table1[[#This Row],[Age]]&lt;=45, "36-45",
  Table1[[#This Row],[Age]]&lt;=60, "46-60",
  TRUE, "60+")</f>
        <v>46-60</v>
      </c>
    </row>
    <row r="2347" spans="1:42" x14ac:dyDescent="0.3">
      <c r="A2347">
        <v>2346</v>
      </c>
      <c r="B2347" t="s">
        <v>9</v>
      </c>
      <c r="C2347" t="s">
        <v>92</v>
      </c>
      <c r="D2347">
        <v>36</v>
      </c>
      <c r="E2347" t="s">
        <v>105</v>
      </c>
      <c r="F2347" t="s">
        <v>2453</v>
      </c>
      <c r="G2347" t="s">
        <v>5109</v>
      </c>
      <c r="H2347">
        <v>19458797199</v>
      </c>
      <c r="I2347" t="s">
        <v>5834</v>
      </c>
      <c r="J2347" t="s">
        <v>7292</v>
      </c>
      <c r="K2347">
        <v>5167.7</v>
      </c>
      <c r="L2347" s="12" t="s">
        <v>7958</v>
      </c>
      <c r="M2347" s="10" t="s">
        <v>11365</v>
      </c>
      <c r="N2347">
        <v>2346</v>
      </c>
      <c r="O2347">
        <v>45069</v>
      </c>
      <c r="P2347" t="s">
        <v>11403</v>
      </c>
      <c r="Q2347" s="16">
        <v>3796.83</v>
      </c>
      <c r="R2347">
        <v>8964.5300000000007</v>
      </c>
      <c r="S2347">
        <v>95</v>
      </c>
      <c r="T2347">
        <v>2346</v>
      </c>
      <c r="U2347">
        <v>10354.41</v>
      </c>
      <c r="V2347" t="s">
        <v>11411</v>
      </c>
      <c r="W2347">
        <v>2.0499999999999998</v>
      </c>
      <c r="X2347">
        <v>12</v>
      </c>
      <c r="Y2347" t="s">
        <v>7365</v>
      </c>
      <c r="Z2347" t="s">
        <v>12011</v>
      </c>
      <c r="AA2347">
        <v>2346</v>
      </c>
      <c r="AB2347" t="s">
        <v>12016</v>
      </c>
      <c r="AC2347">
        <v>8087.08</v>
      </c>
      <c r="AD2347">
        <v>2063.11</v>
      </c>
      <c r="AE2347">
        <v>103.16</v>
      </c>
      <c r="AF2347" t="s">
        <v>11366</v>
      </c>
      <c r="AG2347" t="s">
        <v>11240</v>
      </c>
      <c r="AH2347">
        <v>4699</v>
      </c>
      <c r="AI2347">
        <v>2346</v>
      </c>
      <c r="AJ2347" t="s">
        <v>11287</v>
      </c>
      <c r="AK2347" t="s">
        <v>12029</v>
      </c>
      <c r="AL2347" t="s">
        <v>12032</v>
      </c>
      <c r="AM2347" t="s">
        <v>11121</v>
      </c>
      <c r="AN2347">
        <v>1</v>
      </c>
      <c r="AO2347" s="10" t="s">
        <v>12046</v>
      </c>
      <c r="AP2347" t="str" cm="1">
        <f t="array" ref="AP2347">_xlfn.IFS(
  Table1[[#This Row],[Age]]&lt;=25, "18-25",
  Table1[[#This Row],[Age]]&lt;=35, "26-35",
  Table1[[#This Row],[Age]]&lt;=45, "36-45",
  Table1[[#This Row],[Age]]&lt;=60, "46-60",
  TRUE, "60+")</f>
        <v>36-45</v>
      </c>
    </row>
    <row r="2348" spans="1:42" x14ac:dyDescent="0.3">
      <c r="A2348">
        <v>2347</v>
      </c>
      <c r="B2348" t="s">
        <v>5</v>
      </c>
      <c r="C2348" t="s">
        <v>71</v>
      </c>
      <c r="D2348">
        <v>62</v>
      </c>
      <c r="E2348" t="s">
        <v>105</v>
      </c>
      <c r="F2348" t="s">
        <v>2454</v>
      </c>
      <c r="G2348" t="s">
        <v>5135</v>
      </c>
      <c r="H2348">
        <v>19458797200</v>
      </c>
      <c r="I2348" t="s">
        <v>6108</v>
      </c>
      <c r="J2348" t="s">
        <v>7292</v>
      </c>
      <c r="K2348">
        <v>1297.31</v>
      </c>
      <c r="L2348" s="12" t="s">
        <v>9330</v>
      </c>
      <c r="M2348" s="10" t="s">
        <v>11102</v>
      </c>
      <c r="N2348">
        <v>2347</v>
      </c>
      <c r="O2348">
        <v>45124</v>
      </c>
      <c r="P2348" t="s">
        <v>11403</v>
      </c>
      <c r="Q2348" s="16">
        <v>302.52999999999997</v>
      </c>
      <c r="R2348">
        <v>1599.84</v>
      </c>
      <c r="S2348">
        <v>73</v>
      </c>
      <c r="T2348">
        <v>2347</v>
      </c>
      <c r="U2348">
        <v>43347.25</v>
      </c>
      <c r="V2348" t="s">
        <v>11411</v>
      </c>
      <c r="W2348">
        <v>1.67</v>
      </c>
      <c r="X2348">
        <v>12</v>
      </c>
      <c r="Y2348" t="s">
        <v>11733</v>
      </c>
      <c r="Z2348" t="s">
        <v>12011</v>
      </c>
      <c r="AA2348">
        <v>2347</v>
      </c>
      <c r="AB2348" t="s">
        <v>12016</v>
      </c>
      <c r="AC2348">
        <v>6978.85</v>
      </c>
      <c r="AD2348">
        <v>743.9</v>
      </c>
      <c r="AE2348">
        <v>37.200000000000003</v>
      </c>
      <c r="AF2348" t="s">
        <v>11036</v>
      </c>
      <c r="AG2348" t="s">
        <v>11185</v>
      </c>
      <c r="AH2348">
        <v>659</v>
      </c>
      <c r="AI2348">
        <v>2347</v>
      </c>
      <c r="AJ2348" t="s">
        <v>11360</v>
      </c>
      <c r="AK2348" t="s">
        <v>12028</v>
      </c>
      <c r="AL2348" t="s">
        <v>12032</v>
      </c>
      <c r="AM2348" t="s">
        <v>11166</v>
      </c>
      <c r="AN2348">
        <v>1</v>
      </c>
      <c r="AO2348" s="10" t="s">
        <v>12038</v>
      </c>
      <c r="AP2348" t="str" cm="1">
        <f t="array" ref="AP2348">_xlfn.IFS(
  Table1[[#This Row],[Age]]&lt;=25, "18-25",
  Table1[[#This Row],[Age]]&lt;=35, "26-35",
  Table1[[#This Row],[Age]]&lt;=45, "36-45",
  Table1[[#This Row],[Age]]&lt;=60, "46-60",
  TRUE, "60+")</f>
        <v>60+</v>
      </c>
    </row>
    <row r="2349" spans="1:42" x14ac:dyDescent="0.3">
      <c r="A2349">
        <v>2348</v>
      </c>
      <c r="B2349" t="s">
        <v>27</v>
      </c>
      <c r="C2349" t="s">
        <v>59</v>
      </c>
      <c r="D2349">
        <v>41</v>
      </c>
      <c r="E2349" t="s">
        <v>106</v>
      </c>
      <c r="F2349" t="s">
        <v>2455</v>
      </c>
      <c r="G2349" t="s">
        <v>5125</v>
      </c>
      <c r="H2349">
        <v>19458797201</v>
      </c>
      <c r="I2349" t="s">
        <v>6667</v>
      </c>
      <c r="J2349" t="s">
        <v>7292</v>
      </c>
      <c r="K2349">
        <v>4384.42</v>
      </c>
      <c r="L2349" s="12" t="s">
        <v>9091</v>
      </c>
      <c r="M2349" s="10" t="s">
        <v>11174</v>
      </c>
      <c r="N2349">
        <v>2348</v>
      </c>
      <c r="O2349">
        <v>45282</v>
      </c>
      <c r="P2349" t="s">
        <v>11404</v>
      </c>
      <c r="Q2349" s="16">
        <v>1012.99</v>
      </c>
      <c r="R2349">
        <v>5397.41</v>
      </c>
      <c r="S2349">
        <v>26</v>
      </c>
      <c r="T2349">
        <v>2348</v>
      </c>
      <c r="U2349">
        <v>46550.92</v>
      </c>
      <c r="V2349" t="s">
        <v>11411</v>
      </c>
      <c r="W2349">
        <v>1.3</v>
      </c>
      <c r="X2349">
        <v>24</v>
      </c>
      <c r="Y2349" t="s">
        <v>11611</v>
      </c>
      <c r="Z2349" t="s">
        <v>12010</v>
      </c>
      <c r="AA2349">
        <v>2348</v>
      </c>
      <c r="AB2349" t="s">
        <v>12015</v>
      </c>
      <c r="AC2349">
        <v>7130.33</v>
      </c>
      <c r="AD2349">
        <v>3856.47</v>
      </c>
      <c r="AE2349">
        <v>192.82</v>
      </c>
      <c r="AF2349" t="s">
        <v>11389</v>
      </c>
      <c r="AG2349" t="s">
        <v>11313</v>
      </c>
      <c r="AH2349">
        <v>1367</v>
      </c>
      <c r="AI2349">
        <v>2348</v>
      </c>
      <c r="AJ2349" t="s">
        <v>11241</v>
      </c>
      <c r="AK2349" t="s">
        <v>12029</v>
      </c>
      <c r="AL2349" t="s">
        <v>12031</v>
      </c>
      <c r="AM2349" t="s">
        <v>11308</v>
      </c>
      <c r="AN2349">
        <v>1</v>
      </c>
      <c r="AO2349" s="10" t="s">
        <v>12036</v>
      </c>
      <c r="AP2349" t="str" cm="1">
        <f t="array" ref="AP2349">_xlfn.IFS(
  Table1[[#This Row],[Age]]&lt;=25, "18-25",
  Table1[[#This Row],[Age]]&lt;=35, "26-35",
  Table1[[#This Row],[Age]]&lt;=45, "36-45",
  Table1[[#This Row],[Age]]&lt;=60, "46-60",
  TRUE, "60+")</f>
        <v>36-45</v>
      </c>
    </row>
    <row r="2350" spans="1:42" x14ac:dyDescent="0.3">
      <c r="A2350">
        <v>2349</v>
      </c>
      <c r="B2350" t="s">
        <v>28</v>
      </c>
      <c r="C2350" t="s">
        <v>39</v>
      </c>
      <c r="D2350">
        <v>42</v>
      </c>
      <c r="E2350" t="s">
        <v>106</v>
      </c>
      <c r="F2350" t="s">
        <v>2456</v>
      </c>
      <c r="G2350" t="s">
        <v>5146</v>
      </c>
      <c r="H2350">
        <v>19458797202</v>
      </c>
      <c r="I2350" t="s">
        <v>6106</v>
      </c>
      <c r="J2350" t="s">
        <v>7292</v>
      </c>
      <c r="K2350">
        <v>3820.63</v>
      </c>
      <c r="L2350" s="12" t="s">
        <v>9331</v>
      </c>
      <c r="M2350" s="10" t="s">
        <v>11291</v>
      </c>
      <c r="N2350">
        <v>2349</v>
      </c>
      <c r="O2350">
        <v>45290</v>
      </c>
      <c r="P2350" t="s">
        <v>11403</v>
      </c>
      <c r="Q2350" s="16">
        <v>2249.64</v>
      </c>
      <c r="R2350">
        <v>1570.99</v>
      </c>
      <c r="S2350">
        <v>64</v>
      </c>
      <c r="T2350">
        <v>2349</v>
      </c>
      <c r="U2350">
        <v>1108.95</v>
      </c>
      <c r="V2350" t="s">
        <v>11412</v>
      </c>
      <c r="W2350">
        <v>9.36</v>
      </c>
      <c r="X2350">
        <v>24</v>
      </c>
      <c r="Y2350" t="s">
        <v>11697</v>
      </c>
      <c r="Z2350" t="s">
        <v>12012</v>
      </c>
      <c r="AA2350">
        <v>2349</v>
      </c>
      <c r="AB2350" t="s">
        <v>12017</v>
      </c>
      <c r="AC2350">
        <v>1463.26</v>
      </c>
      <c r="AD2350">
        <v>748.35</v>
      </c>
      <c r="AE2350">
        <v>37.42</v>
      </c>
      <c r="AF2350" t="s">
        <v>11365</v>
      </c>
      <c r="AG2350" t="s">
        <v>11162</v>
      </c>
      <c r="AH2350">
        <v>2314</v>
      </c>
      <c r="AI2350">
        <v>2349</v>
      </c>
      <c r="AJ2350" t="s">
        <v>11354</v>
      </c>
      <c r="AK2350" t="s">
        <v>12027</v>
      </c>
      <c r="AL2350" t="s">
        <v>12032</v>
      </c>
      <c r="AM2350" t="s">
        <v>11059</v>
      </c>
      <c r="AN2350">
        <v>1</v>
      </c>
      <c r="AO2350" s="10" t="s">
        <v>12036</v>
      </c>
      <c r="AP2350" t="str" cm="1">
        <f t="array" ref="AP2350">_xlfn.IFS(
  Table1[[#This Row],[Age]]&lt;=25, "18-25",
  Table1[[#This Row],[Age]]&lt;=35, "26-35",
  Table1[[#This Row],[Age]]&lt;=45, "36-45",
  Table1[[#This Row],[Age]]&lt;=60, "46-60",
  TRUE, "60+")</f>
        <v>36-45</v>
      </c>
    </row>
    <row r="2351" spans="1:42" x14ac:dyDescent="0.3">
      <c r="A2351">
        <v>2350</v>
      </c>
      <c r="B2351" t="s">
        <v>4</v>
      </c>
      <c r="C2351" t="s">
        <v>72</v>
      </c>
      <c r="D2351">
        <v>52</v>
      </c>
      <c r="E2351" t="s">
        <v>105</v>
      </c>
      <c r="F2351" t="s">
        <v>2457</v>
      </c>
      <c r="G2351" t="s">
        <v>5121</v>
      </c>
      <c r="H2351">
        <v>19458797203</v>
      </c>
      <c r="I2351" t="s">
        <v>5993</v>
      </c>
      <c r="J2351" t="s">
        <v>7292</v>
      </c>
      <c r="K2351">
        <v>4339.07</v>
      </c>
      <c r="L2351" s="12" t="s">
        <v>9024</v>
      </c>
      <c r="M2351" s="10" t="s">
        <v>11208</v>
      </c>
      <c r="N2351">
        <v>2350</v>
      </c>
      <c r="O2351">
        <v>45262</v>
      </c>
      <c r="P2351" t="s">
        <v>11402</v>
      </c>
      <c r="Q2351" s="16">
        <v>445.12</v>
      </c>
      <c r="R2351">
        <v>3893.95</v>
      </c>
      <c r="S2351">
        <v>62</v>
      </c>
      <c r="T2351">
        <v>2350</v>
      </c>
      <c r="U2351">
        <v>45770.23</v>
      </c>
      <c r="V2351" t="s">
        <v>11412</v>
      </c>
      <c r="W2351">
        <v>4.57</v>
      </c>
      <c r="X2351">
        <v>60</v>
      </c>
      <c r="Y2351" t="s">
        <v>11781</v>
      </c>
      <c r="Z2351" t="s">
        <v>12012</v>
      </c>
      <c r="AA2351">
        <v>2350</v>
      </c>
      <c r="AB2351" t="s">
        <v>12017</v>
      </c>
      <c r="AC2351">
        <v>7955.32</v>
      </c>
      <c r="AD2351">
        <v>3709.35</v>
      </c>
      <c r="AE2351">
        <v>185.47</v>
      </c>
      <c r="AF2351" t="s">
        <v>11039</v>
      </c>
      <c r="AG2351" t="s">
        <v>11339</v>
      </c>
      <c r="AH2351">
        <v>5529</v>
      </c>
      <c r="AI2351">
        <v>2350</v>
      </c>
      <c r="AJ2351" t="s">
        <v>11090</v>
      </c>
      <c r="AK2351" t="s">
        <v>12028</v>
      </c>
      <c r="AL2351" t="s">
        <v>12032</v>
      </c>
      <c r="AM2351" t="s">
        <v>11352</v>
      </c>
      <c r="AN2351">
        <v>1</v>
      </c>
      <c r="AO2351" s="10" t="s">
        <v>12036</v>
      </c>
      <c r="AP2351" t="str" cm="1">
        <f t="array" ref="AP2351">_xlfn.IFS(
  Table1[[#This Row],[Age]]&lt;=25, "18-25",
  Table1[[#This Row],[Age]]&lt;=35, "26-35",
  Table1[[#This Row],[Age]]&lt;=45, "36-45",
  Table1[[#This Row],[Age]]&lt;=60, "46-60",
  TRUE, "60+")</f>
        <v>46-60</v>
      </c>
    </row>
    <row r="2352" spans="1:42" x14ac:dyDescent="0.3">
      <c r="A2352">
        <v>2351</v>
      </c>
      <c r="B2352" t="s">
        <v>22</v>
      </c>
      <c r="C2352" t="s">
        <v>100</v>
      </c>
      <c r="D2352">
        <v>25</v>
      </c>
      <c r="E2352" t="s">
        <v>104</v>
      </c>
      <c r="F2352" t="s">
        <v>2458</v>
      </c>
      <c r="G2352" t="s">
        <v>5115</v>
      </c>
      <c r="H2352">
        <v>19458797204</v>
      </c>
      <c r="I2352" t="s">
        <v>6228</v>
      </c>
      <c r="J2352" t="s">
        <v>7291</v>
      </c>
      <c r="K2352">
        <v>1163.3599999999999</v>
      </c>
      <c r="L2352" s="12" t="s">
        <v>9332</v>
      </c>
      <c r="M2352" s="10" t="s">
        <v>11232</v>
      </c>
      <c r="N2352">
        <v>2351</v>
      </c>
      <c r="O2352">
        <v>45011</v>
      </c>
      <c r="P2352" t="s">
        <v>11403</v>
      </c>
      <c r="Q2352" s="16">
        <v>839.43</v>
      </c>
      <c r="R2352">
        <v>2002.79</v>
      </c>
      <c r="S2352">
        <v>6</v>
      </c>
      <c r="T2352">
        <v>2351</v>
      </c>
      <c r="U2352">
        <v>41631.379999999997</v>
      </c>
      <c r="V2352" t="s">
        <v>11413</v>
      </c>
      <c r="W2352">
        <v>3.55</v>
      </c>
      <c r="X2352">
        <v>24</v>
      </c>
      <c r="Y2352" t="s">
        <v>9680</v>
      </c>
      <c r="Z2352" t="s">
        <v>12012</v>
      </c>
      <c r="AA2352">
        <v>2351</v>
      </c>
      <c r="AB2352" t="s">
        <v>12017</v>
      </c>
      <c r="AC2352">
        <v>7983.33</v>
      </c>
      <c r="AD2352">
        <v>508.42</v>
      </c>
      <c r="AE2352">
        <v>25.42</v>
      </c>
      <c r="AF2352" t="s">
        <v>11224</v>
      </c>
      <c r="AG2352" t="s">
        <v>11349</v>
      </c>
      <c r="AH2352">
        <v>6992</v>
      </c>
      <c r="AI2352">
        <v>2351</v>
      </c>
      <c r="AJ2352" t="s">
        <v>11314</v>
      </c>
      <c r="AK2352" t="s">
        <v>12028</v>
      </c>
      <c r="AL2352" t="s">
        <v>12032</v>
      </c>
      <c r="AM2352" t="s">
        <v>11384</v>
      </c>
      <c r="AN2352">
        <v>1</v>
      </c>
      <c r="AO2352" s="10" t="s">
        <v>12047</v>
      </c>
      <c r="AP2352" t="str" cm="1">
        <f t="array" ref="AP2352">_xlfn.IFS(
  Table1[[#This Row],[Age]]&lt;=25, "18-25",
  Table1[[#This Row],[Age]]&lt;=35, "26-35",
  Table1[[#This Row],[Age]]&lt;=45, "36-45",
  Table1[[#This Row],[Age]]&lt;=60, "46-60",
  TRUE, "60+")</f>
        <v>18-25</v>
      </c>
    </row>
    <row r="2353" spans="1:42" x14ac:dyDescent="0.3">
      <c r="A2353">
        <v>2352</v>
      </c>
      <c r="B2353" t="s">
        <v>12</v>
      </c>
      <c r="C2353" t="s">
        <v>84</v>
      </c>
      <c r="D2353">
        <v>22</v>
      </c>
      <c r="E2353" t="s">
        <v>106</v>
      </c>
      <c r="F2353" t="s">
        <v>2459</v>
      </c>
      <c r="G2353" t="s">
        <v>5118</v>
      </c>
      <c r="H2353">
        <v>19458797205</v>
      </c>
      <c r="I2353" t="s">
        <v>6668</v>
      </c>
      <c r="J2353" t="s">
        <v>7292</v>
      </c>
      <c r="K2353">
        <v>4044.17</v>
      </c>
      <c r="L2353" s="12" t="s">
        <v>7791</v>
      </c>
      <c r="M2353" s="10" t="s">
        <v>11203</v>
      </c>
      <c r="N2353">
        <v>2352</v>
      </c>
      <c r="O2353">
        <v>45280</v>
      </c>
      <c r="P2353" t="s">
        <v>11402</v>
      </c>
      <c r="Q2353" s="16">
        <v>4543.1400000000003</v>
      </c>
      <c r="R2353">
        <v>8587.31</v>
      </c>
      <c r="S2353">
        <v>62</v>
      </c>
      <c r="T2353">
        <v>2352</v>
      </c>
      <c r="U2353">
        <v>46198.22</v>
      </c>
      <c r="V2353" t="s">
        <v>11411</v>
      </c>
      <c r="W2353">
        <v>5.34</v>
      </c>
      <c r="X2353">
        <v>24</v>
      </c>
      <c r="Y2353" t="s">
        <v>10895</v>
      </c>
      <c r="Z2353" t="s">
        <v>12012</v>
      </c>
      <c r="AA2353">
        <v>2352</v>
      </c>
      <c r="AB2353" t="s">
        <v>12017</v>
      </c>
      <c r="AC2353">
        <v>8151.53</v>
      </c>
      <c r="AD2353">
        <v>2721.2</v>
      </c>
      <c r="AE2353">
        <v>136.06</v>
      </c>
      <c r="AF2353" t="s">
        <v>11315</v>
      </c>
      <c r="AG2353" t="s">
        <v>11292</v>
      </c>
      <c r="AH2353">
        <v>4391</v>
      </c>
      <c r="AI2353">
        <v>2352</v>
      </c>
      <c r="AJ2353" t="s">
        <v>11168</v>
      </c>
      <c r="AK2353" t="s">
        <v>12027</v>
      </c>
      <c r="AL2353" t="s">
        <v>12031</v>
      </c>
      <c r="AM2353" t="s">
        <v>11067</v>
      </c>
      <c r="AN2353">
        <v>1</v>
      </c>
      <c r="AO2353" s="10" t="s">
        <v>12036</v>
      </c>
      <c r="AP2353" t="str" cm="1">
        <f t="array" ref="AP2353">_xlfn.IFS(
  Table1[[#This Row],[Age]]&lt;=25, "18-25",
  Table1[[#This Row],[Age]]&lt;=35, "26-35",
  Table1[[#This Row],[Age]]&lt;=45, "36-45",
  Table1[[#This Row],[Age]]&lt;=60, "46-60",
  TRUE, "60+")</f>
        <v>18-25</v>
      </c>
    </row>
    <row r="2354" spans="1:42" x14ac:dyDescent="0.3">
      <c r="A2354">
        <v>2353</v>
      </c>
      <c r="B2354" t="s">
        <v>10</v>
      </c>
      <c r="C2354" t="s">
        <v>67</v>
      </c>
      <c r="D2354">
        <v>39</v>
      </c>
      <c r="E2354" t="s">
        <v>104</v>
      </c>
      <c r="F2354" t="s">
        <v>2460</v>
      </c>
      <c r="G2354" t="s">
        <v>5113</v>
      </c>
      <c r="H2354">
        <v>19458797206</v>
      </c>
      <c r="I2354" t="s">
        <v>6505</v>
      </c>
      <c r="J2354" t="s">
        <v>7292</v>
      </c>
      <c r="K2354">
        <v>8715.64</v>
      </c>
      <c r="L2354" s="12" t="s">
        <v>9333</v>
      </c>
      <c r="M2354" s="10" t="s">
        <v>11167</v>
      </c>
      <c r="N2354">
        <v>2353</v>
      </c>
      <c r="O2354">
        <v>45030</v>
      </c>
      <c r="P2354" t="s">
        <v>11403</v>
      </c>
      <c r="Q2354" s="16">
        <v>2710.57</v>
      </c>
      <c r="R2354">
        <v>6005.07</v>
      </c>
      <c r="S2354">
        <v>66</v>
      </c>
      <c r="T2354">
        <v>2353</v>
      </c>
      <c r="U2354">
        <v>9667.23</v>
      </c>
      <c r="V2354" t="s">
        <v>11411</v>
      </c>
      <c r="W2354">
        <v>2.42</v>
      </c>
      <c r="X2354">
        <v>48</v>
      </c>
      <c r="Y2354" t="s">
        <v>8333</v>
      </c>
      <c r="Z2354" t="s">
        <v>12012</v>
      </c>
      <c r="AA2354">
        <v>2353</v>
      </c>
      <c r="AB2354" t="s">
        <v>12015</v>
      </c>
      <c r="AC2354">
        <v>6531.82</v>
      </c>
      <c r="AD2354">
        <v>1034.26</v>
      </c>
      <c r="AE2354">
        <v>51.71</v>
      </c>
      <c r="AF2354" t="s">
        <v>11247</v>
      </c>
      <c r="AG2354" t="s">
        <v>11378</v>
      </c>
      <c r="AH2354">
        <v>921</v>
      </c>
      <c r="AI2354">
        <v>2353</v>
      </c>
      <c r="AJ2354" t="s">
        <v>11212</v>
      </c>
      <c r="AK2354" t="s">
        <v>12028</v>
      </c>
      <c r="AL2354" t="s">
        <v>12032</v>
      </c>
      <c r="AM2354" t="s">
        <v>11250</v>
      </c>
      <c r="AN2354">
        <v>1</v>
      </c>
      <c r="AO2354" s="10" t="s">
        <v>12037</v>
      </c>
      <c r="AP2354" t="str" cm="1">
        <f t="array" ref="AP2354">_xlfn.IFS(
  Table1[[#This Row],[Age]]&lt;=25, "18-25",
  Table1[[#This Row],[Age]]&lt;=35, "26-35",
  Table1[[#This Row],[Age]]&lt;=45, "36-45",
  Table1[[#This Row],[Age]]&lt;=60, "46-60",
  TRUE, "60+")</f>
        <v>36-45</v>
      </c>
    </row>
    <row r="2355" spans="1:42" x14ac:dyDescent="0.3">
      <c r="A2355">
        <v>2354</v>
      </c>
      <c r="B2355" t="s">
        <v>4</v>
      </c>
      <c r="C2355" t="s">
        <v>79</v>
      </c>
      <c r="D2355">
        <v>45</v>
      </c>
      <c r="E2355" t="s">
        <v>104</v>
      </c>
      <c r="F2355" t="s">
        <v>2461</v>
      </c>
      <c r="G2355" t="s">
        <v>5109</v>
      </c>
      <c r="H2355">
        <v>19458797207</v>
      </c>
      <c r="I2355" t="s">
        <v>6473</v>
      </c>
      <c r="J2355" t="s">
        <v>7292</v>
      </c>
      <c r="K2355">
        <v>9376.85</v>
      </c>
      <c r="L2355" s="12" t="s">
        <v>9334</v>
      </c>
      <c r="M2355" s="10" t="s">
        <v>11086</v>
      </c>
      <c r="N2355">
        <v>2354</v>
      </c>
      <c r="O2355">
        <v>45044</v>
      </c>
      <c r="P2355" t="s">
        <v>11402</v>
      </c>
      <c r="Q2355" s="16">
        <v>3985.26</v>
      </c>
      <c r="R2355">
        <v>5391.59</v>
      </c>
      <c r="S2355">
        <v>42</v>
      </c>
      <c r="T2355">
        <v>2354</v>
      </c>
      <c r="U2355">
        <v>39094.61</v>
      </c>
      <c r="V2355" t="s">
        <v>11411</v>
      </c>
      <c r="W2355">
        <v>4.66</v>
      </c>
      <c r="X2355">
        <v>60</v>
      </c>
      <c r="Y2355" t="s">
        <v>8805</v>
      </c>
      <c r="Z2355" t="s">
        <v>12012</v>
      </c>
      <c r="AA2355">
        <v>2354</v>
      </c>
      <c r="AB2355" t="s">
        <v>12017</v>
      </c>
      <c r="AC2355">
        <v>5630.36</v>
      </c>
      <c r="AD2355">
        <v>745.37</v>
      </c>
      <c r="AE2355">
        <v>37.270000000000003</v>
      </c>
      <c r="AF2355" t="s">
        <v>11218</v>
      </c>
      <c r="AG2355" t="s">
        <v>11034</v>
      </c>
      <c r="AH2355">
        <v>556</v>
      </c>
      <c r="AI2355">
        <v>2354</v>
      </c>
      <c r="AJ2355" t="s">
        <v>11084</v>
      </c>
      <c r="AK2355" t="s">
        <v>12027</v>
      </c>
      <c r="AL2355" t="s">
        <v>12031</v>
      </c>
      <c r="AM2355" t="s">
        <v>11274</v>
      </c>
      <c r="AN2355">
        <v>1</v>
      </c>
      <c r="AO2355" s="10" t="s">
        <v>12037</v>
      </c>
      <c r="AP2355" t="str" cm="1">
        <f t="array" ref="AP2355">_xlfn.IFS(
  Table1[[#This Row],[Age]]&lt;=25, "18-25",
  Table1[[#This Row],[Age]]&lt;=35, "26-35",
  Table1[[#This Row],[Age]]&lt;=45, "36-45",
  Table1[[#This Row],[Age]]&lt;=60, "46-60",
  TRUE, "60+")</f>
        <v>36-45</v>
      </c>
    </row>
    <row r="2356" spans="1:42" x14ac:dyDescent="0.3">
      <c r="A2356">
        <v>2355</v>
      </c>
      <c r="B2356" t="s">
        <v>33</v>
      </c>
      <c r="C2356" t="s">
        <v>87</v>
      </c>
      <c r="D2356">
        <v>29</v>
      </c>
      <c r="E2356" t="s">
        <v>106</v>
      </c>
      <c r="F2356" t="s">
        <v>2462</v>
      </c>
      <c r="G2356" t="s">
        <v>5142</v>
      </c>
      <c r="H2356">
        <v>19458797208</v>
      </c>
      <c r="I2356" t="s">
        <v>6669</v>
      </c>
      <c r="J2356" t="s">
        <v>7292</v>
      </c>
      <c r="K2356">
        <v>2493.1</v>
      </c>
      <c r="L2356" s="12" t="s">
        <v>7500</v>
      </c>
      <c r="M2356" s="10" t="s">
        <v>11135</v>
      </c>
      <c r="N2356">
        <v>2355</v>
      </c>
      <c r="O2356">
        <v>44964</v>
      </c>
      <c r="P2356" t="s">
        <v>11403</v>
      </c>
      <c r="Q2356" s="16">
        <v>1659.44</v>
      </c>
      <c r="R2356">
        <v>4152.54</v>
      </c>
      <c r="S2356">
        <v>27</v>
      </c>
      <c r="T2356">
        <v>2355</v>
      </c>
      <c r="U2356">
        <v>24886.81</v>
      </c>
      <c r="V2356" t="s">
        <v>11412</v>
      </c>
      <c r="W2356">
        <v>2.71</v>
      </c>
      <c r="X2356">
        <v>48</v>
      </c>
      <c r="Y2356" t="s">
        <v>11705</v>
      </c>
      <c r="Z2356" t="s">
        <v>12011</v>
      </c>
      <c r="AA2356">
        <v>2355</v>
      </c>
      <c r="AB2356" t="s">
        <v>12017</v>
      </c>
      <c r="AC2356">
        <v>8854.52</v>
      </c>
      <c r="AD2356">
        <v>2188.29</v>
      </c>
      <c r="AE2356">
        <v>109.41</v>
      </c>
      <c r="AF2356" t="s">
        <v>11094</v>
      </c>
      <c r="AG2356" t="s">
        <v>11148</v>
      </c>
      <c r="AH2356">
        <v>8528</v>
      </c>
      <c r="AI2356">
        <v>2355</v>
      </c>
      <c r="AJ2356" t="s">
        <v>11121</v>
      </c>
      <c r="AK2356" t="s">
        <v>12029</v>
      </c>
      <c r="AL2356" t="s">
        <v>12031</v>
      </c>
      <c r="AM2356" t="s">
        <v>11168</v>
      </c>
      <c r="AN2356">
        <v>1</v>
      </c>
      <c r="AO2356" s="10" t="s">
        <v>12045</v>
      </c>
      <c r="AP2356" t="str" cm="1">
        <f t="array" ref="AP2356">_xlfn.IFS(
  Table1[[#This Row],[Age]]&lt;=25, "18-25",
  Table1[[#This Row],[Age]]&lt;=35, "26-35",
  Table1[[#This Row],[Age]]&lt;=45, "36-45",
  Table1[[#This Row],[Age]]&lt;=60, "46-60",
  TRUE, "60+")</f>
        <v>26-35</v>
      </c>
    </row>
    <row r="2357" spans="1:42" x14ac:dyDescent="0.3">
      <c r="A2357">
        <v>2356</v>
      </c>
      <c r="B2357" t="s">
        <v>7</v>
      </c>
      <c r="C2357" t="s">
        <v>85</v>
      </c>
      <c r="D2357">
        <v>50</v>
      </c>
      <c r="E2357" t="s">
        <v>105</v>
      </c>
      <c r="F2357" t="s">
        <v>2463</v>
      </c>
      <c r="G2357" t="s">
        <v>5118</v>
      </c>
      <c r="H2357">
        <v>19458797209</v>
      </c>
      <c r="I2357" t="s">
        <v>6251</v>
      </c>
      <c r="J2357" t="s">
        <v>7292</v>
      </c>
      <c r="K2357">
        <v>3074.96</v>
      </c>
      <c r="L2357" s="12" t="s">
        <v>9335</v>
      </c>
      <c r="M2357" s="10" t="s">
        <v>11181</v>
      </c>
      <c r="N2357">
        <v>2356</v>
      </c>
      <c r="O2357">
        <v>45062</v>
      </c>
      <c r="P2357" t="s">
        <v>11404</v>
      </c>
      <c r="Q2357" s="16">
        <v>1880.2</v>
      </c>
      <c r="R2357">
        <v>4955.16</v>
      </c>
      <c r="S2357">
        <v>65</v>
      </c>
      <c r="T2357">
        <v>2356</v>
      </c>
      <c r="U2357">
        <v>13626.76</v>
      </c>
      <c r="V2357" t="s">
        <v>11411</v>
      </c>
      <c r="W2357">
        <v>3.74</v>
      </c>
      <c r="X2357">
        <v>60</v>
      </c>
      <c r="Y2357" t="s">
        <v>11715</v>
      </c>
      <c r="Z2357" t="s">
        <v>12012</v>
      </c>
      <c r="AA2357">
        <v>2356</v>
      </c>
      <c r="AB2357" t="s">
        <v>12017</v>
      </c>
      <c r="AC2357">
        <v>6242.09</v>
      </c>
      <c r="AD2357">
        <v>4818.08</v>
      </c>
      <c r="AE2357">
        <v>240.9</v>
      </c>
      <c r="AF2357" t="s">
        <v>11070</v>
      </c>
      <c r="AG2357" t="s">
        <v>11235</v>
      </c>
      <c r="AH2357">
        <v>3538</v>
      </c>
      <c r="AI2357">
        <v>2356</v>
      </c>
      <c r="AJ2357" t="s">
        <v>11180</v>
      </c>
      <c r="AK2357" t="s">
        <v>12028</v>
      </c>
      <c r="AL2357" t="s">
        <v>12032</v>
      </c>
      <c r="AM2357" t="s">
        <v>11281</v>
      </c>
      <c r="AN2357">
        <v>1</v>
      </c>
      <c r="AO2357" s="10" t="s">
        <v>12046</v>
      </c>
      <c r="AP2357" t="str" cm="1">
        <f t="array" ref="AP2357">_xlfn.IFS(
  Table1[[#This Row],[Age]]&lt;=25, "18-25",
  Table1[[#This Row],[Age]]&lt;=35, "26-35",
  Table1[[#This Row],[Age]]&lt;=45, "36-45",
  Table1[[#This Row],[Age]]&lt;=60, "46-60",
  TRUE, "60+")</f>
        <v>46-60</v>
      </c>
    </row>
    <row r="2358" spans="1:42" x14ac:dyDescent="0.3">
      <c r="A2358">
        <v>2357</v>
      </c>
      <c r="B2358" t="s">
        <v>49</v>
      </c>
      <c r="C2358" t="s">
        <v>61</v>
      </c>
      <c r="D2358">
        <v>33</v>
      </c>
      <c r="E2358" t="s">
        <v>104</v>
      </c>
      <c r="F2358" t="s">
        <v>2464</v>
      </c>
      <c r="G2358" t="s">
        <v>5131</v>
      </c>
      <c r="H2358">
        <v>19458797210</v>
      </c>
      <c r="I2358" t="s">
        <v>6385</v>
      </c>
      <c r="J2358" t="s">
        <v>7292</v>
      </c>
      <c r="K2358">
        <v>194.61</v>
      </c>
      <c r="L2358" s="12" t="s">
        <v>8094</v>
      </c>
      <c r="M2358" s="10" t="s">
        <v>11283</v>
      </c>
      <c r="N2358">
        <v>2357</v>
      </c>
      <c r="O2358">
        <v>45002</v>
      </c>
      <c r="P2358" t="s">
        <v>11403</v>
      </c>
      <c r="Q2358" s="16">
        <v>4293.18</v>
      </c>
      <c r="R2358">
        <v>-4098.57</v>
      </c>
      <c r="S2358">
        <v>30</v>
      </c>
      <c r="T2358">
        <v>2357</v>
      </c>
      <c r="U2358">
        <v>38052.400000000001</v>
      </c>
      <c r="V2358" t="s">
        <v>11412</v>
      </c>
      <c r="W2358">
        <v>9.32</v>
      </c>
      <c r="X2358">
        <v>48</v>
      </c>
      <c r="Y2358" t="s">
        <v>11625</v>
      </c>
      <c r="Z2358" t="s">
        <v>12010</v>
      </c>
      <c r="AA2358">
        <v>2357</v>
      </c>
      <c r="AB2358" t="s">
        <v>12017</v>
      </c>
      <c r="AC2358">
        <v>1835.35</v>
      </c>
      <c r="AD2358">
        <v>435.78</v>
      </c>
      <c r="AE2358">
        <v>21.79</v>
      </c>
      <c r="AF2358" t="s">
        <v>11328</v>
      </c>
      <c r="AG2358" t="s">
        <v>11171</v>
      </c>
      <c r="AH2358">
        <v>3753</v>
      </c>
      <c r="AI2358">
        <v>2357</v>
      </c>
      <c r="AJ2358" t="s">
        <v>11325</v>
      </c>
      <c r="AK2358" t="s">
        <v>12027</v>
      </c>
      <c r="AL2358" t="s">
        <v>12032</v>
      </c>
      <c r="AM2358" t="s">
        <v>11207</v>
      </c>
      <c r="AN2358">
        <v>1</v>
      </c>
      <c r="AO2358" s="10" t="s">
        <v>12047</v>
      </c>
      <c r="AP2358" t="str" cm="1">
        <f t="array" ref="AP2358">_xlfn.IFS(
  Table1[[#This Row],[Age]]&lt;=25, "18-25",
  Table1[[#This Row],[Age]]&lt;=35, "26-35",
  Table1[[#This Row],[Age]]&lt;=45, "36-45",
  Table1[[#This Row],[Age]]&lt;=60, "46-60",
  TRUE, "60+")</f>
        <v>26-35</v>
      </c>
    </row>
    <row r="2359" spans="1:42" x14ac:dyDescent="0.3">
      <c r="A2359">
        <v>2358</v>
      </c>
      <c r="B2359" t="s">
        <v>15</v>
      </c>
      <c r="C2359" t="s">
        <v>85</v>
      </c>
      <c r="D2359">
        <v>43</v>
      </c>
      <c r="E2359" t="s">
        <v>105</v>
      </c>
      <c r="F2359" t="s">
        <v>2465</v>
      </c>
      <c r="G2359" t="s">
        <v>5141</v>
      </c>
      <c r="H2359">
        <v>19458797211</v>
      </c>
      <c r="I2359" t="s">
        <v>6670</v>
      </c>
      <c r="J2359" t="s">
        <v>7291</v>
      </c>
      <c r="K2359">
        <v>1244.25</v>
      </c>
      <c r="L2359" s="12" t="s">
        <v>7603</v>
      </c>
      <c r="M2359" s="10" t="s">
        <v>11110</v>
      </c>
      <c r="N2359">
        <v>2358</v>
      </c>
      <c r="O2359">
        <v>45221</v>
      </c>
      <c r="P2359" t="s">
        <v>11403</v>
      </c>
      <c r="Q2359" s="16">
        <v>3289.33</v>
      </c>
      <c r="R2359">
        <v>-2045.08</v>
      </c>
      <c r="S2359">
        <v>82</v>
      </c>
      <c r="T2359">
        <v>2358</v>
      </c>
      <c r="U2359">
        <v>24189.41</v>
      </c>
      <c r="V2359" t="s">
        <v>11413</v>
      </c>
      <c r="W2359">
        <v>2.34</v>
      </c>
      <c r="X2359">
        <v>48</v>
      </c>
      <c r="Y2359" t="s">
        <v>10548</v>
      </c>
      <c r="Z2359" t="s">
        <v>12011</v>
      </c>
      <c r="AA2359">
        <v>2358</v>
      </c>
      <c r="AB2359" t="s">
        <v>12016</v>
      </c>
      <c r="AC2359">
        <v>4136.3599999999997</v>
      </c>
      <c r="AD2359">
        <v>2220.06</v>
      </c>
      <c r="AE2359">
        <v>111</v>
      </c>
      <c r="AF2359" t="s">
        <v>11195</v>
      </c>
      <c r="AG2359" t="s">
        <v>11056</v>
      </c>
      <c r="AH2359">
        <v>4506</v>
      </c>
      <c r="AI2359">
        <v>2358</v>
      </c>
      <c r="AJ2359" t="s">
        <v>11156</v>
      </c>
      <c r="AK2359" t="s">
        <v>12027</v>
      </c>
      <c r="AL2359" t="s">
        <v>12032</v>
      </c>
      <c r="AM2359" t="s">
        <v>11276</v>
      </c>
      <c r="AN2359">
        <v>-1</v>
      </c>
      <c r="AO2359" s="10" t="s">
        <v>12044</v>
      </c>
      <c r="AP2359" t="str" cm="1">
        <f t="array" ref="AP2359">_xlfn.IFS(
  Table1[[#This Row],[Age]]&lt;=25, "18-25",
  Table1[[#This Row],[Age]]&lt;=35, "26-35",
  Table1[[#This Row],[Age]]&lt;=45, "36-45",
  Table1[[#This Row],[Age]]&lt;=60, "46-60",
  TRUE, "60+")</f>
        <v>36-45</v>
      </c>
    </row>
    <row r="2360" spans="1:42" x14ac:dyDescent="0.3">
      <c r="A2360">
        <v>2359</v>
      </c>
      <c r="B2360" t="s">
        <v>8</v>
      </c>
      <c r="C2360" t="s">
        <v>87</v>
      </c>
      <c r="D2360">
        <v>29</v>
      </c>
      <c r="E2360" t="s">
        <v>104</v>
      </c>
      <c r="F2360" t="s">
        <v>2466</v>
      </c>
      <c r="G2360" t="s">
        <v>5117</v>
      </c>
      <c r="H2360">
        <v>19458797212</v>
      </c>
      <c r="I2360" t="s">
        <v>6671</v>
      </c>
      <c r="J2360" t="s">
        <v>7291</v>
      </c>
      <c r="K2360">
        <v>3516.68</v>
      </c>
      <c r="L2360" s="12" t="s">
        <v>9336</v>
      </c>
      <c r="M2360" s="10" t="s">
        <v>11375</v>
      </c>
      <c r="N2360">
        <v>2359</v>
      </c>
      <c r="O2360">
        <v>45242</v>
      </c>
      <c r="P2360" t="s">
        <v>11404</v>
      </c>
      <c r="Q2360" s="16">
        <v>3395.12</v>
      </c>
      <c r="R2360">
        <v>6911.8</v>
      </c>
      <c r="S2360">
        <v>98</v>
      </c>
      <c r="T2360">
        <v>2359</v>
      </c>
      <c r="U2360">
        <v>45094.35</v>
      </c>
      <c r="V2360" t="s">
        <v>11411</v>
      </c>
      <c r="W2360">
        <v>5.26</v>
      </c>
      <c r="X2360">
        <v>60</v>
      </c>
      <c r="Y2360" t="s">
        <v>10939</v>
      </c>
      <c r="Z2360" t="s">
        <v>12010</v>
      </c>
      <c r="AA2360">
        <v>2359</v>
      </c>
      <c r="AB2360" t="s">
        <v>12016</v>
      </c>
      <c r="AC2360">
        <v>7418.42</v>
      </c>
      <c r="AD2360">
        <v>462.97</v>
      </c>
      <c r="AE2360">
        <v>23.15</v>
      </c>
      <c r="AF2360" t="s">
        <v>11052</v>
      </c>
      <c r="AG2360" t="s">
        <v>11124</v>
      </c>
      <c r="AH2360">
        <v>3149</v>
      </c>
      <c r="AI2360">
        <v>2359</v>
      </c>
      <c r="AJ2360" t="s">
        <v>11329</v>
      </c>
      <c r="AK2360" t="s">
        <v>12028</v>
      </c>
      <c r="AL2360" t="s">
        <v>12031</v>
      </c>
      <c r="AM2360" t="s">
        <v>11332</v>
      </c>
      <c r="AN2360">
        <v>1</v>
      </c>
      <c r="AO2360" s="10" t="s">
        <v>12040</v>
      </c>
      <c r="AP2360" t="str" cm="1">
        <f t="array" ref="AP2360">_xlfn.IFS(
  Table1[[#This Row],[Age]]&lt;=25, "18-25",
  Table1[[#This Row],[Age]]&lt;=35, "26-35",
  Table1[[#This Row],[Age]]&lt;=45, "36-45",
  Table1[[#This Row],[Age]]&lt;=60, "46-60",
  TRUE, "60+")</f>
        <v>26-35</v>
      </c>
    </row>
    <row r="2361" spans="1:42" x14ac:dyDescent="0.3">
      <c r="A2361">
        <v>2360</v>
      </c>
      <c r="B2361" t="s">
        <v>41</v>
      </c>
      <c r="C2361" t="s">
        <v>58</v>
      </c>
      <c r="D2361">
        <v>40</v>
      </c>
      <c r="E2361" t="s">
        <v>105</v>
      </c>
      <c r="F2361" t="s">
        <v>2467</v>
      </c>
      <c r="G2361" t="s">
        <v>5127</v>
      </c>
      <c r="H2361">
        <v>19458797213</v>
      </c>
      <c r="I2361" t="s">
        <v>5964</v>
      </c>
      <c r="J2361" t="s">
        <v>7291</v>
      </c>
      <c r="K2361">
        <v>6882.58</v>
      </c>
      <c r="L2361" s="12" t="s">
        <v>9337</v>
      </c>
      <c r="M2361" s="10" t="s">
        <v>11224</v>
      </c>
      <c r="N2361">
        <v>2360</v>
      </c>
      <c r="O2361">
        <v>45035</v>
      </c>
      <c r="P2361" t="s">
        <v>11404</v>
      </c>
      <c r="Q2361" s="16">
        <v>3198.31</v>
      </c>
      <c r="R2361">
        <v>3684.27</v>
      </c>
      <c r="S2361">
        <v>85</v>
      </c>
      <c r="T2361">
        <v>2360</v>
      </c>
      <c r="U2361">
        <v>35825.839999999997</v>
      </c>
      <c r="V2361" t="s">
        <v>11411</v>
      </c>
      <c r="W2361">
        <v>6.95</v>
      </c>
      <c r="X2361">
        <v>24</v>
      </c>
      <c r="Y2361" t="s">
        <v>7780</v>
      </c>
      <c r="Z2361" t="s">
        <v>12012</v>
      </c>
      <c r="AA2361">
        <v>2360</v>
      </c>
      <c r="AB2361" t="s">
        <v>12017</v>
      </c>
      <c r="AC2361">
        <v>4699.71</v>
      </c>
      <c r="AD2361">
        <v>1218.21</v>
      </c>
      <c r="AE2361">
        <v>60.91</v>
      </c>
      <c r="AF2361" t="s">
        <v>11153</v>
      </c>
      <c r="AG2361" t="s">
        <v>11213</v>
      </c>
      <c r="AH2361">
        <v>9606</v>
      </c>
      <c r="AI2361">
        <v>2360</v>
      </c>
      <c r="AJ2361" t="s">
        <v>11088</v>
      </c>
      <c r="AK2361" t="s">
        <v>12028</v>
      </c>
      <c r="AL2361" t="s">
        <v>12032</v>
      </c>
      <c r="AM2361" t="s">
        <v>11042</v>
      </c>
      <c r="AN2361">
        <v>-1</v>
      </c>
      <c r="AO2361" s="10" t="s">
        <v>12037</v>
      </c>
      <c r="AP2361" t="str" cm="1">
        <f t="array" ref="AP2361">_xlfn.IFS(
  Table1[[#This Row],[Age]]&lt;=25, "18-25",
  Table1[[#This Row],[Age]]&lt;=35, "26-35",
  Table1[[#This Row],[Age]]&lt;=45, "36-45",
  Table1[[#This Row],[Age]]&lt;=60, "46-60",
  TRUE, "60+")</f>
        <v>36-45</v>
      </c>
    </row>
    <row r="2362" spans="1:42" x14ac:dyDescent="0.3">
      <c r="A2362">
        <v>2361</v>
      </c>
      <c r="B2362" t="s">
        <v>34</v>
      </c>
      <c r="C2362" t="s">
        <v>65</v>
      </c>
      <c r="D2362">
        <v>66</v>
      </c>
      <c r="E2362" t="s">
        <v>106</v>
      </c>
      <c r="F2362" t="s">
        <v>2468</v>
      </c>
      <c r="G2362" t="s">
        <v>5130</v>
      </c>
      <c r="H2362">
        <v>19458797214</v>
      </c>
      <c r="I2362" t="s">
        <v>6068</v>
      </c>
      <c r="J2362" t="s">
        <v>7291</v>
      </c>
      <c r="K2362">
        <v>2992.82</v>
      </c>
      <c r="L2362" s="12" t="s">
        <v>9338</v>
      </c>
      <c r="M2362" s="10" t="s">
        <v>11146</v>
      </c>
      <c r="N2362">
        <v>2361</v>
      </c>
      <c r="O2362">
        <v>44982</v>
      </c>
      <c r="P2362" t="s">
        <v>11402</v>
      </c>
      <c r="Q2362" s="16">
        <v>2710.26</v>
      </c>
      <c r="R2362">
        <v>5703.08</v>
      </c>
      <c r="S2362">
        <v>65</v>
      </c>
      <c r="T2362">
        <v>2361</v>
      </c>
      <c r="U2362">
        <v>7818.12</v>
      </c>
      <c r="V2362" t="s">
        <v>11412</v>
      </c>
      <c r="W2362">
        <v>9.26</v>
      </c>
      <c r="X2362">
        <v>36</v>
      </c>
      <c r="Y2362" t="s">
        <v>11490</v>
      </c>
      <c r="Z2362" t="s">
        <v>12012</v>
      </c>
      <c r="AA2362">
        <v>2361</v>
      </c>
      <c r="AB2362" t="s">
        <v>12016</v>
      </c>
      <c r="AC2362">
        <v>8202.4</v>
      </c>
      <c r="AD2362">
        <v>1360.72</v>
      </c>
      <c r="AE2362">
        <v>68.040000000000006</v>
      </c>
      <c r="AF2362" t="s">
        <v>11212</v>
      </c>
      <c r="AG2362" t="s">
        <v>11146</v>
      </c>
      <c r="AH2362">
        <v>9856</v>
      </c>
      <c r="AI2362">
        <v>2361</v>
      </c>
      <c r="AJ2362" t="s">
        <v>11323</v>
      </c>
      <c r="AK2362" t="s">
        <v>12027</v>
      </c>
      <c r="AL2362" t="s">
        <v>12032</v>
      </c>
      <c r="AM2362" t="s">
        <v>11204</v>
      </c>
      <c r="AN2362">
        <v>1</v>
      </c>
      <c r="AO2362" s="10" t="s">
        <v>12045</v>
      </c>
      <c r="AP2362" t="str" cm="1">
        <f t="array" ref="AP2362">_xlfn.IFS(
  Table1[[#This Row],[Age]]&lt;=25, "18-25",
  Table1[[#This Row],[Age]]&lt;=35, "26-35",
  Table1[[#This Row],[Age]]&lt;=45, "36-45",
  Table1[[#This Row],[Age]]&lt;=60, "46-60",
  TRUE, "60+")</f>
        <v>60+</v>
      </c>
    </row>
    <row r="2363" spans="1:42" x14ac:dyDescent="0.3">
      <c r="A2363">
        <v>2362</v>
      </c>
      <c r="B2363" t="s">
        <v>33</v>
      </c>
      <c r="C2363" t="s">
        <v>76</v>
      </c>
      <c r="D2363">
        <v>43</v>
      </c>
      <c r="E2363" t="s">
        <v>104</v>
      </c>
      <c r="F2363" t="s">
        <v>2469</v>
      </c>
      <c r="G2363" t="s">
        <v>5114</v>
      </c>
      <c r="H2363">
        <v>19458797215</v>
      </c>
      <c r="I2363" t="s">
        <v>5992</v>
      </c>
      <c r="J2363" t="s">
        <v>7291</v>
      </c>
      <c r="K2363">
        <v>846.43</v>
      </c>
      <c r="L2363" s="12" t="s">
        <v>9339</v>
      </c>
      <c r="M2363" s="10" t="s">
        <v>11234</v>
      </c>
      <c r="N2363">
        <v>2362</v>
      </c>
      <c r="O2363">
        <v>44944</v>
      </c>
      <c r="P2363" t="s">
        <v>11404</v>
      </c>
      <c r="Q2363" s="16">
        <v>4955.74</v>
      </c>
      <c r="R2363">
        <v>-4109.3100000000004</v>
      </c>
      <c r="S2363">
        <v>47</v>
      </c>
      <c r="T2363">
        <v>2362</v>
      </c>
      <c r="U2363">
        <v>13287.41</v>
      </c>
      <c r="V2363" t="s">
        <v>11411</v>
      </c>
      <c r="W2363">
        <v>9.31</v>
      </c>
      <c r="X2363">
        <v>12</v>
      </c>
      <c r="Y2363" t="s">
        <v>7344</v>
      </c>
      <c r="Z2363" t="s">
        <v>12011</v>
      </c>
      <c r="AA2363">
        <v>2362</v>
      </c>
      <c r="AB2363" t="s">
        <v>12015</v>
      </c>
      <c r="AC2363">
        <v>5205.25</v>
      </c>
      <c r="AD2363">
        <v>2534.73</v>
      </c>
      <c r="AE2363">
        <v>126.74</v>
      </c>
      <c r="AF2363" t="s">
        <v>11362</v>
      </c>
      <c r="AG2363" t="s">
        <v>11135</v>
      </c>
      <c r="AH2363">
        <v>596</v>
      </c>
      <c r="AI2363">
        <v>2362</v>
      </c>
      <c r="AJ2363" t="s">
        <v>11073</v>
      </c>
      <c r="AK2363" t="s">
        <v>12027</v>
      </c>
      <c r="AL2363" t="s">
        <v>12032</v>
      </c>
      <c r="AM2363" t="s">
        <v>11171</v>
      </c>
      <c r="AN2363">
        <v>1</v>
      </c>
      <c r="AO2363" s="10" t="s">
        <v>12039</v>
      </c>
      <c r="AP2363" t="str" cm="1">
        <f t="array" ref="AP2363">_xlfn.IFS(
  Table1[[#This Row],[Age]]&lt;=25, "18-25",
  Table1[[#This Row],[Age]]&lt;=35, "26-35",
  Table1[[#This Row],[Age]]&lt;=45, "36-45",
  Table1[[#This Row],[Age]]&lt;=60, "46-60",
  TRUE, "60+")</f>
        <v>36-45</v>
      </c>
    </row>
    <row r="2364" spans="1:42" x14ac:dyDescent="0.3">
      <c r="A2364">
        <v>2363</v>
      </c>
      <c r="B2364" t="s">
        <v>44</v>
      </c>
      <c r="C2364" t="s">
        <v>67</v>
      </c>
      <c r="D2364">
        <v>58</v>
      </c>
      <c r="E2364" t="s">
        <v>104</v>
      </c>
      <c r="F2364" t="s">
        <v>2470</v>
      </c>
      <c r="G2364" t="s">
        <v>5136</v>
      </c>
      <c r="H2364">
        <v>19458797216</v>
      </c>
      <c r="I2364" t="s">
        <v>6672</v>
      </c>
      <c r="J2364" t="s">
        <v>7291</v>
      </c>
      <c r="K2364">
        <v>7335.59</v>
      </c>
      <c r="L2364" s="12" t="s">
        <v>9340</v>
      </c>
      <c r="M2364" s="10" t="s">
        <v>11363</v>
      </c>
      <c r="N2364">
        <v>2363</v>
      </c>
      <c r="O2364">
        <v>45030</v>
      </c>
      <c r="P2364" t="s">
        <v>11403</v>
      </c>
      <c r="Q2364" s="16">
        <v>4472.1000000000004</v>
      </c>
      <c r="R2364">
        <v>2863.49</v>
      </c>
      <c r="S2364">
        <v>32</v>
      </c>
      <c r="T2364">
        <v>2363</v>
      </c>
      <c r="U2364">
        <v>13962.14</v>
      </c>
      <c r="V2364" t="s">
        <v>11412</v>
      </c>
      <c r="W2364">
        <v>3.23</v>
      </c>
      <c r="X2364">
        <v>60</v>
      </c>
      <c r="Y2364" t="s">
        <v>11568</v>
      </c>
      <c r="Z2364" t="s">
        <v>12012</v>
      </c>
      <c r="AA2364">
        <v>2363</v>
      </c>
      <c r="AB2364" t="s">
        <v>12017</v>
      </c>
      <c r="AC2364">
        <v>4467.63</v>
      </c>
      <c r="AD2364">
        <v>3911.47</v>
      </c>
      <c r="AE2364">
        <v>195.57</v>
      </c>
      <c r="AF2364" t="s">
        <v>11220</v>
      </c>
      <c r="AG2364" t="s">
        <v>11204</v>
      </c>
      <c r="AH2364">
        <v>8055</v>
      </c>
      <c r="AI2364">
        <v>2363</v>
      </c>
      <c r="AJ2364" t="s">
        <v>11367</v>
      </c>
      <c r="AK2364" t="s">
        <v>12027</v>
      </c>
      <c r="AL2364" t="s">
        <v>12031</v>
      </c>
      <c r="AM2364" t="s">
        <v>11239</v>
      </c>
      <c r="AN2364">
        <v>1</v>
      </c>
      <c r="AO2364" s="10" t="s">
        <v>12037</v>
      </c>
      <c r="AP2364" t="str" cm="1">
        <f t="array" ref="AP2364">_xlfn.IFS(
  Table1[[#This Row],[Age]]&lt;=25, "18-25",
  Table1[[#This Row],[Age]]&lt;=35, "26-35",
  Table1[[#This Row],[Age]]&lt;=45, "36-45",
  Table1[[#This Row],[Age]]&lt;=60, "46-60",
  TRUE, "60+")</f>
        <v>46-60</v>
      </c>
    </row>
    <row r="2365" spans="1:42" x14ac:dyDescent="0.3">
      <c r="A2365">
        <v>2364</v>
      </c>
      <c r="B2365" t="s">
        <v>51</v>
      </c>
      <c r="C2365" t="s">
        <v>54</v>
      </c>
      <c r="D2365">
        <v>30</v>
      </c>
      <c r="E2365" t="s">
        <v>104</v>
      </c>
      <c r="F2365" t="s">
        <v>2471</v>
      </c>
      <c r="G2365" t="s">
        <v>5148</v>
      </c>
      <c r="H2365">
        <v>19458797217</v>
      </c>
      <c r="I2365" t="s">
        <v>5915</v>
      </c>
      <c r="J2365" t="s">
        <v>7292</v>
      </c>
      <c r="K2365">
        <v>4720.9799999999996</v>
      </c>
      <c r="L2365" s="12" t="s">
        <v>9341</v>
      </c>
      <c r="M2365" s="10" t="s">
        <v>11198</v>
      </c>
      <c r="N2365">
        <v>2364</v>
      </c>
      <c r="O2365">
        <v>45075</v>
      </c>
      <c r="P2365" t="s">
        <v>11402</v>
      </c>
      <c r="Q2365" s="16">
        <v>3557.41</v>
      </c>
      <c r="R2365">
        <v>8278.39</v>
      </c>
      <c r="S2365">
        <v>34</v>
      </c>
      <c r="T2365">
        <v>2364</v>
      </c>
      <c r="U2365">
        <v>17858.45</v>
      </c>
      <c r="V2365" t="s">
        <v>11411</v>
      </c>
      <c r="W2365">
        <v>9.49</v>
      </c>
      <c r="X2365">
        <v>36</v>
      </c>
      <c r="Y2365" t="s">
        <v>11842</v>
      </c>
      <c r="Z2365" t="s">
        <v>12011</v>
      </c>
      <c r="AA2365">
        <v>2364</v>
      </c>
      <c r="AB2365" t="s">
        <v>12015</v>
      </c>
      <c r="AC2365">
        <v>4144.21</v>
      </c>
      <c r="AD2365">
        <v>1672.75</v>
      </c>
      <c r="AE2365">
        <v>83.64</v>
      </c>
      <c r="AF2365" t="s">
        <v>11094</v>
      </c>
      <c r="AG2365" t="s">
        <v>11231</v>
      </c>
      <c r="AH2365">
        <v>8756</v>
      </c>
      <c r="AI2365">
        <v>2364</v>
      </c>
      <c r="AJ2365" t="s">
        <v>11122</v>
      </c>
      <c r="AK2365" t="s">
        <v>12027</v>
      </c>
      <c r="AL2365" t="s">
        <v>12032</v>
      </c>
      <c r="AM2365" t="s">
        <v>11224</v>
      </c>
      <c r="AN2365">
        <v>1</v>
      </c>
      <c r="AO2365" s="10" t="s">
        <v>12046</v>
      </c>
      <c r="AP2365" t="str" cm="1">
        <f t="array" ref="AP2365">_xlfn.IFS(
  Table1[[#This Row],[Age]]&lt;=25, "18-25",
  Table1[[#This Row],[Age]]&lt;=35, "26-35",
  Table1[[#This Row],[Age]]&lt;=45, "36-45",
  Table1[[#This Row],[Age]]&lt;=60, "46-60",
  TRUE, "60+")</f>
        <v>26-35</v>
      </c>
    </row>
    <row r="2366" spans="1:42" x14ac:dyDescent="0.3">
      <c r="A2366">
        <v>2365</v>
      </c>
      <c r="B2366" t="s">
        <v>24</v>
      </c>
      <c r="C2366" t="s">
        <v>78</v>
      </c>
      <c r="D2366">
        <v>40</v>
      </c>
      <c r="E2366" t="s">
        <v>105</v>
      </c>
      <c r="F2366" t="s">
        <v>2472</v>
      </c>
      <c r="G2366" t="s">
        <v>5145</v>
      </c>
      <c r="H2366">
        <v>19458797218</v>
      </c>
      <c r="I2366" t="s">
        <v>5181</v>
      </c>
      <c r="J2366" t="s">
        <v>7292</v>
      </c>
      <c r="K2366">
        <v>5240.05</v>
      </c>
      <c r="L2366" s="12" t="s">
        <v>9342</v>
      </c>
      <c r="M2366" s="10" t="s">
        <v>11236</v>
      </c>
      <c r="N2366">
        <v>2365</v>
      </c>
      <c r="O2366">
        <v>45145</v>
      </c>
      <c r="P2366" t="s">
        <v>11403</v>
      </c>
      <c r="Q2366" s="16">
        <v>3394.01</v>
      </c>
      <c r="R2366">
        <v>1846.04</v>
      </c>
      <c r="S2366">
        <v>47</v>
      </c>
      <c r="T2366">
        <v>2365</v>
      </c>
      <c r="U2366">
        <v>33656.07</v>
      </c>
      <c r="V2366" t="s">
        <v>11413</v>
      </c>
      <c r="W2366">
        <v>3.98</v>
      </c>
      <c r="X2366">
        <v>48</v>
      </c>
      <c r="Y2366" t="s">
        <v>11754</v>
      </c>
      <c r="Z2366" t="s">
        <v>12011</v>
      </c>
      <c r="AA2366">
        <v>2365</v>
      </c>
      <c r="AB2366" t="s">
        <v>12015</v>
      </c>
      <c r="AC2366">
        <v>3834.61</v>
      </c>
      <c r="AD2366">
        <v>3901.13</v>
      </c>
      <c r="AE2366">
        <v>195.06</v>
      </c>
      <c r="AF2366" t="s">
        <v>11320</v>
      </c>
      <c r="AG2366" t="s">
        <v>11379</v>
      </c>
      <c r="AH2366">
        <v>8744</v>
      </c>
      <c r="AI2366">
        <v>2365</v>
      </c>
      <c r="AJ2366" t="s">
        <v>11034</v>
      </c>
      <c r="AK2366" t="s">
        <v>12029</v>
      </c>
      <c r="AL2366" t="s">
        <v>12032</v>
      </c>
      <c r="AM2366" t="s">
        <v>11067</v>
      </c>
      <c r="AN2366">
        <v>1</v>
      </c>
      <c r="AO2366" s="10" t="s">
        <v>12041</v>
      </c>
      <c r="AP2366" t="str" cm="1">
        <f t="array" ref="AP2366">_xlfn.IFS(
  Table1[[#This Row],[Age]]&lt;=25, "18-25",
  Table1[[#This Row],[Age]]&lt;=35, "26-35",
  Table1[[#This Row],[Age]]&lt;=45, "36-45",
  Table1[[#This Row],[Age]]&lt;=60, "46-60",
  TRUE, "60+")</f>
        <v>36-45</v>
      </c>
    </row>
    <row r="2367" spans="1:42" x14ac:dyDescent="0.3">
      <c r="A2367">
        <v>2366</v>
      </c>
      <c r="B2367" t="s">
        <v>3</v>
      </c>
      <c r="C2367" t="s">
        <v>61</v>
      </c>
      <c r="D2367">
        <v>48</v>
      </c>
      <c r="E2367" t="s">
        <v>104</v>
      </c>
      <c r="F2367" t="s">
        <v>2473</v>
      </c>
      <c r="G2367" t="s">
        <v>5136</v>
      </c>
      <c r="H2367">
        <v>19458797219</v>
      </c>
      <c r="I2367" t="s">
        <v>6340</v>
      </c>
      <c r="J2367" t="s">
        <v>7291</v>
      </c>
      <c r="K2367">
        <v>3327.65</v>
      </c>
      <c r="L2367" s="12" t="s">
        <v>9343</v>
      </c>
      <c r="M2367" s="10" t="s">
        <v>11267</v>
      </c>
      <c r="N2367">
        <v>2366</v>
      </c>
      <c r="O2367">
        <v>44932</v>
      </c>
      <c r="P2367" t="s">
        <v>11402</v>
      </c>
      <c r="Q2367" s="16">
        <v>430.48</v>
      </c>
      <c r="R2367">
        <v>3758.13</v>
      </c>
      <c r="S2367">
        <v>14</v>
      </c>
      <c r="T2367">
        <v>2366</v>
      </c>
      <c r="U2367">
        <v>44822.3</v>
      </c>
      <c r="V2367" t="s">
        <v>11411</v>
      </c>
      <c r="W2367">
        <v>9.0500000000000007</v>
      </c>
      <c r="X2367">
        <v>24</v>
      </c>
      <c r="Y2367" t="s">
        <v>11537</v>
      </c>
      <c r="Z2367" t="s">
        <v>12012</v>
      </c>
      <c r="AA2367">
        <v>2366</v>
      </c>
      <c r="AB2367" t="s">
        <v>12016</v>
      </c>
      <c r="AC2367">
        <v>5314.01</v>
      </c>
      <c r="AD2367">
        <v>80.86</v>
      </c>
      <c r="AE2367">
        <v>4.04</v>
      </c>
      <c r="AF2367" t="s">
        <v>11221</v>
      </c>
      <c r="AG2367" t="s">
        <v>11181</v>
      </c>
      <c r="AH2367">
        <v>2854</v>
      </c>
      <c r="AI2367">
        <v>2366</v>
      </c>
      <c r="AJ2367" t="s">
        <v>11045</v>
      </c>
      <c r="AK2367" t="s">
        <v>12027</v>
      </c>
      <c r="AL2367" t="s">
        <v>12031</v>
      </c>
      <c r="AM2367" t="s">
        <v>11249</v>
      </c>
      <c r="AN2367">
        <v>1</v>
      </c>
      <c r="AO2367" s="10" t="s">
        <v>12039</v>
      </c>
      <c r="AP2367" t="str" cm="1">
        <f t="array" ref="AP2367">_xlfn.IFS(
  Table1[[#This Row],[Age]]&lt;=25, "18-25",
  Table1[[#This Row],[Age]]&lt;=35, "26-35",
  Table1[[#This Row],[Age]]&lt;=45, "36-45",
  Table1[[#This Row],[Age]]&lt;=60, "46-60",
  TRUE, "60+")</f>
        <v>46-60</v>
      </c>
    </row>
    <row r="2368" spans="1:42" x14ac:dyDescent="0.3">
      <c r="A2368">
        <v>2367</v>
      </c>
      <c r="B2368" t="s">
        <v>28</v>
      </c>
      <c r="C2368" t="s">
        <v>100</v>
      </c>
      <c r="D2368">
        <v>53</v>
      </c>
      <c r="E2368" t="s">
        <v>104</v>
      </c>
      <c r="F2368" t="s">
        <v>2474</v>
      </c>
      <c r="G2368" t="s">
        <v>5130</v>
      </c>
      <c r="H2368">
        <v>19458797220</v>
      </c>
      <c r="I2368" t="s">
        <v>6673</v>
      </c>
      <c r="J2368" t="s">
        <v>7291</v>
      </c>
      <c r="K2368">
        <v>6169.14</v>
      </c>
      <c r="L2368" s="12" t="s">
        <v>9344</v>
      </c>
      <c r="M2368" s="10" t="s">
        <v>11131</v>
      </c>
      <c r="N2368">
        <v>2367</v>
      </c>
      <c r="O2368">
        <v>45085</v>
      </c>
      <c r="P2368" t="s">
        <v>11402</v>
      </c>
      <c r="Q2368" s="16">
        <v>2431.0700000000002</v>
      </c>
      <c r="R2368">
        <v>8600.2099999999991</v>
      </c>
      <c r="S2368">
        <v>5</v>
      </c>
      <c r="T2368">
        <v>2367</v>
      </c>
      <c r="U2368">
        <v>30091.31</v>
      </c>
      <c r="V2368" t="s">
        <v>11412</v>
      </c>
      <c r="W2368">
        <v>1.84</v>
      </c>
      <c r="X2368">
        <v>48</v>
      </c>
      <c r="Y2368" t="s">
        <v>7900</v>
      </c>
      <c r="Z2368" t="s">
        <v>12011</v>
      </c>
      <c r="AA2368">
        <v>2367</v>
      </c>
      <c r="AB2368" t="s">
        <v>12016</v>
      </c>
      <c r="AC2368">
        <v>6393.03</v>
      </c>
      <c r="AD2368">
        <v>277.75</v>
      </c>
      <c r="AE2368">
        <v>13.89</v>
      </c>
      <c r="AF2368" t="s">
        <v>11106</v>
      </c>
      <c r="AG2368" t="s">
        <v>11149</v>
      </c>
      <c r="AH2368">
        <v>3831</v>
      </c>
      <c r="AI2368">
        <v>2367</v>
      </c>
      <c r="AJ2368" t="s">
        <v>11249</v>
      </c>
      <c r="AK2368" t="s">
        <v>12027</v>
      </c>
      <c r="AL2368" t="s">
        <v>12032</v>
      </c>
      <c r="AM2368" t="s">
        <v>11339</v>
      </c>
      <c r="AN2368">
        <v>1</v>
      </c>
      <c r="AO2368" s="10" t="s">
        <v>12043</v>
      </c>
      <c r="AP2368" t="str" cm="1">
        <f t="array" ref="AP2368">_xlfn.IFS(
  Table1[[#This Row],[Age]]&lt;=25, "18-25",
  Table1[[#This Row],[Age]]&lt;=35, "26-35",
  Table1[[#This Row],[Age]]&lt;=45, "36-45",
  Table1[[#This Row],[Age]]&lt;=60, "46-60",
  TRUE, "60+")</f>
        <v>46-60</v>
      </c>
    </row>
    <row r="2369" spans="1:42" x14ac:dyDescent="0.3">
      <c r="A2369">
        <v>2368</v>
      </c>
      <c r="B2369" t="s">
        <v>26</v>
      </c>
      <c r="C2369" t="s">
        <v>62</v>
      </c>
      <c r="D2369">
        <v>44</v>
      </c>
      <c r="E2369" t="s">
        <v>105</v>
      </c>
      <c r="F2369" t="s">
        <v>2475</v>
      </c>
      <c r="G2369" t="s">
        <v>5114</v>
      </c>
      <c r="H2369">
        <v>19458797221</v>
      </c>
      <c r="I2369" t="s">
        <v>6674</v>
      </c>
      <c r="J2369" t="s">
        <v>7292</v>
      </c>
      <c r="K2369">
        <v>8918.7199999999993</v>
      </c>
      <c r="L2369" s="12" t="s">
        <v>9345</v>
      </c>
      <c r="M2369" s="10" t="s">
        <v>11282</v>
      </c>
      <c r="N2369">
        <v>2368</v>
      </c>
      <c r="O2369">
        <v>45024</v>
      </c>
      <c r="P2369" t="s">
        <v>11404</v>
      </c>
      <c r="Q2369" s="16">
        <v>2485.0700000000002</v>
      </c>
      <c r="R2369">
        <v>6433.65</v>
      </c>
      <c r="S2369">
        <v>36</v>
      </c>
      <c r="T2369">
        <v>2368</v>
      </c>
      <c r="U2369">
        <v>37838.28</v>
      </c>
      <c r="V2369" t="s">
        <v>11411</v>
      </c>
      <c r="W2369">
        <v>2.79</v>
      </c>
      <c r="X2369">
        <v>60</v>
      </c>
      <c r="Y2369" t="s">
        <v>10896</v>
      </c>
      <c r="Z2369" t="s">
        <v>12011</v>
      </c>
      <c r="AA2369">
        <v>2368</v>
      </c>
      <c r="AB2369" t="s">
        <v>12016</v>
      </c>
      <c r="AC2369">
        <v>9323.16</v>
      </c>
      <c r="AD2369">
        <v>847.41</v>
      </c>
      <c r="AE2369">
        <v>42.37</v>
      </c>
      <c r="AF2369" t="s">
        <v>11397</v>
      </c>
      <c r="AG2369" t="s">
        <v>11186</v>
      </c>
      <c r="AH2369">
        <v>964</v>
      </c>
      <c r="AI2369">
        <v>2368</v>
      </c>
      <c r="AJ2369" t="s">
        <v>11082</v>
      </c>
      <c r="AK2369" t="s">
        <v>12028</v>
      </c>
      <c r="AL2369" t="s">
        <v>12032</v>
      </c>
      <c r="AM2369" t="s">
        <v>11391</v>
      </c>
      <c r="AN2369">
        <v>1</v>
      </c>
      <c r="AO2369" s="10" t="s">
        <v>12037</v>
      </c>
      <c r="AP2369" t="str" cm="1">
        <f t="array" ref="AP2369">_xlfn.IFS(
  Table1[[#This Row],[Age]]&lt;=25, "18-25",
  Table1[[#This Row],[Age]]&lt;=35, "26-35",
  Table1[[#This Row],[Age]]&lt;=45, "36-45",
  Table1[[#This Row],[Age]]&lt;=60, "46-60",
  TRUE, "60+")</f>
        <v>36-45</v>
      </c>
    </row>
    <row r="2370" spans="1:42" x14ac:dyDescent="0.3">
      <c r="A2370">
        <v>2369</v>
      </c>
      <c r="B2370" t="s">
        <v>38</v>
      </c>
      <c r="C2370" t="s">
        <v>72</v>
      </c>
      <c r="D2370">
        <v>53</v>
      </c>
      <c r="E2370" t="s">
        <v>105</v>
      </c>
      <c r="F2370" t="s">
        <v>2476</v>
      </c>
      <c r="G2370" t="s">
        <v>5130</v>
      </c>
      <c r="H2370">
        <v>19458797222</v>
      </c>
      <c r="I2370" t="s">
        <v>6651</v>
      </c>
      <c r="J2370" t="s">
        <v>7292</v>
      </c>
      <c r="K2370">
        <v>5582.21</v>
      </c>
      <c r="L2370" s="12" t="s">
        <v>7388</v>
      </c>
      <c r="M2370" s="10" t="s">
        <v>11035</v>
      </c>
      <c r="N2370">
        <v>2369</v>
      </c>
      <c r="O2370">
        <v>45253</v>
      </c>
      <c r="P2370" t="s">
        <v>11403</v>
      </c>
      <c r="Q2370" s="16">
        <v>269.18</v>
      </c>
      <c r="R2370">
        <v>5851.39</v>
      </c>
      <c r="S2370">
        <v>96</v>
      </c>
      <c r="T2370">
        <v>2369</v>
      </c>
      <c r="U2370">
        <v>16519.91</v>
      </c>
      <c r="V2370" t="s">
        <v>11412</v>
      </c>
      <c r="W2370">
        <v>1.71</v>
      </c>
      <c r="X2370">
        <v>36</v>
      </c>
      <c r="Y2370" t="s">
        <v>11443</v>
      </c>
      <c r="Z2370" t="s">
        <v>12010</v>
      </c>
      <c r="AA2370">
        <v>2369</v>
      </c>
      <c r="AB2370" t="s">
        <v>12017</v>
      </c>
      <c r="AC2370">
        <v>7585.99</v>
      </c>
      <c r="AD2370">
        <v>2238.91</v>
      </c>
      <c r="AE2370">
        <v>111.95</v>
      </c>
      <c r="AF2370" t="s">
        <v>11161</v>
      </c>
      <c r="AG2370" t="s">
        <v>11328</v>
      </c>
      <c r="AH2370">
        <v>2367</v>
      </c>
      <c r="AI2370">
        <v>2369</v>
      </c>
      <c r="AJ2370" t="s">
        <v>11203</v>
      </c>
      <c r="AK2370" t="s">
        <v>12027</v>
      </c>
      <c r="AL2370" t="s">
        <v>12031</v>
      </c>
      <c r="AM2370" t="s">
        <v>11254</v>
      </c>
      <c r="AN2370">
        <v>1</v>
      </c>
      <c r="AO2370" s="10" t="s">
        <v>12040</v>
      </c>
      <c r="AP2370" t="str" cm="1">
        <f t="array" ref="AP2370">_xlfn.IFS(
  Table1[[#This Row],[Age]]&lt;=25, "18-25",
  Table1[[#This Row],[Age]]&lt;=35, "26-35",
  Table1[[#This Row],[Age]]&lt;=45, "36-45",
  Table1[[#This Row],[Age]]&lt;=60, "46-60",
  TRUE, "60+")</f>
        <v>46-60</v>
      </c>
    </row>
    <row r="2371" spans="1:42" x14ac:dyDescent="0.3">
      <c r="A2371">
        <v>2370</v>
      </c>
      <c r="B2371" t="s">
        <v>6</v>
      </c>
      <c r="C2371" t="s">
        <v>96</v>
      </c>
      <c r="D2371">
        <v>64</v>
      </c>
      <c r="E2371" t="s">
        <v>106</v>
      </c>
      <c r="F2371" t="s">
        <v>2477</v>
      </c>
      <c r="G2371" t="s">
        <v>5129</v>
      </c>
      <c r="H2371">
        <v>19458797223</v>
      </c>
      <c r="I2371" t="s">
        <v>6675</v>
      </c>
      <c r="J2371" t="s">
        <v>7291</v>
      </c>
      <c r="K2371">
        <v>5916.41</v>
      </c>
      <c r="L2371" s="12" t="s">
        <v>9346</v>
      </c>
      <c r="M2371" s="10" t="s">
        <v>11166</v>
      </c>
      <c r="N2371">
        <v>2370</v>
      </c>
      <c r="O2371">
        <v>45177</v>
      </c>
      <c r="P2371" t="s">
        <v>11402</v>
      </c>
      <c r="Q2371" s="16">
        <v>3780.45</v>
      </c>
      <c r="R2371">
        <v>2135.96</v>
      </c>
      <c r="S2371">
        <v>9</v>
      </c>
      <c r="T2371">
        <v>2370</v>
      </c>
      <c r="U2371">
        <v>26600.78</v>
      </c>
      <c r="V2371" t="s">
        <v>11411</v>
      </c>
      <c r="W2371">
        <v>3.69</v>
      </c>
      <c r="X2371">
        <v>48</v>
      </c>
      <c r="Y2371" t="s">
        <v>9746</v>
      </c>
      <c r="Z2371" t="s">
        <v>12010</v>
      </c>
      <c r="AA2371">
        <v>2370</v>
      </c>
      <c r="AB2371" t="s">
        <v>12015</v>
      </c>
      <c r="AC2371">
        <v>2903.04</v>
      </c>
      <c r="AD2371">
        <v>1839.18</v>
      </c>
      <c r="AE2371">
        <v>91.96</v>
      </c>
      <c r="AF2371" t="s">
        <v>11123</v>
      </c>
      <c r="AG2371" t="s">
        <v>11119</v>
      </c>
      <c r="AH2371">
        <v>1563</v>
      </c>
      <c r="AI2371">
        <v>2370</v>
      </c>
      <c r="AJ2371" t="s">
        <v>11206</v>
      </c>
      <c r="AK2371" t="s">
        <v>12027</v>
      </c>
      <c r="AL2371" t="s">
        <v>12031</v>
      </c>
      <c r="AM2371" t="s">
        <v>11201</v>
      </c>
      <c r="AN2371">
        <v>1</v>
      </c>
      <c r="AO2371" s="10" t="s">
        <v>12042</v>
      </c>
      <c r="AP2371" t="str" cm="1">
        <f t="array" ref="AP2371">_xlfn.IFS(
  Table1[[#This Row],[Age]]&lt;=25, "18-25",
  Table1[[#This Row],[Age]]&lt;=35, "26-35",
  Table1[[#This Row],[Age]]&lt;=45, "36-45",
  Table1[[#This Row],[Age]]&lt;=60, "46-60",
  TRUE, "60+")</f>
        <v>60+</v>
      </c>
    </row>
    <row r="2372" spans="1:42" x14ac:dyDescent="0.3">
      <c r="A2372">
        <v>2371</v>
      </c>
      <c r="B2372" t="s">
        <v>27</v>
      </c>
      <c r="C2372" t="s">
        <v>81</v>
      </c>
      <c r="D2372">
        <v>59</v>
      </c>
      <c r="E2372" t="s">
        <v>105</v>
      </c>
      <c r="F2372" t="s">
        <v>2478</v>
      </c>
      <c r="G2372" t="s">
        <v>5137</v>
      </c>
      <c r="H2372">
        <v>19458797224</v>
      </c>
      <c r="I2372" t="s">
        <v>6174</v>
      </c>
      <c r="J2372" t="s">
        <v>7291</v>
      </c>
      <c r="K2372">
        <v>3798.27</v>
      </c>
      <c r="L2372" s="12" t="s">
        <v>9347</v>
      </c>
      <c r="M2372" s="10" t="s">
        <v>11210</v>
      </c>
      <c r="N2372">
        <v>2371</v>
      </c>
      <c r="O2372">
        <v>44987</v>
      </c>
      <c r="P2372" t="s">
        <v>11402</v>
      </c>
      <c r="Q2372" s="16">
        <v>19.809999999999999</v>
      </c>
      <c r="R2372">
        <v>3818.08</v>
      </c>
      <c r="S2372">
        <v>35</v>
      </c>
      <c r="T2372">
        <v>2371</v>
      </c>
      <c r="U2372">
        <v>25702.19</v>
      </c>
      <c r="V2372" t="s">
        <v>11412</v>
      </c>
      <c r="W2372">
        <v>8.86</v>
      </c>
      <c r="X2372">
        <v>24</v>
      </c>
      <c r="Y2372" t="s">
        <v>11946</v>
      </c>
      <c r="Z2372" t="s">
        <v>12012</v>
      </c>
      <c r="AA2372">
        <v>2371</v>
      </c>
      <c r="AB2372" t="s">
        <v>12015</v>
      </c>
      <c r="AC2372">
        <v>5084.8</v>
      </c>
      <c r="AD2372">
        <v>3619.09</v>
      </c>
      <c r="AE2372">
        <v>180.95</v>
      </c>
      <c r="AF2372" t="s">
        <v>11299</v>
      </c>
      <c r="AG2372" t="s">
        <v>11048</v>
      </c>
      <c r="AH2372">
        <v>1509</v>
      </c>
      <c r="AI2372">
        <v>2371</v>
      </c>
      <c r="AJ2372" t="s">
        <v>11381</v>
      </c>
      <c r="AK2372" t="s">
        <v>12027</v>
      </c>
      <c r="AL2372" t="s">
        <v>12031</v>
      </c>
      <c r="AM2372" t="s">
        <v>11143</v>
      </c>
      <c r="AN2372">
        <v>1</v>
      </c>
      <c r="AO2372" s="10" t="s">
        <v>12047</v>
      </c>
      <c r="AP2372" t="str" cm="1">
        <f t="array" ref="AP2372">_xlfn.IFS(
  Table1[[#This Row],[Age]]&lt;=25, "18-25",
  Table1[[#This Row],[Age]]&lt;=35, "26-35",
  Table1[[#This Row],[Age]]&lt;=45, "36-45",
  Table1[[#This Row],[Age]]&lt;=60, "46-60",
  TRUE, "60+")</f>
        <v>46-60</v>
      </c>
    </row>
    <row r="2373" spans="1:42" x14ac:dyDescent="0.3">
      <c r="A2373">
        <v>2372</v>
      </c>
      <c r="B2373" t="s">
        <v>25</v>
      </c>
      <c r="C2373" t="s">
        <v>89</v>
      </c>
      <c r="D2373">
        <v>40</v>
      </c>
      <c r="E2373" t="s">
        <v>104</v>
      </c>
      <c r="F2373" t="s">
        <v>2479</v>
      </c>
      <c r="G2373" t="s">
        <v>5137</v>
      </c>
      <c r="H2373">
        <v>19458797225</v>
      </c>
      <c r="I2373" t="s">
        <v>6417</v>
      </c>
      <c r="J2373" t="s">
        <v>7291</v>
      </c>
      <c r="K2373">
        <v>918.04</v>
      </c>
      <c r="L2373" s="12" t="s">
        <v>9348</v>
      </c>
      <c r="M2373" s="10" t="s">
        <v>11132</v>
      </c>
      <c r="N2373">
        <v>2372</v>
      </c>
      <c r="O2373">
        <v>44994</v>
      </c>
      <c r="P2373" t="s">
        <v>11402</v>
      </c>
      <c r="Q2373" s="16">
        <v>2131.79</v>
      </c>
      <c r="R2373">
        <v>3049.83</v>
      </c>
      <c r="S2373">
        <v>25</v>
      </c>
      <c r="T2373">
        <v>2372</v>
      </c>
      <c r="U2373">
        <v>35351.93</v>
      </c>
      <c r="V2373" t="s">
        <v>11411</v>
      </c>
      <c r="W2373">
        <v>2.4300000000000002</v>
      </c>
      <c r="X2373">
        <v>60</v>
      </c>
      <c r="Y2373" t="s">
        <v>11577</v>
      </c>
      <c r="Z2373" t="s">
        <v>12010</v>
      </c>
      <c r="AA2373">
        <v>2372</v>
      </c>
      <c r="AB2373" t="s">
        <v>12016</v>
      </c>
      <c r="AC2373">
        <v>3759.36</v>
      </c>
      <c r="AD2373">
        <v>4964.1400000000003</v>
      </c>
      <c r="AE2373">
        <v>248.21</v>
      </c>
      <c r="AF2373" t="s">
        <v>11263</v>
      </c>
      <c r="AG2373" t="s">
        <v>11261</v>
      </c>
      <c r="AH2373">
        <v>3957</v>
      </c>
      <c r="AI2373">
        <v>2372</v>
      </c>
      <c r="AJ2373" t="s">
        <v>11159</v>
      </c>
      <c r="AK2373" t="s">
        <v>12029</v>
      </c>
      <c r="AL2373" t="s">
        <v>12032</v>
      </c>
      <c r="AM2373" t="s">
        <v>11219</v>
      </c>
      <c r="AN2373">
        <v>1</v>
      </c>
      <c r="AO2373" s="10" t="s">
        <v>12047</v>
      </c>
      <c r="AP2373" t="str" cm="1">
        <f t="array" ref="AP2373">_xlfn.IFS(
  Table1[[#This Row],[Age]]&lt;=25, "18-25",
  Table1[[#This Row],[Age]]&lt;=35, "26-35",
  Table1[[#This Row],[Age]]&lt;=45, "36-45",
  Table1[[#This Row],[Age]]&lt;=60, "46-60",
  TRUE, "60+")</f>
        <v>36-45</v>
      </c>
    </row>
    <row r="2374" spans="1:42" x14ac:dyDescent="0.3">
      <c r="A2374">
        <v>2373</v>
      </c>
      <c r="B2374" t="s">
        <v>12</v>
      </c>
      <c r="C2374" t="s">
        <v>61</v>
      </c>
      <c r="D2374">
        <v>55</v>
      </c>
      <c r="E2374" t="s">
        <v>104</v>
      </c>
      <c r="F2374" t="s">
        <v>2480</v>
      </c>
      <c r="G2374" t="s">
        <v>5121</v>
      </c>
      <c r="H2374">
        <v>19458797226</v>
      </c>
      <c r="I2374" t="s">
        <v>6211</v>
      </c>
      <c r="J2374" t="s">
        <v>7292</v>
      </c>
      <c r="K2374">
        <v>4342.5600000000004</v>
      </c>
      <c r="L2374" s="12" t="s">
        <v>8776</v>
      </c>
      <c r="M2374" s="10" t="s">
        <v>11037</v>
      </c>
      <c r="N2374">
        <v>2373</v>
      </c>
      <c r="O2374">
        <v>45179</v>
      </c>
      <c r="P2374" t="s">
        <v>11402</v>
      </c>
      <c r="Q2374" s="16">
        <v>4517.22</v>
      </c>
      <c r="R2374">
        <v>8859.7800000000007</v>
      </c>
      <c r="S2374">
        <v>75</v>
      </c>
      <c r="T2374">
        <v>2373</v>
      </c>
      <c r="U2374">
        <v>26379.99</v>
      </c>
      <c r="V2374" t="s">
        <v>11413</v>
      </c>
      <c r="W2374">
        <v>3.02</v>
      </c>
      <c r="X2374">
        <v>60</v>
      </c>
      <c r="Y2374" t="s">
        <v>11947</v>
      </c>
      <c r="Z2374" t="s">
        <v>12012</v>
      </c>
      <c r="AA2374">
        <v>2373</v>
      </c>
      <c r="AB2374" t="s">
        <v>12016</v>
      </c>
      <c r="AC2374">
        <v>3185.52</v>
      </c>
      <c r="AD2374">
        <v>3990.71</v>
      </c>
      <c r="AE2374">
        <v>199.54</v>
      </c>
      <c r="AF2374" t="s">
        <v>11336</v>
      </c>
      <c r="AG2374" t="s">
        <v>11332</v>
      </c>
      <c r="AH2374">
        <v>752</v>
      </c>
      <c r="AI2374">
        <v>2373</v>
      </c>
      <c r="AJ2374" t="s">
        <v>11120</v>
      </c>
      <c r="AK2374" t="s">
        <v>12029</v>
      </c>
      <c r="AL2374" t="s">
        <v>12031</v>
      </c>
      <c r="AM2374" t="s">
        <v>11113</v>
      </c>
      <c r="AN2374">
        <v>1</v>
      </c>
      <c r="AO2374" s="10" t="s">
        <v>12042</v>
      </c>
      <c r="AP2374" t="str" cm="1">
        <f t="array" ref="AP2374">_xlfn.IFS(
  Table1[[#This Row],[Age]]&lt;=25, "18-25",
  Table1[[#This Row],[Age]]&lt;=35, "26-35",
  Table1[[#This Row],[Age]]&lt;=45, "36-45",
  Table1[[#This Row],[Age]]&lt;=60, "46-60",
  TRUE, "60+")</f>
        <v>46-60</v>
      </c>
    </row>
    <row r="2375" spans="1:42" x14ac:dyDescent="0.3">
      <c r="A2375">
        <v>2374</v>
      </c>
      <c r="B2375" t="s">
        <v>18</v>
      </c>
      <c r="C2375" t="s">
        <v>67</v>
      </c>
      <c r="D2375">
        <v>20</v>
      </c>
      <c r="E2375" t="s">
        <v>106</v>
      </c>
      <c r="F2375" t="s">
        <v>2481</v>
      </c>
      <c r="G2375" t="s">
        <v>5129</v>
      </c>
      <c r="H2375">
        <v>19458797227</v>
      </c>
      <c r="I2375" t="s">
        <v>5467</v>
      </c>
      <c r="J2375" t="s">
        <v>7291</v>
      </c>
      <c r="K2375">
        <v>9253.93</v>
      </c>
      <c r="L2375" s="12" t="s">
        <v>9349</v>
      </c>
      <c r="M2375" s="10" t="s">
        <v>11136</v>
      </c>
      <c r="N2375">
        <v>2374</v>
      </c>
      <c r="O2375">
        <v>45243</v>
      </c>
      <c r="P2375" t="s">
        <v>11404</v>
      </c>
      <c r="Q2375" s="16">
        <v>1708.39</v>
      </c>
      <c r="R2375">
        <v>7545.54</v>
      </c>
      <c r="S2375">
        <v>46</v>
      </c>
      <c r="T2375">
        <v>2374</v>
      </c>
      <c r="U2375">
        <v>17378.43</v>
      </c>
      <c r="V2375" t="s">
        <v>11411</v>
      </c>
      <c r="W2375">
        <v>2.95</v>
      </c>
      <c r="X2375">
        <v>48</v>
      </c>
      <c r="Y2375" t="s">
        <v>8640</v>
      </c>
      <c r="Z2375" t="s">
        <v>12012</v>
      </c>
      <c r="AA2375">
        <v>2374</v>
      </c>
      <c r="AB2375" t="s">
        <v>12017</v>
      </c>
      <c r="AC2375">
        <v>6924.25</v>
      </c>
      <c r="AD2375">
        <v>4088.07</v>
      </c>
      <c r="AE2375">
        <v>204.4</v>
      </c>
      <c r="AF2375" t="s">
        <v>11051</v>
      </c>
      <c r="AG2375" t="s">
        <v>11112</v>
      </c>
      <c r="AH2375">
        <v>418</v>
      </c>
      <c r="AI2375">
        <v>2374</v>
      </c>
      <c r="AJ2375" t="s">
        <v>11367</v>
      </c>
      <c r="AK2375" t="s">
        <v>12028</v>
      </c>
      <c r="AL2375" t="s">
        <v>12031</v>
      </c>
      <c r="AM2375" t="s">
        <v>11228</v>
      </c>
      <c r="AN2375">
        <v>1</v>
      </c>
      <c r="AO2375" s="10" t="s">
        <v>12040</v>
      </c>
      <c r="AP2375" t="str" cm="1">
        <f t="array" ref="AP2375">_xlfn.IFS(
  Table1[[#This Row],[Age]]&lt;=25, "18-25",
  Table1[[#This Row],[Age]]&lt;=35, "26-35",
  Table1[[#This Row],[Age]]&lt;=45, "36-45",
  Table1[[#This Row],[Age]]&lt;=60, "46-60",
  TRUE, "60+")</f>
        <v>18-25</v>
      </c>
    </row>
    <row r="2376" spans="1:42" x14ac:dyDescent="0.3">
      <c r="A2376">
        <v>2375</v>
      </c>
      <c r="B2376" t="s">
        <v>32</v>
      </c>
      <c r="C2376" t="s">
        <v>89</v>
      </c>
      <c r="D2376">
        <v>47</v>
      </c>
      <c r="E2376" t="s">
        <v>106</v>
      </c>
      <c r="F2376" t="s">
        <v>2482</v>
      </c>
      <c r="G2376" t="s">
        <v>5143</v>
      </c>
      <c r="H2376">
        <v>19458797228</v>
      </c>
      <c r="I2376" t="s">
        <v>6676</v>
      </c>
      <c r="J2376" t="s">
        <v>7291</v>
      </c>
      <c r="K2376">
        <v>6834.13</v>
      </c>
      <c r="L2376" s="12" t="s">
        <v>9350</v>
      </c>
      <c r="M2376" s="10" t="s">
        <v>11338</v>
      </c>
      <c r="N2376">
        <v>2375</v>
      </c>
      <c r="O2376">
        <v>45038</v>
      </c>
      <c r="P2376" t="s">
        <v>11404</v>
      </c>
      <c r="Q2376" s="16">
        <v>2917.41</v>
      </c>
      <c r="R2376">
        <v>9751.5400000000009</v>
      </c>
      <c r="S2376">
        <v>13</v>
      </c>
      <c r="T2376">
        <v>2375</v>
      </c>
      <c r="U2376">
        <v>12951.46</v>
      </c>
      <c r="V2376" t="s">
        <v>11412</v>
      </c>
      <c r="W2376">
        <v>3.47</v>
      </c>
      <c r="X2376">
        <v>24</v>
      </c>
      <c r="Y2376" t="s">
        <v>10972</v>
      </c>
      <c r="Z2376" t="s">
        <v>12011</v>
      </c>
      <c r="AA2376">
        <v>2375</v>
      </c>
      <c r="AB2376" t="s">
        <v>12017</v>
      </c>
      <c r="AC2376">
        <v>2014.12</v>
      </c>
      <c r="AD2376">
        <v>4938.96</v>
      </c>
      <c r="AE2376">
        <v>246.95</v>
      </c>
      <c r="AF2376" t="s">
        <v>11213</v>
      </c>
      <c r="AG2376" t="s">
        <v>11142</v>
      </c>
      <c r="AH2376">
        <v>1484</v>
      </c>
      <c r="AI2376">
        <v>2375</v>
      </c>
      <c r="AJ2376" t="s">
        <v>11115</v>
      </c>
      <c r="AK2376" t="s">
        <v>12028</v>
      </c>
      <c r="AL2376" t="s">
        <v>12032</v>
      </c>
      <c r="AM2376" t="s">
        <v>11221</v>
      </c>
      <c r="AN2376">
        <v>1</v>
      </c>
      <c r="AO2376" s="10" t="s">
        <v>12037</v>
      </c>
      <c r="AP2376" t="str" cm="1">
        <f t="array" ref="AP2376">_xlfn.IFS(
  Table1[[#This Row],[Age]]&lt;=25, "18-25",
  Table1[[#This Row],[Age]]&lt;=35, "26-35",
  Table1[[#This Row],[Age]]&lt;=45, "36-45",
  Table1[[#This Row],[Age]]&lt;=60, "46-60",
  TRUE, "60+")</f>
        <v>46-60</v>
      </c>
    </row>
    <row r="2377" spans="1:42" x14ac:dyDescent="0.3">
      <c r="A2377">
        <v>2376</v>
      </c>
      <c r="B2377" t="s">
        <v>16</v>
      </c>
      <c r="C2377" t="s">
        <v>55</v>
      </c>
      <c r="D2377">
        <v>49</v>
      </c>
      <c r="E2377" t="s">
        <v>104</v>
      </c>
      <c r="F2377" t="s">
        <v>2483</v>
      </c>
      <c r="G2377" t="s">
        <v>5119</v>
      </c>
      <c r="H2377">
        <v>19458797229</v>
      </c>
      <c r="I2377" t="s">
        <v>5507</v>
      </c>
      <c r="J2377" t="s">
        <v>7291</v>
      </c>
      <c r="K2377">
        <v>4953.18</v>
      </c>
      <c r="L2377" s="12" t="s">
        <v>8856</v>
      </c>
      <c r="M2377" s="10" t="s">
        <v>11175</v>
      </c>
      <c r="N2377">
        <v>2376</v>
      </c>
      <c r="O2377">
        <v>44943</v>
      </c>
      <c r="P2377" t="s">
        <v>11403</v>
      </c>
      <c r="Q2377" s="16">
        <v>1546.69</v>
      </c>
      <c r="R2377">
        <v>3406.49</v>
      </c>
      <c r="S2377">
        <v>61</v>
      </c>
      <c r="T2377">
        <v>2376</v>
      </c>
      <c r="U2377">
        <v>13480.59</v>
      </c>
      <c r="V2377" t="s">
        <v>11413</v>
      </c>
      <c r="W2377">
        <v>1.17</v>
      </c>
      <c r="X2377">
        <v>60</v>
      </c>
      <c r="Y2377" t="s">
        <v>11421</v>
      </c>
      <c r="Z2377" t="s">
        <v>12011</v>
      </c>
      <c r="AA2377">
        <v>2376</v>
      </c>
      <c r="AB2377" t="s">
        <v>12016</v>
      </c>
      <c r="AC2377">
        <v>1233.8499999999999</v>
      </c>
      <c r="AD2377">
        <v>2313.7600000000002</v>
      </c>
      <c r="AE2377">
        <v>115.69</v>
      </c>
      <c r="AF2377" t="s">
        <v>11155</v>
      </c>
      <c r="AG2377" t="s">
        <v>11358</v>
      </c>
      <c r="AH2377">
        <v>6298</v>
      </c>
      <c r="AI2377">
        <v>2376</v>
      </c>
      <c r="AJ2377" t="s">
        <v>11099</v>
      </c>
      <c r="AK2377" t="s">
        <v>12029</v>
      </c>
      <c r="AL2377" t="s">
        <v>12032</v>
      </c>
      <c r="AM2377" t="s">
        <v>11388</v>
      </c>
      <c r="AN2377">
        <v>1</v>
      </c>
      <c r="AO2377" s="10" t="s">
        <v>12039</v>
      </c>
      <c r="AP2377" t="str" cm="1">
        <f t="array" ref="AP2377">_xlfn.IFS(
  Table1[[#This Row],[Age]]&lt;=25, "18-25",
  Table1[[#This Row],[Age]]&lt;=35, "26-35",
  Table1[[#This Row],[Age]]&lt;=45, "36-45",
  Table1[[#This Row],[Age]]&lt;=60, "46-60",
  TRUE, "60+")</f>
        <v>46-60</v>
      </c>
    </row>
    <row r="2378" spans="1:42" x14ac:dyDescent="0.3">
      <c r="A2378">
        <v>2377</v>
      </c>
      <c r="B2378" t="s">
        <v>23</v>
      </c>
      <c r="C2378" t="s">
        <v>59</v>
      </c>
      <c r="D2378">
        <v>32</v>
      </c>
      <c r="E2378" t="s">
        <v>105</v>
      </c>
      <c r="F2378" t="s">
        <v>2484</v>
      </c>
      <c r="G2378" t="s">
        <v>5115</v>
      </c>
      <c r="H2378">
        <v>19458797230</v>
      </c>
      <c r="I2378" t="s">
        <v>6677</v>
      </c>
      <c r="J2378" t="s">
        <v>7291</v>
      </c>
      <c r="K2378">
        <v>6246.74</v>
      </c>
      <c r="L2378" s="12" t="s">
        <v>7988</v>
      </c>
      <c r="M2378" s="10" t="s">
        <v>11356</v>
      </c>
      <c r="N2378">
        <v>2377</v>
      </c>
      <c r="O2378">
        <v>45083</v>
      </c>
      <c r="P2378" t="s">
        <v>11402</v>
      </c>
      <c r="Q2378" s="16">
        <v>903.12</v>
      </c>
      <c r="R2378">
        <v>7149.86</v>
      </c>
      <c r="S2378">
        <v>30</v>
      </c>
      <c r="T2378">
        <v>2377</v>
      </c>
      <c r="U2378">
        <v>49063.34</v>
      </c>
      <c r="V2378" t="s">
        <v>11413</v>
      </c>
      <c r="W2378">
        <v>4.8099999999999996</v>
      </c>
      <c r="X2378">
        <v>60</v>
      </c>
      <c r="Y2378" t="s">
        <v>7343</v>
      </c>
      <c r="Z2378" t="s">
        <v>12012</v>
      </c>
      <c r="AA2378">
        <v>2377</v>
      </c>
      <c r="AB2378" t="s">
        <v>12016</v>
      </c>
      <c r="AC2378">
        <v>4722.1499999999996</v>
      </c>
      <c r="AD2378">
        <v>4832.8</v>
      </c>
      <c r="AE2378">
        <v>241.64</v>
      </c>
      <c r="AF2378" t="s">
        <v>11254</v>
      </c>
      <c r="AG2378" t="s">
        <v>11350</v>
      </c>
      <c r="AH2378">
        <v>8832</v>
      </c>
      <c r="AI2378">
        <v>2377</v>
      </c>
      <c r="AJ2378" t="s">
        <v>11253</v>
      </c>
      <c r="AK2378" t="s">
        <v>12028</v>
      </c>
      <c r="AL2378" t="s">
        <v>12031</v>
      </c>
      <c r="AM2378" t="s">
        <v>11064</v>
      </c>
      <c r="AN2378">
        <v>1</v>
      </c>
      <c r="AO2378" s="10" t="s">
        <v>12043</v>
      </c>
      <c r="AP2378" t="str" cm="1">
        <f t="array" ref="AP2378">_xlfn.IFS(
  Table1[[#This Row],[Age]]&lt;=25, "18-25",
  Table1[[#This Row],[Age]]&lt;=35, "26-35",
  Table1[[#This Row],[Age]]&lt;=45, "36-45",
  Table1[[#This Row],[Age]]&lt;=60, "46-60",
  TRUE, "60+")</f>
        <v>26-35</v>
      </c>
    </row>
    <row r="2379" spans="1:42" x14ac:dyDescent="0.3">
      <c r="A2379">
        <v>2378</v>
      </c>
      <c r="B2379" t="s">
        <v>49</v>
      </c>
      <c r="C2379" t="s">
        <v>63</v>
      </c>
      <c r="D2379">
        <v>55</v>
      </c>
      <c r="E2379" t="s">
        <v>104</v>
      </c>
      <c r="F2379" t="s">
        <v>2485</v>
      </c>
      <c r="G2379" t="s">
        <v>5122</v>
      </c>
      <c r="H2379">
        <v>19458797231</v>
      </c>
      <c r="I2379" t="s">
        <v>5672</v>
      </c>
      <c r="J2379" t="s">
        <v>7292</v>
      </c>
      <c r="K2379">
        <v>5629.51</v>
      </c>
      <c r="L2379" s="12" t="s">
        <v>9351</v>
      </c>
      <c r="M2379" s="10" t="s">
        <v>11264</v>
      </c>
      <c r="N2379">
        <v>2378</v>
      </c>
      <c r="O2379">
        <v>44993</v>
      </c>
      <c r="P2379" t="s">
        <v>11403</v>
      </c>
      <c r="Q2379" s="16">
        <v>3652.79</v>
      </c>
      <c r="R2379">
        <v>9282.2999999999993</v>
      </c>
      <c r="S2379">
        <v>98</v>
      </c>
      <c r="T2379">
        <v>2378</v>
      </c>
      <c r="U2379">
        <v>18516.349999999999</v>
      </c>
      <c r="V2379" t="s">
        <v>11412</v>
      </c>
      <c r="W2379">
        <v>9.7899999999999991</v>
      </c>
      <c r="X2379">
        <v>48</v>
      </c>
      <c r="Y2379" t="s">
        <v>10618</v>
      </c>
      <c r="Z2379" t="s">
        <v>12010</v>
      </c>
      <c r="AA2379">
        <v>2378</v>
      </c>
      <c r="AB2379" t="s">
        <v>12016</v>
      </c>
      <c r="AC2379">
        <v>2236.37</v>
      </c>
      <c r="AD2379">
        <v>2920.4</v>
      </c>
      <c r="AE2379">
        <v>146.02000000000001</v>
      </c>
      <c r="AF2379" t="s">
        <v>11384</v>
      </c>
      <c r="AG2379" t="s">
        <v>11207</v>
      </c>
      <c r="AH2379">
        <v>2742</v>
      </c>
      <c r="AI2379">
        <v>2378</v>
      </c>
      <c r="AJ2379" t="s">
        <v>11137</v>
      </c>
      <c r="AK2379" t="s">
        <v>12028</v>
      </c>
      <c r="AL2379" t="s">
        <v>12031</v>
      </c>
      <c r="AM2379" t="s">
        <v>11389</v>
      </c>
      <c r="AN2379">
        <v>1</v>
      </c>
      <c r="AO2379" s="10" t="s">
        <v>12047</v>
      </c>
      <c r="AP2379" t="str" cm="1">
        <f t="array" ref="AP2379">_xlfn.IFS(
  Table1[[#This Row],[Age]]&lt;=25, "18-25",
  Table1[[#This Row],[Age]]&lt;=35, "26-35",
  Table1[[#This Row],[Age]]&lt;=45, "36-45",
  Table1[[#This Row],[Age]]&lt;=60, "46-60",
  TRUE, "60+")</f>
        <v>46-60</v>
      </c>
    </row>
    <row r="2380" spans="1:42" x14ac:dyDescent="0.3">
      <c r="A2380">
        <v>2379</v>
      </c>
      <c r="B2380" t="s">
        <v>33</v>
      </c>
      <c r="C2380" t="s">
        <v>82</v>
      </c>
      <c r="D2380">
        <v>28</v>
      </c>
      <c r="E2380" t="s">
        <v>106</v>
      </c>
      <c r="F2380" t="s">
        <v>2486</v>
      </c>
      <c r="G2380" t="s">
        <v>5132</v>
      </c>
      <c r="H2380">
        <v>19458797232</v>
      </c>
      <c r="I2380" t="s">
        <v>6678</v>
      </c>
      <c r="J2380" t="s">
        <v>7291</v>
      </c>
      <c r="K2380">
        <v>9132.7900000000009</v>
      </c>
      <c r="L2380" s="12" t="s">
        <v>9352</v>
      </c>
      <c r="M2380" s="10" t="s">
        <v>11221</v>
      </c>
      <c r="N2380">
        <v>2379</v>
      </c>
      <c r="O2380">
        <v>45241</v>
      </c>
      <c r="P2380" t="s">
        <v>11403</v>
      </c>
      <c r="Q2380" s="16">
        <v>1030.81</v>
      </c>
      <c r="R2380">
        <v>10163.6</v>
      </c>
      <c r="S2380">
        <v>32</v>
      </c>
      <c r="T2380">
        <v>2379</v>
      </c>
      <c r="U2380">
        <v>40523.599999999999</v>
      </c>
      <c r="V2380" t="s">
        <v>11412</v>
      </c>
      <c r="W2380">
        <v>5.03</v>
      </c>
      <c r="X2380">
        <v>36</v>
      </c>
      <c r="Y2380" t="s">
        <v>11862</v>
      </c>
      <c r="Z2380" t="s">
        <v>12012</v>
      </c>
      <c r="AA2380">
        <v>2379</v>
      </c>
      <c r="AB2380" t="s">
        <v>12015</v>
      </c>
      <c r="AC2380">
        <v>5598.19</v>
      </c>
      <c r="AD2380">
        <v>3383.8</v>
      </c>
      <c r="AE2380">
        <v>169.19</v>
      </c>
      <c r="AF2380" t="s">
        <v>11177</v>
      </c>
      <c r="AG2380" t="s">
        <v>11300</v>
      </c>
      <c r="AH2380">
        <v>9136</v>
      </c>
      <c r="AI2380">
        <v>2379</v>
      </c>
      <c r="AJ2380" t="s">
        <v>11390</v>
      </c>
      <c r="AK2380" t="s">
        <v>12029</v>
      </c>
      <c r="AL2380" t="s">
        <v>12032</v>
      </c>
      <c r="AM2380" t="s">
        <v>11065</v>
      </c>
      <c r="AN2380">
        <v>1</v>
      </c>
      <c r="AO2380" s="10" t="s">
        <v>12040</v>
      </c>
      <c r="AP2380" t="str" cm="1">
        <f t="array" ref="AP2380">_xlfn.IFS(
  Table1[[#This Row],[Age]]&lt;=25, "18-25",
  Table1[[#This Row],[Age]]&lt;=35, "26-35",
  Table1[[#This Row],[Age]]&lt;=45, "36-45",
  Table1[[#This Row],[Age]]&lt;=60, "46-60",
  TRUE, "60+")</f>
        <v>26-35</v>
      </c>
    </row>
    <row r="2381" spans="1:42" x14ac:dyDescent="0.3">
      <c r="A2381">
        <v>2380</v>
      </c>
      <c r="B2381" t="s">
        <v>36</v>
      </c>
      <c r="C2381" t="s">
        <v>96</v>
      </c>
      <c r="D2381">
        <v>19</v>
      </c>
      <c r="E2381" t="s">
        <v>104</v>
      </c>
      <c r="F2381" t="s">
        <v>2487</v>
      </c>
      <c r="G2381" t="s">
        <v>5141</v>
      </c>
      <c r="H2381">
        <v>19458797233</v>
      </c>
      <c r="I2381" t="s">
        <v>6000</v>
      </c>
      <c r="J2381" t="s">
        <v>7292</v>
      </c>
      <c r="K2381">
        <v>2316.09</v>
      </c>
      <c r="L2381" s="12" t="s">
        <v>9353</v>
      </c>
      <c r="M2381" s="10" t="s">
        <v>11171</v>
      </c>
      <c r="N2381">
        <v>2380</v>
      </c>
      <c r="O2381">
        <v>44929</v>
      </c>
      <c r="P2381" t="s">
        <v>11404</v>
      </c>
      <c r="Q2381" s="16">
        <v>370.25</v>
      </c>
      <c r="R2381">
        <v>1945.84</v>
      </c>
      <c r="S2381">
        <v>30</v>
      </c>
      <c r="T2381">
        <v>2380</v>
      </c>
      <c r="U2381">
        <v>4496.95</v>
      </c>
      <c r="V2381" t="s">
        <v>11411</v>
      </c>
      <c r="W2381">
        <v>8.32</v>
      </c>
      <c r="X2381">
        <v>12</v>
      </c>
      <c r="Y2381" t="s">
        <v>9767</v>
      </c>
      <c r="Z2381" t="s">
        <v>12012</v>
      </c>
      <c r="AA2381">
        <v>2380</v>
      </c>
      <c r="AB2381" t="s">
        <v>12017</v>
      </c>
      <c r="AC2381">
        <v>5950.46</v>
      </c>
      <c r="AD2381">
        <v>148.44</v>
      </c>
      <c r="AE2381">
        <v>7.42</v>
      </c>
      <c r="AF2381" t="s">
        <v>11090</v>
      </c>
      <c r="AG2381" t="s">
        <v>11287</v>
      </c>
      <c r="AH2381">
        <v>8200</v>
      </c>
      <c r="AI2381">
        <v>2380</v>
      </c>
      <c r="AJ2381" t="s">
        <v>11184</v>
      </c>
      <c r="AK2381" t="s">
        <v>12029</v>
      </c>
      <c r="AL2381" t="s">
        <v>12032</v>
      </c>
      <c r="AM2381" t="s">
        <v>11227</v>
      </c>
      <c r="AN2381">
        <v>1</v>
      </c>
      <c r="AO2381" s="10" t="s">
        <v>12039</v>
      </c>
      <c r="AP2381" t="str" cm="1">
        <f t="array" ref="AP2381">_xlfn.IFS(
  Table1[[#This Row],[Age]]&lt;=25, "18-25",
  Table1[[#This Row],[Age]]&lt;=35, "26-35",
  Table1[[#This Row],[Age]]&lt;=45, "36-45",
  Table1[[#This Row],[Age]]&lt;=60, "46-60",
  TRUE, "60+")</f>
        <v>18-25</v>
      </c>
    </row>
    <row r="2382" spans="1:42" x14ac:dyDescent="0.3">
      <c r="A2382">
        <v>2381</v>
      </c>
      <c r="B2382" t="s">
        <v>22</v>
      </c>
      <c r="C2382" t="s">
        <v>93</v>
      </c>
      <c r="D2382">
        <v>43</v>
      </c>
      <c r="E2382" t="s">
        <v>104</v>
      </c>
      <c r="F2382" t="s">
        <v>2488</v>
      </c>
      <c r="G2382" t="s">
        <v>5117</v>
      </c>
      <c r="H2382">
        <v>19458797234</v>
      </c>
      <c r="I2382" t="s">
        <v>6488</v>
      </c>
      <c r="J2382" t="s">
        <v>7292</v>
      </c>
      <c r="K2382">
        <v>8897.99</v>
      </c>
      <c r="L2382" s="12" t="s">
        <v>8146</v>
      </c>
      <c r="M2382" s="10" t="s">
        <v>11208</v>
      </c>
      <c r="N2382">
        <v>2381</v>
      </c>
      <c r="O2382">
        <v>45029</v>
      </c>
      <c r="P2382" t="s">
        <v>11402</v>
      </c>
      <c r="Q2382" s="16">
        <v>2181.3000000000002</v>
      </c>
      <c r="R2382">
        <v>11079.29</v>
      </c>
      <c r="S2382">
        <v>82</v>
      </c>
      <c r="T2382">
        <v>2381</v>
      </c>
      <c r="U2382">
        <v>5393.01</v>
      </c>
      <c r="V2382" t="s">
        <v>11413</v>
      </c>
      <c r="W2382">
        <v>6.14</v>
      </c>
      <c r="X2382">
        <v>24</v>
      </c>
      <c r="Y2382" t="s">
        <v>11464</v>
      </c>
      <c r="Z2382" t="s">
        <v>12011</v>
      </c>
      <c r="AA2382">
        <v>2381</v>
      </c>
      <c r="AB2382" t="s">
        <v>12015</v>
      </c>
      <c r="AC2382">
        <v>2491.87</v>
      </c>
      <c r="AD2382">
        <v>2341.4</v>
      </c>
      <c r="AE2382">
        <v>117.07</v>
      </c>
      <c r="AF2382" t="s">
        <v>11206</v>
      </c>
      <c r="AG2382" t="s">
        <v>11077</v>
      </c>
      <c r="AH2382">
        <v>5366</v>
      </c>
      <c r="AI2382">
        <v>2381</v>
      </c>
      <c r="AJ2382" t="s">
        <v>11224</v>
      </c>
      <c r="AK2382" t="s">
        <v>12027</v>
      </c>
      <c r="AL2382" t="s">
        <v>12032</v>
      </c>
      <c r="AM2382" t="s">
        <v>11323</v>
      </c>
      <c r="AN2382">
        <v>1</v>
      </c>
      <c r="AO2382" s="10" t="s">
        <v>12037</v>
      </c>
      <c r="AP2382" t="str" cm="1">
        <f t="array" ref="AP2382">_xlfn.IFS(
  Table1[[#This Row],[Age]]&lt;=25, "18-25",
  Table1[[#This Row],[Age]]&lt;=35, "26-35",
  Table1[[#This Row],[Age]]&lt;=45, "36-45",
  Table1[[#This Row],[Age]]&lt;=60, "46-60",
  TRUE, "60+")</f>
        <v>36-45</v>
      </c>
    </row>
    <row r="2383" spans="1:42" x14ac:dyDescent="0.3">
      <c r="A2383">
        <v>2382</v>
      </c>
      <c r="B2383" t="s">
        <v>18</v>
      </c>
      <c r="C2383" t="s">
        <v>87</v>
      </c>
      <c r="D2383">
        <v>51</v>
      </c>
      <c r="E2383" t="s">
        <v>104</v>
      </c>
      <c r="F2383" t="s">
        <v>2489</v>
      </c>
      <c r="G2383" t="s">
        <v>5143</v>
      </c>
      <c r="H2383">
        <v>19458797235</v>
      </c>
      <c r="I2383" t="s">
        <v>6033</v>
      </c>
      <c r="J2383" t="s">
        <v>7291</v>
      </c>
      <c r="K2383">
        <v>6915.86</v>
      </c>
      <c r="L2383" s="12" t="s">
        <v>9354</v>
      </c>
      <c r="M2383" s="10" t="s">
        <v>11196</v>
      </c>
      <c r="N2383">
        <v>2382</v>
      </c>
      <c r="O2383">
        <v>45081</v>
      </c>
      <c r="P2383" t="s">
        <v>11404</v>
      </c>
      <c r="Q2383" s="16">
        <v>3547.29</v>
      </c>
      <c r="R2383">
        <v>3368.57</v>
      </c>
      <c r="S2383">
        <v>56</v>
      </c>
      <c r="T2383">
        <v>2382</v>
      </c>
      <c r="U2383">
        <v>34621.410000000003</v>
      </c>
      <c r="V2383" t="s">
        <v>11412</v>
      </c>
      <c r="W2383">
        <v>1.1299999999999999</v>
      </c>
      <c r="X2383">
        <v>60</v>
      </c>
      <c r="Y2383" t="s">
        <v>11829</v>
      </c>
      <c r="Z2383" t="s">
        <v>12011</v>
      </c>
      <c r="AA2383">
        <v>2382</v>
      </c>
      <c r="AB2383" t="s">
        <v>12016</v>
      </c>
      <c r="AC2383">
        <v>7270.05</v>
      </c>
      <c r="AD2383">
        <v>4874.42</v>
      </c>
      <c r="AE2383">
        <v>243.72</v>
      </c>
      <c r="AF2383" t="s">
        <v>11203</v>
      </c>
      <c r="AG2383" t="s">
        <v>11386</v>
      </c>
      <c r="AH2383">
        <v>4459</v>
      </c>
      <c r="AI2383">
        <v>2382</v>
      </c>
      <c r="AJ2383" t="s">
        <v>11304</v>
      </c>
      <c r="AK2383" t="s">
        <v>12028</v>
      </c>
      <c r="AL2383" t="s">
        <v>12031</v>
      </c>
      <c r="AM2383" t="s">
        <v>11058</v>
      </c>
      <c r="AN2383">
        <v>1</v>
      </c>
      <c r="AO2383" s="10" t="s">
        <v>12043</v>
      </c>
      <c r="AP2383" t="str" cm="1">
        <f t="array" ref="AP2383">_xlfn.IFS(
  Table1[[#This Row],[Age]]&lt;=25, "18-25",
  Table1[[#This Row],[Age]]&lt;=35, "26-35",
  Table1[[#This Row],[Age]]&lt;=45, "36-45",
  Table1[[#This Row],[Age]]&lt;=60, "46-60",
  TRUE, "60+")</f>
        <v>46-60</v>
      </c>
    </row>
    <row r="2384" spans="1:42" x14ac:dyDescent="0.3">
      <c r="A2384">
        <v>2383</v>
      </c>
      <c r="B2384" t="s">
        <v>10</v>
      </c>
      <c r="C2384" t="s">
        <v>84</v>
      </c>
      <c r="D2384">
        <v>18</v>
      </c>
      <c r="E2384" t="s">
        <v>106</v>
      </c>
      <c r="F2384" t="s">
        <v>2490</v>
      </c>
      <c r="G2384" t="s">
        <v>5140</v>
      </c>
      <c r="H2384">
        <v>19458797236</v>
      </c>
      <c r="I2384" t="s">
        <v>6679</v>
      </c>
      <c r="J2384" t="s">
        <v>7291</v>
      </c>
      <c r="K2384">
        <v>1364.69</v>
      </c>
      <c r="L2384" s="12" t="s">
        <v>9355</v>
      </c>
      <c r="M2384" s="10" t="s">
        <v>11039</v>
      </c>
      <c r="N2384">
        <v>2383</v>
      </c>
      <c r="O2384">
        <v>44927</v>
      </c>
      <c r="P2384" t="s">
        <v>11402</v>
      </c>
      <c r="Q2384" s="16">
        <v>2904.23</v>
      </c>
      <c r="R2384">
        <v>4268.92</v>
      </c>
      <c r="S2384">
        <v>67</v>
      </c>
      <c r="T2384">
        <v>2383</v>
      </c>
      <c r="U2384">
        <v>23403.25</v>
      </c>
      <c r="V2384" t="s">
        <v>11411</v>
      </c>
      <c r="W2384">
        <v>6.27</v>
      </c>
      <c r="X2384">
        <v>60</v>
      </c>
      <c r="Y2384" t="s">
        <v>11426</v>
      </c>
      <c r="Z2384" t="s">
        <v>12011</v>
      </c>
      <c r="AA2384">
        <v>2383</v>
      </c>
      <c r="AB2384" t="s">
        <v>12017</v>
      </c>
      <c r="AC2384">
        <v>2026.09</v>
      </c>
      <c r="AD2384">
        <v>4659.87</v>
      </c>
      <c r="AE2384">
        <v>232.99</v>
      </c>
      <c r="AF2384" t="s">
        <v>11116</v>
      </c>
      <c r="AG2384" t="s">
        <v>11365</v>
      </c>
      <c r="AH2384">
        <v>197</v>
      </c>
      <c r="AI2384">
        <v>2383</v>
      </c>
      <c r="AJ2384" t="s">
        <v>11318</v>
      </c>
      <c r="AK2384" t="s">
        <v>12027</v>
      </c>
      <c r="AL2384" t="s">
        <v>12031</v>
      </c>
      <c r="AM2384" t="s">
        <v>11064</v>
      </c>
      <c r="AN2384">
        <v>1</v>
      </c>
      <c r="AO2384" s="10" t="s">
        <v>12039</v>
      </c>
      <c r="AP2384" t="str" cm="1">
        <f t="array" ref="AP2384">_xlfn.IFS(
  Table1[[#This Row],[Age]]&lt;=25, "18-25",
  Table1[[#This Row],[Age]]&lt;=35, "26-35",
  Table1[[#This Row],[Age]]&lt;=45, "36-45",
  Table1[[#This Row],[Age]]&lt;=60, "46-60",
  TRUE, "60+")</f>
        <v>18-25</v>
      </c>
    </row>
    <row r="2385" spans="1:42" x14ac:dyDescent="0.3">
      <c r="A2385">
        <v>2384</v>
      </c>
      <c r="B2385" t="s">
        <v>30</v>
      </c>
      <c r="C2385" t="s">
        <v>65</v>
      </c>
      <c r="D2385">
        <v>28</v>
      </c>
      <c r="E2385" t="s">
        <v>106</v>
      </c>
      <c r="F2385" t="s">
        <v>2491</v>
      </c>
      <c r="G2385" t="s">
        <v>5138</v>
      </c>
      <c r="H2385">
        <v>19458797237</v>
      </c>
      <c r="I2385" t="s">
        <v>5451</v>
      </c>
      <c r="J2385" t="s">
        <v>7292</v>
      </c>
      <c r="K2385">
        <v>3781.86</v>
      </c>
      <c r="L2385" s="12" t="s">
        <v>8789</v>
      </c>
      <c r="M2385" s="10" t="s">
        <v>11362</v>
      </c>
      <c r="N2385">
        <v>2384</v>
      </c>
      <c r="O2385">
        <v>45261</v>
      </c>
      <c r="P2385" t="s">
        <v>11402</v>
      </c>
      <c r="Q2385" s="16">
        <v>1229.58</v>
      </c>
      <c r="R2385">
        <v>5011.4399999999996</v>
      </c>
      <c r="S2385">
        <v>71</v>
      </c>
      <c r="T2385">
        <v>2384</v>
      </c>
      <c r="U2385">
        <v>44144.17</v>
      </c>
      <c r="V2385" t="s">
        <v>11411</v>
      </c>
      <c r="W2385">
        <v>9.52</v>
      </c>
      <c r="X2385">
        <v>60</v>
      </c>
      <c r="Y2385" t="s">
        <v>11469</v>
      </c>
      <c r="Z2385" t="s">
        <v>12010</v>
      </c>
      <c r="AA2385">
        <v>2384</v>
      </c>
      <c r="AB2385" t="s">
        <v>12016</v>
      </c>
      <c r="AC2385">
        <v>6557.09</v>
      </c>
      <c r="AD2385">
        <v>1933.15</v>
      </c>
      <c r="AE2385">
        <v>96.66</v>
      </c>
      <c r="AF2385" t="s">
        <v>11111</v>
      </c>
      <c r="AG2385" t="s">
        <v>11110</v>
      </c>
      <c r="AH2385">
        <v>362</v>
      </c>
      <c r="AI2385">
        <v>2384</v>
      </c>
      <c r="AJ2385" t="s">
        <v>11086</v>
      </c>
      <c r="AK2385" t="s">
        <v>12029</v>
      </c>
      <c r="AL2385" t="s">
        <v>12032</v>
      </c>
      <c r="AM2385" t="s">
        <v>11077</v>
      </c>
      <c r="AN2385">
        <v>1</v>
      </c>
      <c r="AO2385" s="10" t="s">
        <v>12036</v>
      </c>
      <c r="AP2385" t="str" cm="1">
        <f t="array" ref="AP2385">_xlfn.IFS(
  Table1[[#This Row],[Age]]&lt;=25, "18-25",
  Table1[[#This Row],[Age]]&lt;=35, "26-35",
  Table1[[#This Row],[Age]]&lt;=45, "36-45",
  Table1[[#This Row],[Age]]&lt;=60, "46-60",
  TRUE, "60+")</f>
        <v>26-35</v>
      </c>
    </row>
    <row r="2386" spans="1:42" x14ac:dyDescent="0.3">
      <c r="A2386">
        <v>2385</v>
      </c>
      <c r="B2386" t="s">
        <v>43</v>
      </c>
      <c r="C2386" t="s">
        <v>83</v>
      </c>
      <c r="D2386">
        <v>22</v>
      </c>
      <c r="E2386" t="s">
        <v>106</v>
      </c>
      <c r="F2386" t="s">
        <v>2492</v>
      </c>
      <c r="G2386" t="s">
        <v>5125</v>
      </c>
      <c r="H2386">
        <v>19458797238</v>
      </c>
      <c r="I2386" t="s">
        <v>6680</v>
      </c>
      <c r="J2386" t="s">
        <v>7292</v>
      </c>
      <c r="K2386">
        <v>4419.3599999999997</v>
      </c>
      <c r="L2386" s="12" t="s">
        <v>9356</v>
      </c>
      <c r="M2386" s="10" t="s">
        <v>11049</v>
      </c>
      <c r="N2386">
        <v>2385</v>
      </c>
      <c r="O2386">
        <v>45260</v>
      </c>
      <c r="P2386" t="s">
        <v>11403</v>
      </c>
      <c r="Q2386" s="16">
        <v>4090.59</v>
      </c>
      <c r="R2386">
        <v>328.77</v>
      </c>
      <c r="S2386">
        <v>55</v>
      </c>
      <c r="T2386">
        <v>2385</v>
      </c>
      <c r="U2386">
        <v>43248.79</v>
      </c>
      <c r="V2386" t="s">
        <v>11412</v>
      </c>
      <c r="W2386">
        <v>5.98</v>
      </c>
      <c r="X2386">
        <v>36</v>
      </c>
      <c r="Y2386" t="s">
        <v>10618</v>
      </c>
      <c r="Z2386" t="s">
        <v>12012</v>
      </c>
      <c r="AA2386">
        <v>2385</v>
      </c>
      <c r="AB2386" t="s">
        <v>12015</v>
      </c>
      <c r="AC2386">
        <v>6808.57</v>
      </c>
      <c r="AD2386">
        <v>2857.23</v>
      </c>
      <c r="AE2386">
        <v>142.86000000000001</v>
      </c>
      <c r="AF2386" t="s">
        <v>11322</v>
      </c>
      <c r="AG2386" t="s">
        <v>11090</v>
      </c>
      <c r="AH2386">
        <v>6113</v>
      </c>
      <c r="AI2386">
        <v>2385</v>
      </c>
      <c r="AJ2386" t="s">
        <v>11041</v>
      </c>
      <c r="AK2386" t="s">
        <v>12027</v>
      </c>
      <c r="AL2386" t="s">
        <v>12032</v>
      </c>
      <c r="AM2386" t="s">
        <v>11122</v>
      </c>
      <c r="AN2386">
        <v>1</v>
      </c>
      <c r="AO2386" s="10" t="s">
        <v>12040</v>
      </c>
      <c r="AP2386" t="str" cm="1">
        <f t="array" ref="AP2386">_xlfn.IFS(
  Table1[[#This Row],[Age]]&lt;=25, "18-25",
  Table1[[#This Row],[Age]]&lt;=35, "26-35",
  Table1[[#This Row],[Age]]&lt;=45, "36-45",
  Table1[[#This Row],[Age]]&lt;=60, "46-60",
  TRUE, "60+")</f>
        <v>18-25</v>
      </c>
    </row>
    <row r="2387" spans="1:42" x14ac:dyDescent="0.3">
      <c r="A2387">
        <v>2386</v>
      </c>
      <c r="B2387" t="s">
        <v>17</v>
      </c>
      <c r="C2387" t="s">
        <v>56</v>
      </c>
      <c r="D2387">
        <v>43</v>
      </c>
      <c r="E2387" t="s">
        <v>105</v>
      </c>
      <c r="F2387" t="s">
        <v>2493</v>
      </c>
      <c r="G2387" t="s">
        <v>5121</v>
      </c>
      <c r="H2387">
        <v>19458797239</v>
      </c>
      <c r="I2387" t="s">
        <v>6681</v>
      </c>
      <c r="J2387" t="s">
        <v>7292</v>
      </c>
      <c r="K2387">
        <v>921.04</v>
      </c>
      <c r="L2387" s="12" t="s">
        <v>9357</v>
      </c>
      <c r="M2387" s="10" t="s">
        <v>11048</v>
      </c>
      <c r="N2387">
        <v>2386</v>
      </c>
      <c r="O2387">
        <v>44930</v>
      </c>
      <c r="P2387" t="s">
        <v>11403</v>
      </c>
      <c r="Q2387" s="16">
        <v>494.49</v>
      </c>
      <c r="R2387">
        <v>426.55</v>
      </c>
      <c r="S2387">
        <v>98</v>
      </c>
      <c r="T2387">
        <v>2386</v>
      </c>
      <c r="U2387">
        <v>38027.199999999997</v>
      </c>
      <c r="V2387" t="s">
        <v>11413</v>
      </c>
      <c r="W2387">
        <v>5.75</v>
      </c>
      <c r="X2387">
        <v>12</v>
      </c>
      <c r="Y2387" t="s">
        <v>11685</v>
      </c>
      <c r="Z2387" t="s">
        <v>12010</v>
      </c>
      <c r="AA2387">
        <v>2386</v>
      </c>
      <c r="AB2387" t="s">
        <v>12017</v>
      </c>
      <c r="AC2387">
        <v>8284.68</v>
      </c>
      <c r="AD2387">
        <v>4242.93</v>
      </c>
      <c r="AE2387">
        <v>212.15</v>
      </c>
      <c r="AF2387" t="s">
        <v>11354</v>
      </c>
      <c r="AG2387" t="s">
        <v>11237</v>
      </c>
      <c r="AH2387">
        <v>3835</v>
      </c>
      <c r="AI2387">
        <v>2386</v>
      </c>
      <c r="AJ2387" t="s">
        <v>11317</v>
      </c>
      <c r="AK2387" t="s">
        <v>12029</v>
      </c>
      <c r="AL2387" t="s">
        <v>12031</v>
      </c>
      <c r="AM2387" t="s">
        <v>11356</v>
      </c>
      <c r="AN2387">
        <v>1</v>
      </c>
      <c r="AO2387" s="10" t="s">
        <v>12039</v>
      </c>
      <c r="AP2387" t="str" cm="1">
        <f t="array" ref="AP2387">_xlfn.IFS(
  Table1[[#This Row],[Age]]&lt;=25, "18-25",
  Table1[[#This Row],[Age]]&lt;=35, "26-35",
  Table1[[#This Row],[Age]]&lt;=45, "36-45",
  Table1[[#This Row],[Age]]&lt;=60, "46-60",
  TRUE, "60+")</f>
        <v>36-45</v>
      </c>
    </row>
    <row r="2388" spans="1:42" x14ac:dyDescent="0.3">
      <c r="A2388">
        <v>2387</v>
      </c>
      <c r="B2388" t="s">
        <v>42</v>
      </c>
      <c r="C2388" t="s">
        <v>88</v>
      </c>
      <c r="D2388">
        <v>23</v>
      </c>
      <c r="E2388" t="s">
        <v>106</v>
      </c>
      <c r="F2388" t="s">
        <v>2494</v>
      </c>
      <c r="G2388" t="s">
        <v>5111</v>
      </c>
      <c r="H2388">
        <v>19458797240</v>
      </c>
      <c r="I2388" t="s">
        <v>5658</v>
      </c>
      <c r="J2388" t="s">
        <v>7292</v>
      </c>
      <c r="K2388">
        <v>5586.57</v>
      </c>
      <c r="L2388" s="12" t="s">
        <v>7732</v>
      </c>
      <c r="M2388" s="10" t="s">
        <v>11342</v>
      </c>
      <c r="N2388">
        <v>2387</v>
      </c>
      <c r="O2388">
        <v>45129</v>
      </c>
      <c r="P2388" t="s">
        <v>11404</v>
      </c>
      <c r="Q2388" s="16">
        <v>3354.88</v>
      </c>
      <c r="R2388">
        <v>2231.69</v>
      </c>
      <c r="S2388">
        <v>8</v>
      </c>
      <c r="T2388">
        <v>2387</v>
      </c>
      <c r="U2388">
        <v>40950.49</v>
      </c>
      <c r="V2388" t="s">
        <v>11412</v>
      </c>
      <c r="W2388">
        <v>7.03</v>
      </c>
      <c r="X2388">
        <v>48</v>
      </c>
      <c r="Y2388" t="s">
        <v>10596</v>
      </c>
      <c r="Z2388" t="s">
        <v>12011</v>
      </c>
      <c r="AA2388">
        <v>2387</v>
      </c>
      <c r="AB2388" t="s">
        <v>12017</v>
      </c>
      <c r="AC2388">
        <v>8981.74</v>
      </c>
      <c r="AD2388">
        <v>1569.84</v>
      </c>
      <c r="AE2388">
        <v>78.489999999999995</v>
      </c>
      <c r="AF2388" t="s">
        <v>11366</v>
      </c>
      <c r="AG2388" t="s">
        <v>11099</v>
      </c>
      <c r="AH2388">
        <v>2671</v>
      </c>
      <c r="AI2388">
        <v>2387</v>
      </c>
      <c r="AJ2388" t="s">
        <v>11207</v>
      </c>
      <c r="AK2388" t="s">
        <v>12027</v>
      </c>
      <c r="AL2388" t="s">
        <v>12032</v>
      </c>
      <c r="AM2388" t="s">
        <v>11082</v>
      </c>
      <c r="AN2388">
        <v>1</v>
      </c>
      <c r="AO2388" s="10" t="s">
        <v>12038</v>
      </c>
      <c r="AP2388" t="str" cm="1">
        <f t="array" ref="AP2388">_xlfn.IFS(
  Table1[[#This Row],[Age]]&lt;=25, "18-25",
  Table1[[#This Row],[Age]]&lt;=35, "26-35",
  Table1[[#This Row],[Age]]&lt;=45, "36-45",
  Table1[[#This Row],[Age]]&lt;=60, "46-60",
  TRUE, "60+")</f>
        <v>18-25</v>
      </c>
    </row>
    <row r="2389" spans="1:42" x14ac:dyDescent="0.3">
      <c r="A2389">
        <v>2388</v>
      </c>
      <c r="B2389" t="s">
        <v>2</v>
      </c>
      <c r="C2389" t="s">
        <v>68</v>
      </c>
      <c r="D2389">
        <v>52</v>
      </c>
      <c r="E2389" t="s">
        <v>105</v>
      </c>
      <c r="F2389" t="s">
        <v>2495</v>
      </c>
      <c r="G2389" t="s">
        <v>5113</v>
      </c>
      <c r="H2389">
        <v>19458797241</v>
      </c>
      <c r="I2389" t="s">
        <v>6229</v>
      </c>
      <c r="J2389" t="s">
        <v>7292</v>
      </c>
      <c r="K2389">
        <v>2667.7</v>
      </c>
      <c r="L2389" s="12" t="s">
        <v>9358</v>
      </c>
      <c r="M2389" s="10" t="s">
        <v>11335</v>
      </c>
      <c r="N2389">
        <v>2388</v>
      </c>
      <c r="O2389">
        <v>44959</v>
      </c>
      <c r="P2389" t="s">
        <v>11404</v>
      </c>
      <c r="Q2389" s="16">
        <v>3037.32</v>
      </c>
      <c r="R2389">
        <v>5705.02</v>
      </c>
      <c r="S2389">
        <v>43</v>
      </c>
      <c r="T2389">
        <v>2388</v>
      </c>
      <c r="U2389">
        <v>43654.7</v>
      </c>
      <c r="V2389" t="s">
        <v>11411</v>
      </c>
      <c r="W2389">
        <v>8.84</v>
      </c>
      <c r="X2389">
        <v>24</v>
      </c>
      <c r="Y2389" t="s">
        <v>11547</v>
      </c>
      <c r="Z2389" t="s">
        <v>12010</v>
      </c>
      <c r="AA2389">
        <v>2388</v>
      </c>
      <c r="AB2389" t="s">
        <v>12016</v>
      </c>
      <c r="AC2389">
        <v>7032.11</v>
      </c>
      <c r="AD2389">
        <v>1088.77</v>
      </c>
      <c r="AE2389">
        <v>54.44</v>
      </c>
      <c r="AF2389" t="s">
        <v>11114</v>
      </c>
      <c r="AG2389" t="s">
        <v>11143</v>
      </c>
      <c r="AH2389">
        <v>8859</v>
      </c>
      <c r="AI2389">
        <v>2388</v>
      </c>
      <c r="AJ2389" t="s">
        <v>11040</v>
      </c>
      <c r="AK2389" t="s">
        <v>12028</v>
      </c>
      <c r="AL2389" t="s">
        <v>12031</v>
      </c>
      <c r="AM2389" t="s">
        <v>11339</v>
      </c>
      <c r="AN2389">
        <v>1</v>
      </c>
      <c r="AO2389" s="10" t="s">
        <v>12045</v>
      </c>
      <c r="AP2389" t="str" cm="1">
        <f t="array" ref="AP2389">_xlfn.IFS(
  Table1[[#This Row],[Age]]&lt;=25, "18-25",
  Table1[[#This Row],[Age]]&lt;=35, "26-35",
  Table1[[#This Row],[Age]]&lt;=45, "36-45",
  Table1[[#This Row],[Age]]&lt;=60, "46-60",
  TRUE, "60+")</f>
        <v>46-60</v>
      </c>
    </row>
    <row r="2390" spans="1:42" x14ac:dyDescent="0.3">
      <c r="A2390">
        <v>2389</v>
      </c>
      <c r="B2390" t="s">
        <v>49</v>
      </c>
      <c r="C2390" t="s">
        <v>73</v>
      </c>
      <c r="D2390">
        <v>69</v>
      </c>
      <c r="E2390" t="s">
        <v>105</v>
      </c>
      <c r="F2390" t="s">
        <v>2496</v>
      </c>
      <c r="G2390" t="s">
        <v>5120</v>
      </c>
      <c r="H2390">
        <v>19458797242</v>
      </c>
      <c r="I2390" t="s">
        <v>5746</v>
      </c>
      <c r="J2390" t="s">
        <v>7291</v>
      </c>
      <c r="K2390">
        <v>4635.46</v>
      </c>
      <c r="L2390" s="12" t="s">
        <v>9169</v>
      </c>
      <c r="M2390" s="10" t="s">
        <v>11358</v>
      </c>
      <c r="N2390">
        <v>2389</v>
      </c>
      <c r="O2390">
        <v>44937</v>
      </c>
      <c r="P2390" t="s">
        <v>11402</v>
      </c>
      <c r="Q2390" s="16">
        <v>4495.62</v>
      </c>
      <c r="R2390">
        <v>9131.08</v>
      </c>
      <c r="S2390">
        <v>48</v>
      </c>
      <c r="T2390">
        <v>2389</v>
      </c>
      <c r="U2390">
        <v>39395.199999999997</v>
      </c>
      <c r="V2390" t="s">
        <v>11412</v>
      </c>
      <c r="W2390">
        <v>6.08</v>
      </c>
      <c r="X2390">
        <v>36</v>
      </c>
      <c r="Y2390" t="s">
        <v>11522</v>
      </c>
      <c r="Z2390" t="s">
        <v>12010</v>
      </c>
      <c r="AA2390">
        <v>2389</v>
      </c>
      <c r="AB2390" t="s">
        <v>12016</v>
      </c>
      <c r="AC2390">
        <v>6586.66</v>
      </c>
      <c r="AD2390">
        <v>740.9</v>
      </c>
      <c r="AE2390">
        <v>37.04</v>
      </c>
      <c r="AF2390" t="s">
        <v>11242</v>
      </c>
      <c r="AG2390" t="s">
        <v>11140</v>
      </c>
      <c r="AH2390">
        <v>3781</v>
      </c>
      <c r="AI2390">
        <v>2389</v>
      </c>
      <c r="AJ2390" t="s">
        <v>11120</v>
      </c>
      <c r="AK2390" t="s">
        <v>12027</v>
      </c>
      <c r="AL2390" t="s">
        <v>12032</v>
      </c>
      <c r="AM2390" t="s">
        <v>11066</v>
      </c>
      <c r="AN2390">
        <v>1</v>
      </c>
      <c r="AO2390" s="10" t="s">
        <v>12039</v>
      </c>
      <c r="AP2390" t="str" cm="1">
        <f t="array" ref="AP2390">_xlfn.IFS(
  Table1[[#This Row],[Age]]&lt;=25, "18-25",
  Table1[[#This Row],[Age]]&lt;=35, "26-35",
  Table1[[#This Row],[Age]]&lt;=45, "36-45",
  Table1[[#This Row],[Age]]&lt;=60, "46-60",
  TRUE, "60+")</f>
        <v>60+</v>
      </c>
    </row>
    <row r="2391" spans="1:42" x14ac:dyDescent="0.3">
      <c r="A2391">
        <v>2390</v>
      </c>
      <c r="B2391" t="s">
        <v>43</v>
      </c>
      <c r="C2391" t="s">
        <v>70</v>
      </c>
      <c r="D2391">
        <v>22</v>
      </c>
      <c r="E2391" t="s">
        <v>106</v>
      </c>
      <c r="F2391" t="s">
        <v>2497</v>
      </c>
      <c r="G2391" t="s">
        <v>5144</v>
      </c>
      <c r="H2391">
        <v>19458797243</v>
      </c>
      <c r="I2391" t="s">
        <v>6088</v>
      </c>
      <c r="J2391" t="s">
        <v>7291</v>
      </c>
      <c r="K2391">
        <v>4443.8</v>
      </c>
      <c r="L2391" s="12" t="s">
        <v>8236</v>
      </c>
      <c r="M2391" s="10" t="s">
        <v>11215</v>
      </c>
      <c r="N2391">
        <v>2390</v>
      </c>
      <c r="O2391">
        <v>45130</v>
      </c>
      <c r="P2391" t="s">
        <v>11403</v>
      </c>
      <c r="Q2391" s="16">
        <v>2639.36</v>
      </c>
      <c r="R2391">
        <v>7083.16</v>
      </c>
      <c r="S2391">
        <v>58</v>
      </c>
      <c r="T2391">
        <v>2390</v>
      </c>
      <c r="U2391">
        <v>26817.72</v>
      </c>
      <c r="V2391" t="s">
        <v>11411</v>
      </c>
      <c r="W2391">
        <v>4.66</v>
      </c>
      <c r="X2391">
        <v>60</v>
      </c>
      <c r="Y2391" t="s">
        <v>11596</v>
      </c>
      <c r="Z2391" t="s">
        <v>12011</v>
      </c>
      <c r="AA2391">
        <v>2390</v>
      </c>
      <c r="AB2391" t="s">
        <v>12015</v>
      </c>
      <c r="AC2391">
        <v>7095.98</v>
      </c>
      <c r="AD2391">
        <v>632.66</v>
      </c>
      <c r="AE2391">
        <v>31.63</v>
      </c>
      <c r="AF2391" t="s">
        <v>11085</v>
      </c>
      <c r="AG2391" t="s">
        <v>11187</v>
      </c>
      <c r="AH2391">
        <v>1855</v>
      </c>
      <c r="AI2391">
        <v>2390</v>
      </c>
      <c r="AJ2391" t="s">
        <v>11216</v>
      </c>
      <c r="AK2391" t="s">
        <v>12029</v>
      </c>
      <c r="AL2391" t="s">
        <v>12031</v>
      </c>
      <c r="AM2391" t="s">
        <v>11050</v>
      </c>
      <c r="AN2391">
        <v>1</v>
      </c>
      <c r="AO2391" s="10" t="s">
        <v>12038</v>
      </c>
      <c r="AP2391" t="str" cm="1">
        <f t="array" ref="AP2391">_xlfn.IFS(
  Table1[[#This Row],[Age]]&lt;=25, "18-25",
  Table1[[#This Row],[Age]]&lt;=35, "26-35",
  Table1[[#This Row],[Age]]&lt;=45, "36-45",
  Table1[[#This Row],[Age]]&lt;=60, "46-60",
  TRUE, "60+")</f>
        <v>18-25</v>
      </c>
    </row>
    <row r="2392" spans="1:42" x14ac:dyDescent="0.3">
      <c r="A2392">
        <v>2391</v>
      </c>
      <c r="B2392" t="s">
        <v>30</v>
      </c>
      <c r="C2392" t="s">
        <v>94</v>
      </c>
      <c r="D2392">
        <v>69</v>
      </c>
      <c r="E2392" t="s">
        <v>105</v>
      </c>
      <c r="F2392" t="s">
        <v>2498</v>
      </c>
      <c r="G2392" t="s">
        <v>5119</v>
      </c>
      <c r="H2392">
        <v>19458797244</v>
      </c>
      <c r="I2392" t="s">
        <v>6312</v>
      </c>
      <c r="J2392" t="s">
        <v>7291</v>
      </c>
      <c r="K2392">
        <v>5264.57</v>
      </c>
      <c r="L2392" s="12" t="s">
        <v>9359</v>
      </c>
      <c r="M2392" s="10" t="s">
        <v>11268</v>
      </c>
      <c r="N2392">
        <v>2391</v>
      </c>
      <c r="O2392">
        <v>45133</v>
      </c>
      <c r="P2392" t="s">
        <v>11403</v>
      </c>
      <c r="Q2392" s="16">
        <v>4096.7299999999996</v>
      </c>
      <c r="R2392">
        <v>1167.8399999999999</v>
      </c>
      <c r="S2392">
        <v>32</v>
      </c>
      <c r="T2392">
        <v>2391</v>
      </c>
      <c r="U2392">
        <v>13972.58</v>
      </c>
      <c r="V2392" t="s">
        <v>11412</v>
      </c>
      <c r="W2392">
        <v>1.33</v>
      </c>
      <c r="X2392">
        <v>12</v>
      </c>
      <c r="Y2392" t="s">
        <v>8112</v>
      </c>
      <c r="Z2392" t="s">
        <v>12012</v>
      </c>
      <c r="AA2392">
        <v>2391</v>
      </c>
      <c r="AB2392" t="s">
        <v>12015</v>
      </c>
      <c r="AC2392">
        <v>5746.71</v>
      </c>
      <c r="AD2392">
        <v>4458.34</v>
      </c>
      <c r="AE2392">
        <v>222.92</v>
      </c>
      <c r="AF2392" t="s">
        <v>11240</v>
      </c>
      <c r="AG2392" t="s">
        <v>11170</v>
      </c>
      <c r="AH2392">
        <v>3207</v>
      </c>
      <c r="AI2392">
        <v>2391</v>
      </c>
      <c r="AJ2392" t="s">
        <v>11316</v>
      </c>
      <c r="AK2392" t="s">
        <v>12027</v>
      </c>
      <c r="AL2392" t="s">
        <v>12031</v>
      </c>
      <c r="AM2392" t="s">
        <v>11059</v>
      </c>
      <c r="AN2392">
        <v>1</v>
      </c>
      <c r="AO2392" s="10" t="s">
        <v>12038</v>
      </c>
      <c r="AP2392" t="str" cm="1">
        <f t="array" ref="AP2392">_xlfn.IFS(
  Table1[[#This Row],[Age]]&lt;=25, "18-25",
  Table1[[#This Row],[Age]]&lt;=35, "26-35",
  Table1[[#This Row],[Age]]&lt;=45, "36-45",
  Table1[[#This Row],[Age]]&lt;=60, "46-60",
  TRUE, "60+")</f>
        <v>60+</v>
      </c>
    </row>
    <row r="2393" spans="1:42" x14ac:dyDescent="0.3">
      <c r="A2393">
        <v>2392</v>
      </c>
      <c r="B2393" t="s">
        <v>23</v>
      </c>
      <c r="C2393" t="s">
        <v>67</v>
      </c>
      <c r="D2393">
        <v>26</v>
      </c>
      <c r="E2393" t="s">
        <v>105</v>
      </c>
      <c r="F2393" t="s">
        <v>2499</v>
      </c>
      <c r="G2393" t="s">
        <v>5143</v>
      </c>
      <c r="H2393">
        <v>19458797245</v>
      </c>
      <c r="I2393" t="s">
        <v>5823</v>
      </c>
      <c r="J2393" t="s">
        <v>7292</v>
      </c>
      <c r="K2393">
        <v>8477.4500000000007</v>
      </c>
      <c r="L2393" s="12" t="s">
        <v>9360</v>
      </c>
      <c r="M2393" s="10" t="s">
        <v>11107</v>
      </c>
      <c r="N2393">
        <v>2392</v>
      </c>
      <c r="O2393">
        <v>45111</v>
      </c>
      <c r="P2393" t="s">
        <v>11402</v>
      </c>
      <c r="Q2393" s="16">
        <v>1084.32</v>
      </c>
      <c r="R2393">
        <v>9561.77</v>
      </c>
      <c r="S2393">
        <v>78</v>
      </c>
      <c r="T2393">
        <v>2392</v>
      </c>
      <c r="U2393">
        <v>39581.730000000003</v>
      </c>
      <c r="V2393" t="s">
        <v>11412</v>
      </c>
      <c r="W2393">
        <v>2</v>
      </c>
      <c r="X2393">
        <v>12</v>
      </c>
      <c r="Y2393" t="s">
        <v>7470</v>
      </c>
      <c r="Z2393" t="s">
        <v>12010</v>
      </c>
      <c r="AA2393">
        <v>2392</v>
      </c>
      <c r="AB2393" t="s">
        <v>12015</v>
      </c>
      <c r="AC2393">
        <v>6551.98</v>
      </c>
      <c r="AD2393">
        <v>2897.66</v>
      </c>
      <c r="AE2393">
        <v>144.88</v>
      </c>
      <c r="AF2393" t="s">
        <v>11311</v>
      </c>
      <c r="AG2393" t="s">
        <v>11172</v>
      </c>
      <c r="AH2393">
        <v>2190</v>
      </c>
      <c r="AI2393">
        <v>2392</v>
      </c>
      <c r="AJ2393" t="s">
        <v>11287</v>
      </c>
      <c r="AK2393" t="s">
        <v>12029</v>
      </c>
      <c r="AL2393" t="s">
        <v>12031</v>
      </c>
      <c r="AM2393" t="s">
        <v>11135</v>
      </c>
      <c r="AN2393">
        <v>1</v>
      </c>
      <c r="AO2393" s="10" t="s">
        <v>12038</v>
      </c>
      <c r="AP2393" t="str" cm="1">
        <f t="array" ref="AP2393">_xlfn.IFS(
  Table1[[#This Row],[Age]]&lt;=25, "18-25",
  Table1[[#This Row],[Age]]&lt;=35, "26-35",
  Table1[[#This Row],[Age]]&lt;=45, "36-45",
  Table1[[#This Row],[Age]]&lt;=60, "46-60",
  TRUE, "60+")</f>
        <v>26-35</v>
      </c>
    </row>
    <row r="2394" spans="1:42" x14ac:dyDescent="0.3">
      <c r="A2394">
        <v>2393</v>
      </c>
      <c r="B2394" t="s">
        <v>25</v>
      </c>
      <c r="C2394" t="s">
        <v>59</v>
      </c>
      <c r="D2394">
        <v>45</v>
      </c>
      <c r="E2394" t="s">
        <v>104</v>
      </c>
      <c r="F2394" t="s">
        <v>2500</v>
      </c>
      <c r="G2394" t="s">
        <v>5124</v>
      </c>
      <c r="H2394">
        <v>19458797246</v>
      </c>
      <c r="I2394" t="s">
        <v>6420</v>
      </c>
      <c r="J2394" t="s">
        <v>7292</v>
      </c>
      <c r="K2394">
        <v>7829.54</v>
      </c>
      <c r="L2394" s="12" t="s">
        <v>9361</v>
      </c>
      <c r="M2394" s="10" t="s">
        <v>11102</v>
      </c>
      <c r="N2394">
        <v>2393</v>
      </c>
      <c r="O2394">
        <v>45080</v>
      </c>
      <c r="P2394" t="s">
        <v>11404</v>
      </c>
      <c r="Q2394" s="16">
        <v>2731.12</v>
      </c>
      <c r="R2394">
        <v>5098.42</v>
      </c>
      <c r="S2394">
        <v>69</v>
      </c>
      <c r="T2394">
        <v>2393</v>
      </c>
      <c r="U2394">
        <v>16567.71</v>
      </c>
      <c r="V2394" t="s">
        <v>11413</v>
      </c>
      <c r="W2394">
        <v>6.84</v>
      </c>
      <c r="X2394">
        <v>12</v>
      </c>
      <c r="Y2394" t="s">
        <v>10618</v>
      </c>
      <c r="Z2394" t="s">
        <v>12010</v>
      </c>
      <c r="AA2394">
        <v>2393</v>
      </c>
      <c r="AB2394" t="s">
        <v>12017</v>
      </c>
      <c r="AC2394">
        <v>9153.67</v>
      </c>
      <c r="AD2394">
        <v>2680.56</v>
      </c>
      <c r="AE2394">
        <v>134.03</v>
      </c>
      <c r="AF2394" t="s">
        <v>11172</v>
      </c>
      <c r="AG2394" t="s">
        <v>11286</v>
      </c>
      <c r="AH2394">
        <v>3512</v>
      </c>
      <c r="AI2394">
        <v>2393</v>
      </c>
      <c r="AJ2394" t="s">
        <v>11311</v>
      </c>
      <c r="AK2394" t="s">
        <v>12028</v>
      </c>
      <c r="AL2394" t="s">
        <v>12032</v>
      </c>
      <c r="AM2394" t="s">
        <v>11155</v>
      </c>
      <c r="AN2394">
        <v>1</v>
      </c>
      <c r="AO2394" s="10" t="s">
        <v>12043</v>
      </c>
      <c r="AP2394" t="str" cm="1">
        <f t="array" ref="AP2394">_xlfn.IFS(
  Table1[[#This Row],[Age]]&lt;=25, "18-25",
  Table1[[#This Row],[Age]]&lt;=35, "26-35",
  Table1[[#This Row],[Age]]&lt;=45, "36-45",
  Table1[[#This Row],[Age]]&lt;=60, "46-60",
  TRUE, "60+")</f>
        <v>36-45</v>
      </c>
    </row>
    <row r="2395" spans="1:42" x14ac:dyDescent="0.3">
      <c r="A2395">
        <v>2394</v>
      </c>
      <c r="B2395" t="s">
        <v>25</v>
      </c>
      <c r="C2395" t="s">
        <v>95</v>
      </c>
      <c r="D2395">
        <v>36</v>
      </c>
      <c r="E2395" t="s">
        <v>105</v>
      </c>
      <c r="F2395" t="s">
        <v>2501</v>
      </c>
      <c r="G2395" t="s">
        <v>5133</v>
      </c>
      <c r="H2395">
        <v>19458797247</v>
      </c>
      <c r="I2395" t="s">
        <v>6682</v>
      </c>
      <c r="J2395" t="s">
        <v>7292</v>
      </c>
      <c r="K2395">
        <v>8742.7099999999991</v>
      </c>
      <c r="L2395" s="12" t="s">
        <v>9362</v>
      </c>
      <c r="M2395" s="10" t="s">
        <v>11282</v>
      </c>
      <c r="N2395">
        <v>2394</v>
      </c>
      <c r="O2395">
        <v>45270</v>
      </c>
      <c r="P2395" t="s">
        <v>11402</v>
      </c>
      <c r="Q2395" s="16">
        <v>2667.82</v>
      </c>
      <c r="R2395">
        <v>11410.53</v>
      </c>
      <c r="S2395">
        <v>7</v>
      </c>
      <c r="T2395">
        <v>2394</v>
      </c>
      <c r="U2395">
        <v>12996.08</v>
      </c>
      <c r="V2395" t="s">
        <v>11413</v>
      </c>
      <c r="W2395">
        <v>6.57</v>
      </c>
      <c r="X2395">
        <v>48</v>
      </c>
      <c r="Y2395" t="s">
        <v>8963</v>
      </c>
      <c r="Z2395" t="s">
        <v>12012</v>
      </c>
      <c r="AA2395">
        <v>2394</v>
      </c>
      <c r="AB2395" t="s">
        <v>12016</v>
      </c>
      <c r="AC2395">
        <v>7249.2</v>
      </c>
      <c r="AD2395">
        <v>864.26</v>
      </c>
      <c r="AE2395">
        <v>43.21</v>
      </c>
      <c r="AF2395" t="s">
        <v>11207</v>
      </c>
      <c r="AG2395" t="s">
        <v>11152</v>
      </c>
      <c r="AH2395">
        <v>2099</v>
      </c>
      <c r="AI2395">
        <v>2394</v>
      </c>
      <c r="AJ2395" t="s">
        <v>11123</v>
      </c>
      <c r="AK2395" t="s">
        <v>12029</v>
      </c>
      <c r="AL2395" t="s">
        <v>12031</v>
      </c>
      <c r="AM2395" t="s">
        <v>11333</v>
      </c>
      <c r="AN2395">
        <v>1</v>
      </c>
      <c r="AO2395" s="10" t="s">
        <v>12036</v>
      </c>
      <c r="AP2395" t="str" cm="1">
        <f t="array" ref="AP2395">_xlfn.IFS(
  Table1[[#This Row],[Age]]&lt;=25, "18-25",
  Table1[[#This Row],[Age]]&lt;=35, "26-35",
  Table1[[#This Row],[Age]]&lt;=45, "36-45",
  Table1[[#This Row],[Age]]&lt;=60, "46-60",
  TRUE, "60+")</f>
        <v>36-45</v>
      </c>
    </row>
    <row r="2396" spans="1:42" x14ac:dyDescent="0.3">
      <c r="A2396">
        <v>2395</v>
      </c>
      <c r="B2396" t="s">
        <v>12</v>
      </c>
      <c r="C2396" t="s">
        <v>79</v>
      </c>
      <c r="D2396">
        <v>22</v>
      </c>
      <c r="E2396" t="s">
        <v>105</v>
      </c>
      <c r="F2396" t="s">
        <v>2502</v>
      </c>
      <c r="G2396" t="s">
        <v>5140</v>
      </c>
      <c r="H2396">
        <v>19458797248</v>
      </c>
      <c r="I2396" t="s">
        <v>6683</v>
      </c>
      <c r="J2396" t="s">
        <v>7292</v>
      </c>
      <c r="K2396">
        <v>5766.24</v>
      </c>
      <c r="L2396" s="12" t="s">
        <v>9363</v>
      </c>
      <c r="M2396" s="10" t="s">
        <v>11149</v>
      </c>
      <c r="N2396">
        <v>2395</v>
      </c>
      <c r="O2396">
        <v>45108</v>
      </c>
      <c r="P2396" t="s">
        <v>11403</v>
      </c>
      <c r="Q2396" s="16">
        <v>1483.71</v>
      </c>
      <c r="R2396">
        <v>4282.53</v>
      </c>
      <c r="S2396">
        <v>74</v>
      </c>
      <c r="T2396">
        <v>2395</v>
      </c>
      <c r="U2396">
        <v>9411.7099999999991</v>
      </c>
      <c r="V2396" t="s">
        <v>11411</v>
      </c>
      <c r="W2396">
        <v>3.15</v>
      </c>
      <c r="X2396">
        <v>24</v>
      </c>
      <c r="Y2396" t="s">
        <v>10164</v>
      </c>
      <c r="Z2396" t="s">
        <v>12010</v>
      </c>
      <c r="AA2396">
        <v>2395</v>
      </c>
      <c r="AB2396" t="s">
        <v>12017</v>
      </c>
      <c r="AC2396">
        <v>3710.8</v>
      </c>
      <c r="AD2396">
        <v>1985.63</v>
      </c>
      <c r="AE2396">
        <v>99.28</v>
      </c>
      <c r="AF2396" t="s">
        <v>11366</v>
      </c>
      <c r="AG2396" t="s">
        <v>11123</v>
      </c>
      <c r="AH2396">
        <v>6071</v>
      </c>
      <c r="AI2396">
        <v>2395</v>
      </c>
      <c r="AJ2396" t="s">
        <v>11235</v>
      </c>
      <c r="AK2396" t="s">
        <v>12029</v>
      </c>
      <c r="AL2396" t="s">
        <v>12032</v>
      </c>
      <c r="AM2396" t="s">
        <v>11353</v>
      </c>
      <c r="AN2396">
        <v>1</v>
      </c>
      <c r="AO2396" s="10" t="s">
        <v>12038</v>
      </c>
      <c r="AP2396" t="str" cm="1">
        <f t="array" ref="AP2396">_xlfn.IFS(
  Table1[[#This Row],[Age]]&lt;=25, "18-25",
  Table1[[#This Row],[Age]]&lt;=35, "26-35",
  Table1[[#This Row],[Age]]&lt;=45, "36-45",
  Table1[[#This Row],[Age]]&lt;=60, "46-60",
  TRUE, "60+")</f>
        <v>18-25</v>
      </c>
    </row>
    <row r="2397" spans="1:42" x14ac:dyDescent="0.3">
      <c r="A2397">
        <v>2396</v>
      </c>
      <c r="B2397" t="s">
        <v>37</v>
      </c>
      <c r="C2397" t="s">
        <v>98</v>
      </c>
      <c r="D2397">
        <v>40</v>
      </c>
      <c r="E2397" t="s">
        <v>106</v>
      </c>
      <c r="F2397" t="s">
        <v>2503</v>
      </c>
      <c r="G2397" t="s">
        <v>5148</v>
      </c>
      <c r="H2397">
        <v>19458797249</v>
      </c>
      <c r="I2397" t="s">
        <v>6348</v>
      </c>
      <c r="J2397" t="s">
        <v>7291</v>
      </c>
      <c r="K2397">
        <v>6196.47</v>
      </c>
      <c r="L2397" s="12" t="s">
        <v>9364</v>
      </c>
      <c r="M2397" s="10" t="s">
        <v>11337</v>
      </c>
      <c r="N2397">
        <v>2396</v>
      </c>
      <c r="O2397">
        <v>45081</v>
      </c>
      <c r="P2397" t="s">
        <v>11404</v>
      </c>
      <c r="Q2397" s="16">
        <v>35.380000000000003</v>
      </c>
      <c r="R2397">
        <v>6161.09</v>
      </c>
      <c r="S2397">
        <v>20</v>
      </c>
      <c r="T2397">
        <v>2396</v>
      </c>
      <c r="U2397">
        <v>31732.240000000002</v>
      </c>
      <c r="V2397" t="s">
        <v>11413</v>
      </c>
      <c r="W2397">
        <v>7.47</v>
      </c>
      <c r="X2397">
        <v>60</v>
      </c>
      <c r="Y2397" t="s">
        <v>8874</v>
      </c>
      <c r="Z2397" t="s">
        <v>12010</v>
      </c>
      <c r="AA2397">
        <v>2396</v>
      </c>
      <c r="AB2397" t="s">
        <v>12017</v>
      </c>
      <c r="AC2397">
        <v>7434.94</v>
      </c>
      <c r="AD2397">
        <v>4952.2700000000004</v>
      </c>
      <c r="AE2397">
        <v>247.61</v>
      </c>
      <c r="AF2397" t="s">
        <v>11338</v>
      </c>
      <c r="AG2397" t="s">
        <v>11173</v>
      </c>
      <c r="AH2397">
        <v>3104</v>
      </c>
      <c r="AI2397">
        <v>2396</v>
      </c>
      <c r="AJ2397" t="s">
        <v>11074</v>
      </c>
      <c r="AK2397" t="s">
        <v>12029</v>
      </c>
      <c r="AL2397" t="s">
        <v>12032</v>
      </c>
      <c r="AM2397" t="s">
        <v>11188</v>
      </c>
      <c r="AN2397">
        <v>1</v>
      </c>
      <c r="AO2397" s="10" t="s">
        <v>12043</v>
      </c>
      <c r="AP2397" t="str" cm="1">
        <f t="array" ref="AP2397">_xlfn.IFS(
  Table1[[#This Row],[Age]]&lt;=25, "18-25",
  Table1[[#This Row],[Age]]&lt;=35, "26-35",
  Table1[[#This Row],[Age]]&lt;=45, "36-45",
  Table1[[#This Row],[Age]]&lt;=60, "46-60",
  TRUE, "60+")</f>
        <v>36-45</v>
      </c>
    </row>
    <row r="2398" spans="1:42" x14ac:dyDescent="0.3">
      <c r="A2398">
        <v>2397</v>
      </c>
      <c r="B2398" t="s">
        <v>33</v>
      </c>
      <c r="C2398" t="s">
        <v>101</v>
      </c>
      <c r="D2398">
        <v>61</v>
      </c>
      <c r="E2398" t="s">
        <v>104</v>
      </c>
      <c r="F2398" t="s">
        <v>2504</v>
      </c>
      <c r="G2398" t="s">
        <v>5137</v>
      </c>
      <c r="H2398">
        <v>19458797250</v>
      </c>
      <c r="I2398" t="s">
        <v>5882</v>
      </c>
      <c r="J2398" t="s">
        <v>7291</v>
      </c>
      <c r="K2398">
        <v>4361.82</v>
      </c>
      <c r="L2398" s="12" t="s">
        <v>9365</v>
      </c>
      <c r="M2398" s="10" t="s">
        <v>11174</v>
      </c>
      <c r="N2398">
        <v>2397</v>
      </c>
      <c r="O2398">
        <v>45154</v>
      </c>
      <c r="P2398" t="s">
        <v>11402</v>
      </c>
      <c r="Q2398" s="16">
        <v>3723.81</v>
      </c>
      <c r="R2398">
        <v>8085.63</v>
      </c>
      <c r="S2398">
        <v>62</v>
      </c>
      <c r="T2398">
        <v>2397</v>
      </c>
      <c r="U2398">
        <v>12881.47</v>
      </c>
      <c r="V2398" t="s">
        <v>11412</v>
      </c>
      <c r="W2398">
        <v>3.52</v>
      </c>
      <c r="X2398">
        <v>36</v>
      </c>
      <c r="Y2398" t="s">
        <v>8573</v>
      </c>
      <c r="Z2398" t="s">
        <v>12012</v>
      </c>
      <c r="AA2398">
        <v>2397</v>
      </c>
      <c r="AB2398" t="s">
        <v>12017</v>
      </c>
      <c r="AC2398">
        <v>1815.43</v>
      </c>
      <c r="AD2398">
        <v>2411.1999999999998</v>
      </c>
      <c r="AE2398">
        <v>120.56</v>
      </c>
      <c r="AF2398" t="s">
        <v>11394</v>
      </c>
      <c r="AG2398" t="s">
        <v>11398</v>
      </c>
      <c r="AH2398">
        <v>9074</v>
      </c>
      <c r="AI2398">
        <v>2397</v>
      </c>
      <c r="AJ2398" t="s">
        <v>11085</v>
      </c>
      <c r="AK2398" t="s">
        <v>12028</v>
      </c>
      <c r="AL2398" t="s">
        <v>12031</v>
      </c>
      <c r="AM2398" t="s">
        <v>11075</v>
      </c>
      <c r="AN2398">
        <v>1</v>
      </c>
      <c r="AO2398" s="10" t="s">
        <v>12041</v>
      </c>
      <c r="AP2398" t="str" cm="1">
        <f t="array" ref="AP2398">_xlfn.IFS(
  Table1[[#This Row],[Age]]&lt;=25, "18-25",
  Table1[[#This Row],[Age]]&lt;=35, "26-35",
  Table1[[#This Row],[Age]]&lt;=45, "36-45",
  Table1[[#This Row],[Age]]&lt;=60, "46-60",
  TRUE, "60+")</f>
        <v>60+</v>
      </c>
    </row>
    <row r="2399" spans="1:42" x14ac:dyDescent="0.3">
      <c r="A2399">
        <v>2398</v>
      </c>
      <c r="B2399" t="s">
        <v>30</v>
      </c>
      <c r="C2399" t="s">
        <v>80</v>
      </c>
      <c r="D2399">
        <v>61</v>
      </c>
      <c r="E2399" t="s">
        <v>105</v>
      </c>
      <c r="F2399" t="s">
        <v>2505</v>
      </c>
      <c r="G2399" t="s">
        <v>5117</v>
      </c>
      <c r="H2399">
        <v>19458797251</v>
      </c>
      <c r="I2399" t="s">
        <v>6684</v>
      </c>
      <c r="J2399" t="s">
        <v>7292</v>
      </c>
      <c r="K2399">
        <v>7200.47</v>
      </c>
      <c r="L2399" s="12" t="s">
        <v>9366</v>
      </c>
      <c r="M2399" s="10" t="s">
        <v>11289</v>
      </c>
      <c r="N2399">
        <v>2398</v>
      </c>
      <c r="O2399">
        <v>45028</v>
      </c>
      <c r="P2399" t="s">
        <v>11403</v>
      </c>
      <c r="Q2399" s="16">
        <v>1989.4</v>
      </c>
      <c r="R2399">
        <v>5211.07</v>
      </c>
      <c r="S2399">
        <v>21</v>
      </c>
      <c r="T2399">
        <v>2398</v>
      </c>
      <c r="U2399">
        <v>19366.55</v>
      </c>
      <c r="V2399" t="s">
        <v>11413</v>
      </c>
      <c r="W2399">
        <v>3.74</v>
      </c>
      <c r="X2399">
        <v>36</v>
      </c>
      <c r="Y2399" t="s">
        <v>8262</v>
      </c>
      <c r="Z2399" t="s">
        <v>12012</v>
      </c>
      <c r="AA2399">
        <v>2398</v>
      </c>
      <c r="AB2399" t="s">
        <v>12017</v>
      </c>
      <c r="AC2399">
        <v>5077.6899999999996</v>
      </c>
      <c r="AD2399">
        <v>271.10000000000002</v>
      </c>
      <c r="AE2399">
        <v>13.56</v>
      </c>
      <c r="AF2399" t="s">
        <v>11329</v>
      </c>
      <c r="AG2399" t="s">
        <v>11390</v>
      </c>
      <c r="AH2399">
        <v>7832</v>
      </c>
      <c r="AI2399">
        <v>2398</v>
      </c>
      <c r="AJ2399" t="s">
        <v>11385</v>
      </c>
      <c r="AK2399" t="s">
        <v>12029</v>
      </c>
      <c r="AL2399" t="s">
        <v>12032</v>
      </c>
      <c r="AM2399" t="s">
        <v>11384</v>
      </c>
      <c r="AN2399">
        <v>-1</v>
      </c>
      <c r="AO2399" s="10" t="s">
        <v>12037</v>
      </c>
      <c r="AP2399" t="str" cm="1">
        <f t="array" ref="AP2399">_xlfn.IFS(
  Table1[[#This Row],[Age]]&lt;=25, "18-25",
  Table1[[#This Row],[Age]]&lt;=35, "26-35",
  Table1[[#This Row],[Age]]&lt;=45, "36-45",
  Table1[[#This Row],[Age]]&lt;=60, "46-60",
  TRUE, "60+")</f>
        <v>60+</v>
      </c>
    </row>
    <row r="2400" spans="1:42" x14ac:dyDescent="0.3">
      <c r="A2400">
        <v>2399</v>
      </c>
      <c r="B2400" t="s">
        <v>47</v>
      </c>
      <c r="C2400" t="s">
        <v>82</v>
      </c>
      <c r="D2400">
        <v>33</v>
      </c>
      <c r="E2400" t="s">
        <v>105</v>
      </c>
      <c r="F2400" t="s">
        <v>2506</v>
      </c>
      <c r="G2400" t="s">
        <v>5148</v>
      </c>
      <c r="H2400">
        <v>19458797252</v>
      </c>
      <c r="I2400" t="s">
        <v>5847</v>
      </c>
      <c r="J2400" t="s">
        <v>7292</v>
      </c>
      <c r="K2400">
        <v>2128.46</v>
      </c>
      <c r="L2400" s="12" t="s">
        <v>9367</v>
      </c>
      <c r="M2400" s="10" t="s">
        <v>11357</v>
      </c>
      <c r="N2400">
        <v>2399</v>
      </c>
      <c r="O2400">
        <v>45108</v>
      </c>
      <c r="P2400" t="s">
        <v>11404</v>
      </c>
      <c r="Q2400" s="16">
        <v>1507.47</v>
      </c>
      <c r="R2400">
        <v>3635.93</v>
      </c>
      <c r="S2400">
        <v>92</v>
      </c>
      <c r="T2400">
        <v>2399</v>
      </c>
      <c r="U2400">
        <v>35744.089999999997</v>
      </c>
      <c r="V2400" t="s">
        <v>11412</v>
      </c>
      <c r="W2400">
        <v>1.55</v>
      </c>
      <c r="X2400">
        <v>36</v>
      </c>
      <c r="Y2400" t="s">
        <v>11948</v>
      </c>
      <c r="Z2400" t="s">
        <v>12010</v>
      </c>
      <c r="AA2400">
        <v>2399</v>
      </c>
      <c r="AB2400" t="s">
        <v>12015</v>
      </c>
      <c r="AC2400">
        <v>4537.43</v>
      </c>
      <c r="AD2400">
        <v>1990.65</v>
      </c>
      <c r="AE2400">
        <v>99.53</v>
      </c>
      <c r="AF2400" t="s">
        <v>11340</v>
      </c>
      <c r="AG2400" t="s">
        <v>11219</v>
      </c>
      <c r="AH2400">
        <v>2755</v>
      </c>
      <c r="AI2400">
        <v>2399</v>
      </c>
      <c r="AJ2400" t="s">
        <v>11286</v>
      </c>
      <c r="AK2400" t="s">
        <v>12028</v>
      </c>
      <c r="AL2400" t="s">
        <v>12031</v>
      </c>
      <c r="AM2400" t="s">
        <v>11340</v>
      </c>
      <c r="AN2400">
        <v>1</v>
      </c>
      <c r="AO2400" s="10" t="s">
        <v>12038</v>
      </c>
      <c r="AP2400" t="str" cm="1">
        <f t="array" ref="AP2400">_xlfn.IFS(
  Table1[[#This Row],[Age]]&lt;=25, "18-25",
  Table1[[#This Row],[Age]]&lt;=35, "26-35",
  Table1[[#This Row],[Age]]&lt;=45, "36-45",
  Table1[[#This Row],[Age]]&lt;=60, "46-60",
  TRUE, "60+")</f>
        <v>26-35</v>
      </c>
    </row>
    <row r="2401" spans="1:42" x14ac:dyDescent="0.3">
      <c r="A2401">
        <v>2400</v>
      </c>
      <c r="B2401" t="s">
        <v>17</v>
      </c>
      <c r="C2401" t="s">
        <v>87</v>
      </c>
      <c r="D2401">
        <v>24</v>
      </c>
      <c r="E2401" t="s">
        <v>105</v>
      </c>
      <c r="F2401" t="s">
        <v>2507</v>
      </c>
      <c r="G2401" t="s">
        <v>5126</v>
      </c>
      <c r="H2401">
        <v>19458797253</v>
      </c>
      <c r="I2401" t="s">
        <v>6341</v>
      </c>
      <c r="J2401" t="s">
        <v>7291</v>
      </c>
      <c r="K2401">
        <v>4804.32</v>
      </c>
      <c r="L2401" s="12" t="s">
        <v>9368</v>
      </c>
      <c r="M2401" s="10" t="s">
        <v>11128</v>
      </c>
      <c r="N2401">
        <v>2400</v>
      </c>
      <c r="O2401">
        <v>45184</v>
      </c>
      <c r="P2401" t="s">
        <v>11402</v>
      </c>
      <c r="Q2401" s="16">
        <v>978.51</v>
      </c>
      <c r="R2401">
        <v>3825.81</v>
      </c>
      <c r="S2401">
        <v>29</v>
      </c>
      <c r="T2401">
        <v>2400</v>
      </c>
      <c r="U2401">
        <v>39897.629999999997</v>
      </c>
      <c r="V2401" t="s">
        <v>11412</v>
      </c>
      <c r="W2401">
        <v>5.95</v>
      </c>
      <c r="X2401">
        <v>36</v>
      </c>
      <c r="Y2401" t="s">
        <v>11029</v>
      </c>
      <c r="Z2401" t="s">
        <v>12012</v>
      </c>
      <c r="AA2401">
        <v>2400</v>
      </c>
      <c r="AB2401" t="s">
        <v>12015</v>
      </c>
      <c r="AC2401">
        <v>4009.17</v>
      </c>
      <c r="AD2401">
        <v>270.52</v>
      </c>
      <c r="AE2401">
        <v>13.53</v>
      </c>
      <c r="AF2401" t="s">
        <v>11135</v>
      </c>
      <c r="AG2401" t="s">
        <v>11101</v>
      </c>
      <c r="AH2401">
        <v>5022</v>
      </c>
      <c r="AI2401">
        <v>2400</v>
      </c>
      <c r="AJ2401" t="s">
        <v>11177</v>
      </c>
      <c r="AK2401" t="s">
        <v>12029</v>
      </c>
      <c r="AL2401" t="s">
        <v>12031</v>
      </c>
      <c r="AM2401" t="s">
        <v>11375</v>
      </c>
      <c r="AN2401">
        <v>1</v>
      </c>
      <c r="AO2401" s="10" t="s">
        <v>12042</v>
      </c>
      <c r="AP2401" t="str" cm="1">
        <f t="array" ref="AP2401">_xlfn.IFS(
  Table1[[#This Row],[Age]]&lt;=25, "18-25",
  Table1[[#This Row],[Age]]&lt;=35, "26-35",
  Table1[[#This Row],[Age]]&lt;=45, "36-45",
  Table1[[#This Row],[Age]]&lt;=60, "46-60",
  TRUE, "60+")</f>
        <v>18-25</v>
      </c>
    </row>
    <row r="2402" spans="1:42" x14ac:dyDescent="0.3">
      <c r="A2402">
        <v>2401</v>
      </c>
      <c r="B2402" t="s">
        <v>45</v>
      </c>
      <c r="C2402" t="s">
        <v>87</v>
      </c>
      <c r="D2402">
        <v>31</v>
      </c>
      <c r="E2402" t="s">
        <v>106</v>
      </c>
      <c r="F2402" t="s">
        <v>2508</v>
      </c>
      <c r="G2402" t="s">
        <v>5127</v>
      </c>
      <c r="H2402">
        <v>19458797254</v>
      </c>
      <c r="I2402" t="s">
        <v>6685</v>
      </c>
      <c r="J2402" t="s">
        <v>7291</v>
      </c>
      <c r="K2402">
        <v>7170.31</v>
      </c>
      <c r="L2402" s="12" t="s">
        <v>9369</v>
      </c>
      <c r="M2402" s="10" t="s">
        <v>11311</v>
      </c>
      <c r="N2402">
        <v>2401</v>
      </c>
      <c r="O2402">
        <v>45191</v>
      </c>
      <c r="P2402" t="s">
        <v>11404</v>
      </c>
      <c r="Q2402" s="16">
        <v>4260.07</v>
      </c>
      <c r="R2402">
        <v>2910.24</v>
      </c>
      <c r="S2402">
        <v>70</v>
      </c>
      <c r="T2402">
        <v>2401</v>
      </c>
      <c r="U2402">
        <v>16423.47</v>
      </c>
      <c r="V2402" t="s">
        <v>11411</v>
      </c>
      <c r="W2402">
        <v>3.59</v>
      </c>
      <c r="X2402">
        <v>60</v>
      </c>
      <c r="Y2402" t="s">
        <v>11709</v>
      </c>
      <c r="Z2402" t="s">
        <v>12012</v>
      </c>
      <c r="AA2402">
        <v>2401</v>
      </c>
      <c r="AB2402" t="s">
        <v>12016</v>
      </c>
      <c r="AC2402">
        <v>6609.67</v>
      </c>
      <c r="AD2402">
        <v>3255.7</v>
      </c>
      <c r="AE2402">
        <v>162.78</v>
      </c>
      <c r="AF2402" t="s">
        <v>11085</v>
      </c>
      <c r="AG2402" t="s">
        <v>11361</v>
      </c>
      <c r="AH2402">
        <v>153</v>
      </c>
      <c r="AI2402">
        <v>2401</v>
      </c>
      <c r="AJ2402" t="s">
        <v>11122</v>
      </c>
      <c r="AK2402" t="s">
        <v>12029</v>
      </c>
      <c r="AL2402" t="s">
        <v>12031</v>
      </c>
      <c r="AM2402" t="s">
        <v>11249</v>
      </c>
      <c r="AN2402">
        <v>1</v>
      </c>
      <c r="AO2402" s="10" t="s">
        <v>12042</v>
      </c>
      <c r="AP2402" t="str" cm="1">
        <f t="array" ref="AP2402">_xlfn.IFS(
  Table1[[#This Row],[Age]]&lt;=25, "18-25",
  Table1[[#This Row],[Age]]&lt;=35, "26-35",
  Table1[[#This Row],[Age]]&lt;=45, "36-45",
  Table1[[#This Row],[Age]]&lt;=60, "46-60",
  TRUE, "60+")</f>
        <v>26-35</v>
      </c>
    </row>
    <row r="2403" spans="1:42" x14ac:dyDescent="0.3">
      <c r="A2403">
        <v>2402</v>
      </c>
      <c r="B2403" t="s">
        <v>25</v>
      </c>
      <c r="C2403" t="s">
        <v>79</v>
      </c>
      <c r="D2403">
        <v>39</v>
      </c>
      <c r="E2403" t="s">
        <v>106</v>
      </c>
      <c r="F2403" t="s">
        <v>2509</v>
      </c>
      <c r="G2403" t="s">
        <v>5111</v>
      </c>
      <c r="H2403">
        <v>19458797255</v>
      </c>
      <c r="I2403" t="s">
        <v>5703</v>
      </c>
      <c r="J2403" t="s">
        <v>7291</v>
      </c>
      <c r="K2403">
        <v>7801</v>
      </c>
      <c r="L2403" s="12" t="s">
        <v>9370</v>
      </c>
      <c r="M2403" s="10" t="s">
        <v>11191</v>
      </c>
      <c r="N2403">
        <v>2402</v>
      </c>
      <c r="O2403">
        <v>44998</v>
      </c>
      <c r="P2403" t="s">
        <v>11402</v>
      </c>
      <c r="Q2403" s="16">
        <v>1676.04</v>
      </c>
      <c r="R2403">
        <v>9477.0400000000009</v>
      </c>
      <c r="S2403">
        <v>38</v>
      </c>
      <c r="T2403">
        <v>2402</v>
      </c>
      <c r="U2403">
        <v>42297.2</v>
      </c>
      <c r="V2403" t="s">
        <v>11413</v>
      </c>
      <c r="W2403">
        <v>8.3699999999999992</v>
      </c>
      <c r="X2403">
        <v>24</v>
      </c>
      <c r="Y2403" t="s">
        <v>11479</v>
      </c>
      <c r="Z2403" t="s">
        <v>12010</v>
      </c>
      <c r="AA2403">
        <v>2402</v>
      </c>
      <c r="AB2403" t="s">
        <v>12016</v>
      </c>
      <c r="AC2403">
        <v>2522.2800000000002</v>
      </c>
      <c r="AD2403">
        <v>2096.67</v>
      </c>
      <c r="AE2403">
        <v>104.83</v>
      </c>
      <c r="AF2403" t="s">
        <v>11302</v>
      </c>
      <c r="AG2403" t="s">
        <v>11312</v>
      </c>
      <c r="AH2403">
        <v>6434</v>
      </c>
      <c r="AI2403">
        <v>2402</v>
      </c>
      <c r="AJ2403" t="s">
        <v>11297</v>
      </c>
      <c r="AK2403" t="s">
        <v>12028</v>
      </c>
      <c r="AL2403" t="s">
        <v>12031</v>
      </c>
      <c r="AM2403" t="s">
        <v>11356</v>
      </c>
      <c r="AN2403">
        <v>1</v>
      </c>
      <c r="AO2403" s="10" t="s">
        <v>12047</v>
      </c>
      <c r="AP2403" t="str" cm="1">
        <f t="array" ref="AP2403">_xlfn.IFS(
  Table1[[#This Row],[Age]]&lt;=25, "18-25",
  Table1[[#This Row],[Age]]&lt;=35, "26-35",
  Table1[[#This Row],[Age]]&lt;=45, "36-45",
  Table1[[#This Row],[Age]]&lt;=60, "46-60",
  TRUE, "60+")</f>
        <v>36-45</v>
      </c>
    </row>
    <row r="2404" spans="1:42" x14ac:dyDescent="0.3">
      <c r="A2404">
        <v>2403</v>
      </c>
      <c r="B2404" t="s">
        <v>28</v>
      </c>
      <c r="C2404" t="s">
        <v>70</v>
      </c>
      <c r="D2404">
        <v>26</v>
      </c>
      <c r="E2404" t="s">
        <v>104</v>
      </c>
      <c r="F2404" t="s">
        <v>2510</v>
      </c>
      <c r="G2404" t="s">
        <v>5119</v>
      </c>
      <c r="H2404">
        <v>19458797256</v>
      </c>
      <c r="I2404" t="s">
        <v>6469</v>
      </c>
      <c r="J2404" t="s">
        <v>7292</v>
      </c>
      <c r="K2404">
        <v>2554.6999999999998</v>
      </c>
      <c r="L2404" s="12" t="s">
        <v>9371</v>
      </c>
      <c r="M2404" s="10" t="s">
        <v>11195</v>
      </c>
      <c r="N2404">
        <v>2403</v>
      </c>
      <c r="O2404">
        <v>45286</v>
      </c>
      <c r="P2404" t="s">
        <v>11403</v>
      </c>
      <c r="Q2404" s="16">
        <v>1027.72</v>
      </c>
      <c r="R2404">
        <v>3582.42</v>
      </c>
      <c r="S2404">
        <v>42</v>
      </c>
      <c r="T2404">
        <v>2403</v>
      </c>
      <c r="U2404">
        <v>3839.88</v>
      </c>
      <c r="V2404" t="s">
        <v>11411</v>
      </c>
      <c r="W2404">
        <v>8.2100000000000009</v>
      </c>
      <c r="X2404">
        <v>60</v>
      </c>
      <c r="Y2404" t="s">
        <v>11829</v>
      </c>
      <c r="Z2404" t="s">
        <v>12011</v>
      </c>
      <c r="AA2404">
        <v>2403</v>
      </c>
      <c r="AB2404" t="s">
        <v>12016</v>
      </c>
      <c r="AC2404">
        <v>9477.92</v>
      </c>
      <c r="AD2404">
        <v>760.92</v>
      </c>
      <c r="AE2404">
        <v>38.049999999999997</v>
      </c>
      <c r="AF2404" t="s">
        <v>11148</v>
      </c>
      <c r="AG2404" t="s">
        <v>11361</v>
      </c>
      <c r="AH2404">
        <v>1414</v>
      </c>
      <c r="AI2404">
        <v>2403</v>
      </c>
      <c r="AJ2404" t="s">
        <v>11101</v>
      </c>
      <c r="AK2404" t="s">
        <v>12027</v>
      </c>
      <c r="AL2404" t="s">
        <v>12032</v>
      </c>
      <c r="AM2404" t="s">
        <v>11353</v>
      </c>
      <c r="AN2404">
        <v>1</v>
      </c>
      <c r="AO2404" s="10" t="s">
        <v>12036</v>
      </c>
      <c r="AP2404" t="str" cm="1">
        <f t="array" ref="AP2404">_xlfn.IFS(
  Table1[[#This Row],[Age]]&lt;=25, "18-25",
  Table1[[#This Row],[Age]]&lt;=35, "26-35",
  Table1[[#This Row],[Age]]&lt;=45, "36-45",
  Table1[[#This Row],[Age]]&lt;=60, "46-60",
  TRUE, "60+")</f>
        <v>26-35</v>
      </c>
    </row>
    <row r="2405" spans="1:42" x14ac:dyDescent="0.3">
      <c r="A2405">
        <v>2404</v>
      </c>
      <c r="B2405" t="s">
        <v>49</v>
      </c>
      <c r="C2405" t="s">
        <v>89</v>
      </c>
      <c r="D2405">
        <v>64</v>
      </c>
      <c r="E2405" t="s">
        <v>105</v>
      </c>
      <c r="F2405" t="s">
        <v>2511</v>
      </c>
      <c r="G2405" t="s">
        <v>5128</v>
      </c>
      <c r="H2405">
        <v>19458797257</v>
      </c>
      <c r="I2405" t="s">
        <v>6686</v>
      </c>
      <c r="J2405" t="s">
        <v>7291</v>
      </c>
      <c r="K2405">
        <v>1897.33</v>
      </c>
      <c r="L2405" s="12" t="s">
        <v>8927</v>
      </c>
      <c r="M2405" s="10" t="s">
        <v>11148</v>
      </c>
      <c r="N2405">
        <v>2404</v>
      </c>
      <c r="O2405">
        <v>45246</v>
      </c>
      <c r="P2405" t="s">
        <v>11402</v>
      </c>
      <c r="Q2405" s="16">
        <v>2622.05</v>
      </c>
      <c r="R2405">
        <v>-724.72</v>
      </c>
      <c r="S2405">
        <v>3</v>
      </c>
      <c r="T2405">
        <v>2404</v>
      </c>
      <c r="U2405">
        <v>49307.77</v>
      </c>
      <c r="V2405" t="s">
        <v>11412</v>
      </c>
      <c r="W2405">
        <v>2.16</v>
      </c>
      <c r="X2405">
        <v>36</v>
      </c>
      <c r="Y2405" t="s">
        <v>10538</v>
      </c>
      <c r="Z2405" t="s">
        <v>12010</v>
      </c>
      <c r="AA2405">
        <v>2404</v>
      </c>
      <c r="AB2405" t="s">
        <v>12015</v>
      </c>
      <c r="AC2405">
        <v>3317.39</v>
      </c>
      <c r="AD2405">
        <v>4235.3500000000004</v>
      </c>
      <c r="AE2405">
        <v>211.77</v>
      </c>
      <c r="AF2405" t="s">
        <v>11152</v>
      </c>
      <c r="AG2405" t="s">
        <v>11369</v>
      </c>
      <c r="AH2405">
        <v>9985</v>
      </c>
      <c r="AI2405">
        <v>2404</v>
      </c>
      <c r="AJ2405" t="s">
        <v>11343</v>
      </c>
      <c r="AK2405" t="s">
        <v>12028</v>
      </c>
      <c r="AL2405" t="s">
        <v>12031</v>
      </c>
      <c r="AM2405" t="s">
        <v>11227</v>
      </c>
      <c r="AN2405">
        <v>1</v>
      </c>
      <c r="AO2405" s="10" t="s">
        <v>12040</v>
      </c>
      <c r="AP2405" t="str" cm="1">
        <f t="array" ref="AP2405">_xlfn.IFS(
  Table1[[#This Row],[Age]]&lt;=25, "18-25",
  Table1[[#This Row],[Age]]&lt;=35, "26-35",
  Table1[[#This Row],[Age]]&lt;=45, "36-45",
  Table1[[#This Row],[Age]]&lt;=60, "46-60",
  TRUE, "60+")</f>
        <v>60+</v>
      </c>
    </row>
    <row r="2406" spans="1:42" x14ac:dyDescent="0.3">
      <c r="A2406">
        <v>2405</v>
      </c>
      <c r="B2406" t="s">
        <v>15</v>
      </c>
      <c r="C2406" t="s">
        <v>77</v>
      </c>
      <c r="D2406">
        <v>40</v>
      </c>
      <c r="E2406" t="s">
        <v>104</v>
      </c>
      <c r="F2406" t="s">
        <v>2512</v>
      </c>
      <c r="G2406" t="s">
        <v>5123</v>
      </c>
      <c r="H2406">
        <v>19458797258</v>
      </c>
      <c r="I2406" t="s">
        <v>6687</v>
      </c>
      <c r="J2406" t="s">
        <v>7292</v>
      </c>
      <c r="K2406">
        <v>2956.49</v>
      </c>
      <c r="L2406" s="12" t="s">
        <v>9372</v>
      </c>
      <c r="M2406" s="10" t="s">
        <v>11104</v>
      </c>
      <c r="N2406">
        <v>2405</v>
      </c>
      <c r="O2406">
        <v>45167</v>
      </c>
      <c r="P2406" t="s">
        <v>11402</v>
      </c>
      <c r="Q2406" s="16">
        <v>3911.43</v>
      </c>
      <c r="R2406">
        <v>6867.92</v>
      </c>
      <c r="S2406">
        <v>37</v>
      </c>
      <c r="T2406">
        <v>2405</v>
      </c>
      <c r="U2406">
        <v>21426.95</v>
      </c>
      <c r="V2406" t="s">
        <v>11412</v>
      </c>
      <c r="W2406">
        <v>2.44</v>
      </c>
      <c r="X2406">
        <v>24</v>
      </c>
      <c r="Y2406" t="s">
        <v>11759</v>
      </c>
      <c r="Z2406" t="s">
        <v>12010</v>
      </c>
      <c r="AA2406">
        <v>2405</v>
      </c>
      <c r="AB2406" t="s">
        <v>12017</v>
      </c>
      <c r="AC2406">
        <v>7242.35</v>
      </c>
      <c r="AD2406">
        <v>2948.78</v>
      </c>
      <c r="AE2406">
        <v>147.44</v>
      </c>
      <c r="AF2406" t="s">
        <v>11295</v>
      </c>
      <c r="AG2406" t="s">
        <v>11186</v>
      </c>
      <c r="AH2406">
        <v>7990</v>
      </c>
      <c r="AI2406">
        <v>2405</v>
      </c>
      <c r="AJ2406" t="s">
        <v>11209</v>
      </c>
      <c r="AK2406" t="s">
        <v>12027</v>
      </c>
      <c r="AL2406" t="s">
        <v>12032</v>
      </c>
      <c r="AM2406" t="s">
        <v>11385</v>
      </c>
      <c r="AN2406">
        <v>1</v>
      </c>
      <c r="AO2406" s="10" t="s">
        <v>12041</v>
      </c>
      <c r="AP2406" t="str" cm="1">
        <f t="array" ref="AP2406">_xlfn.IFS(
  Table1[[#This Row],[Age]]&lt;=25, "18-25",
  Table1[[#This Row],[Age]]&lt;=35, "26-35",
  Table1[[#This Row],[Age]]&lt;=45, "36-45",
  Table1[[#This Row],[Age]]&lt;=60, "46-60",
  TRUE, "60+")</f>
        <v>36-45</v>
      </c>
    </row>
    <row r="2407" spans="1:42" x14ac:dyDescent="0.3">
      <c r="A2407">
        <v>2406</v>
      </c>
      <c r="B2407" t="s">
        <v>7</v>
      </c>
      <c r="C2407" t="s">
        <v>63</v>
      </c>
      <c r="D2407">
        <v>60</v>
      </c>
      <c r="E2407" t="s">
        <v>106</v>
      </c>
      <c r="F2407" t="s">
        <v>2513</v>
      </c>
      <c r="G2407" t="s">
        <v>5120</v>
      </c>
      <c r="H2407">
        <v>19458797259</v>
      </c>
      <c r="I2407" t="s">
        <v>6688</v>
      </c>
      <c r="J2407" t="s">
        <v>7291</v>
      </c>
      <c r="K2407">
        <v>9209.5400000000009</v>
      </c>
      <c r="L2407" s="12" t="s">
        <v>9373</v>
      </c>
      <c r="M2407" s="10" t="s">
        <v>11394</v>
      </c>
      <c r="N2407">
        <v>2406</v>
      </c>
      <c r="O2407">
        <v>45041</v>
      </c>
      <c r="P2407" t="s">
        <v>11403</v>
      </c>
      <c r="Q2407" s="16">
        <v>3016.3</v>
      </c>
      <c r="R2407">
        <v>6193.24</v>
      </c>
      <c r="S2407">
        <v>17</v>
      </c>
      <c r="T2407">
        <v>2406</v>
      </c>
      <c r="U2407">
        <v>16919.38</v>
      </c>
      <c r="V2407" t="s">
        <v>11411</v>
      </c>
      <c r="W2407">
        <v>3.89</v>
      </c>
      <c r="X2407">
        <v>48</v>
      </c>
      <c r="Y2407" t="s">
        <v>9412</v>
      </c>
      <c r="Z2407" t="s">
        <v>12012</v>
      </c>
      <c r="AA2407">
        <v>2406</v>
      </c>
      <c r="AB2407" t="s">
        <v>12017</v>
      </c>
      <c r="AC2407">
        <v>4939.18</v>
      </c>
      <c r="AD2407">
        <v>2425.98</v>
      </c>
      <c r="AE2407">
        <v>121.3</v>
      </c>
      <c r="AF2407" t="s">
        <v>11038</v>
      </c>
      <c r="AG2407" t="s">
        <v>11230</v>
      </c>
      <c r="AH2407">
        <v>3766</v>
      </c>
      <c r="AI2407">
        <v>2406</v>
      </c>
      <c r="AJ2407" t="s">
        <v>11144</v>
      </c>
      <c r="AK2407" t="s">
        <v>12029</v>
      </c>
      <c r="AL2407" t="s">
        <v>12031</v>
      </c>
      <c r="AM2407" t="s">
        <v>11235</v>
      </c>
      <c r="AN2407">
        <v>1</v>
      </c>
      <c r="AO2407" s="10" t="s">
        <v>12037</v>
      </c>
      <c r="AP2407" t="str" cm="1">
        <f t="array" ref="AP2407">_xlfn.IFS(
  Table1[[#This Row],[Age]]&lt;=25, "18-25",
  Table1[[#This Row],[Age]]&lt;=35, "26-35",
  Table1[[#This Row],[Age]]&lt;=45, "36-45",
  Table1[[#This Row],[Age]]&lt;=60, "46-60",
  TRUE, "60+")</f>
        <v>46-60</v>
      </c>
    </row>
    <row r="2408" spans="1:42" x14ac:dyDescent="0.3">
      <c r="A2408">
        <v>2407</v>
      </c>
      <c r="B2408" t="s">
        <v>15</v>
      </c>
      <c r="C2408" t="s">
        <v>99</v>
      </c>
      <c r="D2408">
        <v>21</v>
      </c>
      <c r="E2408" t="s">
        <v>105</v>
      </c>
      <c r="F2408" t="s">
        <v>2514</v>
      </c>
      <c r="G2408" t="s">
        <v>5117</v>
      </c>
      <c r="H2408">
        <v>19458797260</v>
      </c>
      <c r="I2408" t="s">
        <v>5923</v>
      </c>
      <c r="J2408" t="s">
        <v>7291</v>
      </c>
      <c r="K2408">
        <v>1378.29</v>
      </c>
      <c r="L2408" s="12" t="s">
        <v>9374</v>
      </c>
      <c r="M2408" s="10" t="s">
        <v>11300</v>
      </c>
      <c r="N2408">
        <v>2407</v>
      </c>
      <c r="O2408">
        <v>44991</v>
      </c>
      <c r="P2408" t="s">
        <v>11404</v>
      </c>
      <c r="Q2408" s="16">
        <v>4801.3599999999997</v>
      </c>
      <c r="R2408">
        <v>6179.65</v>
      </c>
      <c r="S2408">
        <v>33</v>
      </c>
      <c r="T2408">
        <v>2407</v>
      </c>
      <c r="U2408">
        <v>46260.11</v>
      </c>
      <c r="V2408" t="s">
        <v>11411</v>
      </c>
      <c r="W2408">
        <v>6.23</v>
      </c>
      <c r="X2408">
        <v>24</v>
      </c>
      <c r="Y2408" t="s">
        <v>11421</v>
      </c>
      <c r="Z2408" t="s">
        <v>12011</v>
      </c>
      <c r="AA2408">
        <v>2407</v>
      </c>
      <c r="AB2408" t="s">
        <v>12017</v>
      </c>
      <c r="AC2408">
        <v>2841.68</v>
      </c>
      <c r="AD2408">
        <v>3960.1</v>
      </c>
      <c r="AE2408">
        <v>198</v>
      </c>
      <c r="AF2408" t="s">
        <v>11086</v>
      </c>
      <c r="AG2408" t="s">
        <v>11291</v>
      </c>
      <c r="AH2408">
        <v>5605</v>
      </c>
      <c r="AI2408">
        <v>2407</v>
      </c>
      <c r="AJ2408" t="s">
        <v>11104</v>
      </c>
      <c r="AK2408" t="s">
        <v>12028</v>
      </c>
      <c r="AL2408" t="s">
        <v>12031</v>
      </c>
      <c r="AM2408" t="s">
        <v>11374</v>
      </c>
      <c r="AN2408">
        <v>1</v>
      </c>
      <c r="AO2408" s="10" t="s">
        <v>12047</v>
      </c>
      <c r="AP2408" t="str" cm="1">
        <f t="array" ref="AP2408">_xlfn.IFS(
  Table1[[#This Row],[Age]]&lt;=25, "18-25",
  Table1[[#This Row],[Age]]&lt;=35, "26-35",
  Table1[[#This Row],[Age]]&lt;=45, "36-45",
  Table1[[#This Row],[Age]]&lt;=60, "46-60",
  TRUE, "60+")</f>
        <v>18-25</v>
      </c>
    </row>
    <row r="2409" spans="1:42" x14ac:dyDescent="0.3">
      <c r="A2409">
        <v>2408</v>
      </c>
      <c r="B2409" t="s">
        <v>26</v>
      </c>
      <c r="C2409" t="s">
        <v>62</v>
      </c>
      <c r="D2409">
        <v>60</v>
      </c>
      <c r="E2409" t="s">
        <v>105</v>
      </c>
      <c r="F2409" t="s">
        <v>2515</v>
      </c>
      <c r="G2409" t="s">
        <v>5115</v>
      </c>
      <c r="H2409">
        <v>19458797261</v>
      </c>
      <c r="I2409" t="s">
        <v>6674</v>
      </c>
      <c r="J2409" t="s">
        <v>7291</v>
      </c>
      <c r="K2409">
        <v>9535.64</v>
      </c>
      <c r="L2409" s="12" t="s">
        <v>9375</v>
      </c>
      <c r="M2409" s="10" t="s">
        <v>11271</v>
      </c>
      <c r="N2409">
        <v>2408</v>
      </c>
      <c r="O2409">
        <v>45203</v>
      </c>
      <c r="P2409" t="s">
        <v>11404</v>
      </c>
      <c r="Q2409" s="16">
        <v>4784.28</v>
      </c>
      <c r="R2409">
        <v>4751.3599999999997</v>
      </c>
      <c r="S2409">
        <v>10</v>
      </c>
      <c r="T2409">
        <v>2408</v>
      </c>
      <c r="U2409">
        <v>7487.06</v>
      </c>
      <c r="V2409" t="s">
        <v>11411</v>
      </c>
      <c r="W2409">
        <v>4.08</v>
      </c>
      <c r="X2409">
        <v>48</v>
      </c>
      <c r="Y2409" t="s">
        <v>11828</v>
      </c>
      <c r="Z2409" t="s">
        <v>12011</v>
      </c>
      <c r="AA2409">
        <v>2408</v>
      </c>
      <c r="AB2409" t="s">
        <v>12016</v>
      </c>
      <c r="AC2409">
        <v>4814.95</v>
      </c>
      <c r="AD2409">
        <v>2869.99</v>
      </c>
      <c r="AE2409">
        <v>143.5</v>
      </c>
      <c r="AF2409" t="s">
        <v>11327</v>
      </c>
      <c r="AG2409" t="s">
        <v>11216</v>
      </c>
      <c r="AH2409">
        <v>3344</v>
      </c>
      <c r="AI2409">
        <v>2408</v>
      </c>
      <c r="AJ2409" t="s">
        <v>11240</v>
      </c>
      <c r="AK2409" t="s">
        <v>12029</v>
      </c>
      <c r="AL2409" t="s">
        <v>12032</v>
      </c>
      <c r="AM2409" t="s">
        <v>11346</v>
      </c>
      <c r="AN2409">
        <v>-1</v>
      </c>
      <c r="AO2409" s="10" t="s">
        <v>12044</v>
      </c>
      <c r="AP2409" t="str" cm="1">
        <f t="array" ref="AP2409">_xlfn.IFS(
  Table1[[#This Row],[Age]]&lt;=25, "18-25",
  Table1[[#This Row],[Age]]&lt;=35, "26-35",
  Table1[[#This Row],[Age]]&lt;=45, "36-45",
  Table1[[#This Row],[Age]]&lt;=60, "46-60",
  TRUE, "60+")</f>
        <v>46-60</v>
      </c>
    </row>
    <row r="2410" spans="1:42" x14ac:dyDescent="0.3">
      <c r="A2410">
        <v>2409</v>
      </c>
      <c r="B2410" t="s">
        <v>31</v>
      </c>
      <c r="C2410" t="s">
        <v>83</v>
      </c>
      <c r="D2410">
        <v>43</v>
      </c>
      <c r="E2410" t="s">
        <v>104</v>
      </c>
      <c r="F2410" t="s">
        <v>2516</v>
      </c>
      <c r="G2410" t="s">
        <v>5134</v>
      </c>
      <c r="H2410">
        <v>19458797262</v>
      </c>
      <c r="I2410" t="s">
        <v>6689</v>
      </c>
      <c r="J2410" t="s">
        <v>7292</v>
      </c>
      <c r="K2410">
        <v>9948.64</v>
      </c>
      <c r="L2410" s="12" t="s">
        <v>8156</v>
      </c>
      <c r="M2410" s="10" t="s">
        <v>11292</v>
      </c>
      <c r="N2410">
        <v>2409</v>
      </c>
      <c r="O2410">
        <v>45069</v>
      </c>
      <c r="P2410" t="s">
        <v>11403</v>
      </c>
      <c r="Q2410" s="16">
        <v>4512.84</v>
      </c>
      <c r="R2410">
        <v>14461.48</v>
      </c>
      <c r="S2410">
        <v>37</v>
      </c>
      <c r="T2410">
        <v>2409</v>
      </c>
      <c r="U2410">
        <v>18532.14</v>
      </c>
      <c r="V2410" t="s">
        <v>11412</v>
      </c>
      <c r="W2410">
        <v>4.1500000000000004</v>
      </c>
      <c r="X2410">
        <v>60</v>
      </c>
      <c r="Y2410" t="s">
        <v>8278</v>
      </c>
      <c r="Z2410" t="s">
        <v>12011</v>
      </c>
      <c r="AA2410">
        <v>2409</v>
      </c>
      <c r="AB2410" t="s">
        <v>12016</v>
      </c>
      <c r="AC2410">
        <v>4261.7700000000004</v>
      </c>
      <c r="AD2410">
        <v>326.29000000000002</v>
      </c>
      <c r="AE2410">
        <v>16.309999999999999</v>
      </c>
      <c r="AF2410" t="s">
        <v>11298</v>
      </c>
      <c r="AG2410" t="s">
        <v>11227</v>
      </c>
      <c r="AH2410">
        <v>1006</v>
      </c>
      <c r="AI2410">
        <v>2409</v>
      </c>
      <c r="AJ2410" t="s">
        <v>11063</v>
      </c>
      <c r="AK2410" t="s">
        <v>12027</v>
      </c>
      <c r="AL2410" t="s">
        <v>12031</v>
      </c>
      <c r="AM2410" t="s">
        <v>11364</v>
      </c>
      <c r="AN2410">
        <v>1</v>
      </c>
      <c r="AO2410" s="10" t="s">
        <v>12046</v>
      </c>
      <c r="AP2410" t="str" cm="1">
        <f t="array" ref="AP2410">_xlfn.IFS(
  Table1[[#This Row],[Age]]&lt;=25, "18-25",
  Table1[[#This Row],[Age]]&lt;=35, "26-35",
  Table1[[#This Row],[Age]]&lt;=45, "36-45",
  Table1[[#This Row],[Age]]&lt;=60, "46-60",
  TRUE, "60+")</f>
        <v>36-45</v>
      </c>
    </row>
    <row r="2411" spans="1:42" x14ac:dyDescent="0.3">
      <c r="A2411">
        <v>2410</v>
      </c>
      <c r="B2411" t="s">
        <v>36</v>
      </c>
      <c r="C2411" t="s">
        <v>63</v>
      </c>
      <c r="D2411">
        <v>58</v>
      </c>
      <c r="E2411" t="s">
        <v>105</v>
      </c>
      <c r="F2411" t="s">
        <v>2517</v>
      </c>
      <c r="G2411" t="s">
        <v>5133</v>
      </c>
      <c r="H2411">
        <v>19458797263</v>
      </c>
      <c r="I2411" t="s">
        <v>5791</v>
      </c>
      <c r="J2411" t="s">
        <v>7292</v>
      </c>
      <c r="K2411">
        <v>7856.1</v>
      </c>
      <c r="L2411" s="12" t="s">
        <v>9277</v>
      </c>
      <c r="M2411" s="10" t="s">
        <v>11136</v>
      </c>
      <c r="N2411">
        <v>2410</v>
      </c>
      <c r="O2411">
        <v>45143</v>
      </c>
      <c r="P2411" t="s">
        <v>11403</v>
      </c>
      <c r="Q2411" s="16">
        <v>2830.12</v>
      </c>
      <c r="R2411">
        <v>5025.9799999999996</v>
      </c>
      <c r="S2411">
        <v>33</v>
      </c>
      <c r="T2411">
        <v>2410</v>
      </c>
      <c r="U2411">
        <v>18586.150000000001</v>
      </c>
      <c r="V2411" t="s">
        <v>11413</v>
      </c>
      <c r="W2411">
        <v>2.2599999999999998</v>
      </c>
      <c r="X2411">
        <v>48</v>
      </c>
      <c r="Y2411" t="s">
        <v>10260</v>
      </c>
      <c r="Z2411" t="s">
        <v>12012</v>
      </c>
      <c r="AA2411">
        <v>2410</v>
      </c>
      <c r="AB2411" t="s">
        <v>12017</v>
      </c>
      <c r="AC2411">
        <v>8022.86</v>
      </c>
      <c r="AD2411">
        <v>1289.3900000000001</v>
      </c>
      <c r="AE2411">
        <v>64.47</v>
      </c>
      <c r="AF2411" t="s">
        <v>11219</v>
      </c>
      <c r="AG2411" t="s">
        <v>11386</v>
      </c>
      <c r="AH2411">
        <v>9971</v>
      </c>
      <c r="AI2411">
        <v>2410</v>
      </c>
      <c r="AJ2411" t="s">
        <v>11379</v>
      </c>
      <c r="AK2411" t="s">
        <v>12029</v>
      </c>
      <c r="AL2411" t="s">
        <v>12031</v>
      </c>
      <c r="AM2411" t="s">
        <v>11376</v>
      </c>
      <c r="AN2411">
        <v>1</v>
      </c>
      <c r="AO2411" s="10" t="s">
        <v>12041</v>
      </c>
      <c r="AP2411" t="str" cm="1">
        <f t="array" ref="AP2411">_xlfn.IFS(
  Table1[[#This Row],[Age]]&lt;=25, "18-25",
  Table1[[#This Row],[Age]]&lt;=35, "26-35",
  Table1[[#This Row],[Age]]&lt;=45, "36-45",
  Table1[[#This Row],[Age]]&lt;=60, "46-60",
  TRUE, "60+")</f>
        <v>46-60</v>
      </c>
    </row>
    <row r="2412" spans="1:42" x14ac:dyDescent="0.3">
      <c r="A2412">
        <v>2411</v>
      </c>
      <c r="B2412" t="s">
        <v>31</v>
      </c>
      <c r="C2412" t="s">
        <v>75</v>
      </c>
      <c r="D2412">
        <v>23</v>
      </c>
      <c r="E2412" t="s">
        <v>106</v>
      </c>
      <c r="F2412" t="s">
        <v>2518</v>
      </c>
      <c r="G2412" t="s">
        <v>5109</v>
      </c>
      <c r="H2412">
        <v>19458797264</v>
      </c>
      <c r="I2412" t="s">
        <v>6690</v>
      </c>
      <c r="J2412" t="s">
        <v>7291</v>
      </c>
      <c r="K2412">
        <v>7628.18</v>
      </c>
      <c r="L2412" s="12" t="s">
        <v>9376</v>
      </c>
      <c r="M2412" s="10" t="s">
        <v>11289</v>
      </c>
      <c r="N2412">
        <v>2411</v>
      </c>
      <c r="O2412">
        <v>45093</v>
      </c>
      <c r="P2412" t="s">
        <v>11404</v>
      </c>
      <c r="Q2412" s="16">
        <v>3843.67</v>
      </c>
      <c r="R2412">
        <v>11471.85</v>
      </c>
      <c r="S2412">
        <v>28</v>
      </c>
      <c r="T2412">
        <v>2411</v>
      </c>
      <c r="U2412">
        <v>21793.72</v>
      </c>
      <c r="V2412" t="s">
        <v>11412</v>
      </c>
      <c r="W2412">
        <v>4.0199999999999996</v>
      </c>
      <c r="X2412">
        <v>48</v>
      </c>
      <c r="Y2412" t="s">
        <v>9433</v>
      </c>
      <c r="Z2412" t="s">
        <v>12012</v>
      </c>
      <c r="AA2412">
        <v>2411</v>
      </c>
      <c r="AB2412" t="s">
        <v>12017</v>
      </c>
      <c r="AC2412">
        <v>6927.3</v>
      </c>
      <c r="AD2412">
        <v>2867.66</v>
      </c>
      <c r="AE2412">
        <v>143.38</v>
      </c>
      <c r="AF2412" t="s">
        <v>11330</v>
      </c>
      <c r="AG2412" t="s">
        <v>11131</v>
      </c>
      <c r="AH2412">
        <v>7400</v>
      </c>
      <c r="AI2412">
        <v>2411</v>
      </c>
      <c r="AJ2412" t="s">
        <v>11325</v>
      </c>
      <c r="AK2412" t="s">
        <v>12028</v>
      </c>
      <c r="AL2412" t="s">
        <v>12031</v>
      </c>
      <c r="AM2412" t="s">
        <v>11358</v>
      </c>
      <c r="AN2412">
        <v>1</v>
      </c>
      <c r="AO2412" s="10" t="s">
        <v>12043</v>
      </c>
      <c r="AP2412" t="str" cm="1">
        <f t="array" ref="AP2412">_xlfn.IFS(
  Table1[[#This Row],[Age]]&lt;=25, "18-25",
  Table1[[#This Row],[Age]]&lt;=35, "26-35",
  Table1[[#This Row],[Age]]&lt;=45, "36-45",
  Table1[[#This Row],[Age]]&lt;=60, "46-60",
  TRUE, "60+")</f>
        <v>18-25</v>
      </c>
    </row>
    <row r="2413" spans="1:42" x14ac:dyDescent="0.3">
      <c r="A2413">
        <v>2412</v>
      </c>
      <c r="B2413" t="s">
        <v>4</v>
      </c>
      <c r="C2413" t="s">
        <v>95</v>
      </c>
      <c r="D2413">
        <v>48</v>
      </c>
      <c r="E2413" t="s">
        <v>104</v>
      </c>
      <c r="F2413" t="s">
        <v>2519</v>
      </c>
      <c r="G2413" t="s">
        <v>5111</v>
      </c>
      <c r="H2413">
        <v>19458797265</v>
      </c>
      <c r="I2413" t="s">
        <v>5545</v>
      </c>
      <c r="J2413" t="s">
        <v>7292</v>
      </c>
      <c r="K2413">
        <v>9537.5400000000009</v>
      </c>
      <c r="L2413" s="12" t="s">
        <v>9377</v>
      </c>
      <c r="M2413" s="10" t="s">
        <v>11382</v>
      </c>
      <c r="N2413">
        <v>2412</v>
      </c>
      <c r="O2413">
        <v>44942</v>
      </c>
      <c r="P2413" t="s">
        <v>11403</v>
      </c>
      <c r="Q2413" s="16">
        <v>1449.63</v>
      </c>
      <c r="R2413">
        <v>8087.91</v>
      </c>
      <c r="S2413">
        <v>87</v>
      </c>
      <c r="T2413">
        <v>2412</v>
      </c>
      <c r="U2413">
        <v>42568.61</v>
      </c>
      <c r="V2413" t="s">
        <v>11412</v>
      </c>
      <c r="W2413">
        <v>5.23</v>
      </c>
      <c r="X2413">
        <v>24</v>
      </c>
      <c r="Y2413" t="s">
        <v>11731</v>
      </c>
      <c r="Z2413" t="s">
        <v>12011</v>
      </c>
      <c r="AA2413">
        <v>2412</v>
      </c>
      <c r="AB2413" t="s">
        <v>12016</v>
      </c>
      <c r="AC2413">
        <v>8498.41</v>
      </c>
      <c r="AD2413">
        <v>527.52</v>
      </c>
      <c r="AE2413">
        <v>26.38</v>
      </c>
      <c r="AF2413" t="s">
        <v>11352</v>
      </c>
      <c r="AG2413" t="s">
        <v>11248</v>
      </c>
      <c r="AH2413">
        <v>1334</v>
      </c>
      <c r="AI2413">
        <v>2412</v>
      </c>
      <c r="AJ2413" t="s">
        <v>11149</v>
      </c>
      <c r="AK2413" t="s">
        <v>12029</v>
      </c>
      <c r="AL2413" t="s">
        <v>12031</v>
      </c>
      <c r="AM2413" t="s">
        <v>11245</v>
      </c>
      <c r="AN2413">
        <v>1</v>
      </c>
      <c r="AO2413" s="10" t="s">
        <v>12039</v>
      </c>
      <c r="AP2413" t="str" cm="1">
        <f t="array" ref="AP2413">_xlfn.IFS(
  Table1[[#This Row],[Age]]&lt;=25, "18-25",
  Table1[[#This Row],[Age]]&lt;=35, "26-35",
  Table1[[#This Row],[Age]]&lt;=45, "36-45",
  Table1[[#This Row],[Age]]&lt;=60, "46-60",
  TRUE, "60+")</f>
        <v>46-60</v>
      </c>
    </row>
    <row r="2414" spans="1:42" x14ac:dyDescent="0.3">
      <c r="A2414">
        <v>2413</v>
      </c>
      <c r="B2414" t="s">
        <v>42</v>
      </c>
      <c r="C2414" t="s">
        <v>83</v>
      </c>
      <c r="D2414">
        <v>34</v>
      </c>
      <c r="E2414" t="s">
        <v>104</v>
      </c>
      <c r="F2414" t="s">
        <v>2520</v>
      </c>
      <c r="G2414" t="s">
        <v>5141</v>
      </c>
      <c r="H2414">
        <v>19458797266</v>
      </c>
      <c r="I2414" t="s">
        <v>5883</v>
      </c>
      <c r="J2414" t="s">
        <v>7291</v>
      </c>
      <c r="K2414">
        <v>2976.3</v>
      </c>
      <c r="L2414" s="12" t="s">
        <v>9378</v>
      </c>
      <c r="M2414" s="10" t="s">
        <v>11194</v>
      </c>
      <c r="N2414">
        <v>2413</v>
      </c>
      <c r="O2414">
        <v>44961</v>
      </c>
      <c r="P2414" t="s">
        <v>11404</v>
      </c>
      <c r="Q2414" s="16">
        <v>2881.05</v>
      </c>
      <c r="R2414">
        <v>95.25</v>
      </c>
      <c r="S2414">
        <v>42</v>
      </c>
      <c r="T2414">
        <v>2413</v>
      </c>
      <c r="U2414">
        <v>42619.69</v>
      </c>
      <c r="V2414" t="s">
        <v>11412</v>
      </c>
      <c r="W2414">
        <v>9.86</v>
      </c>
      <c r="X2414">
        <v>60</v>
      </c>
      <c r="Y2414" t="s">
        <v>11912</v>
      </c>
      <c r="Z2414" t="s">
        <v>12011</v>
      </c>
      <c r="AA2414">
        <v>2413</v>
      </c>
      <c r="AB2414" t="s">
        <v>12015</v>
      </c>
      <c r="AC2414">
        <v>1374.54</v>
      </c>
      <c r="AD2414">
        <v>1250.31</v>
      </c>
      <c r="AE2414">
        <v>62.52</v>
      </c>
      <c r="AF2414" t="s">
        <v>11125</v>
      </c>
      <c r="AG2414" t="s">
        <v>11395</v>
      </c>
      <c r="AH2414">
        <v>9172</v>
      </c>
      <c r="AI2414">
        <v>2413</v>
      </c>
      <c r="AJ2414" t="s">
        <v>11378</v>
      </c>
      <c r="AK2414" t="s">
        <v>12027</v>
      </c>
      <c r="AL2414" t="s">
        <v>12031</v>
      </c>
      <c r="AM2414" t="s">
        <v>11293</v>
      </c>
      <c r="AN2414">
        <v>1</v>
      </c>
      <c r="AO2414" s="10" t="s">
        <v>12045</v>
      </c>
      <c r="AP2414" t="str" cm="1">
        <f t="array" ref="AP2414">_xlfn.IFS(
  Table1[[#This Row],[Age]]&lt;=25, "18-25",
  Table1[[#This Row],[Age]]&lt;=35, "26-35",
  Table1[[#This Row],[Age]]&lt;=45, "36-45",
  Table1[[#This Row],[Age]]&lt;=60, "46-60",
  TRUE, "60+")</f>
        <v>26-35</v>
      </c>
    </row>
    <row r="2415" spans="1:42" x14ac:dyDescent="0.3">
      <c r="A2415">
        <v>2414</v>
      </c>
      <c r="B2415" t="s">
        <v>11</v>
      </c>
      <c r="C2415" t="s">
        <v>92</v>
      </c>
      <c r="D2415">
        <v>26</v>
      </c>
      <c r="E2415" t="s">
        <v>105</v>
      </c>
      <c r="F2415" t="s">
        <v>2521</v>
      </c>
      <c r="G2415" t="s">
        <v>5116</v>
      </c>
      <c r="H2415">
        <v>19458797267</v>
      </c>
      <c r="I2415" t="s">
        <v>6691</v>
      </c>
      <c r="J2415" t="s">
        <v>7292</v>
      </c>
      <c r="K2415">
        <v>1376.92</v>
      </c>
      <c r="L2415" s="12" t="s">
        <v>7844</v>
      </c>
      <c r="M2415" s="10" t="s">
        <v>11371</v>
      </c>
      <c r="N2415">
        <v>2414</v>
      </c>
      <c r="O2415">
        <v>45205</v>
      </c>
      <c r="P2415" t="s">
        <v>11403</v>
      </c>
      <c r="Q2415" s="16">
        <v>341.81</v>
      </c>
      <c r="R2415">
        <v>1718.73</v>
      </c>
      <c r="S2415">
        <v>58</v>
      </c>
      <c r="T2415">
        <v>2414</v>
      </c>
      <c r="U2415">
        <v>29990.23</v>
      </c>
      <c r="V2415" t="s">
        <v>11412</v>
      </c>
      <c r="W2415">
        <v>8.5399999999999991</v>
      </c>
      <c r="X2415">
        <v>24</v>
      </c>
      <c r="Y2415" t="s">
        <v>11029</v>
      </c>
      <c r="Z2415" t="s">
        <v>12012</v>
      </c>
      <c r="AA2415">
        <v>2414</v>
      </c>
      <c r="AB2415" t="s">
        <v>12016</v>
      </c>
      <c r="AC2415">
        <v>8494.93</v>
      </c>
      <c r="AD2415">
        <v>3032.19</v>
      </c>
      <c r="AE2415">
        <v>151.61000000000001</v>
      </c>
      <c r="AF2415" t="s">
        <v>11045</v>
      </c>
      <c r="AG2415" t="s">
        <v>11041</v>
      </c>
      <c r="AH2415">
        <v>3107</v>
      </c>
      <c r="AI2415">
        <v>2414</v>
      </c>
      <c r="AJ2415" t="s">
        <v>11277</v>
      </c>
      <c r="AK2415" t="s">
        <v>12028</v>
      </c>
      <c r="AL2415" t="s">
        <v>12032</v>
      </c>
      <c r="AM2415" t="s">
        <v>11395</v>
      </c>
      <c r="AN2415">
        <v>1</v>
      </c>
      <c r="AO2415" s="10" t="s">
        <v>12044</v>
      </c>
      <c r="AP2415" t="str" cm="1">
        <f t="array" ref="AP2415">_xlfn.IFS(
  Table1[[#This Row],[Age]]&lt;=25, "18-25",
  Table1[[#This Row],[Age]]&lt;=35, "26-35",
  Table1[[#This Row],[Age]]&lt;=45, "36-45",
  Table1[[#This Row],[Age]]&lt;=60, "46-60",
  TRUE, "60+")</f>
        <v>26-35</v>
      </c>
    </row>
    <row r="2416" spans="1:42" x14ac:dyDescent="0.3">
      <c r="A2416">
        <v>2415</v>
      </c>
      <c r="B2416" t="s">
        <v>25</v>
      </c>
      <c r="C2416" t="s">
        <v>67</v>
      </c>
      <c r="D2416">
        <v>44</v>
      </c>
      <c r="E2416" t="s">
        <v>106</v>
      </c>
      <c r="F2416" t="s">
        <v>2522</v>
      </c>
      <c r="G2416" t="s">
        <v>5111</v>
      </c>
      <c r="H2416">
        <v>19458797268</v>
      </c>
      <c r="I2416" t="s">
        <v>6692</v>
      </c>
      <c r="J2416" t="s">
        <v>7291</v>
      </c>
      <c r="K2416">
        <v>8248.69</v>
      </c>
      <c r="L2416" s="12" t="s">
        <v>8376</v>
      </c>
      <c r="M2416" s="10" t="s">
        <v>11240</v>
      </c>
      <c r="N2416">
        <v>2415</v>
      </c>
      <c r="O2416">
        <v>45066</v>
      </c>
      <c r="P2416" t="s">
        <v>11403</v>
      </c>
      <c r="Q2416" s="16">
        <v>1324.53</v>
      </c>
      <c r="R2416">
        <v>9573.2199999999993</v>
      </c>
      <c r="S2416">
        <v>48</v>
      </c>
      <c r="T2416">
        <v>2415</v>
      </c>
      <c r="U2416">
        <v>49596.18</v>
      </c>
      <c r="V2416" t="s">
        <v>11413</v>
      </c>
      <c r="W2416">
        <v>8.14</v>
      </c>
      <c r="X2416">
        <v>12</v>
      </c>
      <c r="Y2416" t="s">
        <v>11714</v>
      </c>
      <c r="Z2416" t="s">
        <v>12012</v>
      </c>
      <c r="AA2416">
        <v>2415</v>
      </c>
      <c r="AB2416" t="s">
        <v>12016</v>
      </c>
      <c r="AC2416">
        <v>4705.3999999999996</v>
      </c>
      <c r="AD2416">
        <v>4627.99</v>
      </c>
      <c r="AE2416">
        <v>231.4</v>
      </c>
      <c r="AF2416" t="s">
        <v>11120</v>
      </c>
      <c r="AG2416" t="s">
        <v>11176</v>
      </c>
      <c r="AH2416">
        <v>6356</v>
      </c>
      <c r="AI2416">
        <v>2415</v>
      </c>
      <c r="AJ2416" t="s">
        <v>11064</v>
      </c>
      <c r="AK2416" t="s">
        <v>12027</v>
      </c>
      <c r="AL2416" t="s">
        <v>12031</v>
      </c>
      <c r="AM2416" t="s">
        <v>11213</v>
      </c>
      <c r="AN2416">
        <v>1</v>
      </c>
      <c r="AO2416" s="10" t="s">
        <v>12046</v>
      </c>
      <c r="AP2416" t="str" cm="1">
        <f t="array" ref="AP2416">_xlfn.IFS(
  Table1[[#This Row],[Age]]&lt;=25, "18-25",
  Table1[[#This Row],[Age]]&lt;=35, "26-35",
  Table1[[#This Row],[Age]]&lt;=45, "36-45",
  Table1[[#This Row],[Age]]&lt;=60, "46-60",
  TRUE, "60+")</f>
        <v>36-45</v>
      </c>
    </row>
    <row r="2417" spans="1:42" x14ac:dyDescent="0.3">
      <c r="A2417">
        <v>2416</v>
      </c>
      <c r="B2417" t="s">
        <v>6</v>
      </c>
      <c r="C2417" t="s">
        <v>72</v>
      </c>
      <c r="D2417">
        <v>23</v>
      </c>
      <c r="E2417" t="s">
        <v>105</v>
      </c>
      <c r="F2417" t="s">
        <v>2523</v>
      </c>
      <c r="G2417" t="s">
        <v>5129</v>
      </c>
      <c r="H2417">
        <v>19458797269</v>
      </c>
      <c r="I2417" t="s">
        <v>6195</v>
      </c>
      <c r="J2417" t="s">
        <v>7292</v>
      </c>
      <c r="K2417">
        <v>1792.21</v>
      </c>
      <c r="L2417" s="12" t="s">
        <v>9379</v>
      </c>
      <c r="M2417" s="10" t="s">
        <v>11171</v>
      </c>
      <c r="N2417">
        <v>2416</v>
      </c>
      <c r="O2417">
        <v>45166</v>
      </c>
      <c r="P2417" t="s">
        <v>11403</v>
      </c>
      <c r="Q2417" s="16">
        <v>1633.45</v>
      </c>
      <c r="R2417">
        <v>158.76</v>
      </c>
      <c r="S2417">
        <v>51</v>
      </c>
      <c r="T2417">
        <v>2416</v>
      </c>
      <c r="U2417">
        <v>42363.88</v>
      </c>
      <c r="V2417" t="s">
        <v>11412</v>
      </c>
      <c r="W2417">
        <v>6.04</v>
      </c>
      <c r="X2417">
        <v>48</v>
      </c>
      <c r="Y2417" t="s">
        <v>9293</v>
      </c>
      <c r="Z2417" t="s">
        <v>12010</v>
      </c>
      <c r="AA2417">
        <v>2416</v>
      </c>
      <c r="AB2417" t="s">
        <v>12017</v>
      </c>
      <c r="AC2417">
        <v>3326.85</v>
      </c>
      <c r="AD2417">
        <v>3661.4</v>
      </c>
      <c r="AE2417">
        <v>183.07</v>
      </c>
      <c r="AF2417" t="s">
        <v>11371</v>
      </c>
      <c r="AG2417" t="s">
        <v>11397</v>
      </c>
      <c r="AH2417">
        <v>4284</v>
      </c>
      <c r="AI2417">
        <v>2416</v>
      </c>
      <c r="AJ2417" t="s">
        <v>11168</v>
      </c>
      <c r="AK2417" t="s">
        <v>12028</v>
      </c>
      <c r="AL2417" t="s">
        <v>12031</v>
      </c>
      <c r="AM2417" t="s">
        <v>11315</v>
      </c>
      <c r="AN2417">
        <v>1</v>
      </c>
      <c r="AO2417" s="10" t="s">
        <v>12041</v>
      </c>
      <c r="AP2417" t="str" cm="1">
        <f t="array" ref="AP2417">_xlfn.IFS(
  Table1[[#This Row],[Age]]&lt;=25, "18-25",
  Table1[[#This Row],[Age]]&lt;=35, "26-35",
  Table1[[#This Row],[Age]]&lt;=45, "36-45",
  Table1[[#This Row],[Age]]&lt;=60, "46-60",
  TRUE, "60+")</f>
        <v>18-25</v>
      </c>
    </row>
    <row r="2418" spans="1:42" x14ac:dyDescent="0.3">
      <c r="A2418">
        <v>2417</v>
      </c>
      <c r="B2418" t="s">
        <v>11</v>
      </c>
      <c r="C2418" t="s">
        <v>82</v>
      </c>
      <c r="D2418">
        <v>23</v>
      </c>
      <c r="E2418" t="s">
        <v>104</v>
      </c>
      <c r="F2418" t="s">
        <v>2524</v>
      </c>
      <c r="G2418" t="s">
        <v>5143</v>
      </c>
      <c r="H2418">
        <v>19458797270</v>
      </c>
      <c r="I2418" t="s">
        <v>5887</v>
      </c>
      <c r="J2418" t="s">
        <v>7292</v>
      </c>
      <c r="K2418">
        <v>549.55999999999995</v>
      </c>
      <c r="L2418" s="12" t="s">
        <v>9380</v>
      </c>
      <c r="M2418" s="10" t="s">
        <v>11174</v>
      </c>
      <c r="N2418">
        <v>2417</v>
      </c>
      <c r="O2418">
        <v>45234</v>
      </c>
      <c r="P2418" t="s">
        <v>11403</v>
      </c>
      <c r="Q2418" s="16">
        <v>1812.6</v>
      </c>
      <c r="R2418">
        <v>2362.16</v>
      </c>
      <c r="S2418">
        <v>10</v>
      </c>
      <c r="T2418">
        <v>2417</v>
      </c>
      <c r="U2418">
        <v>34372.39</v>
      </c>
      <c r="V2418" t="s">
        <v>11411</v>
      </c>
      <c r="W2418">
        <v>4.24</v>
      </c>
      <c r="X2418">
        <v>24</v>
      </c>
      <c r="Y2418" t="s">
        <v>11652</v>
      </c>
      <c r="Z2418" t="s">
        <v>12010</v>
      </c>
      <c r="AA2418">
        <v>2417</v>
      </c>
      <c r="AB2418" t="s">
        <v>12017</v>
      </c>
      <c r="AC2418">
        <v>2835.2</v>
      </c>
      <c r="AD2418">
        <v>2537.83</v>
      </c>
      <c r="AE2418">
        <v>126.89</v>
      </c>
      <c r="AF2418" t="s">
        <v>11063</v>
      </c>
      <c r="AG2418" t="s">
        <v>11054</v>
      </c>
      <c r="AH2418">
        <v>8933</v>
      </c>
      <c r="AI2418">
        <v>2417</v>
      </c>
      <c r="AJ2418" t="s">
        <v>11333</v>
      </c>
      <c r="AK2418" t="s">
        <v>12029</v>
      </c>
      <c r="AL2418" t="s">
        <v>12032</v>
      </c>
      <c r="AM2418" t="s">
        <v>11332</v>
      </c>
      <c r="AN2418">
        <v>1</v>
      </c>
      <c r="AO2418" s="10" t="s">
        <v>12040</v>
      </c>
      <c r="AP2418" t="str" cm="1">
        <f t="array" ref="AP2418">_xlfn.IFS(
  Table1[[#This Row],[Age]]&lt;=25, "18-25",
  Table1[[#This Row],[Age]]&lt;=35, "26-35",
  Table1[[#This Row],[Age]]&lt;=45, "36-45",
  Table1[[#This Row],[Age]]&lt;=60, "46-60",
  TRUE, "60+")</f>
        <v>18-25</v>
      </c>
    </row>
    <row r="2419" spans="1:42" x14ac:dyDescent="0.3">
      <c r="A2419">
        <v>2418</v>
      </c>
      <c r="B2419" t="s">
        <v>27</v>
      </c>
      <c r="C2419" t="s">
        <v>97</v>
      </c>
      <c r="D2419">
        <v>21</v>
      </c>
      <c r="E2419" t="s">
        <v>104</v>
      </c>
      <c r="F2419" t="s">
        <v>2525</v>
      </c>
      <c r="G2419" t="s">
        <v>5129</v>
      </c>
      <c r="H2419">
        <v>19458797271</v>
      </c>
      <c r="I2419" t="s">
        <v>5617</v>
      </c>
      <c r="J2419" t="s">
        <v>7291</v>
      </c>
      <c r="K2419">
        <v>2044.97</v>
      </c>
      <c r="L2419" s="12" t="s">
        <v>9381</v>
      </c>
      <c r="M2419" s="10" t="s">
        <v>11275</v>
      </c>
      <c r="N2419">
        <v>2418</v>
      </c>
      <c r="O2419">
        <v>45201</v>
      </c>
      <c r="P2419" t="s">
        <v>11403</v>
      </c>
      <c r="Q2419" s="16">
        <v>813.47</v>
      </c>
      <c r="R2419">
        <v>2858.44</v>
      </c>
      <c r="S2419">
        <v>8</v>
      </c>
      <c r="T2419">
        <v>2418</v>
      </c>
      <c r="U2419">
        <v>10773.46</v>
      </c>
      <c r="V2419" t="s">
        <v>11413</v>
      </c>
      <c r="W2419">
        <v>8.7100000000000009</v>
      </c>
      <c r="X2419">
        <v>60</v>
      </c>
      <c r="Y2419" t="s">
        <v>10931</v>
      </c>
      <c r="Z2419" t="s">
        <v>12012</v>
      </c>
      <c r="AA2419">
        <v>2418</v>
      </c>
      <c r="AB2419" t="s">
        <v>12017</v>
      </c>
      <c r="AC2419">
        <v>4119.75</v>
      </c>
      <c r="AD2419">
        <v>1059.56</v>
      </c>
      <c r="AE2419">
        <v>52.98</v>
      </c>
      <c r="AF2419" t="s">
        <v>11162</v>
      </c>
      <c r="AG2419" t="s">
        <v>11301</v>
      </c>
      <c r="AH2419">
        <v>3833</v>
      </c>
      <c r="AI2419">
        <v>2418</v>
      </c>
      <c r="AJ2419" t="s">
        <v>11206</v>
      </c>
      <c r="AK2419" t="s">
        <v>12027</v>
      </c>
      <c r="AL2419" t="s">
        <v>12031</v>
      </c>
      <c r="AM2419" t="s">
        <v>11318</v>
      </c>
      <c r="AN2419">
        <v>1</v>
      </c>
      <c r="AO2419" s="10" t="s">
        <v>12044</v>
      </c>
      <c r="AP2419" t="str" cm="1">
        <f t="array" ref="AP2419">_xlfn.IFS(
  Table1[[#This Row],[Age]]&lt;=25, "18-25",
  Table1[[#This Row],[Age]]&lt;=35, "26-35",
  Table1[[#This Row],[Age]]&lt;=45, "36-45",
  Table1[[#This Row],[Age]]&lt;=60, "46-60",
  TRUE, "60+")</f>
        <v>18-25</v>
      </c>
    </row>
    <row r="2420" spans="1:42" x14ac:dyDescent="0.3">
      <c r="A2420">
        <v>2419</v>
      </c>
      <c r="B2420" t="s">
        <v>23</v>
      </c>
      <c r="C2420" t="s">
        <v>62</v>
      </c>
      <c r="D2420">
        <v>69</v>
      </c>
      <c r="E2420" t="s">
        <v>106</v>
      </c>
      <c r="F2420" t="s">
        <v>2526</v>
      </c>
      <c r="G2420" t="s">
        <v>5117</v>
      </c>
      <c r="H2420">
        <v>19458797272</v>
      </c>
      <c r="I2420" t="s">
        <v>6693</v>
      </c>
      <c r="J2420" t="s">
        <v>7291</v>
      </c>
      <c r="K2420">
        <v>4435.28</v>
      </c>
      <c r="L2420" s="12" t="s">
        <v>9382</v>
      </c>
      <c r="M2420" s="10" t="s">
        <v>11230</v>
      </c>
      <c r="N2420">
        <v>2419</v>
      </c>
      <c r="O2420">
        <v>45280</v>
      </c>
      <c r="P2420" t="s">
        <v>11403</v>
      </c>
      <c r="Q2420" s="16">
        <v>425.49</v>
      </c>
      <c r="R2420">
        <v>4860.7700000000004</v>
      </c>
      <c r="S2420">
        <v>16</v>
      </c>
      <c r="T2420">
        <v>2419</v>
      </c>
      <c r="U2420">
        <v>27936.81</v>
      </c>
      <c r="V2420" t="s">
        <v>11411</v>
      </c>
      <c r="W2420">
        <v>4.13</v>
      </c>
      <c r="X2420">
        <v>24</v>
      </c>
      <c r="Y2420" t="s">
        <v>11824</v>
      </c>
      <c r="Z2420" t="s">
        <v>12011</v>
      </c>
      <c r="AA2420">
        <v>2419</v>
      </c>
      <c r="AB2420" t="s">
        <v>12016</v>
      </c>
      <c r="AC2420">
        <v>4115.9799999999996</v>
      </c>
      <c r="AD2420">
        <v>962.97</v>
      </c>
      <c r="AE2420">
        <v>48.15</v>
      </c>
      <c r="AF2420" t="s">
        <v>11177</v>
      </c>
      <c r="AG2420" t="s">
        <v>11154</v>
      </c>
      <c r="AH2420">
        <v>3142</v>
      </c>
      <c r="AI2420">
        <v>2419</v>
      </c>
      <c r="AJ2420" t="s">
        <v>11126</v>
      </c>
      <c r="AK2420" t="s">
        <v>12027</v>
      </c>
      <c r="AL2420" t="s">
        <v>12032</v>
      </c>
      <c r="AM2420" t="s">
        <v>11160</v>
      </c>
      <c r="AN2420">
        <v>1</v>
      </c>
      <c r="AO2420" s="10" t="s">
        <v>12036</v>
      </c>
      <c r="AP2420" t="str" cm="1">
        <f t="array" ref="AP2420">_xlfn.IFS(
  Table1[[#This Row],[Age]]&lt;=25, "18-25",
  Table1[[#This Row],[Age]]&lt;=35, "26-35",
  Table1[[#This Row],[Age]]&lt;=45, "36-45",
  Table1[[#This Row],[Age]]&lt;=60, "46-60",
  TRUE, "60+")</f>
        <v>60+</v>
      </c>
    </row>
    <row r="2421" spans="1:42" x14ac:dyDescent="0.3">
      <c r="A2421">
        <v>2420</v>
      </c>
      <c r="B2421" t="s">
        <v>36</v>
      </c>
      <c r="C2421" t="s">
        <v>86</v>
      </c>
      <c r="D2421">
        <v>60</v>
      </c>
      <c r="E2421" t="s">
        <v>104</v>
      </c>
      <c r="F2421" t="s">
        <v>2527</v>
      </c>
      <c r="G2421" t="s">
        <v>5117</v>
      </c>
      <c r="H2421">
        <v>19458797273</v>
      </c>
      <c r="I2421" t="s">
        <v>6009</v>
      </c>
      <c r="J2421" t="s">
        <v>7292</v>
      </c>
      <c r="K2421">
        <v>5001.51</v>
      </c>
      <c r="L2421" s="12" t="s">
        <v>9383</v>
      </c>
      <c r="M2421" s="10" t="s">
        <v>11060</v>
      </c>
      <c r="N2421">
        <v>2420</v>
      </c>
      <c r="O2421">
        <v>45041</v>
      </c>
      <c r="P2421" t="s">
        <v>11404</v>
      </c>
      <c r="Q2421" s="16">
        <v>2896.07</v>
      </c>
      <c r="R2421">
        <v>7897.58</v>
      </c>
      <c r="S2421">
        <v>96</v>
      </c>
      <c r="T2421">
        <v>2420</v>
      </c>
      <c r="U2421">
        <v>11481.43</v>
      </c>
      <c r="V2421" t="s">
        <v>11411</v>
      </c>
      <c r="W2421">
        <v>6.34</v>
      </c>
      <c r="X2421">
        <v>12</v>
      </c>
      <c r="Y2421" t="s">
        <v>10124</v>
      </c>
      <c r="Z2421" t="s">
        <v>12012</v>
      </c>
      <c r="AA2421">
        <v>2420</v>
      </c>
      <c r="AB2421" t="s">
        <v>12017</v>
      </c>
      <c r="AC2421">
        <v>2282.7600000000002</v>
      </c>
      <c r="AD2421">
        <v>3880.63</v>
      </c>
      <c r="AE2421">
        <v>194.03</v>
      </c>
      <c r="AF2421" t="s">
        <v>11342</v>
      </c>
      <c r="AG2421" t="s">
        <v>11267</v>
      </c>
      <c r="AH2421">
        <v>1420</v>
      </c>
      <c r="AI2421">
        <v>2420</v>
      </c>
      <c r="AJ2421" t="s">
        <v>11316</v>
      </c>
      <c r="AK2421" t="s">
        <v>12027</v>
      </c>
      <c r="AL2421" t="s">
        <v>12032</v>
      </c>
      <c r="AM2421" t="s">
        <v>11350</v>
      </c>
      <c r="AN2421">
        <v>1</v>
      </c>
      <c r="AO2421" s="10" t="s">
        <v>12037</v>
      </c>
      <c r="AP2421" t="str" cm="1">
        <f t="array" ref="AP2421">_xlfn.IFS(
  Table1[[#This Row],[Age]]&lt;=25, "18-25",
  Table1[[#This Row],[Age]]&lt;=35, "26-35",
  Table1[[#This Row],[Age]]&lt;=45, "36-45",
  Table1[[#This Row],[Age]]&lt;=60, "46-60",
  TRUE, "60+")</f>
        <v>46-60</v>
      </c>
    </row>
    <row r="2422" spans="1:42" x14ac:dyDescent="0.3">
      <c r="A2422">
        <v>2421</v>
      </c>
      <c r="B2422" t="s">
        <v>24</v>
      </c>
      <c r="C2422" t="s">
        <v>61</v>
      </c>
      <c r="D2422">
        <v>20</v>
      </c>
      <c r="E2422" t="s">
        <v>106</v>
      </c>
      <c r="F2422" t="s">
        <v>2528</v>
      </c>
      <c r="G2422" t="s">
        <v>5111</v>
      </c>
      <c r="H2422">
        <v>19458797274</v>
      </c>
      <c r="I2422" t="s">
        <v>6694</v>
      </c>
      <c r="J2422" t="s">
        <v>7291</v>
      </c>
      <c r="K2422">
        <v>718.77</v>
      </c>
      <c r="L2422" s="12" t="s">
        <v>9384</v>
      </c>
      <c r="M2422" s="10" t="s">
        <v>11376</v>
      </c>
      <c r="N2422">
        <v>2421</v>
      </c>
      <c r="O2422">
        <v>45013</v>
      </c>
      <c r="P2422" t="s">
        <v>11403</v>
      </c>
      <c r="Q2422" s="16">
        <v>2461.6999999999998</v>
      </c>
      <c r="R2422">
        <v>-1742.93</v>
      </c>
      <c r="S2422">
        <v>62</v>
      </c>
      <c r="T2422">
        <v>2421</v>
      </c>
      <c r="U2422">
        <v>15781.16</v>
      </c>
      <c r="V2422" t="s">
        <v>11412</v>
      </c>
      <c r="W2422">
        <v>3.31</v>
      </c>
      <c r="X2422">
        <v>48</v>
      </c>
      <c r="Y2422" t="s">
        <v>11853</v>
      </c>
      <c r="Z2422" t="s">
        <v>12011</v>
      </c>
      <c r="AA2422">
        <v>2421</v>
      </c>
      <c r="AB2422" t="s">
        <v>12016</v>
      </c>
      <c r="AC2422">
        <v>6394.88</v>
      </c>
      <c r="AD2422">
        <v>4632.66</v>
      </c>
      <c r="AE2422">
        <v>231.63</v>
      </c>
      <c r="AF2422" t="s">
        <v>11384</v>
      </c>
      <c r="AG2422" t="s">
        <v>11373</v>
      </c>
      <c r="AH2422">
        <v>4996</v>
      </c>
      <c r="AI2422">
        <v>2421</v>
      </c>
      <c r="AJ2422" t="s">
        <v>11172</v>
      </c>
      <c r="AK2422" t="s">
        <v>12028</v>
      </c>
      <c r="AL2422" t="s">
        <v>12032</v>
      </c>
      <c r="AM2422" t="s">
        <v>11040</v>
      </c>
      <c r="AN2422">
        <v>1</v>
      </c>
      <c r="AO2422" s="10" t="s">
        <v>12047</v>
      </c>
      <c r="AP2422" t="str" cm="1">
        <f t="array" ref="AP2422">_xlfn.IFS(
  Table1[[#This Row],[Age]]&lt;=25, "18-25",
  Table1[[#This Row],[Age]]&lt;=35, "26-35",
  Table1[[#This Row],[Age]]&lt;=45, "36-45",
  Table1[[#This Row],[Age]]&lt;=60, "46-60",
  TRUE, "60+")</f>
        <v>18-25</v>
      </c>
    </row>
    <row r="2423" spans="1:42" x14ac:dyDescent="0.3">
      <c r="A2423">
        <v>2422</v>
      </c>
      <c r="B2423" t="s">
        <v>29</v>
      </c>
      <c r="C2423" t="s">
        <v>54</v>
      </c>
      <c r="D2423">
        <v>41</v>
      </c>
      <c r="E2423" t="s">
        <v>105</v>
      </c>
      <c r="F2423" t="s">
        <v>2529</v>
      </c>
      <c r="G2423" t="s">
        <v>5122</v>
      </c>
      <c r="H2423">
        <v>19458797275</v>
      </c>
      <c r="I2423" t="s">
        <v>6245</v>
      </c>
      <c r="J2423" t="s">
        <v>7291</v>
      </c>
      <c r="K2423">
        <v>4489.6000000000004</v>
      </c>
      <c r="L2423" s="12" t="s">
        <v>9385</v>
      </c>
      <c r="M2423" s="10" t="s">
        <v>11098</v>
      </c>
      <c r="N2423">
        <v>2422</v>
      </c>
      <c r="O2423">
        <v>45065</v>
      </c>
      <c r="P2423" t="s">
        <v>11402</v>
      </c>
      <c r="Q2423" s="16">
        <v>2926.82</v>
      </c>
      <c r="R2423">
        <v>1562.78</v>
      </c>
      <c r="S2423">
        <v>49</v>
      </c>
      <c r="T2423">
        <v>2422</v>
      </c>
      <c r="U2423">
        <v>34607.33</v>
      </c>
      <c r="V2423" t="s">
        <v>11413</v>
      </c>
      <c r="W2423">
        <v>7.99</v>
      </c>
      <c r="X2423">
        <v>12</v>
      </c>
      <c r="Y2423" t="s">
        <v>10248</v>
      </c>
      <c r="Z2423" t="s">
        <v>12012</v>
      </c>
      <c r="AA2423">
        <v>2422</v>
      </c>
      <c r="AB2423" t="s">
        <v>12015</v>
      </c>
      <c r="AC2423">
        <v>1743.59</v>
      </c>
      <c r="AD2423">
        <v>602.47</v>
      </c>
      <c r="AE2423">
        <v>30.12</v>
      </c>
      <c r="AF2423" t="s">
        <v>11315</v>
      </c>
      <c r="AG2423" t="s">
        <v>11176</v>
      </c>
      <c r="AH2423">
        <v>2216</v>
      </c>
      <c r="AI2423">
        <v>2422</v>
      </c>
      <c r="AJ2423" t="s">
        <v>11234</v>
      </c>
      <c r="AK2423" t="s">
        <v>12029</v>
      </c>
      <c r="AL2423" t="s">
        <v>12031</v>
      </c>
      <c r="AM2423" t="s">
        <v>11232</v>
      </c>
      <c r="AN2423">
        <v>1</v>
      </c>
      <c r="AO2423" s="10" t="s">
        <v>12046</v>
      </c>
      <c r="AP2423" t="str" cm="1">
        <f t="array" ref="AP2423">_xlfn.IFS(
  Table1[[#This Row],[Age]]&lt;=25, "18-25",
  Table1[[#This Row],[Age]]&lt;=35, "26-35",
  Table1[[#This Row],[Age]]&lt;=45, "36-45",
  Table1[[#This Row],[Age]]&lt;=60, "46-60",
  TRUE, "60+")</f>
        <v>36-45</v>
      </c>
    </row>
    <row r="2424" spans="1:42" x14ac:dyDescent="0.3">
      <c r="A2424">
        <v>2423</v>
      </c>
      <c r="B2424" t="s">
        <v>33</v>
      </c>
      <c r="C2424" t="s">
        <v>101</v>
      </c>
      <c r="D2424">
        <v>35</v>
      </c>
      <c r="E2424" t="s">
        <v>106</v>
      </c>
      <c r="F2424" t="s">
        <v>2530</v>
      </c>
      <c r="G2424" t="s">
        <v>5140</v>
      </c>
      <c r="H2424">
        <v>19458797276</v>
      </c>
      <c r="I2424" t="s">
        <v>5882</v>
      </c>
      <c r="J2424" t="s">
        <v>7291</v>
      </c>
      <c r="K2424">
        <v>6082.65</v>
      </c>
      <c r="L2424" s="12" t="s">
        <v>8667</v>
      </c>
      <c r="M2424" s="10" t="s">
        <v>11299</v>
      </c>
      <c r="N2424">
        <v>2423</v>
      </c>
      <c r="O2424">
        <v>44969</v>
      </c>
      <c r="P2424" t="s">
        <v>11404</v>
      </c>
      <c r="Q2424" s="16">
        <v>655.23</v>
      </c>
      <c r="R2424">
        <v>5427.42</v>
      </c>
      <c r="S2424">
        <v>89</v>
      </c>
      <c r="T2424">
        <v>2423</v>
      </c>
      <c r="U2424">
        <v>10036.57</v>
      </c>
      <c r="V2424" t="s">
        <v>11412</v>
      </c>
      <c r="W2424">
        <v>5.63</v>
      </c>
      <c r="X2424">
        <v>12</v>
      </c>
      <c r="Y2424" t="s">
        <v>11663</v>
      </c>
      <c r="Z2424" t="s">
        <v>12010</v>
      </c>
      <c r="AA2424">
        <v>2423</v>
      </c>
      <c r="AB2424" t="s">
        <v>12016</v>
      </c>
      <c r="AC2424">
        <v>5501.53</v>
      </c>
      <c r="AD2424">
        <v>3376.47</v>
      </c>
      <c r="AE2424">
        <v>168.82</v>
      </c>
      <c r="AF2424" t="s">
        <v>11390</v>
      </c>
      <c r="AG2424" t="s">
        <v>11138</v>
      </c>
      <c r="AH2424">
        <v>6043</v>
      </c>
      <c r="AI2424">
        <v>2423</v>
      </c>
      <c r="AJ2424" t="s">
        <v>11078</v>
      </c>
      <c r="AK2424" t="s">
        <v>12027</v>
      </c>
      <c r="AL2424" t="s">
        <v>12031</v>
      </c>
      <c r="AM2424" t="s">
        <v>11163</v>
      </c>
      <c r="AN2424">
        <v>1</v>
      </c>
      <c r="AO2424" s="10" t="s">
        <v>12045</v>
      </c>
      <c r="AP2424" t="str" cm="1">
        <f t="array" ref="AP2424">_xlfn.IFS(
  Table1[[#This Row],[Age]]&lt;=25, "18-25",
  Table1[[#This Row],[Age]]&lt;=35, "26-35",
  Table1[[#This Row],[Age]]&lt;=45, "36-45",
  Table1[[#This Row],[Age]]&lt;=60, "46-60",
  TRUE, "60+")</f>
        <v>26-35</v>
      </c>
    </row>
    <row r="2425" spans="1:42" x14ac:dyDescent="0.3">
      <c r="A2425">
        <v>2424</v>
      </c>
      <c r="B2425" t="s">
        <v>35</v>
      </c>
      <c r="C2425" t="s">
        <v>68</v>
      </c>
      <c r="D2425">
        <v>49</v>
      </c>
      <c r="E2425" t="s">
        <v>105</v>
      </c>
      <c r="F2425" t="s">
        <v>2531</v>
      </c>
      <c r="G2425" t="s">
        <v>5144</v>
      </c>
      <c r="H2425">
        <v>19458797277</v>
      </c>
      <c r="I2425" t="s">
        <v>6517</v>
      </c>
      <c r="J2425" t="s">
        <v>7291</v>
      </c>
      <c r="K2425">
        <v>9324.8799999999992</v>
      </c>
      <c r="L2425" s="12" t="s">
        <v>9386</v>
      </c>
      <c r="M2425" s="10" t="s">
        <v>11155</v>
      </c>
      <c r="N2425">
        <v>2424</v>
      </c>
      <c r="O2425">
        <v>45280</v>
      </c>
      <c r="P2425" t="s">
        <v>11402</v>
      </c>
      <c r="Q2425" s="16">
        <v>4738.9799999999996</v>
      </c>
      <c r="R2425">
        <v>14063.86</v>
      </c>
      <c r="S2425">
        <v>15</v>
      </c>
      <c r="T2425">
        <v>2424</v>
      </c>
      <c r="U2425">
        <v>5451.21</v>
      </c>
      <c r="V2425" t="s">
        <v>11413</v>
      </c>
      <c r="W2425">
        <v>9.06</v>
      </c>
      <c r="X2425">
        <v>48</v>
      </c>
      <c r="Y2425" t="s">
        <v>7707</v>
      </c>
      <c r="Z2425" t="s">
        <v>12010</v>
      </c>
      <c r="AA2425">
        <v>2424</v>
      </c>
      <c r="AB2425" t="s">
        <v>12017</v>
      </c>
      <c r="AC2425">
        <v>4524.97</v>
      </c>
      <c r="AD2425">
        <v>3639.32</v>
      </c>
      <c r="AE2425">
        <v>181.97</v>
      </c>
      <c r="AF2425" t="s">
        <v>11271</v>
      </c>
      <c r="AG2425" t="s">
        <v>11176</v>
      </c>
      <c r="AH2425">
        <v>608</v>
      </c>
      <c r="AI2425">
        <v>2424</v>
      </c>
      <c r="AJ2425" t="s">
        <v>11100</v>
      </c>
      <c r="AK2425" t="s">
        <v>12029</v>
      </c>
      <c r="AL2425" t="s">
        <v>12032</v>
      </c>
      <c r="AM2425" t="s">
        <v>11323</v>
      </c>
      <c r="AN2425">
        <v>1</v>
      </c>
      <c r="AO2425" s="10" t="s">
        <v>12036</v>
      </c>
      <c r="AP2425" t="str" cm="1">
        <f t="array" ref="AP2425">_xlfn.IFS(
  Table1[[#This Row],[Age]]&lt;=25, "18-25",
  Table1[[#This Row],[Age]]&lt;=35, "26-35",
  Table1[[#This Row],[Age]]&lt;=45, "36-45",
  Table1[[#This Row],[Age]]&lt;=60, "46-60",
  TRUE, "60+")</f>
        <v>46-60</v>
      </c>
    </row>
    <row r="2426" spans="1:42" x14ac:dyDescent="0.3">
      <c r="A2426">
        <v>2425</v>
      </c>
      <c r="B2426" t="s">
        <v>11</v>
      </c>
      <c r="C2426" t="s">
        <v>100</v>
      </c>
      <c r="D2426">
        <v>65</v>
      </c>
      <c r="E2426" t="s">
        <v>105</v>
      </c>
      <c r="F2426" t="s">
        <v>2532</v>
      </c>
      <c r="G2426" t="s">
        <v>5123</v>
      </c>
      <c r="H2426">
        <v>19458797278</v>
      </c>
      <c r="I2426" t="s">
        <v>6091</v>
      </c>
      <c r="J2426" t="s">
        <v>7292</v>
      </c>
      <c r="K2426">
        <v>2350.46</v>
      </c>
      <c r="L2426" s="12" t="s">
        <v>8458</v>
      </c>
      <c r="M2426" s="10" t="s">
        <v>11343</v>
      </c>
      <c r="N2426">
        <v>2425</v>
      </c>
      <c r="O2426">
        <v>44995</v>
      </c>
      <c r="P2426" t="s">
        <v>11403</v>
      </c>
      <c r="Q2426" s="16">
        <v>2072.64</v>
      </c>
      <c r="R2426">
        <v>4423.1000000000004</v>
      </c>
      <c r="S2426">
        <v>16</v>
      </c>
      <c r="T2426">
        <v>2425</v>
      </c>
      <c r="U2426">
        <v>27045.73</v>
      </c>
      <c r="V2426" t="s">
        <v>11413</v>
      </c>
      <c r="W2426">
        <v>6.12</v>
      </c>
      <c r="X2426">
        <v>12</v>
      </c>
      <c r="Y2426" t="s">
        <v>11746</v>
      </c>
      <c r="Z2426" t="s">
        <v>12010</v>
      </c>
      <c r="AA2426">
        <v>2425</v>
      </c>
      <c r="AB2426" t="s">
        <v>12017</v>
      </c>
      <c r="AC2426">
        <v>8336.76</v>
      </c>
      <c r="AD2426">
        <v>2551.33</v>
      </c>
      <c r="AE2426">
        <v>127.57</v>
      </c>
      <c r="AF2426" t="s">
        <v>11171</v>
      </c>
      <c r="AG2426" t="s">
        <v>11314</v>
      </c>
      <c r="AH2426">
        <v>5034</v>
      </c>
      <c r="AI2426">
        <v>2425</v>
      </c>
      <c r="AJ2426" t="s">
        <v>11355</v>
      </c>
      <c r="AK2426" t="s">
        <v>12028</v>
      </c>
      <c r="AL2426" t="s">
        <v>12032</v>
      </c>
      <c r="AM2426" t="s">
        <v>11051</v>
      </c>
      <c r="AN2426">
        <v>1</v>
      </c>
      <c r="AO2426" s="10" t="s">
        <v>12047</v>
      </c>
      <c r="AP2426" t="str" cm="1">
        <f t="array" ref="AP2426">_xlfn.IFS(
  Table1[[#This Row],[Age]]&lt;=25, "18-25",
  Table1[[#This Row],[Age]]&lt;=35, "26-35",
  Table1[[#This Row],[Age]]&lt;=45, "36-45",
  Table1[[#This Row],[Age]]&lt;=60, "46-60",
  TRUE, "60+")</f>
        <v>60+</v>
      </c>
    </row>
    <row r="2427" spans="1:42" x14ac:dyDescent="0.3">
      <c r="A2427">
        <v>2426</v>
      </c>
      <c r="B2427" t="s">
        <v>8</v>
      </c>
      <c r="C2427" t="s">
        <v>91</v>
      </c>
      <c r="D2427">
        <v>38</v>
      </c>
      <c r="E2427" t="s">
        <v>104</v>
      </c>
      <c r="F2427" t="s">
        <v>2533</v>
      </c>
      <c r="G2427" t="s">
        <v>5110</v>
      </c>
      <c r="H2427">
        <v>19458797279</v>
      </c>
      <c r="I2427" t="s">
        <v>6695</v>
      </c>
      <c r="J2427" t="s">
        <v>7291</v>
      </c>
      <c r="K2427">
        <v>2188.61</v>
      </c>
      <c r="L2427" s="12" t="s">
        <v>9387</v>
      </c>
      <c r="M2427" s="10" t="s">
        <v>11157</v>
      </c>
      <c r="N2427">
        <v>2426</v>
      </c>
      <c r="O2427">
        <v>45091</v>
      </c>
      <c r="P2427" t="s">
        <v>11404</v>
      </c>
      <c r="Q2427" s="16">
        <v>2252.87</v>
      </c>
      <c r="R2427">
        <v>-64.260000000000005</v>
      </c>
      <c r="S2427">
        <v>81</v>
      </c>
      <c r="T2427">
        <v>2426</v>
      </c>
      <c r="U2427">
        <v>1046.6199999999999</v>
      </c>
      <c r="V2427" t="s">
        <v>11411</v>
      </c>
      <c r="W2427">
        <v>2.48</v>
      </c>
      <c r="X2427">
        <v>48</v>
      </c>
      <c r="Y2427" t="s">
        <v>9620</v>
      </c>
      <c r="Z2427" t="s">
        <v>12012</v>
      </c>
      <c r="AA2427">
        <v>2426</v>
      </c>
      <c r="AB2427" t="s">
        <v>12015</v>
      </c>
      <c r="AC2427">
        <v>2982.17</v>
      </c>
      <c r="AD2427">
        <v>1655.84</v>
      </c>
      <c r="AE2427">
        <v>82.79</v>
      </c>
      <c r="AF2427" t="s">
        <v>11208</v>
      </c>
      <c r="AG2427" t="s">
        <v>11388</v>
      </c>
      <c r="AH2427">
        <v>9987</v>
      </c>
      <c r="AI2427">
        <v>2426</v>
      </c>
      <c r="AJ2427" t="s">
        <v>11389</v>
      </c>
      <c r="AK2427" t="s">
        <v>12027</v>
      </c>
      <c r="AL2427" t="s">
        <v>12032</v>
      </c>
      <c r="AM2427" t="s">
        <v>11040</v>
      </c>
      <c r="AN2427">
        <v>1</v>
      </c>
      <c r="AO2427" s="10" t="s">
        <v>12043</v>
      </c>
      <c r="AP2427" t="str" cm="1">
        <f t="array" ref="AP2427">_xlfn.IFS(
  Table1[[#This Row],[Age]]&lt;=25, "18-25",
  Table1[[#This Row],[Age]]&lt;=35, "26-35",
  Table1[[#This Row],[Age]]&lt;=45, "36-45",
  Table1[[#This Row],[Age]]&lt;=60, "46-60",
  TRUE, "60+")</f>
        <v>36-45</v>
      </c>
    </row>
    <row r="2428" spans="1:42" x14ac:dyDescent="0.3">
      <c r="A2428">
        <v>2427</v>
      </c>
      <c r="B2428" t="s">
        <v>12</v>
      </c>
      <c r="C2428" t="s">
        <v>78</v>
      </c>
      <c r="D2428">
        <v>65</v>
      </c>
      <c r="E2428" t="s">
        <v>105</v>
      </c>
      <c r="F2428" t="s">
        <v>2534</v>
      </c>
      <c r="G2428" t="s">
        <v>5131</v>
      </c>
      <c r="H2428">
        <v>19458797280</v>
      </c>
      <c r="I2428" t="s">
        <v>6241</v>
      </c>
      <c r="J2428" t="s">
        <v>7292</v>
      </c>
      <c r="K2428">
        <v>3955.31</v>
      </c>
      <c r="L2428" s="12" t="s">
        <v>9388</v>
      </c>
      <c r="M2428" s="10" t="s">
        <v>11235</v>
      </c>
      <c r="N2428">
        <v>2427</v>
      </c>
      <c r="O2428">
        <v>45079</v>
      </c>
      <c r="P2428" t="s">
        <v>11402</v>
      </c>
      <c r="Q2428" s="16">
        <v>2739.36</v>
      </c>
      <c r="R2428">
        <v>6694.67</v>
      </c>
      <c r="S2428">
        <v>27</v>
      </c>
      <c r="T2428">
        <v>2427</v>
      </c>
      <c r="U2428">
        <v>30836.85</v>
      </c>
      <c r="V2428" t="s">
        <v>11413</v>
      </c>
      <c r="W2428">
        <v>9.94</v>
      </c>
      <c r="X2428">
        <v>48</v>
      </c>
      <c r="Y2428" t="s">
        <v>8925</v>
      </c>
      <c r="Z2428" t="s">
        <v>12012</v>
      </c>
      <c r="AA2428">
        <v>2427</v>
      </c>
      <c r="AB2428" t="s">
        <v>12017</v>
      </c>
      <c r="AC2428">
        <v>6040.57</v>
      </c>
      <c r="AD2428">
        <v>3541.94</v>
      </c>
      <c r="AE2428">
        <v>177.1</v>
      </c>
      <c r="AF2428" t="s">
        <v>11079</v>
      </c>
      <c r="AG2428" t="s">
        <v>11105</v>
      </c>
      <c r="AH2428">
        <v>2871</v>
      </c>
      <c r="AI2428">
        <v>2427</v>
      </c>
      <c r="AJ2428" t="s">
        <v>11317</v>
      </c>
      <c r="AK2428" t="s">
        <v>12027</v>
      </c>
      <c r="AL2428" t="s">
        <v>12032</v>
      </c>
      <c r="AM2428" t="s">
        <v>11109</v>
      </c>
      <c r="AN2428">
        <v>1</v>
      </c>
      <c r="AO2428" s="10" t="s">
        <v>12043</v>
      </c>
      <c r="AP2428" t="str" cm="1">
        <f t="array" ref="AP2428">_xlfn.IFS(
  Table1[[#This Row],[Age]]&lt;=25, "18-25",
  Table1[[#This Row],[Age]]&lt;=35, "26-35",
  Table1[[#This Row],[Age]]&lt;=45, "36-45",
  Table1[[#This Row],[Age]]&lt;=60, "46-60",
  TRUE, "60+")</f>
        <v>60+</v>
      </c>
    </row>
    <row r="2429" spans="1:42" x14ac:dyDescent="0.3">
      <c r="A2429">
        <v>2428</v>
      </c>
      <c r="B2429" t="s">
        <v>2</v>
      </c>
      <c r="C2429" t="s">
        <v>93</v>
      </c>
      <c r="D2429">
        <v>46</v>
      </c>
      <c r="E2429" t="s">
        <v>104</v>
      </c>
      <c r="F2429" t="s">
        <v>2535</v>
      </c>
      <c r="G2429" t="s">
        <v>5110</v>
      </c>
      <c r="H2429">
        <v>19458797281</v>
      </c>
      <c r="I2429" t="s">
        <v>6696</v>
      </c>
      <c r="J2429" t="s">
        <v>7292</v>
      </c>
      <c r="K2429">
        <v>9838.18</v>
      </c>
      <c r="L2429" s="12" t="s">
        <v>9389</v>
      </c>
      <c r="M2429" s="10" t="s">
        <v>11287</v>
      </c>
      <c r="N2429">
        <v>2428</v>
      </c>
      <c r="O2429">
        <v>45078</v>
      </c>
      <c r="P2429" t="s">
        <v>11403</v>
      </c>
      <c r="Q2429" s="16">
        <v>3453.73</v>
      </c>
      <c r="R2429">
        <v>6384.45</v>
      </c>
      <c r="S2429">
        <v>47</v>
      </c>
      <c r="T2429">
        <v>2428</v>
      </c>
      <c r="U2429">
        <v>45165.74</v>
      </c>
      <c r="V2429" t="s">
        <v>11411</v>
      </c>
      <c r="W2429">
        <v>5.52</v>
      </c>
      <c r="X2429">
        <v>36</v>
      </c>
      <c r="Y2429" t="s">
        <v>8143</v>
      </c>
      <c r="Z2429" t="s">
        <v>12011</v>
      </c>
      <c r="AA2429">
        <v>2428</v>
      </c>
      <c r="AB2429" t="s">
        <v>12017</v>
      </c>
      <c r="AC2429">
        <v>2063.2600000000002</v>
      </c>
      <c r="AD2429">
        <v>2286.9299999999998</v>
      </c>
      <c r="AE2429">
        <v>114.35</v>
      </c>
      <c r="AF2429" t="s">
        <v>11254</v>
      </c>
      <c r="AG2429" t="s">
        <v>11210</v>
      </c>
      <c r="AH2429">
        <v>548</v>
      </c>
      <c r="AI2429">
        <v>2428</v>
      </c>
      <c r="AJ2429" t="s">
        <v>11383</v>
      </c>
      <c r="AK2429" t="s">
        <v>12028</v>
      </c>
      <c r="AL2429" t="s">
        <v>12031</v>
      </c>
      <c r="AM2429" t="s">
        <v>11287</v>
      </c>
      <c r="AN2429">
        <v>1</v>
      </c>
      <c r="AO2429" s="10" t="s">
        <v>12043</v>
      </c>
      <c r="AP2429" t="str" cm="1">
        <f t="array" ref="AP2429">_xlfn.IFS(
  Table1[[#This Row],[Age]]&lt;=25, "18-25",
  Table1[[#This Row],[Age]]&lt;=35, "26-35",
  Table1[[#This Row],[Age]]&lt;=45, "36-45",
  Table1[[#This Row],[Age]]&lt;=60, "46-60",
  TRUE, "60+")</f>
        <v>46-60</v>
      </c>
    </row>
    <row r="2430" spans="1:42" x14ac:dyDescent="0.3">
      <c r="A2430">
        <v>2429</v>
      </c>
      <c r="B2430" t="s">
        <v>42</v>
      </c>
      <c r="C2430" t="s">
        <v>63</v>
      </c>
      <c r="D2430">
        <v>49</v>
      </c>
      <c r="E2430" t="s">
        <v>106</v>
      </c>
      <c r="F2430" t="s">
        <v>2536</v>
      </c>
      <c r="G2430" t="s">
        <v>5133</v>
      </c>
      <c r="H2430">
        <v>19458797282</v>
      </c>
      <c r="I2430" t="s">
        <v>6697</v>
      </c>
      <c r="J2430" t="s">
        <v>7292</v>
      </c>
      <c r="K2430">
        <v>3428.63</v>
      </c>
      <c r="L2430" s="12" t="s">
        <v>9390</v>
      </c>
      <c r="M2430" s="10" t="s">
        <v>11235</v>
      </c>
      <c r="N2430">
        <v>2429</v>
      </c>
      <c r="O2430">
        <v>45032</v>
      </c>
      <c r="P2430" t="s">
        <v>11404</v>
      </c>
      <c r="Q2430" s="16">
        <v>1930.44</v>
      </c>
      <c r="R2430">
        <v>1498.19</v>
      </c>
      <c r="S2430">
        <v>26</v>
      </c>
      <c r="T2430">
        <v>2429</v>
      </c>
      <c r="U2430">
        <v>10321.89</v>
      </c>
      <c r="V2430" t="s">
        <v>11412</v>
      </c>
      <c r="W2430">
        <v>3.26</v>
      </c>
      <c r="X2430">
        <v>60</v>
      </c>
      <c r="Y2430" t="s">
        <v>11467</v>
      </c>
      <c r="Z2430" t="s">
        <v>12012</v>
      </c>
      <c r="AA2430">
        <v>2429</v>
      </c>
      <c r="AB2430" t="s">
        <v>12015</v>
      </c>
      <c r="AC2430">
        <v>7452.15</v>
      </c>
      <c r="AD2430">
        <v>2292.35</v>
      </c>
      <c r="AE2430">
        <v>114.62</v>
      </c>
      <c r="AF2430" t="s">
        <v>11243</v>
      </c>
      <c r="AG2430" t="s">
        <v>11153</v>
      </c>
      <c r="AH2430">
        <v>5475</v>
      </c>
      <c r="AI2430">
        <v>2429</v>
      </c>
      <c r="AJ2430" t="s">
        <v>11050</v>
      </c>
      <c r="AK2430" t="s">
        <v>12027</v>
      </c>
      <c r="AL2430" t="s">
        <v>12032</v>
      </c>
      <c r="AM2430" t="s">
        <v>11339</v>
      </c>
      <c r="AN2430">
        <v>1</v>
      </c>
      <c r="AO2430" s="10" t="s">
        <v>12037</v>
      </c>
      <c r="AP2430" t="str" cm="1">
        <f t="array" ref="AP2430">_xlfn.IFS(
  Table1[[#This Row],[Age]]&lt;=25, "18-25",
  Table1[[#This Row],[Age]]&lt;=35, "26-35",
  Table1[[#This Row],[Age]]&lt;=45, "36-45",
  Table1[[#This Row],[Age]]&lt;=60, "46-60",
  TRUE, "60+")</f>
        <v>46-60</v>
      </c>
    </row>
    <row r="2431" spans="1:42" x14ac:dyDescent="0.3">
      <c r="A2431">
        <v>2430</v>
      </c>
      <c r="B2431" t="s">
        <v>22</v>
      </c>
      <c r="C2431" t="s">
        <v>81</v>
      </c>
      <c r="D2431">
        <v>42</v>
      </c>
      <c r="E2431" t="s">
        <v>106</v>
      </c>
      <c r="F2431" t="s">
        <v>2537</v>
      </c>
      <c r="G2431" t="s">
        <v>5120</v>
      </c>
      <c r="H2431">
        <v>19458797283</v>
      </c>
      <c r="I2431" t="s">
        <v>5681</v>
      </c>
      <c r="J2431" t="s">
        <v>7292</v>
      </c>
      <c r="K2431">
        <v>534.29</v>
      </c>
      <c r="L2431" s="12" t="s">
        <v>9391</v>
      </c>
      <c r="M2431" s="10" t="s">
        <v>11382</v>
      </c>
      <c r="N2431">
        <v>2430</v>
      </c>
      <c r="O2431">
        <v>45216</v>
      </c>
      <c r="P2431" t="s">
        <v>11403</v>
      </c>
      <c r="Q2431" s="16">
        <v>724.32</v>
      </c>
      <c r="R2431">
        <v>-190.03</v>
      </c>
      <c r="S2431">
        <v>72</v>
      </c>
      <c r="T2431">
        <v>2430</v>
      </c>
      <c r="U2431">
        <v>19755.689999999999</v>
      </c>
      <c r="V2431" t="s">
        <v>11411</v>
      </c>
      <c r="W2431">
        <v>3.96</v>
      </c>
      <c r="X2431">
        <v>24</v>
      </c>
      <c r="Y2431" t="s">
        <v>11750</v>
      </c>
      <c r="Z2431" t="s">
        <v>12012</v>
      </c>
      <c r="AA2431">
        <v>2430</v>
      </c>
      <c r="AB2431" t="s">
        <v>12015</v>
      </c>
      <c r="AC2431">
        <v>3924.66</v>
      </c>
      <c r="AD2431">
        <v>508.88</v>
      </c>
      <c r="AE2431">
        <v>25.44</v>
      </c>
      <c r="AF2431" t="s">
        <v>11257</v>
      </c>
      <c r="AG2431" t="s">
        <v>11047</v>
      </c>
      <c r="AH2431">
        <v>3751</v>
      </c>
      <c r="AI2431">
        <v>2430</v>
      </c>
      <c r="AJ2431" t="s">
        <v>11068</v>
      </c>
      <c r="AK2431" t="s">
        <v>12028</v>
      </c>
      <c r="AL2431" t="s">
        <v>12032</v>
      </c>
      <c r="AM2431" t="s">
        <v>11360</v>
      </c>
      <c r="AN2431">
        <v>1</v>
      </c>
      <c r="AO2431" s="10" t="s">
        <v>12044</v>
      </c>
      <c r="AP2431" t="str" cm="1">
        <f t="array" ref="AP2431">_xlfn.IFS(
  Table1[[#This Row],[Age]]&lt;=25, "18-25",
  Table1[[#This Row],[Age]]&lt;=35, "26-35",
  Table1[[#This Row],[Age]]&lt;=45, "36-45",
  Table1[[#This Row],[Age]]&lt;=60, "46-60",
  TRUE, "60+")</f>
        <v>36-45</v>
      </c>
    </row>
    <row r="2432" spans="1:42" x14ac:dyDescent="0.3">
      <c r="A2432">
        <v>2431</v>
      </c>
      <c r="B2432" t="s">
        <v>32</v>
      </c>
      <c r="C2432" t="s">
        <v>77</v>
      </c>
      <c r="D2432">
        <v>29</v>
      </c>
      <c r="E2432" t="s">
        <v>105</v>
      </c>
      <c r="F2432" t="s">
        <v>2538</v>
      </c>
      <c r="G2432" t="s">
        <v>5128</v>
      </c>
      <c r="H2432">
        <v>19458797284</v>
      </c>
      <c r="I2432" t="s">
        <v>6698</v>
      </c>
      <c r="J2432" t="s">
        <v>7291</v>
      </c>
      <c r="K2432">
        <v>2729.59</v>
      </c>
      <c r="L2432" s="12" t="s">
        <v>9392</v>
      </c>
      <c r="M2432" s="10" t="s">
        <v>11318</v>
      </c>
      <c r="N2432">
        <v>2431</v>
      </c>
      <c r="O2432">
        <v>45264</v>
      </c>
      <c r="P2432" t="s">
        <v>11402</v>
      </c>
      <c r="Q2432" s="16">
        <v>3917.77</v>
      </c>
      <c r="R2432">
        <v>-1188.18</v>
      </c>
      <c r="S2432">
        <v>41</v>
      </c>
      <c r="T2432">
        <v>2431</v>
      </c>
      <c r="U2432">
        <v>45901.96</v>
      </c>
      <c r="V2432" t="s">
        <v>11411</v>
      </c>
      <c r="W2432">
        <v>2.09</v>
      </c>
      <c r="X2432">
        <v>24</v>
      </c>
      <c r="Y2432" t="s">
        <v>11789</v>
      </c>
      <c r="Z2432" t="s">
        <v>12010</v>
      </c>
      <c r="AA2432">
        <v>2431</v>
      </c>
      <c r="AB2432" t="s">
        <v>12016</v>
      </c>
      <c r="AC2432">
        <v>9631.43</v>
      </c>
      <c r="AD2432">
        <v>3148.84</v>
      </c>
      <c r="AE2432">
        <v>157.44</v>
      </c>
      <c r="AF2432" t="s">
        <v>11103</v>
      </c>
      <c r="AG2432" t="s">
        <v>11069</v>
      </c>
      <c r="AH2432">
        <v>4581</v>
      </c>
      <c r="AI2432">
        <v>2431</v>
      </c>
      <c r="AJ2432" t="s">
        <v>11289</v>
      </c>
      <c r="AK2432" t="s">
        <v>12028</v>
      </c>
      <c r="AL2432" t="s">
        <v>12032</v>
      </c>
      <c r="AM2432" t="s">
        <v>11343</v>
      </c>
      <c r="AN2432">
        <v>1</v>
      </c>
      <c r="AO2432" s="10" t="s">
        <v>12036</v>
      </c>
      <c r="AP2432" t="str" cm="1">
        <f t="array" ref="AP2432">_xlfn.IFS(
  Table1[[#This Row],[Age]]&lt;=25, "18-25",
  Table1[[#This Row],[Age]]&lt;=35, "26-35",
  Table1[[#This Row],[Age]]&lt;=45, "36-45",
  Table1[[#This Row],[Age]]&lt;=60, "46-60",
  TRUE, "60+")</f>
        <v>26-35</v>
      </c>
    </row>
    <row r="2433" spans="1:42" x14ac:dyDescent="0.3">
      <c r="A2433">
        <v>2432</v>
      </c>
      <c r="B2433" t="s">
        <v>8</v>
      </c>
      <c r="C2433" t="s">
        <v>60</v>
      </c>
      <c r="D2433">
        <v>63</v>
      </c>
      <c r="E2433" t="s">
        <v>106</v>
      </c>
      <c r="F2433" t="s">
        <v>2539</v>
      </c>
      <c r="G2433" t="s">
        <v>5118</v>
      </c>
      <c r="H2433">
        <v>19458797285</v>
      </c>
      <c r="I2433" t="s">
        <v>5158</v>
      </c>
      <c r="J2433" t="s">
        <v>7292</v>
      </c>
      <c r="K2433">
        <v>5627.19</v>
      </c>
      <c r="L2433" s="12" t="s">
        <v>9393</v>
      </c>
      <c r="M2433" s="10" t="s">
        <v>11240</v>
      </c>
      <c r="N2433">
        <v>2432</v>
      </c>
      <c r="O2433">
        <v>45285</v>
      </c>
      <c r="P2433" t="s">
        <v>11404</v>
      </c>
      <c r="Q2433" s="16">
        <v>1310.18</v>
      </c>
      <c r="R2433">
        <v>6937.37</v>
      </c>
      <c r="S2433">
        <v>11</v>
      </c>
      <c r="T2433">
        <v>2432</v>
      </c>
      <c r="U2433">
        <v>35489.69</v>
      </c>
      <c r="V2433" t="s">
        <v>11413</v>
      </c>
      <c r="W2433">
        <v>1.67</v>
      </c>
      <c r="X2433">
        <v>60</v>
      </c>
      <c r="Y2433" t="s">
        <v>7709</v>
      </c>
      <c r="Z2433" t="s">
        <v>12011</v>
      </c>
      <c r="AA2433">
        <v>2432</v>
      </c>
      <c r="AB2433" t="s">
        <v>12017</v>
      </c>
      <c r="AC2433">
        <v>9162.33</v>
      </c>
      <c r="AD2433">
        <v>455.82</v>
      </c>
      <c r="AE2433">
        <v>22.79</v>
      </c>
      <c r="AF2433" t="s">
        <v>11138</v>
      </c>
      <c r="AG2433" t="s">
        <v>11089</v>
      </c>
      <c r="AH2433">
        <v>6439</v>
      </c>
      <c r="AI2433">
        <v>2432</v>
      </c>
      <c r="AJ2433" t="s">
        <v>11049</v>
      </c>
      <c r="AK2433" t="s">
        <v>12028</v>
      </c>
      <c r="AL2433" t="s">
        <v>12032</v>
      </c>
      <c r="AM2433" t="s">
        <v>11104</v>
      </c>
      <c r="AN2433">
        <v>1</v>
      </c>
      <c r="AO2433" s="10" t="s">
        <v>12036</v>
      </c>
      <c r="AP2433" t="str" cm="1">
        <f t="array" ref="AP2433">_xlfn.IFS(
  Table1[[#This Row],[Age]]&lt;=25, "18-25",
  Table1[[#This Row],[Age]]&lt;=35, "26-35",
  Table1[[#This Row],[Age]]&lt;=45, "36-45",
  Table1[[#This Row],[Age]]&lt;=60, "46-60",
  TRUE, "60+")</f>
        <v>60+</v>
      </c>
    </row>
    <row r="2434" spans="1:42" x14ac:dyDescent="0.3">
      <c r="A2434">
        <v>2433</v>
      </c>
      <c r="B2434" t="s">
        <v>12</v>
      </c>
      <c r="C2434" t="s">
        <v>72</v>
      </c>
      <c r="D2434">
        <v>26</v>
      </c>
      <c r="E2434" t="s">
        <v>105</v>
      </c>
      <c r="F2434" t="s">
        <v>2540</v>
      </c>
      <c r="G2434" t="s">
        <v>5142</v>
      </c>
      <c r="H2434">
        <v>19458797286</v>
      </c>
      <c r="I2434" t="s">
        <v>6699</v>
      </c>
      <c r="J2434" t="s">
        <v>7291</v>
      </c>
      <c r="K2434">
        <v>4184.18</v>
      </c>
      <c r="L2434" s="12" t="s">
        <v>7670</v>
      </c>
      <c r="M2434" s="10" t="s">
        <v>11390</v>
      </c>
      <c r="N2434">
        <v>2433</v>
      </c>
      <c r="O2434">
        <v>45005</v>
      </c>
      <c r="P2434" t="s">
        <v>11404</v>
      </c>
      <c r="Q2434" s="16">
        <v>2219.9</v>
      </c>
      <c r="R2434">
        <v>1964.28</v>
      </c>
      <c r="S2434">
        <v>91</v>
      </c>
      <c r="T2434">
        <v>2433</v>
      </c>
      <c r="U2434">
        <v>7630.37</v>
      </c>
      <c r="V2434" t="s">
        <v>11413</v>
      </c>
      <c r="W2434">
        <v>5.0599999999999996</v>
      </c>
      <c r="X2434">
        <v>12</v>
      </c>
      <c r="Y2434" t="s">
        <v>11568</v>
      </c>
      <c r="Z2434" t="s">
        <v>12010</v>
      </c>
      <c r="AA2434">
        <v>2433</v>
      </c>
      <c r="AB2434" t="s">
        <v>12017</v>
      </c>
      <c r="AC2434">
        <v>5307.94</v>
      </c>
      <c r="AD2434">
        <v>1395.61</v>
      </c>
      <c r="AE2434">
        <v>69.78</v>
      </c>
      <c r="AF2434" t="s">
        <v>11379</v>
      </c>
      <c r="AG2434" t="s">
        <v>11162</v>
      </c>
      <c r="AH2434">
        <v>226</v>
      </c>
      <c r="AI2434">
        <v>2433</v>
      </c>
      <c r="AJ2434" t="s">
        <v>11306</v>
      </c>
      <c r="AK2434" t="s">
        <v>12028</v>
      </c>
      <c r="AL2434" t="s">
        <v>12032</v>
      </c>
      <c r="AM2434" t="s">
        <v>11157</v>
      </c>
      <c r="AN2434">
        <v>1</v>
      </c>
      <c r="AO2434" s="10" t="s">
        <v>12047</v>
      </c>
      <c r="AP2434" t="str" cm="1">
        <f t="array" ref="AP2434">_xlfn.IFS(
  Table1[[#This Row],[Age]]&lt;=25, "18-25",
  Table1[[#This Row],[Age]]&lt;=35, "26-35",
  Table1[[#This Row],[Age]]&lt;=45, "36-45",
  Table1[[#This Row],[Age]]&lt;=60, "46-60",
  TRUE, "60+")</f>
        <v>26-35</v>
      </c>
    </row>
    <row r="2435" spans="1:42" x14ac:dyDescent="0.3">
      <c r="A2435">
        <v>2434</v>
      </c>
      <c r="B2435" t="s">
        <v>42</v>
      </c>
      <c r="C2435" t="s">
        <v>99</v>
      </c>
      <c r="D2435">
        <v>24</v>
      </c>
      <c r="E2435" t="s">
        <v>106</v>
      </c>
      <c r="F2435" t="s">
        <v>2541</v>
      </c>
      <c r="G2435" t="s">
        <v>5116</v>
      </c>
      <c r="H2435">
        <v>19458797287</v>
      </c>
      <c r="I2435" t="s">
        <v>5611</v>
      </c>
      <c r="J2435" t="s">
        <v>7291</v>
      </c>
      <c r="K2435">
        <v>7764.81</v>
      </c>
      <c r="L2435" s="12" t="s">
        <v>9394</v>
      </c>
      <c r="M2435" s="10" t="s">
        <v>11186</v>
      </c>
      <c r="N2435">
        <v>2434</v>
      </c>
      <c r="O2435">
        <v>45037</v>
      </c>
      <c r="P2435" t="s">
        <v>11404</v>
      </c>
      <c r="Q2435" s="16">
        <v>3165.32</v>
      </c>
      <c r="R2435">
        <v>10930.13</v>
      </c>
      <c r="S2435">
        <v>9</v>
      </c>
      <c r="T2435">
        <v>2434</v>
      </c>
      <c r="U2435">
        <v>19717.73</v>
      </c>
      <c r="V2435" t="s">
        <v>11411</v>
      </c>
      <c r="W2435">
        <v>9.57</v>
      </c>
      <c r="X2435">
        <v>60</v>
      </c>
      <c r="Y2435" t="s">
        <v>10042</v>
      </c>
      <c r="Z2435" t="s">
        <v>12012</v>
      </c>
      <c r="AA2435">
        <v>2434</v>
      </c>
      <c r="AB2435" t="s">
        <v>12015</v>
      </c>
      <c r="AC2435">
        <v>8103.77</v>
      </c>
      <c r="AD2435">
        <v>900.41</v>
      </c>
      <c r="AE2435">
        <v>45.02</v>
      </c>
      <c r="AF2435" t="s">
        <v>11223</v>
      </c>
      <c r="AG2435" t="s">
        <v>11350</v>
      </c>
      <c r="AH2435">
        <v>9631</v>
      </c>
      <c r="AI2435">
        <v>2434</v>
      </c>
      <c r="AJ2435" t="s">
        <v>11115</v>
      </c>
      <c r="AK2435" t="s">
        <v>12027</v>
      </c>
      <c r="AL2435" t="s">
        <v>12031</v>
      </c>
      <c r="AM2435" t="s">
        <v>11089</v>
      </c>
      <c r="AN2435">
        <v>1</v>
      </c>
      <c r="AO2435" s="10" t="s">
        <v>12037</v>
      </c>
      <c r="AP2435" t="str" cm="1">
        <f t="array" ref="AP2435">_xlfn.IFS(
  Table1[[#This Row],[Age]]&lt;=25, "18-25",
  Table1[[#This Row],[Age]]&lt;=35, "26-35",
  Table1[[#This Row],[Age]]&lt;=45, "36-45",
  Table1[[#This Row],[Age]]&lt;=60, "46-60",
  TRUE, "60+")</f>
        <v>18-25</v>
      </c>
    </row>
    <row r="2436" spans="1:42" x14ac:dyDescent="0.3">
      <c r="A2436">
        <v>2435</v>
      </c>
      <c r="B2436" t="s">
        <v>20</v>
      </c>
      <c r="C2436" t="s">
        <v>84</v>
      </c>
      <c r="D2436">
        <v>31</v>
      </c>
      <c r="E2436" t="s">
        <v>105</v>
      </c>
      <c r="F2436" t="s">
        <v>2542</v>
      </c>
      <c r="G2436" t="s">
        <v>5127</v>
      </c>
      <c r="H2436">
        <v>19458797288</v>
      </c>
      <c r="I2436" t="s">
        <v>6700</v>
      </c>
      <c r="J2436" t="s">
        <v>7292</v>
      </c>
      <c r="K2436">
        <v>6111.99</v>
      </c>
      <c r="L2436" s="12" t="s">
        <v>9395</v>
      </c>
      <c r="M2436" s="10" t="s">
        <v>11373</v>
      </c>
      <c r="N2436">
        <v>2435</v>
      </c>
      <c r="O2436">
        <v>45194</v>
      </c>
      <c r="P2436" t="s">
        <v>11404</v>
      </c>
      <c r="Q2436" s="16">
        <v>4827.18</v>
      </c>
      <c r="R2436">
        <v>1284.81</v>
      </c>
      <c r="S2436">
        <v>54</v>
      </c>
      <c r="T2436">
        <v>2435</v>
      </c>
      <c r="U2436">
        <v>38043.760000000002</v>
      </c>
      <c r="V2436" t="s">
        <v>11412</v>
      </c>
      <c r="W2436">
        <v>2.11</v>
      </c>
      <c r="X2436">
        <v>48</v>
      </c>
      <c r="Y2436" t="s">
        <v>11443</v>
      </c>
      <c r="Z2436" t="s">
        <v>12010</v>
      </c>
      <c r="AA2436">
        <v>2435</v>
      </c>
      <c r="AB2436" t="s">
        <v>12017</v>
      </c>
      <c r="AC2436">
        <v>1668.01</v>
      </c>
      <c r="AD2436">
        <v>4725.62</v>
      </c>
      <c r="AE2436">
        <v>236.28</v>
      </c>
      <c r="AF2436" t="s">
        <v>11187</v>
      </c>
      <c r="AG2436" t="s">
        <v>11314</v>
      </c>
      <c r="AH2436">
        <v>1145</v>
      </c>
      <c r="AI2436">
        <v>2435</v>
      </c>
      <c r="AJ2436" t="s">
        <v>11281</v>
      </c>
      <c r="AK2436" t="s">
        <v>12027</v>
      </c>
      <c r="AL2436" t="s">
        <v>12032</v>
      </c>
      <c r="AM2436" t="s">
        <v>11163</v>
      </c>
      <c r="AN2436">
        <v>1</v>
      </c>
      <c r="AO2436" s="10" t="s">
        <v>12042</v>
      </c>
      <c r="AP2436" t="str" cm="1">
        <f t="array" ref="AP2436">_xlfn.IFS(
  Table1[[#This Row],[Age]]&lt;=25, "18-25",
  Table1[[#This Row],[Age]]&lt;=35, "26-35",
  Table1[[#This Row],[Age]]&lt;=45, "36-45",
  Table1[[#This Row],[Age]]&lt;=60, "46-60",
  TRUE, "60+")</f>
        <v>26-35</v>
      </c>
    </row>
    <row r="2437" spans="1:42" x14ac:dyDescent="0.3">
      <c r="A2437">
        <v>2436</v>
      </c>
      <c r="B2437" t="s">
        <v>35</v>
      </c>
      <c r="C2437" t="s">
        <v>82</v>
      </c>
      <c r="D2437">
        <v>37</v>
      </c>
      <c r="E2437" t="s">
        <v>105</v>
      </c>
      <c r="F2437" t="s">
        <v>2543</v>
      </c>
      <c r="G2437" t="s">
        <v>5132</v>
      </c>
      <c r="H2437">
        <v>19458797289</v>
      </c>
      <c r="I2437" t="s">
        <v>5905</v>
      </c>
      <c r="J2437" t="s">
        <v>7291</v>
      </c>
      <c r="K2437">
        <v>5638.63</v>
      </c>
      <c r="L2437" s="12" t="s">
        <v>9396</v>
      </c>
      <c r="M2437" s="10" t="s">
        <v>11160</v>
      </c>
      <c r="N2437">
        <v>2436</v>
      </c>
      <c r="O2437">
        <v>45074</v>
      </c>
      <c r="P2437" t="s">
        <v>11404</v>
      </c>
      <c r="Q2437" s="16">
        <v>177.59</v>
      </c>
      <c r="R2437">
        <v>5816.22</v>
      </c>
      <c r="S2437">
        <v>11</v>
      </c>
      <c r="T2437">
        <v>2436</v>
      </c>
      <c r="U2437">
        <v>33574.11</v>
      </c>
      <c r="V2437" t="s">
        <v>11411</v>
      </c>
      <c r="W2437">
        <v>9.1199999999999992</v>
      </c>
      <c r="X2437">
        <v>48</v>
      </c>
      <c r="Y2437" t="s">
        <v>7776</v>
      </c>
      <c r="Z2437" t="s">
        <v>12010</v>
      </c>
      <c r="AA2437">
        <v>2436</v>
      </c>
      <c r="AB2437" t="s">
        <v>12017</v>
      </c>
      <c r="AC2437">
        <v>8040.85</v>
      </c>
      <c r="AD2437">
        <v>401.1</v>
      </c>
      <c r="AE2437">
        <v>20.059999999999999</v>
      </c>
      <c r="AF2437" t="s">
        <v>11289</v>
      </c>
      <c r="AG2437" t="s">
        <v>11098</v>
      </c>
      <c r="AH2437">
        <v>6106</v>
      </c>
      <c r="AI2437">
        <v>2436</v>
      </c>
      <c r="AJ2437" t="s">
        <v>11360</v>
      </c>
      <c r="AK2437" t="s">
        <v>12028</v>
      </c>
      <c r="AL2437" t="s">
        <v>12032</v>
      </c>
      <c r="AM2437" t="s">
        <v>11314</v>
      </c>
      <c r="AN2437">
        <v>1</v>
      </c>
      <c r="AO2437" s="10" t="s">
        <v>12046</v>
      </c>
      <c r="AP2437" t="str" cm="1">
        <f t="array" ref="AP2437">_xlfn.IFS(
  Table1[[#This Row],[Age]]&lt;=25, "18-25",
  Table1[[#This Row],[Age]]&lt;=35, "26-35",
  Table1[[#This Row],[Age]]&lt;=45, "36-45",
  Table1[[#This Row],[Age]]&lt;=60, "46-60",
  TRUE, "60+")</f>
        <v>36-45</v>
      </c>
    </row>
    <row r="2438" spans="1:42" x14ac:dyDescent="0.3">
      <c r="A2438">
        <v>2437</v>
      </c>
      <c r="B2438" t="s">
        <v>48</v>
      </c>
      <c r="C2438" t="s">
        <v>56</v>
      </c>
      <c r="D2438">
        <v>37</v>
      </c>
      <c r="E2438" t="s">
        <v>106</v>
      </c>
      <c r="F2438" t="s">
        <v>2544</v>
      </c>
      <c r="G2438" t="s">
        <v>5147</v>
      </c>
      <c r="H2438">
        <v>19458797290</v>
      </c>
      <c r="I2438" t="s">
        <v>6701</v>
      </c>
      <c r="J2438" t="s">
        <v>7292</v>
      </c>
      <c r="K2438">
        <v>3297.64</v>
      </c>
      <c r="L2438" s="12" t="s">
        <v>9397</v>
      </c>
      <c r="M2438" s="10" t="s">
        <v>11121</v>
      </c>
      <c r="N2438">
        <v>2437</v>
      </c>
      <c r="O2438">
        <v>45261</v>
      </c>
      <c r="P2438" t="s">
        <v>11402</v>
      </c>
      <c r="Q2438" s="16">
        <v>2599.15</v>
      </c>
      <c r="R2438">
        <v>5896.79</v>
      </c>
      <c r="S2438">
        <v>7</v>
      </c>
      <c r="T2438">
        <v>2437</v>
      </c>
      <c r="U2438">
        <v>8627.27</v>
      </c>
      <c r="V2438" t="s">
        <v>11412</v>
      </c>
      <c r="W2438">
        <v>8.17</v>
      </c>
      <c r="X2438">
        <v>24</v>
      </c>
      <c r="Y2438" t="s">
        <v>11798</v>
      </c>
      <c r="Z2438" t="s">
        <v>12011</v>
      </c>
      <c r="AA2438">
        <v>2437</v>
      </c>
      <c r="AB2438" t="s">
        <v>12017</v>
      </c>
      <c r="AC2438">
        <v>5028.43</v>
      </c>
      <c r="AD2438">
        <v>2312.4899999999998</v>
      </c>
      <c r="AE2438">
        <v>115.62</v>
      </c>
      <c r="AF2438" t="s">
        <v>11037</v>
      </c>
      <c r="AG2438" t="s">
        <v>11378</v>
      </c>
      <c r="AH2438">
        <v>2400</v>
      </c>
      <c r="AI2438">
        <v>2437</v>
      </c>
      <c r="AJ2438" t="s">
        <v>11118</v>
      </c>
      <c r="AK2438" t="s">
        <v>12027</v>
      </c>
      <c r="AL2438" t="s">
        <v>12031</v>
      </c>
      <c r="AM2438" t="s">
        <v>11142</v>
      </c>
      <c r="AN2438">
        <v>1</v>
      </c>
      <c r="AO2438" s="10" t="s">
        <v>12036</v>
      </c>
      <c r="AP2438" t="str" cm="1">
        <f t="array" ref="AP2438">_xlfn.IFS(
  Table1[[#This Row],[Age]]&lt;=25, "18-25",
  Table1[[#This Row],[Age]]&lt;=35, "26-35",
  Table1[[#This Row],[Age]]&lt;=45, "36-45",
  Table1[[#This Row],[Age]]&lt;=60, "46-60",
  TRUE, "60+")</f>
        <v>36-45</v>
      </c>
    </row>
    <row r="2439" spans="1:42" x14ac:dyDescent="0.3">
      <c r="A2439">
        <v>2438</v>
      </c>
      <c r="B2439" t="s">
        <v>28</v>
      </c>
      <c r="C2439" t="s">
        <v>83</v>
      </c>
      <c r="D2439">
        <v>27</v>
      </c>
      <c r="E2439" t="s">
        <v>106</v>
      </c>
      <c r="F2439" t="s">
        <v>2545</v>
      </c>
      <c r="G2439" t="s">
        <v>5136</v>
      </c>
      <c r="H2439">
        <v>19458797291</v>
      </c>
      <c r="I2439" t="s">
        <v>5238</v>
      </c>
      <c r="J2439" t="s">
        <v>7291</v>
      </c>
      <c r="K2439">
        <v>5563.28</v>
      </c>
      <c r="L2439" s="12" t="s">
        <v>9398</v>
      </c>
      <c r="M2439" s="10" t="s">
        <v>11335</v>
      </c>
      <c r="N2439">
        <v>2438</v>
      </c>
      <c r="O2439">
        <v>45262</v>
      </c>
      <c r="P2439" t="s">
        <v>11404</v>
      </c>
      <c r="Q2439" s="16">
        <v>4681.26</v>
      </c>
      <c r="R2439">
        <v>882.02</v>
      </c>
      <c r="S2439">
        <v>28</v>
      </c>
      <c r="T2439">
        <v>2438</v>
      </c>
      <c r="U2439">
        <v>4061.62</v>
      </c>
      <c r="V2439" t="s">
        <v>11412</v>
      </c>
      <c r="W2439">
        <v>8.26</v>
      </c>
      <c r="X2439">
        <v>36</v>
      </c>
      <c r="Y2439" t="s">
        <v>11484</v>
      </c>
      <c r="Z2439" t="s">
        <v>12012</v>
      </c>
      <c r="AA2439">
        <v>2438</v>
      </c>
      <c r="AB2439" t="s">
        <v>12017</v>
      </c>
      <c r="AC2439">
        <v>1851.64</v>
      </c>
      <c r="AD2439">
        <v>3064.61</v>
      </c>
      <c r="AE2439">
        <v>153.22999999999999</v>
      </c>
      <c r="AF2439" t="s">
        <v>11072</v>
      </c>
      <c r="AG2439" t="s">
        <v>11104</v>
      </c>
      <c r="AH2439">
        <v>9187</v>
      </c>
      <c r="AI2439">
        <v>2438</v>
      </c>
      <c r="AJ2439" t="s">
        <v>11203</v>
      </c>
      <c r="AK2439" t="s">
        <v>12027</v>
      </c>
      <c r="AL2439" t="s">
        <v>12031</v>
      </c>
      <c r="AM2439" t="s">
        <v>11117</v>
      </c>
      <c r="AN2439">
        <v>1</v>
      </c>
      <c r="AO2439" s="10" t="s">
        <v>12036</v>
      </c>
      <c r="AP2439" t="str" cm="1">
        <f t="array" ref="AP2439">_xlfn.IFS(
  Table1[[#This Row],[Age]]&lt;=25, "18-25",
  Table1[[#This Row],[Age]]&lt;=35, "26-35",
  Table1[[#This Row],[Age]]&lt;=45, "36-45",
  Table1[[#This Row],[Age]]&lt;=60, "46-60",
  TRUE, "60+")</f>
        <v>26-35</v>
      </c>
    </row>
    <row r="2440" spans="1:42" x14ac:dyDescent="0.3">
      <c r="A2440">
        <v>2439</v>
      </c>
      <c r="B2440" t="s">
        <v>23</v>
      </c>
      <c r="C2440" t="s">
        <v>59</v>
      </c>
      <c r="D2440">
        <v>28</v>
      </c>
      <c r="E2440" t="s">
        <v>106</v>
      </c>
      <c r="F2440" t="s">
        <v>2546</v>
      </c>
      <c r="G2440" t="s">
        <v>5135</v>
      </c>
      <c r="H2440">
        <v>19458797292</v>
      </c>
      <c r="I2440" t="s">
        <v>6677</v>
      </c>
      <c r="J2440" t="s">
        <v>7291</v>
      </c>
      <c r="K2440">
        <v>6194.35</v>
      </c>
      <c r="L2440" s="12" t="s">
        <v>8405</v>
      </c>
      <c r="M2440" s="10" t="s">
        <v>11231</v>
      </c>
      <c r="N2440">
        <v>2439</v>
      </c>
      <c r="O2440">
        <v>45243</v>
      </c>
      <c r="P2440" t="s">
        <v>11404</v>
      </c>
      <c r="Q2440" s="16">
        <v>1283.18</v>
      </c>
      <c r="R2440">
        <v>7477.53</v>
      </c>
      <c r="S2440">
        <v>94</v>
      </c>
      <c r="T2440">
        <v>2439</v>
      </c>
      <c r="U2440">
        <v>34401.58</v>
      </c>
      <c r="V2440" t="s">
        <v>11413</v>
      </c>
      <c r="W2440">
        <v>7.39</v>
      </c>
      <c r="X2440">
        <v>12</v>
      </c>
      <c r="Y2440" t="s">
        <v>11817</v>
      </c>
      <c r="Z2440" t="s">
        <v>12011</v>
      </c>
      <c r="AA2440">
        <v>2439</v>
      </c>
      <c r="AB2440" t="s">
        <v>12016</v>
      </c>
      <c r="AC2440">
        <v>3505.1</v>
      </c>
      <c r="AD2440">
        <v>2330.21</v>
      </c>
      <c r="AE2440">
        <v>116.51</v>
      </c>
      <c r="AF2440" t="s">
        <v>11108</v>
      </c>
      <c r="AG2440" t="s">
        <v>11216</v>
      </c>
      <c r="AH2440">
        <v>7255</v>
      </c>
      <c r="AI2440">
        <v>2439</v>
      </c>
      <c r="AJ2440" t="s">
        <v>11318</v>
      </c>
      <c r="AK2440" t="s">
        <v>12029</v>
      </c>
      <c r="AL2440" t="s">
        <v>12031</v>
      </c>
      <c r="AM2440" t="s">
        <v>11137</v>
      </c>
      <c r="AN2440">
        <v>-1</v>
      </c>
      <c r="AO2440" s="10" t="s">
        <v>12040</v>
      </c>
      <c r="AP2440" t="str" cm="1">
        <f t="array" ref="AP2440">_xlfn.IFS(
  Table1[[#This Row],[Age]]&lt;=25, "18-25",
  Table1[[#This Row],[Age]]&lt;=35, "26-35",
  Table1[[#This Row],[Age]]&lt;=45, "36-45",
  Table1[[#This Row],[Age]]&lt;=60, "46-60",
  TRUE, "60+")</f>
        <v>26-35</v>
      </c>
    </row>
    <row r="2441" spans="1:42" x14ac:dyDescent="0.3">
      <c r="A2441">
        <v>2440</v>
      </c>
      <c r="B2441" t="s">
        <v>38</v>
      </c>
      <c r="C2441" t="s">
        <v>58</v>
      </c>
      <c r="D2441">
        <v>56</v>
      </c>
      <c r="E2441" t="s">
        <v>106</v>
      </c>
      <c r="F2441" t="s">
        <v>2547</v>
      </c>
      <c r="G2441" t="s">
        <v>5132</v>
      </c>
      <c r="H2441">
        <v>19458797293</v>
      </c>
      <c r="I2441" t="s">
        <v>6702</v>
      </c>
      <c r="J2441" t="s">
        <v>7291</v>
      </c>
      <c r="K2441">
        <v>1874.13</v>
      </c>
      <c r="L2441" s="12" t="s">
        <v>9399</v>
      </c>
      <c r="M2441" s="10" t="s">
        <v>11136</v>
      </c>
      <c r="N2441">
        <v>2440</v>
      </c>
      <c r="O2441">
        <v>44997</v>
      </c>
      <c r="P2441" t="s">
        <v>11403</v>
      </c>
      <c r="Q2441" s="16">
        <v>570.37</v>
      </c>
      <c r="R2441">
        <v>2444.5</v>
      </c>
      <c r="S2441">
        <v>62</v>
      </c>
      <c r="T2441">
        <v>2440</v>
      </c>
      <c r="U2441">
        <v>30842.12</v>
      </c>
      <c r="V2441" t="s">
        <v>11412</v>
      </c>
      <c r="W2441">
        <v>6.33</v>
      </c>
      <c r="X2441">
        <v>60</v>
      </c>
      <c r="Y2441" t="s">
        <v>11803</v>
      </c>
      <c r="Z2441" t="s">
        <v>12010</v>
      </c>
      <c r="AA2441">
        <v>2440</v>
      </c>
      <c r="AB2441" t="s">
        <v>12015</v>
      </c>
      <c r="AC2441">
        <v>3694.22</v>
      </c>
      <c r="AD2441">
        <v>3309.14</v>
      </c>
      <c r="AE2441">
        <v>165.46</v>
      </c>
      <c r="AF2441" t="s">
        <v>11232</v>
      </c>
      <c r="AG2441" t="s">
        <v>11300</v>
      </c>
      <c r="AH2441">
        <v>4649</v>
      </c>
      <c r="AI2441">
        <v>2440</v>
      </c>
      <c r="AJ2441" t="s">
        <v>11202</v>
      </c>
      <c r="AK2441" t="s">
        <v>12027</v>
      </c>
      <c r="AL2441" t="s">
        <v>12031</v>
      </c>
      <c r="AM2441" t="s">
        <v>11350</v>
      </c>
      <c r="AN2441">
        <v>1</v>
      </c>
      <c r="AO2441" s="10" t="s">
        <v>12047</v>
      </c>
      <c r="AP2441" t="str" cm="1">
        <f t="array" ref="AP2441">_xlfn.IFS(
  Table1[[#This Row],[Age]]&lt;=25, "18-25",
  Table1[[#This Row],[Age]]&lt;=35, "26-35",
  Table1[[#This Row],[Age]]&lt;=45, "36-45",
  Table1[[#This Row],[Age]]&lt;=60, "46-60",
  TRUE, "60+")</f>
        <v>46-60</v>
      </c>
    </row>
    <row r="2442" spans="1:42" x14ac:dyDescent="0.3">
      <c r="A2442">
        <v>2441</v>
      </c>
      <c r="B2442" t="s">
        <v>17</v>
      </c>
      <c r="C2442" t="s">
        <v>82</v>
      </c>
      <c r="D2442">
        <v>36</v>
      </c>
      <c r="E2442" t="s">
        <v>105</v>
      </c>
      <c r="F2442" t="s">
        <v>2548</v>
      </c>
      <c r="G2442" t="s">
        <v>5123</v>
      </c>
      <c r="H2442">
        <v>19458797294</v>
      </c>
      <c r="I2442" t="s">
        <v>5222</v>
      </c>
      <c r="J2442" t="s">
        <v>7292</v>
      </c>
      <c r="K2442">
        <v>7385.09</v>
      </c>
      <c r="L2442" s="12" t="s">
        <v>8837</v>
      </c>
      <c r="M2442" s="10" t="s">
        <v>11050</v>
      </c>
      <c r="N2442">
        <v>2441</v>
      </c>
      <c r="O2442">
        <v>45167</v>
      </c>
      <c r="P2442" t="s">
        <v>11404</v>
      </c>
      <c r="Q2442" s="16">
        <v>2988.23</v>
      </c>
      <c r="R2442">
        <v>10373.32</v>
      </c>
      <c r="S2442">
        <v>55</v>
      </c>
      <c r="T2442">
        <v>2441</v>
      </c>
      <c r="U2442">
        <v>3907.79</v>
      </c>
      <c r="V2442" t="s">
        <v>11411</v>
      </c>
      <c r="W2442">
        <v>2.09</v>
      </c>
      <c r="X2442">
        <v>48</v>
      </c>
      <c r="Y2442" t="s">
        <v>7561</v>
      </c>
      <c r="Z2442" t="s">
        <v>12011</v>
      </c>
      <c r="AA2442">
        <v>2441</v>
      </c>
      <c r="AB2442" t="s">
        <v>12017</v>
      </c>
      <c r="AC2442">
        <v>7450.53</v>
      </c>
      <c r="AD2442">
        <v>157.65</v>
      </c>
      <c r="AE2442">
        <v>7.88</v>
      </c>
      <c r="AF2442" t="s">
        <v>11236</v>
      </c>
      <c r="AG2442" t="s">
        <v>11256</v>
      </c>
      <c r="AH2442">
        <v>8976</v>
      </c>
      <c r="AI2442">
        <v>2441</v>
      </c>
      <c r="AJ2442" t="s">
        <v>11085</v>
      </c>
      <c r="AK2442" t="s">
        <v>12028</v>
      </c>
      <c r="AL2442" t="s">
        <v>12032</v>
      </c>
      <c r="AM2442" t="s">
        <v>11266</v>
      </c>
      <c r="AN2442">
        <v>-1</v>
      </c>
      <c r="AO2442" s="10" t="s">
        <v>12041</v>
      </c>
      <c r="AP2442" t="str" cm="1">
        <f t="array" ref="AP2442">_xlfn.IFS(
  Table1[[#This Row],[Age]]&lt;=25, "18-25",
  Table1[[#This Row],[Age]]&lt;=35, "26-35",
  Table1[[#This Row],[Age]]&lt;=45, "36-45",
  Table1[[#This Row],[Age]]&lt;=60, "46-60",
  TRUE, "60+")</f>
        <v>36-45</v>
      </c>
    </row>
    <row r="2443" spans="1:42" x14ac:dyDescent="0.3">
      <c r="A2443">
        <v>2442</v>
      </c>
      <c r="B2443" t="s">
        <v>41</v>
      </c>
      <c r="C2443" t="s">
        <v>82</v>
      </c>
      <c r="D2443">
        <v>36</v>
      </c>
      <c r="E2443" t="s">
        <v>105</v>
      </c>
      <c r="F2443" t="s">
        <v>2549</v>
      </c>
      <c r="G2443" t="s">
        <v>5124</v>
      </c>
      <c r="H2443">
        <v>19458797295</v>
      </c>
      <c r="I2443" t="s">
        <v>6703</v>
      </c>
      <c r="J2443" t="s">
        <v>7292</v>
      </c>
      <c r="K2443">
        <v>3990.04</v>
      </c>
      <c r="L2443" s="12" t="s">
        <v>9400</v>
      </c>
      <c r="M2443" s="10" t="s">
        <v>11354</v>
      </c>
      <c r="N2443">
        <v>2442</v>
      </c>
      <c r="O2443">
        <v>45154</v>
      </c>
      <c r="P2443" t="s">
        <v>11402</v>
      </c>
      <c r="Q2443" s="16">
        <v>769.44</v>
      </c>
      <c r="R2443">
        <v>4759.4799999999996</v>
      </c>
      <c r="S2443">
        <v>36</v>
      </c>
      <c r="T2443">
        <v>2442</v>
      </c>
      <c r="U2443">
        <v>48765.78</v>
      </c>
      <c r="V2443" t="s">
        <v>11413</v>
      </c>
      <c r="W2443">
        <v>6.18</v>
      </c>
      <c r="X2443">
        <v>48</v>
      </c>
      <c r="Y2443" t="s">
        <v>11767</v>
      </c>
      <c r="Z2443" t="s">
        <v>12011</v>
      </c>
      <c r="AA2443">
        <v>2442</v>
      </c>
      <c r="AB2443" t="s">
        <v>12017</v>
      </c>
      <c r="AC2443">
        <v>8078.67</v>
      </c>
      <c r="AD2443">
        <v>4636.8</v>
      </c>
      <c r="AE2443">
        <v>231.84</v>
      </c>
      <c r="AF2443" t="s">
        <v>11197</v>
      </c>
      <c r="AG2443" t="s">
        <v>11190</v>
      </c>
      <c r="AH2443">
        <v>6197</v>
      </c>
      <c r="AI2443">
        <v>2442</v>
      </c>
      <c r="AJ2443" t="s">
        <v>11197</v>
      </c>
      <c r="AK2443" t="s">
        <v>12028</v>
      </c>
      <c r="AL2443" t="s">
        <v>12031</v>
      </c>
      <c r="AM2443" t="s">
        <v>11394</v>
      </c>
      <c r="AN2443">
        <v>1</v>
      </c>
      <c r="AO2443" s="10" t="s">
        <v>12041</v>
      </c>
      <c r="AP2443" t="str" cm="1">
        <f t="array" ref="AP2443">_xlfn.IFS(
  Table1[[#This Row],[Age]]&lt;=25, "18-25",
  Table1[[#This Row],[Age]]&lt;=35, "26-35",
  Table1[[#This Row],[Age]]&lt;=45, "36-45",
  Table1[[#This Row],[Age]]&lt;=60, "46-60",
  TRUE, "60+")</f>
        <v>36-45</v>
      </c>
    </row>
    <row r="2444" spans="1:42" x14ac:dyDescent="0.3">
      <c r="A2444">
        <v>2443</v>
      </c>
      <c r="B2444" t="s">
        <v>20</v>
      </c>
      <c r="C2444" t="s">
        <v>98</v>
      </c>
      <c r="D2444">
        <v>60</v>
      </c>
      <c r="E2444" t="s">
        <v>106</v>
      </c>
      <c r="F2444" t="s">
        <v>2550</v>
      </c>
      <c r="G2444" t="s">
        <v>5137</v>
      </c>
      <c r="H2444">
        <v>19458797296</v>
      </c>
      <c r="I2444" t="s">
        <v>6704</v>
      </c>
      <c r="J2444" t="s">
        <v>7292</v>
      </c>
      <c r="K2444">
        <v>7448.53</v>
      </c>
      <c r="L2444" s="12" t="s">
        <v>9401</v>
      </c>
      <c r="M2444" s="10" t="s">
        <v>11263</v>
      </c>
      <c r="N2444">
        <v>2443</v>
      </c>
      <c r="O2444">
        <v>45076</v>
      </c>
      <c r="P2444" t="s">
        <v>11402</v>
      </c>
      <c r="Q2444" s="16">
        <v>4395.57</v>
      </c>
      <c r="R2444">
        <v>3052.96</v>
      </c>
      <c r="S2444">
        <v>73</v>
      </c>
      <c r="T2444">
        <v>2443</v>
      </c>
      <c r="U2444">
        <v>13369.49</v>
      </c>
      <c r="V2444" t="s">
        <v>11413</v>
      </c>
      <c r="W2444">
        <v>4.17</v>
      </c>
      <c r="X2444">
        <v>36</v>
      </c>
      <c r="Y2444" t="s">
        <v>9730</v>
      </c>
      <c r="Z2444" t="s">
        <v>12012</v>
      </c>
      <c r="AA2444">
        <v>2443</v>
      </c>
      <c r="AB2444" t="s">
        <v>12017</v>
      </c>
      <c r="AC2444">
        <v>5799.95</v>
      </c>
      <c r="AD2444">
        <v>1773.84</v>
      </c>
      <c r="AE2444">
        <v>88.69</v>
      </c>
      <c r="AF2444" t="s">
        <v>11239</v>
      </c>
      <c r="AG2444" t="s">
        <v>11172</v>
      </c>
      <c r="AH2444">
        <v>3953</v>
      </c>
      <c r="AI2444">
        <v>2443</v>
      </c>
      <c r="AJ2444" t="s">
        <v>11124</v>
      </c>
      <c r="AK2444" t="s">
        <v>12028</v>
      </c>
      <c r="AL2444" t="s">
        <v>12032</v>
      </c>
      <c r="AM2444" t="s">
        <v>11333</v>
      </c>
      <c r="AN2444">
        <v>1</v>
      </c>
      <c r="AO2444" s="10" t="s">
        <v>12046</v>
      </c>
      <c r="AP2444" t="str" cm="1">
        <f t="array" ref="AP2444">_xlfn.IFS(
  Table1[[#This Row],[Age]]&lt;=25, "18-25",
  Table1[[#This Row],[Age]]&lt;=35, "26-35",
  Table1[[#This Row],[Age]]&lt;=45, "36-45",
  Table1[[#This Row],[Age]]&lt;=60, "46-60",
  TRUE, "60+")</f>
        <v>46-60</v>
      </c>
    </row>
    <row r="2445" spans="1:42" x14ac:dyDescent="0.3">
      <c r="A2445">
        <v>2444</v>
      </c>
      <c r="B2445" t="s">
        <v>7</v>
      </c>
      <c r="C2445" t="s">
        <v>56</v>
      </c>
      <c r="D2445">
        <v>23</v>
      </c>
      <c r="E2445" t="s">
        <v>106</v>
      </c>
      <c r="F2445" t="s">
        <v>2551</v>
      </c>
      <c r="G2445" t="s">
        <v>5143</v>
      </c>
      <c r="H2445">
        <v>19458797297</v>
      </c>
      <c r="I2445" t="s">
        <v>5765</v>
      </c>
      <c r="J2445" t="s">
        <v>7291</v>
      </c>
      <c r="K2445">
        <v>1859.33</v>
      </c>
      <c r="L2445" s="12" t="s">
        <v>7585</v>
      </c>
      <c r="M2445" s="10" t="s">
        <v>11145</v>
      </c>
      <c r="N2445">
        <v>2444</v>
      </c>
      <c r="O2445">
        <v>44999</v>
      </c>
      <c r="P2445" t="s">
        <v>11402</v>
      </c>
      <c r="Q2445" s="16">
        <v>3618.63</v>
      </c>
      <c r="R2445">
        <v>-1759.3</v>
      </c>
      <c r="S2445">
        <v>99</v>
      </c>
      <c r="T2445">
        <v>2444</v>
      </c>
      <c r="U2445">
        <v>19915.150000000001</v>
      </c>
      <c r="V2445" t="s">
        <v>11413</v>
      </c>
      <c r="W2445">
        <v>1.95</v>
      </c>
      <c r="X2445">
        <v>48</v>
      </c>
      <c r="Y2445" t="s">
        <v>7864</v>
      </c>
      <c r="Z2445" t="s">
        <v>12011</v>
      </c>
      <c r="AA2445">
        <v>2444</v>
      </c>
      <c r="AB2445" t="s">
        <v>12015</v>
      </c>
      <c r="AC2445">
        <v>3976.86</v>
      </c>
      <c r="AD2445">
        <v>2164.2199999999998</v>
      </c>
      <c r="AE2445">
        <v>108.21</v>
      </c>
      <c r="AF2445" t="s">
        <v>11223</v>
      </c>
      <c r="AG2445" t="s">
        <v>11251</v>
      </c>
      <c r="AH2445">
        <v>7393</v>
      </c>
      <c r="AI2445">
        <v>2444</v>
      </c>
      <c r="AJ2445" t="s">
        <v>11190</v>
      </c>
      <c r="AK2445" t="s">
        <v>12028</v>
      </c>
      <c r="AL2445" t="s">
        <v>12032</v>
      </c>
      <c r="AM2445" t="s">
        <v>11239</v>
      </c>
      <c r="AN2445">
        <v>1</v>
      </c>
      <c r="AO2445" s="10" t="s">
        <v>12047</v>
      </c>
      <c r="AP2445" t="str" cm="1">
        <f t="array" ref="AP2445">_xlfn.IFS(
  Table1[[#This Row],[Age]]&lt;=25, "18-25",
  Table1[[#This Row],[Age]]&lt;=35, "26-35",
  Table1[[#This Row],[Age]]&lt;=45, "36-45",
  Table1[[#This Row],[Age]]&lt;=60, "46-60",
  TRUE, "60+")</f>
        <v>18-25</v>
      </c>
    </row>
    <row r="2446" spans="1:42" x14ac:dyDescent="0.3">
      <c r="A2446">
        <v>2445</v>
      </c>
      <c r="B2446" t="s">
        <v>39</v>
      </c>
      <c r="C2446" t="s">
        <v>39</v>
      </c>
      <c r="D2446">
        <v>25</v>
      </c>
      <c r="E2446" t="s">
        <v>104</v>
      </c>
      <c r="F2446" t="s">
        <v>2552</v>
      </c>
      <c r="G2446" t="s">
        <v>5135</v>
      </c>
      <c r="H2446">
        <v>19458797298</v>
      </c>
      <c r="I2446" t="s">
        <v>6148</v>
      </c>
      <c r="J2446" t="s">
        <v>7292</v>
      </c>
      <c r="K2446">
        <v>6599.56</v>
      </c>
      <c r="L2446" s="12" t="s">
        <v>9402</v>
      </c>
      <c r="M2446" s="10" t="s">
        <v>11270</v>
      </c>
      <c r="N2446">
        <v>2445</v>
      </c>
      <c r="O2446">
        <v>44943</v>
      </c>
      <c r="P2446" t="s">
        <v>11403</v>
      </c>
      <c r="Q2446" s="16">
        <v>613.91</v>
      </c>
      <c r="R2446">
        <v>5985.65</v>
      </c>
      <c r="S2446">
        <v>63</v>
      </c>
      <c r="T2446">
        <v>2445</v>
      </c>
      <c r="U2446">
        <v>9702.2800000000007</v>
      </c>
      <c r="V2446" t="s">
        <v>11412</v>
      </c>
      <c r="W2446">
        <v>8.23</v>
      </c>
      <c r="X2446">
        <v>60</v>
      </c>
      <c r="Y2446" t="s">
        <v>10215</v>
      </c>
      <c r="Z2446" t="s">
        <v>12010</v>
      </c>
      <c r="AA2446">
        <v>2445</v>
      </c>
      <c r="AB2446" t="s">
        <v>12015</v>
      </c>
      <c r="AC2446">
        <v>4667.05</v>
      </c>
      <c r="AD2446">
        <v>2689.16</v>
      </c>
      <c r="AE2446">
        <v>134.46</v>
      </c>
      <c r="AF2446" t="s">
        <v>11290</v>
      </c>
      <c r="AG2446" t="s">
        <v>11383</v>
      </c>
      <c r="AH2446">
        <v>1937</v>
      </c>
      <c r="AI2446">
        <v>2445</v>
      </c>
      <c r="AJ2446" t="s">
        <v>11276</v>
      </c>
      <c r="AK2446" t="s">
        <v>12028</v>
      </c>
      <c r="AL2446" t="s">
        <v>12032</v>
      </c>
      <c r="AM2446" t="s">
        <v>11395</v>
      </c>
      <c r="AN2446">
        <v>1</v>
      </c>
      <c r="AO2446" s="10" t="s">
        <v>12039</v>
      </c>
      <c r="AP2446" t="str" cm="1">
        <f t="array" ref="AP2446">_xlfn.IFS(
  Table1[[#This Row],[Age]]&lt;=25, "18-25",
  Table1[[#This Row],[Age]]&lt;=35, "26-35",
  Table1[[#This Row],[Age]]&lt;=45, "36-45",
  Table1[[#This Row],[Age]]&lt;=60, "46-60",
  TRUE, "60+")</f>
        <v>18-25</v>
      </c>
    </row>
    <row r="2447" spans="1:42" x14ac:dyDescent="0.3">
      <c r="A2447">
        <v>2446</v>
      </c>
      <c r="B2447" t="s">
        <v>15</v>
      </c>
      <c r="C2447" t="s">
        <v>60</v>
      </c>
      <c r="D2447">
        <v>18</v>
      </c>
      <c r="E2447" t="s">
        <v>105</v>
      </c>
      <c r="F2447" t="s">
        <v>2553</v>
      </c>
      <c r="G2447" t="s">
        <v>5121</v>
      </c>
      <c r="H2447">
        <v>19458797299</v>
      </c>
      <c r="I2447" t="s">
        <v>6705</v>
      </c>
      <c r="J2447" t="s">
        <v>7291</v>
      </c>
      <c r="K2447">
        <v>366.14</v>
      </c>
      <c r="L2447" s="12" t="s">
        <v>9403</v>
      </c>
      <c r="M2447" s="10" t="s">
        <v>11212</v>
      </c>
      <c r="N2447">
        <v>2446</v>
      </c>
      <c r="O2447">
        <v>45023</v>
      </c>
      <c r="P2447" t="s">
        <v>11404</v>
      </c>
      <c r="Q2447" s="16">
        <v>2891.47</v>
      </c>
      <c r="R2447">
        <v>-2525.33</v>
      </c>
      <c r="S2447">
        <v>51</v>
      </c>
      <c r="T2447">
        <v>2446</v>
      </c>
      <c r="U2447">
        <v>41597.589999999997</v>
      </c>
      <c r="V2447" t="s">
        <v>11411</v>
      </c>
      <c r="W2447">
        <v>5.92</v>
      </c>
      <c r="X2447">
        <v>24</v>
      </c>
      <c r="Y2447" t="s">
        <v>11496</v>
      </c>
      <c r="Z2447" t="s">
        <v>12011</v>
      </c>
      <c r="AA2447">
        <v>2446</v>
      </c>
      <c r="AB2447" t="s">
        <v>12017</v>
      </c>
      <c r="AC2447">
        <v>6624.61</v>
      </c>
      <c r="AD2447">
        <v>3221.55</v>
      </c>
      <c r="AE2447">
        <v>161.08000000000001</v>
      </c>
      <c r="AF2447" t="s">
        <v>11076</v>
      </c>
      <c r="AG2447" t="s">
        <v>11245</v>
      </c>
      <c r="AH2447">
        <v>3540</v>
      </c>
      <c r="AI2447">
        <v>2446</v>
      </c>
      <c r="AJ2447" t="s">
        <v>11151</v>
      </c>
      <c r="AK2447" t="s">
        <v>12029</v>
      </c>
      <c r="AL2447" t="s">
        <v>12031</v>
      </c>
      <c r="AM2447" t="s">
        <v>11139</v>
      </c>
      <c r="AN2447">
        <v>1</v>
      </c>
      <c r="AO2447" s="10" t="s">
        <v>12037</v>
      </c>
      <c r="AP2447" t="str" cm="1">
        <f t="array" ref="AP2447">_xlfn.IFS(
  Table1[[#This Row],[Age]]&lt;=25, "18-25",
  Table1[[#This Row],[Age]]&lt;=35, "26-35",
  Table1[[#This Row],[Age]]&lt;=45, "36-45",
  Table1[[#This Row],[Age]]&lt;=60, "46-60",
  TRUE, "60+")</f>
        <v>18-25</v>
      </c>
    </row>
    <row r="2448" spans="1:42" x14ac:dyDescent="0.3">
      <c r="A2448">
        <v>2447</v>
      </c>
      <c r="B2448" t="s">
        <v>44</v>
      </c>
      <c r="C2448" t="s">
        <v>55</v>
      </c>
      <c r="D2448">
        <v>40</v>
      </c>
      <c r="E2448" t="s">
        <v>105</v>
      </c>
      <c r="F2448" t="s">
        <v>2554</v>
      </c>
      <c r="G2448" t="s">
        <v>5119</v>
      </c>
      <c r="H2448">
        <v>19458797300</v>
      </c>
      <c r="I2448" t="s">
        <v>6706</v>
      </c>
      <c r="J2448" t="s">
        <v>7291</v>
      </c>
      <c r="K2448">
        <v>1673.76</v>
      </c>
      <c r="L2448" s="12" t="s">
        <v>7458</v>
      </c>
      <c r="M2448" s="10" t="s">
        <v>11114</v>
      </c>
      <c r="N2448">
        <v>2447</v>
      </c>
      <c r="O2448">
        <v>45184</v>
      </c>
      <c r="P2448" t="s">
        <v>11402</v>
      </c>
      <c r="Q2448" s="16">
        <v>145.30000000000001</v>
      </c>
      <c r="R2448">
        <v>1528.46</v>
      </c>
      <c r="S2448">
        <v>77</v>
      </c>
      <c r="T2448">
        <v>2447</v>
      </c>
      <c r="U2448">
        <v>48165.84</v>
      </c>
      <c r="V2448" t="s">
        <v>11411</v>
      </c>
      <c r="W2448">
        <v>7.7</v>
      </c>
      <c r="X2448">
        <v>24</v>
      </c>
      <c r="Y2448" t="s">
        <v>11949</v>
      </c>
      <c r="Z2448" t="s">
        <v>12010</v>
      </c>
      <c r="AA2448">
        <v>2447</v>
      </c>
      <c r="AB2448" t="s">
        <v>12016</v>
      </c>
      <c r="AC2448">
        <v>6683.47</v>
      </c>
      <c r="AD2448">
        <v>627.80999999999995</v>
      </c>
      <c r="AE2448">
        <v>31.39</v>
      </c>
      <c r="AF2448" t="s">
        <v>11144</v>
      </c>
      <c r="AG2448" t="s">
        <v>11326</v>
      </c>
      <c r="AH2448">
        <v>5602</v>
      </c>
      <c r="AI2448">
        <v>2447</v>
      </c>
      <c r="AJ2448" t="s">
        <v>11297</v>
      </c>
      <c r="AK2448" t="s">
        <v>12027</v>
      </c>
      <c r="AL2448" t="s">
        <v>12032</v>
      </c>
      <c r="AM2448" t="s">
        <v>11223</v>
      </c>
      <c r="AN2448">
        <v>1</v>
      </c>
      <c r="AO2448" s="10" t="s">
        <v>12042</v>
      </c>
      <c r="AP2448" t="str" cm="1">
        <f t="array" ref="AP2448">_xlfn.IFS(
  Table1[[#This Row],[Age]]&lt;=25, "18-25",
  Table1[[#This Row],[Age]]&lt;=35, "26-35",
  Table1[[#This Row],[Age]]&lt;=45, "36-45",
  Table1[[#This Row],[Age]]&lt;=60, "46-60",
  TRUE, "60+")</f>
        <v>36-45</v>
      </c>
    </row>
    <row r="2449" spans="1:42" x14ac:dyDescent="0.3">
      <c r="A2449">
        <v>2448</v>
      </c>
      <c r="B2449" t="s">
        <v>29</v>
      </c>
      <c r="C2449" t="s">
        <v>88</v>
      </c>
      <c r="D2449">
        <v>57</v>
      </c>
      <c r="E2449" t="s">
        <v>106</v>
      </c>
      <c r="F2449" t="s">
        <v>2555</v>
      </c>
      <c r="G2449" t="s">
        <v>5136</v>
      </c>
      <c r="H2449">
        <v>19458797301</v>
      </c>
      <c r="I2449" t="s">
        <v>5836</v>
      </c>
      <c r="J2449" t="s">
        <v>7291</v>
      </c>
      <c r="K2449">
        <v>8922.1</v>
      </c>
      <c r="L2449" s="12" t="s">
        <v>7306</v>
      </c>
      <c r="M2449" s="10" t="s">
        <v>11115</v>
      </c>
      <c r="N2449">
        <v>2448</v>
      </c>
      <c r="O2449">
        <v>45189</v>
      </c>
      <c r="P2449" t="s">
        <v>11404</v>
      </c>
      <c r="Q2449" s="16">
        <v>4227.3999999999996</v>
      </c>
      <c r="R2449">
        <v>13149.5</v>
      </c>
      <c r="S2449">
        <v>48</v>
      </c>
      <c r="T2449">
        <v>2448</v>
      </c>
      <c r="U2449">
        <v>11451.98</v>
      </c>
      <c r="V2449" t="s">
        <v>11413</v>
      </c>
      <c r="W2449">
        <v>5.32</v>
      </c>
      <c r="X2449">
        <v>12</v>
      </c>
      <c r="Y2449" t="s">
        <v>11876</v>
      </c>
      <c r="Z2449" t="s">
        <v>12011</v>
      </c>
      <c r="AA2449">
        <v>2448</v>
      </c>
      <c r="AB2449" t="s">
        <v>12016</v>
      </c>
      <c r="AC2449">
        <v>2629.84</v>
      </c>
      <c r="AD2449">
        <v>1835.06</v>
      </c>
      <c r="AE2449">
        <v>91.75</v>
      </c>
      <c r="AF2449" t="s">
        <v>11284</v>
      </c>
      <c r="AG2449" t="s">
        <v>11237</v>
      </c>
      <c r="AH2449">
        <v>7286</v>
      </c>
      <c r="AI2449">
        <v>2448</v>
      </c>
      <c r="AJ2449" t="s">
        <v>11039</v>
      </c>
      <c r="AK2449" t="s">
        <v>12027</v>
      </c>
      <c r="AL2449" t="s">
        <v>12031</v>
      </c>
      <c r="AM2449" t="s">
        <v>11146</v>
      </c>
      <c r="AN2449">
        <v>1</v>
      </c>
      <c r="AO2449" s="10" t="s">
        <v>12042</v>
      </c>
      <c r="AP2449" t="str" cm="1">
        <f t="array" ref="AP2449">_xlfn.IFS(
  Table1[[#This Row],[Age]]&lt;=25, "18-25",
  Table1[[#This Row],[Age]]&lt;=35, "26-35",
  Table1[[#This Row],[Age]]&lt;=45, "36-45",
  Table1[[#This Row],[Age]]&lt;=60, "46-60",
  TRUE, "60+")</f>
        <v>46-60</v>
      </c>
    </row>
    <row r="2450" spans="1:42" x14ac:dyDescent="0.3">
      <c r="A2450">
        <v>2449</v>
      </c>
      <c r="B2450" t="s">
        <v>4</v>
      </c>
      <c r="C2450" t="s">
        <v>39</v>
      </c>
      <c r="D2450">
        <v>54</v>
      </c>
      <c r="E2450" t="s">
        <v>104</v>
      </c>
      <c r="F2450" t="s">
        <v>2556</v>
      </c>
      <c r="G2450" t="s">
        <v>5145</v>
      </c>
      <c r="H2450">
        <v>19458797302</v>
      </c>
      <c r="I2450" t="s">
        <v>5532</v>
      </c>
      <c r="J2450" t="s">
        <v>7291</v>
      </c>
      <c r="K2450">
        <v>4668.57</v>
      </c>
      <c r="L2450" s="12" t="s">
        <v>9404</v>
      </c>
      <c r="M2450" s="10" t="s">
        <v>11092</v>
      </c>
      <c r="N2450">
        <v>2449</v>
      </c>
      <c r="O2450">
        <v>45149</v>
      </c>
      <c r="P2450" t="s">
        <v>11402</v>
      </c>
      <c r="Q2450" s="16">
        <v>1035.1300000000001</v>
      </c>
      <c r="R2450">
        <v>3633.44</v>
      </c>
      <c r="S2450">
        <v>68</v>
      </c>
      <c r="T2450">
        <v>2449</v>
      </c>
      <c r="U2450">
        <v>14875.29</v>
      </c>
      <c r="V2450" t="s">
        <v>11412</v>
      </c>
      <c r="W2450">
        <v>5.97</v>
      </c>
      <c r="X2450">
        <v>60</v>
      </c>
      <c r="Y2450" t="s">
        <v>11432</v>
      </c>
      <c r="Z2450" t="s">
        <v>12011</v>
      </c>
      <c r="AA2450">
        <v>2449</v>
      </c>
      <c r="AB2450" t="s">
        <v>12016</v>
      </c>
      <c r="AC2450">
        <v>5505.22</v>
      </c>
      <c r="AD2450">
        <v>2980.78</v>
      </c>
      <c r="AE2450">
        <v>149.04</v>
      </c>
      <c r="AF2450" t="s">
        <v>11068</v>
      </c>
      <c r="AG2450" t="s">
        <v>11195</v>
      </c>
      <c r="AH2450">
        <v>5714</v>
      </c>
      <c r="AI2450">
        <v>2449</v>
      </c>
      <c r="AJ2450" t="s">
        <v>11202</v>
      </c>
      <c r="AK2450" t="s">
        <v>12027</v>
      </c>
      <c r="AL2450" t="s">
        <v>12032</v>
      </c>
      <c r="AM2450" t="s">
        <v>11132</v>
      </c>
      <c r="AN2450">
        <v>1</v>
      </c>
      <c r="AO2450" s="10" t="s">
        <v>12041</v>
      </c>
      <c r="AP2450" t="str" cm="1">
        <f t="array" ref="AP2450">_xlfn.IFS(
  Table1[[#This Row],[Age]]&lt;=25, "18-25",
  Table1[[#This Row],[Age]]&lt;=35, "26-35",
  Table1[[#This Row],[Age]]&lt;=45, "36-45",
  Table1[[#This Row],[Age]]&lt;=60, "46-60",
  TRUE, "60+")</f>
        <v>46-60</v>
      </c>
    </row>
    <row r="2451" spans="1:42" x14ac:dyDescent="0.3">
      <c r="A2451">
        <v>2450</v>
      </c>
      <c r="B2451" t="s">
        <v>38</v>
      </c>
      <c r="C2451" t="s">
        <v>74</v>
      </c>
      <c r="D2451">
        <v>27</v>
      </c>
      <c r="E2451" t="s">
        <v>106</v>
      </c>
      <c r="F2451" t="s">
        <v>2557</v>
      </c>
      <c r="G2451" t="s">
        <v>5143</v>
      </c>
      <c r="H2451">
        <v>19458797303</v>
      </c>
      <c r="I2451" t="s">
        <v>6040</v>
      </c>
      <c r="J2451" t="s">
        <v>7292</v>
      </c>
      <c r="K2451">
        <v>5127.84</v>
      </c>
      <c r="L2451" s="12" t="s">
        <v>9405</v>
      </c>
      <c r="M2451" s="10" t="s">
        <v>11226</v>
      </c>
      <c r="N2451">
        <v>2450</v>
      </c>
      <c r="O2451">
        <v>44940</v>
      </c>
      <c r="P2451" t="s">
        <v>11402</v>
      </c>
      <c r="Q2451" s="16">
        <v>3661.76</v>
      </c>
      <c r="R2451">
        <v>8789.6</v>
      </c>
      <c r="S2451">
        <v>10</v>
      </c>
      <c r="T2451">
        <v>2450</v>
      </c>
      <c r="U2451">
        <v>35619.279999999999</v>
      </c>
      <c r="V2451" t="s">
        <v>11411</v>
      </c>
      <c r="W2451">
        <v>7.41</v>
      </c>
      <c r="X2451">
        <v>48</v>
      </c>
      <c r="Y2451" t="s">
        <v>11029</v>
      </c>
      <c r="Z2451" t="s">
        <v>12011</v>
      </c>
      <c r="AA2451">
        <v>2450</v>
      </c>
      <c r="AB2451" t="s">
        <v>12016</v>
      </c>
      <c r="AC2451">
        <v>6106.21</v>
      </c>
      <c r="AD2451">
        <v>2639.59</v>
      </c>
      <c r="AE2451">
        <v>131.97999999999999</v>
      </c>
      <c r="AF2451" t="s">
        <v>11130</v>
      </c>
      <c r="AG2451" t="s">
        <v>11200</v>
      </c>
      <c r="AH2451">
        <v>563</v>
      </c>
      <c r="AI2451">
        <v>2450</v>
      </c>
      <c r="AJ2451" t="s">
        <v>11048</v>
      </c>
      <c r="AK2451" t="s">
        <v>12027</v>
      </c>
      <c r="AL2451" t="s">
        <v>12031</v>
      </c>
      <c r="AM2451" t="s">
        <v>11230</v>
      </c>
      <c r="AN2451">
        <v>1</v>
      </c>
      <c r="AO2451" s="10" t="s">
        <v>12039</v>
      </c>
      <c r="AP2451" t="str" cm="1">
        <f t="array" ref="AP2451">_xlfn.IFS(
  Table1[[#This Row],[Age]]&lt;=25, "18-25",
  Table1[[#This Row],[Age]]&lt;=35, "26-35",
  Table1[[#This Row],[Age]]&lt;=45, "36-45",
  Table1[[#This Row],[Age]]&lt;=60, "46-60",
  TRUE, "60+")</f>
        <v>26-35</v>
      </c>
    </row>
    <row r="2452" spans="1:42" x14ac:dyDescent="0.3">
      <c r="A2452">
        <v>2451</v>
      </c>
      <c r="B2452" t="s">
        <v>26</v>
      </c>
      <c r="C2452" t="s">
        <v>82</v>
      </c>
      <c r="D2452">
        <v>19</v>
      </c>
      <c r="E2452" t="s">
        <v>105</v>
      </c>
      <c r="F2452" t="s">
        <v>2558</v>
      </c>
      <c r="G2452" t="s">
        <v>5114</v>
      </c>
      <c r="H2452">
        <v>19458797304</v>
      </c>
      <c r="I2452" t="s">
        <v>5754</v>
      </c>
      <c r="J2452" t="s">
        <v>7292</v>
      </c>
      <c r="K2452">
        <v>9085.02</v>
      </c>
      <c r="L2452" s="12" t="s">
        <v>9406</v>
      </c>
      <c r="M2452" s="10" t="s">
        <v>11106</v>
      </c>
      <c r="N2452">
        <v>2451</v>
      </c>
      <c r="O2452">
        <v>45186</v>
      </c>
      <c r="P2452" t="s">
        <v>11402</v>
      </c>
      <c r="Q2452" s="16">
        <v>540.54999999999995</v>
      </c>
      <c r="R2452">
        <v>8544.4699999999993</v>
      </c>
      <c r="S2452">
        <v>26</v>
      </c>
      <c r="T2452">
        <v>2451</v>
      </c>
      <c r="U2452">
        <v>26866.57</v>
      </c>
      <c r="V2452" t="s">
        <v>11412</v>
      </c>
      <c r="W2452">
        <v>3.22</v>
      </c>
      <c r="X2452">
        <v>48</v>
      </c>
      <c r="Y2452" t="s">
        <v>11907</v>
      </c>
      <c r="Z2452" t="s">
        <v>12012</v>
      </c>
      <c r="AA2452">
        <v>2451</v>
      </c>
      <c r="AB2452" t="s">
        <v>12015</v>
      </c>
      <c r="AC2452">
        <v>7746.12</v>
      </c>
      <c r="AD2452">
        <v>258.25</v>
      </c>
      <c r="AE2452">
        <v>12.91</v>
      </c>
      <c r="AF2452" t="s">
        <v>11137</v>
      </c>
      <c r="AG2452" t="s">
        <v>11106</v>
      </c>
      <c r="AH2452">
        <v>7739</v>
      </c>
      <c r="AI2452">
        <v>2451</v>
      </c>
      <c r="AJ2452" t="s">
        <v>11284</v>
      </c>
      <c r="AK2452" t="s">
        <v>12029</v>
      </c>
      <c r="AL2452" t="s">
        <v>12032</v>
      </c>
      <c r="AM2452" t="s">
        <v>11296</v>
      </c>
      <c r="AN2452">
        <v>1</v>
      </c>
      <c r="AO2452" s="10" t="s">
        <v>12042</v>
      </c>
      <c r="AP2452" t="str" cm="1">
        <f t="array" ref="AP2452">_xlfn.IFS(
  Table1[[#This Row],[Age]]&lt;=25, "18-25",
  Table1[[#This Row],[Age]]&lt;=35, "26-35",
  Table1[[#This Row],[Age]]&lt;=45, "36-45",
  Table1[[#This Row],[Age]]&lt;=60, "46-60",
  TRUE, "60+")</f>
        <v>18-25</v>
      </c>
    </row>
    <row r="2453" spans="1:42" x14ac:dyDescent="0.3">
      <c r="A2453">
        <v>2452</v>
      </c>
      <c r="B2453" t="s">
        <v>30</v>
      </c>
      <c r="C2453" t="s">
        <v>71</v>
      </c>
      <c r="D2453">
        <v>53</v>
      </c>
      <c r="E2453" t="s">
        <v>105</v>
      </c>
      <c r="F2453" t="s">
        <v>2559</v>
      </c>
      <c r="G2453" t="s">
        <v>5109</v>
      </c>
      <c r="H2453">
        <v>19458797305</v>
      </c>
      <c r="I2453" t="s">
        <v>6707</v>
      </c>
      <c r="J2453" t="s">
        <v>7291</v>
      </c>
      <c r="K2453">
        <v>4900.84</v>
      </c>
      <c r="L2453" s="12" t="s">
        <v>9407</v>
      </c>
      <c r="M2453" s="10" t="s">
        <v>11081</v>
      </c>
      <c r="N2453">
        <v>2452</v>
      </c>
      <c r="O2453">
        <v>45099</v>
      </c>
      <c r="P2453" t="s">
        <v>11403</v>
      </c>
      <c r="Q2453" s="16">
        <v>2367.4</v>
      </c>
      <c r="R2453">
        <v>7268.24</v>
      </c>
      <c r="S2453">
        <v>67</v>
      </c>
      <c r="T2453">
        <v>2452</v>
      </c>
      <c r="U2453">
        <v>6148.31</v>
      </c>
      <c r="V2453" t="s">
        <v>11413</v>
      </c>
      <c r="W2453">
        <v>8.6199999999999992</v>
      </c>
      <c r="X2453">
        <v>60</v>
      </c>
      <c r="Y2453" t="s">
        <v>11552</v>
      </c>
      <c r="Z2453" t="s">
        <v>12011</v>
      </c>
      <c r="AA2453">
        <v>2452</v>
      </c>
      <c r="AB2453" t="s">
        <v>12015</v>
      </c>
      <c r="AC2453">
        <v>5204.0600000000004</v>
      </c>
      <c r="AD2453">
        <v>3750.36</v>
      </c>
      <c r="AE2453">
        <v>187.52</v>
      </c>
      <c r="AF2453" t="s">
        <v>11299</v>
      </c>
      <c r="AG2453" t="s">
        <v>11320</v>
      </c>
      <c r="AH2453">
        <v>3198</v>
      </c>
      <c r="AI2453">
        <v>2452</v>
      </c>
      <c r="AJ2453" t="s">
        <v>11143</v>
      </c>
      <c r="AK2453" t="s">
        <v>12028</v>
      </c>
      <c r="AL2453" t="s">
        <v>12032</v>
      </c>
      <c r="AM2453" t="s">
        <v>11072</v>
      </c>
      <c r="AN2453">
        <v>1</v>
      </c>
      <c r="AO2453" s="10" t="s">
        <v>12043</v>
      </c>
      <c r="AP2453" t="str" cm="1">
        <f t="array" ref="AP2453">_xlfn.IFS(
  Table1[[#This Row],[Age]]&lt;=25, "18-25",
  Table1[[#This Row],[Age]]&lt;=35, "26-35",
  Table1[[#This Row],[Age]]&lt;=45, "36-45",
  Table1[[#This Row],[Age]]&lt;=60, "46-60",
  TRUE, "60+")</f>
        <v>46-60</v>
      </c>
    </row>
    <row r="2454" spans="1:42" x14ac:dyDescent="0.3">
      <c r="A2454">
        <v>2453</v>
      </c>
      <c r="B2454" t="s">
        <v>50</v>
      </c>
      <c r="C2454" t="s">
        <v>69</v>
      </c>
      <c r="D2454">
        <v>19</v>
      </c>
      <c r="E2454" t="s">
        <v>104</v>
      </c>
      <c r="F2454" t="s">
        <v>2560</v>
      </c>
      <c r="G2454" t="s">
        <v>5132</v>
      </c>
      <c r="H2454">
        <v>19458797306</v>
      </c>
      <c r="I2454" t="s">
        <v>6708</v>
      </c>
      <c r="J2454" t="s">
        <v>7291</v>
      </c>
      <c r="K2454">
        <v>6580.43</v>
      </c>
      <c r="L2454" s="12" t="s">
        <v>9408</v>
      </c>
      <c r="M2454" s="10" t="s">
        <v>11238</v>
      </c>
      <c r="N2454">
        <v>2453</v>
      </c>
      <c r="O2454">
        <v>45117</v>
      </c>
      <c r="P2454" t="s">
        <v>11404</v>
      </c>
      <c r="Q2454" s="16">
        <v>4646.8599999999997</v>
      </c>
      <c r="R2454">
        <v>1933.57</v>
      </c>
      <c r="S2454">
        <v>53</v>
      </c>
      <c r="T2454">
        <v>2453</v>
      </c>
      <c r="U2454">
        <v>46502.35</v>
      </c>
      <c r="V2454" t="s">
        <v>11411</v>
      </c>
      <c r="W2454">
        <v>4.79</v>
      </c>
      <c r="X2454">
        <v>24</v>
      </c>
      <c r="Y2454" t="s">
        <v>11644</v>
      </c>
      <c r="Z2454" t="s">
        <v>12010</v>
      </c>
      <c r="AA2454">
        <v>2453</v>
      </c>
      <c r="AB2454" t="s">
        <v>12017</v>
      </c>
      <c r="AC2454">
        <v>9429.7999999999993</v>
      </c>
      <c r="AD2454">
        <v>1934.89</v>
      </c>
      <c r="AE2454">
        <v>96.74</v>
      </c>
      <c r="AF2454" t="s">
        <v>11208</v>
      </c>
      <c r="AG2454" t="s">
        <v>11398</v>
      </c>
      <c r="AH2454">
        <v>2626</v>
      </c>
      <c r="AI2454">
        <v>2453</v>
      </c>
      <c r="AJ2454" t="s">
        <v>11367</v>
      </c>
      <c r="AK2454" t="s">
        <v>12027</v>
      </c>
      <c r="AL2454" t="s">
        <v>12031</v>
      </c>
      <c r="AM2454" t="s">
        <v>11336</v>
      </c>
      <c r="AN2454">
        <v>1</v>
      </c>
      <c r="AO2454" s="10" t="s">
        <v>12038</v>
      </c>
      <c r="AP2454" t="str" cm="1">
        <f t="array" ref="AP2454">_xlfn.IFS(
  Table1[[#This Row],[Age]]&lt;=25, "18-25",
  Table1[[#This Row],[Age]]&lt;=35, "26-35",
  Table1[[#This Row],[Age]]&lt;=45, "36-45",
  Table1[[#This Row],[Age]]&lt;=60, "46-60",
  TRUE, "60+")</f>
        <v>18-25</v>
      </c>
    </row>
    <row r="2455" spans="1:42" x14ac:dyDescent="0.3">
      <c r="A2455">
        <v>2454</v>
      </c>
      <c r="B2455" t="s">
        <v>10</v>
      </c>
      <c r="C2455" t="s">
        <v>65</v>
      </c>
      <c r="D2455">
        <v>32</v>
      </c>
      <c r="E2455" t="s">
        <v>106</v>
      </c>
      <c r="F2455" t="s">
        <v>2561</v>
      </c>
      <c r="G2455" t="s">
        <v>5127</v>
      </c>
      <c r="H2455">
        <v>19458797307</v>
      </c>
      <c r="I2455" t="s">
        <v>6013</v>
      </c>
      <c r="J2455" t="s">
        <v>7291</v>
      </c>
      <c r="K2455">
        <v>2297.36</v>
      </c>
      <c r="L2455" s="12" t="s">
        <v>9409</v>
      </c>
      <c r="M2455" s="10" t="s">
        <v>11349</v>
      </c>
      <c r="N2455">
        <v>2454</v>
      </c>
      <c r="O2455">
        <v>45192</v>
      </c>
      <c r="P2455" t="s">
        <v>11404</v>
      </c>
      <c r="Q2455" s="16">
        <v>381.64</v>
      </c>
      <c r="R2455">
        <v>2679</v>
      </c>
      <c r="S2455">
        <v>43</v>
      </c>
      <c r="T2455">
        <v>2454</v>
      </c>
      <c r="U2455">
        <v>30946.400000000001</v>
      </c>
      <c r="V2455" t="s">
        <v>11411</v>
      </c>
      <c r="W2455">
        <v>7.38</v>
      </c>
      <c r="X2455">
        <v>48</v>
      </c>
      <c r="Y2455" t="s">
        <v>10226</v>
      </c>
      <c r="Z2455" t="s">
        <v>12010</v>
      </c>
      <c r="AA2455">
        <v>2454</v>
      </c>
      <c r="AB2455" t="s">
        <v>12015</v>
      </c>
      <c r="AC2455">
        <v>6990.46</v>
      </c>
      <c r="AD2455">
        <v>97.25</v>
      </c>
      <c r="AE2455">
        <v>4.8600000000000003</v>
      </c>
      <c r="AF2455" t="s">
        <v>11177</v>
      </c>
      <c r="AG2455" t="s">
        <v>11162</v>
      </c>
      <c r="AH2455">
        <v>2983</v>
      </c>
      <c r="AI2455">
        <v>2454</v>
      </c>
      <c r="AJ2455" t="s">
        <v>11091</v>
      </c>
      <c r="AK2455" t="s">
        <v>12028</v>
      </c>
      <c r="AL2455" t="s">
        <v>12032</v>
      </c>
      <c r="AM2455" t="s">
        <v>11353</v>
      </c>
      <c r="AN2455">
        <v>1</v>
      </c>
      <c r="AO2455" s="10" t="s">
        <v>12042</v>
      </c>
      <c r="AP2455" t="str" cm="1">
        <f t="array" ref="AP2455">_xlfn.IFS(
  Table1[[#This Row],[Age]]&lt;=25, "18-25",
  Table1[[#This Row],[Age]]&lt;=35, "26-35",
  Table1[[#This Row],[Age]]&lt;=45, "36-45",
  Table1[[#This Row],[Age]]&lt;=60, "46-60",
  TRUE, "60+")</f>
        <v>26-35</v>
      </c>
    </row>
    <row r="2456" spans="1:42" x14ac:dyDescent="0.3">
      <c r="A2456">
        <v>2455</v>
      </c>
      <c r="B2456" t="s">
        <v>42</v>
      </c>
      <c r="C2456" t="s">
        <v>54</v>
      </c>
      <c r="D2456">
        <v>37</v>
      </c>
      <c r="E2456" t="s">
        <v>104</v>
      </c>
      <c r="F2456" t="s">
        <v>2562</v>
      </c>
      <c r="G2456" t="s">
        <v>5110</v>
      </c>
      <c r="H2456">
        <v>19458797308</v>
      </c>
      <c r="I2456" t="s">
        <v>5224</v>
      </c>
      <c r="J2456" t="s">
        <v>7292</v>
      </c>
      <c r="K2456">
        <v>907.57</v>
      </c>
      <c r="L2456" s="12" t="s">
        <v>8301</v>
      </c>
      <c r="M2456" s="10" t="s">
        <v>11247</v>
      </c>
      <c r="N2456">
        <v>2455</v>
      </c>
      <c r="O2456">
        <v>44971</v>
      </c>
      <c r="P2456" t="s">
        <v>11404</v>
      </c>
      <c r="Q2456" s="16">
        <v>1483.9</v>
      </c>
      <c r="R2456">
        <v>-576.33000000000004</v>
      </c>
      <c r="S2456">
        <v>17</v>
      </c>
      <c r="T2456">
        <v>2455</v>
      </c>
      <c r="U2456">
        <v>15761.62</v>
      </c>
      <c r="V2456" t="s">
        <v>11412</v>
      </c>
      <c r="W2456">
        <v>3.93</v>
      </c>
      <c r="X2456">
        <v>48</v>
      </c>
      <c r="Y2456" t="s">
        <v>10548</v>
      </c>
      <c r="Z2456" t="s">
        <v>12012</v>
      </c>
      <c r="AA2456">
        <v>2455</v>
      </c>
      <c r="AB2456" t="s">
        <v>12016</v>
      </c>
      <c r="AC2456">
        <v>7499.28</v>
      </c>
      <c r="AD2456">
        <v>3983.14</v>
      </c>
      <c r="AE2456">
        <v>199.16</v>
      </c>
      <c r="AF2456" t="s">
        <v>11194</v>
      </c>
      <c r="AG2456" t="s">
        <v>11082</v>
      </c>
      <c r="AH2456">
        <v>5017</v>
      </c>
      <c r="AI2456">
        <v>2455</v>
      </c>
      <c r="AJ2456" t="s">
        <v>11325</v>
      </c>
      <c r="AK2456" t="s">
        <v>12027</v>
      </c>
      <c r="AL2456" t="s">
        <v>12031</v>
      </c>
      <c r="AM2456" t="s">
        <v>11062</v>
      </c>
      <c r="AN2456">
        <v>1</v>
      </c>
      <c r="AO2456" s="10" t="s">
        <v>12045</v>
      </c>
      <c r="AP2456" t="str" cm="1">
        <f t="array" ref="AP2456">_xlfn.IFS(
  Table1[[#This Row],[Age]]&lt;=25, "18-25",
  Table1[[#This Row],[Age]]&lt;=35, "26-35",
  Table1[[#This Row],[Age]]&lt;=45, "36-45",
  Table1[[#This Row],[Age]]&lt;=60, "46-60",
  TRUE, "60+")</f>
        <v>36-45</v>
      </c>
    </row>
    <row r="2457" spans="1:42" x14ac:dyDescent="0.3">
      <c r="A2457">
        <v>2456</v>
      </c>
      <c r="B2457" t="s">
        <v>31</v>
      </c>
      <c r="C2457" t="s">
        <v>100</v>
      </c>
      <c r="D2457">
        <v>59</v>
      </c>
      <c r="E2457" t="s">
        <v>106</v>
      </c>
      <c r="F2457" t="s">
        <v>2563</v>
      </c>
      <c r="G2457" t="s">
        <v>5118</v>
      </c>
      <c r="H2457">
        <v>19458797309</v>
      </c>
      <c r="I2457" t="s">
        <v>6709</v>
      </c>
      <c r="J2457" t="s">
        <v>7291</v>
      </c>
      <c r="K2457">
        <v>3598.18</v>
      </c>
      <c r="L2457" s="12" t="s">
        <v>9410</v>
      </c>
      <c r="M2457" s="10" t="s">
        <v>11098</v>
      </c>
      <c r="N2457">
        <v>2456</v>
      </c>
      <c r="O2457">
        <v>45142</v>
      </c>
      <c r="P2457" t="s">
        <v>11404</v>
      </c>
      <c r="Q2457" s="16">
        <v>3915.3</v>
      </c>
      <c r="R2457">
        <v>-317.12</v>
      </c>
      <c r="S2457">
        <v>27</v>
      </c>
      <c r="T2457">
        <v>2456</v>
      </c>
      <c r="U2457">
        <v>25000.35</v>
      </c>
      <c r="V2457" t="s">
        <v>11412</v>
      </c>
      <c r="W2457">
        <v>7.32</v>
      </c>
      <c r="X2457">
        <v>60</v>
      </c>
      <c r="Y2457" t="s">
        <v>11750</v>
      </c>
      <c r="Z2457" t="s">
        <v>12011</v>
      </c>
      <c r="AA2457">
        <v>2456</v>
      </c>
      <c r="AB2457" t="s">
        <v>12017</v>
      </c>
      <c r="AC2457">
        <v>6277.74</v>
      </c>
      <c r="AD2457">
        <v>28.78</v>
      </c>
      <c r="AE2457">
        <v>1.44</v>
      </c>
      <c r="AF2457" t="s">
        <v>11134</v>
      </c>
      <c r="AG2457" t="s">
        <v>11181</v>
      </c>
      <c r="AH2457">
        <v>189</v>
      </c>
      <c r="AI2457">
        <v>2456</v>
      </c>
      <c r="AJ2457" t="s">
        <v>11035</v>
      </c>
      <c r="AK2457" t="s">
        <v>12029</v>
      </c>
      <c r="AL2457" t="s">
        <v>12031</v>
      </c>
      <c r="AM2457" t="s">
        <v>11203</v>
      </c>
      <c r="AN2457">
        <v>1</v>
      </c>
      <c r="AO2457" s="10" t="s">
        <v>12041</v>
      </c>
      <c r="AP2457" t="str" cm="1">
        <f t="array" ref="AP2457">_xlfn.IFS(
  Table1[[#This Row],[Age]]&lt;=25, "18-25",
  Table1[[#This Row],[Age]]&lt;=35, "26-35",
  Table1[[#This Row],[Age]]&lt;=45, "36-45",
  Table1[[#This Row],[Age]]&lt;=60, "46-60",
  TRUE, "60+")</f>
        <v>46-60</v>
      </c>
    </row>
    <row r="2458" spans="1:42" x14ac:dyDescent="0.3">
      <c r="A2458">
        <v>2457</v>
      </c>
      <c r="B2458" t="s">
        <v>34</v>
      </c>
      <c r="C2458" t="s">
        <v>89</v>
      </c>
      <c r="D2458">
        <v>38</v>
      </c>
      <c r="E2458" t="s">
        <v>104</v>
      </c>
      <c r="F2458" t="s">
        <v>2564</v>
      </c>
      <c r="G2458" t="s">
        <v>5110</v>
      </c>
      <c r="H2458">
        <v>19458797310</v>
      </c>
      <c r="I2458" t="s">
        <v>6321</v>
      </c>
      <c r="J2458" t="s">
        <v>7292</v>
      </c>
      <c r="K2458">
        <v>8006.93</v>
      </c>
      <c r="L2458" s="12" t="s">
        <v>9411</v>
      </c>
      <c r="M2458" s="10" t="s">
        <v>11072</v>
      </c>
      <c r="N2458">
        <v>2457</v>
      </c>
      <c r="O2458">
        <v>45226</v>
      </c>
      <c r="P2458" t="s">
        <v>11402</v>
      </c>
      <c r="Q2458" s="16">
        <v>2322.1799999999998</v>
      </c>
      <c r="R2458">
        <v>5684.75</v>
      </c>
      <c r="S2458">
        <v>22</v>
      </c>
      <c r="T2458">
        <v>2457</v>
      </c>
      <c r="U2458">
        <v>25512.1</v>
      </c>
      <c r="V2458" t="s">
        <v>11413</v>
      </c>
      <c r="W2458">
        <v>1.39</v>
      </c>
      <c r="X2458">
        <v>12</v>
      </c>
      <c r="Y2458" t="s">
        <v>11796</v>
      </c>
      <c r="Z2458" t="s">
        <v>12010</v>
      </c>
      <c r="AA2458">
        <v>2457</v>
      </c>
      <c r="AB2458" t="s">
        <v>12015</v>
      </c>
      <c r="AC2458">
        <v>8609.0499999999993</v>
      </c>
      <c r="AD2458">
        <v>1010.69</v>
      </c>
      <c r="AE2458">
        <v>50.53</v>
      </c>
      <c r="AF2458" t="s">
        <v>11388</v>
      </c>
      <c r="AG2458" t="s">
        <v>11346</v>
      </c>
      <c r="AH2458">
        <v>5415</v>
      </c>
      <c r="AI2458">
        <v>2457</v>
      </c>
      <c r="AJ2458" t="s">
        <v>11202</v>
      </c>
      <c r="AK2458" t="s">
        <v>12029</v>
      </c>
      <c r="AL2458" t="s">
        <v>12032</v>
      </c>
      <c r="AM2458" t="s">
        <v>11274</v>
      </c>
      <c r="AN2458">
        <v>1</v>
      </c>
      <c r="AO2458" s="10" t="s">
        <v>12044</v>
      </c>
      <c r="AP2458" t="str" cm="1">
        <f t="array" ref="AP2458">_xlfn.IFS(
  Table1[[#This Row],[Age]]&lt;=25, "18-25",
  Table1[[#This Row],[Age]]&lt;=35, "26-35",
  Table1[[#This Row],[Age]]&lt;=45, "36-45",
  Table1[[#This Row],[Age]]&lt;=60, "46-60",
  TRUE, "60+")</f>
        <v>36-45</v>
      </c>
    </row>
    <row r="2459" spans="1:42" x14ac:dyDescent="0.3">
      <c r="A2459">
        <v>2458</v>
      </c>
      <c r="B2459" t="s">
        <v>49</v>
      </c>
      <c r="C2459" t="s">
        <v>60</v>
      </c>
      <c r="D2459">
        <v>47</v>
      </c>
      <c r="E2459" t="s">
        <v>106</v>
      </c>
      <c r="F2459" t="s">
        <v>2565</v>
      </c>
      <c r="G2459" t="s">
        <v>5145</v>
      </c>
      <c r="H2459">
        <v>19458797311</v>
      </c>
      <c r="I2459" t="s">
        <v>5522</v>
      </c>
      <c r="J2459" t="s">
        <v>7292</v>
      </c>
      <c r="K2459">
        <v>4523.6899999999996</v>
      </c>
      <c r="L2459" s="12" t="s">
        <v>9412</v>
      </c>
      <c r="M2459" s="10" t="s">
        <v>11323</v>
      </c>
      <c r="N2459">
        <v>2458</v>
      </c>
      <c r="O2459">
        <v>45109</v>
      </c>
      <c r="P2459" t="s">
        <v>11404</v>
      </c>
      <c r="Q2459" s="16">
        <v>3255.01</v>
      </c>
      <c r="R2459">
        <v>1268.68</v>
      </c>
      <c r="S2459">
        <v>36</v>
      </c>
      <c r="T2459">
        <v>2458</v>
      </c>
      <c r="U2459">
        <v>26745.47</v>
      </c>
      <c r="V2459" t="s">
        <v>11413</v>
      </c>
      <c r="W2459">
        <v>9.36</v>
      </c>
      <c r="X2459">
        <v>60</v>
      </c>
      <c r="Y2459" t="s">
        <v>11606</v>
      </c>
      <c r="Z2459" t="s">
        <v>12011</v>
      </c>
      <c r="AA2459">
        <v>2458</v>
      </c>
      <c r="AB2459" t="s">
        <v>12017</v>
      </c>
      <c r="AC2459">
        <v>4236.21</v>
      </c>
      <c r="AD2459">
        <v>3622.7</v>
      </c>
      <c r="AE2459">
        <v>181.14</v>
      </c>
      <c r="AF2459" t="s">
        <v>11366</v>
      </c>
      <c r="AG2459" t="s">
        <v>11382</v>
      </c>
      <c r="AH2459">
        <v>8538</v>
      </c>
      <c r="AI2459">
        <v>2458</v>
      </c>
      <c r="AJ2459" t="s">
        <v>11258</v>
      </c>
      <c r="AK2459" t="s">
        <v>12027</v>
      </c>
      <c r="AL2459" t="s">
        <v>12032</v>
      </c>
      <c r="AM2459" t="s">
        <v>11057</v>
      </c>
      <c r="AN2459">
        <v>1</v>
      </c>
      <c r="AO2459" s="10" t="s">
        <v>12038</v>
      </c>
      <c r="AP2459" t="str" cm="1">
        <f t="array" ref="AP2459">_xlfn.IFS(
  Table1[[#This Row],[Age]]&lt;=25, "18-25",
  Table1[[#This Row],[Age]]&lt;=35, "26-35",
  Table1[[#This Row],[Age]]&lt;=45, "36-45",
  Table1[[#This Row],[Age]]&lt;=60, "46-60",
  TRUE, "60+")</f>
        <v>46-60</v>
      </c>
    </row>
    <row r="2460" spans="1:42" x14ac:dyDescent="0.3">
      <c r="A2460">
        <v>2459</v>
      </c>
      <c r="B2460" t="s">
        <v>22</v>
      </c>
      <c r="C2460" t="s">
        <v>89</v>
      </c>
      <c r="D2460">
        <v>41</v>
      </c>
      <c r="E2460" t="s">
        <v>106</v>
      </c>
      <c r="F2460" t="s">
        <v>2566</v>
      </c>
      <c r="G2460" t="s">
        <v>5129</v>
      </c>
      <c r="H2460">
        <v>19458797312</v>
      </c>
      <c r="I2460" t="s">
        <v>6710</v>
      </c>
      <c r="J2460" t="s">
        <v>7292</v>
      </c>
      <c r="K2460">
        <v>1764.69</v>
      </c>
      <c r="L2460" s="12" t="s">
        <v>9413</v>
      </c>
      <c r="M2460" s="10" t="s">
        <v>11277</v>
      </c>
      <c r="N2460">
        <v>2459</v>
      </c>
      <c r="O2460">
        <v>45072</v>
      </c>
      <c r="P2460" t="s">
        <v>11403</v>
      </c>
      <c r="Q2460" s="16">
        <v>4061.92</v>
      </c>
      <c r="R2460">
        <v>-2297.23</v>
      </c>
      <c r="S2460">
        <v>72</v>
      </c>
      <c r="T2460">
        <v>2459</v>
      </c>
      <c r="U2460">
        <v>25367.98</v>
      </c>
      <c r="V2460" t="s">
        <v>11411</v>
      </c>
      <c r="W2460">
        <v>8.08</v>
      </c>
      <c r="X2460">
        <v>48</v>
      </c>
      <c r="Y2460" t="s">
        <v>7320</v>
      </c>
      <c r="Z2460" t="s">
        <v>12012</v>
      </c>
      <c r="AA2460">
        <v>2459</v>
      </c>
      <c r="AB2460" t="s">
        <v>12015</v>
      </c>
      <c r="AC2460">
        <v>1288.32</v>
      </c>
      <c r="AD2460">
        <v>2965.52</v>
      </c>
      <c r="AE2460">
        <v>148.28</v>
      </c>
      <c r="AF2460" t="s">
        <v>11199</v>
      </c>
      <c r="AG2460" t="s">
        <v>11304</v>
      </c>
      <c r="AH2460">
        <v>4166</v>
      </c>
      <c r="AI2460">
        <v>2459</v>
      </c>
      <c r="AJ2460" t="s">
        <v>11391</v>
      </c>
      <c r="AK2460" t="s">
        <v>12028</v>
      </c>
      <c r="AL2460" t="s">
        <v>12031</v>
      </c>
      <c r="AM2460" t="s">
        <v>11340</v>
      </c>
      <c r="AN2460">
        <v>1</v>
      </c>
      <c r="AO2460" s="10" t="s">
        <v>12046</v>
      </c>
      <c r="AP2460" t="str" cm="1">
        <f t="array" ref="AP2460">_xlfn.IFS(
  Table1[[#This Row],[Age]]&lt;=25, "18-25",
  Table1[[#This Row],[Age]]&lt;=35, "26-35",
  Table1[[#This Row],[Age]]&lt;=45, "36-45",
  Table1[[#This Row],[Age]]&lt;=60, "46-60",
  TRUE, "60+")</f>
        <v>36-45</v>
      </c>
    </row>
    <row r="2461" spans="1:42" x14ac:dyDescent="0.3">
      <c r="A2461">
        <v>2460</v>
      </c>
      <c r="B2461" t="s">
        <v>16</v>
      </c>
      <c r="C2461" t="s">
        <v>60</v>
      </c>
      <c r="D2461">
        <v>19</v>
      </c>
      <c r="E2461" t="s">
        <v>106</v>
      </c>
      <c r="F2461" t="s">
        <v>2567</v>
      </c>
      <c r="G2461" t="s">
        <v>5128</v>
      </c>
      <c r="H2461">
        <v>19458797313</v>
      </c>
      <c r="I2461" t="s">
        <v>6067</v>
      </c>
      <c r="J2461" t="s">
        <v>7291</v>
      </c>
      <c r="K2461">
        <v>5496.47</v>
      </c>
      <c r="L2461" s="12" t="s">
        <v>8244</v>
      </c>
      <c r="M2461" s="10" t="s">
        <v>11101</v>
      </c>
      <c r="N2461">
        <v>2460</v>
      </c>
      <c r="O2461">
        <v>44937</v>
      </c>
      <c r="P2461" t="s">
        <v>11403</v>
      </c>
      <c r="Q2461" s="16">
        <v>3922.41</v>
      </c>
      <c r="R2461">
        <v>9418.8799999999992</v>
      </c>
      <c r="S2461">
        <v>33</v>
      </c>
      <c r="T2461">
        <v>2460</v>
      </c>
      <c r="U2461">
        <v>28527.87</v>
      </c>
      <c r="V2461" t="s">
        <v>11411</v>
      </c>
      <c r="W2461">
        <v>6.98</v>
      </c>
      <c r="X2461">
        <v>60</v>
      </c>
      <c r="Y2461" t="s">
        <v>11553</v>
      </c>
      <c r="Z2461" t="s">
        <v>12011</v>
      </c>
      <c r="AA2461">
        <v>2460</v>
      </c>
      <c r="AB2461" t="s">
        <v>12017</v>
      </c>
      <c r="AC2461">
        <v>2030.73</v>
      </c>
      <c r="AD2461">
        <v>2790.14</v>
      </c>
      <c r="AE2461">
        <v>139.51</v>
      </c>
      <c r="AF2461" t="s">
        <v>11237</v>
      </c>
      <c r="AG2461" t="s">
        <v>11216</v>
      </c>
      <c r="AH2461">
        <v>6996</v>
      </c>
      <c r="AI2461">
        <v>2460</v>
      </c>
      <c r="AJ2461" t="s">
        <v>11271</v>
      </c>
      <c r="AK2461" t="s">
        <v>12027</v>
      </c>
      <c r="AL2461" t="s">
        <v>12031</v>
      </c>
      <c r="AM2461" t="s">
        <v>11221</v>
      </c>
      <c r="AN2461">
        <v>1</v>
      </c>
      <c r="AO2461" s="10" t="s">
        <v>12039</v>
      </c>
      <c r="AP2461" t="str" cm="1">
        <f t="array" ref="AP2461">_xlfn.IFS(
  Table1[[#This Row],[Age]]&lt;=25, "18-25",
  Table1[[#This Row],[Age]]&lt;=35, "26-35",
  Table1[[#This Row],[Age]]&lt;=45, "36-45",
  Table1[[#This Row],[Age]]&lt;=60, "46-60",
  TRUE, "60+")</f>
        <v>18-25</v>
      </c>
    </row>
    <row r="2462" spans="1:42" x14ac:dyDescent="0.3">
      <c r="A2462">
        <v>2461</v>
      </c>
      <c r="B2462" t="s">
        <v>38</v>
      </c>
      <c r="C2462" t="s">
        <v>78</v>
      </c>
      <c r="D2462">
        <v>55</v>
      </c>
      <c r="E2462" t="s">
        <v>105</v>
      </c>
      <c r="F2462" t="s">
        <v>2568</v>
      </c>
      <c r="G2462" t="s">
        <v>5111</v>
      </c>
      <c r="H2462">
        <v>19458797314</v>
      </c>
      <c r="I2462" t="s">
        <v>5273</v>
      </c>
      <c r="J2462" t="s">
        <v>7292</v>
      </c>
      <c r="K2462">
        <v>2712.02</v>
      </c>
      <c r="L2462" s="12" t="s">
        <v>9414</v>
      </c>
      <c r="M2462" s="10" t="s">
        <v>11364</v>
      </c>
      <c r="N2462">
        <v>2461</v>
      </c>
      <c r="O2462">
        <v>45168</v>
      </c>
      <c r="P2462" t="s">
        <v>11403</v>
      </c>
      <c r="Q2462" s="16">
        <v>1982.91</v>
      </c>
      <c r="R2462">
        <v>729.11</v>
      </c>
      <c r="S2462">
        <v>90</v>
      </c>
      <c r="T2462">
        <v>2461</v>
      </c>
      <c r="U2462">
        <v>20274.28</v>
      </c>
      <c r="V2462" t="s">
        <v>11413</v>
      </c>
      <c r="W2462">
        <v>3.91</v>
      </c>
      <c r="X2462">
        <v>60</v>
      </c>
      <c r="Y2462" t="s">
        <v>8976</v>
      </c>
      <c r="Z2462" t="s">
        <v>12011</v>
      </c>
      <c r="AA2462">
        <v>2461</v>
      </c>
      <c r="AB2462" t="s">
        <v>12016</v>
      </c>
      <c r="AC2462">
        <v>4855.3999999999996</v>
      </c>
      <c r="AD2462">
        <v>2533.8000000000002</v>
      </c>
      <c r="AE2462">
        <v>126.69</v>
      </c>
      <c r="AF2462" t="s">
        <v>11151</v>
      </c>
      <c r="AG2462" t="s">
        <v>11181</v>
      </c>
      <c r="AH2462">
        <v>5362</v>
      </c>
      <c r="AI2462">
        <v>2461</v>
      </c>
      <c r="AJ2462" t="s">
        <v>11268</v>
      </c>
      <c r="AK2462" t="s">
        <v>12027</v>
      </c>
      <c r="AL2462" t="s">
        <v>12031</v>
      </c>
      <c r="AM2462" t="s">
        <v>11044</v>
      </c>
      <c r="AN2462">
        <v>1</v>
      </c>
      <c r="AO2462" s="10" t="s">
        <v>12041</v>
      </c>
      <c r="AP2462" t="str" cm="1">
        <f t="array" ref="AP2462">_xlfn.IFS(
  Table1[[#This Row],[Age]]&lt;=25, "18-25",
  Table1[[#This Row],[Age]]&lt;=35, "26-35",
  Table1[[#This Row],[Age]]&lt;=45, "36-45",
  Table1[[#This Row],[Age]]&lt;=60, "46-60",
  TRUE, "60+")</f>
        <v>46-60</v>
      </c>
    </row>
    <row r="2463" spans="1:42" x14ac:dyDescent="0.3">
      <c r="A2463">
        <v>2462</v>
      </c>
      <c r="B2463" t="s">
        <v>30</v>
      </c>
      <c r="C2463" t="s">
        <v>72</v>
      </c>
      <c r="D2463">
        <v>39</v>
      </c>
      <c r="E2463" t="s">
        <v>106</v>
      </c>
      <c r="F2463" t="s">
        <v>2569</v>
      </c>
      <c r="G2463" t="s">
        <v>5143</v>
      </c>
      <c r="H2463">
        <v>19458797315</v>
      </c>
      <c r="I2463" t="s">
        <v>6711</v>
      </c>
      <c r="J2463" t="s">
        <v>7292</v>
      </c>
      <c r="K2463">
        <v>9472.01</v>
      </c>
      <c r="L2463" s="12" t="s">
        <v>9415</v>
      </c>
      <c r="M2463" s="10" t="s">
        <v>11286</v>
      </c>
      <c r="N2463">
        <v>2462</v>
      </c>
      <c r="O2463">
        <v>45108</v>
      </c>
      <c r="P2463" t="s">
        <v>11404</v>
      </c>
      <c r="Q2463" s="16">
        <v>2158.81</v>
      </c>
      <c r="R2463">
        <v>7313.2</v>
      </c>
      <c r="S2463">
        <v>95</v>
      </c>
      <c r="T2463">
        <v>2462</v>
      </c>
      <c r="U2463">
        <v>8161.97</v>
      </c>
      <c r="V2463" t="s">
        <v>11411</v>
      </c>
      <c r="W2463">
        <v>8.58</v>
      </c>
      <c r="X2463">
        <v>12</v>
      </c>
      <c r="Y2463" t="s">
        <v>11950</v>
      </c>
      <c r="Z2463" t="s">
        <v>12010</v>
      </c>
      <c r="AA2463">
        <v>2462</v>
      </c>
      <c r="AB2463" t="s">
        <v>12016</v>
      </c>
      <c r="AC2463">
        <v>4531.22</v>
      </c>
      <c r="AD2463">
        <v>4790.7700000000004</v>
      </c>
      <c r="AE2463">
        <v>239.54</v>
      </c>
      <c r="AF2463" t="s">
        <v>11148</v>
      </c>
      <c r="AG2463" t="s">
        <v>11140</v>
      </c>
      <c r="AH2463">
        <v>5604</v>
      </c>
      <c r="AI2463">
        <v>2462</v>
      </c>
      <c r="AJ2463" t="s">
        <v>11357</v>
      </c>
      <c r="AK2463" t="s">
        <v>12029</v>
      </c>
      <c r="AL2463" t="s">
        <v>12031</v>
      </c>
      <c r="AM2463" t="s">
        <v>11183</v>
      </c>
      <c r="AN2463">
        <v>1</v>
      </c>
      <c r="AO2463" s="10" t="s">
        <v>12038</v>
      </c>
      <c r="AP2463" t="str" cm="1">
        <f t="array" ref="AP2463">_xlfn.IFS(
  Table1[[#This Row],[Age]]&lt;=25, "18-25",
  Table1[[#This Row],[Age]]&lt;=35, "26-35",
  Table1[[#This Row],[Age]]&lt;=45, "36-45",
  Table1[[#This Row],[Age]]&lt;=60, "46-60",
  TRUE, "60+")</f>
        <v>36-45</v>
      </c>
    </row>
    <row r="2464" spans="1:42" x14ac:dyDescent="0.3">
      <c r="A2464">
        <v>2463</v>
      </c>
      <c r="B2464" t="s">
        <v>7</v>
      </c>
      <c r="C2464" t="s">
        <v>93</v>
      </c>
      <c r="D2464">
        <v>46</v>
      </c>
      <c r="E2464" t="s">
        <v>105</v>
      </c>
      <c r="F2464" t="s">
        <v>2570</v>
      </c>
      <c r="G2464" t="s">
        <v>5141</v>
      </c>
      <c r="H2464">
        <v>19458797316</v>
      </c>
      <c r="I2464" t="s">
        <v>6712</v>
      </c>
      <c r="J2464" t="s">
        <v>7292</v>
      </c>
      <c r="K2464">
        <v>5816.39</v>
      </c>
      <c r="L2464" s="12" t="s">
        <v>9416</v>
      </c>
      <c r="M2464" s="10" t="s">
        <v>11190</v>
      </c>
      <c r="N2464">
        <v>2463</v>
      </c>
      <c r="O2464">
        <v>45055</v>
      </c>
      <c r="P2464" t="s">
        <v>11403</v>
      </c>
      <c r="Q2464" s="16">
        <v>2859.89</v>
      </c>
      <c r="R2464">
        <v>8676.2800000000007</v>
      </c>
      <c r="S2464">
        <v>53</v>
      </c>
      <c r="T2464">
        <v>2463</v>
      </c>
      <c r="U2464">
        <v>33564.57</v>
      </c>
      <c r="V2464" t="s">
        <v>11411</v>
      </c>
      <c r="W2464">
        <v>7.91</v>
      </c>
      <c r="X2464">
        <v>24</v>
      </c>
      <c r="Y2464" t="s">
        <v>11803</v>
      </c>
      <c r="Z2464" t="s">
        <v>12012</v>
      </c>
      <c r="AA2464">
        <v>2463</v>
      </c>
      <c r="AB2464" t="s">
        <v>12016</v>
      </c>
      <c r="AC2464">
        <v>5023.62</v>
      </c>
      <c r="AD2464">
        <v>298.14999999999998</v>
      </c>
      <c r="AE2464">
        <v>14.91</v>
      </c>
      <c r="AF2464" t="s">
        <v>11211</v>
      </c>
      <c r="AG2464" t="s">
        <v>11248</v>
      </c>
      <c r="AH2464">
        <v>5009</v>
      </c>
      <c r="AI2464">
        <v>2463</v>
      </c>
      <c r="AJ2464" t="s">
        <v>11321</v>
      </c>
      <c r="AK2464" t="s">
        <v>12028</v>
      </c>
      <c r="AL2464" t="s">
        <v>12032</v>
      </c>
      <c r="AM2464" t="s">
        <v>11320</v>
      </c>
      <c r="AN2464">
        <v>1</v>
      </c>
      <c r="AO2464" s="10" t="s">
        <v>12046</v>
      </c>
      <c r="AP2464" t="str" cm="1">
        <f t="array" ref="AP2464">_xlfn.IFS(
  Table1[[#This Row],[Age]]&lt;=25, "18-25",
  Table1[[#This Row],[Age]]&lt;=35, "26-35",
  Table1[[#This Row],[Age]]&lt;=45, "36-45",
  Table1[[#This Row],[Age]]&lt;=60, "46-60",
  TRUE, "60+")</f>
        <v>46-60</v>
      </c>
    </row>
    <row r="2465" spans="1:42" x14ac:dyDescent="0.3">
      <c r="A2465">
        <v>2464</v>
      </c>
      <c r="B2465" t="s">
        <v>32</v>
      </c>
      <c r="C2465" t="s">
        <v>53</v>
      </c>
      <c r="D2465">
        <v>31</v>
      </c>
      <c r="E2465" t="s">
        <v>104</v>
      </c>
      <c r="F2465" t="s">
        <v>2571</v>
      </c>
      <c r="G2465" t="s">
        <v>5141</v>
      </c>
      <c r="H2465">
        <v>19458797317</v>
      </c>
      <c r="I2465" t="s">
        <v>6713</v>
      </c>
      <c r="J2465" t="s">
        <v>7292</v>
      </c>
      <c r="K2465">
        <v>9831.33</v>
      </c>
      <c r="L2465" s="12" t="s">
        <v>9417</v>
      </c>
      <c r="M2465" s="10" t="s">
        <v>11038</v>
      </c>
      <c r="N2465">
        <v>2464</v>
      </c>
      <c r="O2465">
        <v>44979</v>
      </c>
      <c r="P2465" t="s">
        <v>11402</v>
      </c>
      <c r="Q2465" s="16">
        <v>622.57000000000005</v>
      </c>
      <c r="R2465">
        <v>9208.76</v>
      </c>
      <c r="S2465">
        <v>11</v>
      </c>
      <c r="T2465">
        <v>2464</v>
      </c>
      <c r="U2465">
        <v>39831.839999999997</v>
      </c>
      <c r="V2465" t="s">
        <v>11412</v>
      </c>
      <c r="W2465">
        <v>5.08</v>
      </c>
      <c r="X2465">
        <v>60</v>
      </c>
      <c r="Y2465" t="s">
        <v>9258</v>
      </c>
      <c r="Z2465" t="s">
        <v>12012</v>
      </c>
      <c r="AA2465">
        <v>2464</v>
      </c>
      <c r="AB2465" t="s">
        <v>12015</v>
      </c>
      <c r="AC2465">
        <v>5850.47</v>
      </c>
      <c r="AD2465">
        <v>2311.02</v>
      </c>
      <c r="AE2465">
        <v>115.55</v>
      </c>
      <c r="AF2465" t="s">
        <v>11107</v>
      </c>
      <c r="AG2465" t="s">
        <v>11195</v>
      </c>
      <c r="AH2465">
        <v>2603</v>
      </c>
      <c r="AI2465">
        <v>2464</v>
      </c>
      <c r="AJ2465" t="s">
        <v>11079</v>
      </c>
      <c r="AK2465" t="s">
        <v>12029</v>
      </c>
      <c r="AL2465" t="s">
        <v>12032</v>
      </c>
      <c r="AM2465" t="s">
        <v>11130</v>
      </c>
      <c r="AN2465">
        <v>1</v>
      </c>
      <c r="AO2465" s="10" t="s">
        <v>12045</v>
      </c>
      <c r="AP2465" t="str" cm="1">
        <f t="array" ref="AP2465">_xlfn.IFS(
  Table1[[#This Row],[Age]]&lt;=25, "18-25",
  Table1[[#This Row],[Age]]&lt;=35, "26-35",
  Table1[[#This Row],[Age]]&lt;=45, "36-45",
  Table1[[#This Row],[Age]]&lt;=60, "46-60",
  TRUE, "60+")</f>
        <v>26-35</v>
      </c>
    </row>
    <row r="2466" spans="1:42" x14ac:dyDescent="0.3">
      <c r="A2466">
        <v>2465</v>
      </c>
      <c r="B2466" t="s">
        <v>14</v>
      </c>
      <c r="C2466" t="s">
        <v>96</v>
      </c>
      <c r="D2466">
        <v>22</v>
      </c>
      <c r="E2466" t="s">
        <v>106</v>
      </c>
      <c r="F2466" t="s">
        <v>2572</v>
      </c>
      <c r="G2466" t="s">
        <v>5138</v>
      </c>
      <c r="H2466">
        <v>19458797318</v>
      </c>
      <c r="I2466" t="s">
        <v>6016</v>
      </c>
      <c r="J2466" t="s">
        <v>7292</v>
      </c>
      <c r="K2466">
        <v>526.41999999999996</v>
      </c>
      <c r="L2466" s="12" t="s">
        <v>9418</v>
      </c>
      <c r="M2466" s="10" t="s">
        <v>11157</v>
      </c>
      <c r="N2466">
        <v>2465</v>
      </c>
      <c r="O2466">
        <v>45278</v>
      </c>
      <c r="P2466" t="s">
        <v>11403</v>
      </c>
      <c r="Q2466" s="16">
        <v>4348.92</v>
      </c>
      <c r="R2466">
        <v>4875.34</v>
      </c>
      <c r="S2466">
        <v>93</v>
      </c>
      <c r="T2466">
        <v>2465</v>
      </c>
      <c r="U2466">
        <v>42209.89</v>
      </c>
      <c r="V2466" t="s">
        <v>11411</v>
      </c>
      <c r="W2466">
        <v>2.78</v>
      </c>
      <c r="X2466">
        <v>60</v>
      </c>
      <c r="Y2466" t="s">
        <v>9520</v>
      </c>
      <c r="Z2466" t="s">
        <v>12012</v>
      </c>
      <c r="AA2466">
        <v>2465</v>
      </c>
      <c r="AB2466" t="s">
        <v>12017</v>
      </c>
      <c r="AC2466">
        <v>4670.59</v>
      </c>
      <c r="AD2466">
        <v>4843.54</v>
      </c>
      <c r="AE2466">
        <v>242.18</v>
      </c>
      <c r="AF2466" t="s">
        <v>11063</v>
      </c>
      <c r="AG2466" t="s">
        <v>11043</v>
      </c>
      <c r="AH2466">
        <v>8265</v>
      </c>
      <c r="AI2466">
        <v>2465</v>
      </c>
      <c r="AJ2466" t="s">
        <v>11129</v>
      </c>
      <c r="AK2466" t="s">
        <v>12027</v>
      </c>
      <c r="AL2466" t="s">
        <v>12031</v>
      </c>
      <c r="AM2466" t="s">
        <v>11259</v>
      </c>
      <c r="AN2466">
        <v>1</v>
      </c>
      <c r="AO2466" s="10" t="s">
        <v>12036</v>
      </c>
      <c r="AP2466" t="str" cm="1">
        <f t="array" ref="AP2466">_xlfn.IFS(
  Table1[[#This Row],[Age]]&lt;=25, "18-25",
  Table1[[#This Row],[Age]]&lt;=35, "26-35",
  Table1[[#This Row],[Age]]&lt;=45, "36-45",
  Table1[[#This Row],[Age]]&lt;=60, "46-60",
  TRUE, "60+")</f>
        <v>18-25</v>
      </c>
    </row>
    <row r="2467" spans="1:42" x14ac:dyDescent="0.3">
      <c r="A2467">
        <v>2466</v>
      </c>
      <c r="B2467" t="s">
        <v>25</v>
      </c>
      <c r="C2467" t="s">
        <v>68</v>
      </c>
      <c r="D2467">
        <v>41</v>
      </c>
      <c r="E2467" t="s">
        <v>105</v>
      </c>
      <c r="F2467" t="s">
        <v>2573</v>
      </c>
      <c r="G2467" t="s">
        <v>5115</v>
      </c>
      <c r="H2467">
        <v>19458797319</v>
      </c>
      <c r="I2467" t="s">
        <v>6240</v>
      </c>
      <c r="J2467" t="s">
        <v>7291</v>
      </c>
      <c r="K2467">
        <v>214.44</v>
      </c>
      <c r="L2467" s="12" t="s">
        <v>9419</v>
      </c>
      <c r="M2467" s="10" t="s">
        <v>11125</v>
      </c>
      <c r="N2467">
        <v>2466</v>
      </c>
      <c r="O2467">
        <v>45134</v>
      </c>
      <c r="P2467" t="s">
        <v>11404</v>
      </c>
      <c r="Q2467" s="16">
        <v>476.49</v>
      </c>
      <c r="R2467">
        <v>690.93</v>
      </c>
      <c r="S2467">
        <v>29</v>
      </c>
      <c r="T2467">
        <v>2466</v>
      </c>
      <c r="U2467">
        <v>2075.65</v>
      </c>
      <c r="V2467" t="s">
        <v>11412</v>
      </c>
      <c r="W2467">
        <v>2.58</v>
      </c>
      <c r="X2467">
        <v>12</v>
      </c>
      <c r="Y2467" t="s">
        <v>9802</v>
      </c>
      <c r="Z2467" t="s">
        <v>12011</v>
      </c>
      <c r="AA2467">
        <v>2466</v>
      </c>
      <c r="AB2467" t="s">
        <v>12016</v>
      </c>
      <c r="AC2467">
        <v>1416.22</v>
      </c>
      <c r="AD2467">
        <v>1312.35</v>
      </c>
      <c r="AE2467">
        <v>65.62</v>
      </c>
      <c r="AF2467" t="s">
        <v>11245</v>
      </c>
      <c r="AG2467" t="s">
        <v>11042</v>
      </c>
      <c r="AH2467">
        <v>5598</v>
      </c>
      <c r="AI2467">
        <v>2466</v>
      </c>
      <c r="AJ2467" t="s">
        <v>11360</v>
      </c>
      <c r="AK2467" t="s">
        <v>12029</v>
      </c>
      <c r="AL2467" t="s">
        <v>12032</v>
      </c>
      <c r="AM2467" t="s">
        <v>11365</v>
      </c>
      <c r="AN2467">
        <v>1</v>
      </c>
      <c r="AO2467" s="10" t="s">
        <v>12038</v>
      </c>
      <c r="AP2467" t="str" cm="1">
        <f t="array" ref="AP2467">_xlfn.IFS(
  Table1[[#This Row],[Age]]&lt;=25, "18-25",
  Table1[[#This Row],[Age]]&lt;=35, "26-35",
  Table1[[#This Row],[Age]]&lt;=45, "36-45",
  Table1[[#This Row],[Age]]&lt;=60, "46-60",
  TRUE, "60+")</f>
        <v>36-45</v>
      </c>
    </row>
    <row r="2468" spans="1:42" x14ac:dyDescent="0.3">
      <c r="A2468">
        <v>2467</v>
      </c>
      <c r="B2468" t="s">
        <v>2</v>
      </c>
      <c r="C2468" t="s">
        <v>68</v>
      </c>
      <c r="D2468">
        <v>43</v>
      </c>
      <c r="E2468" t="s">
        <v>104</v>
      </c>
      <c r="F2468" t="s">
        <v>2574</v>
      </c>
      <c r="G2468" t="s">
        <v>5138</v>
      </c>
      <c r="H2468">
        <v>19458797320</v>
      </c>
      <c r="I2468" t="s">
        <v>6229</v>
      </c>
      <c r="J2468" t="s">
        <v>7291</v>
      </c>
      <c r="K2468">
        <v>4823.25</v>
      </c>
      <c r="L2468" s="12" t="s">
        <v>9420</v>
      </c>
      <c r="M2468" s="10" t="s">
        <v>11286</v>
      </c>
      <c r="N2468">
        <v>2467</v>
      </c>
      <c r="O2468">
        <v>45132</v>
      </c>
      <c r="P2468" t="s">
        <v>11402</v>
      </c>
      <c r="Q2468" s="16">
        <v>932.22</v>
      </c>
      <c r="R2468">
        <v>5755.47</v>
      </c>
      <c r="S2468">
        <v>38</v>
      </c>
      <c r="T2468">
        <v>2467</v>
      </c>
      <c r="U2468">
        <v>20826.64</v>
      </c>
      <c r="V2468" t="s">
        <v>11413</v>
      </c>
      <c r="W2468">
        <v>5.39</v>
      </c>
      <c r="X2468">
        <v>48</v>
      </c>
      <c r="Y2468" t="s">
        <v>11853</v>
      </c>
      <c r="Z2468" t="s">
        <v>12012</v>
      </c>
      <c r="AA2468">
        <v>2467</v>
      </c>
      <c r="AB2468" t="s">
        <v>12016</v>
      </c>
      <c r="AC2468">
        <v>8197.4500000000007</v>
      </c>
      <c r="AD2468">
        <v>164.5</v>
      </c>
      <c r="AE2468">
        <v>8.2200000000000006</v>
      </c>
      <c r="AF2468" t="s">
        <v>11049</v>
      </c>
      <c r="AG2468" t="s">
        <v>11072</v>
      </c>
      <c r="AH2468">
        <v>5728</v>
      </c>
      <c r="AI2468">
        <v>2467</v>
      </c>
      <c r="AJ2468" t="s">
        <v>11354</v>
      </c>
      <c r="AK2468" t="s">
        <v>12028</v>
      </c>
      <c r="AL2468" t="s">
        <v>12031</v>
      </c>
      <c r="AM2468" t="s">
        <v>11035</v>
      </c>
      <c r="AN2468">
        <v>1</v>
      </c>
      <c r="AO2468" s="10" t="s">
        <v>12038</v>
      </c>
      <c r="AP2468" t="str" cm="1">
        <f t="array" ref="AP2468">_xlfn.IFS(
  Table1[[#This Row],[Age]]&lt;=25, "18-25",
  Table1[[#This Row],[Age]]&lt;=35, "26-35",
  Table1[[#This Row],[Age]]&lt;=45, "36-45",
  Table1[[#This Row],[Age]]&lt;=60, "46-60",
  TRUE, "60+")</f>
        <v>36-45</v>
      </c>
    </row>
    <row r="2469" spans="1:42" x14ac:dyDescent="0.3">
      <c r="A2469">
        <v>2468</v>
      </c>
      <c r="B2469" t="s">
        <v>46</v>
      </c>
      <c r="C2469" t="s">
        <v>39</v>
      </c>
      <c r="D2469">
        <v>19</v>
      </c>
      <c r="E2469" t="s">
        <v>106</v>
      </c>
      <c r="F2469" t="s">
        <v>2575</v>
      </c>
      <c r="G2469" t="s">
        <v>5131</v>
      </c>
      <c r="H2469">
        <v>19458797321</v>
      </c>
      <c r="I2469" t="s">
        <v>5969</v>
      </c>
      <c r="J2469" t="s">
        <v>7292</v>
      </c>
      <c r="K2469">
        <v>8633.7900000000009</v>
      </c>
      <c r="L2469" s="12" t="s">
        <v>9421</v>
      </c>
      <c r="M2469" s="10" t="s">
        <v>11151</v>
      </c>
      <c r="N2469">
        <v>2468</v>
      </c>
      <c r="O2469">
        <v>44959</v>
      </c>
      <c r="P2469" t="s">
        <v>11403</v>
      </c>
      <c r="Q2469" s="16">
        <v>4724.55</v>
      </c>
      <c r="R2469">
        <v>3909.24</v>
      </c>
      <c r="S2469">
        <v>58</v>
      </c>
      <c r="T2469">
        <v>2468</v>
      </c>
      <c r="U2469">
        <v>48943.47</v>
      </c>
      <c r="V2469" t="s">
        <v>11413</v>
      </c>
      <c r="W2469">
        <v>8.0500000000000007</v>
      </c>
      <c r="X2469">
        <v>36</v>
      </c>
      <c r="Y2469" t="s">
        <v>11951</v>
      </c>
      <c r="Z2469" t="s">
        <v>12010</v>
      </c>
      <c r="AA2469">
        <v>2468</v>
      </c>
      <c r="AB2469" t="s">
        <v>12017</v>
      </c>
      <c r="AC2469">
        <v>9412.48</v>
      </c>
      <c r="AD2469">
        <v>2377.2800000000002</v>
      </c>
      <c r="AE2469">
        <v>118.86</v>
      </c>
      <c r="AF2469" t="s">
        <v>11167</v>
      </c>
      <c r="AG2469" t="s">
        <v>11314</v>
      </c>
      <c r="AH2469">
        <v>6091</v>
      </c>
      <c r="AI2469">
        <v>2468</v>
      </c>
      <c r="AJ2469" t="s">
        <v>11050</v>
      </c>
      <c r="AK2469" t="s">
        <v>12027</v>
      </c>
      <c r="AL2469" t="s">
        <v>12031</v>
      </c>
      <c r="AM2469" t="s">
        <v>11179</v>
      </c>
      <c r="AN2469">
        <v>1</v>
      </c>
      <c r="AO2469" s="10" t="s">
        <v>12045</v>
      </c>
      <c r="AP2469" t="str" cm="1">
        <f t="array" ref="AP2469">_xlfn.IFS(
  Table1[[#This Row],[Age]]&lt;=25, "18-25",
  Table1[[#This Row],[Age]]&lt;=35, "26-35",
  Table1[[#This Row],[Age]]&lt;=45, "36-45",
  Table1[[#This Row],[Age]]&lt;=60, "46-60",
  TRUE, "60+")</f>
        <v>18-25</v>
      </c>
    </row>
    <row r="2470" spans="1:42" x14ac:dyDescent="0.3">
      <c r="A2470">
        <v>2469</v>
      </c>
      <c r="B2470" t="s">
        <v>23</v>
      </c>
      <c r="C2470" t="s">
        <v>89</v>
      </c>
      <c r="D2470">
        <v>63</v>
      </c>
      <c r="E2470" t="s">
        <v>104</v>
      </c>
      <c r="F2470" t="s">
        <v>2576</v>
      </c>
      <c r="G2470" t="s">
        <v>5125</v>
      </c>
      <c r="H2470">
        <v>19458797322</v>
      </c>
      <c r="I2470" t="s">
        <v>6714</v>
      </c>
      <c r="J2470" t="s">
        <v>7291</v>
      </c>
      <c r="K2470">
        <v>5291.63</v>
      </c>
      <c r="L2470" s="12" t="s">
        <v>9422</v>
      </c>
      <c r="M2470" s="10" t="s">
        <v>11143</v>
      </c>
      <c r="N2470">
        <v>2469</v>
      </c>
      <c r="O2470">
        <v>45009</v>
      </c>
      <c r="P2470" t="s">
        <v>11404</v>
      </c>
      <c r="Q2470" s="16">
        <v>1416.38</v>
      </c>
      <c r="R2470">
        <v>6708.01</v>
      </c>
      <c r="S2470">
        <v>15</v>
      </c>
      <c r="T2470">
        <v>2469</v>
      </c>
      <c r="U2470">
        <v>4065.59</v>
      </c>
      <c r="V2470" t="s">
        <v>11413</v>
      </c>
      <c r="W2470">
        <v>7.43</v>
      </c>
      <c r="X2470">
        <v>36</v>
      </c>
      <c r="Y2470" t="s">
        <v>11728</v>
      </c>
      <c r="Z2470" t="s">
        <v>12010</v>
      </c>
      <c r="AA2470">
        <v>2469</v>
      </c>
      <c r="AB2470" t="s">
        <v>12016</v>
      </c>
      <c r="AC2470">
        <v>6211.25</v>
      </c>
      <c r="AD2470">
        <v>3854.82</v>
      </c>
      <c r="AE2470">
        <v>192.74</v>
      </c>
      <c r="AF2470" t="s">
        <v>11052</v>
      </c>
      <c r="AG2470" t="s">
        <v>11064</v>
      </c>
      <c r="AH2470">
        <v>2461</v>
      </c>
      <c r="AI2470">
        <v>2469</v>
      </c>
      <c r="AJ2470" t="s">
        <v>11344</v>
      </c>
      <c r="AK2470" t="s">
        <v>12027</v>
      </c>
      <c r="AL2470" t="s">
        <v>12031</v>
      </c>
      <c r="AM2470" t="s">
        <v>11116</v>
      </c>
      <c r="AN2470">
        <v>1</v>
      </c>
      <c r="AO2470" s="10" t="s">
        <v>12047</v>
      </c>
      <c r="AP2470" t="str" cm="1">
        <f t="array" ref="AP2470">_xlfn.IFS(
  Table1[[#This Row],[Age]]&lt;=25, "18-25",
  Table1[[#This Row],[Age]]&lt;=35, "26-35",
  Table1[[#This Row],[Age]]&lt;=45, "36-45",
  Table1[[#This Row],[Age]]&lt;=60, "46-60",
  TRUE, "60+")</f>
        <v>60+</v>
      </c>
    </row>
    <row r="2471" spans="1:42" x14ac:dyDescent="0.3">
      <c r="A2471">
        <v>2470</v>
      </c>
      <c r="B2471" t="s">
        <v>10</v>
      </c>
      <c r="C2471" t="s">
        <v>66</v>
      </c>
      <c r="D2471">
        <v>62</v>
      </c>
      <c r="E2471" t="s">
        <v>105</v>
      </c>
      <c r="F2471" t="s">
        <v>2577</v>
      </c>
      <c r="G2471" t="s">
        <v>5116</v>
      </c>
      <c r="H2471">
        <v>19458797323</v>
      </c>
      <c r="I2471" t="s">
        <v>6142</v>
      </c>
      <c r="J2471" t="s">
        <v>7292</v>
      </c>
      <c r="K2471">
        <v>8774.25</v>
      </c>
      <c r="L2471" s="12" t="s">
        <v>9423</v>
      </c>
      <c r="M2471" s="10" t="s">
        <v>11202</v>
      </c>
      <c r="N2471">
        <v>2470</v>
      </c>
      <c r="O2471">
        <v>44951</v>
      </c>
      <c r="P2471" t="s">
        <v>11404</v>
      </c>
      <c r="Q2471" s="16">
        <v>1228.6300000000001</v>
      </c>
      <c r="R2471">
        <v>7545.62</v>
      </c>
      <c r="S2471">
        <v>54</v>
      </c>
      <c r="T2471">
        <v>2470</v>
      </c>
      <c r="U2471">
        <v>39492.15</v>
      </c>
      <c r="V2471" t="s">
        <v>11412</v>
      </c>
      <c r="W2471">
        <v>5.44</v>
      </c>
      <c r="X2471">
        <v>48</v>
      </c>
      <c r="Y2471" t="s">
        <v>11665</v>
      </c>
      <c r="Z2471" t="s">
        <v>12011</v>
      </c>
      <c r="AA2471">
        <v>2470</v>
      </c>
      <c r="AB2471" t="s">
        <v>12017</v>
      </c>
      <c r="AC2471">
        <v>5211.7299999999996</v>
      </c>
      <c r="AD2471">
        <v>1005.48</v>
      </c>
      <c r="AE2471">
        <v>50.27</v>
      </c>
      <c r="AF2471" t="s">
        <v>11347</v>
      </c>
      <c r="AG2471" t="s">
        <v>11042</v>
      </c>
      <c r="AH2471">
        <v>9825</v>
      </c>
      <c r="AI2471">
        <v>2470</v>
      </c>
      <c r="AJ2471" t="s">
        <v>11214</v>
      </c>
      <c r="AK2471" t="s">
        <v>12027</v>
      </c>
      <c r="AL2471" t="s">
        <v>12031</v>
      </c>
      <c r="AM2471" t="s">
        <v>11060</v>
      </c>
      <c r="AN2471">
        <v>1</v>
      </c>
      <c r="AO2471" s="10" t="s">
        <v>12039</v>
      </c>
      <c r="AP2471" t="str" cm="1">
        <f t="array" ref="AP2471">_xlfn.IFS(
  Table1[[#This Row],[Age]]&lt;=25, "18-25",
  Table1[[#This Row],[Age]]&lt;=35, "26-35",
  Table1[[#This Row],[Age]]&lt;=45, "36-45",
  Table1[[#This Row],[Age]]&lt;=60, "46-60",
  TRUE, "60+")</f>
        <v>60+</v>
      </c>
    </row>
    <row r="2472" spans="1:42" x14ac:dyDescent="0.3">
      <c r="A2472">
        <v>2471</v>
      </c>
      <c r="B2472" t="s">
        <v>2</v>
      </c>
      <c r="C2472" t="s">
        <v>77</v>
      </c>
      <c r="D2472">
        <v>51</v>
      </c>
      <c r="E2472" t="s">
        <v>105</v>
      </c>
      <c r="F2472" t="s">
        <v>2578</v>
      </c>
      <c r="G2472" t="s">
        <v>5143</v>
      </c>
      <c r="H2472">
        <v>19458797324</v>
      </c>
      <c r="I2472" t="s">
        <v>6715</v>
      </c>
      <c r="J2472" t="s">
        <v>7291</v>
      </c>
      <c r="K2472">
        <v>1392.6</v>
      </c>
      <c r="L2472" s="12" t="s">
        <v>9424</v>
      </c>
      <c r="M2472" s="10" t="s">
        <v>11096</v>
      </c>
      <c r="N2472">
        <v>2471</v>
      </c>
      <c r="O2472">
        <v>45000</v>
      </c>
      <c r="P2472" t="s">
        <v>11404</v>
      </c>
      <c r="Q2472" s="16">
        <v>2132.48</v>
      </c>
      <c r="R2472">
        <v>3525.08</v>
      </c>
      <c r="S2472">
        <v>62</v>
      </c>
      <c r="T2472">
        <v>2471</v>
      </c>
      <c r="U2472">
        <v>7179.53</v>
      </c>
      <c r="V2472" t="s">
        <v>11413</v>
      </c>
      <c r="W2472">
        <v>2.84</v>
      </c>
      <c r="X2472">
        <v>48</v>
      </c>
      <c r="Y2472" t="s">
        <v>8545</v>
      </c>
      <c r="Z2472" t="s">
        <v>12012</v>
      </c>
      <c r="AA2472">
        <v>2471</v>
      </c>
      <c r="AB2472" t="s">
        <v>12015</v>
      </c>
      <c r="AC2472">
        <v>2026.24</v>
      </c>
      <c r="AD2472">
        <v>1241.3900000000001</v>
      </c>
      <c r="AE2472">
        <v>62.07</v>
      </c>
      <c r="AF2472" t="s">
        <v>11218</v>
      </c>
      <c r="AG2472" t="s">
        <v>11079</v>
      </c>
      <c r="AH2472">
        <v>9288</v>
      </c>
      <c r="AI2472">
        <v>2471</v>
      </c>
      <c r="AJ2472" t="s">
        <v>11387</v>
      </c>
      <c r="AK2472" t="s">
        <v>12028</v>
      </c>
      <c r="AL2472" t="s">
        <v>12031</v>
      </c>
      <c r="AM2472" t="s">
        <v>11263</v>
      </c>
      <c r="AN2472">
        <v>1</v>
      </c>
      <c r="AO2472" s="10" t="s">
        <v>12047</v>
      </c>
      <c r="AP2472" t="str" cm="1">
        <f t="array" ref="AP2472">_xlfn.IFS(
  Table1[[#This Row],[Age]]&lt;=25, "18-25",
  Table1[[#This Row],[Age]]&lt;=35, "26-35",
  Table1[[#This Row],[Age]]&lt;=45, "36-45",
  Table1[[#This Row],[Age]]&lt;=60, "46-60",
  TRUE, "60+")</f>
        <v>46-60</v>
      </c>
    </row>
    <row r="2473" spans="1:42" x14ac:dyDescent="0.3">
      <c r="A2473">
        <v>2472</v>
      </c>
      <c r="B2473" t="s">
        <v>11</v>
      </c>
      <c r="C2473" t="s">
        <v>57</v>
      </c>
      <c r="D2473">
        <v>40</v>
      </c>
      <c r="E2473" t="s">
        <v>106</v>
      </c>
      <c r="F2473" t="s">
        <v>2579</v>
      </c>
      <c r="G2473" t="s">
        <v>5113</v>
      </c>
      <c r="H2473">
        <v>19458797325</v>
      </c>
      <c r="I2473" t="s">
        <v>6191</v>
      </c>
      <c r="J2473" t="s">
        <v>7291</v>
      </c>
      <c r="K2473">
        <v>7023.34</v>
      </c>
      <c r="L2473" s="12" t="s">
        <v>9425</v>
      </c>
      <c r="M2473" s="10" t="s">
        <v>11208</v>
      </c>
      <c r="N2473">
        <v>2472</v>
      </c>
      <c r="O2473">
        <v>45058</v>
      </c>
      <c r="P2473" t="s">
        <v>11402</v>
      </c>
      <c r="Q2473" s="16">
        <v>3624.19</v>
      </c>
      <c r="R2473">
        <v>10647.53</v>
      </c>
      <c r="S2473">
        <v>57</v>
      </c>
      <c r="T2473">
        <v>2472</v>
      </c>
      <c r="U2473">
        <v>41407.32</v>
      </c>
      <c r="V2473" t="s">
        <v>11412</v>
      </c>
      <c r="W2473">
        <v>3.15</v>
      </c>
      <c r="X2473">
        <v>48</v>
      </c>
      <c r="Y2473" t="s">
        <v>11450</v>
      </c>
      <c r="Z2473" t="s">
        <v>12012</v>
      </c>
      <c r="AA2473">
        <v>2472</v>
      </c>
      <c r="AB2473" t="s">
        <v>12016</v>
      </c>
      <c r="AC2473">
        <v>9308.9</v>
      </c>
      <c r="AD2473">
        <v>805.82</v>
      </c>
      <c r="AE2473">
        <v>40.29</v>
      </c>
      <c r="AF2473" t="s">
        <v>11045</v>
      </c>
      <c r="AG2473" t="s">
        <v>11142</v>
      </c>
      <c r="AH2473">
        <v>215</v>
      </c>
      <c r="AI2473">
        <v>2472</v>
      </c>
      <c r="AJ2473" t="s">
        <v>11170</v>
      </c>
      <c r="AK2473" t="s">
        <v>12027</v>
      </c>
      <c r="AL2473" t="s">
        <v>12031</v>
      </c>
      <c r="AM2473" t="s">
        <v>11110</v>
      </c>
      <c r="AN2473">
        <v>1</v>
      </c>
      <c r="AO2473" s="10" t="s">
        <v>12046</v>
      </c>
      <c r="AP2473" t="str" cm="1">
        <f t="array" ref="AP2473">_xlfn.IFS(
  Table1[[#This Row],[Age]]&lt;=25, "18-25",
  Table1[[#This Row],[Age]]&lt;=35, "26-35",
  Table1[[#This Row],[Age]]&lt;=45, "36-45",
  Table1[[#This Row],[Age]]&lt;=60, "46-60",
  TRUE, "60+")</f>
        <v>36-45</v>
      </c>
    </row>
    <row r="2474" spans="1:42" x14ac:dyDescent="0.3">
      <c r="A2474">
        <v>2473</v>
      </c>
      <c r="B2474" t="s">
        <v>51</v>
      </c>
      <c r="C2474" t="s">
        <v>69</v>
      </c>
      <c r="D2474">
        <v>58</v>
      </c>
      <c r="E2474" t="s">
        <v>105</v>
      </c>
      <c r="F2474" t="s">
        <v>2580</v>
      </c>
      <c r="G2474" t="s">
        <v>5148</v>
      </c>
      <c r="H2474">
        <v>19458797326</v>
      </c>
      <c r="I2474" t="s">
        <v>6716</v>
      </c>
      <c r="J2474" t="s">
        <v>7292</v>
      </c>
      <c r="K2474">
        <v>6632.79</v>
      </c>
      <c r="L2474" s="12" t="s">
        <v>9426</v>
      </c>
      <c r="M2474" s="10" t="s">
        <v>11094</v>
      </c>
      <c r="N2474">
        <v>2473</v>
      </c>
      <c r="O2474">
        <v>45078</v>
      </c>
      <c r="P2474" t="s">
        <v>11404</v>
      </c>
      <c r="Q2474" s="16">
        <v>1837.45</v>
      </c>
      <c r="R2474">
        <v>4795.34</v>
      </c>
      <c r="S2474">
        <v>79</v>
      </c>
      <c r="T2474">
        <v>2473</v>
      </c>
      <c r="U2474">
        <v>33938.839999999997</v>
      </c>
      <c r="V2474" t="s">
        <v>11411</v>
      </c>
      <c r="W2474">
        <v>1.52</v>
      </c>
      <c r="X2474">
        <v>24</v>
      </c>
      <c r="Y2474" t="s">
        <v>11952</v>
      </c>
      <c r="Z2474" t="s">
        <v>12010</v>
      </c>
      <c r="AA2474">
        <v>2473</v>
      </c>
      <c r="AB2474" t="s">
        <v>12017</v>
      </c>
      <c r="AC2474">
        <v>4254.99</v>
      </c>
      <c r="AD2474">
        <v>1796.19</v>
      </c>
      <c r="AE2474">
        <v>89.81</v>
      </c>
      <c r="AF2474" t="s">
        <v>11248</v>
      </c>
      <c r="AG2474" t="s">
        <v>11143</v>
      </c>
      <c r="AH2474">
        <v>6084</v>
      </c>
      <c r="AI2474">
        <v>2473</v>
      </c>
      <c r="AJ2474" t="s">
        <v>11174</v>
      </c>
      <c r="AK2474" t="s">
        <v>12028</v>
      </c>
      <c r="AL2474" t="s">
        <v>12032</v>
      </c>
      <c r="AM2474" t="s">
        <v>11391</v>
      </c>
      <c r="AN2474">
        <v>1</v>
      </c>
      <c r="AO2474" s="10" t="s">
        <v>12043</v>
      </c>
      <c r="AP2474" t="str" cm="1">
        <f t="array" ref="AP2474">_xlfn.IFS(
  Table1[[#This Row],[Age]]&lt;=25, "18-25",
  Table1[[#This Row],[Age]]&lt;=35, "26-35",
  Table1[[#This Row],[Age]]&lt;=45, "36-45",
  Table1[[#This Row],[Age]]&lt;=60, "46-60",
  TRUE, "60+")</f>
        <v>46-60</v>
      </c>
    </row>
    <row r="2475" spans="1:42" x14ac:dyDescent="0.3">
      <c r="A2475">
        <v>2474</v>
      </c>
      <c r="B2475" t="s">
        <v>8</v>
      </c>
      <c r="C2475" t="s">
        <v>84</v>
      </c>
      <c r="D2475">
        <v>52</v>
      </c>
      <c r="E2475" t="s">
        <v>105</v>
      </c>
      <c r="F2475" t="s">
        <v>2581</v>
      </c>
      <c r="G2475" t="s">
        <v>5120</v>
      </c>
      <c r="H2475">
        <v>19458797327</v>
      </c>
      <c r="I2475" t="s">
        <v>5770</v>
      </c>
      <c r="J2475" t="s">
        <v>7292</v>
      </c>
      <c r="K2475">
        <v>5495.14</v>
      </c>
      <c r="L2475" s="12" t="s">
        <v>9403</v>
      </c>
      <c r="M2475" s="10" t="s">
        <v>11081</v>
      </c>
      <c r="N2475">
        <v>2474</v>
      </c>
      <c r="O2475">
        <v>45116</v>
      </c>
      <c r="P2475" t="s">
        <v>11403</v>
      </c>
      <c r="Q2475" s="16">
        <v>4374.88</v>
      </c>
      <c r="R2475">
        <v>9870.02</v>
      </c>
      <c r="S2475">
        <v>71</v>
      </c>
      <c r="T2475">
        <v>2474</v>
      </c>
      <c r="U2475">
        <v>36526.620000000003</v>
      </c>
      <c r="V2475" t="s">
        <v>11412</v>
      </c>
      <c r="W2475">
        <v>2.59</v>
      </c>
      <c r="X2475">
        <v>24</v>
      </c>
      <c r="Y2475" t="s">
        <v>7889</v>
      </c>
      <c r="Z2475" t="s">
        <v>12010</v>
      </c>
      <c r="AA2475">
        <v>2474</v>
      </c>
      <c r="AB2475" t="s">
        <v>12017</v>
      </c>
      <c r="AC2475">
        <v>7978.63</v>
      </c>
      <c r="AD2475">
        <v>4423.24</v>
      </c>
      <c r="AE2475">
        <v>221.16</v>
      </c>
      <c r="AF2475" t="s">
        <v>11061</v>
      </c>
      <c r="AG2475" t="s">
        <v>11389</v>
      </c>
      <c r="AH2475">
        <v>6971</v>
      </c>
      <c r="AI2475">
        <v>2474</v>
      </c>
      <c r="AJ2475" t="s">
        <v>11254</v>
      </c>
      <c r="AK2475" t="s">
        <v>12028</v>
      </c>
      <c r="AL2475" t="s">
        <v>12031</v>
      </c>
      <c r="AM2475" t="s">
        <v>11119</v>
      </c>
      <c r="AN2475">
        <v>1</v>
      </c>
      <c r="AO2475" s="10" t="s">
        <v>12038</v>
      </c>
      <c r="AP2475" t="str" cm="1">
        <f t="array" ref="AP2475">_xlfn.IFS(
  Table1[[#This Row],[Age]]&lt;=25, "18-25",
  Table1[[#This Row],[Age]]&lt;=35, "26-35",
  Table1[[#This Row],[Age]]&lt;=45, "36-45",
  Table1[[#This Row],[Age]]&lt;=60, "46-60",
  TRUE, "60+")</f>
        <v>46-60</v>
      </c>
    </row>
    <row r="2476" spans="1:42" x14ac:dyDescent="0.3">
      <c r="A2476">
        <v>2475</v>
      </c>
      <c r="B2476" t="s">
        <v>33</v>
      </c>
      <c r="C2476" t="s">
        <v>54</v>
      </c>
      <c r="D2476">
        <v>32</v>
      </c>
      <c r="E2476" t="s">
        <v>104</v>
      </c>
      <c r="F2476" t="s">
        <v>2582</v>
      </c>
      <c r="G2476" t="s">
        <v>5121</v>
      </c>
      <c r="H2476">
        <v>19458797328</v>
      </c>
      <c r="I2476" t="s">
        <v>6717</v>
      </c>
      <c r="J2476" t="s">
        <v>7291</v>
      </c>
      <c r="K2476">
        <v>4110.54</v>
      </c>
      <c r="L2476" s="12" t="s">
        <v>9427</v>
      </c>
      <c r="M2476" s="10" t="s">
        <v>11209</v>
      </c>
      <c r="N2476">
        <v>2475</v>
      </c>
      <c r="O2476">
        <v>45266</v>
      </c>
      <c r="P2476" t="s">
        <v>11403</v>
      </c>
      <c r="Q2476" s="16">
        <v>755.31</v>
      </c>
      <c r="R2476">
        <v>3355.23</v>
      </c>
      <c r="S2476">
        <v>58</v>
      </c>
      <c r="T2476">
        <v>2475</v>
      </c>
      <c r="U2476">
        <v>48888.74</v>
      </c>
      <c r="V2476" t="s">
        <v>11411</v>
      </c>
      <c r="W2476">
        <v>1.1100000000000001</v>
      </c>
      <c r="X2476">
        <v>12</v>
      </c>
      <c r="Y2476" t="s">
        <v>11953</v>
      </c>
      <c r="Z2476" t="s">
        <v>12011</v>
      </c>
      <c r="AA2476">
        <v>2475</v>
      </c>
      <c r="AB2476" t="s">
        <v>12017</v>
      </c>
      <c r="AC2476">
        <v>2740.39</v>
      </c>
      <c r="AD2476">
        <v>1015.28</v>
      </c>
      <c r="AE2476">
        <v>50.76</v>
      </c>
      <c r="AF2476" t="s">
        <v>11270</v>
      </c>
      <c r="AG2476" t="s">
        <v>11168</v>
      </c>
      <c r="AH2476">
        <v>1734</v>
      </c>
      <c r="AI2476">
        <v>2475</v>
      </c>
      <c r="AJ2476" t="s">
        <v>11079</v>
      </c>
      <c r="AK2476" t="s">
        <v>12028</v>
      </c>
      <c r="AL2476" t="s">
        <v>12032</v>
      </c>
      <c r="AM2476" t="s">
        <v>11228</v>
      </c>
      <c r="AN2476">
        <v>1</v>
      </c>
      <c r="AO2476" s="10" t="s">
        <v>12036</v>
      </c>
      <c r="AP2476" t="str" cm="1">
        <f t="array" ref="AP2476">_xlfn.IFS(
  Table1[[#This Row],[Age]]&lt;=25, "18-25",
  Table1[[#This Row],[Age]]&lt;=35, "26-35",
  Table1[[#This Row],[Age]]&lt;=45, "36-45",
  Table1[[#This Row],[Age]]&lt;=60, "46-60",
  TRUE, "60+")</f>
        <v>26-35</v>
      </c>
    </row>
    <row r="2477" spans="1:42" x14ac:dyDescent="0.3">
      <c r="A2477">
        <v>2476</v>
      </c>
      <c r="B2477" t="s">
        <v>36</v>
      </c>
      <c r="C2477" t="s">
        <v>58</v>
      </c>
      <c r="D2477">
        <v>20</v>
      </c>
      <c r="E2477" t="s">
        <v>106</v>
      </c>
      <c r="F2477" t="s">
        <v>2583</v>
      </c>
      <c r="G2477" t="s">
        <v>5116</v>
      </c>
      <c r="H2477">
        <v>19458797329</v>
      </c>
      <c r="I2477" t="s">
        <v>6718</v>
      </c>
      <c r="J2477" t="s">
        <v>7291</v>
      </c>
      <c r="K2477">
        <v>6505.98</v>
      </c>
      <c r="L2477" s="12" t="s">
        <v>9428</v>
      </c>
      <c r="M2477" s="10" t="s">
        <v>11168</v>
      </c>
      <c r="N2477">
        <v>2476</v>
      </c>
      <c r="O2477">
        <v>45144</v>
      </c>
      <c r="P2477" t="s">
        <v>11403</v>
      </c>
      <c r="Q2477" s="16">
        <v>598.54</v>
      </c>
      <c r="R2477">
        <v>5907.44</v>
      </c>
      <c r="S2477">
        <v>49</v>
      </c>
      <c r="T2477">
        <v>2476</v>
      </c>
      <c r="U2477">
        <v>47034.71</v>
      </c>
      <c r="V2477" t="s">
        <v>11413</v>
      </c>
      <c r="W2477">
        <v>7.07</v>
      </c>
      <c r="X2477">
        <v>48</v>
      </c>
      <c r="Y2477" t="s">
        <v>8782</v>
      </c>
      <c r="Z2477" t="s">
        <v>12011</v>
      </c>
      <c r="AA2477">
        <v>2476</v>
      </c>
      <c r="AB2477" t="s">
        <v>12016</v>
      </c>
      <c r="AC2477">
        <v>9180.7000000000007</v>
      </c>
      <c r="AD2477">
        <v>1312.28</v>
      </c>
      <c r="AE2477">
        <v>65.61</v>
      </c>
      <c r="AF2477" t="s">
        <v>11063</v>
      </c>
      <c r="AG2477" t="s">
        <v>11230</v>
      </c>
      <c r="AH2477">
        <v>4460</v>
      </c>
      <c r="AI2477">
        <v>2476</v>
      </c>
      <c r="AJ2477" t="s">
        <v>11294</v>
      </c>
      <c r="AK2477" t="s">
        <v>12027</v>
      </c>
      <c r="AL2477" t="s">
        <v>12032</v>
      </c>
      <c r="AM2477" t="s">
        <v>11241</v>
      </c>
      <c r="AN2477">
        <v>1</v>
      </c>
      <c r="AO2477" s="10" t="s">
        <v>12041</v>
      </c>
      <c r="AP2477" t="str" cm="1">
        <f t="array" ref="AP2477">_xlfn.IFS(
  Table1[[#This Row],[Age]]&lt;=25, "18-25",
  Table1[[#This Row],[Age]]&lt;=35, "26-35",
  Table1[[#This Row],[Age]]&lt;=45, "36-45",
  Table1[[#This Row],[Age]]&lt;=60, "46-60",
  TRUE, "60+")</f>
        <v>18-25</v>
      </c>
    </row>
    <row r="2478" spans="1:42" x14ac:dyDescent="0.3">
      <c r="A2478">
        <v>2477</v>
      </c>
      <c r="B2478" t="s">
        <v>19</v>
      </c>
      <c r="C2478" t="s">
        <v>94</v>
      </c>
      <c r="D2478">
        <v>29</v>
      </c>
      <c r="E2478" t="s">
        <v>106</v>
      </c>
      <c r="F2478" t="s">
        <v>2584</v>
      </c>
      <c r="G2478" t="s">
        <v>5111</v>
      </c>
      <c r="H2478">
        <v>19458797330</v>
      </c>
      <c r="I2478" t="s">
        <v>6079</v>
      </c>
      <c r="J2478" t="s">
        <v>7291</v>
      </c>
      <c r="K2478">
        <v>5545.91</v>
      </c>
      <c r="L2478" s="12" t="s">
        <v>9409</v>
      </c>
      <c r="M2478" s="10" t="s">
        <v>11334</v>
      </c>
      <c r="N2478">
        <v>2477</v>
      </c>
      <c r="O2478">
        <v>45244</v>
      </c>
      <c r="P2478" t="s">
        <v>11404</v>
      </c>
      <c r="Q2478" s="16">
        <v>396.23</v>
      </c>
      <c r="R2478">
        <v>5942.14</v>
      </c>
      <c r="S2478">
        <v>53</v>
      </c>
      <c r="T2478">
        <v>2477</v>
      </c>
      <c r="U2478">
        <v>15914.2</v>
      </c>
      <c r="V2478" t="s">
        <v>11411</v>
      </c>
      <c r="W2478">
        <v>6.29</v>
      </c>
      <c r="X2478">
        <v>60</v>
      </c>
      <c r="Y2478" t="s">
        <v>11833</v>
      </c>
      <c r="Z2478" t="s">
        <v>12010</v>
      </c>
      <c r="AA2478">
        <v>2477</v>
      </c>
      <c r="AB2478" t="s">
        <v>12015</v>
      </c>
      <c r="AC2478">
        <v>7408.05</v>
      </c>
      <c r="AD2478">
        <v>4424.0200000000004</v>
      </c>
      <c r="AE2478">
        <v>221.2</v>
      </c>
      <c r="AF2478" t="s">
        <v>11260</v>
      </c>
      <c r="AG2478" t="s">
        <v>11061</v>
      </c>
      <c r="AH2478">
        <v>4236</v>
      </c>
      <c r="AI2478">
        <v>2477</v>
      </c>
      <c r="AJ2478" t="s">
        <v>11053</v>
      </c>
      <c r="AK2478" t="s">
        <v>12029</v>
      </c>
      <c r="AL2478" t="s">
        <v>12032</v>
      </c>
      <c r="AM2478" t="s">
        <v>11152</v>
      </c>
      <c r="AN2478">
        <v>1</v>
      </c>
      <c r="AO2478" s="10" t="s">
        <v>12040</v>
      </c>
      <c r="AP2478" t="str" cm="1">
        <f t="array" ref="AP2478">_xlfn.IFS(
  Table1[[#This Row],[Age]]&lt;=25, "18-25",
  Table1[[#This Row],[Age]]&lt;=35, "26-35",
  Table1[[#This Row],[Age]]&lt;=45, "36-45",
  Table1[[#This Row],[Age]]&lt;=60, "46-60",
  TRUE, "60+")</f>
        <v>26-35</v>
      </c>
    </row>
    <row r="2479" spans="1:42" x14ac:dyDescent="0.3">
      <c r="A2479">
        <v>2478</v>
      </c>
      <c r="B2479" t="s">
        <v>25</v>
      </c>
      <c r="C2479" t="s">
        <v>59</v>
      </c>
      <c r="D2479">
        <v>55</v>
      </c>
      <c r="E2479" t="s">
        <v>106</v>
      </c>
      <c r="F2479" t="s">
        <v>2585</v>
      </c>
      <c r="G2479" t="s">
        <v>5128</v>
      </c>
      <c r="H2479">
        <v>19458797331</v>
      </c>
      <c r="I2479" t="s">
        <v>6420</v>
      </c>
      <c r="J2479" t="s">
        <v>7292</v>
      </c>
      <c r="K2479">
        <v>2798.99</v>
      </c>
      <c r="L2479" s="12" t="s">
        <v>9429</v>
      </c>
      <c r="M2479" s="10" t="s">
        <v>11303</v>
      </c>
      <c r="N2479">
        <v>2478</v>
      </c>
      <c r="O2479">
        <v>45151</v>
      </c>
      <c r="P2479" t="s">
        <v>11404</v>
      </c>
      <c r="Q2479" s="16">
        <v>1498.81</v>
      </c>
      <c r="R2479">
        <v>4297.8</v>
      </c>
      <c r="S2479">
        <v>29</v>
      </c>
      <c r="T2479">
        <v>2478</v>
      </c>
      <c r="U2479">
        <v>19385.61</v>
      </c>
      <c r="V2479" t="s">
        <v>11411</v>
      </c>
      <c r="W2479">
        <v>9.89</v>
      </c>
      <c r="X2479">
        <v>48</v>
      </c>
      <c r="Y2479" t="s">
        <v>7674</v>
      </c>
      <c r="Z2479" t="s">
        <v>12012</v>
      </c>
      <c r="AA2479">
        <v>2478</v>
      </c>
      <c r="AB2479" t="s">
        <v>12017</v>
      </c>
      <c r="AC2479">
        <v>3820.31</v>
      </c>
      <c r="AD2479">
        <v>4644.47</v>
      </c>
      <c r="AE2479">
        <v>232.22</v>
      </c>
      <c r="AF2479" t="s">
        <v>11320</v>
      </c>
      <c r="AG2479" t="s">
        <v>11288</v>
      </c>
      <c r="AH2479">
        <v>3395</v>
      </c>
      <c r="AI2479">
        <v>2478</v>
      </c>
      <c r="AJ2479" t="s">
        <v>11313</v>
      </c>
      <c r="AK2479" t="s">
        <v>12029</v>
      </c>
      <c r="AL2479" t="s">
        <v>12032</v>
      </c>
      <c r="AM2479" t="s">
        <v>11299</v>
      </c>
      <c r="AN2479">
        <v>1</v>
      </c>
      <c r="AO2479" s="10" t="s">
        <v>12041</v>
      </c>
      <c r="AP2479" t="str" cm="1">
        <f t="array" ref="AP2479">_xlfn.IFS(
  Table1[[#This Row],[Age]]&lt;=25, "18-25",
  Table1[[#This Row],[Age]]&lt;=35, "26-35",
  Table1[[#This Row],[Age]]&lt;=45, "36-45",
  Table1[[#This Row],[Age]]&lt;=60, "46-60",
  TRUE, "60+")</f>
        <v>46-60</v>
      </c>
    </row>
    <row r="2480" spans="1:42" x14ac:dyDescent="0.3">
      <c r="A2480">
        <v>2479</v>
      </c>
      <c r="B2480" t="s">
        <v>50</v>
      </c>
      <c r="C2480" t="s">
        <v>63</v>
      </c>
      <c r="D2480">
        <v>68</v>
      </c>
      <c r="E2480" t="s">
        <v>104</v>
      </c>
      <c r="F2480" t="s">
        <v>2586</v>
      </c>
      <c r="G2480" t="s">
        <v>5122</v>
      </c>
      <c r="H2480">
        <v>19458797332</v>
      </c>
      <c r="I2480" t="s">
        <v>6383</v>
      </c>
      <c r="J2480" t="s">
        <v>7292</v>
      </c>
      <c r="K2480">
        <v>1135.69</v>
      </c>
      <c r="L2480" s="12" t="s">
        <v>9430</v>
      </c>
      <c r="M2480" s="10" t="s">
        <v>11176</v>
      </c>
      <c r="N2480">
        <v>2479</v>
      </c>
      <c r="O2480">
        <v>45244</v>
      </c>
      <c r="P2480" t="s">
        <v>11403</v>
      </c>
      <c r="Q2480" s="16">
        <v>1005.79</v>
      </c>
      <c r="R2480">
        <v>2141.48</v>
      </c>
      <c r="S2480">
        <v>33</v>
      </c>
      <c r="T2480">
        <v>2479</v>
      </c>
      <c r="U2480">
        <v>20951.900000000001</v>
      </c>
      <c r="V2480" t="s">
        <v>11413</v>
      </c>
      <c r="W2480">
        <v>7.86</v>
      </c>
      <c r="X2480">
        <v>48</v>
      </c>
      <c r="Y2480" t="s">
        <v>9167</v>
      </c>
      <c r="Z2480" t="s">
        <v>12012</v>
      </c>
      <c r="AA2480">
        <v>2479</v>
      </c>
      <c r="AB2480" t="s">
        <v>12015</v>
      </c>
      <c r="AC2480">
        <v>7826.43</v>
      </c>
      <c r="AD2480">
        <v>267.18</v>
      </c>
      <c r="AE2480">
        <v>13.36</v>
      </c>
      <c r="AF2480" t="s">
        <v>11251</v>
      </c>
      <c r="AG2480" t="s">
        <v>11131</v>
      </c>
      <c r="AH2480">
        <v>2202</v>
      </c>
      <c r="AI2480">
        <v>2479</v>
      </c>
      <c r="AJ2480" t="s">
        <v>11322</v>
      </c>
      <c r="AK2480" t="s">
        <v>12027</v>
      </c>
      <c r="AL2480" t="s">
        <v>12032</v>
      </c>
      <c r="AM2480" t="s">
        <v>11181</v>
      </c>
      <c r="AN2480">
        <v>1</v>
      </c>
      <c r="AO2480" s="10" t="s">
        <v>12040</v>
      </c>
      <c r="AP2480" t="str" cm="1">
        <f t="array" ref="AP2480">_xlfn.IFS(
  Table1[[#This Row],[Age]]&lt;=25, "18-25",
  Table1[[#This Row],[Age]]&lt;=35, "26-35",
  Table1[[#This Row],[Age]]&lt;=45, "36-45",
  Table1[[#This Row],[Age]]&lt;=60, "46-60",
  TRUE, "60+")</f>
        <v>60+</v>
      </c>
    </row>
    <row r="2481" spans="1:42" x14ac:dyDescent="0.3">
      <c r="A2481">
        <v>2480</v>
      </c>
      <c r="B2481" t="s">
        <v>2</v>
      </c>
      <c r="C2481" t="s">
        <v>66</v>
      </c>
      <c r="D2481">
        <v>34</v>
      </c>
      <c r="E2481" t="s">
        <v>105</v>
      </c>
      <c r="F2481" t="s">
        <v>2587</v>
      </c>
      <c r="G2481" t="s">
        <v>5136</v>
      </c>
      <c r="H2481">
        <v>19458797333</v>
      </c>
      <c r="I2481" t="s">
        <v>6319</v>
      </c>
      <c r="J2481" t="s">
        <v>7291</v>
      </c>
      <c r="K2481">
        <v>3927.82</v>
      </c>
      <c r="L2481" s="12" t="s">
        <v>8287</v>
      </c>
      <c r="M2481" s="10" t="s">
        <v>11300</v>
      </c>
      <c r="N2481">
        <v>2480</v>
      </c>
      <c r="O2481">
        <v>45002</v>
      </c>
      <c r="P2481" t="s">
        <v>11402</v>
      </c>
      <c r="Q2481" s="16">
        <v>2312.04</v>
      </c>
      <c r="R2481">
        <v>1615.78</v>
      </c>
      <c r="S2481">
        <v>46</v>
      </c>
      <c r="T2481">
        <v>2480</v>
      </c>
      <c r="U2481">
        <v>9848.17</v>
      </c>
      <c r="V2481" t="s">
        <v>11411</v>
      </c>
      <c r="W2481">
        <v>3.22</v>
      </c>
      <c r="X2481">
        <v>60</v>
      </c>
      <c r="Y2481" t="s">
        <v>11896</v>
      </c>
      <c r="Z2481" t="s">
        <v>12011</v>
      </c>
      <c r="AA2481">
        <v>2480</v>
      </c>
      <c r="AB2481" t="s">
        <v>12015</v>
      </c>
      <c r="AC2481">
        <v>3738.56</v>
      </c>
      <c r="AD2481">
        <v>2703.97</v>
      </c>
      <c r="AE2481">
        <v>135.19999999999999</v>
      </c>
      <c r="AF2481" t="s">
        <v>11220</v>
      </c>
      <c r="AG2481" t="s">
        <v>11342</v>
      </c>
      <c r="AH2481">
        <v>6043</v>
      </c>
      <c r="AI2481">
        <v>2480</v>
      </c>
      <c r="AJ2481" t="s">
        <v>11283</v>
      </c>
      <c r="AK2481" t="s">
        <v>12028</v>
      </c>
      <c r="AL2481" t="s">
        <v>12031</v>
      </c>
      <c r="AM2481" t="s">
        <v>11219</v>
      </c>
      <c r="AN2481">
        <v>-1</v>
      </c>
      <c r="AO2481" s="10" t="s">
        <v>12047</v>
      </c>
      <c r="AP2481" t="str" cm="1">
        <f t="array" ref="AP2481">_xlfn.IFS(
  Table1[[#This Row],[Age]]&lt;=25, "18-25",
  Table1[[#This Row],[Age]]&lt;=35, "26-35",
  Table1[[#This Row],[Age]]&lt;=45, "36-45",
  Table1[[#This Row],[Age]]&lt;=60, "46-60",
  TRUE, "60+")</f>
        <v>26-35</v>
      </c>
    </row>
    <row r="2482" spans="1:42" x14ac:dyDescent="0.3">
      <c r="A2482">
        <v>2481</v>
      </c>
      <c r="B2482" t="s">
        <v>45</v>
      </c>
      <c r="C2482" t="s">
        <v>92</v>
      </c>
      <c r="D2482">
        <v>55</v>
      </c>
      <c r="E2482" t="s">
        <v>106</v>
      </c>
      <c r="F2482" t="s">
        <v>2588</v>
      </c>
      <c r="G2482" t="s">
        <v>5114</v>
      </c>
      <c r="H2482">
        <v>19458797334</v>
      </c>
      <c r="I2482" t="s">
        <v>6719</v>
      </c>
      <c r="J2482" t="s">
        <v>7292</v>
      </c>
      <c r="K2482">
        <v>5173.12</v>
      </c>
      <c r="L2482" s="12" t="s">
        <v>9405</v>
      </c>
      <c r="M2482" s="10" t="s">
        <v>11212</v>
      </c>
      <c r="N2482">
        <v>2481</v>
      </c>
      <c r="O2482">
        <v>45092</v>
      </c>
      <c r="P2482" t="s">
        <v>11402</v>
      </c>
      <c r="Q2482" s="16">
        <v>4978.54</v>
      </c>
      <c r="R2482">
        <v>194.58</v>
      </c>
      <c r="S2482">
        <v>54</v>
      </c>
      <c r="T2482">
        <v>2481</v>
      </c>
      <c r="U2482">
        <v>19675.61</v>
      </c>
      <c r="V2482" t="s">
        <v>11411</v>
      </c>
      <c r="W2482">
        <v>7.37</v>
      </c>
      <c r="X2482">
        <v>12</v>
      </c>
      <c r="Y2482" t="s">
        <v>11911</v>
      </c>
      <c r="Z2482" t="s">
        <v>12010</v>
      </c>
      <c r="AA2482">
        <v>2481</v>
      </c>
      <c r="AB2482" t="s">
        <v>12016</v>
      </c>
      <c r="AC2482">
        <v>2932.61</v>
      </c>
      <c r="AD2482">
        <v>1482.34</v>
      </c>
      <c r="AE2482">
        <v>74.12</v>
      </c>
      <c r="AF2482" t="s">
        <v>11087</v>
      </c>
      <c r="AG2482" t="s">
        <v>11287</v>
      </c>
      <c r="AH2482">
        <v>5681</v>
      </c>
      <c r="AI2482">
        <v>2481</v>
      </c>
      <c r="AJ2482" t="s">
        <v>11117</v>
      </c>
      <c r="AK2482" t="s">
        <v>12027</v>
      </c>
      <c r="AL2482" t="s">
        <v>12032</v>
      </c>
      <c r="AM2482" t="s">
        <v>11267</v>
      </c>
      <c r="AN2482">
        <v>1</v>
      </c>
      <c r="AO2482" s="10" t="s">
        <v>12043</v>
      </c>
      <c r="AP2482" t="str" cm="1">
        <f t="array" ref="AP2482">_xlfn.IFS(
  Table1[[#This Row],[Age]]&lt;=25, "18-25",
  Table1[[#This Row],[Age]]&lt;=35, "26-35",
  Table1[[#This Row],[Age]]&lt;=45, "36-45",
  Table1[[#This Row],[Age]]&lt;=60, "46-60",
  TRUE, "60+")</f>
        <v>46-60</v>
      </c>
    </row>
    <row r="2483" spans="1:42" x14ac:dyDescent="0.3">
      <c r="A2483">
        <v>2482</v>
      </c>
      <c r="B2483" t="s">
        <v>51</v>
      </c>
      <c r="C2483" t="s">
        <v>95</v>
      </c>
      <c r="D2483">
        <v>44</v>
      </c>
      <c r="E2483" t="s">
        <v>106</v>
      </c>
      <c r="F2483" t="s">
        <v>2589</v>
      </c>
      <c r="G2483" t="s">
        <v>5131</v>
      </c>
      <c r="H2483">
        <v>19458797335</v>
      </c>
      <c r="I2483" t="s">
        <v>5500</v>
      </c>
      <c r="J2483" t="s">
        <v>7291</v>
      </c>
      <c r="K2483">
        <v>5134.3</v>
      </c>
      <c r="L2483" s="12" t="s">
        <v>7919</v>
      </c>
      <c r="M2483" s="10" t="s">
        <v>11328</v>
      </c>
      <c r="N2483">
        <v>2482</v>
      </c>
      <c r="O2483">
        <v>45071</v>
      </c>
      <c r="P2483" t="s">
        <v>11402</v>
      </c>
      <c r="Q2483" s="16">
        <v>4344.0200000000004</v>
      </c>
      <c r="R2483">
        <v>790.28</v>
      </c>
      <c r="S2483">
        <v>80</v>
      </c>
      <c r="T2483">
        <v>2482</v>
      </c>
      <c r="U2483">
        <v>48972.22</v>
      </c>
      <c r="V2483" t="s">
        <v>11412</v>
      </c>
      <c r="W2483">
        <v>1.1100000000000001</v>
      </c>
      <c r="X2483">
        <v>48</v>
      </c>
      <c r="Y2483" t="s">
        <v>11549</v>
      </c>
      <c r="Z2483" t="s">
        <v>12010</v>
      </c>
      <c r="AA2483">
        <v>2482</v>
      </c>
      <c r="AB2483" t="s">
        <v>12015</v>
      </c>
      <c r="AC2483">
        <v>8269.19</v>
      </c>
      <c r="AD2483">
        <v>844.52</v>
      </c>
      <c r="AE2483">
        <v>42.23</v>
      </c>
      <c r="AF2483" t="s">
        <v>11322</v>
      </c>
      <c r="AG2483" t="s">
        <v>11330</v>
      </c>
      <c r="AH2483">
        <v>8343</v>
      </c>
      <c r="AI2483">
        <v>2482</v>
      </c>
      <c r="AJ2483" t="s">
        <v>11370</v>
      </c>
      <c r="AK2483" t="s">
        <v>12029</v>
      </c>
      <c r="AL2483" t="s">
        <v>12032</v>
      </c>
      <c r="AM2483" t="s">
        <v>11080</v>
      </c>
      <c r="AN2483">
        <v>1</v>
      </c>
      <c r="AO2483" s="10" t="s">
        <v>12046</v>
      </c>
      <c r="AP2483" t="str" cm="1">
        <f t="array" ref="AP2483">_xlfn.IFS(
  Table1[[#This Row],[Age]]&lt;=25, "18-25",
  Table1[[#This Row],[Age]]&lt;=35, "26-35",
  Table1[[#This Row],[Age]]&lt;=45, "36-45",
  Table1[[#This Row],[Age]]&lt;=60, "46-60",
  TRUE, "60+")</f>
        <v>36-45</v>
      </c>
    </row>
    <row r="2484" spans="1:42" x14ac:dyDescent="0.3">
      <c r="A2484">
        <v>2483</v>
      </c>
      <c r="B2484" t="s">
        <v>12</v>
      </c>
      <c r="C2484" t="s">
        <v>82</v>
      </c>
      <c r="D2484">
        <v>36</v>
      </c>
      <c r="E2484" t="s">
        <v>104</v>
      </c>
      <c r="F2484" t="s">
        <v>2590</v>
      </c>
      <c r="G2484" t="s">
        <v>5142</v>
      </c>
      <c r="H2484">
        <v>19458797336</v>
      </c>
      <c r="I2484" t="s">
        <v>6720</v>
      </c>
      <c r="J2484" t="s">
        <v>7292</v>
      </c>
      <c r="K2484">
        <v>4313.2700000000004</v>
      </c>
      <c r="L2484" s="12" t="s">
        <v>9431</v>
      </c>
      <c r="M2484" s="10" t="s">
        <v>11200</v>
      </c>
      <c r="N2484">
        <v>2483</v>
      </c>
      <c r="O2484">
        <v>44936</v>
      </c>
      <c r="P2484" t="s">
        <v>11402</v>
      </c>
      <c r="Q2484" s="16">
        <v>4475.87</v>
      </c>
      <c r="R2484">
        <v>-162.6</v>
      </c>
      <c r="S2484">
        <v>98</v>
      </c>
      <c r="T2484">
        <v>2483</v>
      </c>
      <c r="U2484">
        <v>24988.59</v>
      </c>
      <c r="V2484" t="s">
        <v>11411</v>
      </c>
      <c r="W2484">
        <v>9.8800000000000008</v>
      </c>
      <c r="X2484">
        <v>60</v>
      </c>
      <c r="Y2484" t="s">
        <v>11814</v>
      </c>
      <c r="Z2484" t="s">
        <v>12010</v>
      </c>
      <c r="AA2484">
        <v>2483</v>
      </c>
      <c r="AB2484" t="s">
        <v>12017</v>
      </c>
      <c r="AC2484">
        <v>9369.51</v>
      </c>
      <c r="AD2484">
        <v>2590.77</v>
      </c>
      <c r="AE2484">
        <v>129.54</v>
      </c>
      <c r="AF2484" t="s">
        <v>11316</v>
      </c>
      <c r="AG2484" t="s">
        <v>11394</v>
      </c>
      <c r="AH2484">
        <v>5000</v>
      </c>
      <c r="AI2484">
        <v>2483</v>
      </c>
      <c r="AJ2484" t="s">
        <v>11128</v>
      </c>
      <c r="AK2484" t="s">
        <v>12028</v>
      </c>
      <c r="AL2484" t="s">
        <v>12032</v>
      </c>
      <c r="AM2484" t="s">
        <v>11345</v>
      </c>
      <c r="AN2484">
        <v>1</v>
      </c>
      <c r="AO2484" s="10" t="s">
        <v>12039</v>
      </c>
      <c r="AP2484" t="str" cm="1">
        <f t="array" ref="AP2484">_xlfn.IFS(
  Table1[[#This Row],[Age]]&lt;=25, "18-25",
  Table1[[#This Row],[Age]]&lt;=35, "26-35",
  Table1[[#This Row],[Age]]&lt;=45, "36-45",
  Table1[[#This Row],[Age]]&lt;=60, "46-60",
  TRUE, "60+")</f>
        <v>36-45</v>
      </c>
    </row>
    <row r="2485" spans="1:42" x14ac:dyDescent="0.3">
      <c r="A2485">
        <v>2484</v>
      </c>
      <c r="B2485" t="s">
        <v>13</v>
      </c>
      <c r="C2485" t="s">
        <v>70</v>
      </c>
      <c r="D2485">
        <v>66</v>
      </c>
      <c r="E2485" t="s">
        <v>104</v>
      </c>
      <c r="F2485" t="s">
        <v>2591</v>
      </c>
      <c r="G2485" t="s">
        <v>5144</v>
      </c>
      <c r="H2485">
        <v>19458797337</v>
      </c>
      <c r="I2485" t="s">
        <v>5965</v>
      </c>
      <c r="J2485" t="s">
        <v>7292</v>
      </c>
      <c r="K2485">
        <v>3340.82</v>
      </c>
      <c r="L2485" s="12" t="s">
        <v>9432</v>
      </c>
      <c r="M2485" s="10" t="s">
        <v>11218</v>
      </c>
      <c r="N2485">
        <v>2484</v>
      </c>
      <c r="O2485">
        <v>45097</v>
      </c>
      <c r="P2485" t="s">
        <v>11404</v>
      </c>
      <c r="Q2485" s="16">
        <v>4155.3900000000003</v>
      </c>
      <c r="R2485">
        <v>7496.21</v>
      </c>
      <c r="S2485">
        <v>85</v>
      </c>
      <c r="T2485">
        <v>2484</v>
      </c>
      <c r="U2485">
        <v>47677.440000000002</v>
      </c>
      <c r="V2485" t="s">
        <v>11413</v>
      </c>
      <c r="W2485">
        <v>6.53</v>
      </c>
      <c r="X2485">
        <v>36</v>
      </c>
      <c r="Y2485" t="s">
        <v>11506</v>
      </c>
      <c r="Z2485" t="s">
        <v>12012</v>
      </c>
      <c r="AA2485">
        <v>2484</v>
      </c>
      <c r="AB2485" t="s">
        <v>12015</v>
      </c>
      <c r="AC2485">
        <v>1466.88</v>
      </c>
      <c r="AD2485">
        <v>3894.71</v>
      </c>
      <c r="AE2485">
        <v>194.74</v>
      </c>
      <c r="AF2485" t="s">
        <v>11080</v>
      </c>
      <c r="AG2485" t="s">
        <v>11110</v>
      </c>
      <c r="AH2485">
        <v>4826</v>
      </c>
      <c r="AI2485">
        <v>2484</v>
      </c>
      <c r="AJ2485" t="s">
        <v>11229</v>
      </c>
      <c r="AK2485" t="s">
        <v>12027</v>
      </c>
      <c r="AL2485" t="s">
        <v>12031</v>
      </c>
      <c r="AM2485" t="s">
        <v>11052</v>
      </c>
      <c r="AN2485">
        <v>1</v>
      </c>
      <c r="AO2485" s="10" t="s">
        <v>12043</v>
      </c>
      <c r="AP2485" t="str" cm="1">
        <f t="array" ref="AP2485">_xlfn.IFS(
  Table1[[#This Row],[Age]]&lt;=25, "18-25",
  Table1[[#This Row],[Age]]&lt;=35, "26-35",
  Table1[[#This Row],[Age]]&lt;=45, "36-45",
  Table1[[#This Row],[Age]]&lt;=60, "46-60",
  TRUE, "60+")</f>
        <v>60+</v>
      </c>
    </row>
    <row r="2486" spans="1:42" x14ac:dyDescent="0.3">
      <c r="A2486">
        <v>2485</v>
      </c>
      <c r="B2486" t="s">
        <v>29</v>
      </c>
      <c r="C2486" t="s">
        <v>59</v>
      </c>
      <c r="D2486">
        <v>65</v>
      </c>
      <c r="E2486" t="s">
        <v>106</v>
      </c>
      <c r="F2486" t="s">
        <v>2592</v>
      </c>
      <c r="G2486" t="s">
        <v>5135</v>
      </c>
      <c r="H2486">
        <v>19458797338</v>
      </c>
      <c r="I2486" t="s">
        <v>6119</v>
      </c>
      <c r="J2486" t="s">
        <v>7292</v>
      </c>
      <c r="K2486">
        <v>3569.89</v>
      </c>
      <c r="L2486" s="12" t="s">
        <v>8767</v>
      </c>
      <c r="M2486" s="10" t="s">
        <v>11044</v>
      </c>
      <c r="N2486">
        <v>2485</v>
      </c>
      <c r="O2486">
        <v>45215</v>
      </c>
      <c r="P2486" t="s">
        <v>11402</v>
      </c>
      <c r="Q2486" s="16">
        <v>1365.83</v>
      </c>
      <c r="R2486">
        <v>4935.72</v>
      </c>
      <c r="S2486">
        <v>7</v>
      </c>
      <c r="T2486">
        <v>2485</v>
      </c>
      <c r="U2486">
        <v>4501.4399999999996</v>
      </c>
      <c r="V2486" t="s">
        <v>11412</v>
      </c>
      <c r="W2486">
        <v>2.08</v>
      </c>
      <c r="X2486">
        <v>36</v>
      </c>
      <c r="Y2486" t="s">
        <v>10099</v>
      </c>
      <c r="Z2486" t="s">
        <v>12012</v>
      </c>
      <c r="AA2486">
        <v>2485</v>
      </c>
      <c r="AB2486" t="s">
        <v>12015</v>
      </c>
      <c r="AC2486">
        <v>1783.31</v>
      </c>
      <c r="AD2486">
        <v>858.02</v>
      </c>
      <c r="AE2486">
        <v>42.9</v>
      </c>
      <c r="AF2486" t="s">
        <v>11140</v>
      </c>
      <c r="AG2486" t="s">
        <v>11085</v>
      </c>
      <c r="AH2486">
        <v>711</v>
      </c>
      <c r="AI2486">
        <v>2485</v>
      </c>
      <c r="AJ2486" t="s">
        <v>11195</v>
      </c>
      <c r="AK2486" t="s">
        <v>12028</v>
      </c>
      <c r="AL2486" t="s">
        <v>12031</v>
      </c>
      <c r="AM2486" t="s">
        <v>11323</v>
      </c>
      <c r="AN2486">
        <v>-1</v>
      </c>
      <c r="AO2486" s="10" t="s">
        <v>12044</v>
      </c>
      <c r="AP2486" t="str" cm="1">
        <f t="array" ref="AP2486">_xlfn.IFS(
  Table1[[#This Row],[Age]]&lt;=25, "18-25",
  Table1[[#This Row],[Age]]&lt;=35, "26-35",
  Table1[[#This Row],[Age]]&lt;=45, "36-45",
  Table1[[#This Row],[Age]]&lt;=60, "46-60",
  TRUE, "60+")</f>
        <v>60+</v>
      </c>
    </row>
    <row r="2487" spans="1:42" x14ac:dyDescent="0.3">
      <c r="A2487">
        <v>2486</v>
      </c>
      <c r="B2487" t="s">
        <v>20</v>
      </c>
      <c r="C2487" t="s">
        <v>77</v>
      </c>
      <c r="D2487">
        <v>38</v>
      </c>
      <c r="E2487" t="s">
        <v>106</v>
      </c>
      <c r="F2487" t="s">
        <v>2593</v>
      </c>
      <c r="G2487" t="s">
        <v>5114</v>
      </c>
      <c r="H2487">
        <v>19458797339</v>
      </c>
      <c r="I2487" t="s">
        <v>5444</v>
      </c>
      <c r="J2487" t="s">
        <v>7291</v>
      </c>
      <c r="K2487">
        <v>2731.87</v>
      </c>
      <c r="L2487" s="12" t="s">
        <v>9433</v>
      </c>
      <c r="M2487" s="10" t="s">
        <v>11282</v>
      </c>
      <c r="N2487">
        <v>2486</v>
      </c>
      <c r="O2487">
        <v>44963</v>
      </c>
      <c r="P2487" t="s">
        <v>11403</v>
      </c>
      <c r="Q2487" s="16">
        <v>1139.3599999999999</v>
      </c>
      <c r="R2487">
        <v>1592.51</v>
      </c>
      <c r="S2487">
        <v>29</v>
      </c>
      <c r="T2487">
        <v>2486</v>
      </c>
      <c r="U2487">
        <v>2924.99</v>
      </c>
      <c r="V2487" t="s">
        <v>11411</v>
      </c>
      <c r="W2487">
        <v>5.49</v>
      </c>
      <c r="X2487">
        <v>60</v>
      </c>
      <c r="Y2487" t="s">
        <v>11456</v>
      </c>
      <c r="Z2487" t="s">
        <v>12011</v>
      </c>
      <c r="AA2487">
        <v>2486</v>
      </c>
      <c r="AB2487" t="s">
        <v>12016</v>
      </c>
      <c r="AC2487">
        <v>8975.98</v>
      </c>
      <c r="AD2487">
        <v>1614.88</v>
      </c>
      <c r="AE2487">
        <v>80.739999999999995</v>
      </c>
      <c r="AF2487" t="s">
        <v>11179</v>
      </c>
      <c r="AG2487" t="s">
        <v>11081</v>
      </c>
      <c r="AH2487">
        <v>8382</v>
      </c>
      <c r="AI2487">
        <v>2486</v>
      </c>
      <c r="AJ2487" t="s">
        <v>11174</v>
      </c>
      <c r="AK2487" t="s">
        <v>12029</v>
      </c>
      <c r="AL2487" t="s">
        <v>12031</v>
      </c>
      <c r="AM2487" t="s">
        <v>11200</v>
      </c>
      <c r="AN2487">
        <v>1</v>
      </c>
      <c r="AO2487" s="10" t="s">
        <v>12045</v>
      </c>
      <c r="AP2487" t="str" cm="1">
        <f t="array" ref="AP2487">_xlfn.IFS(
  Table1[[#This Row],[Age]]&lt;=25, "18-25",
  Table1[[#This Row],[Age]]&lt;=35, "26-35",
  Table1[[#This Row],[Age]]&lt;=45, "36-45",
  Table1[[#This Row],[Age]]&lt;=60, "46-60",
  TRUE, "60+")</f>
        <v>36-45</v>
      </c>
    </row>
    <row r="2488" spans="1:42" x14ac:dyDescent="0.3">
      <c r="A2488">
        <v>2487</v>
      </c>
      <c r="B2488" t="s">
        <v>12</v>
      </c>
      <c r="C2488" t="s">
        <v>61</v>
      </c>
      <c r="D2488">
        <v>57</v>
      </c>
      <c r="E2488" t="s">
        <v>104</v>
      </c>
      <c r="F2488" t="s">
        <v>2594</v>
      </c>
      <c r="G2488" t="s">
        <v>5137</v>
      </c>
      <c r="H2488">
        <v>19458797340</v>
      </c>
      <c r="I2488" t="s">
        <v>6211</v>
      </c>
      <c r="J2488" t="s">
        <v>7291</v>
      </c>
      <c r="K2488">
        <v>5841.09</v>
      </c>
      <c r="L2488" s="12" t="s">
        <v>7822</v>
      </c>
      <c r="M2488" s="10" t="s">
        <v>11182</v>
      </c>
      <c r="N2488">
        <v>2487</v>
      </c>
      <c r="O2488">
        <v>45046</v>
      </c>
      <c r="P2488" t="s">
        <v>11404</v>
      </c>
      <c r="Q2488" s="16">
        <v>3663.23</v>
      </c>
      <c r="R2488">
        <v>9504.32</v>
      </c>
      <c r="S2488">
        <v>9</v>
      </c>
      <c r="T2488">
        <v>2487</v>
      </c>
      <c r="U2488">
        <v>29191.18</v>
      </c>
      <c r="V2488" t="s">
        <v>11413</v>
      </c>
      <c r="W2488">
        <v>9.4700000000000006</v>
      </c>
      <c r="X2488">
        <v>48</v>
      </c>
      <c r="Y2488" t="s">
        <v>11874</v>
      </c>
      <c r="Z2488" t="s">
        <v>12010</v>
      </c>
      <c r="AA2488">
        <v>2487</v>
      </c>
      <c r="AB2488" t="s">
        <v>12015</v>
      </c>
      <c r="AC2488">
        <v>9525.18</v>
      </c>
      <c r="AD2488">
        <v>2844.23</v>
      </c>
      <c r="AE2488">
        <v>142.21</v>
      </c>
      <c r="AF2488" t="s">
        <v>11357</v>
      </c>
      <c r="AG2488" t="s">
        <v>11152</v>
      </c>
      <c r="AH2488">
        <v>5035</v>
      </c>
      <c r="AI2488">
        <v>2487</v>
      </c>
      <c r="AJ2488" t="s">
        <v>11084</v>
      </c>
      <c r="AK2488" t="s">
        <v>12028</v>
      </c>
      <c r="AL2488" t="s">
        <v>12031</v>
      </c>
      <c r="AM2488" t="s">
        <v>11174</v>
      </c>
      <c r="AN2488">
        <v>1</v>
      </c>
      <c r="AO2488" s="10" t="s">
        <v>12037</v>
      </c>
      <c r="AP2488" t="str" cm="1">
        <f t="array" ref="AP2488">_xlfn.IFS(
  Table1[[#This Row],[Age]]&lt;=25, "18-25",
  Table1[[#This Row],[Age]]&lt;=35, "26-35",
  Table1[[#This Row],[Age]]&lt;=45, "36-45",
  Table1[[#This Row],[Age]]&lt;=60, "46-60",
  TRUE, "60+")</f>
        <v>46-60</v>
      </c>
    </row>
    <row r="2489" spans="1:42" x14ac:dyDescent="0.3">
      <c r="A2489">
        <v>2488</v>
      </c>
      <c r="B2489" t="s">
        <v>14</v>
      </c>
      <c r="C2489" t="s">
        <v>59</v>
      </c>
      <c r="D2489">
        <v>41</v>
      </c>
      <c r="E2489" t="s">
        <v>104</v>
      </c>
      <c r="F2489" t="s">
        <v>2595</v>
      </c>
      <c r="G2489" t="s">
        <v>5148</v>
      </c>
      <c r="H2489">
        <v>19458797341</v>
      </c>
      <c r="I2489" t="s">
        <v>6721</v>
      </c>
      <c r="J2489" t="s">
        <v>7291</v>
      </c>
      <c r="K2489">
        <v>8513.89</v>
      </c>
      <c r="L2489" s="12" t="s">
        <v>9433</v>
      </c>
      <c r="M2489" s="10" t="s">
        <v>11159</v>
      </c>
      <c r="N2489">
        <v>2488</v>
      </c>
      <c r="O2489">
        <v>45100</v>
      </c>
      <c r="P2489" t="s">
        <v>11404</v>
      </c>
      <c r="Q2489" s="16">
        <v>2998.84</v>
      </c>
      <c r="R2489">
        <v>5515.05</v>
      </c>
      <c r="S2489">
        <v>49</v>
      </c>
      <c r="T2489">
        <v>2488</v>
      </c>
      <c r="U2489">
        <v>37076.44</v>
      </c>
      <c r="V2489" t="s">
        <v>11412</v>
      </c>
      <c r="W2489">
        <v>8.65</v>
      </c>
      <c r="X2489">
        <v>24</v>
      </c>
      <c r="Y2489" t="s">
        <v>11732</v>
      </c>
      <c r="Z2489" t="s">
        <v>12012</v>
      </c>
      <c r="AA2489">
        <v>2488</v>
      </c>
      <c r="AB2489" t="s">
        <v>12017</v>
      </c>
      <c r="AC2489">
        <v>7356.48</v>
      </c>
      <c r="AD2489">
        <v>4460.66</v>
      </c>
      <c r="AE2489">
        <v>223.03</v>
      </c>
      <c r="AF2489" t="s">
        <v>11347</v>
      </c>
      <c r="AG2489" t="s">
        <v>11089</v>
      </c>
      <c r="AH2489">
        <v>5088</v>
      </c>
      <c r="AI2489">
        <v>2488</v>
      </c>
      <c r="AJ2489" t="s">
        <v>11367</v>
      </c>
      <c r="AK2489" t="s">
        <v>12027</v>
      </c>
      <c r="AL2489" t="s">
        <v>12032</v>
      </c>
      <c r="AM2489" t="s">
        <v>11098</v>
      </c>
      <c r="AN2489">
        <v>1</v>
      </c>
      <c r="AO2489" s="10" t="s">
        <v>12043</v>
      </c>
      <c r="AP2489" t="str" cm="1">
        <f t="array" ref="AP2489">_xlfn.IFS(
  Table1[[#This Row],[Age]]&lt;=25, "18-25",
  Table1[[#This Row],[Age]]&lt;=35, "26-35",
  Table1[[#This Row],[Age]]&lt;=45, "36-45",
  Table1[[#This Row],[Age]]&lt;=60, "46-60",
  TRUE, "60+")</f>
        <v>36-45</v>
      </c>
    </row>
    <row r="2490" spans="1:42" x14ac:dyDescent="0.3">
      <c r="A2490">
        <v>2489</v>
      </c>
      <c r="B2490" t="s">
        <v>31</v>
      </c>
      <c r="C2490" t="s">
        <v>53</v>
      </c>
      <c r="D2490">
        <v>41</v>
      </c>
      <c r="E2490" t="s">
        <v>104</v>
      </c>
      <c r="F2490" t="s">
        <v>2596</v>
      </c>
      <c r="G2490" t="s">
        <v>5119</v>
      </c>
      <c r="H2490">
        <v>19458797342</v>
      </c>
      <c r="I2490" t="s">
        <v>5333</v>
      </c>
      <c r="J2490" t="s">
        <v>7292</v>
      </c>
      <c r="K2490">
        <v>8808.93</v>
      </c>
      <c r="L2490" s="12" t="s">
        <v>8017</v>
      </c>
      <c r="M2490" s="10" t="s">
        <v>11169</v>
      </c>
      <c r="N2490">
        <v>2489</v>
      </c>
      <c r="O2490">
        <v>45291</v>
      </c>
      <c r="P2490" t="s">
        <v>11403</v>
      </c>
      <c r="Q2490" s="16">
        <v>1038.56</v>
      </c>
      <c r="R2490">
        <v>7770.37</v>
      </c>
      <c r="S2490">
        <v>71</v>
      </c>
      <c r="T2490">
        <v>2489</v>
      </c>
      <c r="U2490">
        <v>11655.49</v>
      </c>
      <c r="V2490" t="s">
        <v>11412</v>
      </c>
      <c r="W2490">
        <v>3.69</v>
      </c>
      <c r="X2490">
        <v>24</v>
      </c>
      <c r="Y2490" t="s">
        <v>11871</v>
      </c>
      <c r="Z2490" t="s">
        <v>12012</v>
      </c>
      <c r="AA2490">
        <v>2489</v>
      </c>
      <c r="AB2490" t="s">
        <v>12017</v>
      </c>
      <c r="AC2490">
        <v>4874.8100000000004</v>
      </c>
      <c r="AD2490">
        <v>4454.09</v>
      </c>
      <c r="AE2490">
        <v>222.7</v>
      </c>
      <c r="AF2490" t="s">
        <v>11046</v>
      </c>
      <c r="AG2490" t="s">
        <v>11305</v>
      </c>
      <c r="AH2490">
        <v>2123</v>
      </c>
      <c r="AI2490">
        <v>2489</v>
      </c>
      <c r="AJ2490" t="s">
        <v>11303</v>
      </c>
      <c r="AK2490" t="s">
        <v>12029</v>
      </c>
      <c r="AL2490" t="s">
        <v>12031</v>
      </c>
      <c r="AM2490" t="s">
        <v>11248</v>
      </c>
      <c r="AN2490">
        <v>1</v>
      </c>
      <c r="AO2490" s="10" t="s">
        <v>12036</v>
      </c>
      <c r="AP2490" t="str" cm="1">
        <f t="array" ref="AP2490">_xlfn.IFS(
  Table1[[#This Row],[Age]]&lt;=25, "18-25",
  Table1[[#This Row],[Age]]&lt;=35, "26-35",
  Table1[[#This Row],[Age]]&lt;=45, "36-45",
  Table1[[#This Row],[Age]]&lt;=60, "46-60",
  TRUE, "60+")</f>
        <v>36-45</v>
      </c>
    </row>
    <row r="2491" spans="1:42" x14ac:dyDescent="0.3">
      <c r="A2491">
        <v>2490</v>
      </c>
      <c r="B2491" t="s">
        <v>6</v>
      </c>
      <c r="C2491" t="s">
        <v>64</v>
      </c>
      <c r="D2491">
        <v>36</v>
      </c>
      <c r="E2491" t="s">
        <v>104</v>
      </c>
      <c r="F2491" t="s">
        <v>2597</v>
      </c>
      <c r="G2491" t="s">
        <v>5117</v>
      </c>
      <c r="H2491">
        <v>19458797343</v>
      </c>
      <c r="I2491" t="s">
        <v>6722</v>
      </c>
      <c r="J2491" t="s">
        <v>7292</v>
      </c>
      <c r="K2491">
        <v>9937.8799999999992</v>
      </c>
      <c r="L2491" s="12" t="s">
        <v>9434</v>
      </c>
      <c r="M2491" s="10" t="s">
        <v>11236</v>
      </c>
      <c r="N2491">
        <v>2490</v>
      </c>
      <c r="O2491">
        <v>44964</v>
      </c>
      <c r="P2491" t="s">
        <v>11403</v>
      </c>
      <c r="Q2491" s="16">
        <v>4837.0200000000004</v>
      </c>
      <c r="R2491">
        <v>14774.9</v>
      </c>
      <c r="S2491">
        <v>78</v>
      </c>
      <c r="T2491">
        <v>2490</v>
      </c>
      <c r="U2491">
        <v>25664.57</v>
      </c>
      <c r="V2491" t="s">
        <v>11411</v>
      </c>
      <c r="W2491">
        <v>4.57</v>
      </c>
      <c r="X2491">
        <v>48</v>
      </c>
      <c r="Y2491" t="s">
        <v>9091</v>
      </c>
      <c r="Z2491" t="s">
        <v>12011</v>
      </c>
      <c r="AA2491">
        <v>2490</v>
      </c>
      <c r="AB2491" t="s">
        <v>12017</v>
      </c>
      <c r="AC2491">
        <v>5656.1</v>
      </c>
      <c r="AD2491">
        <v>3297.25</v>
      </c>
      <c r="AE2491">
        <v>164.86</v>
      </c>
      <c r="AF2491" t="s">
        <v>11155</v>
      </c>
      <c r="AG2491" t="s">
        <v>11299</v>
      </c>
      <c r="AH2491">
        <v>1841</v>
      </c>
      <c r="AI2491">
        <v>2490</v>
      </c>
      <c r="AJ2491" t="s">
        <v>11356</v>
      </c>
      <c r="AK2491" t="s">
        <v>12027</v>
      </c>
      <c r="AL2491" t="s">
        <v>12031</v>
      </c>
      <c r="AM2491" t="s">
        <v>11114</v>
      </c>
      <c r="AN2491">
        <v>1</v>
      </c>
      <c r="AO2491" s="10" t="s">
        <v>12045</v>
      </c>
      <c r="AP2491" t="str" cm="1">
        <f t="array" ref="AP2491">_xlfn.IFS(
  Table1[[#This Row],[Age]]&lt;=25, "18-25",
  Table1[[#This Row],[Age]]&lt;=35, "26-35",
  Table1[[#This Row],[Age]]&lt;=45, "36-45",
  Table1[[#This Row],[Age]]&lt;=60, "46-60",
  TRUE, "60+")</f>
        <v>36-45</v>
      </c>
    </row>
    <row r="2492" spans="1:42" x14ac:dyDescent="0.3">
      <c r="A2492">
        <v>2491</v>
      </c>
      <c r="B2492" t="s">
        <v>20</v>
      </c>
      <c r="C2492" t="s">
        <v>100</v>
      </c>
      <c r="D2492">
        <v>48</v>
      </c>
      <c r="E2492" t="s">
        <v>105</v>
      </c>
      <c r="F2492" t="s">
        <v>2598</v>
      </c>
      <c r="G2492" t="s">
        <v>5130</v>
      </c>
      <c r="H2492">
        <v>19458797344</v>
      </c>
      <c r="I2492" t="s">
        <v>6414</v>
      </c>
      <c r="J2492" t="s">
        <v>7291</v>
      </c>
      <c r="K2492">
        <v>979.3</v>
      </c>
      <c r="L2492" s="12" t="s">
        <v>9435</v>
      </c>
      <c r="M2492" s="10" t="s">
        <v>11130</v>
      </c>
      <c r="N2492">
        <v>2491</v>
      </c>
      <c r="O2492">
        <v>44947</v>
      </c>
      <c r="P2492" t="s">
        <v>11402</v>
      </c>
      <c r="Q2492" s="16">
        <v>2126.8200000000002</v>
      </c>
      <c r="R2492">
        <v>-1147.52</v>
      </c>
      <c r="S2492">
        <v>94</v>
      </c>
      <c r="T2492">
        <v>2491</v>
      </c>
      <c r="U2492">
        <v>43774.080000000002</v>
      </c>
      <c r="V2492" t="s">
        <v>11412</v>
      </c>
      <c r="W2492">
        <v>8.68</v>
      </c>
      <c r="X2492">
        <v>60</v>
      </c>
      <c r="Y2492" t="s">
        <v>8463</v>
      </c>
      <c r="Z2492" t="s">
        <v>12010</v>
      </c>
      <c r="AA2492">
        <v>2491</v>
      </c>
      <c r="AB2492" t="s">
        <v>12016</v>
      </c>
      <c r="AC2492">
        <v>4338.92</v>
      </c>
      <c r="AD2492">
        <v>3681.49</v>
      </c>
      <c r="AE2492">
        <v>184.07</v>
      </c>
      <c r="AF2492" t="s">
        <v>11308</v>
      </c>
      <c r="AG2492" t="s">
        <v>11363</v>
      </c>
      <c r="AH2492">
        <v>9736</v>
      </c>
      <c r="AI2492">
        <v>2491</v>
      </c>
      <c r="AJ2492" t="s">
        <v>11105</v>
      </c>
      <c r="AK2492" t="s">
        <v>12027</v>
      </c>
      <c r="AL2492" t="s">
        <v>12032</v>
      </c>
      <c r="AM2492" t="s">
        <v>11300</v>
      </c>
      <c r="AN2492">
        <v>1</v>
      </c>
      <c r="AO2492" s="10" t="s">
        <v>12039</v>
      </c>
      <c r="AP2492" t="str" cm="1">
        <f t="array" ref="AP2492">_xlfn.IFS(
  Table1[[#This Row],[Age]]&lt;=25, "18-25",
  Table1[[#This Row],[Age]]&lt;=35, "26-35",
  Table1[[#This Row],[Age]]&lt;=45, "36-45",
  Table1[[#This Row],[Age]]&lt;=60, "46-60",
  TRUE, "60+")</f>
        <v>46-60</v>
      </c>
    </row>
    <row r="2493" spans="1:42" x14ac:dyDescent="0.3">
      <c r="A2493">
        <v>2492</v>
      </c>
      <c r="B2493" t="s">
        <v>40</v>
      </c>
      <c r="C2493" t="s">
        <v>100</v>
      </c>
      <c r="D2493">
        <v>57</v>
      </c>
      <c r="E2493" t="s">
        <v>105</v>
      </c>
      <c r="F2493" t="s">
        <v>2599</v>
      </c>
      <c r="G2493" t="s">
        <v>5139</v>
      </c>
      <c r="H2493">
        <v>19458797345</v>
      </c>
      <c r="I2493" t="s">
        <v>5373</v>
      </c>
      <c r="J2493" t="s">
        <v>7291</v>
      </c>
      <c r="K2493">
        <v>2221.16</v>
      </c>
      <c r="L2493" s="12" t="s">
        <v>9436</v>
      </c>
      <c r="M2493" s="10" t="s">
        <v>11104</v>
      </c>
      <c r="N2493">
        <v>2492</v>
      </c>
      <c r="O2493">
        <v>45087</v>
      </c>
      <c r="P2493" t="s">
        <v>11404</v>
      </c>
      <c r="Q2493" s="16">
        <v>4073.98</v>
      </c>
      <c r="R2493">
        <v>-1852.82</v>
      </c>
      <c r="S2493">
        <v>88</v>
      </c>
      <c r="T2493">
        <v>2492</v>
      </c>
      <c r="U2493">
        <v>38324.5</v>
      </c>
      <c r="V2493" t="s">
        <v>11412</v>
      </c>
      <c r="W2493">
        <v>9.1</v>
      </c>
      <c r="X2493">
        <v>12</v>
      </c>
      <c r="Y2493" t="s">
        <v>10834</v>
      </c>
      <c r="Z2493" t="s">
        <v>12011</v>
      </c>
      <c r="AA2493">
        <v>2492</v>
      </c>
      <c r="AB2493" t="s">
        <v>12016</v>
      </c>
      <c r="AC2493">
        <v>9494.6299999999992</v>
      </c>
      <c r="AD2493">
        <v>546.34</v>
      </c>
      <c r="AE2493">
        <v>27.32</v>
      </c>
      <c r="AF2493" t="s">
        <v>11161</v>
      </c>
      <c r="AG2493" t="s">
        <v>11344</v>
      </c>
      <c r="AH2493">
        <v>5608</v>
      </c>
      <c r="AI2493">
        <v>2492</v>
      </c>
      <c r="AJ2493" t="s">
        <v>11182</v>
      </c>
      <c r="AK2493" t="s">
        <v>12027</v>
      </c>
      <c r="AL2493" t="s">
        <v>12031</v>
      </c>
      <c r="AM2493" t="s">
        <v>11091</v>
      </c>
      <c r="AN2493">
        <v>1</v>
      </c>
      <c r="AO2493" s="10" t="s">
        <v>12043</v>
      </c>
      <c r="AP2493" t="str" cm="1">
        <f t="array" ref="AP2493">_xlfn.IFS(
  Table1[[#This Row],[Age]]&lt;=25, "18-25",
  Table1[[#This Row],[Age]]&lt;=35, "26-35",
  Table1[[#This Row],[Age]]&lt;=45, "36-45",
  Table1[[#This Row],[Age]]&lt;=60, "46-60",
  TRUE, "60+")</f>
        <v>46-60</v>
      </c>
    </row>
    <row r="2494" spans="1:42" x14ac:dyDescent="0.3">
      <c r="A2494">
        <v>2493</v>
      </c>
      <c r="B2494" t="s">
        <v>46</v>
      </c>
      <c r="C2494" t="s">
        <v>88</v>
      </c>
      <c r="D2494">
        <v>37</v>
      </c>
      <c r="E2494" t="s">
        <v>106</v>
      </c>
      <c r="F2494" t="s">
        <v>2600</v>
      </c>
      <c r="G2494" t="s">
        <v>5113</v>
      </c>
      <c r="H2494">
        <v>19458797346</v>
      </c>
      <c r="I2494" t="s">
        <v>6723</v>
      </c>
      <c r="J2494" t="s">
        <v>7292</v>
      </c>
      <c r="K2494">
        <v>7329.05</v>
      </c>
      <c r="L2494" s="12" t="s">
        <v>9437</v>
      </c>
      <c r="M2494" s="10" t="s">
        <v>11369</v>
      </c>
      <c r="N2494">
        <v>2493</v>
      </c>
      <c r="O2494">
        <v>45144</v>
      </c>
      <c r="P2494" t="s">
        <v>11402</v>
      </c>
      <c r="Q2494" s="16">
        <v>378.29</v>
      </c>
      <c r="R2494">
        <v>6950.76</v>
      </c>
      <c r="S2494">
        <v>51</v>
      </c>
      <c r="T2494">
        <v>2493</v>
      </c>
      <c r="U2494">
        <v>12358.88</v>
      </c>
      <c r="V2494" t="s">
        <v>11413</v>
      </c>
      <c r="W2494">
        <v>9.23</v>
      </c>
      <c r="X2494">
        <v>24</v>
      </c>
      <c r="Y2494" t="s">
        <v>7921</v>
      </c>
      <c r="Z2494" t="s">
        <v>12012</v>
      </c>
      <c r="AA2494">
        <v>2493</v>
      </c>
      <c r="AB2494" t="s">
        <v>12017</v>
      </c>
      <c r="AC2494">
        <v>7133.46</v>
      </c>
      <c r="AD2494">
        <v>3387.65</v>
      </c>
      <c r="AE2494">
        <v>169.38</v>
      </c>
      <c r="AF2494" t="s">
        <v>11199</v>
      </c>
      <c r="AG2494" t="s">
        <v>11359</v>
      </c>
      <c r="AH2494">
        <v>776</v>
      </c>
      <c r="AI2494">
        <v>2493</v>
      </c>
      <c r="AJ2494" t="s">
        <v>11220</v>
      </c>
      <c r="AK2494" t="s">
        <v>12028</v>
      </c>
      <c r="AL2494" t="s">
        <v>12032</v>
      </c>
      <c r="AM2494" t="s">
        <v>11337</v>
      </c>
      <c r="AN2494">
        <v>1</v>
      </c>
      <c r="AO2494" s="10" t="s">
        <v>12041</v>
      </c>
      <c r="AP2494" t="str" cm="1">
        <f t="array" ref="AP2494">_xlfn.IFS(
  Table1[[#This Row],[Age]]&lt;=25, "18-25",
  Table1[[#This Row],[Age]]&lt;=35, "26-35",
  Table1[[#This Row],[Age]]&lt;=45, "36-45",
  Table1[[#This Row],[Age]]&lt;=60, "46-60",
  TRUE, "60+")</f>
        <v>36-45</v>
      </c>
    </row>
    <row r="2495" spans="1:42" x14ac:dyDescent="0.3">
      <c r="A2495">
        <v>2494</v>
      </c>
      <c r="B2495" t="s">
        <v>2</v>
      </c>
      <c r="C2495" t="s">
        <v>85</v>
      </c>
      <c r="D2495">
        <v>32</v>
      </c>
      <c r="E2495" t="s">
        <v>105</v>
      </c>
      <c r="F2495" t="s">
        <v>2601</v>
      </c>
      <c r="G2495" t="s">
        <v>5112</v>
      </c>
      <c r="H2495">
        <v>19458797347</v>
      </c>
      <c r="I2495" t="s">
        <v>5701</v>
      </c>
      <c r="J2495" t="s">
        <v>7292</v>
      </c>
      <c r="K2495">
        <v>6487.88</v>
      </c>
      <c r="L2495" s="12" t="s">
        <v>9438</v>
      </c>
      <c r="M2495" s="10" t="s">
        <v>11229</v>
      </c>
      <c r="N2495">
        <v>2494</v>
      </c>
      <c r="O2495">
        <v>45170</v>
      </c>
      <c r="P2495" t="s">
        <v>11402</v>
      </c>
      <c r="Q2495" s="16">
        <v>185.48</v>
      </c>
      <c r="R2495">
        <v>6302.4</v>
      </c>
      <c r="S2495">
        <v>98</v>
      </c>
      <c r="T2495">
        <v>2494</v>
      </c>
      <c r="U2495">
        <v>17389.099999999999</v>
      </c>
      <c r="V2495" t="s">
        <v>11413</v>
      </c>
      <c r="W2495">
        <v>9.5299999999999994</v>
      </c>
      <c r="X2495">
        <v>36</v>
      </c>
      <c r="Y2495" t="s">
        <v>11591</v>
      </c>
      <c r="Z2495" t="s">
        <v>12012</v>
      </c>
      <c r="AA2495">
        <v>2494</v>
      </c>
      <c r="AB2495" t="s">
        <v>12015</v>
      </c>
      <c r="AC2495">
        <v>9532.01</v>
      </c>
      <c r="AD2495">
        <v>1676.46</v>
      </c>
      <c r="AE2495">
        <v>83.82</v>
      </c>
      <c r="AF2495" t="s">
        <v>11087</v>
      </c>
      <c r="AG2495" t="s">
        <v>11385</v>
      </c>
      <c r="AH2495">
        <v>6651</v>
      </c>
      <c r="AI2495">
        <v>2494</v>
      </c>
      <c r="AJ2495" t="s">
        <v>11353</v>
      </c>
      <c r="AK2495" t="s">
        <v>12029</v>
      </c>
      <c r="AL2495" t="s">
        <v>12031</v>
      </c>
      <c r="AM2495" t="s">
        <v>11120</v>
      </c>
      <c r="AN2495">
        <v>1</v>
      </c>
      <c r="AO2495" s="10" t="s">
        <v>12042</v>
      </c>
      <c r="AP2495" t="str" cm="1">
        <f t="array" ref="AP2495">_xlfn.IFS(
  Table1[[#This Row],[Age]]&lt;=25, "18-25",
  Table1[[#This Row],[Age]]&lt;=35, "26-35",
  Table1[[#This Row],[Age]]&lt;=45, "36-45",
  Table1[[#This Row],[Age]]&lt;=60, "46-60",
  TRUE, "60+")</f>
        <v>26-35</v>
      </c>
    </row>
    <row r="2496" spans="1:42" x14ac:dyDescent="0.3">
      <c r="A2496">
        <v>2495</v>
      </c>
      <c r="B2496" t="s">
        <v>33</v>
      </c>
      <c r="C2496" t="s">
        <v>89</v>
      </c>
      <c r="D2496">
        <v>57</v>
      </c>
      <c r="E2496" t="s">
        <v>104</v>
      </c>
      <c r="F2496" t="s">
        <v>2602</v>
      </c>
      <c r="G2496" t="s">
        <v>5120</v>
      </c>
      <c r="H2496">
        <v>19458797348</v>
      </c>
      <c r="I2496" t="s">
        <v>5958</v>
      </c>
      <c r="J2496" t="s">
        <v>7292</v>
      </c>
      <c r="K2496">
        <v>1425.27</v>
      </c>
      <c r="L2496" s="12" t="s">
        <v>9439</v>
      </c>
      <c r="M2496" s="10" t="s">
        <v>11090</v>
      </c>
      <c r="N2496">
        <v>2495</v>
      </c>
      <c r="O2496">
        <v>44969</v>
      </c>
      <c r="P2496" t="s">
        <v>11404</v>
      </c>
      <c r="Q2496" s="16">
        <v>2284.4699999999998</v>
      </c>
      <c r="R2496">
        <v>3709.74</v>
      </c>
      <c r="S2496">
        <v>8</v>
      </c>
      <c r="T2496">
        <v>2495</v>
      </c>
      <c r="U2496">
        <v>15983.77</v>
      </c>
      <c r="V2496" t="s">
        <v>11412</v>
      </c>
      <c r="W2496">
        <v>5.5</v>
      </c>
      <c r="X2496">
        <v>12</v>
      </c>
      <c r="Y2496" t="s">
        <v>8592</v>
      </c>
      <c r="Z2496" t="s">
        <v>12011</v>
      </c>
      <c r="AA2496">
        <v>2495</v>
      </c>
      <c r="AB2496" t="s">
        <v>12016</v>
      </c>
      <c r="AC2496">
        <v>9135.98</v>
      </c>
      <c r="AD2496">
        <v>3566.98</v>
      </c>
      <c r="AE2496">
        <v>178.35</v>
      </c>
      <c r="AF2496" t="s">
        <v>11338</v>
      </c>
      <c r="AG2496" t="s">
        <v>11379</v>
      </c>
      <c r="AH2496">
        <v>2610</v>
      </c>
      <c r="AI2496">
        <v>2495</v>
      </c>
      <c r="AJ2496" t="s">
        <v>11192</v>
      </c>
      <c r="AK2496" t="s">
        <v>12027</v>
      </c>
      <c r="AL2496" t="s">
        <v>12031</v>
      </c>
      <c r="AM2496" t="s">
        <v>11234</v>
      </c>
      <c r="AN2496">
        <v>-1</v>
      </c>
      <c r="AO2496" s="10" t="s">
        <v>12045</v>
      </c>
      <c r="AP2496" t="str" cm="1">
        <f t="array" ref="AP2496">_xlfn.IFS(
  Table1[[#This Row],[Age]]&lt;=25, "18-25",
  Table1[[#This Row],[Age]]&lt;=35, "26-35",
  Table1[[#This Row],[Age]]&lt;=45, "36-45",
  Table1[[#This Row],[Age]]&lt;=60, "46-60",
  TRUE, "60+")</f>
        <v>46-60</v>
      </c>
    </row>
    <row r="2497" spans="1:42" x14ac:dyDescent="0.3">
      <c r="A2497">
        <v>2496</v>
      </c>
      <c r="B2497" t="s">
        <v>49</v>
      </c>
      <c r="C2497" t="s">
        <v>78</v>
      </c>
      <c r="D2497">
        <v>52</v>
      </c>
      <c r="E2497" t="s">
        <v>106</v>
      </c>
      <c r="F2497" t="s">
        <v>2603</v>
      </c>
      <c r="G2497" t="s">
        <v>5139</v>
      </c>
      <c r="H2497">
        <v>19458797349</v>
      </c>
      <c r="I2497" t="s">
        <v>6724</v>
      </c>
      <c r="J2497" t="s">
        <v>7292</v>
      </c>
      <c r="K2497">
        <v>6347.08</v>
      </c>
      <c r="L2497" s="12" t="s">
        <v>9440</v>
      </c>
      <c r="M2497" s="10" t="s">
        <v>11062</v>
      </c>
      <c r="N2497">
        <v>2496</v>
      </c>
      <c r="O2497">
        <v>45044</v>
      </c>
      <c r="P2497" t="s">
        <v>11403</v>
      </c>
      <c r="Q2497" s="16">
        <v>605.76</v>
      </c>
      <c r="R2497">
        <v>5741.32</v>
      </c>
      <c r="S2497">
        <v>55</v>
      </c>
      <c r="T2497">
        <v>2496</v>
      </c>
      <c r="U2497">
        <v>36255.839999999997</v>
      </c>
      <c r="V2497" t="s">
        <v>11412</v>
      </c>
      <c r="W2497">
        <v>8.75</v>
      </c>
      <c r="X2497">
        <v>36</v>
      </c>
      <c r="Y2497" t="s">
        <v>7487</v>
      </c>
      <c r="Z2497" t="s">
        <v>12011</v>
      </c>
      <c r="AA2497">
        <v>2496</v>
      </c>
      <c r="AB2497" t="s">
        <v>12015</v>
      </c>
      <c r="AC2497">
        <v>7168.53</v>
      </c>
      <c r="AD2497">
        <v>640.08000000000004</v>
      </c>
      <c r="AE2497">
        <v>32</v>
      </c>
      <c r="AF2497" t="s">
        <v>11044</v>
      </c>
      <c r="AG2497" t="s">
        <v>11341</v>
      </c>
      <c r="AH2497">
        <v>966</v>
      </c>
      <c r="AI2497">
        <v>2496</v>
      </c>
      <c r="AJ2497" t="s">
        <v>11036</v>
      </c>
      <c r="AK2497" t="s">
        <v>12027</v>
      </c>
      <c r="AL2497" t="s">
        <v>12032</v>
      </c>
      <c r="AM2497" t="s">
        <v>11341</v>
      </c>
      <c r="AN2497">
        <v>1</v>
      </c>
      <c r="AO2497" s="10" t="s">
        <v>12037</v>
      </c>
      <c r="AP2497" t="str" cm="1">
        <f t="array" ref="AP2497">_xlfn.IFS(
  Table1[[#This Row],[Age]]&lt;=25, "18-25",
  Table1[[#This Row],[Age]]&lt;=35, "26-35",
  Table1[[#This Row],[Age]]&lt;=45, "36-45",
  Table1[[#This Row],[Age]]&lt;=60, "46-60",
  TRUE, "60+")</f>
        <v>46-60</v>
      </c>
    </row>
    <row r="2498" spans="1:42" x14ac:dyDescent="0.3">
      <c r="A2498">
        <v>2497</v>
      </c>
      <c r="B2498" t="s">
        <v>23</v>
      </c>
      <c r="C2498" t="s">
        <v>60</v>
      </c>
      <c r="D2498">
        <v>65</v>
      </c>
      <c r="E2498" t="s">
        <v>104</v>
      </c>
      <c r="F2498" t="s">
        <v>2604</v>
      </c>
      <c r="G2498" t="s">
        <v>5148</v>
      </c>
      <c r="H2498">
        <v>19458797350</v>
      </c>
      <c r="I2498" t="s">
        <v>6725</v>
      </c>
      <c r="J2498" t="s">
        <v>7292</v>
      </c>
      <c r="K2498">
        <v>4123.97</v>
      </c>
      <c r="L2498" s="12" t="s">
        <v>9441</v>
      </c>
      <c r="M2498" s="10" t="s">
        <v>11211</v>
      </c>
      <c r="N2498">
        <v>2497</v>
      </c>
      <c r="O2498">
        <v>45020</v>
      </c>
      <c r="P2498" t="s">
        <v>11404</v>
      </c>
      <c r="Q2498" s="16">
        <v>4896.53</v>
      </c>
      <c r="R2498">
        <v>-772.56</v>
      </c>
      <c r="S2498">
        <v>65</v>
      </c>
      <c r="T2498">
        <v>2497</v>
      </c>
      <c r="U2498">
        <v>48440.88</v>
      </c>
      <c r="V2498" t="s">
        <v>11412</v>
      </c>
      <c r="W2498">
        <v>4.12</v>
      </c>
      <c r="X2498">
        <v>48</v>
      </c>
      <c r="Y2498" t="s">
        <v>11851</v>
      </c>
      <c r="Z2498" t="s">
        <v>12011</v>
      </c>
      <c r="AA2498">
        <v>2497</v>
      </c>
      <c r="AB2498" t="s">
        <v>12015</v>
      </c>
      <c r="AC2498">
        <v>3105.57</v>
      </c>
      <c r="AD2498">
        <v>2915.83</v>
      </c>
      <c r="AE2498">
        <v>145.79</v>
      </c>
      <c r="AF2498" t="s">
        <v>11302</v>
      </c>
      <c r="AG2498" t="s">
        <v>11295</v>
      </c>
      <c r="AH2498">
        <v>8997</v>
      </c>
      <c r="AI2498">
        <v>2497</v>
      </c>
      <c r="AJ2498" t="s">
        <v>11210</v>
      </c>
      <c r="AK2498" t="s">
        <v>12028</v>
      </c>
      <c r="AL2498" t="s">
        <v>12032</v>
      </c>
      <c r="AM2498" t="s">
        <v>11300</v>
      </c>
      <c r="AN2498">
        <v>1</v>
      </c>
      <c r="AO2498" s="10" t="s">
        <v>12037</v>
      </c>
      <c r="AP2498" t="str" cm="1">
        <f t="array" ref="AP2498">_xlfn.IFS(
  Table1[[#This Row],[Age]]&lt;=25, "18-25",
  Table1[[#This Row],[Age]]&lt;=35, "26-35",
  Table1[[#This Row],[Age]]&lt;=45, "36-45",
  Table1[[#This Row],[Age]]&lt;=60, "46-60",
  TRUE, "60+")</f>
        <v>60+</v>
      </c>
    </row>
    <row r="2499" spans="1:42" x14ac:dyDescent="0.3">
      <c r="A2499">
        <v>2498</v>
      </c>
      <c r="B2499" t="s">
        <v>16</v>
      </c>
      <c r="C2499" t="s">
        <v>98</v>
      </c>
      <c r="D2499">
        <v>52</v>
      </c>
      <c r="E2499" t="s">
        <v>105</v>
      </c>
      <c r="F2499" t="s">
        <v>2605</v>
      </c>
      <c r="G2499" t="s">
        <v>5111</v>
      </c>
      <c r="H2499">
        <v>19458797351</v>
      </c>
      <c r="I2499" t="s">
        <v>6726</v>
      </c>
      <c r="J2499" t="s">
        <v>7292</v>
      </c>
      <c r="K2499">
        <v>9572.91</v>
      </c>
      <c r="L2499" s="12" t="s">
        <v>9442</v>
      </c>
      <c r="M2499" s="10" t="s">
        <v>11167</v>
      </c>
      <c r="N2499">
        <v>2498</v>
      </c>
      <c r="O2499">
        <v>45250</v>
      </c>
      <c r="P2499" t="s">
        <v>11403</v>
      </c>
      <c r="Q2499" s="16">
        <v>4061.98</v>
      </c>
      <c r="R2499">
        <v>5510.93</v>
      </c>
      <c r="S2499">
        <v>98</v>
      </c>
      <c r="T2499">
        <v>2498</v>
      </c>
      <c r="U2499">
        <v>14723.84</v>
      </c>
      <c r="V2499" t="s">
        <v>11412</v>
      </c>
      <c r="W2499">
        <v>8.5399999999999991</v>
      </c>
      <c r="X2499">
        <v>12</v>
      </c>
      <c r="Y2499" t="s">
        <v>7573</v>
      </c>
      <c r="Z2499" t="s">
        <v>12010</v>
      </c>
      <c r="AA2499">
        <v>2498</v>
      </c>
      <c r="AB2499" t="s">
        <v>12016</v>
      </c>
      <c r="AC2499">
        <v>5043.76</v>
      </c>
      <c r="AD2499">
        <v>1795.4</v>
      </c>
      <c r="AE2499">
        <v>89.77</v>
      </c>
      <c r="AF2499" t="s">
        <v>11348</v>
      </c>
      <c r="AG2499" t="s">
        <v>11216</v>
      </c>
      <c r="AH2499">
        <v>60</v>
      </c>
      <c r="AI2499">
        <v>2498</v>
      </c>
      <c r="AJ2499" t="s">
        <v>11358</v>
      </c>
      <c r="AK2499" t="s">
        <v>12028</v>
      </c>
      <c r="AL2499" t="s">
        <v>12031</v>
      </c>
      <c r="AM2499" t="s">
        <v>11083</v>
      </c>
      <c r="AN2499">
        <v>1</v>
      </c>
      <c r="AO2499" s="10" t="s">
        <v>12040</v>
      </c>
      <c r="AP2499" t="str" cm="1">
        <f t="array" ref="AP2499">_xlfn.IFS(
  Table1[[#This Row],[Age]]&lt;=25, "18-25",
  Table1[[#This Row],[Age]]&lt;=35, "26-35",
  Table1[[#This Row],[Age]]&lt;=45, "36-45",
  Table1[[#This Row],[Age]]&lt;=60, "46-60",
  TRUE, "60+")</f>
        <v>46-60</v>
      </c>
    </row>
    <row r="2500" spans="1:42" x14ac:dyDescent="0.3">
      <c r="A2500">
        <v>2499</v>
      </c>
      <c r="B2500" t="s">
        <v>48</v>
      </c>
      <c r="C2500" t="s">
        <v>88</v>
      </c>
      <c r="D2500">
        <v>50</v>
      </c>
      <c r="E2500" t="s">
        <v>104</v>
      </c>
      <c r="F2500" t="s">
        <v>2606</v>
      </c>
      <c r="G2500" t="s">
        <v>5138</v>
      </c>
      <c r="H2500">
        <v>19458797352</v>
      </c>
      <c r="I2500" t="s">
        <v>6086</v>
      </c>
      <c r="J2500" t="s">
        <v>7291</v>
      </c>
      <c r="K2500">
        <v>8566.9</v>
      </c>
      <c r="L2500" s="12" t="s">
        <v>9443</v>
      </c>
      <c r="M2500" s="10" t="s">
        <v>11364</v>
      </c>
      <c r="N2500">
        <v>2499</v>
      </c>
      <c r="O2500">
        <v>45124</v>
      </c>
      <c r="P2500" t="s">
        <v>11403</v>
      </c>
      <c r="Q2500" s="16">
        <v>2275.83</v>
      </c>
      <c r="R2500">
        <v>6291.07</v>
      </c>
      <c r="S2500">
        <v>84</v>
      </c>
      <c r="T2500">
        <v>2499</v>
      </c>
      <c r="U2500">
        <v>29826.73</v>
      </c>
      <c r="V2500" t="s">
        <v>11412</v>
      </c>
      <c r="W2500">
        <v>4.13</v>
      </c>
      <c r="X2500">
        <v>48</v>
      </c>
      <c r="Y2500" t="s">
        <v>11954</v>
      </c>
      <c r="Z2500" t="s">
        <v>12011</v>
      </c>
      <c r="AA2500">
        <v>2499</v>
      </c>
      <c r="AB2500" t="s">
        <v>12015</v>
      </c>
      <c r="AC2500">
        <v>7064.93</v>
      </c>
      <c r="AD2500">
        <v>2138.19</v>
      </c>
      <c r="AE2500">
        <v>106.91</v>
      </c>
      <c r="AF2500" t="s">
        <v>11391</v>
      </c>
      <c r="AG2500" t="s">
        <v>11170</v>
      </c>
      <c r="AH2500">
        <v>8833</v>
      </c>
      <c r="AI2500">
        <v>2499</v>
      </c>
      <c r="AJ2500" t="s">
        <v>11240</v>
      </c>
      <c r="AK2500" t="s">
        <v>12028</v>
      </c>
      <c r="AL2500" t="s">
        <v>12031</v>
      </c>
      <c r="AM2500" t="s">
        <v>11368</v>
      </c>
      <c r="AN2500">
        <v>1</v>
      </c>
      <c r="AO2500" s="10" t="s">
        <v>12038</v>
      </c>
      <c r="AP2500" t="str" cm="1">
        <f t="array" ref="AP2500">_xlfn.IFS(
  Table1[[#This Row],[Age]]&lt;=25, "18-25",
  Table1[[#This Row],[Age]]&lt;=35, "26-35",
  Table1[[#This Row],[Age]]&lt;=45, "36-45",
  Table1[[#This Row],[Age]]&lt;=60, "46-60",
  TRUE, "60+")</f>
        <v>46-60</v>
      </c>
    </row>
    <row r="2501" spans="1:42" x14ac:dyDescent="0.3">
      <c r="A2501">
        <v>2500</v>
      </c>
      <c r="B2501" t="s">
        <v>17</v>
      </c>
      <c r="C2501" t="s">
        <v>64</v>
      </c>
      <c r="D2501">
        <v>57</v>
      </c>
      <c r="E2501" t="s">
        <v>106</v>
      </c>
      <c r="F2501" t="s">
        <v>2607</v>
      </c>
      <c r="G2501" t="s">
        <v>5125</v>
      </c>
      <c r="H2501">
        <v>19458797353</v>
      </c>
      <c r="I2501" t="s">
        <v>5738</v>
      </c>
      <c r="J2501" t="s">
        <v>7292</v>
      </c>
      <c r="K2501">
        <v>825.1</v>
      </c>
      <c r="L2501" s="12" t="s">
        <v>9444</v>
      </c>
      <c r="M2501" s="10" t="s">
        <v>11287</v>
      </c>
      <c r="N2501">
        <v>2500</v>
      </c>
      <c r="O2501">
        <v>45177</v>
      </c>
      <c r="P2501" t="s">
        <v>11402</v>
      </c>
      <c r="Q2501" s="16">
        <v>4897.78</v>
      </c>
      <c r="R2501">
        <v>-4072.68</v>
      </c>
      <c r="S2501">
        <v>95</v>
      </c>
      <c r="T2501">
        <v>2500</v>
      </c>
      <c r="U2501">
        <v>49439.37</v>
      </c>
      <c r="V2501" t="s">
        <v>11413</v>
      </c>
      <c r="W2501">
        <v>6.47</v>
      </c>
      <c r="X2501">
        <v>24</v>
      </c>
      <c r="Y2501" t="s">
        <v>11441</v>
      </c>
      <c r="Z2501" t="s">
        <v>12011</v>
      </c>
      <c r="AA2501">
        <v>2500</v>
      </c>
      <c r="AB2501" t="s">
        <v>12015</v>
      </c>
      <c r="AC2501">
        <v>5220.42</v>
      </c>
      <c r="AD2501">
        <v>543.53</v>
      </c>
      <c r="AE2501">
        <v>27.18</v>
      </c>
      <c r="AF2501" t="s">
        <v>11181</v>
      </c>
      <c r="AG2501" t="s">
        <v>11362</v>
      </c>
      <c r="AH2501">
        <v>8889</v>
      </c>
      <c r="AI2501">
        <v>2500</v>
      </c>
      <c r="AJ2501" t="s">
        <v>11273</v>
      </c>
      <c r="AK2501" t="s">
        <v>12027</v>
      </c>
      <c r="AL2501" t="s">
        <v>12031</v>
      </c>
      <c r="AM2501" t="s">
        <v>11053</v>
      </c>
      <c r="AN2501">
        <v>1</v>
      </c>
      <c r="AO2501" s="10" t="s">
        <v>12042</v>
      </c>
      <c r="AP2501" t="str" cm="1">
        <f t="array" ref="AP2501">_xlfn.IFS(
  Table1[[#This Row],[Age]]&lt;=25, "18-25",
  Table1[[#This Row],[Age]]&lt;=35, "26-35",
  Table1[[#This Row],[Age]]&lt;=45, "36-45",
  Table1[[#This Row],[Age]]&lt;=60, "46-60",
  TRUE, "60+")</f>
        <v>46-60</v>
      </c>
    </row>
    <row r="2502" spans="1:42" x14ac:dyDescent="0.3">
      <c r="A2502">
        <v>2501</v>
      </c>
      <c r="B2502" t="s">
        <v>24</v>
      </c>
      <c r="C2502" t="s">
        <v>78</v>
      </c>
      <c r="D2502">
        <v>58</v>
      </c>
      <c r="E2502" t="s">
        <v>105</v>
      </c>
      <c r="F2502" t="s">
        <v>2608</v>
      </c>
      <c r="G2502" t="s">
        <v>5113</v>
      </c>
      <c r="H2502">
        <v>19458797354</v>
      </c>
      <c r="I2502" t="s">
        <v>5181</v>
      </c>
      <c r="J2502" t="s">
        <v>7291</v>
      </c>
      <c r="K2502">
        <v>990.9</v>
      </c>
      <c r="L2502" s="12" t="s">
        <v>9445</v>
      </c>
      <c r="M2502" s="10" t="s">
        <v>11392</v>
      </c>
      <c r="N2502">
        <v>2501</v>
      </c>
      <c r="O2502">
        <v>45118</v>
      </c>
      <c r="P2502" t="s">
        <v>11402</v>
      </c>
      <c r="Q2502" s="16">
        <v>1198.99</v>
      </c>
      <c r="R2502">
        <v>2189.89</v>
      </c>
      <c r="S2502">
        <v>79</v>
      </c>
      <c r="T2502">
        <v>2501</v>
      </c>
      <c r="U2502">
        <v>8721.39</v>
      </c>
      <c r="V2502" t="s">
        <v>11413</v>
      </c>
      <c r="W2502">
        <v>5.22</v>
      </c>
      <c r="X2502">
        <v>48</v>
      </c>
      <c r="Y2502" t="s">
        <v>7517</v>
      </c>
      <c r="Z2502" t="s">
        <v>12011</v>
      </c>
      <c r="AA2502">
        <v>2501</v>
      </c>
      <c r="AB2502" t="s">
        <v>12017</v>
      </c>
      <c r="AC2502">
        <v>4982.68</v>
      </c>
      <c r="AD2502">
        <v>3449.6</v>
      </c>
      <c r="AE2502">
        <v>172.48</v>
      </c>
      <c r="AF2502" t="s">
        <v>11378</v>
      </c>
      <c r="AG2502" t="s">
        <v>11089</v>
      </c>
      <c r="AH2502">
        <v>6729</v>
      </c>
      <c r="AI2502">
        <v>2501</v>
      </c>
      <c r="AJ2502" t="s">
        <v>11049</v>
      </c>
      <c r="AK2502" t="s">
        <v>12027</v>
      </c>
      <c r="AL2502" t="s">
        <v>12031</v>
      </c>
      <c r="AM2502" t="s">
        <v>11085</v>
      </c>
      <c r="AN2502">
        <v>1</v>
      </c>
      <c r="AO2502" s="10" t="s">
        <v>12038</v>
      </c>
      <c r="AP2502" t="str" cm="1">
        <f t="array" ref="AP2502">_xlfn.IFS(
  Table1[[#This Row],[Age]]&lt;=25, "18-25",
  Table1[[#This Row],[Age]]&lt;=35, "26-35",
  Table1[[#This Row],[Age]]&lt;=45, "36-45",
  Table1[[#This Row],[Age]]&lt;=60, "46-60",
  TRUE, "60+")</f>
        <v>46-60</v>
      </c>
    </row>
    <row r="2503" spans="1:42" x14ac:dyDescent="0.3">
      <c r="A2503">
        <v>2502</v>
      </c>
      <c r="B2503" t="s">
        <v>50</v>
      </c>
      <c r="C2503" t="s">
        <v>71</v>
      </c>
      <c r="D2503">
        <v>61</v>
      </c>
      <c r="E2503" t="s">
        <v>106</v>
      </c>
      <c r="F2503" t="s">
        <v>2609</v>
      </c>
      <c r="G2503" t="s">
        <v>5145</v>
      </c>
      <c r="H2503">
        <v>19458797355</v>
      </c>
      <c r="I2503" t="s">
        <v>5297</v>
      </c>
      <c r="J2503" t="s">
        <v>7292</v>
      </c>
      <c r="K2503">
        <v>4228.8599999999997</v>
      </c>
      <c r="L2503" s="12" t="s">
        <v>7449</v>
      </c>
      <c r="M2503" s="10" t="s">
        <v>11171</v>
      </c>
      <c r="N2503">
        <v>2502</v>
      </c>
      <c r="O2503">
        <v>45246</v>
      </c>
      <c r="P2503" t="s">
        <v>11402</v>
      </c>
      <c r="Q2503" s="16">
        <v>3398.09</v>
      </c>
      <c r="R2503">
        <v>830.77</v>
      </c>
      <c r="S2503">
        <v>15</v>
      </c>
      <c r="T2503">
        <v>2502</v>
      </c>
      <c r="U2503">
        <v>33295.03</v>
      </c>
      <c r="V2503" t="s">
        <v>11412</v>
      </c>
      <c r="W2503">
        <v>9.0399999999999991</v>
      </c>
      <c r="X2503">
        <v>24</v>
      </c>
      <c r="Y2503" t="s">
        <v>8162</v>
      </c>
      <c r="Z2503" t="s">
        <v>12012</v>
      </c>
      <c r="AA2503">
        <v>2502</v>
      </c>
      <c r="AB2503" t="s">
        <v>12015</v>
      </c>
      <c r="AC2503">
        <v>4807.71</v>
      </c>
      <c r="AD2503">
        <v>3727.21</v>
      </c>
      <c r="AE2503">
        <v>186.36</v>
      </c>
      <c r="AF2503" t="s">
        <v>11237</v>
      </c>
      <c r="AG2503" t="s">
        <v>11389</v>
      </c>
      <c r="AH2503">
        <v>8486</v>
      </c>
      <c r="AI2503">
        <v>2502</v>
      </c>
      <c r="AJ2503" t="s">
        <v>11268</v>
      </c>
      <c r="AK2503" t="s">
        <v>12029</v>
      </c>
      <c r="AL2503" t="s">
        <v>12031</v>
      </c>
      <c r="AM2503" t="s">
        <v>11159</v>
      </c>
      <c r="AN2503">
        <v>1</v>
      </c>
      <c r="AO2503" s="10" t="s">
        <v>12040</v>
      </c>
      <c r="AP2503" t="str" cm="1">
        <f t="array" ref="AP2503">_xlfn.IFS(
  Table1[[#This Row],[Age]]&lt;=25, "18-25",
  Table1[[#This Row],[Age]]&lt;=35, "26-35",
  Table1[[#This Row],[Age]]&lt;=45, "36-45",
  Table1[[#This Row],[Age]]&lt;=60, "46-60",
  TRUE, "60+")</f>
        <v>60+</v>
      </c>
    </row>
    <row r="2504" spans="1:42" x14ac:dyDescent="0.3">
      <c r="A2504">
        <v>2503</v>
      </c>
      <c r="B2504" t="s">
        <v>7</v>
      </c>
      <c r="C2504" t="s">
        <v>53</v>
      </c>
      <c r="D2504">
        <v>35</v>
      </c>
      <c r="E2504" t="s">
        <v>105</v>
      </c>
      <c r="F2504" t="s">
        <v>2610</v>
      </c>
      <c r="G2504" t="s">
        <v>5139</v>
      </c>
      <c r="H2504">
        <v>19458797356</v>
      </c>
      <c r="I2504" t="s">
        <v>5818</v>
      </c>
      <c r="J2504" t="s">
        <v>7292</v>
      </c>
      <c r="K2504">
        <v>182.87</v>
      </c>
      <c r="L2504" s="12" t="s">
        <v>8106</v>
      </c>
      <c r="M2504" s="10" t="s">
        <v>11379</v>
      </c>
      <c r="N2504">
        <v>2503</v>
      </c>
      <c r="O2504">
        <v>45051</v>
      </c>
      <c r="P2504" t="s">
        <v>11404</v>
      </c>
      <c r="Q2504" s="16">
        <v>97.47</v>
      </c>
      <c r="R2504">
        <v>280.33999999999997</v>
      </c>
      <c r="S2504">
        <v>51</v>
      </c>
      <c r="T2504">
        <v>2503</v>
      </c>
      <c r="U2504">
        <v>17267.419999999998</v>
      </c>
      <c r="V2504" t="s">
        <v>11411</v>
      </c>
      <c r="W2504">
        <v>1.6</v>
      </c>
      <c r="X2504">
        <v>24</v>
      </c>
      <c r="Y2504" t="s">
        <v>11727</v>
      </c>
      <c r="Z2504" t="s">
        <v>12012</v>
      </c>
      <c r="AA2504">
        <v>2503</v>
      </c>
      <c r="AB2504" t="s">
        <v>12015</v>
      </c>
      <c r="AC2504">
        <v>2608.2399999999998</v>
      </c>
      <c r="AD2504">
        <v>671.84</v>
      </c>
      <c r="AE2504">
        <v>33.590000000000003</v>
      </c>
      <c r="AF2504" t="s">
        <v>11203</v>
      </c>
      <c r="AG2504" t="s">
        <v>11170</v>
      </c>
      <c r="AH2504">
        <v>3979</v>
      </c>
      <c r="AI2504">
        <v>2503</v>
      </c>
      <c r="AJ2504" t="s">
        <v>11170</v>
      </c>
      <c r="AK2504" t="s">
        <v>12027</v>
      </c>
      <c r="AL2504" t="s">
        <v>12032</v>
      </c>
      <c r="AM2504" t="s">
        <v>11301</v>
      </c>
      <c r="AN2504">
        <v>-1</v>
      </c>
      <c r="AO2504" s="10" t="s">
        <v>12046</v>
      </c>
      <c r="AP2504" t="str" cm="1">
        <f t="array" ref="AP2504">_xlfn.IFS(
  Table1[[#This Row],[Age]]&lt;=25, "18-25",
  Table1[[#This Row],[Age]]&lt;=35, "26-35",
  Table1[[#This Row],[Age]]&lt;=45, "36-45",
  Table1[[#This Row],[Age]]&lt;=60, "46-60",
  TRUE, "60+")</f>
        <v>26-35</v>
      </c>
    </row>
    <row r="2505" spans="1:42" x14ac:dyDescent="0.3">
      <c r="A2505">
        <v>2504</v>
      </c>
      <c r="B2505" t="s">
        <v>6</v>
      </c>
      <c r="C2505" t="s">
        <v>98</v>
      </c>
      <c r="D2505">
        <v>34</v>
      </c>
      <c r="E2505" t="s">
        <v>104</v>
      </c>
      <c r="F2505" t="s">
        <v>2611</v>
      </c>
      <c r="G2505" t="s">
        <v>5117</v>
      </c>
      <c r="H2505">
        <v>19458797357</v>
      </c>
      <c r="I2505" t="s">
        <v>6727</v>
      </c>
      <c r="J2505" t="s">
        <v>7291</v>
      </c>
      <c r="K2505">
        <v>1034.43</v>
      </c>
      <c r="L2505" s="12" t="s">
        <v>9446</v>
      </c>
      <c r="M2505" s="10" t="s">
        <v>11109</v>
      </c>
      <c r="N2505">
        <v>2504</v>
      </c>
      <c r="O2505">
        <v>44963</v>
      </c>
      <c r="P2505" t="s">
        <v>11404</v>
      </c>
      <c r="Q2505" s="16">
        <v>1867.6</v>
      </c>
      <c r="R2505">
        <v>2902.03</v>
      </c>
      <c r="S2505">
        <v>34</v>
      </c>
      <c r="T2505">
        <v>2504</v>
      </c>
      <c r="U2505">
        <v>49591.76</v>
      </c>
      <c r="V2505" t="s">
        <v>11411</v>
      </c>
      <c r="W2505">
        <v>9.5399999999999991</v>
      </c>
      <c r="X2505">
        <v>60</v>
      </c>
      <c r="Y2505" t="s">
        <v>11901</v>
      </c>
      <c r="Z2505" t="s">
        <v>12011</v>
      </c>
      <c r="AA2505">
        <v>2504</v>
      </c>
      <c r="AB2505" t="s">
        <v>12016</v>
      </c>
      <c r="AC2505">
        <v>4469.3500000000004</v>
      </c>
      <c r="AD2505">
        <v>2518.15</v>
      </c>
      <c r="AE2505">
        <v>125.91</v>
      </c>
      <c r="AF2505" t="s">
        <v>11249</v>
      </c>
      <c r="AG2505" t="s">
        <v>11227</v>
      </c>
      <c r="AH2505">
        <v>1578</v>
      </c>
      <c r="AI2505">
        <v>2504</v>
      </c>
      <c r="AJ2505" t="s">
        <v>11255</v>
      </c>
      <c r="AK2505" t="s">
        <v>12028</v>
      </c>
      <c r="AL2505" t="s">
        <v>12032</v>
      </c>
      <c r="AM2505" t="s">
        <v>11055</v>
      </c>
      <c r="AN2505">
        <v>1</v>
      </c>
      <c r="AO2505" s="10" t="s">
        <v>12045</v>
      </c>
      <c r="AP2505" t="str" cm="1">
        <f t="array" ref="AP2505">_xlfn.IFS(
  Table1[[#This Row],[Age]]&lt;=25, "18-25",
  Table1[[#This Row],[Age]]&lt;=35, "26-35",
  Table1[[#This Row],[Age]]&lt;=45, "36-45",
  Table1[[#This Row],[Age]]&lt;=60, "46-60",
  TRUE, "60+")</f>
        <v>26-35</v>
      </c>
    </row>
    <row r="2506" spans="1:42" x14ac:dyDescent="0.3">
      <c r="A2506">
        <v>2505</v>
      </c>
      <c r="B2506" t="s">
        <v>19</v>
      </c>
      <c r="C2506" t="s">
        <v>90</v>
      </c>
      <c r="D2506">
        <v>25</v>
      </c>
      <c r="E2506" t="s">
        <v>106</v>
      </c>
      <c r="F2506" t="s">
        <v>2612</v>
      </c>
      <c r="G2506" t="s">
        <v>5142</v>
      </c>
      <c r="H2506">
        <v>19458797358</v>
      </c>
      <c r="I2506" t="s">
        <v>5461</v>
      </c>
      <c r="J2506" t="s">
        <v>7292</v>
      </c>
      <c r="K2506">
        <v>9332.7000000000007</v>
      </c>
      <c r="L2506" s="12" t="s">
        <v>9447</v>
      </c>
      <c r="M2506" s="10" t="s">
        <v>11205</v>
      </c>
      <c r="N2506">
        <v>2505</v>
      </c>
      <c r="O2506">
        <v>45005</v>
      </c>
      <c r="P2506" t="s">
        <v>11403</v>
      </c>
      <c r="Q2506" s="16">
        <v>405.83</v>
      </c>
      <c r="R2506">
        <v>8926.8700000000008</v>
      </c>
      <c r="S2506">
        <v>69</v>
      </c>
      <c r="T2506">
        <v>2505</v>
      </c>
      <c r="U2506">
        <v>6329.8</v>
      </c>
      <c r="V2506" t="s">
        <v>11411</v>
      </c>
      <c r="W2506">
        <v>5.16</v>
      </c>
      <c r="X2506">
        <v>48</v>
      </c>
      <c r="Y2506" t="s">
        <v>11952</v>
      </c>
      <c r="Z2506" t="s">
        <v>12012</v>
      </c>
      <c r="AA2506">
        <v>2505</v>
      </c>
      <c r="AB2506" t="s">
        <v>12016</v>
      </c>
      <c r="AC2506">
        <v>9890.4599999999991</v>
      </c>
      <c r="AD2506">
        <v>3935.29</v>
      </c>
      <c r="AE2506">
        <v>196.76</v>
      </c>
      <c r="AF2506" t="s">
        <v>11326</v>
      </c>
      <c r="AG2506" t="s">
        <v>11232</v>
      </c>
      <c r="AH2506">
        <v>5606</v>
      </c>
      <c r="AI2506">
        <v>2505</v>
      </c>
      <c r="AJ2506" t="s">
        <v>11129</v>
      </c>
      <c r="AK2506" t="s">
        <v>12027</v>
      </c>
      <c r="AL2506" t="s">
        <v>12031</v>
      </c>
      <c r="AM2506" t="s">
        <v>11259</v>
      </c>
      <c r="AN2506">
        <v>1</v>
      </c>
      <c r="AO2506" s="10" t="s">
        <v>12047</v>
      </c>
      <c r="AP2506" t="str" cm="1">
        <f t="array" ref="AP2506">_xlfn.IFS(
  Table1[[#This Row],[Age]]&lt;=25, "18-25",
  Table1[[#This Row],[Age]]&lt;=35, "26-35",
  Table1[[#This Row],[Age]]&lt;=45, "36-45",
  Table1[[#This Row],[Age]]&lt;=60, "46-60",
  TRUE, "60+")</f>
        <v>18-25</v>
      </c>
    </row>
    <row r="2507" spans="1:42" x14ac:dyDescent="0.3">
      <c r="A2507">
        <v>2506</v>
      </c>
      <c r="B2507" t="s">
        <v>6</v>
      </c>
      <c r="C2507" t="s">
        <v>57</v>
      </c>
      <c r="D2507">
        <v>37</v>
      </c>
      <c r="E2507" t="s">
        <v>105</v>
      </c>
      <c r="F2507" t="s">
        <v>2613</v>
      </c>
      <c r="G2507" t="s">
        <v>5145</v>
      </c>
      <c r="H2507">
        <v>19458797359</v>
      </c>
      <c r="I2507" t="s">
        <v>5155</v>
      </c>
      <c r="J2507" t="s">
        <v>7291</v>
      </c>
      <c r="K2507">
        <v>7945.08</v>
      </c>
      <c r="L2507" s="12" t="s">
        <v>8129</v>
      </c>
      <c r="M2507" s="10" t="s">
        <v>11383</v>
      </c>
      <c r="N2507">
        <v>2506</v>
      </c>
      <c r="O2507">
        <v>45030</v>
      </c>
      <c r="P2507" t="s">
        <v>11403</v>
      </c>
      <c r="Q2507" s="16">
        <v>1843.2</v>
      </c>
      <c r="R2507">
        <v>9788.2800000000007</v>
      </c>
      <c r="S2507">
        <v>86</v>
      </c>
      <c r="T2507">
        <v>2506</v>
      </c>
      <c r="U2507">
        <v>23111.57</v>
      </c>
      <c r="V2507" t="s">
        <v>11413</v>
      </c>
      <c r="W2507">
        <v>5.33</v>
      </c>
      <c r="X2507">
        <v>12</v>
      </c>
      <c r="Y2507" t="s">
        <v>8665</v>
      </c>
      <c r="Z2507" t="s">
        <v>12011</v>
      </c>
      <c r="AA2507">
        <v>2506</v>
      </c>
      <c r="AB2507" t="s">
        <v>12015</v>
      </c>
      <c r="AC2507">
        <v>3308.58</v>
      </c>
      <c r="AD2507">
        <v>1116.26</v>
      </c>
      <c r="AE2507">
        <v>55.81</v>
      </c>
      <c r="AF2507" t="s">
        <v>11345</v>
      </c>
      <c r="AG2507" t="s">
        <v>11359</v>
      </c>
      <c r="AH2507">
        <v>374</v>
      </c>
      <c r="AI2507">
        <v>2506</v>
      </c>
      <c r="AJ2507" t="s">
        <v>11195</v>
      </c>
      <c r="AK2507" t="s">
        <v>12029</v>
      </c>
      <c r="AL2507" t="s">
        <v>12031</v>
      </c>
      <c r="AM2507" t="s">
        <v>11165</v>
      </c>
      <c r="AN2507">
        <v>-1</v>
      </c>
      <c r="AO2507" s="10" t="s">
        <v>12037</v>
      </c>
      <c r="AP2507" t="str" cm="1">
        <f t="array" ref="AP2507">_xlfn.IFS(
  Table1[[#This Row],[Age]]&lt;=25, "18-25",
  Table1[[#This Row],[Age]]&lt;=35, "26-35",
  Table1[[#This Row],[Age]]&lt;=45, "36-45",
  Table1[[#This Row],[Age]]&lt;=60, "46-60",
  TRUE, "60+")</f>
        <v>36-45</v>
      </c>
    </row>
    <row r="2508" spans="1:42" x14ac:dyDescent="0.3">
      <c r="A2508">
        <v>2507</v>
      </c>
      <c r="B2508" t="s">
        <v>35</v>
      </c>
      <c r="C2508" t="s">
        <v>64</v>
      </c>
      <c r="D2508">
        <v>28</v>
      </c>
      <c r="E2508" t="s">
        <v>105</v>
      </c>
      <c r="F2508" t="s">
        <v>2614</v>
      </c>
      <c r="G2508" t="s">
        <v>5124</v>
      </c>
      <c r="H2508">
        <v>19458797360</v>
      </c>
      <c r="I2508" t="s">
        <v>6728</v>
      </c>
      <c r="J2508" t="s">
        <v>7291</v>
      </c>
      <c r="K2508">
        <v>6759.82</v>
      </c>
      <c r="L2508" s="12" t="s">
        <v>9448</v>
      </c>
      <c r="M2508" s="10" t="s">
        <v>11250</v>
      </c>
      <c r="N2508">
        <v>2507</v>
      </c>
      <c r="O2508">
        <v>45077</v>
      </c>
      <c r="P2508" t="s">
        <v>11404</v>
      </c>
      <c r="Q2508" s="16">
        <v>1909.19</v>
      </c>
      <c r="R2508">
        <v>8669.01</v>
      </c>
      <c r="S2508">
        <v>12</v>
      </c>
      <c r="T2508">
        <v>2507</v>
      </c>
      <c r="U2508">
        <v>13493.69</v>
      </c>
      <c r="V2508" t="s">
        <v>11412</v>
      </c>
      <c r="W2508">
        <v>8.4499999999999993</v>
      </c>
      <c r="X2508">
        <v>12</v>
      </c>
      <c r="Y2508" t="s">
        <v>11955</v>
      </c>
      <c r="Z2508" t="s">
        <v>12011</v>
      </c>
      <c r="AA2508">
        <v>2507</v>
      </c>
      <c r="AB2508" t="s">
        <v>12015</v>
      </c>
      <c r="AC2508">
        <v>3794.45</v>
      </c>
      <c r="AD2508">
        <v>459.37</v>
      </c>
      <c r="AE2508">
        <v>22.97</v>
      </c>
      <c r="AF2508" t="s">
        <v>11139</v>
      </c>
      <c r="AG2508" t="s">
        <v>11188</v>
      </c>
      <c r="AH2508">
        <v>8166</v>
      </c>
      <c r="AI2508">
        <v>2507</v>
      </c>
      <c r="AJ2508" t="s">
        <v>11379</v>
      </c>
      <c r="AK2508" t="s">
        <v>12028</v>
      </c>
      <c r="AL2508" t="s">
        <v>12031</v>
      </c>
      <c r="AM2508" t="s">
        <v>11109</v>
      </c>
      <c r="AN2508">
        <v>1</v>
      </c>
      <c r="AO2508" s="10" t="s">
        <v>12046</v>
      </c>
      <c r="AP2508" t="str" cm="1">
        <f t="array" ref="AP2508">_xlfn.IFS(
  Table1[[#This Row],[Age]]&lt;=25, "18-25",
  Table1[[#This Row],[Age]]&lt;=35, "26-35",
  Table1[[#This Row],[Age]]&lt;=45, "36-45",
  Table1[[#This Row],[Age]]&lt;=60, "46-60",
  TRUE, "60+")</f>
        <v>26-35</v>
      </c>
    </row>
    <row r="2509" spans="1:42" x14ac:dyDescent="0.3">
      <c r="A2509">
        <v>2508</v>
      </c>
      <c r="B2509" t="s">
        <v>14</v>
      </c>
      <c r="C2509" t="s">
        <v>39</v>
      </c>
      <c r="D2509">
        <v>47</v>
      </c>
      <c r="E2509" t="s">
        <v>105</v>
      </c>
      <c r="F2509" t="s">
        <v>2615</v>
      </c>
      <c r="G2509" t="s">
        <v>5119</v>
      </c>
      <c r="H2509">
        <v>19458797361</v>
      </c>
      <c r="I2509" t="s">
        <v>6729</v>
      </c>
      <c r="J2509" t="s">
        <v>7291</v>
      </c>
      <c r="K2509">
        <v>8319.35</v>
      </c>
      <c r="L2509" s="12" t="s">
        <v>9449</v>
      </c>
      <c r="M2509" s="10" t="s">
        <v>11039</v>
      </c>
      <c r="N2509">
        <v>2508</v>
      </c>
      <c r="O2509">
        <v>45160</v>
      </c>
      <c r="P2509" t="s">
        <v>11404</v>
      </c>
      <c r="Q2509" s="16">
        <v>1882.1</v>
      </c>
      <c r="R2509">
        <v>10201.450000000001</v>
      </c>
      <c r="S2509">
        <v>45</v>
      </c>
      <c r="T2509">
        <v>2508</v>
      </c>
      <c r="U2509">
        <v>2552.4299999999998</v>
      </c>
      <c r="V2509" t="s">
        <v>11411</v>
      </c>
      <c r="W2509">
        <v>7</v>
      </c>
      <c r="X2509">
        <v>60</v>
      </c>
      <c r="Y2509" t="s">
        <v>8733</v>
      </c>
      <c r="Z2509" t="s">
        <v>12011</v>
      </c>
      <c r="AA2509">
        <v>2508</v>
      </c>
      <c r="AB2509" t="s">
        <v>12016</v>
      </c>
      <c r="AC2509">
        <v>9670.06</v>
      </c>
      <c r="AD2509">
        <v>4557.2</v>
      </c>
      <c r="AE2509">
        <v>227.86</v>
      </c>
      <c r="AF2509" t="s">
        <v>11335</v>
      </c>
      <c r="AG2509" t="s">
        <v>11349</v>
      </c>
      <c r="AH2509">
        <v>1059</v>
      </c>
      <c r="AI2509">
        <v>2508</v>
      </c>
      <c r="AJ2509" t="s">
        <v>11294</v>
      </c>
      <c r="AK2509" t="s">
        <v>12029</v>
      </c>
      <c r="AL2509" t="s">
        <v>12032</v>
      </c>
      <c r="AM2509" t="s">
        <v>11137</v>
      </c>
      <c r="AN2509">
        <v>1</v>
      </c>
      <c r="AO2509" s="10" t="s">
        <v>12041</v>
      </c>
      <c r="AP2509" t="str" cm="1">
        <f t="array" ref="AP2509">_xlfn.IFS(
  Table1[[#This Row],[Age]]&lt;=25, "18-25",
  Table1[[#This Row],[Age]]&lt;=35, "26-35",
  Table1[[#This Row],[Age]]&lt;=45, "36-45",
  Table1[[#This Row],[Age]]&lt;=60, "46-60",
  TRUE, "60+")</f>
        <v>46-60</v>
      </c>
    </row>
    <row r="2510" spans="1:42" x14ac:dyDescent="0.3">
      <c r="A2510">
        <v>2509</v>
      </c>
      <c r="B2510" t="s">
        <v>17</v>
      </c>
      <c r="C2510" t="s">
        <v>100</v>
      </c>
      <c r="D2510">
        <v>44</v>
      </c>
      <c r="E2510" t="s">
        <v>105</v>
      </c>
      <c r="F2510" t="s">
        <v>2616</v>
      </c>
      <c r="G2510" t="s">
        <v>5129</v>
      </c>
      <c r="H2510">
        <v>19458797362</v>
      </c>
      <c r="I2510" t="s">
        <v>5316</v>
      </c>
      <c r="J2510" t="s">
        <v>7292</v>
      </c>
      <c r="K2510">
        <v>2575.54</v>
      </c>
      <c r="L2510" s="12" t="s">
        <v>7633</v>
      </c>
      <c r="M2510" s="10" t="s">
        <v>11105</v>
      </c>
      <c r="N2510">
        <v>2509</v>
      </c>
      <c r="O2510">
        <v>44999</v>
      </c>
      <c r="P2510" t="s">
        <v>11403</v>
      </c>
      <c r="Q2510" s="16">
        <v>2078.0100000000002</v>
      </c>
      <c r="R2510">
        <v>4653.55</v>
      </c>
      <c r="S2510">
        <v>31</v>
      </c>
      <c r="T2510">
        <v>2509</v>
      </c>
      <c r="U2510">
        <v>48216.26</v>
      </c>
      <c r="V2510" t="s">
        <v>11411</v>
      </c>
      <c r="W2510">
        <v>9.58</v>
      </c>
      <c r="X2510">
        <v>48</v>
      </c>
      <c r="Y2510" t="s">
        <v>11751</v>
      </c>
      <c r="Z2510" t="s">
        <v>12012</v>
      </c>
      <c r="AA2510">
        <v>2509</v>
      </c>
      <c r="AB2510" t="s">
        <v>12015</v>
      </c>
      <c r="AC2510">
        <v>5608.54</v>
      </c>
      <c r="AD2510">
        <v>3815.31</v>
      </c>
      <c r="AE2510">
        <v>190.77</v>
      </c>
      <c r="AF2510" t="s">
        <v>11141</v>
      </c>
      <c r="AG2510" t="s">
        <v>11190</v>
      </c>
      <c r="AH2510">
        <v>3138</v>
      </c>
      <c r="AI2510">
        <v>2509</v>
      </c>
      <c r="AJ2510" t="s">
        <v>11384</v>
      </c>
      <c r="AK2510" t="s">
        <v>12029</v>
      </c>
      <c r="AL2510" t="s">
        <v>12032</v>
      </c>
      <c r="AM2510" t="s">
        <v>11115</v>
      </c>
      <c r="AN2510">
        <v>1</v>
      </c>
      <c r="AO2510" s="10" t="s">
        <v>12047</v>
      </c>
      <c r="AP2510" t="str" cm="1">
        <f t="array" ref="AP2510">_xlfn.IFS(
  Table1[[#This Row],[Age]]&lt;=25, "18-25",
  Table1[[#This Row],[Age]]&lt;=35, "26-35",
  Table1[[#This Row],[Age]]&lt;=45, "36-45",
  Table1[[#This Row],[Age]]&lt;=60, "46-60",
  TRUE, "60+")</f>
        <v>36-45</v>
      </c>
    </row>
    <row r="2511" spans="1:42" x14ac:dyDescent="0.3">
      <c r="A2511">
        <v>2510</v>
      </c>
      <c r="B2511" t="s">
        <v>14</v>
      </c>
      <c r="C2511" t="s">
        <v>101</v>
      </c>
      <c r="D2511">
        <v>56</v>
      </c>
      <c r="E2511" t="s">
        <v>104</v>
      </c>
      <c r="F2511" t="s">
        <v>2617</v>
      </c>
      <c r="G2511" t="s">
        <v>5125</v>
      </c>
      <c r="H2511">
        <v>19458797363</v>
      </c>
      <c r="I2511" t="s">
        <v>6730</v>
      </c>
      <c r="J2511" t="s">
        <v>7291</v>
      </c>
      <c r="K2511">
        <v>7283.11</v>
      </c>
      <c r="L2511" s="12" t="s">
        <v>9450</v>
      </c>
      <c r="M2511" s="10" t="s">
        <v>11291</v>
      </c>
      <c r="N2511">
        <v>2510</v>
      </c>
      <c r="O2511">
        <v>44960</v>
      </c>
      <c r="P2511" t="s">
        <v>11403</v>
      </c>
      <c r="Q2511" s="16">
        <v>3088.1</v>
      </c>
      <c r="R2511">
        <v>4195.01</v>
      </c>
      <c r="S2511">
        <v>54</v>
      </c>
      <c r="T2511">
        <v>2510</v>
      </c>
      <c r="U2511">
        <v>28840.42</v>
      </c>
      <c r="V2511" t="s">
        <v>11411</v>
      </c>
      <c r="W2511">
        <v>5.92</v>
      </c>
      <c r="X2511">
        <v>60</v>
      </c>
      <c r="Y2511" t="s">
        <v>8112</v>
      </c>
      <c r="Z2511" t="s">
        <v>12010</v>
      </c>
      <c r="AA2511">
        <v>2510</v>
      </c>
      <c r="AB2511" t="s">
        <v>12017</v>
      </c>
      <c r="AC2511">
        <v>7945.74</v>
      </c>
      <c r="AD2511">
        <v>1519.58</v>
      </c>
      <c r="AE2511">
        <v>75.98</v>
      </c>
      <c r="AF2511" t="s">
        <v>11218</v>
      </c>
      <c r="AG2511" t="s">
        <v>11055</v>
      </c>
      <c r="AH2511">
        <v>9346</v>
      </c>
      <c r="AI2511">
        <v>2510</v>
      </c>
      <c r="AJ2511" t="s">
        <v>11124</v>
      </c>
      <c r="AK2511" t="s">
        <v>12028</v>
      </c>
      <c r="AL2511" t="s">
        <v>12031</v>
      </c>
      <c r="AM2511" t="s">
        <v>11355</v>
      </c>
      <c r="AN2511">
        <v>1</v>
      </c>
      <c r="AO2511" s="10" t="s">
        <v>12045</v>
      </c>
      <c r="AP2511" t="str" cm="1">
        <f t="array" ref="AP2511">_xlfn.IFS(
  Table1[[#This Row],[Age]]&lt;=25, "18-25",
  Table1[[#This Row],[Age]]&lt;=35, "26-35",
  Table1[[#This Row],[Age]]&lt;=45, "36-45",
  Table1[[#This Row],[Age]]&lt;=60, "46-60",
  TRUE, "60+")</f>
        <v>46-60</v>
      </c>
    </row>
    <row r="2512" spans="1:42" x14ac:dyDescent="0.3">
      <c r="A2512">
        <v>2511</v>
      </c>
      <c r="B2512" t="s">
        <v>15</v>
      </c>
      <c r="C2512" t="s">
        <v>39</v>
      </c>
      <c r="D2512">
        <v>31</v>
      </c>
      <c r="E2512" t="s">
        <v>104</v>
      </c>
      <c r="F2512" t="s">
        <v>2618</v>
      </c>
      <c r="G2512" t="s">
        <v>5139</v>
      </c>
      <c r="H2512">
        <v>19458797364</v>
      </c>
      <c r="I2512" t="s">
        <v>6731</v>
      </c>
      <c r="J2512" t="s">
        <v>7291</v>
      </c>
      <c r="K2512">
        <v>6194.11</v>
      </c>
      <c r="L2512" s="12" t="s">
        <v>9451</v>
      </c>
      <c r="M2512" s="10" t="s">
        <v>11334</v>
      </c>
      <c r="N2512">
        <v>2511</v>
      </c>
      <c r="O2512">
        <v>45289</v>
      </c>
      <c r="P2512" t="s">
        <v>11404</v>
      </c>
      <c r="Q2512" s="16">
        <v>955.24</v>
      </c>
      <c r="R2512">
        <v>5238.87</v>
      </c>
      <c r="S2512">
        <v>93</v>
      </c>
      <c r="T2512">
        <v>2511</v>
      </c>
      <c r="U2512">
        <v>35338.57</v>
      </c>
      <c r="V2512" t="s">
        <v>11412</v>
      </c>
      <c r="W2512">
        <v>6.03</v>
      </c>
      <c r="X2512">
        <v>24</v>
      </c>
      <c r="Y2512" t="s">
        <v>11716</v>
      </c>
      <c r="Z2512" t="s">
        <v>12010</v>
      </c>
      <c r="AA2512">
        <v>2511</v>
      </c>
      <c r="AB2512" t="s">
        <v>12015</v>
      </c>
      <c r="AC2512">
        <v>3216.8</v>
      </c>
      <c r="AD2512">
        <v>3666.45</v>
      </c>
      <c r="AE2512">
        <v>183.32</v>
      </c>
      <c r="AF2512" t="s">
        <v>11174</v>
      </c>
      <c r="AG2512" t="s">
        <v>11299</v>
      </c>
      <c r="AH2512">
        <v>9615</v>
      </c>
      <c r="AI2512">
        <v>2511</v>
      </c>
      <c r="AJ2512" t="s">
        <v>11155</v>
      </c>
      <c r="AK2512" t="s">
        <v>12027</v>
      </c>
      <c r="AL2512" t="s">
        <v>12032</v>
      </c>
      <c r="AM2512" t="s">
        <v>11247</v>
      </c>
      <c r="AN2512">
        <v>1</v>
      </c>
      <c r="AO2512" s="10" t="s">
        <v>12036</v>
      </c>
      <c r="AP2512" t="str" cm="1">
        <f t="array" ref="AP2512">_xlfn.IFS(
  Table1[[#This Row],[Age]]&lt;=25, "18-25",
  Table1[[#This Row],[Age]]&lt;=35, "26-35",
  Table1[[#This Row],[Age]]&lt;=45, "36-45",
  Table1[[#This Row],[Age]]&lt;=60, "46-60",
  TRUE, "60+")</f>
        <v>26-35</v>
      </c>
    </row>
    <row r="2513" spans="1:42" x14ac:dyDescent="0.3">
      <c r="A2513">
        <v>2512</v>
      </c>
      <c r="B2513" t="s">
        <v>40</v>
      </c>
      <c r="C2513" t="s">
        <v>68</v>
      </c>
      <c r="D2513">
        <v>59</v>
      </c>
      <c r="E2513" t="s">
        <v>105</v>
      </c>
      <c r="F2513" t="s">
        <v>2619</v>
      </c>
      <c r="G2513" t="s">
        <v>5143</v>
      </c>
      <c r="H2513">
        <v>19458797365</v>
      </c>
      <c r="I2513" t="s">
        <v>6732</v>
      </c>
      <c r="J2513" t="s">
        <v>7292</v>
      </c>
      <c r="K2513">
        <v>8501.61</v>
      </c>
      <c r="L2513" s="12" t="s">
        <v>7905</v>
      </c>
      <c r="M2513" s="10" t="s">
        <v>11072</v>
      </c>
      <c r="N2513">
        <v>2512</v>
      </c>
      <c r="O2513">
        <v>45088</v>
      </c>
      <c r="P2513" t="s">
        <v>11402</v>
      </c>
      <c r="Q2513" s="16">
        <v>1179.6400000000001</v>
      </c>
      <c r="R2513">
        <v>7321.97</v>
      </c>
      <c r="S2513">
        <v>22</v>
      </c>
      <c r="T2513">
        <v>2512</v>
      </c>
      <c r="U2513">
        <v>31393.47</v>
      </c>
      <c r="V2513" t="s">
        <v>11412</v>
      </c>
      <c r="W2513">
        <v>9.75</v>
      </c>
      <c r="X2513">
        <v>48</v>
      </c>
      <c r="Y2513" t="s">
        <v>7432</v>
      </c>
      <c r="Z2513" t="s">
        <v>12012</v>
      </c>
      <c r="AA2513">
        <v>2512</v>
      </c>
      <c r="AB2513" t="s">
        <v>12015</v>
      </c>
      <c r="AC2513">
        <v>4624</v>
      </c>
      <c r="AD2513">
        <v>144.13999999999999</v>
      </c>
      <c r="AE2513">
        <v>7.21</v>
      </c>
      <c r="AF2513" t="s">
        <v>11347</v>
      </c>
      <c r="AG2513" t="s">
        <v>11083</v>
      </c>
      <c r="AH2513">
        <v>3798</v>
      </c>
      <c r="AI2513">
        <v>2512</v>
      </c>
      <c r="AJ2513" t="s">
        <v>11152</v>
      </c>
      <c r="AK2513" t="s">
        <v>12027</v>
      </c>
      <c r="AL2513" t="s">
        <v>12032</v>
      </c>
      <c r="AM2513" t="s">
        <v>11052</v>
      </c>
      <c r="AN2513">
        <v>-1</v>
      </c>
      <c r="AO2513" s="10" t="s">
        <v>12043</v>
      </c>
      <c r="AP2513" t="str" cm="1">
        <f t="array" ref="AP2513">_xlfn.IFS(
  Table1[[#This Row],[Age]]&lt;=25, "18-25",
  Table1[[#This Row],[Age]]&lt;=35, "26-35",
  Table1[[#This Row],[Age]]&lt;=45, "36-45",
  Table1[[#This Row],[Age]]&lt;=60, "46-60",
  TRUE, "60+")</f>
        <v>46-60</v>
      </c>
    </row>
    <row r="2514" spans="1:42" x14ac:dyDescent="0.3">
      <c r="A2514">
        <v>2513</v>
      </c>
      <c r="B2514" t="s">
        <v>16</v>
      </c>
      <c r="C2514" t="s">
        <v>83</v>
      </c>
      <c r="D2514">
        <v>32</v>
      </c>
      <c r="E2514" t="s">
        <v>104</v>
      </c>
      <c r="F2514" t="s">
        <v>2620</v>
      </c>
      <c r="G2514" t="s">
        <v>5110</v>
      </c>
      <c r="H2514">
        <v>19458797366</v>
      </c>
      <c r="I2514" t="s">
        <v>5722</v>
      </c>
      <c r="J2514" t="s">
        <v>7291</v>
      </c>
      <c r="K2514">
        <v>2898.61</v>
      </c>
      <c r="L2514" s="12" t="s">
        <v>7603</v>
      </c>
      <c r="M2514" s="10" t="s">
        <v>11281</v>
      </c>
      <c r="N2514">
        <v>2513</v>
      </c>
      <c r="O2514">
        <v>45134</v>
      </c>
      <c r="P2514" t="s">
        <v>11404</v>
      </c>
      <c r="Q2514" s="16">
        <v>3230.7</v>
      </c>
      <c r="R2514">
        <v>6129.31</v>
      </c>
      <c r="S2514">
        <v>72</v>
      </c>
      <c r="T2514">
        <v>2513</v>
      </c>
      <c r="U2514">
        <v>8275.2099999999991</v>
      </c>
      <c r="V2514" t="s">
        <v>11413</v>
      </c>
      <c r="W2514">
        <v>9.34</v>
      </c>
      <c r="X2514">
        <v>12</v>
      </c>
      <c r="Y2514" t="s">
        <v>11700</v>
      </c>
      <c r="Z2514" t="s">
        <v>12010</v>
      </c>
      <c r="AA2514">
        <v>2513</v>
      </c>
      <c r="AB2514" t="s">
        <v>12015</v>
      </c>
      <c r="AC2514">
        <v>6600.59</v>
      </c>
      <c r="AD2514">
        <v>4039.57</v>
      </c>
      <c r="AE2514">
        <v>201.98</v>
      </c>
      <c r="AF2514" t="s">
        <v>11299</v>
      </c>
      <c r="AG2514" t="s">
        <v>11072</v>
      </c>
      <c r="AH2514">
        <v>5855</v>
      </c>
      <c r="AI2514">
        <v>2513</v>
      </c>
      <c r="AJ2514" t="s">
        <v>11236</v>
      </c>
      <c r="AK2514" t="s">
        <v>12027</v>
      </c>
      <c r="AL2514" t="s">
        <v>12032</v>
      </c>
      <c r="AM2514" t="s">
        <v>11380</v>
      </c>
      <c r="AN2514">
        <v>1</v>
      </c>
      <c r="AO2514" s="10" t="s">
        <v>12038</v>
      </c>
      <c r="AP2514" t="str" cm="1">
        <f t="array" ref="AP2514">_xlfn.IFS(
  Table1[[#This Row],[Age]]&lt;=25, "18-25",
  Table1[[#This Row],[Age]]&lt;=35, "26-35",
  Table1[[#This Row],[Age]]&lt;=45, "36-45",
  Table1[[#This Row],[Age]]&lt;=60, "46-60",
  TRUE, "60+")</f>
        <v>26-35</v>
      </c>
    </row>
    <row r="2515" spans="1:42" x14ac:dyDescent="0.3">
      <c r="A2515">
        <v>2514</v>
      </c>
      <c r="B2515" t="s">
        <v>9</v>
      </c>
      <c r="C2515" t="s">
        <v>88</v>
      </c>
      <c r="D2515">
        <v>29</v>
      </c>
      <c r="E2515" t="s">
        <v>104</v>
      </c>
      <c r="F2515" t="s">
        <v>2621</v>
      </c>
      <c r="G2515" t="s">
        <v>5120</v>
      </c>
      <c r="H2515">
        <v>19458797367</v>
      </c>
      <c r="I2515" t="s">
        <v>5232</v>
      </c>
      <c r="J2515" t="s">
        <v>7291</v>
      </c>
      <c r="K2515">
        <v>7660.79</v>
      </c>
      <c r="L2515" s="12" t="s">
        <v>9452</v>
      </c>
      <c r="M2515" s="10" t="s">
        <v>11139</v>
      </c>
      <c r="N2515">
        <v>2514</v>
      </c>
      <c r="O2515">
        <v>45186</v>
      </c>
      <c r="P2515" t="s">
        <v>11402</v>
      </c>
      <c r="Q2515" s="16">
        <v>2336.52</v>
      </c>
      <c r="R2515">
        <v>5324.27</v>
      </c>
      <c r="S2515">
        <v>64</v>
      </c>
      <c r="T2515">
        <v>2514</v>
      </c>
      <c r="U2515">
        <v>9357.4599999999991</v>
      </c>
      <c r="V2515" t="s">
        <v>11412</v>
      </c>
      <c r="W2515">
        <v>2.88</v>
      </c>
      <c r="X2515">
        <v>24</v>
      </c>
      <c r="Y2515" t="s">
        <v>11506</v>
      </c>
      <c r="Z2515" t="s">
        <v>12010</v>
      </c>
      <c r="AA2515">
        <v>2514</v>
      </c>
      <c r="AB2515" t="s">
        <v>12015</v>
      </c>
      <c r="AC2515">
        <v>3254.71</v>
      </c>
      <c r="AD2515">
        <v>1944.37</v>
      </c>
      <c r="AE2515">
        <v>97.22</v>
      </c>
      <c r="AF2515" t="s">
        <v>11337</v>
      </c>
      <c r="AG2515" t="s">
        <v>11188</v>
      </c>
      <c r="AH2515">
        <v>737</v>
      </c>
      <c r="AI2515">
        <v>2514</v>
      </c>
      <c r="AJ2515" t="s">
        <v>11357</v>
      </c>
      <c r="AK2515" t="s">
        <v>12027</v>
      </c>
      <c r="AL2515" t="s">
        <v>12031</v>
      </c>
      <c r="AM2515" t="s">
        <v>11081</v>
      </c>
      <c r="AN2515">
        <v>1</v>
      </c>
      <c r="AO2515" s="10" t="s">
        <v>12042</v>
      </c>
      <c r="AP2515" t="str" cm="1">
        <f t="array" ref="AP2515">_xlfn.IFS(
  Table1[[#This Row],[Age]]&lt;=25, "18-25",
  Table1[[#This Row],[Age]]&lt;=35, "26-35",
  Table1[[#This Row],[Age]]&lt;=45, "36-45",
  Table1[[#This Row],[Age]]&lt;=60, "46-60",
  TRUE, "60+")</f>
        <v>26-35</v>
      </c>
    </row>
    <row r="2516" spans="1:42" x14ac:dyDescent="0.3">
      <c r="A2516">
        <v>2515</v>
      </c>
      <c r="B2516" t="s">
        <v>17</v>
      </c>
      <c r="C2516" t="s">
        <v>99</v>
      </c>
      <c r="D2516">
        <v>37</v>
      </c>
      <c r="E2516" t="s">
        <v>105</v>
      </c>
      <c r="F2516" t="s">
        <v>2622</v>
      </c>
      <c r="G2516" t="s">
        <v>5130</v>
      </c>
      <c r="H2516">
        <v>19458797368</v>
      </c>
      <c r="I2516" t="s">
        <v>6020</v>
      </c>
      <c r="J2516" t="s">
        <v>7292</v>
      </c>
      <c r="K2516">
        <v>8541.25</v>
      </c>
      <c r="L2516" s="12" t="s">
        <v>9453</v>
      </c>
      <c r="M2516" s="10" t="s">
        <v>11369</v>
      </c>
      <c r="N2516">
        <v>2515</v>
      </c>
      <c r="O2516">
        <v>45263</v>
      </c>
      <c r="P2516" t="s">
        <v>11402</v>
      </c>
      <c r="Q2516" s="16">
        <v>817.98</v>
      </c>
      <c r="R2516">
        <v>7723.27</v>
      </c>
      <c r="S2516">
        <v>60</v>
      </c>
      <c r="T2516">
        <v>2515</v>
      </c>
      <c r="U2516">
        <v>31695.83</v>
      </c>
      <c r="V2516" t="s">
        <v>11413</v>
      </c>
      <c r="W2516">
        <v>3.76</v>
      </c>
      <c r="X2516">
        <v>60</v>
      </c>
      <c r="Y2516" t="s">
        <v>11572</v>
      </c>
      <c r="Z2516" t="s">
        <v>12010</v>
      </c>
      <c r="AA2516">
        <v>2515</v>
      </c>
      <c r="AB2516" t="s">
        <v>12016</v>
      </c>
      <c r="AC2516">
        <v>4462.97</v>
      </c>
      <c r="AD2516">
        <v>1324.09</v>
      </c>
      <c r="AE2516">
        <v>66.2</v>
      </c>
      <c r="AF2516" t="s">
        <v>11314</v>
      </c>
      <c r="AG2516" t="s">
        <v>11355</v>
      </c>
      <c r="AH2516">
        <v>1768</v>
      </c>
      <c r="AI2516">
        <v>2515</v>
      </c>
      <c r="AJ2516" t="s">
        <v>11329</v>
      </c>
      <c r="AK2516" t="s">
        <v>12029</v>
      </c>
      <c r="AL2516" t="s">
        <v>12032</v>
      </c>
      <c r="AM2516" t="s">
        <v>11379</v>
      </c>
      <c r="AN2516">
        <v>1</v>
      </c>
      <c r="AO2516" s="10" t="s">
        <v>12036</v>
      </c>
      <c r="AP2516" t="str" cm="1">
        <f t="array" ref="AP2516">_xlfn.IFS(
  Table1[[#This Row],[Age]]&lt;=25, "18-25",
  Table1[[#This Row],[Age]]&lt;=35, "26-35",
  Table1[[#This Row],[Age]]&lt;=45, "36-45",
  Table1[[#This Row],[Age]]&lt;=60, "46-60",
  TRUE, "60+")</f>
        <v>36-45</v>
      </c>
    </row>
    <row r="2517" spans="1:42" x14ac:dyDescent="0.3">
      <c r="A2517">
        <v>2516</v>
      </c>
      <c r="B2517" t="s">
        <v>16</v>
      </c>
      <c r="C2517" t="s">
        <v>78</v>
      </c>
      <c r="D2517">
        <v>34</v>
      </c>
      <c r="E2517" t="s">
        <v>104</v>
      </c>
      <c r="F2517" t="s">
        <v>2623</v>
      </c>
      <c r="G2517" t="s">
        <v>5138</v>
      </c>
      <c r="H2517">
        <v>19458797369</v>
      </c>
      <c r="I2517" t="s">
        <v>6733</v>
      </c>
      <c r="J2517" t="s">
        <v>7291</v>
      </c>
      <c r="K2517">
        <v>5535.17</v>
      </c>
      <c r="L2517" s="12" t="s">
        <v>7664</v>
      </c>
      <c r="M2517" s="10" t="s">
        <v>11257</v>
      </c>
      <c r="N2517">
        <v>2516</v>
      </c>
      <c r="O2517">
        <v>45130</v>
      </c>
      <c r="P2517" t="s">
        <v>11404</v>
      </c>
      <c r="Q2517" s="16">
        <v>3938.35</v>
      </c>
      <c r="R2517">
        <v>9473.52</v>
      </c>
      <c r="S2517">
        <v>28</v>
      </c>
      <c r="T2517">
        <v>2516</v>
      </c>
      <c r="U2517">
        <v>39210.67</v>
      </c>
      <c r="V2517" t="s">
        <v>11411</v>
      </c>
      <c r="W2517">
        <v>6.63</v>
      </c>
      <c r="X2517">
        <v>60</v>
      </c>
      <c r="Y2517" t="s">
        <v>8706</v>
      </c>
      <c r="Z2517" t="s">
        <v>12011</v>
      </c>
      <c r="AA2517">
        <v>2516</v>
      </c>
      <c r="AB2517" t="s">
        <v>12015</v>
      </c>
      <c r="AC2517">
        <v>5283.79</v>
      </c>
      <c r="AD2517">
        <v>1051.45</v>
      </c>
      <c r="AE2517">
        <v>52.57</v>
      </c>
      <c r="AF2517" t="s">
        <v>11168</v>
      </c>
      <c r="AG2517" t="s">
        <v>11230</v>
      </c>
      <c r="AH2517">
        <v>4322</v>
      </c>
      <c r="AI2517">
        <v>2516</v>
      </c>
      <c r="AJ2517" t="s">
        <v>11350</v>
      </c>
      <c r="AK2517" t="s">
        <v>12027</v>
      </c>
      <c r="AL2517" t="s">
        <v>12032</v>
      </c>
      <c r="AM2517" t="s">
        <v>11245</v>
      </c>
      <c r="AN2517">
        <v>1</v>
      </c>
      <c r="AO2517" s="10" t="s">
        <v>12038</v>
      </c>
      <c r="AP2517" t="str" cm="1">
        <f t="array" ref="AP2517">_xlfn.IFS(
  Table1[[#This Row],[Age]]&lt;=25, "18-25",
  Table1[[#This Row],[Age]]&lt;=35, "26-35",
  Table1[[#This Row],[Age]]&lt;=45, "36-45",
  Table1[[#This Row],[Age]]&lt;=60, "46-60",
  TRUE, "60+")</f>
        <v>26-35</v>
      </c>
    </row>
    <row r="2518" spans="1:42" x14ac:dyDescent="0.3">
      <c r="A2518">
        <v>2517</v>
      </c>
      <c r="B2518" t="s">
        <v>19</v>
      </c>
      <c r="C2518" t="s">
        <v>81</v>
      </c>
      <c r="D2518">
        <v>57</v>
      </c>
      <c r="E2518" t="s">
        <v>106</v>
      </c>
      <c r="F2518" t="s">
        <v>2624</v>
      </c>
      <c r="G2518" t="s">
        <v>5137</v>
      </c>
      <c r="H2518">
        <v>19458797370</v>
      </c>
      <c r="I2518" t="s">
        <v>6418</v>
      </c>
      <c r="J2518" t="s">
        <v>7292</v>
      </c>
      <c r="K2518">
        <v>4196.47</v>
      </c>
      <c r="L2518" s="12" t="s">
        <v>7650</v>
      </c>
      <c r="M2518" s="10" t="s">
        <v>11233</v>
      </c>
      <c r="N2518">
        <v>2517</v>
      </c>
      <c r="O2518">
        <v>45123</v>
      </c>
      <c r="P2518" t="s">
        <v>11403</v>
      </c>
      <c r="Q2518" s="16">
        <v>4655.1000000000004</v>
      </c>
      <c r="R2518">
        <v>-458.63</v>
      </c>
      <c r="S2518">
        <v>21</v>
      </c>
      <c r="T2518">
        <v>2517</v>
      </c>
      <c r="U2518">
        <v>30942.44</v>
      </c>
      <c r="V2518" t="s">
        <v>11413</v>
      </c>
      <c r="W2518">
        <v>9.4499999999999993</v>
      </c>
      <c r="X2518">
        <v>60</v>
      </c>
      <c r="Y2518" t="s">
        <v>7431</v>
      </c>
      <c r="Z2518" t="s">
        <v>12011</v>
      </c>
      <c r="AA2518">
        <v>2517</v>
      </c>
      <c r="AB2518" t="s">
        <v>12017</v>
      </c>
      <c r="AC2518">
        <v>8573.2800000000007</v>
      </c>
      <c r="AD2518">
        <v>2063.7199999999998</v>
      </c>
      <c r="AE2518">
        <v>103.19</v>
      </c>
      <c r="AF2518" t="s">
        <v>11148</v>
      </c>
      <c r="AG2518" t="s">
        <v>11125</v>
      </c>
      <c r="AH2518">
        <v>1051</v>
      </c>
      <c r="AI2518">
        <v>2517</v>
      </c>
      <c r="AJ2518" t="s">
        <v>11181</v>
      </c>
      <c r="AK2518" t="s">
        <v>12027</v>
      </c>
      <c r="AL2518" t="s">
        <v>12031</v>
      </c>
      <c r="AM2518" t="s">
        <v>11384</v>
      </c>
      <c r="AN2518">
        <v>-1</v>
      </c>
      <c r="AO2518" s="10" t="s">
        <v>12038</v>
      </c>
      <c r="AP2518" t="str" cm="1">
        <f t="array" ref="AP2518">_xlfn.IFS(
  Table1[[#This Row],[Age]]&lt;=25, "18-25",
  Table1[[#This Row],[Age]]&lt;=35, "26-35",
  Table1[[#This Row],[Age]]&lt;=45, "36-45",
  Table1[[#This Row],[Age]]&lt;=60, "46-60",
  TRUE, "60+")</f>
        <v>46-60</v>
      </c>
    </row>
    <row r="2519" spans="1:42" x14ac:dyDescent="0.3">
      <c r="A2519">
        <v>2518</v>
      </c>
      <c r="B2519" t="s">
        <v>39</v>
      </c>
      <c r="C2519" t="s">
        <v>100</v>
      </c>
      <c r="D2519">
        <v>43</v>
      </c>
      <c r="E2519" t="s">
        <v>106</v>
      </c>
      <c r="F2519" t="s">
        <v>2625</v>
      </c>
      <c r="G2519" t="s">
        <v>5112</v>
      </c>
      <c r="H2519">
        <v>19458797371</v>
      </c>
      <c r="I2519" t="s">
        <v>5476</v>
      </c>
      <c r="J2519" t="s">
        <v>7291</v>
      </c>
      <c r="K2519">
        <v>9491.66</v>
      </c>
      <c r="L2519" s="12" t="s">
        <v>9454</v>
      </c>
      <c r="M2519" s="10" t="s">
        <v>11067</v>
      </c>
      <c r="N2519">
        <v>2518</v>
      </c>
      <c r="O2519">
        <v>45156</v>
      </c>
      <c r="P2519" t="s">
        <v>11402</v>
      </c>
      <c r="Q2519" s="16">
        <v>2332.02</v>
      </c>
      <c r="R2519">
        <v>7159.64</v>
      </c>
      <c r="S2519">
        <v>75</v>
      </c>
      <c r="T2519">
        <v>2518</v>
      </c>
      <c r="U2519">
        <v>28948.32</v>
      </c>
      <c r="V2519" t="s">
        <v>11413</v>
      </c>
      <c r="W2519">
        <v>6.07</v>
      </c>
      <c r="X2519">
        <v>48</v>
      </c>
      <c r="Y2519" t="s">
        <v>7892</v>
      </c>
      <c r="Z2519" t="s">
        <v>12010</v>
      </c>
      <c r="AA2519">
        <v>2518</v>
      </c>
      <c r="AB2519" t="s">
        <v>12015</v>
      </c>
      <c r="AC2519">
        <v>7234.06</v>
      </c>
      <c r="AD2519">
        <v>3261.06</v>
      </c>
      <c r="AE2519">
        <v>163.05000000000001</v>
      </c>
      <c r="AF2519" t="s">
        <v>11089</v>
      </c>
      <c r="AG2519" t="s">
        <v>11209</v>
      </c>
      <c r="AH2519">
        <v>863</v>
      </c>
      <c r="AI2519">
        <v>2518</v>
      </c>
      <c r="AJ2519" t="s">
        <v>11165</v>
      </c>
      <c r="AK2519" t="s">
        <v>12028</v>
      </c>
      <c r="AL2519" t="s">
        <v>12032</v>
      </c>
      <c r="AM2519" t="s">
        <v>11065</v>
      </c>
      <c r="AN2519">
        <v>1</v>
      </c>
      <c r="AO2519" s="10" t="s">
        <v>12041</v>
      </c>
      <c r="AP2519" t="str" cm="1">
        <f t="array" ref="AP2519">_xlfn.IFS(
  Table1[[#This Row],[Age]]&lt;=25, "18-25",
  Table1[[#This Row],[Age]]&lt;=35, "26-35",
  Table1[[#This Row],[Age]]&lt;=45, "36-45",
  Table1[[#This Row],[Age]]&lt;=60, "46-60",
  TRUE, "60+")</f>
        <v>36-45</v>
      </c>
    </row>
    <row r="2520" spans="1:42" x14ac:dyDescent="0.3">
      <c r="A2520">
        <v>2519</v>
      </c>
      <c r="B2520" t="s">
        <v>38</v>
      </c>
      <c r="C2520" t="s">
        <v>83</v>
      </c>
      <c r="D2520">
        <v>31</v>
      </c>
      <c r="E2520" t="s">
        <v>104</v>
      </c>
      <c r="F2520" t="s">
        <v>2626</v>
      </c>
      <c r="G2520" t="s">
        <v>5147</v>
      </c>
      <c r="H2520">
        <v>19458797372</v>
      </c>
      <c r="I2520" t="s">
        <v>5208</v>
      </c>
      <c r="J2520" t="s">
        <v>7292</v>
      </c>
      <c r="K2520">
        <v>1772.8</v>
      </c>
      <c r="L2520" s="12" t="s">
        <v>9455</v>
      </c>
      <c r="M2520" s="10" t="s">
        <v>11324</v>
      </c>
      <c r="N2520">
        <v>2519</v>
      </c>
      <c r="O2520">
        <v>45026</v>
      </c>
      <c r="P2520" t="s">
        <v>11404</v>
      </c>
      <c r="Q2520" s="16">
        <v>3074.01</v>
      </c>
      <c r="R2520">
        <v>-1301.21</v>
      </c>
      <c r="S2520">
        <v>75</v>
      </c>
      <c r="T2520">
        <v>2519</v>
      </c>
      <c r="U2520">
        <v>37552.15</v>
      </c>
      <c r="V2520" t="s">
        <v>11412</v>
      </c>
      <c r="W2520">
        <v>7.6</v>
      </c>
      <c r="X2520">
        <v>60</v>
      </c>
      <c r="Y2520" t="s">
        <v>10653</v>
      </c>
      <c r="Z2520" t="s">
        <v>12011</v>
      </c>
      <c r="AA2520">
        <v>2519</v>
      </c>
      <c r="AB2520" t="s">
        <v>12017</v>
      </c>
      <c r="AC2520">
        <v>9247.44</v>
      </c>
      <c r="AD2520">
        <v>3971.96</v>
      </c>
      <c r="AE2520">
        <v>198.6</v>
      </c>
      <c r="AF2520" t="s">
        <v>11108</v>
      </c>
      <c r="AG2520" t="s">
        <v>11396</v>
      </c>
      <c r="AH2520">
        <v>1704</v>
      </c>
      <c r="AI2520">
        <v>2519</v>
      </c>
      <c r="AJ2520" t="s">
        <v>11348</v>
      </c>
      <c r="AK2520" t="s">
        <v>12027</v>
      </c>
      <c r="AL2520" t="s">
        <v>12031</v>
      </c>
      <c r="AM2520" t="s">
        <v>11369</v>
      </c>
      <c r="AN2520">
        <v>1</v>
      </c>
      <c r="AO2520" s="10" t="s">
        <v>12037</v>
      </c>
      <c r="AP2520" t="str" cm="1">
        <f t="array" ref="AP2520">_xlfn.IFS(
  Table1[[#This Row],[Age]]&lt;=25, "18-25",
  Table1[[#This Row],[Age]]&lt;=35, "26-35",
  Table1[[#This Row],[Age]]&lt;=45, "36-45",
  Table1[[#This Row],[Age]]&lt;=60, "46-60",
  TRUE, "60+")</f>
        <v>26-35</v>
      </c>
    </row>
    <row r="2521" spans="1:42" x14ac:dyDescent="0.3">
      <c r="A2521">
        <v>2520</v>
      </c>
      <c r="B2521" t="s">
        <v>41</v>
      </c>
      <c r="C2521" t="s">
        <v>72</v>
      </c>
      <c r="D2521">
        <v>42</v>
      </c>
      <c r="E2521" t="s">
        <v>105</v>
      </c>
      <c r="F2521" t="s">
        <v>2627</v>
      </c>
      <c r="G2521" t="s">
        <v>5137</v>
      </c>
      <c r="H2521">
        <v>19458797373</v>
      </c>
      <c r="I2521" t="s">
        <v>6458</v>
      </c>
      <c r="J2521" t="s">
        <v>7291</v>
      </c>
      <c r="K2521">
        <v>459.1</v>
      </c>
      <c r="L2521" s="12" t="s">
        <v>7453</v>
      </c>
      <c r="M2521" s="10" t="s">
        <v>11272</v>
      </c>
      <c r="N2521">
        <v>2520</v>
      </c>
      <c r="O2521">
        <v>45020</v>
      </c>
      <c r="P2521" t="s">
        <v>11402</v>
      </c>
      <c r="Q2521" s="16">
        <v>4078.57</v>
      </c>
      <c r="R2521">
        <v>-3619.47</v>
      </c>
      <c r="S2521">
        <v>87</v>
      </c>
      <c r="T2521">
        <v>2520</v>
      </c>
      <c r="U2521">
        <v>12936.81</v>
      </c>
      <c r="V2521" t="s">
        <v>11411</v>
      </c>
      <c r="W2521">
        <v>1.85</v>
      </c>
      <c r="X2521">
        <v>24</v>
      </c>
      <c r="Y2521" t="s">
        <v>11956</v>
      </c>
      <c r="Z2521" t="s">
        <v>12012</v>
      </c>
      <c r="AA2521">
        <v>2520</v>
      </c>
      <c r="AB2521" t="s">
        <v>12016</v>
      </c>
      <c r="AC2521">
        <v>9702.56</v>
      </c>
      <c r="AD2521">
        <v>96.51</v>
      </c>
      <c r="AE2521">
        <v>4.83</v>
      </c>
      <c r="AF2521" t="s">
        <v>11093</v>
      </c>
      <c r="AG2521" t="s">
        <v>11110</v>
      </c>
      <c r="AH2521">
        <v>750</v>
      </c>
      <c r="AI2521">
        <v>2520</v>
      </c>
      <c r="AJ2521" t="s">
        <v>11306</v>
      </c>
      <c r="AK2521" t="s">
        <v>12027</v>
      </c>
      <c r="AL2521" t="s">
        <v>12032</v>
      </c>
      <c r="AM2521" t="s">
        <v>11352</v>
      </c>
      <c r="AN2521">
        <v>1</v>
      </c>
      <c r="AO2521" s="10" t="s">
        <v>12037</v>
      </c>
      <c r="AP2521" t="str" cm="1">
        <f t="array" ref="AP2521">_xlfn.IFS(
  Table1[[#This Row],[Age]]&lt;=25, "18-25",
  Table1[[#This Row],[Age]]&lt;=35, "26-35",
  Table1[[#This Row],[Age]]&lt;=45, "36-45",
  Table1[[#This Row],[Age]]&lt;=60, "46-60",
  TRUE, "60+")</f>
        <v>36-45</v>
      </c>
    </row>
    <row r="2522" spans="1:42" x14ac:dyDescent="0.3">
      <c r="A2522">
        <v>2521</v>
      </c>
      <c r="B2522" t="s">
        <v>9</v>
      </c>
      <c r="C2522" t="s">
        <v>64</v>
      </c>
      <c r="D2522">
        <v>43</v>
      </c>
      <c r="E2522" t="s">
        <v>106</v>
      </c>
      <c r="F2522" t="s">
        <v>2628</v>
      </c>
      <c r="G2522" t="s">
        <v>5110</v>
      </c>
      <c r="H2522">
        <v>19458797374</v>
      </c>
      <c r="I2522" t="s">
        <v>6734</v>
      </c>
      <c r="J2522" t="s">
        <v>7291</v>
      </c>
      <c r="K2522">
        <v>1873.49</v>
      </c>
      <c r="L2522" s="12" t="s">
        <v>9456</v>
      </c>
      <c r="M2522" s="10" t="s">
        <v>11159</v>
      </c>
      <c r="N2522">
        <v>2521</v>
      </c>
      <c r="O2522">
        <v>44989</v>
      </c>
      <c r="P2522" t="s">
        <v>11402</v>
      </c>
      <c r="Q2522" s="16">
        <v>4819.12</v>
      </c>
      <c r="R2522">
        <v>6692.61</v>
      </c>
      <c r="S2522">
        <v>77</v>
      </c>
      <c r="T2522">
        <v>2521</v>
      </c>
      <c r="U2522">
        <v>36850.660000000003</v>
      </c>
      <c r="V2522" t="s">
        <v>11413</v>
      </c>
      <c r="W2522">
        <v>5.7</v>
      </c>
      <c r="X2522">
        <v>48</v>
      </c>
      <c r="Y2522" t="s">
        <v>11620</v>
      </c>
      <c r="Z2522" t="s">
        <v>12011</v>
      </c>
      <c r="AA2522">
        <v>2521</v>
      </c>
      <c r="AB2522" t="s">
        <v>12017</v>
      </c>
      <c r="AC2522">
        <v>5255.14</v>
      </c>
      <c r="AD2522">
        <v>4703.08</v>
      </c>
      <c r="AE2522">
        <v>235.15</v>
      </c>
      <c r="AF2522" t="s">
        <v>11272</v>
      </c>
      <c r="AG2522" t="s">
        <v>11298</v>
      </c>
      <c r="AH2522">
        <v>635</v>
      </c>
      <c r="AI2522">
        <v>2521</v>
      </c>
      <c r="AJ2522" t="s">
        <v>11055</v>
      </c>
      <c r="AK2522" t="s">
        <v>12029</v>
      </c>
      <c r="AL2522" t="s">
        <v>12032</v>
      </c>
      <c r="AM2522" t="s">
        <v>11265</v>
      </c>
      <c r="AN2522">
        <v>1</v>
      </c>
      <c r="AO2522" s="10" t="s">
        <v>12047</v>
      </c>
      <c r="AP2522" t="str" cm="1">
        <f t="array" ref="AP2522">_xlfn.IFS(
  Table1[[#This Row],[Age]]&lt;=25, "18-25",
  Table1[[#This Row],[Age]]&lt;=35, "26-35",
  Table1[[#This Row],[Age]]&lt;=45, "36-45",
  Table1[[#This Row],[Age]]&lt;=60, "46-60",
  TRUE, "60+")</f>
        <v>36-45</v>
      </c>
    </row>
    <row r="2523" spans="1:42" x14ac:dyDescent="0.3">
      <c r="A2523">
        <v>2522</v>
      </c>
      <c r="B2523" t="s">
        <v>18</v>
      </c>
      <c r="C2523" t="s">
        <v>92</v>
      </c>
      <c r="D2523">
        <v>64</v>
      </c>
      <c r="E2523" t="s">
        <v>104</v>
      </c>
      <c r="F2523" t="s">
        <v>2629</v>
      </c>
      <c r="G2523" t="s">
        <v>5129</v>
      </c>
      <c r="H2523">
        <v>19458797375</v>
      </c>
      <c r="I2523" t="s">
        <v>6512</v>
      </c>
      <c r="J2523" t="s">
        <v>7292</v>
      </c>
      <c r="K2523">
        <v>6866.19</v>
      </c>
      <c r="L2523" s="12" t="s">
        <v>9457</v>
      </c>
      <c r="M2523" s="10" t="s">
        <v>11107</v>
      </c>
      <c r="N2523">
        <v>2522</v>
      </c>
      <c r="O2523">
        <v>45260</v>
      </c>
      <c r="P2523" t="s">
        <v>11403</v>
      </c>
      <c r="Q2523" s="16">
        <v>4846.05</v>
      </c>
      <c r="R2523">
        <v>2020.14</v>
      </c>
      <c r="S2523">
        <v>43</v>
      </c>
      <c r="T2523">
        <v>2522</v>
      </c>
      <c r="U2523">
        <v>21149.8</v>
      </c>
      <c r="V2523" t="s">
        <v>11411</v>
      </c>
      <c r="W2523">
        <v>2.33</v>
      </c>
      <c r="X2523">
        <v>48</v>
      </c>
      <c r="Y2523" t="s">
        <v>9554</v>
      </c>
      <c r="Z2523" t="s">
        <v>12011</v>
      </c>
      <c r="AA2523">
        <v>2522</v>
      </c>
      <c r="AB2523" t="s">
        <v>12016</v>
      </c>
      <c r="AC2523">
        <v>4780.1499999999996</v>
      </c>
      <c r="AD2523">
        <v>4185.34</v>
      </c>
      <c r="AE2523">
        <v>209.27</v>
      </c>
      <c r="AF2523" t="s">
        <v>11279</v>
      </c>
      <c r="AG2523" t="s">
        <v>11102</v>
      </c>
      <c r="AH2523">
        <v>7571</v>
      </c>
      <c r="AI2523">
        <v>2522</v>
      </c>
      <c r="AJ2523" t="s">
        <v>11320</v>
      </c>
      <c r="AK2523" t="s">
        <v>12028</v>
      </c>
      <c r="AL2523" t="s">
        <v>12032</v>
      </c>
      <c r="AM2523" t="s">
        <v>11042</v>
      </c>
      <c r="AN2523">
        <v>1</v>
      </c>
      <c r="AO2523" s="10" t="s">
        <v>12040</v>
      </c>
      <c r="AP2523" t="str" cm="1">
        <f t="array" ref="AP2523">_xlfn.IFS(
  Table1[[#This Row],[Age]]&lt;=25, "18-25",
  Table1[[#This Row],[Age]]&lt;=35, "26-35",
  Table1[[#This Row],[Age]]&lt;=45, "36-45",
  Table1[[#This Row],[Age]]&lt;=60, "46-60",
  TRUE, "60+")</f>
        <v>60+</v>
      </c>
    </row>
    <row r="2524" spans="1:42" x14ac:dyDescent="0.3">
      <c r="A2524">
        <v>2523</v>
      </c>
      <c r="B2524" t="s">
        <v>6</v>
      </c>
      <c r="C2524" t="s">
        <v>92</v>
      </c>
      <c r="D2524">
        <v>42</v>
      </c>
      <c r="E2524" t="s">
        <v>104</v>
      </c>
      <c r="F2524" t="s">
        <v>2630</v>
      </c>
      <c r="G2524" t="s">
        <v>5126</v>
      </c>
      <c r="H2524">
        <v>19458797376</v>
      </c>
      <c r="I2524" t="s">
        <v>6616</v>
      </c>
      <c r="J2524" t="s">
        <v>7291</v>
      </c>
      <c r="K2524">
        <v>7910.56</v>
      </c>
      <c r="L2524" s="12" t="s">
        <v>8712</v>
      </c>
      <c r="M2524" s="10" t="s">
        <v>11044</v>
      </c>
      <c r="N2524">
        <v>2523</v>
      </c>
      <c r="O2524">
        <v>45120</v>
      </c>
      <c r="P2524" t="s">
        <v>11402</v>
      </c>
      <c r="Q2524" s="16">
        <v>4614.96</v>
      </c>
      <c r="R2524">
        <v>12525.52</v>
      </c>
      <c r="S2524">
        <v>27</v>
      </c>
      <c r="T2524">
        <v>2523</v>
      </c>
      <c r="U2524">
        <v>34028.449999999997</v>
      </c>
      <c r="V2524" t="s">
        <v>11411</v>
      </c>
      <c r="W2524">
        <v>3.35</v>
      </c>
      <c r="X2524">
        <v>24</v>
      </c>
      <c r="Y2524" t="s">
        <v>11662</v>
      </c>
      <c r="Z2524" t="s">
        <v>12011</v>
      </c>
      <c r="AA2524">
        <v>2523</v>
      </c>
      <c r="AB2524" t="s">
        <v>12016</v>
      </c>
      <c r="AC2524">
        <v>6044.87</v>
      </c>
      <c r="AD2524">
        <v>4796.6400000000003</v>
      </c>
      <c r="AE2524">
        <v>239.83</v>
      </c>
      <c r="AF2524" t="s">
        <v>11381</v>
      </c>
      <c r="AG2524" t="s">
        <v>11352</v>
      </c>
      <c r="AH2524">
        <v>102</v>
      </c>
      <c r="AI2524">
        <v>2523</v>
      </c>
      <c r="AJ2524" t="s">
        <v>11398</v>
      </c>
      <c r="AK2524" t="s">
        <v>12028</v>
      </c>
      <c r="AL2524" t="s">
        <v>12032</v>
      </c>
      <c r="AM2524" t="s">
        <v>11127</v>
      </c>
      <c r="AN2524">
        <v>1</v>
      </c>
      <c r="AO2524" s="10" t="s">
        <v>12038</v>
      </c>
      <c r="AP2524" t="str" cm="1">
        <f t="array" ref="AP2524">_xlfn.IFS(
  Table1[[#This Row],[Age]]&lt;=25, "18-25",
  Table1[[#This Row],[Age]]&lt;=35, "26-35",
  Table1[[#This Row],[Age]]&lt;=45, "36-45",
  Table1[[#This Row],[Age]]&lt;=60, "46-60",
  TRUE, "60+")</f>
        <v>36-45</v>
      </c>
    </row>
    <row r="2525" spans="1:42" x14ac:dyDescent="0.3">
      <c r="A2525">
        <v>2524</v>
      </c>
      <c r="B2525" t="s">
        <v>15</v>
      </c>
      <c r="C2525" t="s">
        <v>100</v>
      </c>
      <c r="D2525">
        <v>42</v>
      </c>
      <c r="E2525" t="s">
        <v>105</v>
      </c>
      <c r="F2525" t="s">
        <v>2631</v>
      </c>
      <c r="G2525" t="s">
        <v>5120</v>
      </c>
      <c r="H2525">
        <v>19458797377</v>
      </c>
      <c r="I2525" t="s">
        <v>5541</v>
      </c>
      <c r="J2525" t="s">
        <v>7291</v>
      </c>
      <c r="K2525">
        <v>7196.59</v>
      </c>
      <c r="L2525" s="12" t="s">
        <v>9458</v>
      </c>
      <c r="M2525" s="10" t="s">
        <v>11083</v>
      </c>
      <c r="N2525">
        <v>2524</v>
      </c>
      <c r="O2525">
        <v>45210</v>
      </c>
      <c r="P2525" t="s">
        <v>11404</v>
      </c>
      <c r="Q2525" s="16">
        <v>4081.9</v>
      </c>
      <c r="R2525">
        <v>3114.69</v>
      </c>
      <c r="S2525">
        <v>23</v>
      </c>
      <c r="T2525">
        <v>2524</v>
      </c>
      <c r="U2525">
        <v>14461.12</v>
      </c>
      <c r="V2525" t="s">
        <v>11412</v>
      </c>
      <c r="W2525">
        <v>2.5</v>
      </c>
      <c r="X2525">
        <v>12</v>
      </c>
      <c r="Y2525" t="s">
        <v>7487</v>
      </c>
      <c r="Z2525" t="s">
        <v>12011</v>
      </c>
      <c r="AA2525">
        <v>2524</v>
      </c>
      <c r="AB2525" t="s">
        <v>12016</v>
      </c>
      <c r="AC2525">
        <v>9080.81</v>
      </c>
      <c r="AD2525">
        <v>1285.18</v>
      </c>
      <c r="AE2525">
        <v>64.260000000000005</v>
      </c>
      <c r="AF2525" t="s">
        <v>11297</v>
      </c>
      <c r="AG2525" t="s">
        <v>11164</v>
      </c>
      <c r="AH2525">
        <v>1951</v>
      </c>
      <c r="AI2525">
        <v>2524</v>
      </c>
      <c r="AJ2525" t="s">
        <v>11073</v>
      </c>
      <c r="AK2525" t="s">
        <v>12029</v>
      </c>
      <c r="AL2525" t="s">
        <v>12031</v>
      </c>
      <c r="AM2525" t="s">
        <v>11093</v>
      </c>
      <c r="AN2525">
        <v>1</v>
      </c>
      <c r="AO2525" s="10" t="s">
        <v>12044</v>
      </c>
      <c r="AP2525" t="str" cm="1">
        <f t="array" ref="AP2525">_xlfn.IFS(
  Table1[[#This Row],[Age]]&lt;=25, "18-25",
  Table1[[#This Row],[Age]]&lt;=35, "26-35",
  Table1[[#This Row],[Age]]&lt;=45, "36-45",
  Table1[[#This Row],[Age]]&lt;=60, "46-60",
  TRUE, "60+")</f>
        <v>36-45</v>
      </c>
    </row>
    <row r="2526" spans="1:42" x14ac:dyDescent="0.3">
      <c r="A2526">
        <v>2525</v>
      </c>
      <c r="B2526" t="s">
        <v>17</v>
      </c>
      <c r="C2526" t="s">
        <v>89</v>
      </c>
      <c r="D2526">
        <v>44</v>
      </c>
      <c r="E2526" t="s">
        <v>105</v>
      </c>
      <c r="F2526" t="s">
        <v>2632</v>
      </c>
      <c r="G2526" t="s">
        <v>5119</v>
      </c>
      <c r="H2526">
        <v>19458797378</v>
      </c>
      <c r="I2526" t="s">
        <v>6735</v>
      </c>
      <c r="J2526" t="s">
        <v>7291</v>
      </c>
      <c r="K2526">
        <v>4256.68</v>
      </c>
      <c r="L2526" s="12" t="s">
        <v>9459</v>
      </c>
      <c r="M2526" s="10" t="s">
        <v>11173</v>
      </c>
      <c r="N2526">
        <v>2525</v>
      </c>
      <c r="O2526">
        <v>45203</v>
      </c>
      <c r="P2526" t="s">
        <v>11402</v>
      </c>
      <c r="Q2526" s="16">
        <v>2134.63</v>
      </c>
      <c r="R2526">
        <v>6391.31</v>
      </c>
      <c r="S2526">
        <v>97</v>
      </c>
      <c r="T2526">
        <v>2525</v>
      </c>
      <c r="U2526">
        <v>7735.78</v>
      </c>
      <c r="V2526" t="s">
        <v>11411</v>
      </c>
      <c r="W2526">
        <v>2.4900000000000002</v>
      </c>
      <c r="X2526">
        <v>48</v>
      </c>
      <c r="Y2526" t="s">
        <v>8272</v>
      </c>
      <c r="Z2526" t="s">
        <v>12011</v>
      </c>
      <c r="AA2526">
        <v>2525</v>
      </c>
      <c r="AB2526" t="s">
        <v>12017</v>
      </c>
      <c r="AC2526">
        <v>1177.76</v>
      </c>
      <c r="AD2526">
        <v>799.67</v>
      </c>
      <c r="AE2526">
        <v>39.979999999999997</v>
      </c>
      <c r="AF2526" t="s">
        <v>11092</v>
      </c>
      <c r="AG2526" t="s">
        <v>11115</v>
      </c>
      <c r="AH2526">
        <v>9167</v>
      </c>
      <c r="AI2526">
        <v>2525</v>
      </c>
      <c r="AJ2526" t="s">
        <v>11397</v>
      </c>
      <c r="AK2526" t="s">
        <v>12029</v>
      </c>
      <c r="AL2526" t="s">
        <v>12032</v>
      </c>
      <c r="AM2526" t="s">
        <v>11097</v>
      </c>
      <c r="AN2526">
        <v>1</v>
      </c>
      <c r="AO2526" s="10" t="s">
        <v>12044</v>
      </c>
      <c r="AP2526" t="str" cm="1">
        <f t="array" ref="AP2526">_xlfn.IFS(
  Table1[[#This Row],[Age]]&lt;=25, "18-25",
  Table1[[#This Row],[Age]]&lt;=35, "26-35",
  Table1[[#This Row],[Age]]&lt;=45, "36-45",
  Table1[[#This Row],[Age]]&lt;=60, "46-60",
  TRUE, "60+")</f>
        <v>36-45</v>
      </c>
    </row>
    <row r="2527" spans="1:42" x14ac:dyDescent="0.3">
      <c r="A2527">
        <v>2526</v>
      </c>
      <c r="B2527" t="s">
        <v>12</v>
      </c>
      <c r="C2527" t="s">
        <v>81</v>
      </c>
      <c r="D2527">
        <v>60</v>
      </c>
      <c r="E2527" t="s">
        <v>104</v>
      </c>
      <c r="F2527" t="s">
        <v>2633</v>
      </c>
      <c r="G2527" t="s">
        <v>5120</v>
      </c>
      <c r="H2527">
        <v>19458797379</v>
      </c>
      <c r="I2527" t="s">
        <v>6560</v>
      </c>
      <c r="J2527" t="s">
        <v>7292</v>
      </c>
      <c r="K2527">
        <v>9678.98</v>
      </c>
      <c r="L2527" s="12" t="s">
        <v>9460</v>
      </c>
      <c r="M2527" s="10" t="s">
        <v>11283</v>
      </c>
      <c r="N2527">
        <v>2526</v>
      </c>
      <c r="O2527">
        <v>45133</v>
      </c>
      <c r="P2527" t="s">
        <v>11404</v>
      </c>
      <c r="Q2527" s="16">
        <v>3351.52</v>
      </c>
      <c r="R2527">
        <v>6327.46</v>
      </c>
      <c r="S2527">
        <v>90</v>
      </c>
      <c r="T2527">
        <v>2526</v>
      </c>
      <c r="U2527">
        <v>2428.79</v>
      </c>
      <c r="V2527" t="s">
        <v>11413</v>
      </c>
      <c r="W2527">
        <v>9.93</v>
      </c>
      <c r="X2527">
        <v>24</v>
      </c>
      <c r="Y2527" t="s">
        <v>11910</v>
      </c>
      <c r="Z2527" t="s">
        <v>12011</v>
      </c>
      <c r="AA2527">
        <v>2526</v>
      </c>
      <c r="AB2527" t="s">
        <v>12017</v>
      </c>
      <c r="AC2527">
        <v>3087.78</v>
      </c>
      <c r="AD2527">
        <v>4373.8599999999997</v>
      </c>
      <c r="AE2527">
        <v>218.69</v>
      </c>
      <c r="AF2527" t="s">
        <v>11254</v>
      </c>
      <c r="AG2527" t="s">
        <v>11133</v>
      </c>
      <c r="AH2527">
        <v>4642</v>
      </c>
      <c r="AI2527">
        <v>2526</v>
      </c>
      <c r="AJ2527" t="s">
        <v>11047</v>
      </c>
      <c r="AK2527" t="s">
        <v>12029</v>
      </c>
      <c r="AL2527" t="s">
        <v>12031</v>
      </c>
      <c r="AM2527" t="s">
        <v>11101</v>
      </c>
      <c r="AN2527">
        <v>1</v>
      </c>
      <c r="AO2527" s="10" t="s">
        <v>12038</v>
      </c>
      <c r="AP2527" t="str" cm="1">
        <f t="array" ref="AP2527">_xlfn.IFS(
  Table1[[#This Row],[Age]]&lt;=25, "18-25",
  Table1[[#This Row],[Age]]&lt;=35, "26-35",
  Table1[[#This Row],[Age]]&lt;=45, "36-45",
  Table1[[#This Row],[Age]]&lt;=60, "46-60",
  TRUE, "60+")</f>
        <v>46-60</v>
      </c>
    </row>
    <row r="2528" spans="1:42" x14ac:dyDescent="0.3">
      <c r="A2528">
        <v>2527</v>
      </c>
      <c r="B2528" t="s">
        <v>48</v>
      </c>
      <c r="C2528" t="s">
        <v>66</v>
      </c>
      <c r="D2528">
        <v>29</v>
      </c>
      <c r="E2528" t="s">
        <v>105</v>
      </c>
      <c r="F2528" t="s">
        <v>2634</v>
      </c>
      <c r="G2528" t="s">
        <v>5142</v>
      </c>
      <c r="H2528">
        <v>19458797380</v>
      </c>
      <c r="I2528" t="s">
        <v>6018</v>
      </c>
      <c r="J2528" t="s">
        <v>7292</v>
      </c>
      <c r="K2528">
        <v>4498.59</v>
      </c>
      <c r="L2528" s="12" t="s">
        <v>9461</v>
      </c>
      <c r="M2528" s="10" t="s">
        <v>11254</v>
      </c>
      <c r="N2528">
        <v>2527</v>
      </c>
      <c r="O2528">
        <v>45290</v>
      </c>
      <c r="P2528" t="s">
        <v>11402</v>
      </c>
      <c r="Q2528" s="16">
        <v>3819.47</v>
      </c>
      <c r="R2528">
        <v>679.12</v>
      </c>
      <c r="S2528">
        <v>36</v>
      </c>
      <c r="T2528">
        <v>2527</v>
      </c>
      <c r="U2528">
        <v>40370.239999999998</v>
      </c>
      <c r="V2528" t="s">
        <v>11411</v>
      </c>
      <c r="W2528">
        <v>3.68</v>
      </c>
      <c r="X2528">
        <v>48</v>
      </c>
      <c r="Y2528" t="s">
        <v>11523</v>
      </c>
      <c r="Z2528" t="s">
        <v>12010</v>
      </c>
      <c r="AA2528">
        <v>2527</v>
      </c>
      <c r="AB2528" t="s">
        <v>12017</v>
      </c>
      <c r="AC2528">
        <v>8538.41</v>
      </c>
      <c r="AD2528">
        <v>92.68</v>
      </c>
      <c r="AE2528">
        <v>4.63</v>
      </c>
      <c r="AF2528" t="s">
        <v>11057</v>
      </c>
      <c r="AG2528" t="s">
        <v>11035</v>
      </c>
      <c r="AH2528">
        <v>27</v>
      </c>
      <c r="AI2528">
        <v>2527</v>
      </c>
      <c r="AJ2528" t="s">
        <v>11368</v>
      </c>
      <c r="AK2528" t="s">
        <v>12029</v>
      </c>
      <c r="AL2528" t="s">
        <v>12031</v>
      </c>
      <c r="AM2528" t="s">
        <v>11325</v>
      </c>
      <c r="AN2528">
        <v>1</v>
      </c>
      <c r="AO2528" s="10" t="s">
        <v>12036</v>
      </c>
      <c r="AP2528" t="str" cm="1">
        <f t="array" ref="AP2528">_xlfn.IFS(
  Table1[[#This Row],[Age]]&lt;=25, "18-25",
  Table1[[#This Row],[Age]]&lt;=35, "26-35",
  Table1[[#This Row],[Age]]&lt;=45, "36-45",
  Table1[[#This Row],[Age]]&lt;=60, "46-60",
  TRUE, "60+")</f>
        <v>26-35</v>
      </c>
    </row>
    <row r="2529" spans="1:42" x14ac:dyDescent="0.3">
      <c r="A2529">
        <v>2528</v>
      </c>
      <c r="B2529" t="s">
        <v>49</v>
      </c>
      <c r="C2529" t="s">
        <v>97</v>
      </c>
      <c r="D2529">
        <v>37</v>
      </c>
      <c r="E2529" t="s">
        <v>106</v>
      </c>
      <c r="F2529" t="s">
        <v>2635</v>
      </c>
      <c r="G2529" t="s">
        <v>5117</v>
      </c>
      <c r="H2529">
        <v>19458797381</v>
      </c>
      <c r="I2529" t="s">
        <v>6364</v>
      </c>
      <c r="J2529" t="s">
        <v>7292</v>
      </c>
      <c r="K2529">
        <v>9814.92</v>
      </c>
      <c r="L2529" s="12" t="s">
        <v>7311</v>
      </c>
      <c r="M2529" s="10" t="s">
        <v>11205</v>
      </c>
      <c r="N2529">
        <v>2528</v>
      </c>
      <c r="O2529">
        <v>45013</v>
      </c>
      <c r="P2529" t="s">
        <v>11403</v>
      </c>
      <c r="Q2529" s="16">
        <v>468.59</v>
      </c>
      <c r="R2529">
        <v>9346.33</v>
      </c>
      <c r="S2529">
        <v>97</v>
      </c>
      <c r="T2529">
        <v>2528</v>
      </c>
      <c r="U2529">
        <v>10651.49</v>
      </c>
      <c r="V2529" t="s">
        <v>11411</v>
      </c>
      <c r="W2529">
        <v>6.09</v>
      </c>
      <c r="X2529">
        <v>12</v>
      </c>
      <c r="Y2529" t="s">
        <v>11494</v>
      </c>
      <c r="Z2529" t="s">
        <v>12010</v>
      </c>
      <c r="AA2529">
        <v>2528</v>
      </c>
      <c r="AB2529" t="s">
        <v>12016</v>
      </c>
      <c r="AC2529">
        <v>5698.53</v>
      </c>
      <c r="AD2529">
        <v>2077.59</v>
      </c>
      <c r="AE2529">
        <v>103.88</v>
      </c>
      <c r="AF2529" t="s">
        <v>11148</v>
      </c>
      <c r="AG2529" t="s">
        <v>11269</v>
      </c>
      <c r="AH2529">
        <v>7309</v>
      </c>
      <c r="AI2529">
        <v>2528</v>
      </c>
      <c r="AJ2529" t="s">
        <v>11126</v>
      </c>
      <c r="AK2529" t="s">
        <v>12027</v>
      </c>
      <c r="AL2529" t="s">
        <v>12031</v>
      </c>
      <c r="AM2529" t="s">
        <v>11378</v>
      </c>
      <c r="AN2529">
        <v>1</v>
      </c>
      <c r="AO2529" s="10" t="s">
        <v>12047</v>
      </c>
      <c r="AP2529" t="str" cm="1">
        <f t="array" ref="AP2529">_xlfn.IFS(
  Table1[[#This Row],[Age]]&lt;=25, "18-25",
  Table1[[#This Row],[Age]]&lt;=35, "26-35",
  Table1[[#This Row],[Age]]&lt;=45, "36-45",
  Table1[[#This Row],[Age]]&lt;=60, "46-60",
  TRUE, "60+")</f>
        <v>36-45</v>
      </c>
    </row>
    <row r="2530" spans="1:42" x14ac:dyDescent="0.3">
      <c r="A2530">
        <v>2529</v>
      </c>
      <c r="B2530" t="s">
        <v>3</v>
      </c>
      <c r="C2530" t="s">
        <v>61</v>
      </c>
      <c r="D2530">
        <v>33</v>
      </c>
      <c r="E2530" t="s">
        <v>106</v>
      </c>
      <c r="F2530" t="s">
        <v>2636</v>
      </c>
      <c r="G2530" t="s">
        <v>5136</v>
      </c>
      <c r="H2530">
        <v>19458797382</v>
      </c>
      <c r="I2530" t="s">
        <v>6340</v>
      </c>
      <c r="J2530" t="s">
        <v>7291</v>
      </c>
      <c r="K2530">
        <v>9189.35</v>
      </c>
      <c r="L2530" s="12" t="s">
        <v>8998</v>
      </c>
      <c r="M2530" s="10" t="s">
        <v>11064</v>
      </c>
      <c r="N2530">
        <v>2529</v>
      </c>
      <c r="O2530">
        <v>45064</v>
      </c>
      <c r="P2530" t="s">
        <v>11403</v>
      </c>
      <c r="Q2530" s="16">
        <v>590.66</v>
      </c>
      <c r="R2530">
        <v>9780.01</v>
      </c>
      <c r="S2530">
        <v>38</v>
      </c>
      <c r="T2530">
        <v>2529</v>
      </c>
      <c r="U2530">
        <v>18809.75</v>
      </c>
      <c r="V2530" t="s">
        <v>11411</v>
      </c>
      <c r="W2530">
        <v>1.18</v>
      </c>
      <c r="X2530">
        <v>12</v>
      </c>
      <c r="Y2530" t="s">
        <v>11909</v>
      </c>
      <c r="Z2530" t="s">
        <v>12011</v>
      </c>
      <c r="AA2530">
        <v>2529</v>
      </c>
      <c r="AB2530" t="s">
        <v>12015</v>
      </c>
      <c r="AC2530">
        <v>8499.69</v>
      </c>
      <c r="AD2530">
        <v>2148.77</v>
      </c>
      <c r="AE2530">
        <v>107.44</v>
      </c>
      <c r="AF2530" t="s">
        <v>11364</v>
      </c>
      <c r="AG2530" t="s">
        <v>11148</v>
      </c>
      <c r="AH2530">
        <v>3578</v>
      </c>
      <c r="AI2530">
        <v>2529</v>
      </c>
      <c r="AJ2530" t="s">
        <v>11243</v>
      </c>
      <c r="AK2530" t="s">
        <v>12029</v>
      </c>
      <c r="AL2530" t="s">
        <v>12032</v>
      </c>
      <c r="AM2530" t="s">
        <v>11053</v>
      </c>
      <c r="AN2530">
        <v>1</v>
      </c>
      <c r="AO2530" s="10" t="s">
        <v>12046</v>
      </c>
      <c r="AP2530" t="str" cm="1">
        <f t="array" ref="AP2530">_xlfn.IFS(
  Table1[[#This Row],[Age]]&lt;=25, "18-25",
  Table1[[#This Row],[Age]]&lt;=35, "26-35",
  Table1[[#This Row],[Age]]&lt;=45, "36-45",
  Table1[[#This Row],[Age]]&lt;=60, "46-60",
  TRUE, "60+")</f>
        <v>26-35</v>
      </c>
    </row>
    <row r="2531" spans="1:42" x14ac:dyDescent="0.3">
      <c r="A2531">
        <v>2530</v>
      </c>
      <c r="B2531" t="s">
        <v>43</v>
      </c>
      <c r="C2531" t="s">
        <v>65</v>
      </c>
      <c r="D2531">
        <v>42</v>
      </c>
      <c r="E2531" t="s">
        <v>104</v>
      </c>
      <c r="F2531" t="s">
        <v>2637</v>
      </c>
      <c r="G2531" t="s">
        <v>5128</v>
      </c>
      <c r="H2531">
        <v>19458797383</v>
      </c>
      <c r="I2531" t="s">
        <v>6736</v>
      </c>
      <c r="J2531" t="s">
        <v>7292</v>
      </c>
      <c r="K2531">
        <v>4130.7299999999996</v>
      </c>
      <c r="L2531" s="12" t="s">
        <v>7815</v>
      </c>
      <c r="M2531" s="10" t="s">
        <v>11380</v>
      </c>
      <c r="N2531">
        <v>2530</v>
      </c>
      <c r="O2531">
        <v>44952</v>
      </c>
      <c r="P2531" t="s">
        <v>11402</v>
      </c>
      <c r="Q2531" s="16">
        <v>3529.94</v>
      </c>
      <c r="R2531">
        <v>600.79</v>
      </c>
      <c r="S2531">
        <v>16</v>
      </c>
      <c r="T2531">
        <v>2530</v>
      </c>
      <c r="U2531">
        <v>38673.89</v>
      </c>
      <c r="V2531" t="s">
        <v>11412</v>
      </c>
      <c r="W2531">
        <v>8.26</v>
      </c>
      <c r="X2531">
        <v>36</v>
      </c>
      <c r="Y2531" t="s">
        <v>11793</v>
      </c>
      <c r="Z2531" t="s">
        <v>12011</v>
      </c>
      <c r="AA2531">
        <v>2530</v>
      </c>
      <c r="AB2531" t="s">
        <v>12017</v>
      </c>
      <c r="AC2531">
        <v>6864.19</v>
      </c>
      <c r="AD2531">
        <v>1130.93</v>
      </c>
      <c r="AE2531">
        <v>56.55</v>
      </c>
      <c r="AF2531" t="s">
        <v>11150</v>
      </c>
      <c r="AG2531" t="s">
        <v>11086</v>
      </c>
      <c r="AH2531">
        <v>1879</v>
      </c>
      <c r="AI2531">
        <v>2530</v>
      </c>
      <c r="AJ2531" t="s">
        <v>11246</v>
      </c>
      <c r="AK2531" t="s">
        <v>12028</v>
      </c>
      <c r="AL2531" t="s">
        <v>12032</v>
      </c>
      <c r="AM2531" t="s">
        <v>11271</v>
      </c>
      <c r="AN2531">
        <v>1</v>
      </c>
      <c r="AO2531" s="10" t="s">
        <v>12039</v>
      </c>
      <c r="AP2531" t="str" cm="1">
        <f t="array" ref="AP2531">_xlfn.IFS(
  Table1[[#This Row],[Age]]&lt;=25, "18-25",
  Table1[[#This Row],[Age]]&lt;=35, "26-35",
  Table1[[#This Row],[Age]]&lt;=45, "36-45",
  Table1[[#This Row],[Age]]&lt;=60, "46-60",
  TRUE, "60+")</f>
        <v>36-45</v>
      </c>
    </row>
    <row r="2532" spans="1:42" x14ac:dyDescent="0.3">
      <c r="A2532">
        <v>2531</v>
      </c>
      <c r="B2532" t="s">
        <v>28</v>
      </c>
      <c r="C2532" t="s">
        <v>89</v>
      </c>
      <c r="D2532">
        <v>44</v>
      </c>
      <c r="E2532" t="s">
        <v>104</v>
      </c>
      <c r="F2532" t="s">
        <v>2638</v>
      </c>
      <c r="G2532" t="s">
        <v>5147</v>
      </c>
      <c r="H2532">
        <v>19458797384</v>
      </c>
      <c r="I2532" t="s">
        <v>6737</v>
      </c>
      <c r="J2532" t="s">
        <v>7291</v>
      </c>
      <c r="K2532">
        <v>1693.99</v>
      </c>
      <c r="L2532" s="12" t="s">
        <v>9462</v>
      </c>
      <c r="M2532" s="10" t="s">
        <v>11134</v>
      </c>
      <c r="N2532">
        <v>2531</v>
      </c>
      <c r="O2532">
        <v>45216</v>
      </c>
      <c r="P2532" t="s">
        <v>11403</v>
      </c>
      <c r="Q2532" s="16">
        <v>3337.9</v>
      </c>
      <c r="R2532">
        <v>5031.8900000000003</v>
      </c>
      <c r="S2532">
        <v>74</v>
      </c>
      <c r="T2532">
        <v>2531</v>
      </c>
      <c r="U2532">
        <v>23058.91</v>
      </c>
      <c r="V2532" t="s">
        <v>11412</v>
      </c>
      <c r="W2532">
        <v>7.12</v>
      </c>
      <c r="X2532">
        <v>48</v>
      </c>
      <c r="Y2532" t="s">
        <v>11957</v>
      </c>
      <c r="Z2532" t="s">
        <v>12011</v>
      </c>
      <c r="AA2532">
        <v>2531</v>
      </c>
      <c r="AB2532" t="s">
        <v>12017</v>
      </c>
      <c r="AC2532">
        <v>8317.2999999999993</v>
      </c>
      <c r="AD2532">
        <v>1158.52</v>
      </c>
      <c r="AE2532">
        <v>57.93</v>
      </c>
      <c r="AF2532" t="s">
        <v>11077</v>
      </c>
      <c r="AG2532" t="s">
        <v>11089</v>
      </c>
      <c r="AH2532">
        <v>1904</v>
      </c>
      <c r="AI2532">
        <v>2531</v>
      </c>
      <c r="AJ2532" t="s">
        <v>11374</v>
      </c>
      <c r="AK2532" t="s">
        <v>12028</v>
      </c>
      <c r="AL2532" t="s">
        <v>12032</v>
      </c>
      <c r="AM2532" t="s">
        <v>11065</v>
      </c>
      <c r="AN2532">
        <v>1</v>
      </c>
      <c r="AO2532" s="10" t="s">
        <v>12044</v>
      </c>
      <c r="AP2532" t="str" cm="1">
        <f t="array" ref="AP2532">_xlfn.IFS(
  Table1[[#This Row],[Age]]&lt;=25, "18-25",
  Table1[[#This Row],[Age]]&lt;=35, "26-35",
  Table1[[#This Row],[Age]]&lt;=45, "36-45",
  Table1[[#This Row],[Age]]&lt;=60, "46-60",
  TRUE, "60+")</f>
        <v>36-45</v>
      </c>
    </row>
    <row r="2533" spans="1:42" x14ac:dyDescent="0.3">
      <c r="A2533">
        <v>2532</v>
      </c>
      <c r="B2533" t="s">
        <v>27</v>
      </c>
      <c r="C2533" t="s">
        <v>92</v>
      </c>
      <c r="D2533">
        <v>69</v>
      </c>
      <c r="E2533" t="s">
        <v>105</v>
      </c>
      <c r="F2533" t="s">
        <v>2639</v>
      </c>
      <c r="G2533" t="s">
        <v>5143</v>
      </c>
      <c r="H2533">
        <v>19458797385</v>
      </c>
      <c r="I2533" t="s">
        <v>6342</v>
      </c>
      <c r="J2533" t="s">
        <v>7292</v>
      </c>
      <c r="K2533">
        <v>989.39</v>
      </c>
      <c r="L2533" s="12" t="s">
        <v>7783</v>
      </c>
      <c r="M2533" s="10" t="s">
        <v>11156</v>
      </c>
      <c r="N2533">
        <v>2532</v>
      </c>
      <c r="O2533">
        <v>45184</v>
      </c>
      <c r="P2533" t="s">
        <v>11402</v>
      </c>
      <c r="Q2533" s="16">
        <v>4021.25</v>
      </c>
      <c r="R2533">
        <v>-3031.86</v>
      </c>
      <c r="S2533">
        <v>43</v>
      </c>
      <c r="T2533">
        <v>2532</v>
      </c>
      <c r="U2533">
        <v>11659.9</v>
      </c>
      <c r="V2533" t="s">
        <v>11411</v>
      </c>
      <c r="W2533">
        <v>3.06</v>
      </c>
      <c r="X2533">
        <v>48</v>
      </c>
      <c r="Y2533" t="s">
        <v>11472</v>
      </c>
      <c r="Z2533" t="s">
        <v>12012</v>
      </c>
      <c r="AA2533">
        <v>2532</v>
      </c>
      <c r="AB2533" t="s">
        <v>12017</v>
      </c>
      <c r="AC2533">
        <v>4765.6000000000004</v>
      </c>
      <c r="AD2533">
        <v>3336.12</v>
      </c>
      <c r="AE2533">
        <v>166.81</v>
      </c>
      <c r="AF2533" t="s">
        <v>11335</v>
      </c>
      <c r="AG2533" t="s">
        <v>11155</v>
      </c>
      <c r="AH2533">
        <v>8910</v>
      </c>
      <c r="AI2533">
        <v>2532</v>
      </c>
      <c r="AJ2533" t="s">
        <v>11192</v>
      </c>
      <c r="AK2533" t="s">
        <v>12027</v>
      </c>
      <c r="AL2533" t="s">
        <v>12032</v>
      </c>
      <c r="AM2533" t="s">
        <v>11225</v>
      </c>
      <c r="AN2533">
        <v>1</v>
      </c>
      <c r="AO2533" s="10" t="s">
        <v>12042</v>
      </c>
      <c r="AP2533" t="str" cm="1">
        <f t="array" ref="AP2533">_xlfn.IFS(
  Table1[[#This Row],[Age]]&lt;=25, "18-25",
  Table1[[#This Row],[Age]]&lt;=35, "26-35",
  Table1[[#This Row],[Age]]&lt;=45, "36-45",
  Table1[[#This Row],[Age]]&lt;=60, "46-60",
  TRUE, "60+")</f>
        <v>60+</v>
      </c>
    </row>
    <row r="2534" spans="1:42" x14ac:dyDescent="0.3">
      <c r="A2534">
        <v>2533</v>
      </c>
      <c r="B2534" t="s">
        <v>25</v>
      </c>
      <c r="C2534" t="s">
        <v>82</v>
      </c>
      <c r="D2534">
        <v>35</v>
      </c>
      <c r="E2534" t="s">
        <v>106</v>
      </c>
      <c r="F2534" t="s">
        <v>2640</v>
      </c>
      <c r="G2534" t="s">
        <v>5145</v>
      </c>
      <c r="H2534">
        <v>19458797386</v>
      </c>
      <c r="I2534" t="s">
        <v>6738</v>
      </c>
      <c r="J2534" t="s">
        <v>7292</v>
      </c>
      <c r="K2534">
        <v>5361.6</v>
      </c>
      <c r="L2534" s="12" t="s">
        <v>9463</v>
      </c>
      <c r="M2534" s="10" t="s">
        <v>11221</v>
      </c>
      <c r="N2534">
        <v>2533</v>
      </c>
      <c r="O2534">
        <v>45098</v>
      </c>
      <c r="P2534" t="s">
        <v>11402</v>
      </c>
      <c r="Q2534" s="16">
        <v>931.05</v>
      </c>
      <c r="R2534">
        <v>6292.65</v>
      </c>
      <c r="S2534">
        <v>41</v>
      </c>
      <c r="T2534">
        <v>2533</v>
      </c>
      <c r="U2534">
        <v>10543.36</v>
      </c>
      <c r="V2534" t="s">
        <v>11411</v>
      </c>
      <c r="W2534">
        <v>1.32</v>
      </c>
      <c r="X2534">
        <v>24</v>
      </c>
      <c r="Y2534" t="s">
        <v>11704</v>
      </c>
      <c r="Z2534" t="s">
        <v>12011</v>
      </c>
      <c r="AA2534">
        <v>2533</v>
      </c>
      <c r="AB2534" t="s">
        <v>12015</v>
      </c>
      <c r="AC2534">
        <v>1089.74</v>
      </c>
      <c r="AD2534">
        <v>1597.02</v>
      </c>
      <c r="AE2534">
        <v>79.849999999999994</v>
      </c>
      <c r="AF2534" t="s">
        <v>11052</v>
      </c>
      <c r="AG2534" t="s">
        <v>11056</v>
      </c>
      <c r="AH2534">
        <v>6167</v>
      </c>
      <c r="AI2534">
        <v>2533</v>
      </c>
      <c r="AJ2534" t="s">
        <v>11054</v>
      </c>
      <c r="AK2534" t="s">
        <v>12029</v>
      </c>
      <c r="AL2534" t="s">
        <v>12032</v>
      </c>
      <c r="AM2534" t="s">
        <v>11344</v>
      </c>
      <c r="AN2534">
        <v>1</v>
      </c>
      <c r="AO2534" s="10" t="s">
        <v>12043</v>
      </c>
      <c r="AP2534" t="str" cm="1">
        <f t="array" ref="AP2534">_xlfn.IFS(
  Table1[[#This Row],[Age]]&lt;=25, "18-25",
  Table1[[#This Row],[Age]]&lt;=35, "26-35",
  Table1[[#This Row],[Age]]&lt;=45, "36-45",
  Table1[[#This Row],[Age]]&lt;=60, "46-60",
  TRUE, "60+")</f>
        <v>26-35</v>
      </c>
    </row>
    <row r="2535" spans="1:42" x14ac:dyDescent="0.3">
      <c r="A2535">
        <v>2534</v>
      </c>
      <c r="B2535" t="s">
        <v>18</v>
      </c>
      <c r="C2535" t="s">
        <v>68</v>
      </c>
      <c r="D2535">
        <v>27</v>
      </c>
      <c r="E2535" t="s">
        <v>105</v>
      </c>
      <c r="F2535" t="s">
        <v>2641</v>
      </c>
      <c r="G2535" t="s">
        <v>5115</v>
      </c>
      <c r="H2535">
        <v>19458797387</v>
      </c>
      <c r="I2535" t="s">
        <v>5925</v>
      </c>
      <c r="J2535" t="s">
        <v>7292</v>
      </c>
      <c r="K2535">
        <v>7655.76</v>
      </c>
      <c r="L2535" s="12" t="s">
        <v>9464</v>
      </c>
      <c r="M2535" s="10" t="s">
        <v>11263</v>
      </c>
      <c r="N2535">
        <v>2534</v>
      </c>
      <c r="O2535">
        <v>45165</v>
      </c>
      <c r="P2535" t="s">
        <v>11403</v>
      </c>
      <c r="Q2535" s="16">
        <v>4684.03</v>
      </c>
      <c r="R2535">
        <v>12339.79</v>
      </c>
      <c r="S2535">
        <v>44</v>
      </c>
      <c r="T2535">
        <v>2534</v>
      </c>
      <c r="U2535">
        <v>20988.83</v>
      </c>
      <c r="V2535" t="s">
        <v>11411</v>
      </c>
      <c r="W2535">
        <v>3.47</v>
      </c>
      <c r="X2535">
        <v>24</v>
      </c>
      <c r="Y2535" t="s">
        <v>8769</v>
      </c>
      <c r="Z2535" t="s">
        <v>12012</v>
      </c>
      <c r="AA2535">
        <v>2534</v>
      </c>
      <c r="AB2535" t="s">
        <v>12016</v>
      </c>
      <c r="AC2535">
        <v>7065.93</v>
      </c>
      <c r="AD2535">
        <v>518.04999999999995</v>
      </c>
      <c r="AE2535">
        <v>25.9</v>
      </c>
      <c r="AF2535" t="s">
        <v>11038</v>
      </c>
      <c r="AG2535" t="s">
        <v>11146</v>
      </c>
      <c r="AH2535">
        <v>7734</v>
      </c>
      <c r="AI2535">
        <v>2534</v>
      </c>
      <c r="AJ2535" t="s">
        <v>11288</v>
      </c>
      <c r="AK2535" t="s">
        <v>12029</v>
      </c>
      <c r="AL2535" t="s">
        <v>12032</v>
      </c>
      <c r="AM2535" t="s">
        <v>11050</v>
      </c>
      <c r="AN2535">
        <v>1</v>
      </c>
      <c r="AO2535" s="10" t="s">
        <v>12041</v>
      </c>
      <c r="AP2535" t="str" cm="1">
        <f t="array" ref="AP2535">_xlfn.IFS(
  Table1[[#This Row],[Age]]&lt;=25, "18-25",
  Table1[[#This Row],[Age]]&lt;=35, "26-35",
  Table1[[#This Row],[Age]]&lt;=45, "36-45",
  Table1[[#This Row],[Age]]&lt;=60, "46-60",
  TRUE, "60+")</f>
        <v>26-35</v>
      </c>
    </row>
    <row r="2536" spans="1:42" x14ac:dyDescent="0.3">
      <c r="A2536">
        <v>2535</v>
      </c>
      <c r="B2536" t="s">
        <v>27</v>
      </c>
      <c r="C2536" t="s">
        <v>66</v>
      </c>
      <c r="D2536">
        <v>68</v>
      </c>
      <c r="E2536" t="s">
        <v>104</v>
      </c>
      <c r="F2536" t="s">
        <v>2642</v>
      </c>
      <c r="G2536" t="s">
        <v>5147</v>
      </c>
      <c r="H2536">
        <v>19458797388</v>
      </c>
      <c r="I2536" t="s">
        <v>6739</v>
      </c>
      <c r="J2536" t="s">
        <v>7292</v>
      </c>
      <c r="K2536">
        <v>1842.87</v>
      </c>
      <c r="L2536" s="12" t="s">
        <v>9465</v>
      </c>
      <c r="M2536" s="10" t="s">
        <v>11077</v>
      </c>
      <c r="N2536">
        <v>2535</v>
      </c>
      <c r="O2536">
        <v>44969</v>
      </c>
      <c r="P2536" t="s">
        <v>11403</v>
      </c>
      <c r="Q2536" s="16">
        <v>1199.4000000000001</v>
      </c>
      <c r="R2536">
        <v>643.47</v>
      </c>
      <c r="S2536">
        <v>52</v>
      </c>
      <c r="T2536">
        <v>2535</v>
      </c>
      <c r="U2536">
        <v>28693.64</v>
      </c>
      <c r="V2536" t="s">
        <v>11411</v>
      </c>
      <c r="W2536">
        <v>6.66</v>
      </c>
      <c r="X2536">
        <v>36</v>
      </c>
      <c r="Y2536" t="s">
        <v>11686</v>
      </c>
      <c r="Z2536" t="s">
        <v>12011</v>
      </c>
      <c r="AA2536">
        <v>2535</v>
      </c>
      <c r="AB2536" t="s">
        <v>12015</v>
      </c>
      <c r="AC2536">
        <v>5473.35</v>
      </c>
      <c r="AD2536">
        <v>1689.55</v>
      </c>
      <c r="AE2536">
        <v>84.48</v>
      </c>
      <c r="AF2536" t="s">
        <v>11377</v>
      </c>
      <c r="AG2536" t="s">
        <v>11310</v>
      </c>
      <c r="AH2536">
        <v>1855</v>
      </c>
      <c r="AI2536">
        <v>2535</v>
      </c>
      <c r="AJ2536" t="s">
        <v>11184</v>
      </c>
      <c r="AK2536" t="s">
        <v>12027</v>
      </c>
      <c r="AL2536" t="s">
        <v>12032</v>
      </c>
      <c r="AM2536" t="s">
        <v>11392</v>
      </c>
      <c r="AN2536">
        <v>1</v>
      </c>
      <c r="AO2536" s="10" t="s">
        <v>12045</v>
      </c>
      <c r="AP2536" t="str" cm="1">
        <f t="array" ref="AP2536">_xlfn.IFS(
  Table1[[#This Row],[Age]]&lt;=25, "18-25",
  Table1[[#This Row],[Age]]&lt;=35, "26-35",
  Table1[[#This Row],[Age]]&lt;=45, "36-45",
  Table1[[#This Row],[Age]]&lt;=60, "46-60",
  TRUE, "60+")</f>
        <v>60+</v>
      </c>
    </row>
    <row r="2537" spans="1:42" x14ac:dyDescent="0.3">
      <c r="A2537">
        <v>2536</v>
      </c>
      <c r="B2537" t="s">
        <v>21</v>
      </c>
      <c r="C2537" t="s">
        <v>59</v>
      </c>
      <c r="D2537">
        <v>67</v>
      </c>
      <c r="E2537" t="s">
        <v>104</v>
      </c>
      <c r="F2537" t="s">
        <v>2643</v>
      </c>
      <c r="G2537" t="s">
        <v>5135</v>
      </c>
      <c r="H2537">
        <v>19458797389</v>
      </c>
      <c r="I2537" t="s">
        <v>6740</v>
      </c>
      <c r="J2537" t="s">
        <v>7291</v>
      </c>
      <c r="K2537">
        <v>3250.29</v>
      </c>
      <c r="L2537" s="12" t="s">
        <v>9466</v>
      </c>
      <c r="M2537" s="10" t="s">
        <v>11098</v>
      </c>
      <c r="N2537">
        <v>2536</v>
      </c>
      <c r="O2537">
        <v>45234</v>
      </c>
      <c r="P2537" t="s">
        <v>11402</v>
      </c>
      <c r="Q2537" s="16">
        <v>684.15</v>
      </c>
      <c r="R2537">
        <v>2566.14</v>
      </c>
      <c r="S2537">
        <v>17</v>
      </c>
      <c r="T2537">
        <v>2536</v>
      </c>
      <c r="U2537">
        <v>20225.23</v>
      </c>
      <c r="V2537" t="s">
        <v>11413</v>
      </c>
      <c r="W2537">
        <v>1.1399999999999999</v>
      </c>
      <c r="X2537">
        <v>24</v>
      </c>
      <c r="Y2537" t="s">
        <v>7927</v>
      </c>
      <c r="Z2537" t="s">
        <v>12011</v>
      </c>
      <c r="AA2537">
        <v>2536</v>
      </c>
      <c r="AB2537" t="s">
        <v>12015</v>
      </c>
      <c r="AC2537">
        <v>9850.2000000000007</v>
      </c>
      <c r="AD2537">
        <v>2501.1999999999998</v>
      </c>
      <c r="AE2537">
        <v>125.06</v>
      </c>
      <c r="AF2537" t="s">
        <v>11226</v>
      </c>
      <c r="AG2537" t="s">
        <v>11389</v>
      </c>
      <c r="AH2537">
        <v>6768</v>
      </c>
      <c r="AI2537">
        <v>2536</v>
      </c>
      <c r="AJ2537" t="s">
        <v>11303</v>
      </c>
      <c r="AK2537" t="s">
        <v>12027</v>
      </c>
      <c r="AL2537" t="s">
        <v>12031</v>
      </c>
      <c r="AM2537" t="s">
        <v>11364</v>
      </c>
      <c r="AN2537">
        <v>1</v>
      </c>
      <c r="AO2537" s="10" t="s">
        <v>12040</v>
      </c>
      <c r="AP2537" t="str" cm="1">
        <f t="array" ref="AP2537">_xlfn.IFS(
  Table1[[#This Row],[Age]]&lt;=25, "18-25",
  Table1[[#This Row],[Age]]&lt;=35, "26-35",
  Table1[[#This Row],[Age]]&lt;=45, "36-45",
  Table1[[#This Row],[Age]]&lt;=60, "46-60",
  TRUE, "60+")</f>
        <v>60+</v>
      </c>
    </row>
    <row r="2538" spans="1:42" x14ac:dyDescent="0.3">
      <c r="A2538">
        <v>2537</v>
      </c>
      <c r="B2538" t="s">
        <v>39</v>
      </c>
      <c r="C2538" t="s">
        <v>76</v>
      </c>
      <c r="D2538">
        <v>47</v>
      </c>
      <c r="E2538" t="s">
        <v>104</v>
      </c>
      <c r="F2538" t="s">
        <v>2644</v>
      </c>
      <c r="G2538" t="s">
        <v>5143</v>
      </c>
      <c r="H2538">
        <v>19458797390</v>
      </c>
      <c r="I2538" t="s">
        <v>5368</v>
      </c>
      <c r="J2538" t="s">
        <v>7292</v>
      </c>
      <c r="K2538">
        <v>6342.26</v>
      </c>
      <c r="L2538" s="12" t="s">
        <v>9467</v>
      </c>
      <c r="M2538" s="10" t="s">
        <v>11163</v>
      </c>
      <c r="N2538">
        <v>2537</v>
      </c>
      <c r="O2538">
        <v>45036</v>
      </c>
      <c r="P2538" t="s">
        <v>11404</v>
      </c>
      <c r="Q2538" s="16">
        <v>1628.43</v>
      </c>
      <c r="R2538">
        <v>7970.69</v>
      </c>
      <c r="S2538">
        <v>52</v>
      </c>
      <c r="T2538">
        <v>2537</v>
      </c>
      <c r="U2538">
        <v>45323.91</v>
      </c>
      <c r="V2538" t="s">
        <v>11411</v>
      </c>
      <c r="W2538">
        <v>1.68</v>
      </c>
      <c r="X2538">
        <v>12</v>
      </c>
      <c r="Y2538" t="s">
        <v>11696</v>
      </c>
      <c r="Z2538" t="s">
        <v>12010</v>
      </c>
      <c r="AA2538">
        <v>2537</v>
      </c>
      <c r="AB2538" t="s">
        <v>12015</v>
      </c>
      <c r="AC2538">
        <v>2082.1799999999998</v>
      </c>
      <c r="AD2538">
        <v>205.17</v>
      </c>
      <c r="AE2538">
        <v>10.26</v>
      </c>
      <c r="AF2538" t="s">
        <v>11114</v>
      </c>
      <c r="AG2538" t="s">
        <v>11163</v>
      </c>
      <c r="AH2538">
        <v>9443</v>
      </c>
      <c r="AI2538">
        <v>2537</v>
      </c>
      <c r="AJ2538" t="s">
        <v>11131</v>
      </c>
      <c r="AK2538" t="s">
        <v>12027</v>
      </c>
      <c r="AL2538" t="s">
        <v>12031</v>
      </c>
      <c r="AM2538" t="s">
        <v>11136</v>
      </c>
      <c r="AN2538">
        <v>1</v>
      </c>
      <c r="AO2538" s="10" t="s">
        <v>12037</v>
      </c>
      <c r="AP2538" t="str" cm="1">
        <f t="array" ref="AP2538">_xlfn.IFS(
  Table1[[#This Row],[Age]]&lt;=25, "18-25",
  Table1[[#This Row],[Age]]&lt;=35, "26-35",
  Table1[[#This Row],[Age]]&lt;=45, "36-45",
  Table1[[#This Row],[Age]]&lt;=60, "46-60",
  TRUE, "60+")</f>
        <v>46-60</v>
      </c>
    </row>
    <row r="2539" spans="1:42" x14ac:dyDescent="0.3">
      <c r="A2539">
        <v>2538</v>
      </c>
      <c r="B2539" t="s">
        <v>27</v>
      </c>
      <c r="C2539" t="s">
        <v>69</v>
      </c>
      <c r="D2539">
        <v>18</v>
      </c>
      <c r="E2539" t="s">
        <v>104</v>
      </c>
      <c r="F2539" t="s">
        <v>2645</v>
      </c>
      <c r="G2539" t="s">
        <v>5126</v>
      </c>
      <c r="H2539">
        <v>19458797391</v>
      </c>
      <c r="I2539" t="s">
        <v>6741</v>
      </c>
      <c r="J2539" t="s">
        <v>7291</v>
      </c>
      <c r="K2539">
        <v>4662.6000000000004</v>
      </c>
      <c r="L2539" s="12" t="s">
        <v>9468</v>
      </c>
      <c r="M2539" s="10" t="s">
        <v>11334</v>
      </c>
      <c r="N2539">
        <v>2538</v>
      </c>
      <c r="O2539">
        <v>45073</v>
      </c>
      <c r="P2539" t="s">
        <v>11404</v>
      </c>
      <c r="Q2539" s="16">
        <v>4044.73</v>
      </c>
      <c r="R2539">
        <v>617.87</v>
      </c>
      <c r="S2539">
        <v>43</v>
      </c>
      <c r="T2539">
        <v>2538</v>
      </c>
      <c r="U2539">
        <v>1187.8699999999999</v>
      </c>
      <c r="V2539" t="s">
        <v>11411</v>
      </c>
      <c r="W2539">
        <v>4.68</v>
      </c>
      <c r="X2539">
        <v>60</v>
      </c>
      <c r="Y2539" t="s">
        <v>11436</v>
      </c>
      <c r="Z2539" t="s">
        <v>12012</v>
      </c>
      <c r="AA2539">
        <v>2538</v>
      </c>
      <c r="AB2539" t="s">
        <v>12016</v>
      </c>
      <c r="AC2539">
        <v>6575.76</v>
      </c>
      <c r="AD2539">
        <v>4953.7299999999996</v>
      </c>
      <c r="AE2539">
        <v>247.69</v>
      </c>
      <c r="AF2539" t="s">
        <v>11054</v>
      </c>
      <c r="AG2539" t="s">
        <v>11162</v>
      </c>
      <c r="AH2539">
        <v>6862</v>
      </c>
      <c r="AI2539">
        <v>2538</v>
      </c>
      <c r="AJ2539" t="s">
        <v>11118</v>
      </c>
      <c r="AK2539" t="s">
        <v>12029</v>
      </c>
      <c r="AL2539" t="s">
        <v>12031</v>
      </c>
      <c r="AM2539" t="s">
        <v>11397</v>
      </c>
      <c r="AN2539">
        <v>1</v>
      </c>
      <c r="AO2539" s="10" t="s">
        <v>12046</v>
      </c>
      <c r="AP2539" t="str" cm="1">
        <f t="array" ref="AP2539">_xlfn.IFS(
  Table1[[#This Row],[Age]]&lt;=25, "18-25",
  Table1[[#This Row],[Age]]&lt;=35, "26-35",
  Table1[[#This Row],[Age]]&lt;=45, "36-45",
  Table1[[#This Row],[Age]]&lt;=60, "46-60",
  TRUE, "60+")</f>
        <v>18-25</v>
      </c>
    </row>
    <row r="2540" spans="1:42" x14ac:dyDescent="0.3">
      <c r="A2540">
        <v>2539</v>
      </c>
      <c r="B2540" t="s">
        <v>21</v>
      </c>
      <c r="C2540" t="s">
        <v>89</v>
      </c>
      <c r="D2540">
        <v>21</v>
      </c>
      <c r="E2540" t="s">
        <v>104</v>
      </c>
      <c r="F2540" t="s">
        <v>2646</v>
      </c>
      <c r="G2540" t="s">
        <v>5117</v>
      </c>
      <c r="H2540">
        <v>19458797392</v>
      </c>
      <c r="I2540" t="s">
        <v>6592</v>
      </c>
      <c r="J2540" t="s">
        <v>7292</v>
      </c>
      <c r="K2540">
        <v>6078.29</v>
      </c>
      <c r="L2540" s="12" t="s">
        <v>9469</v>
      </c>
      <c r="M2540" s="10" t="s">
        <v>11184</v>
      </c>
      <c r="N2540">
        <v>2539</v>
      </c>
      <c r="O2540">
        <v>45049</v>
      </c>
      <c r="P2540" t="s">
        <v>11403</v>
      </c>
      <c r="Q2540" s="16">
        <v>150.91</v>
      </c>
      <c r="R2540">
        <v>6229.2</v>
      </c>
      <c r="S2540">
        <v>23</v>
      </c>
      <c r="T2540">
        <v>2539</v>
      </c>
      <c r="U2540">
        <v>20698.57</v>
      </c>
      <c r="V2540" t="s">
        <v>11413</v>
      </c>
      <c r="W2540">
        <v>2.58</v>
      </c>
      <c r="X2540">
        <v>48</v>
      </c>
      <c r="Y2540" t="s">
        <v>9619</v>
      </c>
      <c r="Z2540" t="s">
        <v>12011</v>
      </c>
      <c r="AA2540">
        <v>2539</v>
      </c>
      <c r="AB2540" t="s">
        <v>12017</v>
      </c>
      <c r="AC2540">
        <v>3711.05</v>
      </c>
      <c r="AD2540">
        <v>3539.11</v>
      </c>
      <c r="AE2540">
        <v>176.96</v>
      </c>
      <c r="AF2540" t="s">
        <v>11284</v>
      </c>
      <c r="AG2540" t="s">
        <v>11060</v>
      </c>
      <c r="AH2540">
        <v>8969</v>
      </c>
      <c r="AI2540">
        <v>2539</v>
      </c>
      <c r="AJ2540" t="s">
        <v>11308</v>
      </c>
      <c r="AK2540" t="s">
        <v>12029</v>
      </c>
      <c r="AL2540" t="s">
        <v>12032</v>
      </c>
      <c r="AM2540" t="s">
        <v>11175</v>
      </c>
      <c r="AN2540">
        <v>1</v>
      </c>
      <c r="AO2540" s="10" t="s">
        <v>12046</v>
      </c>
      <c r="AP2540" t="str" cm="1">
        <f t="array" ref="AP2540">_xlfn.IFS(
  Table1[[#This Row],[Age]]&lt;=25, "18-25",
  Table1[[#This Row],[Age]]&lt;=35, "26-35",
  Table1[[#This Row],[Age]]&lt;=45, "36-45",
  Table1[[#This Row],[Age]]&lt;=60, "46-60",
  TRUE, "60+")</f>
        <v>18-25</v>
      </c>
    </row>
    <row r="2541" spans="1:42" x14ac:dyDescent="0.3">
      <c r="A2541">
        <v>2540</v>
      </c>
      <c r="B2541" t="s">
        <v>6</v>
      </c>
      <c r="C2541" t="s">
        <v>88</v>
      </c>
      <c r="D2541">
        <v>40</v>
      </c>
      <c r="E2541" t="s">
        <v>104</v>
      </c>
      <c r="F2541" t="s">
        <v>2647</v>
      </c>
      <c r="G2541" t="s">
        <v>5119</v>
      </c>
      <c r="H2541">
        <v>19458797393</v>
      </c>
      <c r="I2541" t="s">
        <v>5792</v>
      </c>
      <c r="J2541" t="s">
        <v>7291</v>
      </c>
      <c r="K2541">
        <v>6796.04</v>
      </c>
      <c r="L2541" s="12" t="s">
        <v>9470</v>
      </c>
      <c r="M2541" s="10" t="s">
        <v>11115</v>
      </c>
      <c r="N2541">
        <v>2540</v>
      </c>
      <c r="O2541">
        <v>45231</v>
      </c>
      <c r="P2541" t="s">
        <v>11403</v>
      </c>
      <c r="Q2541" s="16">
        <v>1141.8900000000001</v>
      </c>
      <c r="R2541">
        <v>7937.93</v>
      </c>
      <c r="S2541">
        <v>1</v>
      </c>
      <c r="T2541">
        <v>2540</v>
      </c>
      <c r="U2541">
        <v>37398.910000000003</v>
      </c>
      <c r="V2541" t="s">
        <v>11411</v>
      </c>
      <c r="W2541">
        <v>6.69</v>
      </c>
      <c r="X2541">
        <v>36</v>
      </c>
      <c r="Y2541" t="s">
        <v>8427</v>
      </c>
      <c r="Z2541" t="s">
        <v>12011</v>
      </c>
      <c r="AA2541">
        <v>2540</v>
      </c>
      <c r="AB2541" t="s">
        <v>12017</v>
      </c>
      <c r="AC2541">
        <v>5521.18</v>
      </c>
      <c r="AD2541">
        <v>566.79</v>
      </c>
      <c r="AE2541">
        <v>28.34</v>
      </c>
      <c r="AF2541" t="s">
        <v>11347</v>
      </c>
      <c r="AG2541" t="s">
        <v>11308</v>
      </c>
      <c r="AH2541">
        <v>7895</v>
      </c>
      <c r="AI2541">
        <v>2540</v>
      </c>
      <c r="AJ2541" t="s">
        <v>11113</v>
      </c>
      <c r="AK2541" t="s">
        <v>12028</v>
      </c>
      <c r="AL2541" t="s">
        <v>12031</v>
      </c>
      <c r="AM2541" t="s">
        <v>11337</v>
      </c>
      <c r="AN2541">
        <v>1</v>
      </c>
      <c r="AO2541" s="10" t="s">
        <v>12040</v>
      </c>
      <c r="AP2541" t="str" cm="1">
        <f t="array" ref="AP2541">_xlfn.IFS(
  Table1[[#This Row],[Age]]&lt;=25, "18-25",
  Table1[[#This Row],[Age]]&lt;=35, "26-35",
  Table1[[#This Row],[Age]]&lt;=45, "36-45",
  Table1[[#This Row],[Age]]&lt;=60, "46-60",
  TRUE, "60+")</f>
        <v>36-45</v>
      </c>
    </row>
    <row r="2542" spans="1:42" x14ac:dyDescent="0.3">
      <c r="A2542">
        <v>2541</v>
      </c>
      <c r="B2542" t="s">
        <v>37</v>
      </c>
      <c r="C2542" t="s">
        <v>72</v>
      </c>
      <c r="D2542">
        <v>24</v>
      </c>
      <c r="E2542" t="s">
        <v>105</v>
      </c>
      <c r="F2542" t="s">
        <v>2648</v>
      </c>
      <c r="G2542" t="s">
        <v>5116</v>
      </c>
      <c r="H2542">
        <v>19458797394</v>
      </c>
      <c r="I2542" t="s">
        <v>5201</v>
      </c>
      <c r="J2542" t="s">
        <v>7291</v>
      </c>
      <c r="K2542">
        <v>3868.88</v>
      </c>
      <c r="L2542" s="12" t="s">
        <v>8222</v>
      </c>
      <c r="M2542" s="10" t="s">
        <v>11236</v>
      </c>
      <c r="N2542">
        <v>2541</v>
      </c>
      <c r="O2542">
        <v>45165</v>
      </c>
      <c r="P2542" t="s">
        <v>11404</v>
      </c>
      <c r="Q2542" s="16">
        <v>4778.45</v>
      </c>
      <c r="R2542">
        <v>8647.33</v>
      </c>
      <c r="S2542">
        <v>93</v>
      </c>
      <c r="T2542">
        <v>2541</v>
      </c>
      <c r="U2542">
        <v>44653.66</v>
      </c>
      <c r="V2542" t="s">
        <v>11412</v>
      </c>
      <c r="W2542">
        <v>2.57</v>
      </c>
      <c r="X2542">
        <v>48</v>
      </c>
      <c r="Y2542" t="s">
        <v>8302</v>
      </c>
      <c r="Z2542" t="s">
        <v>12010</v>
      </c>
      <c r="AA2542">
        <v>2541</v>
      </c>
      <c r="AB2542" t="s">
        <v>12017</v>
      </c>
      <c r="AC2542">
        <v>1660.06</v>
      </c>
      <c r="AD2542">
        <v>216.41</v>
      </c>
      <c r="AE2542">
        <v>10.82</v>
      </c>
      <c r="AF2542" t="s">
        <v>11087</v>
      </c>
      <c r="AG2542" t="s">
        <v>11298</v>
      </c>
      <c r="AH2542">
        <v>1013</v>
      </c>
      <c r="AI2542">
        <v>2541</v>
      </c>
      <c r="AJ2542" t="s">
        <v>11261</v>
      </c>
      <c r="AK2542" t="s">
        <v>12027</v>
      </c>
      <c r="AL2542" t="s">
        <v>12032</v>
      </c>
      <c r="AM2542" t="s">
        <v>11349</v>
      </c>
      <c r="AN2542">
        <v>1</v>
      </c>
      <c r="AO2542" s="10" t="s">
        <v>12041</v>
      </c>
      <c r="AP2542" t="str" cm="1">
        <f t="array" ref="AP2542">_xlfn.IFS(
  Table1[[#This Row],[Age]]&lt;=25, "18-25",
  Table1[[#This Row],[Age]]&lt;=35, "26-35",
  Table1[[#This Row],[Age]]&lt;=45, "36-45",
  Table1[[#This Row],[Age]]&lt;=60, "46-60",
  TRUE, "60+")</f>
        <v>18-25</v>
      </c>
    </row>
    <row r="2543" spans="1:42" x14ac:dyDescent="0.3">
      <c r="A2543">
        <v>2542</v>
      </c>
      <c r="B2543" t="s">
        <v>14</v>
      </c>
      <c r="C2543" t="s">
        <v>62</v>
      </c>
      <c r="D2543">
        <v>47</v>
      </c>
      <c r="E2543" t="s">
        <v>105</v>
      </c>
      <c r="F2543" t="s">
        <v>2649</v>
      </c>
      <c r="G2543" t="s">
        <v>5114</v>
      </c>
      <c r="H2543">
        <v>19458797395</v>
      </c>
      <c r="I2543" t="s">
        <v>6742</v>
      </c>
      <c r="J2543" t="s">
        <v>7292</v>
      </c>
      <c r="K2543">
        <v>7881.07</v>
      </c>
      <c r="L2543" s="12" t="s">
        <v>9466</v>
      </c>
      <c r="M2543" s="10" t="s">
        <v>11323</v>
      </c>
      <c r="N2543">
        <v>2542</v>
      </c>
      <c r="O2543">
        <v>45117</v>
      </c>
      <c r="P2543" t="s">
        <v>11404</v>
      </c>
      <c r="Q2543" s="16">
        <v>94.88</v>
      </c>
      <c r="R2543">
        <v>7786.19</v>
      </c>
      <c r="S2543">
        <v>25</v>
      </c>
      <c r="T2543">
        <v>2542</v>
      </c>
      <c r="U2543">
        <v>18561.689999999999</v>
      </c>
      <c r="V2543" t="s">
        <v>11413</v>
      </c>
      <c r="W2543">
        <v>9.94</v>
      </c>
      <c r="X2543">
        <v>36</v>
      </c>
      <c r="Y2543" t="s">
        <v>11957</v>
      </c>
      <c r="Z2543" t="s">
        <v>12010</v>
      </c>
      <c r="AA2543">
        <v>2542</v>
      </c>
      <c r="AB2543" t="s">
        <v>12016</v>
      </c>
      <c r="AC2543">
        <v>8749.0300000000007</v>
      </c>
      <c r="AD2543">
        <v>4955.83</v>
      </c>
      <c r="AE2543">
        <v>247.79</v>
      </c>
      <c r="AF2543" t="s">
        <v>11235</v>
      </c>
      <c r="AG2543" t="s">
        <v>11041</v>
      </c>
      <c r="AH2543">
        <v>5318</v>
      </c>
      <c r="AI2543">
        <v>2542</v>
      </c>
      <c r="AJ2543" t="s">
        <v>11382</v>
      </c>
      <c r="AK2543" t="s">
        <v>12027</v>
      </c>
      <c r="AL2543" t="s">
        <v>12031</v>
      </c>
      <c r="AM2543" t="s">
        <v>11154</v>
      </c>
      <c r="AN2543">
        <v>1</v>
      </c>
      <c r="AO2543" s="10" t="s">
        <v>12038</v>
      </c>
      <c r="AP2543" t="str" cm="1">
        <f t="array" ref="AP2543">_xlfn.IFS(
  Table1[[#This Row],[Age]]&lt;=25, "18-25",
  Table1[[#This Row],[Age]]&lt;=35, "26-35",
  Table1[[#This Row],[Age]]&lt;=45, "36-45",
  Table1[[#This Row],[Age]]&lt;=60, "46-60",
  TRUE, "60+")</f>
        <v>46-60</v>
      </c>
    </row>
    <row r="2544" spans="1:42" x14ac:dyDescent="0.3">
      <c r="A2544">
        <v>2543</v>
      </c>
      <c r="B2544" t="s">
        <v>27</v>
      </c>
      <c r="C2544" t="s">
        <v>71</v>
      </c>
      <c r="D2544">
        <v>43</v>
      </c>
      <c r="E2544" t="s">
        <v>105</v>
      </c>
      <c r="F2544" t="s">
        <v>2650</v>
      </c>
      <c r="G2544" t="s">
        <v>5127</v>
      </c>
      <c r="H2544">
        <v>19458797396</v>
      </c>
      <c r="I2544" t="s">
        <v>6743</v>
      </c>
      <c r="J2544" t="s">
        <v>7291</v>
      </c>
      <c r="K2544">
        <v>7058.36</v>
      </c>
      <c r="L2544" s="12" t="s">
        <v>7933</v>
      </c>
      <c r="M2544" s="10" t="s">
        <v>11319</v>
      </c>
      <c r="N2544">
        <v>2543</v>
      </c>
      <c r="O2544">
        <v>45042</v>
      </c>
      <c r="P2544" t="s">
        <v>11402</v>
      </c>
      <c r="Q2544" s="16">
        <v>1398.51</v>
      </c>
      <c r="R2544">
        <v>5659.85</v>
      </c>
      <c r="S2544">
        <v>6</v>
      </c>
      <c r="T2544">
        <v>2543</v>
      </c>
      <c r="U2544">
        <v>34005.870000000003</v>
      </c>
      <c r="V2544" t="s">
        <v>11412</v>
      </c>
      <c r="W2544">
        <v>4.92</v>
      </c>
      <c r="X2544">
        <v>60</v>
      </c>
      <c r="Y2544" t="s">
        <v>10601</v>
      </c>
      <c r="Z2544" t="s">
        <v>12011</v>
      </c>
      <c r="AA2544">
        <v>2543</v>
      </c>
      <c r="AB2544" t="s">
        <v>12015</v>
      </c>
      <c r="AC2544">
        <v>9023.34</v>
      </c>
      <c r="AD2544">
        <v>3129.41</v>
      </c>
      <c r="AE2544">
        <v>156.47</v>
      </c>
      <c r="AF2544" t="s">
        <v>11097</v>
      </c>
      <c r="AG2544" t="s">
        <v>11040</v>
      </c>
      <c r="AH2544">
        <v>156</v>
      </c>
      <c r="AI2544">
        <v>2543</v>
      </c>
      <c r="AJ2544" t="s">
        <v>11253</v>
      </c>
      <c r="AK2544" t="s">
        <v>12027</v>
      </c>
      <c r="AL2544" t="s">
        <v>12032</v>
      </c>
      <c r="AM2544" t="s">
        <v>11319</v>
      </c>
      <c r="AN2544">
        <v>1</v>
      </c>
      <c r="AO2544" s="10" t="s">
        <v>12037</v>
      </c>
      <c r="AP2544" t="str" cm="1">
        <f t="array" ref="AP2544">_xlfn.IFS(
  Table1[[#This Row],[Age]]&lt;=25, "18-25",
  Table1[[#This Row],[Age]]&lt;=35, "26-35",
  Table1[[#This Row],[Age]]&lt;=45, "36-45",
  Table1[[#This Row],[Age]]&lt;=60, "46-60",
  TRUE, "60+")</f>
        <v>36-45</v>
      </c>
    </row>
    <row r="2545" spans="1:42" x14ac:dyDescent="0.3">
      <c r="A2545">
        <v>2544</v>
      </c>
      <c r="B2545" t="s">
        <v>18</v>
      </c>
      <c r="C2545" t="s">
        <v>56</v>
      </c>
      <c r="D2545">
        <v>18</v>
      </c>
      <c r="E2545" t="s">
        <v>106</v>
      </c>
      <c r="F2545" t="s">
        <v>2651</v>
      </c>
      <c r="G2545" t="s">
        <v>5125</v>
      </c>
      <c r="H2545">
        <v>19458797397</v>
      </c>
      <c r="I2545" t="s">
        <v>5319</v>
      </c>
      <c r="J2545" t="s">
        <v>7291</v>
      </c>
      <c r="K2545">
        <v>6906.78</v>
      </c>
      <c r="L2545" s="12" t="s">
        <v>9471</v>
      </c>
      <c r="M2545" s="10" t="s">
        <v>11344</v>
      </c>
      <c r="N2545">
        <v>2544</v>
      </c>
      <c r="O2545">
        <v>45083</v>
      </c>
      <c r="P2545" t="s">
        <v>11403</v>
      </c>
      <c r="Q2545" s="16">
        <v>1635.6</v>
      </c>
      <c r="R2545">
        <v>8542.3799999999992</v>
      </c>
      <c r="S2545">
        <v>74</v>
      </c>
      <c r="T2545">
        <v>2544</v>
      </c>
      <c r="U2545">
        <v>29437.09</v>
      </c>
      <c r="V2545" t="s">
        <v>11412</v>
      </c>
      <c r="W2545">
        <v>2.33</v>
      </c>
      <c r="X2545">
        <v>36</v>
      </c>
      <c r="Y2545" t="s">
        <v>11767</v>
      </c>
      <c r="Z2545" t="s">
        <v>12012</v>
      </c>
      <c r="AA2545">
        <v>2544</v>
      </c>
      <c r="AB2545" t="s">
        <v>12016</v>
      </c>
      <c r="AC2545">
        <v>5424.52</v>
      </c>
      <c r="AD2545">
        <v>2999.44</v>
      </c>
      <c r="AE2545">
        <v>149.97</v>
      </c>
      <c r="AF2545" t="s">
        <v>11246</v>
      </c>
      <c r="AG2545" t="s">
        <v>11233</v>
      </c>
      <c r="AH2545">
        <v>1977</v>
      </c>
      <c r="AI2545">
        <v>2544</v>
      </c>
      <c r="AJ2545" t="s">
        <v>11036</v>
      </c>
      <c r="AK2545" t="s">
        <v>12027</v>
      </c>
      <c r="AL2545" t="s">
        <v>12032</v>
      </c>
      <c r="AM2545" t="s">
        <v>11369</v>
      </c>
      <c r="AN2545">
        <v>1</v>
      </c>
      <c r="AO2545" s="10" t="s">
        <v>12043</v>
      </c>
      <c r="AP2545" t="str" cm="1">
        <f t="array" ref="AP2545">_xlfn.IFS(
  Table1[[#This Row],[Age]]&lt;=25, "18-25",
  Table1[[#This Row],[Age]]&lt;=35, "26-35",
  Table1[[#This Row],[Age]]&lt;=45, "36-45",
  Table1[[#This Row],[Age]]&lt;=60, "46-60",
  TRUE, "60+")</f>
        <v>18-25</v>
      </c>
    </row>
    <row r="2546" spans="1:42" x14ac:dyDescent="0.3">
      <c r="A2546">
        <v>2545</v>
      </c>
      <c r="B2546" t="s">
        <v>45</v>
      </c>
      <c r="C2546" t="s">
        <v>54</v>
      </c>
      <c r="D2546">
        <v>46</v>
      </c>
      <c r="E2546" t="s">
        <v>105</v>
      </c>
      <c r="F2546" t="s">
        <v>2652</v>
      </c>
      <c r="G2546" t="s">
        <v>5120</v>
      </c>
      <c r="H2546">
        <v>19458797398</v>
      </c>
      <c r="I2546" t="s">
        <v>5702</v>
      </c>
      <c r="J2546" t="s">
        <v>7292</v>
      </c>
      <c r="K2546">
        <v>1579.89</v>
      </c>
      <c r="L2546" s="12" t="s">
        <v>9472</v>
      </c>
      <c r="M2546" s="10" t="s">
        <v>11164</v>
      </c>
      <c r="N2546">
        <v>2545</v>
      </c>
      <c r="O2546">
        <v>45258</v>
      </c>
      <c r="P2546" t="s">
        <v>11402</v>
      </c>
      <c r="Q2546" s="16">
        <v>4620.32</v>
      </c>
      <c r="R2546">
        <v>6200.21</v>
      </c>
      <c r="S2546">
        <v>54</v>
      </c>
      <c r="T2546">
        <v>2545</v>
      </c>
      <c r="U2546">
        <v>10875.09</v>
      </c>
      <c r="V2546" t="s">
        <v>11411</v>
      </c>
      <c r="W2546">
        <v>1.66</v>
      </c>
      <c r="X2546">
        <v>36</v>
      </c>
      <c r="Y2546" t="s">
        <v>11736</v>
      </c>
      <c r="Z2546" t="s">
        <v>12010</v>
      </c>
      <c r="AA2546">
        <v>2545</v>
      </c>
      <c r="AB2546" t="s">
        <v>12016</v>
      </c>
      <c r="AC2546">
        <v>1751.75</v>
      </c>
      <c r="AD2546">
        <v>1109.3</v>
      </c>
      <c r="AE2546">
        <v>55.46</v>
      </c>
      <c r="AF2546" t="s">
        <v>11233</v>
      </c>
      <c r="AG2546" t="s">
        <v>11337</v>
      </c>
      <c r="AH2546">
        <v>7547</v>
      </c>
      <c r="AI2546">
        <v>2545</v>
      </c>
      <c r="AJ2546" t="s">
        <v>11209</v>
      </c>
      <c r="AK2546" t="s">
        <v>12029</v>
      </c>
      <c r="AL2546" t="s">
        <v>12031</v>
      </c>
      <c r="AM2546" t="s">
        <v>11198</v>
      </c>
      <c r="AN2546">
        <v>1</v>
      </c>
      <c r="AO2546" s="10" t="s">
        <v>12040</v>
      </c>
      <c r="AP2546" t="str" cm="1">
        <f t="array" ref="AP2546">_xlfn.IFS(
  Table1[[#This Row],[Age]]&lt;=25, "18-25",
  Table1[[#This Row],[Age]]&lt;=35, "26-35",
  Table1[[#This Row],[Age]]&lt;=45, "36-45",
  Table1[[#This Row],[Age]]&lt;=60, "46-60",
  TRUE, "60+")</f>
        <v>46-60</v>
      </c>
    </row>
    <row r="2547" spans="1:42" x14ac:dyDescent="0.3">
      <c r="A2547">
        <v>2546</v>
      </c>
      <c r="B2547" t="s">
        <v>9</v>
      </c>
      <c r="C2547" t="s">
        <v>64</v>
      </c>
      <c r="D2547">
        <v>42</v>
      </c>
      <c r="E2547" t="s">
        <v>104</v>
      </c>
      <c r="F2547" t="s">
        <v>2653</v>
      </c>
      <c r="G2547" t="s">
        <v>5132</v>
      </c>
      <c r="H2547">
        <v>19458797399</v>
      </c>
      <c r="I2547" t="s">
        <v>6734</v>
      </c>
      <c r="J2547" t="s">
        <v>7292</v>
      </c>
      <c r="K2547">
        <v>4794.93</v>
      </c>
      <c r="L2547" s="12" t="s">
        <v>9473</v>
      </c>
      <c r="M2547" s="10" t="s">
        <v>11284</v>
      </c>
      <c r="N2547">
        <v>2546</v>
      </c>
      <c r="O2547">
        <v>45133</v>
      </c>
      <c r="P2547" t="s">
        <v>11402</v>
      </c>
      <c r="Q2547" s="16">
        <v>4257.53</v>
      </c>
      <c r="R2547">
        <v>9052.4599999999991</v>
      </c>
      <c r="S2547">
        <v>78</v>
      </c>
      <c r="T2547">
        <v>2546</v>
      </c>
      <c r="U2547">
        <v>34366.269999999997</v>
      </c>
      <c r="V2547" t="s">
        <v>11412</v>
      </c>
      <c r="W2547">
        <v>4.79</v>
      </c>
      <c r="X2547">
        <v>60</v>
      </c>
      <c r="Y2547" t="s">
        <v>11722</v>
      </c>
      <c r="Z2547" t="s">
        <v>12011</v>
      </c>
      <c r="AA2547">
        <v>2546</v>
      </c>
      <c r="AB2547" t="s">
        <v>12015</v>
      </c>
      <c r="AC2547">
        <v>6230.29</v>
      </c>
      <c r="AD2547">
        <v>4373.6099999999997</v>
      </c>
      <c r="AE2547">
        <v>218.68</v>
      </c>
      <c r="AF2547" t="s">
        <v>11119</v>
      </c>
      <c r="AG2547" t="s">
        <v>11137</v>
      </c>
      <c r="AH2547">
        <v>5460</v>
      </c>
      <c r="AI2547">
        <v>2546</v>
      </c>
      <c r="AJ2547" t="s">
        <v>11166</v>
      </c>
      <c r="AK2547" t="s">
        <v>12028</v>
      </c>
      <c r="AL2547" t="s">
        <v>12031</v>
      </c>
      <c r="AM2547" t="s">
        <v>11210</v>
      </c>
      <c r="AN2547">
        <v>1</v>
      </c>
      <c r="AO2547" s="10" t="s">
        <v>12038</v>
      </c>
      <c r="AP2547" t="str" cm="1">
        <f t="array" ref="AP2547">_xlfn.IFS(
  Table1[[#This Row],[Age]]&lt;=25, "18-25",
  Table1[[#This Row],[Age]]&lt;=35, "26-35",
  Table1[[#This Row],[Age]]&lt;=45, "36-45",
  Table1[[#This Row],[Age]]&lt;=60, "46-60",
  TRUE, "60+")</f>
        <v>36-45</v>
      </c>
    </row>
    <row r="2548" spans="1:42" x14ac:dyDescent="0.3">
      <c r="A2548">
        <v>2547</v>
      </c>
      <c r="B2548" t="s">
        <v>26</v>
      </c>
      <c r="C2548" t="s">
        <v>69</v>
      </c>
      <c r="D2548">
        <v>57</v>
      </c>
      <c r="E2548" t="s">
        <v>105</v>
      </c>
      <c r="F2548" t="s">
        <v>2654</v>
      </c>
      <c r="G2548" t="s">
        <v>5121</v>
      </c>
      <c r="H2548">
        <v>19458797400</v>
      </c>
      <c r="I2548" t="s">
        <v>6194</v>
      </c>
      <c r="J2548" t="s">
        <v>7292</v>
      </c>
      <c r="K2548">
        <v>5814.01</v>
      </c>
      <c r="L2548" s="12" t="s">
        <v>8299</v>
      </c>
      <c r="M2548" s="10" t="s">
        <v>11192</v>
      </c>
      <c r="N2548">
        <v>2547</v>
      </c>
      <c r="O2548">
        <v>44979</v>
      </c>
      <c r="P2548" t="s">
        <v>11404</v>
      </c>
      <c r="Q2548" s="16">
        <v>2305.84</v>
      </c>
      <c r="R2548">
        <v>8119.85</v>
      </c>
      <c r="S2548">
        <v>23</v>
      </c>
      <c r="T2548">
        <v>2547</v>
      </c>
      <c r="U2548">
        <v>13228.67</v>
      </c>
      <c r="V2548" t="s">
        <v>11413</v>
      </c>
      <c r="W2548">
        <v>8.2799999999999994</v>
      </c>
      <c r="X2548">
        <v>24</v>
      </c>
      <c r="Y2548" t="s">
        <v>11958</v>
      </c>
      <c r="Z2548" t="s">
        <v>12011</v>
      </c>
      <c r="AA2548">
        <v>2547</v>
      </c>
      <c r="AB2548" t="s">
        <v>12016</v>
      </c>
      <c r="AC2548">
        <v>3580.12</v>
      </c>
      <c r="AD2548">
        <v>350.8</v>
      </c>
      <c r="AE2548">
        <v>17.54</v>
      </c>
      <c r="AF2548" t="s">
        <v>11060</v>
      </c>
      <c r="AG2548" t="s">
        <v>11039</v>
      </c>
      <c r="AH2548">
        <v>1883</v>
      </c>
      <c r="AI2548">
        <v>2547</v>
      </c>
      <c r="AJ2548" t="s">
        <v>11147</v>
      </c>
      <c r="AK2548" t="s">
        <v>12028</v>
      </c>
      <c r="AL2548" t="s">
        <v>12031</v>
      </c>
      <c r="AM2548" t="s">
        <v>11269</v>
      </c>
      <c r="AN2548">
        <v>1</v>
      </c>
      <c r="AO2548" s="10" t="s">
        <v>12045</v>
      </c>
      <c r="AP2548" t="str" cm="1">
        <f t="array" ref="AP2548">_xlfn.IFS(
  Table1[[#This Row],[Age]]&lt;=25, "18-25",
  Table1[[#This Row],[Age]]&lt;=35, "26-35",
  Table1[[#This Row],[Age]]&lt;=45, "36-45",
  Table1[[#This Row],[Age]]&lt;=60, "46-60",
  TRUE, "60+")</f>
        <v>46-60</v>
      </c>
    </row>
    <row r="2549" spans="1:42" x14ac:dyDescent="0.3">
      <c r="A2549">
        <v>2548</v>
      </c>
      <c r="B2549" t="s">
        <v>13</v>
      </c>
      <c r="C2549" t="s">
        <v>70</v>
      </c>
      <c r="D2549">
        <v>43</v>
      </c>
      <c r="E2549" t="s">
        <v>105</v>
      </c>
      <c r="F2549" t="s">
        <v>2655</v>
      </c>
      <c r="G2549" t="s">
        <v>5137</v>
      </c>
      <c r="H2549">
        <v>19458797401</v>
      </c>
      <c r="I2549" t="s">
        <v>5965</v>
      </c>
      <c r="J2549" t="s">
        <v>7291</v>
      </c>
      <c r="K2549">
        <v>2341.2199999999998</v>
      </c>
      <c r="L2549" s="12" t="s">
        <v>9474</v>
      </c>
      <c r="M2549" s="10" t="s">
        <v>11309</v>
      </c>
      <c r="N2549">
        <v>2548</v>
      </c>
      <c r="O2549">
        <v>45024</v>
      </c>
      <c r="P2549" t="s">
        <v>11402</v>
      </c>
      <c r="Q2549" s="16">
        <v>1594.61</v>
      </c>
      <c r="R2549">
        <v>746.61</v>
      </c>
      <c r="S2549">
        <v>19</v>
      </c>
      <c r="T2549">
        <v>2548</v>
      </c>
      <c r="U2549">
        <v>39411.480000000003</v>
      </c>
      <c r="V2549" t="s">
        <v>11412</v>
      </c>
      <c r="W2549">
        <v>4.95</v>
      </c>
      <c r="X2549">
        <v>12</v>
      </c>
      <c r="Y2549" t="s">
        <v>11768</v>
      </c>
      <c r="Z2549" t="s">
        <v>12012</v>
      </c>
      <c r="AA2549">
        <v>2548</v>
      </c>
      <c r="AB2549" t="s">
        <v>12015</v>
      </c>
      <c r="AC2549">
        <v>1224.79</v>
      </c>
      <c r="AD2549">
        <v>3830.2</v>
      </c>
      <c r="AE2549">
        <v>191.51</v>
      </c>
      <c r="AF2549" t="s">
        <v>11137</v>
      </c>
      <c r="AG2549" t="s">
        <v>11390</v>
      </c>
      <c r="AH2549">
        <v>8958</v>
      </c>
      <c r="AI2549">
        <v>2548</v>
      </c>
      <c r="AJ2549" t="s">
        <v>11334</v>
      </c>
      <c r="AK2549" t="s">
        <v>12029</v>
      </c>
      <c r="AL2549" t="s">
        <v>12031</v>
      </c>
      <c r="AM2549" t="s">
        <v>11332</v>
      </c>
      <c r="AN2549">
        <v>1</v>
      </c>
      <c r="AO2549" s="10" t="s">
        <v>12037</v>
      </c>
      <c r="AP2549" t="str" cm="1">
        <f t="array" ref="AP2549">_xlfn.IFS(
  Table1[[#This Row],[Age]]&lt;=25, "18-25",
  Table1[[#This Row],[Age]]&lt;=35, "26-35",
  Table1[[#This Row],[Age]]&lt;=45, "36-45",
  Table1[[#This Row],[Age]]&lt;=60, "46-60",
  TRUE, "60+")</f>
        <v>36-45</v>
      </c>
    </row>
    <row r="2550" spans="1:42" x14ac:dyDescent="0.3">
      <c r="A2550">
        <v>2549</v>
      </c>
      <c r="B2550" t="s">
        <v>48</v>
      </c>
      <c r="C2550" t="s">
        <v>67</v>
      </c>
      <c r="D2550">
        <v>34</v>
      </c>
      <c r="E2550" t="s">
        <v>106</v>
      </c>
      <c r="F2550" t="s">
        <v>2656</v>
      </c>
      <c r="G2550" t="s">
        <v>5117</v>
      </c>
      <c r="H2550">
        <v>19458797402</v>
      </c>
      <c r="I2550" t="s">
        <v>5907</v>
      </c>
      <c r="J2550" t="s">
        <v>7292</v>
      </c>
      <c r="K2550">
        <v>7609.81</v>
      </c>
      <c r="L2550" s="12" t="s">
        <v>9475</v>
      </c>
      <c r="M2550" s="10" t="s">
        <v>11139</v>
      </c>
      <c r="N2550">
        <v>2549</v>
      </c>
      <c r="O2550">
        <v>44954</v>
      </c>
      <c r="P2550" t="s">
        <v>11403</v>
      </c>
      <c r="Q2550" s="16">
        <v>4722.6899999999996</v>
      </c>
      <c r="R2550">
        <v>12332.5</v>
      </c>
      <c r="S2550">
        <v>56</v>
      </c>
      <c r="T2550">
        <v>2549</v>
      </c>
      <c r="U2550">
        <v>43429.16</v>
      </c>
      <c r="V2550" t="s">
        <v>11413</v>
      </c>
      <c r="W2550">
        <v>2.27</v>
      </c>
      <c r="X2550">
        <v>36</v>
      </c>
      <c r="Y2550" t="s">
        <v>11905</v>
      </c>
      <c r="Z2550" t="s">
        <v>12010</v>
      </c>
      <c r="AA2550">
        <v>2549</v>
      </c>
      <c r="AB2550" t="s">
        <v>12016</v>
      </c>
      <c r="AC2550">
        <v>8467.33</v>
      </c>
      <c r="AD2550">
        <v>667.07</v>
      </c>
      <c r="AE2550">
        <v>33.35</v>
      </c>
      <c r="AF2550" t="s">
        <v>11054</v>
      </c>
      <c r="AG2550" t="s">
        <v>11265</v>
      </c>
      <c r="AH2550">
        <v>8296</v>
      </c>
      <c r="AI2550">
        <v>2549</v>
      </c>
      <c r="AJ2550" t="s">
        <v>11039</v>
      </c>
      <c r="AK2550" t="s">
        <v>12029</v>
      </c>
      <c r="AL2550" t="s">
        <v>12031</v>
      </c>
      <c r="AM2550" t="s">
        <v>11082</v>
      </c>
      <c r="AN2550">
        <v>1</v>
      </c>
      <c r="AO2550" s="10" t="s">
        <v>12039</v>
      </c>
      <c r="AP2550" t="str" cm="1">
        <f t="array" ref="AP2550">_xlfn.IFS(
  Table1[[#This Row],[Age]]&lt;=25, "18-25",
  Table1[[#This Row],[Age]]&lt;=35, "26-35",
  Table1[[#This Row],[Age]]&lt;=45, "36-45",
  Table1[[#This Row],[Age]]&lt;=60, "46-60",
  TRUE, "60+")</f>
        <v>26-35</v>
      </c>
    </row>
    <row r="2551" spans="1:42" x14ac:dyDescent="0.3">
      <c r="A2551">
        <v>2550</v>
      </c>
      <c r="B2551" t="s">
        <v>37</v>
      </c>
      <c r="C2551" t="s">
        <v>94</v>
      </c>
      <c r="D2551">
        <v>48</v>
      </c>
      <c r="E2551" t="s">
        <v>104</v>
      </c>
      <c r="F2551" t="s">
        <v>2657</v>
      </c>
      <c r="G2551" t="s">
        <v>5111</v>
      </c>
      <c r="H2551">
        <v>19458797403</v>
      </c>
      <c r="I2551" t="s">
        <v>5748</v>
      </c>
      <c r="J2551" t="s">
        <v>7292</v>
      </c>
      <c r="K2551">
        <v>1298.7</v>
      </c>
      <c r="L2551" s="12" t="s">
        <v>9476</v>
      </c>
      <c r="M2551" s="10" t="s">
        <v>11224</v>
      </c>
      <c r="N2551">
        <v>2550</v>
      </c>
      <c r="O2551">
        <v>45139</v>
      </c>
      <c r="P2551" t="s">
        <v>11403</v>
      </c>
      <c r="Q2551" s="16">
        <v>949.62</v>
      </c>
      <c r="R2551">
        <v>2248.3200000000002</v>
      </c>
      <c r="S2551">
        <v>53</v>
      </c>
      <c r="T2551">
        <v>2550</v>
      </c>
      <c r="U2551">
        <v>24442.69</v>
      </c>
      <c r="V2551" t="s">
        <v>11412</v>
      </c>
      <c r="W2551">
        <v>5.4</v>
      </c>
      <c r="X2551">
        <v>12</v>
      </c>
      <c r="Y2551" t="s">
        <v>11855</v>
      </c>
      <c r="Z2551" t="s">
        <v>12012</v>
      </c>
      <c r="AA2551">
        <v>2550</v>
      </c>
      <c r="AB2551" t="s">
        <v>12016</v>
      </c>
      <c r="AC2551">
        <v>2161.36</v>
      </c>
      <c r="AD2551">
        <v>4014.6</v>
      </c>
      <c r="AE2551">
        <v>200.73</v>
      </c>
      <c r="AF2551" t="s">
        <v>11034</v>
      </c>
      <c r="AG2551" t="s">
        <v>11367</v>
      </c>
      <c r="AH2551">
        <v>5028</v>
      </c>
      <c r="AI2551">
        <v>2550</v>
      </c>
      <c r="AJ2551" t="s">
        <v>11080</v>
      </c>
      <c r="AK2551" t="s">
        <v>12027</v>
      </c>
      <c r="AL2551" t="s">
        <v>12031</v>
      </c>
      <c r="AM2551" t="s">
        <v>11279</v>
      </c>
      <c r="AN2551">
        <v>1</v>
      </c>
      <c r="AO2551" s="10" t="s">
        <v>12041</v>
      </c>
      <c r="AP2551" t="str" cm="1">
        <f t="array" ref="AP2551">_xlfn.IFS(
  Table1[[#This Row],[Age]]&lt;=25, "18-25",
  Table1[[#This Row],[Age]]&lt;=35, "26-35",
  Table1[[#This Row],[Age]]&lt;=45, "36-45",
  Table1[[#This Row],[Age]]&lt;=60, "46-60",
  TRUE, "60+")</f>
        <v>46-60</v>
      </c>
    </row>
    <row r="2552" spans="1:42" x14ac:dyDescent="0.3">
      <c r="A2552">
        <v>2551</v>
      </c>
      <c r="B2552" t="s">
        <v>13</v>
      </c>
      <c r="C2552" t="s">
        <v>39</v>
      </c>
      <c r="D2552">
        <v>25</v>
      </c>
      <c r="E2552" t="s">
        <v>106</v>
      </c>
      <c r="F2552" t="s">
        <v>2658</v>
      </c>
      <c r="G2552" t="s">
        <v>5126</v>
      </c>
      <c r="H2552">
        <v>19458797404</v>
      </c>
      <c r="I2552" t="s">
        <v>5233</v>
      </c>
      <c r="J2552" t="s">
        <v>7291</v>
      </c>
      <c r="K2552">
        <v>1583.59</v>
      </c>
      <c r="L2552" s="12" t="s">
        <v>9477</v>
      </c>
      <c r="M2552" s="10" t="s">
        <v>11132</v>
      </c>
      <c r="N2552">
        <v>2551</v>
      </c>
      <c r="O2552">
        <v>45071</v>
      </c>
      <c r="P2552" t="s">
        <v>11403</v>
      </c>
      <c r="Q2552" s="16">
        <v>2389.34</v>
      </c>
      <c r="R2552">
        <v>-805.75</v>
      </c>
      <c r="S2552">
        <v>31</v>
      </c>
      <c r="T2552">
        <v>2551</v>
      </c>
      <c r="U2552">
        <v>3652.1</v>
      </c>
      <c r="V2552" t="s">
        <v>11413</v>
      </c>
      <c r="W2552">
        <v>4.04</v>
      </c>
      <c r="X2552">
        <v>36</v>
      </c>
      <c r="Y2552" t="s">
        <v>10260</v>
      </c>
      <c r="Z2552" t="s">
        <v>12011</v>
      </c>
      <c r="AA2552">
        <v>2551</v>
      </c>
      <c r="AB2552" t="s">
        <v>12016</v>
      </c>
      <c r="AC2552">
        <v>9326.25</v>
      </c>
      <c r="AD2552">
        <v>1072.98</v>
      </c>
      <c r="AE2552">
        <v>53.65</v>
      </c>
      <c r="AF2552" t="s">
        <v>11324</v>
      </c>
      <c r="AG2552" t="s">
        <v>11147</v>
      </c>
      <c r="AH2552">
        <v>2322</v>
      </c>
      <c r="AI2552">
        <v>2551</v>
      </c>
      <c r="AJ2552" t="s">
        <v>11122</v>
      </c>
      <c r="AK2552" t="s">
        <v>12027</v>
      </c>
      <c r="AL2552" t="s">
        <v>12031</v>
      </c>
      <c r="AM2552" t="s">
        <v>11302</v>
      </c>
      <c r="AN2552">
        <v>1</v>
      </c>
      <c r="AO2552" s="10" t="s">
        <v>12046</v>
      </c>
      <c r="AP2552" t="str" cm="1">
        <f t="array" ref="AP2552">_xlfn.IFS(
  Table1[[#This Row],[Age]]&lt;=25, "18-25",
  Table1[[#This Row],[Age]]&lt;=35, "26-35",
  Table1[[#This Row],[Age]]&lt;=45, "36-45",
  Table1[[#This Row],[Age]]&lt;=60, "46-60",
  TRUE, "60+")</f>
        <v>18-25</v>
      </c>
    </row>
    <row r="2553" spans="1:42" x14ac:dyDescent="0.3">
      <c r="A2553">
        <v>2552</v>
      </c>
      <c r="B2553" t="s">
        <v>17</v>
      </c>
      <c r="C2553" t="s">
        <v>92</v>
      </c>
      <c r="D2553">
        <v>22</v>
      </c>
      <c r="E2553" t="s">
        <v>106</v>
      </c>
      <c r="F2553" t="s">
        <v>2659</v>
      </c>
      <c r="G2553" t="s">
        <v>5136</v>
      </c>
      <c r="H2553">
        <v>19458797405</v>
      </c>
      <c r="I2553" t="s">
        <v>6322</v>
      </c>
      <c r="J2553" t="s">
        <v>7292</v>
      </c>
      <c r="K2553">
        <v>4191.8599999999997</v>
      </c>
      <c r="L2553" s="12" t="s">
        <v>8032</v>
      </c>
      <c r="M2553" s="10" t="s">
        <v>11266</v>
      </c>
      <c r="N2553">
        <v>2552</v>
      </c>
      <c r="O2553">
        <v>45171</v>
      </c>
      <c r="P2553" t="s">
        <v>11402</v>
      </c>
      <c r="Q2553" s="16">
        <v>2098.0100000000002</v>
      </c>
      <c r="R2553">
        <v>6289.87</v>
      </c>
      <c r="S2553">
        <v>38</v>
      </c>
      <c r="T2553">
        <v>2552</v>
      </c>
      <c r="U2553">
        <v>37130.28</v>
      </c>
      <c r="V2553" t="s">
        <v>11411</v>
      </c>
      <c r="W2553">
        <v>5.52</v>
      </c>
      <c r="X2553">
        <v>60</v>
      </c>
      <c r="Y2553" t="s">
        <v>7953</v>
      </c>
      <c r="Z2553" t="s">
        <v>12010</v>
      </c>
      <c r="AA2553">
        <v>2552</v>
      </c>
      <c r="AB2553" t="s">
        <v>12015</v>
      </c>
      <c r="AC2553">
        <v>6967.92</v>
      </c>
      <c r="AD2553">
        <v>4873.3999999999996</v>
      </c>
      <c r="AE2553">
        <v>243.67</v>
      </c>
      <c r="AF2553" t="s">
        <v>11089</v>
      </c>
      <c r="AG2553" t="s">
        <v>11269</v>
      </c>
      <c r="AH2553">
        <v>500</v>
      </c>
      <c r="AI2553">
        <v>2552</v>
      </c>
      <c r="AJ2553" t="s">
        <v>11286</v>
      </c>
      <c r="AK2553" t="s">
        <v>12027</v>
      </c>
      <c r="AL2553" t="s">
        <v>12032</v>
      </c>
      <c r="AM2553" t="s">
        <v>11223</v>
      </c>
      <c r="AN2553">
        <v>1</v>
      </c>
      <c r="AO2553" s="10" t="s">
        <v>12042</v>
      </c>
      <c r="AP2553" t="str" cm="1">
        <f t="array" ref="AP2553">_xlfn.IFS(
  Table1[[#This Row],[Age]]&lt;=25, "18-25",
  Table1[[#This Row],[Age]]&lt;=35, "26-35",
  Table1[[#This Row],[Age]]&lt;=45, "36-45",
  Table1[[#This Row],[Age]]&lt;=60, "46-60",
  TRUE, "60+")</f>
        <v>18-25</v>
      </c>
    </row>
    <row r="2554" spans="1:42" x14ac:dyDescent="0.3">
      <c r="A2554">
        <v>2553</v>
      </c>
      <c r="B2554" t="s">
        <v>47</v>
      </c>
      <c r="C2554" t="s">
        <v>66</v>
      </c>
      <c r="D2554">
        <v>18</v>
      </c>
      <c r="E2554" t="s">
        <v>106</v>
      </c>
      <c r="F2554" t="s">
        <v>2660</v>
      </c>
      <c r="G2554" t="s">
        <v>5117</v>
      </c>
      <c r="H2554">
        <v>19458797406</v>
      </c>
      <c r="I2554" t="s">
        <v>5359</v>
      </c>
      <c r="J2554" t="s">
        <v>7292</v>
      </c>
      <c r="K2554">
        <v>1439.91</v>
      </c>
      <c r="L2554" s="12" t="s">
        <v>9478</v>
      </c>
      <c r="M2554" s="10" t="s">
        <v>11046</v>
      </c>
      <c r="N2554">
        <v>2553</v>
      </c>
      <c r="O2554">
        <v>45174</v>
      </c>
      <c r="P2554" t="s">
        <v>11402</v>
      </c>
      <c r="Q2554" s="16">
        <v>4676.67</v>
      </c>
      <c r="R2554">
        <v>6116.58</v>
      </c>
      <c r="S2554">
        <v>19</v>
      </c>
      <c r="T2554">
        <v>2553</v>
      </c>
      <c r="U2554">
        <v>23893.54</v>
      </c>
      <c r="V2554" t="s">
        <v>11411</v>
      </c>
      <c r="W2554">
        <v>4.5199999999999996</v>
      </c>
      <c r="X2554">
        <v>12</v>
      </c>
      <c r="Y2554" t="s">
        <v>8397</v>
      </c>
      <c r="Z2554" t="s">
        <v>12011</v>
      </c>
      <c r="AA2554">
        <v>2553</v>
      </c>
      <c r="AB2554" t="s">
        <v>12016</v>
      </c>
      <c r="AC2554">
        <v>2287.6</v>
      </c>
      <c r="AD2554">
        <v>1015.09</v>
      </c>
      <c r="AE2554">
        <v>50.75</v>
      </c>
      <c r="AF2554" t="s">
        <v>11323</v>
      </c>
      <c r="AG2554" t="s">
        <v>11334</v>
      </c>
      <c r="AH2554">
        <v>760</v>
      </c>
      <c r="AI2554">
        <v>2553</v>
      </c>
      <c r="AJ2554" t="s">
        <v>11189</v>
      </c>
      <c r="AK2554" t="s">
        <v>12029</v>
      </c>
      <c r="AL2554" t="s">
        <v>12032</v>
      </c>
      <c r="AM2554" t="s">
        <v>11369</v>
      </c>
      <c r="AN2554">
        <v>1</v>
      </c>
      <c r="AO2554" s="10" t="s">
        <v>12042</v>
      </c>
      <c r="AP2554" t="str" cm="1">
        <f t="array" ref="AP2554">_xlfn.IFS(
  Table1[[#This Row],[Age]]&lt;=25, "18-25",
  Table1[[#This Row],[Age]]&lt;=35, "26-35",
  Table1[[#This Row],[Age]]&lt;=45, "36-45",
  Table1[[#This Row],[Age]]&lt;=60, "46-60",
  TRUE, "60+")</f>
        <v>18-25</v>
      </c>
    </row>
    <row r="2555" spans="1:42" x14ac:dyDescent="0.3">
      <c r="A2555">
        <v>2554</v>
      </c>
      <c r="B2555" t="s">
        <v>18</v>
      </c>
      <c r="C2555" t="s">
        <v>78</v>
      </c>
      <c r="D2555">
        <v>32</v>
      </c>
      <c r="E2555" t="s">
        <v>105</v>
      </c>
      <c r="F2555" t="s">
        <v>2661</v>
      </c>
      <c r="G2555" t="s">
        <v>5109</v>
      </c>
      <c r="H2555">
        <v>19458797407</v>
      </c>
      <c r="I2555" t="s">
        <v>6744</v>
      </c>
      <c r="J2555" t="s">
        <v>7291</v>
      </c>
      <c r="K2555">
        <v>215.28</v>
      </c>
      <c r="L2555" s="12" t="s">
        <v>8647</v>
      </c>
      <c r="M2555" s="10" t="s">
        <v>11170</v>
      </c>
      <c r="N2555">
        <v>2554</v>
      </c>
      <c r="O2555">
        <v>45264</v>
      </c>
      <c r="P2555" t="s">
        <v>11403</v>
      </c>
      <c r="Q2555" s="16">
        <v>3781.49</v>
      </c>
      <c r="R2555">
        <v>-3566.21</v>
      </c>
      <c r="S2555">
        <v>1</v>
      </c>
      <c r="T2555">
        <v>2554</v>
      </c>
      <c r="U2555">
        <v>5631.44</v>
      </c>
      <c r="V2555" t="s">
        <v>11412</v>
      </c>
      <c r="W2555">
        <v>6.83</v>
      </c>
      <c r="X2555">
        <v>48</v>
      </c>
      <c r="Y2555" t="s">
        <v>11525</v>
      </c>
      <c r="Z2555" t="s">
        <v>12011</v>
      </c>
      <c r="AA2555">
        <v>2554</v>
      </c>
      <c r="AB2555" t="s">
        <v>12017</v>
      </c>
      <c r="AC2555">
        <v>3396.31</v>
      </c>
      <c r="AD2555">
        <v>3003.55</v>
      </c>
      <c r="AE2555">
        <v>150.18</v>
      </c>
      <c r="AF2555" t="s">
        <v>11289</v>
      </c>
      <c r="AG2555" t="s">
        <v>11237</v>
      </c>
      <c r="AH2555">
        <v>1245</v>
      </c>
      <c r="AI2555">
        <v>2554</v>
      </c>
      <c r="AJ2555" t="s">
        <v>11143</v>
      </c>
      <c r="AK2555" t="s">
        <v>12029</v>
      </c>
      <c r="AL2555" t="s">
        <v>12032</v>
      </c>
      <c r="AM2555" t="s">
        <v>11370</v>
      </c>
      <c r="AN2555">
        <v>1</v>
      </c>
      <c r="AO2555" s="10" t="s">
        <v>12036</v>
      </c>
      <c r="AP2555" t="str" cm="1">
        <f t="array" ref="AP2555">_xlfn.IFS(
  Table1[[#This Row],[Age]]&lt;=25, "18-25",
  Table1[[#This Row],[Age]]&lt;=35, "26-35",
  Table1[[#This Row],[Age]]&lt;=45, "36-45",
  Table1[[#This Row],[Age]]&lt;=60, "46-60",
  TRUE, "60+")</f>
        <v>26-35</v>
      </c>
    </row>
    <row r="2556" spans="1:42" x14ac:dyDescent="0.3">
      <c r="A2556">
        <v>2555</v>
      </c>
      <c r="B2556" t="s">
        <v>7</v>
      </c>
      <c r="C2556" t="s">
        <v>98</v>
      </c>
      <c r="D2556">
        <v>53</v>
      </c>
      <c r="E2556" t="s">
        <v>104</v>
      </c>
      <c r="F2556" t="s">
        <v>2662</v>
      </c>
      <c r="G2556" t="s">
        <v>5112</v>
      </c>
      <c r="H2556">
        <v>19458797408</v>
      </c>
      <c r="I2556" t="s">
        <v>6745</v>
      </c>
      <c r="J2556" t="s">
        <v>7292</v>
      </c>
      <c r="K2556">
        <v>4172.88</v>
      </c>
      <c r="L2556" s="12" t="s">
        <v>9479</v>
      </c>
      <c r="M2556" s="10" t="s">
        <v>11347</v>
      </c>
      <c r="N2556">
        <v>2555</v>
      </c>
      <c r="O2556">
        <v>44950</v>
      </c>
      <c r="P2556" t="s">
        <v>11404</v>
      </c>
      <c r="Q2556" s="16">
        <v>2322.25</v>
      </c>
      <c r="R2556">
        <v>6495.13</v>
      </c>
      <c r="S2556">
        <v>77</v>
      </c>
      <c r="T2556">
        <v>2555</v>
      </c>
      <c r="U2556">
        <v>17225.71</v>
      </c>
      <c r="V2556" t="s">
        <v>11412</v>
      </c>
      <c r="W2556">
        <v>8.23</v>
      </c>
      <c r="X2556">
        <v>12</v>
      </c>
      <c r="Y2556" t="s">
        <v>8618</v>
      </c>
      <c r="Z2556" t="s">
        <v>12011</v>
      </c>
      <c r="AA2556">
        <v>2555</v>
      </c>
      <c r="AB2556" t="s">
        <v>12017</v>
      </c>
      <c r="AC2556">
        <v>9789.58</v>
      </c>
      <c r="AD2556">
        <v>4339.09</v>
      </c>
      <c r="AE2556">
        <v>216.95</v>
      </c>
      <c r="AF2556" t="s">
        <v>11331</v>
      </c>
      <c r="AG2556" t="s">
        <v>11080</v>
      </c>
      <c r="AH2556">
        <v>4637</v>
      </c>
      <c r="AI2556">
        <v>2555</v>
      </c>
      <c r="AJ2556" t="s">
        <v>11308</v>
      </c>
      <c r="AK2556" t="s">
        <v>12029</v>
      </c>
      <c r="AL2556" t="s">
        <v>12032</v>
      </c>
      <c r="AM2556" t="s">
        <v>11056</v>
      </c>
      <c r="AN2556">
        <v>1</v>
      </c>
      <c r="AO2556" s="10" t="s">
        <v>12039</v>
      </c>
      <c r="AP2556" t="str" cm="1">
        <f t="array" ref="AP2556">_xlfn.IFS(
  Table1[[#This Row],[Age]]&lt;=25, "18-25",
  Table1[[#This Row],[Age]]&lt;=35, "26-35",
  Table1[[#This Row],[Age]]&lt;=45, "36-45",
  Table1[[#This Row],[Age]]&lt;=60, "46-60",
  TRUE, "60+")</f>
        <v>46-60</v>
      </c>
    </row>
    <row r="2557" spans="1:42" x14ac:dyDescent="0.3">
      <c r="A2557">
        <v>2556</v>
      </c>
      <c r="B2557" t="s">
        <v>37</v>
      </c>
      <c r="C2557" t="s">
        <v>74</v>
      </c>
      <c r="D2557">
        <v>24</v>
      </c>
      <c r="E2557" t="s">
        <v>104</v>
      </c>
      <c r="F2557" t="s">
        <v>2663</v>
      </c>
      <c r="G2557" t="s">
        <v>5125</v>
      </c>
      <c r="H2557">
        <v>19458797409</v>
      </c>
      <c r="I2557" t="s">
        <v>6162</v>
      </c>
      <c r="J2557" t="s">
        <v>7291</v>
      </c>
      <c r="K2557">
        <v>6520.67</v>
      </c>
      <c r="L2557" s="12" t="s">
        <v>9480</v>
      </c>
      <c r="M2557" s="10" t="s">
        <v>11220</v>
      </c>
      <c r="N2557">
        <v>2556</v>
      </c>
      <c r="O2557">
        <v>45179</v>
      </c>
      <c r="P2557" t="s">
        <v>11404</v>
      </c>
      <c r="Q2557" s="16">
        <v>3039.19</v>
      </c>
      <c r="R2557">
        <v>3481.48</v>
      </c>
      <c r="S2557">
        <v>50</v>
      </c>
      <c r="T2557">
        <v>2556</v>
      </c>
      <c r="U2557">
        <v>15241.42</v>
      </c>
      <c r="V2557" t="s">
        <v>11411</v>
      </c>
      <c r="W2557">
        <v>8.98</v>
      </c>
      <c r="X2557">
        <v>60</v>
      </c>
      <c r="Y2557" t="s">
        <v>11690</v>
      </c>
      <c r="Z2557" t="s">
        <v>12012</v>
      </c>
      <c r="AA2557">
        <v>2556</v>
      </c>
      <c r="AB2557" t="s">
        <v>12015</v>
      </c>
      <c r="AC2557">
        <v>6836.93</v>
      </c>
      <c r="AD2557">
        <v>2165.4499999999998</v>
      </c>
      <c r="AE2557">
        <v>108.27</v>
      </c>
      <c r="AF2557" t="s">
        <v>11159</v>
      </c>
      <c r="AG2557" t="s">
        <v>11124</v>
      </c>
      <c r="AH2557">
        <v>3230</v>
      </c>
      <c r="AI2557">
        <v>2556</v>
      </c>
      <c r="AJ2557" t="s">
        <v>11045</v>
      </c>
      <c r="AK2557" t="s">
        <v>12028</v>
      </c>
      <c r="AL2557" t="s">
        <v>12031</v>
      </c>
      <c r="AM2557" t="s">
        <v>11357</v>
      </c>
      <c r="AN2557">
        <v>1</v>
      </c>
      <c r="AO2557" s="10" t="s">
        <v>12042</v>
      </c>
      <c r="AP2557" t="str" cm="1">
        <f t="array" ref="AP2557">_xlfn.IFS(
  Table1[[#This Row],[Age]]&lt;=25, "18-25",
  Table1[[#This Row],[Age]]&lt;=35, "26-35",
  Table1[[#This Row],[Age]]&lt;=45, "36-45",
  Table1[[#This Row],[Age]]&lt;=60, "46-60",
  TRUE, "60+")</f>
        <v>18-25</v>
      </c>
    </row>
    <row r="2558" spans="1:42" x14ac:dyDescent="0.3">
      <c r="A2558">
        <v>2557</v>
      </c>
      <c r="B2558" t="s">
        <v>40</v>
      </c>
      <c r="C2558" t="s">
        <v>54</v>
      </c>
      <c r="D2558">
        <v>63</v>
      </c>
      <c r="E2558" t="s">
        <v>106</v>
      </c>
      <c r="F2558" t="s">
        <v>2664</v>
      </c>
      <c r="G2558" t="s">
        <v>5116</v>
      </c>
      <c r="H2558">
        <v>19458797410</v>
      </c>
      <c r="I2558" t="s">
        <v>6746</v>
      </c>
      <c r="J2558" t="s">
        <v>7292</v>
      </c>
      <c r="K2558">
        <v>5001.87</v>
      </c>
      <c r="L2558" s="12" t="s">
        <v>9208</v>
      </c>
      <c r="M2558" s="10" t="s">
        <v>11298</v>
      </c>
      <c r="N2558">
        <v>2557</v>
      </c>
      <c r="O2558">
        <v>45270</v>
      </c>
      <c r="P2558" t="s">
        <v>11403</v>
      </c>
      <c r="Q2558" s="16">
        <v>4538.53</v>
      </c>
      <c r="R2558">
        <v>9540.4</v>
      </c>
      <c r="S2558">
        <v>98</v>
      </c>
      <c r="T2558">
        <v>2557</v>
      </c>
      <c r="U2558">
        <v>36591.61</v>
      </c>
      <c r="V2558" t="s">
        <v>11411</v>
      </c>
      <c r="W2558">
        <v>7.67</v>
      </c>
      <c r="X2558">
        <v>24</v>
      </c>
      <c r="Y2558" t="s">
        <v>11815</v>
      </c>
      <c r="Z2558" t="s">
        <v>12010</v>
      </c>
      <c r="AA2558">
        <v>2557</v>
      </c>
      <c r="AB2558" t="s">
        <v>12015</v>
      </c>
      <c r="AC2558">
        <v>5338.62</v>
      </c>
      <c r="AD2558">
        <v>2358.11</v>
      </c>
      <c r="AE2558">
        <v>117.91</v>
      </c>
      <c r="AF2558" t="s">
        <v>11173</v>
      </c>
      <c r="AG2558" t="s">
        <v>11323</v>
      </c>
      <c r="AH2558">
        <v>6050</v>
      </c>
      <c r="AI2558">
        <v>2557</v>
      </c>
      <c r="AJ2558" t="s">
        <v>11091</v>
      </c>
      <c r="AK2558" t="s">
        <v>12027</v>
      </c>
      <c r="AL2558" t="s">
        <v>12032</v>
      </c>
      <c r="AM2558" t="s">
        <v>11150</v>
      </c>
      <c r="AN2558">
        <v>1</v>
      </c>
      <c r="AO2558" s="10" t="s">
        <v>12036</v>
      </c>
      <c r="AP2558" t="str" cm="1">
        <f t="array" ref="AP2558">_xlfn.IFS(
  Table1[[#This Row],[Age]]&lt;=25, "18-25",
  Table1[[#This Row],[Age]]&lt;=35, "26-35",
  Table1[[#This Row],[Age]]&lt;=45, "36-45",
  Table1[[#This Row],[Age]]&lt;=60, "46-60",
  TRUE, "60+")</f>
        <v>60+</v>
      </c>
    </row>
    <row r="2559" spans="1:42" x14ac:dyDescent="0.3">
      <c r="A2559">
        <v>2558</v>
      </c>
      <c r="B2559" t="s">
        <v>15</v>
      </c>
      <c r="C2559" t="s">
        <v>93</v>
      </c>
      <c r="D2559">
        <v>61</v>
      </c>
      <c r="E2559" t="s">
        <v>104</v>
      </c>
      <c r="F2559" t="s">
        <v>2665</v>
      </c>
      <c r="G2559" t="s">
        <v>5132</v>
      </c>
      <c r="H2559">
        <v>19458797411</v>
      </c>
      <c r="I2559" t="s">
        <v>5584</v>
      </c>
      <c r="J2559" t="s">
        <v>7291</v>
      </c>
      <c r="K2559">
        <v>616.58000000000004</v>
      </c>
      <c r="L2559" s="12" t="s">
        <v>9481</v>
      </c>
      <c r="M2559" s="10" t="s">
        <v>11294</v>
      </c>
      <c r="N2559">
        <v>2558</v>
      </c>
      <c r="O2559">
        <v>45258</v>
      </c>
      <c r="P2559" t="s">
        <v>11402</v>
      </c>
      <c r="Q2559" s="16">
        <v>4157.83</v>
      </c>
      <c r="R2559">
        <v>-3541.25</v>
      </c>
      <c r="S2559">
        <v>58</v>
      </c>
      <c r="T2559">
        <v>2558</v>
      </c>
      <c r="U2559">
        <v>21779.27</v>
      </c>
      <c r="V2559" t="s">
        <v>11413</v>
      </c>
      <c r="W2559">
        <v>4.2</v>
      </c>
      <c r="X2559">
        <v>24</v>
      </c>
      <c r="Y2559" t="s">
        <v>11904</v>
      </c>
      <c r="Z2559" t="s">
        <v>12010</v>
      </c>
      <c r="AA2559">
        <v>2558</v>
      </c>
      <c r="AB2559" t="s">
        <v>12016</v>
      </c>
      <c r="AC2559">
        <v>9586.6299999999992</v>
      </c>
      <c r="AD2559">
        <v>4732.7299999999996</v>
      </c>
      <c r="AE2559">
        <v>236.64</v>
      </c>
      <c r="AF2559" t="s">
        <v>11398</v>
      </c>
      <c r="AG2559" t="s">
        <v>11334</v>
      </c>
      <c r="AH2559">
        <v>2953</v>
      </c>
      <c r="AI2559">
        <v>2558</v>
      </c>
      <c r="AJ2559" t="s">
        <v>11283</v>
      </c>
      <c r="AK2559" t="s">
        <v>12028</v>
      </c>
      <c r="AL2559" t="s">
        <v>12032</v>
      </c>
      <c r="AM2559" t="s">
        <v>11337</v>
      </c>
      <c r="AN2559">
        <v>1</v>
      </c>
      <c r="AO2559" s="10" t="s">
        <v>12040</v>
      </c>
      <c r="AP2559" t="str" cm="1">
        <f t="array" ref="AP2559">_xlfn.IFS(
  Table1[[#This Row],[Age]]&lt;=25, "18-25",
  Table1[[#This Row],[Age]]&lt;=35, "26-35",
  Table1[[#This Row],[Age]]&lt;=45, "36-45",
  Table1[[#This Row],[Age]]&lt;=60, "46-60",
  TRUE, "60+")</f>
        <v>60+</v>
      </c>
    </row>
    <row r="2560" spans="1:42" x14ac:dyDescent="0.3">
      <c r="A2560">
        <v>2559</v>
      </c>
      <c r="B2560" t="s">
        <v>32</v>
      </c>
      <c r="C2560" t="s">
        <v>84</v>
      </c>
      <c r="D2560">
        <v>44</v>
      </c>
      <c r="E2560" t="s">
        <v>104</v>
      </c>
      <c r="F2560" t="s">
        <v>2666</v>
      </c>
      <c r="G2560" t="s">
        <v>5148</v>
      </c>
      <c r="H2560">
        <v>19458797412</v>
      </c>
      <c r="I2560" t="s">
        <v>6747</v>
      </c>
      <c r="J2560" t="s">
        <v>7291</v>
      </c>
      <c r="K2560">
        <v>2401.41</v>
      </c>
      <c r="L2560" s="12" t="s">
        <v>9482</v>
      </c>
      <c r="M2560" s="10" t="s">
        <v>11294</v>
      </c>
      <c r="N2560">
        <v>2559</v>
      </c>
      <c r="O2560">
        <v>44962</v>
      </c>
      <c r="P2560" t="s">
        <v>11402</v>
      </c>
      <c r="Q2560" s="16">
        <v>3081.11</v>
      </c>
      <c r="R2560">
        <v>-679.7</v>
      </c>
      <c r="S2560">
        <v>81</v>
      </c>
      <c r="T2560">
        <v>2559</v>
      </c>
      <c r="U2560">
        <v>29765.34</v>
      </c>
      <c r="V2560" t="s">
        <v>11411</v>
      </c>
      <c r="W2560">
        <v>5.04</v>
      </c>
      <c r="X2560">
        <v>12</v>
      </c>
      <c r="Y2560" t="s">
        <v>11508</v>
      </c>
      <c r="Z2560" t="s">
        <v>12012</v>
      </c>
      <c r="AA2560">
        <v>2559</v>
      </c>
      <c r="AB2560" t="s">
        <v>12017</v>
      </c>
      <c r="AC2560">
        <v>1273.82</v>
      </c>
      <c r="AD2560">
        <v>361.2</v>
      </c>
      <c r="AE2560">
        <v>18.059999999999999</v>
      </c>
      <c r="AF2560" t="s">
        <v>11254</v>
      </c>
      <c r="AG2560" t="s">
        <v>11383</v>
      </c>
      <c r="AH2560">
        <v>8310</v>
      </c>
      <c r="AI2560">
        <v>2559</v>
      </c>
      <c r="AJ2560" t="s">
        <v>11202</v>
      </c>
      <c r="AK2560" t="s">
        <v>12027</v>
      </c>
      <c r="AL2560" t="s">
        <v>12032</v>
      </c>
      <c r="AM2560" t="s">
        <v>11211</v>
      </c>
      <c r="AN2560">
        <v>1</v>
      </c>
      <c r="AO2560" s="10" t="s">
        <v>12045</v>
      </c>
      <c r="AP2560" t="str" cm="1">
        <f t="array" ref="AP2560">_xlfn.IFS(
  Table1[[#This Row],[Age]]&lt;=25, "18-25",
  Table1[[#This Row],[Age]]&lt;=35, "26-35",
  Table1[[#This Row],[Age]]&lt;=45, "36-45",
  Table1[[#This Row],[Age]]&lt;=60, "46-60",
  TRUE, "60+")</f>
        <v>36-45</v>
      </c>
    </row>
    <row r="2561" spans="1:42" x14ac:dyDescent="0.3">
      <c r="A2561">
        <v>2560</v>
      </c>
      <c r="B2561" t="s">
        <v>6</v>
      </c>
      <c r="C2561" t="s">
        <v>57</v>
      </c>
      <c r="D2561">
        <v>52</v>
      </c>
      <c r="E2561" t="s">
        <v>106</v>
      </c>
      <c r="F2561" t="s">
        <v>2667</v>
      </c>
      <c r="G2561" t="s">
        <v>5118</v>
      </c>
      <c r="H2561">
        <v>19458797413</v>
      </c>
      <c r="I2561" t="s">
        <v>5155</v>
      </c>
      <c r="J2561" t="s">
        <v>7292</v>
      </c>
      <c r="K2561">
        <v>5291.05</v>
      </c>
      <c r="L2561" s="12" t="s">
        <v>9483</v>
      </c>
      <c r="M2561" s="10" t="s">
        <v>11151</v>
      </c>
      <c r="N2561">
        <v>2560</v>
      </c>
      <c r="O2561">
        <v>45123</v>
      </c>
      <c r="P2561" t="s">
        <v>11402</v>
      </c>
      <c r="Q2561" s="16">
        <v>4577.4399999999996</v>
      </c>
      <c r="R2561">
        <v>713.61</v>
      </c>
      <c r="S2561">
        <v>32</v>
      </c>
      <c r="T2561">
        <v>2560</v>
      </c>
      <c r="U2561">
        <v>25553.83</v>
      </c>
      <c r="V2561" t="s">
        <v>11411</v>
      </c>
      <c r="W2561">
        <v>6.78</v>
      </c>
      <c r="X2561">
        <v>60</v>
      </c>
      <c r="Y2561" t="s">
        <v>10226</v>
      </c>
      <c r="Z2561" t="s">
        <v>12011</v>
      </c>
      <c r="AA2561">
        <v>2560</v>
      </c>
      <c r="AB2561" t="s">
        <v>12017</v>
      </c>
      <c r="AC2561">
        <v>4451.42</v>
      </c>
      <c r="AD2561">
        <v>2561.0300000000002</v>
      </c>
      <c r="AE2561">
        <v>128.05000000000001</v>
      </c>
      <c r="AF2561" t="s">
        <v>11140</v>
      </c>
      <c r="AG2561" t="s">
        <v>11156</v>
      </c>
      <c r="AH2561">
        <v>6713</v>
      </c>
      <c r="AI2561">
        <v>2560</v>
      </c>
      <c r="AJ2561" t="s">
        <v>11298</v>
      </c>
      <c r="AK2561" t="s">
        <v>12029</v>
      </c>
      <c r="AL2561" t="s">
        <v>12031</v>
      </c>
      <c r="AM2561" t="s">
        <v>11339</v>
      </c>
      <c r="AN2561">
        <v>1</v>
      </c>
      <c r="AO2561" s="10" t="s">
        <v>12038</v>
      </c>
      <c r="AP2561" t="str" cm="1">
        <f t="array" ref="AP2561">_xlfn.IFS(
  Table1[[#This Row],[Age]]&lt;=25, "18-25",
  Table1[[#This Row],[Age]]&lt;=35, "26-35",
  Table1[[#This Row],[Age]]&lt;=45, "36-45",
  Table1[[#This Row],[Age]]&lt;=60, "46-60",
  TRUE, "60+")</f>
        <v>46-60</v>
      </c>
    </row>
    <row r="2562" spans="1:42" x14ac:dyDescent="0.3">
      <c r="A2562">
        <v>2561</v>
      </c>
      <c r="B2562" t="s">
        <v>2</v>
      </c>
      <c r="C2562" t="s">
        <v>71</v>
      </c>
      <c r="D2562">
        <v>44</v>
      </c>
      <c r="E2562" t="s">
        <v>105</v>
      </c>
      <c r="F2562" t="s">
        <v>2668</v>
      </c>
      <c r="G2562" t="s">
        <v>5126</v>
      </c>
      <c r="H2562">
        <v>19458797414</v>
      </c>
      <c r="I2562" t="s">
        <v>6748</v>
      </c>
      <c r="J2562" t="s">
        <v>7292</v>
      </c>
      <c r="K2562">
        <v>7407.12</v>
      </c>
      <c r="L2562" s="12" t="s">
        <v>8309</v>
      </c>
      <c r="M2562" s="10" t="s">
        <v>11107</v>
      </c>
      <c r="N2562">
        <v>2561</v>
      </c>
      <c r="O2562">
        <v>45110</v>
      </c>
      <c r="P2562" t="s">
        <v>11402</v>
      </c>
      <c r="Q2562" s="16">
        <v>1907.63</v>
      </c>
      <c r="R2562">
        <v>5499.49</v>
      </c>
      <c r="S2562">
        <v>49</v>
      </c>
      <c r="T2562">
        <v>2561</v>
      </c>
      <c r="U2562">
        <v>36488.589999999997</v>
      </c>
      <c r="V2562" t="s">
        <v>11413</v>
      </c>
      <c r="W2562">
        <v>2.98</v>
      </c>
      <c r="X2562">
        <v>24</v>
      </c>
      <c r="Y2562" t="s">
        <v>11421</v>
      </c>
      <c r="Z2562" t="s">
        <v>12010</v>
      </c>
      <c r="AA2562">
        <v>2561</v>
      </c>
      <c r="AB2562" t="s">
        <v>12017</v>
      </c>
      <c r="AC2562">
        <v>8364.2000000000007</v>
      </c>
      <c r="AD2562">
        <v>2004.05</v>
      </c>
      <c r="AE2562">
        <v>100.2</v>
      </c>
      <c r="AF2562" t="s">
        <v>11382</v>
      </c>
      <c r="AG2562" t="s">
        <v>11219</v>
      </c>
      <c r="AH2562">
        <v>647</v>
      </c>
      <c r="AI2562">
        <v>2561</v>
      </c>
      <c r="AJ2562" t="s">
        <v>11316</v>
      </c>
      <c r="AK2562" t="s">
        <v>12028</v>
      </c>
      <c r="AL2562" t="s">
        <v>12032</v>
      </c>
      <c r="AM2562" t="s">
        <v>11357</v>
      </c>
      <c r="AN2562">
        <v>1</v>
      </c>
      <c r="AO2562" s="10" t="s">
        <v>12038</v>
      </c>
      <c r="AP2562" t="str" cm="1">
        <f t="array" ref="AP2562">_xlfn.IFS(
  Table1[[#This Row],[Age]]&lt;=25, "18-25",
  Table1[[#This Row],[Age]]&lt;=35, "26-35",
  Table1[[#This Row],[Age]]&lt;=45, "36-45",
  Table1[[#This Row],[Age]]&lt;=60, "46-60",
  TRUE, "60+")</f>
        <v>36-45</v>
      </c>
    </row>
    <row r="2563" spans="1:42" x14ac:dyDescent="0.3">
      <c r="A2563">
        <v>2562</v>
      </c>
      <c r="B2563" t="s">
        <v>50</v>
      </c>
      <c r="C2563" t="s">
        <v>84</v>
      </c>
      <c r="D2563">
        <v>37</v>
      </c>
      <c r="E2563" t="s">
        <v>106</v>
      </c>
      <c r="F2563" t="s">
        <v>2669</v>
      </c>
      <c r="G2563" t="s">
        <v>5121</v>
      </c>
      <c r="H2563">
        <v>19458797415</v>
      </c>
      <c r="I2563" t="s">
        <v>6749</v>
      </c>
      <c r="J2563" t="s">
        <v>7291</v>
      </c>
      <c r="K2563">
        <v>7959.78</v>
      </c>
      <c r="L2563" s="12" t="s">
        <v>7462</v>
      </c>
      <c r="M2563" s="10" t="s">
        <v>11181</v>
      </c>
      <c r="N2563">
        <v>2562</v>
      </c>
      <c r="O2563">
        <v>44993</v>
      </c>
      <c r="P2563" t="s">
        <v>11403</v>
      </c>
      <c r="Q2563" s="16">
        <v>3668.57</v>
      </c>
      <c r="R2563">
        <v>11628.35</v>
      </c>
      <c r="S2563">
        <v>98</v>
      </c>
      <c r="T2563">
        <v>2562</v>
      </c>
      <c r="U2563">
        <v>36184.49</v>
      </c>
      <c r="V2563" t="s">
        <v>11411</v>
      </c>
      <c r="W2563">
        <v>7.32</v>
      </c>
      <c r="X2563">
        <v>24</v>
      </c>
      <c r="Y2563" t="s">
        <v>11452</v>
      </c>
      <c r="Z2563" t="s">
        <v>12012</v>
      </c>
      <c r="AA2563">
        <v>2562</v>
      </c>
      <c r="AB2563" t="s">
        <v>12016</v>
      </c>
      <c r="AC2563">
        <v>9596.16</v>
      </c>
      <c r="AD2563">
        <v>2479.39</v>
      </c>
      <c r="AE2563">
        <v>123.97</v>
      </c>
      <c r="AF2563" t="s">
        <v>11277</v>
      </c>
      <c r="AG2563" t="s">
        <v>11307</v>
      </c>
      <c r="AH2563">
        <v>5039</v>
      </c>
      <c r="AI2563">
        <v>2562</v>
      </c>
      <c r="AJ2563" t="s">
        <v>11117</v>
      </c>
      <c r="AK2563" t="s">
        <v>12028</v>
      </c>
      <c r="AL2563" t="s">
        <v>12032</v>
      </c>
      <c r="AM2563" t="s">
        <v>11379</v>
      </c>
      <c r="AN2563">
        <v>1</v>
      </c>
      <c r="AO2563" s="10" t="s">
        <v>12047</v>
      </c>
      <c r="AP2563" t="str" cm="1">
        <f t="array" ref="AP2563">_xlfn.IFS(
  Table1[[#This Row],[Age]]&lt;=25, "18-25",
  Table1[[#This Row],[Age]]&lt;=35, "26-35",
  Table1[[#This Row],[Age]]&lt;=45, "36-45",
  Table1[[#This Row],[Age]]&lt;=60, "46-60",
  TRUE, "60+")</f>
        <v>36-45</v>
      </c>
    </row>
    <row r="2564" spans="1:42" x14ac:dyDescent="0.3">
      <c r="A2564">
        <v>2563</v>
      </c>
      <c r="B2564" t="s">
        <v>20</v>
      </c>
      <c r="C2564" t="s">
        <v>89</v>
      </c>
      <c r="D2564">
        <v>35</v>
      </c>
      <c r="E2564" t="s">
        <v>106</v>
      </c>
      <c r="F2564" t="s">
        <v>2670</v>
      </c>
      <c r="G2564" t="s">
        <v>5116</v>
      </c>
      <c r="H2564">
        <v>19458797416</v>
      </c>
      <c r="I2564" t="s">
        <v>6750</v>
      </c>
      <c r="J2564" t="s">
        <v>7291</v>
      </c>
      <c r="K2564">
        <v>5241.75</v>
      </c>
      <c r="L2564" s="12" t="s">
        <v>9484</v>
      </c>
      <c r="M2564" s="10" t="s">
        <v>11062</v>
      </c>
      <c r="N2564">
        <v>2563</v>
      </c>
      <c r="O2564">
        <v>44959</v>
      </c>
      <c r="P2564" t="s">
        <v>11402</v>
      </c>
      <c r="Q2564" s="16">
        <v>90.41</v>
      </c>
      <c r="R2564">
        <v>5151.34</v>
      </c>
      <c r="S2564">
        <v>97</v>
      </c>
      <c r="T2564">
        <v>2563</v>
      </c>
      <c r="U2564">
        <v>22990.7</v>
      </c>
      <c r="V2564" t="s">
        <v>11413</v>
      </c>
      <c r="W2564">
        <v>6.85</v>
      </c>
      <c r="X2564">
        <v>24</v>
      </c>
      <c r="Y2564" t="s">
        <v>7724</v>
      </c>
      <c r="Z2564" t="s">
        <v>12012</v>
      </c>
      <c r="AA2564">
        <v>2563</v>
      </c>
      <c r="AB2564" t="s">
        <v>12017</v>
      </c>
      <c r="AC2564">
        <v>8056.88</v>
      </c>
      <c r="AD2564">
        <v>1470.63</v>
      </c>
      <c r="AE2564">
        <v>73.53</v>
      </c>
      <c r="AF2564" t="s">
        <v>11087</v>
      </c>
      <c r="AG2564" t="s">
        <v>11203</v>
      </c>
      <c r="AH2564">
        <v>8163</v>
      </c>
      <c r="AI2564">
        <v>2563</v>
      </c>
      <c r="AJ2564" t="s">
        <v>11183</v>
      </c>
      <c r="AK2564" t="s">
        <v>12029</v>
      </c>
      <c r="AL2564" t="s">
        <v>12032</v>
      </c>
      <c r="AM2564" t="s">
        <v>11123</v>
      </c>
      <c r="AN2564">
        <v>1</v>
      </c>
      <c r="AO2564" s="10" t="s">
        <v>12045</v>
      </c>
      <c r="AP2564" t="str" cm="1">
        <f t="array" ref="AP2564">_xlfn.IFS(
  Table1[[#This Row],[Age]]&lt;=25, "18-25",
  Table1[[#This Row],[Age]]&lt;=35, "26-35",
  Table1[[#This Row],[Age]]&lt;=45, "36-45",
  Table1[[#This Row],[Age]]&lt;=60, "46-60",
  TRUE, "60+")</f>
        <v>26-35</v>
      </c>
    </row>
    <row r="2565" spans="1:42" x14ac:dyDescent="0.3">
      <c r="A2565">
        <v>2564</v>
      </c>
      <c r="B2565" t="s">
        <v>27</v>
      </c>
      <c r="C2565" t="s">
        <v>85</v>
      </c>
      <c r="D2565">
        <v>57</v>
      </c>
      <c r="E2565" t="s">
        <v>105</v>
      </c>
      <c r="F2565" t="s">
        <v>2671</v>
      </c>
      <c r="G2565" t="s">
        <v>5118</v>
      </c>
      <c r="H2565">
        <v>19458797417</v>
      </c>
      <c r="I2565" t="s">
        <v>5421</v>
      </c>
      <c r="J2565" t="s">
        <v>7291</v>
      </c>
      <c r="K2565">
        <v>6496.66</v>
      </c>
      <c r="L2565" s="12" t="s">
        <v>9366</v>
      </c>
      <c r="M2565" s="10" t="s">
        <v>11256</v>
      </c>
      <c r="N2565">
        <v>2564</v>
      </c>
      <c r="O2565">
        <v>45093</v>
      </c>
      <c r="P2565" t="s">
        <v>11403</v>
      </c>
      <c r="Q2565" s="16">
        <v>2919.04</v>
      </c>
      <c r="R2565">
        <v>9415.7000000000007</v>
      </c>
      <c r="S2565">
        <v>92</v>
      </c>
      <c r="T2565">
        <v>2564</v>
      </c>
      <c r="U2565">
        <v>7616.63</v>
      </c>
      <c r="V2565" t="s">
        <v>11411</v>
      </c>
      <c r="W2565">
        <v>6.91</v>
      </c>
      <c r="X2565">
        <v>12</v>
      </c>
      <c r="Y2565" t="s">
        <v>11601</v>
      </c>
      <c r="Z2565" t="s">
        <v>12011</v>
      </c>
      <c r="AA2565">
        <v>2564</v>
      </c>
      <c r="AB2565" t="s">
        <v>12017</v>
      </c>
      <c r="AC2565">
        <v>6735.46</v>
      </c>
      <c r="AD2565">
        <v>357.9</v>
      </c>
      <c r="AE2565">
        <v>17.899999999999999</v>
      </c>
      <c r="AF2565" t="s">
        <v>11229</v>
      </c>
      <c r="AG2565" t="s">
        <v>11045</v>
      </c>
      <c r="AH2565">
        <v>14</v>
      </c>
      <c r="AI2565">
        <v>2564</v>
      </c>
      <c r="AJ2565" t="s">
        <v>11117</v>
      </c>
      <c r="AK2565" t="s">
        <v>12029</v>
      </c>
      <c r="AL2565" t="s">
        <v>12032</v>
      </c>
      <c r="AM2565" t="s">
        <v>11225</v>
      </c>
      <c r="AN2565">
        <v>1</v>
      </c>
      <c r="AO2565" s="10" t="s">
        <v>12043</v>
      </c>
      <c r="AP2565" t="str" cm="1">
        <f t="array" ref="AP2565">_xlfn.IFS(
  Table1[[#This Row],[Age]]&lt;=25, "18-25",
  Table1[[#This Row],[Age]]&lt;=35, "26-35",
  Table1[[#This Row],[Age]]&lt;=45, "36-45",
  Table1[[#This Row],[Age]]&lt;=60, "46-60",
  TRUE, "60+")</f>
        <v>46-60</v>
      </c>
    </row>
    <row r="2566" spans="1:42" x14ac:dyDescent="0.3">
      <c r="A2566">
        <v>2565</v>
      </c>
      <c r="B2566" t="s">
        <v>21</v>
      </c>
      <c r="C2566" t="s">
        <v>78</v>
      </c>
      <c r="D2566">
        <v>19</v>
      </c>
      <c r="E2566" t="s">
        <v>105</v>
      </c>
      <c r="F2566" t="s">
        <v>2672</v>
      </c>
      <c r="G2566" t="s">
        <v>5145</v>
      </c>
      <c r="H2566">
        <v>19458797418</v>
      </c>
      <c r="I2566" t="s">
        <v>5854</v>
      </c>
      <c r="J2566" t="s">
        <v>7292</v>
      </c>
      <c r="K2566">
        <v>9043.83</v>
      </c>
      <c r="L2566" s="12" t="s">
        <v>9485</v>
      </c>
      <c r="M2566" s="10" t="s">
        <v>11246</v>
      </c>
      <c r="N2566">
        <v>2565</v>
      </c>
      <c r="O2566">
        <v>45266</v>
      </c>
      <c r="P2566" t="s">
        <v>11403</v>
      </c>
      <c r="Q2566" s="16">
        <v>693.52</v>
      </c>
      <c r="R2566">
        <v>8350.31</v>
      </c>
      <c r="S2566">
        <v>44</v>
      </c>
      <c r="T2566">
        <v>2565</v>
      </c>
      <c r="U2566">
        <v>20985.94</v>
      </c>
      <c r="V2566" t="s">
        <v>11413</v>
      </c>
      <c r="W2566">
        <v>4</v>
      </c>
      <c r="X2566">
        <v>24</v>
      </c>
      <c r="Y2566" t="s">
        <v>10939</v>
      </c>
      <c r="Z2566" t="s">
        <v>12010</v>
      </c>
      <c r="AA2566">
        <v>2565</v>
      </c>
      <c r="AB2566" t="s">
        <v>12017</v>
      </c>
      <c r="AC2566">
        <v>2157.35</v>
      </c>
      <c r="AD2566">
        <v>1251.8499999999999</v>
      </c>
      <c r="AE2566">
        <v>62.59</v>
      </c>
      <c r="AF2566" t="s">
        <v>11342</v>
      </c>
      <c r="AG2566" t="s">
        <v>11050</v>
      </c>
      <c r="AH2566">
        <v>4921</v>
      </c>
      <c r="AI2566">
        <v>2565</v>
      </c>
      <c r="AJ2566" t="s">
        <v>11382</v>
      </c>
      <c r="AK2566" t="s">
        <v>12027</v>
      </c>
      <c r="AL2566" t="s">
        <v>12032</v>
      </c>
      <c r="AM2566" t="s">
        <v>11371</v>
      </c>
      <c r="AN2566">
        <v>1</v>
      </c>
      <c r="AO2566" s="10" t="s">
        <v>12036</v>
      </c>
      <c r="AP2566" t="str" cm="1">
        <f t="array" ref="AP2566">_xlfn.IFS(
  Table1[[#This Row],[Age]]&lt;=25, "18-25",
  Table1[[#This Row],[Age]]&lt;=35, "26-35",
  Table1[[#This Row],[Age]]&lt;=45, "36-45",
  Table1[[#This Row],[Age]]&lt;=60, "46-60",
  TRUE, "60+")</f>
        <v>18-25</v>
      </c>
    </row>
    <row r="2567" spans="1:42" x14ac:dyDescent="0.3">
      <c r="A2567">
        <v>2566</v>
      </c>
      <c r="B2567" t="s">
        <v>19</v>
      </c>
      <c r="C2567" t="s">
        <v>91</v>
      </c>
      <c r="D2567">
        <v>47</v>
      </c>
      <c r="E2567" t="s">
        <v>105</v>
      </c>
      <c r="F2567" t="s">
        <v>2673</v>
      </c>
      <c r="G2567" t="s">
        <v>5115</v>
      </c>
      <c r="H2567">
        <v>19458797419</v>
      </c>
      <c r="I2567" t="s">
        <v>6751</v>
      </c>
      <c r="J2567" t="s">
        <v>7291</v>
      </c>
      <c r="K2567">
        <v>745.47</v>
      </c>
      <c r="L2567" s="12" t="s">
        <v>9486</v>
      </c>
      <c r="M2567" s="10" t="s">
        <v>11172</v>
      </c>
      <c r="N2567">
        <v>2566</v>
      </c>
      <c r="O2567">
        <v>45112</v>
      </c>
      <c r="P2567" t="s">
        <v>11402</v>
      </c>
      <c r="Q2567" s="16">
        <v>2626.26</v>
      </c>
      <c r="R2567">
        <v>-1880.79</v>
      </c>
      <c r="S2567">
        <v>29</v>
      </c>
      <c r="T2567">
        <v>2566</v>
      </c>
      <c r="U2567">
        <v>8846.6299999999992</v>
      </c>
      <c r="V2567" t="s">
        <v>11411</v>
      </c>
      <c r="W2567">
        <v>6.41</v>
      </c>
      <c r="X2567">
        <v>60</v>
      </c>
      <c r="Y2567" t="s">
        <v>9266</v>
      </c>
      <c r="Z2567" t="s">
        <v>12010</v>
      </c>
      <c r="AA2567">
        <v>2566</v>
      </c>
      <c r="AB2567" t="s">
        <v>12017</v>
      </c>
      <c r="AC2567">
        <v>5831.28</v>
      </c>
      <c r="AD2567">
        <v>105.93</v>
      </c>
      <c r="AE2567">
        <v>5.3</v>
      </c>
      <c r="AF2567" t="s">
        <v>11061</v>
      </c>
      <c r="AG2567" t="s">
        <v>11352</v>
      </c>
      <c r="AH2567">
        <v>9934</v>
      </c>
      <c r="AI2567">
        <v>2566</v>
      </c>
      <c r="AJ2567" t="s">
        <v>11039</v>
      </c>
      <c r="AK2567" t="s">
        <v>12027</v>
      </c>
      <c r="AL2567" t="s">
        <v>12031</v>
      </c>
      <c r="AM2567" t="s">
        <v>11243</v>
      </c>
      <c r="AN2567">
        <v>1</v>
      </c>
      <c r="AO2567" s="10" t="s">
        <v>12038</v>
      </c>
      <c r="AP2567" t="str" cm="1">
        <f t="array" ref="AP2567">_xlfn.IFS(
  Table1[[#This Row],[Age]]&lt;=25, "18-25",
  Table1[[#This Row],[Age]]&lt;=35, "26-35",
  Table1[[#This Row],[Age]]&lt;=45, "36-45",
  Table1[[#This Row],[Age]]&lt;=60, "46-60",
  TRUE, "60+")</f>
        <v>46-60</v>
      </c>
    </row>
    <row r="2568" spans="1:42" x14ac:dyDescent="0.3">
      <c r="A2568">
        <v>2567</v>
      </c>
      <c r="B2568" t="s">
        <v>41</v>
      </c>
      <c r="C2568" t="s">
        <v>100</v>
      </c>
      <c r="D2568">
        <v>55</v>
      </c>
      <c r="E2568" t="s">
        <v>105</v>
      </c>
      <c r="F2568" t="s">
        <v>2674</v>
      </c>
      <c r="G2568" t="s">
        <v>5143</v>
      </c>
      <c r="H2568">
        <v>19458797420</v>
      </c>
      <c r="I2568" t="s">
        <v>6039</v>
      </c>
      <c r="J2568" t="s">
        <v>7291</v>
      </c>
      <c r="K2568">
        <v>1081.81</v>
      </c>
      <c r="L2568" s="12" t="s">
        <v>9487</v>
      </c>
      <c r="M2568" s="10" t="s">
        <v>11218</v>
      </c>
      <c r="N2568">
        <v>2567</v>
      </c>
      <c r="O2568">
        <v>44938</v>
      </c>
      <c r="P2568" t="s">
        <v>11404</v>
      </c>
      <c r="Q2568" s="16">
        <v>1240.0899999999999</v>
      </c>
      <c r="R2568">
        <v>-158.28</v>
      </c>
      <c r="S2568">
        <v>88</v>
      </c>
      <c r="T2568">
        <v>2567</v>
      </c>
      <c r="U2568">
        <v>47998.74</v>
      </c>
      <c r="V2568" t="s">
        <v>11411</v>
      </c>
      <c r="W2568">
        <v>2.78</v>
      </c>
      <c r="X2568">
        <v>60</v>
      </c>
      <c r="Y2568" t="s">
        <v>11959</v>
      </c>
      <c r="Z2568" t="s">
        <v>12012</v>
      </c>
      <c r="AA2568">
        <v>2567</v>
      </c>
      <c r="AB2568" t="s">
        <v>12016</v>
      </c>
      <c r="AC2568">
        <v>6171.92</v>
      </c>
      <c r="AD2568">
        <v>616.69000000000005</v>
      </c>
      <c r="AE2568">
        <v>30.83</v>
      </c>
      <c r="AF2568" t="s">
        <v>11190</v>
      </c>
      <c r="AG2568" t="s">
        <v>11347</v>
      </c>
      <c r="AH2568">
        <v>2823</v>
      </c>
      <c r="AI2568">
        <v>2567</v>
      </c>
      <c r="AJ2568" t="s">
        <v>11246</v>
      </c>
      <c r="AK2568" t="s">
        <v>12029</v>
      </c>
      <c r="AL2568" t="s">
        <v>12031</v>
      </c>
      <c r="AM2568" t="s">
        <v>11042</v>
      </c>
      <c r="AN2568">
        <v>1</v>
      </c>
      <c r="AO2568" s="10" t="s">
        <v>12039</v>
      </c>
      <c r="AP2568" t="str" cm="1">
        <f t="array" ref="AP2568">_xlfn.IFS(
  Table1[[#This Row],[Age]]&lt;=25, "18-25",
  Table1[[#This Row],[Age]]&lt;=35, "26-35",
  Table1[[#This Row],[Age]]&lt;=45, "36-45",
  Table1[[#This Row],[Age]]&lt;=60, "46-60",
  TRUE, "60+")</f>
        <v>46-60</v>
      </c>
    </row>
    <row r="2569" spans="1:42" x14ac:dyDescent="0.3">
      <c r="A2569">
        <v>2568</v>
      </c>
      <c r="B2569" t="s">
        <v>34</v>
      </c>
      <c r="C2569" t="s">
        <v>63</v>
      </c>
      <c r="D2569">
        <v>47</v>
      </c>
      <c r="E2569" t="s">
        <v>106</v>
      </c>
      <c r="F2569" t="s">
        <v>2675</v>
      </c>
      <c r="G2569" t="s">
        <v>5147</v>
      </c>
      <c r="H2569">
        <v>19458797421</v>
      </c>
      <c r="I2569" t="s">
        <v>6752</v>
      </c>
      <c r="J2569" t="s">
        <v>7292</v>
      </c>
      <c r="K2569">
        <v>4632.8100000000004</v>
      </c>
      <c r="L2569" s="12" t="s">
        <v>9488</v>
      </c>
      <c r="M2569" s="10" t="s">
        <v>11332</v>
      </c>
      <c r="N2569">
        <v>2568</v>
      </c>
      <c r="O2569">
        <v>45171</v>
      </c>
      <c r="P2569" t="s">
        <v>11402</v>
      </c>
      <c r="Q2569" s="16">
        <v>1909.61</v>
      </c>
      <c r="R2569">
        <v>6542.42</v>
      </c>
      <c r="S2569">
        <v>48</v>
      </c>
      <c r="T2569">
        <v>2568</v>
      </c>
      <c r="U2569">
        <v>47557.06</v>
      </c>
      <c r="V2569" t="s">
        <v>11412</v>
      </c>
      <c r="W2569">
        <v>2.71</v>
      </c>
      <c r="X2569">
        <v>48</v>
      </c>
      <c r="Y2569" t="s">
        <v>10930</v>
      </c>
      <c r="Z2569" t="s">
        <v>12010</v>
      </c>
      <c r="AA2569">
        <v>2568</v>
      </c>
      <c r="AB2569" t="s">
        <v>12016</v>
      </c>
      <c r="AC2569">
        <v>8454.51</v>
      </c>
      <c r="AD2569">
        <v>1222.98</v>
      </c>
      <c r="AE2569">
        <v>61.15</v>
      </c>
      <c r="AF2569" t="s">
        <v>11328</v>
      </c>
      <c r="AG2569" t="s">
        <v>11254</v>
      </c>
      <c r="AH2569">
        <v>1147</v>
      </c>
      <c r="AI2569">
        <v>2568</v>
      </c>
      <c r="AJ2569" t="s">
        <v>11167</v>
      </c>
      <c r="AK2569" t="s">
        <v>12027</v>
      </c>
      <c r="AL2569" t="s">
        <v>12031</v>
      </c>
      <c r="AM2569" t="s">
        <v>11104</v>
      </c>
      <c r="AN2569">
        <v>1</v>
      </c>
      <c r="AO2569" s="10" t="s">
        <v>12042</v>
      </c>
      <c r="AP2569" t="str" cm="1">
        <f t="array" ref="AP2569">_xlfn.IFS(
  Table1[[#This Row],[Age]]&lt;=25, "18-25",
  Table1[[#This Row],[Age]]&lt;=35, "26-35",
  Table1[[#This Row],[Age]]&lt;=45, "36-45",
  Table1[[#This Row],[Age]]&lt;=60, "46-60",
  TRUE, "60+")</f>
        <v>46-60</v>
      </c>
    </row>
    <row r="2570" spans="1:42" x14ac:dyDescent="0.3">
      <c r="A2570">
        <v>2569</v>
      </c>
      <c r="B2570" t="s">
        <v>12</v>
      </c>
      <c r="C2570" t="s">
        <v>88</v>
      </c>
      <c r="D2570">
        <v>24</v>
      </c>
      <c r="E2570" t="s">
        <v>105</v>
      </c>
      <c r="F2570" t="s">
        <v>2676</v>
      </c>
      <c r="G2570" t="s">
        <v>5138</v>
      </c>
      <c r="H2570">
        <v>19458797422</v>
      </c>
      <c r="I2570" t="s">
        <v>5211</v>
      </c>
      <c r="J2570" t="s">
        <v>7292</v>
      </c>
      <c r="K2570">
        <v>6136.37</v>
      </c>
      <c r="L2570" s="12" t="s">
        <v>7450</v>
      </c>
      <c r="M2570" s="10" t="s">
        <v>11051</v>
      </c>
      <c r="N2570">
        <v>2569</v>
      </c>
      <c r="O2570">
        <v>45010</v>
      </c>
      <c r="P2570" t="s">
        <v>11404</v>
      </c>
      <c r="Q2570" s="16">
        <v>3962.9</v>
      </c>
      <c r="R2570">
        <v>2173.4699999999998</v>
      </c>
      <c r="S2570">
        <v>80</v>
      </c>
      <c r="T2570">
        <v>2569</v>
      </c>
      <c r="U2570">
        <v>23377.599999999999</v>
      </c>
      <c r="V2570" t="s">
        <v>11413</v>
      </c>
      <c r="W2570">
        <v>7.92</v>
      </c>
      <c r="X2570">
        <v>24</v>
      </c>
      <c r="Y2570" t="s">
        <v>11837</v>
      </c>
      <c r="Z2570" t="s">
        <v>12012</v>
      </c>
      <c r="AA2570">
        <v>2569</v>
      </c>
      <c r="AB2570" t="s">
        <v>12015</v>
      </c>
      <c r="AC2570">
        <v>7021.56</v>
      </c>
      <c r="AD2570">
        <v>1477.15</v>
      </c>
      <c r="AE2570">
        <v>73.86</v>
      </c>
      <c r="AF2570" t="s">
        <v>11165</v>
      </c>
      <c r="AG2570" t="s">
        <v>11254</v>
      </c>
      <c r="AH2570">
        <v>5611</v>
      </c>
      <c r="AI2570">
        <v>2569</v>
      </c>
      <c r="AJ2570" t="s">
        <v>11308</v>
      </c>
      <c r="AK2570" t="s">
        <v>12028</v>
      </c>
      <c r="AL2570" t="s">
        <v>12031</v>
      </c>
      <c r="AM2570" t="s">
        <v>11192</v>
      </c>
      <c r="AN2570">
        <v>1</v>
      </c>
      <c r="AO2570" s="10" t="s">
        <v>12047</v>
      </c>
      <c r="AP2570" t="str" cm="1">
        <f t="array" ref="AP2570">_xlfn.IFS(
  Table1[[#This Row],[Age]]&lt;=25, "18-25",
  Table1[[#This Row],[Age]]&lt;=35, "26-35",
  Table1[[#This Row],[Age]]&lt;=45, "36-45",
  Table1[[#This Row],[Age]]&lt;=60, "46-60",
  TRUE, "60+")</f>
        <v>18-25</v>
      </c>
    </row>
    <row r="2571" spans="1:42" x14ac:dyDescent="0.3">
      <c r="A2571">
        <v>2570</v>
      </c>
      <c r="B2571" t="s">
        <v>20</v>
      </c>
      <c r="C2571" t="s">
        <v>64</v>
      </c>
      <c r="D2571">
        <v>56</v>
      </c>
      <c r="E2571" t="s">
        <v>104</v>
      </c>
      <c r="F2571" t="s">
        <v>2677</v>
      </c>
      <c r="G2571" t="s">
        <v>5145</v>
      </c>
      <c r="H2571">
        <v>19458797423</v>
      </c>
      <c r="I2571" t="s">
        <v>6753</v>
      </c>
      <c r="J2571" t="s">
        <v>7291</v>
      </c>
      <c r="K2571">
        <v>145.88</v>
      </c>
      <c r="L2571" s="12" t="s">
        <v>9489</v>
      </c>
      <c r="M2571" s="10" t="s">
        <v>11165</v>
      </c>
      <c r="N2571">
        <v>2570</v>
      </c>
      <c r="O2571">
        <v>45263</v>
      </c>
      <c r="P2571" t="s">
        <v>11404</v>
      </c>
      <c r="Q2571" s="16">
        <v>302.44</v>
      </c>
      <c r="R2571">
        <v>-156.56</v>
      </c>
      <c r="S2571">
        <v>77</v>
      </c>
      <c r="T2571">
        <v>2570</v>
      </c>
      <c r="U2571">
        <v>2353.77</v>
      </c>
      <c r="V2571" t="s">
        <v>11411</v>
      </c>
      <c r="W2571">
        <v>4.42</v>
      </c>
      <c r="X2571">
        <v>48</v>
      </c>
      <c r="Y2571" t="s">
        <v>11761</v>
      </c>
      <c r="Z2571" t="s">
        <v>12011</v>
      </c>
      <c r="AA2571">
        <v>2570</v>
      </c>
      <c r="AB2571" t="s">
        <v>12016</v>
      </c>
      <c r="AC2571">
        <v>8609.16</v>
      </c>
      <c r="AD2571">
        <v>1880.11</v>
      </c>
      <c r="AE2571">
        <v>94.01</v>
      </c>
      <c r="AF2571" t="s">
        <v>11244</v>
      </c>
      <c r="AG2571" t="s">
        <v>11326</v>
      </c>
      <c r="AH2571">
        <v>7567</v>
      </c>
      <c r="AI2571">
        <v>2570</v>
      </c>
      <c r="AJ2571" t="s">
        <v>11142</v>
      </c>
      <c r="AK2571" t="s">
        <v>12029</v>
      </c>
      <c r="AL2571" t="s">
        <v>12032</v>
      </c>
      <c r="AM2571" t="s">
        <v>11165</v>
      </c>
      <c r="AN2571">
        <v>1</v>
      </c>
      <c r="AO2571" s="10" t="s">
        <v>12036</v>
      </c>
      <c r="AP2571" t="str" cm="1">
        <f t="array" ref="AP2571">_xlfn.IFS(
  Table1[[#This Row],[Age]]&lt;=25, "18-25",
  Table1[[#This Row],[Age]]&lt;=35, "26-35",
  Table1[[#This Row],[Age]]&lt;=45, "36-45",
  Table1[[#This Row],[Age]]&lt;=60, "46-60",
  TRUE, "60+")</f>
        <v>46-60</v>
      </c>
    </row>
    <row r="2572" spans="1:42" x14ac:dyDescent="0.3">
      <c r="A2572">
        <v>2571</v>
      </c>
      <c r="B2572" t="s">
        <v>9</v>
      </c>
      <c r="C2572" t="s">
        <v>75</v>
      </c>
      <c r="D2572">
        <v>30</v>
      </c>
      <c r="E2572" t="s">
        <v>106</v>
      </c>
      <c r="F2572" t="s">
        <v>2678</v>
      </c>
      <c r="G2572" t="s">
        <v>5137</v>
      </c>
      <c r="H2572">
        <v>19458797424</v>
      </c>
      <c r="I2572" t="s">
        <v>6754</v>
      </c>
      <c r="J2572" t="s">
        <v>7291</v>
      </c>
      <c r="K2572">
        <v>4580.2299999999996</v>
      </c>
      <c r="L2572" s="12" t="s">
        <v>8548</v>
      </c>
      <c r="M2572" s="10" t="s">
        <v>11266</v>
      </c>
      <c r="N2572">
        <v>2571</v>
      </c>
      <c r="O2572">
        <v>44969</v>
      </c>
      <c r="P2572" t="s">
        <v>11403</v>
      </c>
      <c r="Q2572" s="16">
        <v>2691.63</v>
      </c>
      <c r="R2572">
        <v>1888.6</v>
      </c>
      <c r="S2572">
        <v>26</v>
      </c>
      <c r="T2572">
        <v>2571</v>
      </c>
      <c r="U2572">
        <v>19357.54</v>
      </c>
      <c r="V2572" t="s">
        <v>11412</v>
      </c>
      <c r="W2572">
        <v>5.9</v>
      </c>
      <c r="X2572">
        <v>48</v>
      </c>
      <c r="Y2572" t="s">
        <v>9990</v>
      </c>
      <c r="Z2572" t="s">
        <v>12011</v>
      </c>
      <c r="AA2572">
        <v>2571</v>
      </c>
      <c r="AB2572" t="s">
        <v>12016</v>
      </c>
      <c r="AC2572">
        <v>6226.13</v>
      </c>
      <c r="AD2572">
        <v>4498.28</v>
      </c>
      <c r="AE2572">
        <v>224.91</v>
      </c>
      <c r="AF2572" t="s">
        <v>11142</v>
      </c>
      <c r="AG2572" t="s">
        <v>11143</v>
      </c>
      <c r="AH2572">
        <v>1634</v>
      </c>
      <c r="AI2572">
        <v>2571</v>
      </c>
      <c r="AJ2572" t="s">
        <v>11147</v>
      </c>
      <c r="AK2572" t="s">
        <v>12029</v>
      </c>
      <c r="AL2572" t="s">
        <v>12031</v>
      </c>
      <c r="AM2572" t="s">
        <v>11329</v>
      </c>
      <c r="AN2572">
        <v>1</v>
      </c>
      <c r="AO2572" s="10" t="s">
        <v>12045</v>
      </c>
      <c r="AP2572" t="str" cm="1">
        <f t="array" ref="AP2572">_xlfn.IFS(
  Table1[[#This Row],[Age]]&lt;=25, "18-25",
  Table1[[#This Row],[Age]]&lt;=35, "26-35",
  Table1[[#This Row],[Age]]&lt;=45, "36-45",
  Table1[[#This Row],[Age]]&lt;=60, "46-60",
  TRUE, "60+")</f>
        <v>26-35</v>
      </c>
    </row>
    <row r="2573" spans="1:42" x14ac:dyDescent="0.3">
      <c r="A2573">
        <v>2572</v>
      </c>
      <c r="B2573" t="s">
        <v>35</v>
      </c>
      <c r="C2573" t="s">
        <v>69</v>
      </c>
      <c r="D2573">
        <v>50</v>
      </c>
      <c r="E2573" t="s">
        <v>106</v>
      </c>
      <c r="F2573" t="s">
        <v>2679</v>
      </c>
      <c r="G2573" t="s">
        <v>5122</v>
      </c>
      <c r="H2573">
        <v>19458797425</v>
      </c>
      <c r="I2573" t="s">
        <v>6557</v>
      </c>
      <c r="J2573" t="s">
        <v>7291</v>
      </c>
      <c r="K2573">
        <v>1810.33</v>
      </c>
      <c r="L2573" s="12" t="s">
        <v>9490</v>
      </c>
      <c r="M2573" s="10" t="s">
        <v>11275</v>
      </c>
      <c r="N2573">
        <v>2572</v>
      </c>
      <c r="O2573">
        <v>45033</v>
      </c>
      <c r="P2573" t="s">
        <v>11404</v>
      </c>
      <c r="Q2573" s="16">
        <v>732.92</v>
      </c>
      <c r="R2573">
        <v>1077.4100000000001</v>
      </c>
      <c r="S2573">
        <v>7</v>
      </c>
      <c r="T2573">
        <v>2572</v>
      </c>
      <c r="U2573">
        <v>44859.61</v>
      </c>
      <c r="V2573" t="s">
        <v>11412</v>
      </c>
      <c r="W2573">
        <v>3.63</v>
      </c>
      <c r="X2573">
        <v>24</v>
      </c>
      <c r="Y2573" t="s">
        <v>10223</v>
      </c>
      <c r="Z2573" t="s">
        <v>12010</v>
      </c>
      <c r="AA2573">
        <v>2572</v>
      </c>
      <c r="AB2573" t="s">
        <v>12017</v>
      </c>
      <c r="AC2573">
        <v>2219.6</v>
      </c>
      <c r="AD2573">
        <v>2827.57</v>
      </c>
      <c r="AE2573">
        <v>141.38</v>
      </c>
      <c r="AF2573" t="s">
        <v>11231</v>
      </c>
      <c r="AG2573" t="s">
        <v>11253</v>
      </c>
      <c r="AH2573">
        <v>3330</v>
      </c>
      <c r="AI2573">
        <v>2572</v>
      </c>
      <c r="AJ2573" t="s">
        <v>11192</v>
      </c>
      <c r="AK2573" t="s">
        <v>12029</v>
      </c>
      <c r="AL2573" t="s">
        <v>12032</v>
      </c>
      <c r="AM2573" t="s">
        <v>11207</v>
      </c>
      <c r="AN2573">
        <v>1</v>
      </c>
      <c r="AO2573" s="10" t="s">
        <v>12037</v>
      </c>
      <c r="AP2573" t="str" cm="1">
        <f t="array" ref="AP2573">_xlfn.IFS(
  Table1[[#This Row],[Age]]&lt;=25, "18-25",
  Table1[[#This Row],[Age]]&lt;=35, "26-35",
  Table1[[#This Row],[Age]]&lt;=45, "36-45",
  Table1[[#This Row],[Age]]&lt;=60, "46-60",
  TRUE, "60+")</f>
        <v>46-60</v>
      </c>
    </row>
    <row r="2574" spans="1:42" x14ac:dyDescent="0.3">
      <c r="A2574">
        <v>2573</v>
      </c>
      <c r="B2574" t="s">
        <v>45</v>
      </c>
      <c r="C2574" t="s">
        <v>91</v>
      </c>
      <c r="D2574">
        <v>57</v>
      </c>
      <c r="E2574" t="s">
        <v>105</v>
      </c>
      <c r="F2574" t="s">
        <v>2680</v>
      </c>
      <c r="G2574" t="s">
        <v>5128</v>
      </c>
      <c r="H2574">
        <v>19458797426</v>
      </c>
      <c r="I2574" t="s">
        <v>6755</v>
      </c>
      <c r="J2574" t="s">
        <v>7292</v>
      </c>
      <c r="K2574">
        <v>6486.54</v>
      </c>
      <c r="L2574" s="12" t="s">
        <v>9491</v>
      </c>
      <c r="M2574" s="10" t="s">
        <v>11174</v>
      </c>
      <c r="N2574">
        <v>2573</v>
      </c>
      <c r="O2574">
        <v>44939</v>
      </c>
      <c r="P2574" t="s">
        <v>11404</v>
      </c>
      <c r="Q2574" s="16">
        <v>2870.47</v>
      </c>
      <c r="R2574">
        <v>9357.01</v>
      </c>
      <c r="S2574">
        <v>44</v>
      </c>
      <c r="T2574">
        <v>2573</v>
      </c>
      <c r="U2574">
        <v>15113.04</v>
      </c>
      <c r="V2574" t="s">
        <v>11413</v>
      </c>
      <c r="W2574">
        <v>3.12</v>
      </c>
      <c r="X2574">
        <v>48</v>
      </c>
      <c r="Y2574" t="s">
        <v>7815</v>
      </c>
      <c r="Z2574" t="s">
        <v>12011</v>
      </c>
      <c r="AA2574">
        <v>2573</v>
      </c>
      <c r="AB2574" t="s">
        <v>12015</v>
      </c>
      <c r="AC2574">
        <v>7743.32</v>
      </c>
      <c r="AD2574">
        <v>4471.68</v>
      </c>
      <c r="AE2574">
        <v>223.58</v>
      </c>
      <c r="AF2574" t="s">
        <v>11042</v>
      </c>
      <c r="AG2574" t="s">
        <v>11105</v>
      </c>
      <c r="AH2574">
        <v>184</v>
      </c>
      <c r="AI2574">
        <v>2573</v>
      </c>
      <c r="AJ2574" t="s">
        <v>11034</v>
      </c>
      <c r="AK2574" t="s">
        <v>12029</v>
      </c>
      <c r="AL2574" t="s">
        <v>12032</v>
      </c>
      <c r="AM2574" t="s">
        <v>11332</v>
      </c>
      <c r="AN2574">
        <v>1</v>
      </c>
      <c r="AO2574" s="10" t="s">
        <v>12039</v>
      </c>
      <c r="AP2574" t="str" cm="1">
        <f t="array" ref="AP2574">_xlfn.IFS(
  Table1[[#This Row],[Age]]&lt;=25, "18-25",
  Table1[[#This Row],[Age]]&lt;=35, "26-35",
  Table1[[#This Row],[Age]]&lt;=45, "36-45",
  Table1[[#This Row],[Age]]&lt;=60, "46-60",
  TRUE, "60+")</f>
        <v>46-60</v>
      </c>
    </row>
    <row r="2575" spans="1:42" x14ac:dyDescent="0.3">
      <c r="A2575">
        <v>2574</v>
      </c>
      <c r="B2575" t="s">
        <v>16</v>
      </c>
      <c r="C2575" t="s">
        <v>58</v>
      </c>
      <c r="D2575">
        <v>47</v>
      </c>
      <c r="E2575" t="s">
        <v>105</v>
      </c>
      <c r="F2575" t="s">
        <v>2681</v>
      </c>
      <c r="G2575" t="s">
        <v>5119</v>
      </c>
      <c r="H2575">
        <v>19458797427</v>
      </c>
      <c r="I2575" t="s">
        <v>6756</v>
      </c>
      <c r="J2575" t="s">
        <v>7292</v>
      </c>
      <c r="K2575">
        <v>2750.58</v>
      </c>
      <c r="L2575" s="12" t="s">
        <v>9492</v>
      </c>
      <c r="M2575" s="10" t="s">
        <v>11312</v>
      </c>
      <c r="N2575">
        <v>2574</v>
      </c>
      <c r="O2575">
        <v>45265</v>
      </c>
      <c r="P2575" t="s">
        <v>11403</v>
      </c>
      <c r="Q2575" s="16">
        <v>3171.63</v>
      </c>
      <c r="R2575">
        <v>-421.05</v>
      </c>
      <c r="S2575">
        <v>14</v>
      </c>
      <c r="T2575">
        <v>2574</v>
      </c>
      <c r="U2575">
        <v>31477.01</v>
      </c>
      <c r="V2575" t="s">
        <v>11412</v>
      </c>
      <c r="W2575">
        <v>8.02</v>
      </c>
      <c r="X2575">
        <v>24</v>
      </c>
      <c r="Y2575" t="s">
        <v>9523</v>
      </c>
      <c r="Z2575" t="s">
        <v>12010</v>
      </c>
      <c r="AA2575">
        <v>2574</v>
      </c>
      <c r="AB2575" t="s">
        <v>12016</v>
      </c>
      <c r="AC2575">
        <v>6725.57</v>
      </c>
      <c r="AD2575">
        <v>319.52</v>
      </c>
      <c r="AE2575">
        <v>15.98</v>
      </c>
      <c r="AF2575" t="s">
        <v>11067</v>
      </c>
      <c r="AG2575" t="s">
        <v>11379</v>
      </c>
      <c r="AH2575">
        <v>2850</v>
      </c>
      <c r="AI2575">
        <v>2574</v>
      </c>
      <c r="AJ2575" t="s">
        <v>11285</v>
      </c>
      <c r="AK2575" t="s">
        <v>12029</v>
      </c>
      <c r="AL2575" t="s">
        <v>12032</v>
      </c>
      <c r="AM2575" t="s">
        <v>11147</v>
      </c>
      <c r="AN2575">
        <v>1</v>
      </c>
      <c r="AO2575" s="10" t="s">
        <v>12036</v>
      </c>
      <c r="AP2575" t="str" cm="1">
        <f t="array" ref="AP2575">_xlfn.IFS(
  Table1[[#This Row],[Age]]&lt;=25, "18-25",
  Table1[[#This Row],[Age]]&lt;=35, "26-35",
  Table1[[#This Row],[Age]]&lt;=45, "36-45",
  Table1[[#This Row],[Age]]&lt;=60, "46-60",
  TRUE, "60+")</f>
        <v>46-60</v>
      </c>
    </row>
    <row r="2576" spans="1:42" x14ac:dyDescent="0.3">
      <c r="A2576">
        <v>2575</v>
      </c>
      <c r="B2576" t="s">
        <v>46</v>
      </c>
      <c r="C2576" t="s">
        <v>86</v>
      </c>
      <c r="D2576">
        <v>47</v>
      </c>
      <c r="E2576" t="s">
        <v>104</v>
      </c>
      <c r="F2576" t="s">
        <v>2682</v>
      </c>
      <c r="G2576" t="s">
        <v>5122</v>
      </c>
      <c r="H2576">
        <v>19458797428</v>
      </c>
      <c r="I2576" t="s">
        <v>6434</v>
      </c>
      <c r="J2576" t="s">
        <v>7291</v>
      </c>
      <c r="K2576">
        <v>9029.19</v>
      </c>
      <c r="L2576" s="12" t="s">
        <v>8928</v>
      </c>
      <c r="M2576" s="10" t="s">
        <v>11339</v>
      </c>
      <c r="N2576">
        <v>2575</v>
      </c>
      <c r="O2576">
        <v>45016</v>
      </c>
      <c r="P2576" t="s">
        <v>11402</v>
      </c>
      <c r="Q2576" s="16">
        <v>918.61</v>
      </c>
      <c r="R2576">
        <v>9947.7999999999993</v>
      </c>
      <c r="S2576">
        <v>52</v>
      </c>
      <c r="T2576">
        <v>2575</v>
      </c>
      <c r="U2576">
        <v>10012.92</v>
      </c>
      <c r="V2576" t="s">
        <v>11411</v>
      </c>
      <c r="W2576">
        <v>8.15</v>
      </c>
      <c r="X2576">
        <v>36</v>
      </c>
      <c r="Y2576" t="s">
        <v>8950</v>
      </c>
      <c r="Z2576" t="s">
        <v>12012</v>
      </c>
      <c r="AA2576">
        <v>2575</v>
      </c>
      <c r="AB2576" t="s">
        <v>12015</v>
      </c>
      <c r="AC2576">
        <v>4133.5200000000004</v>
      </c>
      <c r="AD2576">
        <v>1663.7</v>
      </c>
      <c r="AE2576">
        <v>83.18</v>
      </c>
      <c r="AF2576" t="s">
        <v>11207</v>
      </c>
      <c r="AG2576" t="s">
        <v>11170</v>
      </c>
      <c r="AH2576">
        <v>2921</v>
      </c>
      <c r="AI2576">
        <v>2575</v>
      </c>
      <c r="AJ2576" t="s">
        <v>11148</v>
      </c>
      <c r="AK2576" t="s">
        <v>12027</v>
      </c>
      <c r="AL2576" t="s">
        <v>12032</v>
      </c>
      <c r="AM2576" t="s">
        <v>11355</v>
      </c>
      <c r="AN2576">
        <v>1</v>
      </c>
      <c r="AO2576" s="10" t="s">
        <v>12047</v>
      </c>
      <c r="AP2576" t="str" cm="1">
        <f t="array" ref="AP2576">_xlfn.IFS(
  Table1[[#This Row],[Age]]&lt;=25, "18-25",
  Table1[[#This Row],[Age]]&lt;=35, "26-35",
  Table1[[#This Row],[Age]]&lt;=45, "36-45",
  Table1[[#This Row],[Age]]&lt;=60, "46-60",
  TRUE, "60+")</f>
        <v>46-60</v>
      </c>
    </row>
    <row r="2577" spans="1:42" x14ac:dyDescent="0.3">
      <c r="A2577">
        <v>2576</v>
      </c>
      <c r="B2577" t="s">
        <v>7</v>
      </c>
      <c r="C2577" t="s">
        <v>65</v>
      </c>
      <c r="D2577">
        <v>40</v>
      </c>
      <c r="E2577" t="s">
        <v>105</v>
      </c>
      <c r="F2577" t="s">
        <v>2683</v>
      </c>
      <c r="G2577" t="s">
        <v>5120</v>
      </c>
      <c r="H2577">
        <v>19458797429</v>
      </c>
      <c r="I2577" t="s">
        <v>6757</v>
      </c>
      <c r="J2577" t="s">
        <v>7292</v>
      </c>
      <c r="K2577">
        <v>732.09</v>
      </c>
      <c r="L2577" s="12" t="s">
        <v>8658</v>
      </c>
      <c r="M2577" s="10" t="s">
        <v>11364</v>
      </c>
      <c r="N2577">
        <v>2576</v>
      </c>
      <c r="O2577">
        <v>45042</v>
      </c>
      <c r="P2577" t="s">
        <v>11404</v>
      </c>
      <c r="Q2577" s="16">
        <v>39.770000000000003</v>
      </c>
      <c r="R2577">
        <v>771.86</v>
      </c>
      <c r="S2577">
        <v>32</v>
      </c>
      <c r="T2577">
        <v>2576</v>
      </c>
      <c r="U2577">
        <v>41433.050000000003</v>
      </c>
      <c r="V2577" t="s">
        <v>11412</v>
      </c>
      <c r="W2577">
        <v>8.5299999999999994</v>
      </c>
      <c r="X2577">
        <v>60</v>
      </c>
      <c r="Y2577" t="s">
        <v>11637</v>
      </c>
      <c r="Z2577" t="s">
        <v>12010</v>
      </c>
      <c r="AA2577">
        <v>2576</v>
      </c>
      <c r="AB2577" t="s">
        <v>12016</v>
      </c>
      <c r="AC2577">
        <v>8376.16</v>
      </c>
      <c r="AD2577">
        <v>1930.95</v>
      </c>
      <c r="AE2577">
        <v>96.55</v>
      </c>
      <c r="AF2577" t="s">
        <v>11367</v>
      </c>
      <c r="AG2577" t="s">
        <v>11049</v>
      </c>
      <c r="AH2577">
        <v>367</v>
      </c>
      <c r="AI2577">
        <v>2576</v>
      </c>
      <c r="AJ2577" t="s">
        <v>11267</v>
      </c>
      <c r="AK2577" t="s">
        <v>12027</v>
      </c>
      <c r="AL2577" t="s">
        <v>12031</v>
      </c>
      <c r="AM2577" t="s">
        <v>11189</v>
      </c>
      <c r="AN2577">
        <v>1</v>
      </c>
      <c r="AO2577" s="10" t="s">
        <v>12037</v>
      </c>
      <c r="AP2577" t="str" cm="1">
        <f t="array" ref="AP2577">_xlfn.IFS(
  Table1[[#This Row],[Age]]&lt;=25, "18-25",
  Table1[[#This Row],[Age]]&lt;=35, "26-35",
  Table1[[#This Row],[Age]]&lt;=45, "36-45",
  Table1[[#This Row],[Age]]&lt;=60, "46-60",
  TRUE, "60+")</f>
        <v>36-45</v>
      </c>
    </row>
    <row r="2578" spans="1:42" x14ac:dyDescent="0.3">
      <c r="A2578">
        <v>2577</v>
      </c>
      <c r="B2578" t="s">
        <v>16</v>
      </c>
      <c r="C2578" t="s">
        <v>101</v>
      </c>
      <c r="D2578">
        <v>62</v>
      </c>
      <c r="E2578" t="s">
        <v>106</v>
      </c>
      <c r="F2578" t="s">
        <v>2684</v>
      </c>
      <c r="G2578" t="s">
        <v>5109</v>
      </c>
      <c r="H2578">
        <v>19458797430</v>
      </c>
      <c r="I2578" t="s">
        <v>5354</v>
      </c>
      <c r="J2578" t="s">
        <v>7292</v>
      </c>
      <c r="K2578">
        <v>8111.14</v>
      </c>
      <c r="L2578" s="12" t="s">
        <v>9493</v>
      </c>
      <c r="M2578" s="10" t="s">
        <v>11104</v>
      </c>
      <c r="N2578">
        <v>2577</v>
      </c>
      <c r="O2578">
        <v>45032</v>
      </c>
      <c r="P2578" t="s">
        <v>11402</v>
      </c>
      <c r="Q2578" s="16">
        <v>436.41</v>
      </c>
      <c r="R2578">
        <v>8547.5499999999993</v>
      </c>
      <c r="S2578">
        <v>75</v>
      </c>
      <c r="T2578">
        <v>2577</v>
      </c>
      <c r="U2578">
        <v>44702.97</v>
      </c>
      <c r="V2578" t="s">
        <v>11413</v>
      </c>
      <c r="W2578">
        <v>8.69</v>
      </c>
      <c r="X2578">
        <v>36</v>
      </c>
      <c r="Y2578" t="s">
        <v>8895</v>
      </c>
      <c r="Z2578" t="s">
        <v>12011</v>
      </c>
      <c r="AA2578">
        <v>2577</v>
      </c>
      <c r="AB2578" t="s">
        <v>12016</v>
      </c>
      <c r="AC2578">
        <v>8948.9699999999993</v>
      </c>
      <c r="AD2578">
        <v>300.62</v>
      </c>
      <c r="AE2578">
        <v>15.03</v>
      </c>
      <c r="AF2578" t="s">
        <v>11182</v>
      </c>
      <c r="AG2578" t="s">
        <v>11315</v>
      </c>
      <c r="AH2578">
        <v>3863</v>
      </c>
      <c r="AI2578">
        <v>2577</v>
      </c>
      <c r="AJ2578" t="s">
        <v>11150</v>
      </c>
      <c r="AK2578" t="s">
        <v>12029</v>
      </c>
      <c r="AL2578" t="s">
        <v>12032</v>
      </c>
      <c r="AM2578" t="s">
        <v>11366</v>
      </c>
      <c r="AN2578">
        <v>1</v>
      </c>
      <c r="AO2578" s="10" t="s">
        <v>12037</v>
      </c>
      <c r="AP2578" t="str" cm="1">
        <f t="array" ref="AP2578">_xlfn.IFS(
  Table1[[#This Row],[Age]]&lt;=25, "18-25",
  Table1[[#This Row],[Age]]&lt;=35, "26-35",
  Table1[[#This Row],[Age]]&lt;=45, "36-45",
  Table1[[#This Row],[Age]]&lt;=60, "46-60",
  TRUE, "60+")</f>
        <v>60+</v>
      </c>
    </row>
    <row r="2579" spans="1:42" x14ac:dyDescent="0.3">
      <c r="A2579">
        <v>2578</v>
      </c>
      <c r="B2579" t="s">
        <v>24</v>
      </c>
      <c r="C2579" t="s">
        <v>92</v>
      </c>
      <c r="D2579">
        <v>41</v>
      </c>
      <c r="E2579" t="s">
        <v>105</v>
      </c>
      <c r="F2579" t="s">
        <v>2685</v>
      </c>
      <c r="G2579" t="s">
        <v>5138</v>
      </c>
      <c r="H2579">
        <v>19458797431</v>
      </c>
      <c r="I2579" t="s">
        <v>5798</v>
      </c>
      <c r="J2579" t="s">
        <v>7292</v>
      </c>
      <c r="K2579">
        <v>3984.04</v>
      </c>
      <c r="L2579" s="12" t="s">
        <v>9494</v>
      </c>
      <c r="M2579" s="10" t="s">
        <v>11044</v>
      </c>
      <c r="N2579">
        <v>2578</v>
      </c>
      <c r="O2579">
        <v>45099</v>
      </c>
      <c r="P2579" t="s">
        <v>11403</v>
      </c>
      <c r="Q2579" s="16">
        <v>3451.17</v>
      </c>
      <c r="R2579">
        <v>532.87</v>
      </c>
      <c r="S2579">
        <v>32</v>
      </c>
      <c r="T2579">
        <v>2578</v>
      </c>
      <c r="U2579">
        <v>31140.87</v>
      </c>
      <c r="V2579" t="s">
        <v>11413</v>
      </c>
      <c r="W2579">
        <v>4.7</v>
      </c>
      <c r="X2579">
        <v>12</v>
      </c>
      <c r="Y2579" t="s">
        <v>11936</v>
      </c>
      <c r="Z2579" t="s">
        <v>12011</v>
      </c>
      <c r="AA2579">
        <v>2578</v>
      </c>
      <c r="AB2579" t="s">
        <v>12016</v>
      </c>
      <c r="AC2579">
        <v>7605.08</v>
      </c>
      <c r="AD2579">
        <v>4614.3900000000003</v>
      </c>
      <c r="AE2579">
        <v>230.72</v>
      </c>
      <c r="AF2579" t="s">
        <v>11106</v>
      </c>
      <c r="AG2579" t="s">
        <v>11304</v>
      </c>
      <c r="AH2579">
        <v>8891</v>
      </c>
      <c r="AI2579">
        <v>2578</v>
      </c>
      <c r="AJ2579" t="s">
        <v>11172</v>
      </c>
      <c r="AK2579" t="s">
        <v>12028</v>
      </c>
      <c r="AL2579" t="s">
        <v>12032</v>
      </c>
      <c r="AM2579" t="s">
        <v>11094</v>
      </c>
      <c r="AN2579">
        <v>1</v>
      </c>
      <c r="AO2579" s="10" t="s">
        <v>12043</v>
      </c>
      <c r="AP2579" t="str" cm="1">
        <f t="array" ref="AP2579">_xlfn.IFS(
  Table1[[#This Row],[Age]]&lt;=25, "18-25",
  Table1[[#This Row],[Age]]&lt;=35, "26-35",
  Table1[[#This Row],[Age]]&lt;=45, "36-45",
  Table1[[#This Row],[Age]]&lt;=60, "46-60",
  TRUE, "60+")</f>
        <v>36-45</v>
      </c>
    </row>
    <row r="2580" spans="1:42" x14ac:dyDescent="0.3">
      <c r="A2580">
        <v>2579</v>
      </c>
      <c r="B2580" t="s">
        <v>31</v>
      </c>
      <c r="C2580" t="s">
        <v>53</v>
      </c>
      <c r="D2580">
        <v>37</v>
      </c>
      <c r="E2580" t="s">
        <v>104</v>
      </c>
      <c r="F2580" t="s">
        <v>2686</v>
      </c>
      <c r="G2580" t="s">
        <v>5125</v>
      </c>
      <c r="H2580">
        <v>19458797432</v>
      </c>
      <c r="I2580" t="s">
        <v>5333</v>
      </c>
      <c r="J2580" t="s">
        <v>7292</v>
      </c>
      <c r="K2580">
        <v>8585.89</v>
      </c>
      <c r="L2580" s="12" t="s">
        <v>9495</v>
      </c>
      <c r="M2580" s="10" t="s">
        <v>11064</v>
      </c>
      <c r="N2580">
        <v>2579</v>
      </c>
      <c r="O2580">
        <v>45271</v>
      </c>
      <c r="P2580" t="s">
        <v>11404</v>
      </c>
      <c r="Q2580" s="16">
        <v>1906.69</v>
      </c>
      <c r="R2580">
        <v>10492.58</v>
      </c>
      <c r="S2580">
        <v>75</v>
      </c>
      <c r="T2580">
        <v>2579</v>
      </c>
      <c r="U2580">
        <v>31564.36</v>
      </c>
      <c r="V2580" t="s">
        <v>11411</v>
      </c>
      <c r="W2580">
        <v>8.2799999999999994</v>
      </c>
      <c r="X2580">
        <v>12</v>
      </c>
      <c r="Y2580" t="s">
        <v>11523</v>
      </c>
      <c r="Z2580" t="s">
        <v>12010</v>
      </c>
      <c r="AA2580">
        <v>2579</v>
      </c>
      <c r="AB2580" t="s">
        <v>12017</v>
      </c>
      <c r="AC2580">
        <v>5356.1</v>
      </c>
      <c r="AD2580">
        <v>1438.54</v>
      </c>
      <c r="AE2580">
        <v>71.930000000000007</v>
      </c>
      <c r="AF2580" t="s">
        <v>11156</v>
      </c>
      <c r="AG2580" t="s">
        <v>11364</v>
      </c>
      <c r="AH2580">
        <v>530</v>
      </c>
      <c r="AI2580">
        <v>2579</v>
      </c>
      <c r="AJ2580" t="s">
        <v>11321</v>
      </c>
      <c r="AK2580" t="s">
        <v>12027</v>
      </c>
      <c r="AL2580" t="s">
        <v>12032</v>
      </c>
      <c r="AM2580" t="s">
        <v>11162</v>
      </c>
      <c r="AN2580">
        <v>1</v>
      </c>
      <c r="AO2580" s="10" t="s">
        <v>12036</v>
      </c>
      <c r="AP2580" t="str" cm="1">
        <f t="array" ref="AP2580">_xlfn.IFS(
  Table1[[#This Row],[Age]]&lt;=25, "18-25",
  Table1[[#This Row],[Age]]&lt;=35, "26-35",
  Table1[[#This Row],[Age]]&lt;=45, "36-45",
  Table1[[#This Row],[Age]]&lt;=60, "46-60",
  TRUE, "60+")</f>
        <v>36-45</v>
      </c>
    </row>
    <row r="2581" spans="1:42" x14ac:dyDescent="0.3">
      <c r="A2581">
        <v>2580</v>
      </c>
      <c r="B2581" t="s">
        <v>47</v>
      </c>
      <c r="C2581" t="s">
        <v>79</v>
      </c>
      <c r="D2581">
        <v>45</v>
      </c>
      <c r="E2581" t="s">
        <v>106</v>
      </c>
      <c r="F2581" t="s">
        <v>2687</v>
      </c>
      <c r="G2581" t="s">
        <v>5133</v>
      </c>
      <c r="H2581">
        <v>19458797433</v>
      </c>
      <c r="I2581" t="s">
        <v>5778</v>
      </c>
      <c r="J2581" t="s">
        <v>7292</v>
      </c>
      <c r="K2581">
        <v>8169.71</v>
      </c>
      <c r="L2581" s="12" t="s">
        <v>9496</v>
      </c>
      <c r="M2581" s="10" t="s">
        <v>11073</v>
      </c>
      <c r="N2581">
        <v>2580</v>
      </c>
      <c r="O2581">
        <v>44949</v>
      </c>
      <c r="P2581" t="s">
        <v>11403</v>
      </c>
      <c r="Q2581" s="16">
        <v>1870.75</v>
      </c>
      <c r="R2581">
        <v>10040.459999999999</v>
      </c>
      <c r="S2581">
        <v>84</v>
      </c>
      <c r="T2581">
        <v>2580</v>
      </c>
      <c r="U2581">
        <v>19549.439999999999</v>
      </c>
      <c r="V2581" t="s">
        <v>11411</v>
      </c>
      <c r="W2581">
        <v>4.1100000000000003</v>
      </c>
      <c r="X2581">
        <v>48</v>
      </c>
      <c r="Y2581" t="s">
        <v>10895</v>
      </c>
      <c r="Z2581" t="s">
        <v>12011</v>
      </c>
      <c r="AA2581">
        <v>2580</v>
      </c>
      <c r="AB2581" t="s">
        <v>12016</v>
      </c>
      <c r="AC2581">
        <v>3783.72</v>
      </c>
      <c r="AD2581">
        <v>3908.35</v>
      </c>
      <c r="AE2581">
        <v>195.42</v>
      </c>
      <c r="AF2581" t="s">
        <v>11295</v>
      </c>
      <c r="AG2581" t="s">
        <v>11142</v>
      </c>
      <c r="AH2581">
        <v>5386</v>
      </c>
      <c r="AI2581">
        <v>2580</v>
      </c>
      <c r="AJ2581" t="s">
        <v>11334</v>
      </c>
      <c r="AK2581" t="s">
        <v>12029</v>
      </c>
      <c r="AL2581" t="s">
        <v>12031</v>
      </c>
      <c r="AM2581" t="s">
        <v>11344</v>
      </c>
      <c r="AN2581">
        <v>1</v>
      </c>
      <c r="AO2581" s="10" t="s">
        <v>12039</v>
      </c>
      <c r="AP2581" t="str" cm="1">
        <f t="array" ref="AP2581">_xlfn.IFS(
  Table1[[#This Row],[Age]]&lt;=25, "18-25",
  Table1[[#This Row],[Age]]&lt;=35, "26-35",
  Table1[[#This Row],[Age]]&lt;=45, "36-45",
  Table1[[#This Row],[Age]]&lt;=60, "46-60",
  TRUE, "60+")</f>
        <v>36-45</v>
      </c>
    </row>
    <row r="2582" spans="1:42" x14ac:dyDescent="0.3">
      <c r="A2582">
        <v>2581</v>
      </c>
      <c r="B2582" t="s">
        <v>10</v>
      </c>
      <c r="C2582" t="s">
        <v>55</v>
      </c>
      <c r="D2582">
        <v>36</v>
      </c>
      <c r="E2582" t="s">
        <v>106</v>
      </c>
      <c r="F2582" t="s">
        <v>2688</v>
      </c>
      <c r="G2582" t="s">
        <v>5125</v>
      </c>
      <c r="H2582">
        <v>19458797434</v>
      </c>
      <c r="I2582" t="s">
        <v>5766</v>
      </c>
      <c r="J2582" t="s">
        <v>7292</v>
      </c>
      <c r="K2582">
        <v>2469</v>
      </c>
      <c r="L2582" s="12" t="s">
        <v>9084</v>
      </c>
      <c r="M2582" s="10" t="s">
        <v>11209</v>
      </c>
      <c r="N2582">
        <v>2581</v>
      </c>
      <c r="O2582">
        <v>45217</v>
      </c>
      <c r="P2582" t="s">
        <v>11403</v>
      </c>
      <c r="Q2582" s="16">
        <v>3462.53</v>
      </c>
      <c r="R2582">
        <v>-993.53</v>
      </c>
      <c r="S2582">
        <v>57</v>
      </c>
      <c r="T2582">
        <v>2581</v>
      </c>
      <c r="U2582">
        <v>35647.480000000003</v>
      </c>
      <c r="V2582" t="s">
        <v>11411</v>
      </c>
      <c r="W2582">
        <v>1.47</v>
      </c>
      <c r="X2582">
        <v>36</v>
      </c>
      <c r="Y2582" t="s">
        <v>11755</v>
      </c>
      <c r="Z2582" t="s">
        <v>12010</v>
      </c>
      <c r="AA2582">
        <v>2581</v>
      </c>
      <c r="AB2582" t="s">
        <v>12017</v>
      </c>
      <c r="AC2582">
        <v>3057.19</v>
      </c>
      <c r="AD2582">
        <v>2337.75</v>
      </c>
      <c r="AE2582">
        <v>116.89</v>
      </c>
      <c r="AF2582" t="s">
        <v>11290</v>
      </c>
      <c r="AG2582" t="s">
        <v>11097</v>
      </c>
      <c r="AH2582">
        <v>6999</v>
      </c>
      <c r="AI2582">
        <v>2581</v>
      </c>
      <c r="AJ2582" t="s">
        <v>11276</v>
      </c>
      <c r="AK2582" t="s">
        <v>12027</v>
      </c>
      <c r="AL2582" t="s">
        <v>12031</v>
      </c>
      <c r="AM2582" t="s">
        <v>11250</v>
      </c>
      <c r="AN2582">
        <v>1</v>
      </c>
      <c r="AO2582" s="10" t="s">
        <v>12044</v>
      </c>
      <c r="AP2582" t="str" cm="1">
        <f t="array" ref="AP2582">_xlfn.IFS(
  Table1[[#This Row],[Age]]&lt;=25, "18-25",
  Table1[[#This Row],[Age]]&lt;=35, "26-35",
  Table1[[#This Row],[Age]]&lt;=45, "36-45",
  Table1[[#This Row],[Age]]&lt;=60, "46-60",
  TRUE, "60+")</f>
        <v>36-45</v>
      </c>
    </row>
    <row r="2583" spans="1:42" x14ac:dyDescent="0.3">
      <c r="A2583">
        <v>2582</v>
      </c>
      <c r="B2583" t="s">
        <v>14</v>
      </c>
      <c r="C2583" t="s">
        <v>93</v>
      </c>
      <c r="D2583">
        <v>66</v>
      </c>
      <c r="E2583" t="s">
        <v>105</v>
      </c>
      <c r="F2583" t="s">
        <v>2689</v>
      </c>
      <c r="G2583" t="s">
        <v>5116</v>
      </c>
      <c r="H2583">
        <v>19458797435</v>
      </c>
      <c r="I2583" t="s">
        <v>6758</v>
      </c>
      <c r="J2583" t="s">
        <v>7291</v>
      </c>
      <c r="K2583">
        <v>600.62</v>
      </c>
      <c r="L2583" s="12" t="s">
        <v>7928</v>
      </c>
      <c r="M2583" s="10" t="s">
        <v>11372</v>
      </c>
      <c r="N2583">
        <v>2582</v>
      </c>
      <c r="O2583">
        <v>45167</v>
      </c>
      <c r="P2583" t="s">
        <v>11403</v>
      </c>
      <c r="Q2583" s="16">
        <v>2490.69</v>
      </c>
      <c r="R2583">
        <v>3091.31</v>
      </c>
      <c r="S2583">
        <v>52</v>
      </c>
      <c r="T2583">
        <v>2582</v>
      </c>
      <c r="U2583">
        <v>24444.62</v>
      </c>
      <c r="V2583" t="s">
        <v>11412</v>
      </c>
      <c r="W2583">
        <v>7.2</v>
      </c>
      <c r="X2583">
        <v>36</v>
      </c>
      <c r="Y2583" t="s">
        <v>11598</v>
      </c>
      <c r="Z2583" t="s">
        <v>12010</v>
      </c>
      <c r="AA2583">
        <v>2582</v>
      </c>
      <c r="AB2583" t="s">
        <v>12016</v>
      </c>
      <c r="AC2583">
        <v>8475.32</v>
      </c>
      <c r="AD2583">
        <v>2245.7399999999998</v>
      </c>
      <c r="AE2583">
        <v>112.29</v>
      </c>
      <c r="AF2583" t="s">
        <v>11135</v>
      </c>
      <c r="AG2583" t="s">
        <v>11125</v>
      </c>
      <c r="AH2583">
        <v>8463</v>
      </c>
      <c r="AI2583">
        <v>2582</v>
      </c>
      <c r="AJ2583" t="s">
        <v>11187</v>
      </c>
      <c r="AK2583" t="s">
        <v>12027</v>
      </c>
      <c r="AL2583" t="s">
        <v>12031</v>
      </c>
      <c r="AM2583" t="s">
        <v>11153</v>
      </c>
      <c r="AN2583">
        <v>1</v>
      </c>
      <c r="AO2583" s="10" t="s">
        <v>12041</v>
      </c>
      <c r="AP2583" t="str" cm="1">
        <f t="array" ref="AP2583">_xlfn.IFS(
  Table1[[#This Row],[Age]]&lt;=25, "18-25",
  Table1[[#This Row],[Age]]&lt;=35, "26-35",
  Table1[[#This Row],[Age]]&lt;=45, "36-45",
  Table1[[#This Row],[Age]]&lt;=60, "46-60",
  TRUE, "60+")</f>
        <v>60+</v>
      </c>
    </row>
    <row r="2584" spans="1:42" x14ac:dyDescent="0.3">
      <c r="A2584">
        <v>2583</v>
      </c>
      <c r="B2584" t="s">
        <v>9</v>
      </c>
      <c r="C2584" t="s">
        <v>64</v>
      </c>
      <c r="D2584">
        <v>30</v>
      </c>
      <c r="E2584" t="s">
        <v>104</v>
      </c>
      <c r="F2584" t="s">
        <v>2690</v>
      </c>
      <c r="G2584" t="s">
        <v>5137</v>
      </c>
      <c r="H2584">
        <v>19458797436</v>
      </c>
      <c r="I2584" t="s">
        <v>6734</v>
      </c>
      <c r="J2584" t="s">
        <v>7291</v>
      </c>
      <c r="K2584">
        <v>6985.66</v>
      </c>
      <c r="L2584" s="12" t="s">
        <v>9497</v>
      </c>
      <c r="M2584" s="10" t="s">
        <v>11367</v>
      </c>
      <c r="N2584">
        <v>2583</v>
      </c>
      <c r="O2584">
        <v>45022</v>
      </c>
      <c r="P2584" t="s">
        <v>11404</v>
      </c>
      <c r="Q2584" s="16">
        <v>3189.06</v>
      </c>
      <c r="R2584">
        <v>3796.6</v>
      </c>
      <c r="S2584">
        <v>34</v>
      </c>
      <c r="T2584">
        <v>2583</v>
      </c>
      <c r="U2584">
        <v>37528.86</v>
      </c>
      <c r="V2584" t="s">
        <v>11411</v>
      </c>
      <c r="W2584">
        <v>2.79</v>
      </c>
      <c r="X2584">
        <v>24</v>
      </c>
      <c r="Y2584" t="s">
        <v>10834</v>
      </c>
      <c r="Z2584" t="s">
        <v>12012</v>
      </c>
      <c r="AA2584">
        <v>2583</v>
      </c>
      <c r="AB2584" t="s">
        <v>12015</v>
      </c>
      <c r="AC2584">
        <v>6857.06</v>
      </c>
      <c r="AD2584">
        <v>4239.8599999999997</v>
      </c>
      <c r="AE2584">
        <v>211.99</v>
      </c>
      <c r="AF2584" t="s">
        <v>11270</v>
      </c>
      <c r="AG2584" t="s">
        <v>11316</v>
      </c>
      <c r="AH2584">
        <v>9759</v>
      </c>
      <c r="AI2584">
        <v>2583</v>
      </c>
      <c r="AJ2584" t="s">
        <v>11260</v>
      </c>
      <c r="AK2584" t="s">
        <v>12029</v>
      </c>
      <c r="AL2584" t="s">
        <v>12032</v>
      </c>
      <c r="AM2584" t="s">
        <v>11167</v>
      </c>
      <c r="AN2584">
        <v>1</v>
      </c>
      <c r="AO2584" s="10" t="s">
        <v>12037</v>
      </c>
      <c r="AP2584" t="str" cm="1">
        <f t="array" ref="AP2584">_xlfn.IFS(
  Table1[[#This Row],[Age]]&lt;=25, "18-25",
  Table1[[#This Row],[Age]]&lt;=35, "26-35",
  Table1[[#This Row],[Age]]&lt;=45, "36-45",
  Table1[[#This Row],[Age]]&lt;=60, "46-60",
  TRUE, "60+")</f>
        <v>26-35</v>
      </c>
    </row>
    <row r="2585" spans="1:42" x14ac:dyDescent="0.3">
      <c r="A2585">
        <v>2584</v>
      </c>
      <c r="B2585" t="s">
        <v>36</v>
      </c>
      <c r="C2585" t="s">
        <v>54</v>
      </c>
      <c r="D2585">
        <v>33</v>
      </c>
      <c r="E2585" t="s">
        <v>104</v>
      </c>
      <c r="F2585" t="s">
        <v>2691</v>
      </c>
      <c r="G2585" t="s">
        <v>5142</v>
      </c>
      <c r="H2585">
        <v>19458797437</v>
      </c>
      <c r="I2585" t="s">
        <v>5914</v>
      </c>
      <c r="J2585" t="s">
        <v>7292</v>
      </c>
      <c r="K2585">
        <v>2123.5100000000002</v>
      </c>
      <c r="L2585" s="12" t="s">
        <v>9498</v>
      </c>
      <c r="M2585" s="10" t="s">
        <v>11047</v>
      </c>
      <c r="N2585">
        <v>2584</v>
      </c>
      <c r="O2585">
        <v>45236</v>
      </c>
      <c r="P2585" t="s">
        <v>11403</v>
      </c>
      <c r="Q2585" s="16">
        <v>4597.45</v>
      </c>
      <c r="R2585">
        <v>6720.96</v>
      </c>
      <c r="S2585">
        <v>61</v>
      </c>
      <c r="T2585">
        <v>2584</v>
      </c>
      <c r="U2585">
        <v>48457.08</v>
      </c>
      <c r="V2585" t="s">
        <v>11411</v>
      </c>
      <c r="W2585">
        <v>5.0599999999999996</v>
      </c>
      <c r="X2585">
        <v>48</v>
      </c>
      <c r="Y2585" t="s">
        <v>8333</v>
      </c>
      <c r="Z2585" t="s">
        <v>12011</v>
      </c>
      <c r="AA2585">
        <v>2584</v>
      </c>
      <c r="AB2585" t="s">
        <v>12017</v>
      </c>
      <c r="AC2585">
        <v>6766.63</v>
      </c>
      <c r="AD2585">
        <v>1672.43</v>
      </c>
      <c r="AE2585">
        <v>83.62</v>
      </c>
      <c r="AF2585" t="s">
        <v>11241</v>
      </c>
      <c r="AG2585" t="s">
        <v>11202</v>
      </c>
      <c r="AH2585">
        <v>2617</v>
      </c>
      <c r="AI2585">
        <v>2584</v>
      </c>
      <c r="AJ2585" t="s">
        <v>11127</v>
      </c>
      <c r="AK2585" t="s">
        <v>12029</v>
      </c>
      <c r="AL2585" t="s">
        <v>12031</v>
      </c>
      <c r="AM2585" t="s">
        <v>11179</v>
      </c>
      <c r="AN2585">
        <v>1</v>
      </c>
      <c r="AO2585" s="10" t="s">
        <v>12040</v>
      </c>
      <c r="AP2585" t="str" cm="1">
        <f t="array" ref="AP2585">_xlfn.IFS(
  Table1[[#This Row],[Age]]&lt;=25, "18-25",
  Table1[[#This Row],[Age]]&lt;=35, "26-35",
  Table1[[#This Row],[Age]]&lt;=45, "36-45",
  Table1[[#This Row],[Age]]&lt;=60, "46-60",
  TRUE, "60+")</f>
        <v>26-35</v>
      </c>
    </row>
    <row r="2586" spans="1:42" x14ac:dyDescent="0.3">
      <c r="A2586">
        <v>2585</v>
      </c>
      <c r="B2586" t="s">
        <v>33</v>
      </c>
      <c r="C2586" t="s">
        <v>79</v>
      </c>
      <c r="D2586">
        <v>32</v>
      </c>
      <c r="E2586" t="s">
        <v>105</v>
      </c>
      <c r="F2586" t="s">
        <v>2692</v>
      </c>
      <c r="G2586" t="s">
        <v>5123</v>
      </c>
      <c r="H2586">
        <v>19458797438</v>
      </c>
      <c r="I2586" t="s">
        <v>6759</v>
      </c>
      <c r="J2586" t="s">
        <v>7291</v>
      </c>
      <c r="K2586">
        <v>9312.02</v>
      </c>
      <c r="L2586" s="12" t="s">
        <v>9499</v>
      </c>
      <c r="M2586" s="10" t="s">
        <v>11258</v>
      </c>
      <c r="N2586">
        <v>2585</v>
      </c>
      <c r="O2586">
        <v>45051</v>
      </c>
      <c r="P2586" t="s">
        <v>11402</v>
      </c>
      <c r="Q2586" s="16">
        <v>2539.25</v>
      </c>
      <c r="R2586">
        <v>11851.27</v>
      </c>
      <c r="S2586">
        <v>62</v>
      </c>
      <c r="T2586">
        <v>2585</v>
      </c>
      <c r="U2586">
        <v>41296.42</v>
      </c>
      <c r="V2586" t="s">
        <v>11411</v>
      </c>
      <c r="W2586">
        <v>2.4700000000000002</v>
      </c>
      <c r="X2586">
        <v>60</v>
      </c>
      <c r="Y2586" t="s">
        <v>8134</v>
      </c>
      <c r="Z2586" t="s">
        <v>12011</v>
      </c>
      <c r="AA2586">
        <v>2585</v>
      </c>
      <c r="AB2586" t="s">
        <v>12016</v>
      </c>
      <c r="AC2586">
        <v>2804.05</v>
      </c>
      <c r="AD2586">
        <v>204.97</v>
      </c>
      <c r="AE2586">
        <v>10.25</v>
      </c>
      <c r="AF2586" t="s">
        <v>11163</v>
      </c>
      <c r="AG2586" t="s">
        <v>11333</v>
      </c>
      <c r="AH2586">
        <v>2648</v>
      </c>
      <c r="AI2586">
        <v>2585</v>
      </c>
      <c r="AJ2586" t="s">
        <v>11347</v>
      </c>
      <c r="AK2586" t="s">
        <v>12027</v>
      </c>
      <c r="AL2586" t="s">
        <v>12031</v>
      </c>
      <c r="AM2586" t="s">
        <v>11372</v>
      </c>
      <c r="AN2586">
        <v>1</v>
      </c>
      <c r="AO2586" s="10" t="s">
        <v>12046</v>
      </c>
      <c r="AP2586" t="str" cm="1">
        <f t="array" ref="AP2586">_xlfn.IFS(
  Table1[[#This Row],[Age]]&lt;=25, "18-25",
  Table1[[#This Row],[Age]]&lt;=35, "26-35",
  Table1[[#This Row],[Age]]&lt;=45, "36-45",
  Table1[[#This Row],[Age]]&lt;=60, "46-60",
  TRUE, "60+")</f>
        <v>26-35</v>
      </c>
    </row>
    <row r="2587" spans="1:42" x14ac:dyDescent="0.3">
      <c r="A2587">
        <v>2586</v>
      </c>
      <c r="B2587" t="s">
        <v>32</v>
      </c>
      <c r="C2587" t="s">
        <v>58</v>
      </c>
      <c r="D2587">
        <v>28</v>
      </c>
      <c r="E2587" t="s">
        <v>106</v>
      </c>
      <c r="F2587" t="s">
        <v>2693</v>
      </c>
      <c r="G2587" t="s">
        <v>5144</v>
      </c>
      <c r="H2587">
        <v>19458797439</v>
      </c>
      <c r="I2587" t="s">
        <v>5772</v>
      </c>
      <c r="J2587" t="s">
        <v>7291</v>
      </c>
      <c r="K2587">
        <v>765.58</v>
      </c>
      <c r="L2587" s="12" t="s">
        <v>9200</v>
      </c>
      <c r="M2587" s="10" t="s">
        <v>11310</v>
      </c>
      <c r="N2587">
        <v>2586</v>
      </c>
      <c r="O2587">
        <v>45160</v>
      </c>
      <c r="P2587" t="s">
        <v>11403</v>
      </c>
      <c r="Q2587" s="16">
        <v>3193.8</v>
      </c>
      <c r="R2587">
        <v>-2428.2199999999998</v>
      </c>
      <c r="S2587">
        <v>86</v>
      </c>
      <c r="T2587">
        <v>2586</v>
      </c>
      <c r="U2587">
        <v>26349.23</v>
      </c>
      <c r="V2587" t="s">
        <v>11413</v>
      </c>
      <c r="W2587">
        <v>4.5199999999999996</v>
      </c>
      <c r="X2587">
        <v>36</v>
      </c>
      <c r="Y2587" t="s">
        <v>11658</v>
      </c>
      <c r="Z2587" t="s">
        <v>12011</v>
      </c>
      <c r="AA2587">
        <v>2586</v>
      </c>
      <c r="AB2587" t="s">
        <v>12016</v>
      </c>
      <c r="AC2587">
        <v>6000.59</v>
      </c>
      <c r="AD2587">
        <v>2584.0500000000002</v>
      </c>
      <c r="AE2587">
        <v>129.19999999999999</v>
      </c>
      <c r="AF2587" t="s">
        <v>11377</v>
      </c>
      <c r="AG2587" t="s">
        <v>11271</v>
      </c>
      <c r="AH2587">
        <v>6194</v>
      </c>
      <c r="AI2587">
        <v>2586</v>
      </c>
      <c r="AJ2587" t="s">
        <v>11137</v>
      </c>
      <c r="AK2587" t="s">
        <v>12027</v>
      </c>
      <c r="AL2587" t="s">
        <v>12031</v>
      </c>
      <c r="AM2587" t="s">
        <v>11265</v>
      </c>
      <c r="AN2587">
        <v>1</v>
      </c>
      <c r="AO2587" s="10" t="s">
        <v>12041</v>
      </c>
      <c r="AP2587" t="str" cm="1">
        <f t="array" ref="AP2587">_xlfn.IFS(
  Table1[[#This Row],[Age]]&lt;=25, "18-25",
  Table1[[#This Row],[Age]]&lt;=35, "26-35",
  Table1[[#This Row],[Age]]&lt;=45, "36-45",
  Table1[[#This Row],[Age]]&lt;=60, "46-60",
  TRUE, "60+")</f>
        <v>26-35</v>
      </c>
    </row>
    <row r="2588" spans="1:42" x14ac:dyDescent="0.3">
      <c r="A2588">
        <v>2587</v>
      </c>
      <c r="B2588" t="s">
        <v>40</v>
      </c>
      <c r="C2588" t="s">
        <v>57</v>
      </c>
      <c r="D2588">
        <v>29</v>
      </c>
      <c r="E2588" t="s">
        <v>106</v>
      </c>
      <c r="F2588" t="s">
        <v>2694</v>
      </c>
      <c r="G2588" t="s">
        <v>5143</v>
      </c>
      <c r="H2588">
        <v>19458797440</v>
      </c>
      <c r="I2588" t="s">
        <v>6104</v>
      </c>
      <c r="J2588" t="s">
        <v>7291</v>
      </c>
      <c r="K2588">
        <v>3307.4</v>
      </c>
      <c r="L2588" s="12" t="s">
        <v>9270</v>
      </c>
      <c r="M2588" s="10" t="s">
        <v>11279</v>
      </c>
      <c r="N2588">
        <v>2587</v>
      </c>
      <c r="O2588">
        <v>45103</v>
      </c>
      <c r="P2588" t="s">
        <v>11404</v>
      </c>
      <c r="Q2588" s="16">
        <v>3202.17</v>
      </c>
      <c r="R2588">
        <v>6509.57</v>
      </c>
      <c r="S2588">
        <v>87</v>
      </c>
      <c r="T2588">
        <v>2587</v>
      </c>
      <c r="U2588">
        <v>48965.54</v>
      </c>
      <c r="V2588" t="s">
        <v>11411</v>
      </c>
      <c r="W2588">
        <v>8.9600000000000009</v>
      </c>
      <c r="X2588">
        <v>36</v>
      </c>
      <c r="Y2588" t="s">
        <v>9303</v>
      </c>
      <c r="Z2588" t="s">
        <v>12010</v>
      </c>
      <c r="AA2588">
        <v>2587</v>
      </c>
      <c r="AB2588" t="s">
        <v>12016</v>
      </c>
      <c r="AC2588">
        <v>9887.5499999999993</v>
      </c>
      <c r="AD2588">
        <v>1190.98</v>
      </c>
      <c r="AE2588">
        <v>59.55</v>
      </c>
      <c r="AF2588" t="s">
        <v>11389</v>
      </c>
      <c r="AG2588" t="s">
        <v>11166</v>
      </c>
      <c r="AH2588">
        <v>9575</v>
      </c>
      <c r="AI2588">
        <v>2587</v>
      </c>
      <c r="AJ2588" t="s">
        <v>11196</v>
      </c>
      <c r="AK2588" t="s">
        <v>12029</v>
      </c>
      <c r="AL2588" t="s">
        <v>12032</v>
      </c>
      <c r="AM2588" t="s">
        <v>11388</v>
      </c>
      <c r="AN2588">
        <v>1</v>
      </c>
      <c r="AO2588" s="10" t="s">
        <v>12043</v>
      </c>
      <c r="AP2588" t="str" cm="1">
        <f t="array" ref="AP2588">_xlfn.IFS(
  Table1[[#This Row],[Age]]&lt;=25, "18-25",
  Table1[[#This Row],[Age]]&lt;=35, "26-35",
  Table1[[#This Row],[Age]]&lt;=45, "36-45",
  Table1[[#This Row],[Age]]&lt;=60, "46-60",
  TRUE, "60+")</f>
        <v>26-35</v>
      </c>
    </row>
    <row r="2589" spans="1:42" x14ac:dyDescent="0.3">
      <c r="A2589">
        <v>2588</v>
      </c>
      <c r="B2589" t="s">
        <v>38</v>
      </c>
      <c r="C2589" t="s">
        <v>66</v>
      </c>
      <c r="D2589">
        <v>39</v>
      </c>
      <c r="E2589" t="s">
        <v>106</v>
      </c>
      <c r="F2589" t="s">
        <v>2695</v>
      </c>
      <c r="G2589" t="s">
        <v>5140</v>
      </c>
      <c r="H2589">
        <v>19458797441</v>
      </c>
      <c r="I2589" t="s">
        <v>5434</v>
      </c>
      <c r="J2589" t="s">
        <v>7292</v>
      </c>
      <c r="K2589">
        <v>225.23</v>
      </c>
      <c r="L2589" s="12" t="s">
        <v>9500</v>
      </c>
      <c r="M2589" s="10" t="s">
        <v>11193</v>
      </c>
      <c r="N2589">
        <v>2588</v>
      </c>
      <c r="O2589">
        <v>44996</v>
      </c>
      <c r="P2589" t="s">
        <v>11404</v>
      </c>
      <c r="Q2589" s="16">
        <v>2678.15</v>
      </c>
      <c r="R2589">
        <v>2903.38</v>
      </c>
      <c r="S2589">
        <v>93</v>
      </c>
      <c r="T2589">
        <v>2588</v>
      </c>
      <c r="U2589">
        <v>30747.03</v>
      </c>
      <c r="V2589" t="s">
        <v>11412</v>
      </c>
      <c r="W2589">
        <v>6.52</v>
      </c>
      <c r="X2589">
        <v>24</v>
      </c>
      <c r="Y2589" t="s">
        <v>9279</v>
      </c>
      <c r="Z2589" t="s">
        <v>12012</v>
      </c>
      <c r="AA2589">
        <v>2588</v>
      </c>
      <c r="AB2589" t="s">
        <v>12015</v>
      </c>
      <c r="AC2589">
        <v>5020.13</v>
      </c>
      <c r="AD2589">
        <v>1723.27</v>
      </c>
      <c r="AE2589">
        <v>86.16</v>
      </c>
      <c r="AF2589" t="s">
        <v>11235</v>
      </c>
      <c r="AG2589" t="s">
        <v>11246</v>
      </c>
      <c r="AH2589">
        <v>1721</v>
      </c>
      <c r="AI2589">
        <v>2588</v>
      </c>
      <c r="AJ2589" t="s">
        <v>11043</v>
      </c>
      <c r="AK2589" t="s">
        <v>12029</v>
      </c>
      <c r="AL2589" t="s">
        <v>12031</v>
      </c>
      <c r="AM2589" t="s">
        <v>11152</v>
      </c>
      <c r="AN2589">
        <v>1</v>
      </c>
      <c r="AO2589" s="10" t="s">
        <v>12047</v>
      </c>
      <c r="AP2589" t="str" cm="1">
        <f t="array" ref="AP2589">_xlfn.IFS(
  Table1[[#This Row],[Age]]&lt;=25, "18-25",
  Table1[[#This Row],[Age]]&lt;=35, "26-35",
  Table1[[#This Row],[Age]]&lt;=45, "36-45",
  Table1[[#This Row],[Age]]&lt;=60, "46-60",
  TRUE, "60+")</f>
        <v>36-45</v>
      </c>
    </row>
    <row r="2590" spans="1:42" x14ac:dyDescent="0.3">
      <c r="A2590">
        <v>2589</v>
      </c>
      <c r="B2590" t="s">
        <v>15</v>
      </c>
      <c r="C2590" t="s">
        <v>79</v>
      </c>
      <c r="D2590">
        <v>42</v>
      </c>
      <c r="E2590" t="s">
        <v>105</v>
      </c>
      <c r="F2590" t="s">
        <v>2696</v>
      </c>
      <c r="G2590" t="s">
        <v>5126</v>
      </c>
      <c r="H2590">
        <v>19458797442</v>
      </c>
      <c r="I2590" t="s">
        <v>5456</v>
      </c>
      <c r="J2590" t="s">
        <v>7292</v>
      </c>
      <c r="K2590">
        <v>3238.49</v>
      </c>
      <c r="L2590" s="12" t="s">
        <v>9501</v>
      </c>
      <c r="M2590" s="10" t="s">
        <v>11265</v>
      </c>
      <c r="N2590">
        <v>2589</v>
      </c>
      <c r="O2590">
        <v>45132</v>
      </c>
      <c r="P2590" t="s">
        <v>11404</v>
      </c>
      <c r="Q2590" s="16">
        <v>3325.52</v>
      </c>
      <c r="R2590">
        <v>6564.01</v>
      </c>
      <c r="S2590">
        <v>76</v>
      </c>
      <c r="T2590">
        <v>2589</v>
      </c>
      <c r="U2590">
        <v>4178.75</v>
      </c>
      <c r="V2590" t="s">
        <v>11413</v>
      </c>
      <c r="W2590">
        <v>2.33</v>
      </c>
      <c r="X2590">
        <v>24</v>
      </c>
      <c r="Y2590" t="s">
        <v>11667</v>
      </c>
      <c r="Z2590" t="s">
        <v>12010</v>
      </c>
      <c r="AA2590">
        <v>2589</v>
      </c>
      <c r="AB2590" t="s">
        <v>12016</v>
      </c>
      <c r="AC2590">
        <v>5965.14</v>
      </c>
      <c r="AD2590">
        <v>1792.84</v>
      </c>
      <c r="AE2590">
        <v>89.64</v>
      </c>
      <c r="AF2590" t="s">
        <v>11193</v>
      </c>
      <c r="AG2590" t="s">
        <v>11347</v>
      </c>
      <c r="AH2590">
        <v>8518</v>
      </c>
      <c r="AI2590">
        <v>2589</v>
      </c>
      <c r="AJ2590" t="s">
        <v>11126</v>
      </c>
      <c r="AK2590" t="s">
        <v>12028</v>
      </c>
      <c r="AL2590" t="s">
        <v>12031</v>
      </c>
      <c r="AM2590" t="s">
        <v>11056</v>
      </c>
      <c r="AN2590">
        <v>1</v>
      </c>
      <c r="AO2590" s="10" t="s">
        <v>12038</v>
      </c>
      <c r="AP2590" t="str" cm="1">
        <f t="array" ref="AP2590">_xlfn.IFS(
  Table1[[#This Row],[Age]]&lt;=25, "18-25",
  Table1[[#This Row],[Age]]&lt;=35, "26-35",
  Table1[[#This Row],[Age]]&lt;=45, "36-45",
  Table1[[#This Row],[Age]]&lt;=60, "46-60",
  TRUE, "60+")</f>
        <v>36-45</v>
      </c>
    </row>
    <row r="2591" spans="1:42" x14ac:dyDescent="0.3">
      <c r="A2591">
        <v>2590</v>
      </c>
      <c r="B2591" t="s">
        <v>5</v>
      </c>
      <c r="C2591" t="s">
        <v>73</v>
      </c>
      <c r="D2591">
        <v>20</v>
      </c>
      <c r="E2591" t="s">
        <v>106</v>
      </c>
      <c r="F2591" t="s">
        <v>2697</v>
      </c>
      <c r="G2591" t="s">
        <v>5128</v>
      </c>
      <c r="H2591">
        <v>19458797443</v>
      </c>
      <c r="I2591" t="s">
        <v>6760</v>
      </c>
      <c r="J2591" t="s">
        <v>7291</v>
      </c>
      <c r="K2591">
        <v>5458.46</v>
      </c>
      <c r="L2591" s="12" t="s">
        <v>9502</v>
      </c>
      <c r="M2591" s="10" t="s">
        <v>11368</v>
      </c>
      <c r="N2591">
        <v>2590</v>
      </c>
      <c r="O2591">
        <v>45159</v>
      </c>
      <c r="P2591" t="s">
        <v>11402</v>
      </c>
      <c r="Q2591" s="16">
        <v>4173.38</v>
      </c>
      <c r="R2591">
        <v>1285.08</v>
      </c>
      <c r="S2591">
        <v>31</v>
      </c>
      <c r="T2591">
        <v>2590</v>
      </c>
      <c r="U2591">
        <v>36788.01</v>
      </c>
      <c r="V2591" t="s">
        <v>11411</v>
      </c>
      <c r="W2591">
        <v>7.53</v>
      </c>
      <c r="X2591">
        <v>60</v>
      </c>
      <c r="Y2591" t="s">
        <v>9167</v>
      </c>
      <c r="Z2591" t="s">
        <v>12011</v>
      </c>
      <c r="AA2591">
        <v>2590</v>
      </c>
      <c r="AB2591" t="s">
        <v>12015</v>
      </c>
      <c r="AC2591">
        <v>8883.83</v>
      </c>
      <c r="AD2591">
        <v>4447.8500000000004</v>
      </c>
      <c r="AE2591">
        <v>222.39</v>
      </c>
      <c r="AF2591" t="s">
        <v>11237</v>
      </c>
      <c r="AG2591" t="s">
        <v>11237</v>
      </c>
      <c r="AH2591">
        <v>1659</v>
      </c>
      <c r="AI2591">
        <v>2590</v>
      </c>
      <c r="AJ2591" t="s">
        <v>11143</v>
      </c>
      <c r="AK2591" t="s">
        <v>12028</v>
      </c>
      <c r="AL2591" t="s">
        <v>12031</v>
      </c>
      <c r="AM2591" t="s">
        <v>11247</v>
      </c>
      <c r="AN2591">
        <v>1</v>
      </c>
      <c r="AO2591" s="10" t="s">
        <v>12041</v>
      </c>
      <c r="AP2591" t="str" cm="1">
        <f t="array" ref="AP2591">_xlfn.IFS(
  Table1[[#This Row],[Age]]&lt;=25, "18-25",
  Table1[[#This Row],[Age]]&lt;=35, "26-35",
  Table1[[#This Row],[Age]]&lt;=45, "36-45",
  Table1[[#This Row],[Age]]&lt;=60, "46-60",
  TRUE, "60+")</f>
        <v>18-25</v>
      </c>
    </row>
    <row r="2592" spans="1:42" x14ac:dyDescent="0.3">
      <c r="A2592">
        <v>2591</v>
      </c>
      <c r="B2592" t="s">
        <v>4</v>
      </c>
      <c r="C2592" t="s">
        <v>96</v>
      </c>
      <c r="D2592">
        <v>41</v>
      </c>
      <c r="E2592" t="s">
        <v>106</v>
      </c>
      <c r="F2592" t="s">
        <v>2698</v>
      </c>
      <c r="G2592" t="s">
        <v>5142</v>
      </c>
      <c r="H2592">
        <v>19458797444</v>
      </c>
      <c r="I2592" t="s">
        <v>6761</v>
      </c>
      <c r="J2592" t="s">
        <v>7291</v>
      </c>
      <c r="K2592">
        <v>6583.14</v>
      </c>
      <c r="L2592" s="12" t="s">
        <v>9503</v>
      </c>
      <c r="M2592" s="10" t="s">
        <v>11250</v>
      </c>
      <c r="N2592">
        <v>2591</v>
      </c>
      <c r="O2592">
        <v>45046</v>
      </c>
      <c r="P2592" t="s">
        <v>11404</v>
      </c>
      <c r="Q2592" s="16">
        <v>4041.08</v>
      </c>
      <c r="R2592">
        <v>2542.06</v>
      </c>
      <c r="S2592">
        <v>29</v>
      </c>
      <c r="T2592">
        <v>2591</v>
      </c>
      <c r="U2592">
        <v>41183.040000000001</v>
      </c>
      <c r="V2592" t="s">
        <v>11411</v>
      </c>
      <c r="W2592">
        <v>8.6300000000000008</v>
      </c>
      <c r="X2592">
        <v>48</v>
      </c>
      <c r="Y2592" t="s">
        <v>11872</v>
      </c>
      <c r="Z2592" t="s">
        <v>12010</v>
      </c>
      <c r="AA2592">
        <v>2591</v>
      </c>
      <c r="AB2592" t="s">
        <v>12016</v>
      </c>
      <c r="AC2592">
        <v>8863.81</v>
      </c>
      <c r="AD2592">
        <v>4343.74</v>
      </c>
      <c r="AE2592">
        <v>217.19</v>
      </c>
      <c r="AF2592" t="s">
        <v>11240</v>
      </c>
      <c r="AG2592" t="s">
        <v>11041</v>
      </c>
      <c r="AH2592">
        <v>1287</v>
      </c>
      <c r="AI2592">
        <v>2591</v>
      </c>
      <c r="AJ2592" t="s">
        <v>11035</v>
      </c>
      <c r="AK2592" t="s">
        <v>12029</v>
      </c>
      <c r="AL2592" t="s">
        <v>12032</v>
      </c>
      <c r="AM2592" t="s">
        <v>11244</v>
      </c>
      <c r="AN2592">
        <v>1</v>
      </c>
      <c r="AO2592" s="10" t="s">
        <v>12037</v>
      </c>
      <c r="AP2592" t="str" cm="1">
        <f t="array" ref="AP2592">_xlfn.IFS(
  Table1[[#This Row],[Age]]&lt;=25, "18-25",
  Table1[[#This Row],[Age]]&lt;=35, "26-35",
  Table1[[#This Row],[Age]]&lt;=45, "36-45",
  Table1[[#This Row],[Age]]&lt;=60, "46-60",
  TRUE, "60+")</f>
        <v>36-45</v>
      </c>
    </row>
    <row r="2593" spans="1:42" x14ac:dyDescent="0.3">
      <c r="A2593">
        <v>2592</v>
      </c>
      <c r="B2593" t="s">
        <v>15</v>
      </c>
      <c r="C2593" t="s">
        <v>54</v>
      </c>
      <c r="D2593">
        <v>42</v>
      </c>
      <c r="E2593" t="s">
        <v>105</v>
      </c>
      <c r="F2593" t="s">
        <v>2699</v>
      </c>
      <c r="G2593" t="s">
        <v>5130</v>
      </c>
      <c r="H2593">
        <v>19458797445</v>
      </c>
      <c r="I2593" t="s">
        <v>5731</v>
      </c>
      <c r="J2593" t="s">
        <v>7291</v>
      </c>
      <c r="K2593">
        <v>7291.69</v>
      </c>
      <c r="L2593" s="12" t="s">
        <v>9504</v>
      </c>
      <c r="M2593" s="10" t="s">
        <v>11117</v>
      </c>
      <c r="N2593">
        <v>2592</v>
      </c>
      <c r="O2593">
        <v>45219</v>
      </c>
      <c r="P2593" t="s">
        <v>11402</v>
      </c>
      <c r="Q2593" s="16">
        <v>295.77999999999997</v>
      </c>
      <c r="R2593">
        <v>6995.91</v>
      </c>
      <c r="S2593">
        <v>31</v>
      </c>
      <c r="T2593">
        <v>2592</v>
      </c>
      <c r="U2593">
        <v>7607.13</v>
      </c>
      <c r="V2593" t="s">
        <v>11413</v>
      </c>
      <c r="W2593">
        <v>2.5</v>
      </c>
      <c r="X2593">
        <v>24</v>
      </c>
      <c r="Y2593" t="s">
        <v>11438</v>
      </c>
      <c r="Z2593" t="s">
        <v>12011</v>
      </c>
      <c r="AA2593">
        <v>2592</v>
      </c>
      <c r="AB2593" t="s">
        <v>12015</v>
      </c>
      <c r="AC2593">
        <v>1594.48</v>
      </c>
      <c r="AD2593">
        <v>4669.97</v>
      </c>
      <c r="AE2593">
        <v>233.5</v>
      </c>
      <c r="AF2593" t="s">
        <v>11354</v>
      </c>
      <c r="AG2593" t="s">
        <v>11175</v>
      </c>
      <c r="AH2593">
        <v>427</v>
      </c>
      <c r="AI2593">
        <v>2592</v>
      </c>
      <c r="AJ2593" t="s">
        <v>11059</v>
      </c>
      <c r="AK2593" t="s">
        <v>12027</v>
      </c>
      <c r="AL2593" t="s">
        <v>12032</v>
      </c>
      <c r="AM2593" t="s">
        <v>11088</v>
      </c>
      <c r="AN2593">
        <v>1</v>
      </c>
      <c r="AO2593" s="10" t="s">
        <v>12044</v>
      </c>
      <c r="AP2593" t="str" cm="1">
        <f t="array" ref="AP2593">_xlfn.IFS(
  Table1[[#This Row],[Age]]&lt;=25, "18-25",
  Table1[[#This Row],[Age]]&lt;=35, "26-35",
  Table1[[#This Row],[Age]]&lt;=45, "36-45",
  Table1[[#This Row],[Age]]&lt;=60, "46-60",
  TRUE, "60+")</f>
        <v>36-45</v>
      </c>
    </row>
    <row r="2594" spans="1:42" x14ac:dyDescent="0.3">
      <c r="A2594">
        <v>2593</v>
      </c>
      <c r="B2594" t="s">
        <v>29</v>
      </c>
      <c r="C2594" t="s">
        <v>54</v>
      </c>
      <c r="D2594">
        <v>26</v>
      </c>
      <c r="E2594" t="s">
        <v>106</v>
      </c>
      <c r="F2594" t="s">
        <v>2700</v>
      </c>
      <c r="G2594" t="s">
        <v>5147</v>
      </c>
      <c r="H2594">
        <v>19458797446</v>
      </c>
      <c r="I2594" t="s">
        <v>6245</v>
      </c>
      <c r="J2594" t="s">
        <v>7291</v>
      </c>
      <c r="K2594">
        <v>8351.16</v>
      </c>
      <c r="L2594" s="12" t="s">
        <v>7445</v>
      </c>
      <c r="M2594" s="10" t="s">
        <v>11370</v>
      </c>
      <c r="N2594">
        <v>2593</v>
      </c>
      <c r="O2594">
        <v>45045</v>
      </c>
      <c r="P2594" t="s">
        <v>11403</v>
      </c>
      <c r="Q2594" s="16">
        <v>4759.42</v>
      </c>
      <c r="R2594">
        <v>13110.58</v>
      </c>
      <c r="S2594">
        <v>12</v>
      </c>
      <c r="T2594">
        <v>2593</v>
      </c>
      <c r="U2594">
        <v>34285.21</v>
      </c>
      <c r="V2594" t="s">
        <v>11413</v>
      </c>
      <c r="W2594">
        <v>7.7</v>
      </c>
      <c r="X2594">
        <v>12</v>
      </c>
      <c r="Y2594" t="s">
        <v>11455</v>
      </c>
      <c r="Z2594" t="s">
        <v>12010</v>
      </c>
      <c r="AA2594">
        <v>2593</v>
      </c>
      <c r="AB2594" t="s">
        <v>12017</v>
      </c>
      <c r="AC2594">
        <v>9125.6299999999992</v>
      </c>
      <c r="AD2594">
        <v>2879.26</v>
      </c>
      <c r="AE2594">
        <v>143.96</v>
      </c>
      <c r="AF2594" t="s">
        <v>11116</v>
      </c>
      <c r="AG2594" t="s">
        <v>11202</v>
      </c>
      <c r="AH2594">
        <v>9330</v>
      </c>
      <c r="AI2594">
        <v>2593</v>
      </c>
      <c r="AJ2594" t="s">
        <v>11187</v>
      </c>
      <c r="AK2594" t="s">
        <v>12028</v>
      </c>
      <c r="AL2594" t="s">
        <v>12032</v>
      </c>
      <c r="AM2594" t="s">
        <v>11364</v>
      </c>
      <c r="AN2594">
        <v>1</v>
      </c>
      <c r="AO2594" s="10" t="s">
        <v>12037</v>
      </c>
      <c r="AP2594" t="str" cm="1">
        <f t="array" ref="AP2594">_xlfn.IFS(
  Table1[[#This Row],[Age]]&lt;=25, "18-25",
  Table1[[#This Row],[Age]]&lt;=35, "26-35",
  Table1[[#This Row],[Age]]&lt;=45, "36-45",
  Table1[[#This Row],[Age]]&lt;=60, "46-60",
  TRUE, "60+")</f>
        <v>26-35</v>
      </c>
    </row>
    <row r="2595" spans="1:42" x14ac:dyDescent="0.3">
      <c r="A2595">
        <v>2594</v>
      </c>
      <c r="B2595" t="s">
        <v>25</v>
      </c>
      <c r="C2595" t="s">
        <v>84</v>
      </c>
      <c r="D2595">
        <v>45</v>
      </c>
      <c r="E2595" t="s">
        <v>105</v>
      </c>
      <c r="F2595" t="s">
        <v>2701</v>
      </c>
      <c r="G2595" t="s">
        <v>5127</v>
      </c>
      <c r="H2595">
        <v>19458797447</v>
      </c>
      <c r="I2595" t="s">
        <v>6762</v>
      </c>
      <c r="J2595" t="s">
        <v>7291</v>
      </c>
      <c r="K2595">
        <v>1196.76</v>
      </c>
      <c r="L2595" s="12" t="s">
        <v>7355</v>
      </c>
      <c r="M2595" s="10" t="s">
        <v>11189</v>
      </c>
      <c r="N2595">
        <v>2594</v>
      </c>
      <c r="O2595">
        <v>44948</v>
      </c>
      <c r="P2595" t="s">
        <v>11402</v>
      </c>
      <c r="Q2595" s="16">
        <v>4237.53</v>
      </c>
      <c r="R2595">
        <v>-3040.77</v>
      </c>
      <c r="S2595">
        <v>35</v>
      </c>
      <c r="T2595">
        <v>2594</v>
      </c>
      <c r="U2595">
        <v>46124.92</v>
      </c>
      <c r="V2595" t="s">
        <v>11413</v>
      </c>
      <c r="W2595">
        <v>5.94</v>
      </c>
      <c r="X2595">
        <v>36</v>
      </c>
      <c r="Y2595" t="s">
        <v>8687</v>
      </c>
      <c r="Z2595" t="s">
        <v>12010</v>
      </c>
      <c r="AA2595">
        <v>2594</v>
      </c>
      <c r="AB2595" t="s">
        <v>12015</v>
      </c>
      <c r="AC2595">
        <v>6904.89</v>
      </c>
      <c r="AD2595">
        <v>2970.78</v>
      </c>
      <c r="AE2595">
        <v>148.54</v>
      </c>
      <c r="AF2595" t="s">
        <v>11233</v>
      </c>
      <c r="AG2595" t="s">
        <v>11291</v>
      </c>
      <c r="AH2595">
        <v>1823</v>
      </c>
      <c r="AI2595">
        <v>2594</v>
      </c>
      <c r="AJ2595" t="s">
        <v>11228</v>
      </c>
      <c r="AK2595" t="s">
        <v>12027</v>
      </c>
      <c r="AL2595" t="s">
        <v>12032</v>
      </c>
      <c r="AM2595" t="s">
        <v>11078</v>
      </c>
      <c r="AN2595">
        <v>1</v>
      </c>
      <c r="AO2595" s="10" t="s">
        <v>12039</v>
      </c>
      <c r="AP2595" t="str" cm="1">
        <f t="array" ref="AP2595">_xlfn.IFS(
  Table1[[#This Row],[Age]]&lt;=25, "18-25",
  Table1[[#This Row],[Age]]&lt;=35, "26-35",
  Table1[[#This Row],[Age]]&lt;=45, "36-45",
  Table1[[#This Row],[Age]]&lt;=60, "46-60",
  TRUE, "60+")</f>
        <v>36-45</v>
      </c>
    </row>
    <row r="2596" spans="1:42" x14ac:dyDescent="0.3">
      <c r="A2596">
        <v>2595</v>
      </c>
      <c r="B2596" t="s">
        <v>21</v>
      </c>
      <c r="C2596" t="s">
        <v>86</v>
      </c>
      <c r="D2596">
        <v>63</v>
      </c>
      <c r="E2596" t="s">
        <v>104</v>
      </c>
      <c r="F2596" t="s">
        <v>2702</v>
      </c>
      <c r="G2596" t="s">
        <v>5117</v>
      </c>
      <c r="H2596">
        <v>19458797448</v>
      </c>
      <c r="I2596" t="s">
        <v>6763</v>
      </c>
      <c r="J2596" t="s">
        <v>7291</v>
      </c>
      <c r="K2596">
        <v>7642.54</v>
      </c>
      <c r="L2596" s="12" t="s">
        <v>8225</v>
      </c>
      <c r="M2596" s="10" t="s">
        <v>11396</v>
      </c>
      <c r="N2596">
        <v>2595</v>
      </c>
      <c r="O2596">
        <v>45175</v>
      </c>
      <c r="P2596" t="s">
        <v>11403</v>
      </c>
      <c r="Q2596" s="16">
        <v>4853.3100000000004</v>
      </c>
      <c r="R2596">
        <v>2789.23</v>
      </c>
      <c r="S2596">
        <v>57</v>
      </c>
      <c r="T2596">
        <v>2595</v>
      </c>
      <c r="U2596">
        <v>13319.87</v>
      </c>
      <c r="V2596" t="s">
        <v>11412</v>
      </c>
      <c r="W2596">
        <v>6.44</v>
      </c>
      <c r="X2596">
        <v>12</v>
      </c>
      <c r="Y2596" t="s">
        <v>11490</v>
      </c>
      <c r="Z2596" t="s">
        <v>12011</v>
      </c>
      <c r="AA2596">
        <v>2595</v>
      </c>
      <c r="AB2596" t="s">
        <v>12016</v>
      </c>
      <c r="AC2596">
        <v>4082.04</v>
      </c>
      <c r="AD2596">
        <v>2455.15</v>
      </c>
      <c r="AE2596">
        <v>122.76</v>
      </c>
      <c r="AF2596" t="s">
        <v>11175</v>
      </c>
      <c r="AG2596" t="s">
        <v>11321</v>
      </c>
      <c r="AH2596">
        <v>3459</v>
      </c>
      <c r="AI2596">
        <v>2595</v>
      </c>
      <c r="AJ2596" t="s">
        <v>11209</v>
      </c>
      <c r="AK2596" t="s">
        <v>12029</v>
      </c>
      <c r="AL2596" t="s">
        <v>12031</v>
      </c>
      <c r="AM2596" t="s">
        <v>11194</v>
      </c>
      <c r="AN2596">
        <v>1</v>
      </c>
      <c r="AO2596" s="10" t="s">
        <v>12042</v>
      </c>
      <c r="AP2596" t="str" cm="1">
        <f t="array" ref="AP2596">_xlfn.IFS(
  Table1[[#This Row],[Age]]&lt;=25, "18-25",
  Table1[[#This Row],[Age]]&lt;=35, "26-35",
  Table1[[#This Row],[Age]]&lt;=45, "36-45",
  Table1[[#This Row],[Age]]&lt;=60, "46-60",
  TRUE, "60+")</f>
        <v>60+</v>
      </c>
    </row>
    <row r="2597" spans="1:42" x14ac:dyDescent="0.3">
      <c r="A2597">
        <v>2596</v>
      </c>
      <c r="B2597" t="s">
        <v>28</v>
      </c>
      <c r="C2597" t="s">
        <v>62</v>
      </c>
      <c r="D2597">
        <v>47</v>
      </c>
      <c r="E2597" t="s">
        <v>104</v>
      </c>
      <c r="F2597" t="s">
        <v>2703</v>
      </c>
      <c r="G2597" t="s">
        <v>5134</v>
      </c>
      <c r="H2597">
        <v>19458797449</v>
      </c>
      <c r="I2597" t="s">
        <v>6764</v>
      </c>
      <c r="J2597" t="s">
        <v>7292</v>
      </c>
      <c r="K2597">
        <v>2855.85</v>
      </c>
      <c r="L2597" s="12" t="s">
        <v>9415</v>
      </c>
      <c r="M2597" s="10" t="s">
        <v>11259</v>
      </c>
      <c r="N2597">
        <v>2596</v>
      </c>
      <c r="O2597">
        <v>45138</v>
      </c>
      <c r="P2597" t="s">
        <v>11403</v>
      </c>
      <c r="Q2597" s="16">
        <v>978.46</v>
      </c>
      <c r="R2597">
        <v>3834.31</v>
      </c>
      <c r="S2597">
        <v>41</v>
      </c>
      <c r="T2597">
        <v>2596</v>
      </c>
      <c r="U2597">
        <v>29665.42</v>
      </c>
      <c r="V2597" t="s">
        <v>11411</v>
      </c>
      <c r="W2597">
        <v>9.4499999999999993</v>
      </c>
      <c r="X2597">
        <v>12</v>
      </c>
      <c r="Y2597" t="s">
        <v>11604</v>
      </c>
      <c r="Z2597" t="s">
        <v>12010</v>
      </c>
      <c r="AA2597">
        <v>2596</v>
      </c>
      <c r="AB2597" t="s">
        <v>12017</v>
      </c>
      <c r="AC2597">
        <v>7901.64</v>
      </c>
      <c r="AD2597">
        <v>3672.7</v>
      </c>
      <c r="AE2597">
        <v>183.64</v>
      </c>
      <c r="AF2597" t="s">
        <v>11200</v>
      </c>
      <c r="AG2597" t="s">
        <v>11257</v>
      </c>
      <c r="AH2597">
        <v>7372</v>
      </c>
      <c r="AI2597">
        <v>2596</v>
      </c>
      <c r="AJ2597" t="s">
        <v>11247</v>
      </c>
      <c r="AK2597" t="s">
        <v>12028</v>
      </c>
      <c r="AL2597" t="s">
        <v>12031</v>
      </c>
      <c r="AM2597" t="s">
        <v>11210</v>
      </c>
      <c r="AN2597">
        <v>1</v>
      </c>
      <c r="AO2597" s="10" t="s">
        <v>12038</v>
      </c>
      <c r="AP2597" t="str" cm="1">
        <f t="array" ref="AP2597">_xlfn.IFS(
  Table1[[#This Row],[Age]]&lt;=25, "18-25",
  Table1[[#This Row],[Age]]&lt;=35, "26-35",
  Table1[[#This Row],[Age]]&lt;=45, "36-45",
  Table1[[#This Row],[Age]]&lt;=60, "46-60",
  TRUE, "60+")</f>
        <v>46-60</v>
      </c>
    </row>
    <row r="2598" spans="1:42" x14ac:dyDescent="0.3">
      <c r="A2598">
        <v>2597</v>
      </c>
      <c r="B2598" t="s">
        <v>23</v>
      </c>
      <c r="C2598" t="s">
        <v>55</v>
      </c>
      <c r="D2598">
        <v>24</v>
      </c>
      <c r="E2598" t="s">
        <v>105</v>
      </c>
      <c r="F2598" t="s">
        <v>2704</v>
      </c>
      <c r="G2598" t="s">
        <v>5116</v>
      </c>
      <c r="H2598">
        <v>19458797450</v>
      </c>
      <c r="I2598" t="s">
        <v>6765</v>
      </c>
      <c r="J2598" t="s">
        <v>7291</v>
      </c>
      <c r="K2598">
        <v>1468.64</v>
      </c>
      <c r="L2598" s="12" t="s">
        <v>9505</v>
      </c>
      <c r="M2598" s="10" t="s">
        <v>11160</v>
      </c>
      <c r="N2598">
        <v>2597</v>
      </c>
      <c r="O2598">
        <v>45111</v>
      </c>
      <c r="P2598" t="s">
        <v>11403</v>
      </c>
      <c r="Q2598" s="16">
        <v>2686.68</v>
      </c>
      <c r="R2598">
        <v>4155.32</v>
      </c>
      <c r="S2598">
        <v>27</v>
      </c>
      <c r="T2598">
        <v>2597</v>
      </c>
      <c r="U2598">
        <v>14454.83</v>
      </c>
      <c r="V2598" t="s">
        <v>11411</v>
      </c>
      <c r="W2598">
        <v>1.33</v>
      </c>
      <c r="X2598">
        <v>36</v>
      </c>
      <c r="Y2598" t="s">
        <v>8782</v>
      </c>
      <c r="Z2598" t="s">
        <v>12011</v>
      </c>
      <c r="AA2598">
        <v>2597</v>
      </c>
      <c r="AB2598" t="s">
        <v>12016</v>
      </c>
      <c r="AC2598">
        <v>5394.74</v>
      </c>
      <c r="AD2598">
        <v>4613.0200000000004</v>
      </c>
      <c r="AE2598">
        <v>230.65</v>
      </c>
      <c r="AF2598" t="s">
        <v>11193</v>
      </c>
      <c r="AG2598" t="s">
        <v>11327</v>
      </c>
      <c r="AH2598">
        <v>5553</v>
      </c>
      <c r="AI2598">
        <v>2597</v>
      </c>
      <c r="AJ2598" t="s">
        <v>11224</v>
      </c>
      <c r="AK2598" t="s">
        <v>12029</v>
      </c>
      <c r="AL2598" t="s">
        <v>12031</v>
      </c>
      <c r="AM2598" t="s">
        <v>11397</v>
      </c>
      <c r="AN2598">
        <v>1</v>
      </c>
      <c r="AO2598" s="10" t="s">
        <v>12038</v>
      </c>
      <c r="AP2598" t="str" cm="1">
        <f t="array" ref="AP2598">_xlfn.IFS(
  Table1[[#This Row],[Age]]&lt;=25, "18-25",
  Table1[[#This Row],[Age]]&lt;=35, "26-35",
  Table1[[#This Row],[Age]]&lt;=45, "36-45",
  Table1[[#This Row],[Age]]&lt;=60, "46-60",
  TRUE, "60+")</f>
        <v>18-25</v>
      </c>
    </row>
    <row r="2599" spans="1:42" x14ac:dyDescent="0.3">
      <c r="A2599">
        <v>2598</v>
      </c>
      <c r="B2599" t="s">
        <v>25</v>
      </c>
      <c r="C2599" t="s">
        <v>75</v>
      </c>
      <c r="D2599">
        <v>28</v>
      </c>
      <c r="E2599" t="s">
        <v>105</v>
      </c>
      <c r="F2599" t="s">
        <v>2705</v>
      </c>
      <c r="G2599" t="s">
        <v>5111</v>
      </c>
      <c r="H2599">
        <v>19458797451</v>
      </c>
      <c r="I2599" t="s">
        <v>5404</v>
      </c>
      <c r="J2599" t="s">
        <v>7292</v>
      </c>
      <c r="K2599">
        <v>2729.99</v>
      </c>
      <c r="L2599" s="12" t="s">
        <v>9506</v>
      </c>
      <c r="M2599" s="10" t="s">
        <v>11147</v>
      </c>
      <c r="N2599">
        <v>2598</v>
      </c>
      <c r="O2599">
        <v>45253</v>
      </c>
      <c r="P2599" t="s">
        <v>11404</v>
      </c>
      <c r="Q2599" s="16">
        <v>2205.0700000000002</v>
      </c>
      <c r="R2599">
        <v>524.91999999999996</v>
      </c>
      <c r="S2599">
        <v>15</v>
      </c>
      <c r="T2599">
        <v>2598</v>
      </c>
      <c r="U2599">
        <v>38945.96</v>
      </c>
      <c r="V2599" t="s">
        <v>11411</v>
      </c>
      <c r="W2599">
        <v>6.75</v>
      </c>
      <c r="X2599">
        <v>36</v>
      </c>
      <c r="Y2599" t="s">
        <v>11960</v>
      </c>
      <c r="Z2599" t="s">
        <v>12010</v>
      </c>
      <c r="AA2599">
        <v>2598</v>
      </c>
      <c r="AB2599" t="s">
        <v>12015</v>
      </c>
      <c r="AC2599">
        <v>5933.19</v>
      </c>
      <c r="AD2599">
        <v>127.28</v>
      </c>
      <c r="AE2599">
        <v>6.36</v>
      </c>
      <c r="AF2599" t="s">
        <v>11385</v>
      </c>
      <c r="AG2599" t="s">
        <v>11255</v>
      </c>
      <c r="AH2599">
        <v>3333</v>
      </c>
      <c r="AI2599">
        <v>2598</v>
      </c>
      <c r="AJ2599" t="s">
        <v>11142</v>
      </c>
      <c r="AK2599" t="s">
        <v>12028</v>
      </c>
      <c r="AL2599" t="s">
        <v>12031</v>
      </c>
      <c r="AM2599" t="s">
        <v>11071</v>
      </c>
      <c r="AN2599">
        <v>1</v>
      </c>
      <c r="AO2599" s="10" t="s">
        <v>12040</v>
      </c>
      <c r="AP2599" t="str" cm="1">
        <f t="array" ref="AP2599">_xlfn.IFS(
  Table1[[#This Row],[Age]]&lt;=25, "18-25",
  Table1[[#This Row],[Age]]&lt;=35, "26-35",
  Table1[[#This Row],[Age]]&lt;=45, "36-45",
  Table1[[#This Row],[Age]]&lt;=60, "46-60",
  TRUE, "60+")</f>
        <v>26-35</v>
      </c>
    </row>
    <row r="2600" spans="1:42" x14ac:dyDescent="0.3">
      <c r="A2600">
        <v>2599</v>
      </c>
      <c r="B2600" t="s">
        <v>19</v>
      </c>
      <c r="C2600" t="s">
        <v>56</v>
      </c>
      <c r="D2600">
        <v>27</v>
      </c>
      <c r="E2600" t="s">
        <v>105</v>
      </c>
      <c r="F2600" t="s">
        <v>2706</v>
      </c>
      <c r="G2600" t="s">
        <v>5116</v>
      </c>
      <c r="H2600">
        <v>19458797452</v>
      </c>
      <c r="I2600" t="s">
        <v>6766</v>
      </c>
      <c r="J2600" t="s">
        <v>7291</v>
      </c>
      <c r="K2600">
        <v>8594.1299999999992</v>
      </c>
      <c r="L2600" s="12" t="s">
        <v>9507</v>
      </c>
      <c r="M2600" s="10" t="s">
        <v>11213</v>
      </c>
      <c r="N2600">
        <v>2599</v>
      </c>
      <c r="O2600">
        <v>45114</v>
      </c>
      <c r="P2600" t="s">
        <v>11402</v>
      </c>
      <c r="Q2600" s="16">
        <v>1891.02</v>
      </c>
      <c r="R2600">
        <v>6703.11</v>
      </c>
      <c r="S2600">
        <v>94</v>
      </c>
      <c r="T2600">
        <v>2599</v>
      </c>
      <c r="U2600">
        <v>29452.34</v>
      </c>
      <c r="V2600" t="s">
        <v>11413</v>
      </c>
      <c r="W2600">
        <v>1.73</v>
      </c>
      <c r="X2600">
        <v>24</v>
      </c>
      <c r="Y2600" t="s">
        <v>10700</v>
      </c>
      <c r="Z2600" t="s">
        <v>12010</v>
      </c>
      <c r="AA2600">
        <v>2599</v>
      </c>
      <c r="AB2600" t="s">
        <v>12017</v>
      </c>
      <c r="AC2600">
        <v>6739.77</v>
      </c>
      <c r="AD2600">
        <v>1365.49</v>
      </c>
      <c r="AE2600">
        <v>68.27</v>
      </c>
      <c r="AF2600" t="s">
        <v>11161</v>
      </c>
      <c r="AG2600" t="s">
        <v>11093</v>
      </c>
      <c r="AH2600">
        <v>6302</v>
      </c>
      <c r="AI2600">
        <v>2599</v>
      </c>
      <c r="AJ2600" t="s">
        <v>11183</v>
      </c>
      <c r="AK2600" t="s">
        <v>12028</v>
      </c>
      <c r="AL2600" t="s">
        <v>12031</v>
      </c>
      <c r="AM2600" t="s">
        <v>11115</v>
      </c>
      <c r="AN2600">
        <v>1</v>
      </c>
      <c r="AO2600" s="10" t="s">
        <v>12038</v>
      </c>
      <c r="AP2600" t="str" cm="1">
        <f t="array" ref="AP2600">_xlfn.IFS(
  Table1[[#This Row],[Age]]&lt;=25, "18-25",
  Table1[[#This Row],[Age]]&lt;=35, "26-35",
  Table1[[#This Row],[Age]]&lt;=45, "36-45",
  Table1[[#This Row],[Age]]&lt;=60, "46-60",
  TRUE, "60+")</f>
        <v>26-35</v>
      </c>
    </row>
    <row r="2601" spans="1:42" x14ac:dyDescent="0.3">
      <c r="A2601">
        <v>2600</v>
      </c>
      <c r="B2601" t="s">
        <v>32</v>
      </c>
      <c r="C2601" t="s">
        <v>56</v>
      </c>
      <c r="D2601">
        <v>20</v>
      </c>
      <c r="E2601" t="s">
        <v>106</v>
      </c>
      <c r="F2601" t="s">
        <v>2707</v>
      </c>
      <c r="G2601" t="s">
        <v>5133</v>
      </c>
      <c r="H2601">
        <v>19458797453</v>
      </c>
      <c r="I2601" t="s">
        <v>5908</v>
      </c>
      <c r="J2601" t="s">
        <v>7291</v>
      </c>
      <c r="K2601">
        <v>6311.18</v>
      </c>
      <c r="L2601" s="12" t="s">
        <v>9438</v>
      </c>
      <c r="M2601" s="10" t="s">
        <v>11343</v>
      </c>
      <c r="N2601">
        <v>2600</v>
      </c>
      <c r="O2601">
        <v>45109</v>
      </c>
      <c r="P2601" t="s">
        <v>11404</v>
      </c>
      <c r="Q2601" s="16">
        <v>2038.51</v>
      </c>
      <c r="R2601">
        <v>8349.69</v>
      </c>
      <c r="S2601">
        <v>71</v>
      </c>
      <c r="T2601">
        <v>2600</v>
      </c>
      <c r="U2601">
        <v>21975.74</v>
      </c>
      <c r="V2601" t="s">
        <v>11411</v>
      </c>
      <c r="W2601">
        <v>8.11</v>
      </c>
      <c r="X2601">
        <v>48</v>
      </c>
      <c r="Y2601" t="s">
        <v>11867</v>
      </c>
      <c r="Z2601" t="s">
        <v>12011</v>
      </c>
      <c r="AA2601">
        <v>2600</v>
      </c>
      <c r="AB2601" t="s">
        <v>12016</v>
      </c>
      <c r="AC2601">
        <v>8257.99</v>
      </c>
      <c r="AD2601">
        <v>257.69</v>
      </c>
      <c r="AE2601">
        <v>12.88</v>
      </c>
      <c r="AF2601" t="s">
        <v>11183</v>
      </c>
      <c r="AG2601" t="s">
        <v>11189</v>
      </c>
      <c r="AH2601">
        <v>6059</v>
      </c>
      <c r="AI2601">
        <v>2600</v>
      </c>
      <c r="AJ2601" t="s">
        <v>11034</v>
      </c>
      <c r="AK2601" t="s">
        <v>12029</v>
      </c>
      <c r="AL2601" t="s">
        <v>12031</v>
      </c>
      <c r="AM2601" t="s">
        <v>11364</v>
      </c>
      <c r="AN2601">
        <v>1</v>
      </c>
      <c r="AO2601" s="10" t="s">
        <v>12038</v>
      </c>
      <c r="AP2601" t="str" cm="1">
        <f t="array" ref="AP2601">_xlfn.IFS(
  Table1[[#This Row],[Age]]&lt;=25, "18-25",
  Table1[[#This Row],[Age]]&lt;=35, "26-35",
  Table1[[#This Row],[Age]]&lt;=45, "36-45",
  Table1[[#This Row],[Age]]&lt;=60, "46-60",
  TRUE, "60+")</f>
        <v>18-25</v>
      </c>
    </row>
    <row r="2602" spans="1:42" x14ac:dyDescent="0.3">
      <c r="A2602">
        <v>2601</v>
      </c>
      <c r="B2602" t="s">
        <v>45</v>
      </c>
      <c r="C2602" t="s">
        <v>61</v>
      </c>
      <c r="D2602">
        <v>36</v>
      </c>
      <c r="E2602" t="s">
        <v>106</v>
      </c>
      <c r="F2602" t="s">
        <v>2708</v>
      </c>
      <c r="G2602" t="s">
        <v>5118</v>
      </c>
      <c r="H2602">
        <v>19458797454</v>
      </c>
      <c r="I2602" t="s">
        <v>6767</v>
      </c>
      <c r="J2602" t="s">
        <v>7291</v>
      </c>
      <c r="K2602">
        <v>6014.08</v>
      </c>
      <c r="L2602" s="12" t="s">
        <v>9508</v>
      </c>
      <c r="M2602" s="10" t="s">
        <v>11074</v>
      </c>
      <c r="N2602">
        <v>2601</v>
      </c>
      <c r="O2602">
        <v>44967</v>
      </c>
      <c r="P2602" t="s">
        <v>11404</v>
      </c>
      <c r="Q2602" s="16">
        <v>4519.07</v>
      </c>
      <c r="R2602">
        <v>1495.01</v>
      </c>
      <c r="S2602">
        <v>36</v>
      </c>
      <c r="T2602">
        <v>2601</v>
      </c>
      <c r="U2602">
        <v>2420.41</v>
      </c>
      <c r="V2602" t="s">
        <v>11411</v>
      </c>
      <c r="W2602">
        <v>9.07</v>
      </c>
      <c r="X2602">
        <v>36</v>
      </c>
      <c r="Y2602" t="s">
        <v>11604</v>
      </c>
      <c r="Z2602" t="s">
        <v>12011</v>
      </c>
      <c r="AA2602">
        <v>2601</v>
      </c>
      <c r="AB2602" t="s">
        <v>12015</v>
      </c>
      <c r="AC2602">
        <v>5245.49</v>
      </c>
      <c r="AD2602">
        <v>1702.05</v>
      </c>
      <c r="AE2602">
        <v>85.1</v>
      </c>
      <c r="AF2602" t="s">
        <v>11235</v>
      </c>
      <c r="AG2602" t="s">
        <v>11061</v>
      </c>
      <c r="AH2602">
        <v>619</v>
      </c>
      <c r="AI2602">
        <v>2601</v>
      </c>
      <c r="AJ2602" t="s">
        <v>11354</v>
      </c>
      <c r="AK2602" t="s">
        <v>12027</v>
      </c>
      <c r="AL2602" t="s">
        <v>12032</v>
      </c>
      <c r="AM2602" t="s">
        <v>11090</v>
      </c>
      <c r="AN2602">
        <v>1</v>
      </c>
      <c r="AO2602" s="10" t="s">
        <v>12045</v>
      </c>
      <c r="AP2602" t="str" cm="1">
        <f t="array" ref="AP2602">_xlfn.IFS(
  Table1[[#This Row],[Age]]&lt;=25, "18-25",
  Table1[[#This Row],[Age]]&lt;=35, "26-35",
  Table1[[#This Row],[Age]]&lt;=45, "36-45",
  Table1[[#This Row],[Age]]&lt;=60, "46-60",
  TRUE, "60+")</f>
        <v>36-45</v>
      </c>
    </row>
    <row r="2603" spans="1:42" x14ac:dyDescent="0.3">
      <c r="A2603">
        <v>2602</v>
      </c>
      <c r="B2603" t="s">
        <v>38</v>
      </c>
      <c r="C2603" t="s">
        <v>83</v>
      </c>
      <c r="D2603">
        <v>19</v>
      </c>
      <c r="E2603" t="s">
        <v>105</v>
      </c>
      <c r="F2603" t="s">
        <v>2709</v>
      </c>
      <c r="G2603" t="s">
        <v>5143</v>
      </c>
      <c r="H2603">
        <v>19458797455</v>
      </c>
      <c r="I2603" t="s">
        <v>5208</v>
      </c>
      <c r="J2603" t="s">
        <v>7292</v>
      </c>
      <c r="K2603">
        <v>5887.91</v>
      </c>
      <c r="L2603" s="12" t="s">
        <v>9509</v>
      </c>
      <c r="M2603" s="10" t="s">
        <v>11242</v>
      </c>
      <c r="N2603">
        <v>2602</v>
      </c>
      <c r="O2603">
        <v>44954</v>
      </c>
      <c r="P2603" t="s">
        <v>11402</v>
      </c>
      <c r="Q2603" s="16">
        <v>3495.25</v>
      </c>
      <c r="R2603">
        <v>2392.66</v>
      </c>
      <c r="S2603">
        <v>24</v>
      </c>
      <c r="T2603">
        <v>2602</v>
      </c>
      <c r="U2603">
        <v>47295.15</v>
      </c>
      <c r="V2603" t="s">
        <v>11413</v>
      </c>
      <c r="W2603">
        <v>1.78</v>
      </c>
      <c r="X2603">
        <v>48</v>
      </c>
      <c r="Y2603" t="s">
        <v>7766</v>
      </c>
      <c r="Z2603" t="s">
        <v>12011</v>
      </c>
      <c r="AA2603">
        <v>2602</v>
      </c>
      <c r="AB2603" t="s">
        <v>12015</v>
      </c>
      <c r="AC2603">
        <v>3335.62</v>
      </c>
      <c r="AD2603">
        <v>4240.37</v>
      </c>
      <c r="AE2603">
        <v>212.02</v>
      </c>
      <c r="AF2603" t="s">
        <v>11361</v>
      </c>
      <c r="AG2603" t="s">
        <v>11046</v>
      </c>
      <c r="AH2603">
        <v>4474</v>
      </c>
      <c r="AI2603">
        <v>2602</v>
      </c>
      <c r="AJ2603" t="s">
        <v>11351</v>
      </c>
      <c r="AK2603" t="s">
        <v>12027</v>
      </c>
      <c r="AL2603" t="s">
        <v>12032</v>
      </c>
      <c r="AM2603" t="s">
        <v>11158</v>
      </c>
      <c r="AN2603">
        <v>1</v>
      </c>
      <c r="AO2603" s="10" t="s">
        <v>12039</v>
      </c>
      <c r="AP2603" t="str" cm="1">
        <f t="array" ref="AP2603">_xlfn.IFS(
  Table1[[#This Row],[Age]]&lt;=25, "18-25",
  Table1[[#This Row],[Age]]&lt;=35, "26-35",
  Table1[[#This Row],[Age]]&lt;=45, "36-45",
  Table1[[#This Row],[Age]]&lt;=60, "46-60",
  TRUE, "60+")</f>
        <v>18-25</v>
      </c>
    </row>
    <row r="2604" spans="1:42" x14ac:dyDescent="0.3">
      <c r="A2604">
        <v>2603</v>
      </c>
      <c r="B2604" t="s">
        <v>18</v>
      </c>
      <c r="C2604" t="s">
        <v>79</v>
      </c>
      <c r="D2604">
        <v>34</v>
      </c>
      <c r="E2604" t="s">
        <v>105</v>
      </c>
      <c r="F2604" t="s">
        <v>2710</v>
      </c>
      <c r="G2604" t="s">
        <v>5133</v>
      </c>
      <c r="H2604">
        <v>19458797456</v>
      </c>
      <c r="I2604" t="s">
        <v>6439</v>
      </c>
      <c r="J2604" t="s">
        <v>7292</v>
      </c>
      <c r="K2604">
        <v>4145.41</v>
      </c>
      <c r="L2604" s="12" t="s">
        <v>9510</v>
      </c>
      <c r="M2604" s="10" t="s">
        <v>11286</v>
      </c>
      <c r="N2604">
        <v>2603</v>
      </c>
      <c r="O2604">
        <v>45213</v>
      </c>
      <c r="P2604" t="s">
        <v>11403</v>
      </c>
      <c r="Q2604" s="16">
        <v>1630.5</v>
      </c>
      <c r="R2604">
        <v>5775.91</v>
      </c>
      <c r="S2604">
        <v>82</v>
      </c>
      <c r="T2604">
        <v>2603</v>
      </c>
      <c r="U2604">
        <v>25389.22</v>
      </c>
      <c r="V2604" t="s">
        <v>11411</v>
      </c>
      <c r="W2604">
        <v>1.23</v>
      </c>
      <c r="X2604">
        <v>36</v>
      </c>
      <c r="Y2604" t="s">
        <v>11777</v>
      </c>
      <c r="Z2604" t="s">
        <v>12011</v>
      </c>
      <c r="AA2604">
        <v>2603</v>
      </c>
      <c r="AB2604" t="s">
        <v>12015</v>
      </c>
      <c r="AC2604">
        <v>6511.41</v>
      </c>
      <c r="AD2604">
        <v>2413.81</v>
      </c>
      <c r="AE2604">
        <v>120.69</v>
      </c>
      <c r="AF2604" t="s">
        <v>11325</v>
      </c>
      <c r="AG2604" t="s">
        <v>11306</v>
      </c>
      <c r="AH2604">
        <v>8896</v>
      </c>
      <c r="AI2604">
        <v>2603</v>
      </c>
      <c r="AJ2604" t="s">
        <v>11177</v>
      </c>
      <c r="AK2604" t="s">
        <v>12028</v>
      </c>
      <c r="AL2604" t="s">
        <v>12031</v>
      </c>
      <c r="AM2604" t="s">
        <v>11396</v>
      </c>
      <c r="AN2604">
        <v>1</v>
      </c>
      <c r="AO2604" s="10" t="s">
        <v>12044</v>
      </c>
      <c r="AP2604" t="str" cm="1">
        <f t="array" ref="AP2604">_xlfn.IFS(
  Table1[[#This Row],[Age]]&lt;=25, "18-25",
  Table1[[#This Row],[Age]]&lt;=35, "26-35",
  Table1[[#This Row],[Age]]&lt;=45, "36-45",
  Table1[[#This Row],[Age]]&lt;=60, "46-60",
  TRUE, "60+")</f>
        <v>26-35</v>
      </c>
    </row>
    <row r="2605" spans="1:42" x14ac:dyDescent="0.3">
      <c r="A2605">
        <v>2604</v>
      </c>
      <c r="B2605" t="s">
        <v>11</v>
      </c>
      <c r="C2605" t="s">
        <v>69</v>
      </c>
      <c r="D2605">
        <v>46</v>
      </c>
      <c r="E2605" t="s">
        <v>106</v>
      </c>
      <c r="F2605" t="s">
        <v>2711</v>
      </c>
      <c r="G2605" t="s">
        <v>5140</v>
      </c>
      <c r="H2605">
        <v>19458797457</v>
      </c>
      <c r="I2605" t="s">
        <v>5169</v>
      </c>
      <c r="J2605" t="s">
        <v>7291</v>
      </c>
      <c r="K2605">
        <v>4228.3500000000004</v>
      </c>
      <c r="L2605" s="12" t="s">
        <v>9511</v>
      </c>
      <c r="M2605" s="10" t="s">
        <v>11168</v>
      </c>
      <c r="N2605">
        <v>2604</v>
      </c>
      <c r="O2605">
        <v>44947</v>
      </c>
      <c r="P2605" t="s">
        <v>11402</v>
      </c>
      <c r="Q2605" s="16">
        <v>1900.6</v>
      </c>
      <c r="R2605">
        <v>6128.95</v>
      </c>
      <c r="S2605">
        <v>24</v>
      </c>
      <c r="T2605">
        <v>2604</v>
      </c>
      <c r="U2605">
        <v>40401.370000000003</v>
      </c>
      <c r="V2605" t="s">
        <v>11412</v>
      </c>
      <c r="W2605">
        <v>9.6</v>
      </c>
      <c r="X2605">
        <v>12</v>
      </c>
      <c r="Y2605" t="s">
        <v>11841</v>
      </c>
      <c r="Z2605" t="s">
        <v>12011</v>
      </c>
      <c r="AA2605">
        <v>2604</v>
      </c>
      <c r="AB2605" t="s">
        <v>12017</v>
      </c>
      <c r="AC2605">
        <v>9744.23</v>
      </c>
      <c r="AD2605">
        <v>4452.79</v>
      </c>
      <c r="AE2605">
        <v>222.64</v>
      </c>
      <c r="AF2605" t="s">
        <v>11124</v>
      </c>
      <c r="AG2605" t="s">
        <v>11391</v>
      </c>
      <c r="AH2605">
        <v>2177</v>
      </c>
      <c r="AI2605">
        <v>2604</v>
      </c>
      <c r="AJ2605" t="s">
        <v>11350</v>
      </c>
      <c r="AK2605" t="s">
        <v>12029</v>
      </c>
      <c r="AL2605" t="s">
        <v>12032</v>
      </c>
      <c r="AM2605" t="s">
        <v>11292</v>
      </c>
      <c r="AN2605">
        <v>1</v>
      </c>
      <c r="AO2605" s="10" t="s">
        <v>12039</v>
      </c>
      <c r="AP2605" t="str" cm="1">
        <f t="array" ref="AP2605">_xlfn.IFS(
  Table1[[#This Row],[Age]]&lt;=25, "18-25",
  Table1[[#This Row],[Age]]&lt;=35, "26-35",
  Table1[[#This Row],[Age]]&lt;=45, "36-45",
  Table1[[#This Row],[Age]]&lt;=60, "46-60",
  TRUE, "60+")</f>
        <v>46-60</v>
      </c>
    </row>
    <row r="2606" spans="1:42" x14ac:dyDescent="0.3">
      <c r="A2606">
        <v>2605</v>
      </c>
      <c r="B2606" t="s">
        <v>25</v>
      </c>
      <c r="C2606" t="s">
        <v>53</v>
      </c>
      <c r="D2606">
        <v>19</v>
      </c>
      <c r="E2606" t="s">
        <v>106</v>
      </c>
      <c r="F2606" t="s">
        <v>2712</v>
      </c>
      <c r="G2606" t="s">
        <v>5124</v>
      </c>
      <c r="H2606">
        <v>19458797458</v>
      </c>
      <c r="I2606" t="s">
        <v>6768</v>
      </c>
      <c r="J2606" t="s">
        <v>7292</v>
      </c>
      <c r="K2606">
        <v>1568.41</v>
      </c>
      <c r="L2606" s="12" t="s">
        <v>9512</v>
      </c>
      <c r="M2606" s="10" t="s">
        <v>11070</v>
      </c>
      <c r="N2606">
        <v>2605</v>
      </c>
      <c r="O2606">
        <v>45000</v>
      </c>
      <c r="P2606" t="s">
        <v>11404</v>
      </c>
      <c r="Q2606" s="16">
        <v>2347.92</v>
      </c>
      <c r="R2606">
        <v>3916.33</v>
      </c>
      <c r="S2606">
        <v>96</v>
      </c>
      <c r="T2606">
        <v>2605</v>
      </c>
      <c r="U2606">
        <v>20202.849999999999</v>
      </c>
      <c r="V2606" t="s">
        <v>11411</v>
      </c>
      <c r="W2606">
        <v>9.34</v>
      </c>
      <c r="X2606">
        <v>12</v>
      </c>
      <c r="Y2606" t="s">
        <v>7889</v>
      </c>
      <c r="Z2606" t="s">
        <v>12010</v>
      </c>
      <c r="AA2606">
        <v>2605</v>
      </c>
      <c r="AB2606" t="s">
        <v>12016</v>
      </c>
      <c r="AC2606">
        <v>1876.95</v>
      </c>
      <c r="AD2606">
        <v>4300.37</v>
      </c>
      <c r="AE2606">
        <v>215.02</v>
      </c>
      <c r="AF2606" t="s">
        <v>11251</v>
      </c>
      <c r="AG2606" t="s">
        <v>11266</v>
      </c>
      <c r="AH2606">
        <v>8772</v>
      </c>
      <c r="AI2606">
        <v>2605</v>
      </c>
      <c r="AJ2606" t="s">
        <v>11126</v>
      </c>
      <c r="AK2606" t="s">
        <v>12029</v>
      </c>
      <c r="AL2606" t="s">
        <v>12032</v>
      </c>
      <c r="AM2606" t="s">
        <v>11060</v>
      </c>
      <c r="AN2606">
        <v>-1</v>
      </c>
      <c r="AO2606" s="10" t="s">
        <v>12047</v>
      </c>
      <c r="AP2606" t="str" cm="1">
        <f t="array" ref="AP2606">_xlfn.IFS(
  Table1[[#This Row],[Age]]&lt;=25, "18-25",
  Table1[[#This Row],[Age]]&lt;=35, "26-35",
  Table1[[#This Row],[Age]]&lt;=45, "36-45",
  Table1[[#This Row],[Age]]&lt;=60, "46-60",
  TRUE, "60+")</f>
        <v>18-25</v>
      </c>
    </row>
    <row r="2607" spans="1:42" x14ac:dyDescent="0.3">
      <c r="A2607">
        <v>2606</v>
      </c>
      <c r="B2607" t="s">
        <v>18</v>
      </c>
      <c r="C2607" t="s">
        <v>54</v>
      </c>
      <c r="D2607">
        <v>33</v>
      </c>
      <c r="E2607" t="s">
        <v>105</v>
      </c>
      <c r="F2607" t="s">
        <v>2713</v>
      </c>
      <c r="G2607" t="s">
        <v>5128</v>
      </c>
      <c r="H2607">
        <v>19458797459</v>
      </c>
      <c r="I2607" t="s">
        <v>6769</v>
      </c>
      <c r="J2607" t="s">
        <v>7292</v>
      </c>
      <c r="K2607">
        <v>3392.87</v>
      </c>
      <c r="L2607" s="12" t="s">
        <v>8857</v>
      </c>
      <c r="M2607" s="10" t="s">
        <v>11144</v>
      </c>
      <c r="N2607">
        <v>2606</v>
      </c>
      <c r="O2607">
        <v>45233</v>
      </c>
      <c r="P2607" t="s">
        <v>11402</v>
      </c>
      <c r="Q2607" s="16">
        <v>1840.98</v>
      </c>
      <c r="R2607">
        <v>5233.8500000000004</v>
      </c>
      <c r="S2607">
        <v>76</v>
      </c>
      <c r="T2607">
        <v>2606</v>
      </c>
      <c r="U2607">
        <v>42606.080000000002</v>
      </c>
      <c r="V2607" t="s">
        <v>11412</v>
      </c>
      <c r="W2607">
        <v>9.31</v>
      </c>
      <c r="X2607">
        <v>60</v>
      </c>
      <c r="Y2607" t="s">
        <v>7950</v>
      </c>
      <c r="Z2607" t="s">
        <v>12010</v>
      </c>
      <c r="AA2607">
        <v>2606</v>
      </c>
      <c r="AB2607" t="s">
        <v>12016</v>
      </c>
      <c r="AC2607">
        <v>1059.82</v>
      </c>
      <c r="AD2607">
        <v>708.1</v>
      </c>
      <c r="AE2607">
        <v>35.4</v>
      </c>
      <c r="AF2607" t="s">
        <v>11369</v>
      </c>
      <c r="AG2607" t="s">
        <v>11382</v>
      </c>
      <c r="AH2607">
        <v>3619</v>
      </c>
      <c r="AI2607">
        <v>2606</v>
      </c>
      <c r="AJ2607" t="s">
        <v>11317</v>
      </c>
      <c r="AK2607" t="s">
        <v>12029</v>
      </c>
      <c r="AL2607" t="s">
        <v>12032</v>
      </c>
      <c r="AM2607" t="s">
        <v>11047</v>
      </c>
      <c r="AN2607">
        <v>-1</v>
      </c>
      <c r="AO2607" s="10" t="s">
        <v>12040</v>
      </c>
      <c r="AP2607" t="str" cm="1">
        <f t="array" ref="AP2607">_xlfn.IFS(
  Table1[[#This Row],[Age]]&lt;=25, "18-25",
  Table1[[#This Row],[Age]]&lt;=35, "26-35",
  Table1[[#This Row],[Age]]&lt;=45, "36-45",
  Table1[[#This Row],[Age]]&lt;=60, "46-60",
  TRUE, "60+")</f>
        <v>26-35</v>
      </c>
    </row>
    <row r="2608" spans="1:42" x14ac:dyDescent="0.3">
      <c r="A2608">
        <v>2607</v>
      </c>
      <c r="B2608" t="s">
        <v>34</v>
      </c>
      <c r="C2608" t="s">
        <v>61</v>
      </c>
      <c r="D2608">
        <v>66</v>
      </c>
      <c r="E2608" t="s">
        <v>106</v>
      </c>
      <c r="F2608" t="s">
        <v>2714</v>
      </c>
      <c r="G2608" t="s">
        <v>5121</v>
      </c>
      <c r="H2608">
        <v>19458797460</v>
      </c>
      <c r="I2608" t="s">
        <v>6126</v>
      </c>
      <c r="J2608" t="s">
        <v>7292</v>
      </c>
      <c r="K2608">
        <v>5169.12</v>
      </c>
      <c r="L2608" s="12" t="s">
        <v>9513</v>
      </c>
      <c r="M2608" s="10" t="s">
        <v>11050</v>
      </c>
      <c r="N2608">
        <v>2607</v>
      </c>
      <c r="O2608">
        <v>44962</v>
      </c>
      <c r="P2608" t="s">
        <v>11403</v>
      </c>
      <c r="Q2608" s="16">
        <v>1058.27</v>
      </c>
      <c r="R2608">
        <v>6227.39</v>
      </c>
      <c r="S2608">
        <v>28</v>
      </c>
      <c r="T2608">
        <v>2607</v>
      </c>
      <c r="U2608">
        <v>8841.91</v>
      </c>
      <c r="V2608" t="s">
        <v>11413</v>
      </c>
      <c r="W2608">
        <v>9.4600000000000009</v>
      </c>
      <c r="X2608">
        <v>24</v>
      </c>
      <c r="Y2608" t="s">
        <v>11905</v>
      </c>
      <c r="Z2608" t="s">
        <v>12012</v>
      </c>
      <c r="AA2608">
        <v>2607</v>
      </c>
      <c r="AB2608" t="s">
        <v>12016</v>
      </c>
      <c r="AC2608">
        <v>4494.3900000000003</v>
      </c>
      <c r="AD2608">
        <v>1418.12</v>
      </c>
      <c r="AE2608">
        <v>70.91</v>
      </c>
      <c r="AF2608" t="s">
        <v>11214</v>
      </c>
      <c r="AG2608" t="s">
        <v>11383</v>
      </c>
      <c r="AH2608">
        <v>4107</v>
      </c>
      <c r="AI2608">
        <v>2607</v>
      </c>
      <c r="AJ2608" t="s">
        <v>11319</v>
      </c>
      <c r="AK2608" t="s">
        <v>12028</v>
      </c>
      <c r="AL2608" t="s">
        <v>12031</v>
      </c>
      <c r="AM2608" t="s">
        <v>11189</v>
      </c>
      <c r="AN2608">
        <v>1</v>
      </c>
      <c r="AO2608" s="10" t="s">
        <v>12045</v>
      </c>
      <c r="AP2608" t="str" cm="1">
        <f t="array" ref="AP2608">_xlfn.IFS(
  Table1[[#This Row],[Age]]&lt;=25, "18-25",
  Table1[[#This Row],[Age]]&lt;=35, "26-35",
  Table1[[#This Row],[Age]]&lt;=45, "36-45",
  Table1[[#This Row],[Age]]&lt;=60, "46-60",
  TRUE, "60+")</f>
        <v>60+</v>
      </c>
    </row>
    <row r="2609" spans="1:42" x14ac:dyDescent="0.3">
      <c r="A2609">
        <v>2608</v>
      </c>
      <c r="B2609" t="s">
        <v>40</v>
      </c>
      <c r="C2609" t="s">
        <v>67</v>
      </c>
      <c r="D2609">
        <v>27</v>
      </c>
      <c r="E2609" t="s">
        <v>106</v>
      </c>
      <c r="F2609" t="s">
        <v>2715</v>
      </c>
      <c r="G2609" t="s">
        <v>5113</v>
      </c>
      <c r="H2609">
        <v>19458797461</v>
      </c>
      <c r="I2609" t="s">
        <v>6069</v>
      </c>
      <c r="J2609" t="s">
        <v>7291</v>
      </c>
      <c r="K2609">
        <v>6099.58</v>
      </c>
      <c r="L2609" s="12" t="s">
        <v>9514</v>
      </c>
      <c r="M2609" s="10" t="s">
        <v>11313</v>
      </c>
      <c r="N2609">
        <v>2608</v>
      </c>
      <c r="O2609">
        <v>44945</v>
      </c>
      <c r="P2609" t="s">
        <v>11404</v>
      </c>
      <c r="Q2609" s="16">
        <v>2182.38</v>
      </c>
      <c r="R2609">
        <v>3917.2</v>
      </c>
      <c r="S2609">
        <v>75</v>
      </c>
      <c r="T2609">
        <v>2608</v>
      </c>
      <c r="U2609">
        <v>12343.2</v>
      </c>
      <c r="V2609" t="s">
        <v>11411</v>
      </c>
      <c r="W2609">
        <v>5.5</v>
      </c>
      <c r="X2609">
        <v>24</v>
      </c>
      <c r="Y2609" t="s">
        <v>11942</v>
      </c>
      <c r="Z2609" t="s">
        <v>12012</v>
      </c>
      <c r="AA2609">
        <v>2608</v>
      </c>
      <c r="AB2609" t="s">
        <v>12017</v>
      </c>
      <c r="AC2609">
        <v>5896.5</v>
      </c>
      <c r="AD2609">
        <v>2776.77</v>
      </c>
      <c r="AE2609">
        <v>138.84</v>
      </c>
      <c r="AF2609" t="s">
        <v>11397</v>
      </c>
      <c r="AG2609" t="s">
        <v>11389</v>
      </c>
      <c r="AH2609">
        <v>6229</v>
      </c>
      <c r="AI2609">
        <v>2608</v>
      </c>
      <c r="AJ2609" t="s">
        <v>11213</v>
      </c>
      <c r="AK2609" t="s">
        <v>12029</v>
      </c>
      <c r="AL2609" t="s">
        <v>12031</v>
      </c>
      <c r="AM2609" t="s">
        <v>11249</v>
      </c>
      <c r="AN2609">
        <v>-1</v>
      </c>
      <c r="AO2609" s="10" t="s">
        <v>12039</v>
      </c>
      <c r="AP2609" t="str" cm="1">
        <f t="array" ref="AP2609">_xlfn.IFS(
  Table1[[#This Row],[Age]]&lt;=25, "18-25",
  Table1[[#This Row],[Age]]&lt;=35, "26-35",
  Table1[[#This Row],[Age]]&lt;=45, "36-45",
  Table1[[#This Row],[Age]]&lt;=60, "46-60",
  TRUE, "60+")</f>
        <v>26-35</v>
      </c>
    </row>
    <row r="2610" spans="1:42" x14ac:dyDescent="0.3">
      <c r="A2610">
        <v>2609</v>
      </c>
      <c r="B2610" t="s">
        <v>14</v>
      </c>
      <c r="C2610" t="s">
        <v>86</v>
      </c>
      <c r="D2610">
        <v>21</v>
      </c>
      <c r="E2610" t="s">
        <v>104</v>
      </c>
      <c r="F2610" t="s">
        <v>2716</v>
      </c>
      <c r="G2610" t="s">
        <v>5140</v>
      </c>
      <c r="H2610">
        <v>19458797462</v>
      </c>
      <c r="I2610" t="s">
        <v>6770</v>
      </c>
      <c r="J2610" t="s">
        <v>7291</v>
      </c>
      <c r="K2610">
        <v>809.22</v>
      </c>
      <c r="L2610" s="12" t="s">
        <v>9515</v>
      </c>
      <c r="M2610" s="10" t="s">
        <v>11352</v>
      </c>
      <c r="N2610">
        <v>2609</v>
      </c>
      <c r="O2610">
        <v>45188</v>
      </c>
      <c r="P2610" t="s">
        <v>11402</v>
      </c>
      <c r="Q2610" s="16">
        <v>406.84</v>
      </c>
      <c r="R2610">
        <v>402.38</v>
      </c>
      <c r="S2610">
        <v>3</v>
      </c>
      <c r="T2610">
        <v>2609</v>
      </c>
      <c r="U2610">
        <v>17336.18</v>
      </c>
      <c r="V2610" t="s">
        <v>11412</v>
      </c>
      <c r="W2610">
        <v>9.7899999999999991</v>
      </c>
      <c r="X2610">
        <v>36</v>
      </c>
      <c r="Y2610" t="s">
        <v>10550</v>
      </c>
      <c r="Z2610" t="s">
        <v>12012</v>
      </c>
      <c r="AA2610">
        <v>2609</v>
      </c>
      <c r="AB2610" t="s">
        <v>12016</v>
      </c>
      <c r="AC2610">
        <v>5598.72</v>
      </c>
      <c r="AD2610">
        <v>1830.43</v>
      </c>
      <c r="AE2610">
        <v>91.52</v>
      </c>
      <c r="AF2610" t="s">
        <v>11144</v>
      </c>
      <c r="AG2610" t="s">
        <v>11357</v>
      </c>
      <c r="AH2610">
        <v>1004</v>
      </c>
      <c r="AI2610">
        <v>2609</v>
      </c>
      <c r="AJ2610" t="s">
        <v>11071</v>
      </c>
      <c r="AK2610" t="s">
        <v>12028</v>
      </c>
      <c r="AL2610" t="s">
        <v>12032</v>
      </c>
      <c r="AM2610" t="s">
        <v>11170</v>
      </c>
      <c r="AN2610">
        <v>1</v>
      </c>
      <c r="AO2610" s="10" t="s">
        <v>12042</v>
      </c>
      <c r="AP2610" t="str" cm="1">
        <f t="array" ref="AP2610">_xlfn.IFS(
  Table1[[#This Row],[Age]]&lt;=25, "18-25",
  Table1[[#This Row],[Age]]&lt;=35, "26-35",
  Table1[[#This Row],[Age]]&lt;=45, "36-45",
  Table1[[#This Row],[Age]]&lt;=60, "46-60",
  TRUE, "60+")</f>
        <v>18-25</v>
      </c>
    </row>
    <row r="2611" spans="1:42" x14ac:dyDescent="0.3">
      <c r="A2611">
        <v>2610</v>
      </c>
      <c r="B2611" t="s">
        <v>27</v>
      </c>
      <c r="C2611" t="s">
        <v>95</v>
      </c>
      <c r="D2611">
        <v>60</v>
      </c>
      <c r="E2611" t="s">
        <v>105</v>
      </c>
      <c r="F2611" t="s">
        <v>2717</v>
      </c>
      <c r="G2611" t="s">
        <v>5136</v>
      </c>
      <c r="H2611">
        <v>19458797463</v>
      </c>
      <c r="I2611" t="s">
        <v>6771</v>
      </c>
      <c r="J2611" t="s">
        <v>7291</v>
      </c>
      <c r="K2611">
        <v>3404.72</v>
      </c>
      <c r="L2611" s="12" t="s">
        <v>9516</v>
      </c>
      <c r="M2611" s="10" t="s">
        <v>11112</v>
      </c>
      <c r="N2611">
        <v>2610</v>
      </c>
      <c r="O2611">
        <v>45102</v>
      </c>
      <c r="P2611" t="s">
        <v>11403</v>
      </c>
      <c r="Q2611" s="16">
        <v>4273.5600000000004</v>
      </c>
      <c r="R2611">
        <v>-868.84</v>
      </c>
      <c r="S2611">
        <v>3</v>
      </c>
      <c r="T2611">
        <v>2610</v>
      </c>
      <c r="U2611">
        <v>5341.17</v>
      </c>
      <c r="V2611" t="s">
        <v>11411</v>
      </c>
      <c r="W2611">
        <v>9.0299999999999994</v>
      </c>
      <c r="X2611">
        <v>36</v>
      </c>
      <c r="Y2611" t="s">
        <v>8427</v>
      </c>
      <c r="Z2611" t="s">
        <v>12011</v>
      </c>
      <c r="AA2611">
        <v>2610</v>
      </c>
      <c r="AB2611" t="s">
        <v>12016</v>
      </c>
      <c r="AC2611">
        <v>3835.74</v>
      </c>
      <c r="AD2611">
        <v>3096.25</v>
      </c>
      <c r="AE2611">
        <v>154.81</v>
      </c>
      <c r="AF2611" t="s">
        <v>11168</v>
      </c>
      <c r="AG2611" t="s">
        <v>11092</v>
      </c>
      <c r="AH2611">
        <v>1383</v>
      </c>
      <c r="AI2611">
        <v>2610</v>
      </c>
      <c r="AJ2611" t="s">
        <v>11234</v>
      </c>
      <c r="AK2611" t="s">
        <v>12027</v>
      </c>
      <c r="AL2611" t="s">
        <v>12031</v>
      </c>
      <c r="AM2611" t="s">
        <v>11144</v>
      </c>
      <c r="AN2611">
        <v>1</v>
      </c>
      <c r="AO2611" s="10" t="s">
        <v>12043</v>
      </c>
      <c r="AP2611" t="str" cm="1">
        <f t="array" ref="AP2611">_xlfn.IFS(
  Table1[[#This Row],[Age]]&lt;=25, "18-25",
  Table1[[#This Row],[Age]]&lt;=35, "26-35",
  Table1[[#This Row],[Age]]&lt;=45, "36-45",
  Table1[[#This Row],[Age]]&lt;=60, "46-60",
  TRUE, "60+")</f>
        <v>46-60</v>
      </c>
    </row>
    <row r="2612" spans="1:42" x14ac:dyDescent="0.3">
      <c r="A2612">
        <v>2611</v>
      </c>
      <c r="B2612" t="s">
        <v>30</v>
      </c>
      <c r="C2612" t="s">
        <v>58</v>
      </c>
      <c r="D2612">
        <v>43</v>
      </c>
      <c r="E2612" t="s">
        <v>105</v>
      </c>
      <c r="F2612" t="s">
        <v>2718</v>
      </c>
      <c r="G2612" t="s">
        <v>5135</v>
      </c>
      <c r="H2612">
        <v>19458797464</v>
      </c>
      <c r="I2612" t="s">
        <v>6772</v>
      </c>
      <c r="J2612" t="s">
        <v>7292</v>
      </c>
      <c r="K2612">
        <v>3460.27</v>
      </c>
      <c r="L2612" s="12" t="s">
        <v>9517</v>
      </c>
      <c r="M2612" s="10" t="s">
        <v>11300</v>
      </c>
      <c r="N2612">
        <v>2611</v>
      </c>
      <c r="O2612">
        <v>44941</v>
      </c>
      <c r="P2612" t="s">
        <v>11404</v>
      </c>
      <c r="Q2612" s="16">
        <v>4126.1000000000004</v>
      </c>
      <c r="R2612">
        <v>7586.37</v>
      </c>
      <c r="S2612">
        <v>29</v>
      </c>
      <c r="T2612">
        <v>2611</v>
      </c>
      <c r="U2612">
        <v>22748.21</v>
      </c>
      <c r="V2612" t="s">
        <v>11413</v>
      </c>
      <c r="W2612">
        <v>1.88</v>
      </c>
      <c r="X2612">
        <v>24</v>
      </c>
      <c r="Y2612" t="s">
        <v>9131</v>
      </c>
      <c r="Z2612" t="s">
        <v>12011</v>
      </c>
      <c r="AA2612">
        <v>2611</v>
      </c>
      <c r="AB2612" t="s">
        <v>12016</v>
      </c>
      <c r="AC2612">
        <v>9400.2099999999991</v>
      </c>
      <c r="AD2612">
        <v>2983.36</v>
      </c>
      <c r="AE2612">
        <v>149.16999999999999</v>
      </c>
      <c r="AF2612" t="s">
        <v>11065</v>
      </c>
      <c r="AG2612" t="s">
        <v>11311</v>
      </c>
      <c r="AH2612">
        <v>6872</v>
      </c>
      <c r="AI2612">
        <v>2611</v>
      </c>
      <c r="AJ2612" t="s">
        <v>11112</v>
      </c>
      <c r="AK2612" t="s">
        <v>12027</v>
      </c>
      <c r="AL2612" t="s">
        <v>12031</v>
      </c>
      <c r="AM2612" t="s">
        <v>11230</v>
      </c>
      <c r="AN2612">
        <v>1</v>
      </c>
      <c r="AO2612" s="10" t="s">
        <v>12039</v>
      </c>
      <c r="AP2612" t="str" cm="1">
        <f t="array" ref="AP2612">_xlfn.IFS(
  Table1[[#This Row],[Age]]&lt;=25, "18-25",
  Table1[[#This Row],[Age]]&lt;=35, "26-35",
  Table1[[#This Row],[Age]]&lt;=45, "36-45",
  Table1[[#This Row],[Age]]&lt;=60, "46-60",
  TRUE, "60+")</f>
        <v>36-45</v>
      </c>
    </row>
    <row r="2613" spans="1:42" x14ac:dyDescent="0.3">
      <c r="A2613">
        <v>2612</v>
      </c>
      <c r="B2613" t="s">
        <v>34</v>
      </c>
      <c r="C2613" t="s">
        <v>53</v>
      </c>
      <c r="D2613">
        <v>66</v>
      </c>
      <c r="E2613" t="s">
        <v>106</v>
      </c>
      <c r="F2613" t="s">
        <v>2719</v>
      </c>
      <c r="G2613" t="s">
        <v>5112</v>
      </c>
      <c r="H2613">
        <v>19458797465</v>
      </c>
      <c r="I2613" t="s">
        <v>6773</v>
      </c>
      <c r="J2613" t="s">
        <v>7292</v>
      </c>
      <c r="K2613">
        <v>5199.1899999999996</v>
      </c>
      <c r="L2613" s="12" t="s">
        <v>9518</v>
      </c>
      <c r="M2613" s="10" t="s">
        <v>11317</v>
      </c>
      <c r="N2613">
        <v>2612</v>
      </c>
      <c r="O2613">
        <v>45036</v>
      </c>
      <c r="P2613" t="s">
        <v>11404</v>
      </c>
      <c r="Q2613" s="16">
        <v>4460.6899999999996</v>
      </c>
      <c r="R2613">
        <v>9659.8799999999992</v>
      </c>
      <c r="S2613">
        <v>32</v>
      </c>
      <c r="T2613">
        <v>2612</v>
      </c>
      <c r="U2613">
        <v>24810.3</v>
      </c>
      <c r="V2613" t="s">
        <v>11413</v>
      </c>
      <c r="W2613">
        <v>8.31</v>
      </c>
      <c r="X2613">
        <v>60</v>
      </c>
      <c r="Y2613" t="s">
        <v>11700</v>
      </c>
      <c r="Z2613" t="s">
        <v>12010</v>
      </c>
      <c r="AA2613">
        <v>2612</v>
      </c>
      <c r="AB2613" t="s">
        <v>12015</v>
      </c>
      <c r="AC2613">
        <v>3195.14</v>
      </c>
      <c r="AD2613">
        <v>159.47</v>
      </c>
      <c r="AE2613">
        <v>7.97</v>
      </c>
      <c r="AF2613" t="s">
        <v>11127</v>
      </c>
      <c r="AG2613" t="s">
        <v>11198</v>
      </c>
      <c r="AH2613">
        <v>7611</v>
      </c>
      <c r="AI2613">
        <v>2612</v>
      </c>
      <c r="AJ2613" t="s">
        <v>11073</v>
      </c>
      <c r="AK2613" t="s">
        <v>12028</v>
      </c>
      <c r="AL2613" t="s">
        <v>12032</v>
      </c>
      <c r="AM2613" t="s">
        <v>11227</v>
      </c>
      <c r="AN2613">
        <v>1</v>
      </c>
      <c r="AO2613" s="10" t="s">
        <v>12037</v>
      </c>
      <c r="AP2613" t="str" cm="1">
        <f t="array" ref="AP2613">_xlfn.IFS(
  Table1[[#This Row],[Age]]&lt;=25, "18-25",
  Table1[[#This Row],[Age]]&lt;=35, "26-35",
  Table1[[#This Row],[Age]]&lt;=45, "36-45",
  Table1[[#This Row],[Age]]&lt;=60, "46-60",
  TRUE, "60+")</f>
        <v>60+</v>
      </c>
    </row>
    <row r="2614" spans="1:42" x14ac:dyDescent="0.3">
      <c r="A2614">
        <v>2613</v>
      </c>
      <c r="B2614" t="s">
        <v>31</v>
      </c>
      <c r="C2614" t="s">
        <v>61</v>
      </c>
      <c r="D2614">
        <v>41</v>
      </c>
      <c r="E2614" t="s">
        <v>104</v>
      </c>
      <c r="F2614" t="s">
        <v>2720</v>
      </c>
      <c r="G2614" t="s">
        <v>5147</v>
      </c>
      <c r="H2614">
        <v>19458797466</v>
      </c>
      <c r="I2614" t="s">
        <v>6774</v>
      </c>
      <c r="J2614" t="s">
        <v>7291</v>
      </c>
      <c r="K2614">
        <v>7129.34</v>
      </c>
      <c r="L2614" s="12" t="s">
        <v>9519</v>
      </c>
      <c r="M2614" s="10" t="s">
        <v>11189</v>
      </c>
      <c r="N2614">
        <v>2613</v>
      </c>
      <c r="O2614">
        <v>45035</v>
      </c>
      <c r="P2614" t="s">
        <v>11403</v>
      </c>
      <c r="Q2614" s="16">
        <v>2235.09</v>
      </c>
      <c r="R2614">
        <v>4894.25</v>
      </c>
      <c r="S2614">
        <v>54</v>
      </c>
      <c r="T2614">
        <v>2613</v>
      </c>
      <c r="U2614">
        <v>6625.2</v>
      </c>
      <c r="V2614" t="s">
        <v>11411</v>
      </c>
      <c r="W2614">
        <v>7.41</v>
      </c>
      <c r="X2614">
        <v>36</v>
      </c>
      <c r="Y2614" t="s">
        <v>11961</v>
      </c>
      <c r="Z2614" t="s">
        <v>12010</v>
      </c>
      <c r="AA2614">
        <v>2613</v>
      </c>
      <c r="AB2614" t="s">
        <v>12016</v>
      </c>
      <c r="AC2614">
        <v>2101.59</v>
      </c>
      <c r="AD2614">
        <v>1990.21</v>
      </c>
      <c r="AE2614">
        <v>99.51</v>
      </c>
      <c r="AF2614" t="s">
        <v>11385</v>
      </c>
      <c r="AG2614" t="s">
        <v>11130</v>
      </c>
      <c r="AH2614">
        <v>2077</v>
      </c>
      <c r="AI2614">
        <v>2613</v>
      </c>
      <c r="AJ2614" t="s">
        <v>11128</v>
      </c>
      <c r="AK2614" t="s">
        <v>12029</v>
      </c>
      <c r="AL2614" t="s">
        <v>12032</v>
      </c>
      <c r="AM2614" t="s">
        <v>11127</v>
      </c>
      <c r="AN2614">
        <v>1</v>
      </c>
      <c r="AO2614" s="10" t="s">
        <v>12037</v>
      </c>
      <c r="AP2614" t="str" cm="1">
        <f t="array" ref="AP2614">_xlfn.IFS(
  Table1[[#This Row],[Age]]&lt;=25, "18-25",
  Table1[[#This Row],[Age]]&lt;=35, "26-35",
  Table1[[#This Row],[Age]]&lt;=45, "36-45",
  Table1[[#This Row],[Age]]&lt;=60, "46-60",
  TRUE, "60+")</f>
        <v>36-45</v>
      </c>
    </row>
    <row r="2615" spans="1:42" x14ac:dyDescent="0.3">
      <c r="A2615">
        <v>2614</v>
      </c>
      <c r="B2615" t="s">
        <v>4</v>
      </c>
      <c r="C2615" t="s">
        <v>54</v>
      </c>
      <c r="D2615">
        <v>29</v>
      </c>
      <c r="E2615" t="s">
        <v>105</v>
      </c>
      <c r="F2615" t="s">
        <v>2721</v>
      </c>
      <c r="G2615" t="s">
        <v>5113</v>
      </c>
      <c r="H2615">
        <v>19458797467</v>
      </c>
      <c r="I2615" t="s">
        <v>6548</v>
      </c>
      <c r="J2615" t="s">
        <v>7291</v>
      </c>
      <c r="K2615">
        <v>6388.8</v>
      </c>
      <c r="L2615" s="12" t="s">
        <v>7932</v>
      </c>
      <c r="M2615" s="10" t="s">
        <v>11282</v>
      </c>
      <c r="N2615">
        <v>2614</v>
      </c>
      <c r="O2615">
        <v>45050</v>
      </c>
      <c r="P2615" t="s">
        <v>11402</v>
      </c>
      <c r="Q2615" s="16">
        <v>3259.63</v>
      </c>
      <c r="R2615">
        <v>3129.17</v>
      </c>
      <c r="S2615">
        <v>38</v>
      </c>
      <c r="T2615">
        <v>2614</v>
      </c>
      <c r="U2615">
        <v>21927.84</v>
      </c>
      <c r="V2615" t="s">
        <v>11413</v>
      </c>
      <c r="W2615">
        <v>2.21</v>
      </c>
      <c r="X2615">
        <v>48</v>
      </c>
      <c r="Y2615" t="s">
        <v>8147</v>
      </c>
      <c r="Z2615" t="s">
        <v>12010</v>
      </c>
      <c r="AA2615">
        <v>2614</v>
      </c>
      <c r="AB2615" t="s">
        <v>12015</v>
      </c>
      <c r="AC2615">
        <v>3013.57</v>
      </c>
      <c r="AD2615">
        <v>2245.23</v>
      </c>
      <c r="AE2615">
        <v>112.26</v>
      </c>
      <c r="AF2615" t="s">
        <v>11260</v>
      </c>
      <c r="AG2615" t="s">
        <v>11367</v>
      </c>
      <c r="AH2615">
        <v>1480</v>
      </c>
      <c r="AI2615">
        <v>2614</v>
      </c>
      <c r="AJ2615" t="s">
        <v>11275</v>
      </c>
      <c r="AK2615" t="s">
        <v>12029</v>
      </c>
      <c r="AL2615" t="s">
        <v>12032</v>
      </c>
      <c r="AM2615" t="s">
        <v>11237</v>
      </c>
      <c r="AN2615">
        <v>1</v>
      </c>
      <c r="AO2615" s="10" t="s">
        <v>12046</v>
      </c>
      <c r="AP2615" t="str" cm="1">
        <f t="array" ref="AP2615">_xlfn.IFS(
  Table1[[#This Row],[Age]]&lt;=25, "18-25",
  Table1[[#This Row],[Age]]&lt;=35, "26-35",
  Table1[[#This Row],[Age]]&lt;=45, "36-45",
  Table1[[#This Row],[Age]]&lt;=60, "46-60",
  TRUE, "60+")</f>
        <v>26-35</v>
      </c>
    </row>
    <row r="2616" spans="1:42" x14ac:dyDescent="0.3">
      <c r="A2616">
        <v>2615</v>
      </c>
      <c r="B2616" t="s">
        <v>7</v>
      </c>
      <c r="C2616" t="s">
        <v>73</v>
      </c>
      <c r="D2616">
        <v>38</v>
      </c>
      <c r="E2616" t="s">
        <v>105</v>
      </c>
      <c r="F2616" t="s">
        <v>2722</v>
      </c>
      <c r="G2616" t="s">
        <v>5145</v>
      </c>
      <c r="H2616">
        <v>19458797468</v>
      </c>
      <c r="I2616" t="s">
        <v>6566</v>
      </c>
      <c r="J2616" t="s">
        <v>7292</v>
      </c>
      <c r="K2616">
        <v>5751.76</v>
      </c>
      <c r="L2616" s="12" t="s">
        <v>9520</v>
      </c>
      <c r="M2616" s="10" t="s">
        <v>11045</v>
      </c>
      <c r="N2616">
        <v>2615</v>
      </c>
      <c r="O2616">
        <v>45231</v>
      </c>
      <c r="P2616" t="s">
        <v>11403</v>
      </c>
      <c r="Q2616" s="16">
        <v>4051.87</v>
      </c>
      <c r="R2616">
        <v>9803.6299999999992</v>
      </c>
      <c r="S2616">
        <v>95</v>
      </c>
      <c r="T2616">
        <v>2615</v>
      </c>
      <c r="U2616">
        <v>10667.51</v>
      </c>
      <c r="V2616" t="s">
        <v>11412</v>
      </c>
      <c r="W2616">
        <v>7.64</v>
      </c>
      <c r="X2616">
        <v>36</v>
      </c>
      <c r="Y2616" t="s">
        <v>11875</v>
      </c>
      <c r="Z2616" t="s">
        <v>12011</v>
      </c>
      <c r="AA2616">
        <v>2615</v>
      </c>
      <c r="AB2616" t="s">
        <v>12015</v>
      </c>
      <c r="AC2616">
        <v>1875.07</v>
      </c>
      <c r="AD2616">
        <v>4449.1899999999996</v>
      </c>
      <c r="AE2616">
        <v>222.46</v>
      </c>
      <c r="AF2616" t="s">
        <v>11375</v>
      </c>
      <c r="AG2616" t="s">
        <v>11203</v>
      </c>
      <c r="AH2616">
        <v>7088</v>
      </c>
      <c r="AI2616">
        <v>2615</v>
      </c>
      <c r="AJ2616" t="s">
        <v>11387</v>
      </c>
      <c r="AK2616" t="s">
        <v>12029</v>
      </c>
      <c r="AL2616" t="s">
        <v>12032</v>
      </c>
      <c r="AM2616" t="s">
        <v>11309</v>
      </c>
      <c r="AN2616">
        <v>1</v>
      </c>
      <c r="AO2616" s="10" t="s">
        <v>12040</v>
      </c>
      <c r="AP2616" t="str" cm="1">
        <f t="array" ref="AP2616">_xlfn.IFS(
  Table1[[#This Row],[Age]]&lt;=25, "18-25",
  Table1[[#This Row],[Age]]&lt;=35, "26-35",
  Table1[[#This Row],[Age]]&lt;=45, "36-45",
  Table1[[#This Row],[Age]]&lt;=60, "46-60",
  TRUE, "60+")</f>
        <v>36-45</v>
      </c>
    </row>
    <row r="2617" spans="1:42" x14ac:dyDescent="0.3">
      <c r="A2617">
        <v>2616</v>
      </c>
      <c r="B2617" t="s">
        <v>38</v>
      </c>
      <c r="C2617" t="s">
        <v>68</v>
      </c>
      <c r="D2617">
        <v>59</v>
      </c>
      <c r="E2617" t="s">
        <v>106</v>
      </c>
      <c r="F2617" t="s">
        <v>2723</v>
      </c>
      <c r="G2617" t="s">
        <v>5109</v>
      </c>
      <c r="H2617">
        <v>19458797469</v>
      </c>
      <c r="I2617" t="s">
        <v>6775</v>
      </c>
      <c r="J2617" t="s">
        <v>7291</v>
      </c>
      <c r="K2617">
        <v>2985.04</v>
      </c>
      <c r="L2617" s="12" t="s">
        <v>8572</v>
      </c>
      <c r="M2617" s="10" t="s">
        <v>11192</v>
      </c>
      <c r="N2617">
        <v>2616</v>
      </c>
      <c r="O2617">
        <v>44944</v>
      </c>
      <c r="P2617" t="s">
        <v>11404</v>
      </c>
      <c r="Q2617" s="16">
        <v>1581.14</v>
      </c>
      <c r="R2617">
        <v>4566.18</v>
      </c>
      <c r="S2617">
        <v>56</v>
      </c>
      <c r="T2617">
        <v>2616</v>
      </c>
      <c r="U2617">
        <v>43885.38</v>
      </c>
      <c r="V2617" t="s">
        <v>11413</v>
      </c>
      <c r="W2617">
        <v>5.36</v>
      </c>
      <c r="X2617">
        <v>48</v>
      </c>
      <c r="Y2617" t="s">
        <v>10896</v>
      </c>
      <c r="Z2617" t="s">
        <v>12012</v>
      </c>
      <c r="AA2617">
        <v>2616</v>
      </c>
      <c r="AB2617" t="s">
        <v>12015</v>
      </c>
      <c r="AC2617">
        <v>8612.77</v>
      </c>
      <c r="AD2617">
        <v>3557.12</v>
      </c>
      <c r="AE2617">
        <v>177.86</v>
      </c>
      <c r="AF2617" t="s">
        <v>11197</v>
      </c>
      <c r="AG2617" t="s">
        <v>11058</v>
      </c>
      <c r="AH2617">
        <v>4398</v>
      </c>
      <c r="AI2617">
        <v>2616</v>
      </c>
      <c r="AJ2617" t="s">
        <v>11359</v>
      </c>
      <c r="AK2617" t="s">
        <v>12027</v>
      </c>
      <c r="AL2617" t="s">
        <v>12031</v>
      </c>
      <c r="AM2617" t="s">
        <v>11293</v>
      </c>
      <c r="AN2617">
        <v>1</v>
      </c>
      <c r="AO2617" s="10" t="s">
        <v>12039</v>
      </c>
      <c r="AP2617" t="str" cm="1">
        <f t="array" ref="AP2617">_xlfn.IFS(
  Table1[[#This Row],[Age]]&lt;=25, "18-25",
  Table1[[#This Row],[Age]]&lt;=35, "26-35",
  Table1[[#This Row],[Age]]&lt;=45, "36-45",
  Table1[[#This Row],[Age]]&lt;=60, "46-60",
  TRUE, "60+")</f>
        <v>46-60</v>
      </c>
    </row>
    <row r="2618" spans="1:42" x14ac:dyDescent="0.3">
      <c r="A2618">
        <v>2617</v>
      </c>
      <c r="B2618" t="s">
        <v>16</v>
      </c>
      <c r="C2618" t="s">
        <v>87</v>
      </c>
      <c r="D2618">
        <v>33</v>
      </c>
      <c r="E2618" t="s">
        <v>105</v>
      </c>
      <c r="F2618" t="s">
        <v>2724</v>
      </c>
      <c r="G2618" t="s">
        <v>5140</v>
      </c>
      <c r="H2618">
        <v>19458797470</v>
      </c>
      <c r="I2618" t="s">
        <v>6776</v>
      </c>
      <c r="J2618" t="s">
        <v>7291</v>
      </c>
      <c r="K2618">
        <v>8406.66</v>
      </c>
      <c r="L2618" s="12" t="s">
        <v>8962</v>
      </c>
      <c r="M2618" s="10" t="s">
        <v>11353</v>
      </c>
      <c r="N2618">
        <v>2617</v>
      </c>
      <c r="O2618">
        <v>45010</v>
      </c>
      <c r="P2618" t="s">
        <v>11403</v>
      </c>
      <c r="Q2618" s="16">
        <v>3170.59</v>
      </c>
      <c r="R2618">
        <v>5236.07</v>
      </c>
      <c r="S2618">
        <v>65</v>
      </c>
      <c r="T2618">
        <v>2617</v>
      </c>
      <c r="U2618">
        <v>25955.38</v>
      </c>
      <c r="V2618" t="s">
        <v>11413</v>
      </c>
      <c r="W2618">
        <v>8.68</v>
      </c>
      <c r="X2618">
        <v>48</v>
      </c>
      <c r="Y2618" t="s">
        <v>11575</v>
      </c>
      <c r="Z2618" t="s">
        <v>12011</v>
      </c>
      <c r="AA2618">
        <v>2617</v>
      </c>
      <c r="AB2618" t="s">
        <v>12015</v>
      </c>
      <c r="AC2618">
        <v>4613.96</v>
      </c>
      <c r="AD2618">
        <v>1162.96</v>
      </c>
      <c r="AE2618">
        <v>58.15</v>
      </c>
      <c r="AF2618" t="s">
        <v>11149</v>
      </c>
      <c r="AG2618" t="s">
        <v>11323</v>
      </c>
      <c r="AH2618">
        <v>3769</v>
      </c>
      <c r="AI2618">
        <v>2617</v>
      </c>
      <c r="AJ2618" t="s">
        <v>11316</v>
      </c>
      <c r="AK2618" t="s">
        <v>12029</v>
      </c>
      <c r="AL2618" t="s">
        <v>12032</v>
      </c>
      <c r="AM2618" t="s">
        <v>11268</v>
      </c>
      <c r="AN2618">
        <v>1</v>
      </c>
      <c r="AO2618" s="10" t="s">
        <v>12047</v>
      </c>
      <c r="AP2618" t="str" cm="1">
        <f t="array" ref="AP2618">_xlfn.IFS(
  Table1[[#This Row],[Age]]&lt;=25, "18-25",
  Table1[[#This Row],[Age]]&lt;=35, "26-35",
  Table1[[#This Row],[Age]]&lt;=45, "36-45",
  Table1[[#This Row],[Age]]&lt;=60, "46-60",
  TRUE, "60+")</f>
        <v>26-35</v>
      </c>
    </row>
    <row r="2619" spans="1:42" x14ac:dyDescent="0.3">
      <c r="A2619">
        <v>2618</v>
      </c>
      <c r="B2619" t="s">
        <v>24</v>
      </c>
      <c r="C2619" t="s">
        <v>83</v>
      </c>
      <c r="D2619">
        <v>53</v>
      </c>
      <c r="E2619" t="s">
        <v>106</v>
      </c>
      <c r="F2619" t="s">
        <v>2725</v>
      </c>
      <c r="G2619" t="s">
        <v>5122</v>
      </c>
      <c r="H2619">
        <v>19458797471</v>
      </c>
      <c r="I2619" t="s">
        <v>5276</v>
      </c>
      <c r="J2619" t="s">
        <v>7291</v>
      </c>
      <c r="K2619">
        <v>7874.4</v>
      </c>
      <c r="L2619" s="12" t="s">
        <v>9521</v>
      </c>
      <c r="M2619" s="10" t="s">
        <v>11206</v>
      </c>
      <c r="N2619">
        <v>2618</v>
      </c>
      <c r="O2619">
        <v>45119</v>
      </c>
      <c r="P2619" t="s">
        <v>11404</v>
      </c>
      <c r="Q2619" s="16">
        <v>2196.7800000000002</v>
      </c>
      <c r="R2619">
        <v>10071.18</v>
      </c>
      <c r="S2619">
        <v>21</v>
      </c>
      <c r="T2619">
        <v>2618</v>
      </c>
      <c r="U2619">
        <v>47646.34</v>
      </c>
      <c r="V2619" t="s">
        <v>11412</v>
      </c>
      <c r="W2619">
        <v>8.3699999999999992</v>
      </c>
      <c r="X2619">
        <v>12</v>
      </c>
      <c r="Y2619" t="s">
        <v>11557</v>
      </c>
      <c r="Z2619" t="s">
        <v>12012</v>
      </c>
      <c r="AA2619">
        <v>2618</v>
      </c>
      <c r="AB2619" t="s">
        <v>12016</v>
      </c>
      <c r="AC2619">
        <v>8475.83</v>
      </c>
      <c r="AD2619">
        <v>2925.81</v>
      </c>
      <c r="AE2619">
        <v>146.29</v>
      </c>
      <c r="AF2619" t="s">
        <v>11264</v>
      </c>
      <c r="AG2619" t="s">
        <v>11065</v>
      </c>
      <c r="AH2619">
        <v>6740</v>
      </c>
      <c r="AI2619">
        <v>2618</v>
      </c>
      <c r="AJ2619" t="s">
        <v>11083</v>
      </c>
      <c r="AK2619" t="s">
        <v>12028</v>
      </c>
      <c r="AL2619" t="s">
        <v>12031</v>
      </c>
      <c r="AM2619" t="s">
        <v>11075</v>
      </c>
      <c r="AN2619">
        <v>1</v>
      </c>
      <c r="AO2619" s="10" t="s">
        <v>12038</v>
      </c>
      <c r="AP2619" t="str" cm="1">
        <f t="array" ref="AP2619">_xlfn.IFS(
  Table1[[#This Row],[Age]]&lt;=25, "18-25",
  Table1[[#This Row],[Age]]&lt;=35, "26-35",
  Table1[[#This Row],[Age]]&lt;=45, "36-45",
  Table1[[#This Row],[Age]]&lt;=60, "46-60",
  TRUE, "60+")</f>
        <v>46-60</v>
      </c>
    </row>
    <row r="2620" spans="1:42" x14ac:dyDescent="0.3">
      <c r="A2620">
        <v>2619</v>
      </c>
      <c r="B2620" t="s">
        <v>16</v>
      </c>
      <c r="C2620" t="s">
        <v>97</v>
      </c>
      <c r="D2620">
        <v>52</v>
      </c>
      <c r="E2620" t="s">
        <v>104</v>
      </c>
      <c r="F2620" t="s">
        <v>2726</v>
      </c>
      <c r="G2620" t="s">
        <v>5111</v>
      </c>
      <c r="H2620">
        <v>19458797472</v>
      </c>
      <c r="I2620" t="s">
        <v>6777</v>
      </c>
      <c r="J2620" t="s">
        <v>7291</v>
      </c>
      <c r="K2620">
        <v>1917.77</v>
      </c>
      <c r="L2620" s="12" t="s">
        <v>9522</v>
      </c>
      <c r="M2620" s="10" t="s">
        <v>11226</v>
      </c>
      <c r="N2620">
        <v>2619</v>
      </c>
      <c r="O2620">
        <v>45114</v>
      </c>
      <c r="P2620" t="s">
        <v>11403</v>
      </c>
      <c r="Q2620" s="16">
        <v>1874.82</v>
      </c>
      <c r="R2620">
        <v>42.95</v>
      </c>
      <c r="S2620">
        <v>41</v>
      </c>
      <c r="T2620">
        <v>2619</v>
      </c>
      <c r="U2620">
        <v>17730.14</v>
      </c>
      <c r="V2620" t="s">
        <v>11411</v>
      </c>
      <c r="W2620">
        <v>9.48</v>
      </c>
      <c r="X2620">
        <v>12</v>
      </c>
      <c r="Y2620" t="s">
        <v>8550</v>
      </c>
      <c r="Z2620" t="s">
        <v>12010</v>
      </c>
      <c r="AA2620">
        <v>2619</v>
      </c>
      <c r="AB2620" t="s">
        <v>12016</v>
      </c>
      <c r="AC2620">
        <v>6741.66</v>
      </c>
      <c r="AD2620">
        <v>2079.98</v>
      </c>
      <c r="AE2620">
        <v>104</v>
      </c>
      <c r="AF2620" t="s">
        <v>11300</v>
      </c>
      <c r="AG2620" t="s">
        <v>11252</v>
      </c>
      <c r="AH2620">
        <v>5849</v>
      </c>
      <c r="AI2620">
        <v>2619</v>
      </c>
      <c r="AJ2620" t="s">
        <v>11259</v>
      </c>
      <c r="AK2620" t="s">
        <v>12029</v>
      </c>
      <c r="AL2620" t="s">
        <v>12031</v>
      </c>
      <c r="AM2620" t="s">
        <v>11301</v>
      </c>
      <c r="AN2620">
        <v>-1</v>
      </c>
      <c r="AO2620" s="10" t="s">
        <v>12038</v>
      </c>
      <c r="AP2620" t="str" cm="1">
        <f t="array" ref="AP2620">_xlfn.IFS(
  Table1[[#This Row],[Age]]&lt;=25, "18-25",
  Table1[[#This Row],[Age]]&lt;=35, "26-35",
  Table1[[#This Row],[Age]]&lt;=45, "36-45",
  Table1[[#This Row],[Age]]&lt;=60, "46-60",
  TRUE, "60+")</f>
        <v>46-60</v>
      </c>
    </row>
    <row r="2621" spans="1:42" x14ac:dyDescent="0.3">
      <c r="A2621">
        <v>2620</v>
      </c>
      <c r="B2621" t="s">
        <v>38</v>
      </c>
      <c r="C2621" t="s">
        <v>96</v>
      </c>
      <c r="D2621">
        <v>26</v>
      </c>
      <c r="E2621" t="s">
        <v>104</v>
      </c>
      <c r="F2621" t="s">
        <v>2727</v>
      </c>
      <c r="G2621" t="s">
        <v>5128</v>
      </c>
      <c r="H2621">
        <v>19458797473</v>
      </c>
      <c r="I2621" t="s">
        <v>6778</v>
      </c>
      <c r="J2621" t="s">
        <v>7292</v>
      </c>
      <c r="K2621">
        <v>6585.8</v>
      </c>
      <c r="L2621" s="12" t="s">
        <v>8171</v>
      </c>
      <c r="M2621" s="10" t="s">
        <v>11303</v>
      </c>
      <c r="N2621">
        <v>2620</v>
      </c>
      <c r="O2621">
        <v>45090</v>
      </c>
      <c r="P2621" t="s">
        <v>11402</v>
      </c>
      <c r="Q2621" s="16">
        <v>4298.7700000000004</v>
      </c>
      <c r="R2621">
        <v>10884.57</v>
      </c>
      <c r="S2621">
        <v>20</v>
      </c>
      <c r="T2621">
        <v>2620</v>
      </c>
      <c r="U2621">
        <v>17728.36</v>
      </c>
      <c r="V2621" t="s">
        <v>11413</v>
      </c>
      <c r="W2621">
        <v>1.68</v>
      </c>
      <c r="X2621">
        <v>60</v>
      </c>
      <c r="Y2621" t="s">
        <v>9001</v>
      </c>
      <c r="Z2621" t="s">
        <v>12010</v>
      </c>
      <c r="AA2621">
        <v>2620</v>
      </c>
      <c r="AB2621" t="s">
        <v>12015</v>
      </c>
      <c r="AC2621">
        <v>5270.9</v>
      </c>
      <c r="AD2621">
        <v>4499.6899999999996</v>
      </c>
      <c r="AE2621">
        <v>224.98</v>
      </c>
      <c r="AF2621" t="s">
        <v>11339</v>
      </c>
      <c r="AG2621" t="s">
        <v>11144</v>
      </c>
      <c r="AH2621">
        <v>7907</v>
      </c>
      <c r="AI2621">
        <v>2620</v>
      </c>
      <c r="AJ2621" t="s">
        <v>11163</v>
      </c>
      <c r="AK2621" t="s">
        <v>12028</v>
      </c>
      <c r="AL2621" t="s">
        <v>12031</v>
      </c>
      <c r="AM2621" t="s">
        <v>11244</v>
      </c>
      <c r="AN2621">
        <v>1</v>
      </c>
      <c r="AO2621" s="10" t="s">
        <v>12043</v>
      </c>
      <c r="AP2621" t="str" cm="1">
        <f t="array" ref="AP2621">_xlfn.IFS(
  Table1[[#This Row],[Age]]&lt;=25, "18-25",
  Table1[[#This Row],[Age]]&lt;=35, "26-35",
  Table1[[#This Row],[Age]]&lt;=45, "36-45",
  Table1[[#This Row],[Age]]&lt;=60, "46-60",
  TRUE, "60+")</f>
        <v>26-35</v>
      </c>
    </row>
    <row r="2622" spans="1:42" x14ac:dyDescent="0.3">
      <c r="A2622">
        <v>2621</v>
      </c>
      <c r="B2622" t="s">
        <v>32</v>
      </c>
      <c r="C2622" t="s">
        <v>61</v>
      </c>
      <c r="D2622">
        <v>23</v>
      </c>
      <c r="E2622" t="s">
        <v>105</v>
      </c>
      <c r="F2622" t="s">
        <v>2728</v>
      </c>
      <c r="G2622" t="s">
        <v>5148</v>
      </c>
      <c r="H2622">
        <v>19458797474</v>
      </c>
      <c r="I2622" t="s">
        <v>6476</v>
      </c>
      <c r="J2622" t="s">
        <v>7291</v>
      </c>
      <c r="K2622">
        <v>9075.8799999999992</v>
      </c>
      <c r="L2622" s="12" t="s">
        <v>7493</v>
      </c>
      <c r="M2622" s="10" t="s">
        <v>11154</v>
      </c>
      <c r="N2622">
        <v>2621</v>
      </c>
      <c r="O2622">
        <v>45136</v>
      </c>
      <c r="P2622" t="s">
        <v>11403</v>
      </c>
      <c r="Q2622" s="16">
        <v>3124.15</v>
      </c>
      <c r="R2622">
        <v>5951.73</v>
      </c>
      <c r="S2622">
        <v>60</v>
      </c>
      <c r="T2622">
        <v>2621</v>
      </c>
      <c r="U2622">
        <v>17596.88</v>
      </c>
      <c r="V2622" t="s">
        <v>11411</v>
      </c>
      <c r="W2622">
        <v>7.39</v>
      </c>
      <c r="X2622">
        <v>12</v>
      </c>
      <c r="Y2622" t="s">
        <v>7529</v>
      </c>
      <c r="Z2622" t="s">
        <v>12012</v>
      </c>
      <c r="AA2622">
        <v>2621</v>
      </c>
      <c r="AB2622" t="s">
        <v>12016</v>
      </c>
      <c r="AC2622">
        <v>1920.9</v>
      </c>
      <c r="AD2622">
        <v>177.27</v>
      </c>
      <c r="AE2622">
        <v>8.86</v>
      </c>
      <c r="AF2622" t="s">
        <v>11067</v>
      </c>
      <c r="AG2622" t="s">
        <v>11327</v>
      </c>
      <c r="AH2622">
        <v>1817</v>
      </c>
      <c r="AI2622">
        <v>2621</v>
      </c>
      <c r="AJ2622" t="s">
        <v>11126</v>
      </c>
      <c r="AK2622" t="s">
        <v>12029</v>
      </c>
      <c r="AL2622" t="s">
        <v>12031</v>
      </c>
      <c r="AM2622" t="s">
        <v>11323</v>
      </c>
      <c r="AN2622">
        <v>1</v>
      </c>
      <c r="AO2622" s="10" t="s">
        <v>12038</v>
      </c>
      <c r="AP2622" t="str" cm="1">
        <f t="array" ref="AP2622">_xlfn.IFS(
  Table1[[#This Row],[Age]]&lt;=25, "18-25",
  Table1[[#This Row],[Age]]&lt;=35, "26-35",
  Table1[[#This Row],[Age]]&lt;=45, "36-45",
  Table1[[#This Row],[Age]]&lt;=60, "46-60",
  TRUE, "60+")</f>
        <v>18-25</v>
      </c>
    </row>
    <row r="2623" spans="1:42" x14ac:dyDescent="0.3">
      <c r="A2623">
        <v>2622</v>
      </c>
      <c r="B2623" t="s">
        <v>34</v>
      </c>
      <c r="C2623" t="s">
        <v>95</v>
      </c>
      <c r="D2623">
        <v>61</v>
      </c>
      <c r="E2623" t="s">
        <v>106</v>
      </c>
      <c r="F2623" t="s">
        <v>2729</v>
      </c>
      <c r="G2623" t="s">
        <v>5119</v>
      </c>
      <c r="H2623">
        <v>19458797475</v>
      </c>
      <c r="I2623" t="s">
        <v>5842</v>
      </c>
      <c r="J2623" t="s">
        <v>7291</v>
      </c>
      <c r="K2623">
        <v>4412.45</v>
      </c>
      <c r="L2623" s="12" t="s">
        <v>9523</v>
      </c>
      <c r="M2623" s="10" t="s">
        <v>11276</v>
      </c>
      <c r="N2623">
        <v>2622</v>
      </c>
      <c r="O2623">
        <v>44946</v>
      </c>
      <c r="P2623" t="s">
        <v>11404</v>
      </c>
      <c r="Q2623" s="16">
        <v>3120.74</v>
      </c>
      <c r="R2623">
        <v>7533.19</v>
      </c>
      <c r="S2623">
        <v>75</v>
      </c>
      <c r="T2623">
        <v>2622</v>
      </c>
      <c r="U2623">
        <v>14145.94</v>
      </c>
      <c r="V2623" t="s">
        <v>11412</v>
      </c>
      <c r="W2623">
        <v>4.3899999999999997</v>
      </c>
      <c r="X2623">
        <v>48</v>
      </c>
      <c r="Y2623" t="s">
        <v>11646</v>
      </c>
      <c r="Z2623" t="s">
        <v>12011</v>
      </c>
      <c r="AA2623">
        <v>2622</v>
      </c>
      <c r="AB2623" t="s">
        <v>12015</v>
      </c>
      <c r="AC2623">
        <v>1334.26</v>
      </c>
      <c r="AD2623">
        <v>4982.84</v>
      </c>
      <c r="AE2623">
        <v>249.14</v>
      </c>
      <c r="AF2623" t="s">
        <v>11260</v>
      </c>
      <c r="AG2623" t="s">
        <v>11205</v>
      </c>
      <c r="AH2623">
        <v>5209</v>
      </c>
      <c r="AI2623">
        <v>2622</v>
      </c>
      <c r="AJ2623" t="s">
        <v>11212</v>
      </c>
      <c r="AK2623" t="s">
        <v>12027</v>
      </c>
      <c r="AL2623" t="s">
        <v>12031</v>
      </c>
      <c r="AM2623" t="s">
        <v>11182</v>
      </c>
      <c r="AN2623">
        <v>1</v>
      </c>
      <c r="AO2623" s="10" t="s">
        <v>12039</v>
      </c>
      <c r="AP2623" t="str" cm="1">
        <f t="array" ref="AP2623">_xlfn.IFS(
  Table1[[#This Row],[Age]]&lt;=25, "18-25",
  Table1[[#This Row],[Age]]&lt;=35, "26-35",
  Table1[[#This Row],[Age]]&lt;=45, "36-45",
  Table1[[#This Row],[Age]]&lt;=60, "46-60",
  TRUE, "60+")</f>
        <v>60+</v>
      </c>
    </row>
    <row r="2624" spans="1:42" x14ac:dyDescent="0.3">
      <c r="A2624">
        <v>2623</v>
      </c>
      <c r="B2624" t="s">
        <v>37</v>
      </c>
      <c r="C2624" t="s">
        <v>70</v>
      </c>
      <c r="D2624">
        <v>18</v>
      </c>
      <c r="E2624" t="s">
        <v>104</v>
      </c>
      <c r="F2624" t="s">
        <v>2730</v>
      </c>
      <c r="G2624" t="s">
        <v>5115</v>
      </c>
      <c r="H2624">
        <v>19458797476</v>
      </c>
      <c r="I2624" t="s">
        <v>6163</v>
      </c>
      <c r="J2624" t="s">
        <v>7292</v>
      </c>
      <c r="K2624">
        <v>9255.2199999999993</v>
      </c>
      <c r="L2624" s="12" t="s">
        <v>9524</v>
      </c>
      <c r="M2624" s="10" t="s">
        <v>11105</v>
      </c>
      <c r="N2624">
        <v>2623</v>
      </c>
      <c r="O2624">
        <v>45177</v>
      </c>
      <c r="P2624" t="s">
        <v>11402</v>
      </c>
      <c r="Q2624" s="16">
        <v>792.75</v>
      </c>
      <c r="R2624">
        <v>8462.4699999999993</v>
      </c>
      <c r="S2624">
        <v>59</v>
      </c>
      <c r="T2624">
        <v>2623</v>
      </c>
      <c r="U2624">
        <v>39427.589999999997</v>
      </c>
      <c r="V2624" t="s">
        <v>11411</v>
      </c>
      <c r="W2624">
        <v>7.98</v>
      </c>
      <c r="X2624">
        <v>60</v>
      </c>
      <c r="Y2624" t="s">
        <v>11712</v>
      </c>
      <c r="Z2624" t="s">
        <v>12010</v>
      </c>
      <c r="AA2624">
        <v>2623</v>
      </c>
      <c r="AB2624" t="s">
        <v>12017</v>
      </c>
      <c r="AC2624">
        <v>6016.22</v>
      </c>
      <c r="AD2624">
        <v>672.54</v>
      </c>
      <c r="AE2624">
        <v>33.630000000000003</v>
      </c>
      <c r="AF2624" t="s">
        <v>11295</v>
      </c>
      <c r="AG2624" t="s">
        <v>11379</v>
      </c>
      <c r="AH2624">
        <v>8785</v>
      </c>
      <c r="AI2624">
        <v>2623</v>
      </c>
      <c r="AJ2624" t="s">
        <v>11329</v>
      </c>
      <c r="AK2624" t="s">
        <v>12028</v>
      </c>
      <c r="AL2624" t="s">
        <v>12031</v>
      </c>
      <c r="AM2624" t="s">
        <v>11151</v>
      </c>
      <c r="AN2624">
        <v>1</v>
      </c>
      <c r="AO2624" s="10" t="s">
        <v>12042</v>
      </c>
      <c r="AP2624" t="str" cm="1">
        <f t="array" ref="AP2624">_xlfn.IFS(
  Table1[[#This Row],[Age]]&lt;=25, "18-25",
  Table1[[#This Row],[Age]]&lt;=35, "26-35",
  Table1[[#This Row],[Age]]&lt;=45, "36-45",
  Table1[[#This Row],[Age]]&lt;=60, "46-60",
  TRUE, "60+")</f>
        <v>18-25</v>
      </c>
    </row>
    <row r="2625" spans="1:42" x14ac:dyDescent="0.3">
      <c r="A2625">
        <v>2624</v>
      </c>
      <c r="B2625" t="s">
        <v>32</v>
      </c>
      <c r="C2625" t="s">
        <v>65</v>
      </c>
      <c r="D2625">
        <v>31</v>
      </c>
      <c r="E2625" t="s">
        <v>105</v>
      </c>
      <c r="F2625" t="s">
        <v>2731</v>
      </c>
      <c r="G2625" t="s">
        <v>5137</v>
      </c>
      <c r="H2625">
        <v>19458797477</v>
      </c>
      <c r="I2625" t="s">
        <v>6450</v>
      </c>
      <c r="J2625" t="s">
        <v>7292</v>
      </c>
      <c r="K2625">
        <v>317.44</v>
      </c>
      <c r="L2625" s="12" t="s">
        <v>8241</v>
      </c>
      <c r="M2625" s="10" t="s">
        <v>11112</v>
      </c>
      <c r="N2625">
        <v>2624</v>
      </c>
      <c r="O2625">
        <v>45039</v>
      </c>
      <c r="P2625" t="s">
        <v>11404</v>
      </c>
      <c r="Q2625" s="16">
        <v>1741.12</v>
      </c>
      <c r="R2625">
        <v>2058.56</v>
      </c>
      <c r="S2625">
        <v>74</v>
      </c>
      <c r="T2625">
        <v>2624</v>
      </c>
      <c r="U2625">
        <v>14854.3</v>
      </c>
      <c r="V2625" t="s">
        <v>11413</v>
      </c>
      <c r="W2625">
        <v>6.42</v>
      </c>
      <c r="X2625">
        <v>12</v>
      </c>
      <c r="Y2625" t="s">
        <v>11508</v>
      </c>
      <c r="Z2625" t="s">
        <v>12012</v>
      </c>
      <c r="AA2625">
        <v>2624</v>
      </c>
      <c r="AB2625" t="s">
        <v>12016</v>
      </c>
      <c r="AC2625">
        <v>2800.32</v>
      </c>
      <c r="AD2625">
        <v>3155.53</v>
      </c>
      <c r="AE2625">
        <v>157.78</v>
      </c>
      <c r="AF2625" t="s">
        <v>11335</v>
      </c>
      <c r="AG2625" t="s">
        <v>11088</v>
      </c>
      <c r="AH2625">
        <v>7487</v>
      </c>
      <c r="AI2625">
        <v>2624</v>
      </c>
      <c r="AJ2625" t="s">
        <v>11264</v>
      </c>
      <c r="AK2625" t="s">
        <v>12027</v>
      </c>
      <c r="AL2625" t="s">
        <v>12032</v>
      </c>
      <c r="AM2625" t="s">
        <v>11102</v>
      </c>
      <c r="AN2625">
        <v>1</v>
      </c>
      <c r="AO2625" s="10" t="s">
        <v>12037</v>
      </c>
      <c r="AP2625" t="str" cm="1">
        <f t="array" ref="AP2625">_xlfn.IFS(
  Table1[[#This Row],[Age]]&lt;=25, "18-25",
  Table1[[#This Row],[Age]]&lt;=35, "26-35",
  Table1[[#This Row],[Age]]&lt;=45, "36-45",
  Table1[[#This Row],[Age]]&lt;=60, "46-60",
  TRUE, "60+")</f>
        <v>26-35</v>
      </c>
    </row>
    <row r="2626" spans="1:42" x14ac:dyDescent="0.3">
      <c r="A2626">
        <v>2625</v>
      </c>
      <c r="B2626" t="s">
        <v>42</v>
      </c>
      <c r="C2626" t="s">
        <v>60</v>
      </c>
      <c r="D2626">
        <v>41</v>
      </c>
      <c r="E2626" t="s">
        <v>105</v>
      </c>
      <c r="F2626" t="s">
        <v>2732</v>
      </c>
      <c r="G2626" t="s">
        <v>5144</v>
      </c>
      <c r="H2626">
        <v>19458797478</v>
      </c>
      <c r="I2626" t="s">
        <v>6585</v>
      </c>
      <c r="J2626" t="s">
        <v>7291</v>
      </c>
      <c r="K2626">
        <v>5210.78</v>
      </c>
      <c r="L2626" s="12" t="s">
        <v>8108</v>
      </c>
      <c r="M2626" s="10" t="s">
        <v>11254</v>
      </c>
      <c r="N2626">
        <v>2625</v>
      </c>
      <c r="O2626">
        <v>45243</v>
      </c>
      <c r="P2626" t="s">
        <v>11402</v>
      </c>
      <c r="Q2626" s="16">
        <v>4207.88</v>
      </c>
      <c r="R2626">
        <v>9418.66</v>
      </c>
      <c r="S2626">
        <v>55</v>
      </c>
      <c r="T2626">
        <v>2625</v>
      </c>
      <c r="U2626">
        <v>15112.65</v>
      </c>
      <c r="V2626" t="s">
        <v>11413</v>
      </c>
      <c r="W2626">
        <v>5.46</v>
      </c>
      <c r="X2626">
        <v>12</v>
      </c>
      <c r="Y2626" t="s">
        <v>9039</v>
      </c>
      <c r="Z2626" t="s">
        <v>12011</v>
      </c>
      <c r="AA2626">
        <v>2625</v>
      </c>
      <c r="AB2626" t="s">
        <v>12015</v>
      </c>
      <c r="AC2626">
        <v>4987.3599999999997</v>
      </c>
      <c r="AD2626">
        <v>1485.29</v>
      </c>
      <c r="AE2626">
        <v>74.260000000000005</v>
      </c>
      <c r="AF2626" t="s">
        <v>11092</v>
      </c>
      <c r="AG2626" t="s">
        <v>11106</v>
      </c>
      <c r="AH2626">
        <v>8912</v>
      </c>
      <c r="AI2626">
        <v>2625</v>
      </c>
      <c r="AJ2626" t="s">
        <v>11367</v>
      </c>
      <c r="AK2626" t="s">
        <v>12029</v>
      </c>
      <c r="AL2626" t="s">
        <v>12032</v>
      </c>
      <c r="AM2626" t="s">
        <v>11214</v>
      </c>
      <c r="AN2626">
        <v>1</v>
      </c>
      <c r="AO2626" s="10" t="s">
        <v>12040</v>
      </c>
      <c r="AP2626" t="str" cm="1">
        <f t="array" ref="AP2626">_xlfn.IFS(
  Table1[[#This Row],[Age]]&lt;=25, "18-25",
  Table1[[#This Row],[Age]]&lt;=35, "26-35",
  Table1[[#This Row],[Age]]&lt;=45, "36-45",
  Table1[[#This Row],[Age]]&lt;=60, "46-60",
  TRUE, "60+")</f>
        <v>36-45</v>
      </c>
    </row>
    <row r="2627" spans="1:42" x14ac:dyDescent="0.3">
      <c r="A2627">
        <v>2626</v>
      </c>
      <c r="B2627" t="s">
        <v>22</v>
      </c>
      <c r="C2627" t="s">
        <v>73</v>
      </c>
      <c r="D2627">
        <v>27</v>
      </c>
      <c r="E2627" t="s">
        <v>105</v>
      </c>
      <c r="F2627" t="s">
        <v>2733</v>
      </c>
      <c r="G2627" t="s">
        <v>5140</v>
      </c>
      <c r="H2627">
        <v>19458797479</v>
      </c>
      <c r="I2627" t="s">
        <v>6779</v>
      </c>
      <c r="J2627" t="s">
        <v>7291</v>
      </c>
      <c r="K2627">
        <v>2637.07</v>
      </c>
      <c r="L2627" s="12" t="s">
        <v>9525</v>
      </c>
      <c r="M2627" s="10" t="s">
        <v>11081</v>
      </c>
      <c r="N2627">
        <v>2626</v>
      </c>
      <c r="O2627">
        <v>45283</v>
      </c>
      <c r="P2627" t="s">
        <v>11404</v>
      </c>
      <c r="Q2627" s="16">
        <v>1075.33</v>
      </c>
      <c r="R2627">
        <v>1561.74</v>
      </c>
      <c r="S2627">
        <v>3</v>
      </c>
      <c r="T2627">
        <v>2626</v>
      </c>
      <c r="U2627">
        <v>3297.92</v>
      </c>
      <c r="V2627" t="s">
        <v>11413</v>
      </c>
      <c r="W2627">
        <v>1.04</v>
      </c>
      <c r="X2627">
        <v>48</v>
      </c>
      <c r="Y2627" t="s">
        <v>8949</v>
      </c>
      <c r="Z2627" t="s">
        <v>12012</v>
      </c>
      <c r="AA2627">
        <v>2626</v>
      </c>
      <c r="AB2627" t="s">
        <v>12017</v>
      </c>
      <c r="AC2627">
        <v>9517.85</v>
      </c>
      <c r="AD2627">
        <v>2545.29</v>
      </c>
      <c r="AE2627">
        <v>127.26</v>
      </c>
      <c r="AF2627" t="s">
        <v>11296</v>
      </c>
      <c r="AG2627" t="s">
        <v>11215</v>
      </c>
      <c r="AH2627">
        <v>2585</v>
      </c>
      <c r="AI2627">
        <v>2626</v>
      </c>
      <c r="AJ2627" t="s">
        <v>11312</v>
      </c>
      <c r="AK2627" t="s">
        <v>12028</v>
      </c>
      <c r="AL2627" t="s">
        <v>12032</v>
      </c>
      <c r="AM2627" t="s">
        <v>11190</v>
      </c>
      <c r="AN2627">
        <v>1</v>
      </c>
      <c r="AO2627" s="10" t="s">
        <v>12036</v>
      </c>
      <c r="AP2627" t="str" cm="1">
        <f t="array" ref="AP2627">_xlfn.IFS(
  Table1[[#This Row],[Age]]&lt;=25, "18-25",
  Table1[[#This Row],[Age]]&lt;=35, "26-35",
  Table1[[#This Row],[Age]]&lt;=45, "36-45",
  Table1[[#This Row],[Age]]&lt;=60, "46-60",
  TRUE, "60+")</f>
        <v>26-35</v>
      </c>
    </row>
    <row r="2628" spans="1:42" x14ac:dyDescent="0.3">
      <c r="A2628">
        <v>2627</v>
      </c>
      <c r="B2628" t="s">
        <v>16</v>
      </c>
      <c r="C2628" t="s">
        <v>85</v>
      </c>
      <c r="D2628">
        <v>35</v>
      </c>
      <c r="E2628" t="s">
        <v>106</v>
      </c>
      <c r="F2628" t="s">
        <v>2734</v>
      </c>
      <c r="G2628" t="s">
        <v>5127</v>
      </c>
      <c r="H2628">
        <v>19458797480</v>
      </c>
      <c r="I2628" t="s">
        <v>6629</v>
      </c>
      <c r="J2628" t="s">
        <v>7292</v>
      </c>
      <c r="K2628">
        <v>2695.36</v>
      </c>
      <c r="L2628" s="12" t="s">
        <v>9526</v>
      </c>
      <c r="M2628" s="10" t="s">
        <v>11150</v>
      </c>
      <c r="N2628">
        <v>2627</v>
      </c>
      <c r="O2628">
        <v>45241</v>
      </c>
      <c r="P2628" t="s">
        <v>11404</v>
      </c>
      <c r="Q2628" s="16">
        <v>4852.6099999999997</v>
      </c>
      <c r="R2628">
        <v>7547.97</v>
      </c>
      <c r="S2628">
        <v>14</v>
      </c>
      <c r="T2628">
        <v>2627</v>
      </c>
      <c r="U2628">
        <v>48302.71</v>
      </c>
      <c r="V2628" t="s">
        <v>11412</v>
      </c>
      <c r="W2628">
        <v>6.46</v>
      </c>
      <c r="X2628">
        <v>36</v>
      </c>
      <c r="Y2628" t="s">
        <v>11962</v>
      </c>
      <c r="Z2628" t="s">
        <v>12010</v>
      </c>
      <c r="AA2628">
        <v>2627</v>
      </c>
      <c r="AB2628" t="s">
        <v>12016</v>
      </c>
      <c r="AC2628">
        <v>2203.11</v>
      </c>
      <c r="AD2628">
        <v>1518.67</v>
      </c>
      <c r="AE2628">
        <v>75.930000000000007</v>
      </c>
      <c r="AF2628" t="s">
        <v>11046</v>
      </c>
      <c r="AG2628" t="s">
        <v>11313</v>
      </c>
      <c r="AH2628">
        <v>9138</v>
      </c>
      <c r="AI2628">
        <v>2627</v>
      </c>
      <c r="AJ2628" t="s">
        <v>11310</v>
      </c>
      <c r="AK2628" t="s">
        <v>12027</v>
      </c>
      <c r="AL2628" t="s">
        <v>12031</v>
      </c>
      <c r="AM2628" t="s">
        <v>11120</v>
      </c>
      <c r="AN2628">
        <v>1</v>
      </c>
      <c r="AO2628" s="10" t="s">
        <v>12040</v>
      </c>
      <c r="AP2628" t="str" cm="1">
        <f t="array" ref="AP2628">_xlfn.IFS(
  Table1[[#This Row],[Age]]&lt;=25, "18-25",
  Table1[[#This Row],[Age]]&lt;=35, "26-35",
  Table1[[#This Row],[Age]]&lt;=45, "36-45",
  Table1[[#This Row],[Age]]&lt;=60, "46-60",
  TRUE, "60+")</f>
        <v>26-35</v>
      </c>
    </row>
    <row r="2629" spans="1:42" x14ac:dyDescent="0.3">
      <c r="A2629">
        <v>2628</v>
      </c>
      <c r="B2629" t="s">
        <v>22</v>
      </c>
      <c r="C2629" t="s">
        <v>78</v>
      </c>
      <c r="D2629">
        <v>62</v>
      </c>
      <c r="E2629" t="s">
        <v>106</v>
      </c>
      <c r="F2629" t="s">
        <v>2735</v>
      </c>
      <c r="G2629" t="s">
        <v>5140</v>
      </c>
      <c r="H2629">
        <v>19458797481</v>
      </c>
      <c r="I2629" t="s">
        <v>5732</v>
      </c>
      <c r="J2629" t="s">
        <v>7291</v>
      </c>
      <c r="K2629">
        <v>8787.7199999999993</v>
      </c>
      <c r="L2629" s="12" t="s">
        <v>9527</v>
      </c>
      <c r="M2629" s="10" t="s">
        <v>11103</v>
      </c>
      <c r="N2629">
        <v>2628</v>
      </c>
      <c r="O2629">
        <v>45076</v>
      </c>
      <c r="P2629" t="s">
        <v>11404</v>
      </c>
      <c r="Q2629" s="16">
        <v>4161.0600000000004</v>
      </c>
      <c r="R2629">
        <v>12948.78</v>
      </c>
      <c r="S2629">
        <v>45</v>
      </c>
      <c r="T2629">
        <v>2628</v>
      </c>
      <c r="U2629">
        <v>44428.4</v>
      </c>
      <c r="V2629" t="s">
        <v>11413</v>
      </c>
      <c r="W2629">
        <v>4.78</v>
      </c>
      <c r="X2629">
        <v>60</v>
      </c>
      <c r="Y2629" t="s">
        <v>9316</v>
      </c>
      <c r="Z2629" t="s">
        <v>12011</v>
      </c>
      <c r="AA2629">
        <v>2628</v>
      </c>
      <c r="AB2629" t="s">
        <v>12016</v>
      </c>
      <c r="AC2629">
        <v>7359.01</v>
      </c>
      <c r="AD2629">
        <v>2178.3000000000002</v>
      </c>
      <c r="AE2629">
        <v>108.92</v>
      </c>
      <c r="AF2629" t="s">
        <v>11287</v>
      </c>
      <c r="AG2629" t="s">
        <v>11296</v>
      </c>
      <c r="AH2629">
        <v>484</v>
      </c>
      <c r="AI2629">
        <v>2628</v>
      </c>
      <c r="AJ2629" t="s">
        <v>11075</v>
      </c>
      <c r="AK2629" t="s">
        <v>12027</v>
      </c>
      <c r="AL2629" t="s">
        <v>12031</v>
      </c>
      <c r="AM2629" t="s">
        <v>11226</v>
      </c>
      <c r="AN2629">
        <v>1</v>
      </c>
      <c r="AO2629" s="10" t="s">
        <v>12046</v>
      </c>
      <c r="AP2629" t="str" cm="1">
        <f t="array" ref="AP2629">_xlfn.IFS(
  Table1[[#This Row],[Age]]&lt;=25, "18-25",
  Table1[[#This Row],[Age]]&lt;=35, "26-35",
  Table1[[#This Row],[Age]]&lt;=45, "36-45",
  Table1[[#This Row],[Age]]&lt;=60, "46-60",
  TRUE, "60+")</f>
        <v>60+</v>
      </c>
    </row>
    <row r="2630" spans="1:42" x14ac:dyDescent="0.3">
      <c r="A2630">
        <v>2629</v>
      </c>
      <c r="B2630" t="s">
        <v>20</v>
      </c>
      <c r="C2630" t="s">
        <v>98</v>
      </c>
      <c r="D2630">
        <v>26</v>
      </c>
      <c r="E2630" t="s">
        <v>104</v>
      </c>
      <c r="F2630" t="s">
        <v>2736</v>
      </c>
      <c r="G2630" t="s">
        <v>5125</v>
      </c>
      <c r="H2630">
        <v>19458797482</v>
      </c>
      <c r="I2630" t="s">
        <v>6704</v>
      </c>
      <c r="J2630" t="s">
        <v>7292</v>
      </c>
      <c r="K2630">
        <v>3183.84</v>
      </c>
      <c r="L2630" s="12" t="s">
        <v>9528</v>
      </c>
      <c r="M2630" s="10" t="s">
        <v>11322</v>
      </c>
      <c r="N2630">
        <v>2629</v>
      </c>
      <c r="O2630">
        <v>45250</v>
      </c>
      <c r="P2630" t="s">
        <v>11402</v>
      </c>
      <c r="Q2630" s="16">
        <v>1345.4</v>
      </c>
      <c r="R2630">
        <v>1838.44</v>
      </c>
      <c r="S2630">
        <v>95</v>
      </c>
      <c r="T2630">
        <v>2629</v>
      </c>
      <c r="U2630">
        <v>15332.97</v>
      </c>
      <c r="V2630" t="s">
        <v>11411</v>
      </c>
      <c r="W2630">
        <v>3.99</v>
      </c>
      <c r="X2630">
        <v>12</v>
      </c>
      <c r="Y2630" t="s">
        <v>11510</v>
      </c>
      <c r="Z2630" t="s">
        <v>12010</v>
      </c>
      <c r="AA2630">
        <v>2629</v>
      </c>
      <c r="AB2630" t="s">
        <v>12017</v>
      </c>
      <c r="AC2630">
        <v>2908.85</v>
      </c>
      <c r="AD2630">
        <v>1157.19</v>
      </c>
      <c r="AE2630">
        <v>57.86</v>
      </c>
      <c r="AF2630" t="s">
        <v>11097</v>
      </c>
      <c r="AG2630" t="s">
        <v>11361</v>
      </c>
      <c r="AH2630">
        <v>3573</v>
      </c>
      <c r="AI2630">
        <v>2629</v>
      </c>
      <c r="AJ2630" t="s">
        <v>11258</v>
      </c>
      <c r="AK2630" t="s">
        <v>12029</v>
      </c>
      <c r="AL2630" t="s">
        <v>12032</v>
      </c>
      <c r="AM2630" t="s">
        <v>11381</v>
      </c>
      <c r="AN2630">
        <v>1</v>
      </c>
      <c r="AO2630" s="10" t="s">
        <v>12040</v>
      </c>
      <c r="AP2630" t="str" cm="1">
        <f t="array" ref="AP2630">_xlfn.IFS(
  Table1[[#This Row],[Age]]&lt;=25, "18-25",
  Table1[[#This Row],[Age]]&lt;=35, "26-35",
  Table1[[#This Row],[Age]]&lt;=45, "36-45",
  Table1[[#This Row],[Age]]&lt;=60, "46-60",
  TRUE, "60+")</f>
        <v>26-35</v>
      </c>
    </row>
    <row r="2631" spans="1:42" x14ac:dyDescent="0.3">
      <c r="A2631">
        <v>2630</v>
      </c>
      <c r="B2631" t="s">
        <v>12</v>
      </c>
      <c r="C2631" t="s">
        <v>78</v>
      </c>
      <c r="D2631">
        <v>44</v>
      </c>
      <c r="E2631" t="s">
        <v>106</v>
      </c>
      <c r="F2631" t="s">
        <v>2737</v>
      </c>
      <c r="G2631" t="s">
        <v>5129</v>
      </c>
      <c r="H2631">
        <v>19458797483</v>
      </c>
      <c r="I2631" t="s">
        <v>6241</v>
      </c>
      <c r="J2631" t="s">
        <v>7291</v>
      </c>
      <c r="K2631">
        <v>330.98</v>
      </c>
      <c r="L2631" s="12" t="s">
        <v>8430</v>
      </c>
      <c r="M2631" s="10" t="s">
        <v>11297</v>
      </c>
      <c r="N2631">
        <v>2630</v>
      </c>
      <c r="O2631">
        <v>45186</v>
      </c>
      <c r="P2631" t="s">
        <v>11404</v>
      </c>
      <c r="Q2631" s="16">
        <v>550.01</v>
      </c>
      <c r="R2631">
        <v>880.99</v>
      </c>
      <c r="S2631">
        <v>99</v>
      </c>
      <c r="T2631">
        <v>2630</v>
      </c>
      <c r="U2631">
        <v>26517.68</v>
      </c>
      <c r="V2631" t="s">
        <v>11413</v>
      </c>
      <c r="W2631">
        <v>9.9</v>
      </c>
      <c r="X2631">
        <v>48</v>
      </c>
      <c r="Y2631" t="s">
        <v>11806</v>
      </c>
      <c r="Z2631" t="s">
        <v>12011</v>
      </c>
      <c r="AA2631">
        <v>2630</v>
      </c>
      <c r="AB2631" t="s">
        <v>12016</v>
      </c>
      <c r="AC2631">
        <v>3168.18</v>
      </c>
      <c r="AD2631">
        <v>413.19</v>
      </c>
      <c r="AE2631">
        <v>20.66</v>
      </c>
      <c r="AF2631" t="s">
        <v>11371</v>
      </c>
      <c r="AG2631" t="s">
        <v>11290</v>
      </c>
      <c r="AH2631">
        <v>8802</v>
      </c>
      <c r="AI2631">
        <v>2630</v>
      </c>
      <c r="AJ2631" t="s">
        <v>11036</v>
      </c>
      <c r="AK2631" t="s">
        <v>12027</v>
      </c>
      <c r="AL2631" t="s">
        <v>12032</v>
      </c>
      <c r="AM2631" t="s">
        <v>11216</v>
      </c>
      <c r="AN2631">
        <v>-1</v>
      </c>
      <c r="AO2631" s="10" t="s">
        <v>12042</v>
      </c>
      <c r="AP2631" t="str" cm="1">
        <f t="array" ref="AP2631">_xlfn.IFS(
  Table1[[#This Row],[Age]]&lt;=25, "18-25",
  Table1[[#This Row],[Age]]&lt;=35, "26-35",
  Table1[[#This Row],[Age]]&lt;=45, "36-45",
  Table1[[#This Row],[Age]]&lt;=60, "46-60",
  TRUE, "60+")</f>
        <v>36-45</v>
      </c>
    </row>
    <row r="2632" spans="1:42" x14ac:dyDescent="0.3">
      <c r="A2632">
        <v>2631</v>
      </c>
      <c r="B2632" t="s">
        <v>43</v>
      </c>
      <c r="C2632" t="s">
        <v>74</v>
      </c>
      <c r="D2632">
        <v>36</v>
      </c>
      <c r="E2632" t="s">
        <v>106</v>
      </c>
      <c r="F2632" t="s">
        <v>2738</v>
      </c>
      <c r="G2632" t="s">
        <v>5121</v>
      </c>
      <c r="H2632">
        <v>19458797484</v>
      </c>
      <c r="I2632" t="s">
        <v>6780</v>
      </c>
      <c r="J2632" t="s">
        <v>7291</v>
      </c>
      <c r="K2632">
        <v>5442.92</v>
      </c>
      <c r="L2632" s="12" t="s">
        <v>9529</v>
      </c>
      <c r="M2632" s="10" t="s">
        <v>11367</v>
      </c>
      <c r="N2632">
        <v>2631</v>
      </c>
      <c r="O2632">
        <v>45009</v>
      </c>
      <c r="P2632" t="s">
        <v>11403</v>
      </c>
      <c r="Q2632" s="16">
        <v>856.08</v>
      </c>
      <c r="R2632">
        <v>6299</v>
      </c>
      <c r="S2632">
        <v>60</v>
      </c>
      <c r="T2632">
        <v>2631</v>
      </c>
      <c r="U2632">
        <v>24654.51</v>
      </c>
      <c r="V2632" t="s">
        <v>11412</v>
      </c>
      <c r="W2632">
        <v>7.3</v>
      </c>
      <c r="X2632">
        <v>12</v>
      </c>
      <c r="Y2632" t="s">
        <v>11835</v>
      </c>
      <c r="Z2632" t="s">
        <v>12010</v>
      </c>
      <c r="AA2632">
        <v>2631</v>
      </c>
      <c r="AB2632" t="s">
        <v>12017</v>
      </c>
      <c r="AC2632">
        <v>6747.88</v>
      </c>
      <c r="AD2632">
        <v>3114.69</v>
      </c>
      <c r="AE2632">
        <v>155.72999999999999</v>
      </c>
      <c r="AF2632" t="s">
        <v>11335</v>
      </c>
      <c r="AG2632" t="s">
        <v>11081</v>
      </c>
      <c r="AH2632">
        <v>7985</v>
      </c>
      <c r="AI2632">
        <v>2631</v>
      </c>
      <c r="AJ2632" t="s">
        <v>11213</v>
      </c>
      <c r="AK2632" t="s">
        <v>12029</v>
      </c>
      <c r="AL2632" t="s">
        <v>12031</v>
      </c>
      <c r="AM2632" t="s">
        <v>11036</v>
      </c>
      <c r="AN2632">
        <v>1</v>
      </c>
      <c r="AO2632" s="10" t="s">
        <v>12047</v>
      </c>
      <c r="AP2632" t="str" cm="1">
        <f t="array" ref="AP2632">_xlfn.IFS(
  Table1[[#This Row],[Age]]&lt;=25, "18-25",
  Table1[[#This Row],[Age]]&lt;=35, "26-35",
  Table1[[#This Row],[Age]]&lt;=45, "36-45",
  Table1[[#This Row],[Age]]&lt;=60, "46-60",
  TRUE, "60+")</f>
        <v>36-45</v>
      </c>
    </row>
    <row r="2633" spans="1:42" x14ac:dyDescent="0.3">
      <c r="A2633">
        <v>2632</v>
      </c>
      <c r="B2633" t="s">
        <v>34</v>
      </c>
      <c r="C2633" t="s">
        <v>58</v>
      </c>
      <c r="D2633">
        <v>53</v>
      </c>
      <c r="E2633" t="s">
        <v>105</v>
      </c>
      <c r="F2633" t="s">
        <v>2739</v>
      </c>
      <c r="G2633" t="s">
        <v>5147</v>
      </c>
      <c r="H2633">
        <v>19458797485</v>
      </c>
      <c r="I2633" t="s">
        <v>6781</v>
      </c>
      <c r="J2633" t="s">
        <v>7291</v>
      </c>
      <c r="K2633">
        <v>9711.5400000000009</v>
      </c>
      <c r="L2633" s="12" t="s">
        <v>9530</v>
      </c>
      <c r="M2633" s="10" t="s">
        <v>11337</v>
      </c>
      <c r="N2633">
        <v>2632</v>
      </c>
      <c r="O2633">
        <v>45240</v>
      </c>
      <c r="P2633" t="s">
        <v>11404</v>
      </c>
      <c r="Q2633" s="16">
        <v>1218.5899999999999</v>
      </c>
      <c r="R2633">
        <v>8492.9500000000007</v>
      </c>
      <c r="S2633">
        <v>49</v>
      </c>
      <c r="T2633">
        <v>2632</v>
      </c>
      <c r="U2633">
        <v>5297.45</v>
      </c>
      <c r="V2633" t="s">
        <v>11411</v>
      </c>
      <c r="W2633">
        <v>5.86</v>
      </c>
      <c r="X2633">
        <v>36</v>
      </c>
      <c r="Y2633" t="s">
        <v>11963</v>
      </c>
      <c r="Z2633" t="s">
        <v>12011</v>
      </c>
      <c r="AA2633">
        <v>2632</v>
      </c>
      <c r="AB2633" t="s">
        <v>12016</v>
      </c>
      <c r="AC2633">
        <v>2177.9</v>
      </c>
      <c r="AD2633">
        <v>4378.78</v>
      </c>
      <c r="AE2633">
        <v>218.94</v>
      </c>
      <c r="AF2633" t="s">
        <v>11249</v>
      </c>
      <c r="AG2633" t="s">
        <v>11266</v>
      </c>
      <c r="AH2633">
        <v>4820</v>
      </c>
      <c r="AI2633">
        <v>2632</v>
      </c>
      <c r="AJ2633" t="s">
        <v>11365</v>
      </c>
      <c r="AK2633" t="s">
        <v>12027</v>
      </c>
      <c r="AL2633" t="s">
        <v>12032</v>
      </c>
      <c r="AM2633" t="s">
        <v>11235</v>
      </c>
      <c r="AN2633">
        <v>1</v>
      </c>
      <c r="AO2633" s="10" t="s">
        <v>12040</v>
      </c>
      <c r="AP2633" t="str" cm="1">
        <f t="array" ref="AP2633">_xlfn.IFS(
  Table1[[#This Row],[Age]]&lt;=25, "18-25",
  Table1[[#This Row],[Age]]&lt;=35, "26-35",
  Table1[[#This Row],[Age]]&lt;=45, "36-45",
  Table1[[#This Row],[Age]]&lt;=60, "46-60",
  TRUE, "60+")</f>
        <v>46-60</v>
      </c>
    </row>
    <row r="2634" spans="1:42" x14ac:dyDescent="0.3">
      <c r="A2634">
        <v>2633</v>
      </c>
      <c r="B2634" t="s">
        <v>47</v>
      </c>
      <c r="C2634" t="s">
        <v>77</v>
      </c>
      <c r="D2634">
        <v>20</v>
      </c>
      <c r="E2634" t="s">
        <v>105</v>
      </c>
      <c r="F2634" t="s">
        <v>2740</v>
      </c>
      <c r="G2634" t="s">
        <v>5135</v>
      </c>
      <c r="H2634">
        <v>19458797486</v>
      </c>
      <c r="I2634" t="s">
        <v>5246</v>
      </c>
      <c r="J2634" t="s">
        <v>7291</v>
      </c>
      <c r="K2634">
        <v>883.05</v>
      </c>
      <c r="L2634" s="12" t="s">
        <v>9531</v>
      </c>
      <c r="M2634" s="10" t="s">
        <v>11241</v>
      </c>
      <c r="N2634">
        <v>2633</v>
      </c>
      <c r="O2634">
        <v>44984</v>
      </c>
      <c r="P2634" t="s">
        <v>11404</v>
      </c>
      <c r="Q2634" s="16">
        <v>1196.3599999999999</v>
      </c>
      <c r="R2634">
        <v>-313.31</v>
      </c>
      <c r="S2634">
        <v>9</v>
      </c>
      <c r="T2634">
        <v>2633</v>
      </c>
      <c r="U2634">
        <v>27028.66</v>
      </c>
      <c r="V2634" t="s">
        <v>11411</v>
      </c>
      <c r="W2634">
        <v>8.82</v>
      </c>
      <c r="X2634">
        <v>24</v>
      </c>
      <c r="Y2634" t="s">
        <v>10069</v>
      </c>
      <c r="Z2634" t="s">
        <v>12012</v>
      </c>
      <c r="AA2634">
        <v>2633</v>
      </c>
      <c r="AB2634" t="s">
        <v>12017</v>
      </c>
      <c r="AC2634">
        <v>4489.0600000000004</v>
      </c>
      <c r="AD2634">
        <v>2805.86</v>
      </c>
      <c r="AE2634">
        <v>140.29</v>
      </c>
      <c r="AF2634" t="s">
        <v>11064</v>
      </c>
      <c r="AG2634" t="s">
        <v>11083</v>
      </c>
      <c r="AH2634">
        <v>1018</v>
      </c>
      <c r="AI2634">
        <v>2633</v>
      </c>
      <c r="AJ2634" t="s">
        <v>11248</v>
      </c>
      <c r="AK2634" t="s">
        <v>12029</v>
      </c>
      <c r="AL2634" t="s">
        <v>12031</v>
      </c>
      <c r="AM2634" t="s">
        <v>11157</v>
      </c>
      <c r="AN2634">
        <v>1</v>
      </c>
      <c r="AO2634" s="10" t="s">
        <v>12045</v>
      </c>
      <c r="AP2634" t="str" cm="1">
        <f t="array" ref="AP2634">_xlfn.IFS(
  Table1[[#This Row],[Age]]&lt;=25, "18-25",
  Table1[[#This Row],[Age]]&lt;=35, "26-35",
  Table1[[#This Row],[Age]]&lt;=45, "36-45",
  Table1[[#This Row],[Age]]&lt;=60, "46-60",
  TRUE, "60+")</f>
        <v>18-25</v>
      </c>
    </row>
    <row r="2635" spans="1:42" x14ac:dyDescent="0.3">
      <c r="A2635">
        <v>2634</v>
      </c>
      <c r="B2635" t="s">
        <v>51</v>
      </c>
      <c r="C2635" t="s">
        <v>88</v>
      </c>
      <c r="D2635">
        <v>55</v>
      </c>
      <c r="E2635" t="s">
        <v>104</v>
      </c>
      <c r="F2635" t="s">
        <v>2741</v>
      </c>
      <c r="G2635" t="s">
        <v>5122</v>
      </c>
      <c r="H2635">
        <v>19458797487</v>
      </c>
      <c r="I2635" t="s">
        <v>6782</v>
      </c>
      <c r="J2635" t="s">
        <v>7291</v>
      </c>
      <c r="K2635">
        <v>2934.37</v>
      </c>
      <c r="L2635" s="12" t="s">
        <v>9532</v>
      </c>
      <c r="M2635" s="10" t="s">
        <v>11041</v>
      </c>
      <c r="N2635">
        <v>2634</v>
      </c>
      <c r="O2635">
        <v>44980</v>
      </c>
      <c r="P2635" t="s">
        <v>11402</v>
      </c>
      <c r="Q2635" s="16">
        <v>91.23</v>
      </c>
      <c r="R2635">
        <v>3025.6</v>
      </c>
      <c r="S2635">
        <v>54</v>
      </c>
      <c r="T2635">
        <v>2634</v>
      </c>
      <c r="U2635">
        <v>6553</v>
      </c>
      <c r="V2635" t="s">
        <v>11412</v>
      </c>
      <c r="W2635">
        <v>3.04</v>
      </c>
      <c r="X2635">
        <v>60</v>
      </c>
      <c r="Y2635" t="s">
        <v>8525</v>
      </c>
      <c r="Z2635" t="s">
        <v>12010</v>
      </c>
      <c r="AA2635">
        <v>2634</v>
      </c>
      <c r="AB2635" t="s">
        <v>12016</v>
      </c>
      <c r="AC2635">
        <v>4421.88</v>
      </c>
      <c r="AD2635">
        <v>2323.46</v>
      </c>
      <c r="AE2635">
        <v>116.17</v>
      </c>
      <c r="AF2635" t="s">
        <v>11101</v>
      </c>
      <c r="AG2635" t="s">
        <v>11134</v>
      </c>
      <c r="AH2635">
        <v>5180</v>
      </c>
      <c r="AI2635">
        <v>2634</v>
      </c>
      <c r="AJ2635" t="s">
        <v>11310</v>
      </c>
      <c r="AK2635" t="s">
        <v>12029</v>
      </c>
      <c r="AL2635" t="s">
        <v>12031</v>
      </c>
      <c r="AM2635" t="s">
        <v>11116</v>
      </c>
      <c r="AN2635">
        <v>1</v>
      </c>
      <c r="AO2635" s="10" t="s">
        <v>12045</v>
      </c>
      <c r="AP2635" t="str" cm="1">
        <f t="array" ref="AP2635">_xlfn.IFS(
  Table1[[#This Row],[Age]]&lt;=25, "18-25",
  Table1[[#This Row],[Age]]&lt;=35, "26-35",
  Table1[[#This Row],[Age]]&lt;=45, "36-45",
  Table1[[#This Row],[Age]]&lt;=60, "46-60",
  TRUE, "60+")</f>
        <v>46-60</v>
      </c>
    </row>
    <row r="2636" spans="1:42" x14ac:dyDescent="0.3">
      <c r="A2636">
        <v>2635</v>
      </c>
      <c r="B2636" t="s">
        <v>27</v>
      </c>
      <c r="C2636" t="s">
        <v>88</v>
      </c>
      <c r="D2636">
        <v>26</v>
      </c>
      <c r="E2636" t="s">
        <v>105</v>
      </c>
      <c r="F2636" t="s">
        <v>2742</v>
      </c>
      <c r="G2636" t="s">
        <v>5110</v>
      </c>
      <c r="H2636">
        <v>19458797488</v>
      </c>
      <c r="I2636" t="s">
        <v>5528</v>
      </c>
      <c r="J2636" t="s">
        <v>7291</v>
      </c>
      <c r="K2636">
        <v>4748.08</v>
      </c>
      <c r="L2636" s="12" t="s">
        <v>9279</v>
      </c>
      <c r="M2636" s="10" t="s">
        <v>11186</v>
      </c>
      <c r="N2636">
        <v>2635</v>
      </c>
      <c r="O2636">
        <v>44954</v>
      </c>
      <c r="P2636" t="s">
        <v>11404</v>
      </c>
      <c r="Q2636" s="16">
        <v>3579.36</v>
      </c>
      <c r="R2636">
        <v>8327.44</v>
      </c>
      <c r="S2636">
        <v>70</v>
      </c>
      <c r="T2636">
        <v>2635</v>
      </c>
      <c r="U2636">
        <v>22270.39</v>
      </c>
      <c r="V2636" t="s">
        <v>11411</v>
      </c>
      <c r="W2636">
        <v>6.58</v>
      </c>
      <c r="X2636">
        <v>60</v>
      </c>
      <c r="Y2636" t="s">
        <v>7993</v>
      </c>
      <c r="Z2636" t="s">
        <v>12010</v>
      </c>
      <c r="AA2636">
        <v>2635</v>
      </c>
      <c r="AB2636" t="s">
        <v>12015</v>
      </c>
      <c r="AC2636">
        <v>5097.8599999999997</v>
      </c>
      <c r="AD2636">
        <v>136.54</v>
      </c>
      <c r="AE2636">
        <v>6.83</v>
      </c>
      <c r="AF2636" t="s">
        <v>11197</v>
      </c>
      <c r="AG2636" t="s">
        <v>11051</v>
      </c>
      <c r="AH2636">
        <v>256</v>
      </c>
      <c r="AI2636">
        <v>2635</v>
      </c>
      <c r="AJ2636" t="s">
        <v>11039</v>
      </c>
      <c r="AK2636" t="s">
        <v>12027</v>
      </c>
      <c r="AL2636" t="s">
        <v>12032</v>
      </c>
      <c r="AM2636" t="s">
        <v>11385</v>
      </c>
      <c r="AN2636">
        <v>1</v>
      </c>
      <c r="AO2636" s="10" t="s">
        <v>12039</v>
      </c>
      <c r="AP2636" t="str" cm="1">
        <f t="array" ref="AP2636">_xlfn.IFS(
  Table1[[#This Row],[Age]]&lt;=25, "18-25",
  Table1[[#This Row],[Age]]&lt;=35, "26-35",
  Table1[[#This Row],[Age]]&lt;=45, "36-45",
  Table1[[#This Row],[Age]]&lt;=60, "46-60",
  TRUE, "60+")</f>
        <v>26-35</v>
      </c>
    </row>
    <row r="2637" spans="1:42" x14ac:dyDescent="0.3">
      <c r="A2637">
        <v>2636</v>
      </c>
      <c r="B2637" t="s">
        <v>51</v>
      </c>
      <c r="C2637" t="s">
        <v>91</v>
      </c>
      <c r="D2637">
        <v>27</v>
      </c>
      <c r="E2637" t="s">
        <v>105</v>
      </c>
      <c r="F2637" t="s">
        <v>2743</v>
      </c>
      <c r="G2637" t="s">
        <v>5120</v>
      </c>
      <c r="H2637">
        <v>19458797489</v>
      </c>
      <c r="I2637" t="s">
        <v>6783</v>
      </c>
      <c r="J2637" t="s">
        <v>7292</v>
      </c>
      <c r="K2637">
        <v>8321.75</v>
      </c>
      <c r="L2637" s="12" t="s">
        <v>9533</v>
      </c>
      <c r="M2637" s="10" t="s">
        <v>11377</v>
      </c>
      <c r="N2637">
        <v>2636</v>
      </c>
      <c r="O2637">
        <v>45287</v>
      </c>
      <c r="P2637" t="s">
        <v>11404</v>
      </c>
      <c r="Q2637" s="16">
        <v>4885.5600000000004</v>
      </c>
      <c r="R2637">
        <v>13207.31</v>
      </c>
      <c r="S2637">
        <v>93</v>
      </c>
      <c r="T2637">
        <v>2636</v>
      </c>
      <c r="U2637">
        <v>5302.41</v>
      </c>
      <c r="V2637" t="s">
        <v>11413</v>
      </c>
      <c r="W2637">
        <v>8.75</v>
      </c>
      <c r="X2637">
        <v>48</v>
      </c>
      <c r="Y2637" t="s">
        <v>11964</v>
      </c>
      <c r="Z2637" t="s">
        <v>12010</v>
      </c>
      <c r="AA2637">
        <v>2636</v>
      </c>
      <c r="AB2637" t="s">
        <v>12016</v>
      </c>
      <c r="AC2637">
        <v>3866.51</v>
      </c>
      <c r="AD2637">
        <v>2457.21</v>
      </c>
      <c r="AE2637">
        <v>122.86</v>
      </c>
      <c r="AF2637" t="s">
        <v>11315</v>
      </c>
      <c r="AG2637" t="s">
        <v>11391</v>
      </c>
      <c r="AH2637">
        <v>5860</v>
      </c>
      <c r="AI2637">
        <v>2636</v>
      </c>
      <c r="AJ2637" t="s">
        <v>11268</v>
      </c>
      <c r="AK2637" t="s">
        <v>12027</v>
      </c>
      <c r="AL2637" t="s">
        <v>12031</v>
      </c>
      <c r="AM2637" t="s">
        <v>11205</v>
      </c>
      <c r="AN2637">
        <v>1</v>
      </c>
      <c r="AO2637" s="10" t="s">
        <v>12036</v>
      </c>
      <c r="AP2637" t="str" cm="1">
        <f t="array" ref="AP2637">_xlfn.IFS(
  Table1[[#This Row],[Age]]&lt;=25, "18-25",
  Table1[[#This Row],[Age]]&lt;=35, "26-35",
  Table1[[#This Row],[Age]]&lt;=45, "36-45",
  Table1[[#This Row],[Age]]&lt;=60, "46-60",
  TRUE, "60+")</f>
        <v>26-35</v>
      </c>
    </row>
    <row r="2638" spans="1:42" x14ac:dyDescent="0.3">
      <c r="A2638">
        <v>2637</v>
      </c>
      <c r="B2638" t="s">
        <v>14</v>
      </c>
      <c r="C2638" t="s">
        <v>88</v>
      </c>
      <c r="D2638">
        <v>26</v>
      </c>
      <c r="E2638" t="s">
        <v>105</v>
      </c>
      <c r="F2638" t="s">
        <v>2744</v>
      </c>
      <c r="G2638" t="s">
        <v>5144</v>
      </c>
      <c r="H2638">
        <v>19458797490</v>
      </c>
      <c r="I2638" t="s">
        <v>6193</v>
      </c>
      <c r="J2638" t="s">
        <v>7292</v>
      </c>
      <c r="K2638">
        <v>2762.06</v>
      </c>
      <c r="L2638" s="12" t="s">
        <v>7623</v>
      </c>
      <c r="M2638" s="10" t="s">
        <v>11134</v>
      </c>
      <c r="N2638">
        <v>2637</v>
      </c>
      <c r="O2638">
        <v>45131</v>
      </c>
      <c r="P2638" t="s">
        <v>11404</v>
      </c>
      <c r="Q2638" s="16">
        <v>1439.31</v>
      </c>
      <c r="R2638">
        <v>4201.37</v>
      </c>
      <c r="S2638">
        <v>52</v>
      </c>
      <c r="T2638">
        <v>2637</v>
      </c>
      <c r="U2638">
        <v>29856.89</v>
      </c>
      <c r="V2638" t="s">
        <v>11411</v>
      </c>
      <c r="W2638">
        <v>2.11</v>
      </c>
      <c r="X2638">
        <v>48</v>
      </c>
      <c r="Y2638" t="s">
        <v>7504</v>
      </c>
      <c r="Z2638" t="s">
        <v>12010</v>
      </c>
      <c r="AA2638">
        <v>2637</v>
      </c>
      <c r="AB2638" t="s">
        <v>12017</v>
      </c>
      <c r="AC2638">
        <v>3460.32</v>
      </c>
      <c r="AD2638">
        <v>3681.33</v>
      </c>
      <c r="AE2638">
        <v>184.07</v>
      </c>
      <c r="AF2638" t="s">
        <v>11219</v>
      </c>
      <c r="AG2638" t="s">
        <v>11243</v>
      </c>
      <c r="AH2638">
        <v>8148</v>
      </c>
      <c r="AI2638">
        <v>2637</v>
      </c>
      <c r="AJ2638" t="s">
        <v>11078</v>
      </c>
      <c r="AK2638" t="s">
        <v>12027</v>
      </c>
      <c r="AL2638" t="s">
        <v>12032</v>
      </c>
      <c r="AM2638" t="s">
        <v>11367</v>
      </c>
      <c r="AN2638">
        <v>-1</v>
      </c>
      <c r="AO2638" s="10" t="s">
        <v>12038</v>
      </c>
      <c r="AP2638" t="str" cm="1">
        <f t="array" ref="AP2638">_xlfn.IFS(
  Table1[[#This Row],[Age]]&lt;=25, "18-25",
  Table1[[#This Row],[Age]]&lt;=35, "26-35",
  Table1[[#This Row],[Age]]&lt;=45, "36-45",
  Table1[[#This Row],[Age]]&lt;=60, "46-60",
  TRUE, "60+")</f>
        <v>26-35</v>
      </c>
    </row>
    <row r="2639" spans="1:42" x14ac:dyDescent="0.3">
      <c r="A2639">
        <v>2638</v>
      </c>
      <c r="B2639" t="s">
        <v>38</v>
      </c>
      <c r="C2639" t="s">
        <v>88</v>
      </c>
      <c r="D2639">
        <v>34</v>
      </c>
      <c r="E2639" t="s">
        <v>106</v>
      </c>
      <c r="F2639" t="s">
        <v>2745</v>
      </c>
      <c r="G2639" t="s">
        <v>5112</v>
      </c>
      <c r="H2639">
        <v>19458797491</v>
      </c>
      <c r="I2639" t="s">
        <v>6547</v>
      </c>
      <c r="J2639" t="s">
        <v>7291</v>
      </c>
      <c r="K2639">
        <v>3502.48</v>
      </c>
      <c r="L2639" s="12" t="s">
        <v>9534</v>
      </c>
      <c r="M2639" s="10" t="s">
        <v>11127</v>
      </c>
      <c r="N2639">
        <v>2638</v>
      </c>
      <c r="O2639">
        <v>44983</v>
      </c>
      <c r="P2639" t="s">
        <v>11404</v>
      </c>
      <c r="Q2639" s="16">
        <v>91.23</v>
      </c>
      <c r="R2639">
        <v>3593.71</v>
      </c>
      <c r="S2639">
        <v>63</v>
      </c>
      <c r="T2639">
        <v>2638</v>
      </c>
      <c r="U2639">
        <v>3401.44</v>
      </c>
      <c r="V2639" t="s">
        <v>11412</v>
      </c>
      <c r="W2639">
        <v>3.12</v>
      </c>
      <c r="X2639">
        <v>12</v>
      </c>
      <c r="Y2639" t="s">
        <v>10094</v>
      </c>
      <c r="Z2639" t="s">
        <v>12012</v>
      </c>
      <c r="AA2639">
        <v>2638</v>
      </c>
      <c r="AB2639" t="s">
        <v>12017</v>
      </c>
      <c r="AC2639">
        <v>8037.53</v>
      </c>
      <c r="AD2639">
        <v>790.59</v>
      </c>
      <c r="AE2639">
        <v>39.53</v>
      </c>
      <c r="AF2639" t="s">
        <v>11323</v>
      </c>
      <c r="AG2639" t="s">
        <v>11228</v>
      </c>
      <c r="AH2639">
        <v>6254</v>
      </c>
      <c r="AI2639">
        <v>2638</v>
      </c>
      <c r="AJ2639" t="s">
        <v>11129</v>
      </c>
      <c r="AK2639" t="s">
        <v>12028</v>
      </c>
      <c r="AL2639" t="s">
        <v>12032</v>
      </c>
      <c r="AM2639" t="s">
        <v>11168</v>
      </c>
      <c r="AN2639">
        <v>1</v>
      </c>
      <c r="AO2639" s="10" t="s">
        <v>12045</v>
      </c>
      <c r="AP2639" t="str" cm="1">
        <f t="array" ref="AP2639">_xlfn.IFS(
  Table1[[#This Row],[Age]]&lt;=25, "18-25",
  Table1[[#This Row],[Age]]&lt;=35, "26-35",
  Table1[[#This Row],[Age]]&lt;=45, "36-45",
  Table1[[#This Row],[Age]]&lt;=60, "46-60",
  TRUE, "60+")</f>
        <v>26-35</v>
      </c>
    </row>
    <row r="2640" spans="1:42" x14ac:dyDescent="0.3">
      <c r="A2640">
        <v>2639</v>
      </c>
      <c r="B2640" t="s">
        <v>46</v>
      </c>
      <c r="C2640" t="s">
        <v>93</v>
      </c>
      <c r="D2640">
        <v>59</v>
      </c>
      <c r="E2640" t="s">
        <v>105</v>
      </c>
      <c r="F2640" t="s">
        <v>2746</v>
      </c>
      <c r="G2640" t="s">
        <v>5123</v>
      </c>
      <c r="H2640">
        <v>19458797492</v>
      </c>
      <c r="I2640" t="s">
        <v>6784</v>
      </c>
      <c r="J2640" t="s">
        <v>7292</v>
      </c>
      <c r="K2640">
        <v>3906.5</v>
      </c>
      <c r="L2640" s="12" t="s">
        <v>9535</v>
      </c>
      <c r="M2640" s="10" t="s">
        <v>11109</v>
      </c>
      <c r="N2640">
        <v>2639</v>
      </c>
      <c r="O2640">
        <v>44990</v>
      </c>
      <c r="P2640" t="s">
        <v>11404</v>
      </c>
      <c r="Q2640" s="16">
        <v>4592.37</v>
      </c>
      <c r="R2640">
        <v>8498.8700000000008</v>
      </c>
      <c r="S2640">
        <v>52</v>
      </c>
      <c r="T2640">
        <v>2639</v>
      </c>
      <c r="U2640">
        <v>31793</v>
      </c>
      <c r="V2640" t="s">
        <v>11411</v>
      </c>
      <c r="W2640">
        <v>1.74</v>
      </c>
      <c r="X2640">
        <v>60</v>
      </c>
      <c r="Y2640" t="s">
        <v>9139</v>
      </c>
      <c r="Z2640" t="s">
        <v>12012</v>
      </c>
      <c r="AA2640">
        <v>2639</v>
      </c>
      <c r="AB2640" t="s">
        <v>12015</v>
      </c>
      <c r="AC2640">
        <v>1717.79</v>
      </c>
      <c r="AD2640">
        <v>3822.2</v>
      </c>
      <c r="AE2640">
        <v>191.11</v>
      </c>
      <c r="AF2640" t="s">
        <v>11329</v>
      </c>
      <c r="AG2640" t="s">
        <v>11239</v>
      </c>
      <c r="AH2640">
        <v>4931</v>
      </c>
      <c r="AI2640">
        <v>2639</v>
      </c>
      <c r="AJ2640" t="s">
        <v>11380</v>
      </c>
      <c r="AK2640" t="s">
        <v>12029</v>
      </c>
      <c r="AL2640" t="s">
        <v>12031</v>
      </c>
      <c r="AM2640" t="s">
        <v>11051</v>
      </c>
      <c r="AN2640">
        <v>1</v>
      </c>
      <c r="AO2640" s="10" t="s">
        <v>12047</v>
      </c>
      <c r="AP2640" t="str" cm="1">
        <f t="array" ref="AP2640">_xlfn.IFS(
  Table1[[#This Row],[Age]]&lt;=25, "18-25",
  Table1[[#This Row],[Age]]&lt;=35, "26-35",
  Table1[[#This Row],[Age]]&lt;=45, "36-45",
  Table1[[#This Row],[Age]]&lt;=60, "46-60",
  TRUE, "60+")</f>
        <v>46-60</v>
      </c>
    </row>
    <row r="2641" spans="1:42" x14ac:dyDescent="0.3">
      <c r="A2641">
        <v>2640</v>
      </c>
      <c r="B2641" t="s">
        <v>40</v>
      </c>
      <c r="C2641" t="s">
        <v>74</v>
      </c>
      <c r="D2641">
        <v>55</v>
      </c>
      <c r="E2641" t="s">
        <v>104</v>
      </c>
      <c r="F2641" t="s">
        <v>2747</v>
      </c>
      <c r="G2641" t="s">
        <v>5109</v>
      </c>
      <c r="H2641">
        <v>19458797493</v>
      </c>
      <c r="I2641" t="s">
        <v>6361</v>
      </c>
      <c r="J2641" t="s">
        <v>7292</v>
      </c>
      <c r="K2641">
        <v>3858.38</v>
      </c>
      <c r="L2641" s="12" t="s">
        <v>9536</v>
      </c>
      <c r="M2641" s="10" t="s">
        <v>11118</v>
      </c>
      <c r="N2641">
        <v>2640</v>
      </c>
      <c r="O2641">
        <v>45018</v>
      </c>
      <c r="P2641" t="s">
        <v>11403</v>
      </c>
      <c r="Q2641" s="16">
        <v>1038.94</v>
      </c>
      <c r="R2641">
        <v>4897.32</v>
      </c>
      <c r="S2641">
        <v>22</v>
      </c>
      <c r="T2641">
        <v>2640</v>
      </c>
      <c r="U2641">
        <v>35653.699999999997</v>
      </c>
      <c r="V2641" t="s">
        <v>11411</v>
      </c>
      <c r="W2641">
        <v>9.93</v>
      </c>
      <c r="X2641">
        <v>12</v>
      </c>
      <c r="Y2641" t="s">
        <v>8332</v>
      </c>
      <c r="Z2641" t="s">
        <v>12011</v>
      </c>
      <c r="AA2641">
        <v>2640</v>
      </c>
      <c r="AB2641" t="s">
        <v>12017</v>
      </c>
      <c r="AC2641">
        <v>8648.3799999999992</v>
      </c>
      <c r="AD2641">
        <v>2418.86</v>
      </c>
      <c r="AE2641">
        <v>120.94</v>
      </c>
      <c r="AF2641" t="s">
        <v>11101</v>
      </c>
      <c r="AG2641" t="s">
        <v>11172</v>
      </c>
      <c r="AH2641">
        <v>9826</v>
      </c>
      <c r="AI2641">
        <v>2640</v>
      </c>
      <c r="AJ2641" t="s">
        <v>11222</v>
      </c>
      <c r="AK2641" t="s">
        <v>12028</v>
      </c>
      <c r="AL2641" t="s">
        <v>12032</v>
      </c>
      <c r="AM2641" t="s">
        <v>11060</v>
      </c>
      <c r="AN2641">
        <v>1</v>
      </c>
      <c r="AO2641" s="10" t="s">
        <v>12037</v>
      </c>
      <c r="AP2641" t="str" cm="1">
        <f t="array" ref="AP2641">_xlfn.IFS(
  Table1[[#This Row],[Age]]&lt;=25, "18-25",
  Table1[[#This Row],[Age]]&lt;=35, "26-35",
  Table1[[#This Row],[Age]]&lt;=45, "36-45",
  Table1[[#This Row],[Age]]&lt;=60, "46-60",
  TRUE, "60+")</f>
        <v>46-60</v>
      </c>
    </row>
    <row r="2642" spans="1:42" x14ac:dyDescent="0.3">
      <c r="A2642">
        <v>2641</v>
      </c>
      <c r="B2642" t="s">
        <v>22</v>
      </c>
      <c r="C2642" t="s">
        <v>87</v>
      </c>
      <c r="D2642">
        <v>65</v>
      </c>
      <c r="E2642" t="s">
        <v>104</v>
      </c>
      <c r="F2642" t="s">
        <v>2748</v>
      </c>
      <c r="G2642" t="s">
        <v>5126</v>
      </c>
      <c r="H2642">
        <v>19458797494</v>
      </c>
      <c r="I2642" t="s">
        <v>5433</v>
      </c>
      <c r="J2642" t="s">
        <v>7292</v>
      </c>
      <c r="K2642">
        <v>2083.42</v>
      </c>
      <c r="L2642" s="12" t="s">
        <v>8078</v>
      </c>
      <c r="M2642" s="10" t="s">
        <v>11171</v>
      </c>
      <c r="N2642">
        <v>2641</v>
      </c>
      <c r="O2642">
        <v>45212</v>
      </c>
      <c r="P2642" t="s">
        <v>11403</v>
      </c>
      <c r="Q2642" s="16">
        <v>45.7</v>
      </c>
      <c r="R2642">
        <v>2037.72</v>
      </c>
      <c r="S2642">
        <v>55</v>
      </c>
      <c r="T2642">
        <v>2641</v>
      </c>
      <c r="U2642">
        <v>28972.3</v>
      </c>
      <c r="V2642" t="s">
        <v>11412</v>
      </c>
      <c r="W2642">
        <v>6.23</v>
      </c>
      <c r="X2642">
        <v>24</v>
      </c>
      <c r="Y2642" t="s">
        <v>11691</v>
      </c>
      <c r="Z2642" t="s">
        <v>12011</v>
      </c>
      <c r="AA2642">
        <v>2641</v>
      </c>
      <c r="AB2642" t="s">
        <v>12015</v>
      </c>
      <c r="AC2642">
        <v>8545.4500000000007</v>
      </c>
      <c r="AD2642">
        <v>3814.37</v>
      </c>
      <c r="AE2642">
        <v>190.72</v>
      </c>
      <c r="AF2642" t="s">
        <v>11171</v>
      </c>
      <c r="AG2642" t="s">
        <v>11340</v>
      </c>
      <c r="AH2642">
        <v>3537</v>
      </c>
      <c r="AI2642">
        <v>2641</v>
      </c>
      <c r="AJ2642" t="s">
        <v>11047</v>
      </c>
      <c r="AK2642" t="s">
        <v>12029</v>
      </c>
      <c r="AL2642" t="s">
        <v>12032</v>
      </c>
      <c r="AM2642" t="s">
        <v>11374</v>
      </c>
      <c r="AN2642">
        <v>1</v>
      </c>
      <c r="AO2642" s="10" t="s">
        <v>12044</v>
      </c>
      <c r="AP2642" t="str" cm="1">
        <f t="array" ref="AP2642">_xlfn.IFS(
  Table1[[#This Row],[Age]]&lt;=25, "18-25",
  Table1[[#This Row],[Age]]&lt;=35, "26-35",
  Table1[[#This Row],[Age]]&lt;=45, "36-45",
  Table1[[#This Row],[Age]]&lt;=60, "46-60",
  TRUE, "60+")</f>
        <v>60+</v>
      </c>
    </row>
    <row r="2643" spans="1:42" x14ac:dyDescent="0.3">
      <c r="A2643">
        <v>2642</v>
      </c>
      <c r="B2643" t="s">
        <v>49</v>
      </c>
      <c r="C2643" t="s">
        <v>61</v>
      </c>
      <c r="D2643">
        <v>66</v>
      </c>
      <c r="E2643" t="s">
        <v>105</v>
      </c>
      <c r="F2643" t="s">
        <v>2749</v>
      </c>
      <c r="G2643" t="s">
        <v>5143</v>
      </c>
      <c r="H2643">
        <v>19458797495</v>
      </c>
      <c r="I2643" t="s">
        <v>6385</v>
      </c>
      <c r="J2643" t="s">
        <v>7291</v>
      </c>
      <c r="K2643">
        <v>9165.09</v>
      </c>
      <c r="L2643" s="12" t="s">
        <v>9537</v>
      </c>
      <c r="M2643" s="10" t="s">
        <v>11177</v>
      </c>
      <c r="N2643">
        <v>2642</v>
      </c>
      <c r="O2643">
        <v>45268</v>
      </c>
      <c r="P2643" t="s">
        <v>11402</v>
      </c>
      <c r="Q2643" s="16">
        <v>1128.3699999999999</v>
      </c>
      <c r="R2643">
        <v>10293.459999999999</v>
      </c>
      <c r="S2643">
        <v>3</v>
      </c>
      <c r="T2643">
        <v>2642</v>
      </c>
      <c r="U2643">
        <v>24005.01</v>
      </c>
      <c r="V2643" t="s">
        <v>11411</v>
      </c>
      <c r="W2643">
        <v>5.41</v>
      </c>
      <c r="X2643">
        <v>60</v>
      </c>
      <c r="Y2643" t="s">
        <v>11950</v>
      </c>
      <c r="Z2643" t="s">
        <v>12012</v>
      </c>
      <c r="AA2643">
        <v>2642</v>
      </c>
      <c r="AB2643" t="s">
        <v>12017</v>
      </c>
      <c r="AC2643">
        <v>9393.57</v>
      </c>
      <c r="AD2643">
        <v>743.5</v>
      </c>
      <c r="AE2643">
        <v>37.18</v>
      </c>
      <c r="AF2643" t="s">
        <v>11363</v>
      </c>
      <c r="AG2643" t="s">
        <v>11229</v>
      </c>
      <c r="AH2643">
        <v>1180</v>
      </c>
      <c r="AI2643">
        <v>2642</v>
      </c>
      <c r="AJ2643" t="s">
        <v>11275</v>
      </c>
      <c r="AK2643" t="s">
        <v>12027</v>
      </c>
      <c r="AL2643" t="s">
        <v>12032</v>
      </c>
      <c r="AM2643" t="s">
        <v>11389</v>
      </c>
      <c r="AN2643">
        <v>1</v>
      </c>
      <c r="AO2643" s="10" t="s">
        <v>12036</v>
      </c>
      <c r="AP2643" t="str" cm="1">
        <f t="array" ref="AP2643">_xlfn.IFS(
  Table1[[#This Row],[Age]]&lt;=25, "18-25",
  Table1[[#This Row],[Age]]&lt;=35, "26-35",
  Table1[[#This Row],[Age]]&lt;=45, "36-45",
  Table1[[#This Row],[Age]]&lt;=60, "46-60",
  TRUE, "60+")</f>
        <v>60+</v>
      </c>
    </row>
    <row r="2644" spans="1:42" x14ac:dyDescent="0.3">
      <c r="A2644">
        <v>2643</v>
      </c>
      <c r="B2644" t="s">
        <v>41</v>
      </c>
      <c r="C2644" t="s">
        <v>66</v>
      </c>
      <c r="D2644">
        <v>60</v>
      </c>
      <c r="E2644" t="s">
        <v>105</v>
      </c>
      <c r="F2644" t="s">
        <v>2750</v>
      </c>
      <c r="G2644" t="s">
        <v>5112</v>
      </c>
      <c r="H2644">
        <v>19458797496</v>
      </c>
      <c r="I2644" t="s">
        <v>5372</v>
      </c>
      <c r="J2644" t="s">
        <v>7292</v>
      </c>
      <c r="K2644">
        <v>7949.81</v>
      </c>
      <c r="L2644" s="12" t="s">
        <v>9538</v>
      </c>
      <c r="M2644" s="10" t="s">
        <v>11391</v>
      </c>
      <c r="N2644">
        <v>2643</v>
      </c>
      <c r="O2644">
        <v>44949</v>
      </c>
      <c r="P2644" t="s">
        <v>11402</v>
      </c>
      <c r="Q2644" s="16">
        <v>529.04</v>
      </c>
      <c r="R2644">
        <v>8478.85</v>
      </c>
      <c r="S2644">
        <v>2</v>
      </c>
      <c r="T2644">
        <v>2643</v>
      </c>
      <c r="U2644">
        <v>3978.84</v>
      </c>
      <c r="V2644" t="s">
        <v>11412</v>
      </c>
      <c r="W2644">
        <v>4.05</v>
      </c>
      <c r="X2644">
        <v>24</v>
      </c>
      <c r="Y2644" t="s">
        <v>11432</v>
      </c>
      <c r="Z2644" t="s">
        <v>12011</v>
      </c>
      <c r="AA2644">
        <v>2643</v>
      </c>
      <c r="AB2644" t="s">
        <v>12016</v>
      </c>
      <c r="AC2644">
        <v>3157.6</v>
      </c>
      <c r="AD2644">
        <v>1008.75</v>
      </c>
      <c r="AE2644">
        <v>50.44</v>
      </c>
      <c r="AF2644" t="s">
        <v>11052</v>
      </c>
      <c r="AG2644" t="s">
        <v>11390</v>
      </c>
      <c r="AH2644">
        <v>2033</v>
      </c>
      <c r="AI2644">
        <v>2643</v>
      </c>
      <c r="AJ2644" t="s">
        <v>11264</v>
      </c>
      <c r="AK2644" t="s">
        <v>12029</v>
      </c>
      <c r="AL2644" t="s">
        <v>12032</v>
      </c>
      <c r="AM2644" t="s">
        <v>11100</v>
      </c>
      <c r="AN2644">
        <v>1</v>
      </c>
      <c r="AO2644" s="10" t="s">
        <v>12039</v>
      </c>
      <c r="AP2644" t="str" cm="1">
        <f t="array" ref="AP2644">_xlfn.IFS(
  Table1[[#This Row],[Age]]&lt;=25, "18-25",
  Table1[[#This Row],[Age]]&lt;=35, "26-35",
  Table1[[#This Row],[Age]]&lt;=45, "36-45",
  Table1[[#This Row],[Age]]&lt;=60, "46-60",
  TRUE, "60+")</f>
        <v>46-60</v>
      </c>
    </row>
    <row r="2645" spans="1:42" x14ac:dyDescent="0.3">
      <c r="A2645">
        <v>2644</v>
      </c>
      <c r="B2645" t="s">
        <v>6</v>
      </c>
      <c r="C2645" t="s">
        <v>81</v>
      </c>
      <c r="D2645">
        <v>37</v>
      </c>
      <c r="E2645" t="s">
        <v>104</v>
      </c>
      <c r="F2645" t="s">
        <v>2751</v>
      </c>
      <c r="G2645" t="s">
        <v>5113</v>
      </c>
      <c r="H2645">
        <v>19458797497</v>
      </c>
      <c r="I2645" t="s">
        <v>6785</v>
      </c>
      <c r="J2645" t="s">
        <v>7292</v>
      </c>
      <c r="K2645">
        <v>9758.86</v>
      </c>
      <c r="L2645" s="12" t="s">
        <v>9539</v>
      </c>
      <c r="M2645" s="10" t="s">
        <v>11225</v>
      </c>
      <c r="N2645">
        <v>2644</v>
      </c>
      <c r="O2645">
        <v>44944</v>
      </c>
      <c r="P2645" t="s">
        <v>11403</v>
      </c>
      <c r="Q2645" s="16">
        <v>3632.97</v>
      </c>
      <c r="R2645">
        <v>6125.89</v>
      </c>
      <c r="S2645">
        <v>59</v>
      </c>
      <c r="T2645">
        <v>2644</v>
      </c>
      <c r="U2645">
        <v>1556.31</v>
      </c>
      <c r="V2645" t="s">
        <v>11413</v>
      </c>
      <c r="W2645">
        <v>5.05</v>
      </c>
      <c r="X2645">
        <v>12</v>
      </c>
      <c r="Y2645" t="s">
        <v>11858</v>
      </c>
      <c r="Z2645" t="s">
        <v>12010</v>
      </c>
      <c r="AA2645">
        <v>2644</v>
      </c>
      <c r="AB2645" t="s">
        <v>12016</v>
      </c>
      <c r="AC2645">
        <v>9247.4500000000007</v>
      </c>
      <c r="AD2645">
        <v>2230.9499999999998</v>
      </c>
      <c r="AE2645">
        <v>111.55</v>
      </c>
      <c r="AF2645" t="s">
        <v>11298</v>
      </c>
      <c r="AG2645" t="s">
        <v>11172</v>
      </c>
      <c r="AH2645">
        <v>7297</v>
      </c>
      <c r="AI2645">
        <v>2644</v>
      </c>
      <c r="AJ2645" t="s">
        <v>11153</v>
      </c>
      <c r="AK2645" t="s">
        <v>12027</v>
      </c>
      <c r="AL2645" t="s">
        <v>12031</v>
      </c>
      <c r="AM2645" t="s">
        <v>11110</v>
      </c>
      <c r="AN2645">
        <v>1</v>
      </c>
      <c r="AO2645" s="10" t="s">
        <v>12039</v>
      </c>
      <c r="AP2645" t="str" cm="1">
        <f t="array" ref="AP2645">_xlfn.IFS(
  Table1[[#This Row],[Age]]&lt;=25, "18-25",
  Table1[[#This Row],[Age]]&lt;=35, "26-35",
  Table1[[#This Row],[Age]]&lt;=45, "36-45",
  Table1[[#This Row],[Age]]&lt;=60, "46-60",
  TRUE, "60+")</f>
        <v>36-45</v>
      </c>
    </row>
    <row r="2646" spans="1:42" x14ac:dyDescent="0.3">
      <c r="A2646">
        <v>2645</v>
      </c>
      <c r="B2646" t="s">
        <v>7</v>
      </c>
      <c r="C2646" t="s">
        <v>57</v>
      </c>
      <c r="D2646">
        <v>24</v>
      </c>
      <c r="E2646" t="s">
        <v>106</v>
      </c>
      <c r="F2646" t="s">
        <v>2752</v>
      </c>
      <c r="G2646" t="s">
        <v>5131</v>
      </c>
      <c r="H2646">
        <v>19458797498</v>
      </c>
      <c r="I2646" t="s">
        <v>5603</v>
      </c>
      <c r="J2646" t="s">
        <v>7292</v>
      </c>
      <c r="K2646">
        <v>3772.84</v>
      </c>
      <c r="L2646" s="12" t="s">
        <v>9540</v>
      </c>
      <c r="M2646" s="10" t="s">
        <v>11247</v>
      </c>
      <c r="N2646">
        <v>2645</v>
      </c>
      <c r="O2646">
        <v>45180</v>
      </c>
      <c r="P2646" t="s">
        <v>11402</v>
      </c>
      <c r="Q2646" s="16">
        <v>18.190000000000001</v>
      </c>
      <c r="R2646">
        <v>3754.65</v>
      </c>
      <c r="S2646">
        <v>28</v>
      </c>
      <c r="T2646">
        <v>2645</v>
      </c>
      <c r="U2646">
        <v>17779.14</v>
      </c>
      <c r="V2646" t="s">
        <v>11412</v>
      </c>
      <c r="W2646">
        <v>7.98</v>
      </c>
      <c r="X2646">
        <v>36</v>
      </c>
      <c r="Y2646" t="s">
        <v>11746</v>
      </c>
      <c r="Z2646" t="s">
        <v>12011</v>
      </c>
      <c r="AA2646">
        <v>2645</v>
      </c>
      <c r="AB2646" t="s">
        <v>12017</v>
      </c>
      <c r="AC2646">
        <v>5053.88</v>
      </c>
      <c r="AD2646">
        <v>2383.48</v>
      </c>
      <c r="AE2646">
        <v>119.17</v>
      </c>
      <c r="AF2646" t="s">
        <v>11360</v>
      </c>
      <c r="AG2646" t="s">
        <v>11312</v>
      </c>
      <c r="AH2646">
        <v>5831</v>
      </c>
      <c r="AI2646">
        <v>2645</v>
      </c>
      <c r="AJ2646" t="s">
        <v>11323</v>
      </c>
      <c r="AK2646" t="s">
        <v>12028</v>
      </c>
      <c r="AL2646" t="s">
        <v>12032</v>
      </c>
      <c r="AM2646" t="s">
        <v>11288</v>
      </c>
      <c r="AN2646">
        <v>1</v>
      </c>
      <c r="AO2646" s="10" t="s">
        <v>12042</v>
      </c>
      <c r="AP2646" t="str" cm="1">
        <f t="array" ref="AP2646">_xlfn.IFS(
  Table1[[#This Row],[Age]]&lt;=25, "18-25",
  Table1[[#This Row],[Age]]&lt;=35, "26-35",
  Table1[[#This Row],[Age]]&lt;=45, "36-45",
  Table1[[#This Row],[Age]]&lt;=60, "46-60",
  TRUE, "60+")</f>
        <v>18-25</v>
      </c>
    </row>
    <row r="2647" spans="1:42" x14ac:dyDescent="0.3">
      <c r="A2647">
        <v>2646</v>
      </c>
      <c r="B2647" t="s">
        <v>41</v>
      </c>
      <c r="C2647" t="s">
        <v>64</v>
      </c>
      <c r="D2647">
        <v>21</v>
      </c>
      <c r="E2647" t="s">
        <v>105</v>
      </c>
      <c r="F2647" t="s">
        <v>2753</v>
      </c>
      <c r="G2647" t="s">
        <v>5132</v>
      </c>
      <c r="H2647">
        <v>19458797499</v>
      </c>
      <c r="I2647" t="s">
        <v>6392</v>
      </c>
      <c r="J2647" t="s">
        <v>7291</v>
      </c>
      <c r="K2647">
        <v>548.41999999999996</v>
      </c>
      <c r="L2647" s="12" t="s">
        <v>9541</v>
      </c>
      <c r="M2647" s="10" t="s">
        <v>11272</v>
      </c>
      <c r="N2647">
        <v>2646</v>
      </c>
      <c r="O2647">
        <v>45007</v>
      </c>
      <c r="P2647" t="s">
        <v>11403</v>
      </c>
      <c r="Q2647" s="16">
        <v>2212.34</v>
      </c>
      <c r="R2647">
        <v>2760.76</v>
      </c>
      <c r="S2647">
        <v>37</v>
      </c>
      <c r="T2647">
        <v>2646</v>
      </c>
      <c r="U2647">
        <v>38791.370000000003</v>
      </c>
      <c r="V2647" t="s">
        <v>11411</v>
      </c>
      <c r="W2647">
        <v>9.25</v>
      </c>
      <c r="X2647">
        <v>24</v>
      </c>
      <c r="Y2647" t="s">
        <v>9848</v>
      </c>
      <c r="Z2647" t="s">
        <v>12011</v>
      </c>
      <c r="AA2647">
        <v>2646</v>
      </c>
      <c r="AB2647" t="s">
        <v>12015</v>
      </c>
      <c r="AC2647">
        <v>7153.82</v>
      </c>
      <c r="AD2647">
        <v>4970.8100000000004</v>
      </c>
      <c r="AE2647">
        <v>248.54</v>
      </c>
      <c r="AF2647" t="s">
        <v>11389</v>
      </c>
      <c r="AG2647" t="s">
        <v>11232</v>
      </c>
      <c r="AH2647">
        <v>6123</v>
      </c>
      <c r="AI2647">
        <v>2646</v>
      </c>
      <c r="AJ2647" t="s">
        <v>11325</v>
      </c>
      <c r="AK2647" t="s">
        <v>12028</v>
      </c>
      <c r="AL2647" t="s">
        <v>12031</v>
      </c>
      <c r="AM2647" t="s">
        <v>11138</v>
      </c>
      <c r="AN2647">
        <v>1</v>
      </c>
      <c r="AO2647" s="10" t="s">
        <v>12047</v>
      </c>
      <c r="AP2647" t="str" cm="1">
        <f t="array" ref="AP2647">_xlfn.IFS(
  Table1[[#This Row],[Age]]&lt;=25, "18-25",
  Table1[[#This Row],[Age]]&lt;=35, "26-35",
  Table1[[#This Row],[Age]]&lt;=45, "36-45",
  Table1[[#This Row],[Age]]&lt;=60, "46-60",
  TRUE, "60+")</f>
        <v>18-25</v>
      </c>
    </row>
    <row r="2648" spans="1:42" x14ac:dyDescent="0.3">
      <c r="A2648">
        <v>2647</v>
      </c>
      <c r="B2648" t="s">
        <v>33</v>
      </c>
      <c r="C2648" t="s">
        <v>67</v>
      </c>
      <c r="D2648">
        <v>27</v>
      </c>
      <c r="E2648" t="s">
        <v>104</v>
      </c>
      <c r="F2648" t="s">
        <v>2754</v>
      </c>
      <c r="G2648" t="s">
        <v>5143</v>
      </c>
      <c r="H2648">
        <v>19458797500</v>
      </c>
      <c r="I2648" t="s">
        <v>5194</v>
      </c>
      <c r="J2648" t="s">
        <v>7291</v>
      </c>
      <c r="K2648">
        <v>1243.46</v>
      </c>
      <c r="L2648" s="12" t="s">
        <v>9542</v>
      </c>
      <c r="M2648" s="10" t="s">
        <v>11156</v>
      </c>
      <c r="N2648">
        <v>2647</v>
      </c>
      <c r="O2648">
        <v>45108</v>
      </c>
      <c r="P2648" t="s">
        <v>11403</v>
      </c>
      <c r="Q2648" s="16">
        <v>2464.84</v>
      </c>
      <c r="R2648">
        <v>-1221.3800000000001</v>
      </c>
      <c r="S2648">
        <v>69</v>
      </c>
      <c r="T2648">
        <v>2647</v>
      </c>
      <c r="U2648">
        <v>32716.62</v>
      </c>
      <c r="V2648" t="s">
        <v>11411</v>
      </c>
      <c r="W2648">
        <v>1.94</v>
      </c>
      <c r="X2648">
        <v>36</v>
      </c>
      <c r="Y2648" t="s">
        <v>11965</v>
      </c>
      <c r="Z2648" t="s">
        <v>12011</v>
      </c>
      <c r="AA2648">
        <v>2647</v>
      </c>
      <c r="AB2648" t="s">
        <v>12017</v>
      </c>
      <c r="AC2648">
        <v>8666.02</v>
      </c>
      <c r="AD2648">
        <v>4930.7700000000004</v>
      </c>
      <c r="AE2648">
        <v>246.54</v>
      </c>
      <c r="AF2648" t="s">
        <v>11332</v>
      </c>
      <c r="AG2648" t="s">
        <v>11057</v>
      </c>
      <c r="AH2648">
        <v>201</v>
      </c>
      <c r="AI2648">
        <v>2647</v>
      </c>
      <c r="AJ2648" t="s">
        <v>11057</v>
      </c>
      <c r="AK2648" t="s">
        <v>12028</v>
      </c>
      <c r="AL2648" t="s">
        <v>12032</v>
      </c>
      <c r="AM2648" t="s">
        <v>11279</v>
      </c>
      <c r="AN2648">
        <v>1</v>
      </c>
      <c r="AO2648" s="10" t="s">
        <v>12038</v>
      </c>
      <c r="AP2648" t="str" cm="1">
        <f t="array" ref="AP2648">_xlfn.IFS(
  Table1[[#This Row],[Age]]&lt;=25, "18-25",
  Table1[[#This Row],[Age]]&lt;=35, "26-35",
  Table1[[#This Row],[Age]]&lt;=45, "36-45",
  Table1[[#This Row],[Age]]&lt;=60, "46-60",
  TRUE, "60+")</f>
        <v>26-35</v>
      </c>
    </row>
    <row r="2649" spans="1:42" x14ac:dyDescent="0.3">
      <c r="A2649">
        <v>2648</v>
      </c>
      <c r="B2649" t="s">
        <v>22</v>
      </c>
      <c r="C2649" t="s">
        <v>77</v>
      </c>
      <c r="D2649">
        <v>38</v>
      </c>
      <c r="E2649" t="s">
        <v>106</v>
      </c>
      <c r="F2649" t="s">
        <v>2755</v>
      </c>
      <c r="G2649" t="s">
        <v>5125</v>
      </c>
      <c r="H2649">
        <v>19458797501</v>
      </c>
      <c r="I2649" t="s">
        <v>5247</v>
      </c>
      <c r="J2649" t="s">
        <v>7292</v>
      </c>
      <c r="K2649">
        <v>3639.09</v>
      </c>
      <c r="L2649" s="12" t="s">
        <v>9543</v>
      </c>
      <c r="M2649" s="10" t="s">
        <v>11248</v>
      </c>
      <c r="N2649">
        <v>2648</v>
      </c>
      <c r="O2649">
        <v>45277</v>
      </c>
      <c r="P2649" t="s">
        <v>11402</v>
      </c>
      <c r="Q2649" s="16">
        <v>3923.17</v>
      </c>
      <c r="R2649">
        <v>-284.08</v>
      </c>
      <c r="S2649">
        <v>9</v>
      </c>
      <c r="T2649">
        <v>2648</v>
      </c>
      <c r="U2649">
        <v>7138.77</v>
      </c>
      <c r="V2649" t="s">
        <v>11413</v>
      </c>
      <c r="W2649">
        <v>3.7</v>
      </c>
      <c r="X2649">
        <v>60</v>
      </c>
      <c r="Y2649" t="s">
        <v>7436</v>
      </c>
      <c r="Z2649" t="s">
        <v>12012</v>
      </c>
      <c r="AA2649">
        <v>2648</v>
      </c>
      <c r="AB2649" t="s">
        <v>12016</v>
      </c>
      <c r="AC2649">
        <v>1563.66</v>
      </c>
      <c r="AD2649">
        <v>2284.5300000000002</v>
      </c>
      <c r="AE2649">
        <v>114.23</v>
      </c>
      <c r="AF2649" t="s">
        <v>11248</v>
      </c>
      <c r="AG2649" t="s">
        <v>11352</v>
      </c>
      <c r="AH2649">
        <v>8736</v>
      </c>
      <c r="AI2649">
        <v>2648</v>
      </c>
      <c r="AJ2649" t="s">
        <v>11375</v>
      </c>
      <c r="AK2649" t="s">
        <v>12028</v>
      </c>
      <c r="AL2649" t="s">
        <v>12032</v>
      </c>
      <c r="AM2649" t="s">
        <v>11394</v>
      </c>
      <c r="AN2649">
        <v>1</v>
      </c>
      <c r="AO2649" s="10" t="s">
        <v>12036</v>
      </c>
      <c r="AP2649" t="str" cm="1">
        <f t="array" ref="AP2649">_xlfn.IFS(
  Table1[[#This Row],[Age]]&lt;=25, "18-25",
  Table1[[#This Row],[Age]]&lt;=35, "26-35",
  Table1[[#This Row],[Age]]&lt;=45, "36-45",
  Table1[[#This Row],[Age]]&lt;=60, "46-60",
  TRUE, "60+")</f>
        <v>36-45</v>
      </c>
    </row>
    <row r="2650" spans="1:42" x14ac:dyDescent="0.3">
      <c r="A2650">
        <v>2649</v>
      </c>
      <c r="B2650" t="s">
        <v>4</v>
      </c>
      <c r="C2650" t="s">
        <v>54</v>
      </c>
      <c r="D2650">
        <v>31</v>
      </c>
      <c r="E2650" t="s">
        <v>104</v>
      </c>
      <c r="F2650" t="s">
        <v>2756</v>
      </c>
      <c r="G2650" t="s">
        <v>5128</v>
      </c>
      <c r="H2650">
        <v>19458797502</v>
      </c>
      <c r="I2650" t="s">
        <v>6548</v>
      </c>
      <c r="J2650" t="s">
        <v>7291</v>
      </c>
      <c r="K2650">
        <v>9119.5300000000007</v>
      </c>
      <c r="L2650" s="12" t="s">
        <v>9378</v>
      </c>
      <c r="M2650" s="10" t="s">
        <v>11172</v>
      </c>
      <c r="N2650">
        <v>2649</v>
      </c>
      <c r="O2650">
        <v>45062</v>
      </c>
      <c r="P2650" t="s">
        <v>11402</v>
      </c>
      <c r="Q2650" s="16">
        <v>2616.6</v>
      </c>
      <c r="R2650">
        <v>11736.13</v>
      </c>
      <c r="S2650">
        <v>62</v>
      </c>
      <c r="T2650">
        <v>2649</v>
      </c>
      <c r="U2650">
        <v>34709.019999999997</v>
      </c>
      <c r="V2650" t="s">
        <v>11411</v>
      </c>
      <c r="W2650">
        <v>2.7</v>
      </c>
      <c r="X2650">
        <v>36</v>
      </c>
      <c r="Y2650" t="s">
        <v>11917</v>
      </c>
      <c r="Z2650" t="s">
        <v>12011</v>
      </c>
      <c r="AA2650">
        <v>2649</v>
      </c>
      <c r="AB2650" t="s">
        <v>12017</v>
      </c>
      <c r="AC2650">
        <v>1312.48</v>
      </c>
      <c r="AD2650">
        <v>1199.01</v>
      </c>
      <c r="AE2650">
        <v>59.95</v>
      </c>
      <c r="AF2650" t="s">
        <v>11367</v>
      </c>
      <c r="AG2650" t="s">
        <v>11320</v>
      </c>
      <c r="AH2650">
        <v>8752</v>
      </c>
      <c r="AI2650">
        <v>2649</v>
      </c>
      <c r="AJ2650" t="s">
        <v>11096</v>
      </c>
      <c r="AK2650" t="s">
        <v>12028</v>
      </c>
      <c r="AL2650" t="s">
        <v>12032</v>
      </c>
      <c r="AM2650" t="s">
        <v>11174</v>
      </c>
      <c r="AN2650">
        <v>1</v>
      </c>
      <c r="AO2650" s="10" t="s">
        <v>12046</v>
      </c>
      <c r="AP2650" t="str" cm="1">
        <f t="array" ref="AP2650">_xlfn.IFS(
  Table1[[#This Row],[Age]]&lt;=25, "18-25",
  Table1[[#This Row],[Age]]&lt;=35, "26-35",
  Table1[[#This Row],[Age]]&lt;=45, "36-45",
  Table1[[#This Row],[Age]]&lt;=60, "46-60",
  TRUE, "60+")</f>
        <v>26-35</v>
      </c>
    </row>
    <row r="2651" spans="1:42" x14ac:dyDescent="0.3">
      <c r="A2651">
        <v>2650</v>
      </c>
      <c r="B2651" t="s">
        <v>33</v>
      </c>
      <c r="C2651" t="s">
        <v>60</v>
      </c>
      <c r="D2651">
        <v>42</v>
      </c>
      <c r="E2651" t="s">
        <v>106</v>
      </c>
      <c r="F2651" t="s">
        <v>2757</v>
      </c>
      <c r="G2651" t="s">
        <v>5138</v>
      </c>
      <c r="H2651">
        <v>19458797503</v>
      </c>
      <c r="I2651" t="s">
        <v>6232</v>
      </c>
      <c r="J2651" t="s">
        <v>7291</v>
      </c>
      <c r="K2651">
        <v>9812.74</v>
      </c>
      <c r="L2651" s="12" t="s">
        <v>9544</v>
      </c>
      <c r="M2651" s="10" t="s">
        <v>11119</v>
      </c>
      <c r="N2651">
        <v>2650</v>
      </c>
      <c r="O2651">
        <v>45033</v>
      </c>
      <c r="P2651" t="s">
        <v>11404</v>
      </c>
      <c r="Q2651" s="16">
        <v>632.44000000000005</v>
      </c>
      <c r="R2651">
        <v>9180.2999999999993</v>
      </c>
      <c r="S2651">
        <v>32</v>
      </c>
      <c r="T2651">
        <v>2650</v>
      </c>
      <c r="U2651">
        <v>29170.86</v>
      </c>
      <c r="V2651" t="s">
        <v>11411</v>
      </c>
      <c r="W2651">
        <v>4.92</v>
      </c>
      <c r="X2651">
        <v>36</v>
      </c>
      <c r="Y2651" t="s">
        <v>11516</v>
      </c>
      <c r="Z2651" t="s">
        <v>12010</v>
      </c>
      <c r="AA2651">
        <v>2650</v>
      </c>
      <c r="AB2651" t="s">
        <v>12016</v>
      </c>
      <c r="AC2651">
        <v>2816.28</v>
      </c>
      <c r="AD2651">
        <v>3463.18</v>
      </c>
      <c r="AE2651">
        <v>173.16</v>
      </c>
      <c r="AF2651" t="s">
        <v>11286</v>
      </c>
      <c r="AG2651" t="s">
        <v>11280</v>
      </c>
      <c r="AH2651">
        <v>9197</v>
      </c>
      <c r="AI2651">
        <v>2650</v>
      </c>
      <c r="AJ2651" t="s">
        <v>11037</v>
      </c>
      <c r="AK2651" t="s">
        <v>12029</v>
      </c>
      <c r="AL2651" t="s">
        <v>12032</v>
      </c>
      <c r="AM2651" t="s">
        <v>11183</v>
      </c>
      <c r="AN2651">
        <v>1</v>
      </c>
      <c r="AO2651" s="10" t="s">
        <v>12037</v>
      </c>
      <c r="AP2651" t="str" cm="1">
        <f t="array" ref="AP2651">_xlfn.IFS(
  Table1[[#This Row],[Age]]&lt;=25, "18-25",
  Table1[[#This Row],[Age]]&lt;=35, "26-35",
  Table1[[#This Row],[Age]]&lt;=45, "36-45",
  Table1[[#This Row],[Age]]&lt;=60, "46-60",
  TRUE, "60+")</f>
        <v>36-45</v>
      </c>
    </row>
    <row r="2652" spans="1:42" x14ac:dyDescent="0.3">
      <c r="A2652">
        <v>2651</v>
      </c>
      <c r="B2652" t="s">
        <v>45</v>
      </c>
      <c r="C2652" t="s">
        <v>64</v>
      </c>
      <c r="D2652">
        <v>34</v>
      </c>
      <c r="E2652" t="s">
        <v>104</v>
      </c>
      <c r="F2652" t="s">
        <v>2758</v>
      </c>
      <c r="G2652" t="s">
        <v>5131</v>
      </c>
      <c r="H2652">
        <v>19458797504</v>
      </c>
      <c r="I2652" t="s">
        <v>5761</v>
      </c>
      <c r="J2652" t="s">
        <v>7291</v>
      </c>
      <c r="K2652">
        <v>8237.77</v>
      </c>
      <c r="L2652" s="12" t="s">
        <v>9545</v>
      </c>
      <c r="M2652" s="10" t="s">
        <v>11313</v>
      </c>
      <c r="N2652">
        <v>2651</v>
      </c>
      <c r="O2652">
        <v>45060</v>
      </c>
      <c r="P2652" t="s">
        <v>11403</v>
      </c>
      <c r="Q2652" s="16">
        <v>2138.14</v>
      </c>
      <c r="R2652">
        <v>6099.63</v>
      </c>
      <c r="S2652">
        <v>81</v>
      </c>
      <c r="T2652">
        <v>2651</v>
      </c>
      <c r="U2652">
        <v>9169.44</v>
      </c>
      <c r="V2652" t="s">
        <v>11411</v>
      </c>
      <c r="W2652">
        <v>5.77</v>
      </c>
      <c r="X2652">
        <v>12</v>
      </c>
      <c r="Y2652" t="s">
        <v>9939</v>
      </c>
      <c r="Z2652" t="s">
        <v>12010</v>
      </c>
      <c r="AA2652">
        <v>2651</v>
      </c>
      <c r="AB2652" t="s">
        <v>12016</v>
      </c>
      <c r="AC2652">
        <v>6046.64</v>
      </c>
      <c r="AD2652">
        <v>967.99</v>
      </c>
      <c r="AE2652">
        <v>48.4</v>
      </c>
      <c r="AF2652" t="s">
        <v>11337</v>
      </c>
      <c r="AG2652" t="s">
        <v>11393</v>
      </c>
      <c r="AH2652">
        <v>3635</v>
      </c>
      <c r="AI2652">
        <v>2651</v>
      </c>
      <c r="AJ2652" t="s">
        <v>11182</v>
      </c>
      <c r="AK2652" t="s">
        <v>12029</v>
      </c>
      <c r="AL2652" t="s">
        <v>12032</v>
      </c>
      <c r="AM2652" t="s">
        <v>11221</v>
      </c>
      <c r="AN2652">
        <v>1</v>
      </c>
      <c r="AO2652" s="10" t="s">
        <v>12046</v>
      </c>
      <c r="AP2652" t="str" cm="1">
        <f t="array" ref="AP2652">_xlfn.IFS(
  Table1[[#This Row],[Age]]&lt;=25, "18-25",
  Table1[[#This Row],[Age]]&lt;=35, "26-35",
  Table1[[#This Row],[Age]]&lt;=45, "36-45",
  Table1[[#This Row],[Age]]&lt;=60, "46-60",
  TRUE, "60+")</f>
        <v>26-35</v>
      </c>
    </row>
    <row r="2653" spans="1:42" x14ac:dyDescent="0.3">
      <c r="A2653">
        <v>2652</v>
      </c>
      <c r="B2653" t="s">
        <v>21</v>
      </c>
      <c r="C2653" t="s">
        <v>94</v>
      </c>
      <c r="D2653">
        <v>45</v>
      </c>
      <c r="E2653" t="s">
        <v>104</v>
      </c>
      <c r="F2653" t="s">
        <v>2759</v>
      </c>
      <c r="G2653" t="s">
        <v>5117</v>
      </c>
      <c r="H2653">
        <v>19458797505</v>
      </c>
      <c r="I2653" t="s">
        <v>5627</v>
      </c>
      <c r="J2653" t="s">
        <v>7291</v>
      </c>
      <c r="K2653">
        <v>2460.41</v>
      </c>
      <c r="L2653" s="12" t="s">
        <v>9546</v>
      </c>
      <c r="M2653" s="10" t="s">
        <v>11276</v>
      </c>
      <c r="N2653">
        <v>2652</v>
      </c>
      <c r="O2653">
        <v>45126</v>
      </c>
      <c r="P2653" t="s">
        <v>11403</v>
      </c>
      <c r="Q2653" s="16">
        <v>4673.6099999999997</v>
      </c>
      <c r="R2653">
        <v>7134.02</v>
      </c>
      <c r="S2653">
        <v>75</v>
      </c>
      <c r="T2653">
        <v>2652</v>
      </c>
      <c r="U2653">
        <v>38009.78</v>
      </c>
      <c r="V2653" t="s">
        <v>11411</v>
      </c>
      <c r="W2653">
        <v>7.49</v>
      </c>
      <c r="X2653">
        <v>12</v>
      </c>
      <c r="Y2653" t="s">
        <v>11567</v>
      </c>
      <c r="Z2653" t="s">
        <v>12011</v>
      </c>
      <c r="AA2653">
        <v>2652</v>
      </c>
      <c r="AB2653" t="s">
        <v>12016</v>
      </c>
      <c r="AC2653">
        <v>8002.92</v>
      </c>
      <c r="AD2653">
        <v>1381.48</v>
      </c>
      <c r="AE2653">
        <v>69.069999999999993</v>
      </c>
      <c r="AF2653" t="s">
        <v>11096</v>
      </c>
      <c r="AG2653" t="s">
        <v>11087</v>
      </c>
      <c r="AH2653">
        <v>5245</v>
      </c>
      <c r="AI2653">
        <v>2652</v>
      </c>
      <c r="AJ2653" t="s">
        <v>11264</v>
      </c>
      <c r="AK2653" t="s">
        <v>12028</v>
      </c>
      <c r="AL2653" t="s">
        <v>12031</v>
      </c>
      <c r="AM2653" t="s">
        <v>11239</v>
      </c>
      <c r="AN2653">
        <v>1</v>
      </c>
      <c r="AO2653" s="10" t="s">
        <v>12038</v>
      </c>
      <c r="AP2653" t="str" cm="1">
        <f t="array" ref="AP2653">_xlfn.IFS(
  Table1[[#This Row],[Age]]&lt;=25, "18-25",
  Table1[[#This Row],[Age]]&lt;=35, "26-35",
  Table1[[#This Row],[Age]]&lt;=45, "36-45",
  Table1[[#This Row],[Age]]&lt;=60, "46-60",
  TRUE, "60+")</f>
        <v>36-45</v>
      </c>
    </row>
    <row r="2654" spans="1:42" x14ac:dyDescent="0.3">
      <c r="A2654">
        <v>2653</v>
      </c>
      <c r="B2654" t="s">
        <v>50</v>
      </c>
      <c r="C2654" t="s">
        <v>87</v>
      </c>
      <c r="D2654">
        <v>31</v>
      </c>
      <c r="E2654" t="s">
        <v>106</v>
      </c>
      <c r="F2654" t="s">
        <v>2760</v>
      </c>
      <c r="G2654" t="s">
        <v>5147</v>
      </c>
      <c r="H2654">
        <v>19458797506</v>
      </c>
      <c r="I2654" t="s">
        <v>6786</v>
      </c>
      <c r="J2654" t="s">
        <v>7292</v>
      </c>
      <c r="K2654">
        <v>6631.02</v>
      </c>
      <c r="L2654" s="12" t="s">
        <v>9547</v>
      </c>
      <c r="M2654" s="10" t="s">
        <v>11083</v>
      </c>
      <c r="N2654">
        <v>2653</v>
      </c>
      <c r="O2654">
        <v>45180</v>
      </c>
      <c r="P2654" t="s">
        <v>11403</v>
      </c>
      <c r="Q2654" s="16">
        <v>1191.6500000000001</v>
      </c>
      <c r="R2654">
        <v>7822.67</v>
      </c>
      <c r="S2654">
        <v>35</v>
      </c>
      <c r="T2654">
        <v>2653</v>
      </c>
      <c r="U2654">
        <v>41684.92</v>
      </c>
      <c r="V2654" t="s">
        <v>11412</v>
      </c>
      <c r="W2654">
        <v>8.8800000000000008</v>
      </c>
      <c r="X2654">
        <v>12</v>
      </c>
      <c r="Y2654" t="s">
        <v>9769</v>
      </c>
      <c r="Z2654" t="s">
        <v>12010</v>
      </c>
      <c r="AA2654">
        <v>2653</v>
      </c>
      <c r="AB2654" t="s">
        <v>12017</v>
      </c>
      <c r="AC2654">
        <v>7979.22</v>
      </c>
      <c r="AD2654">
        <v>2694.49</v>
      </c>
      <c r="AE2654">
        <v>134.72</v>
      </c>
      <c r="AF2654" t="s">
        <v>11341</v>
      </c>
      <c r="AG2654" t="s">
        <v>11102</v>
      </c>
      <c r="AH2654">
        <v>9782</v>
      </c>
      <c r="AI2654">
        <v>2653</v>
      </c>
      <c r="AJ2654" t="s">
        <v>11095</v>
      </c>
      <c r="AK2654" t="s">
        <v>12029</v>
      </c>
      <c r="AL2654" t="s">
        <v>12031</v>
      </c>
      <c r="AM2654" t="s">
        <v>11208</v>
      </c>
      <c r="AN2654">
        <v>1</v>
      </c>
      <c r="AO2654" s="10" t="s">
        <v>12042</v>
      </c>
      <c r="AP2654" t="str" cm="1">
        <f t="array" ref="AP2654">_xlfn.IFS(
  Table1[[#This Row],[Age]]&lt;=25, "18-25",
  Table1[[#This Row],[Age]]&lt;=35, "26-35",
  Table1[[#This Row],[Age]]&lt;=45, "36-45",
  Table1[[#This Row],[Age]]&lt;=60, "46-60",
  TRUE, "60+")</f>
        <v>26-35</v>
      </c>
    </row>
    <row r="2655" spans="1:42" x14ac:dyDescent="0.3">
      <c r="A2655">
        <v>2654</v>
      </c>
      <c r="B2655" t="s">
        <v>50</v>
      </c>
      <c r="C2655" t="s">
        <v>81</v>
      </c>
      <c r="D2655">
        <v>69</v>
      </c>
      <c r="E2655" t="s">
        <v>105</v>
      </c>
      <c r="F2655" t="s">
        <v>2761</v>
      </c>
      <c r="G2655" t="s">
        <v>5114</v>
      </c>
      <c r="H2655">
        <v>19458797507</v>
      </c>
      <c r="I2655" t="s">
        <v>5577</v>
      </c>
      <c r="J2655" t="s">
        <v>7291</v>
      </c>
      <c r="K2655">
        <v>6006.41</v>
      </c>
      <c r="L2655" s="12" t="s">
        <v>9548</v>
      </c>
      <c r="M2655" s="10" t="s">
        <v>11357</v>
      </c>
      <c r="N2655">
        <v>2654</v>
      </c>
      <c r="O2655">
        <v>45222</v>
      </c>
      <c r="P2655" t="s">
        <v>11402</v>
      </c>
      <c r="Q2655" s="16">
        <v>1504.35</v>
      </c>
      <c r="R2655">
        <v>7510.76</v>
      </c>
      <c r="S2655">
        <v>47</v>
      </c>
      <c r="T2655">
        <v>2654</v>
      </c>
      <c r="U2655">
        <v>12395.31</v>
      </c>
      <c r="V2655" t="s">
        <v>11411</v>
      </c>
      <c r="W2655">
        <v>5.88</v>
      </c>
      <c r="X2655">
        <v>12</v>
      </c>
      <c r="Y2655" t="s">
        <v>11958</v>
      </c>
      <c r="Z2655" t="s">
        <v>12011</v>
      </c>
      <c r="AA2655">
        <v>2654</v>
      </c>
      <c r="AB2655" t="s">
        <v>12017</v>
      </c>
      <c r="AC2655">
        <v>9037.57</v>
      </c>
      <c r="AD2655">
        <v>4727.4399999999996</v>
      </c>
      <c r="AE2655">
        <v>236.37</v>
      </c>
      <c r="AF2655" t="s">
        <v>11179</v>
      </c>
      <c r="AG2655" t="s">
        <v>11090</v>
      </c>
      <c r="AH2655">
        <v>6357</v>
      </c>
      <c r="AI2655">
        <v>2654</v>
      </c>
      <c r="AJ2655" t="s">
        <v>11254</v>
      </c>
      <c r="AK2655" t="s">
        <v>12029</v>
      </c>
      <c r="AL2655" t="s">
        <v>12031</v>
      </c>
      <c r="AM2655" t="s">
        <v>11131</v>
      </c>
      <c r="AN2655">
        <v>1</v>
      </c>
      <c r="AO2655" s="10" t="s">
        <v>12044</v>
      </c>
      <c r="AP2655" t="str" cm="1">
        <f t="array" ref="AP2655">_xlfn.IFS(
  Table1[[#This Row],[Age]]&lt;=25, "18-25",
  Table1[[#This Row],[Age]]&lt;=35, "26-35",
  Table1[[#This Row],[Age]]&lt;=45, "36-45",
  Table1[[#This Row],[Age]]&lt;=60, "46-60",
  TRUE, "60+")</f>
        <v>60+</v>
      </c>
    </row>
    <row r="2656" spans="1:42" x14ac:dyDescent="0.3">
      <c r="A2656">
        <v>2655</v>
      </c>
      <c r="B2656" t="s">
        <v>26</v>
      </c>
      <c r="C2656" t="s">
        <v>65</v>
      </c>
      <c r="D2656">
        <v>30</v>
      </c>
      <c r="E2656" t="s">
        <v>104</v>
      </c>
      <c r="F2656" t="s">
        <v>2762</v>
      </c>
      <c r="G2656" t="s">
        <v>5109</v>
      </c>
      <c r="H2656">
        <v>19458797508</v>
      </c>
      <c r="I2656" t="s">
        <v>5794</v>
      </c>
      <c r="J2656" t="s">
        <v>7292</v>
      </c>
      <c r="K2656">
        <v>8250.2000000000007</v>
      </c>
      <c r="L2656" s="12" t="s">
        <v>9549</v>
      </c>
      <c r="M2656" s="10" t="s">
        <v>11167</v>
      </c>
      <c r="N2656">
        <v>2655</v>
      </c>
      <c r="O2656">
        <v>45105</v>
      </c>
      <c r="P2656" t="s">
        <v>11403</v>
      </c>
      <c r="Q2656" s="16">
        <v>4367.5600000000004</v>
      </c>
      <c r="R2656">
        <v>12617.76</v>
      </c>
      <c r="S2656">
        <v>18</v>
      </c>
      <c r="T2656">
        <v>2655</v>
      </c>
      <c r="U2656">
        <v>32158.43</v>
      </c>
      <c r="V2656" t="s">
        <v>11412</v>
      </c>
      <c r="W2656">
        <v>5.4</v>
      </c>
      <c r="X2656">
        <v>60</v>
      </c>
      <c r="Y2656" t="s">
        <v>7863</v>
      </c>
      <c r="Z2656" t="s">
        <v>12011</v>
      </c>
      <c r="AA2656">
        <v>2655</v>
      </c>
      <c r="AB2656" t="s">
        <v>12016</v>
      </c>
      <c r="AC2656">
        <v>6007.2</v>
      </c>
      <c r="AD2656">
        <v>144.97</v>
      </c>
      <c r="AE2656">
        <v>7.25</v>
      </c>
      <c r="AF2656" t="s">
        <v>11127</v>
      </c>
      <c r="AG2656" t="s">
        <v>11391</v>
      </c>
      <c r="AH2656">
        <v>8900</v>
      </c>
      <c r="AI2656">
        <v>2655</v>
      </c>
      <c r="AJ2656" t="s">
        <v>11146</v>
      </c>
      <c r="AK2656" t="s">
        <v>12028</v>
      </c>
      <c r="AL2656" t="s">
        <v>12031</v>
      </c>
      <c r="AM2656" t="s">
        <v>11086</v>
      </c>
      <c r="AN2656">
        <v>1</v>
      </c>
      <c r="AO2656" s="10" t="s">
        <v>12043</v>
      </c>
      <c r="AP2656" t="str" cm="1">
        <f t="array" ref="AP2656">_xlfn.IFS(
  Table1[[#This Row],[Age]]&lt;=25, "18-25",
  Table1[[#This Row],[Age]]&lt;=35, "26-35",
  Table1[[#This Row],[Age]]&lt;=45, "36-45",
  Table1[[#This Row],[Age]]&lt;=60, "46-60",
  TRUE, "60+")</f>
        <v>26-35</v>
      </c>
    </row>
    <row r="2657" spans="1:42" x14ac:dyDescent="0.3">
      <c r="A2657">
        <v>2656</v>
      </c>
      <c r="B2657" t="s">
        <v>49</v>
      </c>
      <c r="C2657" t="s">
        <v>87</v>
      </c>
      <c r="D2657">
        <v>51</v>
      </c>
      <c r="E2657" t="s">
        <v>105</v>
      </c>
      <c r="F2657" t="s">
        <v>2763</v>
      </c>
      <c r="G2657" t="s">
        <v>5116</v>
      </c>
      <c r="H2657">
        <v>19458797509</v>
      </c>
      <c r="I2657" t="s">
        <v>5683</v>
      </c>
      <c r="J2657" t="s">
        <v>7292</v>
      </c>
      <c r="K2657">
        <v>5146.5200000000004</v>
      </c>
      <c r="L2657" s="12" t="s">
        <v>8646</v>
      </c>
      <c r="M2657" s="10" t="s">
        <v>11394</v>
      </c>
      <c r="N2657">
        <v>2656</v>
      </c>
      <c r="O2657">
        <v>44973</v>
      </c>
      <c r="P2657" t="s">
        <v>11403</v>
      </c>
      <c r="Q2657" s="16">
        <v>3931.96</v>
      </c>
      <c r="R2657">
        <v>9078.48</v>
      </c>
      <c r="S2657">
        <v>36</v>
      </c>
      <c r="T2657">
        <v>2656</v>
      </c>
      <c r="U2657">
        <v>19528.490000000002</v>
      </c>
      <c r="V2657" t="s">
        <v>11411</v>
      </c>
      <c r="W2657">
        <v>6.18</v>
      </c>
      <c r="X2657">
        <v>12</v>
      </c>
      <c r="Y2657" t="s">
        <v>10306</v>
      </c>
      <c r="Z2657" t="s">
        <v>12010</v>
      </c>
      <c r="AA2657">
        <v>2656</v>
      </c>
      <c r="AB2657" t="s">
        <v>12016</v>
      </c>
      <c r="AC2657">
        <v>6042.02</v>
      </c>
      <c r="AD2657">
        <v>3372.05</v>
      </c>
      <c r="AE2657">
        <v>168.6</v>
      </c>
      <c r="AF2657" t="s">
        <v>11083</v>
      </c>
      <c r="AG2657" t="s">
        <v>11361</v>
      </c>
      <c r="AH2657">
        <v>8317</v>
      </c>
      <c r="AI2657">
        <v>2656</v>
      </c>
      <c r="AJ2657" t="s">
        <v>11251</v>
      </c>
      <c r="AK2657" t="s">
        <v>12029</v>
      </c>
      <c r="AL2657" t="s">
        <v>12031</v>
      </c>
      <c r="AM2657" t="s">
        <v>11325</v>
      </c>
      <c r="AN2657">
        <v>-1</v>
      </c>
      <c r="AO2657" s="10" t="s">
        <v>12045</v>
      </c>
      <c r="AP2657" t="str" cm="1">
        <f t="array" ref="AP2657">_xlfn.IFS(
  Table1[[#This Row],[Age]]&lt;=25, "18-25",
  Table1[[#This Row],[Age]]&lt;=35, "26-35",
  Table1[[#This Row],[Age]]&lt;=45, "36-45",
  Table1[[#This Row],[Age]]&lt;=60, "46-60",
  TRUE, "60+")</f>
        <v>46-60</v>
      </c>
    </row>
    <row r="2658" spans="1:42" x14ac:dyDescent="0.3">
      <c r="A2658">
        <v>2657</v>
      </c>
      <c r="B2658" t="s">
        <v>43</v>
      </c>
      <c r="C2658" t="s">
        <v>88</v>
      </c>
      <c r="D2658">
        <v>58</v>
      </c>
      <c r="E2658" t="s">
        <v>104</v>
      </c>
      <c r="F2658" t="s">
        <v>2764</v>
      </c>
      <c r="G2658" t="s">
        <v>5147</v>
      </c>
      <c r="H2658">
        <v>19458797510</v>
      </c>
      <c r="I2658" t="s">
        <v>6787</v>
      </c>
      <c r="J2658" t="s">
        <v>7291</v>
      </c>
      <c r="K2658">
        <v>3249.49</v>
      </c>
      <c r="L2658" s="12" t="s">
        <v>7951</v>
      </c>
      <c r="M2658" s="10" t="s">
        <v>11218</v>
      </c>
      <c r="N2658">
        <v>2657</v>
      </c>
      <c r="O2658">
        <v>45149</v>
      </c>
      <c r="P2658" t="s">
        <v>11402</v>
      </c>
      <c r="Q2658" s="16">
        <v>1484.63</v>
      </c>
      <c r="R2658">
        <v>1764.86</v>
      </c>
      <c r="S2658">
        <v>19</v>
      </c>
      <c r="T2658">
        <v>2657</v>
      </c>
      <c r="U2658">
        <v>3864.59</v>
      </c>
      <c r="V2658" t="s">
        <v>11411</v>
      </c>
      <c r="W2658">
        <v>9</v>
      </c>
      <c r="X2658">
        <v>60</v>
      </c>
      <c r="Y2658" t="s">
        <v>11966</v>
      </c>
      <c r="Z2658" t="s">
        <v>12012</v>
      </c>
      <c r="AA2658">
        <v>2657</v>
      </c>
      <c r="AB2658" t="s">
        <v>12017</v>
      </c>
      <c r="AC2658">
        <v>1705.64</v>
      </c>
      <c r="AD2658">
        <v>4326.0200000000004</v>
      </c>
      <c r="AE2658">
        <v>216.3</v>
      </c>
      <c r="AF2658" t="s">
        <v>11158</v>
      </c>
      <c r="AG2658" t="s">
        <v>11186</v>
      </c>
      <c r="AH2658">
        <v>8623</v>
      </c>
      <c r="AI2658">
        <v>2657</v>
      </c>
      <c r="AJ2658" t="s">
        <v>11093</v>
      </c>
      <c r="AK2658" t="s">
        <v>12027</v>
      </c>
      <c r="AL2658" t="s">
        <v>12032</v>
      </c>
      <c r="AM2658" t="s">
        <v>11366</v>
      </c>
      <c r="AN2658">
        <v>1</v>
      </c>
      <c r="AO2658" s="10" t="s">
        <v>12041</v>
      </c>
      <c r="AP2658" t="str" cm="1">
        <f t="array" ref="AP2658">_xlfn.IFS(
  Table1[[#This Row],[Age]]&lt;=25, "18-25",
  Table1[[#This Row],[Age]]&lt;=35, "26-35",
  Table1[[#This Row],[Age]]&lt;=45, "36-45",
  Table1[[#This Row],[Age]]&lt;=60, "46-60",
  TRUE, "60+")</f>
        <v>46-60</v>
      </c>
    </row>
    <row r="2659" spans="1:42" x14ac:dyDescent="0.3">
      <c r="A2659">
        <v>2658</v>
      </c>
      <c r="B2659" t="s">
        <v>34</v>
      </c>
      <c r="C2659" t="s">
        <v>99</v>
      </c>
      <c r="D2659">
        <v>20</v>
      </c>
      <c r="E2659" t="s">
        <v>106</v>
      </c>
      <c r="F2659" t="s">
        <v>2765</v>
      </c>
      <c r="G2659" t="s">
        <v>5116</v>
      </c>
      <c r="H2659">
        <v>19458797511</v>
      </c>
      <c r="I2659" t="s">
        <v>6788</v>
      </c>
      <c r="J2659" t="s">
        <v>7291</v>
      </c>
      <c r="K2659">
        <v>290.85000000000002</v>
      </c>
      <c r="L2659" s="12" t="s">
        <v>9302</v>
      </c>
      <c r="M2659" s="10" t="s">
        <v>11322</v>
      </c>
      <c r="N2659">
        <v>2658</v>
      </c>
      <c r="O2659">
        <v>45041</v>
      </c>
      <c r="P2659" t="s">
        <v>11403</v>
      </c>
      <c r="Q2659" s="16">
        <v>3544.78</v>
      </c>
      <c r="R2659">
        <v>3835.63</v>
      </c>
      <c r="S2659">
        <v>25</v>
      </c>
      <c r="T2659">
        <v>2658</v>
      </c>
      <c r="U2659">
        <v>43206.31</v>
      </c>
      <c r="V2659" t="s">
        <v>11411</v>
      </c>
      <c r="W2659">
        <v>6.84</v>
      </c>
      <c r="X2659">
        <v>60</v>
      </c>
      <c r="Y2659" t="s">
        <v>11764</v>
      </c>
      <c r="Z2659" t="s">
        <v>12010</v>
      </c>
      <c r="AA2659">
        <v>2658</v>
      </c>
      <c r="AB2659" t="s">
        <v>12017</v>
      </c>
      <c r="AC2659">
        <v>7887.48</v>
      </c>
      <c r="AD2659">
        <v>3668.6</v>
      </c>
      <c r="AE2659">
        <v>183.43</v>
      </c>
      <c r="AF2659" t="s">
        <v>11329</v>
      </c>
      <c r="AG2659" t="s">
        <v>11240</v>
      </c>
      <c r="AH2659">
        <v>2476</v>
      </c>
      <c r="AI2659">
        <v>2658</v>
      </c>
      <c r="AJ2659" t="s">
        <v>11294</v>
      </c>
      <c r="AK2659" t="s">
        <v>12028</v>
      </c>
      <c r="AL2659" t="s">
        <v>12031</v>
      </c>
      <c r="AM2659" t="s">
        <v>11116</v>
      </c>
      <c r="AN2659">
        <v>1</v>
      </c>
      <c r="AO2659" s="10" t="s">
        <v>12037</v>
      </c>
      <c r="AP2659" t="str" cm="1">
        <f t="array" ref="AP2659">_xlfn.IFS(
  Table1[[#This Row],[Age]]&lt;=25, "18-25",
  Table1[[#This Row],[Age]]&lt;=35, "26-35",
  Table1[[#This Row],[Age]]&lt;=45, "36-45",
  Table1[[#This Row],[Age]]&lt;=60, "46-60",
  TRUE, "60+")</f>
        <v>18-25</v>
      </c>
    </row>
    <row r="2660" spans="1:42" x14ac:dyDescent="0.3">
      <c r="A2660">
        <v>2659</v>
      </c>
      <c r="B2660" t="s">
        <v>37</v>
      </c>
      <c r="C2660" t="s">
        <v>80</v>
      </c>
      <c r="D2660">
        <v>21</v>
      </c>
      <c r="E2660" t="s">
        <v>105</v>
      </c>
      <c r="F2660" t="s">
        <v>2766</v>
      </c>
      <c r="G2660" t="s">
        <v>5140</v>
      </c>
      <c r="H2660">
        <v>19458797512</v>
      </c>
      <c r="I2660" t="s">
        <v>6789</v>
      </c>
      <c r="J2660" t="s">
        <v>7291</v>
      </c>
      <c r="K2660">
        <v>7970.76</v>
      </c>
      <c r="L2660" s="12" t="s">
        <v>7914</v>
      </c>
      <c r="M2660" s="10" t="s">
        <v>11121</v>
      </c>
      <c r="N2660">
        <v>2659</v>
      </c>
      <c r="O2660">
        <v>45252</v>
      </c>
      <c r="P2660" t="s">
        <v>11403</v>
      </c>
      <c r="Q2660" s="16">
        <v>434.73</v>
      </c>
      <c r="R2660">
        <v>8405.49</v>
      </c>
      <c r="S2660">
        <v>46</v>
      </c>
      <c r="T2660">
        <v>2659</v>
      </c>
      <c r="U2660">
        <v>41216.480000000003</v>
      </c>
      <c r="V2660" t="s">
        <v>11413</v>
      </c>
      <c r="W2660">
        <v>8.09</v>
      </c>
      <c r="X2660">
        <v>36</v>
      </c>
      <c r="Y2660" t="s">
        <v>8650</v>
      </c>
      <c r="Z2660" t="s">
        <v>12011</v>
      </c>
      <c r="AA2660">
        <v>2659</v>
      </c>
      <c r="AB2660" t="s">
        <v>12015</v>
      </c>
      <c r="AC2660">
        <v>5325.22</v>
      </c>
      <c r="AD2660">
        <v>2409.75</v>
      </c>
      <c r="AE2660">
        <v>120.49</v>
      </c>
      <c r="AF2660" t="s">
        <v>11326</v>
      </c>
      <c r="AG2660" t="s">
        <v>11145</v>
      </c>
      <c r="AH2660">
        <v>667</v>
      </c>
      <c r="AI2660">
        <v>2659</v>
      </c>
      <c r="AJ2660" t="s">
        <v>11143</v>
      </c>
      <c r="AK2660" t="s">
        <v>12028</v>
      </c>
      <c r="AL2660" t="s">
        <v>12031</v>
      </c>
      <c r="AM2660" t="s">
        <v>11081</v>
      </c>
      <c r="AN2660">
        <v>1</v>
      </c>
      <c r="AO2660" s="10" t="s">
        <v>12040</v>
      </c>
      <c r="AP2660" t="str" cm="1">
        <f t="array" ref="AP2660">_xlfn.IFS(
  Table1[[#This Row],[Age]]&lt;=25, "18-25",
  Table1[[#This Row],[Age]]&lt;=35, "26-35",
  Table1[[#This Row],[Age]]&lt;=45, "36-45",
  Table1[[#This Row],[Age]]&lt;=60, "46-60",
  TRUE, "60+")</f>
        <v>18-25</v>
      </c>
    </row>
    <row r="2661" spans="1:42" x14ac:dyDescent="0.3">
      <c r="A2661">
        <v>2660</v>
      </c>
      <c r="B2661" t="s">
        <v>32</v>
      </c>
      <c r="C2661" t="s">
        <v>71</v>
      </c>
      <c r="D2661">
        <v>61</v>
      </c>
      <c r="E2661" t="s">
        <v>106</v>
      </c>
      <c r="F2661" t="s">
        <v>2767</v>
      </c>
      <c r="G2661" t="s">
        <v>5147</v>
      </c>
      <c r="H2661">
        <v>19458797513</v>
      </c>
      <c r="I2661" t="s">
        <v>6790</v>
      </c>
      <c r="J2661" t="s">
        <v>7292</v>
      </c>
      <c r="K2661">
        <v>5349.46</v>
      </c>
      <c r="L2661" s="12" t="s">
        <v>7443</v>
      </c>
      <c r="M2661" s="10" t="s">
        <v>11113</v>
      </c>
      <c r="N2661">
        <v>2660</v>
      </c>
      <c r="O2661">
        <v>45122</v>
      </c>
      <c r="P2661" t="s">
        <v>11404</v>
      </c>
      <c r="Q2661" s="16">
        <v>2719.54</v>
      </c>
      <c r="R2661">
        <v>2629.92</v>
      </c>
      <c r="S2661">
        <v>60</v>
      </c>
      <c r="T2661">
        <v>2660</v>
      </c>
      <c r="U2661">
        <v>16579.18</v>
      </c>
      <c r="V2661" t="s">
        <v>11412</v>
      </c>
      <c r="W2661">
        <v>7.48</v>
      </c>
      <c r="X2661">
        <v>60</v>
      </c>
      <c r="Y2661" t="s">
        <v>11670</v>
      </c>
      <c r="Z2661" t="s">
        <v>12011</v>
      </c>
      <c r="AA2661">
        <v>2660</v>
      </c>
      <c r="AB2661" t="s">
        <v>12017</v>
      </c>
      <c r="AC2661">
        <v>2878.33</v>
      </c>
      <c r="AD2661">
        <v>4287</v>
      </c>
      <c r="AE2661">
        <v>214.35</v>
      </c>
      <c r="AF2661" t="s">
        <v>11357</v>
      </c>
      <c r="AG2661" t="s">
        <v>11269</v>
      </c>
      <c r="AH2661">
        <v>7484</v>
      </c>
      <c r="AI2661">
        <v>2660</v>
      </c>
      <c r="AJ2661" t="s">
        <v>11077</v>
      </c>
      <c r="AK2661" t="s">
        <v>12029</v>
      </c>
      <c r="AL2661" t="s">
        <v>12032</v>
      </c>
      <c r="AM2661" t="s">
        <v>11108</v>
      </c>
      <c r="AN2661">
        <v>1</v>
      </c>
      <c r="AO2661" s="10" t="s">
        <v>12038</v>
      </c>
      <c r="AP2661" t="str" cm="1">
        <f t="array" ref="AP2661">_xlfn.IFS(
  Table1[[#This Row],[Age]]&lt;=25, "18-25",
  Table1[[#This Row],[Age]]&lt;=35, "26-35",
  Table1[[#This Row],[Age]]&lt;=45, "36-45",
  Table1[[#This Row],[Age]]&lt;=60, "46-60",
  TRUE, "60+")</f>
        <v>60+</v>
      </c>
    </row>
    <row r="2662" spans="1:42" x14ac:dyDescent="0.3">
      <c r="A2662">
        <v>2661</v>
      </c>
      <c r="B2662" t="s">
        <v>3</v>
      </c>
      <c r="C2662" t="s">
        <v>89</v>
      </c>
      <c r="D2662">
        <v>32</v>
      </c>
      <c r="E2662" t="s">
        <v>106</v>
      </c>
      <c r="F2662" t="s">
        <v>2768</v>
      </c>
      <c r="G2662" t="s">
        <v>5120</v>
      </c>
      <c r="H2662">
        <v>19458797514</v>
      </c>
      <c r="I2662" t="s">
        <v>5219</v>
      </c>
      <c r="J2662" t="s">
        <v>7291</v>
      </c>
      <c r="K2662">
        <v>5388.46</v>
      </c>
      <c r="L2662" s="12" t="s">
        <v>9550</v>
      </c>
      <c r="M2662" s="10" t="s">
        <v>11325</v>
      </c>
      <c r="N2662">
        <v>2661</v>
      </c>
      <c r="O2662">
        <v>45175</v>
      </c>
      <c r="P2662" t="s">
        <v>11404</v>
      </c>
      <c r="Q2662" s="16">
        <v>4356.17</v>
      </c>
      <c r="R2662">
        <v>1032.29</v>
      </c>
      <c r="S2662">
        <v>95</v>
      </c>
      <c r="T2662">
        <v>2661</v>
      </c>
      <c r="U2662">
        <v>27043.75</v>
      </c>
      <c r="V2662" t="s">
        <v>11413</v>
      </c>
      <c r="W2662">
        <v>9.31</v>
      </c>
      <c r="X2662">
        <v>12</v>
      </c>
      <c r="Y2662" t="s">
        <v>11763</v>
      </c>
      <c r="Z2662" t="s">
        <v>12010</v>
      </c>
      <c r="AA2662">
        <v>2661</v>
      </c>
      <c r="AB2662" t="s">
        <v>12015</v>
      </c>
      <c r="AC2662">
        <v>2125.8000000000002</v>
      </c>
      <c r="AD2662">
        <v>3911.53</v>
      </c>
      <c r="AE2662">
        <v>195.58</v>
      </c>
      <c r="AF2662" t="s">
        <v>11205</v>
      </c>
      <c r="AG2662" t="s">
        <v>11091</v>
      </c>
      <c r="AH2662">
        <v>4909</v>
      </c>
      <c r="AI2662">
        <v>2661</v>
      </c>
      <c r="AJ2662" t="s">
        <v>11359</v>
      </c>
      <c r="AK2662" t="s">
        <v>12029</v>
      </c>
      <c r="AL2662" t="s">
        <v>12032</v>
      </c>
      <c r="AM2662" t="s">
        <v>11160</v>
      </c>
      <c r="AN2662">
        <v>1</v>
      </c>
      <c r="AO2662" s="10" t="s">
        <v>12042</v>
      </c>
      <c r="AP2662" t="str" cm="1">
        <f t="array" ref="AP2662">_xlfn.IFS(
  Table1[[#This Row],[Age]]&lt;=25, "18-25",
  Table1[[#This Row],[Age]]&lt;=35, "26-35",
  Table1[[#This Row],[Age]]&lt;=45, "36-45",
  Table1[[#This Row],[Age]]&lt;=60, "46-60",
  TRUE, "60+")</f>
        <v>26-35</v>
      </c>
    </row>
    <row r="2663" spans="1:42" x14ac:dyDescent="0.3">
      <c r="A2663">
        <v>2662</v>
      </c>
      <c r="B2663" t="s">
        <v>40</v>
      </c>
      <c r="C2663" t="s">
        <v>93</v>
      </c>
      <c r="D2663">
        <v>37</v>
      </c>
      <c r="E2663" t="s">
        <v>105</v>
      </c>
      <c r="F2663" t="s">
        <v>2769</v>
      </c>
      <c r="G2663" t="s">
        <v>5117</v>
      </c>
      <c r="H2663">
        <v>19458797515</v>
      </c>
      <c r="I2663" t="s">
        <v>5554</v>
      </c>
      <c r="J2663" t="s">
        <v>7291</v>
      </c>
      <c r="K2663">
        <v>9574.92</v>
      </c>
      <c r="L2663" s="12" t="s">
        <v>9551</v>
      </c>
      <c r="M2663" s="10" t="s">
        <v>11152</v>
      </c>
      <c r="N2663">
        <v>2662</v>
      </c>
      <c r="O2663">
        <v>45152</v>
      </c>
      <c r="P2663" t="s">
        <v>11404</v>
      </c>
      <c r="Q2663" s="16">
        <v>4214.16</v>
      </c>
      <c r="R2663">
        <v>5360.76</v>
      </c>
      <c r="S2663">
        <v>23</v>
      </c>
      <c r="T2663">
        <v>2662</v>
      </c>
      <c r="U2663">
        <v>26106.11</v>
      </c>
      <c r="V2663" t="s">
        <v>11411</v>
      </c>
      <c r="W2663">
        <v>8.35</v>
      </c>
      <c r="X2663">
        <v>48</v>
      </c>
      <c r="Y2663" t="s">
        <v>11833</v>
      </c>
      <c r="Z2663" t="s">
        <v>12010</v>
      </c>
      <c r="AA2663">
        <v>2662</v>
      </c>
      <c r="AB2663" t="s">
        <v>12015</v>
      </c>
      <c r="AC2663">
        <v>9002.6299999999992</v>
      </c>
      <c r="AD2663">
        <v>3668.54</v>
      </c>
      <c r="AE2663">
        <v>183.43</v>
      </c>
      <c r="AF2663" t="s">
        <v>11047</v>
      </c>
      <c r="AG2663" t="s">
        <v>11291</v>
      </c>
      <c r="AH2663">
        <v>3879</v>
      </c>
      <c r="AI2663">
        <v>2662</v>
      </c>
      <c r="AJ2663" t="s">
        <v>11249</v>
      </c>
      <c r="AK2663" t="s">
        <v>12028</v>
      </c>
      <c r="AL2663" t="s">
        <v>12031</v>
      </c>
      <c r="AM2663" t="s">
        <v>11325</v>
      </c>
      <c r="AN2663">
        <v>1</v>
      </c>
      <c r="AO2663" s="10" t="s">
        <v>12041</v>
      </c>
      <c r="AP2663" t="str" cm="1">
        <f t="array" ref="AP2663">_xlfn.IFS(
  Table1[[#This Row],[Age]]&lt;=25, "18-25",
  Table1[[#This Row],[Age]]&lt;=35, "26-35",
  Table1[[#This Row],[Age]]&lt;=45, "36-45",
  Table1[[#This Row],[Age]]&lt;=60, "46-60",
  TRUE, "60+")</f>
        <v>36-45</v>
      </c>
    </row>
    <row r="2664" spans="1:42" x14ac:dyDescent="0.3">
      <c r="A2664">
        <v>2663</v>
      </c>
      <c r="B2664" t="s">
        <v>50</v>
      </c>
      <c r="C2664" t="s">
        <v>93</v>
      </c>
      <c r="D2664">
        <v>25</v>
      </c>
      <c r="E2664" t="s">
        <v>105</v>
      </c>
      <c r="F2664" t="s">
        <v>2770</v>
      </c>
      <c r="G2664" t="s">
        <v>5147</v>
      </c>
      <c r="H2664">
        <v>19458797516</v>
      </c>
      <c r="I2664" t="s">
        <v>6791</v>
      </c>
      <c r="J2664" t="s">
        <v>7291</v>
      </c>
      <c r="K2664">
        <v>4913.6499999999996</v>
      </c>
      <c r="L2664" s="12" t="s">
        <v>9552</v>
      </c>
      <c r="M2664" s="10" t="s">
        <v>11281</v>
      </c>
      <c r="N2664">
        <v>2663</v>
      </c>
      <c r="O2664">
        <v>45209</v>
      </c>
      <c r="P2664" t="s">
        <v>11403</v>
      </c>
      <c r="Q2664" s="16">
        <v>1022.2</v>
      </c>
      <c r="R2664">
        <v>3891.45</v>
      </c>
      <c r="S2664">
        <v>78</v>
      </c>
      <c r="T2664">
        <v>2663</v>
      </c>
      <c r="U2664">
        <v>9695.5</v>
      </c>
      <c r="V2664" t="s">
        <v>11413</v>
      </c>
      <c r="W2664">
        <v>4.07</v>
      </c>
      <c r="X2664">
        <v>36</v>
      </c>
      <c r="Y2664" t="s">
        <v>9448</v>
      </c>
      <c r="Z2664" t="s">
        <v>12012</v>
      </c>
      <c r="AA2664">
        <v>2663</v>
      </c>
      <c r="AB2664" t="s">
        <v>12017</v>
      </c>
      <c r="AC2664">
        <v>6187.67</v>
      </c>
      <c r="AD2664">
        <v>530.63</v>
      </c>
      <c r="AE2664">
        <v>26.53</v>
      </c>
      <c r="AF2664" t="s">
        <v>11222</v>
      </c>
      <c r="AG2664" t="s">
        <v>11325</v>
      </c>
      <c r="AH2664">
        <v>722</v>
      </c>
      <c r="AI2664">
        <v>2663</v>
      </c>
      <c r="AJ2664" t="s">
        <v>11214</v>
      </c>
      <c r="AK2664" t="s">
        <v>12029</v>
      </c>
      <c r="AL2664" t="s">
        <v>12031</v>
      </c>
      <c r="AM2664" t="s">
        <v>11222</v>
      </c>
      <c r="AN2664">
        <v>1</v>
      </c>
      <c r="AO2664" s="10" t="s">
        <v>12044</v>
      </c>
      <c r="AP2664" t="str" cm="1">
        <f t="array" ref="AP2664">_xlfn.IFS(
  Table1[[#This Row],[Age]]&lt;=25, "18-25",
  Table1[[#This Row],[Age]]&lt;=35, "26-35",
  Table1[[#This Row],[Age]]&lt;=45, "36-45",
  Table1[[#This Row],[Age]]&lt;=60, "46-60",
  TRUE, "60+")</f>
        <v>18-25</v>
      </c>
    </row>
    <row r="2665" spans="1:42" x14ac:dyDescent="0.3">
      <c r="A2665">
        <v>2664</v>
      </c>
      <c r="B2665" t="s">
        <v>3</v>
      </c>
      <c r="C2665" t="s">
        <v>71</v>
      </c>
      <c r="D2665">
        <v>67</v>
      </c>
      <c r="E2665" t="s">
        <v>105</v>
      </c>
      <c r="F2665" t="s">
        <v>2771</v>
      </c>
      <c r="G2665" t="s">
        <v>5144</v>
      </c>
      <c r="H2665">
        <v>19458797517</v>
      </c>
      <c r="I2665" t="s">
        <v>5591</v>
      </c>
      <c r="J2665" t="s">
        <v>7292</v>
      </c>
      <c r="K2665">
        <v>3226.43</v>
      </c>
      <c r="L2665" s="12" t="s">
        <v>9553</v>
      </c>
      <c r="M2665" s="10" t="s">
        <v>11192</v>
      </c>
      <c r="N2665">
        <v>2664</v>
      </c>
      <c r="O2665">
        <v>44980</v>
      </c>
      <c r="P2665" t="s">
        <v>11404</v>
      </c>
      <c r="Q2665" s="16">
        <v>2670.5</v>
      </c>
      <c r="R2665">
        <v>5896.93</v>
      </c>
      <c r="S2665">
        <v>27</v>
      </c>
      <c r="T2665">
        <v>2664</v>
      </c>
      <c r="U2665">
        <v>8138.02</v>
      </c>
      <c r="V2665" t="s">
        <v>11413</v>
      </c>
      <c r="W2665">
        <v>8.69</v>
      </c>
      <c r="X2665">
        <v>60</v>
      </c>
      <c r="Y2665" t="s">
        <v>11587</v>
      </c>
      <c r="Z2665" t="s">
        <v>12011</v>
      </c>
      <c r="AA2665">
        <v>2664</v>
      </c>
      <c r="AB2665" t="s">
        <v>12016</v>
      </c>
      <c r="AC2665">
        <v>6563.79</v>
      </c>
      <c r="AD2665">
        <v>3523.44</v>
      </c>
      <c r="AE2665">
        <v>176.17</v>
      </c>
      <c r="AF2665" t="s">
        <v>11242</v>
      </c>
      <c r="AG2665" t="s">
        <v>11209</v>
      </c>
      <c r="AH2665">
        <v>5886</v>
      </c>
      <c r="AI2665">
        <v>2664</v>
      </c>
      <c r="AJ2665" t="s">
        <v>11051</v>
      </c>
      <c r="AK2665" t="s">
        <v>12027</v>
      </c>
      <c r="AL2665" t="s">
        <v>12031</v>
      </c>
      <c r="AM2665" t="s">
        <v>11056</v>
      </c>
      <c r="AN2665">
        <v>1</v>
      </c>
      <c r="AO2665" s="10" t="s">
        <v>12045</v>
      </c>
      <c r="AP2665" t="str" cm="1">
        <f t="array" ref="AP2665">_xlfn.IFS(
  Table1[[#This Row],[Age]]&lt;=25, "18-25",
  Table1[[#This Row],[Age]]&lt;=35, "26-35",
  Table1[[#This Row],[Age]]&lt;=45, "36-45",
  Table1[[#This Row],[Age]]&lt;=60, "46-60",
  TRUE, "60+")</f>
        <v>60+</v>
      </c>
    </row>
    <row r="2666" spans="1:42" x14ac:dyDescent="0.3">
      <c r="A2666">
        <v>2665</v>
      </c>
      <c r="B2666" t="s">
        <v>5</v>
      </c>
      <c r="C2666" t="s">
        <v>39</v>
      </c>
      <c r="D2666">
        <v>22</v>
      </c>
      <c r="E2666" t="s">
        <v>106</v>
      </c>
      <c r="F2666" t="s">
        <v>2772</v>
      </c>
      <c r="G2666" t="s">
        <v>5137</v>
      </c>
      <c r="H2666">
        <v>19458797518</v>
      </c>
      <c r="I2666" t="s">
        <v>6149</v>
      </c>
      <c r="J2666" t="s">
        <v>7291</v>
      </c>
      <c r="K2666">
        <v>3464.4</v>
      </c>
      <c r="L2666" s="12" t="s">
        <v>7332</v>
      </c>
      <c r="M2666" s="10" t="s">
        <v>11096</v>
      </c>
      <c r="N2666">
        <v>2665</v>
      </c>
      <c r="O2666">
        <v>45068</v>
      </c>
      <c r="P2666" t="s">
        <v>11402</v>
      </c>
      <c r="Q2666" s="16">
        <v>1998.32</v>
      </c>
      <c r="R2666">
        <v>5462.72</v>
      </c>
      <c r="S2666">
        <v>35</v>
      </c>
      <c r="T2666">
        <v>2665</v>
      </c>
      <c r="U2666">
        <v>42369.13</v>
      </c>
      <c r="V2666" t="s">
        <v>11413</v>
      </c>
      <c r="W2666">
        <v>5.21</v>
      </c>
      <c r="X2666">
        <v>36</v>
      </c>
      <c r="Y2666" t="s">
        <v>7945</v>
      </c>
      <c r="Z2666" t="s">
        <v>12010</v>
      </c>
      <c r="AA2666">
        <v>2665</v>
      </c>
      <c r="AB2666" t="s">
        <v>12017</v>
      </c>
      <c r="AC2666">
        <v>3166.85</v>
      </c>
      <c r="AD2666">
        <v>777.95</v>
      </c>
      <c r="AE2666">
        <v>38.9</v>
      </c>
      <c r="AF2666" t="s">
        <v>11085</v>
      </c>
      <c r="AG2666" t="s">
        <v>11365</v>
      </c>
      <c r="AH2666">
        <v>9944</v>
      </c>
      <c r="AI2666">
        <v>2665</v>
      </c>
      <c r="AJ2666" t="s">
        <v>11118</v>
      </c>
      <c r="AK2666" t="s">
        <v>12027</v>
      </c>
      <c r="AL2666" t="s">
        <v>12031</v>
      </c>
      <c r="AM2666" t="s">
        <v>11065</v>
      </c>
      <c r="AN2666">
        <v>1</v>
      </c>
      <c r="AO2666" s="10" t="s">
        <v>12046</v>
      </c>
      <c r="AP2666" t="str" cm="1">
        <f t="array" ref="AP2666">_xlfn.IFS(
  Table1[[#This Row],[Age]]&lt;=25, "18-25",
  Table1[[#This Row],[Age]]&lt;=35, "26-35",
  Table1[[#This Row],[Age]]&lt;=45, "36-45",
  Table1[[#This Row],[Age]]&lt;=60, "46-60",
  TRUE, "60+")</f>
        <v>18-25</v>
      </c>
    </row>
    <row r="2667" spans="1:42" x14ac:dyDescent="0.3">
      <c r="A2667">
        <v>2666</v>
      </c>
      <c r="B2667" t="s">
        <v>16</v>
      </c>
      <c r="C2667" t="s">
        <v>79</v>
      </c>
      <c r="D2667">
        <v>19</v>
      </c>
      <c r="E2667" t="s">
        <v>106</v>
      </c>
      <c r="F2667" t="s">
        <v>2773</v>
      </c>
      <c r="G2667" t="s">
        <v>5114</v>
      </c>
      <c r="H2667">
        <v>19458797519</v>
      </c>
      <c r="I2667" t="s">
        <v>6792</v>
      </c>
      <c r="J2667" t="s">
        <v>7292</v>
      </c>
      <c r="K2667">
        <v>216.29</v>
      </c>
      <c r="L2667" s="12" t="s">
        <v>9554</v>
      </c>
      <c r="M2667" s="10" t="s">
        <v>11087</v>
      </c>
      <c r="N2667">
        <v>2666</v>
      </c>
      <c r="O2667">
        <v>45159</v>
      </c>
      <c r="P2667" t="s">
        <v>11404</v>
      </c>
      <c r="Q2667" s="16">
        <v>2808.67</v>
      </c>
      <c r="R2667">
        <v>-2592.38</v>
      </c>
      <c r="S2667">
        <v>77</v>
      </c>
      <c r="T2667">
        <v>2666</v>
      </c>
      <c r="U2667">
        <v>43500.55</v>
      </c>
      <c r="V2667" t="s">
        <v>11412</v>
      </c>
      <c r="W2667">
        <v>8.6300000000000008</v>
      </c>
      <c r="X2667">
        <v>60</v>
      </c>
      <c r="Y2667" t="s">
        <v>11533</v>
      </c>
      <c r="Z2667" t="s">
        <v>12010</v>
      </c>
      <c r="AA2667">
        <v>2666</v>
      </c>
      <c r="AB2667" t="s">
        <v>12015</v>
      </c>
      <c r="AC2667">
        <v>5952.81</v>
      </c>
      <c r="AD2667">
        <v>4490.25</v>
      </c>
      <c r="AE2667">
        <v>224.51</v>
      </c>
      <c r="AF2667" t="s">
        <v>11172</v>
      </c>
      <c r="AG2667" t="s">
        <v>11071</v>
      </c>
      <c r="AH2667">
        <v>1425</v>
      </c>
      <c r="AI2667">
        <v>2666</v>
      </c>
      <c r="AJ2667" t="s">
        <v>11397</v>
      </c>
      <c r="AK2667" t="s">
        <v>12029</v>
      </c>
      <c r="AL2667" t="s">
        <v>12032</v>
      </c>
      <c r="AM2667" t="s">
        <v>11153</v>
      </c>
      <c r="AN2667">
        <v>1</v>
      </c>
      <c r="AO2667" s="10" t="s">
        <v>12041</v>
      </c>
      <c r="AP2667" t="str" cm="1">
        <f t="array" ref="AP2667">_xlfn.IFS(
  Table1[[#This Row],[Age]]&lt;=25, "18-25",
  Table1[[#This Row],[Age]]&lt;=35, "26-35",
  Table1[[#This Row],[Age]]&lt;=45, "36-45",
  Table1[[#This Row],[Age]]&lt;=60, "46-60",
  TRUE, "60+")</f>
        <v>18-25</v>
      </c>
    </row>
    <row r="2668" spans="1:42" x14ac:dyDescent="0.3">
      <c r="A2668">
        <v>2667</v>
      </c>
      <c r="B2668" t="s">
        <v>9</v>
      </c>
      <c r="C2668" t="s">
        <v>82</v>
      </c>
      <c r="D2668">
        <v>45</v>
      </c>
      <c r="E2668" t="s">
        <v>106</v>
      </c>
      <c r="F2668" t="s">
        <v>2774</v>
      </c>
      <c r="G2668" t="s">
        <v>5116</v>
      </c>
      <c r="H2668">
        <v>19458797520</v>
      </c>
      <c r="I2668" t="s">
        <v>5699</v>
      </c>
      <c r="J2668" t="s">
        <v>7291</v>
      </c>
      <c r="K2668">
        <v>1311.28</v>
      </c>
      <c r="L2668" s="12" t="s">
        <v>9555</v>
      </c>
      <c r="M2668" s="10" t="s">
        <v>11115</v>
      </c>
      <c r="N2668">
        <v>2667</v>
      </c>
      <c r="O2668">
        <v>45076</v>
      </c>
      <c r="P2668" t="s">
        <v>11402</v>
      </c>
      <c r="Q2668" s="16">
        <v>384.61</v>
      </c>
      <c r="R2668">
        <v>1695.89</v>
      </c>
      <c r="S2668">
        <v>55</v>
      </c>
      <c r="T2668">
        <v>2667</v>
      </c>
      <c r="U2668">
        <v>36533.81</v>
      </c>
      <c r="V2668" t="s">
        <v>11411</v>
      </c>
      <c r="W2668">
        <v>9.15</v>
      </c>
      <c r="X2668">
        <v>60</v>
      </c>
      <c r="Y2668" t="s">
        <v>7541</v>
      </c>
      <c r="Z2668" t="s">
        <v>12012</v>
      </c>
      <c r="AA2668">
        <v>2667</v>
      </c>
      <c r="AB2668" t="s">
        <v>12015</v>
      </c>
      <c r="AC2668">
        <v>2431.29</v>
      </c>
      <c r="AD2668">
        <v>3240.68</v>
      </c>
      <c r="AE2668">
        <v>162.03</v>
      </c>
      <c r="AF2668" t="s">
        <v>11161</v>
      </c>
      <c r="AG2668" t="s">
        <v>11233</v>
      </c>
      <c r="AH2668">
        <v>1134</v>
      </c>
      <c r="AI2668">
        <v>2667</v>
      </c>
      <c r="AJ2668" t="s">
        <v>11142</v>
      </c>
      <c r="AK2668" t="s">
        <v>12028</v>
      </c>
      <c r="AL2668" t="s">
        <v>12032</v>
      </c>
      <c r="AM2668" t="s">
        <v>11110</v>
      </c>
      <c r="AN2668">
        <v>1</v>
      </c>
      <c r="AO2668" s="10" t="s">
        <v>12046</v>
      </c>
      <c r="AP2668" t="str" cm="1">
        <f t="array" ref="AP2668">_xlfn.IFS(
  Table1[[#This Row],[Age]]&lt;=25, "18-25",
  Table1[[#This Row],[Age]]&lt;=35, "26-35",
  Table1[[#This Row],[Age]]&lt;=45, "36-45",
  Table1[[#This Row],[Age]]&lt;=60, "46-60",
  TRUE, "60+")</f>
        <v>36-45</v>
      </c>
    </row>
    <row r="2669" spans="1:42" x14ac:dyDescent="0.3">
      <c r="A2669">
        <v>2668</v>
      </c>
      <c r="B2669" t="s">
        <v>8</v>
      </c>
      <c r="C2669" t="s">
        <v>87</v>
      </c>
      <c r="D2669">
        <v>39</v>
      </c>
      <c r="E2669" t="s">
        <v>105</v>
      </c>
      <c r="F2669" t="s">
        <v>2775</v>
      </c>
      <c r="G2669" t="s">
        <v>5115</v>
      </c>
      <c r="H2669">
        <v>19458797521</v>
      </c>
      <c r="I2669" t="s">
        <v>6671</v>
      </c>
      <c r="J2669" t="s">
        <v>7291</v>
      </c>
      <c r="K2669">
        <v>533.71</v>
      </c>
      <c r="L2669" s="12" t="s">
        <v>9556</v>
      </c>
      <c r="M2669" s="10" t="s">
        <v>11295</v>
      </c>
      <c r="N2669">
        <v>2668</v>
      </c>
      <c r="O2669">
        <v>45123</v>
      </c>
      <c r="P2669" t="s">
        <v>11402</v>
      </c>
      <c r="Q2669" s="16">
        <v>4906.96</v>
      </c>
      <c r="R2669">
        <v>5440.67</v>
      </c>
      <c r="S2669">
        <v>36</v>
      </c>
      <c r="T2669">
        <v>2668</v>
      </c>
      <c r="U2669">
        <v>4565.51</v>
      </c>
      <c r="V2669" t="s">
        <v>11411</v>
      </c>
      <c r="W2669">
        <v>7.17</v>
      </c>
      <c r="X2669">
        <v>36</v>
      </c>
      <c r="Y2669" t="s">
        <v>11784</v>
      </c>
      <c r="Z2669" t="s">
        <v>12010</v>
      </c>
      <c r="AA2669">
        <v>2668</v>
      </c>
      <c r="AB2669" t="s">
        <v>12015</v>
      </c>
      <c r="AC2669">
        <v>4769.84</v>
      </c>
      <c r="AD2669">
        <v>4389.24</v>
      </c>
      <c r="AE2669">
        <v>219.46</v>
      </c>
      <c r="AF2669" t="s">
        <v>11319</v>
      </c>
      <c r="AG2669" t="s">
        <v>11259</v>
      </c>
      <c r="AH2669">
        <v>223</v>
      </c>
      <c r="AI2669">
        <v>2668</v>
      </c>
      <c r="AJ2669" t="s">
        <v>11194</v>
      </c>
      <c r="AK2669" t="s">
        <v>12027</v>
      </c>
      <c r="AL2669" t="s">
        <v>12032</v>
      </c>
      <c r="AM2669" t="s">
        <v>11341</v>
      </c>
      <c r="AN2669">
        <v>1</v>
      </c>
      <c r="AO2669" s="10" t="s">
        <v>12038</v>
      </c>
      <c r="AP2669" t="str" cm="1">
        <f t="array" ref="AP2669">_xlfn.IFS(
  Table1[[#This Row],[Age]]&lt;=25, "18-25",
  Table1[[#This Row],[Age]]&lt;=35, "26-35",
  Table1[[#This Row],[Age]]&lt;=45, "36-45",
  Table1[[#This Row],[Age]]&lt;=60, "46-60",
  TRUE, "60+")</f>
        <v>36-45</v>
      </c>
    </row>
    <row r="2670" spans="1:42" x14ac:dyDescent="0.3">
      <c r="A2670">
        <v>2669</v>
      </c>
      <c r="B2670" t="s">
        <v>43</v>
      </c>
      <c r="C2670" t="s">
        <v>91</v>
      </c>
      <c r="D2670">
        <v>26</v>
      </c>
      <c r="E2670" t="s">
        <v>104</v>
      </c>
      <c r="F2670" t="s">
        <v>2776</v>
      </c>
      <c r="G2670" t="s">
        <v>5128</v>
      </c>
      <c r="H2670">
        <v>19458797522</v>
      </c>
      <c r="I2670" t="s">
        <v>5850</v>
      </c>
      <c r="J2670" t="s">
        <v>7291</v>
      </c>
      <c r="K2670">
        <v>2508.2800000000002</v>
      </c>
      <c r="L2670" s="12" t="s">
        <v>9557</v>
      </c>
      <c r="M2670" s="10" t="s">
        <v>11176</v>
      </c>
      <c r="N2670">
        <v>2669</v>
      </c>
      <c r="O2670">
        <v>44982</v>
      </c>
      <c r="P2670" t="s">
        <v>11402</v>
      </c>
      <c r="Q2670" s="16">
        <v>2821.94</v>
      </c>
      <c r="R2670">
        <v>-313.66000000000003</v>
      </c>
      <c r="S2670">
        <v>88</v>
      </c>
      <c r="T2670">
        <v>2669</v>
      </c>
      <c r="U2670">
        <v>45547.97</v>
      </c>
      <c r="V2670" t="s">
        <v>11412</v>
      </c>
      <c r="W2670">
        <v>7.47</v>
      </c>
      <c r="X2670">
        <v>36</v>
      </c>
      <c r="Y2670" t="s">
        <v>10529</v>
      </c>
      <c r="Z2670" t="s">
        <v>12012</v>
      </c>
      <c r="AA2670">
        <v>2669</v>
      </c>
      <c r="AB2670" t="s">
        <v>12016</v>
      </c>
      <c r="AC2670">
        <v>3214.8</v>
      </c>
      <c r="AD2670">
        <v>855.2</v>
      </c>
      <c r="AE2670">
        <v>42.76</v>
      </c>
      <c r="AF2670" t="s">
        <v>11395</v>
      </c>
      <c r="AG2670" t="s">
        <v>11069</v>
      </c>
      <c r="AH2670">
        <v>7888</v>
      </c>
      <c r="AI2670">
        <v>2669</v>
      </c>
      <c r="AJ2670" t="s">
        <v>11230</v>
      </c>
      <c r="AK2670" t="s">
        <v>12029</v>
      </c>
      <c r="AL2670" t="s">
        <v>12032</v>
      </c>
      <c r="AM2670" t="s">
        <v>11086</v>
      </c>
      <c r="AN2670">
        <v>1</v>
      </c>
      <c r="AO2670" s="10" t="s">
        <v>12045</v>
      </c>
      <c r="AP2670" t="str" cm="1">
        <f t="array" ref="AP2670">_xlfn.IFS(
  Table1[[#This Row],[Age]]&lt;=25, "18-25",
  Table1[[#This Row],[Age]]&lt;=35, "26-35",
  Table1[[#This Row],[Age]]&lt;=45, "36-45",
  Table1[[#This Row],[Age]]&lt;=60, "46-60",
  TRUE, "60+")</f>
        <v>26-35</v>
      </c>
    </row>
    <row r="2671" spans="1:42" x14ac:dyDescent="0.3">
      <c r="A2671">
        <v>2670</v>
      </c>
      <c r="B2671" t="s">
        <v>48</v>
      </c>
      <c r="C2671" t="s">
        <v>69</v>
      </c>
      <c r="D2671">
        <v>45</v>
      </c>
      <c r="E2671" t="s">
        <v>105</v>
      </c>
      <c r="F2671" t="s">
        <v>2777</v>
      </c>
      <c r="G2671" t="s">
        <v>5144</v>
      </c>
      <c r="H2671">
        <v>19458797523</v>
      </c>
      <c r="I2671" t="s">
        <v>5413</v>
      </c>
      <c r="J2671" t="s">
        <v>7291</v>
      </c>
      <c r="K2671">
        <v>740.06</v>
      </c>
      <c r="L2671" s="12" t="s">
        <v>9558</v>
      </c>
      <c r="M2671" s="10" t="s">
        <v>11304</v>
      </c>
      <c r="N2671">
        <v>2670</v>
      </c>
      <c r="O2671">
        <v>45290</v>
      </c>
      <c r="P2671" t="s">
        <v>11403</v>
      </c>
      <c r="Q2671" s="16">
        <v>605.26</v>
      </c>
      <c r="R2671">
        <v>1345.32</v>
      </c>
      <c r="S2671">
        <v>97</v>
      </c>
      <c r="T2671">
        <v>2670</v>
      </c>
      <c r="U2671">
        <v>49056.88</v>
      </c>
      <c r="V2671" t="s">
        <v>11412</v>
      </c>
      <c r="W2671">
        <v>2.27</v>
      </c>
      <c r="X2671">
        <v>24</v>
      </c>
      <c r="Y2671" t="s">
        <v>7780</v>
      </c>
      <c r="Z2671" t="s">
        <v>12010</v>
      </c>
      <c r="AA2671">
        <v>2670</v>
      </c>
      <c r="AB2671" t="s">
        <v>12017</v>
      </c>
      <c r="AC2671">
        <v>2499</v>
      </c>
      <c r="AD2671">
        <v>2893.02</v>
      </c>
      <c r="AE2671">
        <v>144.65</v>
      </c>
      <c r="AF2671" t="s">
        <v>11231</v>
      </c>
      <c r="AG2671" t="s">
        <v>11232</v>
      </c>
      <c r="AH2671">
        <v>5172</v>
      </c>
      <c r="AI2671">
        <v>2670</v>
      </c>
      <c r="AJ2671" t="s">
        <v>11050</v>
      </c>
      <c r="AK2671" t="s">
        <v>12028</v>
      </c>
      <c r="AL2671" t="s">
        <v>12032</v>
      </c>
      <c r="AM2671" t="s">
        <v>11177</v>
      </c>
      <c r="AN2671">
        <v>1</v>
      </c>
      <c r="AO2671" s="10" t="s">
        <v>12036</v>
      </c>
      <c r="AP2671" t="str" cm="1">
        <f t="array" ref="AP2671">_xlfn.IFS(
  Table1[[#This Row],[Age]]&lt;=25, "18-25",
  Table1[[#This Row],[Age]]&lt;=35, "26-35",
  Table1[[#This Row],[Age]]&lt;=45, "36-45",
  Table1[[#This Row],[Age]]&lt;=60, "46-60",
  TRUE, "60+")</f>
        <v>36-45</v>
      </c>
    </row>
    <row r="2672" spans="1:42" x14ac:dyDescent="0.3">
      <c r="A2672">
        <v>2671</v>
      </c>
      <c r="B2672" t="s">
        <v>8</v>
      </c>
      <c r="C2672" t="s">
        <v>39</v>
      </c>
      <c r="D2672">
        <v>63</v>
      </c>
      <c r="E2672" t="s">
        <v>104</v>
      </c>
      <c r="F2672" t="s">
        <v>2778</v>
      </c>
      <c r="G2672" t="s">
        <v>5113</v>
      </c>
      <c r="H2672">
        <v>19458797524</v>
      </c>
      <c r="I2672" t="s">
        <v>5968</v>
      </c>
      <c r="J2672" t="s">
        <v>7292</v>
      </c>
      <c r="K2672">
        <v>3378.05</v>
      </c>
      <c r="L2672" s="12" t="s">
        <v>9559</v>
      </c>
      <c r="M2672" s="10" t="s">
        <v>11297</v>
      </c>
      <c r="N2672">
        <v>2671</v>
      </c>
      <c r="O2672">
        <v>45136</v>
      </c>
      <c r="P2672" t="s">
        <v>11402</v>
      </c>
      <c r="Q2672" s="16">
        <v>3214.92</v>
      </c>
      <c r="R2672">
        <v>163.13</v>
      </c>
      <c r="S2672">
        <v>71</v>
      </c>
      <c r="T2672">
        <v>2671</v>
      </c>
      <c r="U2672">
        <v>39005.08</v>
      </c>
      <c r="V2672" t="s">
        <v>11411</v>
      </c>
      <c r="W2672">
        <v>3.91</v>
      </c>
      <c r="X2672">
        <v>24</v>
      </c>
      <c r="Y2672" t="s">
        <v>11425</v>
      </c>
      <c r="Z2672" t="s">
        <v>12012</v>
      </c>
      <c r="AA2672">
        <v>2671</v>
      </c>
      <c r="AB2672" t="s">
        <v>12017</v>
      </c>
      <c r="AC2672">
        <v>8195.2000000000007</v>
      </c>
      <c r="AD2672">
        <v>70.040000000000006</v>
      </c>
      <c r="AE2672">
        <v>3.5</v>
      </c>
      <c r="AF2672" t="s">
        <v>11279</v>
      </c>
      <c r="AG2672" t="s">
        <v>11052</v>
      </c>
      <c r="AH2672">
        <v>8632</v>
      </c>
      <c r="AI2672">
        <v>2671</v>
      </c>
      <c r="AJ2672" t="s">
        <v>11129</v>
      </c>
      <c r="AK2672" t="s">
        <v>12028</v>
      </c>
      <c r="AL2672" t="s">
        <v>12031</v>
      </c>
      <c r="AM2672" t="s">
        <v>11317</v>
      </c>
      <c r="AN2672">
        <v>1</v>
      </c>
      <c r="AO2672" s="10" t="s">
        <v>12038</v>
      </c>
      <c r="AP2672" t="str" cm="1">
        <f t="array" ref="AP2672">_xlfn.IFS(
  Table1[[#This Row],[Age]]&lt;=25, "18-25",
  Table1[[#This Row],[Age]]&lt;=35, "26-35",
  Table1[[#This Row],[Age]]&lt;=45, "36-45",
  Table1[[#This Row],[Age]]&lt;=60, "46-60",
  TRUE, "60+")</f>
        <v>60+</v>
      </c>
    </row>
    <row r="2673" spans="1:42" x14ac:dyDescent="0.3">
      <c r="A2673">
        <v>2672</v>
      </c>
      <c r="B2673" t="s">
        <v>41</v>
      </c>
      <c r="C2673" t="s">
        <v>39</v>
      </c>
      <c r="D2673">
        <v>18</v>
      </c>
      <c r="E2673" t="s">
        <v>106</v>
      </c>
      <c r="F2673" t="s">
        <v>2779</v>
      </c>
      <c r="G2673" t="s">
        <v>5113</v>
      </c>
      <c r="H2673">
        <v>19458797525</v>
      </c>
      <c r="I2673" t="s">
        <v>6793</v>
      </c>
      <c r="J2673" t="s">
        <v>7292</v>
      </c>
      <c r="K2673">
        <v>1348.68</v>
      </c>
      <c r="L2673" s="12" t="s">
        <v>9560</v>
      </c>
      <c r="M2673" s="10" t="s">
        <v>11192</v>
      </c>
      <c r="N2673">
        <v>2672</v>
      </c>
      <c r="O2673">
        <v>45242</v>
      </c>
      <c r="P2673" t="s">
        <v>11403</v>
      </c>
      <c r="Q2673" s="16">
        <v>48.49</v>
      </c>
      <c r="R2673">
        <v>1300.19</v>
      </c>
      <c r="S2673">
        <v>9</v>
      </c>
      <c r="T2673">
        <v>2672</v>
      </c>
      <c r="U2673">
        <v>18317.22</v>
      </c>
      <c r="V2673" t="s">
        <v>11411</v>
      </c>
      <c r="W2673">
        <v>6.02</v>
      </c>
      <c r="X2673">
        <v>12</v>
      </c>
      <c r="Y2673" t="s">
        <v>11718</v>
      </c>
      <c r="Z2673" t="s">
        <v>12011</v>
      </c>
      <c r="AA2673">
        <v>2672</v>
      </c>
      <c r="AB2673" t="s">
        <v>12016</v>
      </c>
      <c r="AC2673">
        <v>6955.21</v>
      </c>
      <c r="AD2673">
        <v>464.19</v>
      </c>
      <c r="AE2673">
        <v>23.21</v>
      </c>
      <c r="AF2673" t="s">
        <v>11394</v>
      </c>
      <c r="AG2673" t="s">
        <v>11090</v>
      </c>
      <c r="AH2673">
        <v>6369</v>
      </c>
      <c r="AI2673">
        <v>2672</v>
      </c>
      <c r="AJ2673" t="s">
        <v>11335</v>
      </c>
      <c r="AK2673" t="s">
        <v>12029</v>
      </c>
      <c r="AL2673" t="s">
        <v>12032</v>
      </c>
      <c r="AM2673" t="s">
        <v>11172</v>
      </c>
      <c r="AN2673">
        <v>1</v>
      </c>
      <c r="AO2673" s="10" t="s">
        <v>12040</v>
      </c>
      <c r="AP2673" t="str" cm="1">
        <f t="array" ref="AP2673">_xlfn.IFS(
  Table1[[#This Row],[Age]]&lt;=25, "18-25",
  Table1[[#This Row],[Age]]&lt;=35, "26-35",
  Table1[[#This Row],[Age]]&lt;=45, "36-45",
  Table1[[#This Row],[Age]]&lt;=60, "46-60",
  TRUE, "60+")</f>
        <v>18-25</v>
      </c>
    </row>
    <row r="2674" spans="1:42" x14ac:dyDescent="0.3">
      <c r="A2674">
        <v>2673</v>
      </c>
      <c r="B2674" t="s">
        <v>42</v>
      </c>
      <c r="C2674" t="s">
        <v>80</v>
      </c>
      <c r="D2674">
        <v>69</v>
      </c>
      <c r="E2674" t="s">
        <v>104</v>
      </c>
      <c r="F2674" t="s">
        <v>2780</v>
      </c>
      <c r="G2674" t="s">
        <v>5124</v>
      </c>
      <c r="H2674">
        <v>19458797526</v>
      </c>
      <c r="I2674" t="s">
        <v>6794</v>
      </c>
      <c r="J2674" t="s">
        <v>7292</v>
      </c>
      <c r="K2674">
        <v>9187.4</v>
      </c>
      <c r="L2674" s="12" t="s">
        <v>8593</v>
      </c>
      <c r="M2674" s="10" t="s">
        <v>11116</v>
      </c>
      <c r="N2674">
        <v>2673</v>
      </c>
      <c r="O2674">
        <v>44977</v>
      </c>
      <c r="P2674" t="s">
        <v>11402</v>
      </c>
      <c r="Q2674" s="16">
        <v>42.27</v>
      </c>
      <c r="R2674">
        <v>9145.1299999999992</v>
      </c>
      <c r="S2674">
        <v>21</v>
      </c>
      <c r="T2674">
        <v>2673</v>
      </c>
      <c r="U2674">
        <v>20882.96</v>
      </c>
      <c r="V2674" t="s">
        <v>11413</v>
      </c>
      <c r="W2674">
        <v>1.03</v>
      </c>
      <c r="X2674">
        <v>60</v>
      </c>
      <c r="Y2674" t="s">
        <v>11488</v>
      </c>
      <c r="Z2674" t="s">
        <v>12011</v>
      </c>
      <c r="AA2674">
        <v>2673</v>
      </c>
      <c r="AB2674" t="s">
        <v>12016</v>
      </c>
      <c r="AC2674">
        <v>8196.2099999999991</v>
      </c>
      <c r="AD2674">
        <v>1736.78</v>
      </c>
      <c r="AE2674">
        <v>86.84</v>
      </c>
      <c r="AF2674" t="s">
        <v>11144</v>
      </c>
      <c r="AG2674" t="s">
        <v>11143</v>
      </c>
      <c r="AH2674">
        <v>5153</v>
      </c>
      <c r="AI2674">
        <v>2673</v>
      </c>
      <c r="AJ2674" t="s">
        <v>11322</v>
      </c>
      <c r="AK2674" t="s">
        <v>12029</v>
      </c>
      <c r="AL2674" t="s">
        <v>12031</v>
      </c>
      <c r="AM2674" t="s">
        <v>11068</v>
      </c>
      <c r="AN2674">
        <v>1</v>
      </c>
      <c r="AO2674" s="10" t="s">
        <v>12045</v>
      </c>
      <c r="AP2674" t="str" cm="1">
        <f t="array" ref="AP2674">_xlfn.IFS(
  Table1[[#This Row],[Age]]&lt;=25, "18-25",
  Table1[[#This Row],[Age]]&lt;=35, "26-35",
  Table1[[#This Row],[Age]]&lt;=45, "36-45",
  Table1[[#This Row],[Age]]&lt;=60, "46-60",
  TRUE, "60+")</f>
        <v>60+</v>
      </c>
    </row>
    <row r="2675" spans="1:42" x14ac:dyDescent="0.3">
      <c r="A2675">
        <v>2674</v>
      </c>
      <c r="B2675" t="s">
        <v>22</v>
      </c>
      <c r="C2675" t="s">
        <v>83</v>
      </c>
      <c r="D2675">
        <v>53</v>
      </c>
      <c r="E2675" t="s">
        <v>105</v>
      </c>
      <c r="F2675" t="s">
        <v>2781</v>
      </c>
      <c r="G2675" t="s">
        <v>5110</v>
      </c>
      <c r="H2675">
        <v>19458797527</v>
      </c>
      <c r="I2675" t="s">
        <v>6391</v>
      </c>
      <c r="J2675" t="s">
        <v>7292</v>
      </c>
      <c r="K2675">
        <v>9390</v>
      </c>
      <c r="L2675" s="12" t="s">
        <v>9561</v>
      </c>
      <c r="M2675" s="10" t="s">
        <v>11287</v>
      </c>
      <c r="N2675">
        <v>2674</v>
      </c>
      <c r="O2675">
        <v>45054</v>
      </c>
      <c r="P2675" t="s">
        <v>11403</v>
      </c>
      <c r="Q2675" s="16">
        <v>903.94</v>
      </c>
      <c r="R2675">
        <v>8486.06</v>
      </c>
      <c r="S2675">
        <v>32</v>
      </c>
      <c r="T2675">
        <v>2674</v>
      </c>
      <c r="U2675">
        <v>43612.2</v>
      </c>
      <c r="V2675" t="s">
        <v>11412</v>
      </c>
      <c r="W2675">
        <v>8.6300000000000008</v>
      </c>
      <c r="X2675">
        <v>36</v>
      </c>
      <c r="Y2675" t="s">
        <v>11670</v>
      </c>
      <c r="Z2675" t="s">
        <v>12012</v>
      </c>
      <c r="AA2675">
        <v>2674</v>
      </c>
      <c r="AB2675" t="s">
        <v>12016</v>
      </c>
      <c r="AC2675">
        <v>8523.17</v>
      </c>
      <c r="AD2675">
        <v>1414.98</v>
      </c>
      <c r="AE2675">
        <v>70.75</v>
      </c>
      <c r="AF2675" t="s">
        <v>11305</v>
      </c>
      <c r="AG2675" t="s">
        <v>11255</v>
      </c>
      <c r="AH2675">
        <v>1982</v>
      </c>
      <c r="AI2675">
        <v>2674</v>
      </c>
      <c r="AJ2675" t="s">
        <v>11362</v>
      </c>
      <c r="AK2675" t="s">
        <v>12027</v>
      </c>
      <c r="AL2675" t="s">
        <v>12032</v>
      </c>
      <c r="AM2675" t="s">
        <v>11070</v>
      </c>
      <c r="AN2675">
        <v>1</v>
      </c>
      <c r="AO2675" s="10" t="s">
        <v>12046</v>
      </c>
      <c r="AP2675" t="str" cm="1">
        <f t="array" ref="AP2675">_xlfn.IFS(
  Table1[[#This Row],[Age]]&lt;=25, "18-25",
  Table1[[#This Row],[Age]]&lt;=35, "26-35",
  Table1[[#This Row],[Age]]&lt;=45, "36-45",
  Table1[[#This Row],[Age]]&lt;=60, "46-60",
  TRUE, "60+")</f>
        <v>46-60</v>
      </c>
    </row>
    <row r="2676" spans="1:42" x14ac:dyDescent="0.3">
      <c r="A2676">
        <v>2675</v>
      </c>
      <c r="B2676" t="s">
        <v>16</v>
      </c>
      <c r="C2676" t="s">
        <v>76</v>
      </c>
      <c r="D2676">
        <v>66</v>
      </c>
      <c r="E2676" t="s">
        <v>105</v>
      </c>
      <c r="F2676" t="s">
        <v>2782</v>
      </c>
      <c r="G2676" t="s">
        <v>5117</v>
      </c>
      <c r="H2676">
        <v>19458797528</v>
      </c>
      <c r="I2676" t="s">
        <v>6795</v>
      </c>
      <c r="J2676" t="s">
        <v>7291</v>
      </c>
      <c r="K2676">
        <v>6074.22</v>
      </c>
      <c r="L2676" s="12" t="s">
        <v>9562</v>
      </c>
      <c r="M2676" s="10" t="s">
        <v>11116</v>
      </c>
      <c r="N2676">
        <v>2675</v>
      </c>
      <c r="O2676">
        <v>45183</v>
      </c>
      <c r="P2676" t="s">
        <v>11402</v>
      </c>
      <c r="Q2676" s="16">
        <v>1361.93</v>
      </c>
      <c r="R2676">
        <v>7436.15</v>
      </c>
      <c r="S2676">
        <v>66</v>
      </c>
      <c r="T2676">
        <v>2675</v>
      </c>
      <c r="U2676">
        <v>14729.12</v>
      </c>
      <c r="V2676" t="s">
        <v>11411</v>
      </c>
      <c r="W2676">
        <v>4.33</v>
      </c>
      <c r="X2676">
        <v>48</v>
      </c>
      <c r="Y2676" t="s">
        <v>9970</v>
      </c>
      <c r="Z2676" t="s">
        <v>12011</v>
      </c>
      <c r="AA2676">
        <v>2675</v>
      </c>
      <c r="AB2676" t="s">
        <v>12016</v>
      </c>
      <c r="AC2676">
        <v>4507.8500000000004</v>
      </c>
      <c r="AD2676">
        <v>4002.92</v>
      </c>
      <c r="AE2676">
        <v>200.15</v>
      </c>
      <c r="AF2676" t="s">
        <v>11394</v>
      </c>
      <c r="AG2676" t="s">
        <v>11041</v>
      </c>
      <c r="AH2676">
        <v>6748</v>
      </c>
      <c r="AI2676">
        <v>2675</v>
      </c>
      <c r="AJ2676" t="s">
        <v>11251</v>
      </c>
      <c r="AK2676" t="s">
        <v>12028</v>
      </c>
      <c r="AL2676" t="s">
        <v>12032</v>
      </c>
      <c r="AM2676" t="s">
        <v>11361</v>
      </c>
      <c r="AN2676">
        <v>1</v>
      </c>
      <c r="AO2676" s="10" t="s">
        <v>12042</v>
      </c>
      <c r="AP2676" t="str" cm="1">
        <f t="array" ref="AP2676">_xlfn.IFS(
  Table1[[#This Row],[Age]]&lt;=25, "18-25",
  Table1[[#This Row],[Age]]&lt;=35, "26-35",
  Table1[[#This Row],[Age]]&lt;=45, "36-45",
  Table1[[#This Row],[Age]]&lt;=60, "46-60",
  TRUE, "60+")</f>
        <v>60+</v>
      </c>
    </row>
    <row r="2677" spans="1:42" x14ac:dyDescent="0.3">
      <c r="A2677">
        <v>2676</v>
      </c>
      <c r="B2677" t="s">
        <v>10</v>
      </c>
      <c r="C2677" t="s">
        <v>74</v>
      </c>
      <c r="D2677">
        <v>59</v>
      </c>
      <c r="E2677" t="s">
        <v>105</v>
      </c>
      <c r="F2677" t="s">
        <v>2783</v>
      </c>
      <c r="G2677" t="s">
        <v>5132</v>
      </c>
      <c r="H2677">
        <v>19458797529</v>
      </c>
      <c r="I2677" t="s">
        <v>6796</v>
      </c>
      <c r="J2677" t="s">
        <v>7292</v>
      </c>
      <c r="K2677">
        <v>8074.33</v>
      </c>
      <c r="L2677" s="12" t="s">
        <v>7780</v>
      </c>
      <c r="M2677" s="10" t="s">
        <v>11061</v>
      </c>
      <c r="N2677">
        <v>2676</v>
      </c>
      <c r="O2677">
        <v>44938</v>
      </c>
      <c r="P2677" t="s">
        <v>11402</v>
      </c>
      <c r="Q2677" s="16">
        <v>1323.17</v>
      </c>
      <c r="R2677">
        <v>9397.5</v>
      </c>
      <c r="S2677">
        <v>44</v>
      </c>
      <c r="T2677">
        <v>2676</v>
      </c>
      <c r="U2677">
        <v>7951.02</v>
      </c>
      <c r="V2677" t="s">
        <v>11411</v>
      </c>
      <c r="W2677">
        <v>7.51</v>
      </c>
      <c r="X2677">
        <v>36</v>
      </c>
      <c r="Y2677" t="s">
        <v>8961</v>
      </c>
      <c r="Z2677" t="s">
        <v>12011</v>
      </c>
      <c r="AA2677">
        <v>2676</v>
      </c>
      <c r="AB2677" t="s">
        <v>12017</v>
      </c>
      <c r="AC2677">
        <v>7805.77</v>
      </c>
      <c r="AD2677">
        <v>2718.77</v>
      </c>
      <c r="AE2677">
        <v>135.94</v>
      </c>
      <c r="AF2677" t="s">
        <v>11289</v>
      </c>
      <c r="AG2677" t="s">
        <v>11279</v>
      </c>
      <c r="AH2677">
        <v>2863</v>
      </c>
      <c r="AI2677">
        <v>2676</v>
      </c>
      <c r="AJ2677" t="s">
        <v>11279</v>
      </c>
      <c r="AK2677" t="s">
        <v>12028</v>
      </c>
      <c r="AL2677" t="s">
        <v>12032</v>
      </c>
      <c r="AM2677" t="s">
        <v>11141</v>
      </c>
      <c r="AN2677">
        <v>1</v>
      </c>
      <c r="AO2677" s="10" t="s">
        <v>12039</v>
      </c>
      <c r="AP2677" t="str" cm="1">
        <f t="array" ref="AP2677">_xlfn.IFS(
  Table1[[#This Row],[Age]]&lt;=25, "18-25",
  Table1[[#This Row],[Age]]&lt;=35, "26-35",
  Table1[[#This Row],[Age]]&lt;=45, "36-45",
  Table1[[#This Row],[Age]]&lt;=60, "46-60",
  TRUE, "60+")</f>
        <v>46-60</v>
      </c>
    </row>
    <row r="2678" spans="1:42" x14ac:dyDescent="0.3">
      <c r="A2678">
        <v>2677</v>
      </c>
      <c r="B2678" t="s">
        <v>35</v>
      </c>
      <c r="C2678" t="s">
        <v>59</v>
      </c>
      <c r="D2678">
        <v>19</v>
      </c>
      <c r="E2678" t="s">
        <v>104</v>
      </c>
      <c r="F2678" t="s">
        <v>2784</v>
      </c>
      <c r="G2678" t="s">
        <v>5144</v>
      </c>
      <c r="H2678">
        <v>19458797530</v>
      </c>
      <c r="I2678" t="s">
        <v>6380</v>
      </c>
      <c r="J2678" t="s">
        <v>7291</v>
      </c>
      <c r="K2678">
        <v>6804.39</v>
      </c>
      <c r="L2678" s="12" t="s">
        <v>9563</v>
      </c>
      <c r="M2678" s="10" t="s">
        <v>11159</v>
      </c>
      <c r="N2678">
        <v>2677</v>
      </c>
      <c r="O2678">
        <v>44950</v>
      </c>
      <c r="P2678" t="s">
        <v>11403</v>
      </c>
      <c r="Q2678" s="16">
        <v>2221.4299999999998</v>
      </c>
      <c r="R2678">
        <v>9025.82</v>
      </c>
      <c r="S2678">
        <v>89</v>
      </c>
      <c r="T2678">
        <v>2677</v>
      </c>
      <c r="U2678">
        <v>41317.410000000003</v>
      </c>
      <c r="V2678" t="s">
        <v>11413</v>
      </c>
      <c r="W2678">
        <v>7.92</v>
      </c>
      <c r="X2678">
        <v>24</v>
      </c>
      <c r="Y2678" t="s">
        <v>7663</v>
      </c>
      <c r="Z2678" t="s">
        <v>12010</v>
      </c>
      <c r="AA2678">
        <v>2677</v>
      </c>
      <c r="AB2678" t="s">
        <v>12016</v>
      </c>
      <c r="AC2678">
        <v>7605.5</v>
      </c>
      <c r="AD2678">
        <v>4524.26</v>
      </c>
      <c r="AE2678">
        <v>226.21</v>
      </c>
      <c r="AF2678" t="s">
        <v>11271</v>
      </c>
      <c r="AG2678" t="s">
        <v>11333</v>
      </c>
      <c r="AH2678">
        <v>7192</v>
      </c>
      <c r="AI2678">
        <v>2677</v>
      </c>
      <c r="AJ2678" t="s">
        <v>11266</v>
      </c>
      <c r="AK2678" t="s">
        <v>12028</v>
      </c>
      <c r="AL2678" t="s">
        <v>12031</v>
      </c>
      <c r="AM2678" t="s">
        <v>11083</v>
      </c>
      <c r="AN2678">
        <v>1</v>
      </c>
      <c r="AO2678" s="10" t="s">
        <v>12039</v>
      </c>
      <c r="AP2678" t="str" cm="1">
        <f t="array" ref="AP2678">_xlfn.IFS(
  Table1[[#This Row],[Age]]&lt;=25, "18-25",
  Table1[[#This Row],[Age]]&lt;=35, "26-35",
  Table1[[#This Row],[Age]]&lt;=45, "36-45",
  Table1[[#This Row],[Age]]&lt;=60, "46-60",
  TRUE, "60+")</f>
        <v>18-25</v>
      </c>
    </row>
    <row r="2679" spans="1:42" x14ac:dyDescent="0.3">
      <c r="A2679">
        <v>2678</v>
      </c>
      <c r="B2679" t="s">
        <v>43</v>
      </c>
      <c r="C2679" t="s">
        <v>39</v>
      </c>
      <c r="D2679">
        <v>55</v>
      </c>
      <c r="E2679" t="s">
        <v>105</v>
      </c>
      <c r="F2679" t="s">
        <v>2785</v>
      </c>
      <c r="G2679" t="s">
        <v>5146</v>
      </c>
      <c r="H2679">
        <v>19458797531</v>
      </c>
      <c r="I2679" t="s">
        <v>6797</v>
      </c>
      <c r="J2679" t="s">
        <v>7292</v>
      </c>
      <c r="K2679">
        <v>8129.98</v>
      </c>
      <c r="L2679" s="12" t="s">
        <v>9564</v>
      </c>
      <c r="M2679" s="10" t="s">
        <v>11065</v>
      </c>
      <c r="N2679">
        <v>2678</v>
      </c>
      <c r="O2679">
        <v>45052</v>
      </c>
      <c r="P2679" t="s">
        <v>11404</v>
      </c>
      <c r="Q2679" s="16">
        <v>2570.84</v>
      </c>
      <c r="R2679">
        <v>10700.82</v>
      </c>
      <c r="S2679">
        <v>65</v>
      </c>
      <c r="T2679">
        <v>2678</v>
      </c>
      <c r="U2679">
        <v>10473.290000000001</v>
      </c>
      <c r="V2679" t="s">
        <v>11411</v>
      </c>
      <c r="W2679">
        <v>5.93</v>
      </c>
      <c r="X2679">
        <v>36</v>
      </c>
      <c r="Y2679" t="s">
        <v>9661</v>
      </c>
      <c r="Z2679" t="s">
        <v>12011</v>
      </c>
      <c r="AA2679">
        <v>2678</v>
      </c>
      <c r="AB2679" t="s">
        <v>12017</v>
      </c>
      <c r="AC2679">
        <v>3220.01</v>
      </c>
      <c r="AD2679">
        <v>4762.04</v>
      </c>
      <c r="AE2679">
        <v>238.1</v>
      </c>
      <c r="AF2679" t="s">
        <v>11282</v>
      </c>
      <c r="AG2679" t="s">
        <v>11233</v>
      </c>
      <c r="AH2679">
        <v>9801</v>
      </c>
      <c r="AI2679">
        <v>2678</v>
      </c>
      <c r="AJ2679" t="s">
        <v>11148</v>
      </c>
      <c r="AK2679" t="s">
        <v>12028</v>
      </c>
      <c r="AL2679" t="s">
        <v>12031</v>
      </c>
      <c r="AM2679" t="s">
        <v>11384</v>
      </c>
      <c r="AN2679">
        <v>1</v>
      </c>
      <c r="AO2679" s="10" t="s">
        <v>12046</v>
      </c>
      <c r="AP2679" t="str" cm="1">
        <f t="array" ref="AP2679">_xlfn.IFS(
  Table1[[#This Row],[Age]]&lt;=25, "18-25",
  Table1[[#This Row],[Age]]&lt;=35, "26-35",
  Table1[[#This Row],[Age]]&lt;=45, "36-45",
  Table1[[#This Row],[Age]]&lt;=60, "46-60",
  TRUE, "60+")</f>
        <v>46-60</v>
      </c>
    </row>
    <row r="2680" spans="1:42" x14ac:dyDescent="0.3">
      <c r="A2680">
        <v>2679</v>
      </c>
      <c r="B2680" t="s">
        <v>4</v>
      </c>
      <c r="C2680" t="s">
        <v>95</v>
      </c>
      <c r="D2680">
        <v>43</v>
      </c>
      <c r="E2680" t="s">
        <v>104</v>
      </c>
      <c r="F2680" t="s">
        <v>2786</v>
      </c>
      <c r="G2680" t="s">
        <v>5130</v>
      </c>
      <c r="H2680">
        <v>19458797532</v>
      </c>
      <c r="I2680" t="s">
        <v>5545</v>
      </c>
      <c r="J2680" t="s">
        <v>7292</v>
      </c>
      <c r="K2680">
        <v>6434.09</v>
      </c>
      <c r="L2680" s="12" t="s">
        <v>8903</v>
      </c>
      <c r="M2680" s="10" t="s">
        <v>11154</v>
      </c>
      <c r="N2680">
        <v>2679</v>
      </c>
      <c r="O2680">
        <v>45257</v>
      </c>
      <c r="P2680" t="s">
        <v>11402</v>
      </c>
      <c r="Q2680" s="16">
        <v>2116.54</v>
      </c>
      <c r="R2680">
        <v>4317.55</v>
      </c>
      <c r="S2680">
        <v>75</v>
      </c>
      <c r="T2680">
        <v>2679</v>
      </c>
      <c r="U2680">
        <v>45457.69</v>
      </c>
      <c r="V2680" t="s">
        <v>11412</v>
      </c>
      <c r="W2680">
        <v>8.11</v>
      </c>
      <c r="X2680">
        <v>48</v>
      </c>
      <c r="Y2680" t="s">
        <v>11649</v>
      </c>
      <c r="Z2680" t="s">
        <v>12012</v>
      </c>
      <c r="AA2680">
        <v>2679</v>
      </c>
      <c r="AB2680" t="s">
        <v>12016</v>
      </c>
      <c r="AC2680">
        <v>7202.3</v>
      </c>
      <c r="AD2680">
        <v>4355.0600000000004</v>
      </c>
      <c r="AE2680">
        <v>217.75</v>
      </c>
      <c r="AF2680" t="s">
        <v>11318</v>
      </c>
      <c r="AG2680" t="s">
        <v>11070</v>
      </c>
      <c r="AH2680">
        <v>3950</v>
      </c>
      <c r="AI2680">
        <v>2679</v>
      </c>
      <c r="AJ2680" t="s">
        <v>11063</v>
      </c>
      <c r="AK2680" t="s">
        <v>12027</v>
      </c>
      <c r="AL2680" t="s">
        <v>12031</v>
      </c>
      <c r="AM2680" t="s">
        <v>11118</v>
      </c>
      <c r="AN2680">
        <v>1</v>
      </c>
      <c r="AO2680" s="10" t="s">
        <v>12040</v>
      </c>
      <c r="AP2680" t="str" cm="1">
        <f t="array" ref="AP2680">_xlfn.IFS(
  Table1[[#This Row],[Age]]&lt;=25, "18-25",
  Table1[[#This Row],[Age]]&lt;=35, "26-35",
  Table1[[#This Row],[Age]]&lt;=45, "36-45",
  Table1[[#This Row],[Age]]&lt;=60, "46-60",
  TRUE, "60+")</f>
        <v>36-45</v>
      </c>
    </row>
    <row r="2681" spans="1:42" x14ac:dyDescent="0.3">
      <c r="A2681">
        <v>2680</v>
      </c>
      <c r="B2681" t="s">
        <v>31</v>
      </c>
      <c r="C2681" t="s">
        <v>39</v>
      </c>
      <c r="D2681">
        <v>48</v>
      </c>
      <c r="E2681" t="s">
        <v>106</v>
      </c>
      <c r="F2681" t="s">
        <v>2787</v>
      </c>
      <c r="G2681" t="s">
        <v>5140</v>
      </c>
      <c r="H2681">
        <v>19458797533</v>
      </c>
      <c r="I2681" t="s">
        <v>6798</v>
      </c>
      <c r="J2681" t="s">
        <v>7291</v>
      </c>
      <c r="K2681">
        <v>4358.92</v>
      </c>
      <c r="L2681" s="12" t="s">
        <v>9565</v>
      </c>
      <c r="M2681" s="10" t="s">
        <v>11259</v>
      </c>
      <c r="N2681">
        <v>2680</v>
      </c>
      <c r="O2681">
        <v>45097</v>
      </c>
      <c r="P2681" t="s">
        <v>11402</v>
      </c>
      <c r="Q2681" s="16">
        <v>1875.7</v>
      </c>
      <c r="R2681">
        <v>6234.62</v>
      </c>
      <c r="S2681">
        <v>80</v>
      </c>
      <c r="T2681">
        <v>2680</v>
      </c>
      <c r="U2681">
        <v>30188.42</v>
      </c>
      <c r="V2681" t="s">
        <v>11412</v>
      </c>
      <c r="W2681">
        <v>7.14</v>
      </c>
      <c r="X2681">
        <v>36</v>
      </c>
      <c r="Y2681" t="s">
        <v>11490</v>
      </c>
      <c r="Z2681" t="s">
        <v>12012</v>
      </c>
      <c r="AA2681">
        <v>2680</v>
      </c>
      <c r="AB2681" t="s">
        <v>12016</v>
      </c>
      <c r="AC2681">
        <v>9353.11</v>
      </c>
      <c r="AD2681">
        <v>1422.51</v>
      </c>
      <c r="AE2681">
        <v>71.13</v>
      </c>
      <c r="AF2681" t="s">
        <v>11050</v>
      </c>
      <c r="AG2681" t="s">
        <v>11137</v>
      </c>
      <c r="AH2681">
        <v>7505</v>
      </c>
      <c r="AI2681">
        <v>2680</v>
      </c>
      <c r="AJ2681" t="s">
        <v>11348</v>
      </c>
      <c r="AK2681" t="s">
        <v>12027</v>
      </c>
      <c r="AL2681" t="s">
        <v>12032</v>
      </c>
      <c r="AM2681" t="s">
        <v>11088</v>
      </c>
      <c r="AN2681">
        <v>1</v>
      </c>
      <c r="AO2681" s="10" t="s">
        <v>12043</v>
      </c>
      <c r="AP2681" t="str" cm="1">
        <f t="array" ref="AP2681">_xlfn.IFS(
  Table1[[#This Row],[Age]]&lt;=25, "18-25",
  Table1[[#This Row],[Age]]&lt;=35, "26-35",
  Table1[[#This Row],[Age]]&lt;=45, "36-45",
  Table1[[#This Row],[Age]]&lt;=60, "46-60",
  TRUE, "60+")</f>
        <v>46-60</v>
      </c>
    </row>
    <row r="2682" spans="1:42" x14ac:dyDescent="0.3">
      <c r="A2682">
        <v>2681</v>
      </c>
      <c r="B2682" t="s">
        <v>9</v>
      </c>
      <c r="C2682" t="s">
        <v>89</v>
      </c>
      <c r="D2682">
        <v>68</v>
      </c>
      <c r="E2682" t="s">
        <v>104</v>
      </c>
      <c r="F2682" t="s">
        <v>2788</v>
      </c>
      <c r="G2682" t="s">
        <v>5111</v>
      </c>
      <c r="H2682">
        <v>19458797534</v>
      </c>
      <c r="I2682" t="s">
        <v>6613</v>
      </c>
      <c r="J2682" t="s">
        <v>7291</v>
      </c>
      <c r="K2682">
        <v>8750.17</v>
      </c>
      <c r="L2682" s="12" t="s">
        <v>9566</v>
      </c>
      <c r="M2682" s="10" t="s">
        <v>11343</v>
      </c>
      <c r="N2682">
        <v>2681</v>
      </c>
      <c r="O2682">
        <v>45031</v>
      </c>
      <c r="P2682" t="s">
        <v>11404</v>
      </c>
      <c r="Q2682" s="16">
        <v>3354</v>
      </c>
      <c r="R2682">
        <v>5396.17</v>
      </c>
      <c r="S2682">
        <v>87</v>
      </c>
      <c r="T2682">
        <v>2681</v>
      </c>
      <c r="U2682">
        <v>28213.119999999999</v>
      </c>
      <c r="V2682" t="s">
        <v>11412</v>
      </c>
      <c r="W2682">
        <v>4.24</v>
      </c>
      <c r="X2682">
        <v>36</v>
      </c>
      <c r="Y2682" t="s">
        <v>9683</v>
      </c>
      <c r="Z2682" t="s">
        <v>12011</v>
      </c>
      <c r="AA2682">
        <v>2681</v>
      </c>
      <c r="AB2682" t="s">
        <v>12016</v>
      </c>
      <c r="AC2682">
        <v>7172.29</v>
      </c>
      <c r="AD2682">
        <v>3057.49</v>
      </c>
      <c r="AE2682">
        <v>152.87</v>
      </c>
      <c r="AF2682" t="s">
        <v>11138</v>
      </c>
      <c r="AG2682" t="s">
        <v>11282</v>
      </c>
      <c r="AH2682">
        <v>1861</v>
      </c>
      <c r="AI2682">
        <v>2681</v>
      </c>
      <c r="AJ2682" t="s">
        <v>11044</v>
      </c>
      <c r="AK2682" t="s">
        <v>12027</v>
      </c>
      <c r="AL2682" t="s">
        <v>12031</v>
      </c>
      <c r="AM2682" t="s">
        <v>11071</v>
      </c>
      <c r="AN2682">
        <v>1</v>
      </c>
      <c r="AO2682" s="10" t="s">
        <v>12037</v>
      </c>
      <c r="AP2682" t="str" cm="1">
        <f t="array" ref="AP2682">_xlfn.IFS(
  Table1[[#This Row],[Age]]&lt;=25, "18-25",
  Table1[[#This Row],[Age]]&lt;=35, "26-35",
  Table1[[#This Row],[Age]]&lt;=45, "36-45",
  Table1[[#This Row],[Age]]&lt;=60, "46-60",
  TRUE, "60+")</f>
        <v>60+</v>
      </c>
    </row>
    <row r="2683" spans="1:42" x14ac:dyDescent="0.3">
      <c r="A2683">
        <v>2682</v>
      </c>
      <c r="B2683" t="s">
        <v>8</v>
      </c>
      <c r="C2683" t="s">
        <v>92</v>
      </c>
      <c r="D2683">
        <v>58</v>
      </c>
      <c r="E2683" t="s">
        <v>106</v>
      </c>
      <c r="F2683" t="s">
        <v>2789</v>
      </c>
      <c r="G2683" t="s">
        <v>5136</v>
      </c>
      <c r="H2683">
        <v>19458797535</v>
      </c>
      <c r="I2683" t="s">
        <v>6799</v>
      </c>
      <c r="J2683" t="s">
        <v>7291</v>
      </c>
      <c r="K2683">
        <v>4436.8599999999997</v>
      </c>
      <c r="L2683" s="12" t="s">
        <v>9567</v>
      </c>
      <c r="M2683" s="10" t="s">
        <v>11243</v>
      </c>
      <c r="N2683">
        <v>2682</v>
      </c>
      <c r="O2683">
        <v>45147</v>
      </c>
      <c r="P2683" t="s">
        <v>11402</v>
      </c>
      <c r="Q2683" s="16">
        <v>1249.2</v>
      </c>
      <c r="R2683">
        <v>5686.06</v>
      </c>
      <c r="S2683">
        <v>15</v>
      </c>
      <c r="T2683">
        <v>2682</v>
      </c>
      <c r="U2683">
        <v>39011.72</v>
      </c>
      <c r="V2683" t="s">
        <v>11413</v>
      </c>
      <c r="W2683">
        <v>8.35</v>
      </c>
      <c r="X2683">
        <v>48</v>
      </c>
      <c r="Y2683" t="s">
        <v>9266</v>
      </c>
      <c r="Z2683" t="s">
        <v>12012</v>
      </c>
      <c r="AA2683">
        <v>2682</v>
      </c>
      <c r="AB2683" t="s">
        <v>12017</v>
      </c>
      <c r="AC2683">
        <v>3946.12</v>
      </c>
      <c r="AD2683">
        <v>3809</v>
      </c>
      <c r="AE2683">
        <v>190.45</v>
      </c>
      <c r="AF2683" t="s">
        <v>11052</v>
      </c>
      <c r="AG2683" t="s">
        <v>11062</v>
      </c>
      <c r="AH2683">
        <v>7332</v>
      </c>
      <c r="AI2683">
        <v>2682</v>
      </c>
      <c r="AJ2683" t="s">
        <v>11222</v>
      </c>
      <c r="AK2683" t="s">
        <v>12027</v>
      </c>
      <c r="AL2683" t="s">
        <v>12031</v>
      </c>
      <c r="AM2683" t="s">
        <v>11169</v>
      </c>
      <c r="AN2683">
        <v>1</v>
      </c>
      <c r="AO2683" s="10" t="s">
        <v>12041</v>
      </c>
      <c r="AP2683" t="str" cm="1">
        <f t="array" ref="AP2683">_xlfn.IFS(
  Table1[[#This Row],[Age]]&lt;=25, "18-25",
  Table1[[#This Row],[Age]]&lt;=35, "26-35",
  Table1[[#This Row],[Age]]&lt;=45, "36-45",
  Table1[[#This Row],[Age]]&lt;=60, "46-60",
  TRUE, "60+")</f>
        <v>46-60</v>
      </c>
    </row>
    <row r="2684" spans="1:42" x14ac:dyDescent="0.3">
      <c r="A2684">
        <v>2683</v>
      </c>
      <c r="B2684" t="s">
        <v>31</v>
      </c>
      <c r="C2684" t="s">
        <v>68</v>
      </c>
      <c r="D2684">
        <v>68</v>
      </c>
      <c r="E2684" t="s">
        <v>104</v>
      </c>
      <c r="F2684" t="s">
        <v>2790</v>
      </c>
      <c r="G2684" t="s">
        <v>5113</v>
      </c>
      <c r="H2684">
        <v>19458797536</v>
      </c>
      <c r="I2684" t="s">
        <v>5921</v>
      </c>
      <c r="J2684" t="s">
        <v>7292</v>
      </c>
      <c r="K2684">
        <v>4022.5</v>
      </c>
      <c r="L2684" s="12" t="s">
        <v>8703</v>
      </c>
      <c r="M2684" s="10" t="s">
        <v>11183</v>
      </c>
      <c r="N2684">
        <v>2683</v>
      </c>
      <c r="O2684">
        <v>44983</v>
      </c>
      <c r="P2684" t="s">
        <v>11403</v>
      </c>
      <c r="Q2684" s="16">
        <v>3142.75</v>
      </c>
      <c r="R2684">
        <v>879.75</v>
      </c>
      <c r="S2684">
        <v>27</v>
      </c>
      <c r="T2684">
        <v>2683</v>
      </c>
      <c r="U2684">
        <v>1806.8</v>
      </c>
      <c r="V2684" t="s">
        <v>11413</v>
      </c>
      <c r="W2684">
        <v>6.72</v>
      </c>
      <c r="X2684">
        <v>24</v>
      </c>
      <c r="Y2684" t="s">
        <v>11865</v>
      </c>
      <c r="Z2684" t="s">
        <v>12010</v>
      </c>
      <c r="AA2684">
        <v>2683</v>
      </c>
      <c r="AB2684" t="s">
        <v>12015</v>
      </c>
      <c r="AC2684">
        <v>7317.54</v>
      </c>
      <c r="AD2684">
        <v>2656.26</v>
      </c>
      <c r="AE2684">
        <v>132.81</v>
      </c>
      <c r="AF2684" t="s">
        <v>11175</v>
      </c>
      <c r="AG2684" t="s">
        <v>11265</v>
      </c>
      <c r="AH2684">
        <v>4982</v>
      </c>
      <c r="AI2684">
        <v>2683</v>
      </c>
      <c r="AJ2684" t="s">
        <v>11108</v>
      </c>
      <c r="AK2684" t="s">
        <v>12028</v>
      </c>
      <c r="AL2684" t="s">
        <v>12032</v>
      </c>
      <c r="AM2684" t="s">
        <v>11131</v>
      </c>
      <c r="AN2684">
        <v>1</v>
      </c>
      <c r="AO2684" s="10" t="s">
        <v>12045</v>
      </c>
      <c r="AP2684" t="str" cm="1">
        <f t="array" ref="AP2684">_xlfn.IFS(
  Table1[[#This Row],[Age]]&lt;=25, "18-25",
  Table1[[#This Row],[Age]]&lt;=35, "26-35",
  Table1[[#This Row],[Age]]&lt;=45, "36-45",
  Table1[[#This Row],[Age]]&lt;=60, "46-60",
  TRUE, "60+")</f>
        <v>60+</v>
      </c>
    </row>
    <row r="2685" spans="1:42" x14ac:dyDescent="0.3">
      <c r="A2685">
        <v>2684</v>
      </c>
      <c r="B2685" t="s">
        <v>38</v>
      </c>
      <c r="C2685" t="s">
        <v>65</v>
      </c>
      <c r="D2685">
        <v>36</v>
      </c>
      <c r="E2685" t="s">
        <v>106</v>
      </c>
      <c r="F2685" t="s">
        <v>2791</v>
      </c>
      <c r="G2685" t="s">
        <v>5115</v>
      </c>
      <c r="H2685">
        <v>19458797537</v>
      </c>
      <c r="I2685" t="s">
        <v>6800</v>
      </c>
      <c r="J2685" t="s">
        <v>7292</v>
      </c>
      <c r="K2685">
        <v>6281.39</v>
      </c>
      <c r="L2685" s="12" t="s">
        <v>7549</v>
      </c>
      <c r="M2685" s="10" t="s">
        <v>11137</v>
      </c>
      <c r="N2685">
        <v>2684</v>
      </c>
      <c r="O2685">
        <v>45075</v>
      </c>
      <c r="P2685" t="s">
        <v>11403</v>
      </c>
      <c r="Q2685" s="16">
        <v>4783.7700000000004</v>
      </c>
      <c r="R2685">
        <v>11065.16</v>
      </c>
      <c r="S2685">
        <v>16</v>
      </c>
      <c r="T2685">
        <v>2684</v>
      </c>
      <c r="U2685">
        <v>35963.410000000003</v>
      </c>
      <c r="V2685" t="s">
        <v>11412</v>
      </c>
      <c r="W2685">
        <v>2.44</v>
      </c>
      <c r="X2685">
        <v>36</v>
      </c>
      <c r="Y2685" t="s">
        <v>11469</v>
      </c>
      <c r="Z2685" t="s">
        <v>12010</v>
      </c>
      <c r="AA2685">
        <v>2684</v>
      </c>
      <c r="AB2685" t="s">
        <v>12016</v>
      </c>
      <c r="AC2685">
        <v>6231.21</v>
      </c>
      <c r="AD2685">
        <v>1668.18</v>
      </c>
      <c r="AE2685">
        <v>83.41</v>
      </c>
      <c r="AF2685" t="s">
        <v>11070</v>
      </c>
      <c r="AG2685" t="s">
        <v>11187</v>
      </c>
      <c r="AH2685">
        <v>126</v>
      </c>
      <c r="AI2685">
        <v>2684</v>
      </c>
      <c r="AJ2685" t="s">
        <v>11049</v>
      </c>
      <c r="AK2685" t="s">
        <v>12027</v>
      </c>
      <c r="AL2685" t="s">
        <v>12032</v>
      </c>
      <c r="AM2685" t="s">
        <v>11192</v>
      </c>
      <c r="AN2685">
        <v>1</v>
      </c>
      <c r="AO2685" s="10" t="s">
        <v>12046</v>
      </c>
      <c r="AP2685" t="str" cm="1">
        <f t="array" ref="AP2685">_xlfn.IFS(
  Table1[[#This Row],[Age]]&lt;=25, "18-25",
  Table1[[#This Row],[Age]]&lt;=35, "26-35",
  Table1[[#This Row],[Age]]&lt;=45, "36-45",
  Table1[[#This Row],[Age]]&lt;=60, "46-60",
  TRUE, "60+")</f>
        <v>36-45</v>
      </c>
    </row>
    <row r="2686" spans="1:42" x14ac:dyDescent="0.3">
      <c r="A2686">
        <v>2685</v>
      </c>
      <c r="B2686" t="s">
        <v>7</v>
      </c>
      <c r="C2686" t="s">
        <v>88</v>
      </c>
      <c r="D2686">
        <v>48</v>
      </c>
      <c r="E2686" t="s">
        <v>105</v>
      </c>
      <c r="F2686" t="s">
        <v>2792</v>
      </c>
      <c r="G2686" t="s">
        <v>5112</v>
      </c>
      <c r="H2686">
        <v>19458797538</v>
      </c>
      <c r="I2686" t="s">
        <v>6801</v>
      </c>
      <c r="J2686" t="s">
        <v>7291</v>
      </c>
      <c r="K2686">
        <v>9385.52</v>
      </c>
      <c r="L2686" s="12" t="s">
        <v>9568</v>
      </c>
      <c r="M2686" s="10" t="s">
        <v>11213</v>
      </c>
      <c r="N2686">
        <v>2685</v>
      </c>
      <c r="O2686">
        <v>44966</v>
      </c>
      <c r="P2686" t="s">
        <v>11402</v>
      </c>
      <c r="Q2686" s="16">
        <v>2364.15</v>
      </c>
      <c r="R2686">
        <v>11749.67</v>
      </c>
      <c r="S2686">
        <v>46</v>
      </c>
      <c r="T2686">
        <v>2685</v>
      </c>
      <c r="U2686">
        <v>30326.2</v>
      </c>
      <c r="V2686" t="s">
        <v>11411</v>
      </c>
      <c r="W2686">
        <v>7.96</v>
      </c>
      <c r="X2686">
        <v>24</v>
      </c>
      <c r="Y2686" t="s">
        <v>9881</v>
      </c>
      <c r="Z2686" t="s">
        <v>12012</v>
      </c>
      <c r="AA2686">
        <v>2685</v>
      </c>
      <c r="AB2686" t="s">
        <v>12017</v>
      </c>
      <c r="AC2686">
        <v>8251.43</v>
      </c>
      <c r="AD2686">
        <v>911.99</v>
      </c>
      <c r="AE2686">
        <v>45.6</v>
      </c>
      <c r="AF2686" t="s">
        <v>11298</v>
      </c>
      <c r="AG2686" t="s">
        <v>11364</v>
      </c>
      <c r="AH2686">
        <v>2759</v>
      </c>
      <c r="AI2686">
        <v>2685</v>
      </c>
      <c r="AJ2686" t="s">
        <v>11045</v>
      </c>
      <c r="AK2686" t="s">
        <v>12029</v>
      </c>
      <c r="AL2686" t="s">
        <v>12031</v>
      </c>
      <c r="AM2686" t="s">
        <v>11179</v>
      </c>
      <c r="AN2686">
        <v>1</v>
      </c>
      <c r="AO2686" s="10" t="s">
        <v>12045</v>
      </c>
      <c r="AP2686" t="str" cm="1">
        <f t="array" ref="AP2686">_xlfn.IFS(
  Table1[[#This Row],[Age]]&lt;=25, "18-25",
  Table1[[#This Row],[Age]]&lt;=35, "26-35",
  Table1[[#This Row],[Age]]&lt;=45, "36-45",
  Table1[[#This Row],[Age]]&lt;=60, "46-60",
  TRUE, "60+")</f>
        <v>46-60</v>
      </c>
    </row>
    <row r="2687" spans="1:42" x14ac:dyDescent="0.3">
      <c r="A2687">
        <v>2686</v>
      </c>
      <c r="B2687" t="s">
        <v>31</v>
      </c>
      <c r="C2687" t="s">
        <v>88</v>
      </c>
      <c r="D2687">
        <v>26</v>
      </c>
      <c r="E2687" t="s">
        <v>104</v>
      </c>
      <c r="F2687" t="s">
        <v>2793</v>
      </c>
      <c r="G2687" t="s">
        <v>5110</v>
      </c>
      <c r="H2687">
        <v>19458797539</v>
      </c>
      <c r="I2687" t="s">
        <v>6313</v>
      </c>
      <c r="J2687" t="s">
        <v>7292</v>
      </c>
      <c r="K2687">
        <v>4477.8100000000004</v>
      </c>
      <c r="L2687" s="12" t="s">
        <v>9569</v>
      </c>
      <c r="M2687" s="10" t="s">
        <v>11065</v>
      </c>
      <c r="N2687">
        <v>2686</v>
      </c>
      <c r="O2687">
        <v>44959</v>
      </c>
      <c r="P2687" t="s">
        <v>11402</v>
      </c>
      <c r="Q2687" s="16">
        <v>2560.88</v>
      </c>
      <c r="R2687">
        <v>1916.93</v>
      </c>
      <c r="S2687">
        <v>97</v>
      </c>
      <c r="T2687">
        <v>2686</v>
      </c>
      <c r="U2687">
        <v>26665.25</v>
      </c>
      <c r="V2687" t="s">
        <v>11411</v>
      </c>
      <c r="W2687">
        <v>7.09</v>
      </c>
      <c r="X2687">
        <v>48</v>
      </c>
      <c r="Y2687" t="s">
        <v>11953</v>
      </c>
      <c r="Z2687" t="s">
        <v>12011</v>
      </c>
      <c r="AA2687">
        <v>2686</v>
      </c>
      <c r="AB2687" t="s">
        <v>12017</v>
      </c>
      <c r="AC2687">
        <v>3445.87</v>
      </c>
      <c r="AD2687">
        <v>4817.57</v>
      </c>
      <c r="AE2687">
        <v>240.88</v>
      </c>
      <c r="AF2687" t="s">
        <v>11071</v>
      </c>
      <c r="AG2687" t="s">
        <v>11357</v>
      </c>
      <c r="AH2687">
        <v>8931</v>
      </c>
      <c r="AI2687">
        <v>2686</v>
      </c>
      <c r="AJ2687" t="s">
        <v>11088</v>
      </c>
      <c r="AK2687" t="s">
        <v>12027</v>
      </c>
      <c r="AL2687" t="s">
        <v>12032</v>
      </c>
      <c r="AM2687" t="s">
        <v>11275</v>
      </c>
      <c r="AN2687">
        <v>1</v>
      </c>
      <c r="AO2687" s="10" t="s">
        <v>12045</v>
      </c>
      <c r="AP2687" t="str" cm="1">
        <f t="array" ref="AP2687">_xlfn.IFS(
  Table1[[#This Row],[Age]]&lt;=25, "18-25",
  Table1[[#This Row],[Age]]&lt;=35, "26-35",
  Table1[[#This Row],[Age]]&lt;=45, "36-45",
  Table1[[#This Row],[Age]]&lt;=60, "46-60",
  TRUE, "60+")</f>
        <v>26-35</v>
      </c>
    </row>
    <row r="2688" spans="1:42" x14ac:dyDescent="0.3">
      <c r="A2688">
        <v>2687</v>
      </c>
      <c r="B2688" t="s">
        <v>26</v>
      </c>
      <c r="C2688" t="s">
        <v>68</v>
      </c>
      <c r="D2688">
        <v>20</v>
      </c>
      <c r="E2688" t="s">
        <v>106</v>
      </c>
      <c r="F2688" t="s">
        <v>2794</v>
      </c>
      <c r="G2688" t="s">
        <v>5148</v>
      </c>
      <c r="H2688">
        <v>19458797540</v>
      </c>
      <c r="I2688" t="s">
        <v>6802</v>
      </c>
      <c r="J2688" t="s">
        <v>7291</v>
      </c>
      <c r="K2688">
        <v>5791.95</v>
      </c>
      <c r="L2688" s="12" t="s">
        <v>9570</v>
      </c>
      <c r="M2688" s="10" t="s">
        <v>11297</v>
      </c>
      <c r="N2688">
        <v>2687</v>
      </c>
      <c r="O2688">
        <v>45087</v>
      </c>
      <c r="P2688" t="s">
        <v>11403</v>
      </c>
      <c r="Q2688" s="16">
        <v>3644.11</v>
      </c>
      <c r="R2688">
        <v>2147.84</v>
      </c>
      <c r="S2688">
        <v>72</v>
      </c>
      <c r="T2688">
        <v>2687</v>
      </c>
      <c r="U2688">
        <v>11648.98</v>
      </c>
      <c r="V2688" t="s">
        <v>11411</v>
      </c>
      <c r="W2688">
        <v>3.56</v>
      </c>
      <c r="X2688">
        <v>36</v>
      </c>
      <c r="Y2688" t="s">
        <v>11482</v>
      </c>
      <c r="Z2688" t="s">
        <v>12010</v>
      </c>
      <c r="AA2688">
        <v>2687</v>
      </c>
      <c r="AB2688" t="s">
        <v>12015</v>
      </c>
      <c r="AC2688">
        <v>2460.12</v>
      </c>
      <c r="AD2688">
        <v>1031.1199999999999</v>
      </c>
      <c r="AE2688">
        <v>51.56</v>
      </c>
      <c r="AF2688" t="s">
        <v>11352</v>
      </c>
      <c r="AG2688" t="s">
        <v>11141</v>
      </c>
      <c r="AH2688">
        <v>1415</v>
      </c>
      <c r="AI2688">
        <v>2687</v>
      </c>
      <c r="AJ2688" t="s">
        <v>11206</v>
      </c>
      <c r="AK2688" t="s">
        <v>12028</v>
      </c>
      <c r="AL2688" t="s">
        <v>12032</v>
      </c>
      <c r="AM2688" t="s">
        <v>11362</v>
      </c>
      <c r="AN2688">
        <v>1</v>
      </c>
      <c r="AO2688" s="10" t="s">
        <v>12043</v>
      </c>
      <c r="AP2688" t="str" cm="1">
        <f t="array" ref="AP2688">_xlfn.IFS(
  Table1[[#This Row],[Age]]&lt;=25, "18-25",
  Table1[[#This Row],[Age]]&lt;=35, "26-35",
  Table1[[#This Row],[Age]]&lt;=45, "36-45",
  Table1[[#This Row],[Age]]&lt;=60, "46-60",
  TRUE, "60+")</f>
        <v>18-25</v>
      </c>
    </row>
    <row r="2689" spans="1:42" x14ac:dyDescent="0.3">
      <c r="A2689">
        <v>2688</v>
      </c>
      <c r="B2689" t="s">
        <v>51</v>
      </c>
      <c r="C2689" t="s">
        <v>89</v>
      </c>
      <c r="D2689">
        <v>55</v>
      </c>
      <c r="E2689" t="s">
        <v>105</v>
      </c>
      <c r="F2689" t="s">
        <v>2795</v>
      </c>
      <c r="G2689" t="s">
        <v>5136</v>
      </c>
      <c r="H2689">
        <v>19458797541</v>
      </c>
      <c r="I2689" t="s">
        <v>5487</v>
      </c>
      <c r="J2689" t="s">
        <v>7291</v>
      </c>
      <c r="K2689">
        <v>4974.09</v>
      </c>
      <c r="L2689" s="12" t="s">
        <v>9458</v>
      </c>
      <c r="M2689" s="10" t="s">
        <v>11174</v>
      </c>
      <c r="N2689">
        <v>2688</v>
      </c>
      <c r="O2689">
        <v>45034</v>
      </c>
      <c r="P2689" t="s">
        <v>11404</v>
      </c>
      <c r="Q2689" s="16">
        <v>2541.9</v>
      </c>
      <c r="R2689">
        <v>7515.99</v>
      </c>
      <c r="S2689">
        <v>48</v>
      </c>
      <c r="T2689">
        <v>2688</v>
      </c>
      <c r="U2689">
        <v>41642.29</v>
      </c>
      <c r="V2689" t="s">
        <v>11412</v>
      </c>
      <c r="W2689">
        <v>8.58</v>
      </c>
      <c r="X2689">
        <v>36</v>
      </c>
      <c r="Y2689" t="s">
        <v>9755</v>
      </c>
      <c r="Z2689" t="s">
        <v>12010</v>
      </c>
      <c r="AA2689">
        <v>2688</v>
      </c>
      <c r="AB2689" t="s">
        <v>12015</v>
      </c>
      <c r="AC2689">
        <v>4892.63</v>
      </c>
      <c r="AD2689">
        <v>4057.95</v>
      </c>
      <c r="AE2689">
        <v>202.9</v>
      </c>
      <c r="AF2689" t="s">
        <v>11109</v>
      </c>
      <c r="AG2689" t="s">
        <v>11064</v>
      </c>
      <c r="AH2689">
        <v>9608</v>
      </c>
      <c r="AI2689">
        <v>2688</v>
      </c>
      <c r="AJ2689" t="s">
        <v>11353</v>
      </c>
      <c r="AK2689" t="s">
        <v>12029</v>
      </c>
      <c r="AL2689" t="s">
        <v>12032</v>
      </c>
      <c r="AM2689" t="s">
        <v>11202</v>
      </c>
      <c r="AN2689">
        <v>1</v>
      </c>
      <c r="AO2689" s="10" t="s">
        <v>12037</v>
      </c>
      <c r="AP2689" t="str" cm="1">
        <f t="array" ref="AP2689">_xlfn.IFS(
  Table1[[#This Row],[Age]]&lt;=25, "18-25",
  Table1[[#This Row],[Age]]&lt;=35, "26-35",
  Table1[[#This Row],[Age]]&lt;=45, "36-45",
  Table1[[#This Row],[Age]]&lt;=60, "46-60",
  TRUE, "60+")</f>
        <v>46-60</v>
      </c>
    </row>
    <row r="2690" spans="1:42" x14ac:dyDescent="0.3">
      <c r="A2690">
        <v>2689</v>
      </c>
      <c r="B2690" t="s">
        <v>30</v>
      </c>
      <c r="C2690" t="s">
        <v>64</v>
      </c>
      <c r="D2690">
        <v>23</v>
      </c>
      <c r="E2690" t="s">
        <v>105</v>
      </c>
      <c r="F2690" t="s">
        <v>2796</v>
      </c>
      <c r="G2690" t="s">
        <v>5141</v>
      </c>
      <c r="H2690">
        <v>19458797542</v>
      </c>
      <c r="I2690" t="s">
        <v>6160</v>
      </c>
      <c r="J2690" t="s">
        <v>7291</v>
      </c>
      <c r="K2690">
        <v>9106.36</v>
      </c>
      <c r="L2690" s="12" t="s">
        <v>9571</v>
      </c>
      <c r="M2690" s="10" t="s">
        <v>11056</v>
      </c>
      <c r="N2690">
        <v>2689</v>
      </c>
      <c r="O2690">
        <v>44991</v>
      </c>
      <c r="P2690" t="s">
        <v>11402</v>
      </c>
      <c r="Q2690" s="16">
        <v>728.1</v>
      </c>
      <c r="R2690">
        <v>8378.26</v>
      </c>
      <c r="S2690">
        <v>65</v>
      </c>
      <c r="T2690">
        <v>2689</v>
      </c>
      <c r="U2690">
        <v>13281.87</v>
      </c>
      <c r="V2690" t="s">
        <v>11412</v>
      </c>
      <c r="W2690">
        <v>4.37</v>
      </c>
      <c r="X2690">
        <v>60</v>
      </c>
      <c r="Y2690" t="s">
        <v>9006</v>
      </c>
      <c r="Z2690" t="s">
        <v>12011</v>
      </c>
      <c r="AA2690">
        <v>2689</v>
      </c>
      <c r="AB2690" t="s">
        <v>12016</v>
      </c>
      <c r="AC2690">
        <v>6636.74</v>
      </c>
      <c r="AD2690">
        <v>665.86</v>
      </c>
      <c r="AE2690">
        <v>33.29</v>
      </c>
      <c r="AF2690" t="s">
        <v>11306</v>
      </c>
      <c r="AG2690" t="s">
        <v>11315</v>
      </c>
      <c r="AH2690">
        <v>4505</v>
      </c>
      <c r="AI2690">
        <v>2689</v>
      </c>
      <c r="AJ2690" t="s">
        <v>11054</v>
      </c>
      <c r="AK2690" t="s">
        <v>12028</v>
      </c>
      <c r="AL2690" t="s">
        <v>12031</v>
      </c>
      <c r="AM2690" t="s">
        <v>11183</v>
      </c>
      <c r="AN2690">
        <v>1</v>
      </c>
      <c r="AO2690" s="10" t="s">
        <v>12047</v>
      </c>
      <c r="AP2690" t="str" cm="1">
        <f t="array" ref="AP2690">_xlfn.IFS(
  Table1[[#This Row],[Age]]&lt;=25, "18-25",
  Table1[[#This Row],[Age]]&lt;=35, "26-35",
  Table1[[#This Row],[Age]]&lt;=45, "36-45",
  Table1[[#This Row],[Age]]&lt;=60, "46-60",
  TRUE, "60+")</f>
        <v>18-25</v>
      </c>
    </row>
    <row r="2691" spans="1:42" x14ac:dyDescent="0.3">
      <c r="A2691">
        <v>2690</v>
      </c>
      <c r="B2691" t="s">
        <v>27</v>
      </c>
      <c r="C2691" t="s">
        <v>88</v>
      </c>
      <c r="D2691">
        <v>66</v>
      </c>
      <c r="E2691" t="s">
        <v>106</v>
      </c>
      <c r="F2691" t="s">
        <v>2797</v>
      </c>
      <c r="G2691" t="s">
        <v>5130</v>
      </c>
      <c r="H2691">
        <v>19458797543</v>
      </c>
      <c r="I2691" t="s">
        <v>5528</v>
      </c>
      <c r="J2691" t="s">
        <v>7292</v>
      </c>
      <c r="K2691">
        <v>6799.78</v>
      </c>
      <c r="L2691" s="12" t="s">
        <v>9388</v>
      </c>
      <c r="M2691" s="10" t="s">
        <v>11223</v>
      </c>
      <c r="N2691">
        <v>2690</v>
      </c>
      <c r="O2691">
        <v>45002</v>
      </c>
      <c r="P2691" t="s">
        <v>11403</v>
      </c>
      <c r="Q2691" s="16">
        <v>3057.41</v>
      </c>
      <c r="R2691">
        <v>3742.37</v>
      </c>
      <c r="S2691">
        <v>19</v>
      </c>
      <c r="T2691">
        <v>2690</v>
      </c>
      <c r="U2691">
        <v>24998.87</v>
      </c>
      <c r="V2691" t="s">
        <v>11412</v>
      </c>
      <c r="W2691">
        <v>5.97</v>
      </c>
      <c r="X2691">
        <v>12</v>
      </c>
      <c r="Y2691" t="s">
        <v>8885</v>
      </c>
      <c r="Z2691" t="s">
        <v>12011</v>
      </c>
      <c r="AA2691">
        <v>2690</v>
      </c>
      <c r="AB2691" t="s">
        <v>12015</v>
      </c>
      <c r="AC2691">
        <v>1871.12</v>
      </c>
      <c r="AD2691">
        <v>4940.8500000000004</v>
      </c>
      <c r="AE2691">
        <v>247.04</v>
      </c>
      <c r="AF2691" t="s">
        <v>11261</v>
      </c>
      <c r="AG2691" t="s">
        <v>11107</v>
      </c>
      <c r="AH2691">
        <v>9774</v>
      </c>
      <c r="AI2691">
        <v>2690</v>
      </c>
      <c r="AJ2691" t="s">
        <v>11310</v>
      </c>
      <c r="AK2691" t="s">
        <v>12027</v>
      </c>
      <c r="AL2691" t="s">
        <v>12032</v>
      </c>
      <c r="AM2691" t="s">
        <v>11198</v>
      </c>
      <c r="AN2691">
        <v>1</v>
      </c>
      <c r="AO2691" s="10" t="s">
        <v>12047</v>
      </c>
      <c r="AP2691" t="str" cm="1">
        <f t="array" ref="AP2691">_xlfn.IFS(
  Table1[[#This Row],[Age]]&lt;=25, "18-25",
  Table1[[#This Row],[Age]]&lt;=35, "26-35",
  Table1[[#This Row],[Age]]&lt;=45, "36-45",
  Table1[[#This Row],[Age]]&lt;=60, "46-60",
  TRUE, "60+")</f>
        <v>60+</v>
      </c>
    </row>
    <row r="2692" spans="1:42" x14ac:dyDescent="0.3">
      <c r="A2692">
        <v>2691</v>
      </c>
      <c r="B2692" t="s">
        <v>27</v>
      </c>
      <c r="C2692" t="s">
        <v>53</v>
      </c>
      <c r="D2692">
        <v>62</v>
      </c>
      <c r="E2692" t="s">
        <v>106</v>
      </c>
      <c r="F2692" t="s">
        <v>2798</v>
      </c>
      <c r="G2692" t="s">
        <v>5115</v>
      </c>
      <c r="H2692">
        <v>19458797544</v>
      </c>
      <c r="I2692" t="s">
        <v>6507</v>
      </c>
      <c r="J2692" t="s">
        <v>7291</v>
      </c>
      <c r="K2692">
        <v>4253.93</v>
      </c>
      <c r="L2692" s="12" t="s">
        <v>9572</v>
      </c>
      <c r="M2692" s="10" t="s">
        <v>11087</v>
      </c>
      <c r="N2692">
        <v>2691</v>
      </c>
      <c r="O2692">
        <v>44972</v>
      </c>
      <c r="P2692" t="s">
        <v>11404</v>
      </c>
      <c r="Q2692" s="16">
        <v>2548.7800000000002</v>
      </c>
      <c r="R2692">
        <v>1705.15</v>
      </c>
      <c r="S2692">
        <v>90</v>
      </c>
      <c r="T2692">
        <v>2691</v>
      </c>
      <c r="U2692">
        <v>8745.94</v>
      </c>
      <c r="V2692" t="s">
        <v>11413</v>
      </c>
      <c r="W2692">
        <v>4.09</v>
      </c>
      <c r="X2692">
        <v>48</v>
      </c>
      <c r="Y2692" t="s">
        <v>11798</v>
      </c>
      <c r="Z2692" t="s">
        <v>12010</v>
      </c>
      <c r="AA2692">
        <v>2691</v>
      </c>
      <c r="AB2692" t="s">
        <v>12015</v>
      </c>
      <c r="AC2692">
        <v>3369.07</v>
      </c>
      <c r="AD2692">
        <v>1687.18</v>
      </c>
      <c r="AE2692">
        <v>84.36</v>
      </c>
      <c r="AF2692" t="s">
        <v>11295</v>
      </c>
      <c r="AG2692" t="s">
        <v>11252</v>
      </c>
      <c r="AH2692">
        <v>4893</v>
      </c>
      <c r="AI2692">
        <v>2691</v>
      </c>
      <c r="AJ2692" t="s">
        <v>11133</v>
      </c>
      <c r="AK2692" t="s">
        <v>12029</v>
      </c>
      <c r="AL2692" t="s">
        <v>12031</v>
      </c>
      <c r="AM2692" t="s">
        <v>11131</v>
      </c>
      <c r="AN2692">
        <v>1</v>
      </c>
      <c r="AO2692" s="10" t="s">
        <v>12045</v>
      </c>
      <c r="AP2692" t="str" cm="1">
        <f t="array" ref="AP2692">_xlfn.IFS(
  Table1[[#This Row],[Age]]&lt;=25, "18-25",
  Table1[[#This Row],[Age]]&lt;=35, "26-35",
  Table1[[#This Row],[Age]]&lt;=45, "36-45",
  Table1[[#This Row],[Age]]&lt;=60, "46-60",
  TRUE, "60+")</f>
        <v>60+</v>
      </c>
    </row>
    <row r="2693" spans="1:42" x14ac:dyDescent="0.3">
      <c r="A2693">
        <v>2692</v>
      </c>
      <c r="B2693" t="s">
        <v>20</v>
      </c>
      <c r="C2693" t="s">
        <v>95</v>
      </c>
      <c r="D2693">
        <v>62</v>
      </c>
      <c r="E2693" t="s">
        <v>104</v>
      </c>
      <c r="F2693" t="s">
        <v>2799</v>
      </c>
      <c r="G2693" t="s">
        <v>5138</v>
      </c>
      <c r="H2693">
        <v>19458797545</v>
      </c>
      <c r="I2693" t="s">
        <v>5378</v>
      </c>
      <c r="J2693" t="s">
        <v>7291</v>
      </c>
      <c r="K2693">
        <v>6108.34</v>
      </c>
      <c r="L2693" s="12" t="s">
        <v>9573</v>
      </c>
      <c r="M2693" s="10" t="s">
        <v>11047</v>
      </c>
      <c r="N2693">
        <v>2692</v>
      </c>
      <c r="O2693">
        <v>45290</v>
      </c>
      <c r="P2693" t="s">
        <v>11402</v>
      </c>
      <c r="Q2693" s="16">
        <v>4757.87</v>
      </c>
      <c r="R2693">
        <v>1350.47</v>
      </c>
      <c r="S2693">
        <v>37</v>
      </c>
      <c r="T2693">
        <v>2692</v>
      </c>
      <c r="U2693">
        <v>48711.8</v>
      </c>
      <c r="V2693" t="s">
        <v>11413</v>
      </c>
      <c r="W2693">
        <v>7.52</v>
      </c>
      <c r="X2693">
        <v>24</v>
      </c>
      <c r="Y2693" t="s">
        <v>11533</v>
      </c>
      <c r="Z2693" t="s">
        <v>12011</v>
      </c>
      <c r="AA2693">
        <v>2692</v>
      </c>
      <c r="AB2693" t="s">
        <v>12016</v>
      </c>
      <c r="AC2693">
        <v>2503.2800000000002</v>
      </c>
      <c r="AD2693">
        <v>3892.84</v>
      </c>
      <c r="AE2693">
        <v>194.64</v>
      </c>
      <c r="AF2693" t="s">
        <v>11046</v>
      </c>
      <c r="AG2693" t="s">
        <v>11112</v>
      </c>
      <c r="AH2693">
        <v>627</v>
      </c>
      <c r="AI2693">
        <v>2692</v>
      </c>
      <c r="AJ2693" t="s">
        <v>11192</v>
      </c>
      <c r="AK2693" t="s">
        <v>12028</v>
      </c>
      <c r="AL2693" t="s">
        <v>12031</v>
      </c>
      <c r="AM2693" t="s">
        <v>11200</v>
      </c>
      <c r="AN2693">
        <v>1</v>
      </c>
      <c r="AO2693" s="10" t="s">
        <v>12036</v>
      </c>
      <c r="AP2693" t="str" cm="1">
        <f t="array" ref="AP2693">_xlfn.IFS(
  Table1[[#This Row],[Age]]&lt;=25, "18-25",
  Table1[[#This Row],[Age]]&lt;=35, "26-35",
  Table1[[#This Row],[Age]]&lt;=45, "36-45",
  Table1[[#This Row],[Age]]&lt;=60, "46-60",
  TRUE, "60+")</f>
        <v>60+</v>
      </c>
    </row>
    <row r="2694" spans="1:42" x14ac:dyDescent="0.3">
      <c r="A2694">
        <v>2693</v>
      </c>
      <c r="B2694" t="s">
        <v>33</v>
      </c>
      <c r="C2694" t="s">
        <v>81</v>
      </c>
      <c r="D2694">
        <v>24</v>
      </c>
      <c r="E2694" t="s">
        <v>106</v>
      </c>
      <c r="F2694" t="s">
        <v>2800</v>
      </c>
      <c r="G2694" t="s">
        <v>5127</v>
      </c>
      <c r="H2694">
        <v>19458797546</v>
      </c>
      <c r="I2694" t="s">
        <v>5218</v>
      </c>
      <c r="J2694" t="s">
        <v>7291</v>
      </c>
      <c r="K2694">
        <v>1644.99</v>
      </c>
      <c r="L2694" s="12" t="s">
        <v>9574</v>
      </c>
      <c r="M2694" s="10" t="s">
        <v>11285</v>
      </c>
      <c r="N2694">
        <v>2693</v>
      </c>
      <c r="O2694">
        <v>45161</v>
      </c>
      <c r="P2694" t="s">
        <v>11402</v>
      </c>
      <c r="Q2694" s="16">
        <v>474.09</v>
      </c>
      <c r="R2694">
        <v>2119.08</v>
      </c>
      <c r="S2694">
        <v>58</v>
      </c>
      <c r="T2694">
        <v>2693</v>
      </c>
      <c r="U2694">
        <v>10532.11</v>
      </c>
      <c r="V2694" t="s">
        <v>11412</v>
      </c>
      <c r="W2694">
        <v>6.23</v>
      </c>
      <c r="X2694">
        <v>48</v>
      </c>
      <c r="Y2694" t="s">
        <v>11927</v>
      </c>
      <c r="Z2694" t="s">
        <v>12012</v>
      </c>
      <c r="AA2694">
        <v>2693</v>
      </c>
      <c r="AB2694" t="s">
        <v>12017</v>
      </c>
      <c r="AC2694">
        <v>7932.3</v>
      </c>
      <c r="AD2694">
        <v>762.5</v>
      </c>
      <c r="AE2694">
        <v>38.119999999999997</v>
      </c>
      <c r="AF2694" t="s">
        <v>11311</v>
      </c>
      <c r="AG2694" t="s">
        <v>11039</v>
      </c>
      <c r="AH2694">
        <v>8703</v>
      </c>
      <c r="AI2694">
        <v>2693</v>
      </c>
      <c r="AJ2694" t="s">
        <v>11207</v>
      </c>
      <c r="AK2694" t="s">
        <v>12027</v>
      </c>
      <c r="AL2694" t="s">
        <v>12032</v>
      </c>
      <c r="AM2694" t="s">
        <v>11138</v>
      </c>
      <c r="AN2694">
        <v>1</v>
      </c>
      <c r="AO2694" s="10" t="s">
        <v>12041</v>
      </c>
      <c r="AP2694" t="str" cm="1">
        <f t="array" ref="AP2694">_xlfn.IFS(
  Table1[[#This Row],[Age]]&lt;=25, "18-25",
  Table1[[#This Row],[Age]]&lt;=35, "26-35",
  Table1[[#This Row],[Age]]&lt;=45, "36-45",
  Table1[[#This Row],[Age]]&lt;=60, "46-60",
  TRUE, "60+")</f>
        <v>18-25</v>
      </c>
    </row>
    <row r="2695" spans="1:42" x14ac:dyDescent="0.3">
      <c r="A2695">
        <v>2694</v>
      </c>
      <c r="B2695" t="s">
        <v>33</v>
      </c>
      <c r="C2695" t="s">
        <v>96</v>
      </c>
      <c r="D2695">
        <v>58</v>
      </c>
      <c r="E2695" t="s">
        <v>106</v>
      </c>
      <c r="F2695" t="s">
        <v>2801</v>
      </c>
      <c r="G2695" t="s">
        <v>5133</v>
      </c>
      <c r="H2695">
        <v>19458797547</v>
      </c>
      <c r="I2695" t="s">
        <v>6352</v>
      </c>
      <c r="J2695" t="s">
        <v>7292</v>
      </c>
      <c r="K2695">
        <v>3485.24</v>
      </c>
      <c r="L2695" s="12" t="s">
        <v>9575</v>
      </c>
      <c r="M2695" s="10" t="s">
        <v>11126</v>
      </c>
      <c r="N2695">
        <v>2694</v>
      </c>
      <c r="O2695">
        <v>45040</v>
      </c>
      <c r="P2695" t="s">
        <v>11404</v>
      </c>
      <c r="Q2695" s="16">
        <v>2686.98</v>
      </c>
      <c r="R2695">
        <v>6172.22</v>
      </c>
      <c r="S2695">
        <v>55</v>
      </c>
      <c r="T2695">
        <v>2694</v>
      </c>
      <c r="U2695">
        <v>40357.699999999997</v>
      </c>
      <c r="V2695" t="s">
        <v>11412</v>
      </c>
      <c r="W2695">
        <v>5.23</v>
      </c>
      <c r="X2695">
        <v>60</v>
      </c>
      <c r="Y2695" t="s">
        <v>11925</v>
      </c>
      <c r="Z2695" t="s">
        <v>12010</v>
      </c>
      <c r="AA2695">
        <v>2694</v>
      </c>
      <c r="AB2695" t="s">
        <v>12017</v>
      </c>
      <c r="AC2695">
        <v>7340.18</v>
      </c>
      <c r="AD2695">
        <v>3584.89</v>
      </c>
      <c r="AE2695">
        <v>179.24</v>
      </c>
      <c r="AF2695" t="s">
        <v>11146</v>
      </c>
      <c r="AG2695" t="s">
        <v>11397</v>
      </c>
      <c r="AH2695">
        <v>6535</v>
      </c>
      <c r="AI2695">
        <v>2694</v>
      </c>
      <c r="AJ2695" t="s">
        <v>11131</v>
      </c>
      <c r="AK2695" t="s">
        <v>12029</v>
      </c>
      <c r="AL2695" t="s">
        <v>12032</v>
      </c>
      <c r="AM2695" t="s">
        <v>11101</v>
      </c>
      <c r="AN2695">
        <v>1</v>
      </c>
      <c r="AO2695" s="10" t="s">
        <v>12037</v>
      </c>
      <c r="AP2695" t="str" cm="1">
        <f t="array" ref="AP2695">_xlfn.IFS(
  Table1[[#This Row],[Age]]&lt;=25, "18-25",
  Table1[[#This Row],[Age]]&lt;=35, "26-35",
  Table1[[#This Row],[Age]]&lt;=45, "36-45",
  Table1[[#This Row],[Age]]&lt;=60, "46-60",
  TRUE, "60+")</f>
        <v>46-60</v>
      </c>
    </row>
    <row r="2696" spans="1:42" x14ac:dyDescent="0.3">
      <c r="A2696">
        <v>2695</v>
      </c>
      <c r="B2696" t="s">
        <v>2</v>
      </c>
      <c r="C2696" t="s">
        <v>88</v>
      </c>
      <c r="D2696">
        <v>42</v>
      </c>
      <c r="E2696" t="s">
        <v>105</v>
      </c>
      <c r="F2696" t="s">
        <v>2802</v>
      </c>
      <c r="G2696" t="s">
        <v>5114</v>
      </c>
      <c r="H2696">
        <v>19458797548</v>
      </c>
      <c r="I2696" t="s">
        <v>6803</v>
      </c>
      <c r="J2696" t="s">
        <v>7292</v>
      </c>
      <c r="K2696">
        <v>7388.19</v>
      </c>
      <c r="L2696" s="12" t="s">
        <v>9436</v>
      </c>
      <c r="M2696" s="10" t="s">
        <v>11302</v>
      </c>
      <c r="N2696">
        <v>2695</v>
      </c>
      <c r="O2696">
        <v>45234</v>
      </c>
      <c r="P2696" t="s">
        <v>11402</v>
      </c>
      <c r="Q2696" s="16">
        <v>3088.49</v>
      </c>
      <c r="R2696">
        <v>4299.7</v>
      </c>
      <c r="S2696">
        <v>53</v>
      </c>
      <c r="T2696">
        <v>2695</v>
      </c>
      <c r="U2696">
        <v>13890.88</v>
      </c>
      <c r="V2696" t="s">
        <v>11411</v>
      </c>
      <c r="W2696">
        <v>1.18</v>
      </c>
      <c r="X2696">
        <v>48</v>
      </c>
      <c r="Y2696" t="s">
        <v>8979</v>
      </c>
      <c r="Z2696" t="s">
        <v>12011</v>
      </c>
      <c r="AA2696">
        <v>2695</v>
      </c>
      <c r="AB2696" t="s">
        <v>12015</v>
      </c>
      <c r="AC2696">
        <v>6628.74</v>
      </c>
      <c r="AD2696">
        <v>3451.75</v>
      </c>
      <c r="AE2696">
        <v>172.59</v>
      </c>
      <c r="AF2696" t="s">
        <v>11099</v>
      </c>
      <c r="AG2696" t="s">
        <v>11235</v>
      </c>
      <c r="AH2696">
        <v>3639</v>
      </c>
      <c r="AI2696">
        <v>2695</v>
      </c>
      <c r="AJ2696" t="s">
        <v>11342</v>
      </c>
      <c r="AK2696" t="s">
        <v>12027</v>
      </c>
      <c r="AL2696" t="s">
        <v>12031</v>
      </c>
      <c r="AM2696" t="s">
        <v>11085</v>
      </c>
      <c r="AN2696">
        <v>1</v>
      </c>
      <c r="AO2696" s="10" t="s">
        <v>12040</v>
      </c>
      <c r="AP2696" t="str" cm="1">
        <f t="array" ref="AP2696">_xlfn.IFS(
  Table1[[#This Row],[Age]]&lt;=25, "18-25",
  Table1[[#This Row],[Age]]&lt;=35, "26-35",
  Table1[[#This Row],[Age]]&lt;=45, "36-45",
  Table1[[#This Row],[Age]]&lt;=60, "46-60",
  TRUE, "60+")</f>
        <v>36-45</v>
      </c>
    </row>
    <row r="2697" spans="1:42" x14ac:dyDescent="0.3">
      <c r="A2697">
        <v>2696</v>
      </c>
      <c r="B2697" t="s">
        <v>13</v>
      </c>
      <c r="C2697" t="s">
        <v>75</v>
      </c>
      <c r="D2697">
        <v>42</v>
      </c>
      <c r="E2697" t="s">
        <v>106</v>
      </c>
      <c r="F2697" t="s">
        <v>2803</v>
      </c>
      <c r="G2697" t="s">
        <v>5123</v>
      </c>
      <c r="H2697">
        <v>19458797549</v>
      </c>
      <c r="I2697" t="s">
        <v>6264</v>
      </c>
      <c r="J2697" t="s">
        <v>7291</v>
      </c>
      <c r="K2697">
        <v>5667.7</v>
      </c>
      <c r="L2697" s="12" t="s">
        <v>9110</v>
      </c>
      <c r="M2697" s="10" t="s">
        <v>11320</v>
      </c>
      <c r="N2697">
        <v>2696</v>
      </c>
      <c r="O2697">
        <v>45050</v>
      </c>
      <c r="P2697" t="s">
        <v>11402</v>
      </c>
      <c r="Q2697" s="16">
        <v>3103.27</v>
      </c>
      <c r="R2697">
        <v>8770.9699999999993</v>
      </c>
      <c r="S2697">
        <v>47</v>
      </c>
      <c r="T2697">
        <v>2696</v>
      </c>
      <c r="U2697">
        <v>13546.12</v>
      </c>
      <c r="V2697" t="s">
        <v>11413</v>
      </c>
      <c r="W2697">
        <v>6.46</v>
      </c>
      <c r="X2697">
        <v>12</v>
      </c>
      <c r="Y2697" t="s">
        <v>7989</v>
      </c>
      <c r="Z2697" t="s">
        <v>12011</v>
      </c>
      <c r="AA2697">
        <v>2696</v>
      </c>
      <c r="AB2697" t="s">
        <v>12015</v>
      </c>
      <c r="AC2697">
        <v>5167.57</v>
      </c>
      <c r="AD2697">
        <v>1898.51</v>
      </c>
      <c r="AE2697">
        <v>94.93</v>
      </c>
      <c r="AF2697" t="s">
        <v>11123</v>
      </c>
      <c r="AG2697" t="s">
        <v>11166</v>
      </c>
      <c r="AH2697">
        <v>761</v>
      </c>
      <c r="AI2697">
        <v>2696</v>
      </c>
      <c r="AJ2697" t="s">
        <v>11319</v>
      </c>
      <c r="AK2697" t="s">
        <v>12029</v>
      </c>
      <c r="AL2697" t="s">
        <v>12031</v>
      </c>
      <c r="AM2697" t="s">
        <v>11366</v>
      </c>
      <c r="AN2697">
        <v>1</v>
      </c>
      <c r="AO2697" s="10" t="s">
        <v>12046</v>
      </c>
      <c r="AP2697" t="str" cm="1">
        <f t="array" ref="AP2697">_xlfn.IFS(
  Table1[[#This Row],[Age]]&lt;=25, "18-25",
  Table1[[#This Row],[Age]]&lt;=35, "26-35",
  Table1[[#This Row],[Age]]&lt;=45, "36-45",
  Table1[[#This Row],[Age]]&lt;=60, "46-60",
  TRUE, "60+")</f>
        <v>36-45</v>
      </c>
    </row>
    <row r="2698" spans="1:42" x14ac:dyDescent="0.3">
      <c r="A2698">
        <v>2697</v>
      </c>
      <c r="B2698" t="s">
        <v>39</v>
      </c>
      <c r="C2698" t="s">
        <v>57</v>
      </c>
      <c r="D2698">
        <v>67</v>
      </c>
      <c r="E2698" t="s">
        <v>106</v>
      </c>
      <c r="F2698" t="s">
        <v>2804</v>
      </c>
      <c r="G2698" t="s">
        <v>5113</v>
      </c>
      <c r="H2698">
        <v>19458797550</v>
      </c>
      <c r="I2698" t="s">
        <v>6804</v>
      </c>
      <c r="J2698" t="s">
        <v>7292</v>
      </c>
      <c r="K2698">
        <v>3211.3</v>
      </c>
      <c r="L2698" s="12" t="s">
        <v>9576</v>
      </c>
      <c r="M2698" s="10" t="s">
        <v>11120</v>
      </c>
      <c r="N2698">
        <v>2697</v>
      </c>
      <c r="O2698">
        <v>45212</v>
      </c>
      <c r="P2698" t="s">
        <v>11403</v>
      </c>
      <c r="Q2698" s="16">
        <v>307.91000000000003</v>
      </c>
      <c r="R2698">
        <v>2903.39</v>
      </c>
      <c r="S2698">
        <v>3</v>
      </c>
      <c r="T2698">
        <v>2697</v>
      </c>
      <c r="U2698">
        <v>21663.81</v>
      </c>
      <c r="V2698" t="s">
        <v>11411</v>
      </c>
      <c r="W2698">
        <v>6.6</v>
      </c>
      <c r="X2698">
        <v>48</v>
      </c>
      <c r="Y2698" t="s">
        <v>10843</v>
      </c>
      <c r="Z2698" t="s">
        <v>12010</v>
      </c>
      <c r="AA2698">
        <v>2697</v>
      </c>
      <c r="AB2698" t="s">
        <v>12015</v>
      </c>
      <c r="AC2698">
        <v>5027.17</v>
      </c>
      <c r="AD2698">
        <v>201.52</v>
      </c>
      <c r="AE2698">
        <v>10.08</v>
      </c>
      <c r="AF2698" t="s">
        <v>11234</v>
      </c>
      <c r="AG2698" t="s">
        <v>11222</v>
      </c>
      <c r="AH2698">
        <v>8433</v>
      </c>
      <c r="AI2698">
        <v>2697</v>
      </c>
      <c r="AJ2698" t="s">
        <v>11054</v>
      </c>
      <c r="AK2698" t="s">
        <v>12027</v>
      </c>
      <c r="AL2698" t="s">
        <v>12031</v>
      </c>
      <c r="AM2698" t="s">
        <v>11305</v>
      </c>
      <c r="AN2698">
        <v>1</v>
      </c>
      <c r="AO2698" s="10" t="s">
        <v>12044</v>
      </c>
      <c r="AP2698" t="str" cm="1">
        <f t="array" ref="AP2698">_xlfn.IFS(
  Table1[[#This Row],[Age]]&lt;=25, "18-25",
  Table1[[#This Row],[Age]]&lt;=35, "26-35",
  Table1[[#This Row],[Age]]&lt;=45, "36-45",
  Table1[[#This Row],[Age]]&lt;=60, "46-60",
  TRUE, "60+")</f>
        <v>60+</v>
      </c>
    </row>
    <row r="2699" spans="1:42" x14ac:dyDescent="0.3">
      <c r="A2699">
        <v>2698</v>
      </c>
      <c r="B2699" t="s">
        <v>29</v>
      </c>
      <c r="C2699" t="s">
        <v>68</v>
      </c>
      <c r="D2699">
        <v>18</v>
      </c>
      <c r="E2699" t="s">
        <v>106</v>
      </c>
      <c r="F2699" t="s">
        <v>2805</v>
      </c>
      <c r="G2699" t="s">
        <v>5147</v>
      </c>
      <c r="H2699">
        <v>19458797551</v>
      </c>
      <c r="I2699" t="s">
        <v>5278</v>
      </c>
      <c r="J2699" t="s">
        <v>7292</v>
      </c>
      <c r="K2699">
        <v>3686.75</v>
      </c>
      <c r="L2699" s="12" t="s">
        <v>9577</v>
      </c>
      <c r="M2699" s="10" t="s">
        <v>11351</v>
      </c>
      <c r="N2699">
        <v>2698</v>
      </c>
      <c r="O2699">
        <v>45069</v>
      </c>
      <c r="P2699" t="s">
        <v>11404</v>
      </c>
      <c r="Q2699" s="16">
        <v>1645.88</v>
      </c>
      <c r="R2699">
        <v>5332.63</v>
      </c>
      <c r="S2699">
        <v>88</v>
      </c>
      <c r="T2699">
        <v>2698</v>
      </c>
      <c r="U2699">
        <v>42446.53</v>
      </c>
      <c r="V2699" t="s">
        <v>11412</v>
      </c>
      <c r="W2699">
        <v>2.63</v>
      </c>
      <c r="X2699">
        <v>24</v>
      </c>
      <c r="Y2699" t="s">
        <v>11896</v>
      </c>
      <c r="Z2699" t="s">
        <v>12011</v>
      </c>
      <c r="AA2699">
        <v>2698</v>
      </c>
      <c r="AB2699" t="s">
        <v>12016</v>
      </c>
      <c r="AC2699">
        <v>5656.52</v>
      </c>
      <c r="AD2699">
        <v>2060.23</v>
      </c>
      <c r="AE2699">
        <v>103.01</v>
      </c>
      <c r="AF2699" t="s">
        <v>11066</v>
      </c>
      <c r="AG2699" t="s">
        <v>11225</v>
      </c>
      <c r="AH2699">
        <v>7697</v>
      </c>
      <c r="AI2699">
        <v>2698</v>
      </c>
      <c r="AJ2699" t="s">
        <v>11397</v>
      </c>
      <c r="AK2699" t="s">
        <v>12029</v>
      </c>
      <c r="AL2699" t="s">
        <v>12032</v>
      </c>
      <c r="AM2699" t="s">
        <v>11131</v>
      </c>
      <c r="AN2699">
        <v>1</v>
      </c>
      <c r="AO2699" s="10" t="s">
        <v>12046</v>
      </c>
      <c r="AP2699" t="str" cm="1">
        <f t="array" ref="AP2699">_xlfn.IFS(
  Table1[[#This Row],[Age]]&lt;=25, "18-25",
  Table1[[#This Row],[Age]]&lt;=35, "26-35",
  Table1[[#This Row],[Age]]&lt;=45, "36-45",
  Table1[[#This Row],[Age]]&lt;=60, "46-60",
  TRUE, "60+")</f>
        <v>18-25</v>
      </c>
    </row>
    <row r="2700" spans="1:42" x14ac:dyDescent="0.3">
      <c r="A2700">
        <v>2699</v>
      </c>
      <c r="B2700" t="s">
        <v>2</v>
      </c>
      <c r="C2700" t="s">
        <v>60</v>
      </c>
      <c r="D2700">
        <v>39</v>
      </c>
      <c r="E2700" t="s">
        <v>105</v>
      </c>
      <c r="F2700" t="s">
        <v>2806</v>
      </c>
      <c r="G2700" t="s">
        <v>5130</v>
      </c>
      <c r="H2700">
        <v>19458797552</v>
      </c>
      <c r="I2700" t="s">
        <v>6805</v>
      </c>
      <c r="J2700" t="s">
        <v>7292</v>
      </c>
      <c r="K2700">
        <v>8116.85</v>
      </c>
      <c r="L2700" s="12" t="s">
        <v>9578</v>
      </c>
      <c r="M2700" s="10" t="s">
        <v>11341</v>
      </c>
      <c r="N2700">
        <v>2699</v>
      </c>
      <c r="O2700">
        <v>45063</v>
      </c>
      <c r="P2700" t="s">
        <v>11402</v>
      </c>
      <c r="Q2700" s="16">
        <v>1320.09</v>
      </c>
      <c r="R2700">
        <v>6796.76</v>
      </c>
      <c r="S2700">
        <v>86</v>
      </c>
      <c r="T2700">
        <v>2699</v>
      </c>
      <c r="U2700">
        <v>34690.31</v>
      </c>
      <c r="V2700" t="s">
        <v>11412</v>
      </c>
      <c r="W2700">
        <v>3.99</v>
      </c>
      <c r="X2700">
        <v>24</v>
      </c>
      <c r="Y2700" t="s">
        <v>11589</v>
      </c>
      <c r="Z2700" t="s">
        <v>12011</v>
      </c>
      <c r="AA2700">
        <v>2699</v>
      </c>
      <c r="AB2700" t="s">
        <v>12017</v>
      </c>
      <c r="AC2700">
        <v>8366.74</v>
      </c>
      <c r="AD2700">
        <v>2798.66</v>
      </c>
      <c r="AE2700">
        <v>139.93</v>
      </c>
      <c r="AF2700" t="s">
        <v>11117</v>
      </c>
      <c r="AG2700" t="s">
        <v>11294</v>
      </c>
      <c r="AH2700">
        <v>9483</v>
      </c>
      <c r="AI2700">
        <v>2699</v>
      </c>
      <c r="AJ2700" t="s">
        <v>11112</v>
      </c>
      <c r="AK2700" t="s">
        <v>12027</v>
      </c>
      <c r="AL2700" t="s">
        <v>12032</v>
      </c>
      <c r="AM2700" t="s">
        <v>11244</v>
      </c>
      <c r="AN2700">
        <v>1</v>
      </c>
      <c r="AO2700" s="10" t="s">
        <v>12046</v>
      </c>
      <c r="AP2700" t="str" cm="1">
        <f t="array" ref="AP2700">_xlfn.IFS(
  Table1[[#This Row],[Age]]&lt;=25, "18-25",
  Table1[[#This Row],[Age]]&lt;=35, "26-35",
  Table1[[#This Row],[Age]]&lt;=45, "36-45",
  Table1[[#This Row],[Age]]&lt;=60, "46-60",
  TRUE, "60+")</f>
        <v>36-45</v>
      </c>
    </row>
    <row r="2701" spans="1:42" x14ac:dyDescent="0.3">
      <c r="A2701">
        <v>2700</v>
      </c>
      <c r="B2701" t="s">
        <v>3</v>
      </c>
      <c r="C2701" t="s">
        <v>62</v>
      </c>
      <c r="D2701">
        <v>37</v>
      </c>
      <c r="E2701" t="s">
        <v>105</v>
      </c>
      <c r="F2701" t="s">
        <v>2807</v>
      </c>
      <c r="G2701" t="s">
        <v>5141</v>
      </c>
      <c r="H2701">
        <v>19458797553</v>
      </c>
      <c r="I2701" t="s">
        <v>5724</v>
      </c>
      <c r="J2701" t="s">
        <v>7292</v>
      </c>
      <c r="K2701">
        <v>5454.74</v>
      </c>
      <c r="L2701" s="12" t="s">
        <v>9572</v>
      </c>
      <c r="M2701" s="10" t="s">
        <v>11329</v>
      </c>
      <c r="N2701">
        <v>2700</v>
      </c>
      <c r="O2701">
        <v>45173</v>
      </c>
      <c r="P2701" t="s">
        <v>11403</v>
      </c>
      <c r="Q2701" s="16">
        <v>3403.13</v>
      </c>
      <c r="R2701">
        <v>8857.8700000000008</v>
      </c>
      <c r="S2701">
        <v>62</v>
      </c>
      <c r="T2701">
        <v>2700</v>
      </c>
      <c r="U2701">
        <v>43710.11</v>
      </c>
      <c r="V2701" t="s">
        <v>11413</v>
      </c>
      <c r="W2701">
        <v>8.91</v>
      </c>
      <c r="X2701">
        <v>12</v>
      </c>
      <c r="Y2701" t="s">
        <v>9891</v>
      </c>
      <c r="Z2701" t="s">
        <v>12011</v>
      </c>
      <c r="AA2701">
        <v>2700</v>
      </c>
      <c r="AB2701" t="s">
        <v>12017</v>
      </c>
      <c r="AC2701">
        <v>6365.66</v>
      </c>
      <c r="AD2701">
        <v>276.01</v>
      </c>
      <c r="AE2701">
        <v>13.8</v>
      </c>
      <c r="AF2701" t="s">
        <v>11173</v>
      </c>
      <c r="AG2701" t="s">
        <v>11259</v>
      </c>
      <c r="AH2701">
        <v>9664</v>
      </c>
      <c r="AI2701">
        <v>2700</v>
      </c>
      <c r="AJ2701" t="s">
        <v>11191</v>
      </c>
      <c r="AK2701" t="s">
        <v>12027</v>
      </c>
      <c r="AL2701" t="s">
        <v>12031</v>
      </c>
      <c r="AM2701" t="s">
        <v>11087</v>
      </c>
      <c r="AN2701">
        <v>1</v>
      </c>
      <c r="AO2701" s="10" t="s">
        <v>12042</v>
      </c>
      <c r="AP2701" t="str" cm="1">
        <f t="array" ref="AP2701">_xlfn.IFS(
  Table1[[#This Row],[Age]]&lt;=25, "18-25",
  Table1[[#This Row],[Age]]&lt;=35, "26-35",
  Table1[[#This Row],[Age]]&lt;=45, "36-45",
  Table1[[#This Row],[Age]]&lt;=60, "46-60",
  TRUE, "60+")</f>
        <v>36-45</v>
      </c>
    </row>
    <row r="2702" spans="1:42" x14ac:dyDescent="0.3">
      <c r="A2702">
        <v>2701</v>
      </c>
      <c r="B2702" t="s">
        <v>12</v>
      </c>
      <c r="C2702" t="s">
        <v>87</v>
      </c>
      <c r="D2702">
        <v>30</v>
      </c>
      <c r="E2702" t="s">
        <v>105</v>
      </c>
      <c r="F2702" t="s">
        <v>2808</v>
      </c>
      <c r="G2702" t="s">
        <v>5110</v>
      </c>
      <c r="H2702">
        <v>19458797554</v>
      </c>
      <c r="I2702" t="s">
        <v>6806</v>
      </c>
      <c r="J2702" t="s">
        <v>7292</v>
      </c>
      <c r="K2702">
        <v>2463.6799999999998</v>
      </c>
      <c r="L2702" s="12" t="s">
        <v>7508</v>
      </c>
      <c r="M2702" s="10" t="s">
        <v>11244</v>
      </c>
      <c r="N2702">
        <v>2701</v>
      </c>
      <c r="O2702">
        <v>45214</v>
      </c>
      <c r="P2702" t="s">
        <v>11402</v>
      </c>
      <c r="Q2702" s="16">
        <v>3679.71</v>
      </c>
      <c r="R2702">
        <v>-1216.03</v>
      </c>
      <c r="S2702">
        <v>1</v>
      </c>
      <c r="T2702">
        <v>2701</v>
      </c>
      <c r="U2702">
        <v>3313.4</v>
      </c>
      <c r="V2702" t="s">
        <v>11413</v>
      </c>
      <c r="W2702">
        <v>5.94</v>
      </c>
      <c r="X2702">
        <v>60</v>
      </c>
      <c r="Y2702" t="s">
        <v>11775</v>
      </c>
      <c r="Z2702" t="s">
        <v>12010</v>
      </c>
      <c r="AA2702">
        <v>2701</v>
      </c>
      <c r="AB2702" t="s">
        <v>12017</v>
      </c>
      <c r="AC2702">
        <v>7718.14</v>
      </c>
      <c r="AD2702">
        <v>1345.47</v>
      </c>
      <c r="AE2702">
        <v>67.27</v>
      </c>
      <c r="AF2702" t="s">
        <v>11361</v>
      </c>
      <c r="AG2702" t="s">
        <v>11054</v>
      </c>
      <c r="AH2702">
        <v>9531</v>
      </c>
      <c r="AI2702">
        <v>2701</v>
      </c>
      <c r="AJ2702" t="s">
        <v>11220</v>
      </c>
      <c r="AK2702" t="s">
        <v>12027</v>
      </c>
      <c r="AL2702" t="s">
        <v>12031</v>
      </c>
      <c r="AM2702" t="s">
        <v>11304</v>
      </c>
      <c r="AN2702">
        <v>-1</v>
      </c>
      <c r="AO2702" s="10" t="s">
        <v>12044</v>
      </c>
      <c r="AP2702" t="str" cm="1">
        <f t="array" ref="AP2702">_xlfn.IFS(
  Table1[[#This Row],[Age]]&lt;=25, "18-25",
  Table1[[#This Row],[Age]]&lt;=35, "26-35",
  Table1[[#This Row],[Age]]&lt;=45, "36-45",
  Table1[[#This Row],[Age]]&lt;=60, "46-60",
  TRUE, "60+")</f>
        <v>26-35</v>
      </c>
    </row>
    <row r="2703" spans="1:42" x14ac:dyDescent="0.3">
      <c r="A2703">
        <v>2702</v>
      </c>
      <c r="B2703" t="s">
        <v>19</v>
      </c>
      <c r="C2703" t="s">
        <v>94</v>
      </c>
      <c r="D2703">
        <v>57</v>
      </c>
      <c r="E2703" t="s">
        <v>105</v>
      </c>
      <c r="F2703" t="s">
        <v>2809</v>
      </c>
      <c r="G2703" t="s">
        <v>5130</v>
      </c>
      <c r="H2703">
        <v>19458797555</v>
      </c>
      <c r="I2703" t="s">
        <v>6079</v>
      </c>
      <c r="J2703" t="s">
        <v>7292</v>
      </c>
      <c r="K2703">
        <v>3038.45</v>
      </c>
      <c r="L2703" s="12" t="s">
        <v>9579</v>
      </c>
      <c r="M2703" s="10" t="s">
        <v>11368</v>
      </c>
      <c r="N2703">
        <v>2702</v>
      </c>
      <c r="O2703">
        <v>44998</v>
      </c>
      <c r="P2703" t="s">
        <v>11403</v>
      </c>
      <c r="Q2703" s="16">
        <v>1054.25</v>
      </c>
      <c r="R2703">
        <v>1984.2</v>
      </c>
      <c r="S2703">
        <v>39</v>
      </c>
      <c r="T2703">
        <v>2702</v>
      </c>
      <c r="U2703">
        <v>47828.94</v>
      </c>
      <c r="V2703" t="s">
        <v>11411</v>
      </c>
      <c r="W2703">
        <v>4.92</v>
      </c>
      <c r="X2703">
        <v>36</v>
      </c>
      <c r="Y2703" t="s">
        <v>9651</v>
      </c>
      <c r="Z2703" t="s">
        <v>12012</v>
      </c>
      <c r="AA2703">
        <v>2702</v>
      </c>
      <c r="AB2703" t="s">
        <v>12016</v>
      </c>
      <c r="AC2703">
        <v>3350.77</v>
      </c>
      <c r="AD2703">
        <v>4895.63</v>
      </c>
      <c r="AE2703">
        <v>244.78</v>
      </c>
      <c r="AF2703" t="s">
        <v>11197</v>
      </c>
      <c r="AG2703" t="s">
        <v>11354</v>
      </c>
      <c r="AH2703">
        <v>7516</v>
      </c>
      <c r="AI2703">
        <v>2702</v>
      </c>
      <c r="AJ2703" t="s">
        <v>11048</v>
      </c>
      <c r="AK2703" t="s">
        <v>12028</v>
      </c>
      <c r="AL2703" t="s">
        <v>12031</v>
      </c>
      <c r="AM2703" t="s">
        <v>11051</v>
      </c>
      <c r="AN2703">
        <v>1</v>
      </c>
      <c r="AO2703" s="10" t="s">
        <v>12047</v>
      </c>
      <c r="AP2703" t="str" cm="1">
        <f t="array" ref="AP2703">_xlfn.IFS(
  Table1[[#This Row],[Age]]&lt;=25, "18-25",
  Table1[[#This Row],[Age]]&lt;=35, "26-35",
  Table1[[#This Row],[Age]]&lt;=45, "36-45",
  Table1[[#This Row],[Age]]&lt;=60, "46-60",
  TRUE, "60+")</f>
        <v>46-60</v>
      </c>
    </row>
    <row r="2704" spans="1:42" x14ac:dyDescent="0.3">
      <c r="A2704">
        <v>2703</v>
      </c>
      <c r="B2704" t="s">
        <v>2</v>
      </c>
      <c r="C2704" t="s">
        <v>88</v>
      </c>
      <c r="D2704">
        <v>38</v>
      </c>
      <c r="E2704" t="s">
        <v>104</v>
      </c>
      <c r="F2704" t="s">
        <v>2810</v>
      </c>
      <c r="G2704" t="s">
        <v>5131</v>
      </c>
      <c r="H2704">
        <v>19458797556</v>
      </c>
      <c r="I2704" t="s">
        <v>6803</v>
      </c>
      <c r="J2704" t="s">
        <v>7292</v>
      </c>
      <c r="K2704">
        <v>4732.05</v>
      </c>
      <c r="L2704" s="12" t="s">
        <v>9580</v>
      </c>
      <c r="M2704" s="10" t="s">
        <v>11314</v>
      </c>
      <c r="N2704">
        <v>2703</v>
      </c>
      <c r="O2704">
        <v>45209</v>
      </c>
      <c r="P2704" t="s">
        <v>11402</v>
      </c>
      <c r="Q2704" s="16">
        <v>4132.1400000000003</v>
      </c>
      <c r="R2704">
        <v>599.91</v>
      </c>
      <c r="S2704">
        <v>73</v>
      </c>
      <c r="T2704">
        <v>2703</v>
      </c>
      <c r="U2704">
        <v>4779.71</v>
      </c>
      <c r="V2704" t="s">
        <v>11411</v>
      </c>
      <c r="W2704">
        <v>9.42</v>
      </c>
      <c r="X2704">
        <v>36</v>
      </c>
      <c r="Y2704" t="s">
        <v>9807</v>
      </c>
      <c r="Z2704" t="s">
        <v>12011</v>
      </c>
      <c r="AA2704">
        <v>2703</v>
      </c>
      <c r="AB2704" t="s">
        <v>12015</v>
      </c>
      <c r="AC2704">
        <v>5299.91</v>
      </c>
      <c r="AD2704">
        <v>4599.5</v>
      </c>
      <c r="AE2704">
        <v>229.98</v>
      </c>
      <c r="AF2704" t="s">
        <v>11135</v>
      </c>
      <c r="AG2704" t="s">
        <v>11345</v>
      </c>
      <c r="AH2704">
        <v>8592</v>
      </c>
      <c r="AI2704">
        <v>2703</v>
      </c>
      <c r="AJ2704" t="s">
        <v>11383</v>
      </c>
      <c r="AK2704" t="s">
        <v>12028</v>
      </c>
      <c r="AL2704" t="s">
        <v>12032</v>
      </c>
      <c r="AM2704" t="s">
        <v>11096</v>
      </c>
      <c r="AN2704">
        <v>1</v>
      </c>
      <c r="AO2704" s="10" t="s">
        <v>12044</v>
      </c>
      <c r="AP2704" t="str" cm="1">
        <f t="array" ref="AP2704">_xlfn.IFS(
  Table1[[#This Row],[Age]]&lt;=25, "18-25",
  Table1[[#This Row],[Age]]&lt;=35, "26-35",
  Table1[[#This Row],[Age]]&lt;=45, "36-45",
  Table1[[#This Row],[Age]]&lt;=60, "46-60",
  TRUE, "60+")</f>
        <v>36-45</v>
      </c>
    </row>
    <row r="2705" spans="1:42" x14ac:dyDescent="0.3">
      <c r="A2705">
        <v>2704</v>
      </c>
      <c r="B2705" t="s">
        <v>35</v>
      </c>
      <c r="C2705" t="s">
        <v>60</v>
      </c>
      <c r="D2705">
        <v>40</v>
      </c>
      <c r="E2705" t="s">
        <v>105</v>
      </c>
      <c r="F2705" t="s">
        <v>2811</v>
      </c>
      <c r="G2705" t="s">
        <v>5144</v>
      </c>
      <c r="H2705">
        <v>19458797557</v>
      </c>
      <c r="I2705" t="s">
        <v>6807</v>
      </c>
      <c r="J2705" t="s">
        <v>7291</v>
      </c>
      <c r="K2705">
        <v>7652.09</v>
      </c>
      <c r="L2705" s="12" t="s">
        <v>9581</v>
      </c>
      <c r="M2705" s="10" t="s">
        <v>11163</v>
      </c>
      <c r="N2705">
        <v>2704</v>
      </c>
      <c r="O2705">
        <v>44968</v>
      </c>
      <c r="P2705" t="s">
        <v>11402</v>
      </c>
      <c r="Q2705" s="16">
        <v>2430.3200000000002</v>
      </c>
      <c r="R2705">
        <v>5221.7700000000004</v>
      </c>
      <c r="S2705">
        <v>33</v>
      </c>
      <c r="T2705">
        <v>2704</v>
      </c>
      <c r="U2705">
        <v>36332.199999999997</v>
      </c>
      <c r="V2705" t="s">
        <v>11413</v>
      </c>
      <c r="W2705">
        <v>8.31</v>
      </c>
      <c r="X2705">
        <v>12</v>
      </c>
      <c r="Y2705" t="s">
        <v>9776</v>
      </c>
      <c r="Z2705" t="s">
        <v>12010</v>
      </c>
      <c r="AA2705">
        <v>2704</v>
      </c>
      <c r="AB2705" t="s">
        <v>12017</v>
      </c>
      <c r="AC2705">
        <v>6673.55</v>
      </c>
      <c r="AD2705">
        <v>4088.38</v>
      </c>
      <c r="AE2705">
        <v>204.42</v>
      </c>
      <c r="AF2705" t="s">
        <v>11179</v>
      </c>
      <c r="AG2705" t="s">
        <v>11089</v>
      </c>
      <c r="AH2705">
        <v>6725</v>
      </c>
      <c r="AI2705">
        <v>2704</v>
      </c>
      <c r="AJ2705" t="s">
        <v>11272</v>
      </c>
      <c r="AK2705" t="s">
        <v>12027</v>
      </c>
      <c r="AL2705" t="s">
        <v>12032</v>
      </c>
      <c r="AM2705" t="s">
        <v>11129</v>
      </c>
      <c r="AN2705">
        <v>1</v>
      </c>
      <c r="AO2705" s="10" t="s">
        <v>12045</v>
      </c>
      <c r="AP2705" t="str" cm="1">
        <f t="array" ref="AP2705">_xlfn.IFS(
  Table1[[#This Row],[Age]]&lt;=25, "18-25",
  Table1[[#This Row],[Age]]&lt;=35, "26-35",
  Table1[[#This Row],[Age]]&lt;=45, "36-45",
  Table1[[#This Row],[Age]]&lt;=60, "46-60",
  TRUE, "60+")</f>
        <v>36-45</v>
      </c>
    </row>
    <row r="2706" spans="1:42" x14ac:dyDescent="0.3">
      <c r="A2706">
        <v>2705</v>
      </c>
      <c r="B2706" t="s">
        <v>29</v>
      </c>
      <c r="C2706" t="s">
        <v>64</v>
      </c>
      <c r="D2706">
        <v>58</v>
      </c>
      <c r="E2706" t="s">
        <v>105</v>
      </c>
      <c r="F2706" t="s">
        <v>2812</v>
      </c>
      <c r="G2706" t="s">
        <v>5143</v>
      </c>
      <c r="H2706">
        <v>19458797558</v>
      </c>
      <c r="I2706" t="s">
        <v>5188</v>
      </c>
      <c r="J2706" t="s">
        <v>7292</v>
      </c>
      <c r="K2706">
        <v>9974.66</v>
      </c>
      <c r="L2706" s="12" t="s">
        <v>9582</v>
      </c>
      <c r="M2706" s="10" t="s">
        <v>11253</v>
      </c>
      <c r="N2706">
        <v>2705</v>
      </c>
      <c r="O2706">
        <v>45190</v>
      </c>
      <c r="P2706" t="s">
        <v>11402</v>
      </c>
      <c r="Q2706" s="16">
        <v>1322.17</v>
      </c>
      <c r="R2706">
        <v>11296.83</v>
      </c>
      <c r="S2706">
        <v>23</v>
      </c>
      <c r="T2706">
        <v>2705</v>
      </c>
      <c r="U2706">
        <v>11151.48</v>
      </c>
      <c r="V2706" t="s">
        <v>11412</v>
      </c>
      <c r="W2706">
        <v>1.88</v>
      </c>
      <c r="X2706">
        <v>12</v>
      </c>
      <c r="Y2706" t="s">
        <v>11686</v>
      </c>
      <c r="Z2706" t="s">
        <v>12010</v>
      </c>
      <c r="AA2706">
        <v>2705</v>
      </c>
      <c r="AB2706" t="s">
        <v>12015</v>
      </c>
      <c r="AC2706">
        <v>3836.32</v>
      </c>
      <c r="AD2706">
        <v>750.71</v>
      </c>
      <c r="AE2706">
        <v>37.54</v>
      </c>
      <c r="AF2706" t="s">
        <v>11258</v>
      </c>
      <c r="AG2706" t="s">
        <v>11359</v>
      </c>
      <c r="AH2706">
        <v>4216</v>
      </c>
      <c r="AI2706">
        <v>2705</v>
      </c>
      <c r="AJ2706" t="s">
        <v>11128</v>
      </c>
      <c r="AK2706" t="s">
        <v>12027</v>
      </c>
      <c r="AL2706" t="s">
        <v>12031</v>
      </c>
      <c r="AM2706" t="s">
        <v>11160</v>
      </c>
      <c r="AN2706">
        <v>1</v>
      </c>
      <c r="AO2706" s="10" t="s">
        <v>12042</v>
      </c>
      <c r="AP2706" t="str" cm="1">
        <f t="array" ref="AP2706">_xlfn.IFS(
  Table1[[#This Row],[Age]]&lt;=25, "18-25",
  Table1[[#This Row],[Age]]&lt;=35, "26-35",
  Table1[[#This Row],[Age]]&lt;=45, "36-45",
  Table1[[#This Row],[Age]]&lt;=60, "46-60",
  TRUE, "60+")</f>
        <v>46-60</v>
      </c>
    </row>
    <row r="2707" spans="1:42" x14ac:dyDescent="0.3">
      <c r="A2707">
        <v>2706</v>
      </c>
      <c r="B2707" t="s">
        <v>38</v>
      </c>
      <c r="C2707" t="s">
        <v>85</v>
      </c>
      <c r="D2707">
        <v>50</v>
      </c>
      <c r="E2707" t="s">
        <v>104</v>
      </c>
      <c r="F2707" t="s">
        <v>2813</v>
      </c>
      <c r="G2707" t="s">
        <v>5127</v>
      </c>
      <c r="H2707">
        <v>19458797559</v>
      </c>
      <c r="I2707" t="s">
        <v>6287</v>
      </c>
      <c r="J2707" t="s">
        <v>7291</v>
      </c>
      <c r="K2707">
        <v>1939.03</v>
      </c>
      <c r="L2707" s="12" t="s">
        <v>8464</v>
      </c>
      <c r="M2707" s="10" t="s">
        <v>11389</v>
      </c>
      <c r="N2707">
        <v>2706</v>
      </c>
      <c r="O2707">
        <v>45147</v>
      </c>
      <c r="P2707" t="s">
        <v>11402</v>
      </c>
      <c r="Q2707" s="16">
        <v>1505.77</v>
      </c>
      <c r="R2707">
        <v>433.26</v>
      </c>
      <c r="S2707">
        <v>34</v>
      </c>
      <c r="T2707">
        <v>2706</v>
      </c>
      <c r="U2707">
        <v>42201.4</v>
      </c>
      <c r="V2707" t="s">
        <v>11413</v>
      </c>
      <c r="W2707">
        <v>8.73</v>
      </c>
      <c r="X2707">
        <v>24</v>
      </c>
      <c r="Y2707" t="s">
        <v>7808</v>
      </c>
      <c r="Z2707" t="s">
        <v>12012</v>
      </c>
      <c r="AA2707">
        <v>2706</v>
      </c>
      <c r="AB2707" t="s">
        <v>12016</v>
      </c>
      <c r="AC2707">
        <v>5675.16</v>
      </c>
      <c r="AD2707">
        <v>2028.79</v>
      </c>
      <c r="AE2707">
        <v>101.44</v>
      </c>
      <c r="AF2707" t="s">
        <v>11302</v>
      </c>
      <c r="AG2707" t="s">
        <v>11378</v>
      </c>
      <c r="AH2707">
        <v>7061</v>
      </c>
      <c r="AI2707">
        <v>2706</v>
      </c>
      <c r="AJ2707" t="s">
        <v>11167</v>
      </c>
      <c r="AK2707" t="s">
        <v>12029</v>
      </c>
      <c r="AL2707" t="s">
        <v>12031</v>
      </c>
      <c r="AM2707" t="s">
        <v>11128</v>
      </c>
      <c r="AN2707">
        <v>1</v>
      </c>
      <c r="AO2707" s="10" t="s">
        <v>12041</v>
      </c>
      <c r="AP2707" t="str" cm="1">
        <f t="array" ref="AP2707">_xlfn.IFS(
  Table1[[#This Row],[Age]]&lt;=25, "18-25",
  Table1[[#This Row],[Age]]&lt;=35, "26-35",
  Table1[[#This Row],[Age]]&lt;=45, "36-45",
  Table1[[#This Row],[Age]]&lt;=60, "46-60",
  TRUE, "60+")</f>
        <v>46-60</v>
      </c>
    </row>
    <row r="2708" spans="1:42" x14ac:dyDescent="0.3">
      <c r="A2708">
        <v>2707</v>
      </c>
      <c r="B2708" t="s">
        <v>30</v>
      </c>
      <c r="C2708" t="s">
        <v>68</v>
      </c>
      <c r="D2708">
        <v>26</v>
      </c>
      <c r="E2708" t="s">
        <v>104</v>
      </c>
      <c r="F2708" t="s">
        <v>2814</v>
      </c>
      <c r="G2708" t="s">
        <v>5124</v>
      </c>
      <c r="H2708">
        <v>19458797560</v>
      </c>
      <c r="I2708" t="s">
        <v>6808</v>
      </c>
      <c r="J2708" t="s">
        <v>7291</v>
      </c>
      <c r="K2708">
        <v>7573.8</v>
      </c>
      <c r="L2708" s="12" t="s">
        <v>9583</v>
      </c>
      <c r="M2708" s="10" t="s">
        <v>11314</v>
      </c>
      <c r="N2708">
        <v>2707</v>
      </c>
      <c r="O2708">
        <v>45193</v>
      </c>
      <c r="P2708" t="s">
        <v>11402</v>
      </c>
      <c r="Q2708" s="16">
        <v>1325.05</v>
      </c>
      <c r="R2708">
        <v>6248.75</v>
      </c>
      <c r="S2708">
        <v>49</v>
      </c>
      <c r="T2708">
        <v>2707</v>
      </c>
      <c r="U2708">
        <v>43255.72</v>
      </c>
      <c r="V2708" t="s">
        <v>11411</v>
      </c>
      <c r="W2708">
        <v>2.35</v>
      </c>
      <c r="X2708">
        <v>12</v>
      </c>
      <c r="Y2708" t="s">
        <v>11682</v>
      </c>
      <c r="Z2708" t="s">
        <v>12011</v>
      </c>
      <c r="AA2708">
        <v>2707</v>
      </c>
      <c r="AB2708" t="s">
        <v>12015</v>
      </c>
      <c r="AC2708">
        <v>8560.94</v>
      </c>
      <c r="AD2708">
        <v>1037.02</v>
      </c>
      <c r="AE2708">
        <v>51.85</v>
      </c>
      <c r="AF2708" t="s">
        <v>11391</v>
      </c>
      <c r="AG2708" t="s">
        <v>11118</v>
      </c>
      <c r="AH2708">
        <v>3758</v>
      </c>
      <c r="AI2708">
        <v>2707</v>
      </c>
      <c r="AJ2708" t="s">
        <v>11384</v>
      </c>
      <c r="AK2708" t="s">
        <v>12029</v>
      </c>
      <c r="AL2708" t="s">
        <v>12032</v>
      </c>
      <c r="AM2708" t="s">
        <v>11096</v>
      </c>
      <c r="AN2708">
        <v>1</v>
      </c>
      <c r="AO2708" s="10" t="s">
        <v>12042</v>
      </c>
      <c r="AP2708" t="str" cm="1">
        <f t="array" ref="AP2708">_xlfn.IFS(
  Table1[[#This Row],[Age]]&lt;=25, "18-25",
  Table1[[#This Row],[Age]]&lt;=35, "26-35",
  Table1[[#This Row],[Age]]&lt;=45, "36-45",
  Table1[[#This Row],[Age]]&lt;=60, "46-60",
  TRUE, "60+")</f>
        <v>26-35</v>
      </c>
    </row>
    <row r="2709" spans="1:42" x14ac:dyDescent="0.3">
      <c r="A2709">
        <v>2708</v>
      </c>
      <c r="B2709" t="s">
        <v>24</v>
      </c>
      <c r="C2709" t="s">
        <v>79</v>
      </c>
      <c r="D2709">
        <v>46</v>
      </c>
      <c r="E2709" t="s">
        <v>104</v>
      </c>
      <c r="F2709" t="s">
        <v>2815</v>
      </c>
      <c r="G2709" t="s">
        <v>5122</v>
      </c>
      <c r="H2709">
        <v>19458797561</v>
      </c>
      <c r="I2709" t="s">
        <v>5822</v>
      </c>
      <c r="J2709" t="s">
        <v>7292</v>
      </c>
      <c r="K2709">
        <v>6210.47</v>
      </c>
      <c r="L2709" s="12" t="s">
        <v>9584</v>
      </c>
      <c r="M2709" s="10" t="s">
        <v>11338</v>
      </c>
      <c r="N2709">
        <v>2708</v>
      </c>
      <c r="O2709">
        <v>45169</v>
      </c>
      <c r="P2709" t="s">
        <v>11404</v>
      </c>
      <c r="Q2709" s="16">
        <v>3026.16</v>
      </c>
      <c r="R2709">
        <v>3184.31</v>
      </c>
      <c r="S2709">
        <v>49</v>
      </c>
      <c r="T2709">
        <v>2708</v>
      </c>
      <c r="U2709">
        <v>28011.24</v>
      </c>
      <c r="V2709" t="s">
        <v>11413</v>
      </c>
      <c r="W2709">
        <v>2.57</v>
      </c>
      <c r="X2709">
        <v>24</v>
      </c>
      <c r="Y2709" t="s">
        <v>10726</v>
      </c>
      <c r="Z2709" t="s">
        <v>12010</v>
      </c>
      <c r="AA2709">
        <v>2708</v>
      </c>
      <c r="AB2709" t="s">
        <v>12016</v>
      </c>
      <c r="AC2709">
        <v>1696.16</v>
      </c>
      <c r="AD2709">
        <v>1077.05</v>
      </c>
      <c r="AE2709">
        <v>53.85</v>
      </c>
      <c r="AF2709" t="s">
        <v>11383</v>
      </c>
      <c r="AG2709" t="s">
        <v>11091</v>
      </c>
      <c r="AH2709">
        <v>1812</v>
      </c>
      <c r="AI2709">
        <v>2708</v>
      </c>
      <c r="AJ2709" t="s">
        <v>11354</v>
      </c>
      <c r="AK2709" t="s">
        <v>12028</v>
      </c>
      <c r="AL2709" t="s">
        <v>12032</v>
      </c>
      <c r="AM2709" t="s">
        <v>11298</v>
      </c>
      <c r="AN2709">
        <v>1</v>
      </c>
      <c r="AO2709" s="10" t="s">
        <v>12041</v>
      </c>
      <c r="AP2709" t="str" cm="1">
        <f t="array" ref="AP2709">_xlfn.IFS(
  Table1[[#This Row],[Age]]&lt;=25, "18-25",
  Table1[[#This Row],[Age]]&lt;=35, "26-35",
  Table1[[#This Row],[Age]]&lt;=45, "36-45",
  Table1[[#This Row],[Age]]&lt;=60, "46-60",
  TRUE, "60+")</f>
        <v>46-60</v>
      </c>
    </row>
    <row r="2710" spans="1:42" x14ac:dyDescent="0.3">
      <c r="A2710">
        <v>2709</v>
      </c>
      <c r="B2710" t="s">
        <v>26</v>
      </c>
      <c r="C2710" t="s">
        <v>72</v>
      </c>
      <c r="D2710">
        <v>69</v>
      </c>
      <c r="E2710" t="s">
        <v>106</v>
      </c>
      <c r="F2710" t="s">
        <v>2816</v>
      </c>
      <c r="G2710" t="s">
        <v>5142</v>
      </c>
      <c r="H2710">
        <v>19458797562</v>
      </c>
      <c r="I2710" t="s">
        <v>5936</v>
      </c>
      <c r="J2710" t="s">
        <v>7291</v>
      </c>
      <c r="K2710">
        <v>5358.81</v>
      </c>
      <c r="L2710" s="12" t="s">
        <v>9585</v>
      </c>
      <c r="M2710" s="10" t="s">
        <v>11373</v>
      </c>
      <c r="N2710">
        <v>2709</v>
      </c>
      <c r="O2710">
        <v>44970</v>
      </c>
      <c r="P2710" t="s">
        <v>11404</v>
      </c>
      <c r="Q2710" s="16">
        <v>2640.06</v>
      </c>
      <c r="R2710">
        <v>2718.75</v>
      </c>
      <c r="S2710">
        <v>99</v>
      </c>
      <c r="T2710">
        <v>2709</v>
      </c>
      <c r="U2710">
        <v>20740.669999999998</v>
      </c>
      <c r="V2710" t="s">
        <v>11411</v>
      </c>
      <c r="W2710">
        <v>1.68</v>
      </c>
      <c r="X2710">
        <v>48</v>
      </c>
      <c r="Y2710" t="s">
        <v>11734</v>
      </c>
      <c r="Z2710" t="s">
        <v>12011</v>
      </c>
      <c r="AA2710">
        <v>2709</v>
      </c>
      <c r="AB2710" t="s">
        <v>12015</v>
      </c>
      <c r="AC2710">
        <v>8280.84</v>
      </c>
      <c r="AD2710">
        <v>4401.7299999999996</v>
      </c>
      <c r="AE2710">
        <v>220.09</v>
      </c>
      <c r="AF2710" t="s">
        <v>11078</v>
      </c>
      <c r="AG2710" t="s">
        <v>11087</v>
      </c>
      <c r="AH2710">
        <v>6148</v>
      </c>
      <c r="AI2710">
        <v>2709</v>
      </c>
      <c r="AJ2710" t="s">
        <v>11265</v>
      </c>
      <c r="AK2710" t="s">
        <v>12029</v>
      </c>
      <c r="AL2710" t="s">
        <v>12032</v>
      </c>
      <c r="AM2710" t="s">
        <v>11337</v>
      </c>
      <c r="AN2710">
        <v>1</v>
      </c>
      <c r="AO2710" s="10" t="s">
        <v>12045</v>
      </c>
      <c r="AP2710" t="str" cm="1">
        <f t="array" ref="AP2710">_xlfn.IFS(
  Table1[[#This Row],[Age]]&lt;=25, "18-25",
  Table1[[#This Row],[Age]]&lt;=35, "26-35",
  Table1[[#This Row],[Age]]&lt;=45, "36-45",
  Table1[[#This Row],[Age]]&lt;=60, "46-60",
  TRUE, "60+")</f>
        <v>60+</v>
      </c>
    </row>
    <row r="2711" spans="1:42" x14ac:dyDescent="0.3">
      <c r="A2711">
        <v>2710</v>
      </c>
      <c r="B2711" t="s">
        <v>15</v>
      </c>
      <c r="C2711" t="s">
        <v>60</v>
      </c>
      <c r="D2711">
        <v>49</v>
      </c>
      <c r="E2711" t="s">
        <v>105</v>
      </c>
      <c r="F2711" t="s">
        <v>2817</v>
      </c>
      <c r="G2711" t="s">
        <v>5115</v>
      </c>
      <c r="H2711">
        <v>19458797563</v>
      </c>
      <c r="I2711" t="s">
        <v>6705</v>
      </c>
      <c r="J2711" t="s">
        <v>7291</v>
      </c>
      <c r="K2711">
        <v>9667.92</v>
      </c>
      <c r="L2711" s="12" t="s">
        <v>9586</v>
      </c>
      <c r="M2711" s="10" t="s">
        <v>11360</v>
      </c>
      <c r="N2711">
        <v>2710</v>
      </c>
      <c r="O2711">
        <v>45215</v>
      </c>
      <c r="P2711" t="s">
        <v>11404</v>
      </c>
      <c r="Q2711" s="16">
        <v>4694.26</v>
      </c>
      <c r="R2711">
        <v>14362.18</v>
      </c>
      <c r="S2711">
        <v>49</v>
      </c>
      <c r="T2711">
        <v>2710</v>
      </c>
      <c r="U2711">
        <v>39875.19</v>
      </c>
      <c r="V2711" t="s">
        <v>11411</v>
      </c>
      <c r="W2711">
        <v>5.33</v>
      </c>
      <c r="X2711">
        <v>24</v>
      </c>
      <c r="Y2711" t="s">
        <v>11471</v>
      </c>
      <c r="Z2711" t="s">
        <v>12011</v>
      </c>
      <c r="AA2711">
        <v>2710</v>
      </c>
      <c r="AB2711" t="s">
        <v>12016</v>
      </c>
      <c r="AC2711">
        <v>6428.35</v>
      </c>
      <c r="AD2711">
        <v>2061.5100000000002</v>
      </c>
      <c r="AE2711">
        <v>103.08</v>
      </c>
      <c r="AF2711" t="s">
        <v>11347</v>
      </c>
      <c r="AG2711" t="s">
        <v>11166</v>
      </c>
      <c r="AH2711">
        <v>2974</v>
      </c>
      <c r="AI2711">
        <v>2710</v>
      </c>
      <c r="AJ2711" t="s">
        <v>11288</v>
      </c>
      <c r="AK2711" t="s">
        <v>12028</v>
      </c>
      <c r="AL2711" t="s">
        <v>12032</v>
      </c>
      <c r="AM2711" t="s">
        <v>11301</v>
      </c>
      <c r="AN2711">
        <v>1</v>
      </c>
      <c r="AO2711" s="10" t="s">
        <v>12044</v>
      </c>
      <c r="AP2711" t="str" cm="1">
        <f t="array" ref="AP2711">_xlfn.IFS(
  Table1[[#This Row],[Age]]&lt;=25, "18-25",
  Table1[[#This Row],[Age]]&lt;=35, "26-35",
  Table1[[#This Row],[Age]]&lt;=45, "36-45",
  Table1[[#This Row],[Age]]&lt;=60, "46-60",
  TRUE, "60+")</f>
        <v>46-60</v>
      </c>
    </row>
    <row r="2712" spans="1:42" x14ac:dyDescent="0.3">
      <c r="A2712">
        <v>2711</v>
      </c>
      <c r="B2712" t="s">
        <v>34</v>
      </c>
      <c r="C2712" t="s">
        <v>88</v>
      </c>
      <c r="D2712">
        <v>28</v>
      </c>
      <c r="E2712" t="s">
        <v>106</v>
      </c>
      <c r="F2712" t="s">
        <v>2818</v>
      </c>
      <c r="G2712" t="s">
        <v>5133</v>
      </c>
      <c r="H2712">
        <v>19458797564</v>
      </c>
      <c r="I2712" t="s">
        <v>6809</v>
      </c>
      <c r="J2712" t="s">
        <v>7291</v>
      </c>
      <c r="K2712">
        <v>3295.26</v>
      </c>
      <c r="L2712" s="12" t="s">
        <v>9587</v>
      </c>
      <c r="M2712" s="10" t="s">
        <v>11168</v>
      </c>
      <c r="N2712">
        <v>2711</v>
      </c>
      <c r="O2712">
        <v>44993</v>
      </c>
      <c r="P2712" t="s">
        <v>11403</v>
      </c>
      <c r="Q2712" s="16">
        <v>1375.71</v>
      </c>
      <c r="R2712">
        <v>4670.97</v>
      </c>
      <c r="S2712">
        <v>10</v>
      </c>
      <c r="T2712">
        <v>2711</v>
      </c>
      <c r="U2712">
        <v>43827.54</v>
      </c>
      <c r="V2712" t="s">
        <v>11411</v>
      </c>
      <c r="W2712">
        <v>6.8</v>
      </c>
      <c r="X2712">
        <v>24</v>
      </c>
      <c r="Y2712" t="s">
        <v>11596</v>
      </c>
      <c r="Z2712" t="s">
        <v>12010</v>
      </c>
      <c r="AA2712">
        <v>2711</v>
      </c>
      <c r="AB2712" t="s">
        <v>12015</v>
      </c>
      <c r="AC2712">
        <v>4701.42</v>
      </c>
      <c r="AD2712">
        <v>4244.91</v>
      </c>
      <c r="AE2712">
        <v>212.25</v>
      </c>
      <c r="AF2712" t="s">
        <v>11250</v>
      </c>
      <c r="AG2712" t="s">
        <v>11364</v>
      </c>
      <c r="AH2712">
        <v>3869</v>
      </c>
      <c r="AI2712">
        <v>2711</v>
      </c>
      <c r="AJ2712" t="s">
        <v>11113</v>
      </c>
      <c r="AK2712" t="s">
        <v>12027</v>
      </c>
      <c r="AL2712" t="s">
        <v>12031</v>
      </c>
      <c r="AM2712" t="s">
        <v>11097</v>
      </c>
      <c r="AN2712">
        <v>1</v>
      </c>
      <c r="AO2712" s="10" t="s">
        <v>12047</v>
      </c>
      <c r="AP2712" t="str" cm="1">
        <f t="array" ref="AP2712">_xlfn.IFS(
  Table1[[#This Row],[Age]]&lt;=25, "18-25",
  Table1[[#This Row],[Age]]&lt;=35, "26-35",
  Table1[[#This Row],[Age]]&lt;=45, "36-45",
  Table1[[#This Row],[Age]]&lt;=60, "46-60",
  TRUE, "60+")</f>
        <v>26-35</v>
      </c>
    </row>
    <row r="2713" spans="1:42" x14ac:dyDescent="0.3">
      <c r="A2713">
        <v>2712</v>
      </c>
      <c r="B2713" t="s">
        <v>30</v>
      </c>
      <c r="C2713" t="s">
        <v>56</v>
      </c>
      <c r="D2713">
        <v>69</v>
      </c>
      <c r="E2713" t="s">
        <v>104</v>
      </c>
      <c r="F2713" t="s">
        <v>2819</v>
      </c>
      <c r="G2713" t="s">
        <v>5142</v>
      </c>
      <c r="H2713">
        <v>19458797565</v>
      </c>
      <c r="I2713" t="s">
        <v>6810</v>
      </c>
      <c r="J2713" t="s">
        <v>7291</v>
      </c>
      <c r="K2713">
        <v>1852.08</v>
      </c>
      <c r="L2713" s="12" t="s">
        <v>9588</v>
      </c>
      <c r="M2713" s="10" t="s">
        <v>11257</v>
      </c>
      <c r="N2713">
        <v>2712</v>
      </c>
      <c r="O2713">
        <v>45237</v>
      </c>
      <c r="P2713" t="s">
        <v>11404</v>
      </c>
      <c r="Q2713" s="16">
        <v>1602.69</v>
      </c>
      <c r="R2713">
        <v>3454.77</v>
      </c>
      <c r="S2713">
        <v>96</v>
      </c>
      <c r="T2713">
        <v>2712</v>
      </c>
      <c r="U2713">
        <v>37174.720000000001</v>
      </c>
      <c r="V2713" t="s">
        <v>11412</v>
      </c>
      <c r="W2713">
        <v>7.78</v>
      </c>
      <c r="X2713">
        <v>48</v>
      </c>
      <c r="Y2713" t="s">
        <v>11890</v>
      </c>
      <c r="Z2713" t="s">
        <v>12012</v>
      </c>
      <c r="AA2713">
        <v>2712</v>
      </c>
      <c r="AB2713" t="s">
        <v>12017</v>
      </c>
      <c r="AC2713">
        <v>6051.23</v>
      </c>
      <c r="AD2713">
        <v>1833.04</v>
      </c>
      <c r="AE2713">
        <v>91.65</v>
      </c>
      <c r="AF2713" t="s">
        <v>11266</v>
      </c>
      <c r="AG2713" t="s">
        <v>11154</v>
      </c>
      <c r="AH2713">
        <v>9333</v>
      </c>
      <c r="AI2713">
        <v>2712</v>
      </c>
      <c r="AJ2713" t="s">
        <v>11371</v>
      </c>
      <c r="AK2713" t="s">
        <v>12027</v>
      </c>
      <c r="AL2713" t="s">
        <v>12031</v>
      </c>
      <c r="AM2713" t="s">
        <v>11207</v>
      </c>
      <c r="AN2713">
        <v>1</v>
      </c>
      <c r="AO2713" s="10" t="s">
        <v>12040</v>
      </c>
      <c r="AP2713" t="str" cm="1">
        <f t="array" ref="AP2713">_xlfn.IFS(
  Table1[[#This Row],[Age]]&lt;=25, "18-25",
  Table1[[#This Row],[Age]]&lt;=35, "26-35",
  Table1[[#This Row],[Age]]&lt;=45, "36-45",
  Table1[[#This Row],[Age]]&lt;=60, "46-60",
  TRUE, "60+")</f>
        <v>60+</v>
      </c>
    </row>
    <row r="2714" spans="1:42" x14ac:dyDescent="0.3">
      <c r="A2714">
        <v>2713</v>
      </c>
      <c r="B2714" t="s">
        <v>29</v>
      </c>
      <c r="C2714" t="s">
        <v>74</v>
      </c>
      <c r="D2714">
        <v>53</v>
      </c>
      <c r="E2714" t="s">
        <v>104</v>
      </c>
      <c r="F2714" t="s">
        <v>2820</v>
      </c>
      <c r="G2714" t="s">
        <v>5130</v>
      </c>
      <c r="H2714">
        <v>19458797566</v>
      </c>
      <c r="I2714" t="s">
        <v>5589</v>
      </c>
      <c r="J2714" t="s">
        <v>7292</v>
      </c>
      <c r="K2714">
        <v>8788.2099999999991</v>
      </c>
      <c r="L2714" s="12" t="s">
        <v>9589</v>
      </c>
      <c r="M2714" s="10" t="s">
        <v>11177</v>
      </c>
      <c r="N2714">
        <v>2713</v>
      </c>
      <c r="O2714">
        <v>45195</v>
      </c>
      <c r="P2714" t="s">
        <v>11402</v>
      </c>
      <c r="Q2714" s="16">
        <v>42.32</v>
      </c>
      <c r="R2714">
        <v>8830.5300000000007</v>
      </c>
      <c r="S2714">
        <v>66</v>
      </c>
      <c r="T2714">
        <v>2713</v>
      </c>
      <c r="U2714">
        <v>45438.92</v>
      </c>
      <c r="V2714" t="s">
        <v>11411</v>
      </c>
      <c r="W2714">
        <v>1.24</v>
      </c>
      <c r="X2714">
        <v>24</v>
      </c>
      <c r="Y2714" t="s">
        <v>10574</v>
      </c>
      <c r="Z2714" t="s">
        <v>12010</v>
      </c>
      <c r="AA2714">
        <v>2713</v>
      </c>
      <c r="AB2714" t="s">
        <v>12017</v>
      </c>
      <c r="AC2714">
        <v>6453.47</v>
      </c>
      <c r="AD2714">
        <v>270.79000000000002</v>
      </c>
      <c r="AE2714">
        <v>13.54</v>
      </c>
      <c r="AF2714" t="s">
        <v>11391</v>
      </c>
      <c r="AG2714" t="s">
        <v>11130</v>
      </c>
      <c r="AH2714">
        <v>972</v>
      </c>
      <c r="AI2714">
        <v>2713</v>
      </c>
      <c r="AJ2714" t="s">
        <v>11245</v>
      </c>
      <c r="AK2714" t="s">
        <v>12027</v>
      </c>
      <c r="AL2714" t="s">
        <v>12032</v>
      </c>
      <c r="AM2714" t="s">
        <v>11258</v>
      </c>
      <c r="AN2714">
        <v>1</v>
      </c>
      <c r="AO2714" s="10" t="s">
        <v>12042</v>
      </c>
      <c r="AP2714" t="str" cm="1">
        <f t="array" ref="AP2714">_xlfn.IFS(
  Table1[[#This Row],[Age]]&lt;=25, "18-25",
  Table1[[#This Row],[Age]]&lt;=35, "26-35",
  Table1[[#This Row],[Age]]&lt;=45, "36-45",
  Table1[[#This Row],[Age]]&lt;=60, "46-60",
  TRUE, "60+")</f>
        <v>46-60</v>
      </c>
    </row>
    <row r="2715" spans="1:42" x14ac:dyDescent="0.3">
      <c r="A2715">
        <v>2714</v>
      </c>
      <c r="B2715" t="s">
        <v>15</v>
      </c>
      <c r="C2715" t="s">
        <v>86</v>
      </c>
      <c r="D2715">
        <v>46</v>
      </c>
      <c r="E2715" t="s">
        <v>104</v>
      </c>
      <c r="F2715" t="s">
        <v>2821</v>
      </c>
      <c r="G2715" t="s">
        <v>5148</v>
      </c>
      <c r="H2715">
        <v>19458797567</v>
      </c>
      <c r="I2715" t="s">
        <v>6043</v>
      </c>
      <c r="J2715" t="s">
        <v>7292</v>
      </c>
      <c r="K2715">
        <v>780.02</v>
      </c>
      <c r="L2715" s="12" t="s">
        <v>9590</v>
      </c>
      <c r="M2715" s="10" t="s">
        <v>11049</v>
      </c>
      <c r="N2715">
        <v>2714</v>
      </c>
      <c r="O2715">
        <v>44962</v>
      </c>
      <c r="P2715" t="s">
        <v>11402</v>
      </c>
      <c r="Q2715" s="16">
        <v>1498.71</v>
      </c>
      <c r="R2715">
        <v>2278.73</v>
      </c>
      <c r="S2715">
        <v>71</v>
      </c>
      <c r="T2715">
        <v>2714</v>
      </c>
      <c r="U2715">
        <v>31700.05</v>
      </c>
      <c r="V2715" t="s">
        <v>11412</v>
      </c>
      <c r="W2715">
        <v>2.6</v>
      </c>
      <c r="X2715">
        <v>36</v>
      </c>
      <c r="Y2715" t="s">
        <v>9738</v>
      </c>
      <c r="Z2715" t="s">
        <v>12011</v>
      </c>
      <c r="AA2715">
        <v>2714</v>
      </c>
      <c r="AB2715" t="s">
        <v>12016</v>
      </c>
      <c r="AC2715">
        <v>8026.61</v>
      </c>
      <c r="AD2715">
        <v>672.05</v>
      </c>
      <c r="AE2715">
        <v>33.6</v>
      </c>
      <c r="AF2715" t="s">
        <v>11102</v>
      </c>
      <c r="AG2715" t="s">
        <v>11189</v>
      </c>
      <c r="AH2715">
        <v>7980</v>
      </c>
      <c r="AI2715">
        <v>2714</v>
      </c>
      <c r="AJ2715" t="s">
        <v>11363</v>
      </c>
      <c r="AK2715" t="s">
        <v>12028</v>
      </c>
      <c r="AL2715" t="s">
        <v>12031</v>
      </c>
      <c r="AM2715" t="s">
        <v>11328</v>
      </c>
      <c r="AN2715">
        <v>1</v>
      </c>
      <c r="AO2715" s="10" t="s">
        <v>12045</v>
      </c>
      <c r="AP2715" t="str" cm="1">
        <f t="array" ref="AP2715">_xlfn.IFS(
  Table1[[#This Row],[Age]]&lt;=25, "18-25",
  Table1[[#This Row],[Age]]&lt;=35, "26-35",
  Table1[[#This Row],[Age]]&lt;=45, "36-45",
  Table1[[#This Row],[Age]]&lt;=60, "46-60",
  TRUE, "60+")</f>
        <v>46-60</v>
      </c>
    </row>
    <row r="2716" spans="1:42" x14ac:dyDescent="0.3">
      <c r="A2716">
        <v>2715</v>
      </c>
      <c r="B2716" t="s">
        <v>48</v>
      </c>
      <c r="C2716" t="s">
        <v>71</v>
      </c>
      <c r="D2716">
        <v>65</v>
      </c>
      <c r="E2716" t="s">
        <v>104</v>
      </c>
      <c r="F2716" t="s">
        <v>2822</v>
      </c>
      <c r="G2716" t="s">
        <v>5127</v>
      </c>
      <c r="H2716">
        <v>19458797568</v>
      </c>
      <c r="I2716" t="s">
        <v>5594</v>
      </c>
      <c r="J2716" t="s">
        <v>7291</v>
      </c>
      <c r="K2716">
        <v>8189.48</v>
      </c>
      <c r="L2716" s="12" t="s">
        <v>9591</v>
      </c>
      <c r="M2716" s="10" t="s">
        <v>11235</v>
      </c>
      <c r="N2716">
        <v>2715</v>
      </c>
      <c r="O2716">
        <v>45013</v>
      </c>
      <c r="P2716" t="s">
        <v>11404</v>
      </c>
      <c r="Q2716" s="16">
        <v>1261.8900000000001</v>
      </c>
      <c r="R2716">
        <v>9451.3700000000008</v>
      </c>
      <c r="S2716">
        <v>88</v>
      </c>
      <c r="T2716">
        <v>2715</v>
      </c>
      <c r="U2716">
        <v>33853.120000000003</v>
      </c>
      <c r="V2716" t="s">
        <v>11412</v>
      </c>
      <c r="W2716">
        <v>6.59</v>
      </c>
      <c r="X2716">
        <v>24</v>
      </c>
      <c r="Y2716" t="s">
        <v>10434</v>
      </c>
      <c r="Z2716" t="s">
        <v>12012</v>
      </c>
      <c r="AA2716">
        <v>2715</v>
      </c>
      <c r="AB2716" t="s">
        <v>12015</v>
      </c>
      <c r="AC2716">
        <v>8219.1200000000008</v>
      </c>
      <c r="AD2716">
        <v>224.71</v>
      </c>
      <c r="AE2716">
        <v>11.24</v>
      </c>
      <c r="AF2716" t="s">
        <v>11168</v>
      </c>
      <c r="AG2716" t="s">
        <v>11361</v>
      </c>
      <c r="AH2716">
        <v>1504</v>
      </c>
      <c r="AI2716">
        <v>2715</v>
      </c>
      <c r="AJ2716" t="s">
        <v>11122</v>
      </c>
      <c r="AK2716" t="s">
        <v>12028</v>
      </c>
      <c r="AL2716" t="s">
        <v>12032</v>
      </c>
      <c r="AM2716" t="s">
        <v>11339</v>
      </c>
      <c r="AN2716">
        <v>1</v>
      </c>
      <c r="AO2716" s="10" t="s">
        <v>12047</v>
      </c>
      <c r="AP2716" t="str" cm="1">
        <f t="array" ref="AP2716">_xlfn.IFS(
  Table1[[#This Row],[Age]]&lt;=25, "18-25",
  Table1[[#This Row],[Age]]&lt;=35, "26-35",
  Table1[[#This Row],[Age]]&lt;=45, "36-45",
  Table1[[#This Row],[Age]]&lt;=60, "46-60",
  TRUE, "60+")</f>
        <v>60+</v>
      </c>
    </row>
    <row r="2717" spans="1:42" x14ac:dyDescent="0.3">
      <c r="A2717">
        <v>2716</v>
      </c>
      <c r="B2717" t="s">
        <v>16</v>
      </c>
      <c r="C2717" t="s">
        <v>55</v>
      </c>
      <c r="D2717">
        <v>48</v>
      </c>
      <c r="E2717" t="s">
        <v>106</v>
      </c>
      <c r="F2717" t="s">
        <v>2823</v>
      </c>
      <c r="G2717" t="s">
        <v>5148</v>
      </c>
      <c r="H2717">
        <v>19458797569</v>
      </c>
      <c r="I2717" t="s">
        <v>5507</v>
      </c>
      <c r="J2717" t="s">
        <v>7291</v>
      </c>
      <c r="K2717">
        <v>5933.44</v>
      </c>
      <c r="L2717" s="12" t="s">
        <v>9592</v>
      </c>
      <c r="M2717" s="10" t="s">
        <v>11273</v>
      </c>
      <c r="N2717">
        <v>2716</v>
      </c>
      <c r="O2717">
        <v>44952</v>
      </c>
      <c r="P2717" t="s">
        <v>11403</v>
      </c>
      <c r="Q2717" s="16">
        <v>2015.96</v>
      </c>
      <c r="R2717">
        <v>3917.48</v>
      </c>
      <c r="S2717">
        <v>67</v>
      </c>
      <c r="T2717">
        <v>2716</v>
      </c>
      <c r="U2717">
        <v>29021.24</v>
      </c>
      <c r="V2717" t="s">
        <v>11413</v>
      </c>
      <c r="W2717">
        <v>5.73</v>
      </c>
      <c r="X2717">
        <v>12</v>
      </c>
      <c r="Y2717" t="s">
        <v>11432</v>
      </c>
      <c r="Z2717" t="s">
        <v>12010</v>
      </c>
      <c r="AA2717">
        <v>2716</v>
      </c>
      <c r="AB2717" t="s">
        <v>12016</v>
      </c>
      <c r="AC2717">
        <v>7660.13</v>
      </c>
      <c r="AD2717">
        <v>1394.07</v>
      </c>
      <c r="AE2717">
        <v>69.7</v>
      </c>
      <c r="AF2717" t="s">
        <v>11097</v>
      </c>
      <c r="AG2717" t="s">
        <v>11211</v>
      </c>
      <c r="AH2717">
        <v>9640</v>
      </c>
      <c r="AI2717">
        <v>2716</v>
      </c>
      <c r="AJ2717" t="s">
        <v>11081</v>
      </c>
      <c r="AK2717" t="s">
        <v>12029</v>
      </c>
      <c r="AL2717" t="s">
        <v>12031</v>
      </c>
      <c r="AM2717" t="s">
        <v>11199</v>
      </c>
      <c r="AN2717">
        <v>-1</v>
      </c>
      <c r="AO2717" s="10" t="s">
        <v>12039</v>
      </c>
      <c r="AP2717" t="str" cm="1">
        <f t="array" ref="AP2717">_xlfn.IFS(
  Table1[[#This Row],[Age]]&lt;=25, "18-25",
  Table1[[#This Row],[Age]]&lt;=35, "26-35",
  Table1[[#This Row],[Age]]&lt;=45, "36-45",
  Table1[[#This Row],[Age]]&lt;=60, "46-60",
  TRUE, "60+")</f>
        <v>46-60</v>
      </c>
    </row>
    <row r="2718" spans="1:42" x14ac:dyDescent="0.3">
      <c r="A2718">
        <v>2717</v>
      </c>
      <c r="B2718" t="s">
        <v>24</v>
      </c>
      <c r="C2718" t="s">
        <v>57</v>
      </c>
      <c r="D2718">
        <v>31</v>
      </c>
      <c r="E2718" t="s">
        <v>104</v>
      </c>
      <c r="F2718" t="s">
        <v>2824</v>
      </c>
      <c r="G2718" t="s">
        <v>5114</v>
      </c>
      <c r="H2718">
        <v>19458797570</v>
      </c>
      <c r="I2718" t="s">
        <v>6811</v>
      </c>
      <c r="J2718" t="s">
        <v>7291</v>
      </c>
      <c r="K2718">
        <v>1723.64</v>
      </c>
      <c r="L2718" s="12" t="s">
        <v>9593</v>
      </c>
      <c r="M2718" s="10" t="s">
        <v>11260</v>
      </c>
      <c r="N2718">
        <v>2717</v>
      </c>
      <c r="O2718">
        <v>45220</v>
      </c>
      <c r="P2718" t="s">
        <v>11402</v>
      </c>
      <c r="Q2718" s="16">
        <v>2483.25</v>
      </c>
      <c r="R2718">
        <v>4206.8900000000003</v>
      </c>
      <c r="S2718">
        <v>76</v>
      </c>
      <c r="T2718">
        <v>2717</v>
      </c>
      <c r="U2718">
        <v>24919.95</v>
      </c>
      <c r="V2718" t="s">
        <v>11412</v>
      </c>
      <c r="W2718">
        <v>1.46</v>
      </c>
      <c r="X2718">
        <v>24</v>
      </c>
      <c r="Y2718" t="s">
        <v>8733</v>
      </c>
      <c r="Z2718" t="s">
        <v>12011</v>
      </c>
      <c r="AA2718">
        <v>2717</v>
      </c>
      <c r="AB2718" t="s">
        <v>12017</v>
      </c>
      <c r="AC2718">
        <v>1154</v>
      </c>
      <c r="AD2718">
        <v>2592.62</v>
      </c>
      <c r="AE2718">
        <v>129.63</v>
      </c>
      <c r="AF2718" t="s">
        <v>11255</v>
      </c>
      <c r="AG2718" t="s">
        <v>11298</v>
      </c>
      <c r="AH2718">
        <v>821</v>
      </c>
      <c r="AI2718">
        <v>2717</v>
      </c>
      <c r="AJ2718" t="s">
        <v>11080</v>
      </c>
      <c r="AK2718" t="s">
        <v>12029</v>
      </c>
      <c r="AL2718" t="s">
        <v>12031</v>
      </c>
      <c r="AM2718" t="s">
        <v>11256</v>
      </c>
      <c r="AN2718">
        <v>1</v>
      </c>
      <c r="AO2718" s="10" t="s">
        <v>12044</v>
      </c>
      <c r="AP2718" t="str" cm="1">
        <f t="array" ref="AP2718">_xlfn.IFS(
  Table1[[#This Row],[Age]]&lt;=25, "18-25",
  Table1[[#This Row],[Age]]&lt;=35, "26-35",
  Table1[[#This Row],[Age]]&lt;=45, "36-45",
  Table1[[#This Row],[Age]]&lt;=60, "46-60",
  TRUE, "60+")</f>
        <v>26-35</v>
      </c>
    </row>
    <row r="2719" spans="1:42" x14ac:dyDescent="0.3">
      <c r="A2719">
        <v>2718</v>
      </c>
      <c r="B2719" t="s">
        <v>7</v>
      </c>
      <c r="C2719" t="s">
        <v>67</v>
      </c>
      <c r="D2719">
        <v>69</v>
      </c>
      <c r="E2719" t="s">
        <v>105</v>
      </c>
      <c r="F2719" t="s">
        <v>2825</v>
      </c>
      <c r="G2719" t="s">
        <v>5132</v>
      </c>
      <c r="H2719">
        <v>19458797571</v>
      </c>
      <c r="I2719" t="s">
        <v>5174</v>
      </c>
      <c r="J2719" t="s">
        <v>7292</v>
      </c>
      <c r="K2719">
        <v>2350.89</v>
      </c>
      <c r="L2719" s="12" t="s">
        <v>9594</v>
      </c>
      <c r="M2719" s="10" t="s">
        <v>11208</v>
      </c>
      <c r="N2719">
        <v>2718</v>
      </c>
      <c r="O2719">
        <v>45026</v>
      </c>
      <c r="P2719" t="s">
        <v>11403</v>
      </c>
      <c r="Q2719" s="16">
        <v>3354.55</v>
      </c>
      <c r="R2719">
        <v>5705.44</v>
      </c>
      <c r="S2719">
        <v>39</v>
      </c>
      <c r="T2719">
        <v>2718</v>
      </c>
      <c r="U2719">
        <v>33088.17</v>
      </c>
      <c r="V2719" t="s">
        <v>11412</v>
      </c>
      <c r="W2719">
        <v>9.42</v>
      </c>
      <c r="X2719">
        <v>48</v>
      </c>
      <c r="Y2719" t="s">
        <v>11877</v>
      </c>
      <c r="Z2719" t="s">
        <v>12011</v>
      </c>
      <c r="AA2719">
        <v>2718</v>
      </c>
      <c r="AB2719" t="s">
        <v>12015</v>
      </c>
      <c r="AC2719">
        <v>6013.97</v>
      </c>
      <c r="AD2719">
        <v>1100.08</v>
      </c>
      <c r="AE2719">
        <v>55</v>
      </c>
      <c r="AF2719" t="s">
        <v>11045</v>
      </c>
      <c r="AG2719" t="s">
        <v>11061</v>
      </c>
      <c r="AH2719">
        <v>6519</v>
      </c>
      <c r="AI2719">
        <v>2718</v>
      </c>
      <c r="AJ2719" t="s">
        <v>11144</v>
      </c>
      <c r="AK2719" t="s">
        <v>12028</v>
      </c>
      <c r="AL2719" t="s">
        <v>12032</v>
      </c>
      <c r="AM2719" t="s">
        <v>11139</v>
      </c>
      <c r="AN2719">
        <v>1</v>
      </c>
      <c r="AO2719" s="10" t="s">
        <v>12037</v>
      </c>
      <c r="AP2719" t="str" cm="1">
        <f t="array" ref="AP2719">_xlfn.IFS(
  Table1[[#This Row],[Age]]&lt;=25, "18-25",
  Table1[[#This Row],[Age]]&lt;=35, "26-35",
  Table1[[#This Row],[Age]]&lt;=45, "36-45",
  Table1[[#This Row],[Age]]&lt;=60, "46-60",
  TRUE, "60+")</f>
        <v>60+</v>
      </c>
    </row>
    <row r="2720" spans="1:42" x14ac:dyDescent="0.3">
      <c r="A2720">
        <v>2719</v>
      </c>
      <c r="B2720" t="s">
        <v>19</v>
      </c>
      <c r="C2720" t="s">
        <v>73</v>
      </c>
      <c r="D2720">
        <v>67</v>
      </c>
      <c r="E2720" t="s">
        <v>105</v>
      </c>
      <c r="F2720" t="s">
        <v>2826</v>
      </c>
      <c r="G2720" t="s">
        <v>5134</v>
      </c>
      <c r="H2720">
        <v>19458797572</v>
      </c>
      <c r="I2720" t="s">
        <v>6812</v>
      </c>
      <c r="J2720" t="s">
        <v>7291</v>
      </c>
      <c r="K2720">
        <v>1642.82</v>
      </c>
      <c r="L2720" s="12" t="s">
        <v>9083</v>
      </c>
      <c r="M2720" s="10" t="s">
        <v>11253</v>
      </c>
      <c r="N2720">
        <v>2719</v>
      </c>
      <c r="O2720">
        <v>45077</v>
      </c>
      <c r="P2720" t="s">
        <v>11402</v>
      </c>
      <c r="Q2720" s="16">
        <v>967.52</v>
      </c>
      <c r="R2720">
        <v>2610.34</v>
      </c>
      <c r="S2720">
        <v>42</v>
      </c>
      <c r="T2720">
        <v>2719</v>
      </c>
      <c r="U2720">
        <v>28496.61</v>
      </c>
      <c r="V2720" t="s">
        <v>11413</v>
      </c>
      <c r="W2720">
        <v>7.83</v>
      </c>
      <c r="X2720">
        <v>12</v>
      </c>
      <c r="Y2720" t="s">
        <v>11525</v>
      </c>
      <c r="Z2720" t="s">
        <v>12010</v>
      </c>
      <c r="AA2720">
        <v>2719</v>
      </c>
      <c r="AB2720" t="s">
        <v>12016</v>
      </c>
      <c r="AC2720">
        <v>4882.6000000000004</v>
      </c>
      <c r="AD2720">
        <v>2890.53</v>
      </c>
      <c r="AE2720">
        <v>144.53</v>
      </c>
      <c r="AF2720" t="s">
        <v>11336</v>
      </c>
      <c r="AG2720" t="s">
        <v>11320</v>
      </c>
      <c r="AH2720">
        <v>1326</v>
      </c>
      <c r="AI2720">
        <v>2719</v>
      </c>
      <c r="AJ2720" t="s">
        <v>11077</v>
      </c>
      <c r="AK2720" t="s">
        <v>12029</v>
      </c>
      <c r="AL2720" t="s">
        <v>12032</v>
      </c>
      <c r="AM2720" t="s">
        <v>11391</v>
      </c>
      <c r="AN2720">
        <v>-1</v>
      </c>
      <c r="AO2720" s="10" t="s">
        <v>12046</v>
      </c>
      <c r="AP2720" t="str" cm="1">
        <f t="array" ref="AP2720">_xlfn.IFS(
  Table1[[#This Row],[Age]]&lt;=25, "18-25",
  Table1[[#This Row],[Age]]&lt;=35, "26-35",
  Table1[[#This Row],[Age]]&lt;=45, "36-45",
  Table1[[#This Row],[Age]]&lt;=60, "46-60",
  TRUE, "60+")</f>
        <v>60+</v>
      </c>
    </row>
    <row r="2721" spans="1:42" x14ac:dyDescent="0.3">
      <c r="A2721">
        <v>2720</v>
      </c>
      <c r="B2721" t="s">
        <v>4</v>
      </c>
      <c r="C2721" t="s">
        <v>100</v>
      </c>
      <c r="D2721">
        <v>42</v>
      </c>
      <c r="E2721" t="s">
        <v>105</v>
      </c>
      <c r="F2721" t="s">
        <v>2827</v>
      </c>
      <c r="G2721" t="s">
        <v>5119</v>
      </c>
      <c r="H2721">
        <v>19458797573</v>
      </c>
      <c r="I2721" t="s">
        <v>6029</v>
      </c>
      <c r="J2721" t="s">
        <v>7292</v>
      </c>
      <c r="K2721">
        <v>7211.55</v>
      </c>
      <c r="L2721" s="12" t="s">
        <v>9595</v>
      </c>
      <c r="M2721" s="10" t="s">
        <v>11201</v>
      </c>
      <c r="N2721">
        <v>2720</v>
      </c>
      <c r="O2721">
        <v>45062</v>
      </c>
      <c r="P2721" t="s">
        <v>11403</v>
      </c>
      <c r="Q2721" s="16">
        <v>2786.53</v>
      </c>
      <c r="R2721">
        <v>9998.08</v>
      </c>
      <c r="S2721">
        <v>91</v>
      </c>
      <c r="T2721">
        <v>2720</v>
      </c>
      <c r="U2721">
        <v>36830.76</v>
      </c>
      <c r="V2721" t="s">
        <v>11413</v>
      </c>
      <c r="W2721">
        <v>4.2300000000000004</v>
      </c>
      <c r="X2721">
        <v>48</v>
      </c>
      <c r="Y2721" t="s">
        <v>9458</v>
      </c>
      <c r="Z2721" t="s">
        <v>12012</v>
      </c>
      <c r="AA2721">
        <v>2720</v>
      </c>
      <c r="AB2721" t="s">
        <v>12017</v>
      </c>
      <c r="AC2721">
        <v>6186.7</v>
      </c>
      <c r="AD2721">
        <v>1471.6</v>
      </c>
      <c r="AE2721">
        <v>73.58</v>
      </c>
      <c r="AF2721" t="s">
        <v>11160</v>
      </c>
      <c r="AG2721" t="s">
        <v>11169</v>
      </c>
      <c r="AH2721">
        <v>9106</v>
      </c>
      <c r="AI2721">
        <v>2720</v>
      </c>
      <c r="AJ2721" t="s">
        <v>11067</v>
      </c>
      <c r="AK2721" t="s">
        <v>12029</v>
      </c>
      <c r="AL2721" t="s">
        <v>12032</v>
      </c>
      <c r="AM2721" t="s">
        <v>11281</v>
      </c>
      <c r="AN2721">
        <v>1</v>
      </c>
      <c r="AO2721" s="10" t="s">
        <v>12046</v>
      </c>
      <c r="AP2721" t="str" cm="1">
        <f t="array" ref="AP2721">_xlfn.IFS(
  Table1[[#This Row],[Age]]&lt;=25, "18-25",
  Table1[[#This Row],[Age]]&lt;=35, "26-35",
  Table1[[#This Row],[Age]]&lt;=45, "36-45",
  Table1[[#This Row],[Age]]&lt;=60, "46-60",
  TRUE, "60+")</f>
        <v>36-45</v>
      </c>
    </row>
    <row r="2722" spans="1:42" x14ac:dyDescent="0.3">
      <c r="A2722">
        <v>2721</v>
      </c>
      <c r="B2722" t="s">
        <v>7</v>
      </c>
      <c r="C2722" t="s">
        <v>78</v>
      </c>
      <c r="D2722">
        <v>43</v>
      </c>
      <c r="E2722" t="s">
        <v>106</v>
      </c>
      <c r="F2722" t="s">
        <v>2828</v>
      </c>
      <c r="G2722" t="s">
        <v>5129</v>
      </c>
      <c r="H2722">
        <v>19458797574</v>
      </c>
      <c r="I2722" t="s">
        <v>6813</v>
      </c>
      <c r="J2722" t="s">
        <v>7292</v>
      </c>
      <c r="K2722">
        <v>1558.38</v>
      </c>
      <c r="L2722" s="12" t="s">
        <v>7594</v>
      </c>
      <c r="M2722" s="10" t="s">
        <v>11277</v>
      </c>
      <c r="N2722">
        <v>2721</v>
      </c>
      <c r="O2722">
        <v>45196</v>
      </c>
      <c r="P2722" t="s">
        <v>11403</v>
      </c>
      <c r="Q2722" s="16">
        <v>3645.93</v>
      </c>
      <c r="R2722">
        <v>-2087.5500000000002</v>
      </c>
      <c r="S2722">
        <v>1</v>
      </c>
      <c r="T2722">
        <v>2721</v>
      </c>
      <c r="U2722">
        <v>46777.48</v>
      </c>
      <c r="V2722" t="s">
        <v>11411</v>
      </c>
      <c r="W2722">
        <v>5.83</v>
      </c>
      <c r="X2722">
        <v>48</v>
      </c>
      <c r="Y2722" t="s">
        <v>11625</v>
      </c>
      <c r="Z2722" t="s">
        <v>12010</v>
      </c>
      <c r="AA2722">
        <v>2721</v>
      </c>
      <c r="AB2722" t="s">
        <v>12017</v>
      </c>
      <c r="AC2722">
        <v>6449.25</v>
      </c>
      <c r="AD2722">
        <v>2432.92</v>
      </c>
      <c r="AE2722">
        <v>121.65</v>
      </c>
      <c r="AF2722" t="s">
        <v>11377</v>
      </c>
      <c r="AG2722" t="s">
        <v>11053</v>
      </c>
      <c r="AH2722">
        <v>2920</v>
      </c>
      <c r="AI2722">
        <v>2721</v>
      </c>
      <c r="AJ2722" t="s">
        <v>11187</v>
      </c>
      <c r="AK2722" t="s">
        <v>12029</v>
      </c>
      <c r="AL2722" t="s">
        <v>12031</v>
      </c>
      <c r="AM2722" t="s">
        <v>11200</v>
      </c>
      <c r="AN2722">
        <v>1</v>
      </c>
      <c r="AO2722" s="10" t="s">
        <v>12042</v>
      </c>
      <c r="AP2722" t="str" cm="1">
        <f t="array" ref="AP2722">_xlfn.IFS(
  Table1[[#This Row],[Age]]&lt;=25, "18-25",
  Table1[[#This Row],[Age]]&lt;=35, "26-35",
  Table1[[#This Row],[Age]]&lt;=45, "36-45",
  Table1[[#This Row],[Age]]&lt;=60, "46-60",
  TRUE, "60+")</f>
        <v>36-45</v>
      </c>
    </row>
    <row r="2723" spans="1:42" x14ac:dyDescent="0.3">
      <c r="A2723">
        <v>2722</v>
      </c>
      <c r="B2723" t="s">
        <v>42</v>
      </c>
      <c r="C2723" t="s">
        <v>85</v>
      </c>
      <c r="D2723">
        <v>39</v>
      </c>
      <c r="E2723" t="s">
        <v>104</v>
      </c>
      <c r="F2723" t="s">
        <v>2829</v>
      </c>
      <c r="G2723" t="s">
        <v>5118</v>
      </c>
      <c r="H2723">
        <v>19458797575</v>
      </c>
      <c r="I2723" t="s">
        <v>6814</v>
      </c>
      <c r="J2723" t="s">
        <v>7291</v>
      </c>
      <c r="K2723">
        <v>6845.57</v>
      </c>
      <c r="L2723" s="12" t="s">
        <v>7477</v>
      </c>
      <c r="M2723" s="10" t="s">
        <v>11273</v>
      </c>
      <c r="N2723">
        <v>2722</v>
      </c>
      <c r="O2723">
        <v>45206</v>
      </c>
      <c r="P2723" t="s">
        <v>11403</v>
      </c>
      <c r="Q2723" s="16">
        <v>1213.5</v>
      </c>
      <c r="R2723">
        <v>5632.07</v>
      </c>
      <c r="S2723">
        <v>46</v>
      </c>
      <c r="T2723">
        <v>2722</v>
      </c>
      <c r="U2723">
        <v>19279.310000000001</v>
      </c>
      <c r="V2723" t="s">
        <v>11412</v>
      </c>
      <c r="W2723">
        <v>4.37</v>
      </c>
      <c r="X2723">
        <v>36</v>
      </c>
      <c r="Y2723" t="s">
        <v>7440</v>
      </c>
      <c r="Z2723" t="s">
        <v>12011</v>
      </c>
      <c r="AA2723">
        <v>2722</v>
      </c>
      <c r="AB2723" t="s">
        <v>12017</v>
      </c>
      <c r="AC2723">
        <v>6545.05</v>
      </c>
      <c r="AD2723">
        <v>1567.97</v>
      </c>
      <c r="AE2723">
        <v>78.400000000000006</v>
      </c>
      <c r="AF2723" t="s">
        <v>11166</v>
      </c>
      <c r="AG2723" t="s">
        <v>11292</v>
      </c>
      <c r="AH2723">
        <v>6600</v>
      </c>
      <c r="AI2723">
        <v>2722</v>
      </c>
      <c r="AJ2723" t="s">
        <v>11309</v>
      </c>
      <c r="AK2723" t="s">
        <v>12029</v>
      </c>
      <c r="AL2723" t="s">
        <v>12031</v>
      </c>
      <c r="AM2723" t="s">
        <v>11380</v>
      </c>
      <c r="AN2723">
        <v>1</v>
      </c>
      <c r="AO2723" s="10" t="s">
        <v>12044</v>
      </c>
      <c r="AP2723" t="str" cm="1">
        <f t="array" ref="AP2723">_xlfn.IFS(
  Table1[[#This Row],[Age]]&lt;=25, "18-25",
  Table1[[#This Row],[Age]]&lt;=35, "26-35",
  Table1[[#This Row],[Age]]&lt;=45, "36-45",
  Table1[[#This Row],[Age]]&lt;=60, "46-60",
  TRUE, "60+")</f>
        <v>36-45</v>
      </c>
    </row>
    <row r="2724" spans="1:42" x14ac:dyDescent="0.3">
      <c r="A2724">
        <v>2723</v>
      </c>
      <c r="B2724" t="s">
        <v>9</v>
      </c>
      <c r="C2724" t="s">
        <v>100</v>
      </c>
      <c r="D2724">
        <v>26</v>
      </c>
      <c r="E2724" t="s">
        <v>106</v>
      </c>
      <c r="F2724" t="s">
        <v>2830</v>
      </c>
      <c r="G2724" t="s">
        <v>5147</v>
      </c>
      <c r="H2724">
        <v>19458797576</v>
      </c>
      <c r="I2724" t="s">
        <v>6248</v>
      </c>
      <c r="J2724" t="s">
        <v>7291</v>
      </c>
      <c r="K2724">
        <v>1368.69</v>
      </c>
      <c r="L2724" s="12" t="s">
        <v>9290</v>
      </c>
      <c r="M2724" s="10" t="s">
        <v>11179</v>
      </c>
      <c r="N2724">
        <v>2723</v>
      </c>
      <c r="O2724">
        <v>45027</v>
      </c>
      <c r="P2724" t="s">
        <v>11402</v>
      </c>
      <c r="Q2724" s="16">
        <v>1762.55</v>
      </c>
      <c r="R2724">
        <v>3131.24</v>
      </c>
      <c r="S2724">
        <v>36</v>
      </c>
      <c r="T2724">
        <v>2723</v>
      </c>
      <c r="U2724">
        <v>21147.25</v>
      </c>
      <c r="V2724" t="s">
        <v>11411</v>
      </c>
      <c r="W2724">
        <v>5.0999999999999996</v>
      </c>
      <c r="X2724">
        <v>60</v>
      </c>
      <c r="Y2724" t="s">
        <v>11488</v>
      </c>
      <c r="Z2724" t="s">
        <v>12011</v>
      </c>
      <c r="AA2724">
        <v>2723</v>
      </c>
      <c r="AB2724" t="s">
        <v>12016</v>
      </c>
      <c r="AC2724">
        <v>4149.8100000000004</v>
      </c>
      <c r="AD2724">
        <v>2993.96</v>
      </c>
      <c r="AE2724">
        <v>149.69999999999999</v>
      </c>
      <c r="AF2724" t="s">
        <v>11221</v>
      </c>
      <c r="AG2724" t="s">
        <v>11251</v>
      </c>
      <c r="AH2724">
        <v>2351</v>
      </c>
      <c r="AI2724">
        <v>2723</v>
      </c>
      <c r="AJ2724" t="s">
        <v>11340</v>
      </c>
      <c r="AK2724" t="s">
        <v>12027</v>
      </c>
      <c r="AL2724" t="s">
        <v>12032</v>
      </c>
      <c r="AM2724" t="s">
        <v>11290</v>
      </c>
      <c r="AN2724">
        <v>1</v>
      </c>
      <c r="AO2724" s="10" t="s">
        <v>12037</v>
      </c>
      <c r="AP2724" t="str" cm="1">
        <f t="array" ref="AP2724">_xlfn.IFS(
  Table1[[#This Row],[Age]]&lt;=25, "18-25",
  Table1[[#This Row],[Age]]&lt;=35, "26-35",
  Table1[[#This Row],[Age]]&lt;=45, "36-45",
  Table1[[#This Row],[Age]]&lt;=60, "46-60",
  TRUE, "60+")</f>
        <v>26-35</v>
      </c>
    </row>
    <row r="2725" spans="1:42" x14ac:dyDescent="0.3">
      <c r="A2725">
        <v>2724</v>
      </c>
      <c r="B2725" t="s">
        <v>2</v>
      </c>
      <c r="C2725" t="s">
        <v>54</v>
      </c>
      <c r="D2725">
        <v>50</v>
      </c>
      <c r="E2725" t="s">
        <v>105</v>
      </c>
      <c r="F2725" t="s">
        <v>2831</v>
      </c>
      <c r="G2725" t="s">
        <v>5134</v>
      </c>
      <c r="H2725">
        <v>19458797577</v>
      </c>
      <c r="I2725" t="s">
        <v>6058</v>
      </c>
      <c r="J2725" t="s">
        <v>7292</v>
      </c>
      <c r="K2725">
        <v>8042.44</v>
      </c>
      <c r="L2725" s="12" t="s">
        <v>9596</v>
      </c>
      <c r="M2725" s="10" t="s">
        <v>11303</v>
      </c>
      <c r="N2725">
        <v>2724</v>
      </c>
      <c r="O2725">
        <v>45079</v>
      </c>
      <c r="P2725" t="s">
        <v>11402</v>
      </c>
      <c r="Q2725" s="16">
        <v>1033.54</v>
      </c>
      <c r="R2725">
        <v>7008.9</v>
      </c>
      <c r="S2725">
        <v>96</v>
      </c>
      <c r="T2725">
        <v>2724</v>
      </c>
      <c r="U2725">
        <v>1736.65</v>
      </c>
      <c r="V2725" t="s">
        <v>11412</v>
      </c>
      <c r="W2725">
        <v>6.37</v>
      </c>
      <c r="X2725">
        <v>36</v>
      </c>
      <c r="Y2725" t="s">
        <v>11435</v>
      </c>
      <c r="Z2725" t="s">
        <v>12010</v>
      </c>
      <c r="AA2725">
        <v>2724</v>
      </c>
      <c r="AB2725" t="s">
        <v>12015</v>
      </c>
      <c r="AC2725">
        <v>5022.6000000000004</v>
      </c>
      <c r="AD2725">
        <v>3179.41</v>
      </c>
      <c r="AE2725">
        <v>158.97</v>
      </c>
      <c r="AF2725" t="s">
        <v>11097</v>
      </c>
      <c r="AG2725" t="s">
        <v>11316</v>
      </c>
      <c r="AH2725">
        <v>8510</v>
      </c>
      <c r="AI2725">
        <v>2724</v>
      </c>
      <c r="AJ2725" t="s">
        <v>11273</v>
      </c>
      <c r="AK2725" t="s">
        <v>12028</v>
      </c>
      <c r="AL2725" t="s">
        <v>12031</v>
      </c>
      <c r="AM2725" t="s">
        <v>11250</v>
      </c>
      <c r="AN2725">
        <v>1</v>
      </c>
      <c r="AO2725" s="10" t="s">
        <v>12043</v>
      </c>
      <c r="AP2725" t="str" cm="1">
        <f t="array" ref="AP2725">_xlfn.IFS(
  Table1[[#This Row],[Age]]&lt;=25, "18-25",
  Table1[[#This Row],[Age]]&lt;=35, "26-35",
  Table1[[#This Row],[Age]]&lt;=45, "36-45",
  Table1[[#This Row],[Age]]&lt;=60, "46-60",
  TRUE, "60+")</f>
        <v>46-60</v>
      </c>
    </row>
    <row r="2726" spans="1:42" x14ac:dyDescent="0.3">
      <c r="A2726">
        <v>2725</v>
      </c>
      <c r="B2726" t="s">
        <v>48</v>
      </c>
      <c r="C2726" t="s">
        <v>86</v>
      </c>
      <c r="D2726">
        <v>40</v>
      </c>
      <c r="E2726" t="s">
        <v>104</v>
      </c>
      <c r="F2726" t="s">
        <v>2832</v>
      </c>
      <c r="G2726" t="s">
        <v>5112</v>
      </c>
      <c r="H2726">
        <v>19458797578</v>
      </c>
      <c r="I2726" t="s">
        <v>6815</v>
      </c>
      <c r="J2726" t="s">
        <v>7291</v>
      </c>
      <c r="K2726">
        <v>9202.9599999999991</v>
      </c>
      <c r="L2726" s="12" t="s">
        <v>8979</v>
      </c>
      <c r="M2726" s="10" t="s">
        <v>11103</v>
      </c>
      <c r="N2726">
        <v>2725</v>
      </c>
      <c r="O2726">
        <v>45044</v>
      </c>
      <c r="P2726" t="s">
        <v>11404</v>
      </c>
      <c r="Q2726" s="16">
        <v>564.04999999999995</v>
      </c>
      <c r="R2726">
        <v>8638.91</v>
      </c>
      <c r="S2726">
        <v>91</v>
      </c>
      <c r="T2726">
        <v>2725</v>
      </c>
      <c r="U2726">
        <v>26824.69</v>
      </c>
      <c r="V2726" t="s">
        <v>11412</v>
      </c>
      <c r="W2726">
        <v>4.59</v>
      </c>
      <c r="X2726">
        <v>48</v>
      </c>
      <c r="Y2726" t="s">
        <v>11772</v>
      </c>
      <c r="Z2726" t="s">
        <v>12010</v>
      </c>
      <c r="AA2726">
        <v>2725</v>
      </c>
      <c r="AB2726" t="s">
        <v>12016</v>
      </c>
      <c r="AC2726">
        <v>1143.76</v>
      </c>
      <c r="AD2726">
        <v>4297.4799999999996</v>
      </c>
      <c r="AE2726">
        <v>214.87</v>
      </c>
      <c r="AF2726" t="s">
        <v>11034</v>
      </c>
      <c r="AG2726" t="s">
        <v>11290</v>
      </c>
      <c r="AH2726">
        <v>5007</v>
      </c>
      <c r="AI2726">
        <v>2725</v>
      </c>
      <c r="AJ2726" t="s">
        <v>11215</v>
      </c>
      <c r="AK2726" t="s">
        <v>12028</v>
      </c>
      <c r="AL2726" t="s">
        <v>12032</v>
      </c>
      <c r="AM2726" t="s">
        <v>11252</v>
      </c>
      <c r="AN2726">
        <v>1</v>
      </c>
      <c r="AO2726" s="10" t="s">
        <v>12037</v>
      </c>
      <c r="AP2726" t="str" cm="1">
        <f t="array" ref="AP2726">_xlfn.IFS(
  Table1[[#This Row],[Age]]&lt;=25, "18-25",
  Table1[[#This Row],[Age]]&lt;=35, "26-35",
  Table1[[#This Row],[Age]]&lt;=45, "36-45",
  Table1[[#This Row],[Age]]&lt;=60, "46-60",
  TRUE, "60+")</f>
        <v>36-45</v>
      </c>
    </row>
    <row r="2727" spans="1:42" x14ac:dyDescent="0.3">
      <c r="A2727">
        <v>2726</v>
      </c>
      <c r="B2727" t="s">
        <v>47</v>
      </c>
      <c r="C2727" t="s">
        <v>57</v>
      </c>
      <c r="D2727">
        <v>52</v>
      </c>
      <c r="E2727" t="s">
        <v>106</v>
      </c>
      <c r="F2727" t="s">
        <v>2833</v>
      </c>
      <c r="G2727" t="s">
        <v>5114</v>
      </c>
      <c r="H2727">
        <v>19458797579</v>
      </c>
      <c r="I2727" t="s">
        <v>6176</v>
      </c>
      <c r="J2727" t="s">
        <v>7291</v>
      </c>
      <c r="K2727">
        <v>5637.19</v>
      </c>
      <c r="L2727" s="12" t="s">
        <v>7981</v>
      </c>
      <c r="M2727" s="10" t="s">
        <v>11366</v>
      </c>
      <c r="N2727">
        <v>2726</v>
      </c>
      <c r="O2727">
        <v>45165</v>
      </c>
      <c r="P2727" t="s">
        <v>11403</v>
      </c>
      <c r="Q2727" s="16">
        <v>3783.46</v>
      </c>
      <c r="R2727">
        <v>1853.73</v>
      </c>
      <c r="S2727">
        <v>44</v>
      </c>
      <c r="T2727">
        <v>2726</v>
      </c>
      <c r="U2727">
        <v>7438.65</v>
      </c>
      <c r="V2727" t="s">
        <v>11411</v>
      </c>
      <c r="W2727">
        <v>6.59</v>
      </c>
      <c r="X2727">
        <v>48</v>
      </c>
      <c r="Y2727" t="s">
        <v>8206</v>
      </c>
      <c r="Z2727" t="s">
        <v>12012</v>
      </c>
      <c r="AA2727">
        <v>2726</v>
      </c>
      <c r="AB2727" t="s">
        <v>12015</v>
      </c>
      <c r="AC2727">
        <v>9419</v>
      </c>
      <c r="AD2727">
        <v>4125.84</v>
      </c>
      <c r="AE2727">
        <v>206.29</v>
      </c>
      <c r="AF2727" t="s">
        <v>11230</v>
      </c>
      <c r="AG2727" t="s">
        <v>11355</v>
      </c>
      <c r="AH2727">
        <v>7723</v>
      </c>
      <c r="AI2727">
        <v>2726</v>
      </c>
      <c r="AJ2727" t="s">
        <v>11269</v>
      </c>
      <c r="AK2727" t="s">
        <v>12028</v>
      </c>
      <c r="AL2727" t="s">
        <v>12032</v>
      </c>
      <c r="AM2727" t="s">
        <v>11249</v>
      </c>
      <c r="AN2727">
        <v>1</v>
      </c>
      <c r="AO2727" s="10" t="s">
        <v>12041</v>
      </c>
      <c r="AP2727" t="str" cm="1">
        <f t="array" ref="AP2727">_xlfn.IFS(
  Table1[[#This Row],[Age]]&lt;=25, "18-25",
  Table1[[#This Row],[Age]]&lt;=35, "26-35",
  Table1[[#This Row],[Age]]&lt;=45, "36-45",
  Table1[[#This Row],[Age]]&lt;=60, "46-60",
  TRUE, "60+")</f>
        <v>46-60</v>
      </c>
    </row>
    <row r="2728" spans="1:42" x14ac:dyDescent="0.3">
      <c r="A2728">
        <v>2727</v>
      </c>
      <c r="B2728" t="s">
        <v>49</v>
      </c>
      <c r="C2728" t="s">
        <v>95</v>
      </c>
      <c r="D2728">
        <v>37</v>
      </c>
      <c r="E2728" t="s">
        <v>104</v>
      </c>
      <c r="F2728" t="s">
        <v>2834</v>
      </c>
      <c r="G2728" t="s">
        <v>5142</v>
      </c>
      <c r="H2728">
        <v>19458797580</v>
      </c>
      <c r="I2728" t="s">
        <v>6816</v>
      </c>
      <c r="J2728" t="s">
        <v>7291</v>
      </c>
      <c r="K2728">
        <v>9665.2199999999993</v>
      </c>
      <c r="L2728" s="12" t="s">
        <v>9597</v>
      </c>
      <c r="M2728" s="10" t="s">
        <v>11333</v>
      </c>
      <c r="N2728">
        <v>2727</v>
      </c>
      <c r="O2728">
        <v>44943</v>
      </c>
      <c r="P2728" t="s">
        <v>11403</v>
      </c>
      <c r="Q2728" s="16">
        <v>1207.92</v>
      </c>
      <c r="R2728">
        <v>8457.2999999999993</v>
      </c>
      <c r="S2728">
        <v>31</v>
      </c>
      <c r="T2728">
        <v>2727</v>
      </c>
      <c r="U2728">
        <v>36084.03</v>
      </c>
      <c r="V2728" t="s">
        <v>11412</v>
      </c>
      <c r="W2728">
        <v>5.19</v>
      </c>
      <c r="X2728">
        <v>48</v>
      </c>
      <c r="Y2728" t="s">
        <v>8950</v>
      </c>
      <c r="Z2728" t="s">
        <v>12011</v>
      </c>
      <c r="AA2728">
        <v>2727</v>
      </c>
      <c r="AB2728" t="s">
        <v>12016</v>
      </c>
      <c r="AC2728">
        <v>9891.84</v>
      </c>
      <c r="AD2728">
        <v>2751.65</v>
      </c>
      <c r="AE2728">
        <v>137.58000000000001</v>
      </c>
      <c r="AF2728" t="s">
        <v>11329</v>
      </c>
      <c r="AG2728" t="s">
        <v>11232</v>
      </c>
      <c r="AH2728">
        <v>2010</v>
      </c>
      <c r="AI2728">
        <v>2727</v>
      </c>
      <c r="AJ2728" t="s">
        <v>11161</v>
      </c>
      <c r="AK2728" t="s">
        <v>12027</v>
      </c>
      <c r="AL2728" t="s">
        <v>12032</v>
      </c>
      <c r="AM2728" t="s">
        <v>11350</v>
      </c>
      <c r="AN2728">
        <v>1</v>
      </c>
      <c r="AO2728" s="10" t="s">
        <v>12039</v>
      </c>
      <c r="AP2728" t="str" cm="1">
        <f t="array" ref="AP2728">_xlfn.IFS(
  Table1[[#This Row],[Age]]&lt;=25, "18-25",
  Table1[[#This Row],[Age]]&lt;=35, "26-35",
  Table1[[#This Row],[Age]]&lt;=45, "36-45",
  Table1[[#This Row],[Age]]&lt;=60, "46-60",
  TRUE, "60+")</f>
        <v>36-45</v>
      </c>
    </row>
    <row r="2729" spans="1:42" x14ac:dyDescent="0.3">
      <c r="A2729">
        <v>2728</v>
      </c>
      <c r="B2729" t="s">
        <v>7</v>
      </c>
      <c r="C2729" t="s">
        <v>95</v>
      </c>
      <c r="D2729">
        <v>50</v>
      </c>
      <c r="E2729" t="s">
        <v>104</v>
      </c>
      <c r="F2729" t="s">
        <v>2835</v>
      </c>
      <c r="G2729" t="s">
        <v>5146</v>
      </c>
      <c r="H2729">
        <v>19458797581</v>
      </c>
      <c r="I2729" t="s">
        <v>6553</v>
      </c>
      <c r="J2729" t="s">
        <v>7292</v>
      </c>
      <c r="K2729">
        <v>3964.76</v>
      </c>
      <c r="L2729" s="12" t="s">
        <v>9598</v>
      </c>
      <c r="M2729" s="10" t="s">
        <v>11184</v>
      </c>
      <c r="N2729">
        <v>2728</v>
      </c>
      <c r="O2729">
        <v>45058</v>
      </c>
      <c r="P2729" t="s">
        <v>11402</v>
      </c>
      <c r="Q2729" s="16">
        <v>1844.17</v>
      </c>
      <c r="R2729">
        <v>5808.93</v>
      </c>
      <c r="S2729">
        <v>97</v>
      </c>
      <c r="T2729">
        <v>2728</v>
      </c>
      <c r="U2729">
        <v>39199.760000000002</v>
      </c>
      <c r="V2729" t="s">
        <v>11412</v>
      </c>
      <c r="W2729">
        <v>6.92</v>
      </c>
      <c r="X2729">
        <v>48</v>
      </c>
      <c r="Y2729" t="s">
        <v>10380</v>
      </c>
      <c r="Z2729" t="s">
        <v>12011</v>
      </c>
      <c r="AA2729">
        <v>2728</v>
      </c>
      <c r="AB2729" t="s">
        <v>12016</v>
      </c>
      <c r="AC2729">
        <v>4608.5200000000004</v>
      </c>
      <c r="AD2729">
        <v>1988.85</v>
      </c>
      <c r="AE2729">
        <v>99.44</v>
      </c>
      <c r="AF2729" t="s">
        <v>11294</v>
      </c>
      <c r="AG2729" t="s">
        <v>11097</v>
      </c>
      <c r="AH2729">
        <v>8678</v>
      </c>
      <c r="AI2729">
        <v>2728</v>
      </c>
      <c r="AJ2729" t="s">
        <v>11347</v>
      </c>
      <c r="AK2729" t="s">
        <v>12027</v>
      </c>
      <c r="AL2729" t="s">
        <v>12032</v>
      </c>
      <c r="AM2729" t="s">
        <v>11308</v>
      </c>
      <c r="AN2729">
        <v>1</v>
      </c>
      <c r="AO2729" s="10" t="s">
        <v>12046</v>
      </c>
      <c r="AP2729" t="str" cm="1">
        <f t="array" ref="AP2729">_xlfn.IFS(
  Table1[[#This Row],[Age]]&lt;=25, "18-25",
  Table1[[#This Row],[Age]]&lt;=35, "26-35",
  Table1[[#This Row],[Age]]&lt;=45, "36-45",
  Table1[[#This Row],[Age]]&lt;=60, "46-60",
  TRUE, "60+")</f>
        <v>46-60</v>
      </c>
    </row>
    <row r="2730" spans="1:42" x14ac:dyDescent="0.3">
      <c r="A2730">
        <v>2729</v>
      </c>
      <c r="B2730" t="s">
        <v>36</v>
      </c>
      <c r="C2730" t="s">
        <v>93</v>
      </c>
      <c r="D2730">
        <v>52</v>
      </c>
      <c r="E2730" t="s">
        <v>106</v>
      </c>
      <c r="F2730" t="s">
        <v>2836</v>
      </c>
      <c r="G2730" t="s">
        <v>5141</v>
      </c>
      <c r="H2730">
        <v>19458797582</v>
      </c>
      <c r="I2730" t="s">
        <v>6457</v>
      </c>
      <c r="J2730" t="s">
        <v>7291</v>
      </c>
      <c r="K2730">
        <v>2521.56</v>
      </c>
      <c r="L2730" s="12" t="s">
        <v>9303</v>
      </c>
      <c r="M2730" s="10" t="s">
        <v>11256</v>
      </c>
      <c r="N2730">
        <v>2729</v>
      </c>
      <c r="O2730">
        <v>45177</v>
      </c>
      <c r="P2730" t="s">
        <v>11403</v>
      </c>
      <c r="Q2730" s="16">
        <v>1245.96</v>
      </c>
      <c r="R2730">
        <v>1275.5999999999999</v>
      </c>
      <c r="S2730">
        <v>58</v>
      </c>
      <c r="T2730">
        <v>2729</v>
      </c>
      <c r="U2730">
        <v>36414.29</v>
      </c>
      <c r="V2730" t="s">
        <v>11413</v>
      </c>
      <c r="W2730">
        <v>3.36</v>
      </c>
      <c r="X2730">
        <v>48</v>
      </c>
      <c r="Y2730" t="s">
        <v>7301</v>
      </c>
      <c r="Z2730" t="s">
        <v>12010</v>
      </c>
      <c r="AA2730">
        <v>2729</v>
      </c>
      <c r="AB2730" t="s">
        <v>12016</v>
      </c>
      <c r="AC2730">
        <v>4776.5200000000004</v>
      </c>
      <c r="AD2730">
        <v>1055.23</v>
      </c>
      <c r="AE2730">
        <v>52.76</v>
      </c>
      <c r="AF2730" t="s">
        <v>11309</v>
      </c>
      <c r="AG2730" t="s">
        <v>11319</v>
      </c>
      <c r="AH2730">
        <v>8561</v>
      </c>
      <c r="AI2730">
        <v>2729</v>
      </c>
      <c r="AJ2730" t="s">
        <v>11136</v>
      </c>
      <c r="AK2730" t="s">
        <v>12028</v>
      </c>
      <c r="AL2730" t="s">
        <v>12031</v>
      </c>
      <c r="AM2730" t="s">
        <v>11105</v>
      </c>
      <c r="AN2730">
        <v>1</v>
      </c>
      <c r="AO2730" s="10" t="s">
        <v>12042</v>
      </c>
      <c r="AP2730" t="str" cm="1">
        <f t="array" ref="AP2730">_xlfn.IFS(
  Table1[[#This Row],[Age]]&lt;=25, "18-25",
  Table1[[#This Row],[Age]]&lt;=35, "26-35",
  Table1[[#This Row],[Age]]&lt;=45, "36-45",
  Table1[[#This Row],[Age]]&lt;=60, "46-60",
  TRUE, "60+")</f>
        <v>46-60</v>
      </c>
    </row>
    <row r="2731" spans="1:42" x14ac:dyDescent="0.3">
      <c r="A2731">
        <v>2730</v>
      </c>
      <c r="B2731" t="s">
        <v>35</v>
      </c>
      <c r="C2731" t="s">
        <v>81</v>
      </c>
      <c r="D2731">
        <v>63</v>
      </c>
      <c r="E2731" t="s">
        <v>105</v>
      </c>
      <c r="F2731" t="s">
        <v>2837</v>
      </c>
      <c r="G2731" t="s">
        <v>5120</v>
      </c>
      <c r="H2731">
        <v>19458797583</v>
      </c>
      <c r="I2731" t="s">
        <v>6623</v>
      </c>
      <c r="J2731" t="s">
        <v>7292</v>
      </c>
      <c r="K2731">
        <v>1855.24</v>
      </c>
      <c r="L2731" s="12" t="s">
        <v>9088</v>
      </c>
      <c r="M2731" s="10" t="s">
        <v>11100</v>
      </c>
      <c r="N2731">
        <v>2730</v>
      </c>
      <c r="O2731">
        <v>45011</v>
      </c>
      <c r="P2731" t="s">
        <v>11403</v>
      </c>
      <c r="Q2731" s="16">
        <v>228.69</v>
      </c>
      <c r="R2731">
        <v>2083.9299999999998</v>
      </c>
      <c r="S2731">
        <v>96</v>
      </c>
      <c r="T2731">
        <v>2730</v>
      </c>
      <c r="U2731">
        <v>27785.57</v>
      </c>
      <c r="V2731" t="s">
        <v>11412</v>
      </c>
      <c r="W2731">
        <v>2.54</v>
      </c>
      <c r="X2731">
        <v>36</v>
      </c>
      <c r="Y2731" t="s">
        <v>11669</v>
      </c>
      <c r="Z2731" t="s">
        <v>12011</v>
      </c>
      <c r="AA2731">
        <v>2730</v>
      </c>
      <c r="AB2731" t="s">
        <v>12015</v>
      </c>
      <c r="AC2731">
        <v>5135.7299999999996</v>
      </c>
      <c r="AD2731">
        <v>3088.68</v>
      </c>
      <c r="AE2731">
        <v>154.43</v>
      </c>
      <c r="AF2731" t="s">
        <v>11352</v>
      </c>
      <c r="AG2731" t="s">
        <v>11163</v>
      </c>
      <c r="AH2731">
        <v>500</v>
      </c>
      <c r="AI2731">
        <v>2730</v>
      </c>
      <c r="AJ2731" t="s">
        <v>11381</v>
      </c>
      <c r="AK2731" t="s">
        <v>12029</v>
      </c>
      <c r="AL2731" t="s">
        <v>12032</v>
      </c>
      <c r="AM2731" t="s">
        <v>11118</v>
      </c>
      <c r="AN2731">
        <v>1</v>
      </c>
      <c r="AO2731" s="10" t="s">
        <v>12047</v>
      </c>
      <c r="AP2731" t="str" cm="1">
        <f t="array" ref="AP2731">_xlfn.IFS(
  Table1[[#This Row],[Age]]&lt;=25, "18-25",
  Table1[[#This Row],[Age]]&lt;=35, "26-35",
  Table1[[#This Row],[Age]]&lt;=45, "36-45",
  Table1[[#This Row],[Age]]&lt;=60, "46-60",
  TRUE, "60+")</f>
        <v>60+</v>
      </c>
    </row>
    <row r="2732" spans="1:42" x14ac:dyDescent="0.3">
      <c r="A2732">
        <v>2731</v>
      </c>
      <c r="B2732" t="s">
        <v>45</v>
      </c>
      <c r="C2732" t="s">
        <v>94</v>
      </c>
      <c r="D2732">
        <v>47</v>
      </c>
      <c r="E2732" t="s">
        <v>106</v>
      </c>
      <c r="F2732" t="s">
        <v>2838</v>
      </c>
      <c r="G2732" t="s">
        <v>5119</v>
      </c>
      <c r="H2732">
        <v>19458797584</v>
      </c>
      <c r="I2732" t="s">
        <v>6564</v>
      </c>
      <c r="J2732" t="s">
        <v>7291</v>
      </c>
      <c r="K2732">
        <v>4841.74</v>
      </c>
      <c r="L2732" s="12" t="s">
        <v>8608</v>
      </c>
      <c r="M2732" s="10" t="s">
        <v>11085</v>
      </c>
      <c r="N2732">
        <v>2731</v>
      </c>
      <c r="O2732">
        <v>45138</v>
      </c>
      <c r="P2732" t="s">
        <v>11402</v>
      </c>
      <c r="Q2732" s="16">
        <v>3647.66</v>
      </c>
      <c r="R2732">
        <v>8489.4</v>
      </c>
      <c r="S2732">
        <v>4</v>
      </c>
      <c r="T2732">
        <v>2731</v>
      </c>
      <c r="U2732">
        <v>27176.65</v>
      </c>
      <c r="V2732" t="s">
        <v>11411</v>
      </c>
      <c r="W2732">
        <v>1.1200000000000001</v>
      </c>
      <c r="X2732">
        <v>60</v>
      </c>
      <c r="Y2732" t="s">
        <v>11646</v>
      </c>
      <c r="Z2732" t="s">
        <v>12011</v>
      </c>
      <c r="AA2732">
        <v>2731</v>
      </c>
      <c r="AB2732" t="s">
        <v>12016</v>
      </c>
      <c r="AC2732">
        <v>3641.02</v>
      </c>
      <c r="AD2732">
        <v>2728.62</v>
      </c>
      <c r="AE2732">
        <v>136.43</v>
      </c>
      <c r="AF2732" t="s">
        <v>11256</v>
      </c>
      <c r="AG2732" t="s">
        <v>11083</v>
      </c>
      <c r="AH2732">
        <v>3653</v>
      </c>
      <c r="AI2732">
        <v>2731</v>
      </c>
      <c r="AJ2732" t="s">
        <v>11110</v>
      </c>
      <c r="AK2732" t="s">
        <v>12027</v>
      </c>
      <c r="AL2732" t="s">
        <v>12032</v>
      </c>
      <c r="AM2732" t="s">
        <v>11262</v>
      </c>
      <c r="AN2732">
        <v>1</v>
      </c>
      <c r="AO2732" s="10" t="s">
        <v>12038</v>
      </c>
      <c r="AP2732" t="str" cm="1">
        <f t="array" ref="AP2732">_xlfn.IFS(
  Table1[[#This Row],[Age]]&lt;=25, "18-25",
  Table1[[#This Row],[Age]]&lt;=35, "26-35",
  Table1[[#This Row],[Age]]&lt;=45, "36-45",
  Table1[[#This Row],[Age]]&lt;=60, "46-60",
  TRUE, "60+")</f>
        <v>46-60</v>
      </c>
    </row>
    <row r="2733" spans="1:42" x14ac:dyDescent="0.3">
      <c r="A2733">
        <v>2732</v>
      </c>
      <c r="B2733" t="s">
        <v>7</v>
      </c>
      <c r="C2733" t="s">
        <v>55</v>
      </c>
      <c r="D2733">
        <v>63</v>
      </c>
      <c r="E2733" t="s">
        <v>106</v>
      </c>
      <c r="F2733" t="s">
        <v>2839</v>
      </c>
      <c r="G2733" t="s">
        <v>5131</v>
      </c>
      <c r="H2733">
        <v>19458797585</v>
      </c>
      <c r="I2733" t="s">
        <v>5491</v>
      </c>
      <c r="J2733" t="s">
        <v>7292</v>
      </c>
      <c r="K2733">
        <v>1394.39</v>
      </c>
      <c r="L2733" s="12" t="s">
        <v>9599</v>
      </c>
      <c r="M2733" s="10" t="s">
        <v>11247</v>
      </c>
      <c r="N2733">
        <v>2732</v>
      </c>
      <c r="O2733">
        <v>45291</v>
      </c>
      <c r="P2733" t="s">
        <v>11402</v>
      </c>
      <c r="Q2733" s="16">
        <v>3220.22</v>
      </c>
      <c r="R2733">
        <v>-1825.83</v>
      </c>
      <c r="S2733">
        <v>53</v>
      </c>
      <c r="T2733">
        <v>2732</v>
      </c>
      <c r="U2733">
        <v>32681.14</v>
      </c>
      <c r="V2733" t="s">
        <v>11412</v>
      </c>
      <c r="W2733">
        <v>6.42</v>
      </c>
      <c r="X2733">
        <v>48</v>
      </c>
      <c r="Y2733" t="s">
        <v>11758</v>
      </c>
      <c r="Z2733" t="s">
        <v>12010</v>
      </c>
      <c r="AA2733">
        <v>2732</v>
      </c>
      <c r="AB2733" t="s">
        <v>12015</v>
      </c>
      <c r="AC2733">
        <v>4919.62</v>
      </c>
      <c r="AD2733">
        <v>187.83</v>
      </c>
      <c r="AE2733">
        <v>9.39</v>
      </c>
      <c r="AF2733" t="s">
        <v>11124</v>
      </c>
      <c r="AG2733" t="s">
        <v>11163</v>
      </c>
      <c r="AH2733">
        <v>6322</v>
      </c>
      <c r="AI2733">
        <v>2732</v>
      </c>
      <c r="AJ2733" t="s">
        <v>11294</v>
      </c>
      <c r="AK2733" t="s">
        <v>12029</v>
      </c>
      <c r="AL2733" t="s">
        <v>12031</v>
      </c>
      <c r="AM2733" t="s">
        <v>11187</v>
      </c>
      <c r="AN2733">
        <v>1</v>
      </c>
      <c r="AO2733" s="10" t="s">
        <v>12036</v>
      </c>
      <c r="AP2733" t="str" cm="1">
        <f t="array" ref="AP2733">_xlfn.IFS(
  Table1[[#This Row],[Age]]&lt;=25, "18-25",
  Table1[[#This Row],[Age]]&lt;=35, "26-35",
  Table1[[#This Row],[Age]]&lt;=45, "36-45",
  Table1[[#This Row],[Age]]&lt;=60, "46-60",
  TRUE, "60+")</f>
        <v>60+</v>
      </c>
    </row>
    <row r="2734" spans="1:42" x14ac:dyDescent="0.3">
      <c r="A2734">
        <v>2733</v>
      </c>
      <c r="B2734" t="s">
        <v>32</v>
      </c>
      <c r="C2734" t="s">
        <v>57</v>
      </c>
      <c r="D2734">
        <v>47</v>
      </c>
      <c r="E2734" t="s">
        <v>105</v>
      </c>
      <c r="F2734" t="s">
        <v>2840</v>
      </c>
      <c r="G2734" t="s">
        <v>5109</v>
      </c>
      <c r="H2734">
        <v>19458797586</v>
      </c>
      <c r="I2734" t="s">
        <v>6145</v>
      </c>
      <c r="J2734" t="s">
        <v>7292</v>
      </c>
      <c r="K2734">
        <v>8770.33</v>
      </c>
      <c r="L2734" s="12" t="s">
        <v>9600</v>
      </c>
      <c r="M2734" s="10" t="s">
        <v>11183</v>
      </c>
      <c r="N2734">
        <v>2733</v>
      </c>
      <c r="O2734">
        <v>45031</v>
      </c>
      <c r="P2734" t="s">
        <v>11402</v>
      </c>
      <c r="Q2734" s="16">
        <v>2385.87</v>
      </c>
      <c r="R2734">
        <v>6384.46</v>
      </c>
      <c r="S2734">
        <v>89</v>
      </c>
      <c r="T2734">
        <v>2733</v>
      </c>
      <c r="U2734">
        <v>28180.34</v>
      </c>
      <c r="V2734" t="s">
        <v>11413</v>
      </c>
      <c r="W2734">
        <v>9.83</v>
      </c>
      <c r="X2734">
        <v>60</v>
      </c>
      <c r="Y2734" t="s">
        <v>9191</v>
      </c>
      <c r="Z2734" t="s">
        <v>12010</v>
      </c>
      <c r="AA2734">
        <v>2733</v>
      </c>
      <c r="AB2734" t="s">
        <v>12015</v>
      </c>
      <c r="AC2734">
        <v>4227.8500000000004</v>
      </c>
      <c r="AD2734">
        <v>186.88</v>
      </c>
      <c r="AE2734">
        <v>9.34</v>
      </c>
      <c r="AF2734" t="s">
        <v>11311</v>
      </c>
      <c r="AG2734" t="s">
        <v>11349</v>
      </c>
      <c r="AH2734">
        <v>2024</v>
      </c>
      <c r="AI2734">
        <v>2733</v>
      </c>
      <c r="AJ2734" t="s">
        <v>11212</v>
      </c>
      <c r="AK2734" t="s">
        <v>12029</v>
      </c>
      <c r="AL2734" t="s">
        <v>12031</v>
      </c>
      <c r="AM2734" t="s">
        <v>11396</v>
      </c>
      <c r="AN2734">
        <v>1</v>
      </c>
      <c r="AO2734" s="10" t="s">
        <v>12037</v>
      </c>
      <c r="AP2734" t="str" cm="1">
        <f t="array" ref="AP2734">_xlfn.IFS(
  Table1[[#This Row],[Age]]&lt;=25, "18-25",
  Table1[[#This Row],[Age]]&lt;=35, "26-35",
  Table1[[#This Row],[Age]]&lt;=45, "36-45",
  Table1[[#This Row],[Age]]&lt;=60, "46-60",
  TRUE, "60+")</f>
        <v>46-60</v>
      </c>
    </row>
    <row r="2735" spans="1:42" x14ac:dyDescent="0.3">
      <c r="A2735">
        <v>2734</v>
      </c>
      <c r="B2735" t="s">
        <v>29</v>
      </c>
      <c r="C2735" t="s">
        <v>71</v>
      </c>
      <c r="D2735">
        <v>39</v>
      </c>
      <c r="E2735" t="s">
        <v>106</v>
      </c>
      <c r="F2735" t="s">
        <v>2841</v>
      </c>
      <c r="G2735" t="s">
        <v>5148</v>
      </c>
      <c r="H2735">
        <v>19458797587</v>
      </c>
      <c r="I2735" t="s">
        <v>6817</v>
      </c>
      <c r="J2735" t="s">
        <v>7291</v>
      </c>
      <c r="K2735">
        <v>7869.18</v>
      </c>
      <c r="L2735" s="12" t="s">
        <v>9601</v>
      </c>
      <c r="M2735" s="10" t="s">
        <v>11168</v>
      </c>
      <c r="N2735">
        <v>2734</v>
      </c>
      <c r="O2735">
        <v>45263</v>
      </c>
      <c r="P2735" t="s">
        <v>11402</v>
      </c>
      <c r="Q2735" s="16">
        <v>3374.94</v>
      </c>
      <c r="R2735">
        <v>11244.12</v>
      </c>
      <c r="S2735">
        <v>93</v>
      </c>
      <c r="T2735">
        <v>2734</v>
      </c>
      <c r="U2735">
        <v>37764.25</v>
      </c>
      <c r="V2735" t="s">
        <v>11413</v>
      </c>
      <c r="W2735">
        <v>4.78</v>
      </c>
      <c r="X2735">
        <v>12</v>
      </c>
      <c r="Y2735" t="s">
        <v>11717</v>
      </c>
      <c r="Z2735" t="s">
        <v>12011</v>
      </c>
      <c r="AA2735">
        <v>2734</v>
      </c>
      <c r="AB2735" t="s">
        <v>12017</v>
      </c>
      <c r="AC2735">
        <v>1176.05</v>
      </c>
      <c r="AD2735">
        <v>750.38</v>
      </c>
      <c r="AE2735">
        <v>37.520000000000003</v>
      </c>
      <c r="AF2735" t="s">
        <v>11301</v>
      </c>
      <c r="AG2735" t="s">
        <v>11244</v>
      </c>
      <c r="AH2735">
        <v>2773</v>
      </c>
      <c r="AI2735">
        <v>2734</v>
      </c>
      <c r="AJ2735" t="s">
        <v>11159</v>
      </c>
      <c r="AK2735" t="s">
        <v>12029</v>
      </c>
      <c r="AL2735" t="s">
        <v>12032</v>
      </c>
      <c r="AM2735" t="s">
        <v>11185</v>
      </c>
      <c r="AN2735">
        <v>1</v>
      </c>
      <c r="AO2735" s="10" t="s">
        <v>12036</v>
      </c>
      <c r="AP2735" t="str" cm="1">
        <f t="array" ref="AP2735">_xlfn.IFS(
  Table1[[#This Row],[Age]]&lt;=25, "18-25",
  Table1[[#This Row],[Age]]&lt;=35, "26-35",
  Table1[[#This Row],[Age]]&lt;=45, "36-45",
  Table1[[#This Row],[Age]]&lt;=60, "46-60",
  TRUE, "60+")</f>
        <v>36-45</v>
      </c>
    </row>
    <row r="2736" spans="1:42" x14ac:dyDescent="0.3">
      <c r="A2736">
        <v>2735</v>
      </c>
      <c r="B2736" t="s">
        <v>45</v>
      </c>
      <c r="C2736" t="s">
        <v>68</v>
      </c>
      <c r="D2736">
        <v>62</v>
      </c>
      <c r="E2736" t="s">
        <v>104</v>
      </c>
      <c r="F2736" t="s">
        <v>2842</v>
      </c>
      <c r="G2736" t="s">
        <v>5137</v>
      </c>
      <c r="H2736">
        <v>19458797588</v>
      </c>
      <c r="I2736" t="s">
        <v>6818</v>
      </c>
      <c r="J2736" t="s">
        <v>7292</v>
      </c>
      <c r="K2736">
        <v>5664.97</v>
      </c>
      <c r="L2736" s="12" t="s">
        <v>9602</v>
      </c>
      <c r="M2736" s="10" t="s">
        <v>11233</v>
      </c>
      <c r="N2736">
        <v>2735</v>
      </c>
      <c r="O2736">
        <v>45025</v>
      </c>
      <c r="P2736" t="s">
        <v>11402</v>
      </c>
      <c r="Q2736" s="16">
        <v>4234.03</v>
      </c>
      <c r="R2736">
        <v>9899</v>
      </c>
      <c r="S2736">
        <v>57</v>
      </c>
      <c r="T2736">
        <v>2735</v>
      </c>
      <c r="U2736">
        <v>44831.86</v>
      </c>
      <c r="V2736" t="s">
        <v>11413</v>
      </c>
      <c r="W2736">
        <v>2.91</v>
      </c>
      <c r="X2736">
        <v>24</v>
      </c>
      <c r="Y2736" t="s">
        <v>11607</v>
      </c>
      <c r="Z2736" t="s">
        <v>12012</v>
      </c>
      <c r="AA2736">
        <v>2735</v>
      </c>
      <c r="AB2736" t="s">
        <v>12015</v>
      </c>
      <c r="AC2736">
        <v>2139.85</v>
      </c>
      <c r="AD2736">
        <v>3586.48</v>
      </c>
      <c r="AE2736">
        <v>179.32</v>
      </c>
      <c r="AF2736" t="s">
        <v>11132</v>
      </c>
      <c r="AG2736" t="s">
        <v>11047</v>
      </c>
      <c r="AH2736">
        <v>3594</v>
      </c>
      <c r="AI2736">
        <v>2735</v>
      </c>
      <c r="AJ2736" t="s">
        <v>11048</v>
      </c>
      <c r="AK2736" t="s">
        <v>12028</v>
      </c>
      <c r="AL2736" t="s">
        <v>12031</v>
      </c>
      <c r="AM2736" t="s">
        <v>11388</v>
      </c>
      <c r="AN2736">
        <v>1</v>
      </c>
      <c r="AO2736" s="10" t="s">
        <v>12037</v>
      </c>
      <c r="AP2736" t="str" cm="1">
        <f t="array" ref="AP2736">_xlfn.IFS(
  Table1[[#This Row],[Age]]&lt;=25, "18-25",
  Table1[[#This Row],[Age]]&lt;=35, "26-35",
  Table1[[#This Row],[Age]]&lt;=45, "36-45",
  Table1[[#This Row],[Age]]&lt;=60, "46-60",
  TRUE, "60+")</f>
        <v>60+</v>
      </c>
    </row>
    <row r="2737" spans="1:42" x14ac:dyDescent="0.3">
      <c r="A2737">
        <v>2736</v>
      </c>
      <c r="B2737" t="s">
        <v>50</v>
      </c>
      <c r="C2737" t="s">
        <v>39</v>
      </c>
      <c r="D2737">
        <v>18</v>
      </c>
      <c r="E2737" t="s">
        <v>105</v>
      </c>
      <c r="F2737" t="s">
        <v>2843</v>
      </c>
      <c r="G2737" t="s">
        <v>5116</v>
      </c>
      <c r="H2737">
        <v>19458797589</v>
      </c>
      <c r="I2737" t="s">
        <v>5536</v>
      </c>
      <c r="J2737" t="s">
        <v>7291</v>
      </c>
      <c r="K2737">
        <v>7242.48</v>
      </c>
      <c r="L2737" s="12" t="s">
        <v>9603</v>
      </c>
      <c r="M2737" s="10" t="s">
        <v>11079</v>
      </c>
      <c r="N2737">
        <v>2736</v>
      </c>
      <c r="O2737">
        <v>44967</v>
      </c>
      <c r="P2737" t="s">
        <v>11402</v>
      </c>
      <c r="Q2737" s="16">
        <v>3096.13</v>
      </c>
      <c r="R2737">
        <v>10338.61</v>
      </c>
      <c r="S2737">
        <v>73</v>
      </c>
      <c r="T2737">
        <v>2736</v>
      </c>
      <c r="U2737">
        <v>27270.35</v>
      </c>
      <c r="V2737" t="s">
        <v>11411</v>
      </c>
      <c r="W2737">
        <v>1.1200000000000001</v>
      </c>
      <c r="X2737">
        <v>48</v>
      </c>
      <c r="Y2737" t="s">
        <v>11822</v>
      </c>
      <c r="Z2737" t="s">
        <v>12010</v>
      </c>
      <c r="AA2737">
        <v>2736</v>
      </c>
      <c r="AB2737" t="s">
        <v>12017</v>
      </c>
      <c r="AC2737">
        <v>1708</v>
      </c>
      <c r="AD2737">
        <v>4296.2299999999996</v>
      </c>
      <c r="AE2737">
        <v>214.81</v>
      </c>
      <c r="AF2737" t="s">
        <v>11279</v>
      </c>
      <c r="AG2737" t="s">
        <v>11269</v>
      </c>
      <c r="AH2737">
        <v>4463</v>
      </c>
      <c r="AI2737">
        <v>2736</v>
      </c>
      <c r="AJ2737" t="s">
        <v>11228</v>
      </c>
      <c r="AK2737" t="s">
        <v>12028</v>
      </c>
      <c r="AL2737" t="s">
        <v>12031</v>
      </c>
      <c r="AM2737" t="s">
        <v>11201</v>
      </c>
      <c r="AN2737">
        <v>1</v>
      </c>
      <c r="AO2737" s="10" t="s">
        <v>12045</v>
      </c>
      <c r="AP2737" t="str" cm="1">
        <f t="array" ref="AP2737">_xlfn.IFS(
  Table1[[#This Row],[Age]]&lt;=25, "18-25",
  Table1[[#This Row],[Age]]&lt;=35, "26-35",
  Table1[[#This Row],[Age]]&lt;=45, "36-45",
  Table1[[#This Row],[Age]]&lt;=60, "46-60",
  TRUE, "60+")</f>
        <v>18-25</v>
      </c>
    </row>
    <row r="2738" spans="1:42" x14ac:dyDescent="0.3">
      <c r="A2738">
        <v>2737</v>
      </c>
      <c r="B2738" t="s">
        <v>12</v>
      </c>
      <c r="C2738" t="s">
        <v>77</v>
      </c>
      <c r="D2738">
        <v>32</v>
      </c>
      <c r="E2738" t="s">
        <v>106</v>
      </c>
      <c r="F2738" t="s">
        <v>2844</v>
      </c>
      <c r="G2738" t="s">
        <v>5147</v>
      </c>
      <c r="H2738">
        <v>19458797590</v>
      </c>
      <c r="I2738" t="s">
        <v>6098</v>
      </c>
      <c r="J2738" t="s">
        <v>7291</v>
      </c>
      <c r="K2738">
        <v>594.9</v>
      </c>
      <c r="L2738" s="12" t="s">
        <v>9604</v>
      </c>
      <c r="M2738" s="10" t="s">
        <v>11124</v>
      </c>
      <c r="N2738">
        <v>2737</v>
      </c>
      <c r="O2738">
        <v>44986</v>
      </c>
      <c r="P2738" t="s">
        <v>11403</v>
      </c>
      <c r="Q2738" s="16">
        <v>4534.8599999999997</v>
      </c>
      <c r="R2738">
        <v>5129.76</v>
      </c>
      <c r="S2738">
        <v>78</v>
      </c>
      <c r="T2738">
        <v>2737</v>
      </c>
      <c r="U2738">
        <v>6406.74</v>
      </c>
      <c r="V2738" t="s">
        <v>11413</v>
      </c>
      <c r="W2738">
        <v>5.62</v>
      </c>
      <c r="X2738">
        <v>48</v>
      </c>
      <c r="Y2738" t="s">
        <v>9001</v>
      </c>
      <c r="Z2738" t="s">
        <v>12010</v>
      </c>
      <c r="AA2738">
        <v>2737</v>
      </c>
      <c r="AB2738" t="s">
        <v>12017</v>
      </c>
      <c r="AC2738">
        <v>3149.14</v>
      </c>
      <c r="AD2738">
        <v>127.73</v>
      </c>
      <c r="AE2738">
        <v>6.39</v>
      </c>
      <c r="AF2738" t="s">
        <v>11107</v>
      </c>
      <c r="AG2738" t="s">
        <v>11054</v>
      </c>
      <c r="AH2738">
        <v>7811</v>
      </c>
      <c r="AI2738">
        <v>2737</v>
      </c>
      <c r="AJ2738" t="s">
        <v>11188</v>
      </c>
      <c r="AK2738" t="s">
        <v>12029</v>
      </c>
      <c r="AL2738" t="s">
        <v>12031</v>
      </c>
      <c r="AM2738" t="s">
        <v>11110</v>
      </c>
      <c r="AN2738">
        <v>1</v>
      </c>
      <c r="AO2738" s="10" t="s">
        <v>12047</v>
      </c>
      <c r="AP2738" t="str" cm="1">
        <f t="array" ref="AP2738">_xlfn.IFS(
  Table1[[#This Row],[Age]]&lt;=25, "18-25",
  Table1[[#This Row],[Age]]&lt;=35, "26-35",
  Table1[[#This Row],[Age]]&lt;=45, "36-45",
  Table1[[#This Row],[Age]]&lt;=60, "46-60",
  TRUE, "60+")</f>
        <v>26-35</v>
      </c>
    </row>
    <row r="2739" spans="1:42" x14ac:dyDescent="0.3">
      <c r="A2739">
        <v>2738</v>
      </c>
      <c r="B2739" t="s">
        <v>39</v>
      </c>
      <c r="C2739" t="s">
        <v>72</v>
      </c>
      <c r="D2739">
        <v>42</v>
      </c>
      <c r="E2739" t="s">
        <v>104</v>
      </c>
      <c r="F2739" t="s">
        <v>2845</v>
      </c>
      <c r="G2739" t="s">
        <v>5142</v>
      </c>
      <c r="H2739">
        <v>19458797591</v>
      </c>
      <c r="I2739" t="s">
        <v>6819</v>
      </c>
      <c r="J2739" t="s">
        <v>7291</v>
      </c>
      <c r="K2739">
        <v>2114.83</v>
      </c>
      <c r="L2739" s="12" t="s">
        <v>9605</v>
      </c>
      <c r="M2739" s="10" t="s">
        <v>11185</v>
      </c>
      <c r="N2739">
        <v>2738</v>
      </c>
      <c r="O2739">
        <v>45013</v>
      </c>
      <c r="P2739" t="s">
        <v>11402</v>
      </c>
      <c r="Q2739" s="16">
        <v>1015.46</v>
      </c>
      <c r="R2739">
        <v>1099.3699999999999</v>
      </c>
      <c r="S2739">
        <v>50</v>
      </c>
      <c r="T2739">
        <v>2738</v>
      </c>
      <c r="U2739">
        <v>7420.61</v>
      </c>
      <c r="V2739" t="s">
        <v>11412</v>
      </c>
      <c r="W2739">
        <v>9.93</v>
      </c>
      <c r="X2739">
        <v>48</v>
      </c>
      <c r="Y2739" t="s">
        <v>11580</v>
      </c>
      <c r="Z2739" t="s">
        <v>12012</v>
      </c>
      <c r="AA2739">
        <v>2738</v>
      </c>
      <c r="AB2739" t="s">
        <v>12017</v>
      </c>
      <c r="AC2739">
        <v>1898</v>
      </c>
      <c r="AD2739">
        <v>4091.01</v>
      </c>
      <c r="AE2739">
        <v>204.55</v>
      </c>
      <c r="AF2739" t="s">
        <v>11299</v>
      </c>
      <c r="AG2739" t="s">
        <v>11064</v>
      </c>
      <c r="AH2739">
        <v>1001</v>
      </c>
      <c r="AI2739">
        <v>2738</v>
      </c>
      <c r="AJ2739" t="s">
        <v>11397</v>
      </c>
      <c r="AK2739" t="s">
        <v>12027</v>
      </c>
      <c r="AL2739" t="s">
        <v>12031</v>
      </c>
      <c r="AM2739" t="s">
        <v>11066</v>
      </c>
      <c r="AN2739">
        <v>1</v>
      </c>
      <c r="AO2739" s="10" t="s">
        <v>12047</v>
      </c>
      <c r="AP2739" t="str" cm="1">
        <f t="array" ref="AP2739">_xlfn.IFS(
  Table1[[#This Row],[Age]]&lt;=25, "18-25",
  Table1[[#This Row],[Age]]&lt;=35, "26-35",
  Table1[[#This Row],[Age]]&lt;=45, "36-45",
  Table1[[#This Row],[Age]]&lt;=60, "46-60",
  TRUE, "60+")</f>
        <v>36-45</v>
      </c>
    </row>
    <row r="2740" spans="1:42" x14ac:dyDescent="0.3">
      <c r="A2740">
        <v>2739</v>
      </c>
      <c r="B2740" t="s">
        <v>38</v>
      </c>
      <c r="C2740" t="s">
        <v>60</v>
      </c>
      <c r="D2740">
        <v>37</v>
      </c>
      <c r="E2740" t="s">
        <v>105</v>
      </c>
      <c r="F2740" t="s">
        <v>2846</v>
      </c>
      <c r="G2740" t="s">
        <v>5110</v>
      </c>
      <c r="H2740">
        <v>19458797592</v>
      </c>
      <c r="I2740" t="s">
        <v>5644</v>
      </c>
      <c r="J2740" t="s">
        <v>7291</v>
      </c>
      <c r="K2740">
        <v>6250</v>
      </c>
      <c r="L2740" s="12" t="s">
        <v>7720</v>
      </c>
      <c r="M2740" s="10" t="s">
        <v>11265</v>
      </c>
      <c r="N2740">
        <v>2739</v>
      </c>
      <c r="O2740">
        <v>44969</v>
      </c>
      <c r="P2740" t="s">
        <v>11404</v>
      </c>
      <c r="Q2740" s="16">
        <v>4417.95</v>
      </c>
      <c r="R2740">
        <v>10667.95</v>
      </c>
      <c r="S2740">
        <v>5</v>
      </c>
      <c r="T2740">
        <v>2739</v>
      </c>
      <c r="U2740">
        <v>19420</v>
      </c>
      <c r="V2740" t="s">
        <v>11412</v>
      </c>
      <c r="W2740">
        <v>9.85</v>
      </c>
      <c r="X2740">
        <v>24</v>
      </c>
      <c r="Y2740" t="s">
        <v>11863</v>
      </c>
      <c r="Z2740" t="s">
        <v>12011</v>
      </c>
      <c r="AA2740">
        <v>2739</v>
      </c>
      <c r="AB2740" t="s">
        <v>12016</v>
      </c>
      <c r="AC2740">
        <v>3071.78</v>
      </c>
      <c r="AD2740">
        <v>2326.88</v>
      </c>
      <c r="AE2740">
        <v>116.34</v>
      </c>
      <c r="AF2740" t="s">
        <v>11277</v>
      </c>
      <c r="AG2740" t="s">
        <v>11225</v>
      </c>
      <c r="AH2740">
        <v>1204</v>
      </c>
      <c r="AI2740">
        <v>2739</v>
      </c>
      <c r="AJ2740" t="s">
        <v>11144</v>
      </c>
      <c r="AK2740" t="s">
        <v>12028</v>
      </c>
      <c r="AL2740" t="s">
        <v>12031</v>
      </c>
      <c r="AM2740" t="s">
        <v>11363</v>
      </c>
      <c r="AN2740">
        <v>1</v>
      </c>
      <c r="AO2740" s="10" t="s">
        <v>12045</v>
      </c>
      <c r="AP2740" t="str" cm="1">
        <f t="array" ref="AP2740">_xlfn.IFS(
  Table1[[#This Row],[Age]]&lt;=25, "18-25",
  Table1[[#This Row],[Age]]&lt;=35, "26-35",
  Table1[[#This Row],[Age]]&lt;=45, "36-45",
  Table1[[#This Row],[Age]]&lt;=60, "46-60",
  TRUE, "60+")</f>
        <v>36-45</v>
      </c>
    </row>
    <row r="2741" spans="1:42" x14ac:dyDescent="0.3">
      <c r="A2741">
        <v>2740</v>
      </c>
      <c r="B2741" t="s">
        <v>23</v>
      </c>
      <c r="C2741" t="s">
        <v>93</v>
      </c>
      <c r="D2741">
        <v>24</v>
      </c>
      <c r="E2741" t="s">
        <v>106</v>
      </c>
      <c r="F2741" t="s">
        <v>2847</v>
      </c>
      <c r="G2741" t="s">
        <v>5130</v>
      </c>
      <c r="H2741">
        <v>19458797593</v>
      </c>
      <c r="I2741" t="s">
        <v>6820</v>
      </c>
      <c r="J2741" t="s">
        <v>7291</v>
      </c>
      <c r="K2741">
        <v>4826.95</v>
      </c>
      <c r="L2741" s="12" t="s">
        <v>9606</v>
      </c>
      <c r="M2741" s="10" t="s">
        <v>11052</v>
      </c>
      <c r="N2741">
        <v>2740</v>
      </c>
      <c r="O2741">
        <v>45234</v>
      </c>
      <c r="P2741" t="s">
        <v>11403</v>
      </c>
      <c r="Q2741" s="16">
        <v>2712.26</v>
      </c>
      <c r="R2741">
        <v>7539.21</v>
      </c>
      <c r="S2741">
        <v>52</v>
      </c>
      <c r="T2741">
        <v>2740</v>
      </c>
      <c r="U2741">
        <v>25318.34</v>
      </c>
      <c r="V2741" t="s">
        <v>11412</v>
      </c>
      <c r="W2741">
        <v>1.91</v>
      </c>
      <c r="X2741">
        <v>60</v>
      </c>
      <c r="Y2741" t="s">
        <v>11779</v>
      </c>
      <c r="Z2741" t="s">
        <v>12011</v>
      </c>
      <c r="AA2741">
        <v>2740</v>
      </c>
      <c r="AB2741" t="s">
        <v>12015</v>
      </c>
      <c r="AC2741">
        <v>1036.49</v>
      </c>
      <c r="AD2741">
        <v>2006.1</v>
      </c>
      <c r="AE2741">
        <v>100.3</v>
      </c>
      <c r="AF2741" t="s">
        <v>11357</v>
      </c>
      <c r="AG2741" t="s">
        <v>11057</v>
      </c>
      <c r="AH2741">
        <v>75</v>
      </c>
      <c r="AI2741">
        <v>2740</v>
      </c>
      <c r="AJ2741" t="s">
        <v>11162</v>
      </c>
      <c r="AK2741" t="s">
        <v>12028</v>
      </c>
      <c r="AL2741" t="s">
        <v>12032</v>
      </c>
      <c r="AM2741" t="s">
        <v>11335</v>
      </c>
      <c r="AN2741">
        <v>1</v>
      </c>
      <c r="AO2741" s="10" t="s">
        <v>12040</v>
      </c>
      <c r="AP2741" t="str" cm="1">
        <f t="array" ref="AP2741">_xlfn.IFS(
  Table1[[#This Row],[Age]]&lt;=25, "18-25",
  Table1[[#This Row],[Age]]&lt;=35, "26-35",
  Table1[[#This Row],[Age]]&lt;=45, "36-45",
  Table1[[#This Row],[Age]]&lt;=60, "46-60",
  TRUE, "60+")</f>
        <v>18-25</v>
      </c>
    </row>
    <row r="2742" spans="1:42" x14ac:dyDescent="0.3">
      <c r="A2742">
        <v>2741</v>
      </c>
      <c r="B2742" t="s">
        <v>10</v>
      </c>
      <c r="C2742" t="s">
        <v>59</v>
      </c>
      <c r="D2742">
        <v>33</v>
      </c>
      <c r="E2742" t="s">
        <v>105</v>
      </c>
      <c r="F2742" t="s">
        <v>2848</v>
      </c>
      <c r="G2742" t="s">
        <v>5136</v>
      </c>
      <c r="H2742">
        <v>19458797594</v>
      </c>
      <c r="I2742" t="s">
        <v>6821</v>
      </c>
      <c r="J2742" t="s">
        <v>7291</v>
      </c>
      <c r="K2742">
        <v>6085.77</v>
      </c>
      <c r="L2742" s="12" t="s">
        <v>7463</v>
      </c>
      <c r="M2742" s="10" t="s">
        <v>11080</v>
      </c>
      <c r="N2742">
        <v>2741</v>
      </c>
      <c r="O2742">
        <v>44947</v>
      </c>
      <c r="P2742" t="s">
        <v>11404</v>
      </c>
      <c r="Q2742" s="16">
        <v>4209.71</v>
      </c>
      <c r="R2742">
        <v>1876.06</v>
      </c>
      <c r="S2742">
        <v>17</v>
      </c>
      <c r="T2742">
        <v>2741</v>
      </c>
      <c r="U2742">
        <v>12027.47</v>
      </c>
      <c r="V2742" t="s">
        <v>11412</v>
      </c>
      <c r="W2742">
        <v>8.35</v>
      </c>
      <c r="X2742">
        <v>36</v>
      </c>
      <c r="Y2742" t="s">
        <v>11836</v>
      </c>
      <c r="Z2742" t="s">
        <v>12012</v>
      </c>
      <c r="AA2742">
        <v>2741</v>
      </c>
      <c r="AB2742" t="s">
        <v>12017</v>
      </c>
      <c r="AC2742">
        <v>9899.02</v>
      </c>
      <c r="AD2742">
        <v>2723.38</v>
      </c>
      <c r="AE2742">
        <v>136.16999999999999</v>
      </c>
      <c r="AF2742" t="s">
        <v>11152</v>
      </c>
      <c r="AG2742" t="s">
        <v>11328</v>
      </c>
      <c r="AH2742">
        <v>8318</v>
      </c>
      <c r="AI2742">
        <v>2741</v>
      </c>
      <c r="AJ2742" t="s">
        <v>11072</v>
      </c>
      <c r="AK2742" t="s">
        <v>12028</v>
      </c>
      <c r="AL2742" t="s">
        <v>12032</v>
      </c>
      <c r="AM2742" t="s">
        <v>11189</v>
      </c>
      <c r="AN2742">
        <v>1</v>
      </c>
      <c r="AO2742" s="10" t="s">
        <v>12039</v>
      </c>
      <c r="AP2742" t="str" cm="1">
        <f t="array" ref="AP2742">_xlfn.IFS(
  Table1[[#This Row],[Age]]&lt;=25, "18-25",
  Table1[[#This Row],[Age]]&lt;=35, "26-35",
  Table1[[#This Row],[Age]]&lt;=45, "36-45",
  Table1[[#This Row],[Age]]&lt;=60, "46-60",
  TRUE, "60+")</f>
        <v>26-35</v>
      </c>
    </row>
    <row r="2743" spans="1:42" x14ac:dyDescent="0.3">
      <c r="A2743">
        <v>2742</v>
      </c>
      <c r="B2743" t="s">
        <v>7</v>
      </c>
      <c r="C2743" t="s">
        <v>85</v>
      </c>
      <c r="D2743">
        <v>69</v>
      </c>
      <c r="E2743" t="s">
        <v>104</v>
      </c>
      <c r="F2743" t="s">
        <v>2849</v>
      </c>
      <c r="G2743" t="s">
        <v>5123</v>
      </c>
      <c r="H2743">
        <v>19458797595</v>
      </c>
      <c r="I2743" t="s">
        <v>6251</v>
      </c>
      <c r="J2743" t="s">
        <v>7292</v>
      </c>
      <c r="K2743">
        <v>980.79</v>
      </c>
      <c r="L2743" s="12" t="s">
        <v>9259</v>
      </c>
      <c r="M2743" s="10" t="s">
        <v>11345</v>
      </c>
      <c r="N2743">
        <v>2742</v>
      </c>
      <c r="O2743">
        <v>45078</v>
      </c>
      <c r="P2743" t="s">
        <v>11402</v>
      </c>
      <c r="Q2743" s="16">
        <v>3721.61</v>
      </c>
      <c r="R2743">
        <v>-2740.82</v>
      </c>
      <c r="S2743">
        <v>32</v>
      </c>
      <c r="T2743">
        <v>2742</v>
      </c>
      <c r="U2743">
        <v>23184.76</v>
      </c>
      <c r="V2743" t="s">
        <v>11411</v>
      </c>
      <c r="W2743">
        <v>2.56</v>
      </c>
      <c r="X2743">
        <v>48</v>
      </c>
      <c r="Y2743" t="s">
        <v>9108</v>
      </c>
      <c r="Z2743" t="s">
        <v>12012</v>
      </c>
      <c r="AA2743">
        <v>2742</v>
      </c>
      <c r="AB2743" t="s">
        <v>12015</v>
      </c>
      <c r="AC2743">
        <v>1983.17</v>
      </c>
      <c r="AD2743">
        <v>4684.9399999999996</v>
      </c>
      <c r="AE2743">
        <v>234.25</v>
      </c>
      <c r="AF2743" t="s">
        <v>11282</v>
      </c>
      <c r="AG2743" t="s">
        <v>11223</v>
      </c>
      <c r="AH2743">
        <v>3292</v>
      </c>
      <c r="AI2743">
        <v>2742</v>
      </c>
      <c r="AJ2743" t="s">
        <v>11366</v>
      </c>
      <c r="AK2743" t="s">
        <v>12028</v>
      </c>
      <c r="AL2743" t="s">
        <v>12031</v>
      </c>
      <c r="AM2743" t="s">
        <v>11253</v>
      </c>
      <c r="AN2743">
        <v>1</v>
      </c>
      <c r="AO2743" s="10" t="s">
        <v>12043</v>
      </c>
      <c r="AP2743" t="str" cm="1">
        <f t="array" ref="AP2743">_xlfn.IFS(
  Table1[[#This Row],[Age]]&lt;=25, "18-25",
  Table1[[#This Row],[Age]]&lt;=35, "26-35",
  Table1[[#This Row],[Age]]&lt;=45, "36-45",
  Table1[[#This Row],[Age]]&lt;=60, "46-60",
  TRUE, "60+")</f>
        <v>60+</v>
      </c>
    </row>
    <row r="2744" spans="1:42" x14ac:dyDescent="0.3">
      <c r="A2744">
        <v>2743</v>
      </c>
      <c r="B2744" t="s">
        <v>36</v>
      </c>
      <c r="C2744" t="s">
        <v>71</v>
      </c>
      <c r="D2744">
        <v>40</v>
      </c>
      <c r="E2744" t="s">
        <v>104</v>
      </c>
      <c r="F2744" t="s">
        <v>2850</v>
      </c>
      <c r="G2744" t="s">
        <v>5139</v>
      </c>
      <c r="H2744">
        <v>19458797596</v>
      </c>
      <c r="I2744" t="s">
        <v>6822</v>
      </c>
      <c r="J2744" t="s">
        <v>7292</v>
      </c>
      <c r="K2744">
        <v>6558.98</v>
      </c>
      <c r="L2744" s="12" t="s">
        <v>9607</v>
      </c>
      <c r="M2744" s="10" t="s">
        <v>11228</v>
      </c>
      <c r="N2744">
        <v>2743</v>
      </c>
      <c r="O2744">
        <v>45048</v>
      </c>
      <c r="P2744" t="s">
        <v>11402</v>
      </c>
      <c r="Q2744" s="16">
        <v>297.62</v>
      </c>
      <c r="R2744">
        <v>6856.6</v>
      </c>
      <c r="S2744">
        <v>6</v>
      </c>
      <c r="T2744">
        <v>2743</v>
      </c>
      <c r="U2744">
        <v>7650.96</v>
      </c>
      <c r="V2744" t="s">
        <v>11411</v>
      </c>
      <c r="W2744">
        <v>8.2799999999999994</v>
      </c>
      <c r="X2744">
        <v>24</v>
      </c>
      <c r="Y2744" t="s">
        <v>7826</v>
      </c>
      <c r="Z2744" t="s">
        <v>12012</v>
      </c>
      <c r="AA2744">
        <v>2743</v>
      </c>
      <c r="AB2744" t="s">
        <v>12016</v>
      </c>
      <c r="AC2744">
        <v>8560.7099999999991</v>
      </c>
      <c r="AD2744">
        <v>2844.44</v>
      </c>
      <c r="AE2744">
        <v>142.22</v>
      </c>
      <c r="AF2744" t="s">
        <v>11108</v>
      </c>
      <c r="AG2744" t="s">
        <v>11170</v>
      </c>
      <c r="AH2744">
        <v>7362</v>
      </c>
      <c r="AI2744">
        <v>2743</v>
      </c>
      <c r="AJ2744" t="s">
        <v>11314</v>
      </c>
      <c r="AK2744" t="s">
        <v>12027</v>
      </c>
      <c r="AL2744" t="s">
        <v>12031</v>
      </c>
      <c r="AM2744" t="s">
        <v>11276</v>
      </c>
      <c r="AN2744">
        <v>1</v>
      </c>
      <c r="AO2744" s="10" t="s">
        <v>12046</v>
      </c>
      <c r="AP2744" t="str" cm="1">
        <f t="array" ref="AP2744">_xlfn.IFS(
  Table1[[#This Row],[Age]]&lt;=25, "18-25",
  Table1[[#This Row],[Age]]&lt;=35, "26-35",
  Table1[[#This Row],[Age]]&lt;=45, "36-45",
  Table1[[#This Row],[Age]]&lt;=60, "46-60",
  TRUE, "60+")</f>
        <v>36-45</v>
      </c>
    </row>
    <row r="2745" spans="1:42" x14ac:dyDescent="0.3">
      <c r="A2745">
        <v>2744</v>
      </c>
      <c r="B2745" t="s">
        <v>33</v>
      </c>
      <c r="C2745" t="s">
        <v>63</v>
      </c>
      <c r="D2745">
        <v>38</v>
      </c>
      <c r="E2745" t="s">
        <v>105</v>
      </c>
      <c r="F2745" t="s">
        <v>2851</v>
      </c>
      <c r="G2745" t="s">
        <v>5116</v>
      </c>
      <c r="H2745">
        <v>19458797597</v>
      </c>
      <c r="I2745" t="s">
        <v>5366</v>
      </c>
      <c r="J2745" t="s">
        <v>7291</v>
      </c>
      <c r="K2745">
        <v>8055.8</v>
      </c>
      <c r="L2745" s="12" t="s">
        <v>9608</v>
      </c>
      <c r="M2745" s="10" t="s">
        <v>11117</v>
      </c>
      <c r="N2745">
        <v>2744</v>
      </c>
      <c r="O2745">
        <v>45098</v>
      </c>
      <c r="P2745" t="s">
        <v>11403</v>
      </c>
      <c r="Q2745" s="16">
        <v>4190.6000000000004</v>
      </c>
      <c r="R2745">
        <v>3865.2</v>
      </c>
      <c r="S2745">
        <v>69</v>
      </c>
      <c r="T2745">
        <v>2744</v>
      </c>
      <c r="U2745">
        <v>12800.67</v>
      </c>
      <c r="V2745" t="s">
        <v>11412</v>
      </c>
      <c r="W2745">
        <v>8.68</v>
      </c>
      <c r="X2745">
        <v>12</v>
      </c>
      <c r="Y2745" t="s">
        <v>11815</v>
      </c>
      <c r="Z2745" t="s">
        <v>12010</v>
      </c>
      <c r="AA2745">
        <v>2744</v>
      </c>
      <c r="AB2745" t="s">
        <v>12017</v>
      </c>
      <c r="AC2745">
        <v>1918.7</v>
      </c>
      <c r="AD2745">
        <v>522.9</v>
      </c>
      <c r="AE2745">
        <v>26.14</v>
      </c>
      <c r="AF2745" t="s">
        <v>11349</v>
      </c>
      <c r="AG2745" t="s">
        <v>11226</v>
      </c>
      <c r="AH2745">
        <v>918</v>
      </c>
      <c r="AI2745">
        <v>2744</v>
      </c>
      <c r="AJ2745" t="s">
        <v>11184</v>
      </c>
      <c r="AK2745" t="s">
        <v>12027</v>
      </c>
      <c r="AL2745" t="s">
        <v>12032</v>
      </c>
      <c r="AM2745" t="s">
        <v>11126</v>
      </c>
      <c r="AN2745">
        <v>1</v>
      </c>
      <c r="AO2745" s="10" t="s">
        <v>12043</v>
      </c>
      <c r="AP2745" t="str" cm="1">
        <f t="array" ref="AP2745">_xlfn.IFS(
  Table1[[#This Row],[Age]]&lt;=25, "18-25",
  Table1[[#This Row],[Age]]&lt;=35, "26-35",
  Table1[[#This Row],[Age]]&lt;=45, "36-45",
  Table1[[#This Row],[Age]]&lt;=60, "46-60",
  TRUE, "60+")</f>
        <v>36-45</v>
      </c>
    </row>
    <row r="2746" spans="1:42" x14ac:dyDescent="0.3">
      <c r="A2746">
        <v>2745</v>
      </c>
      <c r="B2746" t="s">
        <v>41</v>
      </c>
      <c r="C2746" t="s">
        <v>61</v>
      </c>
      <c r="D2746">
        <v>18</v>
      </c>
      <c r="E2746" t="s">
        <v>104</v>
      </c>
      <c r="F2746" t="s">
        <v>2852</v>
      </c>
      <c r="G2746" t="s">
        <v>5129</v>
      </c>
      <c r="H2746">
        <v>19458797598</v>
      </c>
      <c r="I2746" t="s">
        <v>6221</v>
      </c>
      <c r="J2746" t="s">
        <v>7292</v>
      </c>
      <c r="K2746">
        <v>5508.12</v>
      </c>
      <c r="L2746" s="12" t="s">
        <v>9609</v>
      </c>
      <c r="M2746" s="10" t="s">
        <v>11348</v>
      </c>
      <c r="N2746">
        <v>2745</v>
      </c>
      <c r="O2746">
        <v>45137</v>
      </c>
      <c r="P2746" t="s">
        <v>11402</v>
      </c>
      <c r="Q2746" s="16">
        <v>1693.07</v>
      </c>
      <c r="R2746">
        <v>7201.19</v>
      </c>
      <c r="S2746">
        <v>93</v>
      </c>
      <c r="T2746">
        <v>2745</v>
      </c>
      <c r="U2746">
        <v>36963.99</v>
      </c>
      <c r="V2746" t="s">
        <v>11412</v>
      </c>
      <c r="W2746">
        <v>1.07</v>
      </c>
      <c r="X2746">
        <v>24</v>
      </c>
      <c r="Y2746" t="s">
        <v>11560</v>
      </c>
      <c r="Z2746" t="s">
        <v>12010</v>
      </c>
      <c r="AA2746">
        <v>2745</v>
      </c>
      <c r="AB2746" t="s">
        <v>12017</v>
      </c>
      <c r="AC2746">
        <v>3802</v>
      </c>
      <c r="AD2746">
        <v>2358.87</v>
      </c>
      <c r="AE2746">
        <v>117.94</v>
      </c>
      <c r="AF2746" t="s">
        <v>11260</v>
      </c>
      <c r="AG2746" t="s">
        <v>11036</v>
      </c>
      <c r="AH2746">
        <v>9180</v>
      </c>
      <c r="AI2746">
        <v>2745</v>
      </c>
      <c r="AJ2746" t="s">
        <v>11099</v>
      </c>
      <c r="AK2746" t="s">
        <v>12028</v>
      </c>
      <c r="AL2746" t="s">
        <v>12032</v>
      </c>
      <c r="AM2746" t="s">
        <v>11079</v>
      </c>
      <c r="AN2746">
        <v>1</v>
      </c>
      <c r="AO2746" s="10" t="s">
        <v>12038</v>
      </c>
      <c r="AP2746" t="str" cm="1">
        <f t="array" ref="AP2746">_xlfn.IFS(
  Table1[[#This Row],[Age]]&lt;=25, "18-25",
  Table1[[#This Row],[Age]]&lt;=35, "26-35",
  Table1[[#This Row],[Age]]&lt;=45, "36-45",
  Table1[[#This Row],[Age]]&lt;=60, "46-60",
  TRUE, "60+")</f>
        <v>18-25</v>
      </c>
    </row>
    <row r="2747" spans="1:42" x14ac:dyDescent="0.3">
      <c r="A2747">
        <v>2746</v>
      </c>
      <c r="B2747" t="s">
        <v>44</v>
      </c>
      <c r="C2747" t="s">
        <v>94</v>
      </c>
      <c r="D2747">
        <v>64</v>
      </c>
      <c r="E2747" t="s">
        <v>104</v>
      </c>
      <c r="F2747" t="s">
        <v>2853</v>
      </c>
      <c r="G2747" t="s">
        <v>5148</v>
      </c>
      <c r="H2747">
        <v>19458797599</v>
      </c>
      <c r="I2747" t="s">
        <v>6202</v>
      </c>
      <c r="J2747" t="s">
        <v>7291</v>
      </c>
      <c r="K2747">
        <v>3638.33</v>
      </c>
      <c r="L2747" s="12" t="s">
        <v>9610</v>
      </c>
      <c r="M2747" s="10" t="s">
        <v>11329</v>
      </c>
      <c r="N2747">
        <v>2746</v>
      </c>
      <c r="O2747">
        <v>45059</v>
      </c>
      <c r="P2747" t="s">
        <v>11403</v>
      </c>
      <c r="Q2747" s="16">
        <v>2121.44</v>
      </c>
      <c r="R2747">
        <v>1516.89</v>
      </c>
      <c r="S2747">
        <v>92</v>
      </c>
      <c r="T2747">
        <v>2746</v>
      </c>
      <c r="U2747">
        <v>49292.95</v>
      </c>
      <c r="V2747" t="s">
        <v>11413</v>
      </c>
      <c r="W2747">
        <v>3.14</v>
      </c>
      <c r="X2747">
        <v>48</v>
      </c>
      <c r="Y2747" t="s">
        <v>11788</v>
      </c>
      <c r="Z2747" t="s">
        <v>12010</v>
      </c>
      <c r="AA2747">
        <v>2746</v>
      </c>
      <c r="AB2747" t="s">
        <v>12017</v>
      </c>
      <c r="AC2747">
        <v>9473.99</v>
      </c>
      <c r="AD2747">
        <v>4889.2299999999996</v>
      </c>
      <c r="AE2747">
        <v>244.46</v>
      </c>
      <c r="AF2747" t="s">
        <v>11350</v>
      </c>
      <c r="AG2747" t="s">
        <v>11355</v>
      </c>
      <c r="AH2747">
        <v>8684</v>
      </c>
      <c r="AI2747">
        <v>2746</v>
      </c>
      <c r="AJ2747" t="s">
        <v>11229</v>
      </c>
      <c r="AK2747" t="s">
        <v>12027</v>
      </c>
      <c r="AL2747" t="s">
        <v>12031</v>
      </c>
      <c r="AM2747" t="s">
        <v>11221</v>
      </c>
      <c r="AN2747">
        <v>1</v>
      </c>
      <c r="AO2747" s="10" t="s">
        <v>12046</v>
      </c>
      <c r="AP2747" t="str" cm="1">
        <f t="array" ref="AP2747">_xlfn.IFS(
  Table1[[#This Row],[Age]]&lt;=25, "18-25",
  Table1[[#This Row],[Age]]&lt;=35, "26-35",
  Table1[[#This Row],[Age]]&lt;=45, "36-45",
  Table1[[#This Row],[Age]]&lt;=60, "46-60",
  TRUE, "60+")</f>
        <v>60+</v>
      </c>
    </row>
    <row r="2748" spans="1:42" x14ac:dyDescent="0.3">
      <c r="A2748">
        <v>2747</v>
      </c>
      <c r="B2748" t="s">
        <v>32</v>
      </c>
      <c r="C2748" t="s">
        <v>62</v>
      </c>
      <c r="D2748">
        <v>37</v>
      </c>
      <c r="E2748" t="s">
        <v>105</v>
      </c>
      <c r="F2748" t="s">
        <v>2854</v>
      </c>
      <c r="G2748" t="s">
        <v>5121</v>
      </c>
      <c r="H2748">
        <v>19458797600</v>
      </c>
      <c r="I2748" t="s">
        <v>6541</v>
      </c>
      <c r="J2748" t="s">
        <v>7291</v>
      </c>
      <c r="K2748">
        <v>1829.01</v>
      </c>
      <c r="L2748" s="12" t="s">
        <v>9611</v>
      </c>
      <c r="M2748" s="10" t="s">
        <v>11212</v>
      </c>
      <c r="N2748">
        <v>2747</v>
      </c>
      <c r="O2748">
        <v>45226</v>
      </c>
      <c r="P2748" t="s">
        <v>11403</v>
      </c>
      <c r="Q2748" s="16">
        <v>65.260000000000005</v>
      </c>
      <c r="R2748">
        <v>1894.27</v>
      </c>
      <c r="S2748">
        <v>61</v>
      </c>
      <c r="T2748">
        <v>2747</v>
      </c>
      <c r="U2748">
        <v>10123.950000000001</v>
      </c>
      <c r="V2748" t="s">
        <v>11411</v>
      </c>
      <c r="W2748">
        <v>1.51</v>
      </c>
      <c r="X2748">
        <v>60</v>
      </c>
      <c r="Y2748" t="s">
        <v>11539</v>
      </c>
      <c r="Z2748" t="s">
        <v>12012</v>
      </c>
      <c r="AA2748">
        <v>2747</v>
      </c>
      <c r="AB2748" t="s">
        <v>12017</v>
      </c>
      <c r="AC2748">
        <v>3797.15</v>
      </c>
      <c r="AD2748">
        <v>816.59</v>
      </c>
      <c r="AE2748">
        <v>40.83</v>
      </c>
      <c r="AF2748" t="s">
        <v>11183</v>
      </c>
      <c r="AG2748" t="s">
        <v>11219</v>
      </c>
      <c r="AH2748">
        <v>3537</v>
      </c>
      <c r="AI2748">
        <v>2747</v>
      </c>
      <c r="AJ2748" t="s">
        <v>11098</v>
      </c>
      <c r="AK2748" t="s">
        <v>12028</v>
      </c>
      <c r="AL2748" t="s">
        <v>12032</v>
      </c>
      <c r="AM2748" t="s">
        <v>11106</v>
      </c>
      <c r="AN2748">
        <v>-1</v>
      </c>
      <c r="AO2748" s="10" t="s">
        <v>12044</v>
      </c>
      <c r="AP2748" t="str" cm="1">
        <f t="array" ref="AP2748">_xlfn.IFS(
  Table1[[#This Row],[Age]]&lt;=25, "18-25",
  Table1[[#This Row],[Age]]&lt;=35, "26-35",
  Table1[[#This Row],[Age]]&lt;=45, "36-45",
  Table1[[#This Row],[Age]]&lt;=60, "46-60",
  TRUE, "60+")</f>
        <v>36-45</v>
      </c>
    </row>
    <row r="2749" spans="1:42" x14ac:dyDescent="0.3">
      <c r="A2749">
        <v>2748</v>
      </c>
      <c r="B2749" t="s">
        <v>13</v>
      </c>
      <c r="C2749" t="s">
        <v>55</v>
      </c>
      <c r="D2749">
        <v>64</v>
      </c>
      <c r="E2749" t="s">
        <v>105</v>
      </c>
      <c r="F2749" t="s">
        <v>2855</v>
      </c>
      <c r="G2749" t="s">
        <v>5119</v>
      </c>
      <c r="H2749">
        <v>19458797601</v>
      </c>
      <c r="I2749" t="s">
        <v>5396</v>
      </c>
      <c r="J2749" t="s">
        <v>7292</v>
      </c>
      <c r="K2749">
        <v>2727.01</v>
      </c>
      <c r="L2749" s="12" t="s">
        <v>9612</v>
      </c>
      <c r="M2749" s="10" t="s">
        <v>11314</v>
      </c>
      <c r="N2749">
        <v>2748</v>
      </c>
      <c r="O2749">
        <v>45145</v>
      </c>
      <c r="P2749" t="s">
        <v>11402</v>
      </c>
      <c r="Q2749" s="16">
        <v>3796.02</v>
      </c>
      <c r="R2749">
        <v>6523.03</v>
      </c>
      <c r="S2749">
        <v>10</v>
      </c>
      <c r="T2749">
        <v>2748</v>
      </c>
      <c r="U2749">
        <v>17615.73</v>
      </c>
      <c r="V2749" t="s">
        <v>11412</v>
      </c>
      <c r="W2749">
        <v>5.49</v>
      </c>
      <c r="X2749">
        <v>60</v>
      </c>
      <c r="Y2749" t="s">
        <v>11003</v>
      </c>
      <c r="Z2749" t="s">
        <v>12012</v>
      </c>
      <c r="AA2749">
        <v>2748</v>
      </c>
      <c r="AB2749" t="s">
        <v>12017</v>
      </c>
      <c r="AC2749">
        <v>6891.73</v>
      </c>
      <c r="AD2749">
        <v>2310.9</v>
      </c>
      <c r="AE2749">
        <v>115.55</v>
      </c>
      <c r="AF2749" t="s">
        <v>11374</v>
      </c>
      <c r="AG2749" t="s">
        <v>11372</v>
      </c>
      <c r="AH2749">
        <v>725</v>
      </c>
      <c r="AI2749">
        <v>2748</v>
      </c>
      <c r="AJ2749" t="s">
        <v>11290</v>
      </c>
      <c r="AK2749" t="s">
        <v>12028</v>
      </c>
      <c r="AL2749" t="s">
        <v>12031</v>
      </c>
      <c r="AM2749" t="s">
        <v>11209</v>
      </c>
      <c r="AN2749">
        <v>1</v>
      </c>
      <c r="AO2749" s="10" t="s">
        <v>12041</v>
      </c>
      <c r="AP2749" t="str" cm="1">
        <f t="array" ref="AP2749">_xlfn.IFS(
  Table1[[#This Row],[Age]]&lt;=25, "18-25",
  Table1[[#This Row],[Age]]&lt;=35, "26-35",
  Table1[[#This Row],[Age]]&lt;=45, "36-45",
  Table1[[#This Row],[Age]]&lt;=60, "46-60",
  TRUE, "60+")</f>
        <v>60+</v>
      </c>
    </row>
    <row r="2750" spans="1:42" x14ac:dyDescent="0.3">
      <c r="A2750">
        <v>2749</v>
      </c>
      <c r="B2750" t="s">
        <v>38</v>
      </c>
      <c r="C2750" t="s">
        <v>89</v>
      </c>
      <c r="D2750">
        <v>36</v>
      </c>
      <c r="E2750" t="s">
        <v>106</v>
      </c>
      <c r="F2750" t="s">
        <v>2856</v>
      </c>
      <c r="G2750" t="s">
        <v>5141</v>
      </c>
      <c r="H2750">
        <v>19458797602</v>
      </c>
      <c r="I2750" t="s">
        <v>6823</v>
      </c>
      <c r="J2750" t="s">
        <v>7292</v>
      </c>
      <c r="K2750">
        <v>5273.08</v>
      </c>
      <c r="L2750" s="12" t="s">
        <v>8877</v>
      </c>
      <c r="M2750" s="10" t="s">
        <v>11034</v>
      </c>
      <c r="N2750">
        <v>2749</v>
      </c>
      <c r="O2750">
        <v>45260</v>
      </c>
      <c r="P2750" t="s">
        <v>11403</v>
      </c>
      <c r="Q2750" s="16">
        <v>2340.12</v>
      </c>
      <c r="R2750">
        <v>7613.2</v>
      </c>
      <c r="S2750">
        <v>23</v>
      </c>
      <c r="T2750">
        <v>2749</v>
      </c>
      <c r="U2750">
        <v>18183.650000000001</v>
      </c>
      <c r="V2750" t="s">
        <v>11413</v>
      </c>
      <c r="W2750">
        <v>1.24</v>
      </c>
      <c r="X2750">
        <v>12</v>
      </c>
      <c r="Y2750" t="s">
        <v>11943</v>
      </c>
      <c r="Z2750" t="s">
        <v>12011</v>
      </c>
      <c r="AA2750">
        <v>2749</v>
      </c>
      <c r="AB2750" t="s">
        <v>12016</v>
      </c>
      <c r="AC2750">
        <v>3864.51</v>
      </c>
      <c r="AD2750">
        <v>3485.35</v>
      </c>
      <c r="AE2750">
        <v>174.27</v>
      </c>
      <c r="AF2750" t="s">
        <v>11356</v>
      </c>
      <c r="AG2750" t="s">
        <v>11158</v>
      </c>
      <c r="AH2750">
        <v>9042</v>
      </c>
      <c r="AI2750">
        <v>2749</v>
      </c>
      <c r="AJ2750" t="s">
        <v>11290</v>
      </c>
      <c r="AK2750" t="s">
        <v>12029</v>
      </c>
      <c r="AL2750" t="s">
        <v>12031</v>
      </c>
      <c r="AM2750" t="s">
        <v>11126</v>
      </c>
      <c r="AN2750">
        <v>1</v>
      </c>
      <c r="AO2750" s="10" t="s">
        <v>12040</v>
      </c>
      <c r="AP2750" t="str" cm="1">
        <f t="array" ref="AP2750">_xlfn.IFS(
  Table1[[#This Row],[Age]]&lt;=25, "18-25",
  Table1[[#This Row],[Age]]&lt;=35, "26-35",
  Table1[[#This Row],[Age]]&lt;=45, "36-45",
  Table1[[#This Row],[Age]]&lt;=60, "46-60",
  TRUE, "60+")</f>
        <v>36-45</v>
      </c>
    </row>
    <row r="2751" spans="1:42" x14ac:dyDescent="0.3">
      <c r="A2751">
        <v>2750</v>
      </c>
      <c r="B2751" t="s">
        <v>46</v>
      </c>
      <c r="C2751" t="s">
        <v>66</v>
      </c>
      <c r="D2751">
        <v>23</v>
      </c>
      <c r="E2751" t="s">
        <v>106</v>
      </c>
      <c r="F2751" t="s">
        <v>2857</v>
      </c>
      <c r="G2751" t="s">
        <v>5118</v>
      </c>
      <c r="H2751">
        <v>19458797603</v>
      </c>
      <c r="I2751" t="s">
        <v>5796</v>
      </c>
      <c r="J2751" t="s">
        <v>7291</v>
      </c>
      <c r="K2751">
        <v>2629.63</v>
      </c>
      <c r="L2751" s="12" t="s">
        <v>9613</v>
      </c>
      <c r="M2751" s="10" t="s">
        <v>11051</v>
      </c>
      <c r="N2751">
        <v>2750</v>
      </c>
      <c r="O2751">
        <v>44991</v>
      </c>
      <c r="P2751" t="s">
        <v>11403</v>
      </c>
      <c r="Q2751" s="16">
        <v>4698.7</v>
      </c>
      <c r="R2751">
        <v>7328.33</v>
      </c>
      <c r="S2751">
        <v>53</v>
      </c>
      <c r="T2751">
        <v>2750</v>
      </c>
      <c r="U2751">
        <v>11942.98</v>
      </c>
      <c r="V2751" t="s">
        <v>11411</v>
      </c>
      <c r="W2751">
        <v>6.63</v>
      </c>
      <c r="X2751">
        <v>48</v>
      </c>
      <c r="Y2751" t="s">
        <v>11490</v>
      </c>
      <c r="Z2751" t="s">
        <v>12012</v>
      </c>
      <c r="AA2751">
        <v>2750</v>
      </c>
      <c r="AB2751" t="s">
        <v>12017</v>
      </c>
      <c r="AC2751">
        <v>9486</v>
      </c>
      <c r="AD2751">
        <v>1824.88</v>
      </c>
      <c r="AE2751">
        <v>91.24</v>
      </c>
      <c r="AF2751" t="s">
        <v>11108</v>
      </c>
      <c r="AG2751" t="s">
        <v>11195</v>
      </c>
      <c r="AH2751">
        <v>7593</v>
      </c>
      <c r="AI2751">
        <v>2750</v>
      </c>
      <c r="AJ2751" t="s">
        <v>11278</v>
      </c>
      <c r="AK2751" t="s">
        <v>12027</v>
      </c>
      <c r="AL2751" t="s">
        <v>12031</v>
      </c>
      <c r="AM2751" t="s">
        <v>11058</v>
      </c>
      <c r="AN2751">
        <v>1</v>
      </c>
      <c r="AO2751" s="10" t="s">
        <v>12047</v>
      </c>
      <c r="AP2751" t="str" cm="1">
        <f t="array" ref="AP2751">_xlfn.IFS(
  Table1[[#This Row],[Age]]&lt;=25, "18-25",
  Table1[[#This Row],[Age]]&lt;=35, "26-35",
  Table1[[#This Row],[Age]]&lt;=45, "36-45",
  Table1[[#This Row],[Age]]&lt;=60, "46-60",
  TRUE, "60+")</f>
        <v>18-25</v>
      </c>
    </row>
    <row r="2752" spans="1:42" x14ac:dyDescent="0.3">
      <c r="A2752">
        <v>2751</v>
      </c>
      <c r="B2752" t="s">
        <v>3</v>
      </c>
      <c r="C2752" t="s">
        <v>86</v>
      </c>
      <c r="D2752">
        <v>55</v>
      </c>
      <c r="E2752" t="s">
        <v>105</v>
      </c>
      <c r="F2752" t="s">
        <v>2858</v>
      </c>
      <c r="G2752" t="s">
        <v>5116</v>
      </c>
      <c r="H2752">
        <v>19458797604</v>
      </c>
      <c r="I2752" t="s">
        <v>5647</v>
      </c>
      <c r="J2752" t="s">
        <v>7291</v>
      </c>
      <c r="K2752">
        <v>7801.66</v>
      </c>
      <c r="L2752" s="12" t="s">
        <v>9614</v>
      </c>
      <c r="M2752" s="10" t="s">
        <v>11149</v>
      </c>
      <c r="N2752">
        <v>2751</v>
      </c>
      <c r="O2752">
        <v>45085</v>
      </c>
      <c r="P2752" t="s">
        <v>11403</v>
      </c>
      <c r="Q2752" s="16">
        <v>1412.18</v>
      </c>
      <c r="R2752">
        <v>6389.48</v>
      </c>
      <c r="S2752">
        <v>61</v>
      </c>
      <c r="T2752">
        <v>2751</v>
      </c>
      <c r="U2752">
        <v>10998.79</v>
      </c>
      <c r="V2752" t="s">
        <v>11412</v>
      </c>
      <c r="W2752">
        <v>6.02</v>
      </c>
      <c r="X2752">
        <v>12</v>
      </c>
      <c r="Y2752" t="s">
        <v>10550</v>
      </c>
      <c r="Z2752" t="s">
        <v>12011</v>
      </c>
      <c r="AA2752">
        <v>2751</v>
      </c>
      <c r="AB2752" t="s">
        <v>12017</v>
      </c>
      <c r="AC2752">
        <v>1094.28</v>
      </c>
      <c r="AD2752">
        <v>3845.33</v>
      </c>
      <c r="AE2752">
        <v>192.27</v>
      </c>
      <c r="AF2752" t="s">
        <v>11345</v>
      </c>
      <c r="AG2752" t="s">
        <v>11046</v>
      </c>
      <c r="AH2752">
        <v>4528</v>
      </c>
      <c r="AI2752">
        <v>2751</v>
      </c>
      <c r="AJ2752" t="s">
        <v>11260</v>
      </c>
      <c r="AK2752" t="s">
        <v>12029</v>
      </c>
      <c r="AL2752" t="s">
        <v>12032</v>
      </c>
      <c r="AM2752" t="s">
        <v>11084</v>
      </c>
      <c r="AN2752">
        <v>1</v>
      </c>
      <c r="AO2752" s="10" t="s">
        <v>12043</v>
      </c>
      <c r="AP2752" t="str" cm="1">
        <f t="array" ref="AP2752">_xlfn.IFS(
  Table1[[#This Row],[Age]]&lt;=25, "18-25",
  Table1[[#This Row],[Age]]&lt;=35, "26-35",
  Table1[[#This Row],[Age]]&lt;=45, "36-45",
  Table1[[#This Row],[Age]]&lt;=60, "46-60",
  TRUE, "60+")</f>
        <v>46-60</v>
      </c>
    </row>
    <row r="2753" spans="1:42" x14ac:dyDescent="0.3">
      <c r="A2753">
        <v>2752</v>
      </c>
      <c r="B2753" t="s">
        <v>3</v>
      </c>
      <c r="C2753" t="s">
        <v>77</v>
      </c>
      <c r="D2753">
        <v>49</v>
      </c>
      <c r="E2753" t="s">
        <v>104</v>
      </c>
      <c r="F2753" t="s">
        <v>2859</v>
      </c>
      <c r="G2753" t="s">
        <v>5126</v>
      </c>
      <c r="H2753">
        <v>19458797605</v>
      </c>
      <c r="I2753" t="s">
        <v>5485</v>
      </c>
      <c r="J2753" t="s">
        <v>7291</v>
      </c>
      <c r="K2753">
        <v>1404.24</v>
      </c>
      <c r="L2753" s="12" t="s">
        <v>9615</v>
      </c>
      <c r="M2753" s="10" t="s">
        <v>11047</v>
      </c>
      <c r="N2753">
        <v>2752</v>
      </c>
      <c r="O2753">
        <v>45227</v>
      </c>
      <c r="P2753" t="s">
        <v>11402</v>
      </c>
      <c r="Q2753" s="16">
        <v>2485.4</v>
      </c>
      <c r="R2753">
        <v>-1081.1600000000001</v>
      </c>
      <c r="S2753">
        <v>19</v>
      </c>
      <c r="T2753">
        <v>2752</v>
      </c>
      <c r="U2753">
        <v>7453.02</v>
      </c>
      <c r="V2753" t="s">
        <v>11413</v>
      </c>
      <c r="W2753">
        <v>4.41</v>
      </c>
      <c r="X2753">
        <v>12</v>
      </c>
      <c r="Y2753" t="s">
        <v>11427</v>
      </c>
      <c r="Z2753" t="s">
        <v>12010</v>
      </c>
      <c r="AA2753">
        <v>2752</v>
      </c>
      <c r="AB2753" t="s">
        <v>12017</v>
      </c>
      <c r="AC2753">
        <v>3260.21</v>
      </c>
      <c r="AD2753">
        <v>1060.82</v>
      </c>
      <c r="AE2753">
        <v>53.04</v>
      </c>
      <c r="AF2753" t="s">
        <v>11361</v>
      </c>
      <c r="AG2753" t="s">
        <v>11387</v>
      </c>
      <c r="AH2753">
        <v>361</v>
      </c>
      <c r="AI2753">
        <v>2752</v>
      </c>
      <c r="AJ2753" t="s">
        <v>11195</v>
      </c>
      <c r="AK2753" t="s">
        <v>12029</v>
      </c>
      <c r="AL2753" t="s">
        <v>12031</v>
      </c>
      <c r="AM2753" t="s">
        <v>11232</v>
      </c>
      <c r="AN2753">
        <v>1</v>
      </c>
      <c r="AO2753" s="10" t="s">
        <v>12044</v>
      </c>
      <c r="AP2753" t="str" cm="1">
        <f t="array" ref="AP2753">_xlfn.IFS(
  Table1[[#This Row],[Age]]&lt;=25, "18-25",
  Table1[[#This Row],[Age]]&lt;=35, "26-35",
  Table1[[#This Row],[Age]]&lt;=45, "36-45",
  Table1[[#This Row],[Age]]&lt;=60, "46-60",
  TRUE, "60+")</f>
        <v>46-60</v>
      </c>
    </row>
    <row r="2754" spans="1:42" x14ac:dyDescent="0.3">
      <c r="A2754">
        <v>2753</v>
      </c>
      <c r="B2754" t="s">
        <v>19</v>
      </c>
      <c r="C2754" t="s">
        <v>59</v>
      </c>
      <c r="D2754">
        <v>18</v>
      </c>
      <c r="E2754" t="s">
        <v>104</v>
      </c>
      <c r="F2754" t="s">
        <v>2860</v>
      </c>
      <c r="G2754" t="s">
        <v>5131</v>
      </c>
      <c r="H2754">
        <v>19458797606</v>
      </c>
      <c r="I2754" t="s">
        <v>6652</v>
      </c>
      <c r="J2754" t="s">
        <v>7291</v>
      </c>
      <c r="K2754">
        <v>5212.6000000000004</v>
      </c>
      <c r="L2754" s="12" t="s">
        <v>9616</v>
      </c>
      <c r="M2754" s="10" t="s">
        <v>11194</v>
      </c>
      <c r="N2754">
        <v>2753</v>
      </c>
      <c r="O2754">
        <v>45040</v>
      </c>
      <c r="P2754" t="s">
        <v>11403</v>
      </c>
      <c r="Q2754" s="16">
        <v>2061.56</v>
      </c>
      <c r="R2754">
        <v>7274.16</v>
      </c>
      <c r="S2754">
        <v>4</v>
      </c>
      <c r="T2754">
        <v>2753</v>
      </c>
      <c r="U2754">
        <v>45468.22</v>
      </c>
      <c r="V2754" t="s">
        <v>11411</v>
      </c>
      <c r="W2754">
        <v>5.16</v>
      </c>
      <c r="X2754">
        <v>48</v>
      </c>
      <c r="Y2754" t="s">
        <v>11535</v>
      </c>
      <c r="Z2754" t="s">
        <v>12011</v>
      </c>
      <c r="AA2754">
        <v>2753</v>
      </c>
      <c r="AB2754" t="s">
        <v>12017</v>
      </c>
      <c r="AC2754">
        <v>4718.58</v>
      </c>
      <c r="AD2754">
        <v>467.76</v>
      </c>
      <c r="AE2754">
        <v>23.39</v>
      </c>
      <c r="AF2754" t="s">
        <v>11329</v>
      </c>
      <c r="AG2754" t="s">
        <v>11044</v>
      </c>
      <c r="AH2754">
        <v>1294</v>
      </c>
      <c r="AI2754">
        <v>2753</v>
      </c>
      <c r="AJ2754" t="s">
        <v>11126</v>
      </c>
      <c r="AK2754" t="s">
        <v>12027</v>
      </c>
      <c r="AL2754" t="s">
        <v>12032</v>
      </c>
      <c r="AM2754" t="s">
        <v>11187</v>
      </c>
      <c r="AN2754">
        <v>1</v>
      </c>
      <c r="AO2754" s="10" t="s">
        <v>12037</v>
      </c>
      <c r="AP2754" t="str" cm="1">
        <f t="array" ref="AP2754">_xlfn.IFS(
  Table1[[#This Row],[Age]]&lt;=25, "18-25",
  Table1[[#This Row],[Age]]&lt;=35, "26-35",
  Table1[[#This Row],[Age]]&lt;=45, "36-45",
  Table1[[#This Row],[Age]]&lt;=60, "46-60",
  TRUE, "60+")</f>
        <v>18-25</v>
      </c>
    </row>
    <row r="2755" spans="1:42" x14ac:dyDescent="0.3">
      <c r="A2755">
        <v>2754</v>
      </c>
      <c r="B2755" t="s">
        <v>25</v>
      </c>
      <c r="C2755" t="s">
        <v>95</v>
      </c>
      <c r="D2755">
        <v>47</v>
      </c>
      <c r="E2755" t="s">
        <v>105</v>
      </c>
      <c r="F2755" t="s">
        <v>2861</v>
      </c>
      <c r="G2755" t="s">
        <v>5135</v>
      </c>
      <c r="H2755">
        <v>19458797607</v>
      </c>
      <c r="I2755" t="s">
        <v>6682</v>
      </c>
      <c r="J2755" t="s">
        <v>7292</v>
      </c>
      <c r="K2755">
        <v>5010.07</v>
      </c>
      <c r="L2755" s="12" t="s">
        <v>9617</v>
      </c>
      <c r="M2755" s="10" t="s">
        <v>11379</v>
      </c>
      <c r="N2755">
        <v>2754</v>
      </c>
      <c r="O2755">
        <v>45000</v>
      </c>
      <c r="P2755" t="s">
        <v>11404</v>
      </c>
      <c r="Q2755" s="16">
        <v>3962.63</v>
      </c>
      <c r="R2755">
        <v>1047.44</v>
      </c>
      <c r="S2755">
        <v>46</v>
      </c>
      <c r="T2755">
        <v>2754</v>
      </c>
      <c r="U2755">
        <v>32819.25</v>
      </c>
      <c r="V2755" t="s">
        <v>11411</v>
      </c>
      <c r="W2755">
        <v>9.91</v>
      </c>
      <c r="X2755">
        <v>60</v>
      </c>
      <c r="Y2755" t="s">
        <v>9960</v>
      </c>
      <c r="Z2755" t="s">
        <v>12012</v>
      </c>
      <c r="AA2755">
        <v>2754</v>
      </c>
      <c r="AB2755" t="s">
        <v>12016</v>
      </c>
      <c r="AC2755">
        <v>8420.2199999999993</v>
      </c>
      <c r="AD2755">
        <v>1645.38</v>
      </c>
      <c r="AE2755">
        <v>82.27</v>
      </c>
      <c r="AF2755" t="s">
        <v>11148</v>
      </c>
      <c r="AG2755" t="s">
        <v>11035</v>
      </c>
      <c r="AH2755">
        <v>4857</v>
      </c>
      <c r="AI2755">
        <v>2754</v>
      </c>
      <c r="AJ2755" t="s">
        <v>11161</v>
      </c>
      <c r="AK2755" t="s">
        <v>12028</v>
      </c>
      <c r="AL2755" t="s">
        <v>12032</v>
      </c>
      <c r="AM2755" t="s">
        <v>11327</v>
      </c>
      <c r="AN2755">
        <v>1</v>
      </c>
      <c r="AO2755" s="10" t="s">
        <v>12047</v>
      </c>
      <c r="AP2755" t="str" cm="1">
        <f t="array" ref="AP2755">_xlfn.IFS(
  Table1[[#This Row],[Age]]&lt;=25, "18-25",
  Table1[[#This Row],[Age]]&lt;=35, "26-35",
  Table1[[#This Row],[Age]]&lt;=45, "36-45",
  Table1[[#This Row],[Age]]&lt;=60, "46-60",
  TRUE, "60+")</f>
        <v>46-60</v>
      </c>
    </row>
    <row r="2756" spans="1:42" x14ac:dyDescent="0.3">
      <c r="A2756">
        <v>2755</v>
      </c>
      <c r="B2756" t="s">
        <v>7</v>
      </c>
      <c r="C2756" t="s">
        <v>98</v>
      </c>
      <c r="D2756">
        <v>33</v>
      </c>
      <c r="E2756" t="s">
        <v>105</v>
      </c>
      <c r="F2756" t="s">
        <v>2862</v>
      </c>
      <c r="G2756" t="s">
        <v>5130</v>
      </c>
      <c r="H2756">
        <v>19458797608</v>
      </c>
      <c r="I2756" t="s">
        <v>6745</v>
      </c>
      <c r="J2756" t="s">
        <v>7292</v>
      </c>
      <c r="K2756">
        <v>1475.03</v>
      </c>
      <c r="L2756" s="12" t="s">
        <v>9618</v>
      </c>
      <c r="M2756" s="10" t="s">
        <v>11051</v>
      </c>
      <c r="N2756">
        <v>2755</v>
      </c>
      <c r="O2756">
        <v>45237</v>
      </c>
      <c r="P2756" t="s">
        <v>11403</v>
      </c>
      <c r="Q2756" s="16">
        <v>2682.86</v>
      </c>
      <c r="R2756">
        <v>4157.8900000000003</v>
      </c>
      <c r="S2756">
        <v>32</v>
      </c>
      <c r="T2756">
        <v>2755</v>
      </c>
      <c r="U2756">
        <v>15232.93</v>
      </c>
      <c r="V2756" t="s">
        <v>11411</v>
      </c>
      <c r="W2756">
        <v>2.5099999999999998</v>
      </c>
      <c r="X2756">
        <v>60</v>
      </c>
      <c r="Y2756" t="s">
        <v>8393</v>
      </c>
      <c r="Z2756" t="s">
        <v>12010</v>
      </c>
      <c r="AA2756">
        <v>2755</v>
      </c>
      <c r="AB2756" t="s">
        <v>12015</v>
      </c>
      <c r="AC2756">
        <v>6157.17</v>
      </c>
      <c r="AD2756">
        <v>4343.04</v>
      </c>
      <c r="AE2756">
        <v>217.15</v>
      </c>
      <c r="AF2756" t="s">
        <v>11345</v>
      </c>
      <c r="AG2756" t="s">
        <v>11317</v>
      </c>
      <c r="AH2756">
        <v>958</v>
      </c>
      <c r="AI2756">
        <v>2755</v>
      </c>
      <c r="AJ2756" t="s">
        <v>11378</v>
      </c>
      <c r="AK2756" t="s">
        <v>12028</v>
      </c>
      <c r="AL2756" t="s">
        <v>12032</v>
      </c>
      <c r="AM2756" t="s">
        <v>11047</v>
      </c>
      <c r="AN2756">
        <v>1</v>
      </c>
      <c r="AO2756" s="10" t="s">
        <v>12040</v>
      </c>
      <c r="AP2756" t="str" cm="1">
        <f t="array" ref="AP2756">_xlfn.IFS(
  Table1[[#This Row],[Age]]&lt;=25, "18-25",
  Table1[[#This Row],[Age]]&lt;=35, "26-35",
  Table1[[#This Row],[Age]]&lt;=45, "36-45",
  Table1[[#This Row],[Age]]&lt;=60, "46-60",
  TRUE, "60+")</f>
        <v>26-35</v>
      </c>
    </row>
    <row r="2757" spans="1:42" x14ac:dyDescent="0.3">
      <c r="A2757">
        <v>2756</v>
      </c>
      <c r="B2757" t="s">
        <v>25</v>
      </c>
      <c r="C2757" t="s">
        <v>65</v>
      </c>
      <c r="D2757">
        <v>44</v>
      </c>
      <c r="E2757" t="s">
        <v>105</v>
      </c>
      <c r="F2757" t="s">
        <v>2863</v>
      </c>
      <c r="G2757" t="s">
        <v>5141</v>
      </c>
      <c r="H2757">
        <v>19458797609</v>
      </c>
      <c r="I2757" t="s">
        <v>6824</v>
      </c>
      <c r="J2757" t="s">
        <v>7291</v>
      </c>
      <c r="K2757">
        <v>9950.3799999999992</v>
      </c>
      <c r="L2757" s="12" t="s">
        <v>9619</v>
      </c>
      <c r="M2757" s="10" t="s">
        <v>11281</v>
      </c>
      <c r="N2757">
        <v>2756</v>
      </c>
      <c r="O2757">
        <v>44986</v>
      </c>
      <c r="P2757" t="s">
        <v>11403</v>
      </c>
      <c r="Q2757" s="16">
        <v>2304.79</v>
      </c>
      <c r="R2757">
        <v>7645.59</v>
      </c>
      <c r="S2757">
        <v>84</v>
      </c>
      <c r="T2757">
        <v>2756</v>
      </c>
      <c r="U2757">
        <v>13646.63</v>
      </c>
      <c r="V2757" t="s">
        <v>11412</v>
      </c>
      <c r="W2757">
        <v>7.58</v>
      </c>
      <c r="X2757">
        <v>60</v>
      </c>
      <c r="Y2757" t="s">
        <v>11561</v>
      </c>
      <c r="Z2757" t="s">
        <v>12011</v>
      </c>
      <c r="AA2757">
        <v>2756</v>
      </c>
      <c r="AB2757" t="s">
        <v>12016</v>
      </c>
      <c r="AC2757">
        <v>9053.2199999999993</v>
      </c>
      <c r="AD2757">
        <v>3571.11</v>
      </c>
      <c r="AE2757">
        <v>178.56</v>
      </c>
      <c r="AF2757" t="s">
        <v>11367</v>
      </c>
      <c r="AG2757" t="s">
        <v>11034</v>
      </c>
      <c r="AH2757">
        <v>6760</v>
      </c>
      <c r="AI2757">
        <v>2756</v>
      </c>
      <c r="AJ2757" t="s">
        <v>11334</v>
      </c>
      <c r="AK2757" t="s">
        <v>12027</v>
      </c>
      <c r="AL2757" t="s">
        <v>12031</v>
      </c>
      <c r="AM2757" t="s">
        <v>11039</v>
      </c>
      <c r="AN2757">
        <v>1</v>
      </c>
      <c r="AO2757" s="10" t="s">
        <v>12047</v>
      </c>
      <c r="AP2757" t="str" cm="1">
        <f t="array" ref="AP2757">_xlfn.IFS(
  Table1[[#This Row],[Age]]&lt;=25, "18-25",
  Table1[[#This Row],[Age]]&lt;=35, "26-35",
  Table1[[#This Row],[Age]]&lt;=45, "36-45",
  Table1[[#This Row],[Age]]&lt;=60, "46-60",
  TRUE, "60+")</f>
        <v>36-45</v>
      </c>
    </row>
    <row r="2758" spans="1:42" x14ac:dyDescent="0.3">
      <c r="A2758">
        <v>2757</v>
      </c>
      <c r="B2758" t="s">
        <v>49</v>
      </c>
      <c r="C2758" t="s">
        <v>58</v>
      </c>
      <c r="D2758">
        <v>35</v>
      </c>
      <c r="E2758" t="s">
        <v>104</v>
      </c>
      <c r="F2758" t="s">
        <v>2864</v>
      </c>
      <c r="G2758" t="s">
        <v>5134</v>
      </c>
      <c r="H2758">
        <v>19458797610</v>
      </c>
      <c r="I2758" t="s">
        <v>6825</v>
      </c>
      <c r="J2758" t="s">
        <v>7292</v>
      </c>
      <c r="K2758">
        <v>8249.0400000000009</v>
      </c>
      <c r="L2758" s="12" t="s">
        <v>9620</v>
      </c>
      <c r="M2758" s="10" t="s">
        <v>11146</v>
      </c>
      <c r="N2758">
        <v>2757</v>
      </c>
      <c r="O2758">
        <v>45180</v>
      </c>
      <c r="P2758" t="s">
        <v>11402</v>
      </c>
      <c r="Q2758" s="16">
        <v>4734.63</v>
      </c>
      <c r="R2758">
        <v>12983.67</v>
      </c>
      <c r="S2758">
        <v>46</v>
      </c>
      <c r="T2758">
        <v>2757</v>
      </c>
      <c r="U2758">
        <v>29896.43</v>
      </c>
      <c r="V2758" t="s">
        <v>11411</v>
      </c>
      <c r="W2758">
        <v>6.81</v>
      </c>
      <c r="X2758">
        <v>60</v>
      </c>
      <c r="Y2758" t="s">
        <v>10029</v>
      </c>
      <c r="Z2758" t="s">
        <v>12011</v>
      </c>
      <c r="AA2758">
        <v>2757</v>
      </c>
      <c r="AB2758" t="s">
        <v>12016</v>
      </c>
      <c r="AC2758">
        <v>8953.5400000000009</v>
      </c>
      <c r="AD2758">
        <v>4915.1899999999996</v>
      </c>
      <c r="AE2758">
        <v>245.76</v>
      </c>
      <c r="AF2758" t="s">
        <v>11381</v>
      </c>
      <c r="AG2758" t="s">
        <v>11057</v>
      </c>
      <c r="AH2758">
        <v>615</v>
      </c>
      <c r="AI2758">
        <v>2757</v>
      </c>
      <c r="AJ2758" t="s">
        <v>11154</v>
      </c>
      <c r="AK2758" t="s">
        <v>12029</v>
      </c>
      <c r="AL2758" t="s">
        <v>12031</v>
      </c>
      <c r="AM2758" t="s">
        <v>11194</v>
      </c>
      <c r="AN2758">
        <v>1</v>
      </c>
      <c r="AO2758" s="10" t="s">
        <v>12042</v>
      </c>
      <c r="AP2758" t="str" cm="1">
        <f t="array" ref="AP2758">_xlfn.IFS(
  Table1[[#This Row],[Age]]&lt;=25, "18-25",
  Table1[[#This Row],[Age]]&lt;=35, "26-35",
  Table1[[#This Row],[Age]]&lt;=45, "36-45",
  Table1[[#This Row],[Age]]&lt;=60, "46-60",
  TRUE, "60+")</f>
        <v>26-35</v>
      </c>
    </row>
    <row r="2759" spans="1:42" x14ac:dyDescent="0.3">
      <c r="A2759">
        <v>2758</v>
      </c>
      <c r="B2759" t="s">
        <v>23</v>
      </c>
      <c r="C2759" t="s">
        <v>86</v>
      </c>
      <c r="D2759">
        <v>30</v>
      </c>
      <c r="E2759" t="s">
        <v>106</v>
      </c>
      <c r="F2759" t="s">
        <v>2865</v>
      </c>
      <c r="G2759" t="s">
        <v>5137</v>
      </c>
      <c r="H2759">
        <v>19458797611</v>
      </c>
      <c r="I2759" t="s">
        <v>5426</v>
      </c>
      <c r="J2759" t="s">
        <v>7292</v>
      </c>
      <c r="K2759">
        <v>3926.67</v>
      </c>
      <c r="L2759" s="12" t="s">
        <v>9621</v>
      </c>
      <c r="M2759" s="10" t="s">
        <v>11129</v>
      </c>
      <c r="N2759">
        <v>2758</v>
      </c>
      <c r="O2759">
        <v>45169</v>
      </c>
      <c r="P2759" t="s">
        <v>11403</v>
      </c>
      <c r="Q2759" s="16">
        <v>1895.94</v>
      </c>
      <c r="R2759">
        <v>5822.61</v>
      </c>
      <c r="S2759">
        <v>62</v>
      </c>
      <c r="T2759">
        <v>2758</v>
      </c>
      <c r="U2759">
        <v>35163.9</v>
      </c>
      <c r="V2759" t="s">
        <v>11412</v>
      </c>
      <c r="W2759">
        <v>6.97</v>
      </c>
      <c r="X2759">
        <v>60</v>
      </c>
      <c r="Y2759" t="s">
        <v>11666</v>
      </c>
      <c r="Z2759" t="s">
        <v>12011</v>
      </c>
      <c r="AA2759">
        <v>2758</v>
      </c>
      <c r="AB2759" t="s">
        <v>12016</v>
      </c>
      <c r="AC2759">
        <v>9597.86</v>
      </c>
      <c r="AD2759">
        <v>1649.02</v>
      </c>
      <c r="AE2759">
        <v>82.45</v>
      </c>
      <c r="AF2759" t="s">
        <v>11285</v>
      </c>
      <c r="AG2759" t="s">
        <v>11321</v>
      </c>
      <c r="AH2759">
        <v>554</v>
      </c>
      <c r="AI2759">
        <v>2758</v>
      </c>
      <c r="AJ2759" t="s">
        <v>11073</v>
      </c>
      <c r="AK2759" t="s">
        <v>12028</v>
      </c>
      <c r="AL2759" t="s">
        <v>12032</v>
      </c>
      <c r="AM2759" t="s">
        <v>11223</v>
      </c>
      <c r="AN2759">
        <v>1</v>
      </c>
      <c r="AO2759" s="10" t="s">
        <v>12041</v>
      </c>
      <c r="AP2759" t="str" cm="1">
        <f t="array" ref="AP2759">_xlfn.IFS(
  Table1[[#This Row],[Age]]&lt;=25, "18-25",
  Table1[[#This Row],[Age]]&lt;=35, "26-35",
  Table1[[#This Row],[Age]]&lt;=45, "36-45",
  Table1[[#This Row],[Age]]&lt;=60, "46-60",
  TRUE, "60+")</f>
        <v>26-35</v>
      </c>
    </row>
    <row r="2760" spans="1:42" x14ac:dyDescent="0.3">
      <c r="A2760">
        <v>2759</v>
      </c>
      <c r="B2760" t="s">
        <v>46</v>
      </c>
      <c r="C2760" t="s">
        <v>89</v>
      </c>
      <c r="D2760">
        <v>61</v>
      </c>
      <c r="E2760" t="s">
        <v>106</v>
      </c>
      <c r="F2760" t="s">
        <v>2866</v>
      </c>
      <c r="G2760" t="s">
        <v>5147</v>
      </c>
      <c r="H2760">
        <v>19458797612</v>
      </c>
      <c r="I2760" t="s">
        <v>6826</v>
      </c>
      <c r="J2760" t="s">
        <v>7292</v>
      </c>
      <c r="K2760">
        <v>6880.57</v>
      </c>
      <c r="L2760" s="12" t="s">
        <v>9622</v>
      </c>
      <c r="M2760" s="10" t="s">
        <v>11368</v>
      </c>
      <c r="N2760">
        <v>2759</v>
      </c>
      <c r="O2760">
        <v>45041</v>
      </c>
      <c r="P2760" t="s">
        <v>11402</v>
      </c>
      <c r="Q2760" s="16">
        <v>2455.19</v>
      </c>
      <c r="R2760">
        <v>4425.38</v>
      </c>
      <c r="S2760">
        <v>92</v>
      </c>
      <c r="T2760">
        <v>2759</v>
      </c>
      <c r="U2760">
        <v>13397.42</v>
      </c>
      <c r="V2760" t="s">
        <v>11412</v>
      </c>
      <c r="W2760">
        <v>4.1100000000000003</v>
      </c>
      <c r="X2760">
        <v>12</v>
      </c>
      <c r="Y2760" t="s">
        <v>10186</v>
      </c>
      <c r="Z2760" t="s">
        <v>12011</v>
      </c>
      <c r="AA2760">
        <v>2759</v>
      </c>
      <c r="AB2760" t="s">
        <v>12017</v>
      </c>
      <c r="AC2760">
        <v>2644.35</v>
      </c>
      <c r="AD2760">
        <v>2512.1799999999998</v>
      </c>
      <c r="AE2760">
        <v>125.61</v>
      </c>
      <c r="AF2760" t="s">
        <v>11284</v>
      </c>
      <c r="AG2760" t="s">
        <v>11106</v>
      </c>
      <c r="AH2760">
        <v>467</v>
      </c>
      <c r="AI2760">
        <v>2759</v>
      </c>
      <c r="AJ2760" t="s">
        <v>11332</v>
      </c>
      <c r="AK2760" t="s">
        <v>12029</v>
      </c>
      <c r="AL2760" t="s">
        <v>12031</v>
      </c>
      <c r="AM2760" t="s">
        <v>11116</v>
      </c>
      <c r="AN2760">
        <v>1</v>
      </c>
      <c r="AO2760" s="10" t="s">
        <v>12037</v>
      </c>
      <c r="AP2760" t="str" cm="1">
        <f t="array" ref="AP2760">_xlfn.IFS(
  Table1[[#This Row],[Age]]&lt;=25, "18-25",
  Table1[[#This Row],[Age]]&lt;=35, "26-35",
  Table1[[#This Row],[Age]]&lt;=45, "36-45",
  Table1[[#This Row],[Age]]&lt;=60, "46-60",
  TRUE, "60+")</f>
        <v>60+</v>
      </c>
    </row>
    <row r="2761" spans="1:42" x14ac:dyDescent="0.3">
      <c r="A2761">
        <v>2760</v>
      </c>
      <c r="B2761" t="s">
        <v>39</v>
      </c>
      <c r="C2761" t="s">
        <v>90</v>
      </c>
      <c r="D2761">
        <v>67</v>
      </c>
      <c r="E2761" t="s">
        <v>104</v>
      </c>
      <c r="F2761" t="s">
        <v>2867</v>
      </c>
      <c r="G2761" t="s">
        <v>5124</v>
      </c>
      <c r="H2761">
        <v>19458797613</v>
      </c>
      <c r="I2761" t="s">
        <v>5884</v>
      </c>
      <c r="J2761" t="s">
        <v>7292</v>
      </c>
      <c r="K2761">
        <v>7194.15</v>
      </c>
      <c r="L2761" s="12" t="s">
        <v>8782</v>
      </c>
      <c r="M2761" s="10" t="s">
        <v>11295</v>
      </c>
      <c r="N2761">
        <v>2760</v>
      </c>
      <c r="O2761">
        <v>45221</v>
      </c>
      <c r="P2761" t="s">
        <v>11403</v>
      </c>
      <c r="Q2761" s="16">
        <v>2775.16</v>
      </c>
      <c r="R2761">
        <v>9969.31</v>
      </c>
      <c r="S2761">
        <v>54</v>
      </c>
      <c r="T2761">
        <v>2760</v>
      </c>
      <c r="U2761">
        <v>18010.98</v>
      </c>
      <c r="V2761" t="s">
        <v>11411</v>
      </c>
      <c r="W2761">
        <v>2.95</v>
      </c>
      <c r="X2761">
        <v>36</v>
      </c>
      <c r="Y2761" t="s">
        <v>11630</v>
      </c>
      <c r="Z2761" t="s">
        <v>12010</v>
      </c>
      <c r="AA2761">
        <v>2760</v>
      </c>
      <c r="AB2761" t="s">
        <v>12015</v>
      </c>
      <c r="AC2761">
        <v>4800.7299999999996</v>
      </c>
      <c r="AD2761">
        <v>2116.88</v>
      </c>
      <c r="AE2761">
        <v>105.84</v>
      </c>
      <c r="AF2761" t="s">
        <v>11069</v>
      </c>
      <c r="AG2761" t="s">
        <v>11339</v>
      </c>
      <c r="AH2761">
        <v>2675</v>
      </c>
      <c r="AI2761">
        <v>2760</v>
      </c>
      <c r="AJ2761" t="s">
        <v>11267</v>
      </c>
      <c r="AK2761" t="s">
        <v>12029</v>
      </c>
      <c r="AL2761" t="s">
        <v>12031</v>
      </c>
      <c r="AM2761" t="s">
        <v>11307</v>
      </c>
      <c r="AN2761">
        <v>1</v>
      </c>
      <c r="AO2761" s="10" t="s">
        <v>12044</v>
      </c>
      <c r="AP2761" t="str" cm="1">
        <f t="array" ref="AP2761">_xlfn.IFS(
  Table1[[#This Row],[Age]]&lt;=25, "18-25",
  Table1[[#This Row],[Age]]&lt;=35, "26-35",
  Table1[[#This Row],[Age]]&lt;=45, "36-45",
  Table1[[#This Row],[Age]]&lt;=60, "46-60",
  TRUE, "60+")</f>
        <v>60+</v>
      </c>
    </row>
    <row r="2762" spans="1:42" x14ac:dyDescent="0.3">
      <c r="A2762">
        <v>2761</v>
      </c>
      <c r="B2762" t="s">
        <v>31</v>
      </c>
      <c r="C2762" t="s">
        <v>75</v>
      </c>
      <c r="D2762">
        <v>45</v>
      </c>
      <c r="E2762" t="s">
        <v>106</v>
      </c>
      <c r="F2762" t="s">
        <v>2868</v>
      </c>
      <c r="G2762" t="s">
        <v>5148</v>
      </c>
      <c r="H2762">
        <v>19458797614</v>
      </c>
      <c r="I2762" t="s">
        <v>6690</v>
      </c>
      <c r="J2762" t="s">
        <v>7291</v>
      </c>
      <c r="K2762">
        <v>6546.37</v>
      </c>
      <c r="L2762" s="12" t="s">
        <v>9581</v>
      </c>
      <c r="M2762" s="10" t="s">
        <v>11273</v>
      </c>
      <c r="N2762">
        <v>2761</v>
      </c>
      <c r="O2762">
        <v>45030</v>
      </c>
      <c r="P2762" t="s">
        <v>11404</v>
      </c>
      <c r="Q2762" s="16">
        <v>278.79000000000002</v>
      </c>
      <c r="R2762">
        <v>6267.58</v>
      </c>
      <c r="S2762">
        <v>87</v>
      </c>
      <c r="T2762">
        <v>2761</v>
      </c>
      <c r="U2762">
        <v>15240</v>
      </c>
      <c r="V2762" t="s">
        <v>11412</v>
      </c>
      <c r="W2762">
        <v>6.86</v>
      </c>
      <c r="X2762">
        <v>48</v>
      </c>
      <c r="Y2762" t="s">
        <v>11531</v>
      </c>
      <c r="Z2762" t="s">
        <v>12010</v>
      </c>
      <c r="AA2762">
        <v>2761</v>
      </c>
      <c r="AB2762" t="s">
        <v>12017</v>
      </c>
      <c r="AC2762">
        <v>4846.91</v>
      </c>
      <c r="AD2762">
        <v>2436.4899999999998</v>
      </c>
      <c r="AE2762">
        <v>121.82</v>
      </c>
      <c r="AF2762" t="s">
        <v>11365</v>
      </c>
      <c r="AG2762" t="s">
        <v>11166</v>
      </c>
      <c r="AH2762">
        <v>8174</v>
      </c>
      <c r="AI2762">
        <v>2761</v>
      </c>
      <c r="AJ2762" t="s">
        <v>11115</v>
      </c>
      <c r="AK2762" t="s">
        <v>12029</v>
      </c>
      <c r="AL2762" t="s">
        <v>12031</v>
      </c>
      <c r="AM2762" t="s">
        <v>11385</v>
      </c>
      <c r="AN2762">
        <v>1</v>
      </c>
      <c r="AO2762" s="10" t="s">
        <v>12037</v>
      </c>
      <c r="AP2762" t="str" cm="1">
        <f t="array" ref="AP2762">_xlfn.IFS(
  Table1[[#This Row],[Age]]&lt;=25, "18-25",
  Table1[[#This Row],[Age]]&lt;=35, "26-35",
  Table1[[#This Row],[Age]]&lt;=45, "36-45",
  Table1[[#This Row],[Age]]&lt;=60, "46-60",
  TRUE, "60+")</f>
        <v>36-45</v>
      </c>
    </row>
    <row r="2763" spans="1:42" x14ac:dyDescent="0.3">
      <c r="A2763">
        <v>2762</v>
      </c>
      <c r="B2763" t="s">
        <v>46</v>
      </c>
      <c r="C2763" t="s">
        <v>78</v>
      </c>
      <c r="D2763">
        <v>27</v>
      </c>
      <c r="E2763" t="s">
        <v>105</v>
      </c>
      <c r="F2763" t="s">
        <v>2869</v>
      </c>
      <c r="G2763" t="s">
        <v>5143</v>
      </c>
      <c r="H2763">
        <v>19458797615</v>
      </c>
      <c r="I2763" t="s">
        <v>6628</v>
      </c>
      <c r="J2763" t="s">
        <v>7291</v>
      </c>
      <c r="K2763">
        <v>4381.59</v>
      </c>
      <c r="L2763" s="12" t="s">
        <v>8175</v>
      </c>
      <c r="M2763" s="10" t="s">
        <v>11041</v>
      </c>
      <c r="N2763">
        <v>2762</v>
      </c>
      <c r="O2763">
        <v>44974</v>
      </c>
      <c r="P2763" t="s">
        <v>11402</v>
      </c>
      <c r="Q2763" s="16">
        <v>2637.3</v>
      </c>
      <c r="R2763">
        <v>7018.89</v>
      </c>
      <c r="S2763">
        <v>67</v>
      </c>
      <c r="T2763">
        <v>2762</v>
      </c>
      <c r="U2763">
        <v>5297.71</v>
      </c>
      <c r="V2763" t="s">
        <v>11412</v>
      </c>
      <c r="W2763">
        <v>9.2100000000000009</v>
      </c>
      <c r="X2763">
        <v>36</v>
      </c>
      <c r="Y2763" t="s">
        <v>7752</v>
      </c>
      <c r="Z2763" t="s">
        <v>12012</v>
      </c>
      <c r="AA2763">
        <v>2762</v>
      </c>
      <c r="AB2763" t="s">
        <v>12017</v>
      </c>
      <c r="AC2763">
        <v>2107.4299999999998</v>
      </c>
      <c r="AD2763">
        <v>708.36</v>
      </c>
      <c r="AE2763">
        <v>35.42</v>
      </c>
      <c r="AF2763" t="s">
        <v>11286</v>
      </c>
      <c r="AG2763" t="s">
        <v>11243</v>
      </c>
      <c r="AH2763">
        <v>6753</v>
      </c>
      <c r="AI2763">
        <v>2762</v>
      </c>
      <c r="AJ2763" t="s">
        <v>11265</v>
      </c>
      <c r="AK2763" t="s">
        <v>12027</v>
      </c>
      <c r="AL2763" t="s">
        <v>12031</v>
      </c>
      <c r="AM2763" t="s">
        <v>11123</v>
      </c>
      <c r="AN2763">
        <v>1</v>
      </c>
      <c r="AO2763" s="10" t="s">
        <v>12045</v>
      </c>
      <c r="AP2763" t="str" cm="1">
        <f t="array" ref="AP2763">_xlfn.IFS(
  Table1[[#This Row],[Age]]&lt;=25, "18-25",
  Table1[[#This Row],[Age]]&lt;=35, "26-35",
  Table1[[#This Row],[Age]]&lt;=45, "36-45",
  Table1[[#This Row],[Age]]&lt;=60, "46-60",
  TRUE, "60+")</f>
        <v>26-35</v>
      </c>
    </row>
    <row r="2764" spans="1:42" x14ac:dyDescent="0.3">
      <c r="A2764">
        <v>2763</v>
      </c>
      <c r="B2764" t="s">
        <v>47</v>
      </c>
      <c r="C2764" t="s">
        <v>81</v>
      </c>
      <c r="D2764">
        <v>31</v>
      </c>
      <c r="E2764" t="s">
        <v>105</v>
      </c>
      <c r="F2764" t="s">
        <v>2870</v>
      </c>
      <c r="G2764" t="s">
        <v>5145</v>
      </c>
      <c r="H2764">
        <v>19458797616</v>
      </c>
      <c r="I2764" t="s">
        <v>6827</v>
      </c>
      <c r="J2764" t="s">
        <v>7291</v>
      </c>
      <c r="K2764">
        <v>8862.6</v>
      </c>
      <c r="L2764" s="12" t="s">
        <v>9623</v>
      </c>
      <c r="M2764" s="10" t="s">
        <v>11303</v>
      </c>
      <c r="N2764">
        <v>2763</v>
      </c>
      <c r="O2764">
        <v>45006</v>
      </c>
      <c r="P2764" t="s">
        <v>11404</v>
      </c>
      <c r="Q2764" s="16">
        <v>1685.64</v>
      </c>
      <c r="R2764">
        <v>7176.96</v>
      </c>
      <c r="S2764">
        <v>24</v>
      </c>
      <c r="T2764">
        <v>2763</v>
      </c>
      <c r="U2764">
        <v>19939.89</v>
      </c>
      <c r="V2764" t="s">
        <v>11413</v>
      </c>
      <c r="W2764">
        <v>9.7799999999999994</v>
      </c>
      <c r="X2764">
        <v>12</v>
      </c>
      <c r="Y2764" t="s">
        <v>11490</v>
      </c>
      <c r="Z2764" t="s">
        <v>12010</v>
      </c>
      <c r="AA2764">
        <v>2763</v>
      </c>
      <c r="AB2764" t="s">
        <v>12016</v>
      </c>
      <c r="AC2764">
        <v>9505.98</v>
      </c>
      <c r="AD2764">
        <v>985.78</v>
      </c>
      <c r="AE2764">
        <v>49.29</v>
      </c>
      <c r="AF2764" t="s">
        <v>11191</v>
      </c>
      <c r="AG2764" t="s">
        <v>11297</v>
      </c>
      <c r="AH2764">
        <v>5355</v>
      </c>
      <c r="AI2764">
        <v>2763</v>
      </c>
      <c r="AJ2764" t="s">
        <v>11107</v>
      </c>
      <c r="AK2764" t="s">
        <v>12029</v>
      </c>
      <c r="AL2764" t="s">
        <v>12032</v>
      </c>
      <c r="AM2764" t="s">
        <v>11141</v>
      </c>
      <c r="AN2764">
        <v>1</v>
      </c>
      <c r="AO2764" s="10" t="s">
        <v>12047</v>
      </c>
      <c r="AP2764" t="str" cm="1">
        <f t="array" ref="AP2764">_xlfn.IFS(
  Table1[[#This Row],[Age]]&lt;=25, "18-25",
  Table1[[#This Row],[Age]]&lt;=35, "26-35",
  Table1[[#This Row],[Age]]&lt;=45, "36-45",
  Table1[[#This Row],[Age]]&lt;=60, "46-60",
  TRUE, "60+")</f>
        <v>26-35</v>
      </c>
    </row>
    <row r="2765" spans="1:42" x14ac:dyDescent="0.3">
      <c r="A2765">
        <v>2764</v>
      </c>
      <c r="B2765" t="s">
        <v>16</v>
      </c>
      <c r="C2765" t="s">
        <v>90</v>
      </c>
      <c r="D2765">
        <v>69</v>
      </c>
      <c r="E2765" t="s">
        <v>104</v>
      </c>
      <c r="F2765" t="s">
        <v>2871</v>
      </c>
      <c r="G2765" t="s">
        <v>5139</v>
      </c>
      <c r="H2765">
        <v>19458797617</v>
      </c>
      <c r="I2765" t="s">
        <v>5215</v>
      </c>
      <c r="J2765" t="s">
        <v>7292</v>
      </c>
      <c r="K2765">
        <v>7738.36</v>
      </c>
      <c r="L2765" s="12" t="s">
        <v>9624</v>
      </c>
      <c r="M2765" s="10" t="s">
        <v>11198</v>
      </c>
      <c r="N2765">
        <v>2764</v>
      </c>
      <c r="O2765">
        <v>44953</v>
      </c>
      <c r="P2765" t="s">
        <v>11403</v>
      </c>
      <c r="Q2765" s="16">
        <v>3254.73</v>
      </c>
      <c r="R2765">
        <v>4483.63</v>
      </c>
      <c r="S2765">
        <v>66</v>
      </c>
      <c r="T2765">
        <v>2764</v>
      </c>
      <c r="U2765">
        <v>27146.95</v>
      </c>
      <c r="V2765" t="s">
        <v>11411</v>
      </c>
      <c r="W2765">
        <v>5.33</v>
      </c>
      <c r="X2765">
        <v>48</v>
      </c>
      <c r="Y2765" t="s">
        <v>11446</v>
      </c>
      <c r="Z2765" t="s">
        <v>12012</v>
      </c>
      <c r="AA2765">
        <v>2764</v>
      </c>
      <c r="AB2765" t="s">
        <v>12017</v>
      </c>
      <c r="AC2765">
        <v>4264.62</v>
      </c>
      <c r="AD2765">
        <v>2502.94</v>
      </c>
      <c r="AE2765">
        <v>125.15</v>
      </c>
      <c r="AF2765" t="s">
        <v>11248</v>
      </c>
      <c r="AG2765" t="s">
        <v>11297</v>
      </c>
      <c r="AH2765">
        <v>1727</v>
      </c>
      <c r="AI2765">
        <v>2764</v>
      </c>
      <c r="AJ2765" t="s">
        <v>11102</v>
      </c>
      <c r="AK2765" t="s">
        <v>12028</v>
      </c>
      <c r="AL2765" t="s">
        <v>12032</v>
      </c>
      <c r="AM2765" t="s">
        <v>11225</v>
      </c>
      <c r="AN2765">
        <v>1</v>
      </c>
      <c r="AO2765" s="10" t="s">
        <v>12039</v>
      </c>
      <c r="AP2765" t="str" cm="1">
        <f t="array" ref="AP2765">_xlfn.IFS(
  Table1[[#This Row],[Age]]&lt;=25, "18-25",
  Table1[[#This Row],[Age]]&lt;=35, "26-35",
  Table1[[#This Row],[Age]]&lt;=45, "36-45",
  Table1[[#This Row],[Age]]&lt;=60, "46-60",
  TRUE, "60+")</f>
        <v>60+</v>
      </c>
    </row>
    <row r="2766" spans="1:42" x14ac:dyDescent="0.3">
      <c r="A2766">
        <v>2765</v>
      </c>
      <c r="B2766" t="s">
        <v>44</v>
      </c>
      <c r="C2766" t="s">
        <v>100</v>
      </c>
      <c r="D2766">
        <v>46</v>
      </c>
      <c r="E2766" t="s">
        <v>104</v>
      </c>
      <c r="F2766" t="s">
        <v>2872</v>
      </c>
      <c r="G2766" t="s">
        <v>5122</v>
      </c>
      <c r="H2766">
        <v>19458797618</v>
      </c>
      <c r="I2766" t="s">
        <v>6828</v>
      </c>
      <c r="J2766" t="s">
        <v>7292</v>
      </c>
      <c r="K2766">
        <v>5466</v>
      </c>
      <c r="L2766" s="12" t="s">
        <v>9625</v>
      </c>
      <c r="M2766" s="10" t="s">
        <v>11397</v>
      </c>
      <c r="N2766">
        <v>2765</v>
      </c>
      <c r="O2766">
        <v>45198</v>
      </c>
      <c r="P2766" t="s">
        <v>11404</v>
      </c>
      <c r="Q2766" s="16">
        <v>3221.69</v>
      </c>
      <c r="R2766">
        <v>8687.69</v>
      </c>
      <c r="S2766">
        <v>18</v>
      </c>
      <c r="T2766">
        <v>2765</v>
      </c>
      <c r="U2766">
        <v>33112.949999999997</v>
      </c>
      <c r="V2766" t="s">
        <v>11413</v>
      </c>
      <c r="W2766">
        <v>4.83</v>
      </c>
      <c r="X2766">
        <v>12</v>
      </c>
      <c r="Y2766" t="s">
        <v>11454</v>
      </c>
      <c r="Z2766" t="s">
        <v>12012</v>
      </c>
      <c r="AA2766">
        <v>2765</v>
      </c>
      <c r="AB2766" t="s">
        <v>12016</v>
      </c>
      <c r="AC2766">
        <v>6753.36</v>
      </c>
      <c r="AD2766">
        <v>4840.93</v>
      </c>
      <c r="AE2766">
        <v>242.05</v>
      </c>
      <c r="AF2766" t="s">
        <v>11069</v>
      </c>
      <c r="AG2766" t="s">
        <v>11325</v>
      </c>
      <c r="AH2766">
        <v>8458</v>
      </c>
      <c r="AI2766">
        <v>2765</v>
      </c>
      <c r="AJ2766" t="s">
        <v>11219</v>
      </c>
      <c r="AK2766" t="s">
        <v>12028</v>
      </c>
      <c r="AL2766" t="s">
        <v>12031</v>
      </c>
      <c r="AM2766" t="s">
        <v>11327</v>
      </c>
      <c r="AN2766">
        <v>1</v>
      </c>
      <c r="AO2766" s="10" t="s">
        <v>12042</v>
      </c>
      <c r="AP2766" t="str" cm="1">
        <f t="array" ref="AP2766">_xlfn.IFS(
  Table1[[#This Row],[Age]]&lt;=25, "18-25",
  Table1[[#This Row],[Age]]&lt;=35, "26-35",
  Table1[[#This Row],[Age]]&lt;=45, "36-45",
  Table1[[#This Row],[Age]]&lt;=60, "46-60",
  TRUE, "60+")</f>
        <v>46-60</v>
      </c>
    </row>
    <row r="2767" spans="1:42" x14ac:dyDescent="0.3">
      <c r="A2767">
        <v>2766</v>
      </c>
      <c r="B2767" t="s">
        <v>3</v>
      </c>
      <c r="C2767" t="s">
        <v>58</v>
      </c>
      <c r="D2767">
        <v>28</v>
      </c>
      <c r="E2767" t="s">
        <v>105</v>
      </c>
      <c r="F2767" t="s">
        <v>2873</v>
      </c>
      <c r="G2767" t="s">
        <v>5144</v>
      </c>
      <c r="H2767">
        <v>19458797619</v>
      </c>
      <c r="I2767" t="s">
        <v>5903</v>
      </c>
      <c r="J2767" t="s">
        <v>7291</v>
      </c>
      <c r="K2767">
        <v>125.37</v>
      </c>
      <c r="L2767" s="12" t="s">
        <v>9626</v>
      </c>
      <c r="M2767" s="10" t="s">
        <v>11037</v>
      </c>
      <c r="N2767">
        <v>2766</v>
      </c>
      <c r="O2767">
        <v>45159</v>
      </c>
      <c r="P2767" t="s">
        <v>11403</v>
      </c>
      <c r="Q2767" s="16">
        <v>3559.38</v>
      </c>
      <c r="R2767">
        <v>3684.75</v>
      </c>
      <c r="S2767">
        <v>96</v>
      </c>
      <c r="T2767">
        <v>2766</v>
      </c>
      <c r="U2767">
        <v>21420.1</v>
      </c>
      <c r="V2767" t="s">
        <v>11413</v>
      </c>
      <c r="W2767">
        <v>4.1399999999999997</v>
      </c>
      <c r="X2767">
        <v>48</v>
      </c>
      <c r="Y2767" t="s">
        <v>9765</v>
      </c>
      <c r="Z2767" t="s">
        <v>12010</v>
      </c>
      <c r="AA2767">
        <v>2766</v>
      </c>
      <c r="AB2767" t="s">
        <v>12015</v>
      </c>
      <c r="AC2767">
        <v>6437.55</v>
      </c>
      <c r="AD2767">
        <v>4723.33</v>
      </c>
      <c r="AE2767">
        <v>236.17</v>
      </c>
      <c r="AF2767" t="s">
        <v>11035</v>
      </c>
      <c r="AG2767" t="s">
        <v>11337</v>
      </c>
      <c r="AH2767">
        <v>6547</v>
      </c>
      <c r="AI2767">
        <v>2766</v>
      </c>
      <c r="AJ2767" t="s">
        <v>11174</v>
      </c>
      <c r="AK2767" t="s">
        <v>12029</v>
      </c>
      <c r="AL2767" t="s">
        <v>12031</v>
      </c>
      <c r="AM2767" t="s">
        <v>11195</v>
      </c>
      <c r="AN2767">
        <v>1</v>
      </c>
      <c r="AO2767" s="10" t="s">
        <v>12041</v>
      </c>
      <c r="AP2767" t="str" cm="1">
        <f t="array" ref="AP2767">_xlfn.IFS(
  Table1[[#This Row],[Age]]&lt;=25, "18-25",
  Table1[[#This Row],[Age]]&lt;=35, "26-35",
  Table1[[#This Row],[Age]]&lt;=45, "36-45",
  Table1[[#This Row],[Age]]&lt;=60, "46-60",
  TRUE, "60+")</f>
        <v>26-35</v>
      </c>
    </row>
    <row r="2768" spans="1:42" x14ac:dyDescent="0.3">
      <c r="A2768">
        <v>2767</v>
      </c>
      <c r="B2768" t="s">
        <v>20</v>
      </c>
      <c r="C2768" t="s">
        <v>73</v>
      </c>
      <c r="D2768">
        <v>67</v>
      </c>
      <c r="E2768" t="s">
        <v>105</v>
      </c>
      <c r="F2768" t="s">
        <v>2874</v>
      </c>
      <c r="G2768" t="s">
        <v>5145</v>
      </c>
      <c r="H2768">
        <v>19458797620</v>
      </c>
      <c r="I2768" t="s">
        <v>5813</v>
      </c>
      <c r="J2768" t="s">
        <v>7291</v>
      </c>
      <c r="K2768">
        <v>2311.4</v>
      </c>
      <c r="L2768" s="12" t="s">
        <v>9627</v>
      </c>
      <c r="M2768" s="10" t="s">
        <v>11212</v>
      </c>
      <c r="N2768">
        <v>2767</v>
      </c>
      <c r="O2768">
        <v>45180</v>
      </c>
      <c r="P2768" t="s">
        <v>11403</v>
      </c>
      <c r="Q2768" s="16">
        <v>2001.76</v>
      </c>
      <c r="R2768">
        <v>4313.16</v>
      </c>
      <c r="S2768">
        <v>48</v>
      </c>
      <c r="T2768">
        <v>2767</v>
      </c>
      <c r="U2768">
        <v>49185.14</v>
      </c>
      <c r="V2768" t="s">
        <v>11411</v>
      </c>
      <c r="W2768">
        <v>8.2899999999999991</v>
      </c>
      <c r="X2768">
        <v>24</v>
      </c>
      <c r="Y2768" t="s">
        <v>11794</v>
      </c>
      <c r="Z2768" t="s">
        <v>12012</v>
      </c>
      <c r="AA2768">
        <v>2767</v>
      </c>
      <c r="AB2768" t="s">
        <v>12015</v>
      </c>
      <c r="AC2768">
        <v>3132.69</v>
      </c>
      <c r="AD2768">
        <v>469.97</v>
      </c>
      <c r="AE2768">
        <v>23.5</v>
      </c>
      <c r="AF2768" t="s">
        <v>11058</v>
      </c>
      <c r="AG2768" t="s">
        <v>11372</v>
      </c>
      <c r="AH2768">
        <v>6176</v>
      </c>
      <c r="AI2768">
        <v>2767</v>
      </c>
      <c r="AJ2768" t="s">
        <v>11070</v>
      </c>
      <c r="AK2768" t="s">
        <v>12027</v>
      </c>
      <c r="AL2768" t="s">
        <v>12032</v>
      </c>
      <c r="AM2768" t="s">
        <v>11311</v>
      </c>
      <c r="AN2768">
        <v>1</v>
      </c>
      <c r="AO2768" s="10" t="s">
        <v>12042</v>
      </c>
      <c r="AP2768" t="str" cm="1">
        <f t="array" ref="AP2768">_xlfn.IFS(
  Table1[[#This Row],[Age]]&lt;=25, "18-25",
  Table1[[#This Row],[Age]]&lt;=35, "26-35",
  Table1[[#This Row],[Age]]&lt;=45, "36-45",
  Table1[[#This Row],[Age]]&lt;=60, "46-60",
  TRUE, "60+")</f>
        <v>60+</v>
      </c>
    </row>
    <row r="2769" spans="1:42" x14ac:dyDescent="0.3">
      <c r="A2769">
        <v>2768</v>
      </c>
      <c r="B2769" t="s">
        <v>42</v>
      </c>
      <c r="C2769" t="s">
        <v>78</v>
      </c>
      <c r="D2769">
        <v>44</v>
      </c>
      <c r="E2769" t="s">
        <v>104</v>
      </c>
      <c r="F2769" t="s">
        <v>2875</v>
      </c>
      <c r="G2769" t="s">
        <v>5115</v>
      </c>
      <c r="H2769">
        <v>19458797621</v>
      </c>
      <c r="I2769" t="s">
        <v>6829</v>
      </c>
      <c r="J2769" t="s">
        <v>7291</v>
      </c>
      <c r="K2769">
        <v>5137.37</v>
      </c>
      <c r="L2769" s="12" t="s">
        <v>8271</v>
      </c>
      <c r="M2769" s="10" t="s">
        <v>11099</v>
      </c>
      <c r="N2769">
        <v>2768</v>
      </c>
      <c r="O2769">
        <v>45291</v>
      </c>
      <c r="P2769" t="s">
        <v>11403</v>
      </c>
      <c r="Q2769" s="16">
        <v>532.89</v>
      </c>
      <c r="R2769">
        <v>5670.26</v>
      </c>
      <c r="S2769">
        <v>46</v>
      </c>
      <c r="T2769">
        <v>2768</v>
      </c>
      <c r="U2769">
        <v>31666.05</v>
      </c>
      <c r="V2769" t="s">
        <v>11412</v>
      </c>
      <c r="W2769">
        <v>3.3</v>
      </c>
      <c r="X2769">
        <v>12</v>
      </c>
      <c r="Y2769" t="s">
        <v>11506</v>
      </c>
      <c r="Z2769" t="s">
        <v>12010</v>
      </c>
      <c r="AA2769">
        <v>2768</v>
      </c>
      <c r="AB2769" t="s">
        <v>12015</v>
      </c>
      <c r="AC2769">
        <v>6150.24</v>
      </c>
      <c r="AD2769">
        <v>2913.49</v>
      </c>
      <c r="AE2769">
        <v>145.66999999999999</v>
      </c>
      <c r="AF2769" t="s">
        <v>11347</v>
      </c>
      <c r="AG2769" t="s">
        <v>11227</v>
      </c>
      <c r="AH2769">
        <v>3589</v>
      </c>
      <c r="AI2769">
        <v>2768</v>
      </c>
      <c r="AJ2769" t="s">
        <v>11116</v>
      </c>
      <c r="AK2769" t="s">
        <v>12029</v>
      </c>
      <c r="AL2769" t="s">
        <v>12032</v>
      </c>
      <c r="AM2769" t="s">
        <v>11151</v>
      </c>
      <c r="AN2769">
        <v>1</v>
      </c>
      <c r="AO2769" s="10" t="s">
        <v>12036</v>
      </c>
      <c r="AP2769" t="str" cm="1">
        <f t="array" ref="AP2769">_xlfn.IFS(
  Table1[[#This Row],[Age]]&lt;=25, "18-25",
  Table1[[#This Row],[Age]]&lt;=35, "26-35",
  Table1[[#This Row],[Age]]&lt;=45, "36-45",
  Table1[[#This Row],[Age]]&lt;=60, "46-60",
  TRUE, "60+")</f>
        <v>36-45</v>
      </c>
    </row>
    <row r="2770" spans="1:42" x14ac:dyDescent="0.3">
      <c r="A2770">
        <v>2769</v>
      </c>
      <c r="B2770" t="s">
        <v>35</v>
      </c>
      <c r="C2770" t="s">
        <v>81</v>
      </c>
      <c r="D2770">
        <v>61</v>
      </c>
      <c r="E2770" t="s">
        <v>104</v>
      </c>
      <c r="F2770" t="s">
        <v>2876</v>
      </c>
      <c r="G2770" t="s">
        <v>5123</v>
      </c>
      <c r="H2770">
        <v>19458797622</v>
      </c>
      <c r="I2770" t="s">
        <v>6623</v>
      </c>
      <c r="J2770" t="s">
        <v>7291</v>
      </c>
      <c r="K2770">
        <v>8999.4</v>
      </c>
      <c r="L2770" s="12" t="s">
        <v>9628</v>
      </c>
      <c r="M2770" s="10" t="s">
        <v>11093</v>
      </c>
      <c r="N2770">
        <v>2769</v>
      </c>
      <c r="O2770">
        <v>45273</v>
      </c>
      <c r="P2770" t="s">
        <v>11403</v>
      </c>
      <c r="Q2770" s="16">
        <v>2201.37</v>
      </c>
      <c r="R2770">
        <v>6798.03</v>
      </c>
      <c r="S2770">
        <v>48</v>
      </c>
      <c r="T2770">
        <v>2769</v>
      </c>
      <c r="U2770">
        <v>44442.64</v>
      </c>
      <c r="V2770" t="s">
        <v>11413</v>
      </c>
      <c r="W2770">
        <v>5.62</v>
      </c>
      <c r="X2770">
        <v>12</v>
      </c>
      <c r="Y2770" t="s">
        <v>10749</v>
      </c>
      <c r="Z2770" t="s">
        <v>12011</v>
      </c>
      <c r="AA2770">
        <v>2769</v>
      </c>
      <c r="AB2770" t="s">
        <v>12015</v>
      </c>
      <c r="AC2770">
        <v>3306.96</v>
      </c>
      <c r="AD2770">
        <v>3101.38</v>
      </c>
      <c r="AE2770">
        <v>155.07</v>
      </c>
      <c r="AF2770" t="s">
        <v>11397</v>
      </c>
      <c r="AG2770" t="s">
        <v>11243</v>
      </c>
      <c r="AH2770">
        <v>6766</v>
      </c>
      <c r="AI2770">
        <v>2769</v>
      </c>
      <c r="AJ2770" t="s">
        <v>11318</v>
      </c>
      <c r="AK2770" t="s">
        <v>12029</v>
      </c>
      <c r="AL2770" t="s">
        <v>12032</v>
      </c>
      <c r="AM2770" t="s">
        <v>11300</v>
      </c>
      <c r="AN2770">
        <v>1</v>
      </c>
      <c r="AO2770" s="10" t="s">
        <v>12036</v>
      </c>
      <c r="AP2770" t="str" cm="1">
        <f t="array" ref="AP2770">_xlfn.IFS(
  Table1[[#This Row],[Age]]&lt;=25, "18-25",
  Table1[[#This Row],[Age]]&lt;=35, "26-35",
  Table1[[#This Row],[Age]]&lt;=45, "36-45",
  Table1[[#This Row],[Age]]&lt;=60, "46-60",
  TRUE, "60+")</f>
        <v>60+</v>
      </c>
    </row>
    <row r="2771" spans="1:42" x14ac:dyDescent="0.3">
      <c r="A2771">
        <v>2770</v>
      </c>
      <c r="B2771" t="s">
        <v>13</v>
      </c>
      <c r="C2771" t="s">
        <v>83</v>
      </c>
      <c r="D2771">
        <v>34</v>
      </c>
      <c r="E2771" t="s">
        <v>105</v>
      </c>
      <c r="F2771" t="s">
        <v>2877</v>
      </c>
      <c r="G2771" t="s">
        <v>5122</v>
      </c>
      <c r="H2771">
        <v>19458797623</v>
      </c>
      <c r="I2771" t="s">
        <v>5275</v>
      </c>
      <c r="J2771" t="s">
        <v>7292</v>
      </c>
      <c r="K2771">
        <v>6323.35</v>
      </c>
      <c r="L2771" s="12" t="s">
        <v>8587</v>
      </c>
      <c r="M2771" s="10" t="s">
        <v>11197</v>
      </c>
      <c r="N2771">
        <v>2770</v>
      </c>
      <c r="O2771">
        <v>45063</v>
      </c>
      <c r="P2771" t="s">
        <v>11403</v>
      </c>
      <c r="Q2771" s="16">
        <v>2765.41</v>
      </c>
      <c r="R2771">
        <v>9088.76</v>
      </c>
      <c r="S2771">
        <v>62</v>
      </c>
      <c r="T2771">
        <v>2770</v>
      </c>
      <c r="U2771">
        <v>45883.4</v>
      </c>
      <c r="V2771" t="s">
        <v>11412</v>
      </c>
      <c r="W2771">
        <v>4.1100000000000003</v>
      </c>
      <c r="X2771">
        <v>24</v>
      </c>
      <c r="Y2771" t="s">
        <v>11525</v>
      </c>
      <c r="Z2771" t="s">
        <v>12012</v>
      </c>
      <c r="AA2771">
        <v>2770</v>
      </c>
      <c r="AB2771" t="s">
        <v>12015</v>
      </c>
      <c r="AC2771">
        <v>3572.69</v>
      </c>
      <c r="AD2771">
        <v>3179.66</v>
      </c>
      <c r="AE2771">
        <v>158.97999999999999</v>
      </c>
      <c r="AF2771" t="s">
        <v>11336</v>
      </c>
      <c r="AG2771" t="s">
        <v>11265</v>
      </c>
      <c r="AH2771">
        <v>4719</v>
      </c>
      <c r="AI2771">
        <v>2770</v>
      </c>
      <c r="AJ2771" t="s">
        <v>11320</v>
      </c>
      <c r="AK2771" t="s">
        <v>12029</v>
      </c>
      <c r="AL2771" t="s">
        <v>12032</v>
      </c>
      <c r="AM2771" t="s">
        <v>11298</v>
      </c>
      <c r="AN2771">
        <v>1</v>
      </c>
      <c r="AO2771" s="10" t="s">
        <v>12046</v>
      </c>
      <c r="AP2771" t="str" cm="1">
        <f t="array" ref="AP2771">_xlfn.IFS(
  Table1[[#This Row],[Age]]&lt;=25, "18-25",
  Table1[[#This Row],[Age]]&lt;=35, "26-35",
  Table1[[#This Row],[Age]]&lt;=45, "36-45",
  Table1[[#This Row],[Age]]&lt;=60, "46-60",
  TRUE, "60+")</f>
        <v>26-35</v>
      </c>
    </row>
    <row r="2772" spans="1:42" x14ac:dyDescent="0.3">
      <c r="A2772">
        <v>2771</v>
      </c>
      <c r="B2772" t="s">
        <v>7</v>
      </c>
      <c r="C2772" t="s">
        <v>59</v>
      </c>
      <c r="D2772">
        <v>20</v>
      </c>
      <c r="E2772" t="s">
        <v>105</v>
      </c>
      <c r="F2772" t="s">
        <v>2878</v>
      </c>
      <c r="G2772" t="s">
        <v>5128</v>
      </c>
      <c r="H2772">
        <v>19458797624</v>
      </c>
      <c r="I2772" t="s">
        <v>6830</v>
      </c>
      <c r="J2772" t="s">
        <v>7291</v>
      </c>
      <c r="K2772">
        <v>4236.84</v>
      </c>
      <c r="L2772" s="12" t="s">
        <v>9629</v>
      </c>
      <c r="M2772" s="10" t="s">
        <v>11203</v>
      </c>
      <c r="N2772">
        <v>2771</v>
      </c>
      <c r="O2772">
        <v>45079</v>
      </c>
      <c r="P2772" t="s">
        <v>11403</v>
      </c>
      <c r="Q2772" s="16">
        <v>134</v>
      </c>
      <c r="R2772">
        <v>4102.84</v>
      </c>
      <c r="S2772">
        <v>94</v>
      </c>
      <c r="T2772">
        <v>2771</v>
      </c>
      <c r="U2772">
        <v>41248.57</v>
      </c>
      <c r="V2772" t="s">
        <v>11412</v>
      </c>
      <c r="W2772">
        <v>8.8800000000000008</v>
      </c>
      <c r="X2772">
        <v>60</v>
      </c>
      <c r="Y2772" t="s">
        <v>10843</v>
      </c>
      <c r="Z2772" t="s">
        <v>12010</v>
      </c>
      <c r="AA2772">
        <v>2771</v>
      </c>
      <c r="AB2772" t="s">
        <v>12016</v>
      </c>
      <c r="AC2772">
        <v>5954.48</v>
      </c>
      <c r="AD2772">
        <v>3210.26</v>
      </c>
      <c r="AE2772">
        <v>160.51</v>
      </c>
      <c r="AF2772" t="s">
        <v>11161</v>
      </c>
      <c r="AG2772" t="s">
        <v>11167</v>
      </c>
      <c r="AH2772">
        <v>8031</v>
      </c>
      <c r="AI2772">
        <v>2771</v>
      </c>
      <c r="AJ2772" t="s">
        <v>11149</v>
      </c>
      <c r="AK2772" t="s">
        <v>12028</v>
      </c>
      <c r="AL2772" t="s">
        <v>12031</v>
      </c>
      <c r="AM2772" t="s">
        <v>11222</v>
      </c>
      <c r="AN2772">
        <v>-1</v>
      </c>
      <c r="AO2772" s="10" t="s">
        <v>12043</v>
      </c>
      <c r="AP2772" t="str" cm="1">
        <f t="array" ref="AP2772">_xlfn.IFS(
  Table1[[#This Row],[Age]]&lt;=25, "18-25",
  Table1[[#This Row],[Age]]&lt;=35, "26-35",
  Table1[[#This Row],[Age]]&lt;=45, "36-45",
  Table1[[#This Row],[Age]]&lt;=60, "46-60",
  TRUE, "60+")</f>
        <v>18-25</v>
      </c>
    </row>
    <row r="2773" spans="1:42" x14ac:dyDescent="0.3">
      <c r="A2773">
        <v>2772</v>
      </c>
      <c r="B2773" t="s">
        <v>26</v>
      </c>
      <c r="C2773" t="s">
        <v>54</v>
      </c>
      <c r="D2773">
        <v>48</v>
      </c>
      <c r="E2773" t="s">
        <v>106</v>
      </c>
      <c r="F2773" t="s">
        <v>2879</v>
      </c>
      <c r="G2773" t="s">
        <v>5142</v>
      </c>
      <c r="H2773">
        <v>19458797625</v>
      </c>
      <c r="I2773" t="s">
        <v>5314</v>
      </c>
      <c r="J2773" t="s">
        <v>7291</v>
      </c>
      <c r="K2773">
        <v>574.33000000000004</v>
      </c>
      <c r="L2773" s="12" t="s">
        <v>9630</v>
      </c>
      <c r="M2773" s="10" t="s">
        <v>11364</v>
      </c>
      <c r="N2773">
        <v>2772</v>
      </c>
      <c r="O2773">
        <v>45270</v>
      </c>
      <c r="P2773" t="s">
        <v>11402</v>
      </c>
      <c r="Q2773" s="16">
        <v>2741.34</v>
      </c>
      <c r="R2773">
        <v>-2167.0100000000002</v>
      </c>
      <c r="S2773">
        <v>27</v>
      </c>
      <c r="T2773">
        <v>2772</v>
      </c>
      <c r="U2773">
        <v>14229.29</v>
      </c>
      <c r="V2773" t="s">
        <v>11413</v>
      </c>
      <c r="W2773">
        <v>3.54</v>
      </c>
      <c r="X2773">
        <v>24</v>
      </c>
      <c r="Y2773" t="s">
        <v>11866</v>
      </c>
      <c r="Z2773" t="s">
        <v>12011</v>
      </c>
      <c r="AA2773">
        <v>2772</v>
      </c>
      <c r="AB2773" t="s">
        <v>12015</v>
      </c>
      <c r="AC2773">
        <v>5111.45</v>
      </c>
      <c r="AD2773">
        <v>307.32</v>
      </c>
      <c r="AE2773">
        <v>15.37</v>
      </c>
      <c r="AF2773" t="s">
        <v>11188</v>
      </c>
      <c r="AG2773" t="s">
        <v>11225</v>
      </c>
      <c r="AH2773">
        <v>6771</v>
      </c>
      <c r="AI2773">
        <v>2772</v>
      </c>
      <c r="AJ2773" t="s">
        <v>11177</v>
      </c>
      <c r="AK2773" t="s">
        <v>12027</v>
      </c>
      <c r="AL2773" t="s">
        <v>12031</v>
      </c>
      <c r="AM2773" t="s">
        <v>11349</v>
      </c>
      <c r="AN2773">
        <v>1</v>
      </c>
      <c r="AO2773" s="10" t="s">
        <v>12036</v>
      </c>
      <c r="AP2773" t="str" cm="1">
        <f t="array" ref="AP2773">_xlfn.IFS(
  Table1[[#This Row],[Age]]&lt;=25, "18-25",
  Table1[[#This Row],[Age]]&lt;=35, "26-35",
  Table1[[#This Row],[Age]]&lt;=45, "36-45",
  Table1[[#This Row],[Age]]&lt;=60, "46-60",
  TRUE, "60+")</f>
        <v>46-60</v>
      </c>
    </row>
    <row r="2774" spans="1:42" x14ac:dyDescent="0.3">
      <c r="A2774">
        <v>2773</v>
      </c>
      <c r="B2774" t="s">
        <v>10</v>
      </c>
      <c r="C2774" t="s">
        <v>88</v>
      </c>
      <c r="D2774">
        <v>38</v>
      </c>
      <c r="E2774" t="s">
        <v>106</v>
      </c>
      <c r="F2774" t="s">
        <v>2880</v>
      </c>
      <c r="G2774" t="s">
        <v>5109</v>
      </c>
      <c r="H2774">
        <v>19458797626</v>
      </c>
      <c r="I2774" t="s">
        <v>5320</v>
      </c>
      <c r="J2774" t="s">
        <v>7291</v>
      </c>
      <c r="K2774">
        <v>6013.07</v>
      </c>
      <c r="L2774" s="12" t="s">
        <v>9631</v>
      </c>
      <c r="M2774" s="10" t="s">
        <v>11230</v>
      </c>
      <c r="N2774">
        <v>2773</v>
      </c>
      <c r="O2774">
        <v>44984</v>
      </c>
      <c r="P2774" t="s">
        <v>11403</v>
      </c>
      <c r="Q2774" s="16">
        <v>2002.39</v>
      </c>
      <c r="R2774">
        <v>4010.68</v>
      </c>
      <c r="S2774">
        <v>62</v>
      </c>
      <c r="T2774">
        <v>2773</v>
      </c>
      <c r="U2774">
        <v>22132.58</v>
      </c>
      <c r="V2774" t="s">
        <v>11412</v>
      </c>
      <c r="W2774">
        <v>7.18</v>
      </c>
      <c r="X2774">
        <v>24</v>
      </c>
      <c r="Y2774" t="s">
        <v>11920</v>
      </c>
      <c r="Z2774" t="s">
        <v>12012</v>
      </c>
      <c r="AA2774">
        <v>2773</v>
      </c>
      <c r="AB2774" t="s">
        <v>12017</v>
      </c>
      <c r="AC2774">
        <v>4809.53</v>
      </c>
      <c r="AD2774">
        <v>2536.42</v>
      </c>
      <c r="AE2774">
        <v>126.82</v>
      </c>
      <c r="AF2774" t="s">
        <v>11163</v>
      </c>
      <c r="AG2774" t="s">
        <v>11125</v>
      </c>
      <c r="AH2774">
        <v>6232</v>
      </c>
      <c r="AI2774">
        <v>2773</v>
      </c>
      <c r="AJ2774" t="s">
        <v>11199</v>
      </c>
      <c r="AK2774" t="s">
        <v>12029</v>
      </c>
      <c r="AL2774" t="s">
        <v>12032</v>
      </c>
      <c r="AM2774" t="s">
        <v>11305</v>
      </c>
      <c r="AN2774">
        <v>1</v>
      </c>
      <c r="AO2774" s="10" t="s">
        <v>12045</v>
      </c>
      <c r="AP2774" t="str" cm="1">
        <f t="array" ref="AP2774">_xlfn.IFS(
  Table1[[#This Row],[Age]]&lt;=25, "18-25",
  Table1[[#This Row],[Age]]&lt;=35, "26-35",
  Table1[[#This Row],[Age]]&lt;=45, "36-45",
  Table1[[#This Row],[Age]]&lt;=60, "46-60",
  TRUE, "60+")</f>
        <v>36-45</v>
      </c>
    </row>
    <row r="2775" spans="1:42" x14ac:dyDescent="0.3">
      <c r="A2775">
        <v>2774</v>
      </c>
      <c r="B2775" t="s">
        <v>41</v>
      </c>
      <c r="C2775" t="s">
        <v>56</v>
      </c>
      <c r="D2775">
        <v>50</v>
      </c>
      <c r="E2775" t="s">
        <v>105</v>
      </c>
      <c r="F2775" t="s">
        <v>2881</v>
      </c>
      <c r="G2775" t="s">
        <v>5140</v>
      </c>
      <c r="H2775">
        <v>19458797627</v>
      </c>
      <c r="I2775" t="s">
        <v>5853</v>
      </c>
      <c r="J2775" t="s">
        <v>7292</v>
      </c>
      <c r="K2775">
        <v>3572.45</v>
      </c>
      <c r="L2775" s="12" t="s">
        <v>9632</v>
      </c>
      <c r="M2775" s="10" t="s">
        <v>11383</v>
      </c>
      <c r="N2775">
        <v>2774</v>
      </c>
      <c r="O2775">
        <v>45146</v>
      </c>
      <c r="P2775" t="s">
        <v>11403</v>
      </c>
      <c r="Q2775" s="16">
        <v>2397.5</v>
      </c>
      <c r="R2775">
        <v>5969.95</v>
      </c>
      <c r="S2775">
        <v>78</v>
      </c>
      <c r="T2775">
        <v>2774</v>
      </c>
      <c r="U2775">
        <v>1018.87</v>
      </c>
      <c r="V2775" t="s">
        <v>11411</v>
      </c>
      <c r="W2775">
        <v>6.3</v>
      </c>
      <c r="X2775">
        <v>36</v>
      </c>
      <c r="Y2775" t="s">
        <v>11681</v>
      </c>
      <c r="Z2775" t="s">
        <v>12011</v>
      </c>
      <c r="AA2775">
        <v>2774</v>
      </c>
      <c r="AB2775" t="s">
        <v>12015</v>
      </c>
      <c r="AC2775">
        <v>4539.9799999999996</v>
      </c>
      <c r="AD2775">
        <v>11.29</v>
      </c>
      <c r="AE2775">
        <v>0.56000000000000005</v>
      </c>
      <c r="AF2775" t="s">
        <v>11253</v>
      </c>
      <c r="AG2775" t="s">
        <v>11329</v>
      </c>
      <c r="AH2775">
        <v>4816</v>
      </c>
      <c r="AI2775">
        <v>2774</v>
      </c>
      <c r="AJ2775" t="s">
        <v>11043</v>
      </c>
      <c r="AK2775" t="s">
        <v>12027</v>
      </c>
      <c r="AL2775" t="s">
        <v>12031</v>
      </c>
      <c r="AM2775" t="s">
        <v>11159</v>
      </c>
      <c r="AN2775">
        <v>1</v>
      </c>
      <c r="AO2775" s="10" t="s">
        <v>12041</v>
      </c>
      <c r="AP2775" t="str" cm="1">
        <f t="array" ref="AP2775">_xlfn.IFS(
  Table1[[#This Row],[Age]]&lt;=25, "18-25",
  Table1[[#This Row],[Age]]&lt;=35, "26-35",
  Table1[[#This Row],[Age]]&lt;=45, "36-45",
  Table1[[#This Row],[Age]]&lt;=60, "46-60",
  TRUE, "60+")</f>
        <v>46-60</v>
      </c>
    </row>
    <row r="2776" spans="1:42" x14ac:dyDescent="0.3">
      <c r="A2776">
        <v>2775</v>
      </c>
      <c r="B2776" t="s">
        <v>6</v>
      </c>
      <c r="C2776" t="s">
        <v>80</v>
      </c>
      <c r="D2776">
        <v>18</v>
      </c>
      <c r="E2776" t="s">
        <v>104</v>
      </c>
      <c r="F2776" t="s">
        <v>2882</v>
      </c>
      <c r="G2776" t="s">
        <v>5124</v>
      </c>
      <c r="H2776">
        <v>19458797628</v>
      </c>
      <c r="I2776" t="s">
        <v>6831</v>
      </c>
      <c r="J2776" t="s">
        <v>7292</v>
      </c>
      <c r="K2776">
        <v>5420.03</v>
      </c>
      <c r="L2776" s="12" t="s">
        <v>8209</v>
      </c>
      <c r="M2776" s="10" t="s">
        <v>11287</v>
      </c>
      <c r="N2776">
        <v>2775</v>
      </c>
      <c r="O2776">
        <v>44944</v>
      </c>
      <c r="P2776" t="s">
        <v>11403</v>
      </c>
      <c r="Q2776" s="16">
        <v>1523.65</v>
      </c>
      <c r="R2776">
        <v>3896.38</v>
      </c>
      <c r="S2776">
        <v>65</v>
      </c>
      <c r="T2776">
        <v>2775</v>
      </c>
      <c r="U2776">
        <v>23118.94</v>
      </c>
      <c r="V2776" t="s">
        <v>11413</v>
      </c>
      <c r="W2776">
        <v>3.96</v>
      </c>
      <c r="X2776">
        <v>36</v>
      </c>
      <c r="Y2776" t="s">
        <v>10971</v>
      </c>
      <c r="Z2776" t="s">
        <v>12011</v>
      </c>
      <c r="AA2776">
        <v>2775</v>
      </c>
      <c r="AB2776" t="s">
        <v>12016</v>
      </c>
      <c r="AC2776">
        <v>7792.16</v>
      </c>
      <c r="AD2776">
        <v>4590.2700000000004</v>
      </c>
      <c r="AE2776">
        <v>229.51</v>
      </c>
      <c r="AF2776" t="s">
        <v>11318</v>
      </c>
      <c r="AG2776" t="s">
        <v>11198</v>
      </c>
      <c r="AH2776">
        <v>8344</v>
      </c>
      <c r="AI2776">
        <v>2775</v>
      </c>
      <c r="AJ2776" t="s">
        <v>11055</v>
      </c>
      <c r="AK2776" t="s">
        <v>12027</v>
      </c>
      <c r="AL2776" t="s">
        <v>12032</v>
      </c>
      <c r="AM2776" t="s">
        <v>11350</v>
      </c>
      <c r="AN2776">
        <v>1</v>
      </c>
      <c r="AO2776" s="10" t="s">
        <v>12039</v>
      </c>
      <c r="AP2776" t="str" cm="1">
        <f t="array" ref="AP2776">_xlfn.IFS(
  Table1[[#This Row],[Age]]&lt;=25, "18-25",
  Table1[[#This Row],[Age]]&lt;=35, "26-35",
  Table1[[#This Row],[Age]]&lt;=45, "36-45",
  Table1[[#This Row],[Age]]&lt;=60, "46-60",
  TRUE, "60+")</f>
        <v>18-25</v>
      </c>
    </row>
    <row r="2777" spans="1:42" x14ac:dyDescent="0.3">
      <c r="A2777">
        <v>2776</v>
      </c>
      <c r="B2777" t="s">
        <v>15</v>
      </c>
      <c r="C2777" t="s">
        <v>56</v>
      </c>
      <c r="D2777">
        <v>23</v>
      </c>
      <c r="E2777" t="s">
        <v>106</v>
      </c>
      <c r="F2777" t="s">
        <v>2883</v>
      </c>
      <c r="G2777" t="s">
        <v>5120</v>
      </c>
      <c r="H2777">
        <v>19458797629</v>
      </c>
      <c r="I2777" t="s">
        <v>6084</v>
      </c>
      <c r="J2777" t="s">
        <v>7291</v>
      </c>
      <c r="K2777">
        <v>7687.77</v>
      </c>
      <c r="L2777" s="12" t="s">
        <v>9633</v>
      </c>
      <c r="M2777" s="10" t="s">
        <v>11169</v>
      </c>
      <c r="N2777">
        <v>2776</v>
      </c>
      <c r="O2777">
        <v>45016</v>
      </c>
      <c r="P2777" t="s">
        <v>11404</v>
      </c>
      <c r="Q2777" s="16">
        <v>2465.7800000000002</v>
      </c>
      <c r="R2777">
        <v>5221.99</v>
      </c>
      <c r="S2777">
        <v>52</v>
      </c>
      <c r="T2777">
        <v>2776</v>
      </c>
      <c r="U2777">
        <v>15393.88</v>
      </c>
      <c r="V2777" t="s">
        <v>11412</v>
      </c>
      <c r="W2777">
        <v>3.29</v>
      </c>
      <c r="X2777">
        <v>60</v>
      </c>
      <c r="Y2777" t="s">
        <v>10601</v>
      </c>
      <c r="Z2777" t="s">
        <v>12011</v>
      </c>
      <c r="AA2777">
        <v>2776</v>
      </c>
      <c r="AB2777" t="s">
        <v>12015</v>
      </c>
      <c r="AC2777">
        <v>3528.17</v>
      </c>
      <c r="AD2777">
        <v>84.52</v>
      </c>
      <c r="AE2777">
        <v>4.2300000000000004</v>
      </c>
      <c r="AF2777" t="s">
        <v>11207</v>
      </c>
      <c r="AG2777" t="s">
        <v>11042</v>
      </c>
      <c r="AH2777">
        <v>1522</v>
      </c>
      <c r="AI2777">
        <v>2776</v>
      </c>
      <c r="AJ2777" t="s">
        <v>11368</v>
      </c>
      <c r="AK2777" t="s">
        <v>12029</v>
      </c>
      <c r="AL2777" t="s">
        <v>12031</v>
      </c>
      <c r="AM2777" t="s">
        <v>11062</v>
      </c>
      <c r="AN2777">
        <v>1</v>
      </c>
      <c r="AO2777" s="10" t="s">
        <v>12047</v>
      </c>
      <c r="AP2777" t="str" cm="1">
        <f t="array" ref="AP2777">_xlfn.IFS(
  Table1[[#This Row],[Age]]&lt;=25, "18-25",
  Table1[[#This Row],[Age]]&lt;=35, "26-35",
  Table1[[#This Row],[Age]]&lt;=45, "36-45",
  Table1[[#This Row],[Age]]&lt;=60, "46-60",
  TRUE, "60+")</f>
        <v>18-25</v>
      </c>
    </row>
    <row r="2778" spans="1:42" x14ac:dyDescent="0.3">
      <c r="A2778">
        <v>2777</v>
      </c>
      <c r="B2778" t="s">
        <v>6</v>
      </c>
      <c r="C2778" t="s">
        <v>75</v>
      </c>
      <c r="D2778">
        <v>68</v>
      </c>
      <c r="E2778" t="s">
        <v>106</v>
      </c>
      <c r="F2778" t="s">
        <v>2884</v>
      </c>
      <c r="G2778" t="s">
        <v>5123</v>
      </c>
      <c r="H2778">
        <v>19458797630</v>
      </c>
      <c r="I2778" t="s">
        <v>5253</v>
      </c>
      <c r="J2778" t="s">
        <v>7292</v>
      </c>
      <c r="K2778">
        <v>8057.03</v>
      </c>
      <c r="L2778" s="12" t="s">
        <v>9634</v>
      </c>
      <c r="M2778" s="10" t="s">
        <v>11345</v>
      </c>
      <c r="N2778">
        <v>2777</v>
      </c>
      <c r="O2778">
        <v>45256</v>
      </c>
      <c r="P2778" t="s">
        <v>11404</v>
      </c>
      <c r="Q2778" s="16">
        <v>4410.38</v>
      </c>
      <c r="R2778">
        <v>12467.41</v>
      </c>
      <c r="S2778">
        <v>1</v>
      </c>
      <c r="T2778">
        <v>2777</v>
      </c>
      <c r="U2778">
        <v>6482.91</v>
      </c>
      <c r="V2778" t="s">
        <v>11413</v>
      </c>
      <c r="W2778">
        <v>8.23</v>
      </c>
      <c r="X2778">
        <v>36</v>
      </c>
      <c r="Y2778" t="s">
        <v>7496</v>
      </c>
      <c r="Z2778" t="s">
        <v>12010</v>
      </c>
      <c r="AA2778">
        <v>2777</v>
      </c>
      <c r="AB2778" t="s">
        <v>12015</v>
      </c>
      <c r="AC2778">
        <v>3813.92</v>
      </c>
      <c r="AD2778">
        <v>3886.68</v>
      </c>
      <c r="AE2778">
        <v>194.33</v>
      </c>
      <c r="AF2778" t="s">
        <v>11096</v>
      </c>
      <c r="AG2778" t="s">
        <v>11039</v>
      </c>
      <c r="AH2778">
        <v>4088</v>
      </c>
      <c r="AI2778">
        <v>2777</v>
      </c>
      <c r="AJ2778" t="s">
        <v>11243</v>
      </c>
      <c r="AK2778" t="s">
        <v>12029</v>
      </c>
      <c r="AL2778" t="s">
        <v>12032</v>
      </c>
      <c r="AM2778" t="s">
        <v>11310</v>
      </c>
      <c r="AN2778">
        <v>-1</v>
      </c>
      <c r="AO2778" s="10" t="s">
        <v>12040</v>
      </c>
      <c r="AP2778" t="str" cm="1">
        <f t="array" ref="AP2778">_xlfn.IFS(
  Table1[[#This Row],[Age]]&lt;=25, "18-25",
  Table1[[#This Row],[Age]]&lt;=35, "26-35",
  Table1[[#This Row],[Age]]&lt;=45, "36-45",
  Table1[[#This Row],[Age]]&lt;=60, "46-60",
  TRUE, "60+")</f>
        <v>60+</v>
      </c>
    </row>
    <row r="2779" spans="1:42" x14ac:dyDescent="0.3">
      <c r="A2779">
        <v>2778</v>
      </c>
      <c r="B2779" t="s">
        <v>23</v>
      </c>
      <c r="C2779" t="s">
        <v>101</v>
      </c>
      <c r="D2779">
        <v>21</v>
      </c>
      <c r="E2779" t="s">
        <v>105</v>
      </c>
      <c r="F2779" t="s">
        <v>2885</v>
      </c>
      <c r="G2779" t="s">
        <v>5123</v>
      </c>
      <c r="H2779">
        <v>19458797631</v>
      </c>
      <c r="I2779" t="s">
        <v>5666</v>
      </c>
      <c r="J2779" t="s">
        <v>7292</v>
      </c>
      <c r="K2779">
        <v>8656.35</v>
      </c>
      <c r="L2779" s="12" t="s">
        <v>9635</v>
      </c>
      <c r="M2779" s="10" t="s">
        <v>11138</v>
      </c>
      <c r="N2779">
        <v>2778</v>
      </c>
      <c r="O2779">
        <v>45103</v>
      </c>
      <c r="P2779" t="s">
        <v>11402</v>
      </c>
      <c r="Q2779" s="16">
        <v>3941.37</v>
      </c>
      <c r="R2779">
        <v>4714.9799999999996</v>
      </c>
      <c r="S2779">
        <v>50</v>
      </c>
      <c r="T2779">
        <v>2778</v>
      </c>
      <c r="U2779">
        <v>42090.8</v>
      </c>
      <c r="V2779" t="s">
        <v>11413</v>
      </c>
      <c r="W2779">
        <v>5.59</v>
      </c>
      <c r="X2779">
        <v>60</v>
      </c>
      <c r="Y2779" t="s">
        <v>11901</v>
      </c>
      <c r="Z2779" t="s">
        <v>12011</v>
      </c>
      <c r="AA2779">
        <v>2778</v>
      </c>
      <c r="AB2779" t="s">
        <v>12017</v>
      </c>
      <c r="AC2779">
        <v>6213.94</v>
      </c>
      <c r="AD2779">
        <v>1200.77</v>
      </c>
      <c r="AE2779">
        <v>60.04</v>
      </c>
      <c r="AF2779" t="s">
        <v>11098</v>
      </c>
      <c r="AG2779" t="s">
        <v>11151</v>
      </c>
      <c r="AH2779">
        <v>6506</v>
      </c>
      <c r="AI2779">
        <v>2778</v>
      </c>
      <c r="AJ2779" t="s">
        <v>11324</v>
      </c>
      <c r="AK2779" t="s">
        <v>12028</v>
      </c>
      <c r="AL2779" t="s">
        <v>12031</v>
      </c>
      <c r="AM2779" t="s">
        <v>11280</v>
      </c>
      <c r="AN2779">
        <v>1</v>
      </c>
      <c r="AO2779" s="10" t="s">
        <v>12043</v>
      </c>
      <c r="AP2779" t="str" cm="1">
        <f t="array" ref="AP2779">_xlfn.IFS(
  Table1[[#This Row],[Age]]&lt;=25, "18-25",
  Table1[[#This Row],[Age]]&lt;=35, "26-35",
  Table1[[#This Row],[Age]]&lt;=45, "36-45",
  Table1[[#This Row],[Age]]&lt;=60, "46-60",
  TRUE, "60+")</f>
        <v>18-25</v>
      </c>
    </row>
    <row r="2780" spans="1:42" x14ac:dyDescent="0.3">
      <c r="A2780">
        <v>2779</v>
      </c>
      <c r="B2780" t="s">
        <v>4</v>
      </c>
      <c r="C2780" t="s">
        <v>80</v>
      </c>
      <c r="D2780">
        <v>39</v>
      </c>
      <c r="E2780" t="s">
        <v>104</v>
      </c>
      <c r="F2780" t="s">
        <v>2886</v>
      </c>
      <c r="G2780" t="s">
        <v>5129</v>
      </c>
      <c r="H2780">
        <v>19458797632</v>
      </c>
      <c r="I2780" t="s">
        <v>5877</v>
      </c>
      <c r="J2780" t="s">
        <v>7291</v>
      </c>
      <c r="K2780">
        <v>6396.86</v>
      </c>
      <c r="L2780" s="12" t="s">
        <v>7305</v>
      </c>
      <c r="M2780" s="10" t="s">
        <v>11248</v>
      </c>
      <c r="N2780">
        <v>2779</v>
      </c>
      <c r="O2780">
        <v>44970</v>
      </c>
      <c r="P2780" t="s">
        <v>11404</v>
      </c>
      <c r="Q2780" s="16">
        <v>3084.06</v>
      </c>
      <c r="R2780">
        <v>3312.8</v>
      </c>
      <c r="S2780">
        <v>40</v>
      </c>
      <c r="T2780">
        <v>2779</v>
      </c>
      <c r="U2780">
        <v>33998.9</v>
      </c>
      <c r="V2780" t="s">
        <v>11411</v>
      </c>
      <c r="W2780">
        <v>6.5</v>
      </c>
      <c r="X2780">
        <v>24</v>
      </c>
      <c r="Y2780" t="s">
        <v>9174</v>
      </c>
      <c r="Z2780" t="s">
        <v>12011</v>
      </c>
      <c r="AA2780">
        <v>2779</v>
      </c>
      <c r="AB2780" t="s">
        <v>12016</v>
      </c>
      <c r="AC2780">
        <v>9678.7900000000009</v>
      </c>
      <c r="AD2780">
        <v>2931.95</v>
      </c>
      <c r="AE2780">
        <v>146.6</v>
      </c>
      <c r="AF2780" t="s">
        <v>11252</v>
      </c>
      <c r="AG2780" t="s">
        <v>11162</v>
      </c>
      <c r="AH2780">
        <v>9044</v>
      </c>
      <c r="AI2780">
        <v>2779</v>
      </c>
      <c r="AJ2780" t="s">
        <v>11361</v>
      </c>
      <c r="AK2780" t="s">
        <v>12029</v>
      </c>
      <c r="AL2780" t="s">
        <v>12032</v>
      </c>
      <c r="AM2780" t="s">
        <v>11149</v>
      </c>
      <c r="AN2780">
        <v>1</v>
      </c>
      <c r="AO2780" s="10" t="s">
        <v>12045</v>
      </c>
      <c r="AP2780" t="str" cm="1">
        <f t="array" ref="AP2780">_xlfn.IFS(
  Table1[[#This Row],[Age]]&lt;=25, "18-25",
  Table1[[#This Row],[Age]]&lt;=35, "26-35",
  Table1[[#This Row],[Age]]&lt;=45, "36-45",
  Table1[[#This Row],[Age]]&lt;=60, "46-60",
  TRUE, "60+")</f>
        <v>36-45</v>
      </c>
    </row>
    <row r="2781" spans="1:42" x14ac:dyDescent="0.3">
      <c r="A2781">
        <v>2780</v>
      </c>
      <c r="B2781" t="s">
        <v>39</v>
      </c>
      <c r="C2781" t="s">
        <v>67</v>
      </c>
      <c r="D2781">
        <v>30</v>
      </c>
      <c r="E2781" t="s">
        <v>104</v>
      </c>
      <c r="F2781" t="s">
        <v>2887</v>
      </c>
      <c r="G2781" t="s">
        <v>5144</v>
      </c>
      <c r="H2781">
        <v>19458797633</v>
      </c>
      <c r="I2781" t="s">
        <v>6832</v>
      </c>
      <c r="J2781" t="s">
        <v>7291</v>
      </c>
      <c r="K2781">
        <v>9065.6200000000008</v>
      </c>
      <c r="L2781" s="12" t="s">
        <v>9636</v>
      </c>
      <c r="M2781" s="10" t="s">
        <v>11375</v>
      </c>
      <c r="N2781">
        <v>2780</v>
      </c>
      <c r="O2781">
        <v>45129</v>
      </c>
      <c r="P2781" t="s">
        <v>11402</v>
      </c>
      <c r="Q2781" s="16">
        <v>3136.62</v>
      </c>
      <c r="R2781">
        <v>12202.24</v>
      </c>
      <c r="S2781">
        <v>72</v>
      </c>
      <c r="T2781">
        <v>2780</v>
      </c>
      <c r="U2781">
        <v>49956.07</v>
      </c>
      <c r="V2781" t="s">
        <v>11412</v>
      </c>
      <c r="W2781">
        <v>9.66</v>
      </c>
      <c r="X2781">
        <v>36</v>
      </c>
      <c r="Y2781" t="s">
        <v>11818</v>
      </c>
      <c r="Z2781" t="s">
        <v>12011</v>
      </c>
      <c r="AA2781">
        <v>2780</v>
      </c>
      <c r="AB2781" t="s">
        <v>12015</v>
      </c>
      <c r="AC2781">
        <v>3619.77</v>
      </c>
      <c r="AD2781">
        <v>2257.5</v>
      </c>
      <c r="AE2781">
        <v>112.88</v>
      </c>
      <c r="AF2781" t="s">
        <v>11183</v>
      </c>
      <c r="AG2781" t="s">
        <v>11193</v>
      </c>
      <c r="AH2781">
        <v>6542</v>
      </c>
      <c r="AI2781">
        <v>2780</v>
      </c>
      <c r="AJ2781" t="s">
        <v>11337</v>
      </c>
      <c r="AK2781" t="s">
        <v>12028</v>
      </c>
      <c r="AL2781" t="s">
        <v>12032</v>
      </c>
      <c r="AM2781" t="s">
        <v>11177</v>
      </c>
      <c r="AN2781">
        <v>1</v>
      </c>
      <c r="AO2781" s="10" t="s">
        <v>12038</v>
      </c>
      <c r="AP2781" t="str" cm="1">
        <f t="array" ref="AP2781">_xlfn.IFS(
  Table1[[#This Row],[Age]]&lt;=25, "18-25",
  Table1[[#This Row],[Age]]&lt;=35, "26-35",
  Table1[[#This Row],[Age]]&lt;=45, "36-45",
  Table1[[#This Row],[Age]]&lt;=60, "46-60",
  TRUE, "60+")</f>
        <v>26-35</v>
      </c>
    </row>
    <row r="2782" spans="1:42" x14ac:dyDescent="0.3">
      <c r="A2782">
        <v>2781</v>
      </c>
      <c r="B2782" t="s">
        <v>9</v>
      </c>
      <c r="C2782" t="s">
        <v>79</v>
      </c>
      <c r="D2782">
        <v>61</v>
      </c>
      <c r="E2782" t="s">
        <v>105</v>
      </c>
      <c r="F2782" t="s">
        <v>2888</v>
      </c>
      <c r="G2782" t="s">
        <v>5148</v>
      </c>
      <c r="H2782">
        <v>19458797634</v>
      </c>
      <c r="I2782" t="s">
        <v>6833</v>
      </c>
      <c r="J2782" t="s">
        <v>7292</v>
      </c>
      <c r="K2782">
        <v>6937.22</v>
      </c>
      <c r="L2782" s="12" t="s">
        <v>9637</v>
      </c>
      <c r="M2782" s="10" t="s">
        <v>11073</v>
      </c>
      <c r="N2782">
        <v>2781</v>
      </c>
      <c r="O2782">
        <v>45036</v>
      </c>
      <c r="P2782" t="s">
        <v>11403</v>
      </c>
      <c r="Q2782" s="16">
        <v>4478</v>
      </c>
      <c r="R2782">
        <v>11415.22</v>
      </c>
      <c r="S2782">
        <v>17</v>
      </c>
      <c r="T2782">
        <v>2781</v>
      </c>
      <c r="U2782">
        <v>25421.03</v>
      </c>
      <c r="V2782" t="s">
        <v>11411</v>
      </c>
      <c r="W2782">
        <v>4.58</v>
      </c>
      <c r="X2782">
        <v>60</v>
      </c>
      <c r="Y2782" t="s">
        <v>11893</v>
      </c>
      <c r="Z2782" t="s">
        <v>12011</v>
      </c>
      <c r="AA2782">
        <v>2781</v>
      </c>
      <c r="AB2782" t="s">
        <v>12016</v>
      </c>
      <c r="AC2782">
        <v>4744.38</v>
      </c>
      <c r="AD2782">
        <v>2719.12</v>
      </c>
      <c r="AE2782">
        <v>135.96</v>
      </c>
      <c r="AF2782" t="s">
        <v>11115</v>
      </c>
      <c r="AG2782" t="s">
        <v>11370</v>
      </c>
      <c r="AH2782">
        <v>8014</v>
      </c>
      <c r="AI2782">
        <v>2781</v>
      </c>
      <c r="AJ2782" t="s">
        <v>11384</v>
      </c>
      <c r="AK2782" t="s">
        <v>12029</v>
      </c>
      <c r="AL2782" t="s">
        <v>12031</v>
      </c>
      <c r="AM2782" t="s">
        <v>11085</v>
      </c>
      <c r="AN2782">
        <v>1</v>
      </c>
      <c r="AO2782" s="10" t="s">
        <v>12037</v>
      </c>
      <c r="AP2782" t="str" cm="1">
        <f t="array" ref="AP2782">_xlfn.IFS(
  Table1[[#This Row],[Age]]&lt;=25, "18-25",
  Table1[[#This Row],[Age]]&lt;=35, "26-35",
  Table1[[#This Row],[Age]]&lt;=45, "36-45",
  Table1[[#This Row],[Age]]&lt;=60, "46-60",
  TRUE, "60+")</f>
        <v>60+</v>
      </c>
    </row>
    <row r="2783" spans="1:42" x14ac:dyDescent="0.3">
      <c r="A2783">
        <v>2782</v>
      </c>
      <c r="B2783" t="s">
        <v>11</v>
      </c>
      <c r="C2783" t="s">
        <v>99</v>
      </c>
      <c r="D2783">
        <v>47</v>
      </c>
      <c r="E2783" t="s">
        <v>104</v>
      </c>
      <c r="F2783" t="s">
        <v>2889</v>
      </c>
      <c r="G2783" t="s">
        <v>5117</v>
      </c>
      <c r="H2783">
        <v>19458797635</v>
      </c>
      <c r="I2783" t="s">
        <v>6362</v>
      </c>
      <c r="J2783" t="s">
        <v>7291</v>
      </c>
      <c r="K2783">
        <v>7860.75</v>
      </c>
      <c r="L2783" s="12" t="s">
        <v>8010</v>
      </c>
      <c r="M2783" s="10" t="s">
        <v>11162</v>
      </c>
      <c r="N2783">
        <v>2782</v>
      </c>
      <c r="O2783">
        <v>45119</v>
      </c>
      <c r="P2783" t="s">
        <v>11403</v>
      </c>
      <c r="Q2783" s="16">
        <v>2403.6799999999998</v>
      </c>
      <c r="R2783">
        <v>5457.07</v>
      </c>
      <c r="S2783">
        <v>1</v>
      </c>
      <c r="T2783">
        <v>2782</v>
      </c>
      <c r="U2783">
        <v>17204.599999999999</v>
      </c>
      <c r="V2783" t="s">
        <v>11413</v>
      </c>
      <c r="W2783">
        <v>8.33</v>
      </c>
      <c r="X2783">
        <v>60</v>
      </c>
      <c r="Y2783" t="s">
        <v>10094</v>
      </c>
      <c r="Z2783" t="s">
        <v>12011</v>
      </c>
      <c r="AA2783">
        <v>2782</v>
      </c>
      <c r="AB2783" t="s">
        <v>12017</v>
      </c>
      <c r="AC2783">
        <v>2155.04</v>
      </c>
      <c r="AD2783">
        <v>3006</v>
      </c>
      <c r="AE2783">
        <v>150.30000000000001</v>
      </c>
      <c r="AF2783" t="s">
        <v>11067</v>
      </c>
      <c r="AG2783" t="s">
        <v>11222</v>
      </c>
      <c r="AH2783">
        <v>3856</v>
      </c>
      <c r="AI2783">
        <v>2782</v>
      </c>
      <c r="AJ2783" t="s">
        <v>11262</v>
      </c>
      <c r="AK2783" t="s">
        <v>12027</v>
      </c>
      <c r="AL2783" t="s">
        <v>12031</v>
      </c>
      <c r="AM2783" t="s">
        <v>11153</v>
      </c>
      <c r="AN2783">
        <v>1</v>
      </c>
      <c r="AO2783" s="10" t="s">
        <v>12038</v>
      </c>
      <c r="AP2783" t="str" cm="1">
        <f t="array" ref="AP2783">_xlfn.IFS(
  Table1[[#This Row],[Age]]&lt;=25, "18-25",
  Table1[[#This Row],[Age]]&lt;=35, "26-35",
  Table1[[#This Row],[Age]]&lt;=45, "36-45",
  Table1[[#This Row],[Age]]&lt;=60, "46-60",
  TRUE, "60+")</f>
        <v>46-60</v>
      </c>
    </row>
    <row r="2784" spans="1:42" x14ac:dyDescent="0.3">
      <c r="A2784">
        <v>2783</v>
      </c>
      <c r="B2784" t="s">
        <v>45</v>
      </c>
      <c r="C2784" t="s">
        <v>68</v>
      </c>
      <c r="D2784">
        <v>57</v>
      </c>
      <c r="E2784" t="s">
        <v>105</v>
      </c>
      <c r="F2784" t="s">
        <v>2890</v>
      </c>
      <c r="G2784" t="s">
        <v>5134</v>
      </c>
      <c r="H2784">
        <v>19458797636</v>
      </c>
      <c r="I2784" t="s">
        <v>6818</v>
      </c>
      <c r="J2784" t="s">
        <v>7292</v>
      </c>
      <c r="K2784">
        <v>6886.27</v>
      </c>
      <c r="L2784" s="12" t="s">
        <v>9638</v>
      </c>
      <c r="M2784" s="10" t="s">
        <v>11387</v>
      </c>
      <c r="N2784">
        <v>2783</v>
      </c>
      <c r="O2784">
        <v>45263</v>
      </c>
      <c r="P2784" t="s">
        <v>11402</v>
      </c>
      <c r="Q2784" s="16">
        <v>2701.34</v>
      </c>
      <c r="R2784">
        <v>4184.93</v>
      </c>
      <c r="S2784">
        <v>78</v>
      </c>
      <c r="T2784">
        <v>2783</v>
      </c>
      <c r="U2784">
        <v>13926.76</v>
      </c>
      <c r="V2784" t="s">
        <v>11412</v>
      </c>
      <c r="W2784">
        <v>6.75</v>
      </c>
      <c r="X2784">
        <v>36</v>
      </c>
      <c r="Y2784" t="s">
        <v>9520</v>
      </c>
      <c r="Z2784" t="s">
        <v>12012</v>
      </c>
      <c r="AA2784">
        <v>2783</v>
      </c>
      <c r="AB2784" t="s">
        <v>12016</v>
      </c>
      <c r="AC2784">
        <v>6767.32</v>
      </c>
      <c r="AD2784">
        <v>4916.18</v>
      </c>
      <c r="AE2784">
        <v>245.81</v>
      </c>
      <c r="AF2784" t="s">
        <v>11130</v>
      </c>
      <c r="AG2784" t="s">
        <v>11060</v>
      </c>
      <c r="AH2784">
        <v>5925</v>
      </c>
      <c r="AI2784">
        <v>2783</v>
      </c>
      <c r="AJ2784" t="s">
        <v>11133</v>
      </c>
      <c r="AK2784" t="s">
        <v>12028</v>
      </c>
      <c r="AL2784" t="s">
        <v>12032</v>
      </c>
      <c r="AM2784" t="s">
        <v>11369</v>
      </c>
      <c r="AN2784">
        <v>1</v>
      </c>
      <c r="AO2784" s="10" t="s">
        <v>12036</v>
      </c>
      <c r="AP2784" t="str" cm="1">
        <f t="array" ref="AP2784">_xlfn.IFS(
  Table1[[#This Row],[Age]]&lt;=25, "18-25",
  Table1[[#This Row],[Age]]&lt;=35, "26-35",
  Table1[[#This Row],[Age]]&lt;=45, "36-45",
  Table1[[#This Row],[Age]]&lt;=60, "46-60",
  TRUE, "60+")</f>
        <v>46-60</v>
      </c>
    </row>
    <row r="2785" spans="1:42" x14ac:dyDescent="0.3">
      <c r="A2785">
        <v>2784</v>
      </c>
      <c r="B2785" t="s">
        <v>8</v>
      </c>
      <c r="C2785" t="s">
        <v>68</v>
      </c>
      <c r="D2785">
        <v>69</v>
      </c>
      <c r="E2785" t="s">
        <v>104</v>
      </c>
      <c r="F2785" t="s">
        <v>2891</v>
      </c>
      <c r="G2785" t="s">
        <v>5146</v>
      </c>
      <c r="H2785">
        <v>19458797637</v>
      </c>
      <c r="I2785" t="s">
        <v>6834</v>
      </c>
      <c r="J2785" t="s">
        <v>7292</v>
      </c>
      <c r="K2785">
        <v>8731.4500000000007</v>
      </c>
      <c r="L2785" s="12" t="s">
        <v>8857</v>
      </c>
      <c r="M2785" s="10" t="s">
        <v>11237</v>
      </c>
      <c r="N2785">
        <v>2784</v>
      </c>
      <c r="O2785">
        <v>45054</v>
      </c>
      <c r="P2785" t="s">
        <v>11402</v>
      </c>
      <c r="Q2785" s="16">
        <v>4302.29</v>
      </c>
      <c r="R2785">
        <v>13033.74</v>
      </c>
      <c r="S2785">
        <v>77</v>
      </c>
      <c r="T2785">
        <v>2784</v>
      </c>
      <c r="U2785">
        <v>22332.69</v>
      </c>
      <c r="V2785" t="s">
        <v>11413</v>
      </c>
      <c r="W2785">
        <v>6.34</v>
      </c>
      <c r="X2785">
        <v>48</v>
      </c>
      <c r="Y2785" t="s">
        <v>10216</v>
      </c>
      <c r="Z2785" t="s">
        <v>12011</v>
      </c>
      <c r="AA2785">
        <v>2784</v>
      </c>
      <c r="AB2785" t="s">
        <v>12017</v>
      </c>
      <c r="AC2785">
        <v>3260.99</v>
      </c>
      <c r="AD2785">
        <v>3907.58</v>
      </c>
      <c r="AE2785">
        <v>195.38</v>
      </c>
      <c r="AF2785" t="s">
        <v>11240</v>
      </c>
      <c r="AG2785" t="s">
        <v>11316</v>
      </c>
      <c r="AH2785">
        <v>9613</v>
      </c>
      <c r="AI2785">
        <v>2784</v>
      </c>
      <c r="AJ2785" t="s">
        <v>11249</v>
      </c>
      <c r="AK2785" t="s">
        <v>12027</v>
      </c>
      <c r="AL2785" t="s">
        <v>12032</v>
      </c>
      <c r="AM2785" t="s">
        <v>11159</v>
      </c>
      <c r="AN2785">
        <v>1</v>
      </c>
      <c r="AO2785" s="10" t="s">
        <v>12046</v>
      </c>
      <c r="AP2785" t="str" cm="1">
        <f t="array" ref="AP2785">_xlfn.IFS(
  Table1[[#This Row],[Age]]&lt;=25, "18-25",
  Table1[[#This Row],[Age]]&lt;=35, "26-35",
  Table1[[#This Row],[Age]]&lt;=45, "36-45",
  Table1[[#This Row],[Age]]&lt;=60, "46-60",
  TRUE, "60+")</f>
        <v>60+</v>
      </c>
    </row>
    <row r="2786" spans="1:42" x14ac:dyDescent="0.3">
      <c r="A2786">
        <v>2785</v>
      </c>
      <c r="B2786" t="s">
        <v>48</v>
      </c>
      <c r="C2786" t="s">
        <v>69</v>
      </c>
      <c r="D2786">
        <v>43</v>
      </c>
      <c r="E2786" t="s">
        <v>105</v>
      </c>
      <c r="F2786" t="s">
        <v>2892</v>
      </c>
      <c r="G2786" t="s">
        <v>5135</v>
      </c>
      <c r="H2786">
        <v>19458797638</v>
      </c>
      <c r="I2786" t="s">
        <v>5413</v>
      </c>
      <c r="J2786" t="s">
        <v>7292</v>
      </c>
      <c r="K2786">
        <v>2306.61</v>
      </c>
      <c r="L2786" s="12" t="s">
        <v>9639</v>
      </c>
      <c r="M2786" s="10" t="s">
        <v>11153</v>
      </c>
      <c r="N2786">
        <v>2785</v>
      </c>
      <c r="O2786">
        <v>44936</v>
      </c>
      <c r="P2786" t="s">
        <v>11402</v>
      </c>
      <c r="Q2786" s="16">
        <v>3776.04</v>
      </c>
      <c r="R2786">
        <v>-1469.43</v>
      </c>
      <c r="S2786">
        <v>30</v>
      </c>
      <c r="T2786">
        <v>2785</v>
      </c>
      <c r="U2786">
        <v>16183.74</v>
      </c>
      <c r="V2786" t="s">
        <v>11412</v>
      </c>
      <c r="W2786">
        <v>1.49</v>
      </c>
      <c r="X2786">
        <v>36</v>
      </c>
      <c r="Y2786" t="s">
        <v>11857</v>
      </c>
      <c r="Z2786" t="s">
        <v>12012</v>
      </c>
      <c r="AA2786">
        <v>2785</v>
      </c>
      <c r="AB2786" t="s">
        <v>12015</v>
      </c>
      <c r="AC2786">
        <v>5734.19</v>
      </c>
      <c r="AD2786">
        <v>4007.86</v>
      </c>
      <c r="AE2786">
        <v>200.39</v>
      </c>
      <c r="AF2786" t="s">
        <v>11102</v>
      </c>
      <c r="AG2786" t="s">
        <v>11307</v>
      </c>
      <c r="AH2786">
        <v>7849</v>
      </c>
      <c r="AI2786">
        <v>2785</v>
      </c>
      <c r="AJ2786" t="s">
        <v>11117</v>
      </c>
      <c r="AK2786" t="s">
        <v>12028</v>
      </c>
      <c r="AL2786" t="s">
        <v>12031</v>
      </c>
      <c r="AM2786" t="s">
        <v>11228</v>
      </c>
      <c r="AN2786">
        <v>1</v>
      </c>
      <c r="AO2786" s="10" t="s">
        <v>12039</v>
      </c>
      <c r="AP2786" t="str" cm="1">
        <f t="array" ref="AP2786">_xlfn.IFS(
  Table1[[#This Row],[Age]]&lt;=25, "18-25",
  Table1[[#This Row],[Age]]&lt;=35, "26-35",
  Table1[[#This Row],[Age]]&lt;=45, "36-45",
  Table1[[#This Row],[Age]]&lt;=60, "46-60",
  TRUE, "60+")</f>
        <v>36-45</v>
      </c>
    </row>
    <row r="2787" spans="1:42" x14ac:dyDescent="0.3">
      <c r="A2787">
        <v>2786</v>
      </c>
      <c r="B2787" t="s">
        <v>50</v>
      </c>
      <c r="C2787" t="s">
        <v>94</v>
      </c>
      <c r="D2787">
        <v>56</v>
      </c>
      <c r="E2787" t="s">
        <v>104</v>
      </c>
      <c r="F2787" t="s">
        <v>2893</v>
      </c>
      <c r="G2787" t="s">
        <v>5141</v>
      </c>
      <c r="H2787">
        <v>19458797639</v>
      </c>
      <c r="I2787" t="s">
        <v>5492</v>
      </c>
      <c r="J2787" t="s">
        <v>7292</v>
      </c>
      <c r="K2787">
        <v>7622.88</v>
      </c>
      <c r="L2787" s="12" t="s">
        <v>9640</v>
      </c>
      <c r="M2787" s="10" t="s">
        <v>11383</v>
      </c>
      <c r="N2787">
        <v>2786</v>
      </c>
      <c r="O2787">
        <v>45245</v>
      </c>
      <c r="P2787" t="s">
        <v>11403</v>
      </c>
      <c r="Q2787" s="16">
        <v>2170.98</v>
      </c>
      <c r="R2787">
        <v>9793.86</v>
      </c>
      <c r="S2787">
        <v>77</v>
      </c>
      <c r="T2787">
        <v>2786</v>
      </c>
      <c r="U2787">
        <v>49547.17</v>
      </c>
      <c r="V2787" t="s">
        <v>11411</v>
      </c>
      <c r="W2787">
        <v>9.2100000000000009</v>
      </c>
      <c r="X2787">
        <v>60</v>
      </c>
      <c r="Y2787" t="s">
        <v>11967</v>
      </c>
      <c r="Z2787" t="s">
        <v>12012</v>
      </c>
      <c r="AA2787">
        <v>2786</v>
      </c>
      <c r="AB2787" t="s">
        <v>12015</v>
      </c>
      <c r="AC2787">
        <v>4780.55</v>
      </c>
      <c r="AD2787">
        <v>4484.03</v>
      </c>
      <c r="AE2787">
        <v>224.2</v>
      </c>
      <c r="AF2787" t="s">
        <v>11083</v>
      </c>
      <c r="AG2787" t="s">
        <v>11316</v>
      </c>
      <c r="AH2787">
        <v>1138</v>
      </c>
      <c r="AI2787">
        <v>2786</v>
      </c>
      <c r="AJ2787" t="s">
        <v>11257</v>
      </c>
      <c r="AK2787" t="s">
        <v>12028</v>
      </c>
      <c r="AL2787" t="s">
        <v>12032</v>
      </c>
      <c r="AM2787" t="s">
        <v>11104</v>
      </c>
      <c r="AN2787">
        <v>1</v>
      </c>
      <c r="AO2787" s="10" t="s">
        <v>12040</v>
      </c>
      <c r="AP2787" t="str" cm="1">
        <f t="array" ref="AP2787">_xlfn.IFS(
  Table1[[#This Row],[Age]]&lt;=25, "18-25",
  Table1[[#This Row],[Age]]&lt;=35, "26-35",
  Table1[[#This Row],[Age]]&lt;=45, "36-45",
  Table1[[#This Row],[Age]]&lt;=60, "46-60",
  TRUE, "60+")</f>
        <v>46-60</v>
      </c>
    </row>
    <row r="2788" spans="1:42" x14ac:dyDescent="0.3">
      <c r="A2788">
        <v>2787</v>
      </c>
      <c r="B2788" t="s">
        <v>17</v>
      </c>
      <c r="C2788" t="s">
        <v>101</v>
      </c>
      <c r="D2788">
        <v>56</v>
      </c>
      <c r="E2788" t="s">
        <v>105</v>
      </c>
      <c r="F2788" t="s">
        <v>2894</v>
      </c>
      <c r="G2788" t="s">
        <v>5111</v>
      </c>
      <c r="H2788">
        <v>19458797640</v>
      </c>
      <c r="I2788" t="s">
        <v>6222</v>
      </c>
      <c r="J2788" t="s">
        <v>7291</v>
      </c>
      <c r="K2788">
        <v>1259.8499999999999</v>
      </c>
      <c r="L2788" s="12" t="s">
        <v>9641</v>
      </c>
      <c r="M2788" s="10" t="s">
        <v>11086</v>
      </c>
      <c r="N2788">
        <v>2787</v>
      </c>
      <c r="O2788">
        <v>45020</v>
      </c>
      <c r="P2788" t="s">
        <v>11404</v>
      </c>
      <c r="Q2788" s="16">
        <v>1533.26</v>
      </c>
      <c r="R2788">
        <v>-273.41000000000003</v>
      </c>
      <c r="S2788">
        <v>67</v>
      </c>
      <c r="T2788">
        <v>2787</v>
      </c>
      <c r="U2788">
        <v>9956.9</v>
      </c>
      <c r="V2788" t="s">
        <v>11413</v>
      </c>
      <c r="W2788">
        <v>3.06</v>
      </c>
      <c r="X2788">
        <v>48</v>
      </c>
      <c r="Y2788" t="s">
        <v>11774</v>
      </c>
      <c r="Z2788" t="s">
        <v>12012</v>
      </c>
      <c r="AA2788">
        <v>2787</v>
      </c>
      <c r="AB2788" t="s">
        <v>12017</v>
      </c>
      <c r="AC2788">
        <v>7982.96</v>
      </c>
      <c r="AD2788">
        <v>4554.33</v>
      </c>
      <c r="AE2788">
        <v>227.72</v>
      </c>
      <c r="AF2788" t="s">
        <v>11282</v>
      </c>
      <c r="AG2788" t="s">
        <v>11177</v>
      </c>
      <c r="AH2788">
        <v>6420</v>
      </c>
      <c r="AI2788">
        <v>2787</v>
      </c>
      <c r="AJ2788" t="s">
        <v>11182</v>
      </c>
      <c r="AK2788" t="s">
        <v>12029</v>
      </c>
      <c r="AL2788" t="s">
        <v>12031</v>
      </c>
      <c r="AM2788" t="s">
        <v>11114</v>
      </c>
      <c r="AN2788">
        <v>1</v>
      </c>
      <c r="AO2788" s="10" t="s">
        <v>12037</v>
      </c>
      <c r="AP2788" t="str" cm="1">
        <f t="array" ref="AP2788">_xlfn.IFS(
  Table1[[#This Row],[Age]]&lt;=25, "18-25",
  Table1[[#This Row],[Age]]&lt;=35, "26-35",
  Table1[[#This Row],[Age]]&lt;=45, "36-45",
  Table1[[#This Row],[Age]]&lt;=60, "46-60",
  TRUE, "60+")</f>
        <v>46-60</v>
      </c>
    </row>
    <row r="2789" spans="1:42" x14ac:dyDescent="0.3">
      <c r="A2789">
        <v>2788</v>
      </c>
      <c r="B2789" t="s">
        <v>47</v>
      </c>
      <c r="C2789" t="s">
        <v>60</v>
      </c>
      <c r="D2789">
        <v>24</v>
      </c>
      <c r="E2789" t="s">
        <v>105</v>
      </c>
      <c r="F2789" t="s">
        <v>2895</v>
      </c>
      <c r="G2789" t="s">
        <v>5141</v>
      </c>
      <c r="H2789">
        <v>19458797641</v>
      </c>
      <c r="I2789" t="s">
        <v>5582</v>
      </c>
      <c r="J2789" t="s">
        <v>7291</v>
      </c>
      <c r="K2789">
        <v>1010.74</v>
      </c>
      <c r="L2789" s="12" t="s">
        <v>9642</v>
      </c>
      <c r="M2789" s="10" t="s">
        <v>11387</v>
      </c>
      <c r="N2789">
        <v>2788</v>
      </c>
      <c r="O2789">
        <v>45228</v>
      </c>
      <c r="P2789" t="s">
        <v>11403</v>
      </c>
      <c r="Q2789" s="16">
        <v>2593.92</v>
      </c>
      <c r="R2789">
        <v>3604.66</v>
      </c>
      <c r="S2789">
        <v>22</v>
      </c>
      <c r="T2789">
        <v>2788</v>
      </c>
      <c r="U2789">
        <v>1937.36</v>
      </c>
      <c r="V2789" t="s">
        <v>11412</v>
      </c>
      <c r="W2789">
        <v>5.26</v>
      </c>
      <c r="X2789">
        <v>36</v>
      </c>
      <c r="Y2789" t="s">
        <v>7504</v>
      </c>
      <c r="Z2789" t="s">
        <v>12011</v>
      </c>
      <c r="AA2789">
        <v>2788</v>
      </c>
      <c r="AB2789" t="s">
        <v>12016</v>
      </c>
      <c r="AC2789">
        <v>8496.0300000000007</v>
      </c>
      <c r="AD2789">
        <v>4266.05</v>
      </c>
      <c r="AE2789">
        <v>213.3</v>
      </c>
      <c r="AF2789" t="s">
        <v>11397</v>
      </c>
      <c r="AG2789" t="s">
        <v>11079</v>
      </c>
      <c r="AH2789">
        <v>6982</v>
      </c>
      <c r="AI2789">
        <v>2788</v>
      </c>
      <c r="AJ2789" t="s">
        <v>11258</v>
      </c>
      <c r="AK2789" t="s">
        <v>12027</v>
      </c>
      <c r="AL2789" t="s">
        <v>12032</v>
      </c>
      <c r="AM2789" t="s">
        <v>11050</v>
      </c>
      <c r="AN2789">
        <v>-1</v>
      </c>
      <c r="AO2789" s="10" t="s">
        <v>12044</v>
      </c>
      <c r="AP2789" t="str" cm="1">
        <f t="array" ref="AP2789">_xlfn.IFS(
  Table1[[#This Row],[Age]]&lt;=25, "18-25",
  Table1[[#This Row],[Age]]&lt;=35, "26-35",
  Table1[[#This Row],[Age]]&lt;=45, "36-45",
  Table1[[#This Row],[Age]]&lt;=60, "46-60",
  TRUE, "60+")</f>
        <v>18-25</v>
      </c>
    </row>
    <row r="2790" spans="1:42" x14ac:dyDescent="0.3">
      <c r="A2790">
        <v>2789</v>
      </c>
      <c r="B2790" t="s">
        <v>9</v>
      </c>
      <c r="C2790" t="s">
        <v>93</v>
      </c>
      <c r="D2790">
        <v>31</v>
      </c>
      <c r="E2790" t="s">
        <v>104</v>
      </c>
      <c r="F2790" t="s">
        <v>2896</v>
      </c>
      <c r="G2790" t="s">
        <v>5119</v>
      </c>
      <c r="H2790">
        <v>19458797642</v>
      </c>
      <c r="I2790" t="s">
        <v>5709</v>
      </c>
      <c r="J2790" t="s">
        <v>7291</v>
      </c>
      <c r="K2790">
        <v>4967.0600000000004</v>
      </c>
      <c r="L2790" s="12" t="s">
        <v>9643</v>
      </c>
      <c r="M2790" s="10" t="s">
        <v>11258</v>
      </c>
      <c r="N2790">
        <v>2789</v>
      </c>
      <c r="O2790">
        <v>45151</v>
      </c>
      <c r="P2790" t="s">
        <v>11402</v>
      </c>
      <c r="Q2790" s="16">
        <v>611.85</v>
      </c>
      <c r="R2790">
        <v>5578.91</v>
      </c>
      <c r="S2790">
        <v>35</v>
      </c>
      <c r="T2790">
        <v>2789</v>
      </c>
      <c r="U2790">
        <v>7369.98</v>
      </c>
      <c r="V2790" t="s">
        <v>11411</v>
      </c>
      <c r="W2790">
        <v>7.77</v>
      </c>
      <c r="X2790">
        <v>24</v>
      </c>
      <c r="Y2790" t="s">
        <v>8616</v>
      </c>
      <c r="Z2790" t="s">
        <v>12011</v>
      </c>
      <c r="AA2790">
        <v>2789</v>
      </c>
      <c r="AB2790" t="s">
        <v>12016</v>
      </c>
      <c r="AC2790">
        <v>7636.83</v>
      </c>
      <c r="AD2790">
        <v>3747.67</v>
      </c>
      <c r="AE2790">
        <v>187.38</v>
      </c>
      <c r="AF2790" t="s">
        <v>11355</v>
      </c>
      <c r="AG2790" t="s">
        <v>11201</v>
      </c>
      <c r="AH2790">
        <v>209</v>
      </c>
      <c r="AI2790">
        <v>2789</v>
      </c>
      <c r="AJ2790" t="s">
        <v>11059</v>
      </c>
      <c r="AK2790" t="s">
        <v>12029</v>
      </c>
      <c r="AL2790" t="s">
        <v>12031</v>
      </c>
      <c r="AM2790" t="s">
        <v>11191</v>
      </c>
      <c r="AN2790">
        <v>1</v>
      </c>
      <c r="AO2790" s="10" t="s">
        <v>12041</v>
      </c>
      <c r="AP2790" t="str" cm="1">
        <f t="array" ref="AP2790">_xlfn.IFS(
  Table1[[#This Row],[Age]]&lt;=25, "18-25",
  Table1[[#This Row],[Age]]&lt;=35, "26-35",
  Table1[[#This Row],[Age]]&lt;=45, "36-45",
  Table1[[#This Row],[Age]]&lt;=60, "46-60",
  TRUE, "60+")</f>
        <v>26-35</v>
      </c>
    </row>
    <row r="2791" spans="1:42" x14ac:dyDescent="0.3">
      <c r="A2791">
        <v>2790</v>
      </c>
      <c r="B2791" t="s">
        <v>29</v>
      </c>
      <c r="C2791" t="s">
        <v>72</v>
      </c>
      <c r="D2791">
        <v>43</v>
      </c>
      <c r="E2791" t="s">
        <v>105</v>
      </c>
      <c r="F2791" t="s">
        <v>2897</v>
      </c>
      <c r="G2791" t="s">
        <v>5120</v>
      </c>
      <c r="H2791">
        <v>19458797643</v>
      </c>
      <c r="I2791" t="s">
        <v>6835</v>
      </c>
      <c r="J2791" t="s">
        <v>7291</v>
      </c>
      <c r="K2791">
        <v>3072.35</v>
      </c>
      <c r="L2791" s="12" t="s">
        <v>7998</v>
      </c>
      <c r="M2791" s="10" t="s">
        <v>11143</v>
      </c>
      <c r="N2791">
        <v>2790</v>
      </c>
      <c r="O2791">
        <v>45184</v>
      </c>
      <c r="P2791" t="s">
        <v>11403</v>
      </c>
      <c r="Q2791" s="16">
        <v>3405.39</v>
      </c>
      <c r="R2791">
        <v>-333.04</v>
      </c>
      <c r="S2791">
        <v>56</v>
      </c>
      <c r="T2791">
        <v>2790</v>
      </c>
      <c r="U2791">
        <v>44685.08</v>
      </c>
      <c r="V2791" t="s">
        <v>11411</v>
      </c>
      <c r="W2791">
        <v>5.7</v>
      </c>
      <c r="X2791">
        <v>12</v>
      </c>
      <c r="Y2791" t="s">
        <v>10619</v>
      </c>
      <c r="Z2791" t="s">
        <v>12011</v>
      </c>
      <c r="AA2791">
        <v>2790</v>
      </c>
      <c r="AB2791" t="s">
        <v>12015</v>
      </c>
      <c r="AC2791">
        <v>5053.13</v>
      </c>
      <c r="AD2791">
        <v>3.65</v>
      </c>
      <c r="AE2791">
        <v>0.18</v>
      </c>
      <c r="AF2791" t="s">
        <v>11113</v>
      </c>
      <c r="AG2791" t="s">
        <v>11346</v>
      </c>
      <c r="AH2791">
        <v>1233</v>
      </c>
      <c r="AI2791">
        <v>2790</v>
      </c>
      <c r="AJ2791" t="s">
        <v>11393</v>
      </c>
      <c r="AK2791" t="s">
        <v>12027</v>
      </c>
      <c r="AL2791" t="s">
        <v>12032</v>
      </c>
      <c r="AM2791" t="s">
        <v>11287</v>
      </c>
      <c r="AN2791">
        <v>1</v>
      </c>
      <c r="AO2791" s="10" t="s">
        <v>12042</v>
      </c>
      <c r="AP2791" t="str" cm="1">
        <f t="array" ref="AP2791">_xlfn.IFS(
  Table1[[#This Row],[Age]]&lt;=25, "18-25",
  Table1[[#This Row],[Age]]&lt;=35, "26-35",
  Table1[[#This Row],[Age]]&lt;=45, "36-45",
  Table1[[#This Row],[Age]]&lt;=60, "46-60",
  TRUE, "60+")</f>
        <v>36-45</v>
      </c>
    </row>
    <row r="2792" spans="1:42" x14ac:dyDescent="0.3">
      <c r="A2792">
        <v>2791</v>
      </c>
      <c r="B2792" t="s">
        <v>6</v>
      </c>
      <c r="C2792" t="s">
        <v>92</v>
      </c>
      <c r="D2792">
        <v>35</v>
      </c>
      <c r="E2792" t="s">
        <v>106</v>
      </c>
      <c r="F2792" t="s">
        <v>2898</v>
      </c>
      <c r="G2792" t="s">
        <v>5134</v>
      </c>
      <c r="H2792">
        <v>19458797644</v>
      </c>
      <c r="I2792" t="s">
        <v>6616</v>
      </c>
      <c r="J2792" t="s">
        <v>7292</v>
      </c>
      <c r="K2792">
        <v>5677.25</v>
      </c>
      <c r="L2792" s="12" t="s">
        <v>9644</v>
      </c>
      <c r="M2792" s="10" t="s">
        <v>11159</v>
      </c>
      <c r="N2792">
        <v>2791</v>
      </c>
      <c r="O2792">
        <v>45150</v>
      </c>
      <c r="P2792" t="s">
        <v>11403</v>
      </c>
      <c r="Q2792" s="16">
        <v>2327.59</v>
      </c>
      <c r="R2792">
        <v>8004.84</v>
      </c>
      <c r="S2792">
        <v>14</v>
      </c>
      <c r="T2792">
        <v>2791</v>
      </c>
      <c r="U2792">
        <v>35002.04</v>
      </c>
      <c r="V2792" t="s">
        <v>11413</v>
      </c>
      <c r="W2792">
        <v>1.04</v>
      </c>
      <c r="X2792">
        <v>36</v>
      </c>
      <c r="Y2792" t="s">
        <v>11522</v>
      </c>
      <c r="Z2792" t="s">
        <v>12012</v>
      </c>
      <c r="AA2792">
        <v>2791</v>
      </c>
      <c r="AB2792" t="s">
        <v>12015</v>
      </c>
      <c r="AC2792">
        <v>4734.82</v>
      </c>
      <c r="AD2792">
        <v>3008.05</v>
      </c>
      <c r="AE2792">
        <v>150.4</v>
      </c>
      <c r="AF2792" t="s">
        <v>11384</v>
      </c>
      <c r="AG2792" t="s">
        <v>11249</v>
      </c>
      <c r="AH2792">
        <v>7040</v>
      </c>
      <c r="AI2792">
        <v>2791</v>
      </c>
      <c r="AJ2792" t="s">
        <v>11188</v>
      </c>
      <c r="AK2792" t="s">
        <v>12028</v>
      </c>
      <c r="AL2792" t="s">
        <v>12031</v>
      </c>
      <c r="AM2792" t="s">
        <v>11050</v>
      </c>
      <c r="AN2792">
        <v>1</v>
      </c>
      <c r="AO2792" s="10" t="s">
        <v>12041</v>
      </c>
      <c r="AP2792" t="str" cm="1">
        <f t="array" ref="AP2792">_xlfn.IFS(
  Table1[[#This Row],[Age]]&lt;=25, "18-25",
  Table1[[#This Row],[Age]]&lt;=35, "26-35",
  Table1[[#This Row],[Age]]&lt;=45, "36-45",
  Table1[[#This Row],[Age]]&lt;=60, "46-60",
  TRUE, "60+")</f>
        <v>26-35</v>
      </c>
    </row>
    <row r="2793" spans="1:42" x14ac:dyDescent="0.3">
      <c r="A2793">
        <v>2792</v>
      </c>
      <c r="B2793" t="s">
        <v>49</v>
      </c>
      <c r="C2793" t="s">
        <v>69</v>
      </c>
      <c r="D2793">
        <v>68</v>
      </c>
      <c r="E2793" t="s">
        <v>104</v>
      </c>
      <c r="F2793" t="s">
        <v>2899</v>
      </c>
      <c r="G2793" t="s">
        <v>5130</v>
      </c>
      <c r="H2793">
        <v>19458797645</v>
      </c>
      <c r="I2793" t="s">
        <v>6836</v>
      </c>
      <c r="J2793" t="s">
        <v>7292</v>
      </c>
      <c r="K2793">
        <v>6809.57</v>
      </c>
      <c r="L2793" s="12" t="s">
        <v>9645</v>
      </c>
      <c r="M2793" s="10" t="s">
        <v>11398</v>
      </c>
      <c r="N2793">
        <v>2792</v>
      </c>
      <c r="O2793">
        <v>45185</v>
      </c>
      <c r="P2793" t="s">
        <v>11403</v>
      </c>
      <c r="Q2793" s="16">
        <v>2978.99</v>
      </c>
      <c r="R2793">
        <v>9788.56</v>
      </c>
      <c r="S2793">
        <v>45</v>
      </c>
      <c r="T2793">
        <v>2792</v>
      </c>
      <c r="U2793">
        <v>39414.639999999999</v>
      </c>
      <c r="V2793" t="s">
        <v>11411</v>
      </c>
      <c r="W2793">
        <v>9.5399999999999991</v>
      </c>
      <c r="X2793">
        <v>36</v>
      </c>
      <c r="Y2793" t="s">
        <v>11867</v>
      </c>
      <c r="Z2793" t="s">
        <v>12011</v>
      </c>
      <c r="AA2793">
        <v>2792</v>
      </c>
      <c r="AB2793" t="s">
        <v>12016</v>
      </c>
      <c r="AC2793">
        <v>4711.2299999999996</v>
      </c>
      <c r="AD2793">
        <v>330.74</v>
      </c>
      <c r="AE2793">
        <v>16.54</v>
      </c>
      <c r="AF2793" t="s">
        <v>11346</v>
      </c>
      <c r="AG2793" t="s">
        <v>11258</v>
      </c>
      <c r="AH2793">
        <v>7638</v>
      </c>
      <c r="AI2793">
        <v>2792</v>
      </c>
      <c r="AJ2793" t="s">
        <v>11283</v>
      </c>
      <c r="AK2793" t="s">
        <v>12027</v>
      </c>
      <c r="AL2793" t="s">
        <v>12031</v>
      </c>
      <c r="AM2793" t="s">
        <v>11220</v>
      </c>
      <c r="AN2793">
        <v>1</v>
      </c>
      <c r="AO2793" s="10" t="s">
        <v>12042</v>
      </c>
      <c r="AP2793" t="str" cm="1">
        <f t="array" ref="AP2793">_xlfn.IFS(
  Table1[[#This Row],[Age]]&lt;=25, "18-25",
  Table1[[#This Row],[Age]]&lt;=35, "26-35",
  Table1[[#This Row],[Age]]&lt;=45, "36-45",
  Table1[[#This Row],[Age]]&lt;=60, "46-60",
  TRUE, "60+")</f>
        <v>60+</v>
      </c>
    </row>
    <row r="2794" spans="1:42" x14ac:dyDescent="0.3">
      <c r="A2794">
        <v>2793</v>
      </c>
      <c r="B2794" t="s">
        <v>6</v>
      </c>
      <c r="C2794" t="s">
        <v>54</v>
      </c>
      <c r="D2794">
        <v>41</v>
      </c>
      <c r="E2794" t="s">
        <v>105</v>
      </c>
      <c r="F2794" t="s">
        <v>2900</v>
      </c>
      <c r="G2794" t="s">
        <v>5131</v>
      </c>
      <c r="H2794">
        <v>19458797646</v>
      </c>
      <c r="I2794" t="s">
        <v>6837</v>
      </c>
      <c r="J2794" t="s">
        <v>7292</v>
      </c>
      <c r="K2794">
        <v>2342.9699999999998</v>
      </c>
      <c r="L2794" s="12" t="s">
        <v>9646</v>
      </c>
      <c r="M2794" s="10" t="s">
        <v>11087</v>
      </c>
      <c r="N2794">
        <v>2793</v>
      </c>
      <c r="O2794">
        <v>44962</v>
      </c>
      <c r="P2794" t="s">
        <v>11404</v>
      </c>
      <c r="Q2794" s="16">
        <v>4232.53</v>
      </c>
      <c r="R2794">
        <v>-1889.56</v>
      </c>
      <c r="S2794">
        <v>86</v>
      </c>
      <c r="T2794">
        <v>2793</v>
      </c>
      <c r="U2794">
        <v>16703.11</v>
      </c>
      <c r="V2794" t="s">
        <v>11412</v>
      </c>
      <c r="W2794">
        <v>1.18</v>
      </c>
      <c r="X2794">
        <v>12</v>
      </c>
      <c r="Y2794" t="s">
        <v>11530</v>
      </c>
      <c r="Z2794" t="s">
        <v>12010</v>
      </c>
      <c r="AA2794">
        <v>2793</v>
      </c>
      <c r="AB2794" t="s">
        <v>12015</v>
      </c>
      <c r="AC2794">
        <v>5514.7</v>
      </c>
      <c r="AD2794">
        <v>61.67</v>
      </c>
      <c r="AE2794">
        <v>3.08</v>
      </c>
      <c r="AF2794" t="s">
        <v>11276</v>
      </c>
      <c r="AG2794" t="s">
        <v>11170</v>
      </c>
      <c r="AH2794">
        <v>4415</v>
      </c>
      <c r="AI2794">
        <v>2793</v>
      </c>
      <c r="AJ2794" t="s">
        <v>11065</v>
      </c>
      <c r="AK2794" t="s">
        <v>12027</v>
      </c>
      <c r="AL2794" t="s">
        <v>12031</v>
      </c>
      <c r="AM2794" t="s">
        <v>11059</v>
      </c>
      <c r="AN2794">
        <v>1</v>
      </c>
      <c r="AO2794" s="10" t="s">
        <v>12045</v>
      </c>
      <c r="AP2794" t="str" cm="1">
        <f t="array" ref="AP2794">_xlfn.IFS(
  Table1[[#This Row],[Age]]&lt;=25, "18-25",
  Table1[[#This Row],[Age]]&lt;=35, "26-35",
  Table1[[#This Row],[Age]]&lt;=45, "36-45",
  Table1[[#This Row],[Age]]&lt;=60, "46-60",
  TRUE, "60+")</f>
        <v>36-45</v>
      </c>
    </row>
    <row r="2795" spans="1:42" x14ac:dyDescent="0.3">
      <c r="A2795">
        <v>2794</v>
      </c>
      <c r="B2795" t="s">
        <v>9</v>
      </c>
      <c r="C2795" t="s">
        <v>54</v>
      </c>
      <c r="D2795">
        <v>69</v>
      </c>
      <c r="E2795" t="s">
        <v>104</v>
      </c>
      <c r="F2795" t="s">
        <v>2901</v>
      </c>
      <c r="G2795" t="s">
        <v>5116</v>
      </c>
      <c r="H2795">
        <v>19458797647</v>
      </c>
      <c r="I2795" t="s">
        <v>5943</v>
      </c>
      <c r="J2795" t="s">
        <v>7292</v>
      </c>
      <c r="K2795">
        <v>7029.27</v>
      </c>
      <c r="L2795" s="12" t="s">
        <v>9647</v>
      </c>
      <c r="M2795" s="10" t="s">
        <v>11087</v>
      </c>
      <c r="N2795">
        <v>2794</v>
      </c>
      <c r="O2795">
        <v>45187</v>
      </c>
      <c r="P2795" t="s">
        <v>11404</v>
      </c>
      <c r="Q2795" s="16">
        <v>1788.04</v>
      </c>
      <c r="R2795">
        <v>5241.2299999999996</v>
      </c>
      <c r="S2795">
        <v>33</v>
      </c>
      <c r="T2795">
        <v>2794</v>
      </c>
      <c r="U2795">
        <v>31512.47</v>
      </c>
      <c r="V2795" t="s">
        <v>11413</v>
      </c>
      <c r="W2795">
        <v>1.81</v>
      </c>
      <c r="X2795">
        <v>48</v>
      </c>
      <c r="Y2795" t="s">
        <v>9683</v>
      </c>
      <c r="Z2795" t="s">
        <v>12010</v>
      </c>
      <c r="AA2795">
        <v>2794</v>
      </c>
      <c r="AB2795" t="s">
        <v>12016</v>
      </c>
      <c r="AC2795">
        <v>6570.47</v>
      </c>
      <c r="AD2795">
        <v>101.14</v>
      </c>
      <c r="AE2795">
        <v>5.0599999999999996</v>
      </c>
      <c r="AF2795" t="s">
        <v>11084</v>
      </c>
      <c r="AG2795" t="s">
        <v>11213</v>
      </c>
      <c r="AH2795">
        <v>3859</v>
      </c>
      <c r="AI2795">
        <v>2794</v>
      </c>
      <c r="AJ2795" t="s">
        <v>11191</v>
      </c>
      <c r="AK2795" t="s">
        <v>12027</v>
      </c>
      <c r="AL2795" t="s">
        <v>12031</v>
      </c>
      <c r="AM2795" t="s">
        <v>11365</v>
      </c>
      <c r="AN2795">
        <v>-1</v>
      </c>
      <c r="AO2795" s="10" t="s">
        <v>12042</v>
      </c>
      <c r="AP2795" t="str" cm="1">
        <f t="array" ref="AP2795">_xlfn.IFS(
  Table1[[#This Row],[Age]]&lt;=25, "18-25",
  Table1[[#This Row],[Age]]&lt;=35, "26-35",
  Table1[[#This Row],[Age]]&lt;=45, "36-45",
  Table1[[#This Row],[Age]]&lt;=60, "46-60",
  TRUE, "60+")</f>
        <v>60+</v>
      </c>
    </row>
    <row r="2796" spans="1:42" x14ac:dyDescent="0.3">
      <c r="A2796">
        <v>2795</v>
      </c>
      <c r="B2796" t="s">
        <v>5</v>
      </c>
      <c r="C2796" t="s">
        <v>81</v>
      </c>
      <c r="D2796">
        <v>68</v>
      </c>
      <c r="E2796" t="s">
        <v>104</v>
      </c>
      <c r="F2796" t="s">
        <v>2902</v>
      </c>
      <c r="G2796" t="s">
        <v>5147</v>
      </c>
      <c r="H2796">
        <v>19458797648</v>
      </c>
      <c r="I2796" t="s">
        <v>6838</v>
      </c>
      <c r="J2796" t="s">
        <v>7291</v>
      </c>
      <c r="K2796">
        <v>9955.0499999999993</v>
      </c>
      <c r="L2796" s="12" t="s">
        <v>9336</v>
      </c>
      <c r="M2796" s="10" t="s">
        <v>11344</v>
      </c>
      <c r="N2796">
        <v>2795</v>
      </c>
      <c r="O2796">
        <v>45202</v>
      </c>
      <c r="P2796" t="s">
        <v>11403</v>
      </c>
      <c r="Q2796" s="16">
        <v>2490.87</v>
      </c>
      <c r="R2796">
        <v>12445.92</v>
      </c>
      <c r="S2796">
        <v>12</v>
      </c>
      <c r="T2796">
        <v>2795</v>
      </c>
      <c r="U2796">
        <v>35687.03</v>
      </c>
      <c r="V2796" t="s">
        <v>11413</v>
      </c>
      <c r="W2796">
        <v>3.02</v>
      </c>
      <c r="X2796">
        <v>12</v>
      </c>
      <c r="Y2796" t="s">
        <v>9739</v>
      </c>
      <c r="Z2796" t="s">
        <v>12012</v>
      </c>
      <c r="AA2796">
        <v>2795</v>
      </c>
      <c r="AB2796" t="s">
        <v>12015</v>
      </c>
      <c r="AC2796">
        <v>3917.19</v>
      </c>
      <c r="AD2796">
        <v>4671.3599999999997</v>
      </c>
      <c r="AE2796">
        <v>233.57</v>
      </c>
      <c r="AF2796" t="s">
        <v>11045</v>
      </c>
      <c r="AG2796" t="s">
        <v>11140</v>
      </c>
      <c r="AH2796">
        <v>7739</v>
      </c>
      <c r="AI2796">
        <v>2795</v>
      </c>
      <c r="AJ2796" t="s">
        <v>11189</v>
      </c>
      <c r="AK2796" t="s">
        <v>12027</v>
      </c>
      <c r="AL2796" t="s">
        <v>12031</v>
      </c>
      <c r="AM2796" t="s">
        <v>11188</v>
      </c>
      <c r="AN2796">
        <v>1</v>
      </c>
      <c r="AO2796" s="10" t="s">
        <v>12044</v>
      </c>
      <c r="AP2796" t="str" cm="1">
        <f t="array" ref="AP2796">_xlfn.IFS(
  Table1[[#This Row],[Age]]&lt;=25, "18-25",
  Table1[[#This Row],[Age]]&lt;=35, "26-35",
  Table1[[#This Row],[Age]]&lt;=45, "36-45",
  Table1[[#This Row],[Age]]&lt;=60, "46-60",
  TRUE, "60+")</f>
        <v>60+</v>
      </c>
    </row>
    <row r="2797" spans="1:42" x14ac:dyDescent="0.3">
      <c r="A2797">
        <v>2796</v>
      </c>
      <c r="B2797" t="s">
        <v>47</v>
      </c>
      <c r="C2797" t="s">
        <v>97</v>
      </c>
      <c r="D2797">
        <v>42</v>
      </c>
      <c r="E2797" t="s">
        <v>105</v>
      </c>
      <c r="F2797" t="s">
        <v>2903</v>
      </c>
      <c r="G2797" t="s">
        <v>5114</v>
      </c>
      <c r="H2797">
        <v>19458797649</v>
      </c>
      <c r="I2797" t="s">
        <v>5282</v>
      </c>
      <c r="J2797" t="s">
        <v>7292</v>
      </c>
      <c r="K2797">
        <v>7623.55</v>
      </c>
      <c r="L2797" s="12" t="s">
        <v>9471</v>
      </c>
      <c r="M2797" s="10" t="s">
        <v>11249</v>
      </c>
      <c r="N2797">
        <v>2796</v>
      </c>
      <c r="O2797">
        <v>45185</v>
      </c>
      <c r="P2797" t="s">
        <v>11403</v>
      </c>
      <c r="Q2797" s="16">
        <v>2782.9</v>
      </c>
      <c r="R2797">
        <v>10406.450000000001</v>
      </c>
      <c r="S2797">
        <v>24</v>
      </c>
      <c r="T2797">
        <v>2796</v>
      </c>
      <c r="U2797">
        <v>16994.39</v>
      </c>
      <c r="V2797" t="s">
        <v>11412</v>
      </c>
      <c r="W2797">
        <v>6.39</v>
      </c>
      <c r="X2797">
        <v>48</v>
      </c>
      <c r="Y2797" t="s">
        <v>7573</v>
      </c>
      <c r="Z2797" t="s">
        <v>12010</v>
      </c>
      <c r="AA2797">
        <v>2796</v>
      </c>
      <c r="AB2797" t="s">
        <v>12017</v>
      </c>
      <c r="AC2797">
        <v>7588.32</v>
      </c>
      <c r="AD2797">
        <v>1434.01</v>
      </c>
      <c r="AE2797">
        <v>71.7</v>
      </c>
      <c r="AF2797" t="s">
        <v>11220</v>
      </c>
      <c r="AG2797" t="s">
        <v>11276</v>
      </c>
      <c r="AH2797">
        <v>8574</v>
      </c>
      <c r="AI2797">
        <v>2796</v>
      </c>
      <c r="AJ2797" t="s">
        <v>11389</v>
      </c>
      <c r="AK2797" t="s">
        <v>12027</v>
      </c>
      <c r="AL2797" t="s">
        <v>12031</v>
      </c>
      <c r="AM2797" t="s">
        <v>11190</v>
      </c>
      <c r="AN2797">
        <v>1</v>
      </c>
      <c r="AO2797" s="10" t="s">
        <v>12042</v>
      </c>
      <c r="AP2797" t="str" cm="1">
        <f t="array" ref="AP2797">_xlfn.IFS(
  Table1[[#This Row],[Age]]&lt;=25, "18-25",
  Table1[[#This Row],[Age]]&lt;=35, "26-35",
  Table1[[#This Row],[Age]]&lt;=45, "36-45",
  Table1[[#This Row],[Age]]&lt;=60, "46-60",
  TRUE, "60+")</f>
        <v>36-45</v>
      </c>
    </row>
    <row r="2798" spans="1:42" x14ac:dyDescent="0.3">
      <c r="A2798">
        <v>2797</v>
      </c>
      <c r="B2798" t="s">
        <v>45</v>
      </c>
      <c r="C2798" t="s">
        <v>82</v>
      </c>
      <c r="D2798">
        <v>67</v>
      </c>
      <c r="E2798" t="s">
        <v>106</v>
      </c>
      <c r="F2798" t="s">
        <v>2904</v>
      </c>
      <c r="G2798" t="s">
        <v>5114</v>
      </c>
      <c r="H2798">
        <v>19458797650</v>
      </c>
      <c r="I2798" t="s">
        <v>5615</v>
      </c>
      <c r="J2798" t="s">
        <v>7292</v>
      </c>
      <c r="K2798">
        <v>1820.49</v>
      </c>
      <c r="L2798" s="12" t="s">
        <v>7771</v>
      </c>
      <c r="M2798" s="10" t="s">
        <v>11106</v>
      </c>
      <c r="N2798">
        <v>2797</v>
      </c>
      <c r="O2798">
        <v>45185</v>
      </c>
      <c r="P2798" t="s">
        <v>11402</v>
      </c>
      <c r="Q2798" s="16">
        <v>1408.07</v>
      </c>
      <c r="R2798">
        <v>412.42</v>
      </c>
      <c r="S2798">
        <v>69</v>
      </c>
      <c r="T2798">
        <v>2797</v>
      </c>
      <c r="U2798">
        <v>36501.86</v>
      </c>
      <c r="V2798" t="s">
        <v>11411</v>
      </c>
      <c r="W2798">
        <v>9.74</v>
      </c>
      <c r="X2798">
        <v>60</v>
      </c>
      <c r="Y2798" t="s">
        <v>9987</v>
      </c>
      <c r="Z2798" t="s">
        <v>12010</v>
      </c>
      <c r="AA2798">
        <v>2797</v>
      </c>
      <c r="AB2798" t="s">
        <v>12016</v>
      </c>
      <c r="AC2798">
        <v>9156.8799999999992</v>
      </c>
      <c r="AD2798">
        <v>2846.75</v>
      </c>
      <c r="AE2798">
        <v>142.34</v>
      </c>
      <c r="AF2798" t="s">
        <v>11381</v>
      </c>
      <c r="AG2798" t="s">
        <v>11275</v>
      </c>
      <c r="AH2798">
        <v>6571</v>
      </c>
      <c r="AI2798">
        <v>2797</v>
      </c>
      <c r="AJ2798" t="s">
        <v>11114</v>
      </c>
      <c r="AK2798" t="s">
        <v>12027</v>
      </c>
      <c r="AL2798" t="s">
        <v>12031</v>
      </c>
      <c r="AM2798" t="s">
        <v>11084</v>
      </c>
      <c r="AN2798">
        <v>1</v>
      </c>
      <c r="AO2798" s="10" t="s">
        <v>12042</v>
      </c>
      <c r="AP2798" t="str" cm="1">
        <f t="array" ref="AP2798">_xlfn.IFS(
  Table1[[#This Row],[Age]]&lt;=25, "18-25",
  Table1[[#This Row],[Age]]&lt;=35, "26-35",
  Table1[[#This Row],[Age]]&lt;=45, "36-45",
  Table1[[#This Row],[Age]]&lt;=60, "46-60",
  TRUE, "60+")</f>
        <v>60+</v>
      </c>
    </row>
    <row r="2799" spans="1:42" x14ac:dyDescent="0.3">
      <c r="A2799">
        <v>2798</v>
      </c>
      <c r="B2799" t="s">
        <v>11</v>
      </c>
      <c r="C2799" t="s">
        <v>94</v>
      </c>
      <c r="D2799">
        <v>49</v>
      </c>
      <c r="E2799" t="s">
        <v>104</v>
      </c>
      <c r="F2799" t="s">
        <v>2905</v>
      </c>
      <c r="G2799" t="s">
        <v>5136</v>
      </c>
      <c r="H2799">
        <v>19458797651</v>
      </c>
      <c r="I2799" t="s">
        <v>6839</v>
      </c>
      <c r="J2799" t="s">
        <v>7291</v>
      </c>
      <c r="K2799">
        <v>6373.58</v>
      </c>
      <c r="L2799" s="12" t="s">
        <v>9648</v>
      </c>
      <c r="M2799" s="10" t="s">
        <v>11337</v>
      </c>
      <c r="N2799">
        <v>2798</v>
      </c>
      <c r="O2799">
        <v>45282</v>
      </c>
      <c r="P2799" t="s">
        <v>11403</v>
      </c>
      <c r="Q2799" s="16">
        <v>1381.43</v>
      </c>
      <c r="R2799">
        <v>7755.01</v>
      </c>
      <c r="S2799">
        <v>57</v>
      </c>
      <c r="T2799">
        <v>2798</v>
      </c>
      <c r="U2799">
        <v>31853.279999999999</v>
      </c>
      <c r="V2799" t="s">
        <v>11412</v>
      </c>
      <c r="W2799">
        <v>9.3000000000000007</v>
      </c>
      <c r="X2799">
        <v>48</v>
      </c>
      <c r="Y2799" t="s">
        <v>11450</v>
      </c>
      <c r="Z2799" t="s">
        <v>12011</v>
      </c>
      <c r="AA2799">
        <v>2798</v>
      </c>
      <c r="AB2799" t="s">
        <v>12017</v>
      </c>
      <c r="AC2799">
        <v>1608.95</v>
      </c>
      <c r="AD2799">
        <v>952.21</v>
      </c>
      <c r="AE2799">
        <v>47.61</v>
      </c>
      <c r="AF2799" t="s">
        <v>11036</v>
      </c>
      <c r="AG2799" t="s">
        <v>11104</v>
      </c>
      <c r="AH2799">
        <v>8853</v>
      </c>
      <c r="AI2799">
        <v>2798</v>
      </c>
      <c r="AJ2799" t="s">
        <v>11339</v>
      </c>
      <c r="AK2799" t="s">
        <v>12029</v>
      </c>
      <c r="AL2799" t="s">
        <v>12032</v>
      </c>
      <c r="AM2799" t="s">
        <v>11296</v>
      </c>
      <c r="AN2799">
        <v>1</v>
      </c>
      <c r="AO2799" s="10" t="s">
        <v>12036</v>
      </c>
      <c r="AP2799" t="str" cm="1">
        <f t="array" ref="AP2799">_xlfn.IFS(
  Table1[[#This Row],[Age]]&lt;=25, "18-25",
  Table1[[#This Row],[Age]]&lt;=35, "26-35",
  Table1[[#This Row],[Age]]&lt;=45, "36-45",
  Table1[[#This Row],[Age]]&lt;=60, "46-60",
  TRUE, "60+")</f>
        <v>46-60</v>
      </c>
    </row>
    <row r="2800" spans="1:42" x14ac:dyDescent="0.3">
      <c r="A2800">
        <v>2799</v>
      </c>
      <c r="B2800" t="s">
        <v>38</v>
      </c>
      <c r="C2800" t="s">
        <v>76</v>
      </c>
      <c r="D2800">
        <v>23</v>
      </c>
      <c r="E2800" t="s">
        <v>106</v>
      </c>
      <c r="F2800" t="s">
        <v>2906</v>
      </c>
      <c r="G2800" t="s">
        <v>5141</v>
      </c>
      <c r="H2800">
        <v>19458797652</v>
      </c>
      <c r="I2800" t="s">
        <v>5661</v>
      </c>
      <c r="J2800" t="s">
        <v>7291</v>
      </c>
      <c r="K2800">
        <v>193.9</v>
      </c>
      <c r="L2800" s="12" t="s">
        <v>9649</v>
      </c>
      <c r="M2800" s="10" t="s">
        <v>11085</v>
      </c>
      <c r="N2800">
        <v>2799</v>
      </c>
      <c r="O2800">
        <v>45252</v>
      </c>
      <c r="P2800" t="s">
        <v>11404</v>
      </c>
      <c r="Q2800" s="16">
        <v>2635.85</v>
      </c>
      <c r="R2800">
        <v>2829.75</v>
      </c>
      <c r="S2800">
        <v>9</v>
      </c>
      <c r="T2800">
        <v>2799</v>
      </c>
      <c r="U2800">
        <v>15515.52</v>
      </c>
      <c r="V2800" t="s">
        <v>11412</v>
      </c>
      <c r="W2800">
        <v>6.86</v>
      </c>
      <c r="X2800">
        <v>24</v>
      </c>
      <c r="Y2800" t="s">
        <v>10992</v>
      </c>
      <c r="Z2800" t="s">
        <v>12010</v>
      </c>
      <c r="AA2800">
        <v>2799</v>
      </c>
      <c r="AB2800" t="s">
        <v>12016</v>
      </c>
      <c r="AC2800">
        <v>1194.75</v>
      </c>
      <c r="AD2800">
        <v>3785.36</v>
      </c>
      <c r="AE2800">
        <v>189.27</v>
      </c>
      <c r="AF2800" t="s">
        <v>11112</v>
      </c>
      <c r="AG2800" t="s">
        <v>11054</v>
      </c>
      <c r="AH2800">
        <v>2089</v>
      </c>
      <c r="AI2800">
        <v>2799</v>
      </c>
      <c r="AJ2800" t="s">
        <v>11371</v>
      </c>
      <c r="AK2800" t="s">
        <v>12029</v>
      </c>
      <c r="AL2800" t="s">
        <v>12031</v>
      </c>
      <c r="AM2800" t="s">
        <v>11131</v>
      </c>
      <c r="AN2800">
        <v>1</v>
      </c>
      <c r="AO2800" s="10" t="s">
        <v>12040</v>
      </c>
      <c r="AP2800" t="str" cm="1">
        <f t="array" ref="AP2800">_xlfn.IFS(
  Table1[[#This Row],[Age]]&lt;=25, "18-25",
  Table1[[#This Row],[Age]]&lt;=35, "26-35",
  Table1[[#This Row],[Age]]&lt;=45, "36-45",
  Table1[[#This Row],[Age]]&lt;=60, "46-60",
  TRUE, "60+")</f>
        <v>18-25</v>
      </c>
    </row>
    <row r="2801" spans="1:42" x14ac:dyDescent="0.3">
      <c r="A2801">
        <v>2800</v>
      </c>
      <c r="B2801" t="s">
        <v>11</v>
      </c>
      <c r="C2801" t="s">
        <v>96</v>
      </c>
      <c r="D2801">
        <v>33</v>
      </c>
      <c r="E2801" t="s">
        <v>106</v>
      </c>
      <c r="F2801" t="s">
        <v>2907</v>
      </c>
      <c r="G2801" t="s">
        <v>5110</v>
      </c>
      <c r="H2801">
        <v>19458797653</v>
      </c>
      <c r="I2801" t="s">
        <v>5660</v>
      </c>
      <c r="J2801" t="s">
        <v>7292</v>
      </c>
      <c r="K2801">
        <v>4750.21</v>
      </c>
      <c r="L2801" s="12" t="s">
        <v>9650</v>
      </c>
      <c r="M2801" s="10" t="s">
        <v>11082</v>
      </c>
      <c r="N2801">
        <v>2800</v>
      </c>
      <c r="O2801">
        <v>45154</v>
      </c>
      <c r="P2801" t="s">
        <v>11404</v>
      </c>
      <c r="Q2801" s="16">
        <v>1293.24</v>
      </c>
      <c r="R2801">
        <v>6043.45</v>
      </c>
      <c r="S2801">
        <v>2</v>
      </c>
      <c r="T2801">
        <v>2800</v>
      </c>
      <c r="U2801">
        <v>3589.94</v>
      </c>
      <c r="V2801" t="s">
        <v>11413</v>
      </c>
      <c r="W2801">
        <v>7.68</v>
      </c>
      <c r="X2801">
        <v>12</v>
      </c>
      <c r="Y2801" t="s">
        <v>11883</v>
      </c>
      <c r="Z2801" t="s">
        <v>12012</v>
      </c>
      <c r="AA2801">
        <v>2800</v>
      </c>
      <c r="AB2801" t="s">
        <v>12017</v>
      </c>
      <c r="AC2801">
        <v>7079.96</v>
      </c>
      <c r="AD2801">
        <v>4038.93</v>
      </c>
      <c r="AE2801">
        <v>201.95</v>
      </c>
      <c r="AF2801" t="s">
        <v>11265</v>
      </c>
      <c r="AG2801" t="s">
        <v>11122</v>
      </c>
      <c r="AH2801">
        <v>3014</v>
      </c>
      <c r="AI2801">
        <v>2800</v>
      </c>
      <c r="AJ2801" t="s">
        <v>11323</v>
      </c>
      <c r="AK2801" t="s">
        <v>12028</v>
      </c>
      <c r="AL2801" t="s">
        <v>12032</v>
      </c>
      <c r="AM2801" t="s">
        <v>11056</v>
      </c>
      <c r="AN2801">
        <v>1</v>
      </c>
      <c r="AO2801" s="10" t="s">
        <v>12041</v>
      </c>
      <c r="AP2801" t="str" cm="1">
        <f t="array" ref="AP2801">_xlfn.IFS(
  Table1[[#This Row],[Age]]&lt;=25, "18-25",
  Table1[[#This Row],[Age]]&lt;=35, "26-35",
  Table1[[#This Row],[Age]]&lt;=45, "36-45",
  Table1[[#This Row],[Age]]&lt;=60, "46-60",
  TRUE, "60+")</f>
        <v>26-35</v>
      </c>
    </row>
    <row r="2802" spans="1:42" x14ac:dyDescent="0.3">
      <c r="A2802">
        <v>2801</v>
      </c>
      <c r="B2802" t="s">
        <v>39</v>
      </c>
      <c r="C2802" t="s">
        <v>67</v>
      </c>
      <c r="D2802">
        <v>20</v>
      </c>
      <c r="E2802" t="s">
        <v>105</v>
      </c>
      <c r="F2802" t="s">
        <v>2908</v>
      </c>
      <c r="G2802" t="s">
        <v>5148</v>
      </c>
      <c r="H2802">
        <v>19458797654</v>
      </c>
      <c r="I2802" t="s">
        <v>6832</v>
      </c>
      <c r="J2802" t="s">
        <v>7292</v>
      </c>
      <c r="K2802">
        <v>5379.73</v>
      </c>
      <c r="L2802" s="12" t="s">
        <v>9651</v>
      </c>
      <c r="M2802" s="10" t="s">
        <v>11336</v>
      </c>
      <c r="N2802">
        <v>2801</v>
      </c>
      <c r="O2802">
        <v>45014</v>
      </c>
      <c r="P2802" t="s">
        <v>11403</v>
      </c>
      <c r="Q2802" s="16">
        <v>4307.3999999999996</v>
      </c>
      <c r="R2802">
        <v>9687.1299999999992</v>
      </c>
      <c r="S2802">
        <v>59</v>
      </c>
      <c r="T2802">
        <v>2801</v>
      </c>
      <c r="U2802">
        <v>12655.38</v>
      </c>
      <c r="V2802" t="s">
        <v>11413</v>
      </c>
      <c r="W2802">
        <v>7.41</v>
      </c>
      <c r="X2802">
        <v>24</v>
      </c>
      <c r="Y2802" t="s">
        <v>11960</v>
      </c>
      <c r="Z2802" t="s">
        <v>12011</v>
      </c>
      <c r="AA2802">
        <v>2801</v>
      </c>
      <c r="AB2802" t="s">
        <v>12017</v>
      </c>
      <c r="AC2802">
        <v>6812.99</v>
      </c>
      <c r="AD2802">
        <v>1769.31</v>
      </c>
      <c r="AE2802">
        <v>88.47</v>
      </c>
      <c r="AF2802" t="s">
        <v>11241</v>
      </c>
      <c r="AG2802" t="s">
        <v>11198</v>
      </c>
      <c r="AH2802">
        <v>434</v>
      </c>
      <c r="AI2802">
        <v>2801</v>
      </c>
      <c r="AJ2802" t="s">
        <v>11341</v>
      </c>
      <c r="AK2802" t="s">
        <v>12028</v>
      </c>
      <c r="AL2802" t="s">
        <v>12031</v>
      </c>
      <c r="AM2802" t="s">
        <v>11368</v>
      </c>
      <c r="AN2802">
        <v>1</v>
      </c>
      <c r="AO2802" s="10" t="s">
        <v>12047</v>
      </c>
      <c r="AP2802" t="str" cm="1">
        <f t="array" ref="AP2802">_xlfn.IFS(
  Table1[[#This Row],[Age]]&lt;=25, "18-25",
  Table1[[#This Row],[Age]]&lt;=35, "26-35",
  Table1[[#This Row],[Age]]&lt;=45, "36-45",
  Table1[[#This Row],[Age]]&lt;=60, "46-60",
  TRUE, "60+")</f>
        <v>18-25</v>
      </c>
    </row>
    <row r="2803" spans="1:42" x14ac:dyDescent="0.3">
      <c r="A2803">
        <v>2802</v>
      </c>
      <c r="B2803" t="s">
        <v>48</v>
      </c>
      <c r="C2803" t="s">
        <v>85</v>
      </c>
      <c r="D2803">
        <v>38</v>
      </c>
      <c r="E2803" t="s">
        <v>105</v>
      </c>
      <c r="F2803" t="s">
        <v>2909</v>
      </c>
      <c r="G2803" t="s">
        <v>5134</v>
      </c>
      <c r="H2803">
        <v>19458797655</v>
      </c>
      <c r="I2803" t="s">
        <v>6840</v>
      </c>
      <c r="J2803" t="s">
        <v>7291</v>
      </c>
      <c r="K2803">
        <v>9726.5400000000009</v>
      </c>
      <c r="L2803" s="12" t="s">
        <v>9146</v>
      </c>
      <c r="M2803" s="10" t="s">
        <v>11034</v>
      </c>
      <c r="N2803">
        <v>2802</v>
      </c>
      <c r="O2803">
        <v>45229</v>
      </c>
      <c r="P2803" t="s">
        <v>11404</v>
      </c>
      <c r="Q2803" s="16">
        <v>4974.43</v>
      </c>
      <c r="R2803">
        <v>14700.97</v>
      </c>
      <c r="S2803">
        <v>95</v>
      </c>
      <c r="T2803">
        <v>2802</v>
      </c>
      <c r="U2803">
        <v>31357.27</v>
      </c>
      <c r="V2803" t="s">
        <v>11412</v>
      </c>
      <c r="W2803">
        <v>7.18</v>
      </c>
      <c r="X2803">
        <v>24</v>
      </c>
      <c r="Y2803" t="s">
        <v>10495</v>
      </c>
      <c r="Z2803" t="s">
        <v>12010</v>
      </c>
      <c r="AA2803">
        <v>2802</v>
      </c>
      <c r="AB2803" t="s">
        <v>12015</v>
      </c>
      <c r="AC2803">
        <v>5125.3900000000003</v>
      </c>
      <c r="AD2803">
        <v>56.35</v>
      </c>
      <c r="AE2803">
        <v>2.82</v>
      </c>
      <c r="AF2803" t="s">
        <v>11258</v>
      </c>
      <c r="AG2803" t="s">
        <v>11324</v>
      </c>
      <c r="AH2803">
        <v>9236</v>
      </c>
      <c r="AI2803">
        <v>2802</v>
      </c>
      <c r="AJ2803" t="s">
        <v>11270</v>
      </c>
      <c r="AK2803" t="s">
        <v>12028</v>
      </c>
      <c r="AL2803" t="s">
        <v>12031</v>
      </c>
      <c r="AM2803" t="s">
        <v>11085</v>
      </c>
      <c r="AN2803">
        <v>1</v>
      </c>
      <c r="AO2803" s="10" t="s">
        <v>12044</v>
      </c>
      <c r="AP2803" t="str" cm="1">
        <f t="array" ref="AP2803">_xlfn.IFS(
  Table1[[#This Row],[Age]]&lt;=25, "18-25",
  Table1[[#This Row],[Age]]&lt;=35, "26-35",
  Table1[[#This Row],[Age]]&lt;=45, "36-45",
  Table1[[#This Row],[Age]]&lt;=60, "46-60",
  TRUE, "60+")</f>
        <v>36-45</v>
      </c>
    </row>
    <row r="2804" spans="1:42" x14ac:dyDescent="0.3">
      <c r="A2804">
        <v>2803</v>
      </c>
      <c r="B2804" t="s">
        <v>37</v>
      </c>
      <c r="C2804" t="s">
        <v>72</v>
      </c>
      <c r="D2804">
        <v>49</v>
      </c>
      <c r="E2804" t="s">
        <v>104</v>
      </c>
      <c r="F2804" t="s">
        <v>2910</v>
      </c>
      <c r="G2804" t="s">
        <v>5144</v>
      </c>
      <c r="H2804">
        <v>19458797656</v>
      </c>
      <c r="I2804" t="s">
        <v>5201</v>
      </c>
      <c r="J2804" t="s">
        <v>7291</v>
      </c>
      <c r="K2804">
        <v>7398.33</v>
      </c>
      <c r="L2804" s="12" t="s">
        <v>9652</v>
      </c>
      <c r="M2804" s="10" t="s">
        <v>11175</v>
      </c>
      <c r="N2804">
        <v>2803</v>
      </c>
      <c r="O2804">
        <v>45028</v>
      </c>
      <c r="P2804" t="s">
        <v>11404</v>
      </c>
      <c r="Q2804" s="16">
        <v>1062.1500000000001</v>
      </c>
      <c r="R2804">
        <v>8460.48</v>
      </c>
      <c r="S2804">
        <v>29</v>
      </c>
      <c r="T2804">
        <v>2803</v>
      </c>
      <c r="U2804">
        <v>30352.5</v>
      </c>
      <c r="V2804" t="s">
        <v>11411</v>
      </c>
      <c r="W2804">
        <v>8.31</v>
      </c>
      <c r="X2804">
        <v>12</v>
      </c>
      <c r="Y2804" t="s">
        <v>11521</v>
      </c>
      <c r="Z2804" t="s">
        <v>12011</v>
      </c>
      <c r="AA2804">
        <v>2803</v>
      </c>
      <c r="AB2804" t="s">
        <v>12016</v>
      </c>
      <c r="AC2804">
        <v>8454.1200000000008</v>
      </c>
      <c r="AD2804">
        <v>3179.34</v>
      </c>
      <c r="AE2804">
        <v>158.97</v>
      </c>
      <c r="AF2804" t="s">
        <v>11199</v>
      </c>
      <c r="AG2804" t="s">
        <v>11089</v>
      </c>
      <c r="AH2804">
        <v>1195</v>
      </c>
      <c r="AI2804">
        <v>2803</v>
      </c>
      <c r="AJ2804" t="s">
        <v>11256</v>
      </c>
      <c r="AK2804" t="s">
        <v>12029</v>
      </c>
      <c r="AL2804" t="s">
        <v>12031</v>
      </c>
      <c r="AM2804" t="s">
        <v>11229</v>
      </c>
      <c r="AN2804">
        <v>1</v>
      </c>
      <c r="AO2804" s="10" t="s">
        <v>12037</v>
      </c>
      <c r="AP2804" t="str" cm="1">
        <f t="array" ref="AP2804">_xlfn.IFS(
  Table1[[#This Row],[Age]]&lt;=25, "18-25",
  Table1[[#This Row],[Age]]&lt;=35, "26-35",
  Table1[[#This Row],[Age]]&lt;=45, "36-45",
  Table1[[#This Row],[Age]]&lt;=60, "46-60",
  TRUE, "60+")</f>
        <v>46-60</v>
      </c>
    </row>
    <row r="2805" spans="1:42" x14ac:dyDescent="0.3">
      <c r="A2805">
        <v>2804</v>
      </c>
      <c r="B2805" t="s">
        <v>7</v>
      </c>
      <c r="C2805" t="s">
        <v>67</v>
      </c>
      <c r="D2805">
        <v>19</v>
      </c>
      <c r="E2805" t="s">
        <v>105</v>
      </c>
      <c r="F2805" t="s">
        <v>2911</v>
      </c>
      <c r="G2805" t="s">
        <v>5146</v>
      </c>
      <c r="H2805">
        <v>19458797657</v>
      </c>
      <c r="I2805" t="s">
        <v>5174</v>
      </c>
      <c r="J2805" t="s">
        <v>7291</v>
      </c>
      <c r="K2805">
        <v>7089.01</v>
      </c>
      <c r="L2805" s="12" t="s">
        <v>7655</v>
      </c>
      <c r="M2805" s="10" t="s">
        <v>11211</v>
      </c>
      <c r="N2805">
        <v>2804</v>
      </c>
      <c r="O2805">
        <v>45219</v>
      </c>
      <c r="P2805" t="s">
        <v>11404</v>
      </c>
      <c r="Q2805" s="16">
        <v>2880.54</v>
      </c>
      <c r="R2805">
        <v>4208.47</v>
      </c>
      <c r="S2805">
        <v>93</v>
      </c>
      <c r="T2805">
        <v>2804</v>
      </c>
      <c r="U2805">
        <v>25874.81</v>
      </c>
      <c r="V2805" t="s">
        <v>11413</v>
      </c>
      <c r="W2805">
        <v>4.0599999999999996</v>
      </c>
      <c r="X2805">
        <v>48</v>
      </c>
      <c r="Y2805" t="s">
        <v>11774</v>
      </c>
      <c r="Z2805" t="s">
        <v>12010</v>
      </c>
      <c r="AA2805">
        <v>2804</v>
      </c>
      <c r="AB2805" t="s">
        <v>12015</v>
      </c>
      <c r="AC2805">
        <v>7744.84</v>
      </c>
      <c r="AD2805">
        <v>4373</v>
      </c>
      <c r="AE2805">
        <v>218.65</v>
      </c>
      <c r="AF2805" t="s">
        <v>11059</v>
      </c>
      <c r="AG2805" t="s">
        <v>11055</v>
      </c>
      <c r="AH2805">
        <v>2632</v>
      </c>
      <c r="AI2805">
        <v>2804</v>
      </c>
      <c r="AJ2805" t="s">
        <v>11044</v>
      </c>
      <c r="AK2805" t="s">
        <v>12027</v>
      </c>
      <c r="AL2805" t="s">
        <v>12031</v>
      </c>
      <c r="AM2805" t="s">
        <v>11206</v>
      </c>
      <c r="AN2805">
        <v>1</v>
      </c>
      <c r="AO2805" s="10" t="s">
        <v>12044</v>
      </c>
      <c r="AP2805" t="str" cm="1">
        <f t="array" ref="AP2805">_xlfn.IFS(
  Table1[[#This Row],[Age]]&lt;=25, "18-25",
  Table1[[#This Row],[Age]]&lt;=35, "26-35",
  Table1[[#This Row],[Age]]&lt;=45, "36-45",
  Table1[[#This Row],[Age]]&lt;=60, "46-60",
  TRUE, "60+")</f>
        <v>18-25</v>
      </c>
    </row>
    <row r="2806" spans="1:42" x14ac:dyDescent="0.3">
      <c r="A2806">
        <v>2805</v>
      </c>
      <c r="B2806" t="s">
        <v>13</v>
      </c>
      <c r="C2806" t="s">
        <v>56</v>
      </c>
      <c r="D2806">
        <v>64</v>
      </c>
      <c r="E2806" t="s">
        <v>104</v>
      </c>
      <c r="F2806" t="s">
        <v>2912</v>
      </c>
      <c r="G2806" t="s">
        <v>5130</v>
      </c>
      <c r="H2806">
        <v>19458797658</v>
      </c>
      <c r="I2806" t="s">
        <v>6841</v>
      </c>
      <c r="J2806" t="s">
        <v>7292</v>
      </c>
      <c r="K2806">
        <v>5370.81</v>
      </c>
      <c r="L2806" s="12" t="s">
        <v>9653</v>
      </c>
      <c r="M2806" s="10" t="s">
        <v>11191</v>
      </c>
      <c r="N2806">
        <v>2805</v>
      </c>
      <c r="O2806">
        <v>44934</v>
      </c>
      <c r="P2806" t="s">
        <v>11403</v>
      </c>
      <c r="Q2806" s="16">
        <v>735.44</v>
      </c>
      <c r="R2806">
        <v>4635.37</v>
      </c>
      <c r="S2806">
        <v>55</v>
      </c>
      <c r="T2806">
        <v>2805</v>
      </c>
      <c r="U2806">
        <v>13322.28</v>
      </c>
      <c r="V2806" t="s">
        <v>11412</v>
      </c>
      <c r="W2806">
        <v>2.99</v>
      </c>
      <c r="X2806">
        <v>24</v>
      </c>
      <c r="Y2806" t="s">
        <v>11864</v>
      </c>
      <c r="Z2806" t="s">
        <v>12011</v>
      </c>
      <c r="AA2806">
        <v>2805</v>
      </c>
      <c r="AB2806" t="s">
        <v>12016</v>
      </c>
      <c r="AC2806">
        <v>9699.98</v>
      </c>
      <c r="AD2806">
        <v>637.82000000000005</v>
      </c>
      <c r="AE2806">
        <v>31.89</v>
      </c>
      <c r="AF2806" t="s">
        <v>11282</v>
      </c>
      <c r="AG2806" t="s">
        <v>11307</v>
      </c>
      <c r="AH2806">
        <v>5941</v>
      </c>
      <c r="AI2806">
        <v>2805</v>
      </c>
      <c r="AJ2806" t="s">
        <v>11339</v>
      </c>
      <c r="AK2806" t="s">
        <v>12027</v>
      </c>
      <c r="AL2806" t="s">
        <v>12032</v>
      </c>
      <c r="AM2806" t="s">
        <v>11317</v>
      </c>
      <c r="AN2806">
        <v>1</v>
      </c>
      <c r="AO2806" s="10" t="s">
        <v>12039</v>
      </c>
      <c r="AP2806" t="str" cm="1">
        <f t="array" ref="AP2806">_xlfn.IFS(
  Table1[[#This Row],[Age]]&lt;=25, "18-25",
  Table1[[#This Row],[Age]]&lt;=35, "26-35",
  Table1[[#This Row],[Age]]&lt;=45, "36-45",
  Table1[[#This Row],[Age]]&lt;=60, "46-60",
  TRUE, "60+")</f>
        <v>60+</v>
      </c>
    </row>
    <row r="2807" spans="1:42" x14ac:dyDescent="0.3">
      <c r="A2807">
        <v>2806</v>
      </c>
      <c r="B2807" t="s">
        <v>43</v>
      </c>
      <c r="C2807" t="s">
        <v>63</v>
      </c>
      <c r="D2807">
        <v>37</v>
      </c>
      <c r="E2807" t="s">
        <v>104</v>
      </c>
      <c r="F2807" t="s">
        <v>2913</v>
      </c>
      <c r="G2807" t="s">
        <v>5128</v>
      </c>
      <c r="H2807">
        <v>19458797659</v>
      </c>
      <c r="I2807" t="s">
        <v>6842</v>
      </c>
      <c r="J2807" t="s">
        <v>7292</v>
      </c>
      <c r="K2807">
        <v>5180.4399999999996</v>
      </c>
      <c r="L2807" s="12" t="s">
        <v>9654</v>
      </c>
      <c r="M2807" s="10" t="s">
        <v>11144</v>
      </c>
      <c r="N2807">
        <v>2806</v>
      </c>
      <c r="O2807">
        <v>45028</v>
      </c>
      <c r="P2807" t="s">
        <v>11402</v>
      </c>
      <c r="Q2807" s="16">
        <v>936</v>
      </c>
      <c r="R2807">
        <v>4244.4399999999996</v>
      </c>
      <c r="S2807">
        <v>94</v>
      </c>
      <c r="T2807">
        <v>2806</v>
      </c>
      <c r="U2807">
        <v>22782.3</v>
      </c>
      <c r="V2807" t="s">
        <v>11413</v>
      </c>
      <c r="W2807">
        <v>4.13</v>
      </c>
      <c r="X2807">
        <v>24</v>
      </c>
      <c r="Y2807" t="s">
        <v>10316</v>
      </c>
      <c r="Z2807" t="s">
        <v>12010</v>
      </c>
      <c r="AA2807">
        <v>2806</v>
      </c>
      <c r="AB2807" t="s">
        <v>12017</v>
      </c>
      <c r="AC2807">
        <v>8522.65</v>
      </c>
      <c r="AD2807">
        <v>3508.61</v>
      </c>
      <c r="AE2807">
        <v>175.43</v>
      </c>
      <c r="AF2807" t="s">
        <v>11398</v>
      </c>
      <c r="AG2807" t="s">
        <v>11041</v>
      </c>
      <c r="AH2807">
        <v>889</v>
      </c>
      <c r="AI2807">
        <v>2806</v>
      </c>
      <c r="AJ2807" t="s">
        <v>11214</v>
      </c>
      <c r="AK2807" t="s">
        <v>12029</v>
      </c>
      <c r="AL2807" t="s">
        <v>12031</v>
      </c>
      <c r="AM2807" t="s">
        <v>11393</v>
      </c>
      <c r="AN2807">
        <v>1</v>
      </c>
      <c r="AO2807" s="10" t="s">
        <v>12037</v>
      </c>
      <c r="AP2807" t="str" cm="1">
        <f t="array" ref="AP2807">_xlfn.IFS(
  Table1[[#This Row],[Age]]&lt;=25, "18-25",
  Table1[[#This Row],[Age]]&lt;=35, "26-35",
  Table1[[#This Row],[Age]]&lt;=45, "36-45",
  Table1[[#This Row],[Age]]&lt;=60, "46-60",
  TRUE, "60+")</f>
        <v>36-45</v>
      </c>
    </row>
    <row r="2808" spans="1:42" x14ac:dyDescent="0.3">
      <c r="A2808">
        <v>2807</v>
      </c>
      <c r="B2808" t="s">
        <v>51</v>
      </c>
      <c r="C2808" t="s">
        <v>96</v>
      </c>
      <c r="D2808">
        <v>28</v>
      </c>
      <c r="E2808" t="s">
        <v>106</v>
      </c>
      <c r="F2808" t="s">
        <v>2914</v>
      </c>
      <c r="G2808" t="s">
        <v>5117</v>
      </c>
      <c r="H2808">
        <v>19458797660</v>
      </c>
      <c r="I2808" t="s">
        <v>5596</v>
      </c>
      <c r="J2808" t="s">
        <v>7292</v>
      </c>
      <c r="K2808">
        <v>9921.6200000000008</v>
      </c>
      <c r="L2808" s="12" t="s">
        <v>9655</v>
      </c>
      <c r="M2808" s="10" t="s">
        <v>11157</v>
      </c>
      <c r="N2808">
        <v>2807</v>
      </c>
      <c r="O2808">
        <v>45039</v>
      </c>
      <c r="P2808" t="s">
        <v>11404</v>
      </c>
      <c r="Q2808" s="16">
        <v>3832.19</v>
      </c>
      <c r="R2808">
        <v>13753.81</v>
      </c>
      <c r="S2808">
        <v>22</v>
      </c>
      <c r="T2808">
        <v>2807</v>
      </c>
      <c r="U2808">
        <v>8058.14</v>
      </c>
      <c r="V2808" t="s">
        <v>11411</v>
      </c>
      <c r="W2808">
        <v>1.44</v>
      </c>
      <c r="X2808">
        <v>48</v>
      </c>
      <c r="Y2808" t="s">
        <v>11920</v>
      </c>
      <c r="Z2808" t="s">
        <v>12011</v>
      </c>
      <c r="AA2808">
        <v>2807</v>
      </c>
      <c r="AB2808" t="s">
        <v>12016</v>
      </c>
      <c r="AC2808">
        <v>1736.88</v>
      </c>
      <c r="AD2808">
        <v>1333.07</v>
      </c>
      <c r="AE2808">
        <v>66.650000000000006</v>
      </c>
      <c r="AF2808" t="s">
        <v>11194</v>
      </c>
      <c r="AG2808" t="s">
        <v>11363</v>
      </c>
      <c r="AH2808">
        <v>5562</v>
      </c>
      <c r="AI2808">
        <v>2807</v>
      </c>
      <c r="AJ2808" t="s">
        <v>11221</v>
      </c>
      <c r="AK2808" t="s">
        <v>12029</v>
      </c>
      <c r="AL2808" t="s">
        <v>12031</v>
      </c>
      <c r="AM2808" t="s">
        <v>11045</v>
      </c>
      <c r="AN2808">
        <v>1</v>
      </c>
      <c r="AO2808" s="10" t="s">
        <v>12037</v>
      </c>
      <c r="AP2808" t="str" cm="1">
        <f t="array" ref="AP2808">_xlfn.IFS(
  Table1[[#This Row],[Age]]&lt;=25, "18-25",
  Table1[[#This Row],[Age]]&lt;=35, "26-35",
  Table1[[#This Row],[Age]]&lt;=45, "36-45",
  Table1[[#This Row],[Age]]&lt;=60, "46-60",
  TRUE, "60+")</f>
        <v>26-35</v>
      </c>
    </row>
    <row r="2809" spans="1:42" x14ac:dyDescent="0.3">
      <c r="A2809">
        <v>2808</v>
      </c>
      <c r="B2809" t="s">
        <v>12</v>
      </c>
      <c r="C2809" t="s">
        <v>61</v>
      </c>
      <c r="D2809">
        <v>68</v>
      </c>
      <c r="E2809" t="s">
        <v>105</v>
      </c>
      <c r="F2809" t="s">
        <v>2915</v>
      </c>
      <c r="G2809" t="s">
        <v>5127</v>
      </c>
      <c r="H2809">
        <v>19458797661</v>
      </c>
      <c r="I2809" t="s">
        <v>6211</v>
      </c>
      <c r="J2809" t="s">
        <v>7291</v>
      </c>
      <c r="K2809">
        <v>310.55</v>
      </c>
      <c r="L2809" s="12" t="s">
        <v>7354</v>
      </c>
      <c r="M2809" s="10" t="s">
        <v>11335</v>
      </c>
      <c r="N2809">
        <v>2808</v>
      </c>
      <c r="O2809">
        <v>45134</v>
      </c>
      <c r="P2809" t="s">
        <v>11402</v>
      </c>
      <c r="Q2809" s="16">
        <v>1006.4</v>
      </c>
      <c r="R2809">
        <v>-695.85</v>
      </c>
      <c r="S2809">
        <v>85</v>
      </c>
      <c r="T2809">
        <v>2808</v>
      </c>
      <c r="U2809">
        <v>33456.76</v>
      </c>
      <c r="V2809" t="s">
        <v>11413</v>
      </c>
      <c r="W2809">
        <v>9.6999999999999993</v>
      </c>
      <c r="X2809">
        <v>24</v>
      </c>
      <c r="Y2809" t="s">
        <v>11821</v>
      </c>
      <c r="Z2809" t="s">
        <v>12012</v>
      </c>
      <c r="AA2809">
        <v>2808</v>
      </c>
      <c r="AB2809" t="s">
        <v>12015</v>
      </c>
      <c r="AC2809">
        <v>4744.21</v>
      </c>
      <c r="AD2809">
        <v>2178.0300000000002</v>
      </c>
      <c r="AE2809">
        <v>108.9</v>
      </c>
      <c r="AF2809" t="s">
        <v>11072</v>
      </c>
      <c r="AG2809" t="s">
        <v>11277</v>
      </c>
      <c r="AH2809">
        <v>5997</v>
      </c>
      <c r="AI2809">
        <v>2808</v>
      </c>
      <c r="AJ2809" t="s">
        <v>11262</v>
      </c>
      <c r="AK2809" t="s">
        <v>12028</v>
      </c>
      <c r="AL2809" t="s">
        <v>12032</v>
      </c>
      <c r="AM2809" t="s">
        <v>11067</v>
      </c>
      <c r="AN2809">
        <v>1</v>
      </c>
      <c r="AO2809" s="10" t="s">
        <v>12038</v>
      </c>
      <c r="AP2809" t="str" cm="1">
        <f t="array" ref="AP2809">_xlfn.IFS(
  Table1[[#This Row],[Age]]&lt;=25, "18-25",
  Table1[[#This Row],[Age]]&lt;=35, "26-35",
  Table1[[#This Row],[Age]]&lt;=45, "36-45",
  Table1[[#This Row],[Age]]&lt;=60, "46-60",
  TRUE, "60+")</f>
        <v>60+</v>
      </c>
    </row>
    <row r="2810" spans="1:42" x14ac:dyDescent="0.3">
      <c r="A2810">
        <v>2809</v>
      </c>
      <c r="B2810" t="s">
        <v>10</v>
      </c>
      <c r="C2810" t="s">
        <v>90</v>
      </c>
      <c r="D2810">
        <v>35</v>
      </c>
      <c r="E2810" t="s">
        <v>105</v>
      </c>
      <c r="F2810" t="s">
        <v>2916</v>
      </c>
      <c r="G2810" t="s">
        <v>5134</v>
      </c>
      <c r="H2810">
        <v>19458797662</v>
      </c>
      <c r="I2810" t="s">
        <v>6037</v>
      </c>
      <c r="J2810" t="s">
        <v>7291</v>
      </c>
      <c r="K2810">
        <v>3101.74</v>
      </c>
      <c r="L2810" s="12" t="s">
        <v>8895</v>
      </c>
      <c r="M2810" s="10" t="s">
        <v>11362</v>
      </c>
      <c r="N2810">
        <v>2809</v>
      </c>
      <c r="O2810">
        <v>45289</v>
      </c>
      <c r="P2810" t="s">
        <v>11403</v>
      </c>
      <c r="Q2810" s="16">
        <v>3747.52</v>
      </c>
      <c r="R2810">
        <v>-645.78</v>
      </c>
      <c r="S2810">
        <v>49</v>
      </c>
      <c r="T2810">
        <v>2809</v>
      </c>
      <c r="U2810">
        <v>43588.84</v>
      </c>
      <c r="V2810" t="s">
        <v>11411</v>
      </c>
      <c r="W2810">
        <v>7.66</v>
      </c>
      <c r="X2810">
        <v>36</v>
      </c>
      <c r="Y2810" t="s">
        <v>7431</v>
      </c>
      <c r="Z2810" t="s">
        <v>12010</v>
      </c>
      <c r="AA2810">
        <v>2809</v>
      </c>
      <c r="AB2810" t="s">
        <v>12015</v>
      </c>
      <c r="AC2810">
        <v>4208.32</v>
      </c>
      <c r="AD2810">
        <v>1668.71</v>
      </c>
      <c r="AE2810">
        <v>83.44</v>
      </c>
      <c r="AF2810" t="s">
        <v>11356</v>
      </c>
      <c r="AG2810" t="s">
        <v>11123</v>
      </c>
      <c r="AH2810">
        <v>3243</v>
      </c>
      <c r="AI2810">
        <v>2809</v>
      </c>
      <c r="AJ2810" t="s">
        <v>11203</v>
      </c>
      <c r="AK2810" t="s">
        <v>12028</v>
      </c>
      <c r="AL2810" t="s">
        <v>12032</v>
      </c>
      <c r="AM2810" t="s">
        <v>11249</v>
      </c>
      <c r="AN2810">
        <v>1</v>
      </c>
      <c r="AO2810" s="10" t="s">
        <v>12036</v>
      </c>
      <c r="AP2810" t="str" cm="1">
        <f t="array" ref="AP2810">_xlfn.IFS(
  Table1[[#This Row],[Age]]&lt;=25, "18-25",
  Table1[[#This Row],[Age]]&lt;=35, "26-35",
  Table1[[#This Row],[Age]]&lt;=45, "36-45",
  Table1[[#This Row],[Age]]&lt;=60, "46-60",
  TRUE, "60+")</f>
        <v>26-35</v>
      </c>
    </row>
    <row r="2811" spans="1:42" x14ac:dyDescent="0.3">
      <c r="A2811">
        <v>2810</v>
      </c>
      <c r="B2811" t="s">
        <v>4</v>
      </c>
      <c r="C2811" t="s">
        <v>77</v>
      </c>
      <c r="D2811">
        <v>28</v>
      </c>
      <c r="E2811" t="s">
        <v>104</v>
      </c>
      <c r="F2811" t="s">
        <v>2917</v>
      </c>
      <c r="G2811" t="s">
        <v>5141</v>
      </c>
      <c r="H2811">
        <v>19458797663</v>
      </c>
      <c r="I2811" t="s">
        <v>6329</v>
      </c>
      <c r="J2811" t="s">
        <v>7291</v>
      </c>
      <c r="K2811">
        <v>1424.46</v>
      </c>
      <c r="L2811" s="12" t="s">
        <v>9656</v>
      </c>
      <c r="M2811" s="10" t="s">
        <v>11084</v>
      </c>
      <c r="N2811">
        <v>2810</v>
      </c>
      <c r="O2811">
        <v>44971</v>
      </c>
      <c r="P2811" t="s">
        <v>11402</v>
      </c>
      <c r="Q2811" s="16">
        <v>2026.1</v>
      </c>
      <c r="R2811">
        <v>3450.56</v>
      </c>
      <c r="S2811">
        <v>12</v>
      </c>
      <c r="T2811">
        <v>2810</v>
      </c>
      <c r="U2811">
        <v>23720.61</v>
      </c>
      <c r="V2811" t="s">
        <v>11411</v>
      </c>
      <c r="W2811">
        <v>2.92</v>
      </c>
      <c r="X2811">
        <v>12</v>
      </c>
      <c r="Y2811" t="s">
        <v>11945</v>
      </c>
      <c r="Z2811" t="s">
        <v>12012</v>
      </c>
      <c r="AA2811">
        <v>2810</v>
      </c>
      <c r="AB2811" t="s">
        <v>12016</v>
      </c>
      <c r="AC2811">
        <v>8515.2099999999991</v>
      </c>
      <c r="AD2811">
        <v>4532.66</v>
      </c>
      <c r="AE2811">
        <v>226.63</v>
      </c>
      <c r="AF2811" t="s">
        <v>11137</v>
      </c>
      <c r="AG2811" t="s">
        <v>11040</v>
      </c>
      <c r="AH2811">
        <v>1006</v>
      </c>
      <c r="AI2811">
        <v>2810</v>
      </c>
      <c r="AJ2811" t="s">
        <v>11141</v>
      </c>
      <c r="AK2811" t="s">
        <v>12027</v>
      </c>
      <c r="AL2811" t="s">
        <v>12032</v>
      </c>
      <c r="AM2811" t="s">
        <v>11349</v>
      </c>
      <c r="AN2811">
        <v>1</v>
      </c>
      <c r="AO2811" s="10" t="s">
        <v>12045</v>
      </c>
      <c r="AP2811" t="str" cm="1">
        <f t="array" ref="AP2811">_xlfn.IFS(
  Table1[[#This Row],[Age]]&lt;=25, "18-25",
  Table1[[#This Row],[Age]]&lt;=35, "26-35",
  Table1[[#This Row],[Age]]&lt;=45, "36-45",
  Table1[[#This Row],[Age]]&lt;=60, "46-60",
  TRUE, "60+")</f>
        <v>26-35</v>
      </c>
    </row>
    <row r="2812" spans="1:42" x14ac:dyDescent="0.3">
      <c r="A2812">
        <v>2811</v>
      </c>
      <c r="B2812" t="s">
        <v>8</v>
      </c>
      <c r="C2812" t="s">
        <v>57</v>
      </c>
      <c r="D2812">
        <v>52</v>
      </c>
      <c r="E2812" t="s">
        <v>106</v>
      </c>
      <c r="F2812" t="s">
        <v>2918</v>
      </c>
      <c r="G2812" t="s">
        <v>5110</v>
      </c>
      <c r="H2812">
        <v>19458797664</v>
      </c>
      <c r="I2812" t="s">
        <v>6843</v>
      </c>
      <c r="J2812" t="s">
        <v>7292</v>
      </c>
      <c r="K2812">
        <v>3218.22</v>
      </c>
      <c r="L2812" s="12" t="s">
        <v>9657</v>
      </c>
      <c r="M2812" s="10" t="s">
        <v>11376</v>
      </c>
      <c r="N2812">
        <v>2811</v>
      </c>
      <c r="O2812">
        <v>44936</v>
      </c>
      <c r="P2812" t="s">
        <v>11402</v>
      </c>
      <c r="Q2812" s="16">
        <v>2402.5</v>
      </c>
      <c r="R2812">
        <v>815.72</v>
      </c>
      <c r="S2812">
        <v>71</v>
      </c>
      <c r="T2812">
        <v>2811</v>
      </c>
      <c r="U2812">
        <v>11436.88</v>
      </c>
      <c r="V2812" t="s">
        <v>11412</v>
      </c>
      <c r="W2812">
        <v>3.3</v>
      </c>
      <c r="X2812">
        <v>48</v>
      </c>
      <c r="Y2812" t="s">
        <v>8061</v>
      </c>
      <c r="Z2812" t="s">
        <v>12010</v>
      </c>
      <c r="AA2812">
        <v>2811</v>
      </c>
      <c r="AB2812" t="s">
        <v>12017</v>
      </c>
      <c r="AC2812">
        <v>3120.87</v>
      </c>
      <c r="AD2812">
        <v>1499.66</v>
      </c>
      <c r="AE2812">
        <v>74.98</v>
      </c>
      <c r="AF2812" t="s">
        <v>11071</v>
      </c>
      <c r="AG2812" t="s">
        <v>11259</v>
      </c>
      <c r="AH2812">
        <v>4366</v>
      </c>
      <c r="AI2812">
        <v>2811</v>
      </c>
      <c r="AJ2812" t="s">
        <v>11204</v>
      </c>
      <c r="AK2812" t="s">
        <v>12029</v>
      </c>
      <c r="AL2812" t="s">
        <v>12031</v>
      </c>
      <c r="AM2812" t="s">
        <v>11267</v>
      </c>
      <c r="AN2812">
        <v>-1</v>
      </c>
      <c r="AO2812" s="10" t="s">
        <v>12039</v>
      </c>
      <c r="AP2812" t="str" cm="1">
        <f t="array" ref="AP2812">_xlfn.IFS(
  Table1[[#This Row],[Age]]&lt;=25, "18-25",
  Table1[[#This Row],[Age]]&lt;=35, "26-35",
  Table1[[#This Row],[Age]]&lt;=45, "36-45",
  Table1[[#This Row],[Age]]&lt;=60, "46-60",
  TRUE, "60+")</f>
        <v>46-60</v>
      </c>
    </row>
    <row r="2813" spans="1:42" x14ac:dyDescent="0.3">
      <c r="A2813">
        <v>2812</v>
      </c>
      <c r="B2813" t="s">
        <v>30</v>
      </c>
      <c r="C2813" t="s">
        <v>94</v>
      </c>
      <c r="D2813">
        <v>53</v>
      </c>
      <c r="E2813" t="s">
        <v>105</v>
      </c>
      <c r="F2813" t="s">
        <v>2919</v>
      </c>
      <c r="G2813" t="s">
        <v>5133</v>
      </c>
      <c r="H2813">
        <v>19458797665</v>
      </c>
      <c r="I2813" t="s">
        <v>6312</v>
      </c>
      <c r="J2813" t="s">
        <v>7292</v>
      </c>
      <c r="K2813">
        <v>4689.84</v>
      </c>
      <c r="L2813" s="12" t="s">
        <v>8061</v>
      </c>
      <c r="M2813" s="10" t="s">
        <v>11356</v>
      </c>
      <c r="N2813">
        <v>2812</v>
      </c>
      <c r="O2813">
        <v>45268</v>
      </c>
      <c r="P2813" t="s">
        <v>11402</v>
      </c>
      <c r="Q2813" s="16">
        <v>1304.46</v>
      </c>
      <c r="R2813">
        <v>3385.38</v>
      </c>
      <c r="S2813">
        <v>89</v>
      </c>
      <c r="T2813">
        <v>2812</v>
      </c>
      <c r="U2813">
        <v>41566.43</v>
      </c>
      <c r="V2813" t="s">
        <v>11412</v>
      </c>
      <c r="W2813">
        <v>9.93</v>
      </c>
      <c r="X2813">
        <v>36</v>
      </c>
      <c r="Y2813" t="s">
        <v>11646</v>
      </c>
      <c r="Z2813" t="s">
        <v>12012</v>
      </c>
      <c r="AA2813">
        <v>2812</v>
      </c>
      <c r="AB2813" t="s">
        <v>12015</v>
      </c>
      <c r="AC2813">
        <v>1989.74</v>
      </c>
      <c r="AD2813">
        <v>4798.1400000000003</v>
      </c>
      <c r="AE2813">
        <v>239.91</v>
      </c>
      <c r="AF2813" t="s">
        <v>11361</v>
      </c>
      <c r="AG2813" t="s">
        <v>11124</v>
      </c>
      <c r="AH2813">
        <v>1025</v>
      </c>
      <c r="AI2813">
        <v>2812</v>
      </c>
      <c r="AJ2813" t="s">
        <v>11214</v>
      </c>
      <c r="AK2813" t="s">
        <v>12027</v>
      </c>
      <c r="AL2813" t="s">
        <v>12031</v>
      </c>
      <c r="AM2813" t="s">
        <v>11172</v>
      </c>
      <c r="AN2813">
        <v>1</v>
      </c>
      <c r="AO2813" s="10" t="s">
        <v>12036</v>
      </c>
      <c r="AP2813" t="str" cm="1">
        <f t="array" ref="AP2813">_xlfn.IFS(
  Table1[[#This Row],[Age]]&lt;=25, "18-25",
  Table1[[#This Row],[Age]]&lt;=35, "26-35",
  Table1[[#This Row],[Age]]&lt;=45, "36-45",
  Table1[[#This Row],[Age]]&lt;=60, "46-60",
  TRUE, "60+")</f>
        <v>46-60</v>
      </c>
    </row>
    <row r="2814" spans="1:42" x14ac:dyDescent="0.3">
      <c r="A2814">
        <v>2813</v>
      </c>
      <c r="B2814" t="s">
        <v>26</v>
      </c>
      <c r="C2814" t="s">
        <v>54</v>
      </c>
      <c r="D2814">
        <v>55</v>
      </c>
      <c r="E2814" t="s">
        <v>106</v>
      </c>
      <c r="F2814" t="s">
        <v>2920</v>
      </c>
      <c r="G2814" t="s">
        <v>5110</v>
      </c>
      <c r="H2814">
        <v>19458797666</v>
      </c>
      <c r="I2814" t="s">
        <v>5314</v>
      </c>
      <c r="J2814" t="s">
        <v>7291</v>
      </c>
      <c r="K2814">
        <v>3485.13</v>
      </c>
      <c r="L2814" s="12" t="s">
        <v>9658</v>
      </c>
      <c r="M2814" s="10" t="s">
        <v>11187</v>
      </c>
      <c r="N2814">
        <v>2813</v>
      </c>
      <c r="O2814">
        <v>45158</v>
      </c>
      <c r="P2814" t="s">
        <v>11403</v>
      </c>
      <c r="Q2814" s="16">
        <v>2749.42</v>
      </c>
      <c r="R2814">
        <v>735.71</v>
      </c>
      <c r="S2814">
        <v>8</v>
      </c>
      <c r="T2814">
        <v>2813</v>
      </c>
      <c r="U2814">
        <v>16340.89</v>
      </c>
      <c r="V2814" t="s">
        <v>11411</v>
      </c>
      <c r="W2814">
        <v>7.91</v>
      </c>
      <c r="X2814">
        <v>36</v>
      </c>
      <c r="Y2814" t="s">
        <v>9991</v>
      </c>
      <c r="Z2814" t="s">
        <v>12011</v>
      </c>
      <c r="AA2814">
        <v>2813</v>
      </c>
      <c r="AB2814" t="s">
        <v>12016</v>
      </c>
      <c r="AC2814">
        <v>1702.5</v>
      </c>
      <c r="AD2814">
        <v>576.08000000000004</v>
      </c>
      <c r="AE2814">
        <v>28.8</v>
      </c>
      <c r="AF2814" t="s">
        <v>11388</v>
      </c>
      <c r="AG2814" t="s">
        <v>11188</v>
      </c>
      <c r="AH2814">
        <v>4707</v>
      </c>
      <c r="AI2814">
        <v>2813</v>
      </c>
      <c r="AJ2814" t="s">
        <v>11385</v>
      </c>
      <c r="AK2814" t="s">
        <v>12027</v>
      </c>
      <c r="AL2814" t="s">
        <v>12032</v>
      </c>
      <c r="AM2814" t="s">
        <v>11072</v>
      </c>
      <c r="AN2814">
        <v>1</v>
      </c>
      <c r="AO2814" s="10" t="s">
        <v>12041</v>
      </c>
      <c r="AP2814" t="str" cm="1">
        <f t="array" ref="AP2814">_xlfn.IFS(
  Table1[[#This Row],[Age]]&lt;=25, "18-25",
  Table1[[#This Row],[Age]]&lt;=35, "26-35",
  Table1[[#This Row],[Age]]&lt;=45, "36-45",
  Table1[[#This Row],[Age]]&lt;=60, "46-60",
  TRUE, "60+")</f>
        <v>46-60</v>
      </c>
    </row>
    <row r="2815" spans="1:42" x14ac:dyDescent="0.3">
      <c r="A2815">
        <v>2814</v>
      </c>
      <c r="B2815" t="s">
        <v>5</v>
      </c>
      <c r="C2815" t="s">
        <v>69</v>
      </c>
      <c r="D2815">
        <v>29</v>
      </c>
      <c r="E2815" t="s">
        <v>106</v>
      </c>
      <c r="F2815" t="s">
        <v>2921</v>
      </c>
      <c r="G2815" t="s">
        <v>5141</v>
      </c>
      <c r="H2815">
        <v>19458797667</v>
      </c>
      <c r="I2815" t="s">
        <v>6416</v>
      </c>
      <c r="J2815" t="s">
        <v>7291</v>
      </c>
      <c r="K2815">
        <v>9630.7800000000007</v>
      </c>
      <c r="L2815" s="12" t="s">
        <v>9409</v>
      </c>
      <c r="M2815" s="10" t="s">
        <v>11073</v>
      </c>
      <c r="N2815">
        <v>2814</v>
      </c>
      <c r="O2815">
        <v>45159</v>
      </c>
      <c r="P2815" t="s">
        <v>11403</v>
      </c>
      <c r="Q2815" s="16">
        <v>1664.46</v>
      </c>
      <c r="R2815">
        <v>7966.32</v>
      </c>
      <c r="S2815">
        <v>97</v>
      </c>
      <c r="T2815">
        <v>2814</v>
      </c>
      <c r="U2815">
        <v>30104.41</v>
      </c>
      <c r="V2815" t="s">
        <v>11413</v>
      </c>
      <c r="W2815">
        <v>4.83</v>
      </c>
      <c r="X2815">
        <v>48</v>
      </c>
      <c r="Y2815" t="s">
        <v>11946</v>
      </c>
      <c r="Z2815" t="s">
        <v>12010</v>
      </c>
      <c r="AA2815">
        <v>2814</v>
      </c>
      <c r="AB2815" t="s">
        <v>12017</v>
      </c>
      <c r="AC2815">
        <v>6057.72</v>
      </c>
      <c r="AD2815">
        <v>4615.4799999999996</v>
      </c>
      <c r="AE2815">
        <v>230.77</v>
      </c>
      <c r="AF2815" t="s">
        <v>11202</v>
      </c>
      <c r="AG2815" t="s">
        <v>11365</v>
      </c>
      <c r="AH2815">
        <v>6935</v>
      </c>
      <c r="AI2815">
        <v>2814</v>
      </c>
      <c r="AJ2815" t="s">
        <v>11391</v>
      </c>
      <c r="AK2815" t="s">
        <v>12029</v>
      </c>
      <c r="AL2815" t="s">
        <v>12031</v>
      </c>
      <c r="AM2815" t="s">
        <v>11307</v>
      </c>
      <c r="AN2815">
        <v>1</v>
      </c>
      <c r="AO2815" s="10" t="s">
        <v>12041</v>
      </c>
      <c r="AP2815" t="str" cm="1">
        <f t="array" ref="AP2815">_xlfn.IFS(
  Table1[[#This Row],[Age]]&lt;=25, "18-25",
  Table1[[#This Row],[Age]]&lt;=35, "26-35",
  Table1[[#This Row],[Age]]&lt;=45, "36-45",
  Table1[[#This Row],[Age]]&lt;=60, "46-60",
  TRUE, "60+")</f>
        <v>26-35</v>
      </c>
    </row>
    <row r="2816" spans="1:42" x14ac:dyDescent="0.3">
      <c r="A2816">
        <v>2815</v>
      </c>
      <c r="B2816" t="s">
        <v>48</v>
      </c>
      <c r="C2816" t="s">
        <v>72</v>
      </c>
      <c r="D2816">
        <v>48</v>
      </c>
      <c r="E2816" t="s">
        <v>104</v>
      </c>
      <c r="F2816" t="s">
        <v>2922</v>
      </c>
      <c r="G2816" t="s">
        <v>5122</v>
      </c>
      <c r="H2816">
        <v>19458797668</v>
      </c>
      <c r="I2816" t="s">
        <v>6844</v>
      </c>
      <c r="J2816" t="s">
        <v>7291</v>
      </c>
      <c r="K2816">
        <v>6837.82</v>
      </c>
      <c r="L2816" s="12" t="s">
        <v>9659</v>
      </c>
      <c r="M2816" s="10" t="s">
        <v>11283</v>
      </c>
      <c r="N2816">
        <v>2815</v>
      </c>
      <c r="O2816">
        <v>45269</v>
      </c>
      <c r="P2816" t="s">
        <v>11403</v>
      </c>
      <c r="Q2816" s="16">
        <v>881.09</v>
      </c>
      <c r="R2816">
        <v>7718.91</v>
      </c>
      <c r="S2816">
        <v>16</v>
      </c>
      <c r="T2816">
        <v>2815</v>
      </c>
      <c r="U2816">
        <v>4695.6499999999996</v>
      </c>
      <c r="V2816" t="s">
        <v>11412</v>
      </c>
      <c r="W2816">
        <v>2.86</v>
      </c>
      <c r="X2816">
        <v>60</v>
      </c>
      <c r="Y2816" t="s">
        <v>7352</v>
      </c>
      <c r="Z2816" t="s">
        <v>12011</v>
      </c>
      <c r="AA2816">
        <v>2815</v>
      </c>
      <c r="AB2816" t="s">
        <v>12015</v>
      </c>
      <c r="AC2816">
        <v>3753.36</v>
      </c>
      <c r="AD2816">
        <v>3304.33</v>
      </c>
      <c r="AE2816">
        <v>165.22</v>
      </c>
      <c r="AF2816" t="s">
        <v>11060</v>
      </c>
      <c r="AG2816" t="s">
        <v>11214</v>
      </c>
      <c r="AH2816">
        <v>1290</v>
      </c>
      <c r="AI2816">
        <v>2815</v>
      </c>
      <c r="AJ2816" t="s">
        <v>11139</v>
      </c>
      <c r="AK2816" t="s">
        <v>12029</v>
      </c>
      <c r="AL2816" t="s">
        <v>12032</v>
      </c>
      <c r="AM2816" t="s">
        <v>11323</v>
      </c>
      <c r="AN2816">
        <v>1</v>
      </c>
      <c r="AO2816" s="10" t="s">
        <v>12036</v>
      </c>
      <c r="AP2816" t="str" cm="1">
        <f t="array" ref="AP2816">_xlfn.IFS(
  Table1[[#This Row],[Age]]&lt;=25, "18-25",
  Table1[[#This Row],[Age]]&lt;=35, "26-35",
  Table1[[#This Row],[Age]]&lt;=45, "36-45",
  Table1[[#This Row],[Age]]&lt;=60, "46-60",
  TRUE, "60+")</f>
        <v>46-60</v>
      </c>
    </row>
    <row r="2817" spans="1:42" x14ac:dyDescent="0.3">
      <c r="A2817">
        <v>2816</v>
      </c>
      <c r="B2817" t="s">
        <v>48</v>
      </c>
      <c r="C2817" t="s">
        <v>59</v>
      </c>
      <c r="D2817">
        <v>53</v>
      </c>
      <c r="E2817" t="s">
        <v>105</v>
      </c>
      <c r="F2817" t="s">
        <v>2923</v>
      </c>
      <c r="G2817" t="s">
        <v>5114</v>
      </c>
      <c r="H2817">
        <v>19458797669</v>
      </c>
      <c r="I2817" t="s">
        <v>6001</v>
      </c>
      <c r="J2817" t="s">
        <v>7292</v>
      </c>
      <c r="K2817">
        <v>7307.64</v>
      </c>
      <c r="L2817" s="12" t="s">
        <v>9660</v>
      </c>
      <c r="M2817" s="10" t="s">
        <v>11190</v>
      </c>
      <c r="N2817">
        <v>2816</v>
      </c>
      <c r="O2817">
        <v>45095</v>
      </c>
      <c r="P2817" t="s">
        <v>11403</v>
      </c>
      <c r="Q2817" s="16">
        <v>703.97</v>
      </c>
      <c r="R2817">
        <v>8011.61</v>
      </c>
      <c r="S2817">
        <v>40</v>
      </c>
      <c r="T2817">
        <v>2816</v>
      </c>
      <c r="U2817">
        <v>36178.93</v>
      </c>
      <c r="V2817" t="s">
        <v>11411</v>
      </c>
      <c r="W2817">
        <v>1.36</v>
      </c>
      <c r="X2817">
        <v>24</v>
      </c>
      <c r="Y2817" t="s">
        <v>10042</v>
      </c>
      <c r="Z2817" t="s">
        <v>12010</v>
      </c>
      <c r="AA2817">
        <v>2816</v>
      </c>
      <c r="AB2817" t="s">
        <v>12015</v>
      </c>
      <c r="AC2817">
        <v>2703.9</v>
      </c>
      <c r="AD2817">
        <v>1331.17</v>
      </c>
      <c r="AE2817">
        <v>66.56</v>
      </c>
      <c r="AF2817" t="s">
        <v>11345</v>
      </c>
      <c r="AG2817" t="s">
        <v>11181</v>
      </c>
      <c r="AH2817">
        <v>3776</v>
      </c>
      <c r="AI2817">
        <v>2816</v>
      </c>
      <c r="AJ2817" t="s">
        <v>11348</v>
      </c>
      <c r="AK2817" t="s">
        <v>12027</v>
      </c>
      <c r="AL2817" t="s">
        <v>12031</v>
      </c>
      <c r="AM2817" t="s">
        <v>11063</v>
      </c>
      <c r="AN2817">
        <v>1</v>
      </c>
      <c r="AO2817" s="10" t="s">
        <v>12043</v>
      </c>
      <c r="AP2817" t="str" cm="1">
        <f t="array" ref="AP2817">_xlfn.IFS(
  Table1[[#This Row],[Age]]&lt;=25, "18-25",
  Table1[[#This Row],[Age]]&lt;=35, "26-35",
  Table1[[#This Row],[Age]]&lt;=45, "36-45",
  Table1[[#This Row],[Age]]&lt;=60, "46-60",
  TRUE, "60+")</f>
        <v>46-60</v>
      </c>
    </row>
    <row r="2818" spans="1:42" x14ac:dyDescent="0.3">
      <c r="A2818">
        <v>2817</v>
      </c>
      <c r="B2818" t="s">
        <v>18</v>
      </c>
      <c r="C2818" t="s">
        <v>80</v>
      </c>
      <c r="D2818">
        <v>47</v>
      </c>
      <c r="E2818" t="s">
        <v>105</v>
      </c>
      <c r="F2818" t="s">
        <v>2924</v>
      </c>
      <c r="G2818" t="s">
        <v>5112</v>
      </c>
      <c r="H2818">
        <v>19458797670</v>
      </c>
      <c r="I2818" t="s">
        <v>5403</v>
      </c>
      <c r="J2818" t="s">
        <v>7292</v>
      </c>
      <c r="K2818">
        <v>7448.69</v>
      </c>
      <c r="L2818" s="12" t="s">
        <v>9661</v>
      </c>
      <c r="M2818" s="10" t="s">
        <v>11186</v>
      </c>
      <c r="N2818">
        <v>2817</v>
      </c>
      <c r="O2818">
        <v>45194</v>
      </c>
      <c r="P2818" t="s">
        <v>11404</v>
      </c>
      <c r="Q2818" s="16">
        <v>4998.29</v>
      </c>
      <c r="R2818">
        <v>12446.98</v>
      </c>
      <c r="S2818">
        <v>45</v>
      </c>
      <c r="T2818">
        <v>2817</v>
      </c>
      <c r="U2818">
        <v>23572.91</v>
      </c>
      <c r="V2818" t="s">
        <v>11413</v>
      </c>
      <c r="W2818">
        <v>7.02</v>
      </c>
      <c r="X2818">
        <v>24</v>
      </c>
      <c r="Y2818" t="s">
        <v>11014</v>
      </c>
      <c r="Z2818" t="s">
        <v>12010</v>
      </c>
      <c r="AA2818">
        <v>2817</v>
      </c>
      <c r="AB2818" t="s">
        <v>12017</v>
      </c>
      <c r="AC2818">
        <v>9185.42</v>
      </c>
      <c r="AD2818">
        <v>129.56</v>
      </c>
      <c r="AE2818">
        <v>6.48</v>
      </c>
      <c r="AF2818" t="s">
        <v>11388</v>
      </c>
      <c r="AG2818" t="s">
        <v>11125</v>
      </c>
      <c r="AH2818">
        <v>9798</v>
      </c>
      <c r="AI2818">
        <v>2817</v>
      </c>
      <c r="AJ2818" t="s">
        <v>11378</v>
      </c>
      <c r="AK2818" t="s">
        <v>12029</v>
      </c>
      <c r="AL2818" t="s">
        <v>12032</v>
      </c>
      <c r="AM2818" t="s">
        <v>11222</v>
      </c>
      <c r="AN2818">
        <v>1</v>
      </c>
      <c r="AO2818" s="10" t="s">
        <v>12042</v>
      </c>
      <c r="AP2818" t="str" cm="1">
        <f t="array" ref="AP2818">_xlfn.IFS(
  Table1[[#This Row],[Age]]&lt;=25, "18-25",
  Table1[[#This Row],[Age]]&lt;=35, "26-35",
  Table1[[#This Row],[Age]]&lt;=45, "36-45",
  Table1[[#This Row],[Age]]&lt;=60, "46-60",
  TRUE, "60+")</f>
        <v>46-60</v>
      </c>
    </row>
    <row r="2819" spans="1:42" x14ac:dyDescent="0.3">
      <c r="A2819">
        <v>2818</v>
      </c>
      <c r="B2819" t="s">
        <v>50</v>
      </c>
      <c r="C2819" t="s">
        <v>75</v>
      </c>
      <c r="D2819">
        <v>61</v>
      </c>
      <c r="E2819" t="s">
        <v>105</v>
      </c>
      <c r="F2819" t="s">
        <v>2925</v>
      </c>
      <c r="G2819" t="s">
        <v>5145</v>
      </c>
      <c r="H2819">
        <v>19458797671</v>
      </c>
      <c r="I2819" t="s">
        <v>5339</v>
      </c>
      <c r="J2819" t="s">
        <v>7291</v>
      </c>
      <c r="K2819">
        <v>9002.35</v>
      </c>
      <c r="L2819" s="12" t="s">
        <v>9662</v>
      </c>
      <c r="M2819" s="10" t="s">
        <v>11262</v>
      </c>
      <c r="N2819">
        <v>2818</v>
      </c>
      <c r="O2819">
        <v>45163</v>
      </c>
      <c r="P2819" t="s">
        <v>11403</v>
      </c>
      <c r="Q2819" s="16">
        <v>1734.71</v>
      </c>
      <c r="R2819">
        <v>7267.64</v>
      </c>
      <c r="S2819">
        <v>64</v>
      </c>
      <c r="T2819">
        <v>2818</v>
      </c>
      <c r="U2819">
        <v>21744.080000000002</v>
      </c>
      <c r="V2819" t="s">
        <v>11413</v>
      </c>
      <c r="W2819">
        <v>8.02</v>
      </c>
      <c r="X2819">
        <v>60</v>
      </c>
      <c r="Y2819" t="s">
        <v>9001</v>
      </c>
      <c r="Z2819" t="s">
        <v>12012</v>
      </c>
      <c r="AA2819">
        <v>2818</v>
      </c>
      <c r="AB2819" t="s">
        <v>12016</v>
      </c>
      <c r="AC2819">
        <v>1135.1199999999999</v>
      </c>
      <c r="AD2819">
        <v>752.47</v>
      </c>
      <c r="AE2819">
        <v>37.619999999999997</v>
      </c>
      <c r="AF2819" t="s">
        <v>11207</v>
      </c>
      <c r="AG2819" t="s">
        <v>11047</v>
      </c>
      <c r="AH2819">
        <v>2157</v>
      </c>
      <c r="AI2819">
        <v>2818</v>
      </c>
      <c r="AJ2819" t="s">
        <v>11077</v>
      </c>
      <c r="AK2819" t="s">
        <v>12028</v>
      </c>
      <c r="AL2819" t="s">
        <v>12032</v>
      </c>
      <c r="AM2819" t="s">
        <v>11195</v>
      </c>
      <c r="AN2819">
        <v>-1</v>
      </c>
      <c r="AO2819" s="10" t="s">
        <v>12041</v>
      </c>
      <c r="AP2819" t="str" cm="1">
        <f t="array" ref="AP2819">_xlfn.IFS(
  Table1[[#This Row],[Age]]&lt;=25, "18-25",
  Table1[[#This Row],[Age]]&lt;=35, "26-35",
  Table1[[#This Row],[Age]]&lt;=45, "36-45",
  Table1[[#This Row],[Age]]&lt;=60, "46-60",
  TRUE, "60+")</f>
        <v>60+</v>
      </c>
    </row>
    <row r="2820" spans="1:42" x14ac:dyDescent="0.3">
      <c r="A2820">
        <v>2819</v>
      </c>
      <c r="B2820" t="s">
        <v>6</v>
      </c>
      <c r="C2820" t="s">
        <v>94</v>
      </c>
      <c r="D2820">
        <v>21</v>
      </c>
      <c r="E2820" t="s">
        <v>106</v>
      </c>
      <c r="F2820" t="s">
        <v>2926</v>
      </c>
      <c r="G2820" t="s">
        <v>5145</v>
      </c>
      <c r="H2820">
        <v>19458797672</v>
      </c>
      <c r="I2820" t="s">
        <v>6845</v>
      </c>
      <c r="J2820" t="s">
        <v>7291</v>
      </c>
      <c r="K2820">
        <v>7703.39</v>
      </c>
      <c r="L2820" s="12" t="s">
        <v>9288</v>
      </c>
      <c r="M2820" s="10" t="s">
        <v>11111</v>
      </c>
      <c r="N2820">
        <v>2819</v>
      </c>
      <c r="O2820">
        <v>45190</v>
      </c>
      <c r="P2820" t="s">
        <v>11402</v>
      </c>
      <c r="Q2820" s="16">
        <v>4026.57</v>
      </c>
      <c r="R2820">
        <v>3676.82</v>
      </c>
      <c r="S2820">
        <v>63</v>
      </c>
      <c r="T2820">
        <v>2819</v>
      </c>
      <c r="U2820">
        <v>46806.99</v>
      </c>
      <c r="V2820" t="s">
        <v>11412</v>
      </c>
      <c r="W2820">
        <v>1.97</v>
      </c>
      <c r="X2820">
        <v>60</v>
      </c>
      <c r="Y2820" t="s">
        <v>11842</v>
      </c>
      <c r="Z2820" t="s">
        <v>12010</v>
      </c>
      <c r="AA2820">
        <v>2819</v>
      </c>
      <c r="AB2820" t="s">
        <v>12017</v>
      </c>
      <c r="AC2820">
        <v>4970.8900000000003</v>
      </c>
      <c r="AD2820">
        <v>4652.1000000000004</v>
      </c>
      <c r="AE2820">
        <v>232.6</v>
      </c>
      <c r="AF2820" t="s">
        <v>11035</v>
      </c>
      <c r="AG2820" t="s">
        <v>11157</v>
      </c>
      <c r="AH2820">
        <v>6907</v>
      </c>
      <c r="AI2820">
        <v>2819</v>
      </c>
      <c r="AJ2820" t="s">
        <v>11270</v>
      </c>
      <c r="AK2820" t="s">
        <v>12028</v>
      </c>
      <c r="AL2820" t="s">
        <v>12031</v>
      </c>
      <c r="AM2820" t="s">
        <v>11237</v>
      </c>
      <c r="AN2820">
        <v>1</v>
      </c>
      <c r="AO2820" s="10" t="s">
        <v>12042</v>
      </c>
      <c r="AP2820" t="str" cm="1">
        <f t="array" ref="AP2820">_xlfn.IFS(
  Table1[[#This Row],[Age]]&lt;=25, "18-25",
  Table1[[#This Row],[Age]]&lt;=35, "26-35",
  Table1[[#This Row],[Age]]&lt;=45, "36-45",
  Table1[[#This Row],[Age]]&lt;=60, "46-60",
  TRUE, "60+")</f>
        <v>18-25</v>
      </c>
    </row>
    <row r="2821" spans="1:42" x14ac:dyDescent="0.3">
      <c r="A2821">
        <v>2820</v>
      </c>
      <c r="B2821" t="s">
        <v>42</v>
      </c>
      <c r="C2821" t="s">
        <v>73</v>
      </c>
      <c r="D2821">
        <v>19</v>
      </c>
      <c r="E2821" t="s">
        <v>105</v>
      </c>
      <c r="F2821" t="s">
        <v>2927</v>
      </c>
      <c r="G2821" t="s">
        <v>5124</v>
      </c>
      <c r="H2821">
        <v>19458797673</v>
      </c>
      <c r="I2821" t="s">
        <v>5885</v>
      </c>
      <c r="J2821" t="s">
        <v>7292</v>
      </c>
      <c r="K2821">
        <v>260.43</v>
      </c>
      <c r="L2821" s="12" t="s">
        <v>9663</v>
      </c>
      <c r="M2821" s="10" t="s">
        <v>11181</v>
      </c>
      <c r="N2821">
        <v>2820</v>
      </c>
      <c r="O2821">
        <v>45227</v>
      </c>
      <c r="P2821" t="s">
        <v>11402</v>
      </c>
      <c r="Q2821" s="16">
        <v>1713.51</v>
      </c>
      <c r="R2821">
        <v>1973.94</v>
      </c>
      <c r="S2821">
        <v>51</v>
      </c>
      <c r="T2821">
        <v>2820</v>
      </c>
      <c r="U2821">
        <v>25082.99</v>
      </c>
      <c r="V2821" t="s">
        <v>11413</v>
      </c>
      <c r="W2821">
        <v>1.02</v>
      </c>
      <c r="X2821">
        <v>60</v>
      </c>
      <c r="Y2821" t="s">
        <v>10538</v>
      </c>
      <c r="Z2821" t="s">
        <v>12012</v>
      </c>
      <c r="AA2821">
        <v>2820</v>
      </c>
      <c r="AB2821" t="s">
        <v>12017</v>
      </c>
      <c r="AC2821">
        <v>5370.29</v>
      </c>
      <c r="AD2821">
        <v>2494.21</v>
      </c>
      <c r="AE2821">
        <v>124.71</v>
      </c>
      <c r="AF2821" t="s">
        <v>11196</v>
      </c>
      <c r="AG2821" t="s">
        <v>11293</v>
      </c>
      <c r="AH2821">
        <v>3463</v>
      </c>
      <c r="AI2821">
        <v>2820</v>
      </c>
      <c r="AJ2821" t="s">
        <v>11147</v>
      </c>
      <c r="AK2821" t="s">
        <v>12029</v>
      </c>
      <c r="AL2821" t="s">
        <v>12031</v>
      </c>
      <c r="AM2821" t="s">
        <v>11073</v>
      </c>
      <c r="AN2821">
        <v>1</v>
      </c>
      <c r="AO2821" s="10" t="s">
        <v>12044</v>
      </c>
      <c r="AP2821" t="str" cm="1">
        <f t="array" ref="AP2821">_xlfn.IFS(
  Table1[[#This Row],[Age]]&lt;=25, "18-25",
  Table1[[#This Row],[Age]]&lt;=35, "26-35",
  Table1[[#This Row],[Age]]&lt;=45, "36-45",
  Table1[[#This Row],[Age]]&lt;=60, "46-60",
  TRUE, "60+")</f>
        <v>18-25</v>
      </c>
    </row>
    <row r="2822" spans="1:42" x14ac:dyDescent="0.3">
      <c r="A2822">
        <v>2821</v>
      </c>
      <c r="B2822" t="s">
        <v>19</v>
      </c>
      <c r="C2822" t="s">
        <v>57</v>
      </c>
      <c r="D2822">
        <v>61</v>
      </c>
      <c r="E2822" t="s">
        <v>104</v>
      </c>
      <c r="F2822" t="s">
        <v>2928</v>
      </c>
      <c r="G2822" t="s">
        <v>5147</v>
      </c>
      <c r="H2822">
        <v>19458797674</v>
      </c>
      <c r="I2822" t="s">
        <v>6143</v>
      </c>
      <c r="J2822" t="s">
        <v>7291</v>
      </c>
      <c r="K2822">
        <v>2687.82</v>
      </c>
      <c r="L2822" s="12" t="s">
        <v>9664</v>
      </c>
      <c r="M2822" s="10" t="s">
        <v>11128</v>
      </c>
      <c r="N2822">
        <v>2821</v>
      </c>
      <c r="O2822">
        <v>45014</v>
      </c>
      <c r="P2822" t="s">
        <v>11403</v>
      </c>
      <c r="Q2822" s="16">
        <v>3118.57</v>
      </c>
      <c r="R2822">
        <v>-430.75</v>
      </c>
      <c r="S2822">
        <v>10</v>
      </c>
      <c r="T2822">
        <v>2821</v>
      </c>
      <c r="U2822">
        <v>1820.78</v>
      </c>
      <c r="V2822" t="s">
        <v>11412</v>
      </c>
      <c r="W2822">
        <v>4.22</v>
      </c>
      <c r="X2822">
        <v>24</v>
      </c>
      <c r="Y2822" t="s">
        <v>11558</v>
      </c>
      <c r="Z2822" t="s">
        <v>12010</v>
      </c>
      <c r="AA2822">
        <v>2821</v>
      </c>
      <c r="AB2822" t="s">
        <v>12017</v>
      </c>
      <c r="AC2822">
        <v>5851.08</v>
      </c>
      <c r="AD2822">
        <v>2885.83</v>
      </c>
      <c r="AE2822">
        <v>144.29</v>
      </c>
      <c r="AF2822" t="s">
        <v>11111</v>
      </c>
      <c r="AG2822" t="s">
        <v>11249</v>
      </c>
      <c r="AH2822">
        <v>1814</v>
      </c>
      <c r="AI2822">
        <v>2821</v>
      </c>
      <c r="AJ2822" t="s">
        <v>11171</v>
      </c>
      <c r="AK2822" t="s">
        <v>12029</v>
      </c>
      <c r="AL2822" t="s">
        <v>12032</v>
      </c>
      <c r="AM2822" t="s">
        <v>11302</v>
      </c>
      <c r="AN2822">
        <v>1</v>
      </c>
      <c r="AO2822" s="10" t="s">
        <v>12047</v>
      </c>
      <c r="AP2822" t="str" cm="1">
        <f t="array" ref="AP2822">_xlfn.IFS(
  Table1[[#This Row],[Age]]&lt;=25, "18-25",
  Table1[[#This Row],[Age]]&lt;=35, "26-35",
  Table1[[#This Row],[Age]]&lt;=45, "36-45",
  Table1[[#This Row],[Age]]&lt;=60, "46-60",
  TRUE, "60+")</f>
        <v>60+</v>
      </c>
    </row>
    <row r="2823" spans="1:42" x14ac:dyDescent="0.3">
      <c r="A2823">
        <v>2822</v>
      </c>
      <c r="B2823" t="s">
        <v>28</v>
      </c>
      <c r="C2823" t="s">
        <v>80</v>
      </c>
      <c r="D2823">
        <v>30</v>
      </c>
      <c r="E2823" t="s">
        <v>106</v>
      </c>
      <c r="F2823" t="s">
        <v>2929</v>
      </c>
      <c r="G2823" t="s">
        <v>5133</v>
      </c>
      <c r="H2823">
        <v>19458797675</v>
      </c>
      <c r="I2823" t="s">
        <v>5807</v>
      </c>
      <c r="J2823" t="s">
        <v>7291</v>
      </c>
      <c r="K2823">
        <v>9892.1299999999992</v>
      </c>
      <c r="L2823" s="12" t="s">
        <v>8830</v>
      </c>
      <c r="M2823" s="10" t="s">
        <v>11123</v>
      </c>
      <c r="N2823">
        <v>2822</v>
      </c>
      <c r="O2823">
        <v>45080</v>
      </c>
      <c r="P2823" t="s">
        <v>11404</v>
      </c>
      <c r="Q2823" s="16">
        <v>4207.3999999999996</v>
      </c>
      <c r="R2823">
        <v>14099.53</v>
      </c>
      <c r="S2823">
        <v>76</v>
      </c>
      <c r="T2823">
        <v>2822</v>
      </c>
      <c r="U2823">
        <v>48031.22</v>
      </c>
      <c r="V2823" t="s">
        <v>11413</v>
      </c>
      <c r="W2823">
        <v>7.01</v>
      </c>
      <c r="X2823">
        <v>12</v>
      </c>
      <c r="Y2823" t="s">
        <v>10820</v>
      </c>
      <c r="Z2823" t="s">
        <v>12010</v>
      </c>
      <c r="AA2823">
        <v>2822</v>
      </c>
      <c r="AB2823" t="s">
        <v>12016</v>
      </c>
      <c r="AC2823">
        <v>7846.9</v>
      </c>
      <c r="AD2823">
        <v>4145.62</v>
      </c>
      <c r="AE2823">
        <v>207.28</v>
      </c>
      <c r="AF2823" t="s">
        <v>11365</v>
      </c>
      <c r="AG2823" t="s">
        <v>11278</v>
      </c>
      <c r="AH2823">
        <v>369</v>
      </c>
      <c r="AI2823">
        <v>2822</v>
      </c>
      <c r="AJ2823" t="s">
        <v>11043</v>
      </c>
      <c r="AK2823" t="s">
        <v>12028</v>
      </c>
      <c r="AL2823" t="s">
        <v>12031</v>
      </c>
      <c r="AM2823" t="s">
        <v>11365</v>
      </c>
      <c r="AN2823">
        <v>1</v>
      </c>
      <c r="AO2823" s="10" t="s">
        <v>12043</v>
      </c>
      <c r="AP2823" t="str" cm="1">
        <f t="array" ref="AP2823">_xlfn.IFS(
  Table1[[#This Row],[Age]]&lt;=25, "18-25",
  Table1[[#This Row],[Age]]&lt;=35, "26-35",
  Table1[[#This Row],[Age]]&lt;=45, "36-45",
  Table1[[#This Row],[Age]]&lt;=60, "46-60",
  TRUE, "60+")</f>
        <v>26-35</v>
      </c>
    </row>
    <row r="2824" spans="1:42" x14ac:dyDescent="0.3">
      <c r="A2824">
        <v>2823</v>
      </c>
      <c r="B2824" t="s">
        <v>50</v>
      </c>
      <c r="C2824" t="s">
        <v>75</v>
      </c>
      <c r="D2824">
        <v>43</v>
      </c>
      <c r="E2824" t="s">
        <v>105</v>
      </c>
      <c r="F2824" t="s">
        <v>2930</v>
      </c>
      <c r="G2824" t="s">
        <v>5110</v>
      </c>
      <c r="H2824">
        <v>19458797676</v>
      </c>
      <c r="I2824" t="s">
        <v>5339</v>
      </c>
      <c r="J2824" t="s">
        <v>7291</v>
      </c>
      <c r="K2824">
        <v>6556.03</v>
      </c>
      <c r="L2824" s="12" t="s">
        <v>9665</v>
      </c>
      <c r="M2824" s="10" t="s">
        <v>11046</v>
      </c>
      <c r="N2824">
        <v>2823</v>
      </c>
      <c r="O2824">
        <v>45268</v>
      </c>
      <c r="P2824" t="s">
        <v>11404</v>
      </c>
      <c r="Q2824" s="16">
        <v>3483.21</v>
      </c>
      <c r="R2824">
        <v>10039.24</v>
      </c>
      <c r="S2824">
        <v>86</v>
      </c>
      <c r="T2824">
        <v>2823</v>
      </c>
      <c r="U2824">
        <v>1598.43</v>
      </c>
      <c r="V2824" t="s">
        <v>11413</v>
      </c>
      <c r="W2824">
        <v>9.31</v>
      </c>
      <c r="X2824">
        <v>24</v>
      </c>
      <c r="Y2824" t="s">
        <v>7752</v>
      </c>
      <c r="Z2824" t="s">
        <v>12010</v>
      </c>
      <c r="AA2824">
        <v>2823</v>
      </c>
      <c r="AB2824" t="s">
        <v>12016</v>
      </c>
      <c r="AC2824">
        <v>1057.45</v>
      </c>
      <c r="AD2824">
        <v>3120.41</v>
      </c>
      <c r="AE2824">
        <v>156.02000000000001</v>
      </c>
      <c r="AF2824" t="s">
        <v>11242</v>
      </c>
      <c r="AG2824" t="s">
        <v>11049</v>
      </c>
      <c r="AH2824">
        <v>7860</v>
      </c>
      <c r="AI2824">
        <v>2823</v>
      </c>
      <c r="AJ2824" t="s">
        <v>11161</v>
      </c>
      <c r="AK2824" t="s">
        <v>12028</v>
      </c>
      <c r="AL2824" t="s">
        <v>12031</v>
      </c>
      <c r="AM2824" t="s">
        <v>11266</v>
      </c>
      <c r="AN2824">
        <v>1</v>
      </c>
      <c r="AO2824" s="10" t="s">
        <v>12036</v>
      </c>
      <c r="AP2824" t="str" cm="1">
        <f t="array" ref="AP2824">_xlfn.IFS(
  Table1[[#This Row],[Age]]&lt;=25, "18-25",
  Table1[[#This Row],[Age]]&lt;=35, "26-35",
  Table1[[#This Row],[Age]]&lt;=45, "36-45",
  Table1[[#This Row],[Age]]&lt;=60, "46-60",
  TRUE, "60+")</f>
        <v>36-45</v>
      </c>
    </row>
    <row r="2825" spans="1:42" x14ac:dyDescent="0.3">
      <c r="A2825">
        <v>2824</v>
      </c>
      <c r="B2825" t="s">
        <v>44</v>
      </c>
      <c r="C2825" t="s">
        <v>71</v>
      </c>
      <c r="D2825">
        <v>46</v>
      </c>
      <c r="E2825" t="s">
        <v>106</v>
      </c>
      <c r="F2825" t="s">
        <v>2931</v>
      </c>
      <c r="G2825" t="s">
        <v>5141</v>
      </c>
      <c r="H2825">
        <v>19458797677</v>
      </c>
      <c r="I2825" t="s">
        <v>6627</v>
      </c>
      <c r="J2825" t="s">
        <v>7292</v>
      </c>
      <c r="K2825">
        <v>774.37</v>
      </c>
      <c r="L2825" s="12" t="s">
        <v>9666</v>
      </c>
      <c r="M2825" s="10" t="s">
        <v>11373</v>
      </c>
      <c r="N2825">
        <v>2824</v>
      </c>
      <c r="O2825">
        <v>45033</v>
      </c>
      <c r="P2825" t="s">
        <v>11403</v>
      </c>
      <c r="Q2825" s="16">
        <v>354.69</v>
      </c>
      <c r="R2825">
        <v>1129.06</v>
      </c>
      <c r="S2825">
        <v>71</v>
      </c>
      <c r="T2825">
        <v>2824</v>
      </c>
      <c r="U2825">
        <v>27257.599999999999</v>
      </c>
      <c r="V2825" t="s">
        <v>11411</v>
      </c>
      <c r="W2825">
        <v>8.92</v>
      </c>
      <c r="X2825">
        <v>12</v>
      </c>
      <c r="Y2825" t="s">
        <v>11735</v>
      </c>
      <c r="Z2825" t="s">
        <v>12012</v>
      </c>
      <c r="AA2825">
        <v>2824</v>
      </c>
      <c r="AB2825" t="s">
        <v>12016</v>
      </c>
      <c r="AC2825">
        <v>3130.25</v>
      </c>
      <c r="AD2825">
        <v>1003.75</v>
      </c>
      <c r="AE2825">
        <v>50.19</v>
      </c>
      <c r="AF2825" t="s">
        <v>11049</v>
      </c>
      <c r="AG2825" t="s">
        <v>11136</v>
      </c>
      <c r="AH2825">
        <v>7229</v>
      </c>
      <c r="AI2825">
        <v>2824</v>
      </c>
      <c r="AJ2825" t="s">
        <v>11069</v>
      </c>
      <c r="AK2825" t="s">
        <v>12029</v>
      </c>
      <c r="AL2825" t="s">
        <v>12032</v>
      </c>
      <c r="AM2825" t="s">
        <v>11083</v>
      </c>
      <c r="AN2825">
        <v>1</v>
      </c>
      <c r="AO2825" s="10" t="s">
        <v>12037</v>
      </c>
      <c r="AP2825" t="str" cm="1">
        <f t="array" ref="AP2825">_xlfn.IFS(
  Table1[[#This Row],[Age]]&lt;=25, "18-25",
  Table1[[#This Row],[Age]]&lt;=35, "26-35",
  Table1[[#This Row],[Age]]&lt;=45, "36-45",
  Table1[[#This Row],[Age]]&lt;=60, "46-60",
  TRUE, "60+")</f>
        <v>46-60</v>
      </c>
    </row>
    <row r="2826" spans="1:42" x14ac:dyDescent="0.3">
      <c r="A2826">
        <v>2825</v>
      </c>
      <c r="B2826" t="s">
        <v>26</v>
      </c>
      <c r="C2826" t="s">
        <v>69</v>
      </c>
      <c r="D2826">
        <v>65</v>
      </c>
      <c r="E2826" t="s">
        <v>106</v>
      </c>
      <c r="F2826" t="s">
        <v>2932</v>
      </c>
      <c r="G2826" t="s">
        <v>5144</v>
      </c>
      <c r="H2826">
        <v>19458797678</v>
      </c>
      <c r="I2826" t="s">
        <v>6194</v>
      </c>
      <c r="J2826" t="s">
        <v>7292</v>
      </c>
      <c r="K2826">
        <v>4719.72</v>
      </c>
      <c r="L2826" s="12" t="s">
        <v>9667</v>
      </c>
      <c r="M2826" s="10" t="s">
        <v>11156</v>
      </c>
      <c r="N2826">
        <v>2825</v>
      </c>
      <c r="O2826">
        <v>45143</v>
      </c>
      <c r="P2826" t="s">
        <v>11404</v>
      </c>
      <c r="Q2826" s="16">
        <v>971.95</v>
      </c>
      <c r="R2826">
        <v>3747.77</v>
      </c>
      <c r="S2826">
        <v>45</v>
      </c>
      <c r="T2826">
        <v>2825</v>
      </c>
      <c r="U2826">
        <v>32046.25</v>
      </c>
      <c r="V2826" t="s">
        <v>11413</v>
      </c>
      <c r="W2826">
        <v>7.2</v>
      </c>
      <c r="X2826">
        <v>24</v>
      </c>
      <c r="Y2826" t="s">
        <v>7815</v>
      </c>
      <c r="Z2826" t="s">
        <v>12012</v>
      </c>
      <c r="AA2826">
        <v>2825</v>
      </c>
      <c r="AB2826" t="s">
        <v>12017</v>
      </c>
      <c r="AC2826">
        <v>8032.98</v>
      </c>
      <c r="AD2826">
        <v>2865.12</v>
      </c>
      <c r="AE2826">
        <v>143.26</v>
      </c>
      <c r="AF2826" t="s">
        <v>11321</v>
      </c>
      <c r="AG2826" t="s">
        <v>11352</v>
      </c>
      <c r="AH2826">
        <v>6962</v>
      </c>
      <c r="AI2826">
        <v>2825</v>
      </c>
      <c r="AJ2826" t="s">
        <v>11092</v>
      </c>
      <c r="AK2826" t="s">
        <v>12028</v>
      </c>
      <c r="AL2826" t="s">
        <v>12032</v>
      </c>
      <c r="AM2826" t="s">
        <v>11259</v>
      </c>
      <c r="AN2826">
        <v>1</v>
      </c>
      <c r="AO2826" s="10" t="s">
        <v>12041</v>
      </c>
      <c r="AP2826" t="str" cm="1">
        <f t="array" ref="AP2826">_xlfn.IFS(
  Table1[[#This Row],[Age]]&lt;=25, "18-25",
  Table1[[#This Row],[Age]]&lt;=35, "26-35",
  Table1[[#This Row],[Age]]&lt;=45, "36-45",
  Table1[[#This Row],[Age]]&lt;=60, "46-60",
  TRUE, "60+")</f>
        <v>60+</v>
      </c>
    </row>
    <row r="2827" spans="1:42" x14ac:dyDescent="0.3">
      <c r="A2827">
        <v>2826</v>
      </c>
      <c r="B2827" t="s">
        <v>39</v>
      </c>
      <c r="C2827" t="s">
        <v>56</v>
      </c>
      <c r="D2827">
        <v>53</v>
      </c>
      <c r="E2827" t="s">
        <v>106</v>
      </c>
      <c r="F2827" t="s">
        <v>2933</v>
      </c>
      <c r="G2827" t="s">
        <v>5118</v>
      </c>
      <c r="H2827">
        <v>19458797679</v>
      </c>
      <c r="I2827" t="s">
        <v>6490</v>
      </c>
      <c r="J2827" t="s">
        <v>7292</v>
      </c>
      <c r="K2827">
        <v>9810.26</v>
      </c>
      <c r="L2827" s="12" t="s">
        <v>9668</v>
      </c>
      <c r="M2827" s="10" t="s">
        <v>11197</v>
      </c>
      <c r="N2827">
        <v>2826</v>
      </c>
      <c r="O2827">
        <v>45085</v>
      </c>
      <c r="P2827" t="s">
        <v>11402</v>
      </c>
      <c r="Q2827" s="16">
        <v>4369.18</v>
      </c>
      <c r="R2827">
        <v>14179.44</v>
      </c>
      <c r="S2827">
        <v>85</v>
      </c>
      <c r="T2827">
        <v>2826</v>
      </c>
      <c r="U2827">
        <v>44829.72</v>
      </c>
      <c r="V2827" t="s">
        <v>11413</v>
      </c>
      <c r="W2827">
        <v>8.33</v>
      </c>
      <c r="X2827">
        <v>12</v>
      </c>
      <c r="Y2827" t="s">
        <v>11817</v>
      </c>
      <c r="Z2827" t="s">
        <v>12012</v>
      </c>
      <c r="AA2827">
        <v>2826</v>
      </c>
      <c r="AB2827" t="s">
        <v>12015</v>
      </c>
      <c r="AC2827">
        <v>4053.41</v>
      </c>
      <c r="AD2827">
        <v>3277.18</v>
      </c>
      <c r="AE2827">
        <v>163.86</v>
      </c>
      <c r="AF2827" t="s">
        <v>11047</v>
      </c>
      <c r="AG2827" t="s">
        <v>11284</v>
      </c>
      <c r="AH2827">
        <v>3254</v>
      </c>
      <c r="AI2827">
        <v>2826</v>
      </c>
      <c r="AJ2827" t="s">
        <v>11325</v>
      </c>
      <c r="AK2827" t="s">
        <v>12027</v>
      </c>
      <c r="AL2827" t="s">
        <v>12031</v>
      </c>
      <c r="AM2827" t="s">
        <v>11108</v>
      </c>
      <c r="AN2827">
        <v>1</v>
      </c>
      <c r="AO2827" s="10" t="s">
        <v>12043</v>
      </c>
      <c r="AP2827" t="str" cm="1">
        <f t="array" ref="AP2827">_xlfn.IFS(
  Table1[[#This Row],[Age]]&lt;=25, "18-25",
  Table1[[#This Row],[Age]]&lt;=35, "26-35",
  Table1[[#This Row],[Age]]&lt;=45, "36-45",
  Table1[[#This Row],[Age]]&lt;=60, "46-60",
  TRUE, "60+")</f>
        <v>46-60</v>
      </c>
    </row>
    <row r="2828" spans="1:42" x14ac:dyDescent="0.3">
      <c r="A2828">
        <v>2827</v>
      </c>
      <c r="B2828" t="s">
        <v>43</v>
      </c>
      <c r="C2828" t="s">
        <v>95</v>
      </c>
      <c r="D2828">
        <v>45</v>
      </c>
      <c r="E2828" t="s">
        <v>104</v>
      </c>
      <c r="F2828" t="s">
        <v>2934</v>
      </c>
      <c r="G2828" t="s">
        <v>5118</v>
      </c>
      <c r="H2828">
        <v>19458797680</v>
      </c>
      <c r="I2828" t="s">
        <v>6846</v>
      </c>
      <c r="J2828" t="s">
        <v>7292</v>
      </c>
      <c r="K2828">
        <v>9929.1</v>
      </c>
      <c r="L2828" s="12" t="s">
        <v>8699</v>
      </c>
      <c r="M2828" s="10" t="s">
        <v>11137</v>
      </c>
      <c r="N2828">
        <v>2827</v>
      </c>
      <c r="O2828">
        <v>45238</v>
      </c>
      <c r="P2828" t="s">
        <v>11404</v>
      </c>
      <c r="Q2828" s="16">
        <v>2361.4</v>
      </c>
      <c r="R2828">
        <v>12290.5</v>
      </c>
      <c r="S2828">
        <v>56</v>
      </c>
      <c r="T2828">
        <v>2827</v>
      </c>
      <c r="U2828">
        <v>34281.410000000003</v>
      </c>
      <c r="V2828" t="s">
        <v>11413</v>
      </c>
      <c r="W2828">
        <v>4.2</v>
      </c>
      <c r="X2828">
        <v>12</v>
      </c>
      <c r="Y2828" t="s">
        <v>11943</v>
      </c>
      <c r="Z2828" t="s">
        <v>12011</v>
      </c>
      <c r="AA2828">
        <v>2827</v>
      </c>
      <c r="AB2828" t="s">
        <v>12015</v>
      </c>
      <c r="AC2828">
        <v>6182.96</v>
      </c>
      <c r="AD2828">
        <v>1187.48</v>
      </c>
      <c r="AE2828">
        <v>59.37</v>
      </c>
      <c r="AF2828" t="s">
        <v>11243</v>
      </c>
      <c r="AG2828" t="s">
        <v>11070</v>
      </c>
      <c r="AH2828">
        <v>4324</v>
      </c>
      <c r="AI2828">
        <v>2827</v>
      </c>
      <c r="AJ2828" t="s">
        <v>11182</v>
      </c>
      <c r="AK2828" t="s">
        <v>12029</v>
      </c>
      <c r="AL2828" t="s">
        <v>12031</v>
      </c>
      <c r="AM2828" t="s">
        <v>11292</v>
      </c>
      <c r="AN2828">
        <v>1</v>
      </c>
      <c r="AO2828" s="10" t="s">
        <v>12040</v>
      </c>
      <c r="AP2828" t="str" cm="1">
        <f t="array" ref="AP2828">_xlfn.IFS(
  Table1[[#This Row],[Age]]&lt;=25, "18-25",
  Table1[[#This Row],[Age]]&lt;=35, "26-35",
  Table1[[#This Row],[Age]]&lt;=45, "36-45",
  Table1[[#This Row],[Age]]&lt;=60, "46-60",
  TRUE, "60+")</f>
        <v>36-45</v>
      </c>
    </row>
    <row r="2829" spans="1:42" x14ac:dyDescent="0.3">
      <c r="A2829">
        <v>2828</v>
      </c>
      <c r="B2829" t="s">
        <v>6</v>
      </c>
      <c r="C2829" t="s">
        <v>86</v>
      </c>
      <c r="D2829">
        <v>25</v>
      </c>
      <c r="E2829" t="s">
        <v>105</v>
      </c>
      <c r="F2829" t="s">
        <v>2935</v>
      </c>
      <c r="G2829" t="s">
        <v>5122</v>
      </c>
      <c r="H2829">
        <v>19458797681</v>
      </c>
      <c r="I2829" t="s">
        <v>5206</v>
      </c>
      <c r="J2829" t="s">
        <v>7292</v>
      </c>
      <c r="K2829">
        <v>4381.22</v>
      </c>
      <c r="L2829" s="12" t="s">
        <v>9669</v>
      </c>
      <c r="M2829" s="10" t="s">
        <v>11268</v>
      </c>
      <c r="N2829">
        <v>2828</v>
      </c>
      <c r="O2829">
        <v>45280</v>
      </c>
      <c r="P2829" t="s">
        <v>11404</v>
      </c>
      <c r="Q2829" s="16">
        <v>2996.36</v>
      </c>
      <c r="R2829">
        <v>1384.86</v>
      </c>
      <c r="S2829">
        <v>86</v>
      </c>
      <c r="T2829">
        <v>2828</v>
      </c>
      <c r="U2829">
        <v>40745.51</v>
      </c>
      <c r="V2829" t="s">
        <v>11412</v>
      </c>
      <c r="W2829">
        <v>3.21</v>
      </c>
      <c r="X2829">
        <v>36</v>
      </c>
      <c r="Y2829" t="s">
        <v>11003</v>
      </c>
      <c r="Z2829" t="s">
        <v>12010</v>
      </c>
      <c r="AA2829">
        <v>2828</v>
      </c>
      <c r="AB2829" t="s">
        <v>12016</v>
      </c>
      <c r="AC2829">
        <v>3541.66</v>
      </c>
      <c r="AD2829">
        <v>4658.2</v>
      </c>
      <c r="AE2829">
        <v>232.91</v>
      </c>
      <c r="AF2829" t="s">
        <v>11146</v>
      </c>
      <c r="AG2829" t="s">
        <v>11371</v>
      </c>
      <c r="AH2829">
        <v>5741</v>
      </c>
      <c r="AI2829">
        <v>2828</v>
      </c>
      <c r="AJ2829" t="s">
        <v>11184</v>
      </c>
      <c r="AK2829" t="s">
        <v>12028</v>
      </c>
      <c r="AL2829" t="s">
        <v>12032</v>
      </c>
      <c r="AM2829" t="s">
        <v>11058</v>
      </c>
      <c r="AN2829">
        <v>1</v>
      </c>
      <c r="AO2829" s="10" t="s">
        <v>12036</v>
      </c>
      <c r="AP2829" t="str" cm="1">
        <f t="array" ref="AP2829">_xlfn.IFS(
  Table1[[#This Row],[Age]]&lt;=25, "18-25",
  Table1[[#This Row],[Age]]&lt;=35, "26-35",
  Table1[[#This Row],[Age]]&lt;=45, "36-45",
  Table1[[#This Row],[Age]]&lt;=60, "46-60",
  TRUE, "60+")</f>
        <v>18-25</v>
      </c>
    </row>
    <row r="2830" spans="1:42" x14ac:dyDescent="0.3">
      <c r="A2830">
        <v>2829</v>
      </c>
      <c r="B2830" t="s">
        <v>13</v>
      </c>
      <c r="C2830" t="s">
        <v>80</v>
      </c>
      <c r="D2830">
        <v>22</v>
      </c>
      <c r="E2830" t="s">
        <v>105</v>
      </c>
      <c r="F2830" t="s">
        <v>2936</v>
      </c>
      <c r="G2830" t="s">
        <v>5121</v>
      </c>
      <c r="H2830">
        <v>19458797682</v>
      </c>
      <c r="I2830" t="s">
        <v>5580</v>
      </c>
      <c r="J2830" t="s">
        <v>7292</v>
      </c>
      <c r="K2830">
        <v>8941.2199999999993</v>
      </c>
      <c r="L2830" s="12" t="s">
        <v>9144</v>
      </c>
      <c r="M2830" s="10" t="s">
        <v>11095</v>
      </c>
      <c r="N2830">
        <v>2829</v>
      </c>
      <c r="O2830">
        <v>44963</v>
      </c>
      <c r="P2830" t="s">
        <v>11403</v>
      </c>
      <c r="Q2830" s="16">
        <v>132.02000000000001</v>
      </c>
      <c r="R2830">
        <v>9073.24</v>
      </c>
      <c r="S2830">
        <v>73</v>
      </c>
      <c r="T2830">
        <v>2829</v>
      </c>
      <c r="U2830">
        <v>38726.21</v>
      </c>
      <c r="V2830" t="s">
        <v>11411</v>
      </c>
      <c r="W2830">
        <v>2.12</v>
      </c>
      <c r="X2830">
        <v>24</v>
      </c>
      <c r="Y2830" t="s">
        <v>11810</v>
      </c>
      <c r="Z2830" t="s">
        <v>12011</v>
      </c>
      <c r="AA2830">
        <v>2829</v>
      </c>
      <c r="AB2830" t="s">
        <v>12015</v>
      </c>
      <c r="AC2830">
        <v>1754.89</v>
      </c>
      <c r="AD2830">
        <v>884.52</v>
      </c>
      <c r="AE2830">
        <v>44.23</v>
      </c>
      <c r="AF2830" t="s">
        <v>11152</v>
      </c>
      <c r="AG2830" t="s">
        <v>11196</v>
      </c>
      <c r="AH2830">
        <v>7300</v>
      </c>
      <c r="AI2830">
        <v>2829</v>
      </c>
      <c r="AJ2830" t="s">
        <v>11104</v>
      </c>
      <c r="AK2830" t="s">
        <v>12029</v>
      </c>
      <c r="AL2830" t="s">
        <v>12031</v>
      </c>
      <c r="AM2830" t="s">
        <v>11212</v>
      </c>
      <c r="AN2830">
        <v>1</v>
      </c>
      <c r="AO2830" s="10" t="s">
        <v>12045</v>
      </c>
      <c r="AP2830" t="str" cm="1">
        <f t="array" ref="AP2830">_xlfn.IFS(
  Table1[[#This Row],[Age]]&lt;=25, "18-25",
  Table1[[#This Row],[Age]]&lt;=35, "26-35",
  Table1[[#This Row],[Age]]&lt;=45, "36-45",
  Table1[[#This Row],[Age]]&lt;=60, "46-60",
  TRUE, "60+")</f>
        <v>18-25</v>
      </c>
    </row>
    <row r="2831" spans="1:42" x14ac:dyDescent="0.3">
      <c r="A2831">
        <v>2830</v>
      </c>
      <c r="B2831" t="s">
        <v>22</v>
      </c>
      <c r="C2831" t="s">
        <v>71</v>
      </c>
      <c r="D2831">
        <v>49</v>
      </c>
      <c r="E2831" t="s">
        <v>106</v>
      </c>
      <c r="F2831" t="s">
        <v>2937</v>
      </c>
      <c r="G2831" t="s">
        <v>5123</v>
      </c>
      <c r="H2831">
        <v>19458797683</v>
      </c>
      <c r="I2831" t="s">
        <v>5435</v>
      </c>
      <c r="J2831" t="s">
        <v>7292</v>
      </c>
      <c r="K2831">
        <v>5960.72</v>
      </c>
      <c r="L2831" s="12" t="s">
        <v>9670</v>
      </c>
      <c r="M2831" s="10" t="s">
        <v>11143</v>
      </c>
      <c r="N2831">
        <v>2830</v>
      </c>
      <c r="O2831">
        <v>44998</v>
      </c>
      <c r="P2831" t="s">
        <v>11402</v>
      </c>
      <c r="Q2831" s="16">
        <v>2441.71</v>
      </c>
      <c r="R2831">
        <v>8402.43</v>
      </c>
      <c r="S2831">
        <v>84</v>
      </c>
      <c r="T2831">
        <v>2830</v>
      </c>
      <c r="U2831">
        <v>11463.21</v>
      </c>
      <c r="V2831" t="s">
        <v>11411</v>
      </c>
      <c r="W2831">
        <v>2.63</v>
      </c>
      <c r="X2831">
        <v>12</v>
      </c>
      <c r="Y2831" t="s">
        <v>11605</v>
      </c>
      <c r="Z2831" t="s">
        <v>12012</v>
      </c>
      <c r="AA2831">
        <v>2830</v>
      </c>
      <c r="AB2831" t="s">
        <v>12015</v>
      </c>
      <c r="AC2831">
        <v>3268.57</v>
      </c>
      <c r="AD2831">
        <v>3560.09</v>
      </c>
      <c r="AE2831">
        <v>178</v>
      </c>
      <c r="AF2831" t="s">
        <v>11237</v>
      </c>
      <c r="AG2831" t="s">
        <v>11121</v>
      </c>
      <c r="AH2831">
        <v>8055</v>
      </c>
      <c r="AI2831">
        <v>2830</v>
      </c>
      <c r="AJ2831" t="s">
        <v>11056</v>
      </c>
      <c r="AK2831" t="s">
        <v>12029</v>
      </c>
      <c r="AL2831" t="s">
        <v>12031</v>
      </c>
      <c r="AM2831" t="s">
        <v>11130</v>
      </c>
      <c r="AN2831">
        <v>1</v>
      </c>
      <c r="AO2831" s="10" t="s">
        <v>12047</v>
      </c>
      <c r="AP2831" t="str" cm="1">
        <f t="array" ref="AP2831">_xlfn.IFS(
  Table1[[#This Row],[Age]]&lt;=25, "18-25",
  Table1[[#This Row],[Age]]&lt;=35, "26-35",
  Table1[[#This Row],[Age]]&lt;=45, "36-45",
  Table1[[#This Row],[Age]]&lt;=60, "46-60",
  TRUE, "60+")</f>
        <v>46-60</v>
      </c>
    </row>
    <row r="2832" spans="1:42" x14ac:dyDescent="0.3">
      <c r="A2832">
        <v>2831</v>
      </c>
      <c r="B2832" t="s">
        <v>31</v>
      </c>
      <c r="C2832" t="s">
        <v>83</v>
      </c>
      <c r="D2832">
        <v>47</v>
      </c>
      <c r="E2832" t="s">
        <v>105</v>
      </c>
      <c r="F2832" t="s">
        <v>2938</v>
      </c>
      <c r="G2832" t="s">
        <v>5126</v>
      </c>
      <c r="H2832">
        <v>19458797684</v>
      </c>
      <c r="I2832" t="s">
        <v>6689</v>
      </c>
      <c r="J2832" t="s">
        <v>7291</v>
      </c>
      <c r="K2832">
        <v>5143.3500000000004</v>
      </c>
      <c r="L2832" s="12" t="s">
        <v>9671</v>
      </c>
      <c r="M2832" s="10" t="s">
        <v>11397</v>
      </c>
      <c r="N2832">
        <v>2831</v>
      </c>
      <c r="O2832">
        <v>45047</v>
      </c>
      <c r="P2832" t="s">
        <v>11404</v>
      </c>
      <c r="Q2832" s="16">
        <v>2159.9699999999998</v>
      </c>
      <c r="R2832">
        <v>2983.38</v>
      </c>
      <c r="S2832">
        <v>13</v>
      </c>
      <c r="T2832">
        <v>2831</v>
      </c>
      <c r="U2832">
        <v>35322.94</v>
      </c>
      <c r="V2832" t="s">
        <v>11413</v>
      </c>
      <c r="W2832">
        <v>9.67</v>
      </c>
      <c r="X2832">
        <v>36</v>
      </c>
      <c r="Y2832" t="s">
        <v>7573</v>
      </c>
      <c r="Z2832" t="s">
        <v>12011</v>
      </c>
      <c r="AA2832">
        <v>2831</v>
      </c>
      <c r="AB2832" t="s">
        <v>12016</v>
      </c>
      <c r="AC2832">
        <v>8418.68</v>
      </c>
      <c r="AD2832">
        <v>4531.7299999999996</v>
      </c>
      <c r="AE2832">
        <v>226.59</v>
      </c>
      <c r="AF2832" t="s">
        <v>11196</v>
      </c>
      <c r="AG2832" t="s">
        <v>11061</v>
      </c>
      <c r="AH2832">
        <v>133</v>
      </c>
      <c r="AI2832">
        <v>2831</v>
      </c>
      <c r="AJ2832" t="s">
        <v>11225</v>
      </c>
      <c r="AK2832" t="s">
        <v>12028</v>
      </c>
      <c r="AL2832" t="s">
        <v>12031</v>
      </c>
      <c r="AM2832" t="s">
        <v>11158</v>
      </c>
      <c r="AN2832">
        <v>1</v>
      </c>
      <c r="AO2832" s="10" t="s">
        <v>12046</v>
      </c>
      <c r="AP2832" t="str" cm="1">
        <f t="array" ref="AP2832">_xlfn.IFS(
  Table1[[#This Row],[Age]]&lt;=25, "18-25",
  Table1[[#This Row],[Age]]&lt;=35, "26-35",
  Table1[[#This Row],[Age]]&lt;=45, "36-45",
  Table1[[#This Row],[Age]]&lt;=60, "46-60",
  TRUE, "60+")</f>
        <v>46-60</v>
      </c>
    </row>
    <row r="2833" spans="1:42" x14ac:dyDescent="0.3">
      <c r="A2833">
        <v>2832</v>
      </c>
      <c r="B2833" t="s">
        <v>16</v>
      </c>
      <c r="C2833" t="s">
        <v>67</v>
      </c>
      <c r="D2833">
        <v>31</v>
      </c>
      <c r="E2833" t="s">
        <v>106</v>
      </c>
      <c r="F2833" t="s">
        <v>2939</v>
      </c>
      <c r="G2833" t="s">
        <v>5125</v>
      </c>
      <c r="H2833">
        <v>19458797685</v>
      </c>
      <c r="I2833" t="s">
        <v>6847</v>
      </c>
      <c r="J2833" t="s">
        <v>7291</v>
      </c>
      <c r="K2833">
        <v>4178.2299999999996</v>
      </c>
      <c r="L2833" s="12" t="s">
        <v>9672</v>
      </c>
      <c r="M2833" s="10" t="s">
        <v>11278</v>
      </c>
      <c r="N2833">
        <v>2832</v>
      </c>
      <c r="O2833">
        <v>45098</v>
      </c>
      <c r="P2833" t="s">
        <v>11404</v>
      </c>
      <c r="Q2833" s="16">
        <v>3434.12</v>
      </c>
      <c r="R2833">
        <v>7612.35</v>
      </c>
      <c r="S2833">
        <v>64</v>
      </c>
      <c r="T2833">
        <v>2832</v>
      </c>
      <c r="U2833">
        <v>32241.53</v>
      </c>
      <c r="V2833" t="s">
        <v>11411</v>
      </c>
      <c r="W2833">
        <v>9.3699999999999992</v>
      </c>
      <c r="X2833">
        <v>24</v>
      </c>
      <c r="Y2833" t="s">
        <v>11799</v>
      </c>
      <c r="Z2833" t="s">
        <v>12010</v>
      </c>
      <c r="AA2833">
        <v>2832</v>
      </c>
      <c r="AB2833" t="s">
        <v>12016</v>
      </c>
      <c r="AC2833">
        <v>4065.04</v>
      </c>
      <c r="AD2833">
        <v>1650.61</v>
      </c>
      <c r="AE2833">
        <v>82.53</v>
      </c>
      <c r="AF2833" t="s">
        <v>11368</v>
      </c>
      <c r="AG2833" t="s">
        <v>11307</v>
      </c>
      <c r="AH2833">
        <v>9325</v>
      </c>
      <c r="AI2833">
        <v>2832</v>
      </c>
      <c r="AJ2833" t="s">
        <v>11093</v>
      </c>
      <c r="AK2833" t="s">
        <v>12028</v>
      </c>
      <c r="AL2833" t="s">
        <v>12032</v>
      </c>
      <c r="AM2833" t="s">
        <v>11292</v>
      </c>
      <c r="AN2833">
        <v>1</v>
      </c>
      <c r="AO2833" s="10" t="s">
        <v>12043</v>
      </c>
      <c r="AP2833" t="str" cm="1">
        <f t="array" ref="AP2833">_xlfn.IFS(
  Table1[[#This Row],[Age]]&lt;=25, "18-25",
  Table1[[#This Row],[Age]]&lt;=35, "26-35",
  Table1[[#This Row],[Age]]&lt;=45, "36-45",
  Table1[[#This Row],[Age]]&lt;=60, "46-60",
  TRUE, "60+")</f>
        <v>26-35</v>
      </c>
    </row>
    <row r="2834" spans="1:42" x14ac:dyDescent="0.3">
      <c r="A2834">
        <v>2833</v>
      </c>
      <c r="B2834" t="s">
        <v>4</v>
      </c>
      <c r="C2834" t="s">
        <v>94</v>
      </c>
      <c r="D2834">
        <v>64</v>
      </c>
      <c r="E2834" t="s">
        <v>106</v>
      </c>
      <c r="F2834" t="s">
        <v>2940</v>
      </c>
      <c r="G2834" t="s">
        <v>5126</v>
      </c>
      <c r="H2834">
        <v>19458797686</v>
      </c>
      <c r="I2834" t="s">
        <v>6477</v>
      </c>
      <c r="J2834" t="s">
        <v>7292</v>
      </c>
      <c r="K2834">
        <v>8932.09</v>
      </c>
      <c r="L2834" s="12" t="s">
        <v>9673</v>
      </c>
      <c r="M2834" s="10" t="s">
        <v>11230</v>
      </c>
      <c r="N2834">
        <v>2833</v>
      </c>
      <c r="O2834">
        <v>45153</v>
      </c>
      <c r="P2834" t="s">
        <v>11402</v>
      </c>
      <c r="Q2834" s="16">
        <v>1379.49</v>
      </c>
      <c r="R2834">
        <v>10311.58</v>
      </c>
      <c r="S2834">
        <v>88</v>
      </c>
      <c r="T2834">
        <v>2833</v>
      </c>
      <c r="U2834">
        <v>12954.57</v>
      </c>
      <c r="V2834" t="s">
        <v>11413</v>
      </c>
      <c r="W2834">
        <v>1.42</v>
      </c>
      <c r="X2834">
        <v>12</v>
      </c>
      <c r="Y2834" t="s">
        <v>7766</v>
      </c>
      <c r="Z2834" t="s">
        <v>12012</v>
      </c>
      <c r="AA2834">
        <v>2833</v>
      </c>
      <c r="AB2834" t="s">
        <v>12017</v>
      </c>
      <c r="AC2834">
        <v>5940.54</v>
      </c>
      <c r="AD2834">
        <v>4256.83</v>
      </c>
      <c r="AE2834">
        <v>212.84</v>
      </c>
      <c r="AF2834" t="s">
        <v>11253</v>
      </c>
      <c r="AG2834" t="s">
        <v>11168</v>
      </c>
      <c r="AH2834">
        <v>5974</v>
      </c>
      <c r="AI2834">
        <v>2833</v>
      </c>
      <c r="AJ2834" t="s">
        <v>11180</v>
      </c>
      <c r="AK2834" t="s">
        <v>12027</v>
      </c>
      <c r="AL2834" t="s">
        <v>12031</v>
      </c>
      <c r="AM2834" t="s">
        <v>11217</v>
      </c>
      <c r="AN2834">
        <v>1</v>
      </c>
      <c r="AO2834" s="10" t="s">
        <v>12041</v>
      </c>
      <c r="AP2834" t="str" cm="1">
        <f t="array" ref="AP2834">_xlfn.IFS(
  Table1[[#This Row],[Age]]&lt;=25, "18-25",
  Table1[[#This Row],[Age]]&lt;=35, "26-35",
  Table1[[#This Row],[Age]]&lt;=45, "36-45",
  Table1[[#This Row],[Age]]&lt;=60, "46-60",
  TRUE, "60+")</f>
        <v>60+</v>
      </c>
    </row>
    <row r="2835" spans="1:42" x14ac:dyDescent="0.3">
      <c r="A2835">
        <v>2834</v>
      </c>
      <c r="B2835" t="s">
        <v>35</v>
      </c>
      <c r="C2835" t="s">
        <v>68</v>
      </c>
      <c r="D2835">
        <v>60</v>
      </c>
      <c r="E2835" t="s">
        <v>106</v>
      </c>
      <c r="F2835" t="s">
        <v>2941</v>
      </c>
      <c r="G2835" t="s">
        <v>5109</v>
      </c>
      <c r="H2835">
        <v>19458797687</v>
      </c>
      <c r="I2835" t="s">
        <v>6517</v>
      </c>
      <c r="J2835" t="s">
        <v>7291</v>
      </c>
      <c r="K2835">
        <v>6249.15</v>
      </c>
      <c r="L2835" s="12" t="s">
        <v>9396</v>
      </c>
      <c r="M2835" s="10" t="s">
        <v>11065</v>
      </c>
      <c r="N2835">
        <v>2834</v>
      </c>
      <c r="O2835">
        <v>45143</v>
      </c>
      <c r="P2835" t="s">
        <v>11404</v>
      </c>
      <c r="Q2835" s="16">
        <v>3722.02</v>
      </c>
      <c r="R2835">
        <v>9971.17</v>
      </c>
      <c r="S2835">
        <v>30</v>
      </c>
      <c r="T2835">
        <v>2834</v>
      </c>
      <c r="U2835">
        <v>7288.22</v>
      </c>
      <c r="V2835" t="s">
        <v>11412</v>
      </c>
      <c r="W2835">
        <v>5.23</v>
      </c>
      <c r="X2835">
        <v>36</v>
      </c>
      <c r="Y2835" t="s">
        <v>8811</v>
      </c>
      <c r="Z2835" t="s">
        <v>12010</v>
      </c>
      <c r="AA2835">
        <v>2834</v>
      </c>
      <c r="AB2835" t="s">
        <v>12017</v>
      </c>
      <c r="AC2835">
        <v>1117.7</v>
      </c>
      <c r="AD2835">
        <v>2952.73</v>
      </c>
      <c r="AE2835">
        <v>147.63999999999999</v>
      </c>
      <c r="AF2835" t="s">
        <v>11058</v>
      </c>
      <c r="AG2835" t="s">
        <v>11178</v>
      </c>
      <c r="AH2835">
        <v>4366</v>
      </c>
      <c r="AI2835">
        <v>2834</v>
      </c>
      <c r="AJ2835" t="s">
        <v>11358</v>
      </c>
      <c r="AK2835" t="s">
        <v>12028</v>
      </c>
      <c r="AL2835" t="s">
        <v>12031</v>
      </c>
      <c r="AM2835" t="s">
        <v>11268</v>
      </c>
      <c r="AN2835">
        <v>1</v>
      </c>
      <c r="AO2835" s="10" t="s">
        <v>12041</v>
      </c>
      <c r="AP2835" t="str" cm="1">
        <f t="array" ref="AP2835">_xlfn.IFS(
  Table1[[#This Row],[Age]]&lt;=25, "18-25",
  Table1[[#This Row],[Age]]&lt;=35, "26-35",
  Table1[[#This Row],[Age]]&lt;=45, "36-45",
  Table1[[#This Row],[Age]]&lt;=60, "46-60",
  TRUE, "60+")</f>
        <v>46-60</v>
      </c>
    </row>
    <row r="2836" spans="1:42" x14ac:dyDescent="0.3">
      <c r="A2836">
        <v>2835</v>
      </c>
      <c r="B2836" t="s">
        <v>14</v>
      </c>
      <c r="C2836" t="s">
        <v>86</v>
      </c>
      <c r="D2836">
        <v>27</v>
      </c>
      <c r="E2836" t="s">
        <v>104</v>
      </c>
      <c r="F2836" t="s">
        <v>2942</v>
      </c>
      <c r="G2836" t="s">
        <v>5146</v>
      </c>
      <c r="H2836">
        <v>19458797688</v>
      </c>
      <c r="I2836" t="s">
        <v>6770</v>
      </c>
      <c r="J2836" t="s">
        <v>7292</v>
      </c>
      <c r="K2836">
        <v>3404.6</v>
      </c>
      <c r="L2836" s="12" t="s">
        <v>9674</v>
      </c>
      <c r="M2836" s="10" t="s">
        <v>11347</v>
      </c>
      <c r="N2836">
        <v>2835</v>
      </c>
      <c r="O2836">
        <v>45021</v>
      </c>
      <c r="P2836" t="s">
        <v>11402</v>
      </c>
      <c r="Q2836" s="16">
        <v>3357.77</v>
      </c>
      <c r="R2836">
        <v>6762.37</v>
      </c>
      <c r="S2836">
        <v>52</v>
      </c>
      <c r="T2836">
        <v>2835</v>
      </c>
      <c r="U2836">
        <v>37830.33</v>
      </c>
      <c r="V2836" t="s">
        <v>11413</v>
      </c>
      <c r="W2836">
        <v>4.3600000000000003</v>
      </c>
      <c r="X2836">
        <v>60</v>
      </c>
      <c r="Y2836" t="s">
        <v>11956</v>
      </c>
      <c r="Z2836" t="s">
        <v>12012</v>
      </c>
      <c r="AA2836">
        <v>2835</v>
      </c>
      <c r="AB2836" t="s">
        <v>12016</v>
      </c>
      <c r="AC2836">
        <v>5698.69</v>
      </c>
      <c r="AD2836">
        <v>1522.16</v>
      </c>
      <c r="AE2836">
        <v>76.11</v>
      </c>
      <c r="AF2836" t="s">
        <v>11340</v>
      </c>
      <c r="AG2836" t="s">
        <v>11329</v>
      </c>
      <c r="AH2836">
        <v>2158</v>
      </c>
      <c r="AI2836">
        <v>2835</v>
      </c>
      <c r="AJ2836" t="s">
        <v>11244</v>
      </c>
      <c r="AK2836" t="s">
        <v>12029</v>
      </c>
      <c r="AL2836" t="s">
        <v>12032</v>
      </c>
      <c r="AM2836" t="s">
        <v>11308</v>
      </c>
      <c r="AN2836">
        <v>-1</v>
      </c>
      <c r="AO2836" s="10" t="s">
        <v>12037</v>
      </c>
      <c r="AP2836" t="str" cm="1">
        <f t="array" ref="AP2836">_xlfn.IFS(
  Table1[[#This Row],[Age]]&lt;=25, "18-25",
  Table1[[#This Row],[Age]]&lt;=35, "26-35",
  Table1[[#This Row],[Age]]&lt;=45, "36-45",
  Table1[[#This Row],[Age]]&lt;=60, "46-60",
  TRUE, "60+")</f>
        <v>26-35</v>
      </c>
    </row>
    <row r="2837" spans="1:42" x14ac:dyDescent="0.3">
      <c r="A2837">
        <v>2836</v>
      </c>
      <c r="B2837" t="s">
        <v>23</v>
      </c>
      <c r="C2837" t="s">
        <v>84</v>
      </c>
      <c r="D2837">
        <v>27</v>
      </c>
      <c r="E2837" t="s">
        <v>105</v>
      </c>
      <c r="F2837" t="s">
        <v>2943</v>
      </c>
      <c r="G2837" t="s">
        <v>5110</v>
      </c>
      <c r="H2837">
        <v>19458797689</v>
      </c>
      <c r="I2837" t="s">
        <v>6848</v>
      </c>
      <c r="J2837" t="s">
        <v>7292</v>
      </c>
      <c r="K2837">
        <v>4970.13</v>
      </c>
      <c r="L2837" s="12" t="s">
        <v>9675</v>
      </c>
      <c r="M2837" s="10" t="s">
        <v>11268</v>
      </c>
      <c r="N2837">
        <v>2836</v>
      </c>
      <c r="O2837">
        <v>45103</v>
      </c>
      <c r="P2837" t="s">
        <v>11404</v>
      </c>
      <c r="Q2837" s="16">
        <v>2553.46</v>
      </c>
      <c r="R2837">
        <v>7523.59</v>
      </c>
      <c r="S2837">
        <v>54</v>
      </c>
      <c r="T2837">
        <v>2836</v>
      </c>
      <c r="U2837">
        <v>48585.19</v>
      </c>
      <c r="V2837" t="s">
        <v>11413</v>
      </c>
      <c r="W2837">
        <v>6.87</v>
      </c>
      <c r="X2837">
        <v>12</v>
      </c>
      <c r="Y2837" t="s">
        <v>11968</v>
      </c>
      <c r="Z2837" t="s">
        <v>12011</v>
      </c>
      <c r="AA2837">
        <v>2836</v>
      </c>
      <c r="AB2837" t="s">
        <v>12015</v>
      </c>
      <c r="AC2837">
        <v>7521.12</v>
      </c>
      <c r="AD2837">
        <v>3657.87</v>
      </c>
      <c r="AE2837">
        <v>182.89</v>
      </c>
      <c r="AF2837" t="s">
        <v>11225</v>
      </c>
      <c r="AG2837" t="s">
        <v>11371</v>
      </c>
      <c r="AH2837">
        <v>9953</v>
      </c>
      <c r="AI2837">
        <v>2836</v>
      </c>
      <c r="AJ2837" t="s">
        <v>11295</v>
      </c>
      <c r="AK2837" t="s">
        <v>12029</v>
      </c>
      <c r="AL2837" t="s">
        <v>12031</v>
      </c>
      <c r="AM2837" t="s">
        <v>11324</v>
      </c>
      <c r="AN2837">
        <v>1</v>
      </c>
      <c r="AO2837" s="10" t="s">
        <v>12043</v>
      </c>
      <c r="AP2837" t="str" cm="1">
        <f t="array" ref="AP2837">_xlfn.IFS(
  Table1[[#This Row],[Age]]&lt;=25, "18-25",
  Table1[[#This Row],[Age]]&lt;=35, "26-35",
  Table1[[#This Row],[Age]]&lt;=45, "36-45",
  Table1[[#This Row],[Age]]&lt;=60, "46-60",
  TRUE, "60+")</f>
        <v>26-35</v>
      </c>
    </row>
    <row r="2838" spans="1:42" x14ac:dyDescent="0.3">
      <c r="A2838">
        <v>2837</v>
      </c>
      <c r="B2838" t="s">
        <v>12</v>
      </c>
      <c r="C2838" t="s">
        <v>56</v>
      </c>
      <c r="D2838">
        <v>23</v>
      </c>
      <c r="E2838" t="s">
        <v>106</v>
      </c>
      <c r="F2838" t="s">
        <v>2944</v>
      </c>
      <c r="G2838" t="s">
        <v>5134</v>
      </c>
      <c r="H2838">
        <v>19458797690</v>
      </c>
      <c r="I2838" t="s">
        <v>6491</v>
      </c>
      <c r="J2838" t="s">
        <v>7292</v>
      </c>
      <c r="K2838">
        <v>4496.38</v>
      </c>
      <c r="L2838" s="12" t="s">
        <v>9676</v>
      </c>
      <c r="M2838" s="10" t="s">
        <v>11390</v>
      </c>
      <c r="N2838">
        <v>2837</v>
      </c>
      <c r="O2838">
        <v>45013</v>
      </c>
      <c r="P2838" t="s">
        <v>11403</v>
      </c>
      <c r="Q2838" s="16">
        <v>1884.5</v>
      </c>
      <c r="R2838">
        <v>2611.88</v>
      </c>
      <c r="S2838">
        <v>57</v>
      </c>
      <c r="T2838">
        <v>2837</v>
      </c>
      <c r="U2838">
        <v>37183.85</v>
      </c>
      <c r="V2838" t="s">
        <v>11413</v>
      </c>
      <c r="W2838">
        <v>3.96</v>
      </c>
      <c r="X2838">
        <v>36</v>
      </c>
      <c r="Y2838" t="s">
        <v>11577</v>
      </c>
      <c r="Z2838" t="s">
        <v>12012</v>
      </c>
      <c r="AA2838">
        <v>2837</v>
      </c>
      <c r="AB2838" t="s">
        <v>12015</v>
      </c>
      <c r="AC2838">
        <v>6236.96</v>
      </c>
      <c r="AD2838">
        <v>2065.0300000000002</v>
      </c>
      <c r="AE2838">
        <v>103.25</v>
      </c>
      <c r="AF2838" t="s">
        <v>11265</v>
      </c>
      <c r="AG2838" t="s">
        <v>11354</v>
      </c>
      <c r="AH2838">
        <v>5436</v>
      </c>
      <c r="AI2838">
        <v>2837</v>
      </c>
      <c r="AJ2838" t="s">
        <v>11349</v>
      </c>
      <c r="AK2838" t="s">
        <v>12029</v>
      </c>
      <c r="AL2838" t="s">
        <v>12032</v>
      </c>
      <c r="AM2838" t="s">
        <v>11245</v>
      </c>
      <c r="AN2838">
        <v>1</v>
      </c>
      <c r="AO2838" s="10" t="s">
        <v>12047</v>
      </c>
      <c r="AP2838" t="str" cm="1">
        <f t="array" ref="AP2838">_xlfn.IFS(
  Table1[[#This Row],[Age]]&lt;=25, "18-25",
  Table1[[#This Row],[Age]]&lt;=35, "26-35",
  Table1[[#This Row],[Age]]&lt;=45, "36-45",
  Table1[[#This Row],[Age]]&lt;=60, "46-60",
  TRUE, "60+")</f>
        <v>18-25</v>
      </c>
    </row>
    <row r="2839" spans="1:42" x14ac:dyDescent="0.3">
      <c r="A2839">
        <v>2838</v>
      </c>
      <c r="B2839" t="s">
        <v>33</v>
      </c>
      <c r="C2839" t="s">
        <v>63</v>
      </c>
      <c r="D2839">
        <v>33</v>
      </c>
      <c r="E2839" t="s">
        <v>105</v>
      </c>
      <c r="F2839" t="s">
        <v>2945</v>
      </c>
      <c r="G2839" t="s">
        <v>5118</v>
      </c>
      <c r="H2839">
        <v>19458797691</v>
      </c>
      <c r="I2839" t="s">
        <v>5366</v>
      </c>
      <c r="J2839" t="s">
        <v>7291</v>
      </c>
      <c r="K2839">
        <v>4566.43</v>
      </c>
      <c r="L2839" s="12" t="s">
        <v>9188</v>
      </c>
      <c r="M2839" s="10" t="s">
        <v>11150</v>
      </c>
      <c r="N2839">
        <v>2838</v>
      </c>
      <c r="O2839">
        <v>45028</v>
      </c>
      <c r="P2839" t="s">
        <v>11404</v>
      </c>
      <c r="Q2839" s="16">
        <v>1516.94</v>
      </c>
      <c r="R2839">
        <v>6083.37</v>
      </c>
      <c r="S2839">
        <v>18</v>
      </c>
      <c r="T2839">
        <v>2838</v>
      </c>
      <c r="U2839">
        <v>37723.040000000001</v>
      </c>
      <c r="V2839" t="s">
        <v>11413</v>
      </c>
      <c r="W2839">
        <v>3.53</v>
      </c>
      <c r="X2839">
        <v>12</v>
      </c>
      <c r="Y2839" t="s">
        <v>8362</v>
      </c>
      <c r="Z2839" t="s">
        <v>12012</v>
      </c>
      <c r="AA2839">
        <v>2838</v>
      </c>
      <c r="AB2839" t="s">
        <v>12015</v>
      </c>
      <c r="AC2839">
        <v>1204.49</v>
      </c>
      <c r="AD2839">
        <v>1009.63</v>
      </c>
      <c r="AE2839">
        <v>50.48</v>
      </c>
      <c r="AF2839" t="s">
        <v>11217</v>
      </c>
      <c r="AG2839" t="s">
        <v>11103</v>
      </c>
      <c r="AH2839">
        <v>9652</v>
      </c>
      <c r="AI2839">
        <v>2838</v>
      </c>
      <c r="AJ2839" t="s">
        <v>11104</v>
      </c>
      <c r="AK2839" t="s">
        <v>12029</v>
      </c>
      <c r="AL2839" t="s">
        <v>12031</v>
      </c>
      <c r="AM2839" t="s">
        <v>11379</v>
      </c>
      <c r="AN2839">
        <v>1</v>
      </c>
      <c r="AO2839" s="10" t="s">
        <v>12037</v>
      </c>
      <c r="AP2839" t="str" cm="1">
        <f t="array" ref="AP2839">_xlfn.IFS(
  Table1[[#This Row],[Age]]&lt;=25, "18-25",
  Table1[[#This Row],[Age]]&lt;=35, "26-35",
  Table1[[#This Row],[Age]]&lt;=45, "36-45",
  Table1[[#This Row],[Age]]&lt;=60, "46-60",
  TRUE, "60+")</f>
        <v>26-35</v>
      </c>
    </row>
    <row r="2840" spans="1:42" x14ac:dyDescent="0.3">
      <c r="A2840">
        <v>2839</v>
      </c>
      <c r="B2840" t="s">
        <v>34</v>
      </c>
      <c r="C2840" t="s">
        <v>56</v>
      </c>
      <c r="D2840">
        <v>43</v>
      </c>
      <c r="E2840" t="s">
        <v>104</v>
      </c>
      <c r="F2840" t="s">
        <v>2946</v>
      </c>
      <c r="G2840" t="s">
        <v>5133</v>
      </c>
      <c r="H2840">
        <v>19458797692</v>
      </c>
      <c r="I2840" t="s">
        <v>6849</v>
      </c>
      <c r="J2840" t="s">
        <v>7292</v>
      </c>
      <c r="K2840">
        <v>3184.94</v>
      </c>
      <c r="L2840" s="12" t="s">
        <v>9677</v>
      </c>
      <c r="M2840" s="10" t="s">
        <v>11359</v>
      </c>
      <c r="N2840">
        <v>2839</v>
      </c>
      <c r="O2840">
        <v>45250</v>
      </c>
      <c r="P2840" t="s">
        <v>11404</v>
      </c>
      <c r="Q2840" s="16">
        <v>2680.15</v>
      </c>
      <c r="R2840">
        <v>504.79</v>
      </c>
      <c r="S2840">
        <v>25</v>
      </c>
      <c r="T2840">
        <v>2839</v>
      </c>
      <c r="U2840">
        <v>9168.52</v>
      </c>
      <c r="V2840" t="s">
        <v>11412</v>
      </c>
      <c r="W2840">
        <v>8.2799999999999994</v>
      </c>
      <c r="X2840">
        <v>24</v>
      </c>
      <c r="Y2840" t="s">
        <v>11969</v>
      </c>
      <c r="Z2840" t="s">
        <v>12012</v>
      </c>
      <c r="AA2840">
        <v>2839</v>
      </c>
      <c r="AB2840" t="s">
        <v>12016</v>
      </c>
      <c r="AC2840">
        <v>1190.46</v>
      </c>
      <c r="AD2840">
        <v>4585</v>
      </c>
      <c r="AE2840">
        <v>229.25</v>
      </c>
      <c r="AF2840" t="s">
        <v>11343</v>
      </c>
      <c r="AG2840" t="s">
        <v>11139</v>
      </c>
      <c r="AH2840">
        <v>2228</v>
      </c>
      <c r="AI2840">
        <v>2839</v>
      </c>
      <c r="AJ2840" t="s">
        <v>11276</v>
      </c>
      <c r="AK2840" t="s">
        <v>12029</v>
      </c>
      <c r="AL2840" t="s">
        <v>12032</v>
      </c>
      <c r="AM2840" t="s">
        <v>11132</v>
      </c>
      <c r="AN2840">
        <v>1</v>
      </c>
      <c r="AO2840" s="10" t="s">
        <v>12040</v>
      </c>
      <c r="AP2840" t="str" cm="1">
        <f t="array" ref="AP2840">_xlfn.IFS(
  Table1[[#This Row],[Age]]&lt;=25, "18-25",
  Table1[[#This Row],[Age]]&lt;=35, "26-35",
  Table1[[#This Row],[Age]]&lt;=45, "36-45",
  Table1[[#This Row],[Age]]&lt;=60, "46-60",
  TRUE, "60+")</f>
        <v>36-45</v>
      </c>
    </row>
    <row r="2841" spans="1:42" x14ac:dyDescent="0.3">
      <c r="A2841">
        <v>2840</v>
      </c>
      <c r="B2841" t="s">
        <v>46</v>
      </c>
      <c r="C2841" t="s">
        <v>60</v>
      </c>
      <c r="D2841">
        <v>38</v>
      </c>
      <c r="E2841" t="s">
        <v>104</v>
      </c>
      <c r="F2841" t="s">
        <v>2947</v>
      </c>
      <c r="G2841" t="s">
        <v>5148</v>
      </c>
      <c r="H2841">
        <v>19458797693</v>
      </c>
      <c r="I2841" t="s">
        <v>6441</v>
      </c>
      <c r="J2841" t="s">
        <v>7291</v>
      </c>
      <c r="K2841">
        <v>6366.28</v>
      </c>
      <c r="L2841" s="12" t="s">
        <v>9678</v>
      </c>
      <c r="M2841" s="10" t="s">
        <v>11367</v>
      </c>
      <c r="N2841">
        <v>2840</v>
      </c>
      <c r="O2841">
        <v>45282</v>
      </c>
      <c r="P2841" t="s">
        <v>11404</v>
      </c>
      <c r="Q2841" s="16">
        <v>2888.35</v>
      </c>
      <c r="R2841">
        <v>9254.6299999999992</v>
      </c>
      <c r="S2841">
        <v>53</v>
      </c>
      <c r="T2841">
        <v>2840</v>
      </c>
      <c r="U2841">
        <v>13105.71</v>
      </c>
      <c r="V2841" t="s">
        <v>11411</v>
      </c>
      <c r="W2841">
        <v>9.52</v>
      </c>
      <c r="X2841">
        <v>36</v>
      </c>
      <c r="Y2841" t="s">
        <v>11820</v>
      </c>
      <c r="Z2841" t="s">
        <v>12012</v>
      </c>
      <c r="AA2841">
        <v>2840</v>
      </c>
      <c r="AB2841" t="s">
        <v>12017</v>
      </c>
      <c r="AC2841">
        <v>8984.23</v>
      </c>
      <c r="AD2841">
        <v>2521.9499999999998</v>
      </c>
      <c r="AE2841">
        <v>126.1</v>
      </c>
      <c r="AF2841" t="s">
        <v>11061</v>
      </c>
      <c r="AG2841" t="s">
        <v>11375</v>
      </c>
      <c r="AH2841">
        <v>5432</v>
      </c>
      <c r="AI2841">
        <v>2840</v>
      </c>
      <c r="AJ2841" t="s">
        <v>11043</v>
      </c>
      <c r="AK2841" t="s">
        <v>12028</v>
      </c>
      <c r="AL2841" t="s">
        <v>12031</v>
      </c>
      <c r="AM2841" t="s">
        <v>11278</v>
      </c>
      <c r="AN2841">
        <v>1</v>
      </c>
      <c r="AO2841" s="10" t="s">
        <v>12036</v>
      </c>
      <c r="AP2841" t="str" cm="1">
        <f t="array" ref="AP2841">_xlfn.IFS(
  Table1[[#This Row],[Age]]&lt;=25, "18-25",
  Table1[[#This Row],[Age]]&lt;=35, "26-35",
  Table1[[#This Row],[Age]]&lt;=45, "36-45",
  Table1[[#This Row],[Age]]&lt;=60, "46-60",
  TRUE, "60+")</f>
        <v>36-45</v>
      </c>
    </row>
    <row r="2842" spans="1:42" x14ac:dyDescent="0.3">
      <c r="A2842">
        <v>2841</v>
      </c>
      <c r="B2842" t="s">
        <v>46</v>
      </c>
      <c r="C2842" t="s">
        <v>84</v>
      </c>
      <c r="D2842">
        <v>53</v>
      </c>
      <c r="E2842" t="s">
        <v>106</v>
      </c>
      <c r="F2842" t="s">
        <v>2948</v>
      </c>
      <c r="G2842" t="s">
        <v>5130</v>
      </c>
      <c r="H2842">
        <v>19458797694</v>
      </c>
      <c r="I2842" t="s">
        <v>5391</v>
      </c>
      <c r="J2842" t="s">
        <v>7292</v>
      </c>
      <c r="K2842">
        <v>617.15</v>
      </c>
      <c r="L2842" s="12" t="s">
        <v>9679</v>
      </c>
      <c r="M2842" s="10" t="s">
        <v>11145</v>
      </c>
      <c r="N2842">
        <v>2841</v>
      </c>
      <c r="O2842">
        <v>45053</v>
      </c>
      <c r="P2842" t="s">
        <v>11402</v>
      </c>
      <c r="Q2842" s="16">
        <v>2246.1799999999998</v>
      </c>
      <c r="R2842">
        <v>-1629.03</v>
      </c>
      <c r="S2842">
        <v>20</v>
      </c>
      <c r="T2842">
        <v>2841</v>
      </c>
      <c r="U2842">
        <v>29702.37</v>
      </c>
      <c r="V2842" t="s">
        <v>11413</v>
      </c>
      <c r="W2842">
        <v>2.83</v>
      </c>
      <c r="X2842">
        <v>24</v>
      </c>
      <c r="Y2842" t="s">
        <v>7900</v>
      </c>
      <c r="Z2842" t="s">
        <v>12010</v>
      </c>
      <c r="AA2842">
        <v>2841</v>
      </c>
      <c r="AB2842" t="s">
        <v>12015</v>
      </c>
      <c r="AC2842">
        <v>2930.17</v>
      </c>
      <c r="AD2842">
        <v>3966.04</v>
      </c>
      <c r="AE2842">
        <v>198.3</v>
      </c>
      <c r="AF2842" t="s">
        <v>11088</v>
      </c>
      <c r="AG2842" t="s">
        <v>11240</v>
      </c>
      <c r="AH2842">
        <v>5698</v>
      </c>
      <c r="AI2842">
        <v>2841</v>
      </c>
      <c r="AJ2842" t="s">
        <v>11073</v>
      </c>
      <c r="AK2842" t="s">
        <v>12028</v>
      </c>
      <c r="AL2842" t="s">
        <v>12031</v>
      </c>
      <c r="AM2842" t="s">
        <v>11043</v>
      </c>
      <c r="AN2842">
        <v>1</v>
      </c>
      <c r="AO2842" s="10" t="s">
        <v>12046</v>
      </c>
      <c r="AP2842" t="str" cm="1">
        <f t="array" ref="AP2842">_xlfn.IFS(
  Table1[[#This Row],[Age]]&lt;=25, "18-25",
  Table1[[#This Row],[Age]]&lt;=35, "26-35",
  Table1[[#This Row],[Age]]&lt;=45, "36-45",
  Table1[[#This Row],[Age]]&lt;=60, "46-60",
  TRUE, "60+")</f>
        <v>46-60</v>
      </c>
    </row>
    <row r="2843" spans="1:42" x14ac:dyDescent="0.3">
      <c r="A2843">
        <v>2842</v>
      </c>
      <c r="B2843" t="s">
        <v>22</v>
      </c>
      <c r="C2843" t="s">
        <v>62</v>
      </c>
      <c r="D2843">
        <v>58</v>
      </c>
      <c r="E2843" t="s">
        <v>104</v>
      </c>
      <c r="F2843" t="s">
        <v>2949</v>
      </c>
      <c r="G2843" t="s">
        <v>5128</v>
      </c>
      <c r="H2843">
        <v>19458797695</v>
      </c>
      <c r="I2843" t="s">
        <v>6354</v>
      </c>
      <c r="J2843" t="s">
        <v>7291</v>
      </c>
      <c r="K2843">
        <v>8873.02</v>
      </c>
      <c r="L2843" s="12" t="s">
        <v>9680</v>
      </c>
      <c r="M2843" s="10" t="s">
        <v>11121</v>
      </c>
      <c r="N2843">
        <v>2842</v>
      </c>
      <c r="O2843">
        <v>44996</v>
      </c>
      <c r="P2843" t="s">
        <v>11402</v>
      </c>
      <c r="Q2843" s="16">
        <v>1609.67</v>
      </c>
      <c r="R2843">
        <v>10482.69</v>
      </c>
      <c r="S2843">
        <v>11</v>
      </c>
      <c r="T2843">
        <v>2842</v>
      </c>
      <c r="U2843">
        <v>2540.11</v>
      </c>
      <c r="V2843" t="s">
        <v>11411</v>
      </c>
      <c r="W2843">
        <v>3.12</v>
      </c>
      <c r="X2843">
        <v>36</v>
      </c>
      <c r="Y2843" t="s">
        <v>11590</v>
      </c>
      <c r="Z2843" t="s">
        <v>12011</v>
      </c>
      <c r="AA2843">
        <v>2842</v>
      </c>
      <c r="AB2843" t="s">
        <v>12017</v>
      </c>
      <c r="AC2843">
        <v>7146.57</v>
      </c>
      <c r="AD2843">
        <v>4731.8</v>
      </c>
      <c r="AE2843">
        <v>236.59</v>
      </c>
      <c r="AF2843" t="s">
        <v>11378</v>
      </c>
      <c r="AG2843" t="s">
        <v>11299</v>
      </c>
      <c r="AH2843">
        <v>349</v>
      </c>
      <c r="AI2843">
        <v>2842</v>
      </c>
      <c r="AJ2843" t="s">
        <v>11168</v>
      </c>
      <c r="AK2843" t="s">
        <v>12029</v>
      </c>
      <c r="AL2843" t="s">
        <v>12032</v>
      </c>
      <c r="AM2843" t="s">
        <v>11117</v>
      </c>
      <c r="AN2843">
        <v>1</v>
      </c>
      <c r="AO2843" s="10" t="s">
        <v>12047</v>
      </c>
      <c r="AP2843" t="str" cm="1">
        <f t="array" ref="AP2843">_xlfn.IFS(
  Table1[[#This Row],[Age]]&lt;=25, "18-25",
  Table1[[#This Row],[Age]]&lt;=35, "26-35",
  Table1[[#This Row],[Age]]&lt;=45, "36-45",
  Table1[[#This Row],[Age]]&lt;=60, "46-60",
  TRUE, "60+")</f>
        <v>46-60</v>
      </c>
    </row>
    <row r="2844" spans="1:42" x14ac:dyDescent="0.3">
      <c r="A2844">
        <v>2843</v>
      </c>
      <c r="B2844" t="s">
        <v>35</v>
      </c>
      <c r="C2844" t="s">
        <v>76</v>
      </c>
      <c r="D2844">
        <v>59</v>
      </c>
      <c r="E2844" t="s">
        <v>104</v>
      </c>
      <c r="F2844" t="s">
        <v>2950</v>
      </c>
      <c r="G2844" t="s">
        <v>5119</v>
      </c>
      <c r="H2844">
        <v>19458797696</v>
      </c>
      <c r="I2844" t="s">
        <v>6850</v>
      </c>
      <c r="J2844" t="s">
        <v>7292</v>
      </c>
      <c r="K2844">
        <v>4212.43</v>
      </c>
      <c r="L2844" s="12" t="s">
        <v>9010</v>
      </c>
      <c r="M2844" s="10" t="s">
        <v>11342</v>
      </c>
      <c r="N2844">
        <v>2843</v>
      </c>
      <c r="O2844">
        <v>45149</v>
      </c>
      <c r="P2844" t="s">
        <v>11403</v>
      </c>
      <c r="Q2844" s="16">
        <v>4400.7</v>
      </c>
      <c r="R2844">
        <v>-188.27</v>
      </c>
      <c r="S2844">
        <v>40</v>
      </c>
      <c r="T2844">
        <v>2843</v>
      </c>
      <c r="U2844">
        <v>33728.22</v>
      </c>
      <c r="V2844" t="s">
        <v>11413</v>
      </c>
      <c r="W2844">
        <v>4.7699999999999996</v>
      </c>
      <c r="X2844">
        <v>12</v>
      </c>
      <c r="Y2844" t="s">
        <v>11563</v>
      </c>
      <c r="Z2844" t="s">
        <v>12010</v>
      </c>
      <c r="AA2844">
        <v>2843</v>
      </c>
      <c r="AB2844" t="s">
        <v>12017</v>
      </c>
      <c r="AC2844">
        <v>1283.0999999999999</v>
      </c>
      <c r="AD2844">
        <v>3670.4</v>
      </c>
      <c r="AE2844">
        <v>183.52</v>
      </c>
      <c r="AF2844" t="s">
        <v>11094</v>
      </c>
      <c r="AG2844" t="s">
        <v>11367</v>
      </c>
      <c r="AH2844">
        <v>2317</v>
      </c>
      <c r="AI2844">
        <v>2843</v>
      </c>
      <c r="AJ2844" t="s">
        <v>11042</v>
      </c>
      <c r="AK2844" t="s">
        <v>12027</v>
      </c>
      <c r="AL2844" t="s">
        <v>12032</v>
      </c>
      <c r="AM2844" t="s">
        <v>11315</v>
      </c>
      <c r="AN2844">
        <v>1</v>
      </c>
      <c r="AO2844" s="10" t="s">
        <v>12041</v>
      </c>
      <c r="AP2844" t="str" cm="1">
        <f t="array" ref="AP2844">_xlfn.IFS(
  Table1[[#This Row],[Age]]&lt;=25, "18-25",
  Table1[[#This Row],[Age]]&lt;=35, "26-35",
  Table1[[#This Row],[Age]]&lt;=45, "36-45",
  Table1[[#This Row],[Age]]&lt;=60, "46-60",
  TRUE, "60+")</f>
        <v>46-60</v>
      </c>
    </row>
    <row r="2845" spans="1:42" x14ac:dyDescent="0.3">
      <c r="A2845">
        <v>2844</v>
      </c>
      <c r="B2845" t="s">
        <v>42</v>
      </c>
      <c r="C2845" t="s">
        <v>95</v>
      </c>
      <c r="D2845">
        <v>47</v>
      </c>
      <c r="E2845" t="s">
        <v>104</v>
      </c>
      <c r="F2845" t="s">
        <v>2951</v>
      </c>
      <c r="G2845" t="s">
        <v>5112</v>
      </c>
      <c r="H2845">
        <v>19458797697</v>
      </c>
      <c r="I2845" t="s">
        <v>6204</v>
      </c>
      <c r="J2845" t="s">
        <v>7291</v>
      </c>
      <c r="K2845">
        <v>8028.54</v>
      </c>
      <c r="L2845" s="12" t="s">
        <v>9681</v>
      </c>
      <c r="M2845" s="10" t="s">
        <v>11093</v>
      </c>
      <c r="N2845">
        <v>2844</v>
      </c>
      <c r="O2845">
        <v>45186</v>
      </c>
      <c r="P2845" t="s">
        <v>11403</v>
      </c>
      <c r="Q2845" s="16">
        <v>1557.96</v>
      </c>
      <c r="R2845">
        <v>6470.58</v>
      </c>
      <c r="S2845">
        <v>98</v>
      </c>
      <c r="T2845">
        <v>2844</v>
      </c>
      <c r="U2845">
        <v>8095.75</v>
      </c>
      <c r="V2845" t="s">
        <v>11411</v>
      </c>
      <c r="W2845">
        <v>7.36</v>
      </c>
      <c r="X2845">
        <v>24</v>
      </c>
      <c r="Y2845" t="s">
        <v>11813</v>
      </c>
      <c r="Z2845" t="s">
        <v>12011</v>
      </c>
      <c r="AA2845">
        <v>2844</v>
      </c>
      <c r="AB2845" t="s">
        <v>12015</v>
      </c>
      <c r="AC2845">
        <v>3743.56</v>
      </c>
      <c r="AD2845">
        <v>2348.87</v>
      </c>
      <c r="AE2845">
        <v>117.44</v>
      </c>
      <c r="AF2845" t="s">
        <v>11040</v>
      </c>
      <c r="AG2845" t="s">
        <v>11370</v>
      </c>
      <c r="AH2845">
        <v>2580</v>
      </c>
      <c r="AI2845">
        <v>2844</v>
      </c>
      <c r="AJ2845" t="s">
        <v>11290</v>
      </c>
      <c r="AK2845" t="s">
        <v>12029</v>
      </c>
      <c r="AL2845" t="s">
        <v>12031</v>
      </c>
      <c r="AM2845" t="s">
        <v>11359</v>
      </c>
      <c r="AN2845">
        <v>1</v>
      </c>
      <c r="AO2845" s="10" t="s">
        <v>12042</v>
      </c>
      <c r="AP2845" t="str" cm="1">
        <f t="array" ref="AP2845">_xlfn.IFS(
  Table1[[#This Row],[Age]]&lt;=25, "18-25",
  Table1[[#This Row],[Age]]&lt;=35, "26-35",
  Table1[[#This Row],[Age]]&lt;=45, "36-45",
  Table1[[#This Row],[Age]]&lt;=60, "46-60",
  TRUE, "60+")</f>
        <v>46-60</v>
      </c>
    </row>
    <row r="2846" spans="1:42" x14ac:dyDescent="0.3">
      <c r="A2846">
        <v>2845</v>
      </c>
      <c r="B2846" t="s">
        <v>7</v>
      </c>
      <c r="C2846" t="s">
        <v>79</v>
      </c>
      <c r="D2846">
        <v>22</v>
      </c>
      <c r="E2846" t="s">
        <v>104</v>
      </c>
      <c r="F2846" t="s">
        <v>2952</v>
      </c>
      <c r="G2846" t="s">
        <v>5109</v>
      </c>
      <c r="H2846">
        <v>19458797698</v>
      </c>
      <c r="I2846" t="s">
        <v>6851</v>
      </c>
      <c r="J2846" t="s">
        <v>7292</v>
      </c>
      <c r="K2846">
        <v>7321.97</v>
      </c>
      <c r="L2846" s="12" t="s">
        <v>9682</v>
      </c>
      <c r="M2846" s="10" t="s">
        <v>11341</v>
      </c>
      <c r="N2846">
        <v>2845</v>
      </c>
      <c r="O2846">
        <v>45203</v>
      </c>
      <c r="P2846" t="s">
        <v>11403</v>
      </c>
      <c r="Q2846" s="16">
        <v>3364.11</v>
      </c>
      <c r="R2846">
        <v>10686.08</v>
      </c>
      <c r="S2846">
        <v>23</v>
      </c>
      <c r="T2846">
        <v>2845</v>
      </c>
      <c r="U2846">
        <v>21256.42</v>
      </c>
      <c r="V2846" t="s">
        <v>11412</v>
      </c>
      <c r="W2846">
        <v>2.5</v>
      </c>
      <c r="X2846">
        <v>48</v>
      </c>
      <c r="Y2846" t="s">
        <v>11594</v>
      </c>
      <c r="Z2846" t="s">
        <v>12011</v>
      </c>
      <c r="AA2846">
        <v>2845</v>
      </c>
      <c r="AB2846" t="s">
        <v>12017</v>
      </c>
      <c r="AC2846">
        <v>3924.34</v>
      </c>
      <c r="AD2846">
        <v>4286.37</v>
      </c>
      <c r="AE2846">
        <v>214.32</v>
      </c>
      <c r="AF2846" t="s">
        <v>11158</v>
      </c>
      <c r="AG2846" t="s">
        <v>11300</v>
      </c>
      <c r="AH2846">
        <v>449</v>
      </c>
      <c r="AI2846">
        <v>2845</v>
      </c>
      <c r="AJ2846" t="s">
        <v>11113</v>
      </c>
      <c r="AK2846" t="s">
        <v>12029</v>
      </c>
      <c r="AL2846" t="s">
        <v>12031</v>
      </c>
      <c r="AM2846" t="s">
        <v>11334</v>
      </c>
      <c r="AN2846">
        <v>1</v>
      </c>
      <c r="AO2846" s="10" t="s">
        <v>12044</v>
      </c>
      <c r="AP2846" t="str" cm="1">
        <f t="array" ref="AP2846">_xlfn.IFS(
  Table1[[#This Row],[Age]]&lt;=25, "18-25",
  Table1[[#This Row],[Age]]&lt;=35, "26-35",
  Table1[[#This Row],[Age]]&lt;=45, "36-45",
  Table1[[#This Row],[Age]]&lt;=60, "46-60",
  TRUE, "60+")</f>
        <v>18-25</v>
      </c>
    </row>
    <row r="2847" spans="1:42" x14ac:dyDescent="0.3">
      <c r="A2847">
        <v>2846</v>
      </c>
      <c r="B2847" t="s">
        <v>12</v>
      </c>
      <c r="C2847" t="s">
        <v>100</v>
      </c>
      <c r="D2847">
        <v>27</v>
      </c>
      <c r="E2847" t="s">
        <v>104</v>
      </c>
      <c r="F2847" t="s">
        <v>2953</v>
      </c>
      <c r="G2847" t="s">
        <v>5135</v>
      </c>
      <c r="H2847">
        <v>19458797699</v>
      </c>
      <c r="I2847" t="s">
        <v>6852</v>
      </c>
      <c r="J2847" t="s">
        <v>7291</v>
      </c>
      <c r="K2847">
        <v>4771.33</v>
      </c>
      <c r="L2847" s="12" t="s">
        <v>8055</v>
      </c>
      <c r="M2847" s="10" t="s">
        <v>11206</v>
      </c>
      <c r="N2847">
        <v>2846</v>
      </c>
      <c r="O2847">
        <v>45224</v>
      </c>
      <c r="P2847" t="s">
        <v>11403</v>
      </c>
      <c r="Q2847" s="16">
        <v>4525.08</v>
      </c>
      <c r="R2847">
        <v>246.25</v>
      </c>
      <c r="S2847">
        <v>90</v>
      </c>
      <c r="T2847">
        <v>2846</v>
      </c>
      <c r="U2847">
        <v>16689.22</v>
      </c>
      <c r="V2847" t="s">
        <v>11411</v>
      </c>
      <c r="W2847">
        <v>5.21</v>
      </c>
      <c r="X2847">
        <v>48</v>
      </c>
      <c r="Y2847" t="s">
        <v>9591</v>
      </c>
      <c r="Z2847" t="s">
        <v>12010</v>
      </c>
      <c r="AA2847">
        <v>2846</v>
      </c>
      <c r="AB2847" t="s">
        <v>12017</v>
      </c>
      <c r="AC2847">
        <v>8670.49</v>
      </c>
      <c r="AD2847">
        <v>2943.15</v>
      </c>
      <c r="AE2847">
        <v>147.16</v>
      </c>
      <c r="AF2847" t="s">
        <v>11193</v>
      </c>
      <c r="AG2847" t="s">
        <v>11341</v>
      </c>
      <c r="AH2847">
        <v>5680</v>
      </c>
      <c r="AI2847">
        <v>2846</v>
      </c>
      <c r="AJ2847" t="s">
        <v>11339</v>
      </c>
      <c r="AK2847" t="s">
        <v>12027</v>
      </c>
      <c r="AL2847" t="s">
        <v>12032</v>
      </c>
      <c r="AM2847" t="s">
        <v>11234</v>
      </c>
      <c r="AN2847">
        <v>1</v>
      </c>
      <c r="AO2847" s="10" t="s">
        <v>12044</v>
      </c>
      <c r="AP2847" t="str" cm="1">
        <f t="array" ref="AP2847">_xlfn.IFS(
  Table1[[#This Row],[Age]]&lt;=25, "18-25",
  Table1[[#This Row],[Age]]&lt;=35, "26-35",
  Table1[[#This Row],[Age]]&lt;=45, "36-45",
  Table1[[#This Row],[Age]]&lt;=60, "46-60",
  TRUE, "60+")</f>
        <v>26-35</v>
      </c>
    </row>
    <row r="2848" spans="1:42" x14ac:dyDescent="0.3">
      <c r="A2848">
        <v>2847</v>
      </c>
      <c r="B2848" t="s">
        <v>21</v>
      </c>
      <c r="C2848" t="s">
        <v>89</v>
      </c>
      <c r="D2848">
        <v>65</v>
      </c>
      <c r="E2848" t="s">
        <v>104</v>
      </c>
      <c r="F2848" t="s">
        <v>2954</v>
      </c>
      <c r="G2848" t="s">
        <v>5133</v>
      </c>
      <c r="H2848">
        <v>19458797700</v>
      </c>
      <c r="I2848" t="s">
        <v>6592</v>
      </c>
      <c r="J2848" t="s">
        <v>7291</v>
      </c>
      <c r="K2848">
        <v>2067.23</v>
      </c>
      <c r="L2848" s="12" t="s">
        <v>9081</v>
      </c>
      <c r="M2848" s="10" t="s">
        <v>11198</v>
      </c>
      <c r="N2848">
        <v>2847</v>
      </c>
      <c r="O2848">
        <v>45010</v>
      </c>
      <c r="P2848" t="s">
        <v>11403</v>
      </c>
      <c r="Q2848" s="16">
        <v>3237.78</v>
      </c>
      <c r="R2848">
        <v>5305.01</v>
      </c>
      <c r="S2848">
        <v>87</v>
      </c>
      <c r="T2848">
        <v>2847</v>
      </c>
      <c r="U2848">
        <v>6216.32</v>
      </c>
      <c r="V2848" t="s">
        <v>11411</v>
      </c>
      <c r="W2848">
        <v>8.57</v>
      </c>
      <c r="X2848">
        <v>48</v>
      </c>
      <c r="Y2848" t="s">
        <v>11914</v>
      </c>
      <c r="Z2848" t="s">
        <v>12010</v>
      </c>
      <c r="AA2848">
        <v>2847</v>
      </c>
      <c r="AB2848" t="s">
        <v>12017</v>
      </c>
      <c r="AC2848">
        <v>8240.4699999999993</v>
      </c>
      <c r="AD2848">
        <v>502.59</v>
      </c>
      <c r="AE2848">
        <v>25.13</v>
      </c>
      <c r="AF2848" t="s">
        <v>11095</v>
      </c>
      <c r="AG2848" t="s">
        <v>11209</v>
      </c>
      <c r="AH2848">
        <v>3347</v>
      </c>
      <c r="AI2848">
        <v>2847</v>
      </c>
      <c r="AJ2848" t="s">
        <v>11242</v>
      </c>
      <c r="AK2848" t="s">
        <v>12027</v>
      </c>
      <c r="AL2848" t="s">
        <v>12032</v>
      </c>
      <c r="AM2848" t="s">
        <v>11359</v>
      </c>
      <c r="AN2848">
        <v>1</v>
      </c>
      <c r="AO2848" s="10" t="s">
        <v>12047</v>
      </c>
      <c r="AP2848" t="str" cm="1">
        <f t="array" ref="AP2848">_xlfn.IFS(
  Table1[[#This Row],[Age]]&lt;=25, "18-25",
  Table1[[#This Row],[Age]]&lt;=35, "26-35",
  Table1[[#This Row],[Age]]&lt;=45, "36-45",
  Table1[[#This Row],[Age]]&lt;=60, "46-60",
  TRUE, "60+")</f>
        <v>60+</v>
      </c>
    </row>
    <row r="2849" spans="1:42" x14ac:dyDescent="0.3">
      <c r="A2849">
        <v>2848</v>
      </c>
      <c r="B2849" t="s">
        <v>24</v>
      </c>
      <c r="C2849" t="s">
        <v>73</v>
      </c>
      <c r="D2849">
        <v>48</v>
      </c>
      <c r="E2849" t="s">
        <v>105</v>
      </c>
      <c r="F2849" t="s">
        <v>2955</v>
      </c>
      <c r="G2849" t="s">
        <v>5110</v>
      </c>
      <c r="H2849">
        <v>19458797701</v>
      </c>
      <c r="I2849" t="s">
        <v>6253</v>
      </c>
      <c r="J2849" t="s">
        <v>7291</v>
      </c>
      <c r="K2849">
        <v>5665.9</v>
      </c>
      <c r="L2849" s="12" t="s">
        <v>9683</v>
      </c>
      <c r="M2849" s="10" t="s">
        <v>11226</v>
      </c>
      <c r="N2849">
        <v>2848</v>
      </c>
      <c r="O2849">
        <v>45060</v>
      </c>
      <c r="P2849" t="s">
        <v>11402</v>
      </c>
      <c r="Q2849" s="16">
        <v>1835.96</v>
      </c>
      <c r="R2849">
        <v>3829.94</v>
      </c>
      <c r="S2849">
        <v>42</v>
      </c>
      <c r="T2849">
        <v>2848</v>
      </c>
      <c r="U2849">
        <v>29359.8</v>
      </c>
      <c r="V2849" t="s">
        <v>11412</v>
      </c>
      <c r="W2849">
        <v>3.11</v>
      </c>
      <c r="X2849">
        <v>48</v>
      </c>
      <c r="Y2849" t="s">
        <v>11564</v>
      </c>
      <c r="Z2849" t="s">
        <v>12010</v>
      </c>
      <c r="AA2849">
        <v>2848</v>
      </c>
      <c r="AB2849" t="s">
        <v>12017</v>
      </c>
      <c r="AC2849">
        <v>8487.83</v>
      </c>
      <c r="AD2849">
        <v>3058.61</v>
      </c>
      <c r="AE2849">
        <v>152.93</v>
      </c>
      <c r="AF2849" t="s">
        <v>11103</v>
      </c>
      <c r="AG2849" t="s">
        <v>11351</v>
      </c>
      <c r="AH2849">
        <v>4987</v>
      </c>
      <c r="AI2849">
        <v>2848</v>
      </c>
      <c r="AJ2849" t="s">
        <v>11385</v>
      </c>
      <c r="AK2849" t="s">
        <v>12029</v>
      </c>
      <c r="AL2849" t="s">
        <v>12032</v>
      </c>
      <c r="AM2849" t="s">
        <v>11045</v>
      </c>
      <c r="AN2849">
        <v>1</v>
      </c>
      <c r="AO2849" s="10" t="s">
        <v>12046</v>
      </c>
      <c r="AP2849" t="str" cm="1">
        <f t="array" ref="AP2849">_xlfn.IFS(
  Table1[[#This Row],[Age]]&lt;=25, "18-25",
  Table1[[#This Row],[Age]]&lt;=35, "26-35",
  Table1[[#This Row],[Age]]&lt;=45, "36-45",
  Table1[[#This Row],[Age]]&lt;=60, "46-60",
  TRUE, "60+")</f>
        <v>46-60</v>
      </c>
    </row>
    <row r="2850" spans="1:42" x14ac:dyDescent="0.3">
      <c r="A2850">
        <v>2849</v>
      </c>
      <c r="B2850" t="s">
        <v>13</v>
      </c>
      <c r="C2850" t="s">
        <v>82</v>
      </c>
      <c r="D2850">
        <v>28</v>
      </c>
      <c r="E2850" t="s">
        <v>104</v>
      </c>
      <c r="F2850" t="s">
        <v>2956</v>
      </c>
      <c r="G2850" t="s">
        <v>5134</v>
      </c>
      <c r="H2850">
        <v>19458797702</v>
      </c>
      <c r="I2850" t="s">
        <v>6853</v>
      </c>
      <c r="J2850" t="s">
        <v>7292</v>
      </c>
      <c r="K2850">
        <v>9485.92</v>
      </c>
      <c r="L2850" s="12" t="s">
        <v>9684</v>
      </c>
      <c r="M2850" s="10" t="s">
        <v>11065</v>
      </c>
      <c r="N2850">
        <v>2849</v>
      </c>
      <c r="O2850">
        <v>45181</v>
      </c>
      <c r="P2850" t="s">
        <v>11403</v>
      </c>
      <c r="Q2850" s="16">
        <v>1493.07</v>
      </c>
      <c r="R2850">
        <v>7992.85</v>
      </c>
      <c r="S2850">
        <v>47</v>
      </c>
      <c r="T2850">
        <v>2849</v>
      </c>
      <c r="U2850">
        <v>18701.05</v>
      </c>
      <c r="V2850" t="s">
        <v>11411</v>
      </c>
      <c r="W2850">
        <v>1.43</v>
      </c>
      <c r="X2850">
        <v>36</v>
      </c>
      <c r="Y2850" t="s">
        <v>11913</v>
      </c>
      <c r="Z2850" t="s">
        <v>12011</v>
      </c>
      <c r="AA2850">
        <v>2849</v>
      </c>
      <c r="AB2850" t="s">
        <v>12016</v>
      </c>
      <c r="AC2850">
        <v>9476.08</v>
      </c>
      <c r="AD2850">
        <v>26.94</v>
      </c>
      <c r="AE2850">
        <v>1.35</v>
      </c>
      <c r="AF2850" t="s">
        <v>11349</v>
      </c>
      <c r="AG2850" t="s">
        <v>11049</v>
      </c>
      <c r="AH2850">
        <v>3217</v>
      </c>
      <c r="AI2850">
        <v>2849</v>
      </c>
      <c r="AJ2850" t="s">
        <v>11291</v>
      </c>
      <c r="AK2850" t="s">
        <v>12027</v>
      </c>
      <c r="AL2850" t="s">
        <v>12032</v>
      </c>
      <c r="AM2850" t="s">
        <v>11269</v>
      </c>
      <c r="AN2850">
        <v>1</v>
      </c>
      <c r="AO2850" s="10" t="s">
        <v>12042</v>
      </c>
      <c r="AP2850" t="str" cm="1">
        <f t="array" ref="AP2850">_xlfn.IFS(
  Table1[[#This Row],[Age]]&lt;=25, "18-25",
  Table1[[#This Row],[Age]]&lt;=35, "26-35",
  Table1[[#This Row],[Age]]&lt;=45, "36-45",
  Table1[[#This Row],[Age]]&lt;=60, "46-60",
  TRUE, "60+")</f>
        <v>26-35</v>
      </c>
    </row>
    <row r="2851" spans="1:42" x14ac:dyDescent="0.3">
      <c r="A2851">
        <v>2850</v>
      </c>
      <c r="B2851" t="s">
        <v>16</v>
      </c>
      <c r="C2851" t="s">
        <v>88</v>
      </c>
      <c r="D2851">
        <v>55</v>
      </c>
      <c r="E2851" t="s">
        <v>105</v>
      </c>
      <c r="F2851" t="s">
        <v>2957</v>
      </c>
      <c r="G2851" t="s">
        <v>5118</v>
      </c>
      <c r="H2851">
        <v>19458797703</v>
      </c>
      <c r="I2851" t="s">
        <v>5346</v>
      </c>
      <c r="J2851" t="s">
        <v>7291</v>
      </c>
      <c r="K2851">
        <v>1939.15</v>
      </c>
      <c r="L2851" s="12" t="s">
        <v>9685</v>
      </c>
      <c r="M2851" s="10" t="s">
        <v>11264</v>
      </c>
      <c r="N2851">
        <v>2850</v>
      </c>
      <c r="O2851">
        <v>44937</v>
      </c>
      <c r="P2851" t="s">
        <v>11404</v>
      </c>
      <c r="Q2851" s="16">
        <v>4268.47</v>
      </c>
      <c r="R2851">
        <v>-2329.3200000000002</v>
      </c>
      <c r="S2851">
        <v>56</v>
      </c>
      <c r="T2851">
        <v>2850</v>
      </c>
      <c r="U2851">
        <v>3155.26</v>
      </c>
      <c r="V2851" t="s">
        <v>11413</v>
      </c>
      <c r="W2851">
        <v>9.16</v>
      </c>
      <c r="X2851">
        <v>24</v>
      </c>
      <c r="Y2851" t="s">
        <v>8143</v>
      </c>
      <c r="Z2851" t="s">
        <v>12011</v>
      </c>
      <c r="AA2851">
        <v>2850</v>
      </c>
      <c r="AB2851" t="s">
        <v>12017</v>
      </c>
      <c r="AC2851">
        <v>4349.05</v>
      </c>
      <c r="AD2851">
        <v>4878.7299999999996</v>
      </c>
      <c r="AE2851">
        <v>243.94</v>
      </c>
      <c r="AF2851" t="s">
        <v>11311</v>
      </c>
      <c r="AG2851" t="s">
        <v>11351</v>
      </c>
      <c r="AH2851">
        <v>8552</v>
      </c>
      <c r="AI2851">
        <v>2850</v>
      </c>
      <c r="AJ2851" t="s">
        <v>11235</v>
      </c>
      <c r="AK2851" t="s">
        <v>12028</v>
      </c>
      <c r="AL2851" t="s">
        <v>12031</v>
      </c>
      <c r="AM2851" t="s">
        <v>11303</v>
      </c>
      <c r="AN2851">
        <v>1</v>
      </c>
      <c r="AO2851" s="10" t="s">
        <v>12039</v>
      </c>
      <c r="AP2851" t="str" cm="1">
        <f t="array" ref="AP2851">_xlfn.IFS(
  Table1[[#This Row],[Age]]&lt;=25, "18-25",
  Table1[[#This Row],[Age]]&lt;=35, "26-35",
  Table1[[#This Row],[Age]]&lt;=45, "36-45",
  Table1[[#This Row],[Age]]&lt;=60, "46-60",
  TRUE, "60+")</f>
        <v>46-60</v>
      </c>
    </row>
    <row r="2852" spans="1:42" x14ac:dyDescent="0.3">
      <c r="A2852">
        <v>2851</v>
      </c>
      <c r="B2852" t="s">
        <v>49</v>
      </c>
      <c r="C2852" t="s">
        <v>101</v>
      </c>
      <c r="D2852">
        <v>24</v>
      </c>
      <c r="E2852" t="s">
        <v>106</v>
      </c>
      <c r="F2852" t="s">
        <v>2958</v>
      </c>
      <c r="G2852" t="s">
        <v>5131</v>
      </c>
      <c r="H2852">
        <v>19458797704</v>
      </c>
      <c r="I2852" t="s">
        <v>6335</v>
      </c>
      <c r="J2852" t="s">
        <v>7292</v>
      </c>
      <c r="K2852">
        <v>2634.52</v>
      </c>
      <c r="L2852" s="12" t="s">
        <v>9686</v>
      </c>
      <c r="M2852" s="10" t="s">
        <v>11372</v>
      </c>
      <c r="N2852">
        <v>2851</v>
      </c>
      <c r="O2852">
        <v>45136</v>
      </c>
      <c r="P2852" t="s">
        <v>11403</v>
      </c>
      <c r="Q2852" s="16">
        <v>2454.88</v>
      </c>
      <c r="R2852">
        <v>5089.3999999999996</v>
      </c>
      <c r="S2852">
        <v>33</v>
      </c>
      <c r="T2852">
        <v>2851</v>
      </c>
      <c r="U2852">
        <v>22776.58</v>
      </c>
      <c r="V2852" t="s">
        <v>11413</v>
      </c>
      <c r="W2852">
        <v>8.09</v>
      </c>
      <c r="X2852">
        <v>36</v>
      </c>
      <c r="Y2852" t="s">
        <v>7436</v>
      </c>
      <c r="Z2852" t="s">
        <v>12010</v>
      </c>
      <c r="AA2852">
        <v>2851</v>
      </c>
      <c r="AB2852" t="s">
        <v>12015</v>
      </c>
      <c r="AC2852">
        <v>2960.65</v>
      </c>
      <c r="AD2852">
        <v>2604.0300000000002</v>
      </c>
      <c r="AE2852">
        <v>130.19999999999999</v>
      </c>
      <c r="AF2852" t="s">
        <v>11113</v>
      </c>
      <c r="AG2852" t="s">
        <v>11225</v>
      </c>
      <c r="AH2852">
        <v>4659</v>
      </c>
      <c r="AI2852">
        <v>2851</v>
      </c>
      <c r="AJ2852" t="s">
        <v>11175</v>
      </c>
      <c r="AK2852" t="s">
        <v>12029</v>
      </c>
      <c r="AL2852" t="s">
        <v>12032</v>
      </c>
      <c r="AM2852" t="s">
        <v>11215</v>
      </c>
      <c r="AN2852">
        <v>1</v>
      </c>
      <c r="AO2852" s="10" t="s">
        <v>12038</v>
      </c>
      <c r="AP2852" t="str" cm="1">
        <f t="array" ref="AP2852">_xlfn.IFS(
  Table1[[#This Row],[Age]]&lt;=25, "18-25",
  Table1[[#This Row],[Age]]&lt;=35, "26-35",
  Table1[[#This Row],[Age]]&lt;=45, "36-45",
  Table1[[#This Row],[Age]]&lt;=60, "46-60",
  TRUE, "60+")</f>
        <v>18-25</v>
      </c>
    </row>
    <row r="2853" spans="1:42" x14ac:dyDescent="0.3">
      <c r="A2853">
        <v>2852</v>
      </c>
      <c r="B2853" t="s">
        <v>50</v>
      </c>
      <c r="C2853" t="s">
        <v>101</v>
      </c>
      <c r="D2853">
        <v>29</v>
      </c>
      <c r="E2853" t="s">
        <v>104</v>
      </c>
      <c r="F2853" t="s">
        <v>2959</v>
      </c>
      <c r="G2853" t="s">
        <v>5126</v>
      </c>
      <c r="H2853">
        <v>19458797705</v>
      </c>
      <c r="I2853" t="s">
        <v>6336</v>
      </c>
      <c r="J2853" t="s">
        <v>7292</v>
      </c>
      <c r="K2853">
        <v>9930.75</v>
      </c>
      <c r="L2853" s="12" t="s">
        <v>8661</v>
      </c>
      <c r="M2853" s="10" t="s">
        <v>11090</v>
      </c>
      <c r="N2853">
        <v>2852</v>
      </c>
      <c r="O2853">
        <v>44999</v>
      </c>
      <c r="P2853" t="s">
        <v>11403</v>
      </c>
      <c r="Q2853" s="16">
        <v>2970.91</v>
      </c>
      <c r="R2853">
        <v>6959.84</v>
      </c>
      <c r="S2853">
        <v>89</v>
      </c>
      <c r="T2853">
        <v>2852</v>
      </c>
      <c r="U2853">
        <v>29922.68</v>
      </c>
      <c r="V2853" t="s">
        <v>11412</v>
      </c>
      <c r="W2853">
        <v>7.29</v>
      </c>
      <c r="X2853">
        <v>24</v>
      </c>
      <c r="Y2853" t="s">
        <v>8174</v>
      </c>
      <c r="Z2853" t="s">
        <v>12012</v>
      </c>
      <c r="AA2853">
        <v>2852</v>
      </c>
      <c r="AB2853" t="s">
        <v>12017</v>
      </c>
      <c r="AC2853">
        <v>7633.32</v>
      </c>
      <c r="AD2853">
        <v>461.09</v>
      </c>
      <c r="AE2853">
        <v>23.05</v>
      </c>
      <c r="AF2853" t="s">
        <v>11054</v>
      </c>
      <c r="AG2853" t="s">
        <v>11093</v>
      </c>
      <c r="AH2853">
        <v>7762</v>
      </c>
      <c r="AI2853">
        <v>2852</v>
      </c>
      <c r="AJ2853" t="s">
        <v>11324</v>
      </c>
      <c r="AK2853" t="s">
        <v>12029</v>
      </c>
      <c r="AL2853" t="s">
        <v>12032</v>
      </c>
      <c r="AM2853" t="s">
        <v>11095</v>
      </c>
      <c r="AN2853">
        <v>1</v>
      </c>
      <c r="AO2853" s="10" t="s">
        <v>12047</v>
      </c>
      <c r="AP2853" t="str" cm="1">
        <f t="array" ref="AP2853">_xlfn.IFS(
  Table1[[#This Row],[Age]]&lt;=25, "18-25",
  Table1[[#This Row],[Age]]&lt;=35, "26-35",
  Table1[[#This Row],[Age]]&lt;=45, "36-45",
  Table1[[#This Row],[Age]]&lt;=60, "46-60",
  TRUE, "60+")</f>
        <v>26-35</v>
      </c>
    </row>
    <row r="2854" spans="1:42" x14ac:dyDescent="0.3">
      <c r="A2854">
        <v>2853</v>
      </c>
      <c r="B2854" t="s">
        <v>43</v>
      </c>
      <c r="C2854" t="s">
        <v>60</v>
      </c>
      <c r="D2854">
        <v>62</v>
      </c>
      <c r="E2854" t="s">
        <v>104</v>
      </c>
      <c r="F2854" t="s">
        <v>2960</v>
      </c>
      <c r="G2854" t="s">
        <v>5118</v>
      </c>
      <c r="H2854">
        <v>19458797706</v>
      </c>
      <c r="I2854" t="s">
        <v>6854</v>
      </c>
      <c r="J2854" t="s">
        <v>7291</v>
      </c>
      <c r="K2854">
        <v>8936.4500000000007</v>
      </c>
      <c r="L2854" s="12" t="s">
        <v>9687</v>
      </c>
      <c r="M2854" s="10" t="s">
        <v>11155</v>
      </c>
      <c r="N2854">
        <v>2853</v>
      </c>
      <c r="O2854">
        <v>45066</v>
      </c>
      <c r="P2854" t="s">
        <v>11403</v>
      </c>
      <c r="Q2854" s="16">
        <v>2985.54</v>
      </c>
      <c r="R2854">
        <v>11921.99</v>
      </c>
      <c r="S2854">
        <v>98</v>
      </c>
      <c r="T2854">
        <v>2853</v>
      </c>
      <c r="U2854">
        <v>7390.3</v>
      </c>
      <c r="V2854" t="s">
        <v>11412</v>
      </c>
      <c r="W2854">
        <v>1.79</v>
      </c>
      <c r="X2854">
        <v>48</v>
      </c>
      <c r="Y2854" t="s">
        <v>8422</v>
      </c>
      <c r="Z2854" t="s">
        <v>12012</v>
      </c>
      <c r="AA2854">
        <v>2853</v>
      </c>
      <c r="AB2854" t="s">
        <v>12016</v>
      </c>
      <c r="AC2854">
        <v>1749.2</v>
      </c>
      <c r="AD2854">
        <v>1497.71</v>
      </c>
      <c r="AE2854">
        <v>74.89</v>
      </c>
      <c r="AF2854" t="s">
        <v>11291</v>
      </c>
      <c r="AG2854" t="s">
        <v>11119</v>
      </c>
      <c r="AH2854">
        <v>6477</v>
      </c>
      <c r="AI2854">
        <v>2853</v>
      </c>
      <c r="AJ2854" t="s">
        <v>11161</v>
      </c>
      <c r="AK2854" t="s">
        <v>12027</v>
      </c>
      <c r="AL2854" t="s">
        <v>12031</v>
      </c>
      <c r="AM2854" t="s">
        <v>11183</v>
      </c>
      <c r="AN2854">
        <v>1</v>
      </c>
      <c r="AO2854" s="10" t="s">
        <v>12046</v>
      </c>
      <c r="AP2854" t="str" cm="1">
        <f t="array" ref="AP2854">_xlfn.IFS(
  Table1[[#This Row],[Age]]&lt;=25, "18-25",
  Table1[[#This Row],[Age]]&lt;=35, "26-35",
  Table1[[#This Row],[Age]]&lt;=45, "36-45",
  Table1[[#This Row],[Age]]&lt;=60, "46-60",
  TRUE, "60+")</f>
        <v>60+</v>
      </c>
    </row>
    <row r="2855" spans="1:42" x14ac:dyDescent="0.3">
      <c r="A2855">
        <v>2854</v>
      </c>
      <c r="B2855" t="s">
        <v>27</v>
      </c>
      <c r="C2855" t="s">
        <v>63</v>
      </c>
      <c r="D2855">
        <v>66</v>
      </c>
      <c r="E2855" t="s">
        <v>105</v>
      </c>
      <c r="F2855" t="s">
        <v>2961</v>
      </c>
      <c r="G2855" t="s">
        <v>5122</v>
      </c>
      <c r="H2855">
        <v>19458797707</v>
      </c>
      <c r="I2855" t="s">
        <v>6412</v>
      </c>
      <c r="J2855" t="s">
        <v>7291</v>
      </c>
      <c r="K2855">
        <v>5540.54</v>
      </c>
      <c r="L2855" s="12" t="s">
        <v>8271</v>
      </c>
      <c r="M2855" s="10" t="s">
        <v>11036</v>
      </c>
      <c r="N2855">
        <v>2854</v>
      </c>
      <c r="O2855">
        <v>45213</v>
      </c>
      <c r="P2855" t="s">
        <v>11403</v>
      </c>
      <c r="Q2855" s="16">
        <v>2673.67</v>
      </c>
      <c r="R2855">
        <v>8214.2099999999991</v>
      </c>
      <c r="S2855">
        <v>26</v>
      </c>
      <c r="T2855">
        <v>2854</v>
      </c>
      <c r="U2855">
        <v>29664.7</v>
      </c>
      <c r="V2855" t="s">
        <v>11412</v>
      </c>
      <c r="W2855">
        <v>9.09</v>
      </c>
      <c r="X2855">
        <v>60</v>
      </c>
      <c r="Y2855" t="s">
        <v>8895</v>
      </c>
      <c r="Z2855" t="s">
        <v>12012</v>
      </c>
      <c r="AA2855">
        <v>2854</v>
      </c>
      <c r="AB2855" t="s">
        <v>12015</v>
      </c>
      <c r="AC2855">
        <v>9797.92</v>
      </c>
      <c r="AD2855">
        <v>3293.88</v>
      </c>
      <c r="AE2855">
        <v>164.69</v>
      </c>
      <c r="AF2855" t="s">
        <v>11046</v>
      </c>
      <c r="AG2855" t="s">
        <v>11356</v>
      </c>
      <c r="AH2855">
        <v>9733</v>
      </c>
      <c r="AI2855">
        <v>2854</v>
      </c>
      <c r="AJ2855" t="s">
        <v>11337</v>
      </c>
      <c r="AK2855" t="s">
        <v>12028</v>
      </c>
      <c r="AL2855" t="s">
        <v>12031</v>
      </c>
      <c r="AM2855" t="s">
        <v>11175</v>
      </c>
      <c r="AN2855">
        <v>1</v>
      </c>
      <c r="AO2855" s="10" t="s">
        <v>12044</v>
      </c>
      <c r="AP2855" t="str" cm="1">
        <f t="array" ref="AP2855">_xlfn.IFS(
  Table1[[#This Row],[Age]]&lt;=25, "18-25",
  Table1[[#This Row],[Age]]&lt;=35, "26-35",
  Table1[[#This Row],[Age]]&lt;=45, "36-45",
  Table1[[#This Row],[Age]]&lt;=60, "46-60",
  TRUE, "60+")</f>
        <v>60+</v>
      </c>
    </row>
    <row r="2856" spans="1:42" x14ac:dyDescent="0.3">
      <c r="A2856">
        <v>2855</v>
      </c>
      <c r="B2856" t="s">
        <v>50</v>
      </c>
      <c r="C2856" t="s">
        <v>60</v>
      </c>
      <c r="D2856">
        <v>58</v>
      </c>
      <c r="E2856" t="s">
        <v>104</v>
      </c>
      <c r="F2856" t="s">
        <v>2962</v>
      </c>
      <c r="G2856" t="s">
        <v>5145</v>
      </c>
      <c r="H2856">
        <v>19458797708</v>
      </c>
      <c r="I2856" t="s">
        <v>5308</v>
      </c>
      <c r="J2856" t="s">
        <v>7291</v>
      </c>
      <c r="K2856">
        <v>6977.94</v>
      </c>
      <c r="L2856" s="12" t="s">
        <v>8220</v>
      </c>
      <c r="M2856" s="10" t="s">
        <v>11269</v>
      </c>
      <c r="N2856">
        <v>2855</v>
      </c>
      <c r="O2856">
        <v>45085</v>
      </c>
      <c r="P2856" t="s">
        <v>11402</v>
      </c>
      <c r="Q2856" s="16">
        <v>4657.32</v>
      </c>
      <c r="R2856">
        <v>2320.62</v>
      </c>
      <c r="S2856">
        <v>69</v>
      </c>
      <c r="T2856">
        <v>2855</v>
      </c>
      <c r="U2856">
        <v>15799.18</v>
      </c>
      <c r="V2856" t="s">
        <v>11413</v>
      </c>
      <c r="W2856">
        <v>3.75</v>
      </c>
      <c r="X2856">
        <v>12</v>
      </c>
      <c r="Y2856" t="s">
        <v>7573</v>
      </c>
      <c r="Z2856" t="s">
        <v>12011</v>
      </c>
      <c r="AA2856">
        <v>2855</v>
      </c>
      <c r="AB2856" t="s">
        <v>12017</v>
      </c>
      <c r="AC2856">
        <v>7705.82</v>
      </c>
      <c r="AD2856">
        <v>1443.96</v>
      </c>
      <c r="AE2856">
        <v>72.2</v>
      </c>
      <c r="AF2856" t="s">
        <v>11373</v>
      </c>
      <c r="AG2856" t="s">
        <v>11364</v>
      </c>
      <c r="AH2856">
        <v>5794</v>
      </c>
      <c r="AI2856">
        <v>2855</v>
      </c>
      <c r="AJ2856" t="s">
        <v>11054</v>
      </c>
      <c r="AK2856" t="s">
        <v>12027</v>
      </c>
      <c r="AL2856" t="s">
        <v>12032</v>
      </c>
      <c r="AM2856" t="s">
        <v>11066</v>
      </c>
      <c r="AN2856">
        <v>1</v>
      </c>
      <c r="AO2856" s="10" t="s">
        <v>12043</v>
      </c>
      <c r="AP2856" t="str" cm="1">
        <f t="array" ref="AP2856">_xlfn.IFS(
  Table1[[#This Row],[Age]]&lt;=25, "18-25",
  Table1[[#This Row],[Age]]&lt;=35, "26-35",
  Table1[[#This Row],[Age]]&lt;=45, "36-45",
  Table1[[#This Row],[Age]]&lt;=60, "46-60",
  TRUE, "60+")</f>
        <v>46-60</v>
      </c>
    </row>
    <row r="2857" spans="1:42" x14ac:dyDescent="0.3">
      <c r="A2857">
        <v>2856</v>
      </c>
      <c r="B2857" t="s">
        <v>50</v>
      </c>
      <c r="C2857" t="s">
        <v>69</v>
      </c>
      <c r="D2857">
        <v>25</v>
      </c>
      <c r="E2857" t="s">
        <v>105</v>
      </c>
      <c r="F2857" t="s">
        <v>2963</v>
      </c>
      <c r="G2857" t="s">
        <v>5137</v>
      </c>
      <c r="H2857">
        <v>19458797709</v>
      </c>
      <c r="I2857" t="s">
        <v>6708</v>
      </c>
      <c r="J2857" t="s">
        <v>7291</v>
      </c>
      <c r="K2857">
        <v>4486.32</v>
      </c>
      <c r="L2857" s="12" t="s">
        <v>9688</v>
      </c>
      <c r="M2857" s="10" t="s">
        <v>11383</v>
      </c>
      <c r="N2857">
        <v>2856</v>
      </c>
      <c r="O2857">
        <v>45097</v>
      </c>
      <c r="P2857" t="s">
        <v>11403</v>
      </c>
      <c r="Q2857" s="16">
        <v>4655.8599999999997</v>
      </c>
      <c r="R2857">
        <v>-169.54</v>
      </c>
      <c r="S2857">
        <v>29</v>
      </c>
      <c r="T2857">
        <v>2856</v>
      </c>
      <c r="U2857">
        <v>13722.76</v>
      </c>
      <c r="V2857" t="s">
        <v>11411</v>
      </c>
      <c r="W2857">
        <v>2.9</v>
      </c>
      <c r="X2857">
        <v>48</v>
      </c>
      <c r="Y2857" t="s">
        <v>11970</v>
      </c>
      <c r="Z2857" t="s">
        <v>12011</v>
      </c>
      <c r="AA2857">
        <v>2856</v>
      </c>
      <c r="AB2857" t="s">
        <v>12016</v>
      </c>
      <c r="AC2857">
        <v>3565.75</v>
      </c>
      <c r="AD2857">
        <v>2104.79</v>
      </c>
      <c r="AE2857">
        <v>105.24</v>
      </c>
      <c r="AF2857" t="s">
        <v>11061</v>
      </c>
      <c r="AG2857" t="s">
        <v>11047</v>
      </c>
      <c r="AH2857">
        <v>1937</v>
      </c>
      <c r="AI2857">
        <v>2856</v>
      </c>
      <c r="AJ2857" t="s">
        <v>11257</v>
      </c>
      <c r="AK2857" t="s">
        <v>12028</v>
      </c>
      <c r="AL2857" t="s">
        <v>12032</v>
      </c>
      <c r="AM2857" t="s">
        <v>11367</v>
      </c>
      <c r="AN2857">
        <v>1</v>
      </c>
      <c r="AO2857" s="10" t="s">
        <v>12043</v>
      </c>
      <c r="AP2857" t="str" cm="1">
        <f t="array" ref="AP2857">_xlfn.IFS(
  Table1[[#This Row],[Age]]&lt;=25, "18-25",
  Table1[[#This Row],[Age]]&lt;=35, "26-35",
  Table1[[#This Row],[Age]]&lt;=45, "36-45",
  Table1[[#This Row],[Age]]&lt;=60, "46-60",
  TRUE, "60+")</f>
        <v>18-25</v>
      </c>
    </row>
    <row r="2858" spans="1:42" x14ac:dyDescent="0.3">
      <c r="A2858">
        <v>2857</v>
      </c>
      <c r="B2858" t="s">
        <v>41</v>
      </c>
      <c r="C2858" t="s">
        <v>59</v>
      </c>
      <c r="D2858">
        <v>45</v>
      </c>
      <c r="E2858" t="s">
        <v>105</v>
      </c>
      <c r="F2858" t="s">
        <v>2964</v>
      </c>
      <c r="G2858" t="s">
        <v>5147</v>
      </c>
      <c r="H2858">
        <v>19458797710</v>
      </c>
      <c r="I2858" t="s">
        <v>6254</v>
      </c>
      <c r="J2858" t="s">
        <v>7292</v>
      </c>
      <c r="K2858">
        <v>4100.5200000000004</v>
      </c>
      <c r="L2858" s="12" t="s">
        <v>9689</v>
      </c>
      <c r="M2858" s="10" t="s">
        <v>11134</v>
      </c>
      <c r="N2858">
        <v>2857</v>
      </c>
      <c r="O2858">
        <v>45112</v>
      </c>
      <c r="P2858" t="s">
        <v>11402</v>
      </c>
      <c r="Q2858" s="16">
        <v>211.7</v>
      </c>
      <c r="R2858">
        <v>3888.82</v>
      </c>
      <c r="S2858">
        <v>94</v>
      </c>
      <c r="T2858">
        <v>2857</v>
      </c>
      <c r="U2858">
        <v>39978.68</v>
      </c>
      <c r="V2858" t="s">
        <v>11412</v>
      </c>
      <c r="W2858">
        <v>5.39</v>
      </c>
      <c r="X2858">
        <v>48</v>
      </c>
      <c r="Y2858" t="s">
        <v>10548</v>
      </c>
      <c r="Z2858" t="s">
        <v>12012</v>
      </c>
      <c r="AA2858">
        <v>2857</v>
      </c>
      <c r="AB2858" t="s">
        <v>12016</v>
      </c>
      <c r="AC2858">
        <v>8119.37</v>
      </c>
      <c r="AD2858">
        <v>1494.27</v>
      </c>
      <c r="AE2858">
        <v>74.709999999999994</v>
      </c>
      <c r="AF2858" t="s">
        <v>11343</v>
      </c>
      <c r="AG2858" t="s">
        <v>11346</v>
      </c>
      <c r="AH2858">
        <v>8355</v>
      </c>
      <c r="AI2858">
        <v>2857</v>
      </c>
      <c r="AJ2858" t="s">
        <v>11256</v>
      </c>
      <c r="AK2858" t="s">
        <v>12028</v>
      </c>
      <c r="AL2858" t="s">
        <v>12032</v>
      </c>
      <c r="AM2858" t="s">
        <v>11294</v>
      </c>
      <c r="AN2858">
        <v>1</v>
      </c>
      <c r="AO2858" s="10" t="s">
        <v>12038</v>
      </c>
      <c r="AP2858" t="str" cm="1">
        <f t="array" ref="AP2858">_xlfn.IFS(
  Table1[[#This Row],[Age]]&lt;=25, "18-25",
  Table1[[#This Row],[Age]]&lt;=35, "26-35",
  Table1[[#This Row],[Age]]&lt;=45, "36-45",
  Table1[[#This Row],[Age]]&lt;=60, "46-60",
  TRUE, "60+")</f>
        <v>36-45</v>
      </c>
    </row>
    <row r="2859" spans="1:42" x14ac:dyDescent="0.3">
      <c r="A2859">
        <v>2858</v>
      </c>
      <c r="B2859" t="s">
        <v>10</v>
      </c>
      <c r="C2859" t="s">
        <v>54</v>
      </c>
      <c r="D2859">
        <v>33</v>
      </c>
      <c r="E2859" t="s">
        <v>104</v>
      </c>
      <c r="F2859" t="s">
        <v>2965</v>
      </c>
      <c r="G2859" t="s">
        <v>5118</v>
      </c>
      <c r="H2859">
        <v>19458797711</v>
      </c>
      <c r="I2859" t="s">
        <v>5655</v>
      </c>
      <c r="J2859" t="s">
        <v>7291</v>
      </c>
      <c r="K2859">
        <v>4487.5600000000004</v>
      </c>
      <c r="L2859" s="12" t="s">
        <v>7689</v>
      </c>
      <c r="M2859" s="10" t="s">
        <v>11264</v>
      </c>
      <c r="N2859">
        <v>2858</v>
      </c>
      <c r="O2859">
        <v>44976</v>
      </c>
      <c r="P2859" t="s">
        <v>11403</v>
      </c>
      <c r="Q2859" s="16">
        <v>2533.27</v>
      </c>
      <c r="R2859">
        <v>1954.29</v>
      </c>
      <c r="S2859">
        <v>60</v>
      </c>
      <c r="T2859">
        <v>2858</v>
      </c>
      <c r="U2859">
        <v>23919.34</v>
      </c>
      <c r="V2859" t="s">
        <v>11413</v>
      </c>
      <c r="W2859">
        <v>9.31</v>
      </c>
      <c r="X2859">
        <v>60</v>
      </c>
      <c r="Y2859" t="s">
        <v>10016</v>
      </c>
      <c r="Z2859" t="s">
        <v>12012</v>
      </c>
      <c r="AA2859">
        <v>2858</v>
      </c>
      <c r="AB2859" t="s">
        <v>12016</v>
      </c>
      <c r="AC2859">
        <v>9203.31</v>
      </c>
      <c r="AD2859">
        <v>3144.92</v>
      </c>
      <c r="AE2859">
        <v>157.25</v>
      </c>
      <c r="AF2859" t="s">
        <v>11376</v>
      </c>
      <c r="AG2859" t="s">
        <v>11279</v>
      </c>
      <c r="AH2859">
        <v>6549</v>
      </c>
      <c r="AI2859">
        <v>2858</v>
      </c>
      <c r="AJ2859" t="s">
        <v>11228</v>
      </c>
      <c r="AK2859" t="s">
        <v>12029</v>
      </c>
      <c r="AL2859" t="s">
        <v>12032</v>
      </c>
      <c r="AM2859" t="s">
        <v>11247</v>
      </c>
      <c r="AN2859">
        <v>1</v>
      </c>
      <c r="AO2859" s="10" t="s">
        <v>12045</v>
      </c>
      <c r="AP2859" t="str" cm="1">
        <f t="array" ref="AP2859">_xlfn.IFS(
  Table1[[#This Row],[Age]]&lt;=25, "18-25",
  Table1[[#This Row],[Age]]&lt;=35, "26-35",
  Table1[[#This Row],[Age]]&lt;=45, "36-45",
  Table1[[#This Row],[Age]]&lt;=60, "46-60",
  TRUE, "60+")</f>
        <v>26-35</v>
      </c>
    </row>
    <row r="2860" spans="1:42" x14ac:dyDescent="0.3">
      <c r="A2860">
        <v>2859</v>
      </c>
      <c r="B2860" t="s">
        <v>42</v>
      </c>
      <c r="C2860" t="s">
        <v>84</v>
      </c>
      <c r="D2860">
        <v>20</v>
      </c>
      <c r="E2860" t="s">
        <v>106</v>
      </c>
      <c r="F2860" t="s">
        <v>2966</v>
      </c>
      <c r="G2860" t="s">
        <v>5132</v>
      </c>
      <c r="H2860">
        <v>19458797712</v>
      </c>
      <c r="I2860" t="s">
        <v>5810</v>
      </c>
      <c r="J2860" t="s">
        <v>7291</v>
      </c>
      <c r="K2860">
        <v>4202.72</v>
      </c>
      <c r="L2860" s="12" t="s">
        <v>8282</v>
      </c>
      <c r="M2860" s="10" t="s">
        <v>11116</v>
      </c>
      <c r="N2860">
        <v>2859</v>
      </c>
      <c r="O2860">
        <v>45173</v>
      </c>
      <c r="P2860" t="s">
        <v>11402</v>
      </c>
      <c r="Q2860" s="16">
        <v>2832.18</v>
      </c>
      <c r="R2860">
        <v>7034.9</v>
      </c>
      <c r="S2860">
        <v>91</v>
      </c>
      <c r="T2860">
        <v>2859</v>
      </c>
      <c r="U2860">
        <v>19518.23</v>
      </c>
      <c r="V2860" t="s">
        <v>11411</v>
      </c>
      <c r="W2860">
        <v>9.9499999999999993</v>
      </c>
      <c r="X2860">
        <v>36</v>
      </c>
      <c r="Y2860" t="s">
        <v>8202</v>
      </c>
      <c r="Z2860" t="s">
        <v>12010</v>
      </c>
      <c r="AA2860">
        <v>2859</v>
      </c>
      <c r="AB2860" t="s">
        <v>12016</v>
      </c>
      <c r="AC2860">
        <v>2371.0500000000002</v>
      </c>
      <c r="AD2860">
        <v>1420.47</v>
      </c>
      <c r="AE2860">
        <v>71.02</v>
      </c>
      <c r="AF2860" t="s">
        <v>11309</v>
      </c>
      <c r="AG2860" t="s">
        <v>11044</v>
      </c>
      <c r="AH2860">
        <v>5483</v>
      </c>
      <c r="AI2860">
        <v>2859</v>
      </c>
      <c r="AJ2860" t="s">
        <v>11361</v>
      </c>
      <c r="AK2860" t="s">
        <v>12028</v>
      </c>
      <c r="AL2860" t="s">
        <v>12032</v>
      </c>
      <c r="AM2860" t="s">
        <v>11235</v>
      </c>
      <c r="AN2860">
        <v>1</v>
      </c>
      <c r="AO2860" s="10" t="s">
        <v>12042</v>
      </c>
      <c r="AP2860" t="str" cm="1">
        <f t="array" ref="AP2860">_xlfn.IFS(
  Table1[[#This Row],[Age]]&lt;=25, "18-25",
  Table1[[#This Row],[Age]]&lt;=35, "26-35",
  Table1[[#This Row],[Age]]&lt;=45, "36-45",
  Table1[[#This Row],[Age]]&lt;=60, "46-60",
  TRUE, "60+")</f>
        <v>18-25</v>
      </c>
    </row>
    <row r="2861" spans="1:42" x14ac:dyDescent="0.3">
      <c r="A2861">
        <v>2860</v>
      </c>
      <c r="B2861" t="s">
        <v>4</v>
      </c>
      <c r="C2861" t="s">
        <v>101</v>
      </c>
      <c r="D2861">
        <v>54</v>
      </c>
      <c r="E2861" t="s">
        <v>106</v>
      </c>
      <c r="F2861" t="s">
        <v>2967</v>
      </c>
      <c r="G2861" t="s">
        <v>5125</v>
      </c>
      <c r="H2861">
        <v>19458797713</v>
      </c>
      <c r="I2861" t="s">
        <v>6855</v>
      </c>
      <c r="J2861" t="s">
        <v>7292</v>
      </c>
      <c r="K2861">
        <v>6787.99</v>
      </c>
      <c r="L2861" s="12" t="s">
        <v>7354</v>
      </c>
      <c r="M2861" s="10" t="s">
        <v>11102</v>
      </c>
      <c r="N2861">
        <v>2860</v>
      </c>
      <c r="O2861">
        <v>45280</v>
      </c>
      <c r="P2861" t="s">
        <v>11403</v>
      </c>
      <c r="Q2861" s="16">
        <v>4628.54</v>
      </c>
      <c r="R2861">
        <v>11416.53</v>
      </c>
      <c r="S2861">
        <v>37</v>
      </c>
      <c r="T2861">
        <v>2860</v>
      </c>
      <c r="U2861">
        <v>40838.1</v>
      </c>
      <c r="V2861" t="s">
        <v>11413</v>
      </c>
      <c r="W2861">
        <v>6.53</v>
      </c>
      <c r="X2861">
        <v>36</v>
      </c>
      <c r="Y2861" t="s">
        <v>11755</v>
      </c>
      <c r="Z2861" t="s">
        <v>12010</v>
      </c>
      <c r="AA2861">
        <v>2860</v>
      </c>
      <c r="AB2861" t="s">
        <v>12015</v>
      </c>
      <c r="AC2861">
        <v>6946.32</v>
      </c>
      <c r="AD2861">
        <v>4065.24</v>
      </c>
      <c r="AE2861">
        <v>203.26</v>
      </c>
      <c r="AF2861" t="s">
        <v>11124</v>
      </c>
      <c r="AG2861" t="s">
        <v>11055</v>
      </c>
      <c r="AH2861">
        <v>6723</v>
      </c>
      <c r="AI2861">
        <v>2860</v>
      </c>
      <c r="AJ2861" t="s">
        <v>11232</v>
      </c>
      <c r="AK2861" t="s">
        <v>12029</v>
      </c>
      <c r="AL2861" t="s">
        <v>12031</v>
      </c>
      <c r="AM2861" t="s">
        <v>11255</v>
      </c>
      <c r="AN2861">
        <v>1</v>
      </c>
      <c r="AO2861" s="10" t="s">
        <v>12036</v>
      </c>
      <c r="AP2861" t="str" cm="1">
        <f t="array" ref="AP2861">_xlfn.IFS(
  Table1[[#This Row],[Age]]&lt;=25, "18-25",
  Table1[[#This Row],[Age]]&lt;=35, "26-35",
  Table1[[#This Row],[Age]]&lt;=45, "36-45",
  Table1[[#This Row],[Age]]&lt;=60, "46-60",
  TRUE, "60+")</f>
        <v>46-60</v>
      </c>
    </row>
    <row r="2862" spans="1:42" x14ac:dyDescent="0.3">
      <c r="A2862">
        <v>2861</v>
      </c>
      <c r="B2862" t="s">
        <v>39</v>
      </c>
      <c r="C2862" t="s">
        <v>79</v>
      </c>
      <c r="D2862">
        <v>49</v>
      </c>
      <c r="E2862" t="s">
        <v>106</v>
      </c>
      <c r="F2862" t="s">
        <v>2968</v>
      </c>
      <c r="G2862" t="s">
        <v>5122</v>
      </c>
      <c r="H2862">
        <v>19458797714</v>
      </c>
      <c r="I2862" t="s">
        <v>5210</v>
      </c>
      <c r="J2862" t="s">
        <v>7291</v>
      </c>
      <c r="K2862">
        <v>3371.52</v>
      </c>
      <c r="L2862" s="12" t="s">
        <v>9130</v>
      </c>
      <c r="M2862" s="10" t="s">
        <v>11283</v>
      </c>
      <c r="N2862">
        <v>2861</v>
      </c>
      <c r="O2862">
        <v>45134</v>
      </c>
      <c r="P2862" t="s">
        <v>11404</v>
      </c>
      <c r="Q2862" s="16">
        <v>357.59</v>
      </c>
      <c r="R2862">
        <v>3729.11</v>
      </c>
      <c r="S2862">
        <v>25</v>
      </c>
      <c r="T2862">
        <v>2861</v>
      </c>
      <c r="U2862">
        <v>45606.87</v>
      </c>
      <c r="V2862" t="s">
        <v>11411</v>
      </c>
      <c r="W2862">
        <v>9.6</v>
      </c>
      <c r="X2862">
        <v>24</v>
      </c>
      <c r="Y2862" t="s">
        <v>11722</v>
      </c>
      <c r="Z2862" t="s">
        <v>12012</v>
      </c>
      <c r="AA2862">
        <v>2861</v>
      </c>
      <c r="AB2862" t="s">
        <v>12015</v>
      </c>
      <c r="AC2862">
        <v>2288.6999999999998</v>
      </c>
      <c r="AD2862">
        <v>3623.03</v>
      </c>
      <c r="AE2862">
        <v>181.15</v>
      </c>
      <c r="AF2862" t="s">
        <v>11127</v>
      </c>
      <c r="AG2862" t="s">
        <v>11281</v>
      </c>
      <c r="AH2862">
        <v>4407</v>
      </c>
      <c r="AI2862">
        <v>2861</v>
      </c>
      <c r="AJ2862" t="s">
        <v>11181</v>
      </c>
      <c r="AK2862" t="s">
        <v>12028</v>
      </c>
      <c r="AL2862" t="s">
        <v>12031</v>
      </c>
      <c r="AM2862" t="s">
        <v>11051</v>
      </c>
      <c r="AN2862">
        <v>1</v>
      </c>
      <c r="AO2862" s="10" t="s">
        <v>12038</v>
      </c>
      <c r="AP2862" t="str" cm="1">
        <f t="array" ref="AP2862">_xlfn.IFS(
  Table1[[#This Row],[Age]]&lt;=25, "18-25",
  Table1[[#This Row],[Age]]&lt;=35, "26-35",
  Table1[[#This Row],[Age]]&lt;=45, "36-45",
  Table1[[#This Row],[Age]]&lt;=60, "46-60",
  TRUE, "60+")</f>
        <v>46-60</v>
      </c>
    </row>
    <row r="2863" spans="1:42" x14ac:dyDescent="0.3">
      <c r="A2863">
        <v>2862</v>
      </c>
      <c r="B2863" t="s">
        <v>13</v>
      </c>
      <c r="C2863" t="s">
        <v>69</v>
      </c>
      <c r="D2863">
        <v>38</v>
      </c>
      <c r="E2863" t="s">
        <v>105</v>
      </c>
      <c r="F2863" t="s">
        <v>2969</v>
      </c>
      <c r="G2863" t="s">
        <v>5123</v>
      </c>
      <c r="H2863">
        <v>19458797715</v>
      </c>
      <c r="I2863" t="s">
        <v>6565</v>
      </c>
      <c r="J2863" t="s">
        <v>7292</v>
      </c>
      <c r="K2863">
        <v>1790.69</v>
      </c>
      <c r="L2863" s="12" t="s">
        <v>9690</v>
      </c>
      <c r="M2863" s="10" t="s">
        <v>11216</v>
      </c>
      <c r="N2863">
        <v>2862</v>
      </c>
      <c r="O2863">
        <v>44967</v>
      </c>
      <c r="P2863" t="s">
        <v>11402</v>
      </c>
      <c r="Q2863" s="16">
        <v>3947.48</v>
      </c>
      <c r="R2863">
        <v>-2156.79</v>
      </c>
      <c r="S2863">
        <v>74</v>
      </c>
      <c r="T2863">
        <v>2862</v>
      </c>
      <c r="U2863">
        <v>16439.099999999999</v>
      </c>
      <c r="V2863" t="s">
        <v>11412</v>
      </c>
      <c r="W2863">
        <v>5.08</v>
      </c>
      <c r="X2863">
        <v>12</v>
      </c>
      <c r="Y2863" t="s">
        <v>11502</v>
      </c>
      <c r="Z2863" t="s">
        <v>12012</v>
      </c>
      <c r="AA2863">
        <v>2862</v>
      </c>
      <c r="AB2863" t="s">
        <v>12016</v>
      </c>
      <c r="AC2863">
        <v>6115.27</v>
      </c>
      <c r="AD2863">
        <v>1626.32</v>
      </c>
      <c r="AE2863">
        <v>81.319999999999993</v>
      </c>
      <c r="AF2863" t="s">
        <v>11296</v>
      </c>
      <c r="AG2863" t="s">
        <v>11146</v>
      </c>
      <c r="AH2863">
        <v>1311</v>
      </c>
      <c r="AI2863">
        <v>2862</v>
      </c>
      <c r="AJ2863" t="s">
        <v>11266</v>
      </c>
      <c r="AK2863" t="s">
        <v>12028</v>
      </c>
      <c r="AL2863" t="s">
        <v>12031</v>
      </c>
      <c r="AM2863" t="s">
        <v>11327</v>
      </c>
      <c r="AN2863">
        <v>1</v>
      </c>
      <c r="AO2863" s="10" t="s">
        <v>12045</v>
      </c>
      <c r="AP2863" t="str" cm="1">
        <f t="array" ref="AP2863">_xlfn.IFS(
  Table1[[#This Row],[Age]]&lt;=25, "18-25",
  Table1[[#This Row],[Age]]&lt;=35, "26-35",
  Table1[[#This Row],[Age]]&lt;=45, "36-45",
  Table1[[#This Row],[Age]]&lt;=60, "46-60",
  TRUE, "60+")</f>
        <v>36-45</v>
      </c>
    </row>
    <row r="2864" spans="1:42" x14ac:dyDescent="0.3">
      <c r="A2864">
        <v>2863</v>
      </c>
      <c r="B2864" t="s">
        <v>32</v>
      </c>
      <c r="C2864" t="s">
        <v>80</v>
      </c>
      <c r="D2864">
        <v>62</v>
      </c>
      <c r="E2864" t="s">
        <v>105</v>
      </c>
      <c r="F2864" t="s">
        <v>2970</v>
      </c>
      <c r="G2864" t="s">
        <v>5123</v>
      </c>
      <c r="H2864">
        <v>19458797716</v>
      </c>
      <c r="I2864" t="s">
        <v>6856</v>
      </c>
      <c r="J2864" t="s">
        <v>7291</v>
      </c>
      <c r="K2864">
        <v>7095.02</v>
      </c>
      <c r="L2864" s="12" t="s">
        <v>9691</v>
      </c>
      <c r="M2864" s="10" t="s">
        <v>11285</v>
      </c>
      <c r="N2864">
        <v>2863</v>
      </c>
      <c r="O2864">
        <v>45038</v>
      </c>
      <c r="P2864" t="s">
        <v>11402</v>
      </c>
      <c r="Q2864" s="16">
        <v>3215.67</v>
      </c>
      <c r="R2864">
        <v>3879.35</v>
      </c>
      <c r="S2864">
        <v>44</v>
      </c>
      <c r="T2864">
        <v>2863</v>
      </c>
      <c r="U2864">
        <v>3469.51</v>
      </c>
      <c r="V2864" t="s">
        <v>11412</v>
      </c>
      <c r="W2864">
        <v>1.27</v>
      </c>
      <c r="X2864">
        <v>24</v>
      </c>
      <c r="Y2864" t="s">
        <v>11703</v>
      </c>
      <c r="Z2864" t="s">
        <v>12012</v>
      </c>
      <c r="AA2864">
        <v>2863</v>
      </c>
      <c r="AB2864" t="s">
        <v>12015</v>
      </c>
      <c r="AC2864">
        <v>2642.36</v>
      </c>
      <c r="AD2864">
        <v>3122.25</v>
      </c>
      <c r="AE2864">
        <v>156.11000000000001</v>
      </c>
      <c r="AF2864" t="s">
        <v>11354</v>
      </c>
      <c r="AG2864" t="s">
        <v>11372</v>
      </c>
      <c r="AH2864">
        <v>5068</v>
      </c>
      <c r="AI2864">
        <v>2863</v>
      </c>
      <c r="AJ2864" t="s">
        <v>11283</v>
      </c>
      <c r="AK2864" t="s">
        <v>12027</v>
      </c>
      <c r="AL2864" t="s">
        <v>12032</v>
      </c>
      <c r="AM2864" t="s">
        <v>11108</v>
      </c>
      <c r="AN2864">
        <v>1</v>
      </c>
      <c r="AO2864" s="10" t="s">
        <v>12037</v>
      </c>
      <c r="AP2864" t="str" cm="1">
        <f t="array" ref="AP2864">_xlfn.IFS(
  Table1[[#This Row],[Age]]&lt;=25, "18-25",
  Table1[[#This Row],[Age]]&lt;=35, "26-35",
  Table1[[#This Row],[Age]]&lt;=45, "36-45",
  Table1[[#This Row],[Age]]&lt;=60, "46-60",
  TRUE, "60+")</f>
        <v>60+</v>
      </c>
    </row>
    <row r="2865" spans="1:42" x14ac:dyDescent="0.3">
      <c r="A2865">
        <v>2864</v>
      </c>
      <c r="B2865" t="s">
        <v>31</v>
      </c>
      <c r="C2865" t="s">
        <v>56</v>
      </c>
      <c r="D2865">
        <v>35</v>
      </c>
      <c r="E2865" t="s">
        <v>104</v>
      </c>
      <c r="F2865" t="s">
        <v>2971</v>
      </c>
      <c r="G2865" t="s">
        <v>5135</v>
      </c>
      <c r="H2865">
        <v>19458797717</v>
      </c>
      <c r="I2865" t="s">
        <v>6390</v>
      </c>
      <c r="J2865" t="s">
        <v>7291</v>
      </c>
      <c r="K2865">
        <v>409.85</v>
      </c>
      <c r="L2865" s="12" t="s">
        <v>9328</v>
      </c>
      <c r="M2865" s="10" t="s">
        <v>11328</v>
      </c>
      <c r="N2865">
        <v>2864</v>
      </c>
      <c r="O2865">
        <v>45130</v>
      </c>
      <c r="P2865" t="s">
        <v>11403</v>
      </c>
      <c r="Q2865" s="16">
        <v>3665.17</v>
      </c>
      <c r="R2865">
        <v>4075.02</v>
      </c>
      <c r="S2865">
        <v>34</v>
      </c>
      <c r="T2865">
        <v>2864</v>
      </c>
      <c r="U2865">
        <v>27495.16</v>
      </c>
      <c r="V2865" t="s">
        <v>11413</v>
      </c>
      <c r="W2865">
        <v>3.48</v>
      </c>
      <c r="X2865">
        <v>48</v>
      </c>
      <c r="Y2865" t="s">
        <v>11752</v>
      </c>
      <c r="Z2865" t="s">
        <v>12011</v>
      </c>
      <c r="AA2865">
        <v>2864</v>
      </c>
      <c r="AB2865" t="s">
        <v>12015</v>
      </c>
      <c r="AC2865">
        <v>5593.33</v>
      </c>
      <c r="AD2865">
        <v>2426.12</v>
      </c>
      <c r="AE2865">
        <v>121.31</v>
      </c>
      <c r="AF2865" t="s">
        <v>11225</v>
      </c>
      <c r="AG2865" t="s">
        <v>11069</v>
      </c>
      <c r="AH2865">
        <v>9175</v>
      </c>
      <c r="AI2865">
        <v>2864</v>
      </c>
      <c r="AJ2865" t="s">
        <v>11276</v>
      </c>
      <c r="AK2865" t="s">
        <v>12027</v>
      </c>
      <c r="AL2865" t="s">
        <v>12032</v>
      </c>
      <c r="AM2865" t="s">
        <v>11204</v>
      </c>
      <c r="AN2865">
        <v>-1</v>
      </c>
      <c r="AO2865" s="10" t="s">
        <v>12038</v>
      </c>
      <c r="AP2865" t="str" cm="1">
        <f t="array" ref="AP2865">_xlfn.IFS(
  Table1[[#This Row],[Age]]&lt;=25, "18-25",
  Table1[[#This Row],[Age]]&lt;=35, "26-35",
  Table1[[#This Row],[Age]]&lt;=45, "36-45",
  Table1[[#This Row],[Age]]&lt;=60, "46-60",
  TRUE, "60+")</f>
        <v>26-35</v>
      </c>
    </row>
    <row r="2866" spans="1:42" x14ac:dyDescent="0.3">
      <c r="A2866">
        <v>2865</v>
      </c>
      <c r="B2866" t="s">
        <v>22</v>
      </c>
      <c r="C2866" t="s">
        <v>59</v>
      </c>
      <c r="D2866">
        <v>65</v>
      </c>
      <c r="E2866" t="s">
        <v>105</v>
      </c>
      <c r="F2866" t="s">
        <v>2972</v>
      </c>
      <c r="G2866" t="s">
        <v>5141</v>
      </c>
      <c r="H2866">
        <v>19458797718</v>
      </c>
      <c r="I2866" t="s">
        <v>5656</v>
      </c>
      <c r="J2866" t="s">
        <v>7291</v>
      </c>
      <c r="K2866">
        <v>7215.66</v>
      </c>
      <c r="L2866" s="12" t="s">
        <v>9692</v>
      </c>
      <c r="M2866" s="10" t="s">
        <v>11282</v>
      </c>
      <c r="N2866">
        <v>2865</v>
      </c>
      <c r="O2866">
        <v>45131</v>
      </c>
      <c r="P2866" t="s">
        <v>11402</v>
      </c>
      <c r="Q2866" s="16">
        <v>1465.61</v>
      </c>
      <c r="R2866">
        <v>5750.05</v>
      </c>
      <c r="S2866">
        <v>12</v>
      </c>
      <c r="T2866">
        <v>2865</v>
      </c>
      <c r="U2866">
        <v>36042.53</v>
      </c>
      <c r="V2866" t="s">
        <v>11411</v>
      </c>
      <c r="W2866">
        <v>3.72</v>
      </c>
      <c r="X2866">
        <v>36</v>
      </c>
      <c r="Y2866" t="s">
        <v>11431</v>
      </c>
      <c r="Z2866" t="s">
        <v>12011</v>
      </c>
      <c r="AA2866">
        <v>2865</v>
      </c>
      <c r="AB2866" t="s">
        <v>12016</v>
      </c>
      <c r="AC2866">
        <v>5487.82</v>
      </c>
      <c r="AD2866">
        <v>270.27</v>
      </c>
      <c r="AE2866">
        <v>13.51</v>
      </c>
      <c r="AF2866" t="s">
        <v>11199</v>
      </c>
      <c r="AG2866" t="s">
        <v>11389</v>
      </c>
      <c r="AH2866">
        <v>4239</v>
      </c>
      <c r="AI2866">
        <v>2865</v>
      </c>
      <c r="AJ2866" t="s">
        <v>11143</v>
      </c>
      <c r="AK2866" t="s">
        <v>12027</v>
      </c>
      <c r="AL2866" t="s">
        <v>12031</v>
      </c>
      <c r="AM2866" t="s">
        <v>11085</v>
      </c>
      <c r="AN2866">
        <v>1</v>
      </c>
      <c r="AO2866" s="10" t="s">
        <v>12038</v>
      </c>
      <c r="AP2866" t="str" cm="1">
        <f t="array" ref="AP2866">_xlfn.IFS(
  Table1[[#This Row],[Age]]&lt;=25, "18-25",
  Table1[[#This Row],[Age]]&lt;=35, "26-35",
  Table1[[#This Row],[Age]]&lt;=45, "36-45",
  Table1[[#This Row],[Age]]&lt;=60, "46-60",
  TRUE, "60+")</f>
        <v>60+</v>
      </c>
    </row>
    <row r="2867" spans="1:42" x14ac:dyDescent="0.3">
      <c r="A2867">
        <v>2866</v>
      </c>
      <c r="B2867" t="s">
        <v>13</v>
      </c>
      <c r="C2867" t="s">
        <v>56</v>
      </c>
      <c r="D2867">
        <v>63</v>
      </c>
      <c r="E2867" t="s">
        <v>106</v>
      </c>
      <c r="F2867" t="s">
        <v>2973</v>
      </c>
      <c r="G2867" t="s">
        <v>5119</v>
      </c>
      <c r="H2867">
        <v>19458797719</v>
      </c>
      <c r="I2867" t="s">
        <v>6841</v>
      </c>
      <c r="J2867" t="s">
        <v>7291</v>
      </c>
      <c r="K2867">
        <v>2706.11</v>
      </c>
      <c r="L2867" s="12" t="s">
        <v>9026</v>
      </c>
      <c r="M2867" s="10" t="s">
        <v>11179</v>
      </c>
      <c r="N2867">
        <v>2866</v>
      </c>
      <c r="O2867">
        <v>45098</v>
      </c>
      <c r="P2867" t="s">
        <v>11402</v>
      </c>
      <c r="Q2867" s="16">
        <v>3735.6</v>
      </c>
      <c r="R2867">
        <v>6441.71</v>
      </c>
      <c r="S2867">
        <v>93</v>
      </c>
      <c r="T2867">
        <v>2866</v>
      </c>
      <c r="U2867">
        <v>29801.75</v>
      </c>
      <c r="V2867" t="s">
        <v>11413</v>
      </c>
      <c r="W2867">
        <v>8.0399999999999991</v>
      </c>
      <c r="X2867">
        <v>48</v>
      </c>
      <c r="Y2867" t="s">
        <v>7795</v>
      </c>
      <c r="Z2867" t="s">
        <v>12012</v>
      </c>
      <c r="AA2867">
        <v>2866</v>
      </c>
      <c r="AB2867" t="s">
        <v>12015</v>
      </c>
      <c r="AC2867">
        <v>3686.95</v>
      </c>
      <c r="AD2867">
        <v>2074.79</v>
      </c>
      <c r="AE2867">
        <v>103.74</v>
      </c>
      <c r="AF2867" t="s">
        <v>11275</v>
      </c>
      <c r="AG2867" t="s">
        <v>11284</v>
      </c>
      <c r="AH2867">
        <v>2368</v>
      </c>
      <c r="AI2867">
        <v>2866</v>
      </c>
      <c r="AJ2867" t="s">
        <v>11199</v>
      </c>
      <c r="AK2867" t="s">
        <v>12028</v>
      </c>
      <c r="AL2867" t="s">
        <v>12031</v>
      </c>
      <c r="AM2867" t="s">
        <v>11213</v>
      </c>
      <c r="AN2867">
        <v>1</v>
      </c>
      <c r="AO2867" s="10" t="s">
        <v>12043</v>
      </c>
      <c r="AP2867" t="str" cm="1">
        <f t="array" ref="AP2867">_xlfn.IFS(
  Table1[[#This Row],[Age]]&lt;=25, "18-25",
  Table1[[#This Row],[Age]]&lt;=35, "26-35",
  Table1[[#This Row],[Age]]&lt;=45, "36-45",
  Table1[[#This Row],[Age]]&lt;=60, "46-60",
  TRUE, "60+")</f>
        <v>60+</v>
      </c>
    </row>
    <row r="2868" spans="1:42" x14ac:dyDescent="0.3">
      <c r="A2868">
        <v>2867</v>
      </c>
      <c r="B2868" t="s">
        <v>34</v>
      </c>
      <c r="C2868" t="s">
        <v>76</v>
      </c>
      <c r="D2868">
        <v>28</v>
      </c>
      <c r="E2868" t="s">
        <v>104</v>
      </c>
      <c r="F2868" t="s">
        <v>2974</v>
      </c>
      <c r="G2868" t="s">
        <v>5121</v>
      </c>
      <c r="H2868">
        <v>19458797720</v>
      </c>
      <c r="I2868" t="s">
        <v>5209</v>
      </c>
      <c r="J2868" t="s">
        <v>7292</v>
      </c>
      <c r="K2868">
        <v>1983.5</v>
      </c>
      <c r="L2868" s="12" t="s">
        <v>9693</v>
      </c>
      <c r="M2868" s="10" t="s">
        <v>11289</v>
      </c>
      <c r="N2868">
        <v>2867</v>
      </c>
      <c r="O2868">
        <v>45053</v>
      </c>
      <c r="P2868" t="s">
        <v>11402</v>
      </c>
      <c r="Q2868" s="16">
        <v>1420.53</v>
      </c>
      <c r="R2868">
        <v>562.97</v>
      </c>
      <c r="S2868">
        <v>39</v>
      </c>
      <c r="T2868">
        <v>2867</v>
      </c>
      <c r="U2868">
        <v>34714.730000000003</v>
      </c>
      <c r="V2868" t="s">
        <v>11411</v>
      </c>
      <c r="W2868">
        <v>2.12</v>
      </c>
      <c r="X2868">
        <v>48</v>
      </c>
      <c r="Y2868" t="s">
        <v>11653</v>
      </c>
      <c r="Z2868" t="s">
        <v>12011</v>
      </c>
      <c r="AA2868">
        <v>2867</v>
      </c>
      <c r="AB2868" t="s">
        <v>12016</v>
      </c>
      <c r="AC2868">
        <v>1487.87</v>
      </c>
      <c r="AD2868">
        <v>657.38</v>
      </c>
      <c r="AE2868">
        <v>32.869999999999997</v>
      </c>
      <c r="AF2868" t="s">
        <v>11234</v>
      </c>
      <c r="AG2868" t="s">
        <v>11136</v>
      </c>
      <c r="AH2868">
        <v>5465</v>
      </c>
      <c r="AI2868">
        <v>2867</v>
      </c>
      <c r="AJ2868" t="s">
        <v>11177</v>
      </c>
      <c r="AK2868" t="s">
        <v>12028</v>
      </c>
      <c r="AL2868" t="s">
        <v>12031</v>
      </c>
      <c r="AM2868" t="s">
        <v>11127</v>
      </c>
      <c r="AN2868">
        <v>1</v>
      </c>
      <c r="AO2868" s="10" t="s">
        <v>12046</v>
      </c>
      <c r="AP2868" t="str" cm="1">
        <f t="array" ref="AP2868">_xlfn.IFS(
  Table1[[#This Row],[Age]]&lt;=25, "18-25",
  Table1[[#This Row],[Age]]&lt;=35, "26-35",
  Table1[[#This Row],[Age]]&lt;=45, "36-45",
  Table1[[#This Row],[Age]]&lt;=60, "46-60",
  TRUE, "60+")</f>
        <v>26-35</v>
      </c>
    </row>
    <row r="2869" spans="1:42" x14ac:dyDescent="0.3">
      <c r="A2869">
        <v>2868</v>
      </c>
      <c r="B2869" t="s">
        <v>22</v>
      </c>
      <c r="C2869" t="s">
        <v>79</v>
      </c>
      <c r="D2869">
        <v>67</v>
      </c>
      <c r="E2869" t="s">
        <v>106</v>
      </c>
      <c r="F2869" t="s">
        <v>2975</v>
      </c>
      <c r="G2869" t="s">
        <v>5126</v>
      </c>
      <c r="H2869">
        <v>19458797721</v>
      </c>
      <c r="I2869" t="s">
        <v>5808</v>
      </c>
      <c r="J2869" t="s">
        <v>7291</v>
      </c>
      <c r="K2869">
        <v>3851.67</v>
      </c>
      <c r="L2869" s="12" t="s">
        <v>9694</v>
      </c>
      <c r="M2869" s="10" t="s">
        <v>11298</v>
      </c>
      <c r="N2869">
        <v>2868</v>
      </c>
      <c r="O2869">
        <v>44992</v>
      </c>
      <c r="P2869" t="s">
        <v>11404</v>
      </c>
      <c r="Q2869" s="16">
        <v>3381.58</v>
      </c>
      <c r="R2869">
        <v>7233.25</v>
      </c>
      <c r="S2869">
        <v>19</v>
      </c>
      <c r="T2869">
        <v>2868</v>
      </c>
      <c r="U2869">
        <v>32689.49</v>
      </c>
      <c r="V2869" t="s">
        <v>11413</v>
      </c>
      <c r="W2869">
        <v>2.57</v>
      </c>
      <c r="X2869">
        <v>36</v>
      </c>
      <c r="Y2869" t="s">
        <v>11727</v>
      </c>
      <c r="Z2869" t="s">
        <v>12011</v>
      </c>
      <c r="AA2869">
        <v>2868</v>
      </c>
      <c r="AB2869" t="s">
        <v>12015</v>
      </c>
      <c r="AC2869">
        <v>8094.4</v>
      </c>
      <c r="AD2869">
        <v>594.52</v>
      </c>
      <c r="AE2869">
        <v>29.73</v>
      </c>
      <c r="AF2869" t="s">
        <v>11131</v>
      </c>
      <c r="AG2869" t="s">
        <v>11129</v>
      </c>
      <c r="AH2869">
        <v>1423</v>
      </c>
      <c r="AI2869">
        <v>2868</v>
      </c>
      <c r="AJ2869" t="s">
        <v>11331</v>
      </c>
      <c r="AK2869" t="s">
        <v>12027</v>
      </c>
      <c r="AL2869" t="s">
        <v>12031</v>
      </c>
      <c r="AM2869" t="s">
        <v>11285</v>
      </c>
      <c r="AN2869">
        <v>1</v>
      </c>
      <c r="AO2869" s="10" t="s">
        <v>12047</v>
      </c>
      <c r="AP2869" t="str" cm="1">
        <f t="array" ref="AP2869">_xlfn.IFS(
  Table1[[#This Row],[Age]]&lt;=25, "18-25",
  Table1[[#This Row],[Age]]&lt;=35, "26-35",
  Table1[[#This Row],[Age]]&lt;=45, "36-45",
  Table1[[#This Row],[Age]]&lt;=60, "46-60",
  TRUE, "60+")</f>
        <v>60+</v>
      </c>
    </row>
    <row r="2870" spans="1:42" x14ac:dyDescent="0.3">
      <c r="A2870">
        <v>2869</v>
      </c>
      <c r="B2870" t="s">
        <v>35</v>
      </c>
      <c r="C2870" t="s">
        <v>64</v>
      </c>
      <c r="D2870">
        <v>25</v>
      </c>
      <c r="E2870" t="s">
        <v>104</v>
      </c>
      <c r="F2870" t="s">
        <v>2976</v>
      </c>
      <c r="G2870" t="s">
        <v>5110</v>
      </c>
      <c r="H2870">
        <v>19458797722</v>
      </c>
      <c r="I2870" t="s">
        <v>6728</v>
      </c>
      <c r="J2870" t="s">
        <v>7292</v>
      </c>
      <c r="K2870">
        <v>1263.25</v>
      </c>
      <c r="L2870" s="12" t="s">
        <v>9695</v>
      </c>
      <c r="M2870" s="10" t="s">
        <v>11039</v>
      </c>
      <c r="N2870">
        <v>2869</v>
      </c>
      <c r="O2870">
        <v>45197</v>
      </c>
      <c r="P2870" t="s">
        <v>11403</v>
      </c>
      <c r="Q2870" s="16">
        <v>3937.24</v>
      </c>
      <c r="R2870">
        <v>-2673.99</v>
      </c>
      <c r="S2870">
        <v>19</v>
      </c>
      <c r="T2870">
        <v>2869</v>
      </c>
      <c r="U2870">
        <v>47843.75</v>
      </c>
      <c r="V2870" t="s">
        <v>11411</v>
      </c>
      <c r="W2870">
        <v>6.53</v>
      </c>
      <c r="X2870">
        <v>48</v>
      </c>
      <c r="Y2870" t="s">
        <v>7621</v>
      </c>
      <c r="Z2870" t="s">
        <v>12011</v>
      </c>
      <c r="AA2870">
        <v>2869</v>
      </c>
      <c r="AB2870" t="s">
        <v>12017</v>
      </c>
      <c r="AC2870">
        <v>5277.55</v>
      </c>
      <c r="AD2870">
        <v>798.89</v>
      </c>
      <c r="AE2870">
        <v>39.94</v>
      </c>
      <c r="AF2870" t="s">
        <v>11054</v>
      </c>
      <c r="AG2870" t="s">
        <v>11308</v>
      </c>
      <c r="AH2870">
        <v>8178</v>
      </c>
      <c r="AI2870">
        <v>2869</v>
      </c>
      <c r="AJ2870" t="s">
        <v>11271</v>
      </c>
      <c r="AK2870" t="s">
        <v>12028</v>
      </c>
      <c r="AL2870" t="s">
        <v>12031</v>
      </c>
      <c r="AM2870" t="s">
        <v>11097</v>
      </c>
      <c r="AN2870">
        <v>1</v>
      </c>
      <c r="AO2870" s="10" t="s">
        <v>12042</v>
      </c>
      <c r="AP2870" t="str" cm="1">
        <f t="array" ref="AP2870">_xlfn.IFS(
  Table1[[#This Row],[Age]]&lt;=25, "18-25",
  Table1[[#This Row],[Age]]&lt;=35, "26-35",
  Table1[[#This Row],[Age]]&lt;=45, "36-45",
  Table1[[#This Row],[Age]]&lt;=60, "46-60",
  TRUE, "60+")</f>
        <v>18-25</v>
      </c>
    </row>
    <row r="2871" spans="1:42" x14ac:dyDescent="0.3">
      <c r="A2871">
        <v>2870</v>
      </c>
      <c r="B2871" t="s">
        <v>15</v>
      </c>
      <c r="C2871" t="s">
        <v>61</v>
      </c>
      <c r="D2871">
        <v>29</v>
      </c>
      <c r="E2871" t="s">
        <v>106</v>
      </c>
      <c r="F2871" t="s">
        <v>2977</v>
      </c>
      <c r="G2871" t="s">
        <v>5122</v>
      </c>
      <c r="H2871">
        <v>19458797723</v>
      </c>
      <c r="I2871" t="s">
        <v>6857</v>
      </c>
      <c r="J2871" t="s">
        <v>7292</v>
      </c>
      <c r="K2871">
        <v>3906.45</v>
      </c>
      <c r="L2871" s="12" t="s">
        <v>9696</v>
      </c>
      <c r="M2871" s="10" t="s">
        <v>11244</v>
      </c>
      <c r="N2871">
        <v>2870</v>
      </c>
      <c r="O2871">
        <v>44960</v>
      </c>
      <c r="P2871" t="s">
        <v>11404</v>
      </c>
      <c r="Q2871" s="16">
        <v>3918.7</v>
      </c>
      <c r="R2871">
        <v>-12.25</v>
      </c>
      <c r="S2871">
        <v>29</v>
      </c>
      <c r="T2871">
        <v>2870</v>
      </c>
      <c r="U2871">
        <v>43429.98</v>
      </c>
      <c r="V2871" t="s">
        <v>11412</v>
      </c>
      <c r="W2871">
        <v>2.1800000000000002</v>
      </c>
      <c r="X2871">
        <v>48</v>
      </c>
      <c r="Y2871" t="s">
        <v>8150</v>
      </c>
      <c r="Z2871" t="s">
        <v>12012</v>
      </c>
      <c r="AA2871">
        <v>2870</v>
      </c>
      <c r="AB2871" t="s">
        <v>12017</v>
      </c>
      <c r="AC2871">
        <v>7109.75</v>
      </c>
      <c r="AD2871">
        <v>2142.67</v>
      </c>
      <c r="AE2871">
        <v>107.13</v>
      </c>
      <c r="AF2871" t="s">
        <v>11376</v>
      </c>
      <c r="AG2871" t="s">
        <v>11105</v>
      </c>
      <c r="AH2871">
        <v>42</v>
      </c>
      <c r="AI2871">
        <v>2870</v>
      </c>
      <c r="AJ2871" t="s">
        <v>11034</v>
      </c>
      <c r="AK2871" t="s">
        <v>12028</v>
      </c>
      <c r="AL2871" t="s">
        <v>12031</v>
      </c>
      <c r="AM2871" t="s">
        <v>11083</v>
      </c>
      <c r="AN2871">
        <v>1</v>
      </c>
      <c r="AO2871" s="10" t="s">
        <v>12045</v>
      </c>
      <c r="AP2871" t="str" cm="1">
        <f t="array" ref="AP2871">_xlfn.IFS(
  Table1[[#This Row],[Age]]&lt;=25, "18-25",
  Table1[[#This Row],[Age]]&lt;=35, "26-35",
  Table1[[#This Row],[Age]]&lt;=45, "36-45",
  Table1[[#This Row],[Age]]&lt;=60, "46-60",
  TRUE, "60+")</f>
        <v>26-35</v>
      </c>
    </row>
    <row r="2872" spans="1:42" x14ac:dyDescent="0.3">
      <c r="A2872">
        <v>2871</v>
      </c>
      <c r="B2872" t="s">
        <v>18</v>
      </c>
      <c r="C2872" t="s">
        <v>74</v>
      </c>
      <c r="D2872">
        <v>68</v>
      </c>
      <c r="E2872" t="s">
        <v>104</v>
      </c>
      <c r="F2872" t="s">
        <v>2978</v>
      </c>
      <c r="G2872" t="s">
        <v>5129</v>
      </c>
      <c r="H2872">
        <v>19458797724</v>
      </c>
      <c r="I2872" t="s">
        <v>6858</v>
      </c>
      <c r="J2872" t="s">
        <v>7291</v>
      </c>
      <c r="K2872">
        <v>1112.99</v>
      </c>
      <c r="L2872" s="12" t="s">
        <v>9697</v>
      </c>
      <c r="M2872" s="10" t="s">
        <v>11082</v>
      </c>
      <c r="N2872">
        <v>2871</v>
      </c>
      <c r="O2872">
        <v>45124</v>
      </c>
      <c r="P2872" t="s">
        <v>11404</v>
      </c>
      <c r="Q2872" s="16">
        <v>2726.42</v>
      </c>
      <c r="R2872">
        <v>3839.41</v>
      </c>
      <c r="S2872">
        <v>66</v>
      </c>
      <c r="T2872">
        <v>2871</v>
      </c>
      <c r="U2872">
        <v>7460.33</v>
      </c>
      <c r="V2872" t="s">
        <v>11413</v>
      </c>
      <c r="W2872">
        <v>5.46</v>
      </c>
      <c r="X2872">
        <v>12</v>
      </c>
      <c r="Y2872" t="s">
        <v>7617</v>
      </c>
      <c r="Z2872" t="s">
        <v>12010</v>
      </c>
      <c r="AA2872">
        <v>2871</v>
      </c>
      <c r="AB2872" t="s">
        <v>12017</v>
      </c>
      <c r="AC2872">
        <v>8858.93</v>
      </c>
      <c r="AD2872">
        <v>4585.88</v>
      </c>
      <c r="AE2872">
        <v>229.29</v>
      </c>
      <c r="AF2872" t="s">
        <v>11296</v>
      </c>
      <c r="AG2872" t="s">
        <v>11357</v>
      </c>
      <c r="AH2872">
        <v>9435</v>
      </c>
      <c r="AI2872">
        <v>2871</v>
      </c>
      <c r="AJ2872" t="s">
        <v>11125</v>
      </c>
      <c r="AK2872" t="s">
        <v>12028</v>
      </c>
      <c r="AL2872" t="s">
        <v>12032</v>
      </c>
      <c r="AM2872" t="s">
        <v>11072</v>
      </c>
      <c r="AN2872">
        <v>1</v>
      </c>
      <c r="AO2872" s="10" t="s">
        <v>12038</v>
      </c>
      <c r="AP2872" t="str" cm="1">
        <f t="array" ref="AP2872">_xlfn.IFS(
  Table1[[#This Row],[Age]]&lt;=25, "18-25",
  Table1[[#This Row],[Age]]&lt;=35, "26-35",
  Table1[[#This Row],[Age]]&lt;=45, "36-45",
  Table1[[#This Row],[Age]]&lt;=60, "46-60",
  TRUE, "60+")</f>
        <v>60+</v>
      </c>
    </row>
    <row r="2873" spans="1:42" x14ac:dyDescent="0.3">
      <c r="A2873">
        <v>2872</v>
      </c>
      <c r="B2873" t="s">
        <v>37</v>
      </c>
      <c r="C2873" t="s">
        <v>66</v>
      </c>
      <c r="D2873">
        <v>69</v>
      </c>
      <c r="E2873" t="s">
        <v>106</v>
      </c>
      <c r="F2873" t="s">
        <v>2979</v>
      </c>
      <c r="G2873" t="s">
        <v>5138</v>
      </c>
      <c r="H2873">
        <v>19458797725</v>
      </c>
      <c r="I2873" t="s">
        <v>6859</v>
      </c>
      <c r="J2873" t="s">
        <v>7291</v>
      </c>
      <c r="K2873">
        <v>4886.54</v>
      </c>
      <c r="L2873" s="12" t="s">
        <v>8120</v>
      </c>
      <c r="M2873" s="10" t="s">
        <v>11038</v>
      </c>
      <c r="N2873">
        <v>2872</v>
      </c>
      <c r="O2873">
        <v>44970</v>
      </c>
      <c r="P2873" t="s">
        <v>11403</v>
      </c>
      <c r="Q2873" s="16">
        <v>2073.6999999999998</v>
      </c>
      <c r="R2873">
        <v>2812.84</v>
      </c>
      <c r="S2873">
        <v>90</v>
      </c>
      <c r="T2873">
        <v>2872</v>
      </c>
      <c r="U2873">
        <v>23177.59</v>
      </c>
      <c r="V2873" t="s">
        <v>11411</v>
      </c>
      <c r="W2873">
        <v>1.32</v>
      </c>
      <c r="X2873">
        <v>24</v>
      </c>
      <c r="Y2873" t="s">
        <v>7440</v>
      </c>
      <c r="Z2873" t="s">
        <v>12011</v>
      </c>
      <c r="AA2873">
        <v>2872</v>
      </c>
      <c r="AB2873" t="s">
        <v>12015</v>
      </c>
      <c r="AC2873">
        <v>3299.68</v>
      </c>
      <c r="AD2873">
        <v>3857.91</v>
      </c>
      <c r="AE2873">
        <v>192.9</v>
      </c>
      <c r="AF2873" t="s">
        <v>11178</v>
      </c>
      <c r="AG2873" t="s">
        <v>11214</v>
      </c>
      <c r="AH2873">
        <v>403</v>
      </c>
      <c r="AI2873">
        <v>2872</v>
      </c>
      <c r="AJ2873" t="s">
        <v>11340</v>
      </c>
      <c r="AK2873" t="s">
        <v>12027</v>
      </c>
      <c r="AL2873" t="s">
        <v>12032</v>
      </c>
      <c r="AM2873" t="s">
        <v>11122</v>
      </c>
      <c r="AN2873">
        <v>1</v>
      </c>
      <c r="AO2873" s="10" t="s">
        <v>12045</v>
      </c>
      <c r="AP2873" t="str" cm="1">
        <f t="array" ref="AP2873">_xlfn.IFS(
  Table1[[#This Row],[Age]]&lt;=25, "18-25",
  Table1[[#This Row],[Age]]&lt;=35, "26-35",
  Table1[[#This Row],[Age]]&lt;=45, "36-45",
  Table1[[#This Row],[Age]]&lt;=60, "46-60",
  TRUE, "60+")</f>
        <v>60+</v>
      </c>
    </row>
    <row r="2874" spans="1:42" x14ac:dyDescent="0.3">
      <c r="A2874">
        <v>2873</v>
      </c>
      <c r="B2874" t="s">
        <v>7</v>
      </c>
      <c r="C2874" t="s">
        <v>94</v>
      </c>
      <c r="D2874">
        <v>19</v>
      </c>
      <c r="E2874" t="s">
        <v>105</v>
      </c>
      <c r="F2874" t="s">
        <v>2980</v>
      </c>
      <c r="G2874" t="s">
        <v>5133</v>
      </c>
      <c r="H2874">
        <v>19458797726</v>
      </c>
      <c r="I2874" t="s">
        <v>6297</v>
      </c>
      <c r="J2874" t="s">
        <v>7291</v>
      </c>
      <c r="K2874">
        <v>1844.08</v>
      </c>
      <c r="L2874" s="12" t="s">
        <v>9698</v>
      </c>
      <c r="M2874" s="10" t="s">
        <v>11131</v>
      </c>
      <c r="N2874">
        <v>2873</v>
      </c>
      <c r="O2874">
        <v>45179</v>
      </c>
      <c r="P2874" t="s">
        <v>11404</v>
      </c>
      <c r="Q2874" s="16">
        <v>1225.33</v>
      </c>
      <c r="R2874">
        <v>618.75</v>
      </c>
      <c r="S2874">
        <v>98</v>
      </c>
      <c r="T2874">
        <v>2873</v>
      </c>
      <c r="U2874">
        <v>23283.66</v>
      </c>
      <c r="V2874" t="s">
        <v>11413</v>
      </c>
      <c r="W2874">
        <v>7.02</v>
      </c>
      <c r="X2874">
        <v>12</v>
      </c>
      <c r="Y2874" t="s">
        <v>10128</v>
      </c>
      <c r="Z2874" t="s">
        <v>12012</v>
      </c>
      <c r="AA2874">
        <v>2873</v>
      </c>
      <c r="AB2874" t="s">
        <v>12017</v>
      </c>
      <c r="AC2874">
        <v>6207.76</v>
      </c>
      <c r="AD2874">
        <v>4266.29</v>
      </c>
      <c r="AE2874">
        <v>213.31</v>
      </c>
      <c r="AF2874" t="s">
        <v>11160</v>
      </c>
      <c r="AG2874" t="s">
        <v>11307</v>
      </c>
      <c r="AH2874">
        <v>8978</v>
      </c>
      <c r="AI2874">
        <v>2873</v>
      </c>
      <c r="AJ2874" t="s">
        <v>11062</v>
      </c>
      <c r="AK2874" t="s">
        <v>12029</v>
      </c>
      <c r="AL2874" t="s">
        <v>12031</v>
      </c>
      <c r="AM2874" t="s">
        <v>11396</v>
      </c>
      <c r="AN2874">
        <v>1</v>
      </c>
      <c r="AO2874" s="10" t="s">
        <v>12042</v>
      </c>
      <c r="AP2874" t="str" cm="1">
        <f t="array" ref="AP2874">_xlfn.IFS(
  Table1[[#This Row],[Age]]&lt;=25, "18-25",
  Table1[[#This Row],[Age]]&lt;=35, "26-35",
  Table1[[#This Row],[Age]]&lt;=45, "36-45",
  Table1[[#This Row],[Age]]&lt;=60, "46-60",
  TRUE, "60+")</f>
        <v>18-25</v>
      </c>
    </row>
    <row r="2875" spans="1:42" x14ac:dyDescent="0.3">
      <c r="A2875">
        <v>2874</v>
      </c>
      <c r="B2875" t="s">
        <v>17</v>
      </c>
      <c r="C2875" t="s">
        <v>86</v>
      </c>
      <c r="D2875">
        <v>58</v>
      </c>
      <c r="E2875" t="s">
        <v>106</v>
      </c>
      <c r="F2875" t="s">
        <v>2981</v>
      </c>
      <c r="G2875" t="s">
        <v>5143</v>
      </c>
      <c r="H2875">
        <v>19458797727</v>
      </c>
      <c r="I2875" t="s">
        <v>6860</v>
      </c>
      <c r="J2875" t="s">
        <v>7291</v>
      </c>
      <c r="K2875">
        <v>1386.97</v>
      </c>
      <c r="L2875" s="12" t="s">
        <v>9190</v>
      </c>
      <c r="M2875" s="10" t="s">
        <v>11394</v>
      </c>
      <c r="N2875">
        <v>2874</v>
      </c>
      <c r="O2875">
        <v>45087</v>
      </c>
      <c r="P2875" t="s">
        <v>11404</v>
      </c>
      <c r="Q2875" s="16">
        <v>177.14</v>
      </c>
      <c r="R2875">
        <v>1209.83</v>
      </c>
      <c r="S2875">
        <v>94</v>
      </c>
      <c r="T2875">
        <v>2874</v>
      </c>
      <c r="U2875">
        <v>23360.35</v>
      </c>
      <c r="V2875" t="s">
        <v>11413</v>
      </c>
      <c r="W2875">
        <v>9.18</v>
      </c>
      <c r="X2875">
        <v>60</v>
      </c>
      <c r="Y2875" t="s">
        <v>11855</v>
      </c>
      <c r="Z2875" t="s">
        <v>12010</v>
      </c>
      <c r="AA2875">
        <v>2874</v>
      </c>
      <c r="AB2875" t="s">
        <v>12015</v>
      </c>
      <c r="AC2875">
        <v>8377.6299999999992</v>
      </c>
      <c r="AD2875">
        <v>3679.08</v>
      </c>
      <c r="AE2875">
        <v>183.95</v>
      </c>
      <c r="AF2875" t="s">
        <v>11234</v>
      </c>
      <c r="AG2875" t="s">
        <v>11349</v>
      </c>
      <c r="AH2875">
        <v>8583</v>
      </c>
      <c r="AI2875">
        <v>2874</v>
      </c>
      <c r="AJ2875" t="s">
        <v>11275</v>
      </c>
      <c r="AK2875" t="s">
        <v>12029</v>
      </c>
      <c r="AL2875" t="s">
        <v>12032</v>
      </c>
      <c r="AM2875" t="s">
        <v>11063</v>
      </c>
      <c r="AN2875">
        <v>1</v>
      </c>
      <c r="AO2875" s="10" t="s">
        <v>12043</v>
      </c>
      <c r="AP2875" t="str" cm="1">
        <f t="array" ref="AP2875">_xlfn.IFS(
  Table1[[#This Row],[Age]]&lt;=25, "18-25",
  Table1[[#This Row],[Age]]&lt;=35, "26-35",
  Table1[[#This Row],[Age]]&lt;=45, "36-45",
  Table1[[#This Row],[Age]]&lt;=60, "46-60",
  TRUE, "60+")</f>
        <v>46-60</v>
      </c>
    </row>
    <row r="2876" spans="1:42" x14ac:dyDescent="0.3">
      <c r="A2876">
        <v>2875</v>
      </c>
      <c r="B2876" t="s">
        <v>50</v>
      </c>
      <c r="C2876" t="s">
        <v>67</v>
      </c>
      <c r="D2876">
        <v>39</v>
      </c>
      <c r="E2876" t="s">
        <v>104</v>
      </c>
      <c r="F2876" t="s">
        <v>2982</v>
      </c>
      <c r="G2876" t="s">
        <v>5140</v>
      </c>
      <c r="H2876">
        <v>19458797728</v>
      </c>
      <c r="I2876" t="s">
        <v>6060</v>
      </c>
      <c r="J2876" t="s">
        <v>7291</v>
      </c>
      <c r="K2876">
        <v>5833.19</v>
      </c>
      <c r="L2876" s="12" t="s">
        <v>8940</v>
      </c>
      <c r="M2876" s="10" t="s">
        <v>11228</v>
      </c>
      <c r="N2876">
        <v>2875</v>
      </c>
      <c r="O2876">
        <v>45261</v>
      </c>
      <c r="P2876" t="s">
        <v>11402</v>
      </c>
      <c r="Q2876" s="16">
        <v>253.99</v>
      </c>
      <c r="R2876">
        <v>6087.18</v>
      </c>
      <c r="S2876">
        <v>76</v>
      </c>
      <c r="T2876">
        <v>2875</v>
      </c>
      <c r="U2876">
        <v>46604.49</v>
      </c>
      <c r="V2876" t="s">
        <v>11411</v>
      </c>
      <c r="W2876">
        <v>8.8699999999999992</v>
      </c>
      <c r="X2876">
        <v>12</v>
      </c>
      <c r="Y2876" t="s">
        <v>8313</v>
      </c>
      <c r="Z2876" t="s">
        <v>12012</v>
      </c>
      <c r="AA2876">
        <v>2875</v>
      </c>
      <c r="AB2876" t="s">
        <v>12017</v>
      </c>
      <c r="AC2876">
        <v>9396.14</v>
      </c>
      <c r="AD2876">
        <v>4848.18</v>
      </c>
      <c r="AE2876">
        <v>242.41</v>
      </c>
      <c r="AF2876" t="s">
        <v>11322</v>
      </c>
      <c r="AG2876" t="s">
        <v>11186</v>
      </c>
      <c r="AH2876">
        <v>2384</v>
      </c>
      <c r="AI2876">
        <v>2875</v>
      </c>
      <c r="AJ2876" t="s">
        <v>11186</v>
      </c>
      <c r="AK2876" t="s">
        <v>12028</v>
      </c>
      <c r="AL2876" t="s">
        <v>12031</v>
      </c>
      <c r="AM2876" t="s">
        <v>11134</v>
      </c>
      <c r="AN2876">
        <v>1</v>
      </c>
      <c r="AO2876" s="10" t="s">
        <v>12036</v>
      </c>
      <c r="AP2876" t="str" cm="1">
        <f t="array" ref="AP2876">_xlfn.IFS(
  Table1[[#This Row],[Age]]&lt;=25, "18-25",
  Table1[[#This Row],[Age]]&lt;=35, "26-35",
  Table1[[#This Row],[Age]]&lt;=45, "36-45",
  Table1[[#This Row],[Age]]&lt;=60, "46-60",
  TRUE, "60+")</f>
        <v>36-45</v>
      </c>
    </row>
    <row r="2877" spans="1:42" x14ac:dyDescent="0.3">
      <c r="A2877">
        <v>2876</v>
      </c>
      <c r="B2877" t="s">
        <v>51</v>
      </c>
      <c r="C2877" t="s">
        <v>98</v>
      </c>
      <c r="D2877">
        <v>26</v>
      </c>
      <c r="E2877" t="s">
        <v>106</v>
      </c>
      <c r="F2877" t="s">
        <v>2983</v>
      </c>
      <c r="G2877" t="s">
        <v>5146</v>
      </c>
      <c r="H2877">
        <v>19458797729</v>
      </c>
      <c r="I2877" t="s">
        <v>6663</v>
      </c>
      <c r="J2877" t="s">
        <v>7292</v>
      </c>
      <c r="K2877">
        <v>6289.93</v>
      </c>
      <c r="L2877" s="12" t="s">
        <v>8671</v>
      </c>
      <c r="M2877" s="10" t="s">
        <v>11099</v>
      </c>
      <c r="N2877">
        <v>2876</v>
      </c>
      <c r="O2877">
        <v>45281</v>
      </c>
      <c r="P2877" t="s">
        <v>11402</v>
      </c>
      <c r="Q2877" s="16">
        <v>2098.39</v>
      </c>
      <c r="R2877">
        <v>8388.32</v>
      </c>
      <c r="S2877">
        <v>20</v>
      </c>
      <c r="T2877">
        <v>2876</v>
      </c>
      <c r="U2877">
        <v>17032.45</v>
      </c>
      <c r="V2877" t="s">
        <v>11411</v>
      </c>
      <c r="W2877">
        <v>1.66</v>
      </c>
      <c r="X2877">
        <v>24</v>
      </c>
      <c r="Y2877" t="s">
        <v>9192</v>
      </c>
      <c r="Z2877" t="s">
        <v>12012</v>
      </c>
      <c r="AA2877">
        <v>2876</v>
      </c>
      <c r="AB2877" t="s">
        <v>12017</v>
      </c>
      <c r="AC2877">
        <v>1616.39</v>
      </c>
      <c r="AD2877">
        <v>3703.67</v>
      </c>
      <c r="AE2877">
        <v>185.18</v>
      </c>
      <c r="AF2877" t="s">
        <v>11070</v>
      </c>
      <c r="AG2877" t="s">
        <v>11270</v>
      </c>
      <c r="AH2877">
        <v>1234</v>
      </c>
      <c r="AI2877">
        <v>2876</v>
      </c>
      <c r="AJ2877" t="s">
        <v>11177</v>
      </c>
      <c r="AK2877" t="s">
        <v>12028</v>
      </c>
      <c r="AL2877" t="s">
        <v>12031</v>
      </c>
      <c r="AM2877" t="s">
        <v>11073</v>
      </c>
      <c r="AN2877">
        <v>1</v>
      </c>
      <c r="AO2877" s="10" t="s">
        <v>12036</v>
      </c>
      <c r="AP2877" t="str" cm="1">
        <f t="array" ref="AP2877">_xlfn.IFS(
  Table1[[#This Row],[Age]]&lt;=25, "18-25",
  Table1[[#This Row],[Age]]&lt;=35, "26-35",
  Table1[[#This Row],[Age]]&lt;=45, "36-45",
  Table1[[#This Row],[Age]]&lt;=60, "46-60",
  TRUE, "60+")</f>
        <v>26-35</v>
      </c>
    </row>
    <row r="2878" spans="1:42" x14ac:dyDescent="0.3">
      <c r="A2878">
        <v>2877</v>
      </c>
      <c r="B2878" t="s">
        <v>23</v>
      </c>
      <c r="C2878" t="s">
        <v>69</v>
      </c>
      <c r="D2878">
        <v>31</v>
      </c>
      <c r="E2878" t="s">
        <v>105</v>
      </c>
      <c r="F2878" t="s">
        <v>2984</v>
      </c>
      <c r="G2878" t="s">
        <v>5127</v>
      </c>
      <c r="H2878">
        <v>19458797730</v>
      </c>
      <c r="I2878" t="s">
        <v>6600</v>
      </c>
      <c r="J2878" t="s">
        <v>7292</v>
      </c>
      <c r="K2878">
        <v>154.62</v>
      </c>
      <c r="L2878" s="12" t="s">
        <v>9699</v>
      </c>
      <c r="M2878" s="10" t="s">
        <v>11080</v>
      </c>
      <c r="N2878">
        <v>2877</v>
      </c>
      <c r="O2878">
        <v>45274</v>
      </c>
      <c r="P2878" t="s">
        <v>11403</v>
      </c>
      <c r="Q2878" s="16">
        <v>483.73</v>
      </c>
      <c r="R2878">
        <v>-329.11</v>
      </c>
      <c r="S2878">
        <v>57</v>
      </c>
      <c r="T2878">
        <v>2877</v>
      </c>
      <c r="U2878">
        <v>31099.38</v>
      </c>
      <c r="V2878" t="s">
        <v>11413</v>
      </c>
      <c r="W2878">
        <v>6.32</v>
      </c>
      <c r="X2878">
        <v>12</v>
      </c>
      <c r="Y2878" t="s">
        <v>9429</v>
      </c>
      <c r="Z2878" t="s">
        <v>12011</v>
      </c>
      <c r="AA2878">
        <v>2877</v>
      </c>
      <c r="AB2878" t="s">
        <v>12016</v>
      </c>
      <c r="AC2878">
        <v>2344.61</v>
      </c>
      <c r="AD2878">
        <v>3954.46</v>
      </c>
      <c r="AE2878">
        <v>197.72</v>
      </c>
      <c r="AF2878" t="s">
        <v>11181</v>
      </c>
      <c r="AG2878" t="s">
        <v>11139</v>
      </c>
      <c r="AH2878">
        <v>1517</v>
      </c>
      <c r="AI2878">
        <v>2877</v>
      </c>
      <c r="AJ2878" t="s">
        <v>11389</v>
      </c>
      <c r="AK2878" t="s">
        <v>12027</v>
      </c>
      <c r="AL2878" t="s">
        <v>12032</v>
      </c>
      <c r="AM2878" t="s">
        <v>11083</v>
      </c>
      <c r="AN2878">
        <v>1</v>
      </c>
      <c r="AO2878" s="10" t="s">
        <v>12036</v>
      </c>
      <c r="AP2878" t="str" cm="1">
        <f t="array" ref="AP2878">_xlfn.IFS(
  Table1[[#This Row],[Age]]&lt;=25, "18-25",
  Table1[[#This Row],[Age]]&lt;=35, "26-35",
  Table1[[#This Row],[Age]]&lt;=45, "36-45",
  Table1[[#This Row],[Age]]&lt;=60, "46-60",
  TRUE, "60+")</f>
        <v>26-35</v>
      </c>
    </row>
    <row r="2879" spans="1:42" x14ac:dyDescent="0.3">
      <c r="A2879">
        <v>2878</v>
      </c>
      <c r="B2879" t="s">
        <v>7</v>
      </c>
      <c r="C2879" t="s">
        <v>93</v>
      </c>
      <c r="D2879">
        <v>32</v>
      </c>
      <c r="E2879" t="s">
        <v>104</v>
      </c>
      <c r="F2879" t="s">
        <v>2985</v>
      </c>
      <c r="G2879" t="s">
        <v>5126</v>
      </c>
      <c r="H2879">
        <v>19458797731</v>
      </c>
      <c r="I2879" t="s">
        <v>6712</v>
      </c>
      <c r="J2879" t="s">
        <v>7291</v>
      </c>
      <c r="K2879">
        <v>3938.01</v>
      </c>
      <c r="L2879" s="12" t="s">
        <v>9700</v>
      </c>
      <c r="M2879" s="10" t="s">
        <v>11226</v>
      </c>
      <c r="N2879">
        <v>2878</v>
      </c>
      <c r="O2879">
        <v>45288</v>
      </c>
      <c r="P2879" t="s">
        <v>11403</v>
      </c>
      <c r="Q2879" s="16">
        <v>568.70000000000005</v>
      </c>
      <c r="R2879">
        <v>3369.31</v>
      </c>
      <c r="S2879">
        <v>97</v>
      </c>
      <c r="T2879">
        <v>2878</v>
      </c>
      <c r="U2879">
        <v>44919.360000000001</v>
      </c>
      <c r="V2879" t="s">
        <v>11413</v>
      </c>
      <c r="W2879">
        <v>1.93</v>
      </c>
      <c r="X2879">
        <v>60</v>
      </c>
      <c r="Y2879" t="s">
        <v>11703</v>
      </c>
      <c r="Z2879" t="s">
        <v>12012</v>
      </c>
      <c r="AA2879">
        <v>2878</v>
      </c>
      <c r="AB2879" t="s">
        <v>12017</v>
      </c>
      <c r="AC2879">
        <v>2096.8200000000002</v>
      </c>
      <c r="AD2879">
        <v>4066.02</v>
      </c>
      <c r="AE2879">
        <v>203.3</v>
      </c>
      <c r="AF2879" t="s">
        <v>11143</v>
      </c>
      <c r="AG2879" t="s">
        <v>11323</v>
      </c>
      <c r="AH2879">
        <v>3760</v>
      </c>
      <c r="AI2879">
        <v>2878</v>
      </c>
      <c r="AJ2879" t="s">
        <v>11195</v>
      </c>
      <c r="AK2879" t="s">
        <v>12028</v>
      </c>
      <c r="AL2879" t="s">
        <v>12032</v>
      </c>
      <c r="AM2879" t="s">
        <v>11177</v>
      </c>
      <c r="AN2879">
        <v>1</v>
      </c>
      <c r="AO2879" s="10" t="s">
        <v>12036</v>
      </c>
      <c r="AP2879" t="str" cm="1">
        <f t="array" ref="AP2879">_xlfn.IFS(
  Table1[[#This Row],[Age]]&lt;=25, "18-25",
  Table1[[#This Row],[Age]]&lt;=35, "26-35",
  Table1[[#This Row],[Age]]&lt;=45, "36-45",
  Table1[[#This Row],[Age]]&lt;=60, "46-60",
  TRUE, "60+")</f>
        <v>26-35</v>
      </c>
    </row>
    <row r="2880" spans="1:42" x14ac:dyDescent="0.3">
      <c r="A2880">
        <v>2879</v>
      </c>
      <c r="B2880" t="s">
        <v>38</v>
      </c>
      <c r="C2880" t="s">
        <v>67</v>
      </c>
      <c r="D2880">
        <v>28</v>
      </c>
      <c r="E2880" t="s">
        <v>105</v>
      </c>
      <c r="F2880" t="s">
        <v>2986</v>
      </c>
      <c r="G2880" t="s">
        <v>5132</v>
      </c>
      <c r="H2880">
        <v>19458797732</v>
      </c>
      <c r="I2880" t="s">
        <v>6861</v>
      </c>
      <c r="J2880" t="s">
        <v>7291</v>
      </c>
      <c r="K2880">
        <v>871.77</v>
      </c>
      <c r="L2880" s="12" t="s">
        <v>9701</v>
      </c>
      <c r="M2880" s="10" t="s">
        <v>11184</v>
      </c>
      <c r="N2880">
        <v>2879</v>
      </c>
      <c r="O2880">
        <v>45044</v>
      </c>
      <c r="P2880" t="s">
        <v>11404</v>
      </c>
      <c r="Q2880" s="16">
        <v>981.56</v>
      </c>
      <c r="R2880">
        <v>-109.79</v>
      </c>
      <c r="S2880">
        <v>9</v>
      </c>
      <c r="T2880">
        <v>2879</v>
      </c>
      <c r="U2880">
        <v>3476.39</v>
      </c>
      <c r="V2880" t="s">
        <v>11411</v>
      </c>
      <c r="W2880">
        <v>1.48</v>
      </c>
      <c r="X2880">
        <v>48</v>
      </c>
      <c r="Y2880" t="s">
        <v>11971</v>
      </c>
      <c r="Z2880" t="s">
        <v>12011</v>
      </c>
      <c r="AA2880">
        <v>2879</v>
      </c>
      <c r="AB2880" t="s">
        <v>12015</v>
      </c>
      <c r="AC2880">
        <v>1962.04</v>
      </c>
      <c r="AD2880">
        <v>3442.54</v>
      </c>
      <c r="AE2880">
        <v>172.13</v>
      </c>
      <c r="AF2880" t="s">
        <v>11086</v>
      </c>
      <c r="AG2880" t="s">
        <v>11041</v>
      </c>
      <c r="AH2880">
        <v>2194</v>
      </c>
      <c r="AI2880">
        <v>2879</v>
      </c>
      <c r="AJ2880" t="s">
        <v>11115</v>
      </c>
      <c r="AK2880" t="s">
        <v>12028</v>
      </c>
      <c r="AL2880" t="s">
        <v>12031</v>
      </c>
      <c r="AM2880" t="s">
        <v>11366</v>
      </c>
      <c r="AN2880">
        <v>1</v>
      </c>
      <c r="AO2880" s="10" t="s">
        <v>12037</v>
      </c>
      <c r="AP2880" t="str" cm="1">
        <f t="array" ref="AP2880">_xlfn.IFS(
  Table1[[#This Row],[Age]]&lt;=25, "18-25",
  Table1[[#This Row],[Age]]&lt;=35, "26-35",
  Table1[[#This Row],[Age]]&lt;=45, "36-45",
  Table1[[#This Row],[Age]]&lt;=60, "46-60",
  TRUE, "60+")</f>
        <v>26-35</v>
      </c>
    </row>
    <row r="2881" spans="1:42" x14ac:dyDescent="0.3">
      <c r="A2881">
        <v>2880</v>
      </c>
      <c r="B2881" t="s">
        <v>50</v>
      </c>
      <c r="C2881" t="s">
        <v>66</v>
      </c>
      <c r="D2881">
        <v>30</v>
      </c>
      <c r="E2881" t="s">
        <v>106</v>
      </c>
      <c r="F2881" t="s">
        <v>2987</v>
      </c>
      <c r="G2881" t="s">
        <v>5109</v>
      </c>
      <c r="H2881">
        <v>19458797733</v>
      </c>
      <c r="I2881" t="s">
        <v>6862</v>
      </c>
      <c r="J2881" t="s">
        <v>7292</v>
      </c>
      <c r="K2881">
        <v>7412.58</v>
      </c>
      <c r="L2881" s="12" t="s">
        <v>8424</v>
      </c>
      <c r="M2881" s="10" t="s">
        <v>11140</v>
      </c>
      <c r="N2881">
        <v>2880</v>
      </c>
      <c r="O2881">
        <v>45222</v>
      </c>
      <c r="P2881" t="s">
        <v>11403</v>
      </c>
      <c r="Q2881" s="16">
        <v>2411.7199999999998</v>
      </c>
      <c r="R2881">
        <v>5000.8599999999997</v>
      </c>
      <c r="S2881">
        <v>2</v>
      </c>
      <c r="T2881">
        <v>2880</v>
      </c>
      <c r="U2881">
        <v>44049.14</v>
      </c>
      <c r="V2881" t="s">
        <v>11412</v>
      </c>
      <c r="W2881">
        <v>6.49</v>
      </c>
      <c r="X2881">
        <v>48</v>
      </c>
      <c r="Y2881" t="s">
        <v>8249</v>
      </c>
      <c r="Z2881" t="s">
        <v>12010</v>
      </c>
      <c r="AA2881">
        <v>2880</v>
      </c>
      <c r="AB2881" t="s">
        <v>12017</v>
      </c>
      <c r="AC2881">
        <v>9294.81</v>
      </c>
      <c r="AD2881">
        <v>1020.3</v>
      </c>
      <c r="AE2881">
        <v>51.02</v>
      </c>
      <c r="AF2881" t="s">
        <v>11036</v>
      </c>
      <c r="AG2881" t="s">
        <v>11374</v>
      </c>
      <c r="AH2881">
        <v>3617</v>
      </c>
      <c r="AI2881">
        <v>2880</v>
      </c>
      <c r="AJ2881" t="s">
        <v>11270</v>
      </c>
      <c r="AK2881" t="s">
        <v>12029</v>
      </c>
      <c r="AL2881" t="s">
        <v>12031</v>
      </c>
      <c r="AM2881" t="s">
        <v>11107</v>
      </c>
      <c r="AN2881">
        <v>1</v>
      </c>
      <c r="AO2881" s="10" t="s">
        <v>12044</v>
      </c>
      <c r="AP2881" t="str" cm="1">
        <f t="array" ref="AP2881">_xlfn.IFS(
  Table1[[#This Row],[Age]]&lt;=25, "18-25",
  Table1[[#This Row],[Age]]&lt;=35, "26-35",
  Table1[[#This Row],[Age]]&lt;=45, "36-45",
  Table1[[#This Row],[Age]]&lt;=60, "46-60",
  TRUE, "60+")</f>
        <v>26-35</v>
      </c>
    </row>
    <row r="2882" spans="1:42" x14ac:dyDescent="0.3">
      <c r="A2882">
        <v>2881</v>
      </c>
      <c r="B2882" t="s">
        <v>18</v>
      </c>
      <c r="C2882" t="s">
        <v>67</v>
      </c>
      <c r="D2882">
        <v>45</v>
      </c>
      <c r="E2882" t="s">
        <v>104</v>
      </c>
      <c r="F2882" t="s">
        <v>2988</v>
      </c>
      <c r="G2882" t="s">
        <v>5109</v>
      </c>
      <c r="H2882">
        <v>19458797734</v>
      </c>
      <c r="I2882" t="s">
        <v>5467</v>
      </c>
      <c r="J2882" t="s">
        <v>7292</v>
      </c>
      <c r="K2882">
        <v>6847.08</v>
      </c>
      <c r="L2882" s="12" t="s">
        <v>9702</v>
      </c>
      <c r="M2882" s="10" t="s">
        <v>11311</v>
      </c>
      <c r="N2882">
        <v>2881</v>
      </c>
      <c r="O2882">
        <v>45188</v>
      </c>
      <c r="P2882" t="s">
        <v>11403</v>
      </c>
      <c r="Q2882" s="16">
        <v>2962.84</v>
      </c>
      <c r="R2882">
        <v>3884.24</v>
      </c>
      <c r="S2882">
        <v>28</v>
      </c>
      <c r="T2882">
        <v>2881</v>
      </c>
      <c r="U2882">
        <v>38482.99</v>
      </c>
      <c r="V2882" t="s">
        <v>11413</v>
      </c>
      <c r="W2882">
        <v>6.15</v>
      </c>
      <c r="X2882">
        <v>12</v>
      </c>
      <c r="Y2882" t="s">
        <v>11881</v>
      </c>
      <c r="Z2882" t="s">
        <v>12010</v>
      </c>
      <c r="AA2882">
        <v>2881</v>
      </c>
      <c r="AB2882" t="s">
        <v>12015</v>
      </c>
      <c r="AC2882">
        <v>6759.8</v>
      </c>
      <c r="AD2882">
        <v>4855.13</v>
      </c>
      <c r="AE2882">
        <v>242.76</v>
      </c>
      <c r="AF2882" t="s">
        <v>11279</v>
      </c>
      <c r="AG2882" t="s">
        <v>11089</v>
      </c>
      <c r="AH2882">
        <v>9569</v>
      </c>
      <c r="AI2882">
        <v>2881</v>
      </c>
      <c r="AJ2882" t="s">
        <v>11224</v>
      </c>
      <c r="AK2882" t="s">
        <v>12027</v>
      </c>
      <c r="AL2882" t="s">
        <v>12032</v>
      </c>
      <c r="AM2882" t="s">
        <v>11102</v>
      </c>
      <c r="AN2882">
        <v>1</v>
      </c>
      <c r="AO2882" s="10" t="s">
        <v>12042</v>
      </c>
      <c r="AP2882" t="str" cm="1">
        <f t="array" ref="AP2882">_xlfn.IFS(
  Table1[[#This Row],[Age]]&lt;=25, "18-25",
  Table1[[#This Row],[Age]]&lt;=35, "26-35",
  Table1[[#This Row],[Age]]&lt;=45, "36-45",
  Table1[[#This Row],[Age]]&lt;=60, "46-60",
  TRUE, "60+")</f>
        <v>36-45</v>
      </c>
    </row>
    <row r="2883" spans="1:42" x14ac:dyDescent="0.3">
      <c r="A2883">
        <v>2882</v>
      </c>
      <c r="B2883" t="s">
        <v>2</v>
      </c>
      <c r="C2883" t="s">
        <v>88</v>
      </c>
      <c r="D2883">
        <v>42</v>
      </c>
      <c r="E2883" t="s">
        <v>106</v>
      </c>
      <c r="F2883" t="s">
        <v>2989</v>
      </c>
      <c r="G2883" t="s">
        <v>5143</v>
      </c>
      <c r="H2883">
        <v>19458797735</v>
      </c>
      <c r="I2883" t="s">
        <v>6803</v>
      </c>
      <c r="J2883" t="s">
        <v>7291</v>
      </c>
      <c r="K2883">
        <v>592.32000000000005</v>
      </c>
      <c r="L2883" s="12" t="s">
        <v>9703</v>
      </c>
      <c r="M2883" s="10" t="s">
        <v>11114</v>
      </c>
      <c r="N2883">
        <v>2882</v>
      </c>
      <c r="O2883">
        <v>45001</v>
      </c>
      <c r="P2883" t="s">
        <v>11402</v>
      </c>
      <c r="Q2883" s="16">
        <v>3474.39</v>
      </c>
      <c r="R2883">
        <v>-2882.07</v>
      </c>
      <c r="S2883">
        <v>34</v>
      </c>
      <c r="T2883">
        <v>2882</v>
      </c>
      <c r="U2883">
        <v>11185.75</v>
      </c>
      <c r="V2883" t="s">
        <v>11413</v>
      </c>
      <c r="W2883">
        <v>1.84</v>
      </c>
      <c r="X2883">
        <v>60</v>
      </c>
      <c r="Y2883" t="s">
        <v>11808</v>
      </c>
      <c r="Z2883" t="s">
        <v>12011</v>
      </c>
      <c r="AA2883">
        <v>2882</v>
      </c>
      <c r="AB2883" t="s">
        <v>12016</v>
      </c>
      <c r="AC2883">
        <v>8884.83</v>
      </c>
      <c r="AD2883">
        <v>2404.12</v>
      </c>
      <c r="AE2883">
        <v>120.21</v>
      </c>
      <c r="AF2883" t="s">
        <v>11079</v>
      </c>
      <c r="AG2883" t="s">
        <v>11236</v>
      </c>
      <c r="AH2883">
        <v>9104</v>
      </c>
      <c r="AI2883">
        <v>2882</v>
      </c>
      <c r="AJ2883" t="s">
        <v>11262</v>
      </c>
      <c r="AK2883" t="s">
        <v>12028</v>
      </c>
      <c r="AL2883" t="s">
        <v>12031</v>
      </c>
      <c r="AM2883" t="s">
        <v>11231</v>
      </c>
      <c r="AN2883">
        <v>1</v>
      </c>
      <c r="AO2883" s="10" t="s">
        <v>12047</v>
      </c>
      <c r="AP2883" t="str" cm="1">
        <f t="array" ref="AP2883">_xlfn.IFS(
  Table1[[#This Row],[Age]]&lt;=25, "18-25",
  Table1[[#This Row],[Age]]&lt;=35, "26-35",
  Table1[[#This Row],[Age]]&lt;=45, "36-45",
  Table1[[#This Row],[Age]]&lt;=60, "46-60",
  TRUE, "60+")</f>
        <v>36-45</v>
      </c>
    </row>
    <row r="2884" spans="1:42" x14ac:dyDescent="0.3">
      <c r="A2884">
        <v>2883</v>
      </c>
      <c r="B2884" t="s">
        <v>23</v>
      </c>
      <c r="C2884" t="s">
        <v>91</v>
      </c>
      <c r="D2884">
        <v>54</v>
      </c>
      <c r="E2884" t="s">
        <v>104</v>
      </c>
      <c r="F2884" t="s">
        <v>2990</v>
      </c>
      <c r="G2884" t="s">
        <v>5143</v>
      </c>
      <c r="H2884">
        <v>19458797736</v>
      </c>
      <c r="I2884" t="s">
        <v>5296</v>
      </c>
      <c r="J2884" t="s">
        <v>7292</v>
      </c>
      <c r="K2884">
        <v>9418.3799999999992</v>
      </c>
      <c r="L2884" s="12" t="s">
        <v>7514</v>
      </c>
      <c r="M2884" s="10" t="s">
        <v>11372</v>
      </c>
      <c r="N2884">
        <v>2883</v>
      </c>
      <c r="O2884">
        <v>44940</v>
      </c>
      <c r="P2884" t="s">
        <v>11404</v>
      </c>
      <c r="Q2884" s="16">
        <v>2436.2399999999998</v>
      </c>
      <c r="R2884">
        <v>11854.62</v>
      </c>
      <c r="S2884">
        <v>21</v>
      </c>
      <c r="T2884">
        <v>2883</v>
      </c>
      <c r="U2884">
        <v>16950.05</v>
      </c>
      <c r="V2884" t="s">
        <v>11411</v>
      </c>
      <c r="W2884">
        <v>4.24</v>
      </c>
      <c r="X2884">
        <v>24</v>
      </c>
      <c r="Y2884" t="s">
        <v>11824</v>
      </c>
      <c r="Z2884" t="s">
        <v>12010</v>
      </c>
      <c r="AA2884">
        <v>2883</v>
      </c>
      <c r="AB2884" t="s">
        <v>12015</v>
      </c>
      <c r="AC2884">
        <v>4872.99</v>
      </c>
      <c r="AD2884">
        <v>4146.7700000000004</v>
      </c>
      <c r="AE2884">
        <v>207.34</v>
      </c>
      <c r="AF2884" t="s">
        <v>11074</v>
      </c>
      <c r="AG2884" t="s">
        <v>11060</v>
      </c>
      <c r="AH2884">
        <v>1146</v>
      </c>
      <c r="AI2884">
        <v>2883</v>
      </c>
      <c r="AJ2884" t="s">
        <v>11387</v>
      </c>
      <c r="AK2884" t="s">
        <v>12027</v>
      </c>
      <c r="AL2884" t="s">
        <v>12031</v>
      </c>
      <c r="AM2884" t="s">
        <v>11259</v>
      </c>
      <c r="AN2884">
        <v>1</v>
      </c>
      <c r="AO2884" s="10" t="s">
        <v>12039</v>
      </c>
      <c r="AP2884" t="str" cm="1">
        <f t="array" ref="AP2884">_xlfn.IFS(
  Table1[[#This Row],[Age]]&lt;=25, "18-25",
  Table1[[#This Row],[Age]]&lt;=35, "26-35",
  Table1[[#This Row],[Age]]&lt;=45, "36-45",
  Table1[[#This Row],[Age]]&lt;=60, "46-60",
  TRUE, "60+")</f>
        <v>46-60</v>
      </c>
    </row>
    <row r="2885" spans="1:42" x14ac:dyDescent="0.3">
      <c r="A2885">
        <v>2884</v>
      </c>
      <c r="B2885" t="s">
        <v>21</v>
      </c>
      <c r="C2885" t="s">
        <v>75</v>
      </c>
      <c r="D2885">
        <v>23</v>
      </c>
      <c r="E2885" t="s">
        <v>105</v>
      </c>
      <c r="F2885" t="s">
        <v>2991</v>
      </c>
      <c r="G2885" t="s">
        <v>5124</v>
      </c>
      <c r="H2885">
        <v>19458797737</v>
      </c>
      <c r="I2885" t="s">
        <v>5176</v>
      </c>
      <c r="J2885" t="s">
        <v>7291</v>
      </c>
      <c r="K2885">
        <v>9603.61</v>
      </c>
      <c r="L2885" s="12" t="s">
        <v>9704</v>
      </c>
      <c r="M2885" s="10" t="s">
        <v>11151</v>
      </c>
      <c r="N2885">
        <v>2884</v>
      </c>
      <c r="O2885">
        <v>44931</v>
      </c>
      <c r="P2885" t="s">
        <v>11402</v>
      </c>
      <c r="Q2885" s="16">
        <v>3327.04</v>
      </c>
      <c r="R2885">
        <v>12930.65</v>
      </c>
      <c r="S2885">
        <v>83</v>
      </c>
      <c r="T2885">
        <v>2884</v>
      </c>
      <c r="U2885">
        <v>16218.75</v>
      </c>
      <c r="V2885" t="s">
        <v>11413</v>
      </c>
      <c r="W2885">
        <v>3.85</v>
      </c>
      <c r="X2885">
        <v>60</v>
      </c>
      <c r="Y2885" t="s">
        <v>11516</v>
      </c>
      <c r="Z2885" t="s">
        <v>12011</v>
      </c>
      <c r="AA2885">
        <v>2884</v>
      </c>
      <c r="AB2885" t="s">
        <v>12016</v>
      </c>
      <c r="AC2885">
        <v>9031.4599999999991</v>
      </c>
      <c r="AD2885">
        <v>3994.34</v>
      </c>
      <c r="AE2885">
        <v>199.72</v>
      </c>
      <c r="AF2885" t="s">
        <v>11365</v>
      </c>
      <c r="AG2885" t="s">
        <v>11100</v>
      </c>
      <c r="AH2885">
        <v>6896</v>
      </c>
      <c r="AI2885">
        <v>2884</v>
      </c>
      <c r="AJ2885" t="s">
        <v>11185</v>
      </c>
      <c r="AK2885" t="s">
        <v>12028</v>
      </c>
      <c r="AL2885" t="s">
        <v>12032</v>
      </c>
      <c r="AM2885" t="s">
        <v>11363</v>
      </c>
      <c r="AN2885">
        <v>1</v>
      </c>
      <c r="AO2885" s="10" t="s">
        <v>12039</v>
      </c>
      <c r="AP2885" t="str" cm="1">
        <f t="array" ref="AP2885">_xlfn.IFS(
  Table1[[#This Row],[Age]]&lt;=25, "18-25",
  Table1[[#This Row],[Age]]&lt;=35, "26-35",
  Table1[[#This Row],[Age]]&lt;=45, "36-45",
  Table1[[#This Row],[Age]]&lt;=60, "46-60",
  TRUE, "60+")</f>
        <v>18-25</v>
      </c>
    </row>
    <row r="2886" spans="1:42" x14ac:dyDescent="0.3">
      <c r="A2886">
        <v>2885</v>
      </c>
      <c r="B2886" t="s">
        <v>46</v>
      </c>
      <c r="C2886" t="s">
        <v>100</v>
      </c>
      <c r="D2886">
        <v>54</v>
      </c>
      <c r="E2886" t="s">
        <v>105</v>
      </c>
      <c r="F2886" t="s">
        <v>2992</v>
      </c>
      <c r="G2886" t="s">
        <v>5145</v>
      </c>
      <c r="H2886">
        <v>19458797738</v>
      </c>
      <c r="I2886" t="s">
        <v>6863</v>
      </c>
      <c r="J2886" t="s">
        <v>7292</v>
      </c>
      <c r="K2886">
        <v>3413.25</v>
      </c>
      <c r="L2886" s="12" t="s">
        <v>9705</v>
      </c>
      <c r="M2886" s="10" t="s">
        <v>11298</v>
      </c>
      <c r="N2886">
        <v>2885</v>
      </c>
      <c r="O2886">
        <v>45227</v>
      </c>
      <c r="P2886" t="s">
        <v>11402</v>
      </c>
      <c r="Q2886" s="16">
        <v>4311.92</v>
      </c>
      <c r="R2886">
        <v>-898.67</v>
      </c>
      <c r="S2886">
        <v>78</v>
      </c>
      <c r="T2886">
        <v>2885</v>
      </c>
      <c r="U2886">
        <v>11844.02</v>
      </c>
      <c r="V2886" t="s">
        <v>11412</v>
      </c>
      <c r="W2886">
        <v>4.08</v>
      </c>
      <c r="X2886">
        <v>12</v>
      </c>
      <c r="Y2886" t="s">
        <v>11476</v>
      </c>
      <c r="Z2886" t="s">
        <v>12011</v>
      </c>
      <c r="AA2886">
        <v>2885</v>
      </c>
      <c r="AB2886" t="s">
        <v>12016</v>
      </c>
      <c r="AC2886">
        <v>6727.84</v>
      </c>
      <c r="AD2886">
        <v>2137.69</v>
      </c>
      <c r="AE2886">
        <v>106.88</v>
      </c>
      <c r="AF2886" t="s">
        <v>11038</v>
      </c>
      <c r="AG2886" t="s">
        <v>11186</v>
      </c>
      <c r="AH2886">
        <v>764</v>
      </c>
      <c r="AI2886">
        <v>2885</v>
      </c>
      <c r="AJ2886" t="s">
        <v>11329</v>
      </c>
      <c r="AK2886" t="s">
        <v>12029</v>
      </c>
      <c r="AL2886" t="s">
        <v>12032</v>
      </c>
      <c r="AM2886" t="s">
        <v>11066</v>
      </c>
      <c r="AN2886">
        <v>1</v>
      </c>
      <c r="AO2886" s="10" t="s">
        <v>12044</v>
      </c>
      <c r="AP2886" t="str" cm="1">
        <f t="array" ref="AP2886">_xlfn.IFS(
  Table1[[#This Row],[Age]]&lt;=25, "18-25",
  Table1[[#This Row],[Age]]&lt;=35, "26-35",
  Table1[[#This Row],[Age]]&lt;=45, "36-45",
  Table1[[#This Row],[Age]]&lt;=60, "46-60",
  TRUE, "60+")</f>
        <v>46-60</v>
      </c>
    </row>
    <row r="2887" spans="1:42" x14ac:dyDescent="0.3">
      <c r="A2887">
        <v>2886</v>
      </c>
      <c r="B2887" t="s">
        <v>28</v>
      </c>
      <c r="C2887" t="s">
        <v>72</v>
      </c>
      <c r="D2887">
        <v>50</v>
      </c>
      <c r="E2887" t="s">
        <v>105</v>
      </c>
      <c r="F2887" t="s">
        <v>2993</v>
      </c>
      <c r="G2887" t="s">
        <v>5137</v>
      </c>
      <c r="H2887">
        <v>19458797739</v>
      </c>
      <c r="I2887" t="s">
        <v>6864</v>
      </c>
      <c r="J2887" t="s">
        <v>7291</v>
      </c>
      <c r="K2887">
        <v>1393.06</v>
      </c>
      <c r="L2887" s="12" t="s">
        <v>9706</v>
      </c>
      <c r="M2887" s="10" t="s">
        <v>11201</v>
      </c>
      <c r="N2887">
        <v>2886</v>
      </c>
      <c r="O2887">
        <v>45113</v>
      </c>
      <c r="P2887" t="s">
        <v>11402</v>
      </c>
      <c r="Q2887" s="16">
        <v>1877.07</v>
      </c>
      <c r="R2887">
        <v>-484.01</v>
      </c>
      <c r="S2887">
        <v>81</v>
      </c>
      <c r="T2887">
        <v>2886</v>
      </c>
      <c r="U2887">
        <v>32287.55</v>
      </c>
      <c r="V2887" t="s">
        <v>11413</v>
      </c>
      <c r="W2887">
        <v>4</v>
      </c>
      <c r="X2887">
        <v>36</v>
      </c>
      <c r="Y2887" t="s">
        <v>9642</v>
      </c>
      <c r="Z2887" t="s">
        <v>12010</v>
      </c>
      <c r="AA2887">
        <v>2886</v>
      </c>
      <c r="AB2887" t="s">
        <v>12016</v>
      </c>
      <c r="AC2887">
        <v>8178.29</v>
      </c>
      <c r="AD2887">
        <v>4198.0200000000004</v>
      </c>
      <c r="AE2887">
        <v>209.9</v>
      </c>
      <c r="AF2887" t="s">
        <v>11267</v>
      </c>
      <c r="AG2887" t="s">
        <v>11195</v>
      </c>
      <c r="AH2887">
        <v>6119</v>
      </c>
      <c r="AI2887">
        <v>2886</v>
      </c>
      <c r="AJ2887" t="s">
        <v>11094</v>
      </c>
      <c r="AK2887" t="s">
        <v>12029</v>
      </c>
      <c r="AL2887" t="s">
        <v>12031</v>
      </c>
      <c r="AM2887" t="s">
        <v>11202</v>
      </c>
      <c r="AN2887">
        <v>1</v>
      </c>
      <c r="AO2887" s="10" t="s">
        <v>12038</v>
      </c>
      <c r="AP2887" t="str" cm="1">
        <f t="array" ref="AP2887">_xlfn.IFS(
  Table1[[#This Row],[Age]]&lt;=25, "18-25",
  Table1[[#This Row],[Age]]&lt;=35, "26-35",
  Table1[[#This Row],[Age]]&lt;=45, "36-45",
  Table1[[#This Row],[Age]]&lt;=60, "46-60",
  TRUE, "60+")</f>
        <v>46-60</v>
      </c>
    </row>
    <row r="2888" spans="1:42" x14ac:dyDescent="0.3">
      <c r="A2888">
        <v>2887</v>
      </c>
      <c r="B2888" t="s">
        <v>32</v>
      </c>
      <c r="C2888" t="s">
        <v>55</v>
      </c>
      <c r="D2888">
        <v>42</v>
      </c>
      <c r="E2888" t="s">
        <v>106</v>
      </c>
      <c r="F2888" t="s">
        <v>2994</v>
      </c>
      <c r="G2888" t="s">
        <v>5119</v>
      </c>
      <c r="H2888">
        <v>19458797740</v>
      </c>
      <c r="I2888" t="s">
        <v>5870</v>
      </c>
      <c r="J2888" t="s">
        <v>7291</v>
      </c>
      <c r="K2888">
        <v>1232</v>
      </c>
      <c r="L2888" s="12" t="s">
        <v>9707</v>
      </c>
      <c r="M2888" s="10" t="s">
        <v>11176</v>
      </c>
      <c r="N2888">
        <v>2887</v>
      </c>
      <c r="O2888">
        <v>45127</v>
      </c>
      <c r="P2888" t="s">
        <v>11404</v>
      </c>
      <c r="Q2888" s="16">
        <v>3444.31</v>
      </c>
      <c r="R2888">
        <v>4676.3100000000004</v>
      </c>
      <c r="S2888">
        <v>56</v>
      </c>
      <c r="T2888">
        <v>2887</v>
      </c>
      <c r="U2888">
        <v>49158.59</v>
      </c>
      <c r="V2888" t="s">
        <v>11413</v>
      </c>
      <c r="W2888">
        <v>8.42</v>
      </c>
      <c r="X2888">
        <v>36</v>
      </c>
      <c r="Y2888" t="s">
        <v>9980</v>
      </c>
      <c r="Z2888" t="s">
        <v>12010</v>
      </c>
      <c r="AA2888">
        <v>2887</v>
      </c>
      <c r="AB2888" t="s">
        <v>12016</v>
      </c>
      <c r="AC2888">
        <v>6201.83</v>
      </c>
      <c r="AD2888">
        <v>1241.6400000000001</v>
      </c>
      <c r="AE2888">
        <v>62.08</v>
      </c>
      <c r="AF2888" t="s">
        <v>11327</v>
      </c>
      <c r="AG2888" t="s">
        <v>11070</v>
      </c>
      <c r="AH2888">
        <v>5823</v>
      </c>
      <c r="AI2888">
        <v>2887</v>
      </c>
      <c r="AJ2888" t="s">
        <v>11207</v>
      </c>
      <c r="AK2888" t="s">
        <v>12029</v>
      </c>
      <c r="AL2888" t="s">
        <v>12031</v>
      </c>
      <c r="AM2888" t="s">
        <v>11090</v>
      </c>
      <c r="AN2888">
        <v>1</v>
      </c>
      <c r="AO2888" s="10" t="s">
        <v>12038</v>
      </c>
      <c r="AP2888" t="str" cm="1">
        <f t="array" ref="AP2888">_xlfn.IFS(
  Table1[[#This Row],[Age]]&lt;=25, "18-25",
  Table1[[#This Row],[Age]]&lt;=35, "26-35",
  Table1[[#This Row],[Age]]&lt;=45, "36-45",
  Table1[[#This Row],[Age]]&lt;=60, "46-60",
  TRUE, "60+")</f>
        <v>36-45</v>
      </c>
    </row>
    <row r="2889" spans="1:42" x14ac:dyDescent="0.3">
      <c r="A2889">
        <v>2888</v>
      </c>
      <c r="B2889" t="s">
        <v>7</v>
      </c>
      <c r="C2889" t="s">
        <v>100</v>
      </c>
      <c r="D2889">
        <v>67</v>
      </c>
      <c r="E2889" t="s">
        <v>104</v>
      </c>
      <c r="F2889" t="s">
        <v>2995</v>
      </c>
      <c r="G2889" t="s">
        <v>5134</v>
      </c>
      <c r="H2889">
        <v>19458797741</v>
      </c>
      <c r="I2889" t="s">
        <v>6865</v>
      </c>
      <c r="J2889" t="s">
        <v>7291</v>
      </c>
      <c r="K2889">
        <v>8423.1299999999992</v>
      </c>
      <c r="L2889" s="12" t="s">
        <v>9708</v>
      </c>
      <c r="M2889" s="10" t="s">
        <v>11300</v>
      </c>
      <c r="N2889">
        <v>2888</v>
      </c>
      <c r="O2889">
        <v>45225</v>
      </c>
      <c r="P2889" t="s">
        <v>11404</v>
      </c>
      <c r="Q2889" s="16">
        <v>3295.94</v>
      </c>
      <c r="R2889">
        <v>11719.07</v>
      </c>
      <c r="S2889">
        <v>5</v>
      </c>
      <c r="T2889">
        <v>2888</v>
      </c>
      <c r="U2889">
        <v>9163.98</v>
      </c>
      <c r="V2889" t="s">
        <v>11413</v>
      </c>
      <c r="W2889">
        <v>4.18</v>
      </c>
      <c r="X2889">
        <v>60</v>
      </c>
      <c r="Y2889" t="s">
        <v>11631</v>
      </c>
      <c r="Z2889" t="s">
        <v>12012</v>
      </c>
      <c r="AA2889">
        <v>2888</v>
      </c>
      <c r="AB2889" t="s">
        <v>12017</v>
      </c>
      <c r="AC2889">
        <v>3688.67</v>
      </c>
      <c r="AD2889">
        <v>1772.49</v>
      </c>
      <c r="AE2889">
        <v>88.62</v>
      </c>
      <c r="AF2889" t="s">
        <v>11379</v>
      </c>
      <c r="AG2889" t="s">
        <v>11298</v>
      </c>
      <c r="AH2889">
        <v>2646</v>
      </c>
      <c r="AI2889">
        <v>2888</v>
      </c>
      <c r="AJ2889" t="s">
        <v>11254</v>
      </c>
      <c r="AK2889" t="s">
        <v>12028</v>
      </c>
      <c r="AL2889" t="s">
        <v>12032</v>
      </c>
      <c r="AM2889" t="s">
        <v>11257</v>
      </c>
      <c r="AN2889">
        <v>1</v>
      </c>
      <c r="AO2889" s="10" t="s">
        <v>12044</v>
      </c>
      <c r="AP2889" t="str" cm="1">
        <f t="array" ref="AP2889">_xlfn.IFS(
  Table1[[#This Row],[Age]]&lt;=25, "18-25",
  Table1[[#This Row],[Age]]&lt;=35, "26-35",
  Table1[[#This Row],[Age]]&lt;=45, "36-45",
  Table1[[#This Row],[Age]]&lt;=60, "46-60",
  TRUE, "60+")</f>
        <v>60+</v>
      </c>
    </row>
    <row r="2890" spans="1:42" x14ac:dyDescent="0.3">
      <c r="A2890">
        <v>2889</v>
      </c>
      <c r="B2890" t="s">
        <v>49</v>
      </c>
      <c r="C2890" t="s">
        <v>83</v>
      </c>
      <c r="D2890">
        <v>40</v>
      </c>
      <c r="E2890" t="s">
        <v>105</v>
      </c>
      <c r="F2890" t="s">
        <v>2996</v>
      </c>
      <c r="G2890" t="s">
        <v>5119</v>
      </c>
      <c r="H2890">
        <v>19458797742</v>
      </c>
      <c r="I2890" t="s">
        <v>5561</v>
      </c>
      <c r="J2890" t="s">
        <v>7292</v>
      </c>
      <c r="K2890">
        <v>4645.71</v>
      </c>
      <c r="L2890" s="12" t="s">
        <v>8205</v>
      </c>
      <c r="M2890" s="10" t="s">
        <v>11113</v>
      </c>
      <c r="N2890">
        <v>2889</v>
      </c>
      <c r="O2890">
        <v>45177</v>
      </c>
      <c r="P2890" t="s">
        <v>11404</v>
      </c>
      <c r="Q2890" s="16">
        <v>3186.11</v>
      </c>
      <c r="R2890">
        <v>7831.82</v>
      </c>
      <c r="S2890">
        <v>85</v>
      </c>
      <c r="T2890">
        <v>2889</v>
      </c>
      <c r="U2890">
        <v>12377.25</v>
      </c>
      <c r="V2890" t="s">
        <v>11412</v>
      </c>
      <c r="W2890">
        <v>3.97</v>
      </c>
      <c r="X2890">
        <v>12</v>
      </c>
      <c r="Y2890" t="s">
        <v>10112</v>
      </c>
      <c r="Z2890" t="s">
        <v>12011</v>
      </c>
      <c r="AA2890">
        <v>2889</v>
      </c>
      <c r="AB2890" t="s">
        <v>12015</v>
      </c>
      <c r="AC2890">
        <v>6084.42</v>
      </c>
      <c r="AD2890">
        <v>1145.1099999999999</v>
      </c>
      <c r="AE2890">
        <v>57.26</v>
      </c>
      <c r="AF2890" t="s">
        <v>11354</v>
      </c>
      <c r="AG2890" t="s">
        <v>11048</v>
      </c>
      <c r="AH2890">
        <v>8008</v>
      </c>
      <c r="AI2890">
        <v>2889</v>
      </c>
      <c r="AJ2890" t="s">
        <v>11246</v>
      </c>
      <c r="AK2890" t="s">
        <v>12027</v>
      </c>
      <c r="AL2890" t="s">
        <v>12032</v>
      </c>
      <c r="AM2890" t="s">
        <v>11099</v>
      </c>
      <c r="AN2890">
        <v>1</v>
      </c>
      <c r="AO2890" s="10" t="s">
        <v>12042</v>
      </c>
      <c r="AP2890" t="str" cm="1">
        <f t="array" ref="AP2890">_xlfn.IFS(
  Table1[[#This Row],[Age]]&lt;=25, "18-25",
  Table1[[#This Row],[Age]]&lt;=35, "26-35",
  Table1[[#This Row],[Age]]&lt;=45, "36-45",
  Table1[[#This Row],[Age]]&lt;=60, "46-60",
  TRUE, "60+")</f>
        <v>36-45</v>
      </c>
    </row>
    <row r="2891" spans="1:42" x14ac:dyDescent="0.3">
      <c r="A2891">
        <v>2890</v>
      </c>
      <c r="B2891" t="s">
        <v>7</v>
      </c>
      <c r="C2891" t="s">
        <v>97</v>
      </c>
      <c r="D2891">
        <v>25</v>
      </c>
      <c r="E2891" t="s">
        <v>106</v>
      </c>
      <c r="F2891" t="s">
        <v>2997</v>
      </c>
      <c r="G2891" t="s">
        <v>5112</v>
      </c>
      <c r="H2891">
        <v>19458797743</v>
      </c>
      <c r="I2891" t="s">
        <v>6158</v>
      </c>
      <c r="J2891" t="s">
        <v>7292</v>
      </c>
      <c r="K2891">
        <v>194.13</v>
      </c>
      <c r="L2891" s="12" t="s">
        <v>9709</v>
      </c>
      <c r="M2891" s="10" t="s">
        <v>11231</v>
      </c>
      <c r="N2891">
        <v>2890</v>
      </c>
      <c r="O2891">
        <v>45081</v>
      </c>
      <c r="P2891" t="s">
        <v>11402</v>
      </c>
      <c r="Q2891" s="16">
        <v>2921.64</v>
      </c>
      <c r="R2891">
        <v>3115.77</v>
      </c>
      <c r="S2891">
        <v>22</v>
      </c>
      <c r="T2891">
        <v>2890</v>
      </c>
      <c r="U2891">
        <v>15228.33</v>
      </c>
      <c r="V2891" t="s">
        <v>11412</v>
      </c>
      <c r="W2891">
        <v>1.27</v>
      </c>
      <c r="X2891">
        <v>60</v>
      </c>
      <c r="Y2891" t="s">
        <v>11652</v>
      </c>
      <c r="Z2891" t="s">
        <v>12010</v>
      </c>
      <c r="AA2891">
        <v>2890</v>
      </c>
      <c r="AB2891" t="s">
        <v>12017</v>
      </c>
      <c r="AC2891">
        <v>7540.44</v>
      </c>
      <c r="AD2891">
        <v>286.49</v>
      </c>
      <c r="AE2891">
        <v>14.32</v>
      </c>
      <c r="AF2891" t="s">
        <v>11312</v>
      </c>
      <c r="AG2891" t="s">
        <v>11358</v>
      </c>
      <c r="AH2891">
        <v>8685</v>
      </c>
      <c r="AI2891">
        <v>2890</v>
      </c>
      <c r="AJ2891" t="s">
        <v>11304</v>
      </c>
      <c r="AK2891" t="s">
        <v>12028</v>
      </c>
      <c r="AL2891" t="s">
        <v>12031</v>
      </c>
      <c r="AM2891" t="s">
        <v>11042</v>
      </c>
      <c r="AN2891">
        <v>1</v>
      </c>
      <c r="AO2891" s="10" t="s">
        <v>12043</v>
      </c>
      <c r="AP2891" t="str" cm="1">
        <f t="array" ref="AP2891">_xlfn.IFS(
  Table1[[#This Row],[Age]]&lt;=25, "18-25",
  Table1[[#This Row],[Age]]&lt;=35, "26-35",
  Table1[[#This Row],[Age]]&lt;=45, "36-45",
  Table1[[#This Row],[Age]]&lt;=60, "46-60",
  TRUE, "60+")</f>
        <v>18-25</v>
      </c>
    </row>
    <row r="2892" spans="1:42" x14ac:dyDescent="0.3">
      <c r="A2892">
        <v>2891</v>
      </c>
      <c r="B2892" t="s">
        <v>6</v>
      </c>
      <c r="C2892" t="s">
        <v>89</v>
      </c>
      <c r="D2892">
        <v>34</v>
      </c>
      <c r="E2892" t="s">
        <v>106</v>
      </c>
      <c r="F2892" t="s">
        <v>2998</v>
      </c>
      <c r="G2892" t="s">
        <v>5119</v>
      </c>
      <c r="H2892">
        <v>19458797744</v>
      </c>
      <c r="I2892" t="s">
        <v>6057</v>
      </c>
      <c r="J2892" t="s">
        <v>7292</v>
      </c>
      <c r="K2892">
        <v>9260.99</v>
      </c>
      <c r="L2892" s="12" t="s">
        <v>7598</v>
      </c>
      <c r="M2892" s="10" t="s">
        <v>11141</v>
      </c>
      <c r="N2892">
        <v>2891</v>
      </c>
      <c r="O2892">
        <v>45123</v>
      </c>
      <c r="P2892" t="s">
        <v>11403</v>
      </c>
      <c r="Q2892" s="16">
        <v>3633.53</v>
      </c>
      <c r="R2892">
        <v>12894.52</v>
      </c>
      <c r="S2892">
        <v>59</v>
      </c>
      <c r="T2892">
        <v>2891</v>
      </c>
      <c r="U2892">
        <v>46940.98</v>
      </c>
      <c r="V2892" t="s">
        <v>11412</v>
      </c>
      <c r="W2892">
        <v>8.11</v>
      </c>
      <c r="X2892">
        <v>12</v>
      </c>
      <c r="Y2892" t="s">
        <v>11527</v>
      </c>
      <c r="Z2892" t="s">
        <v>12010</v>
      </c>
      <c r="AA2892">
        <v>2891</v>
      </c>
      <c r="AB2892" t="s">
        <v>12016</v>
      </c>
      <c r="AC2892">
        <v>7015.12</v>
      </c>
      <c r="AD2892">
        <v>1174.08</v>
      </c>
      <c r="AE2892">
        <v>58.7</v>
      </c>
      <c r="AF2892" t="s">
        <v>11127</v>
      </c>
      <c r="AG2892" t="s">
        <v>11152</v>
      </c>
      <c r="AH2892">
        <v>6310</v>
      </c>
      <c r="AI2892">
        <v>2891</v>
      </c>
      <c r="AJ2892" t="s">
        <v>11233</v>
      </c>
      <c r="AK2892" t="s">
        <v>12029</v>
      </c>
      <c r="AL2892" t="s">
        <v>12031</v>
      </c>
      <c r="AM2892" t="s">
        <v>11159</v>
      </c>
      <c r="AN2892">
        <v>1</v>
      </c>
      <c r="AO2892" s="10" t="s">
        <v>12038</v>
      </c>
      <c r="AP2892" t="str" cm="1">
        <f t="array" ref="AP2892">_xlfn.IFS(
  Table1[[#This Row],[Age]]&lt;=25, "18-25",
  Table1[[#This Row],[Age]]&lt;=35, "26-35",
  Table1[[#This Row],[Age]]&lt;=45, "36-45",
  Table1[[#This Row],[Age]]&lt;=60, "46-60",
  TRUE, "60+")</f>
        <v>26-35</v>
      </c>
    </row>
    <row r="2893" spans="1:42" x14ac:dyDescent="0.3">
      <c r="A2893">
        <v>2892</v>
      </c>
      <c r="B2893" t="s">
        <v>51</v>
      </c>
      <c r="C2893" t="s">
        <v>55</v>
      </c>
      <c r="D2893">
        <v>48</v>
      </c>
      <c r="E2893" t="s">
        <v>104</v>
      </c>
      <c r="F2893" t="s">
        <v>2999</v>
      </c>
      <c r="G2893" t="s">
        <v>5115</v>
      </c>
      <c r="H2893">
        <v>19458797745</v>
      </c>
      <c r="I2893" t="s">
        <v>5527</v>
      </c>
      <c r="J2893" t="s">
        <v>7292</v>
      </c>
      <c r="K2893">
        <v>5968.1</v>
      </c>
      <c r="L2893" s="12" t="s">
        <v>9710</v>
      </c>
      <c r="M2893" s="10" t="s">
        <v>11091</v>
      </c>
      <c r="N2893">
        <v>2892</v>
      </c>
      <c r="O2893">
        <v>44995</v>
      </c>
      <c r="P2893" t="s">
        <v>11404</v>
      </c>
      <c r="Q2893" s="16">
        <v>4094.53</v>
      </c>
      <c r="R2893">
        <v>1873.57</v>
      </c>
      <c r="S2893">
        <v>40</v>
      </c>
      <c r="T2893">
        <v>2892</v>
      </c>
      <c r="U2893">
        <v>31665.26</v>
      </c>
      <c r="V2893" t="s">
        <v>11411</v>
      </c>
      <c r="W2893">
        <v>6.94</v>
      </c>
      <c r="X2893">
        <v>24</v>
      </c>
      <c r="Y2893" t="s">
        <v>11830</v>
      </c>
      <c r="Z2893" t="s">
        <v>12010</v>
      </c>
      <c r="AA2893">
        <v>2892</v>
      </c>
      <c r="AB2893" t="s">
        <v>12017</v>
      </c>
      <c r="AC2893">
        <v>5192.43</v>
      </c>
      <c r="AD2893">
        <v>3243.05</v>
      </c>
      <c r="AE2893">
        <v>162.15</v>
      </c>
      <c r="AF2893" t="s">
        <v>11321</v>
      </c>
      <c r="AG2893" t="s">
        <v>11174</v>
      </c>
      <c r="AH2893">
        <v>2449</v>
      </c>
      <c r="AI2893">
        <v>2892</v>
      </c>
      <c r="AJ2893" t="s">
        <v>11188</v>
      </c>
      <c r="AK2893" t="s">
        <v>12028</v>
      </c>
      <c r="AL2893" t="s">
        <v>12031</v>
      </c>
      <c r="AM2893" t="s">
        <v>11302</v>
      </c>
      <c r="AN2893">
        <v>1</v>
      </c>
      <c r="AO2893" s="10" t="s">
        <v>12047</v>
      </c>
      <c r="AP2893" t="str" cm="1">
        <f t="array" ref="AP2893">_xlfn.IFS(
  Table1[[#This Row],[Age]]&lt;=25, "18-25",
  Table1[[#This Row],[Age]]&lt;=35, "26-35",
  Table1[[#This Row],[Age]]&lt;=45, "36-45",
  Table1[[#This Row],[Age]]&lt;=60, "46-60",
  TRUE, "60+")</f>
        <v>46-60</v>
      </c>
    </row>
    <row r="2894" spans="1:42" x14ac:dyDescent="0.3">
      <c r="A2894">
        <v>2893</v>
      </c>
      <c r="B2894" t="s">
        <v>13</v>
      </c>
      <c r="C2894" t="s">
        <v>64</v>
      </c>
      <c r="D2894">
        <v>43</v>
      </c>
      <c r="E2894" t="s">
        <v>105</v>
      </c>
      <c r="F2894" t="s">
        <v>3000</v>
      </c>
      <c r="G2894" t="s">
        <v>5128</v>
      </c>
      <c r="H2894">
        <v>19458797746</v>
      </c>
      <c r="I2894" t="s">
        <v>6866</v>
      </c>
      <c r="J2894" t="s">
        <v>7291</v>
      </c>
      <c r="K2894">
        <v>6934.93</v>
      </c>
      <c r="L2894" s="12" t="s">
        <v>7460</v>
      </c>
      <c r="M2894" s="10" t="s">
        <v>11118</v>
      </c>
      <c r="N2894">
        <v>2893</v>
      </c>
      <c r="O2894">
        <v>44974</v>
      </c>
      <c r="P2894" t="s">
        <v>11403</v>
      </c>
      <c r="Q2894" s="16">
        <v>1966.73</v>
      </c>
      <c r="R2894">
        <v>4968.2</v>
      </c>
      <c r="S2894">
        <v>84</v>
      </c>
      <c r="T2894">
        <v>2893</v>
      </c>
      <c r="U2894">
        <v>11420.75</v>
      </c>
      <c r="V2894" t="s">
        <v>11411</v>
      </c>
      <c r="W2894">
        <v>4.07</v>
      </c>
      <c r="X2894">
        <v>36</v>
      </c>
      <c r="Y2894" t="s">
        <v>11474</v>
      </c>
      <c r="Z2894" t="s">
        <v>12012</v>
      </c>
      <c r="AA2894">
        <v>2893</v>
      </c>
      <c r="AB2894" t="s">
        <v>12016</v>
      </c>
      <c r="AC2894">
        <v>1191.4000000000001</v>
      </c>
      <c r="AD2894">
        <v>3807.92</v>
      </c>
      <c r="AE2894">
        <v>190.4</v>
      </c>
      <c r="AF2894" t="s">
        <v>11389</v>
      </c>
      <c r="AG2894" t="s">
        <v>11278</v>
      </c>
      <c r="AH2894">
        <v>4828</v>
      </c>
      <c r="AI2894">
        <v>2893</v>
      </c>
      <c r="AJ2894" t="s">
        <v>11062</v>
      </c>
      <c r="AK2894" t="s">
        <v>12027</v>
      </c>
      <c r="AL2894" t="s">
        <v>12032</v>
      </c>
      <c r="AM2894" t="s">
        <v>11209</v>
      </c>
      <c r="AN2894">
        <v>1</v>
      </c>
      <c r="AO2894" s="10" t="s">
        <v>12045</v>
      </c>
      <c r="AP2894" t="str" cm="1">
        <f t="array" ref="AP2894">_xlfn.IFS(
  Table1[[#This Row],[Age]]&lt;=25, "18-25",
  Table1[[#This Row],[Age]]&lt;=35, "26-35",
  Table1[[#This Row],[Age]]&lt;=45, "36-45",
  Table1[[#This Row],[Age]]&lt;=60, "46-60",
  TRUE, "60+")</f>
        <v>36-45</v>
      </c>
    </row>
    <row r="2895" spans="1:42" x14ac:dyDescent="0.3">
      <c r="A2895">
        <v>2894</v>
      </c>
      <c r="B2895" t="s">
        <v>51</v>
      </c>
      <c r="C2895" t="s">
        <v>56</v>
      </c>
      <c r="D2895">
        <v>28</v>
      </c>
      <c r="E2895" t="s">
        <v>106</v>
      </c>
      <c r="F2895" t="s">
        <v>3001</v>
      </c>
      <c r="G2895" t="s">
        <v>5120</v>
      </c>
      <c r="H2895">
        <v>19458797747</v>
      </c>
      <c r="I2895" t="s">
        <v>6223</v>
      </c>
      <c r="J2895" t="s">
        <v>7291</v>
      </c>
      <c r="K2895">
        <v>8253.18</v>
      </c>
      <c r="L2895" s="12" t="s">
        <v>9711</v>
      </c>
      <c r="M2895" s="10" t="s">
        <v>11065</v>
      </c>
      <c r="N2895">
        <v>2894</v>
      </c>
      <c r="O2895">
        <v>45175</v>
      </c>
      <c r="P2895" t="s">
        <v>11402</v>
      </c>
      <c r="Q2895" s="16">
        <v>3277.27</v>
      </c>
      <c r="R2895">
        <v>4975.91</v>
      </c>
      <c r="S2895">
        <v>92</v>
      </c>
      <c r="T2895">
        <v>2894</v>
      </c>
      <c r="U2895">
        <v>40395.46</v>
      </c>
      <c r="V2895" t="s">
        <v>11412</v>
      </c>
      <c r="W2895">
        <v>5.07</v>
      </c>
      <c r="X2895">
        <v>48</v>
      </c>
      <c r="Y2895" t="s">
        <v>10290</v>
      </c>
      <c r="Z2895" t="s">
        <v>12010</v>
      </c>
      <c r="AA2895">
        <v>2894</v>
      </c>
      <c r="AB2895" t="s">
        <v>12016</v>
      </c>
      <c r="AC2895">
        <v>6213.25</v>
      </c>
      <c r="AD2895">
        <v>1757.07</v>
      </c>
      <c r="AE2895">
        <v>87.85</v>
      </c>
      <c r="AF2895" t="s">
        <v>11306</v>
      </c>
      <c r="AG2895" t="s">
        <v>11104</v>
      </c>
      <c r="AH2895">
        <v>4368</v>
      </c>
      <c r="AI2895">
        <v>2894</v>
      </c>
      <c r="AJ2895" t="s">
        <v>11258</v>
      </c>
      <c r="AK2895" t="s">
        <v>12027</v>
      </c>
      <c r="AL2895" t="s">
        <v>12031</v>
      </c>
      <c r="AM2895" t="s">
        <v>11106</v>
      </c>
      <c r="AN2895">
        <v>1</v>
      </c>
      <c r="AO2895" s="10" t="s">
        <v>12042</v>
      </c>
      <c r="AP2895" t="str" cm="1">
        <f t="array" ref="AP2895">_xlfn.IFS(
  Table1[[#This Row],[Age]]&lt;=25, "18-25",
  Table1[[#This Row],[Age]]&lt;=35, "26-35",
  Table1[[#This Row],[Age]]&lt;=45, "36-45",
  Table1[[#This Row],[Age]]&lt;=60, "46-60",
  TRUE, "60+")</f>
        <v>26-35</v>
      </c>
    </row>
    <row r="2896" spans="1:42" x14ac:dyDescent="0.3">
      <c r="A2896">
        <v>2895</v>
      </c>
      <c r="B2896" t="s">
        <v>30</v>
      </c>
      <c r="C2896" t="s">
        <v>57</v>
      </c>
      <c r="D2896">
        <v>47</v>
      </c>
      <c r="E2896" t="s">
        <v>105</v>
      </c>
      <c r="F2896" t="s">
        <v>3002</v>
      </c>
      <c r="G2896" t="s">
        <v>5110</v>
      </c>
      <c r="H2896">
        <v>19458797748</v>
      </c>
      <c r="I2896" t="s">
        <v>5248</v>
      </c>
      <c r="J2896" t="s">
        <v>7292</v>
      </c>
      <c r="K2896">
        <v>8203.93</v>
      </c>
      <c r="L2896" s="12" t="s">
        <v>9712</v>
      </c>
      <c r="M2896" s="10" t="s">
        <v>11120</v>
      </c>
      <c r="N2896">
        <v>2895</v>
      </c>
      <c r="O2896">
        <v>45158</v>
      </c>
      <c r="P2896" t="s">
        <v>11404</v>
      </c>
      <c r="Q2896" s="16">
        <v>1250.07</v>
      </c>
      <c r="R2896">
        <v>9454</v>
      </c>
      <c r="S2896">
        <v>63</v>
      </c>
      <c r="T2896">
        <v>2895</v>
      </c>
      <c r="U2896">
        <v>46220.76</v>
      </c>
      <c r="V2896" t="s">
        <v>11411</v>
      </c>
      <c r="W2896">
        <v>8.15</v>
      </c>
      <c r="X2896">
        <v>36</v>
      </c>
      <c r="Y2896" t="s">
        <v>11666</v>
      </c>
      <c r="Z2896" t="s">
        <v>12010</v>
      </c>
      <c r="AA2896">
        <v>2895</v>
      </c>
      <c r="AB2896" t="s">
        <v>12015</v>
      </c>
      <c r="AC2896">
        <v>9330.5400000000009</v>
      </c>
      <c r="AD2896">
        <v>3687.21</v>
      </c>
      <c r="AE2896">
        <v>184.36</v>
      </c>
      <c r="AF2896" t="s">
        <v>11143</v>
      </c>
      <c r="AG2896" t="s">
        <v>11390</v>
      </c>
      <c r="AH2896">
        <v>6821</v>
      </c>
      <c r="AI2896">
        <v>2895</v>
      </c>
      <c r="AJ2896" t="s">
        <v>11270</v>
      </c>
      <c r="AK2896" t="s">
        <v>12029</v>
      </c>
      <c r="AL2896" t="s">
        <v>12032</v>
      </c>
      <c r="AM2896" t="s">
        <v>11373</v>
      </c>
      <c r="AN2896">
        <v>1</v>
      </c>
      <c r="AO2896" s="10" t="s">
        <v>12041</v>
      </c>
      <c r="AP2896" t="str" cm="1">
        <f t="array" ref="AP2896">_xlfn.IFS(
  Table1[[#This Row],[Age]]&lt;=25, "18-25",
  Table1[[#This Row],[Age]]&lt;=35, "26-35",
  Table1[[#This Row],[Age]]&lt;=45, "36-45",
  Table1[[#This Row],[Age]]&lt;=60, "46-60",
  TRUE, "60+")</f>
        <v>46-60</v>
      </c>
    </row>
    <row r="2897" spans="1:42" x14ac:dyDescent="0.3">
      <c r="A2897">
        <v>2896</v>
      </c>
      <c r="B2897" t="s">
        <v>9</v>
      </c>
      <c r="C2897" t="s">
        <v>61</v>
      </c>
      <c r="D2897">
        <v>28</v>
      </c>
      <c r="E2897" t="s">
        <v>104</v>
      </c>
      <c r="F2897" t="s">
        <v>3003</v>
      </c>
      <c r="G2897" t="s">
        <v>5146</v>
      </c>
      <c r="H2897">
        <v>19458797749</v>
      </c>
      <c r="I2897" t="s">
        <v>5159</v>
      </c>
      <c r="J2897" t="s">
        <v>7292</v>
      </c>
      <c r="K2897">
        <v>850.47</v>
      </c>
      <c r="L2897" s="12" t="s">
        <v>8369</v>
      </c>
      <c r="M2897" s="10" t="s">
        <v>11223</v>
      </c>
      <c r="N2897">
        <v>2896</v>
      </c>
      <c r="O2897">
        <v>45037</v>
      </c>
      <c r="P2897" t="s">
        <v>11403</v>
      </c>
      <c r="Q2897" s="16">
        <v>3782.47</v>
      </c>
      <c r="R2897">
        <v>4632.9399999999996</v>
      </c>
      <c r="S2897">
        <v>32</v>
      </c>
      <c r="T2897">
        <v>2896</v>
      </c>
      <c r="U2897">
        <v>20768.669999999998</v>
      </c>
      <c r="V2897" t="s">
        <v>11411</v>
      </c>
      <c r="W2897">
        <v>4.0999999999999996</v>
      </c>
      <c r="X2897">
        <v>48</v>
      </c>
      <c r="Y2897" t="s">
        <v>11705</v>
      </c>
      <c r="Z2897" t="s">
        <v>12011</v>
      </c>
      <c r="AA2897">
        <v>2896</v>
      </c>
      <c r="AB2897" t="s">
        <v>12017</v>
      </c>
      <c r="AC2897">
        <v>9329.4</v>
      </c>
      <c r="AD2897">
        <v>35.26</v>
      </c>
      <c r="AE2897">
        <v>1.76</v>
      </c>
      <c r="AF2897" t="s">
        <v>11279</v>
      </c>
      <c r="AG2897" t="s">
        <v>11175</v>
      </c>
      <c r="AH2897">
        <v>253</v>
      </c>
      <c r="AI2897">
        <v>2896</v>
      </c>
      <c r="AJ2897" t="s">
        <v>11344</v>
      </c>
      <c r="AK2897" t="s">
        <v>12027</v>
      </c>
      <c r="AL2897" t="s">
        <v>12032</v>
      </c>
      <c r="AM2897" t="s">
        <v>11132</v>
      </c>
      <c r="AN2897">
        <v>1</v>
      </c>
      <c r="AO2897" s="10" t="s">
        <v>12037</v>
      </c>
      <c r="AP2897" t="str" cm="1">
        <f t="array" ref="AP2897">_xlfn.IFS(
  Table1[[#This Row],[Age]]&lt;=25, "18-25",
  Table1[[#This Row],[Age]]&lt;=35, "26-35",
  Table1[[#This Row],[Age]]&lt;=45, "36-45",
  Table1[[#This Row],[Age]]&lt;=60, "46-60",
  TRUE, "60+")</f>
        <v>26-35</v>
      </c>
    </row>
    <row r="2898" spans="1:42" x14ac:dyDescent="0.3">
      <c r="A2898">
        <v>2897</v>
      </c>
      <c r="B2898" t="s">
        <v>17</v>
      </c>
      <c r="C2898" t="s">
        <v>70</v>
      </c>
      <c r="D2898">
        <v>20</v>
      </c>
      <c r="E2898" t="s">
        <v>105</v>
      </c>
      <c r="F2898" t="s">
        <v>3004</v>
      </c>
      <c r="G2898" t="s">
        <v>5119</v>
      </c>
      <c r="H2898">
        <v>19458797750</v>
      </c>
      <c r="I2898" t="s">
        <v>5170</v>
      </c>
      <c r="J2898" t="s">
        <v>7291</v>
      </c>
      <c r="K2898">
        <v>5782.52</v>
      </c>
      <c r="L2898" s="12" t="s">
        <v>9713</v>
      </c>
      <c r="M2898" s="10" t="s">
        <v>11396</v>
      </c>
      <c r="N2898">
        <v>2897</v>
      </c>
      <c r="O2898">
        <v>45255</v>
      </c>
      <c r="P2898" t="s">
        <v>11404</v>
      </c>
      <c r="Q2898" s="16">
        <v>4403.16</v>
      </c>
      <c r="R2898">
        <v>10185.68</v>
      </c>
      <c r="S2898">
        <v>45</v>
      </c>
      <c r="T2898">
        <v>2897</v>
      </c>
      <c r="U2898">
        <v>9468.0300000000007</v>
      </c>
      <c r="V2898" t="s">
        <v>11413</v>
      </c>
      <c r="W2898">
        <v>5.26</v>
      </c>
      <c r="X2898">
        <v>12</v>
      </c>
      <c r="Y2898" t="s">
        <v>11850</v>
      </c>
      <c r="Z2898" t="s">
        <v>12010</v>
      </c>
      <c r="AA2898">
        <v>2897</v>
      </c>
      <c r="AB2898" t="s">
        <v>12016</v>
      </c>
      <c r="AC2898">
        <v>8744.4</v>
      </c>
      <c r="AD2898">
        <v>3795.53</v>
      </c>
      <c r="AE2898">
        <v>189.78</v>
      </c>
      <c r="AF2898" t="s">
        <v>11047</v>
      </c>
      <c r="AG2898" t="s">
        <v>11235</v>
      </c>
      <c r="AH2898">
        <v>4566</v>
      </c>
      <c r="AI2898">
        <v>2897</v>
      </c>
      <c r="AJ2898" t="s">
        <v>11251</v>
      </c>
      <c r="AK2898" t="s">
        <v>12028</v>
      </c>
      <c r="AL2898" t="s">
        <v>12032</v>
      </c>
      <c r="AM2898" t="s">
        <v>11083</v>
      </c>
      <c r="AN2898">
        <v>1</v>
      </c>
      <c r="AO2898" s="10" t="s">
        <v>12040</v>
      </c>
      <c r="AP2898" t="str" cm="1">
        <f t="array" ref="AP2898">_xlfn.IFS(
  Table1[[#This Row],[Age]]&lt;=25, "18-25",
  Table1[[#This Row],[Age]]&lt;=35, "26-35",
  Table1[[#This Row],[Age]]&lt;=45, "36-45",
  Table1[[#This Row],[Age]]&lt;=60, "46-60",
  TRUE, "60+")</f>
        <v>18-25</v>
      </c>
    </row>
    <row r="2899" spans="1:42" x14ac:dyDescent="0.3">
      <c r="A2899">
        <v>2898</v>
      </c>
      <c r="B2899" t="s">
        <v>50</v>
      </c>
      <c r="C2899" t="s">
        <v>64</v>
      </c>
      <c r="D2899">
        <v>57</v>
      </c>
      <c r="E2899" t="s">
        <v>105</v>
      </c>
      <c r="F2899" t="s">
        <v>3005</v>
      </c>
      <c r="G2899" t="s">
        <v>5145</v>
      </c>
      <c r="H2899">
        <v>19458797751</v>
      </c>
      <c r="I2899" t="s">
        <v>5503</v>
      </c>
      <c r="J2899" t="s">
        <v>7291</v>
      </c>
      <c r="K2899">
        <v>6992.82</v>
      </c>
      <c r="L2899" s="12" t="s">
        <v>9367</v>
      </c>
      <c r="M2899" s="10" t="s">
        <v>11096</v>
      </c>
      <c r="N2899">
        <v>2898</v>
      </c>
      <c r="O2899">
        <v>45207</v>
      </c>
      <c r="P2899" t="s">
        <v>11402</v>
      </c>
      <c r="Q2899" s="16">
        <v>3809.75</v>
      </c>
      <c r="R2899">
        <v>3183.07</v>
      </c>
      <c r="S2899">
        <v>83</v>
      </c>
      <c r="T2899">
        <v>2898</v>
      </c>
      <c r="U2899">
        <v>16185.91</v>
      </c>
      <c r="V2899" t="s">
        <v>11411</v>
      </c>
      <c r="W2899">
        <v>1.18</v>
      </c>
      <c r="X2899">
        <v>48</v>
      </c>
      <c r="Y2899" t="s">
        <v>11884</v>
      </c>
      <c r="Z2899" t="s">
        <v>12012</v>
      </c>
      <c r="AA2899">
        <v>2898</v>
      </c>
      <c r="AB2899" t="s">
        <v>12015</v>
      </c>
      <c r="AC2899">
        <v>6574.34</v>
      </c>
      <c r="AD2899">
        <v>4198.75</v>
      </c>
      <c r="AE2899">
        <v>209.94</v>
      </c>
      <c r="AF2899" t="s">
        <v>11057</v>
      </c>
      <c r="AG2899" t="s">
        <v>11291</v>
      </c>
      <c r="AH2899">
        <v>1415</v>
      </c>
      <c r="AI2899">
        <v>2898</v>
      </c>
      <c r="AJ2899" t="s">
        <v>11380</v>
      </c>
      <c r="AK2899" t="s">
        <v>12029</v>
      </c>
      <c r="AL2899" t="s">
        <v>12031</v>
      </c>
      <c r="AM2899" t="s">
        <v>11136</v>
      </c>
      <c r="AN2899">
        <v>1</v>
      </c>
      <c r="AO2899" s="10" t="s">
        <v>12044</v>
      </c>
      <c r="AP2899" t="str" cm="1">
        <f t="array" ref="AP2899">_xlfn.IFS(
  Table1[[#This Row],[Age]]&lt;=25, "18-25",
  Table1[[#This Row],[Age]]&lt;=35, "26-35",
  Table1[[#This Row],[Age]]&lt;=45, "36-45",
  Table1[[#This Row],[Age]]&lt;=60, "46-60",
  TRUE, "60+")</f>
        <v>46-60</v>
      </c>
    </row>
    <row r="2900" spans="1:42" x14ac:dyDescent="0.3">
      <c r="A2900">
        <v>2899</v>
      </c>
      <c r="B2900" t="s">
        <v>10</v>
      </c>
      <c r="C2900" t="s">
        <v>58</v>
      </c>
      <c r="D2900">
        <v>57</v>
      </c>
      <c r="E2900" t="s">
        <v>106</v>
      </c>
      <c r="F2900" t="s">
        <v>3006</v>
      </c>
      <c r="G2900" t="s">
        <v>5140</v>
      </c>
      <c r="H2900">
        <v>19458797752</v>
      </c>
      <c r="I2900" t="s">
        <v>6867</v>
      </c>
      <c r="J2900" t="s">
        <v>7292</v>
      </c>
      <c r="K2900">
        <v>947.64</v>
      </c>
      <c r="L2900" s="12" t="s">
        <v>8279</v>
      </c>
      <c r="M2900" s="10" t="s">
        <v>11129</v>
      </c>
      <c r="N2900">
        <v>2899</v>
      </c>
      <c r="O2900">
        <v>45062</v>
      </c>
      <c r="P2900" t="s">
        <v>11404</v>
      </c>
      <c r="Q2900" s="16">
        <v>2460.54</v>
      </c>
      <c r="R2900">
        <v>3408.18</v>
      </c>
      <c r="S2900">
        <v>92</v>
      </c>
      <c r="T2900">
        <v>2899</v>
      </c>
      <c r="U2900">
        <v>11638.62</v>
      </c>
      <c r="V2900" t="s">
        <v>11411</v>
      </c>
      <c r="W2900">
        <v>9.26</v>
      </c>
      <c r="X2900">
        <v>24</v>
      </c>
      <c r="Y2900" t="s">
        <v>7529</v>
      </c>
      <c r="Z2900" t="s">
        <v>12011</v>
      </c>
      <c r="AA2900">
        <v>2899</v>
      </c>
      <c r="AB2900" t="s">
        <v>12015</v>
      </c>
      <c r="AC2900">
        <v>5584.51</v>
      </c>
      <c r="AD2900">
        <v>4960.0600000000004</v>
      </c>
      <c r="AE2900">
        <v>248</v>
      </c>
      <c r="AF2900" t="s">
        <v>11055</v>
      </c>
      <c r="AG2900" t="s">
        <v>11351</v>
      </c>
      <c r="AH2900">
        <v>695</v>
      </c>
      <c r="AI2900">
        <v>2899</v>
      </c>
      <c r="AJ2900" t="s">
        <v>11135</v>
      </c>
      <c r="AK2900" t="s">
        <v>12028</v>
      </c>
      <c r="AL2900" t="s">
        <v>12031</v>
      </c>
      <c r="AM2900" t="s">
        <v>11190</v>
      </c>
      <c r="AN2900">
        <v>1</v>
      </c>
      <c r="AO2900" s="10" t="s">
        <v>12046</v>
      </c>
      <c r="AP2900" t="str" cm="1">
        <f t="array" ref="AP2900">_xlfn.IFS(
  Table1[[#This Row],[Age]]&lt;=25, "18-25",
  Table1[[#This Row],[Age]]&lt;=35, "26-35",
  Table1[[#This Row],[Age]]&lt;=45, "36-45",
  Table1[[#This Row],[Age]]&lt;=60, "46-60",
  TRUE, "60+")</f>
        <v>46-60</v>
      </c>
    </row>
    <row r="2901" spans="1:42" x14ac:dyDescent="0.3">
      <c r="A2901">
        <v>2900</v>
      </c>
      <c r="B2901" t="s">
        <v>15</v>
      </c>
      <c r="C2901" t="s">
        <v>72</v>
      </c>
      <c r="D2901">
        <v>38</v>
      </c>
      <c r="E2901" t="s">
        <v>106</v>
      </c>
      <c r="F2901" t="s">
        <v>3007</v>
      </c>
      <c r="G2901" t="s">
        <v>5110</v>
      </c>
      <c r="H2901">
        <v>19458797753</v>
      </c>
      <c r="I2901" t="s">
        <v>6868</v>
      </c>
      <c r="J2901" t="s">
        <v>7292</v>
      </c>
      <c r="K2901">
        <v>2301.77</v>
      </c>
      <c r="L2901" s="12" t="s">
        <v>9714</v>
      </c>
      <c r="M2901" s="10" t="s">
        <v>11139</v>
      </c>
      <c r="N2901">
        <v>2900</v>
      </c>
      <c r="O2901">
        <v>45004</v>
      </c>
      <c r="P2901" t="s">
        <v>11402</v>
      </c>
      <c r="Q2901" s="16">
        <v>675.85</v>
      </c>
      <c r="R2901">
        <v>1625.92</v>
      </c>
      <c r="S2901">
        <v>87</v>
      </c>
      <c r="T2901">
        <v>2900</v>
      </c>
      <c r="U2901">
        <v>10869.92</v>
      </c>
      <c r="V2901" t="s">
        <v>11413</v>
      </c>
      <c r="W2901">
        <v>4.34</v>
      </c>
      <c r="X2901">
        <v>12</v>
      </c>
      <c r="Y2901" t="s">
        <v>11424</v>
      </c>
      <c r="Z2901" t="s">
        <v>12010</v>
      </c>
      <c r="AA2901">
        <v>2900</v>
      </c>
      <c r="AB2901" t="s">
        <v>12016</v>
      </c>
      <c r="AC2901">
        <v>1207.21</v>
      </c>
      <c r="AD2901">
        <v>4472.34</v>
      </c>
      <c r="AE2901">
        <v>223.62</v>
      </c>
      <c r="AF2901" t="s">
        <v>11271</v>
      </c>
      <c r="AG2901" t="s">
        <v>11356</v>
      </c>
      <c r="AH2901">
        <v>1595</v>
      </c>
      <c r="AI2901">
        <v>2900</v>
      </c>
      <c r="AJ2901" t="s">
        <v>11310</v>
      </c>
      <c r="AK2901" t="s">
        <v>12028</v>
      </c>
      <c r="AL2901" t="s">
        <v>12032</v>
      </c>
      <c r="AM2901" t="s">
        <v>11387</v>
      </c>
      <c r="AN2901">
        <v>1</v>
      </c>
      <c r="AO2901" s="10" t="s">
        <v>12047</v>
      </c>
      <c r="AP2901" t="str" cm="1">
        <f t="array" ref="AP2901">_xlfn.IFS(
  Table1[[#This Row],[Age]]&lt;=25, "18-25",
  Table1[[#This Row],[Age]]&lt;=35, "26-35",
  Table1[[#This Row],[Age]]&lt;=45, "36-45",
  Table1[[#This Row],[Age]]&lt;=60, "46-60",
  TRUE, "60+")</f>
        <v>36-45</v>
      </c>
    </row>
    <row r="2902" spans="1:42" x14ac:dyDescent="0.3">
      <c r="A2902">
        <v>2901</v>
      </c>
      <c r="B2902" t="s">
        <v>15</v>
      </c>
      <c r="C2902" t="s">
        <v>95</v>
      </c>
      <c r="D2902">
        <v>52</v>
      </c>
      <c r="E2902" t="s">
        <v>104</v>
      </c>
      <c r="F2902" t="s">
        <v>3008</v>
      </c>
      <c r="G2902" t="s">
        <v>5135</v>
      </c>
      <c r="H2902">
        <v>19458797754</v>
      </c>
      <c r="I2902" t="s">
        <v>6869</v>
      </c>
      <c r="J2902" t="s">
        <v>7292</v>
      </c>
      <c r="K2902">
        <v>4018.56</v>
      </c>
      <c r="L2902" s="12" t="s">
        <v>9715</v>
      </c>
      <c r="M2902" s="10" t="s">
        <v>11105</v>
      </c>
      <c r="N2902">
        <v>2901</v>
      </c>
      <c r="O2902">
        <v>45157</v>
      </c>
      <c r="P2902" t="s">
        <v>11402</v>
      </c>
      <c r="Q2902" s="16">
        <v>4366.78</v>
      </c>
      <c r="R2902">
        <v>-348.22</v>
      </c>
      <c r="S2902">
        <v>33</v>
      </c>
      <c r="T2902">
        <v>2901</v>
      </c>
      <c r="U2902">
        <v>9368.65</v>
      </c>
      <c r="V2902" t="s">
        <v>11413</v>
      </c>
      <c r="W2902">
        <v>3.67</v>
      </c>
      <c r="X2902">
        <v>36</v>
      </c>
      <c r="Y2902" t="s">
        <v>10957</v>
      </c>
      <c r="Z2902" t="s">
        <v>12011</v>
      </c>
      <c r="AA2902">
        <v>2901</v>
      </c>
      <c r="AB2902" t="s">
        <v>12015</v>
      </c>
      <c r="AC2902">
        <v>4153.01</v>
      </c>
      <c r="AD2902">
        <v>3456.23</v>
      </c>
      <c r="AE2902">
        <v>172.81</v>
      </c>
      <c r="AF2902" t="s">
        <v>11157</v>
      </c>
      <c r="AG2902" t="s">
        <v>11307</v>
      </c>
      <c r="AH2902">
        <v>6539</v>
      </c>
      <c r="AI2902">
        <v>2901</v>
      </c>
      <c r="AJ2902" t="s">
        <v>11375</v>
      </c>
      <c r="AK2902" t="s">
        <v>12027</v>
      </c>
      <c r="AL2902" t="s">
        <v>12031</v>
      </c>
      <c r="AM2902" t="s">
        <v>11101</v>
      </c>
      <c r="AN2902">
        <v>1</v>
      </c>
      <c r="AO2902" s="10" t="s">
        <v>12041</v>
      </c>
      <c r="AP2902" t="str" cm="1">
        <f t="array" ref="AP2902">_xlfn.IFS(
  Table1[[#This Row],[Age]]&lt;=25, "18-25",
  Table1[[#This Row],[Age]]&lt;=35, "26-35",
  Table1[[#This Row],[Age]]&lt;=45, "36-45",
  Table1[[#This Row],[Age]]&lt;=60, "46-60",
  TRUE, "60+")</f>
        <v>46-60</v>
      </c>
    </row>
    <row r="2903" spans="1:42" x14ac:dyDescent="0.3">
      <c r="A2903">
        <v>2902</v>
      </c>
      <c r="B2903" t="s">
        <v>5</v>
      </c>
      <c r="C2903" t="s">
        <v>99</v>
      </c>
      <c r="D2903">
        <v>45</v>
      </c>
      <c r="E2903" t="s">
        <v>104</v>
      </c>
      <c r="F2903" t="s">
        <v>3009</v>
      </c>
      <c r="G2903" t="s">
        <v>5114</v>
      </c>
      <c r="H2903">
        <v>19458797755</v>
      </c>
      <c r="I2903" t="s">
        <v>6276</v>
      </c>
      <c r="J2903" t="s">
        <v>7291</v>
      </c>
      <c r="K2903">
        <v>8876.6</v>
      </c>
      <c r="L2903" s="12" t="s">
        <v>9716</v>
      </c>
      <c r="M2903" s="10" t="s">
        <v>11394</v>
      </c>
      <c r="N2903">
        <v>2902</v>
      </c>
      <c r="O2903">
        <v>45181</v>
      </c>
      <c r="P2903" t="s">
        <v>11403</v>
      </c>
      <c r="Q2903" s="16">
        <v>4074.96</v>
      </c>
      <c r="R2903">
        <v>4801.6400000000003</v>
      </c>
      <c r="S2903">
        <v>82</v>
      </c>
      <c r="T2903">
        <v>2902</v>
      </c>
      <c r="U2903">
        <v>43926.34</v>
      </c>
      <c r="V2903" t="s">
        <v>11411</v>
      </c>
      <c r="W2903">
        <v>6.48</v>
      </c>
      <c r="X2903">
        <v>36</v>
      </c>
      <c r="Y2903" t="s">
        <v>10508</v>
      </c>
      <c r="Z2903" t="s">
        <v>12012</v>
      </c>
      <c r="AA2903">
        <v>2902</v>
      </c>
      <c r="AB2903" t="s">
        <v>12015</v>
      </c>
      <c r="AC2903">
        <v>8682.75</v>
      </c>
      <c r="AD2903">
        <v>1734.9</v>
      </c>
      <c r="AE2903">
        <v>86.74</v>
      </c>
      <c r="AF2903" t="s">
        <v>11346</v>
      </c>
      <c r="AG2903" t="s">
        <v>11235</v>
      </c>
      <c r="AH2903">
        <v>80</v>
      </c>
      <c r="AI2903">
        <v>2902</v>
      </c>
      <c r="AJ2903" t="s">
        <v>11353</v>
      </c>
      <c r="AK2903" t="s">
        <v>12028</v>
      </c>
      <c r="AL2903" t="s">
        <v>12032</v>
      </c>
      <c r="AM2903" t="s">
        <v>11255</v>
      </c>
      <c r="AN2903">
        <v>1</v>
      </c>
      <c r="AO2903" s="10" t="s">
        <v>12042</v>
      </c>
      <c r="AP2903" t="str" cm="1">
        <f t="array" ref="AP2903">_xlfn.IFS(
  Table1[[#This Row],[Age]]&lt;=25, "18-25",
  Table1[[#This Row],[Age]]&lt;=35, "26-35",
  Table1[[#This Row],[Age]]&lt;=45, "36-45",
  Table1[[#This Row],[Age]]&lt;=60, "46-60",
  TRUE, "60+")</f>
        <v>36-45</v>
      </c>
    </row>
    <row r="2904" spans="1:42" x14ac:dyDescent="0.3">
      <c r="A2904">
        <v>2903</v>
      </c>
      <c r="B2904" t="s">
        <v>22</v>
      </c>
      <c r="C2904" t="s">
        <v>84</v>
      </c>
      <c r="D2904">
        <v>39</v>
      </c>
      <c r="E2904" t="s">
        <v>104</v>
      </c>
      <c r="F2904" t="s">
        <v>3010</v>
      </c>
      <c r="G2904" t="s">
        <v>5147</v>
      </c>
      <c r="H2904">
        <v>19458797756</v>
      </c>
      <c r="I2904" t="s">
        <v>6346</v>
      </c>
      <c r="J2904" t="s">
        <v>7291</v>
      </c>
      <c r="K2904">
        <v>8521.27</v>
      </c>
      <c r="L2904" s="12" t="s">
        <v>9717</v>
      </c>
      <c r="M2904" s="10" t="s">
        <v>11190</v>
      </c>
      <c r="N2904">
        <v>2903</v>
      </c>
      <c r="O2904">
        <v>45086</v>
      </c>
      <c r="P2904" t="s">
        <v>11402</v>
      </c>
      <c r="Q2904" s="16">
        <v>3493.04</v>
      </c>
      <c r="R2904">
        <v>5028.2299999999996</v>
      </c>
      <c r="S2904">
        <v>35</v>
      </c>
      <c r="T2904">
        <v>2903</v>
      </c>
      <c r="U2904">
        <v>5208.51</v>
      </c>
      <c r="V2904" t="s">
        <v>11413</v>
      </c>
      <c r="W2904">
        <v>5.74</v>
      </c>
      <c r="X2904">
        <v>60</v>
      </c>
      <c r="Y2904" t="s">
        <v>11771</v>
      </c>
      <c r="Z2904" t="s">
        <v>12012</v>
      </c>
      <c r="AA2904">
        <v>2903</v>
      </c>
      <c r="AB2904" t="s">
        <v>12017</v>
      </c>
      <c r="AC2904">
        <v>2426.66</v>
      </c>
      <c r="AD2904">
        <v>1422.26</v>
      </c>
      <c r="AE2904">
        <v>71.11</v>
      </c>
      <c r="AF2904" t="s">
        <v>11383</v>
      </c>
      <c r="AG2904" t="s">
        <v>11073</v>
      </c>
      <c r="AH2904">
        <v>1516</v>
      </c>
      <c r="AI2904">
        <v>2903</v>
      </c>
      <c r="AJ2904" t="s">
        <v>11309</v>
      </c>
      <c r="AK2904" t="s">
        <v>12028</v>
      </c>
      <c r="AL2904" t="s">
        <v>12031</v>
      </c>
      <c r="AM2904" t="s">
        <v>11155</v>
      </c>
      <c r="AN2904">
        <v>1</v>
      </c>
      <c r="AO2904" s="10" t="s">
        <v>12043</v>
      </c>
      <c r="AP2904" t="str" cm="1">
        <f t="array" ref="AP2904">_xlfn.IFS(
  Table1[[#This Row],[Age]]&lt;=25, "18-25",
  Table1[[#This Row],[Age]]&lt;=35, "26-35",
  Table1[[#This Row],[Age]]&lt;=45, "36-45",
  Table1[[#This Row],[Age]]&lt;=60, "46-60",
  TRUE, "60+")</f>
        <v>36-45</v>
      </c>
    </row>
    <row r="2905" spans="1:42" x14ac:dyDescent="0.3">
      <c r="A2905">
        <v>2904</v>
      </c>
      <c r="B2905" t="s">
        <v>15</v>
      </c>
      <c r="C2905" t="s">
        <v>61</v>
      </c>
      <c r="D2905">
        <v>59</v>
      </c>
      <c r="E2905" t="s">
        <v>106</v>
      </c>
      <c r="F2905" t="s">
        <v>3011</v>
      </c>
      <c r="G2905" t="s">
        <v>5146</v>
      </c>
      <c r="H2905">
        <v>19458797757</v>
      </c>
      <c r="I2905" t="s">
        <v>6857</v>
      </c>
      <c r="J2905" t="s">
        <v>7291</v>
      </c>
      <c r="K2905">
        <v>7842.82</v>
      </c>
      <c r="L2905" s="12" t="s">
        <v>9718</v>
      </c>
      <c r="M2905" s="10" t="s">
        <v>11077</v>
      </c>
      <c r="N2905">
        <v>2904</v>
      </c>
      <c r="O2905">
        <v>44987</v>
      </c>
      <c r="P2905" t="s">
        <v>11402</v>
      </c>
      <c r="Q2905" s="16">
        <v>4258.91</v>
      </c>
      <c r="R2905">
        <v>12101.73</v>
      </c>
      <c r="S2905">
        <v>46</v>
      </c>
      <c r="T2905">
        <v>2904</v>
      </c>
      <c r="U2905">
        <v>21254.13</v>
      </c>
      <c r="V2905" t="s">
        <v>11412</v>
      </c>
      <c r="W2905">
        <v>4.6100000000000003</v>
      </c>
      <c r="X2905">
        <v>48</v>
      </c>
      <c r="Y2905" t="s">
        <v>11491</v>
      </c>
      <c r="Z2905" t="s">
        <v>12012</v>
      </c>
      <c r="AA2905">
        <v>2904</v>
      </c>
      <c r="AB2905" t="s">
        <v>12015</v>
      </c>
      <c r="AC2905">
        <v>8264.7000000000007</v>
      </c>
      <c r="AD2905">
        <v>584.63</v>
      </c>
      <c r="AE2905">
        <v>29.23</v>
      </c>
      <c r="AF2905" t="s">
        <v>11219</v>
      </c>
      <c r="AG2905" t="s">
        <v>11232</v>
      </c>
      <c r="AH2905">
        <v>5134</v>
      </c>
      <c r="AI2905">
        <v>2904</v>
      </c>
      <c r="AJ2905" t="s">
        <v>11082</v>
      </c>
      <c r="AK2905" t="s">
        <v>12029</v>
      </c>
      <c r="AL2905" t="s">
        <v>12031</v>
      </c>
      <c r="AM2905" t="s">
        <v>11265</v>
      </c>
      <c r="AN2905">
        <v>1</v>
      </c>
      <c r="AO2905" s="10" t="s">
        <v>12047</v>
      </c>
      <c r="AP2905" t="str" cm="1">
        <f t="array" ref="AP2905">_xlfn.IFS(
  Table1[[#This Row],[Age]]&lt;=25, "18-25",
  Table1[[#This Row],[Age]]&lt;=35, "26-35",
  Table1[[#This Row],[Age]]&lt;=45, "36-45",
  Table1[[#This Row],[Age]]&lt;=60, "46-60",
  TRUE, "60+")</f>
        <v>46-60</v>
      </c>
    </row>
    <row r="2906" spans="1:42" x14ac:dyDescent="0.3">
      <c r="A2906">
        <v>2905</v>
      </c>
      <c r="B2906" t="s">
        <v>26</v>
      </c>
      <c r="C2906" t="s">
        <v>93</v>
      </c>
      <c r="D2906">
        <v>68</v>
      </c>
      <c r="E2906" t="s">
        <v>104</v>
      </c>
      <c r="F2906" t="s">
        <v>3012</v>
      </c>
      <c r="G2906" t="s">
        <v>5109</v>
      </c>
      <c r="H2906">
        <v>19458797758</v>
      </c>
      <c r="I2906" t="s">
        <v>5533</v>
      </c>
      <c r="J2906" t="s">
        <v>7291</v>
      </c>
      <c r="K2906">
        <v>9903.74</v>
      </c>
      <c r="L2906" s="12" t="s">
        <v>9719</v>
      </c>
      <c r="M2906" s="10" t="s">
        <v>11275</v>
      </c>
      <c r="N2906">
        <v>2905</v>
      </c>
      <c r="O2906">
        <v>45013</v>
      </c>
      <c r="P2906" t="s">
        <v>11404</v>
      </c>
      <c r="Q2906" s="16">
        <v>2669.8</v>
      </c>
      <c r="R2906">
        <v>7233.94</v>
      </c>
      <c r="S2906">
        <v>36</v>
      </c>
      <c r="T2906">
        <v>2905</v>
      </c>
      <c r="U2906">
        <v>1722.02</v>
      </c>
      <c r="V2906" t="s">
        <v>11413</v>
      </c>
      <c r="W2906">
        <v>9.3000000000000007</v>
      </c>
      <c r="X2906">
        <v>12</v>
      </c>
      <c r="Y2906" t="s">
        <v>10828</v>
      </c>
      <c r="Z2906" t="s">
        <v>12010</v>
      </c>
      <c r="AA2906">
        <v>2905</v>
      </c>
      <c r="AB2906" t="s">
        <v>12017</v>
      </c>
      <c r="AC2906">
        <v>3441.45</v>
      </c>
      <c r="AD2906">
        <v>1434.42</v>
      </c>
      <c r="AE2906">
        <v>71.72</v>
      </c>
      <c r="AF2906" t="s">
        <v>11379</v>
      </c>
      <c r="AG2906" t="s">
        <v>11223</v>
      </c>
      <c r="AH2906">
        <v>1667</v>
      </c>
      <c r="AI2906">
        <v>2905</v>
      </c>
      <c r="AJ2906" t="s">
        <v>11183</v>
      </c>
      <c r="AK2906" t="s">
        <v>12029</v>
      </c>
      <c r="AL2906" t="s">
        <v>12031</v>
      </c>
      <c r="AM2906" t="s">
        <v>11236</v>
      </c>
      <c r="AN2906">
        <v>1</v>
      </c>
      <c r="AO2906" s="10" t="s">
        <v>12047</v>
      </c>
      <c r="AP2906" t="str" cm="1">
        <f t="array" ref="AP2906">_xlfn.IFS(
  Table1[[#This Row],[Age]]&lt;=25, "18-25",
  Table1[[#This Row],[Age]]&lt;=35, "26-35",
  Table1[[#This Row],[Age]]&lt;=45, "36-45",
  Table1[[#This Row],[Age]]&lt;=60, "46-60",
  TRUE, "60+")</f>
        <v>60+</v>
      </c>
    </row>
    <row r="2907" spans="1:42" x14ac:dyDescent="0.3">
      <c r="A2907">
        <v>2906</v>
      </c>
      <c r="B2907" t="s">
        <v>3</v>
      </c>
      <c r="C2907" t="s">
        <v>79</v>
      </c>
      <c r="D2907">
        <v>63</v>
      </c>
      <c r="E2907" t="s">
        <v>104</v>
      </c>
      <c r="F2907" t="s">
        <v>3013</v>
      </c>
      <c r="G2907" t="s">
        <v>5138</v>
      </c>
      <c r="H2907">
        <v>19458797759</v>
      </c>
      <c r="I2907" t="s">
        <v>6212</v>
      </c>
      <c r="J2907" t="s">
        <v>7292</v>
      </c>
      <c r="K2907">
        <v>2502.3000000000002</v>
      </c>
      <c r="L2907" s="12" t="s">
        <v>9720</v>
      </c>
      <c r="M2907" s="10" t="s">
        <v>11112</v>
      </c>
      <c r="N2907">
        <v>2906</v>
      </c>
      <c r="O2907">
        <v>44927</v>
      </c>
      <c r="P2907" t="s">
        <v>11402</v>
      </c>
      <c r="Q2907" s="16">
        <v>4954</v>
      </c>
      <c r="R2907">
        <v>7456.3</v>
      </c>
      <c r="S2907">
        <v>62</v>
      </c>
      <c r="T2907">
        <v>2906</v>
      </c>
      <c r="U2907">
        <v>15376.37</v>
      </c>
      <c r="V2907" t="s">
        <v>11411</v>
      </c>
      <c r="W2907">
        <v>4.2699999999999996</v>
      </c>
      <c r="X2907">
        <v>48</v>
      </c>
      <c r="Y2907" t="s">
        <v>11464</v>
      </c>
      <c r="Z2907" t="s">
        <v>12010</v>
      </c>
      <c r="AA2907">
        <v>2906</v>
      </c>
      <c r="AB2907" t="s">
        <v>12017</v>
      </c>
      <c r="AC2907">
        <v>5925.1</v>
      </c>
      <c r="AD2907">
        <v>1526.03</v>
      </c>
      <c r="AE2907">
        <v>76.3</v>
      </c>
      <c r="AF2907" t="s">
        <v>11352</v>
      </c>
      <c r="AG2907" t="s">
        <v>11046</v>
      </c>
      <c r="AH2907">
        <v>1040</v>
      </c>
      <c r="AI2907">
        <v>2906</v>
      </c>
      <c r="AJ2907" t="s">
        <v>11146</v>
      </c>
      <c r="AK2907" t="s">
        <v>12028</v>
      </c>
      <c r="AL2907" t="s">
        <v>12031</v>
      </c>
      <c r="AM2907" t="s">
        <v>11056</v>
      </c>
      <c r="AN2907">
        <v>-1</v>
      </c>
      <c r="AO2907" s="10" t="s">
        <v>12039</v>
      </c>
      <c r="AP2907" t="str" cm="1">
        <f t="array" ref="AP2907">_xlfn.IFS(
  Table1[[#This Row],[Age]]&lt;=25, "18-25",
  Table1[[#This Row],[Age]]&lt;=35, "26-35",
  Table1[[#This Row],[Age]]&lt;=45, "36-45",
  Table1[[#This Row],[Age]]&lt;=60, "46-60",
  TRUE, "60+")</f>
        <v>60+</v>
      </c>
    </row>
    <row r="2908" spans="1:42" x14ac:dyDescent="0.3">
      <c r="A2908">
        <v>2907</v>
      </c>
      <c r="B2908" t="s">
        <v>49</v>
      </c>
      <c r="C2908" t="s">
        <v>80</v>
      </c>
      <c r="D2908">
        <v>35</v>
      </c>
      <c r="E2908" t="s">
        <v>106</v>
      </c>
      <c r="F2908" t="s">
        <v>3014</v>
      </c>
      <c r="G2908" t="s">
        <v>5130</v>
      </c>
      <c r="H2908">
        <v>19458797760</v>
      </c>
      <c r="I2908" t="s">
        <v>6639</v>
      </c>
      <c r="J2908" t="s">
        <v>7291</v>
      </c>
      <c r="K2908">
        <v>4731.37</v>
      </c>
      <c r="L2908" s="12" t="s">
        <v>9389</v>
      </c>
      <c r="M2908" s="10" t="s">
        <v>11232</v>
      </c>
      <c r="N2908">
        <v>2907</v>
      </c>
      <c r="O2908">
        <v>45037</v>
      </c>
      <c r="P2908" t="s">
        <v>11402</v>
      </c>
      <c r="Q2908" s="16">
        <v>4186.99</v>
      </c>
      <c r="R2908">
        <v>544.38</v>
      </c>
      <c r="S2908">
        <v>83</v>
      </c>
      <c r="T2908">
        <v>2907</v>
      </c>
      <c r="U2908">
        <v>35639.82</v>
      </c>
      <c r="V2908" t="s">
        <v>11411</v>
      </c>
      <c r="W2908">
        <v>9.99</v>
      </c>
      <c r="X2908">
        <v>24</v>
      </c>
      <c r="Y2908" t="s">
        <v>8469</v>
      </c>
      <c r="Z2908" t="s">
        <v>12012</v>
      </c>
      <c r="AA2908">
        <v>2907</v>
      </c>
      <c r="AB2908" t="s">
        <v>12016</v>
      </c>
      <c r="AC2908">
        <v>3630.32</v>
      </c>
      <c r="AD2908">
        <v>3568.61</v>
      </c>
      <c r="AE2908">
        <v>178.43</v>
      </c>
      <c r="AF2908" t="s">
        <v>11342</v>
      </c>
      <c r="AG2908" t="s">
        <v>11268</v>
      </c>
      <c r="AH2908">
        <v>6099</v>
      </c>
      <c r="AI2908">
        <v>2907</v>
      </c>
      <c r="AJ2908" t="s">
        <v>11275</v>
      </c>
      <c r="AK2908" t="s">
        <v>12028</v>
      </c>
      <c r="AL2908" t="s">
        <v>12032</v>
      </c>
      <c r="AM2908" t="s">
        <v>11089</v>
      </c>
      <c r="AN2908">
        <v>1</v>
      </c>
      <c r="AO2908" s="10" t="s">
        <v>12037</v>
      </c>
      <c r="AP2908" t="str" cm="1">
        <f t="array" ref="AP2908">_xlfn.IFS(
  Table1[[#This Row],[Age]]&lt;=25, "18-25",
  Table1[[#This Row],[Age]]&lt;=35, "26-35",
  Table1[[#This Row],[Age]]&lt;=45, "36-45",
  Table1[[#This Row],[Age]]&lt;=60, "46-60",
  TRUE, "60+")</f>
        <v>26-35</v>
      </c>
    </row>
    <row r="2909" spans="1:42" x14ac:dyDescent="0.3">
      <c r="A2909">
        <v>2908</v>
      </c>
      <c r="B2909" t="s">
        <v>32</v>
      </c>
      <c r="C2909" t="s">
        <v>62</v>
      </c>
      <c r="D2909">
        <v>40</v>
      </c>
      <c r="E2909" t="s">
        <v>104</v>
      </c>
      <c r="F2909" t="s">
        <v>3015</v>
      </c>
      <c r="G2909" t="s">
        <v>5113</v>
      </c>
      <c r="H2909">
        <v>19458797761</v>
      </c>
      <c r="I2909" t="s">
        <v>6541</v>
      </c>
      <c r="J2909" t="s">
        <v>7292</v>
      </c>
      <c r="K2909">
        <v>4522.5600000000004</v>
      </c>
      <c r="L2909" s="12" t="s">
        <v>9721</v>
      </c>
      <c r="M2909" s="10" t="s">
        <v>11166</v>
      </c>
      <c r="N2909">
        <v>2908</v>
      </c>
      <c r="O2909">
        <v>45085</v>
      </c>
      <c r="P2909" t="s">
        <v>11402</v>
      </c>
      <c r="Q2909" s="16">
        <v>826.35</v>
      </c>
      <c r="R2909">
        <v>5348.91</v>
      </c>
      <c r="S2909">
        <v>90</v>
      </c>
      <c r="T2909">
        <v>2908</v>
      </c>
      <c r="U2909">
        <v>10938.95</v>
      </c>
      <c r="V2909" t="s">
        <v>11412</v>
      </c>
      <c r="W2909">
        <v>8.1</v>
      </c>
      <c r="X2909">
        <v>24</v>
      </c>
      <c r="Y2909" t="s">
        <v>8754</v>
      </c>
      <c r="Z2909" t="s">
        <v>12012</v>
      </c>
      <c r="AA2909">
        <v>2908</v>
      </c>
      <c r="AB2909" t="s">
        <v>12016</v>
      </c>
      <c r="AC2909">
        <v>3463.58</v>
      </c>
      <c r="AD2909">
        <v>3631.96</v>
      </c>
      <c r="AE2909">
        <v>181.6</v>
      </c>
      <c r="AF2909" t="s">
        <v>11268</v>
      </c>
      <c r="AG2909" t="s">
        <v>11369</v>
      </c>
      <c r="AH2909">
        <v>34</v>
      </c>
      <c r="AI2909">
        <v>2908</v>
      </c>
      <c r="AJ2909" t="s">
        <v>11347</v>
      </c>
      <c r="AK2909" t="s">
        <v>12028</v>
      </c>
      <c r="AL2909" t="s">
        <v>12031</v>
      </c>
      <c r="AM2909" t="s">
        <v>11309</v>
      </c>
      <c r="AN2909">
        <v>1</v>
      </c>
      <c r="AO2909" s="10" t="s">
        <v>12043</v>
      </c>
      <c r="AP2909" t="str" cm="1">
        <f t="array" ref="AP2909">_xlfn.IFS(
  Table1[[#This Row],[Age]]&lt;=25, "18-25",
  Table1[[#This Row],[Age]]&lt;=35, "26-35",
  Table1[[#This Row],[Age]]&lt;=45, "36-45",
  Table1[[#This Row],[Age]]&lt;=60, "46-60",
  TRUE, "60+")</f>
        <v>36-45</v>
      </c>
    </row>
    <row r="2910" spans="1:42" x14ac:dyDescent="0.3">
      <c r="A2910">
        <v>2909</v>
      </c>
      <c r="B2910" t="s">
        <v>16</v>
      </c>
      <c r="C2910" t="s">
        <v>60</v>
      </c>
      <c r="D2910">
        <v>43</v>
      </c>
      <c r="E2910" t="s">
        <v>106</v>
      </c>
      <c r="F2910" t="s">
        <v>3016</v>
      </c>
      <c r="G2910" t="s">
        <v>5130</v>
      </c>
      <c r="H2910">
        <v>19458797762</v>
      </c>
      <c r="I2910" t="s">
        <v>6067</v>
      </c>
      <c r="J2910" t="s">
        <v>7291</v>
      </c>
      <c r="K2910">
        <v>6821.48</v>
      </c>
      <c r="L2910" s="12" t="s">
        <v>9722</v>
      </c>
      <c r="M2910" s="10" t="s">
        <v>11121</v>
      </c>
      <c r="N2910">
        <v>2909</v>
      </c>
      <c r="O2910">
        <v>45160</v>
      </c>
      <c r="P2910" t="s">
        <v>11402</v>
      </c>
      <c r="Q2910" s="16">
        <v>2016.75</v>
      </c>
      <c r="R2910">
        <v>4804.7299999999996</v>
      </c>
      <c r="S2910">
        <v>26</v>
      </c>
      <c r="T2910">
        <v>2909</v>
      </c>
      <c r="U2910">
        <v>49937.75</v>
      </c>
      <c r="V2910" t="s">
        <v>11411</v>
      </c>
      <c r="W2910">
        <v>9.1300000000000008</v>
      </c>
      <c r="X2910">
        <v>60</v>
      </c>
      <c r="Y2910" t="s">
        <v>11715</v>
      </c>
      <c r="Z2910" t="s">
        <v>12010</v>
      </c>
      <c r="AA2910">
        <v>2909</v>
      </c>
      <c r="AB2910" t="s">
        <v>12015</v>
      </c>
      <c r="AC2910">
        <v>8852.26</v>
      </c>
      <c r="AD2910">
        <v>2605.1999999999998</v>
      </c>
      <c r="AE2910">
        <v>130.26</v>
      </c>
      <c r="AF2910" t="s">
        <v>11198</v>
      </c>
      <c r="AG2910" t="s">
        <v>11354</v>
      </c>
      <c r="AH2910">
        <v>7394</v>
      </c>
      <c r="AI2910">
        <v>2909</v>
      </c>
      <c r="AJ2910" t="s">
        <v>11173</v>
      </c>
      <c r="AK2910" t="s">
        <v>12029</v>
      </c>
      <c r="AL2910" t="s">
        <v>12031</v>
      </c>
      <c r="AM2910" t="s">
        <v>11323</v>
      </c>
      <c r="AN2910">
        <v>1</v>
      </c>
      <c r="AO2910" s="10" t="s">
        <v>12041</v>
      </c>
      <c r="AP2910" t="str" cm="1">
        <f t="array" ref="AP2910">_xlfn.IFS(
  Table1[[#This Row],[Age]]&lt;=25, "18-25",
  Table1[[#This Row],[Age]]&lt;=35, "26-35",
  Table1[[#This Row],[Age]]&lt;=45, "36-45",
  Table1[[#This Row],[Age]]&lt;=60, "46-60",
  TRUE, "60+")</f>
        <v>36-45</v>
      </c>
    </row>
    <row r="2911" spans="1:42" x14ac:dyDescent="0.3">
      <c r="A2911">
        <v>2910</v>
      </c>
      <c r="B2911" t="s">
        <v>3</v>
      </c>
      <c r="C2911" t="s">
        <v>69</v>
      </c>
      <c r="D2911">
        <v>52</v>
      </c>
      <c r="E2911" t="s">
        <v>104</v>
      </c>
      <c r="F2911" t="s">
        <v>3017</v>
      </c>
      <c r="G2911" t="s">
        <v>5141</v>
      </c>
      <c r="H2911">
        <v>19458797763</v>
      </c>
      <c r="I2911" t="s">
        <v>6870</v>
      </c>
      <c r="J2911" t="s">
        <v>7292</v>
      </c>
      <c r="K2911">
        <v>8516.52</v>
      </c>
      <c r="L2911" s="12" t="s">
        <v>9723</v>
      </c>
      <c r="M2911" s="10" t="s">
        <v>11115</v>
      </c>
      <c r="N2911">
        <v>2910</v>
      </c>
      <c r="O2911">
        <v>44996</v>
      </c>
      <c r="P2911" t="s">
        <v>11403</v>
      </c>
      <c r="Q2911" s="16">
        <v>858.97</v>
      </c>
      <c r="R2911">
        <v>7657.55</v>
      </c>
      <c r="S2911">
        <v>7</v>
      </c>
      <c r="T2911">
        <v>2910</v>
      </c>
      <c r="U2911">
        <v>3366.66</v>
      </c>
      <c r="V2911" t="s">
        <v>11413</v>
      </c>
      <c r="W2911">
        <v>3.54</v>
      </c>
      <c r="X2911">
        <v>12</v>
      </c>
      <c r="Y2911" t="s">
        <v>8945</v>
      </c>
      <c r="Z2911" t="s">
        <v>12010</v>
      </c>
      <c r="AA2911">
        <v>2910</v>
      </c>
      <c r="AB2911" t="s">
        <v>12015</v>
      </c>
      <c r="AC2911">
        <v>7220.66</v>
      </c>
      <c r="AD2911">
        <v>3860.94</v>
      </c>
      <c r="AE2911">
        <v>193.05</v>
      </c>
      <c r="AF2911" t="s">
        <v>11092</v>
      </c>
      <c r="AG2911" t="s">
        <v>11358</v>
      </c>
      <c r="AH2911">
        <v>8410</v>
      </c>
      <c r="AI2911">
        <v>2910</v>
      </c>
      <c r="AJ2911" t="s">
        <v>11232</v>
      </c>
      <c r="AK2911" t="s">
        <v>12028</v>
      </c>
      <c r="AL2911" t="s">
        <v>12031</v>
      </c>
      <c r="AM2911" t="s">
        <v>11148</v>
      </c>
      <c r="AN2911">
        <v>1</v>
      </c>
      <c r="AO2911" s="10" t="s">
        <v>12047</v>
      </c>
      <c r="AP2911" t="str" cm="1">
        <f t="array" ref="AP2911">_xlfn.IFS(
  Table1[[#This Row],[Age]]&lt;=25, "18-25",
  Table1[[#This Row],[Age]]&lt;=35, "26-35",
  Table1[[#This Row],[Age]]&lt;=45, "36-45",
  Table1[[#This Row],[Age]]&lt;=60, "46-60",
  TRUE, "60+")</f>
        <v>46-60</v>
      </c>
    </row>
    <row r="2912" spans="1:42" x14ac:dyDescent="0.3">
      <c r="A2912">
        <v>2911</v>
      </c>
      <c r="B2912" t="s">
        <v>7</v>
      </c>
      <c r="C2912" t="s">
        <v>100</v>
      </c>
      <c r="D2912">
        <v>46</v>
      </c>
      <c r="E2912" t="s">
        <v>106</v>
      </c>
      <c r="F2912" t="s">
        <v>3018</v>
      </c>
      <c r="G2912" t="s">
        <v>5146</v>
      </c>
      <c r="H2912">
        <v>19458797764</v>
      </c>
      <c r="I2912" t="s">
        <v>6865</v>
      </c>
      <c r="J2912" t="s">
        <v>7292</v>
      </c>
      <c r="K2912">
        <v>4967.66</v>
      </c>
      <c r="L2912" s="12" t="s">
        <v>9724</v>
      </c>
      <c r="M2912" s="10" t="s">
        <v>11241</v>
      </c>
      <c r="N2912">
        <v>2911</v>
      </c>
      <c r="O2912">
        <v>45290</v>
      </c>
      <c r="P2912" t="s">
        <v>11404</v>
      </c>
      <c r="Q2912" s="16">
        <v>1129.06</v>
      </c>
      <c r="R2912">
        <v>3838.6</v>
      </c>
      <c r="S2912">
        <v>87</v>
      </c>
      <c r="T2912">
        <v>2911</v>
      </c>
      <c r="U2912">
        <v>7687.7</v>
      </c>
      <c r="V2912" t="s">
        <v>11412</v>
      </c>
      <c r="W2912">
        <v>1.63</v>
      </c>
      <c r="X2912">
        <v>12</v>
      </c>
      <c r="Y2912" t="s">
        <v>11776</v>
      </c>
      <c r="Z2912" t="s">
        <v>12012</v>
      </c>
      <c r="AA2912">
        <v>2911</v>
      </c>
      <c r="AB2912" t="s">
        <v>12017</v>
      </c>
      <c r="AC2912">
        <v>2938.18</v>
      </c>
      <c r="AD2912">
        <v>1710.75</v>
      </c>
      <c r="AE2912">
        <v>85.54</v>
      </c>
      <c r="AF2912" t="s">
        <v>11234</v>
      </c>
      <c r="AG2912" t="s">
        <v>11202</v>
      </c>
      <c r="AH2912">
        <v>3517</v>
      </c>
      <c r="AI2912">
        <v>2911</v>
      </c>
      <c r="AJ2912" t="s">
        <v>11081</v>
      </c>
      <c r="AK2912" t="s">
        <v>12027</v>
      </c>
      <c r="AL2912" t="s">
        <v>12031</v>
      </c>
      <c r="AM2912" t="s">
        <v>11248</v>
      </c>
      <c r="AN2912">
        <v>1</v>
      </c>
      <c r="AO2912" s="10" t="s">
        <v>12036</v>
      </c>
      <c r="AP2912" t="str" cm="1">
        <f t="array" ref="AP2912">_xlfn.IFS(
  Table1[[#This Row],[Age]]&lt;=25, "18-25",
  Table1[[#This Row],[Age]]&lt;=35, "26-35",
  Table1[[#This Row],[Age]]&lt;=45, "36-45",
  Table1[[#This Row],[Age]]&lt;=60, "46-60",
  TRUE, "60+")</f>
        <v>46-60</v>
      </c>
    </row>
    <row r="2913" spans="1:42" x14ac:dyDescent="0.3">
      <c r="A2913">
        <v>2912</v>
      </c>
      <c r="B2913" t="s">
        <v>4</v>
      </c>
      <c r="C2913" t="s">
        <v>87</v>
      </c>
      <c r="D2913">
        <v>69</v>
      </c>
      <c r="E2913" t="s">
        <v>105</v>
      </c>
      <c r="F2913" t="s">
        <v>3019</v>
      </c>
      <c r="G2913" t="s">
        <v>5122</v>
      </c>
      <c r="H2913">
        <v>19458797765</v>
      </c>
      <c r="I2913" t="s">
        <v>5289</v>
      </c>
      <c r="J2913" t="s">
        <v>7291</v>
      </c>
      <c r="K2913">
        <v>4966.16</v>
      </c>
      <c r="L2913" s="12" t="s">
        <v>9725</v>
      </c>
      <c r="M2913" s="10" t="s">
        <v>11359</v>
      </c>
      <c r="N2913">
        <v>2912</v>
      </c>
      <c r="O2913">
        <v>45007</v>
      </c>
      <c r="P2913" t="s">
        <v>11404</v>
      </c>
      <c r="Q2913" s="16">
        <v>2509.85</v>
      </c>
      <c r="R2913">
        <v>2456.31</v>
      </c>
      <c r="S2913">
        <v>5</v>
      </c>
      <c r="T2913">
        <v>2912</v>
      </c>
      <c r="U2913">
        <v>39557.17</v>
      </c>
      <c r="V2913" t="s">
        <v>11411</v>
      </c>
      <c r="W2913">
        <v>4.7699999999999996</v>
      </c>
      <c r="X2913">
        <v>48</v>
      </c>
      <c r="Y2913" t="s">
        <v>11530</v>
      </c>
      <c r="Z2913" t="s">
        <v>12012</v>
      </c>
      <c r="AA2913">
        <v>2912</v>
      </c>
      <c r="AB2913" t="s">
        <v>12016</v>
      </c>
      <c r="AC2913">
        <v>5300.32</v>
      </c>
      <c r="AD2913">
        <v>2353.71</v>
      </c>
      <c r="AE2913">
        <v>117.69</v>
      </c>
      <c r="AF2913" t="s">
        <v>11324</v>
      </c>
      <c r="AG2913" t="s">
        <v>11335</v>
      </c>
      <c r="AH2913">
        <v>2029</v>
      </c>
      <c r="AI2913">
        <v>2912</v>
      </c>
      <c r="AJ2913" t="s">
        <v>11327</v>
      </c>
      <c r="AK2913" t="s">
        <v>12029</v>
      </c>
      <c r="AL2913" t="s">
        <v>12031</v>
      </c>
      <c r="AM2913" t="s">
        <v>11326</v>
      </c>
      <c r="AN2913">
        <v>1</v>
      </c>
      <c r="AO2913" s="10" t="s">
        <v>12047</v>
      </c>
      <c r="AP2913" t="str" cm="1">
        <f t="array" ref="AP2913">_xlfn.IFS(
  Table1[[#This Row],[Age]]&lt;=25, "18-25",
  Table1[[#This Row],[Age]]&lt;=35, "26-35",
  Table1[[#This Row],[Age]]&lt;=45, "36-45",
  Table1[[#This Row],[Age]]&lt;=60, "46-60",
  TRUE, "60+")</f>
        <v>60+</v>
      </c>
    </row>
    <row r="2914" spans="1:42" x14ac:dyDescent="0.3">
      <c r="A2914">
        <v>2913</v>
      </c>
      <c r="B2914" t="s">
        <v>24</v>
      </c>
      <c r="C2914" t="s">
        <v>75</v>
      </c>
      <c r="D2914">
        <v>63</v>
      </c>
      <c r="E2914" t="s">
        <v>106</v>
      </c>
      <c r="F2914" t="s">
        <v>3020</v>
      </c>
      <c r="G2914" t="s">
        <v>5133</v>
      </c>
      <c r="H2914">
        <v>19458797766</v>
      </c>
      <c r="I2914" t="s">
        <v>6871</v>
      </c>
      <c r="J2914" t="s">
        <v>7292</v>
      </c>
      <c r="K2914">
        <v>6122.35</v>
      </c>
      <c r="L2914" s="12" t="s">
        <v>9726</v>
      </c>
      <c r="M2914" s="10" t="s">
        <v>11075</v>
      </c>
      <c r="N2914">
        <v>2913</v>
      </c>
      <c r="O2914">
        <v>45128</v>
      </c>
      <c r="P2914" t="s">
        <v>11402</v>
      </c>
      <c r="Q2914" s="16">
        <v>1813.38</v>
      </c>
      <c r="R2914">
        <v>4308.97</v>
      </c>
      <c r="S2914">
        <v>87</v>
      </c>
      <c r="T2914">
        <v>2913</v>
      </c>
      <c r="U2914">
        <v>48823.92</v>
      </c>
      <c r="V2914" t="s">
        <v>11413</v>
      </c>
      <c r="W2914">
        <v>3.82</v>
      </c>
      <c r="X2914">
        <v>60</v>
      </c>
      <c r="Y2914" t="s">
        <v>11636</v>
      </c>
      <c r="Z2914" t="s">
        <v>12011</v>
      </c>
      <c r="AA2914">
        <v>2913</v>
      </c>
      <c r="AB2914" t="s">
        <v>12017</v>
      </c>
      <c r="AC2914">
        <v>5613.24</v>
      </c>
      <c r="AD2914">
        <v>241.62</v>
      </c>
      <c r="AE2914">
        <v>12.08</v>
      </c>
      <c r="AF2914" t="s">
        <v>11092</v>
      </c>
      <c r="AG2914" t="s">
        <v>11140</v>
      </c>
      <c r="AH2914">
        <v>4861</v>
      </c>
      <c r="AI2914">
        <v>2913</v>
      </c>
      <c r="AJ2914" t="s">
        <v>11142</v>
      </c>
      <c r="AK2914" t="s">
        <v>12029</v>
      </c>
      <c r="AL2914" t="s">
        <v>12031</v>
      </c>
      <c r="AM2914" t="s">
        <v>11149</v>
      </c>
      <c r="AN2914">
        <v>1</v>
      </c>
      <c r="AO2914" s="10" t="s">
        <v>12038</v>
      </c>
      <c r="AP2914" t="str" cm="1">
        <f t="array" ref="AP2914">_xlfn.IFS(
  Table1[[#This Row],[Age]]&lt;=25, "18-25",
  Table1[[#This Row],[Age]]&lt;=35, "26-35",
  Table1[[#This Row],[Age]]&lt;=45, "36-45",
  Table1[[#This Row],[Age]]&lt;=60, "46-60",
  TRUE, "60+")</f>
        <v>60+</v>
      </c>
    </row>
    <row r="2915" spans="1:42" x14ac:dyDescent="0.3">
      <c r="A2915">
        <v>2914</v>
      </c>
      <c r="B2915" t="s">
        <v>35</v>
      </c>
      <c r="C2915" t="s">
        <v>57</v>
      </c>
      <c r="D2915">
        <v>28</v>
      </c>
      <c r="E2915" t="s">
        <v>106</v>
      </c>
      <c r="F2915" t="s">
        <v>3021</v>
      </c>
      <c r="G2915" t="s">
        <v>5120</v>
      </c>
      <c r="H2915">
        <v>19458797767</v>
      </c>
      <c r="I2915" t="s">
        <v>6177</v>
      </c>
      <c r="J2915" t="s">
        <v>7292</v>
      </c>
      <c r="K2915">
        <v>7450.5</v>
      </c>
      <c r="L2915" s="12" t="s">
        <v>9361</v>
      </c>
      <c r="M2915" s="10" t="s">
        <v>11125</v>
      </c>
      <c r="N2915">
        <v>2914</v>
      </c>
      <c r="O2915">
        <v>45019</v>
      </c>
      <c r="P2915" t="s">
        <v>11403</v>
      </c>
      <c r="Q2915" s="16">
        <v>4549.6000000000004</v>
      </c>
      <c r="R2915">
        <v>2900.9</v>
      </c>
      <c r="S2915">
        <v>32</v>
      </c>
      <c r="T2915">
        <v>2914</v>
      </c>
      <c r="U2915">
        <v>47746.64</v>
      </c>
      <c r="V2915" t="s">
        <v>11413</v>
      </c>
      <c r="W2915">
        <v>1.55</v>
      </c>
      <c r="X2915">
        <v>36</v>
      </c>
      <c r="Y2915" t="s">
        <v>11467</v>
      </c>
      <c r="Z2915" t="s">
        <v>12011</v>
      </c>
      <c r="AA2915">
        <v>2914</v>
      </c>
      <c r="AB2915" t="s">
        <v>12016</v>
      </c>
      <c r="AC2915">
        <v>7565.92</v>
      </c>
      <c r="AD2915">
        <v>2682.98</v>
      </c>
      <c r="AE2915">
        <v>134.15</v>
      </c>
      <c r="AF2915" t="s">
        <v>11389</v>
      </c>
      <c r="AG2915" t="s">
        <v>11086</v>
      </c>
      <c r="AH2915">
        <v>8206</v>
      </c>
      <c r="AI2915">
        <v>2914</v>
      </c>
      <c r="AJ2915" t="s">
        <v>11298</v>
      </c>
      <c r="AK2915" t="s">
        <v>12029</v>
      </c>
      <c r="AL2915" t="s">
        <v>12031</v>
      </c>
      <c r="AM2915" t="s">
        <v>11323</v>
      </c>
      <c r="AN2915">
        <v>1</v>
      </c>
      <c r="AO2915" s="10" t="s">
        <v>12037</v>
      </c>
      <c r="AP2915" t="str" cm="1">
        <f t="array" ref="AP2915">_xlfn.IFS(
  Table1[[#This Row],[Age]]&lt;=25, "18-25",
  Table1[[#This Row],[Age]]&lt;=35, "26-35",
  Table1[[#This Row],[Age]]&lt;=45, "36-45",
  Table1[[#This Row],[Age]]&lt;=60, "46-60",
  TRUE, "60+")</f>
        <v>26-35</v>
      </c>
    </row>
    <row r="2916" spans="1:42" x14ac:dyDescent="0.3">
      <c r="A2916">
        <v>2915</v>
      </c>
      <c r="B2916" t="s">
        <v>43</v>
      </c>
      <c r="C2916" t="s">
        <v>88</v>
      </c>
      <c r="D2916">
        <v>59</v>
      </c>
      <c r="E2916" t="s">
        <v>106</v>
      </c>
      <c r="F2916" t="s">
        <v>3022</v>
      </c>
      <c r="G2916" t="s">
        <v>5110</v>
      </c>
      <c r="H2916">
        <v>19458797768</v>
      </c>
      <c r="I2916" t="s">
        <v>6787</v>
      </c>
      <c r="J2916" t="s">
        <v>7291</v>
      </c>
      <c r="K2916">
        <v>2092.88</v>
      </c>
      <c r="L2916" s="12" t="s">
        <v>7533</v>
      </c>
      <c r="M2916" s="10" t="s">
        <v>11178</v>
      </c>
      <c r="N2916">
        <v>2915</v>
      </c>
      <c r="O2916">
        <v>45288</v>
      </c>
      <c r="P2916" t="s">
        <v>11403</v>
      </c>
      <c r="Q2916" s="16">
        <v>10.58</v>
      </c>
      <c r="R2916">
        <v>2082.3000000000002</v>
      </c>
      <c r="S2916">
        <v>79</v>
      </c>
      <c r="T2916">
        <v>2915</v>
      </c>
      <c r="U2916">
        <v>40113.589999999997</v>
      </c>
      <c r="V2916" t="s">
        <v>11411</v>
      </c>
      <c r="W2916">
        <v>1.64</v>
      </c>
      <c r="X2916">
        <v>12</v>
      </c>
      <c r="Y2916" t="s">
        <v>11513</v>
      </c>
      <c r="Z2916" t="s">
        <v>12010</v>
      </c>
      <c r="AA2916">
        <v>2915</v>
      </c>
      <c r="AB2916" t="s">
        <v>12016</v>
      </c>
      <c r="AC2916">
        <v>7121.34</v>
      </c>
      <c r="AD2916">
        <v>1938.24</v>
      </c>
      <c r="AE2916">
        <v>96.91</v>
      </c>
      <c r="AF2916" t="s">
        <v>11054</v>
      </c>
      <c r="AG2916" t="s">
        <v>11131</v>
      </c>
      <c r="AH2916">
        <v>9023</v>
      </c>
      <c r="AI2916">
        <v>2915</v>
      </c>
      <c r="AJ2916" t="s">
        <v>11133</v>
      </c>
      <c r="AK2916" t="s">
        <v>12027</v>
      </c>
      <c r="AL2916" t="s">
        <v>12032</v>
      </c>
      <c r="AM2916" t="s">
        <v>11392</v>
      </c>
      <c r="AN2916">
        <v>1</v>
      </c>
      <c r="AO2916" s="10" t="s">
        <v>12036</v>
      </c>
      <c r="AP2916" t="str" cm="1">
        <f t="array" ref="AP2916">_xlfn.IFS(
  Table1[[#This Row],[Age]]&lt;=25, "18-25",
  Table1[[#This Row],[Age]]&lt;=35, "26-35",
  Table1[[#This Row],[Age]]&lt;=45, "36-45",
  Table1[[#This Row],[Age]]&lt;=60, "46-60",
  TRUE, "60+")</f>
        <v>46-60</v>
      </c>
    </row>
    <row r="2917" spans="1:42" x14ac:dyDescent="0.3">
      <c r="A2917">
        <v>2916</v>
      </c>
      <c r="B2917" t="s">
        <v>4</v>
      </c>
      <c r="C2917" t="s">
        <v>71</v>
      </c>
      <c r="D2917">
        <v>63</v>
      </c>
      <c r="E2917" t="s">
        <v>104</v>
      </c>
      <c r="F2917" t="s">
        <v>3023</v>
      </c>
      <c r="G2917" t="s">
        <v>5137</v>
      </c>
      <c r="H2917">
        <v>19458797769</v>
      </c>
      <c r="I2917" t="s">
        <v>6872</v>
      </c>
      <c r="J2917" t="s">
        <v>7292</v>
      </c>
      <c r="K2917">
        <v>9622.41</v>
      </c>
      <c r="L2917" s="12" t="s">
        <v>8576</v>
      </c>
      <c r="M2917" s="10" t="s">
        <v>11198</v>
      </c>
      <c r="N2917">
        <v>2916</v>
      </c>
      <c r="O2917">
        <v>44998</v>
      </c>
      <c r="P2917" t="s">
        <v>11402</v>
      </c>
      <c r="Q2917" s="16">
        <v>61.67</v>
      </c>
      <c r="R2917">
        <v>9560.74</v>
      </c>
      <c r="S2917">
        <v>91</v>
      </c>
      <c r="T2917">
        <v>2916</v>
      </c>
      <c r="U2917">
        <v>48676.34</v>
      </c>
      <c r="V2917" t="s">
        <v>11411</v>
      </c>
      <c r="W2917">
        <v>2.57</v>
      </c>
      <c r="X2917">
        <v>12</v>
      </c>
      <c r="Y2917" t="s">
        <v>11003</v>
      </c>
      <c r="Z2917" t="s">
        <v>12012</v>
      </c>
      <c r="AA2917">
        <v>2916</v>
      </c>
      <c r="AB2917" t="s">
        <v>12017</v>
      </c>
      <c r="AC2917">
        <v>7064.29</v>
      </c>
      <c r="AD2917">
        <v>332.58</v>
      </c>
      <c r="AE2917">
        <v>16.63</v>
      </c>
      <c r="AF2917" t="s">
        <v>11233</v>
      </c>
      <c r="AG2917" t="s">
        <v>11252</v>
      </c>
      <c r="AH2917">
        <v>9752</v>
      </c>
      <c r="AI2917">
        <v>2916</v>
      </c>
      <c r="AJ2917" t="s">
        <v>11323</v>
      </c>
      <c r="AK2917" t="s">
        <v>12028</v>
      </c>
      <c r="AL2917" t="s">
        <v>12032</v>
      </c>
      <c r="AM2917" t="s">
        <v>11214</v>
      </c>
      <c r="AN2917">
        <v>1</v>
      </c>
      <c r="AO2917" s="10" t="s">
        <v>12047</v>
      </c>
      <c r="AP2917" t="str" cm="1">
        <f t="array" ref="AP2917">_xlfn.IFS(
  Table1[[#This Row],[Age]]&lt;=25, "18-25",
  Table1[[#This Row],[Age]]&lt;=35, "26-35",
  Table1[[#This Row],[Age]]&lt;=45, "36-45",
  Table1[[#This Row],[Age]]&lt;=60, "46-60",
  TRUE, "60+")</f>
        <v>60+</v>
      </c>
    </row>
    <row r="2918" spans="1:42" x14ac:dyDescent="0.3">
      <c r="A2918">
        <v>2917</v>
      </c>
      <c r="B2918" t="s">
        <v>9</v>
      </c>
      <c r="C2918" t="s">
        <v>64</v>
      </c>
      <c r="D2918">
        <v>18</v>
      </c>
      <c r="E2918" t="s">
        <v>106</v>
      </c>
      <c r="F2918" t="s">
        <v>3024</v>
      </c>
      <c r="G2918" t="s">
        <v>5134</v>
      </c>
      <c r="H2918">
        <v>19458797770</v>
      </c>
      <c r="I2918" t="s">
        <v>6734</v>
      </c>
      <c r="J2918" t="s">
        <v>7291</v>
      </c>
      <c r="K2918">
        <v>1011.33</v>
      </c>
      <c r="L2918" s="12" t="s">
        <v>9727</v>
      </c>
      <c r="M2918" s="10" t="s">
        <v>11311</v>
      </c>
      <c r="N2918">
        <v>2917</v>
      </c>
      <c r="O2918">
        <v>44983</v>
      </c>
      <c r="P2918" t="s">
        <v>11402</v>
      </c>
      <c r="Q2918" s="16">
        <v>4602.63</v>
      </c>
      <c r="R2918">
        <v>5613.96</v>
      </c>
      <c r="S2918">
        <v>81</v>
      </c>
      <c r="T2918">
        <v>2917</v>
      </c>
      <c r="U2918">
        <v>42198.93</v>
      </c>
      <c r="V2918" t="s">
        <v>11411</v>
      </c>
      <c r="W2918">
        <v>4.4000000000000004</v>
      </c>
      <c r="X2918">
        <v>12</v>
      </c>
      <c r="Y2918" t="s">
        <v>11694</v>
      </c>
      <c r="Z2918" t="s">
        <v>12010</v>
      </c>
      <c r="AA2918">
        <v>2917</v>
      </c>
      <c r="AB2918" t="s">
        <v>12016</v>
      </c>
      <c r="AC2918">
        <v>4425.96</v>
      </c>
      <c r="AD2918">
        <v>464.36</v>
      </c>
      <c r="AE2918">
        <v>23.22</v>
      </c>
      <c r="AF2918" t="s">
        <v>11360</v>
      </c>
      <c r="AG2918" t="s">
        <v>11266</v>
      </c>
      <c r="AH2918">
        <v>1564</v>
      </c>
      <c r="AI2918">
        <v>2917</v>
      </c>
      <c r="AJ2918" t="s">
        <v>11202</v>
      </c>
      <c r="AK2918" t="s">
        <v>12028</v>
      </c>
      <c r="AL2918" t="s">
        <v>12031</v>
      </c>
      <c r="AM2918" t="s">
        <v>11169</v>
      </c>
      <c r="AN2918">
        <v>1</v>
      </c>
      <c r="AO2918" s="10" t="s">
        <v>12045</v>
      </c>
      <c r="AP2918" t="str" cm="1">
        <f t="array" ref="AP2918">_xlfn.IFS(
  Table1[[#This Row],[Age]]&lt;=25, "18-25",
  Table1[[#This Row],[Age]]&lt;=35, "26-35",
  Table1[[#This Row],[Age]]&lt;=45, "36-45",
  Table1[[#This Row],[Age]]&lt;=60, "46-60",
  TRUE, "60+")</f>
        <v>18-25</v>
      </c>
    </row>
    <row r="2919" spans="1:42" x14ac:dyDescent="0.3">
      <c r="A2919">
        <v>2918</v>
      </c>
      <c r="B2919" t="s">
        <v>11</v>
      </c>
      <c r="C2919" t="s">
        <v>70</v>
      </c>
      <c r="D2919">
        <v>33</v>
      </c>
      <c r="E2919" t="s">
        <v>106</v>
      </c>
      <c r="F2919" t="s">
        <v>3025</v>
      </c>
      <c r="G2919" t="s">
        <v>5130</v>
      </c>
      <c r="H2919">
        <v>19458797771</v>
      </c>
      <c r="I2919" t="s">
        <v>6267</v>
      </c>
      <c r="J2919" t="s">
        <v>7291</v>
      </c>
      <c r="K2919">
        <v>328.69</v>
      </c>
      <c r="L2919" s="12" t="s">
        <v>9728</v>
      </c>
      <c r="M2919" s="10" t="s">
        <v>11287</v>
      </c>
      <c r="N2919">
        <v>2918</v>
      </c>
      <c r="O2919">
        <v>44937</v>
      </c>
      <c r="P2919" t="s">
        <v>11404</v>
      </c>
      <c r="Q2919" s="16">
        <v>1202.7</v>
      </c>
      <c r="R2919">
        <v>1531.39</v>
      </c>
      <c r="S2919">
        <v>84</v>
      </c>
      <c r="T2919">
        <v>2918</v>
      </c>
      <c r="U2919">
        <v>3843.22</v>
      </c>
      <c r="V2919" t="s">
        <v>11411</v>
      </c>
      <c r="W2919">
        <v>9.42</v>
      </c>
      <c r="X2919">
        <v>60</v>
      </c>
      <c r="Y2919" t="s">
        <v>11972</v>
      </c>
      <c r="Z2919" t="s">
        <v>12011</v>
      </c>
      <c r="AA2919">
        <v>2918</v>
      </c>
      <c r="AB2919" t="s">
        <v>12016</v>
      </c>
      <c r="AC2919">
        <v>3082</v>
      </c>
      <c r="AD2919">
        <v>3287.19</v>
      </c>
      <c r="AE2919">
        <v>164.36</v>
      </c>
      <c r="AF2919" t="s">
        <v>11289</v>
      </c>
      <c r="AG2919" t="s">
        <v>11131</v>
      </c>
      <c r="AH2919">
        <v>3301</v>
      </c>
      <c r="AI2919">
        <v>2918</v>
      </c>
      <c r="AJ2919" t="s">
        <v>11279</v>
      </c>
      <c r="AK2919" t="s">
        <v>12027</v>
      </c>
      <c r="AL2919" t="s">
        <v>12032</v>
      </c>
      <c r="AM2919" t="s">
        <v>11154</v>
      </c>
      <c r="AN2919">
        <v>1</v>
      </c>
      <c r="AO2919" s="10" t="s">
        <v>12039</v>
      </c>
      <c r="AP2919" t="str" cm="1">
        <f t="array" ref="AP2919">_xlfn.IFS(
  Table1[[#This Row],[Age]]&lt;=25, "18-25",
  Table1[[#This Row],[Age]]&lt;=35, "26-35",
  Table1[[#This Row],[Age]]&lt;=45, "36-45",
  Table1[[#This Row],[Age]]&lt;=60, "46-60",
  TRUE, "60+")</f>
        <v>26-35</v>
      </c>
    </row>
    <row r="2920" spans="1:42" x14ac:dyDescent="0.3">
      <c r="A2920">
        <v>2919</v>
      </c>
      <c r="B2920" t="s">
        <v>17</v>
      </c>
      <c r="C2920" t="s">
        <v>85</v>
      </c>
      <c r="D2920">
        <v>42</v>
      </c>
      <c r="E2920" t="s">
        <v>104</v>
      </c>
      <c r="F2920" t="s">
        <v>3026</v>
      </c>
      <c r="G2920" t="s">
        <v>5138</v>
      </c>
      <c r="H2920">
        <v>19458797772</v>
      </c>
      <c r="I2920" t="s">
        <v>5205</v>
      </c>
      <c r="J2920" t="s">
        <v>7291</v>
      </c>
      <c r="K2920">
        <v>3652.03</v>
      </c>
      <c r="L2920" s="12" t="s">
        <v>9702</v>
      </c>
      <c r="M2920" s="10" t="s">
        <v>11358</v>
      </c>
      <c r="N2920">
        <v>2919</v>
      </c>
      <c r="O2920">
        <v>45072</v>
      </c>
      <c r="P2920" t="s">
        <v>11404</v>
      </c>
      <c r="Q2920" s="16">
        <v>22.33</v>
      </c>
      <c r="R2920">
        <v>3629.7</v>
      </c>
      <c r="S2920">
        <v>57</v>
      </c>
      <c r="T2920">
        <v>2919</v>
      </c>
      <c r="U2920">
        <v>42436.07</v>
      </c>
      <c r="V2920" t="s">
        <v>11413</v>
      </c>
      <c r="W2920">
        <v>6.92</v>
      </c>
      <c r="X2920">
        <v>24</v>
      </c>
      <c r="Y2920" t="s">
        <v>10653</v>
      </c>
      <c r="Z2920" t="s">
        <v>12010</v>
      </c>
      <c r="AA2920">
        <v>2919</v>
      </c>
      <c r="AB2920" t="s">
        <v>12015</v>
      </c>
      <c r="AC2920">
        <v>5524.1</v>
      </c>
      <c r="AD2920">
        <v>3717.06</v>
      </c>
      <c r="AE2920">
        <v>185.85</v>
      </c>
      <c r="AF2920" t="s">
        <v>11362</v>
      </c>
      <c r="AG2920" t="s">
        <v>11316</v>
      </c>
      <c r="AH2920">
        <v>8146</v>
      </c>
      <c r="AI2920">
        <v>2919</v>
      </c>
      <c r="AJ2920" t="s">
        <v>11327</v>
      </c>
      <c r="AK2920" t="s">
        <v>12027</v>
      </c>
      <c r="AL2920" t="s">
        <v>12032</v>
      </c>
      <c r="AM2920" t="s">
        <v>11398</v>
      </c>
      <c r="AN2920">
        <v>1</v>
      </c>
      <c r="AO2920" s="10" t="s">
        <v>12046</v>
      </c>
      <c r="AP2920" t="str" cm="1">
        <f t="array" ref="AP2920">_xlfn.IFS(
  Table1[[#This Row],[Age]]&lt;=25, "18-25",
  Table1[[#This Row],[Age]]&lt;=35, "26-35",
  Table1[[#This Row],[Age]]&lt;=45, "36-45",
  Table1[[#This Row],[Age]]&lt;=60, "46-60",
  TRUE, "60+")</f>
        <v>36-45</v>
      </c>
    </row>
    <row r="2921" spans="1:42" x14ac:dyDescent="0.3">
      <c r="A2921">
        <v>2920</v>
      </c>
      <c r="B2921" t="s">
        <v>49</v>
      </c>
      <c r="C2921" t="s">
        <v>55</v>
      </c>
      <c r="D2921">
        <v>55</v>
      </c>
      <c r="E2921" t="s">
        <v>105</v>
      </c>
      <c r="F2921" t="s">
        <v>3027</v>
      </c>
      <c r="G2921" t="s">
        <v>5131</v>
      </c>
      <c r="H2921">
        <v>19458797773</v>
      </c>
      <c r="I2921" t="s">
        <v>5956</v>
      </c>
      <c r="J2921" t="s">
        <v>7292</v>
      </c>
      <c r="K2921">
        <v>7044.21</v>
      </c>
      <c r="L2921" s="12" t="s">
        <v>9729</v>
      </c>
      <c r="M2921" s="10" t="s">
        <v>11333</v>
      </c>
      <c r="N2921">
        <v>2920</v>
      </c>
      <c r="O2921">
        <v>45074</v>
      </c>
      <c r="P2921" t="s">
        <v>11404</v>
      </c>
      <c r="Q2921" s="16">
        <v>2193.71</v>
      </c>
      <c r="R2921">
        <v>4850.5</v>
      </c>
      <c r="S2921">
        <v>80</v>
      </c>
      <c r="T2921">
        <v>2920</v>
      </c>
      <c r="U2921">
        <v>24705.22</v>
      </c>
      <c r="V2921" t="s">
        <v>11411</v>
      </c>
      <c r="W2921">
        <v>4.59</v>
      </c>
      <c r="X2921">
        <v>36</v>
      </c>
      <c r="Y2921" t="s">
        <v>11646</v>
      </c>
      <c r="Z2921" t="s">
        <v>12010</v>
      </c>
      <c r="AA2921">
        <v>2920</v>
      </c>
      <c r="AB2921" t="s">
        <v>12015</v>
      </c>
      <c r="AC2921">
        <v>7794.99</v>
      </c>
      <c r="AD2921">
        <v>491.89</v>
      </c>
      <c r="AE2921">
        <v>24.59</v>
      </c>
      <c r="AF2921" t="s">
        <v>11143</v>
      </c>
      <c r="AG2921" t="s">
        <v>11234</v>
      </c>
      <c r="AH2921">
        <v>6479</v>
      </c>
      <c r="AI2921">
        <v>2920</v>
      </c>
      <c r="AJ2921" t="s">
        <v>11127</v>
      </c>
      <c r="AK2921" t="s">
        <v>12029</v>
      </c>
      <c r="AL2921" t="s">
        <v>12031</v>
      </c>
      <c r="AM2921" t="s">
        <v>11312</v>
      </c>
      <c r="AN2921">
        <v>1</v>
      </c>
      <c r="AO2921" s="10" t="s">
        <v>12046</v>
      </c>
      <c r="AP2921" t="str" cm="1">
        <f t="array" ref="AP2921">_xlfn.IFS(
  Table1[[#This Row],[Age]]&lt;=25, "18-25",
  Table1[[#This Row],[Age]]&lt;=35, "26-35",
  Table1[[#This Row],[Age]]&lt;=45, "36-45",
  Table1[[#This Row],[Age]]&lt;=60, "46-60",
  TRUE, "60+")</f>
        <v>46-60</v>
      </c>
    </row>
    <row r="2922" spans="1:42" x14ac:dyDescent="0.3">
      <c r="A2922">
        <v>2921</v>
      </c>
      <c r="B2922" t="s">
        <v>15</v>
      </c>
      <c r="C2922" t="s">
        <v>91</v>
      </c>
      <c r="D2922">
        <v>35</v>
      </c>
      <c r="E2922" t="s">
        <v>106</v>
      </c>
      <c r="F2922" t="s">
        <v>3028</v>
      </c>
      <c r="G2922" t="s">
        <v>5129</v>
      </c>
      <c r="H2922">
        <v>19458797774</v>
      </c>
      <c r="I2922" t="s">
        <v>6444</v>
      </c>
      <c r="J2922" t="s">
        <v>7292</v>
      </c>
      <c r="K2922">
        <v>9782.94</v>
      </c>
      <c r="L2922" s="12" t="s">
        <v>9730</v>
      </c>
      <c r="M2922" s="10" t="s">
        <v>11278</v>
      </c>
      <c r="N2922">
        <v>2921</v>
      </c>
      <c r="O2922">
        <v>45134</v>
      </c>
      <c r="P2922" t="s">
        <v>11404</v>
      </c>
      <c r="Q2922" s="16">
        <v>986.29</v>
      </c>
      <c r="R2922">
        <v>10769.23</v>
      </c>
      <c r="S2922">
        <v>62</v>
      </c>
      <c r="T2922">
        <v>2921</v>
      </c>
      <c r="U2922">
        <v>23380.91</v>
      </c>
      <c r="V2922" t="s">
        <v>11413</v>
      </c>
      <c r="W2922">
        <v>8.19</v>
      </c>
      <c r="X2922">
        <v>24</v>
      </c>
      <c r="Y2922" t="s">
        <v>11825</v>
      </c>
      <c r="Z2922" t="s">
        <v>12010</v>
      </c>
      <c r="AA2922">
        <v>2921</v>
      </c>
      <c r="AB2922" t="s">
        <v>12015</v>
      </c>
      <c r="AC2922">
        <v>9081.75</v>
      </c>
      <c r="AD2922">
        <v>3874.38</v>
      </c>
      <c r="AE2922">
        <v>193.72</v>
      </c>
      <c r="AF2922" t="s">
        <v>11138</v>
      </c>
      <c r="AG2922" t="s">
        <v>11290</v>
      </c>
      <c r="AH2922">
        <v>6900</v>
      </c>
      <c r="AI2922">
        <v>2921</v>
      </c>
      <c r="AJ2922" t="s">
        <v>11159</v>
      </c>
      <c r="AK2922" t="s">
        <v>12027</v>
      </c>
      <c r="AL2922" t="s">
        <v>12032</v>
      </c>
      <c r="AM2922" t="s">
        <v>11091</v>
      </c>
      <c r="AN2922">
        <v>1</v>
      </c>
      <c r="AO2922" s="10" t="s">
        <v>12038</v>
      </c>
      <c r="AP2922" t="str" cm="1">
        <f t="array" ref="AP2922">_xlfn.IFS(
  Table1[[#This Row],[Age]]&lt;=25, "18-25",
  Table1[[#This Row],[Age]]&lt;=35, "26-35",
  Table1[[#This Row],[Age]]&lt;=45, "36-45",
  Table1[[#This Row],[Age]]&lt;=60, "46-60",
  TRUE, "60+")</f>
        <v>26-35</v>
      </c>
    </row>
    <row r="2923" spans="1:42" x14ac:dyDescent="0.3">
      <c r="A2923">
        <v>2922</v>
      </c>
      <c r="B2923" t="s">
        <v>5</v>
      </c>
      <c r="C2923" t="s">
        <v>96</v>
      </c>
      <c r="D2923">
        <v>33</v>
      </c>
      <c r="E2923" t="s">
        <v>104</v>
      </c>
      <c r="F2923" t="s">
        <v>3029</v>
      </c>
      <c r="G2923" t="s">
        <v>5118</v>
      </c>
      <c r="H2923">
        <v>19458797775</v>
      </c>
      <c r="I2923" t="s">
        <v>6015</v>
      </c>
      <c r="J2923" t="s">
        <v>7291</v>
      </c>
      <c r="K2923">
        <v>9334.33</v>
      </c>
      <c r="L2923" s="12" t="s">
        <v>9731</v>
      </c>
      <c r="M2923" s="10" t="s">
        <v>11247</v>
      </c>
      <c r="N2923">
        <v>2922</v>
      </c>
      <c r="O2923">
        <v>45017</v>
      </c>
      <c r="P2923" t="s">
        <v>11402</v>
      </c>
      <c r="Q2923" s="16">
        <v>276.12</v>
      </c>
      <c r="R2923">
        <v>9058.2099999999991</v>
      </c>
      <c r="S2923">
        <v>28</v>
      </c>
      <c r="T2923">
        <v>2922</v>
      </c>
      <c r="U2923">
        <v>1123.8399999999999</v>
      </c>
      <c r="V2923" t="s">
        <v>11413</v>
      </c>
      <c r="W2923">
        <v>6.12</v>
      </c>
      <c r="X2923">
        <v>48</v>
      </c>
      <c r="Y2923" t="s">
        <v>11627</v>
      </c>
      <c r="Z2923" t="s">
        <v>12010</v>
      </c>
      <c r="AA2923">
        <v>2922</v>
      </c>
      <c r="AB2923" t="s">
        <v>12016</v>
      </c>
      <c r="AC2923">
        <v>7601.99</v>
      </c>
      <c r="AD2923">
        <v>4317.8100000000004</v>
      </c>
      <c r="AE2923">
        <v>215.89</v>
      </c>
      <c r="AF2923" t="s">
        <v>11188</v>
      </c>
      <c r="AG2923" t="s">
        <v>11260</v>
      </c>
      <c r="AH2923">
        <v>7567</v>
      </c>
      <c r="AI2923">
        <v>2922</v>
      </c>
      <c r="AJ2923" t="s">
        <v>11247</v>
      </c>
      <c r="AK2923" t="s">
        <v>12027</v>
      </c>
      <c r="AL2923" t="s">
        <v>12031</v>
      </c>
      <c r="AM2923" t="s">
        <v>11396</v>
      </c>
      <c r="AN2923">
        <v>1</v>
      </c>
      <c r="AO2923" s="10" t="s">
        <v>12037</v>
      </c>
      <c r="AP2923" t="str" cm="1">
        <f t="array" ref="AP2923">_xlfn.IFS(
  Table1[[#This Row],[Age]]&lt;=25, "18-25",
  Table1[[#This Row],[Age]]&lt;=35, "26-35",
  Table1[[#This Row],[Age]]&lt;=45, "36-45",
  Table1[[#This Row],[Age]]&lt;=60, "46-60",
  TRUE, "60+")</f>
        <v>26-35</v>
      </c>
    </row>
    <row r="2924" spans="1:42" x14ac:dyDescent="0.3">
      <c r="A2924">
        <v>2923</v>
      </c>
      <c r="B2924" t="s">
        <v>29</v>
      </c>
      <c r="C2924" t="s">
        <v>67</v>
      </c>
      <c r="D2924">
        <v>36</v>
      </c>
      <c r="E2924" t="s">
        <v>105</v>
      </c>
      <c r="F2924" t="s">
        <v>3030</v>
      </c>
      <c r="G2924" t="s">
        <v>5121</v>
      </c>
      <c r="H2924">
        <v>19458797776</v>
      </c>
      <c r="I2924" t="s">
        <v>5547</v>
      </c>
      <c r="J2924" t="s">
        <v>7291</v>
      </c>
      <c r="K2924">
        <v>6916.03</v>
      </c>
      <c r="L2924" s="12" t="s">
        <v>9732</v>
      </c>
      <c r="M2924" s="10" t="s">
        <v>11123</v>
      </c>
      <c r="N2924">
        <v>2923</v>
      </c>
      <c r="O2924">
        <v>45013</v>
      </c>
      <c r="P2924" t="s">
        <v>11402</v>
      </c>
      <c r="Q2924" s="16">
        <v>2657.04</v>
      </c>
      <c r="R2924">
        <v>4258.99</v>
      </c>
      <c r="S2924">
        <v>95</v>
      </c>
      <c r="T2924">
        <v>2923</v>
      </c>
      <c r="U2924">
        <v>31392.6</v>
      </c>
      <c r="V2924" t="s">
        <v>11413</v>
      </c>
      <c r="W2924">
        <v>4.76</v>
      </c>
      <c r="X2924">
        <v>12</v>
      </c>
      <c r="Y2924" t="s">
        <v>8618</v>
      </c>
      <c r="Z2924" t="s">
        <v>12012</v>
      </c>
      <c r="AA2924">
        <v>2923</v>
      </c>
      <c r="AB2924" t="s">
        <v>12017</v>
      </c>
      <c r="AC2924">
        <v>4556.32</v>
      </c>
      <c r="AD2924">
        <v>2830.66</v>
      </c>
      <c r="AE2924">
        <v>141.53</v>
      </c>
      <c r="AF2924" t="s">
        <v>11324</v>
      </c>
      <c r="AG2924" t="s">
        <v>11056</v>
      </c>
      <c r="AH2924">
        <v>1669</v>
      </c>
      <c r="AI2924">
        <v>2923</v>
      </c>
      <c r="AJ2924" t="s">
        <v>11228</v>
      </c>
      <c r="AK2924" t="s">
        <v>12027</v>
      </c>
      <c r="AL2924" t="s">
        <v>12032</v>
      </c>
      <c r="AM2924" t="s">
        <v>11288</v>
      </c>
      <c r="AN2924">
        <v>1</v>
      </c>
      <c r="AO2924" s="10" t="s">
        <v>12047</v>
      </c>
      <c r="AP2924" t="str" cm="1">
        <f t="array" ref="AP2924">_xlfn.IFS(
  Table1[[#This Row],[Age]]&lt;=25, "18-25",
  Table1[[#This Row],[Age]]&lt;=35, "26-35",
  Table1[[#This Row],[Age]]&lt;=45, "36-45",
  Table1[[#This Row],[Age]]&lt;=60, "46-60",
  TRUE, "60+")</f>
        <v>36-45</v>
      </c>
    </row>
    <row r="2925" spans="1:42" x14ac:dyDescent="0.3">
      <c r="A2925">
        <v>2924</v>
      </c>
      <c r="B2925" t="s">
        <v>20</v>
      </c>
      <c r="C2925" t="s">
        <v>77</v>
      </c>
      <c r="D2925">
        <v>33</v>
      </c>
      <c r="E2925" t="s">
        <v>106</v>
      </c>
      <c r="F2925" t="s">
        <v>3031</v>
      </c>
      <c r="G2925" t="s">
        <v>5132</v>
      </c>
      <c r="H2925">
        <v>19458797777</v>
      </c>
      <c r="I2925" t="s">
        <v>5444</v>
      </c>
      <c r="J2925" t="s">
        <v>7292</v>
      </c>
      <c r="K2925">
        <v>4421.8</v>
      </c>
      <c r="L2925" s="12" t="s">
        <v>9733</v>
      </c>
      <c r="M2925" s="10" t="s">
        <v>11256</v>
      </c>
      <c r="N2925">
        <v>2924</v>
      </c>
      <c r="O2925">
        <v>45035</v>
      </c>
      <c r="P2925" t="s">
        <v>11404</v>
      </c>
      <c r="Q2925" s="16">
        <v>709.49</v>
      </c>
      <c r="R2925">
        <v>5131.29</v>
      </c>
      <c r="S2925">
        <v>80</v>
      </c>
      <c r="T2925">
        <v>2924</v>
      </c>
      <c r="U2925">
        <v>33908.82</v>
      </c>
      <c r="V2925" t="s">
        <v>11411</v>
      </c>
      <c r="W2925">
        <v>2.2999999999999998</v>
      </c>
      <c r="X2925">
        <v>48</v>
      </c>
      <c r="Y2925" t="s">
        <v>8795</v>
      </c>
      <c r="Z2925" t="s">
        <v>12012</v>
      </c>
      <c r="AA2925">
        <v>2924</v>
      </c>
      <c r="AB2925" t="s">
        <v>12017</v>
      </c>
      <c r="AC2925">
        <v>9614.98</v>
      </c>
      <c r="AD2925">
        <v>2443.64</v>
      </c>
      <c r="AE2925">
        <v>122.18</v>
      </c>
      <c r="AF2925" t="s">
        <v>11371</v>
      </c>
      <c r="AG2925" t="s">
        <v>11194</v>
      </c>
      <c r="AH2925">
        <v>3721</v>
      </c>
      <c r="AI2925">
        <v>2924</v>
      </c>
      <c r="AJ2925" t="s">
        <v>11098</v>
      </c>
      <c r="AK2925" t="s">
        <v>12027</v>
      </c>
      <c r="AL2925" t="s">
        <v>12031</v>
      </c>
      <c r="AM2925" t="s">
        <v>11385</v>
      </c>
      <c r="AN2925">
        <v>1</v>
      </c>
      <c r="AO2925" s="10" t="s">
        <v>12037</v>
      </c>
      <c r="AP2925" t="str" cm="1">
        <f t="array" ref="AP2925">_xlfn.IFS(
  Table1[[#This Row],[Age]]&lt;=25, "18-25",
  Table1[[#This Row],[Age]]&lt;=35, "26-35",
  Table1[[#This Row],[Age]]&lt;=45, "36-45",
  Table1[[#This Row],[Age]]&lt;=60, "46-60",
  TRUE, "60+")</f>
        <v>26-35</v>
      </c>
    </row>
    <row r="2926" spans="1:42" x14ac:dyDescent="0.3">
      <c r="A2926">
        <v>2925</v>
      </c>
      <c r="B2926" t="s">
        <v>14</v>
      </c>
      <c r="C2926" t="s">
        <v>61</v>
      </c>
      <c r="D2926">
        <v>22</v>
      </c>
      <c r="E2926" t="s">
        <v>105</v>
      </c>
      <c r="F2926" t="s">
        <v>3032</v>
      </c>
      <c r="G2926" t="s">
        <v>5140</v>
      </c>
      <c r="H2926">
        <v>19458797778</v>
      </c>
      <c r="I2926" t="s">
        <v>5941</v>
      </c>
      <c r="J2926" t="s">
        <v>7291</v>
      </c>
      <c r="K2926">
        <v>5998.44</v>
      </c>
      <c r="L2926" s="12" t="s">
        <v>8161</v>
      </c>
      <c r="M2926" s="10" t="s">
        <v>11261</v>
      </c>
      <c r="N2926">
        <v>2925</v>
      </c>
      <c r="O2926">
        <v>45209</v>
      </c>
      <c r="P2926" t="s">
        <v>11404</v>
      </c>
      <c r="Q2926" s="16">
        <v>4186.0200000000004</v>
      </c>
      <c r="R2926">
        <v>10184.459999999999</v>
      </c>
      <c r="S2926">
        <v>78</v>
      </c>
      <c r="T2926">
        <v>2925</v>
      </c>
      <c r="U2926">
        <v>39745.06</v>
      </c>
      <c r="V2926" t="s">
        <v>11413</v>
      </c>
      <c r="W2926">
        <v>9.34</v>
      </c>
      <c r="X2926">
        <v>48</v>
      </c>
      <c r="Y2926" t="s">
        <v>11749</v>
      </c>
      <c r="Z2926" t="s">
        <v>12010</v>
      </c>
      <c r="AA2926">
        <v>2925</v>
      </c>
      <c r="AB2926" t="s">
        <v>12017</v>
      </c>
      <c r="AC2926">
        <v>8799.25</v>
      </c>
      <c r="AD2926">
        <v>2300.3200000000002</v>
      </c>
      <c r="AE2926">
        <v>115.02</v>
      </c>
      <c r="AF2926" t="s">
        <v>11104</v>
      </c>
      <c r="AG2926" t="s">
        <v>11122</v>
      </c>
      <c r="AH2926">
        <v>6434</v>
      </c>
      <c r="AI2926">
        <v>2925</v>
      </c>
      <c r="AJ2926" t="s">
        <v>11303</v>
      </c>
      <c r="AK2926" t="s">
        <v>12029</v>
      </c>
      <c r="AL2926" t="s">
        <v>12032</v>
      </c>
      <c r="AM2926" t="s">
        <v>11374</v>
      </c>
      <c r="AN2926">
        <v>1</v>
      </c>
      <c r="AO2926" s="10" t="s">
        <v>12044</v>
      </c>
      <c r="AP2926" t="str" cm="1">
        <f t="array" ref="AP2926">_xlfn.IFS(
  Table1[[#This Row],[Age]]&lt;=25, "18-25",
  Table1[[#This Row],[Age]]&lt;=35, "26-35",
  Table1[[#This Row],[Age]]&lt;=45, "36-45",
  Table1[[#This Row],[Age]]&lt;=60, "46-60",
  TRUE, "60+")</f>
        <v>18-25</v>
      </c>
    </row>
    <row r="2927" spans="1:42" x14ac:dyDescent="0.3">
      <c r="A2927">
        <v>2926</v>
      </c>
      <c r="B2927" t="s">
        <v>8</v>
      </c>
      <c r="C2927" t="s">
        <v>58</v>
      </c>
      <c r="D2927">
        <v>44</v>
      </c>
      <c r="E2927" t="s">
        <v>106</v>
      </c>
      <c r="F2927" t="s">
        <v>3033</v>
      </c>
      <c r="G2927" t="s">
        <v>5132</v>
      </c>
      <c r="H2927">
        <v>19458797779</v>
      </c>
      <c r="I2927" t="s">
        <v>6210</v>
      </c>
      <c r="J2927" t="s">
        <v>7291</v>
      </c>
      <c r="K2927">
        <v>9689.7099999999991</v>
      </c>
      <c r="L2927" s="12" t="s">
        <v>9734</v>
      </c>
      <c r="M2927" s="10" t="s">
        <v>11147</v>
      </c>
      <c r="N2927">
        <v>2926</v>
      </c>
      <c r="O2927">
        <v>45131</v>
      </c>
      <c r="P2927" t="s">
        <v>11402</v>
      </c>
      <c r="Q2927" s="16">
        <v>1517.79</v>
      </c>
      <c r="R2927">
        <v>8171.92</v>
      </c>
      <c r="S2927">
        <v>74</v>
      </c>
      <c r="T2927">
        <v>2926</v>
      </c>
      <c r="U2927">
        <v>16971.7</v>
      </c>
      <c r="V2927" t="s">
        <v>11412</v>
      </c>
      <c r="W2927">
        <v>6.61</v>
      </c>
      <c r="X2927">
        <v>12</v>
      </c>
      <c r="Y2927" t="s">
        <v>9191</v>
      </c>
      <c r="Z2927" t="s">
        <v>12011</v>
      </c>
      <c r="AA2927">
        <v>2926</v>
      </c>
      <c r="AB2927" t="s">
        <v>12017</v>
      </c>
      <c r="AC2927">
        <v>9143.81</v>
      </c>
      <c r="AD2927">
        <v>1483.29</v>
      </c>
      <c r="AE2927">
        <v>74.16</v>
      </c>
      <c r="AF2927" t="s">
        <v>11100</v>
      </c>
      <c r="AG2927" t="s">
        <v>11061</v>
      </c>
      <c r="AH2927">
        <v>7577</v>
      </c>
      <c r="AI2927">
        <v>2926</v>
      </c>
      <c r="AJ2927" t="s">
        <v>11053</v>
      </c>
      <c r="AK2927" t="s">
        <v>12027</v>
      </c>
      <c r="AL2927" t="s">
        <v>12032</v>
      </c>
      <c r="AM2927" t="s">
        <v>11248</v>
      </c>
      <c r="AN2927">
        <v>1</v>
      </c>
      <c r="AO2927" s="10" t="s">
        <v>12038</v>
      </c>
      <c r="AP2927" t="str" cm="1">
        <f t="array" ref="AP2927">_xlfn.IFS(
  Table1[[#This Row],[Age]]&lt;=25, "18-25",
  Table1[[#This Row],[Age]]&lt;=35, "26-35",
  Table1[[#This Row],[Age]]&lt;=45, "36-45",
  Table1[[#This Row],[Age]]&lt;=60, "46-60",
  TRUE, "60+")</f>
        <v>36-45</v>
      </c>
    </row>
    <row r="2928" spans="1:42" x14ac:dyDescent="0.3">
      <c r="A2928">
        <v>2927</v>
      </c>
      <c r="B2928" t="s">
        <v>9</v>
      </c>
      <c r="C2928" t="s">
        <v>62</v>
      </c>
      <c r="D2928">
        <v>61</v>
      </c>
      <c r="E2928" t="s">
        <v>106</v>
      </c>
      <c r="F2928" t="s">
        <v>3034</v>
      </c>
      <c r="G2928" t="s">
        <v>5110</v>
      </c>
      <c r="H2928">
        <v>19458797780</v>
      </c>
      <c r="I2928" t="s">
        <v>5356</v>
      </c>
      <c r="J2928" t="s">
        <v>7291</v>
      </c>
      <c r="K2928">
        <v>2728.46</v>
      </c>
      <c r="L2928" s="12" t="s">
        <v>9735</v>
      </c>
      <c r="M2928" s="10" t="s">
        <v>11248</v>
      </c>
      <c r="N2928">
        <v>2927</v>
      </c>
      <c r="O2928">
        <v>45023</v>
      </c>
      <c r="P2928" t="s">
        <v>11404</v>
      </c>
      <c r="Q2928" s="16">
        <v>1116.07</v>
      </c>
      <c r="R2928">
        <v>1612.39</v>
      </c>
      <c r="S2928">
        <v>66</v>
      </c>
      <c r="T2928">
        <v>2927</v>
      </c>
      <c r="U2928">
        <v>7278.55</v>
      </c>
      <c r="V2928" t="s">
        <v>11411</v>
      </c>
      <c r="W2928">
        <v>4.95</v>
      </c>
      <c r="X2928">
        <v>60</v>
      </c>
      <c r="Y2928" t="s">
        <v>11710</v>
      </c>
      <c r="Z2928" t="s">
        <v>12012</v>
      </c>
      <c r="AA2928">
        <v>2927</v>
      </c>
      <c r="AB2928" t="s">
        <v>12015</v>
      </c>
      <c r="AC2928">
        <v>3552.38</v>
      </c>
      <c r="AD2928">
        <v>4485.6499999999996</v>
      </c>
      <c r="AE2928">
        <v>224.28</v>
      </c>
      <c r="AF2928" t="s">
        <v>11069</v>
      </c>
      <c r="AG2928" t="s">
        <v>11270</v>
      </c>
      <c r="AH2928">
        <v>9879</v>
      </c>
      <c r="AI2928">
        <v>2927</v>
      </c>
      <c r="AJ2928" t="s">
        <v>11369</v>
      </c>
      <c r="AK2928" t="s">
        <v>12028</v>
      </c>
      <c r="AL2928" t="s">
        <v>12031</v>
      </c>
      <c r="AM2928" t="s">
        <v>11378</v>
      </c>
      <c r="AN2928">
        <v>1</v>
      </c>
      <c r="AO2928" s="10" t="s">
        <v>12037</v>
      </c>
      <c r="AP2928" t="str" cm="1">
        <f t="array" ref="AP2928">_xlfn.IFS(
  Table1[[#This Row],[Age]]&lt;=25, "18-25",
  Table1[[#This Row],[Age]]&lt;=35, "26-35",
  Table1[[#This Row],[Age]]&lt;=45, "36-45",
  Table1[[#This Row],[Age]]&lt;=60, "46-60",
  TRUE, "60+")</f>
        <v>60+</v>
      </c>
    </row>
    <row r="2929" spans="1:42" x14ac:dyDescent="0.3">
      <c r="A2929">
        <v>2928</v>
      </c>
      <c r="B2929" t="s">
        <v>3</v>
      </c>
      <c r="C2929" t="s">
        <v>77</v>
      </c>
      <c r="D2929">
        <v>23</v>
      </c>
      <c r="E2929" t="s">
        <v>105</v>
      </c>
      <c r="F2929" t="s">
        <v>3035</v>
      </c>
      <c r="G2929" t="s">
        <v>5127</v>
      </c>
      <c r="H2929">
        <v>19458797781</v>
      </c>
      <c r="I2929" t="s">
        <v>5485</v>
      </c>
      <c r="J2929" t="s">
        <v>7292</v>
      </c>
      <c r="K2929">
        <v>4834.9799999999996</v>
      </c>
      <c r="L2929" s="12" t="s">
        <v>9736</v>
      </c>
      <c r="M2929" s="10" t="s">
        <v>11148</v>
      </c>
      <c r="N2929">
        <v>2928</v>
      </c>
      <c r="O2929">
        <v>45191</v>
      </c>
      <c r="P2929" t="s">
        <v>11402</v>
      </c>
      <c r="Q2929" s="16">
        <v>3701.39</v>
      </c>
      <c r="R2929">
        <v>8536.3700000000008</v>
      </c>
      <c r="S2929">
        <v>97</v>
      </c>
      <c r="T2929">
        <v>2928</v>
      </c>
      <c r="U2929">
        <v>22552.67</v>
      </c>
      <c r="V2929" t="s">
        <v>11412</v>
      </c>
      <c r="W2929">
        <v>4.9400000000000004</v>
      </c>
      <c r="X2929">
        <v>48</v>
      </c>
      <c r="Y2929" t="s">
        <v>11746</v>
      </c>
      <c r="Z2929" t="s">
        <v>12010</v>
      </c>
      <c r="AA2929">
        <v>2928</v>
      </c>
      <c r="AB2929" t="s">
        <v>12016</v>
      </c>
      <c r="AC2929">
        <v>9846.31</v>
      </c>
      <c r="AD2929">
        <v>4343.75</v>
      </c>
      <c r="AE2929">
        <v>217.19</v>
      </c>
      <c r="AF2929" t="s">
        <v>11173</v>
      </c>
      <c r="AG2929" t="s">
        <v>11178</v>
      </c>
      <c r="AH2929">
        <v>2939</v>
      </c>
      <c r="AI2929">
        <v>2928</v>
      </c>
      <c r="AJ2929" t="s">
        <v>11350</v>
      </c>
      <c r="AK2929" t="s">
        <v>12029</v>
      </c>
      <c r="AL2929" t="s">
        <v>12032</v>
      </c>
      <c r="AM2929" t="s">
        <v>11227</v>
      </c>
      <c r="AN2929">
        <v>1</v>
      </c>
      <c r="AO2929" s="10" t="s">
        <v>12042</v>
      </c>
      <c r="AP2929" t="str" cm="1">
        <f t="array" ref="AP2929">_xlfn.IFS(
  Table1[[#This Row],[Age]]&lt;=25, "18-25",
  Table1[[#This Row],[Age]]&lt;=35, "26-35",
  Table1[[#This Row],[Age]]&lt;=45, "36-45",
  Table1[[#This Row],[Age]]&lt;=60, "46-60",
  TRUE, "60+")</f>
        <v>18-25</v>
      </c>
    </row>
    <row r="2930" spans="1:42" x14ac:dyDescent="0.3">
      <c r="A2930">
        <v>2929</v>
      </c>
      <c r="B2930" t="s">
        <v>18</v>
      </c>
      <c r="C2930" t="s">
        <v>100</v>
      </c>
      <c r="D2930">
        <v>51</v>
      </c>
      <c r="E2930" t="s">
        <v>105</v>
      </c>
      <c r="F2930" t="s">
        <v>3036</v>
      </c>
      <c r="G2930" t="s">
        <v>5148</v>
      </c>
      <c r="H2930">
        <v>19458797782</v>
      </c>
      <c r="I2930" t="s">
        <v>5871</v>
      </c>
      <c r="J2930" t="s">
        <v>7292</v>
      </c>
      <c r="K2930">
        <v>6959.73</v>
      </c>
      <c r="L2930" s="12" t="s">
        <v>7485</v>
      </c>
      <c r="M2930" s="10" t="s">
        <v>11381</v>
      </c>
      <c r="N2930">
        <v>2929</v>
      </c>
      <c r="O2930">
        <v>45195</v>
      </c>
      <c r="P2930" t="s">
        <v>11404</v>
      </c>
      <c r="Q2930" s="16">
        <v>4244.76</v>
      </c>
      <c r="R2930">
        <v>2714.97</v>
      </c>
      <c r="S2930">
        <v>41</v>
      </c>
      <c r="T2930">
        <v>2929</v>
      </c>
      <c r="U2930">
        <v>18752.11</v>
      </c>
      <c r="V2930" t="s">
        <v>11411</v>
      </c>
      <c r="W2930">
        <v>7.89</v>
      </c>
      <c r="X2930">
        <v>60</v>
      </c>
      <c r="Y2930" t="s">
        <v>10279</v>
      </c>
      <c r="Z2930" t="s">
        <v>12012</v>
      </c>
      <c r="AA2930">
        <v>2929</v>
      </c>
      <c r="AB2930" t="s">
        <v>12015</v>
      </c>
      <c r="AC2930">
        <v>3427.35</v>
      </c>
      <c r="AD2930">
        <v>2557.71</v>
      </c>
      <c r="AE2930">
        <v>127.89</v>
      </c>
      <c r="AF2930" t="s">
        <v>11388</v>
      </c>
      <c r="AG2930" t="s">
        <v>11230</v>
      </c>
      <c r="AH2930">
        <v>4790</v>
      </c>
      <c r="AI2930">
        <v>2929</v>
      </c>
      <c r="AJ2930" t="s">
        <v>11112</v>
      </c>
      <c r="AK2930" t="s">
        <v>12028</v>
      </c>
      <c r="AL2930" t="s">
        <v>12032</v>
      </c>
      <c r="AM2930" t="s">
        <v>11085</v>
      </c>
      <c r="AN2930">
        <v>1</v>
      </c>
      <c r="AO2930" s="10" t="s">
        <v>12042</v>
      </c>
      <c r="AP2930" t="str" cm="1">
        <f t="array" ref="AP2930">_xlfn.IFS(
  Table1[[#This Row],[Age]]&lt;=25, "18-25",
  Table1[[#This Row],[Age]]&lt;=35, "26-35",
  Table1[[#This Row],[Age]]&lt;=45, "36-45",
  Table1[[#This Row],[Age]]&lt;=60, "46-60",
  TRUE, "60+")</f>
        <v>46-60</v>
      </c>
    </row>
    <row r="2931" spans="1:42" x14ac:dyDescent="0.3">
      <c r="A2931">
        <v>2930</v>
      </c>
      <c r="B2931" t="s">
        <v>2</v>
      </c>
      <c r="C2931" t="s">
        <v>39</v>
      </c>
      <c r="D2931">
        <v>33</v>
      </c>
      <c r="E2931" t="s">
        <v>105</v>
      </c>
      <c r="F2931" t="s">
        <v>3037</v>
      </c>
      <c r="G2931" t="s">
        <v>5118</v>
      </c>
      <c r="H2931">
        <v>19458797783</v>
      </c>
      <c r="I2931" t="s">
        <v>5329</v>
      </c>
      <c r="J2931" t="s">
        <v>7292</v>
      </c>
      <c r="K2931">
        <v>201.96</v>
      </c>
      <c r="L2931" s="12" t="s">
        <v>7671</v>
      </c>
      <c r="M2931" s="10" t="s">
        <v>11349</v>
      </c>
      <c r="N2931">
        <v>2930</v>
      </c>
      <c r="O2931">
        <v>45190</v>
      </c>
      <c r="P2931" t="s">
        <v>11402</v>
      </c>
      <c r="Q2931" s="16">
        <v>474.57</v>
      </c>
      <c r="R2931">
        <v>676.53</v>
      </c>
      <c r="S2931">
        <v>86</v>
      </c>
      <c r="T2931">
        <v>2930</v>
      </c>
      <c r="U2931">
        <v>37903.53</v>
      </c>
      <c r="V2931" t="s">
        <v>11411</v>
      </c>
      <c r="W2931">
        <v>2.62</v>
      </c>
      <c r="X2931">
        <v>24</v>
      </c>
      <c r="Y2931" t="s">
        <v>11744</v>
      </c>
      <c r="Z2931" t="s">
        <v>12010</v>
      </c>
      <c r="AA2931">
        <v>2930</v>
      </c>
      <c r="AB2931" t="s">
        <v>12017</v>
      </c>
      <c r="AC2931">
        <v>2470.8200000000002</v>
      </c>
      <c r="AD2931">
        <v>1212.17</v>
      </c>
      <c r="AE2931">
        <v>60.61</v>
      </c>
      <c r="AF2931" t="s">
        <v>11292</v>
      </c>
      <c r="AG2931" t="s">
        <v>11310</v>
      </c>
      <c r="AH2931">
        <v>2610</v>
      </c>
      <c r="AI2931">
        <v>2930</v>
      </c>
      <c r="AJ2931" t="s">
        <v>11061</v>
      </c>
      <c r="AK2931" t="s">
        <v>12029</v>
      </c>
      <c r="AL2931" t="s">
        <v>12032</v>
      </c>
      <c r="AM2931" t="s">
        <v>11217</v>
      </c>
      <c r="AN2931">
        <v>1</v>
      </c>
      <c r="AO2931" s="10" t="s">
        <v>12042</v>
      </c>
      <c r="AP2931" t="str" cm="1">
        <f t="array" ref="AP2931">_xlfn.IFS(
  Table1[[#This Row],[Age]]&lt;=25, "18-25",
  Table1[[#This Row],[Age]]&lt;=35, "26-35",
  Table1[[#This Row],[Age]]&lt;=45, "36-45",
  Table1[[#This Row],[Age]]&lt;=60, "46-60",
  TRUE, "60+")</f>
        <v>26-35</v>
      </c>
    </row>
    <row r="2932" spans="1:42" x14ac:dyDescent="0.3">
      <c r="A2932">
        <v>2931</v>
      </c>
      <c r="B2932" t="s">
        <v>17</v>
      </c>
      <c r="C2932" t="s">
        <v>82</v>
      </c>
      <c r="D2932">
        <v>40</v>
      </c>
      <c r="E2932" t="s">
        <v>106</v>
      </c>
      <c r="F2932" t="s">
        <v>3038</v>
      </c>
      <c r="G2932" t="s">
        <v>5140</v>
      </c>
      <c r="H2932">
        <v>19458797784</v>
      </c>
      <c r="I2932" t="s">
        <v>5222</v>
      </c>
      <c r="J2932" t="s">
        <v>7291</v>
      </c>
      <c r="K2932">
        <v>3874.49</v>
      </c>
      <c r="L2932" s="12" t="s">
        <v>9737</v>
      </c>
      <c r="M2932" s="10" t="s">
        <v>11357</v>
      </c>
      <c r="N2932">
        <v>2931</v>
      </c>
      <c r="O2932">
        <v>45040</v>
      </c>
      <c r="P2932" t="s">
        <v>11403</v>
      </c>
      <c r="Q2932" s="16">
        <v>766.34</v>
      </c>
      <c r="R2932">
        <v>3108.15</v>
      </c>
      <c r="S2932">
        <v>66</v>
      </c>
      <c r="T2932">
        <v>2931</v>
      </c>
      <c r="U2932">
        <v>12242.5</v>
      </c>
      <c r="V2932" t="s">
        <v>11412</v>
      </c>
      <c r="W2932">
        <v>4.76</v>
      </c>
      <c r="X2932">
        <v>36</v>
      </c>
      <c r="Y2932" t="s">
        <v>10575</v>
      </c>
      <c r="Z2932" t="s">
        <v>12012</v>
      </c>
      <c r="AA2932">
        <v>2931</v>
      </c>
      <c r="AB2932" t="s">
        <v>12017</v>
      </c>
      <c r="AC2932">
        <v>2909.17</v>
      </c>
      <c r="AD2932">
        <v>4551.29</v>
      </c>
      <c r="AE2932">
        <v>227.56</v>
      </c>
      <c r="AF2932" t="s">
        <v>11081</v>
      </c>
      <c r="AG2932" t="s">
        <v>11106</v>
      </c>
      <c r="AH2932">
        <v>6281</v>
      </c>
      <c r="AI2932">
        <v>2931</v>
      </c>
      <c r="AJ2932" t="s">
        <v>11262</v>
      </c>
      <c r="AK2932" t="s">
        <v>12028</v>
      </c>
      <c r="AL2932" t="s">
        <v>12032</v>
      </c>
      <c r="AM2932" t="s">
        <v>11131</v>
      </c>
      <c r="AN2932">
        <v>1</v>
      </c>
      <c r="AO2932" s="10" t="s">
        <v>12037</v>
      </c>
      <c r="AP2932" t="str" cm="1">
        <f t="array" ref="AP2932">_xlfn.IFS(
  Table1[[#This Row],[Age]]&lt;=25, "18-25",
  Table1[[#This Row],[Age]]&lt;=35, "26-35",
  Table1[[#This Row],[Age]]&lt;=45, "36-45",
  Table1[[#This Row],[Age]]&lt;=60, "46-60",
  TRUE, "60+")</f>
        <v>36-45</v>
      </c>
    </row>
    <row r="2933" spans="1:42" x14ac:dyDescent="0.3">
      <c r="A2933">
        <v>2932</v>
      </c>
      <c r="B2933" t="s">
        <v>28</v>
      </c>
      <c r="C2933" t="s">
        <v>94</v>
      </c>
      <c r="D2933">
        <v>60</v>
      </c>
      <c r="E2933" t="s">
        <v>106</v>
      </c>
      <c r="F2933" t="s">
        <v>3039</v>
      </c>
      <c r="G2933" t="s">
        <v>5142</v>
      </c>
      <c r="H2933">
        <v>19458797785</v>
      </c>
      <c r="I2933" t="s">
        <v>6089</v>
      </c>
      <c r="J2933" t="s">
        <v>7291</v>
      </c>
      <c r="K2933">
        <v>5722.33</v>
      </c>
      <c r="L2933" s="12" t="s">
        <v>9682</v>
      </c>
      <c r="M2933" s="10" t="s">
        <v>11205</v>
      </c>
      <c r="N2933">
        <v>2932</v>
      </c>
      <c r="O2933">
        <v>45238</v>
      </c>
      <c r="P2933" t="s">
        <v>11402</v>
      </c>
      <c r="Q2933" s="16">
        <v>2378.0100000000002</v>
      </c>
      <c r="R2933">
        <v>3344.32</v>
      </c>
      <c r="S2933">
        <v>64</v>
      </c>
      <c r="T2933">
        <v>2932</v>
      </c>
      <c r="U2933">
        <v>7770.38</v>
      </c>
      <c r="V2933" t="s">
        <v>11411</v>
      </c>
      <c r="W2933">
        <v>1.57</v>
      </c>
      <c r="X2933">
        <v>36</v>
      </c>
      <c r="Y2933" t="s">
        <v>11896</v>
      </c>
      <c r="Z2933" t="s">
        <v>12012</v>
      </c>
      <c r="AA2933">
        <v>2932</v>
      </c>
      <c r="AB2933" t="s">
        <v>12017</v>
      </c>
      <c r="AC2933">
        <v>6841.78</v>
      </c>
      <c r="AD2933">
        <v>3656.84</v>
      </c>
      <c r="AE2933">
        <v>182.84</v>
      </c>
      <c r="AF2933" t="s">
        <v>11201</v>
      </c>
      <c r="AG2933" t="s">
        <v>11115</v>
      </c>
      <c r="AH2933">
        <v>9647</v>
      </c>
      <c r="AI2933">
        <v>2932</v>
      </c>
      <c r="AJ2933" t="s">
        <v>11080</v>
      </c>
      <c r="AK2933" t="s">
        <v>12028</v>
      </c>
      <c r="AL2933" t="s">
        <v>12031</v>
      </c>
      <c r="AM2933" t="s">
        <v>11209</v>
      </c>
      <c r="AN2933">
        <v>1</v>
      </c>
      <c r="AO2933" s="10" t="s">
        <v>12040</v>
      </c>
      <c r="AP2933" t="str" cm="1">
        <f t="array" ref="AP2933">_xlfn.IFS(
  Table1[[#This Row],[Age]]&lt;=25, "18-25",
  Table1[[#This Row],[Age]]&lt;=35, "26-35",
  Table1[[#This Row],[Age]]&lt;=45, "36-45",
  Table1[[#This Row],[Age]]&lt;=60, "46-60",
  TRUE, "60+")</f>
        <v>46-60</v>
      </c>
    </row>
    <row r="2934" spans="1:42" x14ac:dyDescent="0.3">
      <c r="A2934">
        <v>2933</v>
      </c>
      <c r="B2934" t="s">
        <v>22</v>
      </c>
      <c r="C2934" t="s">
        <v>79</v>
      </c>
      <c r="D2934">
        <v>61</v>
      </c>
      <c r="E2934" t="s">
        <v>104</v>
      </c>
      <c r="F2934" t="s">
        <v>3040</v>
      </c>
      <c r="G2934" t="s">
        <v>5122</v>
      </c>
      <c r="H2934">
        <v>19458797786</v>
      </c>
      <c r="I2934" t="s">
        <v>5808</v>
      </c>
      <c r="J2934" t="s">
        <v>7291</v>
      </c>
      <c r="K2934">
        <v>9019.09</v>
      </c>
      <c r="L2934" s="12" t="s">
        <v>9738</v>
      </c>
      <c r="M2934" s="10" t="s">
        <v>11100</v>
      </c>
      <c r="N2934">
        <v>2933</v>
      </c>
      <c r="O2934">
        <v>45145</v>
      </c>
      <c r="P2934" t="s">
        <v>11403</v>
      </c>
      <c r="Q2934" s="16">
        <v>2955.2</v>
      </c>
      <c r="R2934">
        <v>11974.29</v>
      </c>
      <c r="S2934">
        <v>7</v>
      </c>
      <c r="T2934">
        <v>2933</v>
      </c>
      <c r="U2934">
        <v>22569.09</v>
      </c>
      <c r="V2934" t="s">
        <v>11411</v>
      </c>
      <c r="W2934">
        <v>1.72</v>
      </c>
      <c r="X2934">
        <v>36</v>
      </c>
      <c r="Y2934" t="s">
        <v>11860</v>
      </c>
      <c r="Z2934" t="s">
        <v>12010</v>
      </c>
      <c r="AA2934">
        <v>2933</v>
      </c>
      <c r="AB2934" t="s">
        <v>12015</v>
      </c>
      <c r="AC2934">
        <v>4605.95</v>
      </c>
      <c r="AD2934">
        <v>4114.16</v>
      </c>
      <c r="AE2934">
        <v>205.71</v>
      </c>
      <c r="AF2934" t="s">
        <v>11324</v>
      </c>
      <c r="AG2934" t="s">
        <v>11237</v>
      </c>
      <c r="AH2934">
        <v>9514</v>
      </c>
      <c r="AI2934">
        <v>2933</v>
      </c>
      <c r="AJ2934" t="s">
        <v>11345</v>
      </c>
      <c r="AK2934" t="s">
        <v>12029</v>
      </c>
      <c r="AL2934" t="s">
        <v>12031</v>
      </c>
      <c r="AM2934" t="s">
        <v>11386</v>
      </c>
      <c r="AN2934">
        <v>-1</v>
      </c>
      <c r="AO2934" s="10" t="s">
        <v>12041</v>
      </c>
      <c r="AP2934" t="str" cm="1">
        <f t="array" ref="AP2934">_xlfn.IFS(
  Table1[[#This Row],[Age]]&lt;=25, "18-25",
  Table1[[#This Row],[Age]]&lt;=35, "26-35",
  Table1[[#This Row],[Age]]&lt;=45, "36-45",
  Table1[[#This Row],[Age]]&lt;=60, "46-60",
  TRUE, "60+")</f>
        <v>60+</v>
      </c>
    </row>
    <row r="2935" spans="1:42" x14ac:dyDescent="0.3">
      <c r="A2935">
        <v>2934</v>
      </c>
      <c r="B2935" t="s">
        <v>29</v>
      </c>
      <c r="C2935" t="s">
        <v>72</v>
      </c>
      <c r="D2935">
        <v>49</v>
      </c>
      <c r="E2935" t="s">
        <v>104</v>
      </c>
      <c r="F2935" t="s">
        <v>3041</v>
      </c>
      <c r="G2935" t="s">
        <v>5145</v>
      </c>
      <c r="H2935">
        <v>19458797787</v>
      </c>
      <c r="I2935" t="s">
        <v>6835</v>
      </c>
      <c r="J2935" t="s">
        <v>7291</v>
      </c>
      <c r="K2935">
        <v>9920.7800000000007</v>
      </c>
      <c r="L2935" s="12" t="s">
        <v>9739</v>
      </c>
      <c r="M2935" s="10" t="s">
        <v>11297</v>
      </c>
      <c r="N2935">
        <v>2934</v>
      </c>
      <c r="O2935">
        <v>45159</v>
      </c>
      <c r="P2935" t="s">
        <v>11403</v>
      </c>
      <c r="Q2935" s="16">
        <v>425.49</v>
      </c>
      <c r="R2935">
        <v>10346.27</v>
      </c>
      <c r="S2935">
        <v>41</v>
      </c>
      <c r="T2935">
        <v>2934</v>
      </c>
      <c r="U2935">
        <v>31771.49</v>
      </c>
      <c r="V2935" t="s">
        <v>11413</v>
      </c>
      <c r="W2935">
        <v>5.74</v>
      </c>
      <c r="X2935">
        <v>36</v>
      </c>
      <c r="Y2935" t="s">
        <v>8885</v>
      </c>
      <c r="Z2935" t="s">
        <v>12012</v>
      </c>
      <c r="AA2935">
        <v>2934</v>
      </c>
      <c r="AB2935" t="s">
        <v>12016</v>
      </c>
      <c r="AC2935">
        <v>2445.19</v>
      </c>
      <c r="AD2935">
        <v>4138.58</v>
      </c>
      <c r="AE2935">
        <v>206.93</v>
      </c>
      <c r="AF2935" t="s">
        <v>11313</v>
      </c>
      <c r="AG2935" t="s">
        <v>11343</v>
      </c>
      <c r="AH2935">
        <v>2275</v>
      </c>
      <c r="AI2935">
        <v>2934</v>
      </c>
      <c r="AJ2935" t="s">
        <v>11327</v>
      </c>
      <c r="AK2935" t="s">
        <v>12029</v>
      </c>
      <c r="AL2935" t="s">
        <v>12031</v>
      </c>
      <c r="AM2935" t="s">
        <v>11327</v>
      </c>
      <c r="AN2935">
        <v>1</v>
      </c>
      <c r="AO2935" s="10" t="s">
        <v>12041</v>
      </c>
      <c r="AP2935" t="str" cm="1">
        <f t="array" ref="AP2935">_xlfn.IFS(
  Table1[[#This Row],[Age]]&lt;=25, "18-25",
  Table1[[#This Row],[Age]]&lt;=35, "26-35",
  Table1[[#This Row],[Age]]&lt;=45, "36-45",
  Table1[[#This Row],[Age]]&lt;=60, "46-60",
  TRUE, "60+")</f>
        <v>46-60</v>
      </c>
    </row>
    <row r="2936" spans="1:42" x14ac:dyDescent="0.3">
      <c r="A2936">
        <v>2935</v>
      </c>
      <c r="B2936" t="s">
        <v>28</v>
      </c>
      <c r="C2936" t="s">
        <v>80</v>
      </c>
      <c r="D2936">
        <v>60</v>
      </c>
      <c r="E2936" t="s">
        <v>104</v>
      </c>
      <c r="F2936" t="s">
        <v>3042</v>
      </c>
      <c r="G2936" t="s">
        <v>5140</v>
      </c>
      <c r="H2936">
        <v>19458797788</v>
      </c>
      <c r="I2936" t="s">
        <v>5807</v>
      </c>
      <c r="J2936" t="s">
        <v>7292</v>
      </c>
      <c r="K2936">
        <v>5607.61</v>
      </c>
      <c r="L2936" s="12" t="s">
        <v>9740</v>
      </c>
      <c r="M2936" s="10" t="s">
        <v>11310</v>
      </c>
      <c r="N2936">
        <v>2935</v>
      </c>
      <c r="O2936">
        <v>45023</v>
      </c>
      <c r="P2936" t="s">
        <v>11404</v>
      </c>
      <c r="Q2936" s="16">
        <v>1881.31</v>
      </c>
      <c r="R2936">
        <v>3726.3</v>
      </c>
      <c r="S2936">
        <v>45</v>
      </c>
      <c r="T2936">
        <v>2935</v>
      </c>
      <c r="U2936">
        <v>14768.88</v>
      </c>
      <c r="V2936" t="s">
        <v>11411</v>
      </c>
      <c r="W2936">
        <v>4.43</v>
      </c>
      <c r="X2936">
        <v>60</v>
      </c>
      <c r="Y2936" t="s">
        <v>8302</v>
      </c>
      <c r="Z2936" t="s">
        <v>12012</v>
      </c>
      <c r="AA2936">
        <v>2935</v>
      </c>
      <c r="AB2936" t="s">
        <v>12017</v>
      </c>
      <c r="AC2936">
        <v>7729.48</v>
      </c>
      <c r="AD2936">
        <v>944.49</v>
      </c>
      <c r="AE2936">
        <v>47.22</v>
      </c>
      <c r="AF2936" t="s">
        <v>11091</v>
      </c>
      <c r="AG2936" t="s">
        <v>11298</v>
      </c>
      <c r="AH2936">
        <v>7078</v>
      </c>
      <c r="AI2936">
        <v>2935</v>
      </c>
      <c r="AJ2936" t="s">
        <v>11389</v>
      </c>
      <c r="AK2936" t="s">
        <v>12027</v>
      </c>
      <c r="AL2936" t="s">
        <v>12032</v>
      </c>
      <c r="AM2936" t="s">
        <v>11207</v>
      </c>
      <c r="AN2936">
        <v>1</v>
      </c>
      <c r="AO2936" s="10" t="s">
        <v>12037</v>
      </c>
      <c r="AP2936" t="str" cm="1">
        <f t="array" ref="AP2936">_xlfn.IFS(
  Table1[[#This Row],[Age]]&lt;=25, "18-25",
  Table1[[#This Row],[Age]]&lt;=35, "26-35",
  Table1[[#This Row],[Age]]&lt;=45, "36-45",
  Table1[[#This Row],[Age]]&lt;=60, "46-60",
  TRUE, "60+")</f>
        <v>46-60</v>
      </c>
    </row>
    <row r="2937" spans="1:42" x14ac:dyDescent="0.3">
      <c r="A2937">
        <v>2936</v>
      </c>
      <c r="B2937" t="s">
        <v>6</v>
      </c>
      <c r="C2937" t="s">
        <v>61</v>
      </c>
      <c r="D2937">
        <v>40</v>
      </c>
      <c r="E2937" t="s">
        <v>106</v>
      </c>
      <c r="F2937" t="s">
        <v>3043</v>
      </c>
      <c r="G2937" t="s">
        <v>5115</v>
      </c>
      <c r="H2937">
        <v>19458797789</v>
      </c>
      <c r="I2937" t="s">
        <v>5256</v>
      </c>
      <c r="J2937" t="s">
        <v>7292</v>
      </c>
      <c r="K2937">
        <v>9451.34</v>
      </c>
      <c r="L2937" s="12" t="s">
        <v>9741</v>
      </c>
      <c r="M2937" s="10" t="s">
        <v>11099</v>
      </c>
      <c r="N2937">
        <v>2936</v>
      </c>
      <c r="O2937">
        <v>44933</v>
      </c>
      <c r="P2937" t="s">
        <v>11403</v>
      </c>
      <c r="Q2937" s="16">
        <v>4489.03</v>
      </c>
      <c r="R2937">
        <v>4962.3100000000004</v>
      </c>
      <c r="S2937">
        <v>44</v>
      </c>
      <c r="T2937">
        <v>2936</v>
      </c>
      <c r="U2937">
        <v>6607.22</v>
      </c>
      <c r="V2937" t="s">
        <v>11412</v>
      </c>
      <c r="W2937">
        <v>7.48</v>
      </c>
      <c r="X2937">
        <v>24</v>
      </c>
      <c r="Y2937" t="s">
        <v>11658</v>
      </c>
      <c r="Z2937" t="s">
        <v>12010</v>
      </c>
      <c r="AA2937">
        <v>2936</v>
      </c>
      <c r="AB2937" t="s">
        <v>12016</v>
      </c>
      <c r="AC2937">
        <v>2258.4699999999998</v>
      </c>
      <c r="AD2937">
        <v>270.27</v>
      </c>
      <c r="AE2937">
        <v>13.51</v>
      </c>
      <c r="AF2937" t="s">
        <v>11104</v>
      </c>
      <c r="AG2937" t="s">
        <v>11247</v>
      </c>
      <c r="AH2937">
        <v>2568</v>
      </c>
      <c r="AI2937">
        <v>2936</v>
      </c>
      <c r="AJ2937" t="s">
        <v>11038</v>
      </c>
      <c r="AK2937" t="s">
        <v>12028</v>
      </c>
      <c r="AL2937" t="s">
        <v>12031</v>
      </c>
      <c r="AM2937" t="s">
        <v>11249</v>
      </c>
      <c r="AN2937">
        <v>1</v>
      </c>
      <c r="AO2937" s="10" t="s">
        <v>12039</v>
      </c>
      <c r="AP2937" t="str" cm="1">
        <f t="array" ref="AP2937">_xlfn.IFS(
  Table1[[#This Row],[Age]]&lt;=25, "18-25",
  Table1[[#This Row],[Age]]&lt;=35, "26-35",
  Table1[[#This Row],[Age]]&lt;=45, "36-45",
  Table1[[#This Row],[Age]]&lt;=60, "46-60",
  TRUE, "60+")</f>
        <v>36-45</v>
      </c>
    </row>
    <row r="2938" spans="1:42" x14ac:dyDescent="0.3">
      <c r="A2938">
        <v>2937</v>
      </c>
      <c r="B2938" t="s">
        <v>25</v>
      </c>
      <c r="C2938" t="s">
        <v>86</v>
      </c>
      <c r="D2938">
        <v>37</v>
      </c>
      <c r="E2938" t="s">
        <v>105</v>
      </c>
      <c r="F2938" t="s">
        <v>3044</v>
      </c>
      <c r="G2938" t="s">
        <v>5133</v>
      </c>
      <c r="H2938">
        <v>19458797790</v>
      </c>
      <c r="I2938" t="s">
        <v>6873</v>
      </c>
      <c r="J2938" t="s">
        <v>7291</v>
      </c>
      <c r="K2938">
        <v>1082.73</v>
      </c>
      <c r="L2938" s="12" t="s">
        <v>9742</v>
      </c>
      <c r="M2938" s="10" t="s">
        <v>11133</v>
      </c>
      <c r="N2938">
        <v>2937</v>
      </c>
      <c r="O2938">
        <v>45003</v>
      </c>
      <c r="P2938" t="s">
        <v>11404</v>
      </c>
      <c r="Q2938" s="16">
        <v>4381.6499999999996</v>
      </c>
      <c r="R2938">
        <v>5464.38</v>
      </c>
      <c r="S2938">
        <v>30</v>
      </c>
      <c r="T2938">
        <v>2937</v>
      </c>
      <c r="U2938">
        <v>22516.7</v>
      </c>
      <c r="V2938" t="s">
        <v>11412</v>
      </c>
      <c r="W2938">
        <v>9.8800000000000008</v>
      </c>
      <c r="X2938">
        <v>60</v>
      </c>
      <c r="Y2938" t="s">
        <v>10773</v>
      </c>
      <c r="Z2938" t="s">
        <v>12010</v>
      </c>
      <c r="AA2938">
        <v>2937</v>
      </c>
      <c r="AB2938" t="s">
        <v>12016</v>
      </c>
      <c r="AC2938">
        <v>1652.45</v>
      </c>
      <c r="AD2938">
        <v>2526.16</v>
      </c>
      <c r="AE2938">
        <v>126.31</v>
      </c>
      <c r="AF2938" t="s">
        <v>11040</v>
      </c>
      <c r="AG2938" t="s">
        <v>11111</v>
      </c>
      <c r="AH2938">
        <v>2841</v>
      </c>
      <c r="AI2938">
        <v>2937</v>
      </c>
      <c r="AJ2938" t="s">
        <v>11133</v>
      </c>
      <c r="AK2938" t="s">
        <v>12028</v>
      </c>
      <c r="AL2938" t="s">
        <v>12031</v>
      </c>
      <c r="AM2938" t="s">
        <v>11355</v>
      </c>
      <c r="AN2938">
        <v>1</v>
      </c>
      <c r="AO2938" s="10" t="s">
        <v>12047</v>
      </c>
      <c r="AP2938" t="str" cm="1">
        <f t="array" ref="AP2938">_xlfn.IFS(
  Table1[[#This Row],[Age]]&lt;=25, "18-25",
  Table1[[#This Row],[Age]]&lt;=35, "26-35",
  Table1[[#This Row],[Age]]&lt;=45, "36-45",
  Table1[[#This Row],[Age]]&lt;=60, "46-60",
  TRUE, "60+")</f>
        <v>36-45</v>
      </c>
    </row>
    <row r="2939" spans="1:42" x14ac:dyDescent="0.3">
      <c r="A2939">
        <v>2938</v>
      </c>
      <c r="B2939" t="s">
        <v>27</v>
      </c>
      <c r="C2939" t="s">
        <v>90</v>
      </c>
      <c r="D2939">
        <v>36</v>
      </c>
      <c r="E2939" t="s">
        <v>104</v>
      </c>
      <c r="F2939" t="s">
        <v>3045</v>
      </c>
      <c r="G2939" t="s">
        <v>5140</v>
      </c>
      <c r="H2939">
        <v>19458797791</v>
      </c>
      <c r="I2939" t="s">
        <v>5441</v>
      </c>
      <c r="J2939" t="s">
        <v>7292</v>
      </c>
      <c r="K2939">
        <v>7042.58</v>
      </c>
      <c r="L2939" s="12" t="s">
        <v>9743</v>
      </c>
      <c r="M2939" s="10" t="s">
        <v>11299</v>
      </c>
      <c r="N2939">
        <v>2938</v>
      </c>
      <c r="O2939">
        <v>45054</v>
      </c>
      <c r="P2939" t="s">
        <v>11403</v>
      </c>
      <c r="Q2939" s="16">
        <v>1563.01</v>
      </c>
      <c r="R2939">
        <v>8605.59</v>
      </c>
      <c r="S2939">
        <v>38</v>
      </c>
      <c r="T2939">
        <v>2938</v>
      </c>
      <c r="U2939">
        <v>48131.99</v>
      </c>
      <c r="V2939" t="s">
        <v>11411</v>
      </c>
      <c r="W2939">
        <v>8.73</v>
      </c>
      <c r="X2939">
        <v>48</v>
      </c>
      <c r="Y2939" t="s">
        <v>11651</v>
      </c>
      <c r="Z2939" t="s">
        <v>12010</v>
      </c>
      <c r="AA2939">
        <v>2938</v>
      </c>
      <c r="AB2939" t="s">
        <v>12015</v>
      </c>
      <c r="AC2939">
        <v>8715.9699999999993</v>
      </c>
      <c r="AD2939">
        <v>2330.41</v>
      </c>
      <c r="AE2939">
        <v>116.52</v>
      </c>
      <c r="AF2939" t="s">
        <v>11192</v>
      </c>
      <c r="AG2939" t="s">
        <v>11319</v>
      </c>
      <c r="AH2939">
        <v>5212</v>
      </c>
      <c r="AI2939">
        <v>2938</v>
      </c>
      <c r="AJ2939" t="s">
        <v>11311</v>
      </c>
      <c r="AK2939" t="s">
        <v>12029</v>
      </c>
      <c r="AL2939" t="s">
        <v>12031</v>
      </c>
      <c r="AM2939" t="s">
        <v>11035</v>
      </c>
      <c r="AN2939">
        <v>1</v>
      </c>
      <c r="AO2939" s="10" t="s">
        <v>12046</v>
      </c>
      <c r="AP2939" t="str" cm="1">
        <f t="array" ref="AP2939">_xlfn.IFS(
  Table1[[#This Row],[Age]]&lt;=25, "18-25",
  Table1[[#This Row],[Age]]&lt;=35, "26-35",
  Table1[[#This Row],[Age]]&lt;=45, "36-45",
  Table1[[#This Row],[Age]]&lt;=60, "46-60",
  TRUE, "60+")</f>
        <v>36-45</v>
      </c>
    </row>
    <row r="2940" spans="1:42" x14ac:dyDescent="0.3">
      <c r="A2940">
        <v>2939</v>
      </c>
      <c r="B2940" t="s">
        <v>6</v>
      </c>
      <c r="C2940" t="s">
        <v>88</v>
      </c>
      <c r="D2940">
        <v>46</v>
      </c>
      <c r="E2940" t="s">
        <v>106</v>
      </c>
      <c r="F2940" t="s">
        <v>3046</v>
      </c>
      <c r="G2940" t="s">
        <v>5127</v>
      </c>
      <c r="H2940">
        <v>19458797792</v>
      </c>
      <c r="I2940" t="s">
        <v>5792</v>
      </c>
      <c r="J2940" t="s">
        <v>7291</v>
      </c>
      <c r="K2940">
        <v>4065.49</v>
      </c>
      <c r="L2940" s="12" t="s">
        <v>9744</v>
      </c>
      <c r="M2940" s="10" t="s">
        <v>11321</v>
      </c>
      <c r="N2940">
        <v>2939</v>
      </c>
      <c r="O2940">
        <v>45110</v>
      </c>
      <c r="P2940" t="s">
        <v>11403</v>
      </c>
      <c r="Q2940" s="16">
        <v>1144.8800000000001</v>
      </c>
      <c r="R2940">
        <v>2920.61</v>
      </c>
      <c r="S2940">
        <v>39</v>
      </c>
      <c r="T2940">
        <v>2939</v>
      </c>
      <c r="U2940">
        <v>48398.41</v>
      </c>
      <c r="V2940" t="s">
        <v>11413</v>
      </c>
      <c r="W2940">
        <v>4.9800000000000004</v>
      </c>
      <c r="X2940">
        <v>12</v>
      </c>
      <c r="Y2940" t="s">
        <v>11736</v>
      </c>
      <c r="Z2940" t="s">
        <v>12010</v>
      </c>
      <c r="AA2940">
        <v>2939</v>
      </c>
      <c r="AB2940" t="s">
        <v>12015</v>
      </c>
      <c r="AC2940">
        <v>5875.68</v>
      </c>
      <c r="AD2940">
        <v>1606.99</v>
      </c>
      <c r="AE2940">
        <v>80.349999999999994</v>
      </c>
      <c r="AF2940" t="s">
        <v>11138</v>
      </c>
      <c r="AG2940" t="s">
        <v>11252</v>
      </c>
      <c r="AH2940">
        <v>2581</v>
      </c>
      <c r="AI2940">
        <v>2939</v>
      </c>
      <c r="AJ2940" t="s">
        <v>11112</v>
      </c>
      <c r="AK2940" t="s">
        <v>12028</v>
      </c>
      <c r="AL2940" t="s">
        <v>12031</v>
      </c>
      <c r="AM2940" t="s">
        <v>11062</v>
      </c>
      <c r="AN2940">
        <v>1</v>
      </c>
      <c r="AO2940" s="10" t="s">
        <v>12038</v>
      </c>
      <c r="AP2940" t="str" cm="1">
        <f t="array" ref="AP2940">_xlfn.IFS(
  Table1[[#This Row],[Age]]&lt;=25, "18-25",
  Table1[[#This Row],[Age]]&lt;=35, "26-35",
  Table1[[#This Row],[Age]]&lt;=45, "36-45",
  Table1[[#This Row],[Age]]&lt;=60, "46-60",
  TRUE, "60+")</f>
        <v>46-60</v>
      </c>
    </row>
    <row r="2941" spans="1:42" x14ac:dyDescent="0.3">
      <c r="A2941">
        <v>2940</v>
      </c>
      <c r="B2941" t="s">
        <v>47</v>
      </c>
      <c r="C2941" t="s">
        <v>62</v>
      </c>
      <c r="D2941">
        <v>25</v>
      </c>
      <c r="E2941" t="s">
        <v>105</v>
      </c>
      <c r="F2941" t="s">
        <v>3047</v>
      </c>
      <c r="G2941" t="s">
        <v>5121</v>
      </c>
      <c r="H2941">
        <v>19458797793</v>
      </c>
      <c r="I2941" t="s">
        <v>6874</v>
      </c>
      <c r="J2941" t="s">
        <v>7291</v>
      </c>
      <c r="K2941">
        <v>7534.64</v>
      </c>
      <c r="L2941" s="12" t="s">
        <v>8677</v>
      </c>
      <c r="M2941" s="10" t="s">
        <v>11064</v>
      </c>
      <c r="N2941">
        <v>2940</v>
      </c>
      <c r="O2941">
        <v>45030</v>
      </c>
      <c r="P2941" t="s">
        <v>11404</v>
      </c>
      <c r="Q2941" s="16">
        <v>2918</v>
      </c>
      <c r="R2941">
        <v>4616.6400000000003</v>
      </c>
      <c r="S2941">
        <v>19</v>
      </c>
      <c r="T2941">
        <v>2940</v>
      </c>
      <c r="U2941">
        <v>35725.599999999999</v>
      </c>
      <c r="V2941" t="s">
        <v>11412</v>
      </c>
      <c r="W2941">
        <v>4.4000000000000004</v>
      </c>
      <c r="X2941">
        <v>48</v>
      </c>
      <c r="Y2941" t="s">
        <v>11970</v>
      </c>
      <c r="Z2941" t="s">
        <v>12011</v>
      </c>
      <c r="AA2941">
        <v>2940</v>
      </c>
      <c r="AB2941" t="s">
        <v>12016</v>
      </c>
      <c r="AC2941">
        <v>6741.58</v>
      </c>
      <c r="AD2941">
        <v>3616.86</v>
      </c>
      <c r="AE2941">
        <v>180.84</v>
      </c>
      <c r="AF2941" t="s">
        <v>11048</v>
      </c>
      <c r="AG2941" t="s">
        <v>11364</v>
      </c>
      <c r="AH2941">
        <v>3051</v>
      </c>
      <c r="AI2941">
        <v>2940</v>
      </c>
      <c r="AJ2941" t="s">
        <v>11157</v>
      </c>
      <c r="AK2941" t="s">
        <v>12028</v>
      </c>
      <c r="AL2941" t="s">
        <v>12031</v>
      </c>
      <c r="AM2941" t="s">
        <v>11215</v>
      </c>
      <c r="AN2941">
        <v>1</v>
      </c>
      <c r="AO2941" s="10" t="s">
        <v>12037</v>
      </c>
      <c r="AP2941" t="str" cm="1">
        <f t="array" ref="AP2941">_xlfn.IFS(
  Table1[[#This Row],[Age]]&lt;=25, "18-25",
  Table1[[#This Row],[Age]]&lt;=35, "26-35",
  Table1[[#This Row],[Age]]&lt;=45, "36-45",
  Table1[[#This Row],[Age]]&lt;=60, "46-60",
  TRUE, "60+")</f>
        <v>18-25</v>
      </c>
    </row>
    <row r="2942" spans="1:42" x14ac:dyDescent="0.3">
      <c r="A2942">
        <v>2941</v>
      </c>
      <c r="B2942" t="s">
        <v>17</v>
      </c>
      <c r="C2942" t="s">
        <v>85</v>
      </c>
      <c r="D2942">
        <v>46</v>
      </c>
      <c r="E2942" t="s">
        <v>104</v>
      </c>
      <c r="F2942" t="s">
        <v>3048</v>
      </c>
      <c r="G2942" t="s">
        <v>5118</v>
      </c>
      <c r="H2942">
        <v>19458797794</v>
      </c>
      <c r="I2942" t="s">
        <v>5205</v>
      </c>
      <c r="J2942" t="s">
        <v>7292</v>
      </c>
      <c r="K2942">
        <v>8690.4599999999991</v>
      </c>
      <c r="L2942" s="12" t="s">
        <v>9745</v>
      </c>
      <c r="M2942" s="10" t="s">
        <v>11037</v>
      </c>
      <c r="N2942">
        <v>2941</v>
      </c>
      <c r="O2942">
        <v>45010</v>
      </c>
      <c r="P2942" t="s">
        <v>11402</v>
      </c>
      <c r="Q2942" s="16">
        <v>489.66</v>
      </c>
      <c r="R2942">
        <v>8200.7999999999993</v>
      </c>
      <c r="S2942">
        <v>47</v>
      </c>
      <c r="T2942">
        <v>2941</v>
      </c>
      <c r="U2942">
        <v>39080.519999999997</v>
      </c>
      <c r="V2942" t="s">
        <v>11411</v>
      </c>
      <c r="W2942">
        <v>6.27</v>
      </c>
      <c r="X2942">
        <v>60</v>
      </c>
      <c r="Y2942" t="s">
        <v>11703</v>
      </c>
      <c r="Z2942" t="s">
        <v>12012</v>
      </c>
      <c r="AA2942">
        <v>2941</v>
      </c>
      <c r="AB2942" t="s">
        <v>12016</v>
      </c>
      <c r="AC2942">
        <v>9989.7199999999993</v>
      </c>
      <c r="AD2942">
        <v>3033.63</v>
      </c>
      <c r="AE2942">
        <v>151.68</v>
      </c>
      <c r="AF2942" t="s">
        <v>11251</v>
      </c>
      <c r="AG2942" t="s">
        <v>11054</v>
      </c>
      <c r="AH2942">
        <v>5803</v>
      </c>
      <c r="AI2942">
        <v>2941</v>
      </c>
      <c r="AJ2942" t="s">
        <v>11140</v>
      </c>
      <c r="AK2942" t="s">
        <v>12029</v>
      </c>
      <c r="AL2942" t="s">
        <v>12031</v>
      </c>
      <c r="AM2942" t="s">
        <v>11361</v>
      </c>
      <c r="AN2942">
        <v>1</v>
      </c>
      <c r="AO2942" s="10" t="s">
        <v>12047</v>
      </c>
      <c r="AP2942" t="str" cm="1">
        <f t="array" ref="AP2942">_xlfn.IFS(
  Table1[[#This Row],[Age]]&lt;=25, "18-25",
  Table1[[#This Row],[Age]]&lt;=35, "26-35",
  Table1[[#This Row],[Age]]&lt;=45, "36-45",
  Table1[[#This Row],[Age]]&lt;=60, "46-60",
  TRUE, "60+")</f>
        <v>46-60</v>
      </c>
    </row>
    <row r="2943" spans="1:42" x14ac:dyDescent="0.3">
      <c r="A2943">
        <v>2942</v>
      </c>
      <c r="B2943" t="s">
        <v>48</v>
      </c>
      <c r="C2943" t="s">
        <v>77</v>
      </c>
      <c r="D2943">
        <v>35</v>
      </c>
      <c r="E2943" t="s">
        <v>105</v>
      </c>
      <c r="F2943" t="s">
        <v>3049</v>
      </c>
      <c r="G2943" t="s">
        <v>5109</v>
      </c>
      <c r="H2943">
        <v>19458797795</v>
      </c>
      <c r="I2943" t="s">
        <v>6580</v>
      </c>
      <c r="J2943" t="s">
        <v>7292</v>
      </c>
      <c r="K2943">
        <v>631.87</v>
      </c>
      <c r="L2943" s="12" t="s">
        <v>7758</v>
      </c>
      <c r="M2943" s="10" t="s">
        <v>11356</v>
      </c>
      <c r="N2943">
        <v>2942</v>
      </c>
      <c r="O2943">
        <v>45219</v>
      </c>
      <c r="P2943" t="s">
        <v>11404</v>
      </c>
      <c r="Q2943" s="16">
        <v>1174.52</v>
      </c>
      <c r="R2943">
        <v>-542.65</v>
      </c>
      <c r="S2943">
        <v>38</v>
      </c>
      <c r="T2943">
        <v>2942</v>
      </c>
      <c r="U2943">
        <v>10972</v>
      </c>
      <c r="V2943" t="s">
        <v>11411</v>
      </c>
      <c r="W2943">
        <v>1.82</v>
      </c>
      <c r="X2943">
        <v>48</v>
      </c>
      <c r="Y2943" t="s">
        <v>11458</v>
      </c>
      <c r="Z2943" t="s">
        <v>12010</v>
      </c>
      <c r="AA2943">
        <v>2942</v>
      </c>
      <c r="AB2943" t="s">
        <v>12015</v>
      </c>
      <c r="AC2943">
        <v>9604.18</v>
      </c>
      <c r="AD2943">
        <v>1926.21</v>
      </c>
      <c r="AE2943">
        <v>96.31</v>
      </c>
      <c r="AF2943" t="s">
        <v>11297</v>
      </c>
      <c r="AG2943" t="s">
        <v>11120</v>
      </c>
      <c r="AH2943">
        <v>5678</v>
      </c>
      <c r="AI2943">
        <v>2942</v>
      </c>
      <c r="AJ2943" t="s">
        <v>11382</v>
      </c>
      <c r="AK2943" t="s">
        <v>12027</v>
      </c>
      <c r="AL2943" t="s">
        <v>12031</v>
      </c>
      <c r="AM2943" t="s">
        <v>11055</v>
      </c>
      <c r="AN2943">
        <v>1</v>
      </c>
      <c r="AO2943" s="10" t="s">
        <v>12044</v>
      </c>
      <c r="AP2943" t="str" cm="1">
        <f t="array" ref="AP2943">_xlfn.IFS(
  Table1[[#This Row],[Age]]&lt;=25, "18-25",
  Table1[[#This Row],[Age]]&lt;=35, "26-35",
  Table1[[#This Row],[Age]]&lt;=45, "36-45",
  Table1[[#This Row],[Age]]&lt;=60, "46-60",
  TRUE, "60+")</f>
        <v>26-35</v>
      </c>
    </row>
    <row r="2944" spans="1:42" x14ac:dyDescent="0.3">
      <c r="A2944">
        <v>2943</v>
      </c>
      <c r="B2944" t="s">
        <v>14</v>
      </c>
      <c r="C2944" t="s">
        <v>83</v>
      </c>
      <c r="D2944">
        <v>22</v>
      </c>
      <c r="E2944" t="s">
        <v>105</v>
      </c>
      <c r="F2944" t="s">
        <v>3050</v>
      </c>
      <c r="G2944" t="s">
        <v>5111</v>
      </c>
      <c r="H2944">
        <v>19458797796</v>
      </c>
      <c r="I2944" t="s">
        <v>5585</v>
      </c>
      <c r="J2944" t="s">
        <v>7291</v>
      </c>
      <c r="K2944">
        <v>9361.19</v>
      </c>
      <c r="L2944" s="12" t="s">
        <v>9746</v>
      </c>
      <c r="M2944" s="10" t="s">
        <v>11336</v>
      </c>
      <c r="N2944">
        <v>2943</v>
      </c>
      <c r="O2944">
        <v>44990</v>
      </c>
      <c r="P2944" t="s">
        <v>11403</v>
      </c>
      <c r="Q2944" s="16">
        <v>842.12</v>
      </c>
      <c r="R2944">
        <v>8519.07</v>
      </c>
      <c r="S2944">
        <v>17</v>
      </c>
      <c r="T2944">
        <v>2943</v>
      </c>
      <c r="U2944">
        <v>19358.04</v>
      </c>
      <c r="V2944" t="s">
        <v>11412</v>
      </c>
      <c r="W2944">
        <v>9.89</v>
      </c>
      <c r="X2944">
        <v>48</v>
      </c>
      <c r="Y2944" t="s">
        <v>7302</v>
      </c>
      <c r="Z2944" t="s">
        <v>12010</v>
      </c>
      <c r="AA2944">
        <v>2943</v>
      </c>
      <c r="AB2944" t="s">
        <v>12016</v>
      </c>
      <c r="AC2944">
        <v>4735.59</v>
      </c>
      <c r="AD2944">
        <v>2440.96</v>
      </c>
      <c r="AE2944">
        <v>122.05</v>
      </c>
      <c r="AF2944" t="s">
        <v>11134</v>
      </c>
      <c r="AG2944" t="s">
        <v>11336</v>
      </c>
      <c r="AH2944">
        <v>3472</v>
      </c>
      <c r="AI2944">
        <v>2943</v>
      </c>
      <c r="AJ2944" t="s">
        <v>11137</v>
      </c>
      <c r="AK2944" t="s">
        <v>12027</v>
      </c>
      <c r="AL2944" t="s">
        <v>12031</v>
      </c>
      <c r="AM2944" t="s">
        <v>11202</v>
      </c>
      <c r="AN2944">
        <v>1</v>
      </c>
      <c r="AO2944" s="10" t="s">
        <v>12047</v>
      </c>
      <c r="AP2944" t="str" cm="1">
        <f t="array" ref="AP2944">_xlfn.IFS(
  Table1[[#This Row],[Age]]&lt;=25, "18-25",
  Table1[[#This Row],[Age]]&lt;=35, "26-35",
  Table1[[#This Row],[Age]]&lt;=45, "36-45",
  Table1[[#This Row],[Age]]&lt;=60, "46-60",
  TRUE, "60+")</f>
        <v>18-25</v>
      </c>
    </row>
    <row r="2945" spans="1:42" x14ac:dyDescent="0.3">
      <c r="A2945">
        <v>2944</v>
      </c>
      <c r="B2945" t="s">
        <v>47</v>
      </c>
      <c r="C2945" t="s">
        <v>81</v>
      </c>
      <c r="D2945">
        <v>29</v>
      </c>
      <c r="E2945" t="s">
        <v>104</v>
      </c>
      <c r="F2945" t="s">
        <v>3051</v>
      </c>
      <c r="G2945" t="s">
        <v>5117</v>
      </c>
      <c r="H2945">
        <v>19458797797</v>
      </c>
      <c r="I2945" t="s">
        <v>6827</v>
      </c>
      <c r="J2945" t="s">
        <v>7291</v>
      </c>
      <c r="K2945">
        <v>774.75</v>
      </c>
      <c r="L2945" s="12" t="s">
        <v>9747</v>
      </c>
      <c r="M2945" s="10" t="s">
        <v>11239</v>
      </c>
      <c r="N2945">
        <v>2944</v>
      </c>
      <c r="O2945">
        <v>45159</v>
      </c>
      <c r="P2945" t="s">
        <v>11404</v>
      </c>
      <c r="Q2945" s="16">
        <v>1046.6300000000001</v>
      </c>
      <c r="R2945">
        <v>-271.88</v>
      </c>
      <c r="S2945">
        <v>74</v>
      </c>
      <c r="T2945">
        <v>2944</v>
      </c>
      <c r="U2945">
        <v>30632.95</v>
      </c>
      <c r="V2945" t="s">
        <v>11413</v>
      </c>
      <c r="W2945">
        <v>9.83</v>
      </c>
      <c r="X2945">
        <v>48</v>
      </c>
      <c r="Y2945" t="s">
        <v>11962</v>
      </c>
      <c r="Z2945" t="s">
        <v>12011</v>
      </c>
      <c r="AA2945">
        <v>2944</v>
      </c>
      <c r="AB2945" t="s">
        <v>12016</v>
      </c>
      <c r="AC2945">
        <v>5441.41</v>
      </c>
      <c r="AD2945">
        <v>2696.75</v>
      </c>
      <c r="AE2945">
        <v>134.84</v>
      </c>
      <c r="AF2945" t="s">
        <v>11304</v>
      </c>
      <c r="AG2945" t="s">
        <v>11124</v>
      </c>
      <c r="AH2945">
        <v>3618</v>
      </c>
      <c r="AI2945">
        <v>2944</v>
      </c>
      <c r="AJ2945" t="s">
        <v>11197</v>
      </c>
      <c r="AK2945" t="s">
        <v>12029</v>
      </c>
      <c r="AL2945" t="s">
        <v>12032</v>
      </c>
      <c r="AM2945" t="s">
        <v>11282</v>
      </c>
      <c r="AN2945">
        <v>1</v>
      </c>
      <c r="AO2945" s="10" t="s">
        <v>12041</v>
      </c>
      <c r="AP2945" t="str" cm="1">
        <f t="array" ref="AP2945">_xlfn.IFS(
  Table1[[#This Row],[Age]]&lt;=25, "18-25",
  Table1[[#This Row],[Age]]&lt;=35, "26-35",
  Table1[[#This Row],[Age]]&lt;=45, "36-45",
  Table1[[#This Row],[Age]]&lt;=60, "46-60",
  TRUE, "60+")</f>
        <v>26-35</v>
      </c>
    </row>
    <row r="2946" spans="1:42" x14ac:dyDescent="0.3">
      <c r="A2946">
        <v>2945</v>
      </c>
      <c r="B2946" t="s">
        <v>33</v>
      </c>
      <c r="C2946" t="s">
        <v>88</v>
      </c>
      <c r="D2946">
        <v>27</v>
      </c>
      <c r="E2946" t="s">
        <v>104</v>
      </c>
      <c r="F2946" t="s">
        <v>3052</v>
      </c>
      <c r="G2946" t="s">
        <v>5148</v>
      </c>
      <c r="H2946">
        <v>19458797798</v>
      </c>
      <c r="I2946" t="s">
        <v>6875</v>
      </c>
      <c r="J2946" t="s">
        <v>7292</v>
      </c>
      <c r="K2946">
        <v>7558.64</v>
      </c>
      <c r="L2946" s="12" t="s">
        <v>7855</v>
      </c>
      <c r="M2946" s="10" t="s">
        <v>11121</v>
      </c>
      <c r="N2946">
        <v>2945</v>
      </c>
      <c r="O2946">
        <v>44943</v>
      </c>
      <c r="P2946" t="s">
        <v>11404</v>
      </c>
      <c r="Q2946" s="16">
        <v>1081.92</v>
      </c>
      <c r="R2946">
        <v>6476.72</v>
      </c>
      <c r="S2946">
        <v>79</v>
      </c>
      <c r="T2946">
        <v>2945</v>
      </c>
      <c r="U2946">
        <v>37770.410000000003</v>
      </c>
      <c r="V2946" t="s">
        <v>11413</v>
      </c>
      <c r="W2946">
        <v>9.31</v>
      </c>
      <c r="X2946">
        <v>24</v>
      </c>
      <c r="Y2946" t="s">
        <v>11453</v>
      </c>
      <c r="Z2946" t="s">
        <v>12012</v>
      </c>
      <c r="AA2946">
        <v>2945</v>
      </c>
      <c r="AB2946" t="s">
        <v>12016</v>
      </c>
      <c r="AC2946">
        <v>1538.91</v>
      </c>
      <c r="AD2946">
        <v>4703.82</v>
      </c>
      <c r="AE2946">
        <v>235.19</v>
      </c>
      <c r="AF2946" t="s">
        <v>11380</v>
      </c>
      <c r="AG2946" t="s">
        <v>11086</v>
      </c>
      <c r="AH2946">
        <v>2500</v>
      </c>
      <c r="AI2946">
        <v>2945</v>
      </c>
      <c r="AJ2946" t="s">
        <v>11097</v>
      </c>
      <c r="AK2946" t="s">
        <v>12028</v>
      </c>
      <c r="AL2946" t="s">
        <v>12031</v>
      </c>
      <c r="AM2946" t="s">
        <v>11109</v>
      </c>
      <c r="AN2946">
        <v>1</v>
      </c>
      <c r="AO2946" s="10" t="s">
        <v>12039</v>
      </c>
      <c r="AP2946" t="str" cm="1">
        <f t="array" ref="AP2946">_xlfn.IFS(
  Table1[[#This Row],[Age]]&lt;=25, "18-25",
  Table1[[#This Row],[Age]]&lt;=35, "26-35",
  Table1[[#This Row],[Age]]&lt;=45, "36-45",
  Table1[[#This Row],[Age]]&lt;=60, "46-60",
  TRUE, "60+")</f>
        <v>26-35</v>
      </c>
    </row>
    <row r="2947" spans="1:42" x14ac:dyDescent="0.3">
      <c r="A2947">
        <v>2946</v>
      </c>
      <c r="B2947" t="s">
        <v>13</v>
      </c>
      <c r="C2947" t="s">
        <v>55</v>
      </c>
      <c r="D2947">
        <v>64</v>
      </c>
      <c r="E2947" t="s">
        <v>106</v>
      </c>
      <c r="F2947" t="s">
        <v>3053</v>
      </c>
      <c r="G2947" t="s">
        <v>5113</v>
      </c>
      <c r="H2947">
        <v>19458797799</v>
      </c>
      <c r="I2947" t="s">
        <v>5396</v>
      </c>
      <c r="J2947" t="s">
        <v>7292</v>
      </c>
      <c r="K2947">
        <v>783.79</v>
      </c>
      <c r="L2947" s="12" t="s">
        <v>9748</v>
      </c>
      <c r="M2947" s="10" t="s">
        <v>11042</v>
      </c>
      <c r="N2947">
        <v>2946</v>
      </c>
      <c r="O2947">
        <v>45019</v>
      </c>
      <c r="P2947" t="s">
        <v>11403</v>
      </c>
      <c r="Q2947" s="16">
        <v>3141.15</v>
      </c>
      <c r="R2947">
        <v>-2357.36</v>
      </c>
      <c r="S2947">
        <v>69</v>
      </c>
      <c r="T2947">
        <v>2946</v>
      </c>
      <c r="U2947">
        <v>9164.6200000000008</v>
      </c>
      <c r="V2947" t="s">
        <v>11412</v>
      </c>
      <c r="W2947">
        <v>6.96</v>
      </c>
      <c r="X2947">
        <v>24</v>
      </c>
      <c r="Y2947" t="s">
        <v>11519</v>
      </c>
      <c r="Z2947" t="s">
        <v>12011</v>
      </c>
      <c r="AA2947">
        <v>2946</v>
      </c>
      <c r="AB2947" t="s">
        <v>12017</v>
      </c>
      <c r="AC2947">
        <v>5395.28</v>
      </c>
      <c r="AD2947">
        <v>2589.04</v>
      </c>
      <c r="AE2947">
        <v>129.44999999999999</v>
      </c>
      <c r="AF2947" t="s">
        <v>11115</v>
      </c>
      <c r="AG2947" t="s">
        <v>11099</v>
      </c>
      <c r="AH2947">
        <v>61</v>
      </c>
      <c r="AI2947">
        <v>2946</v>
      </c>
      <c r="AJ2947" t="s">
        <v>11349</v>
      </c>
      <c r="AK2947" t="s">
        <v>12028</v>
      </c>
      <c r="AL2947" t="s">
        <v>12032</v>
      </c>
      <c r="AM2947" t="s">
        <v>11134</v>
      </c>
      <c r="AN2947">
        <v>1</v>
      </c>
      <c r="AO2947" s="10" t="s">
        <v>12037</v>
      </c>
      <c r="AP2947" t="str" cm="1">
        <f t="array" ref="AP2947">_xlfn.IFS(
  Table1[[#This Row],[Age]]&lt;=25, "18-25",
  Table1[[#This Row],[Age]]&lt;=35, "26-35",
  Table1[[#This Row],[Age]]&lt;=45, "36-45",
  Table1[[#This Row],[Age]]&lt;=60, "46-60",
  TRUE, "60+")</f>
        <v>60+</v>
      </c>
    </row>
    <row r="2948" spans="1:42" x14ac:dyDescent="0.3">
      <c r="A2948">
        <v>2947</v>
      </c>
      <c r="B2948" t="s">
        <v>38</v>
      </c>
      <c r="C2948" t="s">
        <v>94</v>
      </c>
      <c r="D2948">
        <v>54</v>
      </c>
      <c r="E2948" t="s">
        <v>105</v>
      </c>
      <c r="F2948" t="s">
        <v>3054</v>
      </c>
      <c r="G2948" t="s">
        <v>5115</v>
      </c>
      <c r="H2948">
        <v>19458797800</v>
      </c>
      <c r="I2948" t="s">
        <v>6876</v>
      </c>
      <c r="J2948" t="s">
        <v>7292</v>
      </c>
      <c r="K2948">
        <v>8630.65</v>
      </c>
      <c r="L2948" s="12" t="s">
        <v>9749</v>
      </c>
      <c r="M2948" s="10" t="s">
        <v>11183</v>
      </c>
      <c r="N2948">
        <v>2947</v>
      </c>
      <c r="O2948">
        <v>45203</v>
      </c>
      <c r="P2948" t="s">
        <v>11403</v>
      </c>
      <c r="Q2948" s="16">
        <v>2445.6799999999998</v>
      </c>
      <c r="R2948">
        <v>11076.33</v>
      </c>
      <c r="S2948">
        <v>99</v>
      </c>
      <c r="T2948">
        <v>2947</v>
      </c>
      <c r="U2948">
        <v>23423.79</v>
      </c>
      <c r="V2948" t="s">
        <v>11412</v>
      </c>
      <c r="W2948">
        <v>5.53</v>
      </c>
      <c r="X2948">
        <v>12</v>
      </c>
      <c r="Y2948" t="s">
        <v>8545</v>
      </c>
      <c r="Z2948" t="s">
        <v>12010</v>
      </c>
      <c r="AA2948">
        <v>2947</v>
      </c>
      <c r="AB2948" t="s">
        <v>12017</v>
      </c>
      <c r="AC2948">
        <v>3522.27</v>
      </c>
      <c r="AD2948">
        <v>3272.53</v>
      </c>
      <c r="AE2948">
        <v>163.63</v>
      </c>
      <c r="AF2948" t="s">
        <v>11261</v>
      </c>
      <c r="AG2948" t="s">
        <v>11281</v>
      </c>
      <c r="AH2948">
        <v>9516</v>
      </c>
      <c r="AI2948">
        <v>2947</v>
      </c>
      <c r="AJ2948" t="s">
        <v>11084</v>
      </c>
      <c r="AK2948" t="s">
        <v>12027</v>
      </c>
      <c r="AL2948" t="s">
        <v>12032</v>
      </c>
      <c r="AM2948" t="s">
        <v>11265</v>
      </c>
      <c r="AN2948">
        <v>1</v>
      </c>
      <c r="AO2948" s="10" t="s">
        <v>12044</v>
      </c>
      <c r="AP2948" t="str" cm="1">
        <f t="array" ref="AP2948">_xlfn.IFS(
  Table1[[#This Row],[Age]]&lt;=25, "18-25",
  Table1[[#This Row],[Age]]&lt;=35, "26-35",
  Table1[[#This Row],[Age]]&lt;=45, "36-45",
  Table1[[#This Row],[Age]]&lt;=60, "46-60",
  TRUE, "60+")</f>
        <v>46-60</v>
      </c>
    </row>
    <row r="2949" spans="1:42" x14ac:dyDescent="0.3">
      <c r="A2949">
        <v>2948</v>
      </c>
      <c r="B2949" t="s">
        <v>50</v>
      </c>
      <c r="C2949" t="s">
        <v>57</v>
      </c>
      <c r="D2949">
        <v>34</v>
      </c>
      <c r="E2949" t="s">
        <v>104</v>
      </c>
      <c r="F2949" t="s">
        <v>3055</v>
      </c>
      <c r="G2949" t="s">
        <v>5125</v>
      </c>
      <c r="H2949">
        <v>19458797801</v>
      </c>
      <c r="I2949" t="s">
        <v>6877</v>
      </c>
      <c r="J2949" t="s">
        <v>7291</v>
      </c>
      <c r="K2949">
        <v>2129.3200000000002</v>
      </c>
      <c r="L2949" s="12" t="s">
        <v>9750</v>
      </c>
      <c r="M2949" s="10" t="s">
        <v>11374</v>
      </c>
      <c r="N2949">
        <v>2948</v>
      </c>
      <c r="O2949">
        <v>45004</v>
      </c>
      <c r="P2949" t="s">
        <v>11403</v>
      </c>
      <c r="Q2949" s="16">
        <v>4312.84</v>
      </c>
      <c r="R2949">
        <v>6442.16</v>
      </c>
      <c r="S2949">
        <v>4</v>
      </c>
      <c r="T2949">
        <v>2948</v>
      </c>
      <c r="U2949">
        <v>8974.9599999999991</v>
      </c>
      <c r="V2949" t="s">
        <v>11412</v>
      </c>
      <c r="W2949">
        <v>7.36</v>
      </c>
      <c r="X2949">
        <v>36</v>
      </c>
      <c r="Y2949" t="s">
        <v>9233</v>
      </c>
      <c r="Z2949" t="s">
        <v>12012</v>
      </c>
      <c r="AA2949">
        <v>2948</v>
      </c>
      <c r="AB2949" t="s">
        <v>12015</v>
      </c>
      <c r="AC2949">
        <v>7812.13</v>
      </c>
      <c r="AD2949">
        <v>4550.13</v>
      </c>
      <c r="AE2949">
        <v>227.51</v>
      </c>
      <c r="AF2949" t="s">
        <v>11127</v>
      </c>
      <c r="AG2949" t="s">
        <v>11319</v>
      </c>
      <c r="AH2949">
        <v>1296</v>
      </c>
      <c r="AI2949">
        <v>2948</v>
      </c>
      <c r="AJ2949" t="s">
        <v>11189</v>
      </c>
      <c r="AK2949" t="s">
        <v>12027</v>
      </c>
      <c r="AL2949" t="s">
        <v>12031</v>
      </c>
      <c r="AM2949" t="s">
        <v>11330</v>
      </c>
      <c r="AN2949">
        <v>1</v>
      </c>
      <c r="AO2949" s="10" t="s">
        <v>12047</v>
      </c>
      <c r="AP2949" t="str" cm="1">
        <f t="array" ref="AP2949">_xlfn.IFS(
  Table1[[#This Row],[Age]]&lt;=25, "18-25",
  Table1[[#This Row],[Age]]&lt;=35, "26-35",
  Table1[[#This Row],[Age]]&lt;=45, "36-45",
  Table1[[#This Row],[Age]]&lt;=60, "46-60",
  TRUE, "60+")</f>
        <v>26-35</v>
      </c>
    </row>
    <row r="2950" spans="1:42" x14ac:dyDescent="0.3">
      <c r="A2950">
        <v>2949</v>
      </c>
      <c r="B2950" t="s">
        <v>25</v>
      </c>
      <c r="C2950" t="s">
        <v>75</v>
      </c>
      <c r="D2950">
        <v>49</v>
      </c>
      <c r="E2950" t="s">
        <v>104</v>
      </c>
      <c r="F2950" t="s">
        <v>3056</v>
      </c>
      <c r="G2950" t="s">
        <v>5120</v>
      </c>
      <c r="H2950">
        <v>19458797802</v>
      </c>
      <c r="I2950" t="s">
        <v>5404</v>
      </c>
      <c r="J2950" t="s">
        <v>7292</v>
      </c>
      <c r="K2950">
        <v>4397.3</v>
      </c>
      <c r="L2950" s="12" t="s">
        <v>9751</v>
      </c>
      <c r="M2950" s="10" t="s">
        <v>11194</v>
      </c>
      <c r="N2950">
        <v>2949</v>
      </c>
      <c r="O2950">
        <v>45287</v>
      </c>
      <c r="P2950" t="s">
        <v>11404</v>
      </c>
      <c r="Q2950" s="16">
        <v>3680.73</v>
      </c>
      <c r="R2950">
        <v>716.57</v>
      </c>
      <c r="S2950">
        <v>35</v>
      </c>
      <c r="T2950">
        <v>2949</v>
      </c>
      <c r="U2950">
        <v>32034.57</v>
      </c>
      <c r="V2950" t="s">
        <v>11412</v>
      </c>
      <c r="W2950">
        <v>3.83</v>
      </c>
      <c r="X2950">
        <v>60</v>
      </c>
      <c r="Y2950" t="s">
        <v>9446</v>
      </c>
      <c r="Z2950" t="s">
        <v>12012</v>
      </c>
      <c r="AA2950">
        <v>2949</v>
      </c>
      <c r="AB2950" t="s">
        <v>12017</v>
      </c>
      <c r="AC2950">
        <v>4261.22</v>
      </c>
      <c r="AD2950">
        <v>3583.82</v>
      </c>
      <c r="AE2950">
        <v>179.19</v>
      </c>
      <c r="AF2950" t="s">
        <v>11075</v>
      </c>
      <c r="AG2950" t="s">
        <v>11040</v>
      </c>
      <c r="AH2950">
        <v>3540</v>
      </c>
      <c r="AI2950">
        <v>2949</v>
      </c>
      <c r="AJ2950" t="s">
        <v>11256</v>
      </c>
      <c r="AK2950" t="s">
        <v>12027</v>
      </c>
      <c r="AL2950" t="s">
        <v>12032</v>
      </c>
      <c r="AM2950" t="s">
        <v>11111</v>
      </c>
      <c r="AN2950">
        <v>1</v>
      </c>
      <c r="AO2950" s="10" t="s">
        <v>12036</v>
      </c>
      <c r="AP2950" t="str" cm="1">
        <f t="array" ref="AP2950">_xlfn.IFS(
  Table1[[#This Row],[Age]]&lt;=25, "18-25",
  Table1[[#This Row],[Age]]&lt;=35, "26-35",
  Table1[[#This Row],[Age]]&lt;=45, "36-45",
  Table1[[#This Row],[Age]]&lt;=60, "46-60",
  TRUE, "60+")</f>
        <v>46-60</v>
      </c>
    </row>
    <row r="2951" spans="1:42" x14ac:dyDescent="0.3">
      <c r="A2951">
        <v>2950</v>
      </c>
      <c r="B2951" t="s">
        <v>41</v>
      </c>
      <c r="C2951" t="s">
        <v>60</v>
      </c>
      <c r="D2951">
        <v>21</v>
      </c>
      <c r="E2951" t="s">
        <v>105</v>
      </c>
      <c r="F2951" t="s">
        <v>3057</v>
      </c>
      <c r="G2951" t="s">
        <v>5132</v>
      </c>
      <c r="H2951">
        <v>19458797803</v>
      </c>
      <c r="I2951" t="s">
        <v>6235</v>
      </c>
      <c r="J2951" t="s">
        <v>7292</v>
      </c>
      <c r="K2951">
        <v>9332.9500000000007</v>
      </c>
      <c r="L2951" s="12" t="s">
        <v>9752</v>
      </c>
      <c r="M2951" s="10" t="s">
        <v>11206</v>
      </c>
      <c r="N2951">
        <v>2950</v>
      </c>
      <c r="O2951">
        <v>45037</v>
      </c>
      <c r="P2951" t="s">
        <v>11404</v>
      </c>
      <c r="Q2951" s="16">
        <v>2499.2800000000002</v>
      </c>
      <c r="R2951">
        <v>6833.67</v>
      </c>
      <c r="S2951">
        <v>1</v>
      </c>
      <c r="T2951">
        <v>2950</v>
      </c>
      <c r="U2951">
        <v>38835.949999999997</v>
      </c>
      <c r="V2951" t="s">
        <v>11413</v>
      </c>
      <c r="W2951">
        <v>8.67</v>
      </c>
      <c r="X2951">
        <v>60</v>
      </c>
      <c r="Y2951" t="s">
        <v>11620</v>
      </c>
      <c r="Z2951" t="s">
        <v>12012</v>
      </c>
      <c r="AA2951">
        <v>2950</v>
      </c>
      <c r="AB2951" t="s">
        <v>12015</v>
      </c>
      <c r="AC2951">
        <v>1123.07</v>
      </c>
      <c r="AD2951">
        <v>2721.98</v>
      </c>
      <c r="AE2951">
        <v>136.1</v>
      </c>
      <c r="AF2951" t="s">
        <v>11171</v>
      </c>
      <c r="AG2951" t="s">
        <v>11066</v>
      </c>
      <c r="AH2951">
        <v>6591</v>
      </c>
      <c r="AI2951">
        <v>2950</v>
      </c>
      <c r="AJ2951" t="s">
        <v>11253</v>
      </c>
      <c r="AK2951" t="s">
        <v>12027</v>
      </c>
      <c r="AL2951" t="s">
        <v>12031</v>
      </c>
      <c r="AM2951" t="s">
        <v>11095</v>
      </c>
      <c r="AN2951">
        <v>1</v>
      </c>
      <c r="AO2951" s="10" t="s">
        <v>12037</v>
      </c>
      <c r="AP2951" t="str" cm="1">
        <f t="array" ref="AP2951">_xlfn.IFS(
  Table1[[#This Row],[Age]]&lt;=25, "18-25",
  Table1[[#This Row],[Age]]&lt;=35, "26-35",
  Table1[[#This Row],[Age]]&lt;=45, "36-45",
  Table1[[#This Row],[Age]]&lt;=60, "46-60",
  TRUE, "60+")</f>
        <v>18-25</v>
      </c>
    </row>
    <row r="2952" spans="1:42" x14ac:dyDescent="0.3">
      <c r="A2952">
        <v>2951</v>
      </c>
      <c r="B2952" t="s">
        <v>5</v>
      </c>
      <c r="C2952" t="s">
        <v>74</v>
      </c>
      <c r="D2952">
        <v>48</v>
      </c>
      <c r="E2952" t="s">
        <v>105</v>
      </c>
      <c r="F2952" t="s">
        <v>3058</v>
      </c>
      <c r="G2952" t="s">
        <v>5148</v>
      </c>
      <c r="H2952">
        <v>19458797804</v>
      </c>
      <c r="I2952" t="s">
        <v>6325</v>
      </c>
      <c r="J2952" t="s">
        <v>7292</v>
      </c>
      <c r="K2952">
        <v>7941.47</v>
      </c>
      <c r="L2952" s="12" t="s">
        <v>9753</v>
      </c>
      <c r="M2952" s="10" t="s">
        <v>11283</v>
      </c>
      <c r="N2952">
        <v>2951</v>
      </c>
      <c r="O2952">
        <v>45268</v>
      </c>
      <c r="P2952" t="s">
        <v>11404</v>
      </c>
      <c r="Q2952" s="16">
        <v>1544.03</v>
      </c>
      <c r="R2952">
        <v>9485.5</v>
      </c>
      <c r="S2952">
        <v>81</v>
      </c>
      <c r="T2952">
        <v>2951</v>
      </c>
      <c r="U2952">
        <v>41832.120000000003</v>
      </c>
      <c r="V2952" t="s">
        <v>11412</v>
      </c>
      <c r="W2952">
        <v>2.21</v>
      </c>
      <c r="X2952">
        <v>24</v>
      </c>
      <c r="Y2952" t="s">
        <v>9633</v>
      </c>
      <c r="Z2952" t="s">
        <v>12012</v>
      </c>
      <c r="AA2952">
        <v>2951</v>
      </c>
      <c r="AB2952" t="s">
        <v>12015</v>
      </c>
      <c r="AC2952">
        <v>7401.78</v>
      </c>
      <c r="AD2952">
        <v>2008.22</v>
      </c>
      <c r="AE2952">
        <v>100.41</v>
      </c>
      <c r="AF2952" t="s">
        <v>11326</v>
      </c>
      <c r="AG2952" t="s">
        <v>11192</v>
      </c>
      <c r="AH2952">
        <v>4160</v>
      </c>
      <c r="AI2952">
        <v>2951</v>
      </c>
      <c r="AJ2952" t="s">
        <v>11162</v>
      </c>
      <c r="AK2952" t="s">
        <v>12028</v>
      </c>
      <c r="AL2952" t="s">
        <v>12032</v>
      </c>
      <c r="AM2952" t="s">
        <v>11119</v>
      </c>
      <c r="AN2952">
        <v>1</v>
      </c>
      <c r="AO2952" s="10" t="s">
        <v>12036</v>
      </c>
      <c r="AP2952" t="str" cm="1">
        <f t="array" ref="AP2952">_xlfn.IFS(
  Table1[[#This Row],[Age]]&lt;=25, "18-25",
  Table1[[#This Row],[Age]]&lt;=35, "26-35",
  Table1[[#This Row],[Age]]&lt;=45, "36-45",
  Table1[[#This Row],[Age]]&lt;=60, "46-60",
  TRUE, "60+")</f>
        <v>46-60</v>
      </c>
    </row>
    <row r="2953" spans="1:42" x14ac:dyDescent="0.3">
      <c r="A2953">
        <v>2952</v>
      </c>
      <c r="B2953" t="s">
        <v>22</v>
      </c>
      <c r="C2953" t="s">
        <v>61</v>
      </c>
      <c r="D2953">
        <v>43</v>
      </c>
      <c r="E2953" t="s">
        <v>105</v>
      </c>
      <c r="F2953" t="s">
        <v>3059</v>
      </c>
      <c r="G2953" t="s">
        <v>5116</v>
      </c>
      <c r="H2953">
        <v>19458797805</v>
      </c>
      <c r="I2953" t="s">
        <v>6396</v>
      </c>
      <c r="J2953" t="s">
        <v>7291</v>
      </c>
      <c r="K2953">
        <v>7879.17</v>
      </c>
      <c r="L2953" s="12" t="s">
        <v>9754</v>
      </c>
      <c r="M2953" s="10" t="s">
        <v>11302</v>
      </c>
      <c r="N2953">
        <v>2952</v>
      </c>
      <c r="O2953">
        <v>45234</v>
      </c>
      <c r="P2953" t="s">
        <v>11402</v>
      </c>
      <c r="Q2953" s="16">
        <v>4161.49</v>
      </c>
      <c r="R2953">
        <v>3717.68</v>
      </c>
      <c r="S2953">
        <v>85</v>
      </c>
      <c r="T2953">
        <v>2952</v>
      </c>
      <c r="U2953">
        <v>36885.89</v>
      </c>
      <c r="V2953" t="s">
        <v>11413</v>
      </c>
      <c r="W2953">
        <v>8.23</v>
      </c>
      <c r="X2953">
        <v>24</v>
      </c>
      <c r="Y2953" t="s">
        <v>11852</v>
      </c>
      <c r="Z2953" t="s">
        <v>12010</v>
      </c>
      <c r="AA2953">
        <v>2952</v>
      </c>
      <c r="AB2953" t="s">
        <v>12016</v>
      </c>
      <c r="AC2953">
        <v>2846.83</v>
      </c>
      <c r="AD2953">
        <v>561.16999999999996</v>
      </c>
      <c r="AE2953">
        <v>28.06</v>
      </c>
      <c r="AF2953" t="s">
        <v>11180</v>
      </c>
      <c r="AG2953" t="s">
        <v>11277</v>
      </c>
      <c r="AH2953">
        <v>9704</v>
      </c>
      <c r="AI2953">
        <v>2952</v>
      </c>
      <c r="AJ2953" t="s">
        <v>11180</v>
      </c>
      <c r="AK2953" t="s">
        <v>12028</v>
      </c>
      <c r="AL2953" t="s">
        <v>12032</v>
      </c>
      <c r="AM2953" t="s">
        <v>11119</v>
      </c>
      <c r="AN2953">
        <v>1</v>
      </c>
      <c r="AO2953" s="10" t="s">
        <v>12040</v>
      </c>
      <c r="AP2953" t="str" cm="1">
        <f t="array" ref="AP2953">_xlfn.IFS(
  Table1[[#This Row],[Age]]&lt;=25, "18-25",
  Table1[[#This Row],[Age]]&lt;=35, "26-35",
  Table1[[#This Row],[Age]]&lt;=45, "36-45",
  Table1[[#This Row],[Age]]&lt;=60, "46-60",
  TRUE, "60+")</f>
        <v>36-45</v>
      </c>
    </row>
    <row r="2954" spans="1:42" x14ac:dyDescent="0.3">
      <c r="A2954">
        <v>2953</v>
      </c>
      <c r="B2954" t="s">
        <v>42</v>
      </c>
      <c r="C2954" t="s">
        <v>85</v>
      </c>
      <c r="D2954">
        <v>29</v>
      </c>
      <c r="E2954" t="s">
        <v>104</v>
      </c>
      <c r="F2954" t="s">
        <v>3060</v>
      </c>
      <c r="G2954" t="s">
        <v>5141</v>
      </c>
      <c r="H2954">
        <v>19458797806</v>
      </c>
      <c r="I2954" t="s">
        <v>6814</v>
      </c>
      <c r="J2954" t="s">
        <v>7292</v>
      </c>
      <c r="K2954">
        <v>7656.97</v>
      </c>
      <c r="L2954" s="12" t="s">
        <v>9755</v>
      </c>
      <c r="M2954" s="10" t="s">
        <v>11116</v>
      </c>
      <c r="N2954">
        <v>2953</v>
      </c>
      <c r="O2954">
        <v>45003</v>
      </c>
      <c r="P2954" t="s">
        <v>11404</v>
      </c>
      <c r="Q2954" s="16">
        <v>406.89</v>
      </c>
      <c r="R2954">
        <v>8063.86</v>
      </c>
      <c r="S2954">
        <v>58</v>
      </c>
      <c r="T2954">
        <v>2953</v>
      </c>
      <c r="U2954">
        <v>8798.11</v>
      </c>
      <c r="V2954" t="s">
        <v>11413</v>
      </c>
      <c r="W2954">
        <v>8.81</v>
      </c>
      <c r="X2954">
        <v>12</v>
      </c>
      <c r="Y2954" t="s">
        <v>11727</v>
      </c>
      <c r="Z2954" t="s">
        <v>12011</v>
      </c>
      <c r="AA2954">
        <v>2953</v>
      </c>
      <c r="AB2954" t="s">
        <v>12015</v>
      </c>
      <c r="AC2954">
        <v>3473.74</v>
      </c>
      <c r="AD2954">
        <v>3930.01</v>
      </c>
      <c r="AE2954">
        <v>196.5</v>
      </c>
      <c r="AF2954" t="s">
        <v>11217</v>
      </c>
      <c r="AG2954" t="s">
        <v>11105</v>
      </c>
      <c r="AH2954">
        <v>2703</v>
      </c>
      <c r="AI2954">
        <v>2953</v>
      </c>
      <c r="AJ2954" t="s">
        <v>11190</v>
      </c>
      <c r="AK2954" t="s">
        <v>12028</v>
      </c>
      <c r="AL2954" t="s">
        <v>12032</v>
      </c>
      <c r="AM2954" t="s">
        <v>11044</v>
      </c>
      <c r="AN2954">
        <v>1</v>
      </c>
      <c r="AO2954" s="10" t="s">
        <v>12047</v>
      </c>
      <c r="AP2954" t="str" cm="1">
        <f t="array" ref="AP2954">_xlfn.IFS(
  Table1[[#This Row],[Age]]&lt;=25, "18-25",
  Table1[[#This Row],[Age]]&lt;=35, "26-35",
  Table1[[#This Row],[Age]]&lt;=45, "36-45",
  Table1[[#This Row],[Age]]&lt;=60, "46-60",
  TRUE, "60+")</f>
        <v>26-35</v>
      </c>
    </row>
    <row r="2955" spans="1:42" x14ac:dyDescent="0.3">
      <c r="A2955">
        <v>2954</v>
      </c>
      <c r="B2955" t="s">
        <v>7</v>
      </c>
      <c r="C2955" t="s">
        <v>58</v>
      </c>
      <c r="D2955">
        <v>35</v>
      </c>
      <c r="E2955" t="s">
        <v>104</v>
      </c>
      <c r="F2955" t="s">
        <v>3061</v>
      </c>
      <c r="G2955" t="s">
        <v>5119</v>
      </c>
      <c r="H2955">
        <v>19458797807</v>
      </c>
      <c r="I2955" t="s">
        <v>5156</v>
      </c>
      <c r="J2955" t="s">
        <v>7292</v>
      </c>
      <c r="K2955">
        <v>5737.41</v>
      </c>
      <c r="L2955" s="12" t="s">
        <v>9756</v>
      </c>
      <c r="M2955" s="10" t="s">
        <v>11305</v>
      </c>
      <c r="N2955">
        <v>2954</v>
      </c>
      <c r="O2955">
        <v>45160</v>
      </c>
      <c r="P2955" t="s">
        <v>11402</v>
      </c>
      <c r="Q2955" s="16">
        <v>3408.19</v>
      </c>
      <c r="R2955">
        <v>2329.2199999999998</v>
      </c>
      <c r="S2955">
        <v>22</v>
      </c>
      <c r="T2955">
        <v>2954</v>
      </c>
      <c r="U2955">
        <v>41592.18</v>
      </c>
      <c r="V2955" t="s">
        <v>11413</v>
      </c>
      <c r="W2955">
        <v>2.5299999999999998</v>
      </c>
      <c r="X2955">
        <v>60</v>
      </c>
      <c r="Y2955" t="s">
        <v>11813</v>
      </c>
      <c r="Z2955" t="s">
        <v>12012</v>
      </c>
      <c r="AA2955">
        <v>2954</v>
      </c>
      <c r="AB2955" t="s">
        <v>12017</v>
      </c>
      <c r="AC2955">
        <v>1703.3</v>
      </c>
      <c r="AD2955">
        <v>3935.94</v>
      </c>
      <c r="AE2955">
        <v>196.8</v>
      </c>
      <c r="AF2955" t="s">
        <v>11152</v>
      </c>
      <c r="AG2955" t="s">
        <v>11382</v>
      </c>
      <c r="AH2955">
        <v>2047</v>
      </c>
      <c r="AI2955">
        <v>2954</v>
      </c>
      <c r="AJ2955" t="s">
        <v>11177</v>
      </c>
      <c r="AK2955" t="s">
        <v>12029</v>
      </c>
      <c r="AL2955" t="s">
        <v>12031</v>
      </c>
      <c r="AM2955" t="s">
        <v>11103</v>
      </c>
      <c r="AN2955">
        <v>1</v>
      </c>
      <c r="AO2955" s="10" t="s">
        <v>12041</v>
      </c>
      <c r="AP2955" t="str" cm="1">
        <f t="array" ref="AP2955">_xlfn.IFS(
  Table1[[#This Row],[Age]]&lt;=25, "18-25",
  Table1[[#This Row],[Age]]&lt;=35, "26-35",
  Table1[[#This Row],[Age]]&lt;=45, "36-45",
  Table1[[#This Row],[Age]]&lt;=60, "46-60",
  TRUE, "60+")</f>
        <v>26-35</v>
      </c>
    </row>
    <row r="2956" spans="1:42" x14ac:dyDescent="0.3">
      <c r="A2956">
        <v>2955</v>
      </c>
      <c r="B2956" t="s">
        <v>51</v>
      </c>
      <c r="C2956" t="s">
        <v>63</v>
      </c>
      <c r="D2956">
        <v>25</v>
      </c>
      <c r="E2956" t="s">
        <v>106</v>
      </c>
      <c r="F2956" t="s">
        <v>3062</v>
      </c>
      <c r="G2956" t="s">
        <v>5114</v>
      </c>
      <c r="H2956">
        <v>19458797808</v>
      </c>
      <c r="I2956" t="s">
        <v>6878</v>
      </c>
      <c r="J2956" t="s">
        <v>7292</v>
      </c>
      <c r="K2956">
        <v>9519.16</v>
      </c>
      <c r="L2956" s="12" t="s">
        <v>9757</v>
      </c>
      <c r="M2956" s="10" t="s">
        <v>11161</v>
      </c>
      <c r="N2956">
        <v>2955</v>
      </c>
      <c r="O2956">
        <v>45021</v>
      </c>
      <c r="P2956" t="s">
        <v>11403</v>
      </c>
      <c r="Q2956" s="16">
        <v>573.89</v>
      </c>
      <c r="R2956">
        <v>10093.049999999999</v>
      </c>
      <c r="S2956">
        <v>5</v>
      </c>
      <c r="T2956">
        <v>2955</v>
      </c>
      <c r="U2956">
        <v>17386.28</v>
      </c>
      <c r="V2956" t="s">
        <v>11411</v>
      </c>
      <c r="W2956">
        <v>5.31</v>
      </c>
      <c r="X2956">
        <v>60</v>
      </c>
      <c r="Y2956" t="s">
        <v>8618</v>
      </c>
      <c r="Z2956" t="s">
        <v>12011</v>
      </c>
      <c r="AA2956">
        <v>2955</v>
      </c>
      <c r="AB2956" t="s">
        <v>12017</v>
      </c>
      <c r="AC2956">
        <v>8019.96</v>
      </c>
      <c r="AD2956">
        <v>4859.67</v>
      </c>
      <c r="AE2956">
        <v>242.98</v>
      </c>
      <c r="AF2956" t="s">
        <v>11178</v>
      </c>
      <c r="AG2956" t="s">
        <v>11111</v>
      </c>
      <c r="AH2956">
        <v>8682</v>
      </c>
      <c r="AI2956">
        <v>2955</v>
      </c>
      <c r="AJ2956" t="s">
        <v>11091</v>
      </c>
      <c r="AK2956" t="s">
        <v>12029</v>
      </c>
      <c r="AL2956" t="s">
        <v>12031</v>
      </c>
      <c r="AM2956" t="s">
        <v>11241</v>
      </c>
      <c r="AN2956">
        <v>1</v>
      </c>
      <c r="AO2956" s="10" t="s">
        <v>12037</v>
      </c>
      <c r="AP2956" t="str" cm="1">
        <f t="array" ref="AP2956">_xlfn.IFS(
  Table1[[#This Row],[Age]]&lt;=25, "18-25",
  Table1[[#This Row],[Age]]&lt;=35, "26-35",
  Table1[[#This Row],[Age]]&lt;=45, "36-45",
  Table1[[#This Row],[Age]]&lt;=60, "46-60",
  TRUE, "60+")</f>
        <v>18-25</v>
      </c>
    </row>
    <row r="2957" spans="1:42" x14ac:dyDescent="0.3">
      <c r="A2957">
        <v>2956</v>
      </c>
      <c r="B2957" t="s">
        <v>2</v>
      </c>
      <c r="C2957" t="s">
        <v>94</v>
      </c>
      <c r="D2957">
        <v>49</v>
      </c>
      <c r="E2957" t="s">
        <v>105</v>
      </c>
      <c r="F2957" t="s">
        <v>3063</v>
      </c>
      <c r="G2957" t="s">
        <v>5135</v>
      </c>
      <c r="H2957">
        <v>19458797809</v>
      </c>
      <c r="I2957" t="s">
        <v>5345</v>
      </c>
      <c r="J2957" t="s">
        <v>7292</v>
      </c>
      <c r="K2957">
        <v>8333.19</v>
      </c>
      <c r="L2957" s="12" t="s">
        <v>9208</v>
      </c>
      <c r="M2957" s="10" t="s">
        <v>11271</v>
      </c>
      <c r="N2957">
        <v>2956</v>
      </c>
      <c r="O2957">
        <v>45194</v>
      </c>
      <c r="P2957" t="s">
        <v>11402</v>
      </c>
      <c r="Q2957" s="16">
        <v>2668.65</v>
      </c>
      <c r="R2957">
        <v>11001.84</v>
      </c>
      <c r="S2957">
        <v>60</v>
      </c>
      <c r="T2957">
        <v>2956</v>
      </c>
      <c r="U2957">
        <v>41952.55</v>
      </c>
      <c r="V2957" t="s">
        <v>11411</v>
      </c>
      <c r="W2957">
        <v>9.02</v>
      </c>
      <c r="X2957">
        <v>12</v>
      </c>
      <c r="Y2957" t="s">
        <v>8249</v>
      </c>
      <c r="Z2957" t="s">
        <v>12011</v>
      </c>
      <c r="AA2957">
        <v>2956</v>
      </c>
      <c r="AB2957" t="s">
        <v>12015</v>
      </c>
      <c r="AC2957">
        <v>3210.04</v>
      </c>
      <c r="AD2957">
        <v>2556.87</v>
      </c>
      <c r="AE2957">
        <v>127.84</v>
      </c>
      <c r="AF2957" t="s">
        <v>11224</v>
      </c>
      <c r="AG2957" t="s">
        <v>11183</v>
      </c>
      <c r="AH2957">
        <v>1691</v>
      </c>
      <c r="AI2957">
        <v>2956</v>
      </c>
      <c r="AJ2957" t="s">
        <v>11110</v>
      </c>
      <c r="AK2957" t="s">
        <v>12028</v>
      </c>
      <c r="AL2957" t="s">
        <v>12031</v>
      </c>
      <c r="AM2957" t="s">
        <v>11130</v>
      </c>
      <c r="AN2957">
        <v>1</v>
      </c>
      <c r="AO2957" s="10" t="s">
        <v>12042</v>
      </c>
      <c r="AP2957" t="str" cm="1">
        <f t="array" ref="AP2957">_xlfn.IFS(
  Table1[[#This Row],[Age]]&lt;=25, "18-25",
  Table1[[#This Row],[Age]]&lt;=35, "26-35",
  Table1[[#This Row],[Age]]&lt;=45, "36-45",
  Table1[[#This Row],[Age]]&lt;=60, "46-60",
  TRUE, "60+")</f>
        <v>46-60</v>
      </c>
    </row>
    <row r="2958" spans="1:42" x14ac:dyDescent="0.3">
      <c r="A2958">
        <v>2957</v>
      </c>
      <c r="B2958" t="s">
        <v>24</v>
      </c>
      <c r="C2958" t="s">
        <v>57</v>
      </c>
      <c r="D2958">
        <v>37</v>
      </c>
      <c r="E2958" t="s">
        <v>104</v>
      </c>
      <c r="F2958" t="s">
        <v>3064</v>
      </c>
      <c r="G2958" t="s">
        <v>5127</v>
      </c>
      <c r="H2958">
        <v>19458797810</v>
      </c>
      <c r="I2958" t="s">
        <v>6811</v>
      </c>
      <c r="J2958" t="s">
        <v>7291</v>
      </c>
      <c r="K2958">
        <v>4458.8500000000004</v>
      </c>
      <c r="L2958" s="12" t="s">
        <v>8289</v>
      </c>
      <c r="M2958" s="10" t="s">
        <v>11209</v>
      </c>
      <c r="N2958">
        <v>2957</v>
      </c>
      <c r="O2958">
        <v>45278</v>
      </c>
      <c r="P2958" t="s">
        <v>11404</v>
      </c>
      <c r="Q2958" s="16">
        <v>4509.0600000000004</v>
      </c>
      <c r="R2958">
        <v>8967.91</v>
      </c>
      <c r="S2958">
        <v>36</v>
      </c>
      <c r="T2958">
        <v>2957</v>
      </c>
      <c r="U2958">
        <v>13294.13</v>
      </c>
      <c r="V2958" t="s">
        <v>11411</v>
      </c>
      <c r="W2958">
        <v>9.6300000000000008</v>
      </c>
      <c r="X2958">
        <v>12</v>
      </c>
      <c r="Y2958" t="s">
        <v>7709</v>
      </c>
      <c r="Z2958" t="s">
        <v>12011</v>
      </c>
      <c r="AA2958">
        <v>2957</v>
      </c>
      <c r="AB2958" t="s">
        <v>12017</v>
      </c>
      <c r="AC2958">
        <v>7865.29</v>
      </c>
      <c r="AD2958">
        <v>3509.41</v>
      </c>
      <c r="AE2958">
        <v>175.47</v>
      </c>
      <c r="AF2958" t="s">
        <v>11189</v>
      </c>
      <c r="AG2958" t="s">
        <v>11328</v>
      </c>
      <c r="AH2958">
        <v>3546</v>
      </c>
      <c r="AI2958">
        <v>2957</v>
      </c>
      <c r="AJ2958" t="s">
        <v>11226</v>
      </c>
      <c r="AK2958" t="s">
        <v>12027</v>
      </c>
      <c r="AL2958" t="s">
        <v>12032</v>
      </c>
      <c r="AM2958" t="s">
        <v>11272</v>
      </c>
      <c r="AN2958">
        <v>1</v>
      </c>
      <c r="AO2958" s="10" t="s">
        <v>12036</v>
      </c>
      <c r="AP2958" t="str" cm="1">
        <f t="array" ref="AP2958">_xlfn.IFS(
  Table1[[#This Row],[Age]]&lt;=25, "18-25",
  Table1[[#This Row],[Age]]&lt;=35, "26-35",
  Table1[[#This Row],[Age]]&lt;=45, "36-45",
  Table1[[#This Row],[Age]]&lt;=60, "46-60",
  TRUE, "60+")</f>
        <v>36-45</v>
      </c>
    </row>
    <row r="2959" spans="1:42" x14ac:dyDescent="0.3">
      <c r="A2959">
        <v>2958</v>
      </c>
      <c r="B2959" t="s">
        <v>24</v>
      </c>
      <c r="C2959" t="s">
        <v>58</v>
      </c>
      <c r="D2959">
        <v>66</v>
      </c>
      <c r="E2959" t="s">
        <v>104</v>
      </c>
      <c r="F2959" t="s">
        <v>3065</v>
      </c>
      <c r="G2959" t="s">
        <v>5135</v>
      </c>
      <c r="H2959">
        <v>19458797811</v>
      </c>
      <c r="I2959" t="s">
        <v>6099</v>
      </c>
      <c r="J2959" t="s">
        <v>7292</v>
      </c>
      <c r="K2959">
        <v>7451.3</v>
      </c>
      <c r="L2959" s="12" t="s">
        <v>9758</v>
      </c>
      <c r="M2959" s="10" t="s">
        <v>11348</v>
      </c>
      <c r="N2959">
        <v>2958</v>
      </c>
      <c r="O2959">
        <v>44972</v>
      </c>
      <c r="P2959" t="s">
        <v>11403</v>
      </c>
      <c r="Q2959" s="16">
        <v>1197.96</v>
      </c>
      <c r="R2959">
        <v>6253.34</v>
      </c>
      <c r="S2959">
        <v>9</v>
      </c>
      <c r="T2959">
        <v>2958</v>
      </c>
      <c r="U2959">
        <v>24309.46</v>
      </c>
      <c r="V2959" t="s">
        <v>11412</v>
      </c>
      <c r="W2959">
        <v>8.3000000000000007</v>
      </c>
      <c r="X2959">
        <v>48</v>
      </c>
      <c r="Y2959" t="s">
        <v>8883</v>
      </c>
      <c r="Z2959" t="s">
        <v>12012</v>
      </c>
      <c r="AA2959">
        <v>2958</v>
      </c>
      <c r="AB2959" t="s">
        <v>12016</v>
      </c>
      <c r="AC2959">
        <v>1219.5899999999999</v>
      </c>
      <c r="AD2959">
        <v>4889.58</v>
      </c>
      <c r="AE2959">
        <v>244.48</v>
      </c>
      <c r="AF2959" t="s">
        <v>11317</v>
      </c>
      <c r="AG2959" t="s">
        <v>11194</v>
      </c>
      <c r="AH2959">
        <v>3012</v>
      </c>
      <c r="AI2959">
        <v>2958</v>
      </c>
      <c r="AJ2959" t="s">
        <v>11086</v>
      </c>
      <c r="AK2959" t="s">
        <v>12027</v>
      </c>
      <c r="AL2959" t="s">
        <v>12031</v>
      </c>
      <c r="AM2959" t="s">
        <v>11194</v>
      </c>
      <c r="AN2959">
        <v>1</v>
      </c>
      <c r="AO2959" s="10" t="s">
        <v>12045</v>
      </c>
      <c r="AP2959" t="str" cm="1">
        <f t="array" ref="AP2959">_xlfn.IFS(
  Table1[[#This Row],[Age]]&lt;=25, "18-25",
  Table1[[#This Row],[Age]]&lt;=35, "26-35",
  Table1[[#This Row],[Age]]&lt;=45, "36-45",
  Table1[[#This Row],[Age]]&lt;=60, "46-60",
  TRUE, "60+")</f>
        <v>60+</v>
      </c>
    </row>
    <row r="2960" spans="1:42" x14ac:dyDescent="0.3">
      <c r="A2960">
        <v>2959</v>
      </c>
      <c r="B2960" t="s">
        <v>16</v>
      </c>
      <c r="C2960" t="s">
        <v>89</v>
      </c>
      <c r="D2960">
        <v>57</v>
      </c>
      <c r="E2960" t="s">
        <v>105</v>
      </c>
      <c r="F2960" t="s">
        <v>3066</v>
      </c>
      <c r="G2960" t="s">
        <v>5139</v>
      </c>
      <c r="H2960">
        <v>19458797812</v>
      </c>
      <c r="I2960" t="s">
        <v>5535</v>
      </c>
      <c r="J2960" t="s">
        <v>7291</v>
      </c>
      <c r="K2960">
        <v>9981.26</v>
      </c>
      <c r="L2960" s="12" t="s">
        <v>9197</v>
      </c>
      <c r="M2960" s="10" t="s">
        <v>11257</v>
      </c>
      <c r="N2960">
        <v>2959</v>
      </c>
      <c r="O2960">
        <v>45252</v>
      </c>
      <c r="P2960" t="s">
        <v>11402</v>
      </c>
      <c r="Q2960" s="16">
        <v>401.87</v>
      </c>
      <c r="R2960">
        <v>9579.39</v>
      </c>
      <c r="S2960">
        <v>84</v>
      </c>
      <c r="T2960">
        <v>2959</v>
      </c>
      <c r="U2960">
        <v>29252.01</v>
      </c>
      <c r="V2960" t="s">
        <v>11411</v>
      </c>
      <c r="W2960">
        <v>9.4700000000000006</v>
      </c>
      <c r="X2960">
        <v>12</v>
      </c>
      <c r="Y2960" t="s">
        <v>11844</v>
      </c>
      <c r="Z2960" t="s">
        <v>12010</v>
      </c>
      <c r="AA2960">
        <v>2959</v>
      </c>
      <c r="AB2960" t="s">
        <v>12016</v>
      </c>
      <c r="AC2960">
        <v>6802.62</v>
      </c>
      <c r="AD2960">
        <v>3061.15</v>
      </c>
      <c r="AE2960">
        <v>153.06</v>
      </c>
      <c r="AF2960" t="s">
        <v>11172</v>
      </c>
      <c r="AG2960" t="s">
        <v>11149</v>
      </c>
      <c r="AH2960">
        <v>9631</v>
      </c>
      <c r="AI2960">
        <v>2959</v>
      </c>
      <c r="AJ2960" t="s">
        <v>11205</v>
      </c>
      <c r="AK2960" t="s">
        <v>12028</v>
      </c>
      <c r="AL2960" t="s">
        <v>12032</v>
      </c>
      <c r="AM2960" t="s">
        <v>11147</v>
      </c>
      <c r="AN2960">
        <v>1</v>
      </c>
      <c r="AO2960" s="10" t="s">
        <v>12040</v>
      </c>
      <c r="AP2960" t="str" cm="1">
        <f t="array" ref="AP2960">_xlfn.IFS(
  Table1[[#This Row],[Age]]&lt;=25, "18-25",
  Table1[[#This Row],[Age]]&lt;=35, "26-35",
  Table1[[#This Row],[Age]]&lt;=45, "36-45",
  Table1[[#This Row],[Age]]&lt;=60, "46-60",
  TRUE, "60+")</f>
        <v>46-60</v>
      </c>
    </row>
    <row r="2961" spans="1:42" x14ac:dyDescent="0.3">
      <c r="A2961">
        <v>2960</v>
      </c>
      <c r="B2961" t="s">
        <v>46</v>
      </c>
      <c r="C2961" t="s">
        <v>88</v>
      </c>
      <c r="D2961">
        <v>30</v>
      </c>
      <c r="E2961" t="s">
        <v>104</v>
      </c>
      <c r="F2961" t="s">
        <v>3067</v>
      </c>
      <c r="G2961" t="s">
        <v>5113</v>
      </c>
      <c r="H2961">
        <v>19458797813</v>
      </c>
      <c r="I2961" t="s">
        <v>6723</v>
      </c>
      <c r="J2961" t="s">
        <v>7292</v>
      </c>
      <c r="K2961">
        <v>8722.9</v>
      </c>
      <c r="L2961" s="12" t="s">
        <v>9759</v>
      </c>
      <c r="M2961" s="10" t="s">
        <v>11076</v>
      </c>
      <c r="N2961">
        <v>2960</v>
      </c>
      <c r="O2961">
        <v>45141</v>
      </c>
      <c r="P2961" t="s">
        <v>11403</v>
      </c>
      <c r="Q2961" s="16">
        <v>1704.1</v>
      </c>
      <c r="R2961">
        <v>7018.8</v>
      </c>
      <c r="S2961">
        <v>57</v>
      </c>
      <c r="T2961">
        <v>2960</v>
      </c>
      <c r="U2961">
        <v>2701.36</v>
      </c>
      <c r="V2961" t="s">
        <v>11411</v>
      </c>
      <c r="W2961">
        <v>9.43</v>
      </c>
      <c r="X2961">
        <v>48</v>
      </c>
      <c r="Y2961" t="s">
        <v>11814</v>
      </c>
      <c r="Z2961" t="s">
        <v>12012</v>
      </c>
      <c r="AA2961">
        <v>2960</v>
      </c>
      <c r="AB2961" t="s">
        <v>12016</v>
      </c>
      <c r="AC2961">
        <v>2084.35</v>
      </c>
      <c r="AD2961">
        <v>4122.8</v>
      </c>
      <c r="AE2961">
        <v>206.14</v>
      </c>
      <c r="AF2961" t="s">
        <v>11368</v>
      </c>
      <c r="AG2961" t="s">
        <v>11045</v>
      </c>
      <c r="AH2961">
        <v>696</v>
      </c>
      <c r="AI2961">
        <v>2960</v>
      </c>
      <c r="AJ2961" t="s">
        <v>11341</v>
      </c>
      <c r="AK2961" t="s">
        <v>12027</v>
      </c>
      <c r="AL2961" t="s">
        <v>12031</v>
      </c>
      <c r="AM2961" t="s">
        <v>11347</v>
      </c>
      <c r="AN2961">
        <v>1</v>
      </c>
      <c r="AO2961" s="10" t="s">
        <v>12041</v>
      </c>
      <c r="AP2961" t="str" cm="1">
        <f t="array" ref="AP2961">_xlfn.IFS(
  Table1[[#This Row],[Age]]&lt;=25, "18-25",
  Table1[[#This Row],[Age]]&lt;=35, "26-35",
  Table1[[#This Row],[Age]]&lt;=45, "36-45",
  Table1[[#This Row],[Age]]&lt;=60, "46-60",
  TRUE, "60+")</f>
        <v>26-35</v>
      </c>
    </row>
    <row r="2962" spans="1:42" x14ac:dyDescent="0.3">
      <c r="A2962">
        <v>2961</v>
      </c>
      <c r="B2962" t="s">
        <v>44</v>
      </c>
      <c r="C2962" t="s">
        <v>88</v>
      </c>
      <c r="D2962">
        <v>40</v>
      </c>
      <c r="E2962" t="s">
        <v>105</v>
      </c>
      <c r="F2962" t="s">
        <v>3068</v>
      </c>
      <c r="G2962" t="s">
        <v>5117</v>
      </c>
      <c r="H2962">
        <v>19458797814</v>
      </c>
      <c r="I2962" t="s">
        <v>5894</v>
      </c>
      <c r="J2962" t="s">
        <v>7292</v>
      </c>
      <c r="K2962">
        <v>112.11</v>
      </c>
      <c r="L2962" s="12" t="s">
        <v>7934</v>
      </c>
      <c r="M2962" s="10" t="s">
        <v>11311</v>
      </c>
      <c r="N2962">
        <v>2961</v>
      </c>
      <c r="O2962">
        <v>45253</v>
      </c>
      <c r="P2962" t="s">
        <v>11403</v>
      </c>
      <c r="Q2962" s="16">
        <v>2396.5</v>
      </c>
      <c r="R2962">
        <v>-2284.39</v>
      </c>
      <c r="S2962">
        <v>78</v>
      </c>
      <c r="T2962">
        <v>2961</v>
      </c>
      <c r="U2962">
        <v>45281.03</v>
      </c>
      <c r="V2962" t="s">
        <v>11412</v>
      </c>
      <c r="W2962">
        <v>9.82</v>
      </c>
      <c r="X2962">
        <v>60</v>
      </c>
      <c r="Y2962" t="s">
        <v>11784</v>
      </c>
      <c r="Z2962" t="s">
        <v>12011</v>
      </c>
      <c r="AA2962">
        <v>2961</v>
      </c>
      <c r="AB2962" t="s">
        <v>12015</v>
      </c>
      <c r="AC2962">
        <v>4797.54</v>
      </c>
      <c r="AD2962">
        <v>2053.62</v>
      </c>
      <c r="AE2962">
        <v>102.68</v>
      </c>
      <c r="AF2962" t="s">
        <v>11175</v>
      </c>
      <c r="AG2962" t="s">
        <v>11394</v>
      </c>
      <c r="AH2962">
        <v>8075</v>
      </c>
      <c r="AI2962">
        <v>2961</v>
      </c>
      <c r="AJ2962" t="s">
        <v>11381</v>
      </c>
      <c r="AK2962" t="s">
        <v>12028</v>
      </c>
      <c r="AL2962" t="s">
        <v>12031</v>
      </c>
      <c r="AM2962" t="s">
        <v>11285</v>
      </c>
      <c r="AN2962">
        <v>1</v>
      </c>
      <c r="AO2962" s="10" t="s">
        <v>12040</v>
      </c>
      <c r="AP2962" t="str" cm="1">
        <f t="array" ref="AP2962">_xlfn.IFS(
  Table1[[#This Row],[Age]]&lt;=25, "18-25",
  Table1[[#This Row],[Age]]&lt;=35, "26-35",
  Table1[[#This Row],[Age]]&lt;=45, "36-45",
  Table1[[#This Row],[Age]]&lt;=60, "46-60",
  TRUE, "60+")</f>
        <v>36-45</v>
      </c>
    </row>
    <row r="2963" spans="1:42" x14ac:dyDescent="0.3">
      <c r="A2963">
        <v>2962</v>
      </c>
      <c r="B2963" t="s">
        <v>49</v>
      </c>
      <c r="C2963" t="s">
        <v>79</v>
      </c>
      <c r="D2963">
        <v>20</v>
      </c>
      <c r="E2963" t="s">
        <v>104</v>
      </c>
      <c r="F2963" t="s">
        <v>3069</v>
      </c>
      <c r="G2963" t="s">
        <v>5133</v>
      </c>
      <c r="H2963">
        <v>19458797815</v>
      </c>
      <c r="I2963" t="s">
        <v>6403</v>
      </c>
      <c r="J2963" t="s">
        <v>7292</v>
      </c>
      <c r="K2963">
        <v>7405.07</v>
      </c>
      <c r="L2963" s="12" t="s">
        <v>9760</v>
      </c>
      <c r="M2963" s="10" t="s">
        <v>11043</v>
      </c>
      <c r="N2963">
        <v>2962</v>
      </c>
      <c r="O2963">
        <v>45202</v>
      </c>
      <c r="P2963" t="s">
        <v>11402</v>
      </c>
      <c r="Q2963" s="16">
        <v>3626.8</v>
      </c>
      <c r="R2963">
        <v>11031.87</v>
      </c>
      <c r="S2963">
        <v>84</v>
      </c>
      <c r="T2963">
        <v>2962</v>
      </c>
      <c r="U2963">
        <v>26065.62</v>
      </c>
      <c r="V2963" t="s">
        <v>11411</v>
      </c>
      <c r="W2963">
        <v>4.72</v>
      </c>
      <c r="X2963">
        <v>48</v>
      </c>
      <c r="Y2963" t="s">
        <v>11814</v>
      </c>
      <c r="Z2963" t="s">
        <v>12011</v>
      </c>
      <c r="AA2963">
        <v>2962</v>
      </c>
      <c r="AB2963" t="s">
        <v>12017</v>
      </c>
      <c r="AC2963">
        <v>3787.87</v>
      </c>
      <c r="AD2963">
        <v>932.05</v>
      </c>
      <c r="AE2963">
        <v>46.6</v>
      </c>
      <c r="AF2963" t="s">
        <v>11166</v>
      </c>
      <c r="AG2963" t="s">
        <v>11286</v>
      </c>
      <c r="AH2963">
        <v>4378</v>
      </c>
      <c r="AI2963">
        <v>2962</v>
      </c>
      <c r="AJ2963" t="s">
        <v>11178</v>
      </c>
      <c r="AK2963" t="s">
        <v>12027</v>
      </c>
      <c r="AL2963" t="s">
        <v>12032</v>
      </c>
      <c r="AM2963" t="s">
        <v>11086</v>
      </c>
      <c r="AN2963">
        <v>1</v>
      </c>
      <c r="AO2963" s="10" t="s">
        <v>12044</v>
      </c>
      <c r="AP2963" t="str" cm="1">
        <f t="array" ref="AP2963">_xlfn.IFS(
  Table1[[#This Row],[Age]]&lt;=25, "18-25",
  Table1[[#This Row],[Age]]&lt;=35, "26-35",
  Table1[[#This Row],[Age]]&lt;=45, "36-45",
  Table1[[#This Row],[Age]]&lt;=60, "46-60",
  TRUE, "60+")</f>
        <v>18-25</v>
      </c>
    </row>
    <row r="2964" spans="1:42" x14ac:dyDescent="0.3">
      <c r="A2964">
        <v>2963</v>
      </c>
      <c r="B2964" t="s">
        <v>31</v>
      </c>
      <c r="C2964" t="s">
        <v>94</v>
      </c>
      <c r="D2964">
        <v>52</v>
      </c>
      <c r="E2964" t="s">
        <v>105</v>
      </c>
      <c r="F2964" t="s">
        <v>3070</v>
      </c>
      <c r="G2964" t="s">
        <v>5139</v>
      </c>
      <c r="H2964">
        <v>19458797816</v>
      </c>
      <c r="I2964" t="s">
        <v>5379</v>
      </c>
      <c r="J2964" t="s">
        <v>7292</v>
      </c>
      <c r="K2964">
        <v>8989.0300000000007</v>
      </c>
      <c r="L2964" s="12" t="s">
        <v>9356</v>
      </c>
      <c r="M2964" s="10" t="s">
        <v>11063</v>
      </c>
      <c r="N2964">
        <v>2963</v>
      </c>
      <c r="O2964">
        <v>44994</v>
      </c>
      <c r="P2964" t="s">
        <v>11403</v>
      </c>
      <c r="Q2964" s="16">
        <v>158.37</v>
      </c>
      <c r="R2964">
        <v>9147.4</v>
      </c>
      <c r="S2964">
        <v>90</v>
      </c>
      <c r="T2964">
        <v>2963</v>
      </c>
      <c r="U2964">
        <v>10410.049999999999</v>
      </c>
      <c r="V2964" t="s">
        <v>11413</v>
      </c>
      <c r="W2964">
        <v>3.58</v>
      </c>
      <c r="X2964">
        <v>36</v>
      </c>
      <c r="Y2964" t="s">
        <v>11578</v>
      </c>
      <c r="Z2964" t="s">
        <v>12011</v>
      </c>
      <c r="AA2964">
        <v>2963</v>
      </c>
      <c r="AB2964" t="s">
        <v>12015</v>
      </c>
      <c r="AC2964">
        <v>8023.41</v>
      </c>
      <c r="AD2964">
        <v>4214.9799999999996</v>
      </c>
      <c r="AE2964">
        <v>210.75</v>
      </c>
      <c r="AF2964" t="s">
        <v>11153</v>
      </c>
      <c r="AG2964" t="s">
        <v>11317</v>
      </c>
      <c r="AH2964">
        <v>7215</v>
      </c>
      <c r="AI2964">
        <v>2963</v>
      </c>
      <c r="AJ2964" t="s">
        <v>11265</v>
      </c>
      <c r="AK2964" t="s">
        <v>12027</v>
      </c>
      <c r="AL2964" t="s">
        <v>12032</v>
      </c>
      <c r="AM2964" t="s">
        <v>11273</v>
      </c>
      <c r="AN2964">
        <v>1</v>
      </c>
      <c r="AO2964" s="10" t="s">
        <v>12047</v>
      </c>
      <c r="AP2964" t="str" cm="1">
        <f t="array" ref="AP2964">_xlfn.IFS(
  Table1[[#This Row],[Age]]&lt;=25, "18-25",
  Table1[[#This Row],[Age]]&lt;=35, "26-35",
  Table1[[#This Row],[Age]]&lt;=45, "36-45",
  Table1[[#This Row],[Age]]&lt;=60, "46-60",
  TRUE, "60+")</f>
        <v>46-60</v>
      </c>
    </row>
    <row r="2965" spans="1:42" x14ac:dyDescent="0.3">
      <c r="A2965">
        <v>2964</v>
      </c>
      <c r="B2965" t="s">
        <v>12</v>
      </c>
      <c r="C2965" t="s">
        <v>39</v>
      </c>
      <c r="D2965">
        <v>56</v>
      </c>
      <c r="E2965" t="s">
        <v>105</v>
      </c>
      <c r="F2965" t="s">
        <v>3071</v>
      </c>
      <c r="G2965" t="s">
        <v>5131</v>
      </c>
      <c r="H2965">
        <v>19458797817</v>
      </c>
      <c r="I2965" t="s">
        <v>6582</v>
      </c>
      <c r="J2965" t="s">
        <v>7292</v>
      </c>
      <c r="K2965">
        <v>3344.75</v>
      </c>
      <c r="L2965" s="12" t="s">
        <v>7373</v>
      </c>
      <c r="M2965" s="10" t="s">
        <v>11080</v>
      </c>
      <c r="N2965">
        <v>2964</v>
      </c>
      <c r="O2965">
        <v>45267</v>
      </c>
      <c r="P2965" t="s">
        <v>11403</v>
      </c>
      <c r="Q2965" s="16">
        <v>663.11</v>
      </c>
      <c r="R2965">
        <v>2681.64</v>
      </c>
      <c r="S2965">
        <v>4</v>
      </c>
      <c r="T2965">
        <v>2964</v>
      </c>
      <c r="U2965">
        <v>8879.7800000000007</v>
      </c>
      <c r="V2965" t="s">
        <v>11413</v>
      </c>
      <c r="W2965">
        <v>6.7</v>
      </c>
      <c r="X2965">
        <v>24</v>
      </c>
      <c r="Y2965" t="s">
        <v>10467</v>
      </c>
      <c r="Z2965" t="s">
        <v>12011</v>
      </c>
      <c r="AA2965">
        <v>2964</v>
      </c>
      <c r="AB2965" t="s">
        <v>12017</v>
      </c>
      <c r="AC2965">
        <v>8138.1</v>
      </c>
      <c r="AD2965">
        <v>2151.9699999999998</v>
      </c>
      <c r="AE2965">
        <v>107.6</v>
      </c>
      <c r="AF2965" t="s">
        <v>11232</v>
      </c>
      <c r="AG2965" t="s">
        <v>11070</v>
      </c>
      <c r="AH2965">
        <v>2578</v>
      </c>
      <c r="AI2965">
        <v>2964</v>
      </c>
      <c r="AJ2965" t="s">
        <v>11309</v>
      </c>
      <c r="AK2965" t="s">
        <v>12027</v>
      </c>
      <c r="AL2965" t="s">
        <v>12032</v>
      </c>
      <c r="AM2965" t="s">
        <v>11336</v>
      </c>
      <c r="AN2965">
        <v>1</v>
      </c>
      <c r="AO2965" s="10" t="s">
        <v>12036</v>
      </c>
      <c r="AP2965" t="str" cm="1">
        <f t="array" ref="AP2965">_xlfn.IFS(
  Table1[[#This Row],[Age]]&lt;=25, "18-25",
  Table1[[#This Row],[Age]]&lt;=35, "26-35",
  Table1[[#This Row],[Age]]&lt;=45, "36-45",
  Table1[[#This Row],[Age]]&lt;=60, "46-60",
  TRUE, "60+")</f>
        <v>46-60</v>
      </c>
    </row>
    <row r="2966" spans="1:42" x14ac:dyDescent="0.3">
      <c r="A2966">
        <v>2965</v>
      </c>
      <c r="B2966" t="s">
        <v>15</v>
      </c>
      <c r="C2966" t="s">
        <v>100</v>
      </c>
      <c r="D2966">
        <v>67</v>
      </c>
      <c r="E2966" t="s">
        <v>104</v>
      </c>
      <c r="F2966" t="s">
        <v>3072</v>
      </c>
      <c r="G2966" t="s">
        <v>5139</v>
      </c>
      <c r="H2966">
        <v>19458797818</v>
      </c>
      <c r="I2966" t="s">
        <v>5541</v>
      </c>
      <c r="J2966" t="s">
        <v>7292</v>
      </c>
      <c r="K2966">
        <v>9777.17</v>
      </c>
      <c r="L2966" s="12" t="s">
        <v>9430</v>
      </c>
      <c r="M2966" s="10" t="s">
        <v>11307</v>
      </c>
      <c r="N2966">
        <v>2965</v>
      </c>
      <c r="O2966">
        <v>45226</v>
      </c>
      <c r="P2966" t="s">
        <v>11404</v>
      </c>
      <c r="Q2966" s="16">
        <v>2059.56</v>
      </c>
      <c r="R2966">
        <v>11836.73</v>
      </c>
      <c r="S2966">
        <v>51</v>
      </c>
      <c r="T2966">
        <v>2965</v>
      </c>
      <c r="U2966">
        <v>34640.86</v>
      </c>
      <c r="V2966" t="s">
        <v>11412</v>
      </c>
      <c r="W2966">
        <v>2.7</v>
      </c>
      <c r="X2966">
        <v>48</v>
      </c>
      <c r="Y2966" t="s">
        <v>7864</v>
      </c>
      <c r="Z2966" t="s">
        <v>12010</v>
      </c>
      <c r="AA2966">
        <v>2965</v>
      </c>
      <c r="AB2966" t="s">
        <v>12015</v>
      </c>
      <c r="AC2966">
        <v>8666.92</v>
      </c>
      <c r="AD2966">
        <v>3719.35</v>
      </c>
      <c r="AE2966">
        <v>185.97</v>
      </c>
      <c r="AF2966" t="s">
        <v>11192</v>
      </c>
      <c r="AG2966" t="s">
        <v>11048</v>
      </c>
      <c r="AH2966">
        <v>4013</v>
      </c>
      <c r="AI2966">
        <v>2965</v>
      </c>
      <c r="AJ2966" t="s">
        <v>11323</v>
      </c>
      <c r="AK2966" t="s">
        <v>12028</v>
      </c>
      <c r="AL2966" t="s">
        <v>12032</v>
      </c>
      <c r="AM2966" t="s">
        <v>11174</v>
      </c>
      <c r="AN2966">
        <v>1</v>
      </c>
      <c r="AO2966" s="10" t="s">
        <v>12044</v>
      </c>
      <c r="AP2966" t="str" cm="1">
        <f t="array" ref="AP2966">_xlfn.IFS(
  Table1[[#This Row],[Age]]&lt;=25, "18-25",
  Table1[[#This Row],[Age]]&lt;=35, "26-35",
  Table1[[#This Row],[Age]]&lt;=45, "36-45",
  Table1[[#This Row],[Age]]&lt;=60, "46-60",
  TRUE, "60+")</f>
        <v>60+</v>
      </c>
    </row>
    <row r="2967" spans="1:42" x14ac:dyDescent="0.3">
      <c r="A2967">
        <v>2966</v>
      </c>
      <c r="B2967" t="s">
        <v>25</v>
      </c>
      <c r="C2967" t="s">
        <v>55</v>
      </c>
      <c r="D2967">
        <v>38</v>
      </c>
      <c r="E2967" t="s">
        <v>105</v>
      </c>
      <c r="F2967" t="s">
        <v>3073</v>
      </c>
      <c r="G2967" t="s">
        <v>5112</v>
      </c>
      <c r="H2967">
        <v>19458797819</v>
      </c>
      <c r="I2967" t="s">
        <v>6879</v>
      </c>
      <c r="J2967" t="s">
        <v>7291</v>
      </c>
      <c r="K2967">
        <v>4072.86</v>
      </c>
      <c r="L2967" s="12" t="s">
        <v>7868</v>
      </c>
      <c r="M2967" s="10" t="s">
        <v>11377</v>
      </c>
      <c r="N2967">
        <v>2966</v>
      </c>
      <c r="O2967">
        <v>45212</v>
      </c>
      <c r="P2967" t="s">
        <v>11403</v>
      </c>
      <c r="Q2967" s="16">
        <v>484.16</v>
      </c>
      <c r="R2967">
        <v>3588.7</v>
      </c>
      <c r="S2967">
        <v>39</v>
      </c>
      <c r="T2967">
        <v>2966</v>
      </c>
      <c r="U2967">
        <v>5004.92</v>
      </c>
      <c r="V2967" t="s">
        <v>11412</v>
      </c>
      <c r="W2967">
        <v>6.01</v>
      </c>
      <c r="X2967">
        <v>36</v>
      </c>
      <c r="Y2967" t="s">
        <v>11772</v>
      </c>
      <c r="Z2967" t="s">
        <v>12012</v>
      </c>
      <c r="AA2967">
        <v>2966</v>
      </c>
      <c r="AB2967" t="s">
        <v>12017</v>
      </c>
      <c r="AC2967">
        <v>1141.31</v>
      </c>
      <c r="AD2967">
        <v>2629.65</v>
      </c>
      <c r="AE2967">
        <v>131.47999999999999</v>
      </c>
      <c r="AF2967" t="s">
        <v>11271</v>
      </c>
      <c r="AG2967" t="s">
        <v>11334</v>
      </c>
      <c r="AH2967">
        <v>9044</v>
      </c>
      <c r="AI2967">
        <v>2966</v>
      </c>
      <c r="AJ2967" t="s">
        <v>11279</v>
      </c>
      <c r="AK2967" t="s">
        <v>12027</v>
      </c>
      <c r="AL2967" t="s">
        <v>12032</v>
      </c>
      <c r="AM2967" t="s">
        <v>11088</v>
      </c>
      <c r="AN2967">
        <v>1</v>
      </c>
      <c r="AO2967" s="10" t="s">
        <v>12044</v>
      </c>
      <c r="AP2967" t="str" cm="1">
        <f t="array" ref="AP2967">_xlfn.IFS(
  Table1[[#This Row],[Age]]&lt;=25, "18-25",
  Table1[[#This Row],[Age]]&lt;=35, "26-35",
  Table1[[#This Row],[Age]]&lt;=45, "36-45",
  Table1[[#This Row],[Age]]&lt;=60, "46-60",
  TRUE, "60+")</f>
        <v>36-45</v>
      </c>
    </row>
    <row r="2968" spans="1:42" x14ac:dyDescent="0.3">
      <c r="A2968">
        <v>2967</v>
      </c>
      <c r="B2968" t="s">
        <v>36</v>
      </c>
      <c r="C2968" t="s">
        <v>73</v>
      </c>
      <c r="D2968">
        <v>24</v>
      </c>
      <c r="E2968" t="s">
        <v>106</v>
      </c>
      <c r="F2968" t="s">
        <v>3074</v>
      </c>
      <c r="G2968" t="s">
        <v>5146</v>
      </c>
      <c r="H2968">
        <v>19458797820</v>
      </c>
      <c r="I2968" t="s">
        <v>6880</v>
      </c>
      <c r="J2968" t="s">
        <v>7291</v>
      </c>
      <c r="K2968">
        <v>4269.6499999999996</v>
      </c>
      <c r="L2968" s="12" t="s">
        <v>9761</v>
      </c>
      <c r="M2968" s="10" t="s">
        <v>11083</v>
      </c>
      <c r="N2968">
        <v>2967</v>
      </c>
      <c r="O2968">
        <v>45213</v>
      </c>
      <c r="P2968" t="s">
        <v>11402</v>
      </c>
      <c r="Q2968" s="16">
        <v>4779.8900000000003</v>
      </c>
      <c r="R2968">
        <v>9049.5400000000009</v>
      </c>
      <c r="S2968">
        <v>84</v>
      </c>
      <c r="T2968">
        <v>2967</v>
      </c>
      <c r="U2968">
        <v>22551.26</v>
      </c>
      <c r="V2968" t="s">
        <v>11413</v>
      </c>
      <c r="W2968">
        <v>6.21</v>
      </c>
      <c r="X2968">
        <v>12</v>
      </c>
      <c r="Y2968" t="s">
        <v>11507</v>
      </c>
      <c r="Z2968" t="s">
        <v>12011</v>
      </c>
      <c r="AA2968">
        <v>2967</v>
      </c>
      <c r="AB2968" t="s">
        <v>12015</v>
      </c>
      <c r="AC2968">
        <v>8647.68</v>
      </c>
      <c r="AD2968">
        <v>2285.35</v>
      </c>
      <c r="AE2968">
        <v>114.27</v>
      </c>
      <c r="AF2968" t="s">
        <v>11282</v>
      </c>
      <c r="AG2968" t="s">
        <v>11092</v>
      </c>
      <c r="AH2968">
        <v>6231</v>
      </c>
      <c r="AI2968">
        <v>2967</v>
      </c>
      <c r="AJ2968" t="s">
        <v>11097</v>
      </c>
      <c r="AK2968" t="s">
        <v>12027</v>
      </c>
      <c r="AL2968" t="s">
        <v>12032</v>
      </c>
      <c r="AM2968" t="s">
        <v>11143</v>
      </c>
      <c r="AN2968">
        <v>-1</v>
      </c>
      <c r="AO2968" s="10" t="s">
        <v>12044</v>
      </c>
      <c r="AP2968" t="str" cm="1">
        <f t="array" ref="AP2968">_xlfn.IFS(
  Table1[[#This Row],[Age]]&lt;=25, "18-25",
  Table1[[#This Row],[Age]]&lt;=35, "26-35",
  Table1[[#This Row],[Age]]&lt;=45, "36-45",
  Table1[[#This Row],[Age]]&lt;=60, "46-60",
  TRUE, "60+")</f>
        <v>18-25</v>
      </c>
    </row>
    <row r="2969" spans="1:42" x14ac:dyDescent="0.3">
      <c r="A2969">
        <v>2968</v>
      </c>
      <c r="B2969" t="s">
        <v>21</v>
      </c>
      <c r="C2969" t="s">
        <v>66</v>
      </c>
      <c r="D2969">
        <v>43</v>
      </c>
      <c r="E2969" t="s">
        <v>106</v>
      </c>
      <c r="F2969" t="s">
        <v>3075</v>
      </c>
      <c r="G2969" t="s">
        <v>5112</v>
      </c>
      <c r="H2969">
        <v>19458797821</v>
      </c>
      <c r="I2969" t="s">
        <v>5412</v>
      </c>
      <c r="J2969" t="s">
        <v>7291</v>
      </c>
      <c r="K2969">
        <v>1692.63</v>
      </c>
      <c r="L2969" s="12" t="s">
        <v>9762</v>
      </c>
      <c r="M2969" s="10" t="s">
        <v>11368</v>
      </c>
      <c r="N2969">
        <v>2968</v>
      </c>
      <c r="O2969">
        <v>45053</v>
      </c>
      <c r="P2969" t="s">
        <v>11402</v>
      </c>
      <c r="Q2969" s="16">
        <v>2559.83</v>
      </c>
      <c r="R2969">
        <v>-867.2</v>
      </c>
      <c r="S2969">
        <v>52</v>
      </c>
      <c r="T2969">
        <v>2968</v>
      </c>
      <c r="U2969">
        <v>27473.55</v>
      </c>
      <c r="V2969" t="s">
        <v>11412</v>
      </c>
      <c r="W2969">
        <v>8.26</v>
      </c>
      <c r="X2969">
        <v>12</v>
      </c>
      <c r="Y2969" t="s">
        <v>11706</v>
      </c>
      <c r="Z2969" t="s">
        <v>12010</v>
      </c>
      <c r="AA2969">
        <v>2968</v>
      </c>
      <c r="AB2969" t="s">
        <v>12016</v>
      </c>
      <c r="AC2969">
        <v>3176.01</v>
      </c>
      <c r="AD2969">
        <v>257.58999999999997</v>
      </c>
      <c r="AE2969">
        <v>12.88</v>
      </c>
      <c r="AF2969" t="s">
        <v>11105</v>
      </c>
      <c r="AG2969" t="s">
        <v>11292</v>
      </c>
      <c r="AH2969">
        <v>4651</v>
      </c>
      <c r="AI2969">
        <v>2968</v>
      </c>
      <c r="AJ2969" t="s">
        <v>11199</v>
      </c>
      <c r="AK2969" t="s">
        <v>12028</v>
      </c>
      <c r="AL2969" t="s">
        <v>12031</v>
      </c>
      <c r="AM2969" t="s">
        <v>11122</v>
      </c>
      <c r="AN2969">
        <v>1</v>
      </c>
      <c r="AO2969" s="10" t="s">
        <v>12046</v>
      </c>
      <c r="AP2969" t="str" cm="1">
        <f t="array" ref="AP2969">_xlfn.IFS(
  Table1[[#This Row],[Age]]&lt;=25, "18-25",
  Table1[[#This Row],[Age]]&lt;=35, "26-35",
  Table1[[#This Row],[Age]]&lt;=45, "36-45",
  Table1[[#This Row],[Age]]&lt;=60, "46-60",
  TRUE, "60+")</f>
        <v>36-45</v>
      </c>
    </row>
    <row r="2970" spans="1:42" x14ac:dyDescent="0.3">
      <c r="A2970">
        <v>2969</v>
      </c>
      <c r="B2970" t="s">
        <v>39</v>
      </c>
      <c r="C2970" t="s">
        <v>78</v>
      </c>
      <c r="D2970">
        <v>40</v>
      </c>
      <c r="E2970" t="s">
        <v>105</v>
      </c>
      <c r="F2970" t="s">
        <v>3076</v>
      </c>
      <c r="G2970" t="s">
        <v>5136</v>
      </c>
      <c r="H2970">
        <v>19458797822</v>
      </c>
      <c r="I2970" t="s">
        <v>5928</v>
      </c>
      <c r="J2970" t="s">
        <v>7291</v>
      </c>
      <c r="K2970">
        <v>1056.29</v>
      </c>
      <c r="L2970" s="12" t="s">
        <v>9763</v>
      </c>
      <c r="M2970" s="10" t="s">
        <v>11391</v>
      </c>
      <c r="N2970">
        <v>2969</v>
      </c>
      <c r="O2970">
        <v>45159</v>
      </c>
      <c r="P2970" t="s">
        <v>11404</v>
      </c>
      <c r="Q2970" s="16">
        <v>1890.9</v>
      </c>
      <c r="R2970">
        <v>-834.61</v>
      </c>
      <c r="S2970">
        <v>75</v>
      </c>
      <c r="T2970">
        <v>2969</v>
      </c>
      <c r="U2970">
        <v>12423.42</v>
      </c>
      <c r="V2970" t="s">
        <v>11412</v>
      </c>
      <c r="W2970">
        <v>4.26</v>
      </c>
      <c r="X2970">
        <v>12</v>
      </c>
      <c r="Y2970" t="s">
        <v>10876</v>
      </c>
      <c r="Z2970" t="s">
        <v>12010</v>
      </c>
      <c r="AA2970">
        <v>2969</v>
      </c>
      <c r="AB2970" t="s">
        <v>12015</v>
      </c>
      <c r="AC2970">
        <v>8515.75</v>
      </c>
      <c r="AD2970">
        <v>3845.03</v>
      </c>
      <c r="AE2970">
        <v>192.25</v>
      </c>
      <c r="AF2970" t="s">
        <v>11128</v>
      </c>
      <c r="AG2970" t="s">
        <v>11048</v>
      </c>
      <c r="AH2970">
        <v>3203</v>
      </c>
      <c r="AI2970">
        <v>2969</v>
      </c>
      <c r="AJ2970" t="s">
        <v>11142</v>
      </c>
      <c r="AK2970" t="s">
        <v>12027</v>
      </c>
      <c r="AL2970" t="s">
        <v>12031</v>
      </c>
      <c r="AM2970" t="s">
        <v>11350</v>
      </c>
      <c r="AN2970">
        <v>1</v>
      </c>
      <c r="AO2970" s="10" t="s">
        <v>12041</v>
      </c>
      <c r="AP2970" t="str" cm="1">
        <f t="array" ref="AP2970">_xlfn.IFS(
  Table1[[#This Row],[Age]]&lt;=25, "18-25",
  Table1[[#This Row],[Age]]&lt;=35, "26-35",
  Table1[[#This Row],[Age]]&lt;=45, "36-45",
  Table1[[#This Row],[Age]]&lt;=60, "46-60",
  TRUE, "60+")</f>
        <v>36-45</v>
      </c>
    </row>
    <row r="2971" spans="1:42" x14ac:dyDescent="0.3">
      <c r="A2971">
        <v>2970</v>
      </c>
      <c r="B2971" t="s">
        <v>34</v>
      </c>
      <c r="C2971" t="s">
        <v>58</v>
      </c>
      <c r="D2971">
        <v>49</v>
      </c>
      <c r="E2971" t="s">
        <v>106</v>
      </c>
      <c r="F2971" t="s">
        <v>3077</v>
      </c>
      <c r="G2971" t="s">
        <v>5142</v>
      </c>
      <c r="H2971">
        <v>19458797823</v>
      </c>
      <c r="I2971" t="s">
        <v>6781</v>
      </c>
      <c r="J2971" t="s">
        <v>7291</v>
      </c>
      <c r="K2971">
        <v>5412.3</v>
      </c>
      <c r="L2971" s="12" t="s">
        <v>9764</v>
      </c>
      <c r="M2971" s="10" t="s">
        <v>11284</v>
      </c>
      <c r="N2971">
        <v>2970</v>
      </c>
      <c r="O2971">
        <v>45108</v>
      </c>
      <c r="P2971" t="s">
        <v>11404</v>
      </c>
      <c r="Q2971" s="16">
        <v>4898.84</v>
      </c>
      <c r="R2971">
        <v>10311.14</v>
      </c>
      <c r="S2971">
        <v>71</v>
      </c>
      <c r="T2971">
        <v>2970</v>
      </c>
      <c r="U2971">
        <v>7330.79</v>
      </c>
      <c r="V2971" t="s">
        <v>11412</v>
      </c>
      <c r="W2971">
        <v>6.42</v>
      </c>
      <c r="X2971">
        <v>12</v>
      </c>
      <c r="Y2971" t="s">
        <v>11518</v>
      </c>
      <c r="Z2971" t="s">
        <v>12012</v>
      </c>
      <c r="AA2971">
        <v>2970</v>
      </c>
      <c r="AB2971" t="s">
        <v>12017</v>
      </c>
      <c r="AC2971">
        <v>8527.0499999999993</v>
      </c>
      <c r="AD2971">
        <v>1606.28</v>
      </c>
      <c r="AE2971">
        <v>80.31</v>
      </c>
      <c r="AF2971" t="s">
        <v>11180</v>
      </c>
      <c r="AG2971" t="s">
        <v>11237</v>
      </c>
      <c r="AH2971">
        <v>8833</v>
      </c>
      <c r="AI2971">
        <v>2970</v>
      </c>
      <c r="AJ2971" t="s">
        <v>11134</v>
      </c>
      <c r="AK2971" t="s">
        <v>12028</v>
      </c>
      <c r="AL2971" t="s">
        <v>12032</v>
      </c>
      <c r="AM2971" t="s">
        <v>11037</v>
      </c>
      <c r="AN2971">
        <v>-1</v>
      </c>
      <c r="AO2971" s="10" t="s">
        <v>12038</v>
      </c>
      <c r="AP2971" t="str" cm="1">
        <f t="array" ref="AP2971">_xlfn.IFS(
  Table1[[#This Row],[Age]]&lt;=25, "18-25",
  Table1[[#This Row],[Age]]&lt;=35, "26-35",
  Table1[[#This Row],[Age]]&lt;=45, "36-45",
  Table1[[#This Row],[Age]]&lt;=60, "46-60",
  TRUE, "60+")</f>
        <v>46-60</v>
      </c>
    </row>
    <row r="2972" spans="1:42" x14ac:dyDescent="0.3">
      <c r="A2972">
        <v>2971</v>
      </c>
      <c r="B2972" t="s">
        <v>34</v>
      </c>
      <c r="C2972" t="s">
        <v>85</v>
      </c>
      <c r="D2972">
        <v>19</v>
      </c>
      <c r="E2972" t="s">
        <v>104</v>
      </c>
      <c r="F2972" t="s">
        <v>3078</v>
      </c>
      <c r="G2972" t="s">
        <v>5116</v>
      </c>
      <c r="H2972">
        <v>19458797824</v>
      </c>
      <c r="I2972" t="s">
        <v>5592</v>
      </c>
      <c r="J2972" t="s">
        <v>7292</v>
      </c>
      <c r="K2972">
        <v>6067.48</v>
      </c>
      <c r="L2972" s="12" t="s">
        <v>9765</v>
      </c>
      <c r="M2972" s="10" t="s">
        <v>11205</v>
      </c>
      <c r="N2972">
        <v>2971</v>
      </c>
      <c r="O2972">
        <v>44940</v>
      </c>
      <c r="P2972" t="s">
        <v>11402</v>
      </c>
      <c r="Q2972" s="16">
        <v>3234.01</v>
      </c>
      <c r="R2972">
        <v>9301.49</v>
      </c>
      <c r="S2972">
        <v>55</v>
      </c>
      <c r="T2972">
        <v>2971</v>
      </c>
      <c r="U2972">
        <v>25044.62</v>
      </c>
      <c r="V2972" t="s">
        <v>11412</v>
      </c>
      <c r="W2972">
        <v>9.1300000000000008</v>
      </c>
      <c r="X2972">
        <v>36</v>
      </c>
      <c r="Y2972" t="s">
        <v>8828</v>
      </c>
      <c r="Z2972" t="s">
        <v>12011</v>
      </c>
      <c r="AA2972">
        <v>2971</v>
      </c>
      <c r="AB2972" t="s">
        <v>12017</v>
      </c>
      <c r="AC2972">
        <v>3007.96</v>
      </c>
      <c r="AD2972">
        <v>1954.64</v>
      </c>
      <c r="AE2972">
        <v>97.73</v>
      </c>
      <c r="AF2972" t="s">
        <v>11328</v>
      </c>
      <c r="AG2972" t="s">
        <v>11338</v>
      </c>
      <c r="AH2972">
        <v>9432</v>
      </c>
      <c r="AI2972">
        <v>2971</v>
      </c>
      <c r="AJ2972" t="s">
        <v>11158</v>
      </c>
      <c r="AK2972" t="s">
        <v>12028</v>
      </c>
      <c r="AL2972" t="s">
        <v>12032</v>
      </c>
      <c r="AM2972" t="s">
        <v>11316</v>
      </c>
      <c r="AN2972">
        <v>1</v>
      </c>
      <c r="AO2972" s="10" t="s">
        <v>12039</v>
      </c>
      <c r="AP2972" t="str" cm="1">
        <f t="array" ref="AP2972">_xlfn.IFS(
  Table1[[#This Row],[Age]]&lt;=25, "18-25",
  Table1[[#This Row],[Age]]&lt;=35, "26-35",
  Table1[[#This Row],[Age]]&lt;=45, "36-45",
  Table1[[#This Row],[Age]]&lt;=60, "46-60",
  TRUE, "60+")</f>
        <v>18-25</v>
      </c>
    </row>
    <row r="2973" spans="1:42" x14ac:dyDescent="0.3">
      <c r="A2973">
        <v>2972</v>
      </c>
      <c r="B2973" t="s">
        <v>41</v>
      </c>
      <c r="C2973" t="s">
        <v>90</v>
      </c>
      <c r="D2973">
        <v>56</v>
      </c>
      <c r="E2973" t="s">
        <v>104</v>
      </c>
      <c r="F2973" t="s">
        <v>3079</v>
      </c>
      <c r="G2973" t="s">
        <v>5116</v>
      </c>
      <c r="H2973">
        <v>19458797825</v>
      </c>
      <c r="I2973" t="s">
        <v>6277</v>
      </c>
      <c r="J2973" t="s">
        <v>7292</v>
      </c>
      <c r="K2973">
        <v>3732.28</v>
      </c>
      <c r="L2973" s="12" t="s">
        <v>9766</v>
      </c>
      <c r="M2973" s="10" t="s">
        <v>11318</v>
      </c>
      <c r="N2973">
        <v>2972</v>
      </c>
      <c r="O2973">
        <v>45028</v>
      </c>
      <c r="P2973" t="s">
        <v>11402</v>
      </c>
      <c r="Q2973" s="16">
        <v>2583.96</v>
      </c>
      <c r="R2973">
        <v>1148.32</v>
      </c>
      <c r="S2973">
        <v>31</v>
      </c>
      <c r="T2973">
        <v>2972</v>
      </c>
      <c r="U2973">
        <v>17676.060000000001</v>
      </c>
      <c r="V2973" t="s">
        <v>11413</v>
      </c>
      <c r="W2973">
        <v>4.8</v>
      </c>
      <c r="X2973">
        <v>24</v>
      </c>
      <c r="Y2973" t="s">
        <v>11959</v>
      </c>
      <c r="Z2973" t="s">
        <v>12010</v>
      </c>
      <c r="AA2973">
        <v>2972</v>
      </c>
      <c r="AB2973" t="s">
        <v>12015</v>
      </c>
      <c r="AC2973">
        <v>3213.76</v>
      </c>
      <c r="AD2973">
        <v>1747.73</v>
      </c>
      <c r="AE2973">
        <v>87.39</v>
      </c>
      <c r="AF2973" t="s">
        <v>11398</v>
      </c>
      <c r="AG2973" t="s">
        <v>11077</v>
      </c>
      <c r="AH2973">
        <v>17</v>
      </c>
      <c r="AI2973">
        <v>2972</v>
      </c>
      <c r="AJ2973" t="s">
        <v>11261</v>
      </c>
      <c r="AK2973" t="s">
        <v>12027</v>
      </c>
      <c r="AL2973" t="s">
        <v>12031</v>
      </c>
      <c r="AM2973" t="s">
        <v>11081</v>
      </c>
      <c r="AN2973">
        <v>1</v>
      </c>
      <c r="AO2973" s="10" t="s">
        <v>12037</v>
      </c>
      <c r="AP2973" t="str" cm="1">
        <f t="array" ref="AP2973">_xlfn.IFS(
  Table1[[#This Row],[Age]]&lt;=25, "18-25",
  Table1[[#This Row],[Age]]&lt;=35, "26-35",
  Table1[[#This Row],[Age]]&lt;=45, "36-45",
  Table1[[#This Row],[Age]]&lt;=60, "46-60",
  TRUE, "60+")</f>
        <v>46-60</v>
      </c>
    </row>
    <row r="2974" spans="1:42" x14ac:dyDescent="0.3">
      <c r="A2974">
        <v>2973</v>
      </c>
      <c r="B2974" t="s">
        <v>37</v>
      </c>
      <c r="C2974" t="s">
        <v>75</v>
      </c>
      <c r="D2974">
        <v>19</v>
      </c>
      <c r="E2974" t="s">
        <v>105</v>
      </c>
      <c r="F2974" t="s">
        <v>3080</v>
      </c>
      <c r="G2974" t="s">
        <v>5141</v>
      </c>
      <c r="H2974">
        <v>19458797826</v>
      </c>
      <c r="I2974" t="s">
        <v>6881</v>
      </c>
      <c r="J2974" t="s">
        <v>7292</v>
      </c>
      <c r="K2974">
        <v>6105.43</v>
      </c>
      <c r="L2974" s="12" t="s">
        <v>9767</v>
      </c>
      <c r="M2974" s="10" t="s">
        <v>11144</v>
      </c>
      <c r="N2974">
        <v>2973</v>
      </c>
      <c r="O2974">
        <v>45077</v>
      </c>
      <c r="P2974" t="s">
        <v>11404</v>
      </c>
      <c r="Q2974" s="16">
        <v>1213.26</v>
      </c>
      <c r="R2974">
        <v>7318.69</v>
      </c>
      <c r="S2974">
        <v>50</v>
      </c>
      <c r="T2974">
        <v>2973</v>
      </c>
      <c r="U2974">
        <v>7871.84</v>
      </c>
      <c r="V2974" t="s">
        <v>11412</v>
      </c>
      <c r="W2974">
        <v>6.15</v>
      </c>
      <c r="X2974">
        <v>48</v>
      </c>
      <c r="Y2974" t="s">
        <v>11755</v>
      </c>
      <c r="Z2974" t="s">
        <v>12012</v>
      </c>
      <c r="AA2974">
        <v>2973</v>
      </c>
      <c r="AB2974" t="s">
        <v>12015</v>
      </c>
      <c r="AC2974">
        <v>2458.31</v>
      </c>
      <c r="AD2974">
        <v>3470.78</v>
      </c>
      <c r="AE2974">
        <v>173.54</v>
      </c>
      <c r="AF2974" t="s">
        <v>11057</v>
      </c>
      <c r="AG2974" t="s">
        <v>11220</v>
      </c>
      <c r="AH2974">
        <v>4706</v>
      </c>
      <c r="AI2974">
        <v>2973</v>
      </c>
      <c r="AJ2974" t="s">
        <v>11048</v>
      </c>
      <c r="AK2974" t="s">
        <v>12028</v>
      </c>
      <c r="AL2974" t="s">
        <v>12031</v>
      </c>
      <c r="AM2974" t="s">
        <v>11074</v>
      </c>
      <c r="AN2974">
        <v>1</v>
      </c>
      <c r="AO2974" s="10" t="s">
        <v>12046</v>
      </c>
      <c r="AP2974" t="str" cm="1">
        <f t="array" ref="AP2974">_xlfn.IFS(
  Table1[[#This Row],[Age]]&lt;=25, "18-25",
  Table1[[#This Row],[Age]]&lt;=35, "26-35",
  Table1[[#This Row],[Age]]&lt;=45, "36-45",
  Table1[[#This Row],[Age]]&lt;=60, "46-60",
  TRUE, "60+")</f>
        <v>18-25</v>
      </c>
    </row>
    <row r="2975" spans="1:42" x14ac:dyDescent="0.3">
      <c r="A2975">
        <v>2974</v>
      </c>
      <c r="B2975" t="s">
        <v>10</v>
      </c>
      <c r="C2975" t="s">
        <v>69</v>
      </c>
      <c r="D2975">
        <v>56</v>
      </c>
      <c r="E2975" t="s">
        <v>104</v>
      </c>
      <c r="F2975" t="s">
        <v>3081</v>
      </c>
      <c r="G2975" t="s">
        <v>5125</v>
      </c>
      <c r="H2975">
        <v>19458797827</v>
      </c>
      <c r="I2975" t="s">
        <v>5367</v>
      </c>
      <c r="J2975" t="s">
        <v>7292</v>
      </c>
      <c r="K2975">
        <v>4007.24</v>
      </c>
      <c r="L2975" s="12" t="s">
        <v>9768</v>
      </c>
      <c r="M2975" s="10" t="s">
        <v>11209</v>
      </c>
      <c r="N2975">
        <v>2974</v>
      </c>
      <c r="O2975">
        <v>45251</v>
      </c>
      <c r="P2975" t="s">
        <v>11402</v>
      </c>
      <c r="Q2975" s="16">
        <v>1272.8599999999999</v>
      </c>
      <c r="R2975">
        <v>5280.1</v>
      </c>
      <c r="S2975">
        <v>8</v>
      </c>
      <c r="T2975">
        <v>2974</v>
      </c>
      <c r="U2975">
        <v>11308.31</v>
      </c>
      <c r="V2975" t="s">
        <v>11411</v>
      </c>
      <c r="W2975">
        <v>8.09</v>
      </c>
      <c r="X2975">
        <v>24</v>
      </c>
      <c r="Y2975" t="s">
        <v>11912</v>
      </c>
      <c r="Z2975" t="s">
        <v>12012</v>
      </c>
      <c r="AA2975">
        <v>2974</v>
      </c>
      <c r="AB2975" t="s">
        <v>12017</v>
      </c>
      <c r="AC2975">
        <v>2607.9499999999998</v>
      </c>
      <c r="AD2975">
        <v>3566.19</v>
      </c>
      <c r="AE2975">
        <v>178.31</v>
      </c>
      <c r="AF2975" t="s">
        <v>11060</v>
      </c>
      <c r="AG2975" t="s">
        <v>11163</v>
      </c>
      <c r="AH2975">
        <v>9090</v>
      </c>
      <c r="AI2975">
        <v>2974</v>
      </c>
      <c r="AJ2975" t="s">
        <v>11365</v>
      </c>
      <c r="AK2975" t="s">
        <v>12029</v>
      </c>
      <c r="AL2975" t="s">
        <v>12032</v>
      </c>
      <c r="AM2975" t="s">
        <v>11103</v>
      </c>
      <c r="AN2975">
        <v>1</v>
      </c>
      <c r="AO2975" s="10" t="s">
        <v>12040</v>
      </c>
      <c r="AP2975" t="str" cm="1">
        <f t="array" ref="AP2975">_xlfn.IFS(
  Table1[[#This Row],[Age]]&lt;=25, "18-25",
  Table1[[#This Row],[Age]]&lt;=35, "26-35",
  Table1[[#This Row],[Age]]&lt;=45, "36-45",
  Table1[[#This Row],[Age]]&lt;=60, "46-60",
  TRUE, "60+")</f>
        <v>46-60</v>
      </c>
    </row>
    <row r="2976" spans="1:42" x14ac:dyDescent="0.3">
      <c r="A2976">
        <v>2975</v>
      </c>
      <c r="B2976" t="s">
        <v>27</v>
      </c>
      <c r="C2976" t="s">
        <v>85</v>
      </c>
      <c r="D2976">
        <v>63</v>
      </c>
      <c r="E2976" t="s">
        <v>104</v>
      </c>
      <c r="F2976" t="s">
        <v>3082</v>
      </c>
      <c r="G2976" t="s">
        <v>5111</v>
      </c>
      <c r="H2976">
        <v>19458797828</v>
      </c>
      <c r="I2976" t="s">
        <v>5421</v>
      </c>
      <c r="J2976" t="s">
        <v>7291</v>
      </c>
      <c r="K2976">
        <v>8695.0300000000007</v>
      </c>
      <c r="L2976" s="12" t="s">
        <v>9769</v>
      </c>
      <c r="M2976" s="10" t="s">
        <v>11223</v>
      </c>
      <c r="N2976">
        <v>2975</v>
      </c>
      <c r="O2976">
        <v>45106</v>
      </c>
      <c r="P2976" t="s">
        <v>11403</v>
      </c>
      <c r="Q2976" s="16">
        <v>1817.71</v>
      </c>
      <c r="R2976">
        <v>6877.32</v>
      </c>
      <c r="S2976">
        <v>87</v>
      </c>
      <c r="T2976">
        <v>2975</v>
      </c>
      <c r="U2976">
        <v>24076.04</v>
      </c>
      <c r="V2976" t="s">
        <v>11412</v>
      </c>
      <c r="W2976">
        <v>3.25</v>
      </c>
      <c r="X2976">
        <v>48</v>
      </c>
      <c r="Y2976" t="s">
        <v>11766</v>
      </c>
      <c r="Z2976" t="s">
        <v>12010</v>
      </c>
      <c r="AA2976">
        <v>2975</v>
      </c>
      <c r="AB2976" t="s">
        <v>12016</v>
      </c>
      <c r="AC2976">
        <v>9593.7099999999991</v>
      </c>
      <c r="AD2976">
        <v>4076.66</v>
      </c>
      <c r="AE2976">
        <v>203.83</v>
      </c>
      <c r="AF2976" t="s">
        <v>11165</v>
      </c>
      <c r="AG2976" t="s">
        <v>11134</v>
      </c>
      <c r="AH2976">
        <v>8669</v>
      </c>
      <c r="AI2976">
        <v>2975</v>
      </c>
      <c r="AJ2976" t="s">
        <v>11152</v>
      </c>
      <c r="AK2976" t="s">
        <v>12027</v>
      </c>
      <c r="AL2976" t="s">
        <v>12032</v>
      </c>
      <c r="AM2976" t="s">
        <v>11148</v>
      </c>
      <c r="AN2976">
        <v>1</v>
      </c>
      <c r="AO2976" s="10" t="s">
        <v>12043</v>
      </c>
      <c r="AP2976" t="str" cm="1">
        <f t="array" ref="AP2976">_xlfn.IFS(
  Table1[[#This Row],[Age]]&lt;=25, "18-25",
  Table1[[#This Row],[Age]]&lt;=35, "26-35",
  Table1[[#This Row],[Age]]&lt;=45, "36-45",
  Table1[[#This Row],[Age]]&lt;=60, "46-60",
  TRUE, "60+")</f>
        <v>60+</v>
      </c>
    </row>
    <row r="2977" spans="1:42" x14ac:dyDescent="0.3">
      <c r="A2977">
        <v>2976</v>
      </c>
      <c r="B2977" t="s">
        <v>43</v>
      </c>
      <c r="C2977" t="s">
        <v>92</v>
      </c>
      <c r="D2977">
        <v>32</v>
      </c>
      <c r="E2977" t="s">
        <v>106</v>
      </c>
      <c r="F2977" t="s">
        <v>3083</v>
      </c>
      <c r="G2977" t="s">
        <v>5121</v>
      </c>
      <c r="H2977">
        <v>19458797829</v>
      </c>
      <c r="I2977" t="s">
        <v>6034</v>
      </c>
      <c r="J2977" t="s">
        <v>7291</v>
      </c>
      <c r="K2977">
        <v>9542.85</v>
      </c>
      <c r="L2977" s="12" t="s">
        <v>9770</v>
      </c>
      <c r="M2977" s="10" t="s">
        <v>11361</v>
      </c>
      <c r="N2977">
        <v>2976</v>
      </c>
      <c r="O2977">
        <v>45104</v>
      </c>
      <c r="P2977" t="s">
        <v>11404</v>
      </c>
      <c r="Q2977" s="16">
        <v>3756.12</v>
      </c>
      <c r="R2977">
        <v>5786.73</v>
      </c>
      <c r="S2977">
        <v>15</v>
      </c>
      <c r="T2977">
        <v>2976</v>
      </c>
      <c r="U2977">
        <v>7519.47</v>
      </c>
      <c r="V2977" t="s">
        <v>11412</v>
      </c>
      <c r="W2977">
        <v>1.93</v>
      </c>
      <c r="X2977">
        <v>24</v>
      </c>
      <c r="Y2977" t="s">
        <v>11576</v>
      </c>
      <c r="Z2977" t="s">
        <v>12010</v>
      </c>
      <c r="AA2977">
        <v>2976</v>
      </c>
      <c r="AB2977" t="s">
        <v>12015</v>
      </c>
      <c r="AC2977">
        <v>4462.84</v>
      </c>
      <c r="AD2977">
        <v>3383.1</v>
      </c>
      <c r="AE2977">
        <v>169.16</v>
      </c>
      <c r="AF2977" t="s">
        <v>11223</v>
      </c>
      <c r="AG2977" t="s">
        <v>11196</v>
      </c>
      <c r="AH2977">
        <v>816</v>
      </c>
      <c r="AI2977">
        <v>2976</v>
      </c>
      <c r="AJ2977" t="s">
        <v>11151</v>
      </c>
      <c r="AK2977" t="s">
        <v>12029</v>
      </c>
      <c r="AL2977" t="s">
        <v>12031</v>
      </c>
      <c r="AM2977" t="s">
        <v>11057</v>
      </c>
      <c r="AN2977">
        <v>-1</v>
      </c>
      <c r="AO2977" s="10" t="s">
        <v>12043</v>
      </c>
      <c r="AP2977" t="str" cm="1">
        <f t="array" ref="AP2977">_xlfn.IFS(
  Table1[[#This Row],[Age]]&lt;=25, "18-25",
  Table1[[#This Row],[Age]]&lt;=35, "26-35",
  Table1[[#This Row],[Age]]&lt;=45, "36-45",
  Table1[[#This Row],[Age]]&lt;=60, "46-60",
  TRUE, "60+")</f>
        <v>26-35</v>
      </c>
    </row>
    <row r="2978" spans="1:42" x14ac:dyDescent="0.3">
      <c r="A2978">
        <v>2977</v>
      </c>
      <c r="B2978" t="s">
        <v>40</v>
      </c>
      <c r="C2978" t="s">
        <v>93</v>
      </c>
      <c r="D2978">
        <v>33</v>
      </c>
      <c r="E2978" t="s">
        <v>104</v>
      </c>
      <c r="F2978" t="s">
        <v>3084</v>
      </c>
      <c r="G2978" t="s">
        <v>5119</v>
      </c>
      <c r="H2978">
        <v>19458797830</v>
      </c>
      <c r="I2978" t="s">
        <v>5554</v>
      </c>
      <c r="J2978" t="s">
        <v>7292</v>
      </c>
      <c r="K2978">
        <v>5976.05</v>
      </c>
      <c r="L2978" s="12" t="s">
        <v>9771</v>
      </c>
      <c r="M2978" s="10" t="s">
        <v>11391</v>
      </c>
      <c r="N2978">
        <v>2977</v>
      </c>
      <c r="O2978">
        <v>45139</v>
      </c>
      <c r="P2978" t="s">
        <v>11404</v>
      </c>
      <c r="Q2978" s="16">
        <v>4081.86</v>
      </c>
      <c r="R2978">
        <v>1894.19</v>
      </c>
      <c r="S2978">
        <v>65</v>
      </c>
      <c r="T2978">
        <v>2977</v>
      </c>
      <c r="U2978">
        <v>46869.85</v>
      </c>
      <c r="V2978" t="s">
        <v>11413</v>
      </c>
      <c r="W2978">
        <v>7.14</v>
      </c>
      <c r="X2978">
        <v>36</v>
      </c>
      <c r="Y2978" t="s">
        <v>8961</v>
      </c>
      <c r="Z2978" t="s">
        <v>12011</v>
      </c>
      <c r="AA2978">
        <v>2977</v>
      </c>
      <c r="AB2978" t="s">
        <v>12017</v>
      </c>
      <c r="AC2978">
        <v>1358.2</v>
      </c>
      <c r="AD2978">
        <v>4537.74</v>
      </c>
      <c r="AE2978">
        <v>226.89</v>
      </c>
      <c r="AF2978" t="s">
        <v>11171</v>
      </c>
      <c r="AG2978" t="s">
        <v>11199</v>
      </c>
      <c r="AH2978">
        <v>983</v>
      </c>
      <c r="AI2978">
        <v>2977</v>
      </c>
      <c r="AJ2978" t="s">
        <v>11046</v>
      </c>
      <c r="AK2978" t="s">
        <v>12027</v>
      </c>
      <c r="AL2978" t="s">
        <v>12031</v>
      </c>
      <c r="AM2978" t="s">
        <v>11172</v>
      </c>
      <c r="AN2978">
        <v>1</v>
      </c>
      <c r="AO2978" s="10" t="s">
        <v>12041</v>
      </c>
      <c r="AP2978" t="str" cm="1">
        <f t="array" ref="AP2978">_xlfn.IFS(
  Table1[[#This Row],[Age]]&lt;=25, "18-25",
  Table1[[#This Row],[Age]]&lt;=35, "26-35",
  Table1[[#This Row],[Age]]&lt;=45, "36-45",
  Table1[[#This Row],[Age]]&lt;=60, "46-60",
  TRUE, "60+")</f>
        <v>26-35</v>
      </c>
    </row>
    <row r="2979" spans="1:42" x14ac:dyDescent="0.3">
      <c r="A2979">
        <v>2978</v>
      </c>
      <c r="B2979" t="s">
        <v>8</v>
      </c>
      <c r="C2979" t="s">
        <v>84</v>
      </c>
      <c r="D2979">
        <v>43</v>
      </c>
      <c r="E2979" t="s">
        <v>104</v>
      </c>
      <c r="F2979" t="s">
        <v>3085</v>
      </c>
      <c r="G2979" t="s">
        <v>5143</v>
      </c>
      <c r="H2979">
        <v>19458797831</v>
      </c>
      <c r="I2979" t="s">
        <v>5770</v>
      </c>
      <c r="J2979" t="s">
        <v>7292</v>
      </c>
      <c r="K2979">
        <v>8438.52</v>
      </c>
      <c r="L2979" s="12" t="s">
        <v>9772</v>
      </c>
      <c r="M2979" s="10" t="s">
        <v>11179</v>
      </c>
      <c r="N2979">
        <v>2978</v>
      </c>
      <c r="O2979">
        <v>44959</v>
      </c>
      <c r="P2979" t="s">
        <v>11404</v>
      </c>
      <c r="Q2979" s="16">
        <v>968.45</v>
      </c>
      <c r="R2979">
        <v>7470.07</v>
      </c>
      <c r="S2979">
        <v>10</v>
      </c>
      <c r="T2979">
        <v>2978</v>
      </c>
      <c r="U2979">
        <v>38997.339999999997</v>
      </c>
      <c r="V2979" t="s">
        <v>11411</v>
      </c>
      <c r="W2979">
        <v>4.33</v>
      </c>
      <c r="X2979">
        <v>36</v>
      </c>
      <c r="Y2979" t="s">
        <v>11629</v>
      </c>
      <c r="Z2979" t="s">
        <v>12012</v>
      </c>
      <c r="AA2979">
        <v>2978</v>
      </c>
      <c r="AB2979" t="s">
        <v>12015</v>
      </c>
      <c r="AC2979">
        <v>3964.1</v>
      </c>
      <c r="AD2979">
        <v>1206.67</v>
      </c>
      <c r="AE2979">
        <v>60.33</v>
      </c>
      <c r="AF2979" t="s">
        <v>11191</v>
      </c>
      <c r="AG2979" t="s">
        <v>11118</v>
      </c>
      <c r="AH2979">
        <v>1027</v>
      </c>
      <c r="AI2979">
        <v>2978</v>
      </c>
      <c r="AJ2979" t="s">
        <v>11267</v>
      </c>
      <c r="AK2979" t="s">
        <v>12027</v>
      </c>
      <c r="AL2979" t="s">
        <v>12031</v>
      </c>
      <c r="AM2979" t="s">
        <v>11271</v>
      </c>
      <c r="AN2979">
        <v>1</v>
      </c>
      <c r="AO2979" s="10" t="s">
        <v>12045</v>
      </c>
      <c r="AP2979" t="str" cm="1">
        <f t="array" ref="AP2979">_xlfn.IFS(
  Table1[[#This Row],[Age]]&lt;=25, "18-25",
  Table1[[#This Row],[Age]]&lt;=35, "26-35",
  Table1[[#This Row],[Age]]&lt;=45, "36-45",
  Table1[[#This Row],[Age]]&lt;=60, "46-60",
  TRUE, "60+")</f>
        <v>36-45</v>
      </c>
    </row>
    <row r="2980" spans="1:42" x14ac:dyDescent="0.3">
      <c r="A2980">
        <v>2979</v>
      </c>
      <c r="B2980" t="s">
        <v>29</v>
      </c>
      <c r="C2980" t="s">
        <v>78</v>
      </c>
      <c r="D2980">
        <v>25</v>
      </c>
      <c r="E2980" t="s">
        <v>106</v>
      </c>
      <c r="F2980" t="s">
        <v>3086</v>
      </c>
      <c r="G2980" t="s">
        <v>5112</v>
      </c>
      <c r="H2980">
        <v>19458797832</v>
      </c>
      <c r="I2980" t="s">
        <v>5631</v>
      </c>
      <c r="J2980" t="s">
        <v>7291</v>
      </c>
      <c r="K2980">
        <v>8552.0400000000009</v>
      </c>
      <c r="L2980" s="12" t="s">
        <v>9190</v>
      </c>
      <c r="M2980" s="10" t="s">
        <v>11163</v>
      </c>
      <c r="N2980">
        <v>2979</v>
      </c>
      <c r="O2980">
        <v>44935</v>
      </c>
      <c r="P2980" t="s">
        <v>11404</v>
      </c>
      <c r="Q2980" s="16">
        <v>4088.88</v>
      </c>
      <c r="R2980">
        <v>4463.16</v>
      </c>
      <c r="S2980">
        <v>41</v>
      </c>
      <c r="T2980">
        <v>2979</v>
      </c>
      <c r="U2980">
        <v>16952.330000000002</v>
      </c>
      <c r="V2980" t="s">
        <v>11412</v>
      </c>
      <c r="W2980">
        <v>4.43</v>
      </c>
      <c r="X2980">
        <v>12</v>
      </c>
      <c r="Y2980" t="s">
        <v>8885</v>
      </c>
      <c r="Z2980" t="s">
        <v>12012</v>
      </c>
      <c r="AA2980">
        <v>2979</v>
      </c>
      <c r="AB2980" t="s">
        <v>12016</v>
      </c>
      <c r="AC2980">
        <v>1437.98</v>
      </c>
      <c r="AD2980">
        <v>2475.27</v>
      </c>
      <c r="AE2980">
        <v>123.76</v>
      </c>
      <c r="AF2980" t="s">
        <v>11389</v>
      </c>
      <c r="AG2980" t="s">
        <v>11044</v>
      </c>
      <c r="AH2980">
        <v>9672</v>
      </c>
      <c r="AI2980">
        <v>2979</v>
      </c>
      <c r="AJ2980" t="s">
        <v>11387</v>
      </c>
      <c r="AK2980" t="s">
        <v>12027</v>
      </c>
      <c r="AL2980" t="s">
        <v>12032</v>
      </c>
      <c r="AM2980" t="s">
        <v>11326</v>
      </c>
      <c r="AN2980">
        <v>1</v>
      </c>
      <c r="AO2980" s="10" t="s">
        <v>12039</v>
      </c>
      <c r="AP2980" t="str" cm="1">
        <f t="array" ref="AP2980">_xlfn.IFS(
  Table1[[#This Row],[Age]]&lt;=25, "18-25",
  Table1[[#This Row],[Age]]&lt;=35, "26-35",
  Table1[[#This Row],[Age]]&lt;=45, "36-45",
  Table1[[#This Row],[Age]]&lt;=60, "46-60",
  TRUE, "60+")</f>
        <v>18-25</v>
      </c>
    </row>
    <row r="2981" spans="1:42" x14ac:dyDescent="0.3">
      <c r="A2981">
        <v>2980</v>
      </c>
      <c r="B2981" t="s">
        <v>33</v>
      </c>
      <c r="C2981" t="s">
        <v>67</v>
      </c>
      <c r="D2981">
        <v>33</v>
      </c>
      <c r="E2981" t="s">
        <v>105</v>
      </c>
      <c r="F2981" t="s">
        <v>3087</v>
      </c>
      <c r="G2981" t="s">
        <v>5120</v>
      </c>
      <c r="H2981">
        <v>19458797833</v>
      </c>
      <c r="I2981" t="s">
        <v>5194</v>
      </c>
      <c r="J2981" t="s">
        <v>7291</v>
      </c>
      <c r="K2981">
        <v>7166.25</v>
      </c>
      <c r="L2981" s="12" t="s">
        <v>9773</v>
      </c>
      <c r="M2981" s="10" t="s">
        <v>11304</v>
      </c>
      <c r="N2981">
        <v>2980</v>
      </c>
      <c r="O2981">
        <v>45277</v>
      </c>
      <c r="P2981" t="s">
        <v>11403</v>
      </c>
      <c r="Q2981" s="16">
        <v>1661.38</v>
      </c>
      <c r="R2981">
        <v>5504.87</v>
      </c>
      <c r="S2981">
        <v>88</v>
      </c>
      <c r="T2981">
        <v>2980</v>
      </c>
      <c r="U2981">
        <v>13659.43</v>
      </c>
      <c r="V2981" t="s">
        <v>11412</v>
      </c>
      <c r="W2981">
        <v>9.3699999999999992</v>
      </c>
      <c r="X2981">
        <v>60</v>
      </c>
      <c r="Y2981" t="s">
        <v>11517</v>
      </c>
      <c r="Z2981" t="s">
        <v>12011</v>
      </c>
      <c r="AA2981">
        <v>2980</v>
      </c>
      <c r="AB2981" t="s">
        <v>12017</v>
      </c>
      <c r="AC2981">
        <v>9833.69</v>
      </c>
      <c r="AD2981">
        <v>4844.96</v>
      </c>
      <c r="AE2981">
        <v>242.25</v>
      </c>
      <c r="AF2981" t="s">
        <v>11267</v>
      </c>
      <c r="AG2981" t="s">
        <v>11335</v>
      </c>
      <c r="AH2981">
        <v>8693</v>
      </c>
      <c r="AI2981">
        <v>2980</v>
      </c>
      <c r="AJ2981" t="s">
        <v>11328</v>
      </c>
      <c r="AK2981" t="s">
        <v>12028</v>
      </c>
      <c r="AL2981" t="s">
        <v>12031</v>
      </c>
      <c r="AM2981" t="s">
        <v>11126</v>
      </c>
      <c r="AN2981">
        <v>-1</v>
      </c>
      <c r="AO2981" s="10" t="s">
        <v>12036</v>
      </c>
      <c r="AP2981" t="str" cm="1">
        <f t="array" ref="AP2981">_xlfn.IFS(
  Table1[[#This Row],[Age]]&lt;=25, "18-25",
  Table1[[#This Row],[Age]]&lt;=35, "26-35",
  Table1[[#This Row],[Age]]&lt;=45, "36-45",
  Table1[[#This Row],[Age]]&lt;=60, "46-60",
  TRUE, "60+")</f>
        <v>26-35</v>
      </c>
    </row>
    <row r="2982" spans="1:42" x14ac:dyDescent="0.3">
      <c r="A2982">
        <v>2981</v>
      </c>
      <c r="B2982" t="s">
        <v>28</v>
      </c>
      <c r="C2982" t="s">
        <v>89</v>
      </c>
      <c r="D2982">
        <v>38</v>
      </c>
      <c r="E2982" t="s">
        <v>105</v>
      </c>
      <c r="F2982" t="s">
        <v>3088</v>
      </c>
      <c r="G2982" t="s">
        <v>5113</v>
      </c>
      <c r="H2982">
        <v>19458797834</v>
      </c>
      <c r="I2982" t="s">
        <v>6737</v>
      </c>
      <c r="J2982" t="s">
        <v>7292</v>
      </c>
      <c r="K2982">
        <v>2000.82</v>
      </c>
      <c r="L2982" s="12" t="s">
        <v>9774</v>
      </c>
      <c r="M2982" s="10" t="s">
        <v>11288</v>
      </c>
      <c r="N2982">
        <v>2981</v>
      </c>
      <c r="O2982">
        <v>45190</v>
      </c>
      <c r="P2982" t="s">
        <v>11404</v>
      </c>
      <c r="Q2982" s="16">
        <v>1009.47</v>
      </c>
      <c r="R2982">
        <v>991.35</v>
      </c>
      <c r="S2982">
        <v>79</v>
      </c>
      <c r="T2982">
        <v>2981</v>
      </c>
      <c r="U2982">
        <v>43840.480000000003</v>
      </c>
      <c r="V2982" t="s">
        <v>11413</v>
      </c>
      <c r="W2982">
        <v>4.67</v>
      </c>
      <c r="X2982">
        <v>36</v>
      </c>
      <c r="Y2982" t="s">
        <v>10631</v>
      </c>
      <c r="Z2982" t="s">
        <v>12011</v>
      </c>
      <c r="AA2982">
        <v>2981</v>
      </c>
      <c r="AB2982" t="s">
        <v>12017</v>
      </c>
      <c r="AC2982">
        <v>6985.55</v>
      </c>
      <c r="AD2982">
        <v>1246.77</v>
      </c>
      <c r="AE2982">
        <v>62.34</v>
      </c>
      <c r="AF2982" t="s">
        <v>11362</v>
      </c>
      <c r="AG2982" t="s">
        <v>11204</v>
      </c>
      <c r="AH2982">
        <v>2577</v>
      </c>
      <c r="AI2982">
        <v>2981</v>
      </c>
      <c r="AJ2982" t="s">
        <v>11068</v>
      </c>
      <c r="AK2982" t="s">
        <v>12028</v>
      </c>
      <c r="AL2982" t="s">
        <v>12032</v>
      </c>
      <c r="AM2982" t="s">
        <v>11326</v>
      </c>
      <c r="AN2982">
        <v>1</v>
      </c>
      <c r="AO2982" s="10" t="s">
        <v>12042</v>
      </c>
      <c r="AP2982" t="str" cm="1">
        <f t="array" ref="AP2982">_xlfn.IFS(
  Table1[[#This Row],[Age]]&lt;=25, "18-25",
  Table1[[#This Row],[Age]]&lt;=35, "26-35",
  Table1[[#This Row],[Age]]&lt;=45, "36-45",
  Table1[[#This Row],[Age]]&lt;=60, "46-60",
  TRUE, "60+")</f>
        <v>36-45</v>
      </c>
    </row>
    <row r="2983" spans="1:42" x14ac:dyDescent="0.3">
      <c r="A2983">
        <v>2982</v>
      </c>
      <c r="B2983" t="s">
        <v>33</v>
      </c>
      <c r="C2983" t="s">
        <v>55</v>
      </c>
      <c r="D2983">
        <v>56</v>
      </c>
      <c r="E2983" t="s">
        <v>106</v>
      </c>
      <c r="F2983" t="s">
        <v>3089</v>
      </c>
      <c r="G2983" t="s">
        <v>5125</v>
      </c>
      <c r="H2983">
        <v>19458797835</v>
      </c>
      <c r="I2983" t="s">
        <v>5652</v>
      </c>
      <c r="J2983" t="s">
        <v>7291</v>
      </c>
      <c r="K2983">
        <v>1633.89</v>
      </c>
      <c r="L2983" s="12" t="s">
        <v>9775</v>
      </c>
      <c r="M2983" s="10" t="s">
        <v>11035</v>
      </c>
      <c r="N2983">
        <v>2982</v>
      </c>
      <c r="O2983">
        <v>45129</v>
      </c>
      <c r="P2983" t="s">
        <v>11404</v>
      </c>
      <c r="Q2983" s="16">
        <v>981.97</v>
      </c>
      <c r="R2983">
        <v>651.91999999999996</v>
      </c>
      <c r="S2983">
        <v>48</v>
      </c>
      <c r="T2983">
        <v>2982</v>
      </c>
      <c r="U2983">
        <v>21919.47</v>
      </c>
      <c r="V2983" t="s">
        <v>11412</v>
      </c>
      <c r="W2983">
        <v>9.58</v>
      </c>
      <c r="X2983">
        <v>36</v>
      </c>
      <c r="Y2983" t="s">
        <v>7766</v>
      </c>
      <c r="Z2983" t="s">
        <v>12012</v>
      </c>
      <c r="AA2983">
        <v>2982</v>
      </c>
      <c r="AB2983" t="s">
        <v>12017</v>
      </c>
      <c r="AC2983">
        <v>5611.08</v>
      </c>
      <c r="AD2983">
        <v>3627.34</v>
      </c>
      <c r="AE2983">
        <v>181.37</v>
      </c>
      <c r="AF2983" t="s">
        <v>11145</v>
      </c>
      <c r="AG2983" t="s">
        <v>11048</v>
      </c>
      <c r="AH2983">
        <v>3678</v>
      </c>
      <c r="AI2983">
        <v>2982</v>
      </c>
      <c r="AJ2983" t="s">
        <v>11121</v>
      </c>
      <c r="AK2983" t="s">
        <v>12027</v>
      </c>
      <c r="AL2983" t="s">
        <v>12031</v>
      </c>
      <c r="AM2983" t="s">
        <v>11034</v>
      </c>
      <c r="AN2983">
        <v>1</v>
      </c>
      <c r="AO2983" s="10" t="s">
        <v>12038</v>
      </c>
      <c r="AP2983" t="str" cm="1">
        <f t="array" ref="AP2983">_xlfn.IFS(
  Table1[[#This Row],[Age]]&lt;=25, "18-25",
  Table1[[#This Row],[Age]]&lt;=35, "26-35",
  Table1[[#This Row],[Age]]&lt;=45, "36-45",
  Table1[[#This Row],[Age]]&lt;=60, "46-60",
  TRUE, "60+")</f>
        <v>46-60</v>
      </c>
    </row>
    <row r="2984" spans="1:42" x14ac:dyDescent="0.3">
      <c r="A2984">
        <v>2983</v>
      </c>
      <c r="B2984" t="s">
        <v>37</v>
      </c>
      <c r="C2984" t="s">
        <v>74</v>
      </c>
      <c r="D2984">
        <v>28</v>
      </c>
      <c r="E2984" t="s">
        <v>106</v>
      </c>
      <c r="F2984" t="s">
        <v>3090</v>
      </c>
      <c r="G2984" t="s">
        <v>5123</v>
      </c>
      <c r="H2984">
        <v>19458797836</v>
      </c>
      <c r="I2984" t="s">
        <v>6162</v>
      </c>
      <c r="J2984" t="s">
        <v>7292</v>
      </c>
      <c r="K2984">
        <v>9202.89</v>
      </c>
      <c r="L2984" s="12" t="s">
        <v>9776</v>
      </c>
      <c r="M2984" s="10" t="s">
        <v>11185</v>
      </c>
      <c r="N2984">
        <v>2983</v>
      </c>
      <c r="O2984">
        <v>45189</v>
      </c>
      <c r="P2984" t="s">
        <v>11402</v>
      </c>
      <c r="Q2984" s="16">
        <v>2322.52</v>
      </c>
      <c r="R2984">
        <v>6880.37</v>
      </c>
      <c r="S2984">
        <v>21</v>
      </c>
      <c r="T2984">
        <v>2983</v>
      </c>
      <c r="U2984">
        <v>43273.17</v>
      </c>
      <c r="V2984" t="s">
        <v>11412</v>
      </c>
      <c r="W2984">
        <v>1.96</v>
      </c>
      <c r="X2984">
        <v>12</v>
      </c>
      <c r="Y2984" t="s">
        <v>11572</v>
      </c>
      <c r="Z2984" t="s">
        <v>12012</v>
      </c>
      <c r="AA2984">
        <v>2983</v>
      </c>
      <c r="AB2984" t="s">
        <v>12015</v>
      </c>
      <c r="AC2984">
        <v>2013.06</v>
      </c>
      <c r="AD2984">
        <v>1570.28</v>
      </c>
      <c r="AE2984">
        <v>78.510000000000005</v>
      </c>
      <c r="AF2984" t="s">
        <v>11381</v>
      </c>
      <c r="AG2984" t="s">
        <v>11332</v>
      </c>
      <c r="AH2984">
        <v>5788</v>
      </c>
      <c r="AI2984">
        <v>2983</v>
      </c>
      <c r="AJ2984" t="s">
        <v>11108</v>
      </c>
      <c r="AK2984" t="s">
        <v>12029</v>
      </c>
      <c r="AL2984" t="s">
        <v>12032</v>
      </c>
      <c r="AM2984" t="s">
        <v>11154</v>
      </c>
      <c r="AN2984">
        <v>1</v>
      </c>
      <c r="AO2984" s="10" t="s">
        <v>12042</v>
      </c>
      <c r="AP2984" t="str" cm="1">
        <f t="array" ref="AP2984">_xlfn.IFS(
  Table1[[#This Row],[Age]]&lt;=25, "18-25",
  Table1[[#This Row],[Age]]&lt;=35, "26-35",
  Table1[[#This Row],[Age]]&lt;=45, "36-45",
  Table1[[#This Row],[Age]]&lt;=60, "46-60",
  TRUE, "60+")</f>
        <v>26-35</v>
      </c>
    </row>
    <row r="2985" spans="1:42" x14ac:dyDescent="0.3">
      <c r="A2985">
        <v>2984</v>
      </c>
      <c r="B2985" t="s">
        <v>42</v>
      </c>
      <c r="C2985" t="s">
        <v>66</v>
      </c>
      <c r="D2985">
        <v>41</v>
      </c>
      <c r="E2985" t="s">
        <v>104</v>
      </c>
      <c r="F2985" t="s">
        <v>3091</v>
      </c>
      <c r="G2985" t="s">
        <v>5117</v>
      </c>
      <c r="H2985">
        <v>19458797837</v>
      </c>
      <c r="I2985" t="s">
        <v>6882</v>
      </c>
      <c r="J2985" t="s">
        <v>7292</v>
      </c>
      <c r="K2985">
        <v>2724.11</v>
      </c>
      <c r="L2985" s="12" t="s">
        <v>9777</v>
      </c>
      <c r="M2985" s="10" t="s">
        <v>11191</v>
      </c>
      <c r="N2985">
        <v>2984</v>
      </c>
      <c r="O2985">
        <v>45075</v>
      </c>
      <c r="P2985" t="s">
        <v>11404</v>
      </c>
      <c r="Q2985" s="16">
        <v>3837.98</v>
      </c>
      <c r="R2985">
        <v>-1113.8699999999999</v>
      </c>
      <c r="S2985">
        <v>86</v>
      </c>
      <c r="T2985">
        <v>2984</v>
      </c>
      <c r="U2985">
        <v>37380.36</v>
      </c>
      <c r="V2985" t="s">
        <v>11412</v>
      </c>
      <c r="W2985">
        <v>4.09</v>
      </c>
      <c r="X2985">
        <v>60</v>
      </c>
      <c r="Y2985" t="s">
        <v>10175</v>
      </c>
      <c r="Z2985" t="s">
        <v>12011</v>
      </c>
      <c r="AA2985">
        <v>2984</v>
      </c>
      <c r="AB2985" t="s">
        <v>12017</v>
      </c>
      <c r="AC2985">
        <v>3397.35</v>
      </c>
      <c r="AD2985">
        <v>2282.33</v>
      </c>
      <c r="AE2985">
        <v>114.12</v>
      </c>
      <c r="AF2985" t="s">
        <v>11336</v>
      </c>
      <c r="AG2985" t="s">
        <v>11105</v>
      </c>
      <c r="AH2985">
        <v>9302</v>
      </c>
      <c r="AI2985">
        <v>2984</v>
      </c>
      <c r="AJ2985" t="s">
        <v>11397</v>
      </c>
      <c r="AK2985" t="s">
        <v>12029</v>
      </c>
      <c r="AL2985" t="s">
        <v>12031</v>
      </c>
      <c r="AM2985" t="s">
        <v>11238</v>
      </c>
      <c r="AN2985">
        <v>1</v>
      </c>
      <c r="AO2985" s="10" t="s">
        <v>12046</v>
      </c>
      <c r="AP2985" t="str" cm="1">
        <f t="array" ref="AP2985">_xlfn.IFS(
  Table1[[#This Row],[Age]]&lt;=25, "18-25",
  Table1[[#This Row],[Age]]&lt;=35, "26-35",
  Table1[[#This Row],[Age]]&lt;=45, "36-45",
  Table1[[#This Row],[Age]]&lt;=60, "46-60",
  TRUE, "60+")</f>
        <v>36-45</v>
      </c>
    </row>
    <row r="2986" spans="1:42" x14ac:dyDescent="0.3">
      <c r="A2986">
        <v>2985</v>
      </c>
      <c r="B2986" t="s">
        <v>11</v>
      </c>
      <c r="C2986" t="s">
        <v>99</v>
      </c>
      <c r="D2986">
        <v>53</v>
      </c>
      <c r="E2986" t="s">
        <v>104</v>
      </c>
      <c r="F2986" t="s">
        <v>3092</v>
      </c>
      <c r="G2986" t="s">
        <v>5128</v>
      </c>
      <c r="H2986">
        <v>19458797838</v>
      </c>
      <c r="I2986" t="s">
        <v>6362</v>
      </c>
      <c r="J2986" t="s">
        <v>7291</v>
      </c>
      <c r="K2986">
        <v>2538.6799999999998</v>
      </c>
      <c r="L2986" s="12" t="s">
        <v>9778</v>
      </c>
      <c r="M2986" s="10" t="s">
        <v>11345</v>
      </c>
      <c r="N2986">
        <v>2985</v>
      </c>
      <c r="O2986">
        <v>45018</v>
      </c>
      <c r="P2986" t="s">
        <v>11402</v>
      </c>
      <c r="Q2986" s="16">
        <v>2857.87</v>
      </c>
      <c r="R2986">
        <v>5396.55</v>
      </c>
      <c r="S2986">
        <v>24</v>
      </c>
      <c r="T2986">
        <v>2985</v>
      </c>
      <c r="U2986">
        <v>5513.78</v>
      </c>
      <c r="V2986" t="s">
        <v>11413</v>
      </c>
      <c r="W2986">
        <v>7.24</v>
      </c>
      <c r="X2986">
        <v>36</v>
      </c>
      <c r="Y2986" t="s">
        <v>9183</v>
      </c>
      <c r="Z2986" t="s">
        <v>12010</v>
      </c>
      <c r="AA2986">
        <v>2985</v>
      </c>
      <c r="AB2986" t="s">
        <v>12017</v>
      </c>
      <c r="AC2986">
        <v>7936.78</v>
      </c>
      <c r="AD2986">
        <v>2689.76</v>
      </c>
      <c r="AE2986">
        <v>134.49</v>
      </c>
      <c r="AF2986" t="s">
        <v>11206</v>
      </c>
      <c r="AG2986" t="s">
        <v>11104</v>
      </c>
      <c r="AH2986">
        <v>8897</v>
      </c>
      <c r="AI2986">
        <v>2985</v>
      </c>
      <c r="AJ2986" t="s">
        <v>11224</v>
      </c>
      <c r="AK2986" t="s">
        <v>12028</v>
      </c>
      <c r="AL2986" t="s">
        <v>12032</v>
      </c>
      <c r="AM2986" t="s">
        <v>11350</v>
      </c>
      <c r="AN2986">
        <v>1</v>
      </c>
      <c r="AO2986" s="10" t="s">
        <v>12037</v>
      </c>
      <c r="AP2986" t="str" cm="1">
        <f t="array" ref="AP2986">_xlfn.IFS(
  Table1[[#This Row],[Age]]&lt;=25, "18-25",
  Table1[[#This Row],[Age]]&lt;=35, "26-35",
  Table1[[#This Row],[Age]]&lt;=45, "36-45",
  Table1[[#This Row],[Age]]&lt;=60, "46-60",
  TRUE, "60+")</f>
        <v>46-60</v>
      </c>
    </row>
    <row r="2987" spans="1:42" x14ac:dyDescent="0.3">
      <c r="A2987">
        <v>2986</v>
      </c>
      <c r="B2987" t="s">
        <v>38</v>
      </c>
      <c r="C2987" t="s">
        <v>78</v>
      </c>
      <c r="D2987">
        <v>35</v>
      </c>
      <c r="E2987" t="s">
        <v>105</v>
      </c>
      <c r="F2987" t="s">
        <v>3093</v>
      </c>
      <c r="G2987" t="s">
        <v>5117</v>
      </c>
      <c r="H2987">
        <v>19458797839</v>
      </c>
      <c r="I2987" t="s">
        <v>5273</v>
      </c>
      <c r="J2987" t="s">
        <v>7291</v>
      </c>
      <c r="K2987">
        <v>1744.67</v>
      </c>
      <c r="L2987" s="12" t="s">
        <v>9779</v>
      </c>
      <c r="M2987" s="10" t="s">
        <v>11213</v>
      </c>
      <c r="N2987">
        <v>2986</v>
      </c>
      <c r="O2987">
        <v>44979</v>
      </c>
      <c r="P2987" t="s">
        <v>11402</v>
      </c>
      <c r="Q2987" s="16">
        <v>2328.59</v>
      </c>
      <c r="R2987">
        <v>4073.26</v>
      </c>
      <c r="S2987">
        <v>74</v>
      </c>
      <c r="T2987">
        <v>2986</v>
      </c>
      <c r="U2987">
        <v>40866.589999999997</v>
      </c>
      <c r="V2987" t="s">
        <v>11412</v>
      </c>
      <c r="W2987">
        <v>2.13</v>
      </c>
      <c r="X2987">
        <v>36</v>
      </c>
      <c r="Y2987" t="s">
        <v>11421</v>
      </c>
      <c r="Z2987" t="s">
        <v>12012</v>
      </c>
      <c r="AA2987">
        <v>2986</v>
      </c>
      <c r="AB2987" t="s">
        <v>12017</v>
      </c>
      <c r="AC2987">
        <v>9117.3799999999992</v>
      </c>
      <c r="AD2987">
        <v>3997.66</v>
      </c>
      <c r="AE2987">
        <v>199.88</v>
      </c>
      <c r="AF2987" t="s">
        <v>11101</v>
      </c>
      <c r="AG2987" t="s">
        <v>11075</v>
      </c>
      <c r="AH2987">
        <v>2130</v>
      </c>
      <c r="AI2987">
        <v>2986</v>
      </c>
      <c r="AJ2987" t="s">
        <v>11221</v>
      </c>
      <c r="AK2987" t="s">
        <v>12028</v>
      </c>
      <c r="AL2987" t="s">
        <v>12031</v>
      </c>
      <c r="AM2987" t="s">
        <v>11314</v>
      </c>
      <c r="AN2987">
        <v>1</v>
      </c>
      <c r="AO2987" s="10" t="s">
        <v>12045</v>
      </c>
      <c r="AP2987" t="str" cm="1">
        <f t="array" ref="AP2987">_xlfn.IFS(
  Table1[[#This Row],[Age]]&lt;=25, "18-25",
  Table1[[#This Row],[Age]]&lt;=35, "26-35",
  Table1[[#This Row],[Age]]&lt;=45, "36-45",
  Table1[[#This Row],[Age]]&lt;=60, "46-60",
  TRUE, "60+")</f>
        <v>26-35</v>
      </c>
    </row>
    <row r="2988" spans="1:42" x14ac:dyDescent="0.3">
      <c r="A2988">
        <v>2987</v>
      </c>
      <c r="B2988" t="s">
        <v>36</v>
      </c>
      <c r="C2988" t="s">
        <v>86</v>
      </c>
      <c r="D2988">
        <v>40</v>
      </c>
      <c r="E2988" t="s">
        <v>105</v>
      </c>
      <c r="F2988" t="s">
        <v>3094</v>
      </c>
      <c r="G2988" t="s">
        <v>5128</v>
      </c>
      <c r="H2988">
        <v>19458797840</v>
      </c>
      <c r="I2988" t="s">
        <v>6009</v>
      </c>
      <c r="J2988" t="s">
        <v>7292</v>
      </c>
      <c r="K2988">
        <v>5321.8</v>
      </c>
      <c r="L2988" s="12" t="s">
        <v>9780</v>
      </c>
      <c r="M2988" s="10" t="s">
        <v>11387</v>
      </c>
      <c r="N2988">
        <v>2987</v>
      </c>
      <c r="O2988">
        <v>44941</v>
      </c>
      <c r="P2988" t="s">
        <v>11402</v>
      </c>
      <c r="Q2988" s="16">
        <v>99.9</v>
      </c>
      <c r="R2988">
        <v>5421.7</v>
      </c>
      <c r="S2988">
        <v>23</v>
      </c>
      <c r="T2988">
        <v>2987</v>
      </c>
      <c r="U2988">
        <v>27454.17</v>
      </c>
      <c r="V2988" t="s">
        <v>11411</v>
      </c>
      <c r="W2988">
        <v>4.4800000000000004</v>
      </c>
      <c r="X2988">
        <v>24</v>
      </c>
      <c r="Y2988" t="s">
        <v>8227</v>
      </c>
      <c r="Z2988" t="s">
        <v>12010</v>
      </c>
      <c r="AA2988">
        <v>2987</v>
      </c>
      <c r="AB2988" t="s">
        <v>12017</v>
      </c>
      <c r="AC2988">
        <v>8384.18</v>
      </c>
      <c r="AD2988">
        <v>3098.98</v>
      </c>
      <c r="AE2988">
        <v>154.94999999999999</v>
      </c>
      <c r="AF2988" t="s">
        <v>11315</v>
      </c>
      <c r="AG2988" t="s">
        <v>11203</v>
      </c>
      <c r="AH2988">
        <v>5755</v>
      </c>
      <c r="AI2988">
        <v>2987</v>
      </c>
      <c r="AJ2988" t="s">
        <v>11224</v>
      </c>
      <c r="AK2988" t="s">
        <v>12028</v>
      </c>
      <c r="AL2988" t="s">
        <v>12031</v>
      </c>
      <c r="AM2988" t="s">
        <v>11362</v>
      </c>
      <c r="AN2988">
        <v>1</v>
      </c>
      <c r="AO2988" s="10" t="s">
        <v>12039</v>
      </c>
      <c r="AP2988" t="str" cm="1">
        <f t="array" ref="AP2988">_xlfn.IFS(
  Table1[[#This Row],[Age]]&lt;=25, "18-25",
  Table1[[#This Row],[Age]]&lt;=35, "26-35",
  Table1[[#This Row],[Age]]&lt;=45, "36-45",
  Table1[[#This Row],[Age]]&lt;=60, "46-60",
  TRUE, "60+")</f>
        <v>36-45</v>
      </c>
    </row>
    <row r="2989" spans="1:42" x14ac:dyDescent="0.3">
      <c r="A2989">
        <v>2988</v>
      </c>
      <c r="B2989" t="s">
        <v>29</v>
      </c>
      <c r="C2989" t="s">
        <v>71</v>
      </c>
      <c r="D2989">
        <v>30</v>
      </c>
      <c r="E2989" t="s">
        <v>106</v>
      </c>
      <c r="F2989" t="s">
        <v>3095</v>
      </c>
      <c r="G2989" t="s">
        <v>5137</v>
      </c>
      <c r="H2989">
        <v>19458797841</v>
      </c>
      <c r="I2989" t="s">
        <v>6817</v>
      </c>
      <c r="J2989" t="s">
        <v>7291</v>
      </c>
      <c r="K2989">
        <v>6802.28</v>
      </c>
      <c r="L2989" s="12" t="s">
        <v>9781</v>
      </c>
      <c r="M2989" s="10" t="s">
        <v>11060</v>
      </c>
      <c r="N2989">
        <v>2988</v>
      </c>
      <c r="O2989">
        <v>44978</v>
      </c>
      <c r="P2989" t="s">
        <v>11403</v>
      </c>
      <c r="Q2989" s="16">
        <v>2822.17</v>
      </c>
      <c r="R2989">
        <v>3980.11</v>
      </c>
      <c r="S2989">
        <v>80</v>
      </c>
      <c r="T2989">
        <v>2988</v>
      </c>
      <c r="U2989">
        <v>34202.410000000003</v>
      </c>
      <c r="V2989" t="s">
        <v>11412</v>
      </c>
      <c r="W2989">
        <v>8.67</v>
      </c>
      <c r="X2989">
        <v>48</v>
      </c>
      <c r="Y2989" t="s">
        <v>9448</v>
      </c>
      <c r="Z2989" t="s">
        <v>12012</v>
      </c>
      <c r="AA2989">
        <v>2988</v>
      </c>
      <c r="AB2989" t="s">
        <v>12017</v>
      </c>
      <c r="AC2989">
        <v>7017.78</v>
      </c>
      <c r="AD2989">
        <v>5.05</v>
      </c>
      <c r="AE2989">
        <v>0.25</v>
      </c>
      <c r="AF2989" t="s">
        <v>11148</v>
      </c>
      <c r="AG2989" t="s">
        <v>11270</v>
      </c>
      <c r="AH2989">
        <v>6548</v>
      </c>
      <c r="AI2989">
        <v>2988</v>
      </c>
      <c r="AJ2989" t="s">
        <v>11269</v>
      </c>
      <c r="AK2989" t="s">
        <v>12029</v>
      </c>
      <c r="AL2989" t="s">
        <v>12032</v>
      </c>
      <c r="AM2989" t="s">
        <v>11081</v>
      </c>
      <c r="AN2989">
        <v>1</v>
      </c>
      <c r="AO2989" s="10" t="s">
        <v>12045</v>
      </c>
      <c r="AP2989" t="str" cm="1">
        <f t="array" ref="AP2989">_xlfn.IFS(
  Table1[[#This Row],[Age]]&lt;=25, "18-25",
  Table1[[#This Row],[Age]]&lt;=35, "26-35",
  Table1[[#This Row],[Age]]&lt;=45, "36-45",
  Table1[[#This Row],[Age]]&lt;=60, "46-60",
  TRUE, "60+")</f>
        <v>26-35</v>
      </c>
    </row>
    <row r="2990" spans="1:42" x14ac:dyDescent="0.3">
      <c r="A2990">
        <v>2989</v>
      </c>
      <c r="B2990" t="s">
        <v>19</v>
      </c>
      <c r="C2990" t="s">
        <v>56</v>
      </c>
      <c r="D2990">
        <v>66</v>
      </c>
      <c r="E2990" t="s">
        <v>104</v>
      </c>
      <c r="F2990" t="s">
        <v>3096</v>
      </c>
      <c r="G2990" t="s">
        <v>5120</v>
      </c>
      <c r="H2990">
        <v>19458797842</v>
      </c>
      <c r="I2990" t="s">
        <v>6766</v>
      </c>
      <c r="J2990" t="s">
        <v>7291</v>
      </c>
      <c r="K2990">
        <v>6794</v>
      </c>
      <c r="L2990" s="12" t="s">
        <v>9782</v>
      </c>
      <c r="M2990" s="10" t="s">
        <v>11373</v>
      </c>
      <c r="N2990">
        <v>2989</v>
      </c>
      <c r="O2990">
        <v>45126</v>
      </c>
      <c r="P2990" t="s">
        <v>11404</v>
      </c>
      <c r="Q2990" s="16">
        <v>3376.78</v>
      </c>
      <c r="R2990">
        <v>10170.780000000001</v>
      </c>
      <c r="S2990">
        <v>69</v>
      </c>
      <c r="T2990">
        <v>2989</v>
      </c>
      <c r="U2990">
        <v>11731.22</v>
      </c>
      <c r="V2990" t="s">
        <v>11413</v>
      </c>
      <c r="W2990">
        <v>7.86</v>
      </c>
      <c r="X2990">
        <v>48</v>
      </c>
      <c r="Y2990" t="s">
        <v>7776</v>
      </c>
      <c r="Z2990" t="s">
        <v>12012</v>
      </c>
      <c r="AA2990">
        <v>2989</v>
      </c>
      <c r="AB2990" t="s">
        <v>12015</v>
      </c>
      <c r="AC2990">
        <v>5885.29</v>
      </c>
      <c r="AD2990">
        <v>1682.64</v>
      </c>
      <c r="AE2990">
        <v>84.13</v>
      </c>
      <c r="AF2990" t="s">
        <v>11304</v>
      </c>
      <c r="AG2990" t="s">
        <v>11181</v>
      </c>
      <c r="AH2990">
        <v>5214</v>
      </c>
      <c r="AI2990">
        <v>2989</v>
      </c>
      <c r="AJ2990" t="s">
        <v>11176</v>
      </c>
      <c r="AK2990" t="s">
        <v>12029</v>
      </c>
      <c r="AL2990" t="s">
        <v>12031</v>
      </c>
      <c r="AM2990" t="s">
        <v>11214</v>
      </c>
      <c r="AN2990">
        <v>1</v>
      </c>
      <c r="AO2990" s="10" t="s">
        <v>12038</v>
      </c>
      <c r="AP2990" t="str" cm="1">
        <f t="array" ref="AP2990">_xlfn.IFS(
  Table1[[#This Row],[Age]]&lt;=25, "18-25",
  Table1[[#This Row],[Age]]&lt;=35, "26-35",
  Table1[[#This Row],[Age]]&lt;=45, "36-45",
  Table1[[#This Row],[Age]]&lt;=60, "46-60",
  TRUE, "60+")</f>
        <v>60+</v>
      </c>
    </row>
    <row r="2991" spans="1:42" x14ac:dyDescent="0.3">
      <c r="A2991">
        <v>2990</v>
      </c>
      <c r="B2991" t="s">
        <v>7</v>
      </c>
      <c r="C2991" t="s">
        <v>59</v>
      </c>
      <c r="D2991">
        <v>61</v>
      </c>
      <c r="E2991" t="s">
        <v>106</v>
      </c>
      <c r="F2991" t="s">
        <v>3097</v>
      </c>
      <c r="G2991" t="s">
        <v>5120</v>
      </c>
      <c r="H2991">
        <v>19458797843</v>
      </c>
      <c r="I2991" t="s">
        <v>6830</v>
      </c>
      <c r="J2991" t="s">
        <v>7292</v>
      </c>
      <c r="K2991">
        <v>2684.42</v>
      </c>
      <c r="L2991" s="12" t="s">
        <v>9510</v>
      </c>
      <c r="M2991" s="10" t="s">
        <v>11160</v>
      </c>
      <c r="N2991">
        <v>2990</v>
      </c>
      <c r="O2991">
        <v>44963</v>
      </c>
      <c r="P2991" t="s">
        <v>11404</v>
      </c>
      <c r="Q2991" s="16">
        <v>499.38</v>
      </c>
      <c r="R2991">
        <v>2185.04</v>
      </c>
      <c r="S2991">
        <v>33</v>
      </c>
      <c r="T2991">
        <v>2990</v>
      </c>
      <c r="U2991">
        <v>1013.26</v>
      </c>
      <c r="V2991" t="s">
        <v>11411</v>
      </c>
      <c r="W2991">
        <v>3.54</v>
      </c>
      <c r="X2991">
        <v>24</v>
      </c>
      <c r="Y2991" t="s">
        <v>10494</v>
      </c>
      <c r="Z2991" t="s">
        <v>12010</v>
      </c>
      <c r="AA2991">
        <v>2990</v>
      </c>
      <c r="AB2991" t="s">
        <v>12016</v>
      </c>
      <c r="AC2991">
        <v>5182</v>
      </c>
      <c r="AD2991">
        <v>1729.32</v>
      </c>
      <c r="AE2991">
        <v>86.47</v>
      </c>
      <c r="AF2991" t="s">
        <v>11043</v>
      </c>
      <c r="AG2991" t="s">
        <v>11320</v>
      </c>
      <c r="AH2991">
        <v>686</v>
      </c>
      <c r="AI2991">
        <v>2990</v>
      </c>
      <c r="AJ2991" t="s">
        <v>11060</v>
      </c>
      <c r="AK2991" t="s">
        <v>12027</v>
      </c>
      <c r="AL2991" t="s">
        <v>12031</v>
      </c>
      <c r="AM2991" t="s">
        <v>11333</v>
      </c>
      <c r="AN2991">
        <v>1</v>
      </c>
      <c r="AO2991" s="10" t="s">
        <v>12045</v>
      </c>
      <c r="AP2991" t="str" cm="1">
        <f t="array" ref="AP2991">_xlfn.IFS(
  Table1[[#This Row],[Age]]&lt;=25, "18-25",
  Table1[[#This Row],[Age]]&lt;=35, "26-35",
  Table1[[#This Row],[Age]]&lt;=45, "36-45",
  Table1[[#This Row],[Age]]&lt;=60, "46-60",
  TRUE, "60+")</f>
        <v>60+</v>
      </c>
    </row>
    <row r="2992" spans="1:42" x14ac:dyDescent="0.3">
      <c r="A2992">
        <v>2991</v>
      </c>
      <c r="B2992" t="s">
        <v>13</v>
      </c>
      <c r="C2992" t="s">
        <v>82</v>
      </c>
      <c r="D2992">
        <v>67</v>
      </c>
      <c r="E2992" t="s">
        <v>105</v>
      </c>
      <c r="F2992" t="s">
        <v>3098</v>
      </c>
      <c r="G2992" t="s">
        <v>5126</v>
      </c>
      <c r="H2992">
        <v>19458797844</v>
      </c>
      <c r="I2992" t="s">
        <v>6853</v>
      </c>
      <c r="J2992" t="s">
        <v>7292</v>
      </c>
      <c r="K2992">
        <v>1038.3800000000001</v>
      </c>
      <c r="L2992" s="12" t="s">
        <v>9774</v>
      </c>
      <c r="M2992" s="10" t="s">
        <v>11051</v>
      </c>
      <c r="N2992">
        <v>2991</v>
      </c>
      <c r="O2992">
        <v>45273</v>
      </c>
      <c r="P2992" t="s">
        <v>11402</v>
      </c>
      <c r="Q2992" s="16">
        <v>4781.32</v>
      </c>
      <c r="R2992">
        <v>-3742.94</v>
      </c>
      <c r="S2992">
        <v>36</v>
      </c>
      <c r="T2992">
        <v>2991</v>
      </c>
      <c r="U2992">
        <v>17350.72</v>
      </c>
      <c r="V2992" t="s">
        <v>11413</v>
      </c>
      <c r="W2992">
        <v>4.21</v>
      </c>
      <c r="X2992">
        <v>48</v>
      </c>
      <c r="Y2992" t="s">
        <v>11972</v>
      </c>
      <c r="Z2992" t="s">
        <v>12011</v>
      </c>
      <c r="AA2992">
        <v>2991</v>
      </c>
      <c r="AB2992" t="s">
        <v>12016</v>
      </c>
      <c r="AC2992">
        <v>2416.29</v>
      </c>
      <c r="AD2992">
        <v>2451.2800000000002</v>
      </c>
      <c r="AE2992">
        <v>122.56</v>
      </c>
      <c r="AF2992" t="s">
        <v>11094</v>
      </c>
      <c r="AG2992" t="s">
        <v>11302</v>
      </c>
      <c r="AH2992">
        <v>9673</v>
      </c>
      <c r="AI2992">
        <v>2991</v>
      </c>
      <c r="AJ2992" t="s">
        <v>11263</v>
      </c>
      <c r="AK2992" t="s">
        <v>12029</v>
      </c>
      <c r="AL2992" t="s">
        <v>12031</v>
      </c>
      <c r="AM2992" t="s">
        <v>11328</v>
      </c>
      <c r="AN2992">
        <v>1</v>
      </c>
      <c r="AO2992" s="10" t="s">
        <v>12036</v>
      </c>
      <c r="AP2992" t="str" cm="1">
        <f t="array" ref="AP2992">_xlfn.IFS(
  Table1[[#This Row],[Age]]&lt;=25, "18-25",
  Table1[[#This Row],[Age]]&lt;=35, "26-35",
  Table1[[#This Row],[Age]]&lt;=45, "36-45",
  Table1[[#This Row],[Age]]&lt;=60, "46-60",
  TRUE, "60+")</f>
        <v>60+</v>
      </c>
    </row>
    <row r="2993" spans="1:42" x14ac:dyDescent="0.3">
      <c r="A2993">
        <v>2992</v>
      </c>
      <c r="B2993" t="s">
        <v>2</v>
      </c>
      <c r="C2993" t="s">
        <v>96</v>
      </c>
      <c r="D2993">
        <v>59</v>
      </c>
      <c r="E2993" t="s">
        <v>105</v>
      </c>
      <c r="F2993" t="s">
        <v>3099</v>
      </c>
      <c r="G2993" t="s">
        <v>5126</v>
      </c>
      <c r="H2993">
        <v>19458797845</v>
      </c>
      <c r="I2993" t="s">
        <v>6883</v>
      </c>
      <c r="J2993" t="s">
        <v>7292</v>
      </c>
      <c r="K2993">
        <v>3171.07</v>
      </c>
      <c r="L2993" s="12" t="s">
        <v>9783</v>
      </c>
      <c r="M2993" s="10" t="s">
        <v>11038</v>
      </c>
      <c r="N2993">
        <v>2992</v>
      </c>
      <c r="O2993">
        <v>45005</v>
      </c>
      <c r="P2993" t="s">
        <v>11404</v>
      </c>
      <c r="Q2993" s="16">
        <v>466.79</v>
      </c>
      <c r="R2993">
        <v>3637.86</v>
      </c>
      <c r="S2993">
        <v>25</v>
      </c>
      <c r="T2993">
        <v>2992</v>
      </c>
      <c r="U2993">
        <v>10340.74</v>
      </c>
      <c r="V2993" t="s">
        <v>11412</v>
      </c>
      <c r="W2993">
        <v>5.55</v>
      </c>
      <c r="X2993">
        <v>12</v>
      </c>
      <c r="Y2993" t="s">
        <v>7840</v>
      </c>
      <c r="Z2993" t="s">
        <v>12011</v>
      </c>
      <c r="AA2993">
        <v>2992</v>
      </c>
      <c r="AB2993" t="s">
        <v>12016</v>
      </c>
      <c r="AC2993">
        <v>2064.3000000000002</v>
      </c>
      <c r="AD2993">
        <v>4535.08</v>
      </c>
      <c r="AE2993">
        <v>226.75</v>
      </c>
      <c r="AF2993" t="s">
        <v>11327</v>
      </c>
      <c r="AG2993" t="s">
        <v>11192</v>
      </c>
      <c r="AH2993">
        <v>2392</v>
      </c>
      <c r="AI2993">
        <v>2992</v>
      </c>
      <c r="AJ2993" t="s">
        <v>11278</v>
      </c>
      <c r="AK2993" t="s">
        <v>12028</v>
      </c>
      <c r="AL2993" t="s">
        <v>12032</v>
      </c>
      <c r="AM2993" t="s">
        <v>11145</v>
      </c>
      <c r="AN2993">
        <v>1</v>
      </c>
      <c r="AO2993" s="10" t="s">
        <v>12047</v>
      </c>
      <c r="AP2993" t="str" cm="1">
        <f t="array" ref="AP2993">_xlfn.IFS(
  Table1[[#This Row],[Age]]&lt;=25, "18-25",
  Table1[[#This Row],[Age]]&lt;=35, "26-35",
  Table1[[#This Row],[Age]]&lt;=45, "36-45",
  Table1[[#This Row],[Age]]&lt;=60, "46-60",
  TRUE, "60+")</f>
        <v>46-60</v>
      </c>
    </row>
    <row r="2994" spans="1:42" x14ac:dyDescent="0.3">
      <c r="A2994">
        <v>2993</v>
      </c>
      <c r="B2994" t="s">
        <v>7</v>
      </c>
      <c r="C2994" t="s">
        <v>75</v>
      </c>
      <c r="D2994">
        <v>56</v>
      </c>
      <c r="E2994" t="s">
        <v>106</v>
      </c>
      <c r="F2994" t="s">
        <v>3100</v>
      </c>
      <c r="G2994" t="s">
        <v>5112</v>
      </c>
      <c r="H2994">
        <v>19458797846</v>
      </c>
      <c r="I2994" t="s">
        <v>6884</v>
      </c>
      <c r="J2994" t="s">
        <v>7291</v>
      </c>
      <c r="K2994">
        <v>5084</v>
      </c>
      <c r="L2994" s="12" t="s">
        <v>9784</v>
      </c>
      <c r="M2994" s="10" t="s">
        <v>11322</v>
      </c>
      <c r="N2994">
        <v>2993</v>
      </c>
      <c r="O2994">
        <v>45243</v>
      </c>
      <c r="P2994" t="s">
        <v>11402</v>
      </c>
      <c r="Q2994" s="16">
        <v>3456.48</v>
      </c>
      <c r="R2994">
        <v>1627.52</v>
      </c>
      <c r="S2994">
        <v>58</v>
      </c>
      <c r="T2994">
        <v>2993</v>
      </c>
      <c r="U2994">
        <v>22325.61</v>
      </c>
      <c r="V2994" t="s">
        <v>11412</v>
      </c>
      <c r="W2994">
        <v>7.58</v>
      </c>
      <c r="X2994">
        <v>60</v>
      </c>
      <c r="Y2994" t="s">
        <v>11530</v>
      </c>
      <c r="Z2994" t="s">
        <v>12012</v>
      </c>
      <c r="AA2994">
        <v>2993</v>
      </c>
      <c r="AB2994" t="s">
        <v>12017</v>
      </c>
      <c r="AC2994">
        <v>8267.49</v>
      </c>
      <c r="AD2994">
        <v>4565.53</v>
      </c>
      <c r="AE2994">
        <v>228.28</v>
      </c>
      <c r="AF2994" t="s">
        <v>11292</v>
      </c>
      <c r="AG2994" t="s">
        <v>11147</v>
      </c>
      <c r="AH2994">
        <v>2448</v>
      </c>
      <c r="AI2994">
        <v>2993</v>
      </c>
      <c r="AJ2994" t="s">
        <v>11320</v>
      </c>
      <c r="AK2994" t="s">
        <v>12027</v>
      </c>
      <c r="AL2994" t="s">
        <v>12032</v>
      </c>
      <c r="AM2994" t="s">
        <v>11256</v>
      </c>
      <c r="AN2994">
        <v>1</v>
      </c>
      <c r="AO2994" s="10" t="s">
        <v>12040</v>
      </c>
      <c r="AP2994" t="str" cm="1">
        <f t="array" ref="AP2994">_xlfn.IFS(
  Table1[[#This Row],[Age]]&lt;=25, "18-25",
  Table1[[#This Row],[Age]]&lt;=35, "26-35",
  Table1[[#This Row],[Age]]&lt;=45, "36-45",
  Table1[[#This Row],[Age]]&lt;=60, "46-60",
  TRUE, "60+")</f>
        <v>46-60</v>
      </c>
    </row>
    <row r="2995" spans="1:42" x14ac:dyDescent="0.3">
      <c r="A2995">
        <v>2994</v>
      </c>
      <c r="B2995" t="s">
        <v>42</v>
      </c>
      <c r="C2995" t="s">
        <v>60</v>
      </c>
      <c r="D2995">
        <v>61</v>
      </c>
      <c r="E2995" t="s">
        <v>104</v>
      </c>
      <c r="F2995" t="s">
        <v>3101</v>
      </c>
      <c r="G2995" t="s">
        <v>5138</v>
      </c>
      <c r="H2995">
        <v>19458797847</v>
      </c>
      <c r="I2995" t="s">
        <v>6585</v>
      </c>
      <c r="J2995" t="s">
        <v>7292</v>
      </c>
      <c r="K2995">
        <v>6163.16</v>
      </c>
      <c r="L2995" s="12" t="s">
        <v>9785</v>
      </c>
      <c r="M2995" s="10" t="s">
        <v>11207</v>
      </c>
      <c r="N2995">
        <v>2994</v>
      </c>
      <c r="O2995">
        <v>45076</v>
      </c>
      <c r="P2995" t="s">
        <v>11404</v>
      </c>
      <c r="Q2995" s="16">
        <v>2627.53</v>
      </c>
      <c r="R2995">
        <v>3535.63</v>
      </c>
      <c r="S2995">
        <v>90</v>
      </c>
      <c r="T2995">
        <v>2994</v>
      </c>
      <c r="U2995">
        <v>5453.99</v>
      </c>
      <c r="V2995" t="s">
        <v>11413</v>
      </c>
      <c r="W2995">
        <v>2.37</v>
      </c>
      <c r="X2995">
        <v>36</v>
      </c>
      <c r="Y2995" t="s">
        <v>11735</v>
      </c>
      <c r="Z2995" t="s">
        <v>12010</v>
      </c>
      <c r="AA2995">
        <v>2994</v>
      </c>
      <c r="AB2995" t="s">
        <v>12015</v>
      </c>
      <c r="AC2995">
        <v>8105.66</v>
      </c>
      <c r="AD2995">
        <v>2299.2199999999998</v>
      </c>
      <c r="AE2995">
        <v>114.96</v>
      </c>
      <c r="AF2995" t="s">
        <v>11056</v>
      </c>
      <c r="AG2995" t="s">
        <v>11262</v>
      </c>
      <c r="AH2995">
        <v>5306</v>
      </c>
      <c r="AI2995">
        <v>2994</v>
      </c>
      <c r="AJ2995" t="s">
        <v>11122</v>
      </c>
      <c r="AK2995" t="s">
        <v>12029</v>
      </c>
      <c r="AL2995" t="s">
        <v>12031</v>
      </c>
      <c r="AM2995" t="s">
        <v>11121</v>
      </c>
      <c r="AN2995">
        <v>1</v>
      </c>
      <c r="AO2995" s="10" t="s">
        <v>12046</v>
      </c>
      <c r="AP2995" t="str" cm="1">
        <f t="array" ref="AP2995">_xlfn.IFS(
  Table1[[#This Row],[Age]]&lt;=25, "18-25",
  Table1[[#This Row],[Age]]&lt;=35, "26-35",
  Table1[[#This Row],[Age]]&lt;=45, "36-45",
  Table1[[#This Row],[Age]]&lt;=60, "46-60",
  TRUE, "60+")</f>
        <v>60+</v>
      </c>
    </row>
    <row r="2996" spans="1:42" x14ac:dyDescent="0.3">
      <c r="A2996">
        <v>2995</v>
      </c>
      <c r="B2996" t="s">
        <v>19</v>
      </c>
      <c r="C2996" t="s">
        <v>88</v>
      </c>
      <c r="D2996">
        <v>61</v>
      </c>
      <c r="E2996" t="s">
        <v>104</v>
      </c>
      <c r="F2996" t="s">
        <v>3102</v>
      </c>
      <c r="G2996" t="s">
        <v>5128</v>
      </c>
      <c r="H2996">
        <v>19458797848</v>
      </c>
      <c r="I2996" t="s">
        <v>6885</v>
      </c>
      <c r="J2996" t="s">
        <v>7292</v>
      </c>
      <c r="K2996">
        <v>2778.94</v>
      </c>
      <c r="L2996" s="12" t="s">
        <v>9786</v>
      </c>
      <c r="M2996" s="10" t="s">
        <v>11361</v>
      </c>
      <c r="N2996">
        <v>2995</v>
      </c>
      <c r="O2996">
        <v>44962</v>
      </c>
      <c r="P2996" t="s">
        <v>11402</v>
      </c>
      <c r="Q2996" s="16">
        <v>4422.1000000000004</v>
      </c>
      <c r="R2996">
        <v>-1643.16</v>
      </c>
      <c r="S2996">
        <v>66</v>
      </c>
      <c r="T2996">
        <v>2995</v>
      </c>
      <c r="U2996">
        <v>44857.27</v>
      </c>
      <c r="V2996" t="s">
        <v>11412</v>
      </c>
      <c r="W2996">
        <v>5.75</v>
      </c>
      <c r="X2996">
        <v>48</v>
      </c>
      <c r="Y2996" t="s">
        <v>8592</v>
      </c>
      <c r="Z2996" t="s">
        <v>12010</v>
      </c>
      <c r="AA2996">
        <v>2995</v>
      </c>
      <c r="AB2996" t="s">
        <v>12016</v>
      </c>
      <c r="AC2996">
        <v>1160.6099999999999</v>
      </c>
      <c r="AD2996">
        <v>3628.28</v>
      </c>
      <c r="AE2996">
        <v>181.41</v>
      </c>
      <c r="AF2996" t="s">
        <v>11185</v>
      </c>
      <c r="AG2996" t="s">
        <v>11038</v>
      </c>
      <c r="AH2996">
        <v>7690</v>
      </c>
      <c r="AI2996">
        <v>2995</v>
      </c>
      <c r="AJ2996" t="s">
        <v>11061</v>
      </c>
      <c r="AK2996" t="s">
        <v>12028</v>
      </c>
      <c r="AL2996" t="s">
        <v>12032</v>
      </c>
      <c r="AM2996" t="s">
        <v>11092</v>
      </c>
      <c r="AN2996">
        <v>1</v>
      </c>
      <c r="AO2996" s="10" t="s">
        <v>12045</v>
      </c>
      <c r="AP2996" t="str" cm="1">
        <f t="array" ref="AP2996">_xlfn.IFS(
  Table1[[#This Row],[Age]]&lt;=25, "18-25",
  Table1[[#This Row],[Age]]&lt;=35, "26-35",
  Table1[[#This Row],[Age]]&lt;=45, "36-45",
  Table1[[#This Row],[Age]]&lt;=60, "46-60",
  TRUE, "60+")</f>
        <v>60+</v>
      </c>
    </row>
    <row r="2997" spans="1:42" x14ac:dyDescent="0.3">
      <c r="A2997">
        <v>2996</v>
      </c>
      <c r="B2997" t="s">
        <v>51</v>
      </c>
      <c r="C2997" t="s">
        <v>58</v>
      </c>
      <c r="D2997">
        <v>62</v>
      </c>
      <c r="E2997" t="s">
        <v>106</v>
      </c>
      <c r="F2997" t="s">
        <v>3103</v>
      </c>
      <c r="G2997" t="s">
        <v>5139</v>
      </c>
      <c r="H2997">
        <v>19458797849</v>
      </c>
      <c r="I2997" t="s">
        <v>6655</v>
      </c>
      <c r="J2997" t="s">
        <v>7292</v>
      </c>
      <c r="K2997">
        <v>1913.27</v>
      </c>
      <c r="L2997" s="12" t="s">
        <v>9325</v>
      </c>
      <c r="M2997" s="10" t="s">
        <v>11191</v>
      </c>
      <c r="N2997">
        <v>2996</v>
      </c>
      <c r="O2997">
        <v>45020</v>
      </c>
      <c r="P2997" t="s">
        <v>11402</v>
      </c>
      <c r="Q2997" s="16">
        <v>2076.33</v>
      </c>
      <c r="R2997">
        <v>-163.06</v>
      </c>
      <c r="S2997">
        <v>98</v>
      </c>
      <c r="T2997">
        <v>2996</v>
      </c>
      <c r="U2997">
        <v>6817.47</v>
      </c>
      <c r="V2997" t="s">
        <v>11411</v>
      </c>
      <c r="W2997">
        <v>1.66</v>
      </c>
      <c r="X2997">
        <v>36</v>
      </c>
      <c r="Y2997" t="s">
        <v>11799</v>
      </c>
      <c r="Z2997" t="s">
        <v>12010</v>
      </c>
      <c r="AA2997">
        <v>2996</v>
      </c>
      <c r="AB2997" t="s">
        <v>12015</v>
      </c>
      <c r="AC2997">
        <v>5681.2</v>
      </c>
      <c r="AD2997">
        <v>1768.64</v>
      </c>
      <c r="AE2997">
        <v>88.43</v>
      </c>
      <c r="AF2997" t="s">
        <v>11375</v>
      </c>
      <c r="AG2997" t="s">
        <v>11041</v>
      </c>
      <c r="AH2997">
        <v>1284</v>
      </c>
      <c r="AI2997">
        <v>2996</v>
      </c>
      <c r="AJ2997" t="s">
        <v>11323</v>
      </c>
      <c r="AK2997" t="s">
        <v>12029</v>
      </c>
      <c r="AL2997" t="s">
        <v>12031</v>
      </c>
      <c r="AM2997" t="s">
        <v>11137</v>
      </c>
      <c r="AN2997">
        <v>1</v>
      </c>
      <c r="AO2997" s="10" t="s">
        <v>12037</v>
      </c>
      <c r="AP2997" t="str" cm="1">
        <f t="array" ref="AP2997">_xlfn.IFS(
  Table1[[#This Row],[Age]]&lt;=25, "18-25",
  Table1[[#This Row],[Age]]&lt;=35, "26-35",
  Table1[[#This Row],[Age]]&lt;=45, "36-45",
  Table1[[#This Row],[Age]]&lt;=60, "46-60",
  TRUE, "60+")</f>
        <v>60+</v>
      </c>
    </row>
    <row r="2998" spans="1:42" x14ac:dyDescent="0.3">
      <c r="A2998">
        <v>2997</v>
      </c>
      <c r="B2998" t="s">
        <v>33</v>
      </c>
      <c r="C2998" t="s">
        <v>100</v>
      </c>
      <c r="D2998">
        <v>18</v>
      </c>
      <c r="E2998" t="s">
        <v>105</v>
      </c>
      <c r="F2998" t="s">
        <v>3104</v>
      </c>
      <c r="G2998" t="s">
        <v>5130</v>
      </c>
      <c r="H2998">
        <v>19458797850</v>
      </c>
      <c r="I2998" t="s">
        <v>6886</v>
      </c>
      <c r="J2998" t="s">
        <v>7291</v>
      </c>
      <c r="K2998">
        <v>8431.6</v>
      </c>
      <c r="L2998" s="12" t="s">
        <v>9787</v>
      </c>
      <c r="M2998" s="10" t="s">
        <v>11315</v>
      </c>
      <c r="N2998">
        <v>2997</v>
      </c>
      <c r="O2998">
        <v>45279</v>
      </c>
      <c r="P2998" t="s">
        <v>11402</v>
      </c>
      <c r="Q2998" s="16">
        <v>2547.63</v>
      </c>
      <c r="R2998">
        <v>5883.97</v>
      </c>
      <c r="S2998">
        <v>31</v>
      </c>
      <c r="T2998">
        <v>2997</v>
      </c>
      <c r="U2998">
        <v>38445.06</v>
      </c>
      <c r="V2998" t="s">
        <v>11413</v>
      </c>
      <c r="W2998">
        <v>4.58</v>
      </c>
      <c r="X2998">
        <v>24</v>
      </c>
      <c r="Y2998" t="s">
        <v>9166</v>
      </c>
      <c r="Z2998" t="s">
        <v>12012</v>
      </c>
      <c r="AA2998">
        <v>2997</v>
      </c>
      <c r="AB2998" t="s">
        <v>12017</v>
      </c>
      <c r="AC2998">
        <v>2364</v>
      </c>
      <c r="AD2998">
        <v>1437.49</v>
      </c>
      <c r="AE2998">
        <v>71.87</v>
      </c>
      <c r="AF2998" t="s">
        <v>11176</v>
      </c>
      <c r="AG2998" t="s">
        <v>11220</v>
      </c>
      <c r="AH2998">
        <v>8111</v>
      </c>
      <c r="AI2998">
        <v>2997</v>
      </c>
      <c r="AJ2998" t="s">
        <v>11344</v>
      </c>
      <c r="AK2998" t="s">
        <v>12027</v>
      </c>
      <c r="AL2998" t="s">
        <v>12032</v>
      </c>
      <c r="AM2998" t="s">
        <v>11374</v>
      </c>
      <c r="AN2998">
        <v>1</v>
      </c>
      <c r="AO2998" s="10" t="s">
        <v>12036</v>
      </c>
      <c r="AP2998" t="str" cm="1">
        <f t="array" ref="AP2998">_xlfn.IFS(
  Table1[[#This Row],[Age]]&lt;=25, "18-25",
  Table1[[#This Row],[Age]]&lt;=35, "26-35",
  Table1[[#This Row],[Age]]&lt;=45, "36-45",
  Table1[[#This Row],[Age]]&lt;=60, "46-60",
  TRUE, "60+")</f>
        <v>18-25</v>
      </c>
    </row>
    <row r="2999" spans="1:42" x14ac:dyDescent="0.3">
      <c r="A2999">
        <v>2998</v>
      </c>
      <c r="B2999" t="s">
        <v>45</v>
      </c>
      <c r="C2999" t="s">
        <v>83</v>
      </c>
      <c r="D2999">
        <v>24</v>
      </c>
      <c r="E2999" t="s">
        <v>106</v>
      </c>
      <c r="F2999" t="s">
        <v>3105</v>
      </c>
      <c r="G2999" t="s">
        <v>5121</v>
      </c>
      <c r="H2999">
        <v>19458797851</v>
      </c>
      <c r="I2999" t="s">
        <v>5245</v>
      </c>
      <c r="J2999" t="s">
        <v>7291</v>
      </c>
      <c r="K2999">
        <v>8593.4699999999993</v>
      </c>
      <c r="L2999" s="12" t="s">
        <v>9788</v>
      </c>
      <c r="M2999" s="10" t="s">
        <v>11039</v>
      </c>
      <c r="N2999">
        <v>2998</v>
      </c>
      <c r="O2999">
        <v>45117</v>
      </c>
      <c r="P2999" t="s">
        <v>11403</v>
      </c>
      <c r="Q2999" s="16">
        <v>2769.09</v>
      </c>
      <c r="R2999">
        <v>11362.56</v>
      </c>
      <c r="S2999">
        <v>44</v>
      </c>
      <c r="T2999">
        <v>2998</v>
      </c>
      <c r="U2999">
        <v>47026.9</v>
      </c>
      <c r="V2999" t="s">
        <v>11412</v>
      </c>
      <c r="W2999">
        <v>2.72</v>
      </c>
      <c r="X2999">
        <v>24</v>
      </c>
      <c r="Y2999" t="s">
        <v>7795</v>
      </c>
      <c r="Z2999" t="s">
        <v>12012</v>
      </c>
      <c r="AA2999">
        <v>2998</v>
      </c>
      <c r="AB2999" t="s">
        <v>12017</v>
      </c>
      <c r="AC2999">
        <v>7902.04</v>
      </c>
      <c r="AD2999">
        <v>2313.16</v>
      </c>
      <c r="AE2999">
        <v>115.66</v>
      </c>
      <c r="AF2999" t="s">
        <v>11056</v>
      </c>
      <c r="AG2999" t="s">
        <v>11167</v>
      </c>
      <c r="AH2999">
        <v>2264</v>
      </c>
      <c r="AI2999">
        <v>2998</v>
      </c>
      <c r="AJ2999" t="s">
        <v>11295</v>
      </c>
      <c r="AK2999" t="s">
        <v>12029</v>
      </c>
      <c r="AL2999" t="s">
        <v>12032</v>
      </c>
      <c r="AM2999" t="s">
        <v>11160</v>
      </c>
      <c r="AN2999">
        <v>1</v>
      </c>
      <c r="AO2999" s="10" t="s">
        <v>12038</v>
      </c>
      <c r="AP2999" t="str" cm="1">
        <f t="array" ref="AP2999">_xlfn.IFS(
  Table1[[#This Row],[Age]]&lt;=25, "18-25",
  Table1[[#This Row],[Age]]&lt;=35, "26-35",
  Table1[[#This Row],[Age]]&lt;=45, "36-45",
  Table1[[#This Row],[Age]]&lt;=60, "46-60",
  TRUE, "60+")</f>
        <v>18-25</v>
      </c>
    </row>
    <row r="3000" spans="1:42" x14ac:dyDescent="0.3">
      <c r="A3000">
        <v>2999</v>
      </c>
      <c r="B3000" t="s">
        <v>37</v>
      </c>
      <c r="C3000" t="s">
        <v>56</v>
      </c>
      <c r="D3000">
        <v>65</v>
      </c>
      <c r="E3000" t="s">
        <v>106</v>
      </c>
      <c r="F3000" t="s">
        <v>3106</v>
      </c>
      <c r="G3000" t="s">
        <v>5116</v>
      </c>
      <c r="H3000">
        <v>19458797852</v>
      </c>
      <c r="I3000" t="s">
        <v>6887</v>
      </c>
      <c r="J3000" t="s">
        <v>7292</v>
      </c>
      <c r="K3000">
        <v>2871.57</v>
      </c>
      <c r="L3000" s="12" t="s">
        <v>7996</v>
      </c>
      <c r="M3000" s="10" t="s">
        <v>11058</v>
      </c>
      <c r="N3000">
        <v>2999</v>
      </c>
      <c r="O3000">
        <v>45092</v>
      </c>
      <c r="P3000" t="s">
        <v>11402</v>
      </c>
      <c r="Q3000" s="16">
        <v>4375.49</v>
      </c>
      <c r="R3000">
        <v>7247.06</v>
      </c>
      <c r="S3000">
        <v>63</v>
      </c>
      <c r="T3000">
        <v>2999</v>
      </c>
      <c r="U3000">
        <v>8263.19</v>
      </c>
      <c r="V3000" t="s">
        <v>11411</v>
      </c>
      <c r="W3000">
        <v>3.78</v>
      </c>
      <c r="X3000">
        <v>48</v>
      </c>
      <c r="Y3000" t="s">
        <v>11428</v>
      </c>
      <c r="Z3000" t="s">
        <v>12010</v>
      </c>
      <c r="AA3000">
        <v>2999</v>
      </c>
      <c r="AB3000" t="s">
        <v>12015</v>
      </c>
      <c r="AC3000">
        <v>2652.98</v>
      </c>
      <c r="AD3000">
        <v>4231.66</v>
      </c>
      <c r="AE3000">
        <v>211.58</v>
      </c>
      <c r="AF3000" t="s">
        <v>11372</v>
      </c>
      <c r="AG3000" t="s">
        <v>11217</v>
      </c>
      <c r="AH3000">
        <v>5787</v>
      </c>
      <c r="AI3000">
        <v>2999</v>
      </c>
      <c r="AJ3000" t="s">
        <v>11197</v>
      </c>
      <c r="AK3000" t="s">
        <v>12029</v>
      </c>
      <c r="AL3000" t="s">
        <v>12031</v>
      </c>
      <c r="AM3000" t="s">
        <v>11225</v>
      </c>
      <c r="AN3000">
        <v>1</v>
      </c>
      <c r="AO3000" s="10" t="s">
        <v>12043</v>
      </c>
      <c r="AP3000" t="str" cm="1">
        <f t="array" ref="AP3000">_xlfn.IFS(
  Table1[[#This Row],[Age]]&lt;=25, "18-25",
  Table1[[#This Row],[Age]]&lt;=35, "26-35",
  Table1[[#This Row],[Age]]&lt;=45, "36-45",
  Table1[[#This Row],[Age]]&lt;=60, "46-60",
  TRUE, "60+")</f>
        <v>60+</v>
      </c>
    </row>
    <row r="3001" spans="1:42" x14ac:dyDescent="0.3">
      <c r="A3001">
        <v>3000</v>
      </c>
      <c r="B3001" t="s">
        <v>39</v>
      </c>
      <c r="C3001" t="s">
        <v>86</v>
      </c>
      <c r="D3001">
        <v>65</v>
      </c>
      <c r="E3001" t="s">
        <v>104</v>
      </c>
      <c r="F3001" t="s">
        <v>3107</v>
      </c>
      <c r="G3001" t="s">
        <v>5143</v>
      </c>
      <c r="H3001">
        <v>19458797853</v>
      </c>
      <c r="I3001" t="s">
        <v>5886</v>
      </c>
      <c r="J3001" t="s">
        <v>7291</v>
      </c>
      <c r="K3001">
        <v>5645.12</v>
      </c>
      <c r="L3001" s="12" t="s">
        <v>9789</v>
      </c>
      <c r="M3001" s="10" t="s">
        <v>11385</v>
      </c>
      <c r="N3001">
        <v>3000</v>
      </c>
      <c r="O3001">
        <v>44966</v>
      </c>
      <c r="P3001" t="s">
        <v>11403</v>
      </c>
      <c r="Q3001" s="16">
        <v>4000.24</v>
      </c>
      <c r="R3001">
        <v>9645.36</v>
      </c>
      <c r="S3001">
        <v>45</v>
      </c>
      <c r="T3001">
        <v>3000</v>
      </c>
      <c r="U3001">
        <v>17977.36</v>
      </c>
      <c r="V3001" t="s">
        <v>11412</v>
      </c>
      <c r="W3001">
        <v>3.98</v>
      </c>
      <c r="X3001">
        <v>24</v>
      </c>
      <c r="Y3001" t="s">
        <v>11625</v>
      </c>
      <c r="Z3001" t="s">
        <v>12010</v>
      </c>
      <c r="AA3001">
        <v>3000</v>
      </c>
      <c r="AB3001" t="s">
        <v>12017</v>
      </c>
      <c r="AC3001">
        <v>5613.42</v>
      </c>
      <c r="AD3001">
        <v>2605.4699999999998</v>
      </c>
      <c r="AE3001">
        <v>130.27000000000001</v>
      </c>
      <c r="AF3001" t="s">
        <v>11134</v>
      </c>
      <c r="AG3001" t="s">
        <v>11187</v>
      </c>
      <c r="AH3001">
        <v>8312</v>
      </c>
      <c r="AI3001">
        <v>3000</v>
      </c>
      <c r="AJ3001" t="s">
        <v>11205</v>
      </c>
      <c r="AK3001" t="s">
        <v>12028</v>
      </c>
      <c r="AL3001" t="s">
        <v>12032</v>
      </c>
      <c r="AM3001" t="s">
        <v>11219</v>
      </c>
      <c r="AN3001">
        <v>1</v>
      </c>
      <c r="AO3001" s="10" t="s">
        <v>12045</v>
      </c>
      <c r="AP3001" t="str" cm="1">
        <f t="array" ref="AP3001">_xlfn.IFS(
  Table1[[#This Row],[Age]]&lt;=25, "18-25",
  Table1[[#This Row],[Age]]&lt;=35, "26-35",
  Table1[[#This Row],[Age]]&lt;=45, "36-45",
  Table1[[#This Row],[Age]]&lt;=60, "46-60",
  TRUE, "60+")</f>
        <v>60+</v>
      </c>
    </row>
    <row r="3002" spans="1:42" x14ac:dyDescent="0.3">
      <c r="A3002">
        <v>3001</v>
      </c>
      <c r="B3002" t="s">
        <v>30</v>
      </c>
      <c r="C3002" t="s">
        <v>53</v>
      </c>
      <c r="D3002">
        <v>38</v>
      </c>
      <c r="E3002" t="s">
        <v>105</v>
      </c>
      <c r="F3002" t="s">
        <v>3108</v>
      </c>
      <c r="G3002" t="s">
        <v>5118</v>
      </c>
      <c r="H3002">
        <v>19458797854</v>
      </c>
      <c r="I3002" t="s">
        <v>6888</v>
      </c>
      <c r="J3002" t="s">
        <v>7291</v>
      </c>
      <c r="K3002">
        <v>4454.28</v>
      </c>
      <c r="L3002" s="12" t="s">
        <v>9790</v>
      </c>
      <c r="M3002" s="10" t="s">
        <v>11352</v>
      </c>
      <c r="N3002">
        <v>3001</v>
      </c>
      <c r="O3002">
        <v>44990</v>
      </c>
      <c r="P3002" t="s">
        <v>11403</v>
      </c>
      <c r="Q3002" s="16">
        <v>1407.75</v>
      </c>
      <c r="R3002">
        <v>5862.03</v>
      </c>
      <c r="S3002">
        <v>83</v>
      </c>
      <c r="T3002">
        <v>3001</v>
      </c>
      <c r="U3002">
        <v>36822.06</v>
      </c>
      <c r="V3002" t="s">
        <v>11412</v>
      </c>
      <c r="W3002">
        <v>7.93</v>
      </c>
      <c r="X3002">
        <v>48</v>
      </c>
      <c r="Y3002" t="s">
        <v>11597</v>
      </c>
      <c r="Z3002" t="s">
        <v>12010</v>
      </c>
      <c r="AA3002">
        <v>3001</v>
      </c>
      <c r="AB3002" t="s">
        <v>12016</v>
      </c>
      <c r="AC3002">
        <v>7058.32</v>
      </c>
      <c r="AD3002">
        <v>2361.88</v>
      </c>
      <c r="AE3002">
        <v>118.09</v>
      </c>
      <c r="AF3002" t="s">
        <v>11083</v>
      </c>
      <c r="AG3002" t="s">
        <v>11204</v>
      </c>
      <c r="AH3002">
        <v>4184</v>
      </c>
      <c r="AI3002">
        <v>3001</v>
      </c>
      <c r="AJ3002" t="s">
        <v>11346</v>
      </c>
      <c r="AK3002" t="s">
        <v>12028</v>
      </c>
      <c r="AL3002" t="s">
        <v>12031</v>
      </c>
      <c r="AM3002" t="s">
        <v>11187</v>
      </c>
      <c r="AN3002">
        <v>1</v>
      </c>
      <c r="AO3002" s="10" t="s">
        <v>12047</v>
      </c>
      <c r="AP3002" t="str" cm="1">
        <f t="array" ref="AP3002">_xlfn.IFS(
  Table1[[#This Row],[Age]]&lt;=25, "18-25",
  Table1[[#This Row],[Age]]&lt;=35, "26-35",
  Table1[[#This Row],[Age]]&lt;=45, "36-45",
  Table1[[#This Row],[Age]]&lt;=60, "46-60",
  TRUE, "60+")</f>
        <v>36-45</v>
      </c>
    </row>
    <row r="3003" spans="1:42" x14ac:dyDescent="0.3">
      <c r="A3003">
        <v>3002</v>
      </c>
      <c r="B3003" t="s">
        <v>33</v>
      </c>
      <c r="C3003" t="s">
        <v>53</v>
      </c>
      <c r="D3003">
        <v>33</v>
      </c>
      <c r="E3003" t="s">
        <v>105</v>
      </c>
      <c r="F3003" t="s">
        <v>3109</v>
      </c>
      <c r="G3003" t="s">
        <v>5111</v>
      </c>
      <c r="H3003">
        <v>19458797855</v>
      </c>
      <c r="I3003" t="s">
        <v>6889</v>
      </c>
      <c r="J3003" t="s">
        <v>7292</v>
      </c>
      <c r="K3003">
        <v>1505.48</v>
      </c>
      <c r="L3003" s="12" t="s">
        <v>9791</v>
      </c>
      <c r="M3003" s="10" t="s">
        <v>11066</v>
      </c>
      <c r="N3003">
        <v>3002</v>
      </c>
      <c r="O3003">
        <v>45110</v>
      </c>
      <c r="P3003" t="s">
        <v>11402</v>
      </c>
      <c r="Q3003" s="16">
        <v>4776.7299999999996</v>
      </c>
      <c r="R3003">
        <v>6282.21</v>
      </c>
      <c r="S3003">
        <v>82</v>
      </c>
      <c r="T3003">
        <v>3002</v>
      </c>
      <c r="U3003">
        <v>36008.639999999999</v>
      </c>
      <c r="V3003" t="s">
        <v>11413</v>
      </c>
      <c r="W3003">
        <v>3.39</v>
      </c>
      <c r="X3003">
        <v>12</v>
      </c>
      <c r="Y3003" t="s">
        <v>11433</v>
      </c>
      <c r="Z3003" t="s">
        <v>12010</v>
      </c>
      <c r="AA3003">
        <v>3002</v>
      </c>
      <c r="AB3003" t="s">
        <v>12015</v>
      </c>
      <c r="AC3003">
        <v>4513.87</v>
      </c>
      <c r="AD3003">
        <v>788.39</v>
      </c>
      <c r="AE3003">
        <v>39.42</v>
      </c>
      <c r="AF3003" t="s">
        <v>11146</v>
      </c>
      <c r="AG3003" t="s">
        <v>11158</v>
      </c>
      <c r="AH3003">
        <v>1531</v>
      </c>
      <c r="AI3003">
        <v>3002</v>
      </c>
      <c r="AJ3003" t="s">
        <v>11369</v>
      </c>
      <c r="AK3003" t="s">
        <v>12029</v>
      </c>
      <c r="AL3003" t="s">
        <v>12031</v>
      </c>
      <c r="AM3003" t="s">
        <v>11138</v>
      </c>
      <c r="AN3003">
        <v>1</v>
      </c>
      <c r="AO3003" s="10" t="s">
        <v>12038</v>
      </c>
      <c r="AP3003" t="str" cm="1">
        <f t="array" ref="AP3003">_xlfn.IFS(
  Table1[[#This Row],[Age]]&lt;=25, "18-25",
  Table1[[#This Row],[Age]]&lt;=35, "26-35",
  Table1[[#This Row],[Age]]&lt;=45, "36-45",
  Table1[[#This Row],[Age]]&lt;=60, "46-60",
  TRUE, "60+")</f>
        <v>26-35</v>
      </c>
    </row>
    <row r="3004" spans="1:42" x14ac:dyDescent="0.3">
      <c r="A3004">
        <v>3003</v>
      </c>
      <c r="B3004" t="s">
        <v>3</v>
      </c>
      <c r="C3004" t="s">
        <v>87</v>
      </c>
      <c r="D3004">
        <v>65</v>
      </c>
      <c r="E3004" t="s">
        <v>104</v>
      </c>
      <c r="F3004" t="s">
        <v>3110</v>
      </c>
      <c r="G3004" t="s">
        <v>5143</v>
      </c>
      <c r="H3004">
        <v>19458797856</v>
      </c>
      <c r="I3004" t="s">
        <v>5515</v>
      </c>
      <c r="J3004" t="s">
        <v>7291</v>
      </c>
      <c r="K3004">
        <v>9411.7999999999993</v>
      </c>
      <c r="L3004" s="12" t="s">
        <v>9746</v>
      </c>
      <c r="M3004" s="10" t="s">
        <v>11320</v>
      </c>
      <c r="N3004">
        <v>3003</v>
      </c>
      <c r="O3004">
        <v>45196</v>
      </c>
      <c r="P3004" t="s">
        <v>11403</v>
      </c>
      <c r="Q3004" s="16">
        <v>3767.82</v>
      </c>
      <c r="R3004">
        <v>13179.62</v>
      </c>
      <c r="S3004">
        <v>50</v>
      </c>
      <c r="T3004">
        <v>3003</v>
      </c>
      <c r="U3004">
        <v>2832.36</v>
      </c>
      <c r="V3004" t="s">
        <v>11411</v>
      </c>
      <c r="W3004">
        <v>6.97</v>
      </c>
      <c r="X3004">
        <v>48</v>
      </c>
      <c r="Y3004" t="s">
        <v>11501</v>
      </c>
      <c r="Z3004" t="s">
        <v>12012</v>
      </c>
      <c r="AA3004">
        <v>3003</v>
      </c>
      <c r="AB3004" t="s">
        <v>12016</v>
      </c>
      <c r="AC3004">
        <v>7041.23</v>
      </c>
      <c r="AD3004">
        <v>3713.65</v>
      </c>
      <c r="AE3004">
        <v>185.68</v>
      </c>
      <c r="AF3004" t="s">
        <v>11135</v>
      </c>
      <c r="AG3004" t="s">
        <v>11293</v>
      </c>
      <c r="AH3004">
        <v>2481</v>
      </c>
      <c r="AI3004">
        <v>3003</v>
      </c>
      <c r="AJ3004" t="s">
        <v>11189</v>
      </c>
      <c r="AK3004" t="s">
        <v>12027</v>
      </c>
      <c r="AL3004" t="s">
        <v>12031</v>
      </c>
      <c r="AM3004" t="s">
        <v>11129</v>
      </c>
      <c r="AN3004">
        <v>1</v>
      </c>
      <c r="AO3004" s="10" t="s">
        <v>12042</v>
      </c>
      <c r="AP3004" t="str" cm="1">
        <f t="array" ref="AP3004">_xlfn.IFS(
  Table1[[#This Row],[Age]]&lt;=25, "18-25",
  Table1[[#This Row],[Age]]&lt;=35, "26-35",
  Table1[[#This Row],[Age]]&lt;=45, "36-45",
  Table1[[#This Row],[Age]]&lt;=60, "46-60",
  TRUE, "60+")</f>
        <v>60+</v>
      </c>
    </row>
    <row r="3005" spans="1:42" x14ac:dyDescent="0.3">
      <c r="A3005">
        <v>3004</v>
      </c>
      <c r="B3005" t="s">
        <v>34</v>
      </c>
      <c r="C3005" t="s">
        <v>98</v>
      </c>
      <c r="D3005">
        <v>31</v>
      </c>
      <c r="E3005" t="s">
        <v>105</v>
      </c>
      <c r="F3005" t="s">
        <v>3111</v>
      </c>
      <c r="G3005" t="s">
        <v>5125</v>
      </c>
      <c r="H3005">
        <v>19458797857</v>
      </c>
      <c r="I3005" t="s">
        <v>5285</v>
      </c>
      <c r="J3005" t="s">
        <v>7291</v>
      </c>
      <c r="K3005">
        <v>196.85</v>
      </c>
      <c r="L3005" s="12" t="s">
        <v>9792</v>
      </c>
      <c r="M3005" s="10" t="s">
        <v>11297</v>
      </c>
      <c r="N3005">
        <v>3004</v>
      </c>
      <c r="O3005">
        <v>45056</v>
      </c>
      <c r="P3005" t="s">
        <v>11404</v>
      </c>
      <c r="Q3005" s="16">
        <v>70.099999999999994</v>
      </c>
      <c r="R3005">
        <v>266.95</v>
      </c>
      <c r="S3005">
        <v>67</v>
      </c>
      <c r="T3005">
        <v>3004</v>
      </c>
      <c r="U3005">
        <v>4464.01</v>
      </c>
      <c r="V3005" t="s">
        <v>11411</v>
      </c>
      <c r="W3005">
        <v>5.8</v>
      </c>
      <c r="X3005">
        <v>24</v>
      </c>
      <c r="Y3005" t="s">
        <v>7673</v>
      </c>
      <c r="Z3005" t="s">
        <v>12011</v>
      </c>
      <c r="AA3005">
        <v>3004</v>
      </c>
      <c r="AB3005" t="s">
        <v>12016</v>
      </c>
      <c r="AC3005">
        <v>9226.74</v>
      </c>
      <c r="AD3005">
        <v>1811.03</v>
      </c>
      <c r="AE3005">
        <v>90.55</v>
      </c>
      <c r="AF3005" t="s">
        <v>11377</v>
      </c>
      <c r="AG3005" t="s">
        <v>11143</v>
      </c>
      <c r="AH3005">
        <v>4640</v>
      </c>
      <c r="AI3005">
        <v>3004</v>
      </c>
      <c r="AJ3005" t="s">
        <v>11073</v>
      </c>
      <c r="AK3005" t="s">
        <v>12029</v>
      </c>
      <c r="AL3005" t="s">
        <v>12032</v>
      </c>
      <c r="AM3005" t="s">
        <v>11303</v>
      </c>
      <c r="AN3005">
        <v>1</v>
      </c>
      <c r="AO3005" s="10" t="s">
        <v>12046</v>
      </c>
      <c r="AP3005" t="str" cm="1">
        <f t="array" ref="AP3005">_xlfn.IFS(
  Table1[[#This Row],[Age]]&lt;=25, "18-25",
  Table1[[#This Row],[Age]]&lt;=35, "26-35",
  Table1[[#This Row],[Age]]&lt;=45, "36-45",
  Table1[[#This Row],[Age]]&lt;=60, "46-60",
  TRUE, "60+")</f>
        <v>26-35</v>
      </c>
    </row>
    <row r="3006" spans="1:42" x14ac:dyDescent="0.3">
      <c r="A3006">
        <v>3005</v>
      </c>
      <c r="B3006" t="s">
        <v>14</v>
      </c>
      <c r="C3006" t="s">
        <v>76</v>
      </c>
      <c r="D3006">
        <v>60</v>
      </c>
      <c r="E3006" t="s">
        <v>105</v>
      </c>
      <c r="F3006" t="s">
        <v>3112</v>
      </c>
      <c r="G3006" t="s">
        <v>5114</v>
      </c>
      <c r="H3006">
        <v>19458797858</v>
      </c>
      <c r="I3006" t="s">
        <v>6890</v>
      </c>
      <c r="J3006" t="s">
        <v>7292</v>
      </c>
      <c r="K3006">
        <v>1957.01</v>
      </c>
      <c r="L3006" s="12" t="s">
        <v>9793</v>
      </c>
      <c r="M3006" s="10" t="s">
        <v>11249</v>
      </c>
      <c r="N3006">
        <v>3005</v>
      </c>
      <c r="O3006">
        <v>45165</v>
      </c>
      <c r="P3006" t="s">
        <v>11403</v>
      </c>
      <c r="Q3006" s="16">
        <v>926.89</v>
      </c>
      <c r="R3006">
        <v>2883.9</v>
      </c>
      <c r="S3006">
        <v>71</v>
      </c>
      <c r="T3006">
        <v>3005</v>
      </c>
      <c r="U3006">
        <v>6886.84</v>
      </c>
      <c r="V3006" t="s">
        <v>11411</v>
      </c>
      <c r="W3006">
        <v>8.24</v>
      </c>
      <c r="X3006">
        <v>12</v>
      </c>
      <c r="Y3006" t="s">
        <v>11835</v>
      </c>
      <c r="Z3006" t="s">
        <v>12011</v>
      </c>
      <c r="AA3006">
        <v>3005</v>
      </c>
      <c r="AB3006" t="s">
        <v>12017</v>
      </c>
      <c r="AC3006">
        <v>7477.86</v>
      </c>
      <c r="AD3006">
        <v>3776.64</v>
      </c>
      <c r="AE3006">
        <v>188.83</v>
      </c>
      <c r="AF3006" t="s">
        <v>11094</v>
      </c>
      <c r="AG3006" t="s">
        <v>11319</v>
      </c>
      <c r="AH3006">
        <v>5147</v>
      </c>
      <c r="AI3006">
        <v>3005</v>
      </c>
      <c r="AJ3006" t="s">
        <v>11341</v>
      </c>
      <c r="AK3006" t="s">
        <v>12027</v>
      </c>
      <c r="AL3006" t="s">
        <v>12032</v>
      </c>
      <c r="AM3006" t="s">
        <v>11130</v>
      </c>
      <c r="AN3006">
        <v>1</v>
      </c>
      <c r="AO3006" s="10" t="s">
        <v>12041</v>
      </c>
      <c r="AP3006" t="str" cm="1">
        <f t="array" ref="AP3006">_xlfn.IFS(
  Table1[[#This Row],[Age]]&lt;=25, "18-25",
  Table1[[#This Row],[Age]]&lt;=35, "26-35",
  Table1[[#This Row],[Age]]&lt;=45, "36-45",
  Table1[[#This Row],[Age]]&lt;=60, "46-60",
  TRUE, "60+")</f>
        <v>46-60</v>
      </c>
    </row>
    <row r="3007" spans="1:42" x14ac:dyDescent="0.3">
      <c r="A3007">
        <v>3006</v>
      </c>
      <c r="B3007" t="s">
        <v>11</v>
      </c>
      <c r="C3007" t="s">
        <v>55</v>
      </c>
      <c r="D3007">
        <v>68</v>
      </c>
      <c r="E3007" t="s">
        <v>104</v>
      </c>
      <c r="F3007" t="s">
        <v>3113</v>
      </c>
      <c r="G3007" t="s">
        <v>5131</v>
      </c>
      <c r="H3007">
        <v>19458797859</v>
      </c>
      <c r="I3007" t="s">
        <v>6891</v>
      </c>
      <c r="J3007" t="s">
        <v>7291</v>
      </c>
      <c r="K3007">
        <v>3521.09</v>
      </c>
      <c r="L3007" s="12" t="s">
        <v>9794</v>
      </c>
      <c r="M3007" s="10" t="s">
        <v>11185</v>
      </c>
      <c r="N3007">
        <v>3006</v>
      </c>
      <c r="O3007">
        <v>45201</v>
      </c>
      <c r="P3007" t="s">
        <v>11403</v>
      </c>
      <c r="Q3007" s="16">
        <v>4280.47</v>
      </c>
      <c r="R3007">
        <v>7801.56</v>
      </c>
      <c r="S3007">
        <v>87</v>
      </c>
      <c r="T3007">
        <v>3006</v>
      </c>
      <c r="U3007">
        <v>28833.07</v>
      </c>
      <c r="V3007" t="s">
        <v>11412</v>
      </c>
      <c r="W3007">
        <v>3.89</v>
      </c>
      <c r="X3007">
        <v>12</v>
      </c>
      <c r="Y3007" t="s">
        <v>11714</v>
      </c>
      <c r="Z3007" t="s">
        <v>12011</v>
      </c>
      <c r="AA3007">
        <v>3006</v>
      </c>
      <c r="AB3007" t="s">
        <v>12016</v>
      </c>
      <c r="AC3007">
        <v>3904.16</v>
      </c>
      <c r="AD3007">
        <v>4852.51</v>
      </c>
      <c r="AE3007">
        <v>242.63</v>
      </c>
      <c r="AF3007" t="s">
        <v>11145</v>
      </c>
      <c r="AG3007" t="s">
        <v>11314</v>
      </c>
      <c r="AH3007">
        <v>250</v>
      </c>
      <c r="AI3007">
        <v>3006</v>
      </c>
      <c r="AJ3007" t="s">
        <v>11075</v>
      </c>
      <c r="AK3007" t="s">
        <v>12029</v>
      </c>
      <c r="AL3007" t="s">
        <v>12032</v>
      </c>
      <c r="AM3007" t="s">
        <v>11159</v>
      </c>
      <c r="AN3007">
        <v>1</v>
      </c>
      <c r="AO3007" s="10" t="s">
        <v>12044</v>
      </c>
      <c r="AP3007" t="str" cm="1">
        <f t="array" ref="AP3007">_xlfn.IFS(
  Table1[[#This Row],[Age]]&lt;=25, "18-25",
  Table1[[#This Row],[Age]]&lt;=35, "26-35",
  Table1[[#This Row],[Age]]&lt;=45, "36-45",
  Table1[[#This Row],[Age]]&lt;=60, "46-60",
  TRUE, "60+")</f>
        <v>60+</v>
      </c>
    </row>
    <row r="3008" spans="1:42" x14ac:dyDescent="0.3">
      <c r="A3008">
        <v>3007</v>
      </c>
      <c r="B3008" t="s">
        <v>29</v>
      </c>
      <c r="C3008" t="s">
        <v>85</v>
      </c>
      <c r="D3008">
        <v>60</v>
      </c>
      <c r="E3008" t="s">
        <v>105</v>
      </c>
      <c r="F3008" t="s">
        <v>3114</v>
      </c>
      <c r="G3008" t="s">
        <v>5134</v>
      </c>
      <c r="H3008">
        <v>19458797860</v>
      </c>
      <c r="I3008" t="s">
        <v>5795</v>
      </c>
      <c r="J3008" t="s">
        <v>7291</v>
      </c>
      <c r="K3008">
        <v>8578.9699999999993</v>
      </c>
      <c r="L3008" s="12" t="s">
        <v>9795</v>
      </c>
      <c r="M3008" s="10" t="s">
        <v>11294</v>
      </c>
      <c r="N3008">
        <v>3007</v>
      </c>
      <c r="O3008">
        <v>45004</v>
      </c>
      <c r="P3008" t="s">
        <v>11403</v>
      </c>
      <c r="Q3008" s="16">
        <v>3232.86</v>
      </c>
      <c r="R3008">
        <v>5346.11</v>
      </c>
      <c r="S3008">
        <v>1</v>
      </c>
      <c r="T3008">
        <v>3007</v>
      </c>
      <c r="U3008">
        <v>3697.11</v>
      </c>
      <c r="V3008" t="s">
        <v>11412</v>
      </c>
      <c r="W3008">
        <v>9.9499999999999993</v>
      </c>
      <c r="X3008">
        <v>48</v>
      </c>
      <c r="Y3008" t="s">
        <v>11812</v>
      </c>
      <c r="Z3008" t="s">
        <v>12011</v>
      </c>
      <c r="AA3008">
        <v>3007</v>
      </c>
      <c r="AB3008" t="s">
        <v>12016</v>
      </c>
      <c r="AC3008">
        <v>4169.1000000000004</v>
      </c>
      <c r="AD3008">
        <v>454.27</v>
      </c>
      <c r="AE3008">
        <v>22.71</v>
      </c>
      <c r="AF3008" t="s">
        <v>11251</v>
      </c>
      <c r="AG3008" t="s">
        <v>11071</v>
      </c>
      <c r="AH3008">
        <v>7068</v>
      </c>
      <c r="AI3008">
        <v>3007</v>
      </c>
      <c r="AJ3008" t="s">
        <v>11153</v>
      </c>
      <c r="AK3008" t="s">
        <v>12029</v>
      </c>
      <c r="AL3008" t="s">
        <v>12032</v>
      </c>
      <c r="AM3008" t="s">
        <v>11241</v>
      </c>
      <c r="AN3008">
        <v>1</v>
      </c>
      <c r="AO3008" s="10" t="s">
        <v>12047</v>
      </c>
      <c r="AP3008" t="str" cm="1">
        <f t="array" ref="AP3008">_xlfn.IFS(
  Table1[[#This Row],[Age]]&lt;=25, "18-25",
  Table1[[#This Row],[Age]]&lt;=35, "26-35",
  Table1[[#This Row],[Age]]&lt;=45, "36-45",
  Table1[[#This Row],[Age]]&lt;=60, "46-60",
  TRUE, "60+")</f>
        <v>46-60</v>
      </c>
    </row>
    <row r="3009" spans="1:42" x14ac:dyDescent="0.3">
      <c r="A3009">
        <v>3008</v>
      </c>
      <c r="B3009" t="s">
        <v>27</v>
      </c>
      <c r="C3009" t="s">
        <v>100</v>
      </c>
      <c r="D3009">
        <v>19</v>
      </c>
      <c r="E3009" t="s">
        <v>105</v>
      </c>
      <c r="F3009" t="s">
        <v>3115</v>
      </c>
      <c r="G3009" t="s">
        <v>5117</v>
      </c>
      <c r="H3009">
        <v>19458797861</v>
      </c>
      <c r="I3009" t="s">
        <v>5583</v>
      </c>
      <c r="J3009" t="s">
        <v>7291</v>
      </c>
      <c r="K3009">
        <v>7907.67</v>
      </c>
      <c r="L3009" s="12" t="s">
        <v>9796</v>
      </c>
      <c r="M3009" s="10" t="s">
        <v>11191</v>
      </c>
      <c r="N3009">
        <v>3008</v>
      </c>
      <c r="O3009">
        <v>45253</v>
      </c>
      <c r="P3009" t="s">
        <v>11403</v>
      </c>
      <c r="Q3009" s="16">
        <v>1298.06</v>
      </c>
      <c r="R3009">
        <v>6609.61</v>
      </c>
      <c r="S3009">
        <v>71</v>
      </c>
      <c r="T3009">
        <v>3008</v>
      </c>
      <c r="U3009">
        <v>29832.09</v>
      </c>
      <c r="V3009" t="s">
        <v>11413</v>
      </c>
      <c r="W3009">
        <v>3.66</v>
      </c>
      <c r="X3009">
        <v>36</v>
      </c>
      <c r="Y3009" t="s">
        <v>11837</v>
      </c>
      <c r="Z3009" t="s">
        <v>12011</v>
      </c>
      <c r="AA3009">
        <v>3008</v>
      </c>
      <c r="AB3009" t="s">
        <v>12017</v>
      </c>
      <c r="AC3009">
        <v>4011.22</v>
      </c>
      <c r="AD3009">
        <v>4311.03</v>
      </c>
      <c r="AE3009">
        <v>215.55</v>
      </c>
      <c r="AF3009" t="s">
        <v>11305</v>
      </c>
      <c r="AG3009" t="s">
        <v>11063</v>
      </c>
      <c r="AH3009">
        <v>6440</v>
      </c>
      <c r="AI3009">
        <v>3008</v>
      </c>
      <c r="AJ3009" t="s">
        <v>11080</v>
      </c>
      <c r="AK3009" t="s">
        <v>12028</v>
      </c>
      <c r="AL3009" t="s">
        <v>12032</v>
      </c>
      <c r="AM3009" t="s">
        <v>11352</v>
      </c>
      <c r="AN3009">
        <v>1</v>
      </c>
      <c r="AO3009" s="10" t="s">
        <v>12040</v>
      </c>
      <c r="AP3009" t="str" cm="1">
        <f t="array" ref="AP3009">_xlfn.IFS(
  Table1[[#This Row],[Age]]&lt;=25, "18-25",
  Table1[[#This Row],[Age]]&lt;=35, "26-35",
  Table1[[#This Row],[Age]]&lt;=45, "36-45",
  Table1[[#This Row],[Age]]&lt;=60, "46-60",
  TRUE, "60+")</f>
        <v>18-25</v>
      </c>
    </row>
    <row r="3010" spans="1:42" x14ac:dyDescent="0.3">
      <c r="A3010">
        <v>3009</v>
      </c>
      <c r="B3010" t="s">
        <v>33</v>
      </c>
      <c r="C3010" t="s">
        <v>39</v>
      </c>
      <c r="D3010">
        <v>48</v>
      </c>
      <c r="E3010" t="s">
        <v>106</v>
      </c>
      <c r="F3010" t="s">
        <v>3116</v>
      </c>
      <c r="G3010" t="s">
        <v>5124</v>
      </c>
      <c r="H3010">
        <v>19458797862</v>
      </c>
      <c r="I3010" t="s">
        <v>6892</v>
      </c>
      <c r="J3010" t="s">
        <v>7291</v>
      </c>
      <c r="K3010">
        <v>5840.85</v>
      </c>
      <c r="L3010" s="12" t="s">
        <v>9797</v>
      </c>
      <c r="M3010" s="10" t="s">
        <v>11301</v>
      </c>
      <c r="N3010">
        <v>3009</v>
      </c>
      <c r="O3010">
        <v>45051</v>
      </c>
      <c r="P3010" t="s">
        <v>11402</v>
      </c>
      <c r="Q3010" s="16">
        <v>865.4</v>
      </c>
      <c r="R3010">
        <v>6706.25</v>
      </c>
      <c r="S3010">
        <v>86</v>
      </c>
      <c r="T3010">
        <v>3009</v>
      </c>
      <c r="U3010">
        <v>17780.64</v>
      </c>
      <c r="V3010" t="s">
        <v>11413</v>
      </c>
      <c r="W3010">
        <v>6.22</v>
      </c>
      <c r="X3010">
        <v>36</v>
      </c>
      <c r="Y3010" t="s">
        <v>11779</v>
      </c>
      <c r="Z3010" t="s">
        <v>12011</v>
      </c>
      <c r="AA3010">
        <v>3009</v>
      </c>
      <c r="AB3010" t="s">
        <v>12015</v>
      </c>
      <c r="AC3010">
        <v>5321.72</v>
      </c>
      <c r="AD3010">
        <v>835.04</v>
      </c>
      <c r="AE3010">
        <v>41.75</v>
      </c>
      <c r="AF3010" t="s">
        <v>11292</v>
      </c>
      <c r="AG3010" t="s">
        <v>11035</v>
      </c>
      <c r="AH3010">
        <v>4996</v>
      </c>
      <c r="AI3010">
        <v>3009</v>
      </c>
      <c r="AJ3010" t="s">
        <v>11135</v>
      </c>
      <c r="AK3010" t="s">
        <v>12027</v>
      </c>
      <c r="AL3010" t="s">
        <v>12032</v>
      </c>
      <c r="AM3010" t="s">
        <v>11236</v>
      </c>
      <c r="AN3010">
        <v>1</v>
      </c>
      <c r="AO3010" s="10" t="s">
        <v>12046</v>
      </c>
      <c r="AP3010" t="str" cm="1">
        <f t="array" ref="AP3010">_xlfn.IFS(
  Table1[[#This Row],[Age]]&lt;=25, "18-25",
  Table1[[#This Row],[Age]]&lt;=35, "26-35",
  Table1[[#This Row],[Age]]&lt;=45, "36-45",
  Table1[[#This Row],[Age]]&lt;=60, "46-60",
  TRUE, "60+")</f>
        <v>46-60</v>
      </c>
    </row>
    <row r="3011" spans="1:42" x14ac:dyDescent="0.3">
      <c r="A3011">
        <v>3010</v>
      </c>
      <c r="B3011" t="s">
        <v>11</v>
      </c>
      <c r="C3011" t="s">
        <v>62</v>
      </c>
      <c r="D3011">
        <v>56</v>
      </c>
      <c r="E3011" t="s">
        <v>105</v>
      </c>
      <c r="F3011" t="s">
        <v>3117</v>
      </c>
      <c r="G3011" t="s">
        <v>5139</v>
      </c>
      <c r="H3011">
        <v>19458797863</v>
      </c>
      <c r="I3011" t="s">
        <v>5985</v>
      </c>
      <c r="J3011" t="s">
        <v>7291</v>
      </c>
      <c r="K3011">
        <v>6980.71</v>
      </c>
      <c r="L3011" s="12" t="s">
        <v>9798</v>
      </c>
      <c r="M3011" s="10" t="s">
        <v>11190</v>
      </c>
      <c r="N3011">
        <v>3010</v>
      </c>
      <c r="O3011">
        <v>44935</v>
      </c>
      <c r="P3011" t="s">
        <v>11404</v>
      </c>
      <c r="Q3011" s="16">
        <v>742.29</v>
      </c>
      <c r="R3011">
        <v>6238.42</v>
      </c>
      <c r="S3011">
        <v>67</v>
      </c>
      <c r="T3011">
        <v>3010</v>
      </c>
      <c r="U3011">
        <v>33801.11</v>
      </c>
      <c r="V3011" t="s">
        <v>11412</v>
      </c>
      <c r="W3011">
        <v>6.69</v>
      </c>
      <c r="X3011">
        <v>24</v>
      </c>
      <c r="Y3011" t="s">
        <v>11728</v>
      </c>
      <c r="Z3011" t="s">
        <v>12010</v>
      </c>
      <c r="AA3011">
        <v>3010</v>
      </c>
      <c r="AB3011" t="s">
        <v>12017</v>
      </c>
      <c r="AC3011">
        <v>1812.47</v>
      </c>
      <c r="AD3011">
        <v>4344.54</v>
      </c>
      <c r="AE3011">
        <v>217.23</v>
      </c>
      <c r="AF3011" t="s">
        <v>11140</v>
      </c>
      <c r="AG3011" t="s">
        <v>11069</v>
      </c>
      <c r="AH3011">
        <v>9958</v>
      </c>
      <c r="AI3011">
        <v>3010</v>
      </c>
      <c r="AJ3011" t="s">
        <v>11038</v>
      </c>
      <c r="AK3011" t="s">
        <v>12028</v>
      </c>
      <c r="AL3011" t="s">
        <v>12032</v>
      </c>
      <c r="AM3011" t="s">
        <v>11189</v>
      </c>
      <c r="AN3011">
        <v>-1</v>
      </c>
      <c r="AO3011" s="10" t="s">
        <v>12039</v>
      </c>
      <c r="AP3011" t="str" cm="1">
        <f t="array" ref="AP3011">_xlfn.IFS(
  Table1[[#This Row],[Age]]&lt;=25, "18-25",
  Table1[[#This Row],[Age]]&lt;=35, "26-35",
  Table1[[#This Row],[Age]]&lt;=45, "36-45",
  Table1[[#This Row],[Age]]&lt;=60, "46-60",
  TRUE, "60+")</f>
        <v>46-60</v>
      </c>
    </row>
    <row r="3012" spans="1:42" x14ac:dyDescent="0.3">
      <c r="A3012">
        <v>3011</v>
      </c>
      <c r="B3012" t="s">
        <v>41</v>
      </c>
      <c r="C3012" t="s">
        <v>96</v>
      </c>
      <c r="D3012">
        <v>26</v>
      </c>
      <c r="E3012" t="s">
        <v>106</v>
      </c>
      <c r="F3012" t="s">
        <v>3118</v>
      </c>
      <c r="G3012" t="s">
        <v>5111</v>
      </c>
      <c r="H3012">
        <v>19458797864</v>
      </c>
      <c r="I3012" t="s">
        <v>5465</v>
      </c>
      <c r="J3012" t="s">
        <v>7292</v>
      </c>
      <c r="K3012">
        <v>3475.02</v>
      </c>
      <c r="L3012" s="12" t="s">
        <v>8541</v>
      </c>
      <c r="M3012" s="10" t="s">
        <v>11367</v>
      </c>
      <c r="N3012">
        <v>3011</v>
      </c>
      <c r="O3012">
        <v>45215</v>
      </c>
      <c r="P3012" t="s">
        <v>11404</v>
      </c>
      <c r="Q3012" s="16">
        <v>1597.35</v>
      </c>
      <c r="R3012">
        <v>1877.67</v>
      </c>
      <c r="S3012">
        <v>83</v>
      </c>
      <c r="T3012">
        <v>3011</v>
      </c>
      <c r="U3012">
        <v>39320.07</v>
      </c>
      <c r="V3012" t="s">
        <v>11412</v>
      </c>
      <c r="W3012">
        <v>5.84</v>
      </c>
      <c r="X3012">
        <v>48</v>
      </c>
      <c r="Y3012" t="s">
        <v>11515</v>
      </c>
      <c r="Z3012" t="s">
        <v>12010</v>
      </c>
      <c r="AA3012">
        <v>3011</v>
      </c>
      <c r="AB3012" t="s">
        <v>12016</v>
      </c>
      <c r="AC3012">
        <v>1183.01</v>
      </c>
      <c r="AD3012">
        <v>3636.31</v>
      </c>
      <c r="AE3012">
        <v>181.82</v>
      </c>
      <c r="AF3012" t="s">
        <v>11239</v>
      </c>
      <c r="AG3012" t="s">
        <v>11257</v>
      </c>
      <c r="AH3012">
        <v>2236</v>
      </c>
      <c r="AI3012">
        <v>3011</v>
      </c>
      <c r="AJ3012" t="s">
        <v>11086</v>
      </c>
      <c r="AK3012" t="s">
        <v>12028</v>
      </c>
      <c r="AL3012" t="s">
        <v>12031</v>
      </c>
      <c r="AM3012" t="s">
        <v>11273</v>
      </c>
      <c r="AN3012">
        <v>1</v>
      </c>
      <c r="AO3012" s="10" t="s">
        <v>12044</v>
      </c>
      <c r="AP3012" t="str" cm="1">
        <f t="array" ref="AP3012">_xlfn.IFS(
  Table1[[#This Row],[Age]]&lt;=25, "18-25",
  Table1[[#This Row],[Age]]&lt;=35, "26-35",
  Table1[[#This Row],[Age]]&lt;=45, "36-45",
  Table1[[#This Row],[Age]]&lt;=60, "46-60",
  TRUE, "60+")</f>
        <v>26-35</v>
      </c>
    </row>
    <row r="3013" spans="1:42" x14ac:dyDescent="0.3">
      <c r="A3013">
        <v>3012</v>
      </c>
      <c r="B3013" t="s">
        <v>18</v>
      </c>
      <c r="C3013" t="s">
        <v>55</v>
      </c>
      <c r="D3013">
        <v>58</v>
      </c>
      <c r="E3013" t="s">
        <v>106</v>
      </c>
      <c r="F3013" t="s">
        <v>3119</v>
      </c>
      <c r="G3013" t="s">
        <v>5143</v>
      </c>
      <c r="H3013">
        <v>19458797865</v>
      </c>
      <c r="I3013" t="s">
        <v>6893</v>
      </c>
      <c r="J3013" t="s">
        <v>7292</v>
      </c>
      <c r="K3013">
        <v>9411.36</v>
      </c>
      <c r="L3013" s="12" t="s">
        <v>9799</v>
      </c>
      <c r="M3013" s="10" t="s">
        <v>11068</v>
      </c>
      <c r="N3013">
        <v>3012</v>
      </c>
      <c r="O3013">
        <v>45053</v>
      </c>
      <c r="P3013" t="s">
        <v>11403</v>
      </c>
      <c r="Q3013" s="16">
        <v>4493.66</v>
      </c>
      <c r="R3013">
        <v>4917.7</v>
      </c>
      <c r="S3013">
        <v>94</v>
      </c>
      <c r="T3013">
        <v>3012</v>
      </c>
      <c r="U3013">
        <v>39778.57</v>
      </c>
      <c r="V3013" t="s">
        <v>11411</v>
      </c>
      <c r="W3013">
        <v>8.73</v>
      </c>
      <c r="X3013">
        <v>36</v>
      </c>
      <c r="Y3013" t="s">
        <v>11580</v>
      </c>
      <c r="Z3013" t="s">
        <v>12011</v>
      </c>
      <c r="AA3013">
        <v>3012</v>
      </c>
      <c r="AB3013" t="s">
        <v>12017</v>
      </c>
      <c r="AC3013">
        <v>3790.3</v>
      </c>
      <c r="AD3013">
        <v>2109.4899999999998</v>
      </c>
      <c r="AE3013">
        <v>105.47</v>
      </c>
      <c r="AF3013" t="s">
        <v>11087</v>
      </c>
      <c r="AG3013" t="s">
        <v>11053</v>
      </c>
      <c r="AH3013">
        <v>5289</v>
      </c>
      <c r="AI3013">
        <v>3012</v>
      </c>
      <c r="AJ3013" t="s">
        <v>11160</v>
      </c>
      <c r="AK3013" t="s">
        <v>12028</v>
      </c>
      <c r="AL3013" t="s">
        <v>12031</v>
      </c>
      <c r="AM3013" t="s">
        <v>11099</v>
      </c>
      <c r="AN3013">
        <v>1</v>
      </c>
      <c r="AO3013" s="10" t="s">
        <v>12046</v>
      </c>
      <c r="AP3013" t="str" cm="1">
        <f t="array" ref="AP3013">_xlfn.IFS(
  Table1[[#This Row],[Age]]&lt;=25, "18-25",
  Table1[[#This Row],[Age]]&lt;=35, "26-35",
  Table1[[#This Row],[Age]]&lt;=45, "36-45",
  Table1[[#This Row],[Age]]&lt;=60, "46-60",
  TRUE, "60+")</f>
        <v>46-60</v>
      </c>
    </row>
    <row r="3014" spans="1:42" x14ac:dyDescent="0.3">
      <c r="A3014">
        <v>3013</v>
      </c>
      <c r="B3014" t="s">
        <v>32</v>
      </c>
      <c r="C3014" t="s">
        <v>39</v>
      </c>
      <c r="D3014">
        <v>31</v>
      </c>
      <c r="E3014" t="s">
        <v>106</v>
      </c>
      <c r="F3014" t="s">
        <v>3120</v>
      </c>
      <c r="G3014" t="s">
        <v>5126</v>
      </c>
      <c r="H3014">
        <v>19458797866</v>
      </c>
      <c r="I3014" t="s">
        <v>5815</v>
      </c>
      <c r="J3014" t="s">
        <v>7291</v>
      </c>
      <c r="K3014">
        <v>365.19</v>
      </c>
      <c r="L3014" s="12" t="s">
        <v>9800</v>
      </c>
      <c r="M3014" s="10" t="s">
        <v>11072</v>
      </c>
      <c r="N3014">
        <v>3013</v>
      </c>
      <c r="O3014">
        <v>45142</v>
      </c>
      <c r="P3014" t="s">
        <v>11404</v>
      </c>
      <c r="Q3014" s="16">
        <v>1766.71</v>
      </c>
      <c r="R3014">
        <v>2131.9</v>
      </c>
      <c r="S3014">
        <v>9</v>
      </c>
      <c r="T3014">
        <v>3013</v>
      </c>
      <c r="U3014">
        <v>2844.11</v>
      </c>
      <c r="V3014" t="s">
        <v>11412</v>
      </c>
      <c r="W3014">
        <v>2.02</v>
      </c>
      <c r="X3014">
        <v>48</v>
      </c>
      <c r="Y3014" t="s">
        <v>9481</v>
      </c>
      <c r="Z3014" t="s">
        <v>12011</v>
      </c>
      <c r="AA3014">
        <v>3013</v>
      </c>
      <c r="AB3014" t="s">
        <v>12015</v>
      </c>
      <c r="AC3014">
        <v>8354.09</v>
      </c>
      <c r="AD3014">
        <v>2280.48</v>
      </c>
      <c r="AE3014">
        <v>114.02</v>
      </c>
      <c r="AF3014" t="s">
        <v>11162</v>
      </c>
      <c r="AG3014" t="s">
        <v>11191</v>
      </c>
      <c r="AH3014">
        <v>2700</v>
      </c>
      <c r="AI3014">
        <v>3013</v>
      </c>
      <c r="AJ3014" t="s">
        <v>11073</v>
      </c>
      <c r="AK3014" t="s">
        <v>12027</v>
      </c>
      <c r="AL3014" t="s">
        <v>12031</v>
      </c>
      <c r="AM3014" t="s">
        <v>11102</v>
      </c>
      <c r="AN3014">
        <v>1</v>
      </c>
      <c r="AO3014" s="10" t="s">
        <v>12041</v>
      </c>
      <c r="AP3014" t="str" cm="1">
        <f t="array" ref="AP3014">_xlfn.IFS(
  Table1[[#This Row],[Age]]&lt;=25, "18-25",
  Table1[[#This Row],[Age]]&lt;=35, "26-35",
  Table1[[#This Row],[Age]]&lt;=45, "36-45",
  Table1[[#This Row],[Age]]&lt;=60, "46-60",
  TRUE, "60+")</f>
        <v>26-35</v>
      </c>
    </row>
    <row r="3015" spans="1:42" x14ac:dyDescent="0.3">
      <c r="A3015">
        <v>3014</v>
      </c>
      <c r="B3015" t="s">
        <v>8</v>
      </c>
      <c r="C3015" t="s">
        <v>97</v>
      </c>
      <c r="D3015">
        <v>27</v>
      </c>
      <c r="E3015" t="s">
        <v>104</v>
      </c>
      <c r="F3015" t="s">
        <v>3121</v>
      </c>
      <c r="G3015" t="s">
        <v>5109</v>
      </c>
      <c r="H3015">
        <v>19458797867</v>
      </c>
      <c r="I3015" t="s">
        <v>5684</v>
      </c>
      <c r="J3015" t="s">
        <v>7292</v>
      </c>
      <c r="K3015">
        <v>1099.19</v>
      </c>
      <c r="L3015" s="12" t="s">
        <v>9801</v>
      </c>
      <c r="M3015" s="10" t="s">
        <v>11352</v>
      </c>
      <c r="N3015">
        <v>3014</v>
      </c>
      <c r="O3015">
        <v>45042</v>
      </c>
      <c r="P3015" t="s">
        <v>11402</v>
      </c>
      <c r="Q3015" s="16">
        <v>3306.9</v>
      </c>
      <c r="R3015">
        <v>4406.09</v>
      </c>
      <c r="S3015">
        <v>99</v>
      </c>
      <c r="T3015">
        <v>3014</v>
      </c>
      <c r="U3015">
        <v>47412.57</v>
      </c>
      <c r="V3015" t="s">
        <v>11411</v>
      </c>
      <c r="W3015">
        <v>6.38</v>
      </c>
      <c r="X3015">
        <v>36</v>
      </c>
      <c r="Y3015" t="s">
        <v>11476</v>
      </c>
      <c r="Z3015" t="s">
        <v>12012</v>
      </c>
      <c r="AA3015">
        <v>3014</v>
      </c>
      <c r="AB3015" t="s">
        <v>12016</v>
      </c>
      <c r="AC3015">
        <v>8816.5</v>
      </c>
      <c r="AD3015">
        <v>1455.03</v>
      </c>
      <c r="AE3015">
        <v>72.75</v>
      </c>
      <c r="AF3015" t="s">
        <v>11137</v>
      </c>
      <c r="AG3015" t="s">
        <v>11223</v>
      </c>
      <c r="AH3015">
        <v>3706</v>
      </c>
      <c r="AI3015">
        <v>3014</v>
      </c>
      <c r="AJ3015" t="s">
        <v>11227</v>
      </c>
      <c r="AK3015" t="s">
        <v>12027</v>
      </c>
      <c r="AL3015" t="s">
        <v>12031</v>
      </c>
      <c r="AM3015" t="s">
        <v>11218</v>
      </c>
      <c r="AN3015">
        <v>1</v>
      </c>
      <c r="AO3015" s="10" t="s">
        <v>12037</v>
      </c>
      <c r="AP3015" t="str" cm="1">
        <f t="array" ref="AP3015">_xlfn.IFS(
  Table1[[#This Row],[Age]]&lt;=25, "18-25",
  Table1[[#This Row],[Age]]&lt;=35, "26-35",
  Table1[[#This Row],[Age]]&lt;=45, "36-45",
  Table1[[#This Row],[Age]]&lt;=60, "46-60",
  TRUE, "60+")</f>
        <v>26-35</v>
      </c>
    </row>
    <row r="3016" spans="1:42" x14ac:dyDescent="0.3">
      <c r="A3016">
        <v>3015</v>
      </c>
      <c r="B3016" t="s">
        <v>43</v>
      </c>
      <c r="C3016" t="s">
        <v>67</v>
      </c>
      <c r="D3016">
        <v>65</v>
      </c>
      <c r="E3016" t="s">
        <v>104</v>
      </c>
      <c r="F3016" t="s">
        <v>3122</v>
      </c>
      <c r="G3016" t="s">
        <v>5137</v>
      </c>
      <c r="H3016">
        <v>19458797868</v>
      </c>
      <c r="I3016" t="s">
        <v>6894</v>
      </c>
      <c r="J3016" t="s">
        <v>7292</v>
      </c>
      <c r="K3016">
        <v>9262.98</v>
      </c>
      <c r="L3016" s="12" t="s">
        <v>8613</v>
      </c>
      <c r="M3016" s="10" t="s">
        <v>11199</v>
      </c>
      <c r="N3016">
        <v>3015</v>
      </c>
      <c r="O3016">
        <v>45243</v>
      </c>
      <c r="P3016" t="s">
        <v>11403</v>
      </c>
      <c r="Q3016" s="16">
        <v>566.71</v>
      </c>
      <c r="R3016">
        <v>8696.27</v>
      </c>
      <c r="S3016">
        <v>35</v>
      </c>
      <c r="T3016">
        <v>3015</v>
      </c>
      <c r="U3016">
        <v>29745.67</v>
      </c>
      <c r="V3016" t="s">
        <v>11413</v>
      </c>
      <c r="W3016">
        <v>5.56</v>
      </c>
      <c r="X3016">
        <v>12</v>
      </c>
      <c r="Y3016" t="s">
        <v>10586</v>
      </c>
      <c r="Z3016" t="s">
        <v>12012</v>
      </c>
      <c r="AA3016">
        <v>3015</v>
      </c>
      <c r="AB3016" t="s">
        <v>12017</v>
      </c>
      <c r="AC3016">
        <v>7732.55</v>
      </c>
      <c r="AD3016">
        <v>3495.8</v>
      </c>
      <c r="AE3016">
        <v>174.79</v>
      </c>
      <c r="AF3016" t="s">
        <v>11188</v>
      </c>
      <c r="AG3016" t="s">
        <v>11302</v>
      </c>
      <c r="AH3016">
        <v>8093</v>
      </c>
      <c r="AI3016">
        <v>3015</v>
      </c>
      <c r="AJ3016" t="s">
        <v>11271</v>
      </c>
      <c r="AK3016" t="s">
        <v>12027</v>
      </c>
      <c r="AL3016" t="s">
        <v>12031</v>
      </c>
      <c r="AM3016" t="s">
        <v>11145</v>
      </c>
      <c r="AN3016">
        <v>1</v>
      </c>
      <c r="AO3016" s="10" t="s">
        <v>12040</v>
      </c>
      <c r="AP3016" t="str" cm="1">
        <f t="array" ref="AP3016">_xlfn.IFS(
  Table1[[#This Row],[Age]]&lt;=25, "18-25",
  Table1[[#This Row],[Age]]&lt;=35, "26-35",
  Table1[[#This Row],[Age]]&lt;=45, "36-45",
  Table1[[#This Row],[Age]]&lt;=60, "46-60",
  TRUE, "60+")</f>
        <v>60+</v>
      </c>
    </row>
    <row r="3017" spans="1:42" x14ac:dyDescent="0.3">
      <c r="A3017">
        <v>3016</v>
      </c>
      <c r="B3017" t="s">
        <v>8</v>
      </c>
      <c r="C3017" t="s">
        <v>91</v>
      </c>
      <c r="D3017">
        <v>41</v>
      </c>
      <c r="E3017" t="s">
        <v>105</v>
      </c>
      <c r="F3017" t="s">
        <v>3123</v>
      </c>
      <c r="G3017" t="s">
        <v>5131</v>
      </c>
      <c r="H3017">
        <v>19458797869</v>
      </c>
      <c r="I3017" t="s">
        <v>6695</v>
      </c>
      <c r="J3017" t="s">
        <v>7292</v>
      </c>
      <c r="K3017">
        <v>9456.01</v>
      </c>
      <c r="L3017" s="12" t="s">
        <v>9802</v>
      </c>
      <c r="M3017" s="10" t="s">
        <v>11321</v>
      </c>
      <c r="N3017">
        <v>3016</v>
      </c>
      <c r="O3017">
        <v>45032</v>
      </c>
      <c r="P3017" t="s">
        <v>11403</v>
      </c>
      <c r="Q3017" s="16">
        <v>2661.68</v>
      </c>
      <c r="R3017">
        <v>6794.33</v>
      </c>
      <c r="S3017">
        <v>13</v>
      </c>
      <c r="T3017">
        <v>3016</v>
      </c>
      <c r="U3017">
        <v>44889.26</v>
      </c>
      <c r="V3017" t="s">
        <v>11412</v>
      </c>
      <c r="W3017">
        <v>4.75</v>
      </c>
      <c r="X3017">
        <v>48</v>
      </c>
      <c r="Y3017" t="s">
        <v>11923</v>
      </c>
      <c r="Z3017" t="s">
        <v>12012</v>
      </c>
      <c r="AA3017">
        <v>3016</v>
      </c>
      <c r="AB3017" t="s">
        <v>12017</v>
      </c>
      <c r="AC3017">
        <v>2659.76</v>
      </c>
      <c r="AD3017">
        <v>4484.3999999999996</v>
      </c>
      <c r="AE3017">
        <v>224.22</v>
      </c>
      <c r="AF3017" t="s">
        <v>11067</v>
      </c>
      <c r="AG3017" t="s">
        <v>11288</v>
      </c>
      <c r="AH3017">
        <v>3809</v>
      </c>
      <c r="AI3017">
        <v>3016</v>
      </c>
      <c r="AJ3017" t="s">
        <v>11364</v>
      </c>
      <c r="AK3017" t="s">
        <v>12027</v>
      </c>
      <c r="AL3017" t="s">
        <v>12031</v>
      </c>
      <c r="AM3017" t="s">
        <v>11395</v>
      </c>
      <c r="AN3017">
        <v>1</v>
      </c>
      <c r="AO3017" s="10" t="s">
        <v>12037</v>
      </c>
      <c r="AP3017" t="str" cm="1">
        <f t="array" ref="AP3017">_xlfn.IFS(
  Table1[[#This Row],[Age]]&lt;=25, "18-25",
  Table1[[#This Row],[Age]]&lt;=35, "26-35",
  Table1[[#This Row],[Age]]&lt;=45, "36-45",
  Table1[[#This Row],[Age]]&lt;=60, "46-60",
  TRUE, "60+")</f>
        <v>36-45</v>
      </c>
    </row>
    <row r="3018" spans="1:42" x14ac:dyDescent="0.3">
      <c r="A3018">
        <v>3017</v>
      </c>
      <c r="B3018" t="s">
        <v>23</v>
      </c>
      <c r="C3018" t="s">
        <v>60</v>
      </c>
      <c r="D3018">
        <v>67</v>
      </c>
      <c r="E3018" t="s">
        <v>106</v>
      </c>
      <c r="F3018" t="s">
        <v>3124</v>
      </c>
      <c r="G3018" t="s">
        <v>5136</v>
      </c>
      <c r="H3018">
        <v>19458797870</v>
      </c>
      <c r="I3018" t="s">
        <v>6725</v>
      </c>
      <c r="J3018" t="s">
        <v>7292</v>
      </c>
      <c r="K3018">
        <v>4956.6499999999996</v>
      </c>
      <c r="L3018" s="12" t="s">
        <v>8854</v>
      </c>
      <c r="M3018" s="10" t="s">
        <v>11174</v>
      </c>
      <c r="N3018">
        <v>3017</v>
      </c>
      <c r="O3018">
        <v>45139</v>
      </c>
      <c r="P3018" t="s">
        <v>11403</v>
      </c>
      <c r="Q3018" s="16">
        <v>1720.94</v>
      </c>
      <c r="R3018">
        <v>3235.71</v>
      </c>
      <c r="S3018">
        <v>26</v>
      </c>
      <c r="T3018">
        <v>3017</v>
      </c>
      <c r="U3018">
        <v>31142.11</v>
      </c>
      <c r="V3018" t="s">
        <v>11412</v>
      </c>
      <c r="W3018">
        <v>4.12</v>
      </c>
      <c r="X3018">
        <v>36</v>
      </c>
      <c r="Y3018" t="s">
        <v>11014</v>
      </c>
      <c r="Z3018" t="s">
        <v>12011</v>
      </c>
      <c r="AA3018">
        <v>3017</v>
      </c>
      <c r="AB3018" t="s">
        <v>12017</v>
      </c>
      <c r="AC3018">
        <v>5443.54</v>
      </c>
      <c r="AD3018">
        <v>2914.17</v>
      </c>
      <c r="AE3018">
        <v>145.71</v>
      </c>
      <c r="AF3018" t="s">
        <v>11098</v>
      </c>
      <c r="AG3018" t="s">
        <v>11248</v>
      </c>
      <c r="AH3018">
        <v>9541</v>
      </c>
      <c r="AI3018">
        <v>3017</v>
      </c>
      <c r="AJ3018" t="s">
        <v>11348</v>
      </c>
      <c r="AK3018" t="s">
        <v>12027</v>
      </c>
      <c r="AL3018" t="s">
        <v>12031</v>
      </c>
      <c r="AM3018" t="s">
        <v>11354</v>
      </c>
      <c r="AN3018">
        <v>1</v>
      </c>
      <c r="AO3018" s="10" t="s">
        <v>12041</v>
      </c>
      <c r="AP3018" t="str" cm="1">
        <f t="array" ref="AP3018">_xlfn.IFS(
  Table1[[#This Row],[Age]]&lt;=25, "18-25",
  Table1[[#This Row],[Age]]&lt;=35, "26-35",
  Table1[[#This Row],[Age]]&lt;=45, "36-45",
  Table1[[#This Row],[Age]]&lt;=60, "46-60",
  TRUE, "60+")</f>
        <v>60+</v>
      </c>
    </row>
    <row r="3019" spans="1:42" x14ac:dyDescent="0.3">
      <c r="A3019">
        <v>3018</v>
      </c>
      <c r="B3019" t="s">
        <v>51</v>
      </c>
      <c r="C3019" t="s">
        <v>94</v>
      </c>
      <c r="D3019">
        <v>50</v>
      </c>
      <c r="E3019" t="s">
        <v>105</v>
      </c>
      <c r="F3019" t="s">
        <v>3125</v>
      </c>
      <c r="G3019" t="s">
        <v>5121</v>
      </c>
      <c r="H3019">
        <v>19458797871</v>
      </c>
      <c r="I3019" t="s">
        <v>6895</v>
      </c>
      <c r="J3019" t="s">
        <v>7291</v>
      </c>
      <c r="K3019">
        <v>5806.96</v>
      </c>
      <c r="L3019" s="12" t="s">
        <v>8118</v>
      </c>
      <c r="M3019" s="10" t="s">
        <v>11076</v>
      </c>
      <c r="N3019">
        <v>3018</v>
      </c>
      <c r="O3019">
        <v>44970</v>
      </c>
      <c r="P3019" t="s">
        <v>11404</v>
      </c>
      <c r="Q3019" s="16">
        <v>811</v>
      </c>
      <c r="R3019">
        <v>4995.96</v>
      </c>
      <c r="S3019">
        <v>45</v>
      </c>
      <c r="T3019">
        <v>3018</v>
      </c>
      <c r="U3019">
        <v>24721.73</v>
      </c>
      <c r="V3019" t="s">
        <v>11411</v>
      </c>
      <c r="W3019">
        <v>2.38</v>
      </c>
      <c r="X3019">
        <v>60</v>
      </c>
      <c r="Y3019" t="s">
        <v>10109</v>
      </c>
      <c r="Z3019" t="s">
        <v>12012</v>
      </c>
      <c r="AA3019">
        <v>3018</v>
      </c>
      <c r="AB3019" t="s">
        <v>12017</v>
      </c>
      <c r="AC3019">
        <v>5567.68</v>
      </c>
      <c r="AD3019">
        <v>1469.32</v>
      </c>
      <c r="AE3019">
        <v>73.47</v>
      </c>
      <c r="AF3019" t="s">
        <v>11074</v>
      </c>
      <c r="AG3019" t="s">
        <v>11214</v>
      </c>
      <c r="AH3019">
        <v>6308</v>
      </c>
      <c r="AI3019">
        <v>3018</v>
      </c>
      <c r="AJ3019" t="s">
        <v>11330</v>
      </c>
      <c r="AK3019" t="s">
        <v>12027</v>
      </c>
      <c r="AL3019" t="s">
        <v>12031</v>
      </c>
      <c r="AM3019" t="s">
        <v>11176</v>
      </c>
      <c r="AN3019">
        <v>1</v>
      </c>
      <c r="AO3019" s="10" t="s">
        <v>12045</v>
      </c>
      <c r="AP3019" t="str" cm="1">
        <f t="array" ref="AP3019">_xlfn.IFS(
  Table1[[#This Row],[Age]]&lt;=25, "18-25",
  Table1[[#This Row],[Age]]&lt;=35, "26-35",
  Table1[[#This Row],[Age]]&lt;=45, "36-45",
  Table1[[#This Row],[Age]]&lt;=60, "46-60",
  TRUE, "60+")</f>
        <v>46-60</v>
      </c>
    </row>
    <row r="3020" spans="1:42" x14ac:dyDescent="0.3">
      <c r="A3020">
        <v>3019</v>
      </c>
      <c r="B3020" t="s">
        <v>8</v>
      </c>
      <c r="C3020" t="s">
        <v>88</v>
      </c>
      <c r="D3020">
        <v>51</v>
      </c>
      <c r="E3020" t="s">
        <v>105</v>
      </c>
      <c r="F3020" t="s">
        <v>3126</v>
      </c>
      <c r="G3020" t="s">
        <v>5145</v>
      </c>
      <c r="H3020">
        <v>19458797872</v>
      </c>
      <c r="I3020" t="s">
        <v>6471</v>
      </c>
      <c r="J3020" t="s">
        <v>7291</v>
      </c>
      <c r="K3020">
        <v>9035.1200000000008</v>
      </c>
      <c r="L3020" s="12" t="s">
        <v>9803</v>
      </c>
      <c r="M3020" s="10" t="s">
        <v>11060</v>
      </c>
      <c r="N3020">
        <v>3019</v>
      </c>
      <c r="O3020">
        <v>44991</v>
      </c>
      <c r="P3020" t="s">
        <v>11403</v>
      </c>
      <c r="Q3020" s="16">
        <v>3990.92</v>
      </c>
      <c r="R3020">
        <v>13026.04</v>
      </c>
      <c r="S3020">
        <v>51</v>
      </c>
      <c r="T3020">
        <v>3019</v>
      </c>
      <c r="U3020">
        <v>36756.699999999997</v>
      </c>
      <c r="V3020" t="s">
        <v>11413</v>
      </c>
      <c r="W3020">
        <v>6.85</v>
      </c>
      <c r="X3020">
        <v>24</v>
      </c>
      <c r="Y3020" t="s">
        <v>11700</v>
      </c>
      <c r="Z3020" t="s">
        <v>12012</v>
      </c>
      <c r="AA3020">
        <v>3019</v>
      </c>
      <c r="AB3020" t="s">
        <v>12017</v>
      </c>
      <c r="AC3020">
        <v>2725.08</v>
      </c>
      <c r="AD3020">
        <v>3585.93</v>
      </c>
      <c r="AE3020">
        <v>179.3</v>
      </c>
      <c r="AF3020" t="s">
        <v>11237</v>
      </c>
      <c r="AG3020" t="s">
        <v>11165</v>
      </c>
      <c r="AH3020">
        <v>4959</v>
      </c>
      <c r="AI3020">
        <v>3019</v>
      </c>
      <c r="AJ3020" t="s">
        <v>11203</v>
      </c>
      <c r="AK3020" t="s">
        <v>12029</v>
      </c>
      <c r="AL3020" t="s">
        <v>12032</v>
      </c>
      <c r="AM3020" t="s">
        <v>11314</v>
      </c>
      <c r="AN3020">
        <v>1</v>
      </c>
      <c r="AO3020" s="10" t="s">
        <v>12047</v>
      </c>
      <c r="AP3020" t="str" cm="1">
        <f t="array" ref="AP3020">_xlfn.IFS(
  Table1[[#This Row],[Age]]&lt;=25, "18-25",
  Table1[[#This Row],[Age]]&lt;=35, "26-35",
  Table1[[#This Row],[Age]]&lt;=45, "36-45",
  Table1[[#This Row],[Age]]&lt;=60, "46-60",
  TRUE, "60+")</f>
        <v>46-60</v>
      </c>
    </row>
    <row r="3021" spans="1:42" x14ac:dyDescent="0.3">
      <c r="A3021">
        <v>3020</v>
      </c>
      <c r="B3021" t="s">
        <v>15</v>
      </c>
      <c r="C3021" t="s">
        <v>58</v>
      </c>
      <c r="D3021">
        <v>37</v>
      </c>
      <c r="E3021" t="s">
        <v>105</v>
      </c>
      <c r="F3021" t="s">
        <v>3127</v>
      </c>
      <c r="G3021" t="s">
        <v>5125</v>
      </c>
      <c r="H3021">
        <v>19458797873</v>
      </c>
      <c r="I3021" t="s">
        <v>6618</v>
      </c>
      <c r="J3021" t="s">
        <v>7291</v>
      </c>
      <c r="K3021">
        <v>8549</v>
      </c>
      <c r="L3021" s="12" t="s">
        <v>9804</v>
      </c>
      <c r="M3021" s="10" t="s">
        <v>11233</v>
      </c>
      <c r="N3021">
        <v>3020</v>
      </c>
      <c r="O3021">
        <v>45011</v>
      </c>
      <c r="P3021" t="s">
        <v>11403</v>
      </c>
      <c r="Q3021" s="16">
        <v>4079.54</v>
      </c>
      <c r="R3021">
        <v>4469.46</v>
      </c>
      <c r="S3021">
        <v>92</v>
      </c>
      <c r="T3021">
        <v>3020</v>
      </c>
      <c r="U3021">
        <v>11751.64</v>
      </c>
      <c r="V3021" t="s">
        <v>11412</v>
      </c>
      <c r="W3021">
        <v>2.06</v>
      </c>
      <c r="X3021">
        <v>24</v>
      </c>
      <c r="Y3021" t="s">
        <v>8393</v>
      </c>
      <c r="Z3021" t="s">
        <v>12011</v>
      </c>
      <c r="AA3021">
        <v>3020</v>
      </c>
      <c r="AB3021" t="s">
        <v>12015</v>
      </c>
      <c r="AC3021">
        <v>4299.33</v>
      </c>
      <c r="AD3021">
        <v>1268.9100000000001</v>
      </c>
      <c r="AE3021">
        <v>63.45</v>
      </c>
      <c r="AF3021" t="s">
        <v>11072</v>
      </c>
      <c r="AG3021" t="s">
        <v>11233</v>
      </c>
      <c r="AH3021">
        <v>6060</v>
      </c>
      <c r="AI3021">
        <v>3020</v>
      </c>
      <c r="AJ3021" t="s">
        <v>11278</v>
      </c>
      <c r="AK3021" t="s">
        <v>12027</v>
      </c>
      <c r="AL3021" t="s">
        <v>12032</v>
      </c>
      <c r="AM3021" t="s">
        <v>11221</v>
      </c>
      <c r="AN3021">
        <v>1</v>
      </c>
      <c r="AO3021" s="10" t="s">
        <v>12047</v>
      </c>
      <c r="AP3021" t="str" cm="1">
        <f t="array" ref="AP3021">_xlfn.IFS(
  Table1[[#This Row],[Age]]&lt;=25, "18-25",
  Table1[[#This Row],[Age]]&lt;=35, "26-35",
  Table1[[#This Row],[Age]]&lt;=45, "36-45",
  Table1[[#This Row],[Age]]&lt;=60, "46-60",
  TRUE, "60+")</f>
        <v>36-45</v>
      </c>
    </row>
    <row r="3022" spans="1:42" x14ac:dyDescent="0.3">
      <c r="A3022">
        <v>3021</v>
      </c>
      <c r="B3022" t="s">
        <v>11</v>
      </c>
      <c r="C3022" t="s">
        <v>86</v>
      </c>
      <c r="D3022">
        <v>45</v>
      </c>
      <c r="E3022" t="s">
        <v>105</v>
      </c>
      <c r="F3022" t="s">
        <v>3128</v>
      </c>
      <c r="G3022" t="s">
        <v>5132</v>
      </c>
      <c r="H3022">
        <v>19458797874</v>
      </c>
      <c r="I3022" t="s">
        <v>6896</v>
      </c>
      <c r="J3022" t="s">
        <v>7292</v>
      </c>
      <c r="K3022">
        <v>8633.32</v>
      </c>
      <c r="L3022" s="12" t="s">
        <v>9805</v>
      </c>
      <c r="M3022" s="10" t="s">
        <v>11398</v>
      </c>
      <c r="N3022">
        <v>3021</v>
      </c>
      <c r="O3022">
        <v>44983</v>
      </c>
      <c r="P3022" t="s">
        <v>11404</v>
      </c>
      <c r="Q3022" s="16">
        <v>1538.29</v>
      </c>
      <c r="R3022">
        <v>10171.61</v>
      </c>
      <c r="S3022">
        <v>25</v>
      </c>
      <c r="T3022">
        <v>3021</v>
      </c>
      <c r="U3022">
        <v>6058.08</v>
      </c>
      <c r="V3022" t="s">
        <v>11411</v>
      </c>
      <c r="W3022">
        <v>8.4600000000000009</v>
      </c>
      <c r="X3022">
        <v>48</v>
      </c>
      <c r="Y3022" t="s">
        <v>8828</v>
      </c>
      <c r="Z3022" t="s">
        <v>12011</v>
      </c>
      <c r="AA3022">
        <v>3021</v>
      </c>
      <c r="AB3022" t="s">
        <v>12017</v>
      </c>
      <c r="AC3022">
        <v>3650</v>
      </c>
      <c r="AD3022">
        <v>1328.81</v>
      </c>
      <c r="AE3022">
        <v>66.44</v>
      </c>
      <c r="AF3022" t="s">
        <v>11182</v>
      </c>
      <c r="AG3022" t="s">
        <v>11176</v>
      </c>
      <c r="AH3022">
        <v>7868</v>
      </c>
      <c r="AI3022">
        <v>3021</v>
      </c>
      <c r="AJ3022" t="s">
        <v>11155</v>
      </c>
      <c r="AK3022" t="s">
        <v>12029</v>
      </c>
      <c r="AL3022" t="s">
        <v>12032</v>
      </c>
      <c r="AM3022" t="s">
        <v>11309</v>
      </c>
      <c r="AN3022">
        <v>1</v>
      </c>
      <c r="AO3022" s="10" t="s">
        <v>12045</v>
      </c>
      <c r="AP3022" t="str" cm="1">
        <f t="array" ref="AP3022">_xlfn.IFS(
  Table1[[#This Row],[Age]]&lt;=25, "18-25",
  Table1[[#This Row],[Age]]&lt;=35, "26-35",
  Table1[[#This Row],[Age]]&lt;=45, "36-45",
  Table1[[#This Row],[Age]]&lt;=60, "46-60",
  TRUE, "60+")</f>
        <v>36-45</v>
      </c>
    </row>
    <row r="3023" spans="1:42" x14ac:dyDescent="0.3">
      <c r="A3023">
        <v>3022</v>
      </c>
      <c r="B3023" t="s">
        <v>45</v>
      </c>
      <c r="C3023" t="s">
        <v>64</v>
      </c>
      <c r="D3023">
        <v>21</v>
      </c>
      <c r="E3023" t="s">
        <v>105</v>
      </c>
      <c r="F3023" t="s">
        <v>3129</v>
      </c>
      <c r="G3023" t="s">
        <v>5145</v>
      </c>
      <c r="H3023">
        <v>19458797875</v>
      </c>
      <c r="I3023" t="s">
        <v>5761</v>
      </c>
      <c r="J3023" t="s">
        <v>7291</v>
      </c>
      <c r="K3023">
        <v>3780.68</v>
      </c>
      <c r="L3023" s="12" t="s">
        <v>9806</v>
      </c>
      <c r="M3023" s="10" t="s">
        <v>11192</v>
      </c>
      <c r="N3023">
        <v>3022</v>
      </c>
      <c r="O3023">
        <v>45158</v>
      </c>
      <c r="P3023" t="s">
        <v>11402</v>
      </c>
      <c r="Q3023" s="16">
        <v>3272.29</v>
      </c>
      <c r="R3023">
        <v>508.39</v>
      </c>
      <c r="S3023">
        <v>56</v>
      </c>
      <c r="T3023">
        <v>3022</v>
      </c>
      <c r="U3023">
        <v>5434.41</v>
      </c>
      <c r="V3023" t="s">
        <v>11412</v>
      </c>
      <c r="W3023">
        <v>5.03</v>
      </c>
      <c r="X3023">
        <v>60</v>
      </c>
      <c r="Y3023" t="s">
        <v>7853</v>
      </c>
      <c r="Z3023" t="s">
        <v>12011</v>
      </c>
      <c r="AA3023">
        <v>3022</v>
      </c>
      <c r="AB3023" t="s">
        <v>12017</v>
      </c>
      <c r="AC3023">
        <v>3277.49</v>
      </c>
      <c r="AD3023">
        <v>3189.42</v>
      </c>
      <c r="AE3023">
        <v>159.47</v>
      </c>
      <c r="AF3023" t="s">
        <v>11216</v>
      </c>
      <c r="AG3023" t="s">
        <v>11246</v>
      </c>
      <c r="AH3023">
        <v>6673</v>
      </c>
      <c r="AI3023">
        <v>3022</v>
      </c>
      <c r="AJ3023" t="s">
        <v>11126</v>
      </c>
      <c r="AK3023" t="s">
        <v>12029</v>
      </c>
      <c r="AL3023" t="s">
        <v>12032</v>
      </c>
      <c r="AM3023" t="s">
        <v>11121</v>
      </c>
      <c r="AN3023">
        <v>1</v>
      </c>
      <c r="AO3023" s="10" t="s">
        <v>12041</v>
      </c>
      <c r="AP3023" t="str" cm="1">
        <f t="array" ref="AP3023">_xlfn.IFS(
  Table1[[#This Row],[Age]]&lt;=25, "18-25",
  Table1[[#This Row],[Age]]&lt;=35, "26-35",
  Table1[[#This Row],[Age]]&lt;=45, "36-45",
  Table1[[#This Row],[Age]]&lt;=60, "46-60",
  TRUE, "60+")</f>
        <v>18-25</v>
      </c>
    </row>
    <row r="3024" spans="1:42" x14ac:dyDescent="0.3">
      <c r="A3024">
        <v>3023</v>
      </c>
      <c r="B3024" t="s">
        <v>21</v>
      </c>
      <c r="C3024" t="s">
        <v>74</v>
      </c>
      <c r="D3024">
        <v>51</v>
      </c>
      <c r="E3024" t="s">
        <v>106</v>
      </c>
      <c r="F3024" t="s">
        <v>3130</v>
      </c>
      <c r="G3024" t="s">
        <v>5123</v>
      </c>
      <c r="H3024">
        <v>19458797876</v>
      </c>
      <c r="I3024" t="s">
        <v>5267</v>
      </c>
      <c r="J3024" t="s">
        <v>7292</v>
      </c>
      <c r="K3024">
        <v>8322.42</v>
      </c>
      <c r="L3024" s="12" t="s">
        <v>9807</v>
      </c>
      <c r="M3024" s="10" t="s">
        <v>11356</v>
      </c>
      <c r="N3024">
        <v>3023</v>
      </c>
      <c r="O3024">
        <v>45206</v>
      </c>
      <c r="P3024" t="s">
        <v>11404</v>
      </c>
      <c r="Q3024" s="16">
        <v>1976.42</v>
      </c>
      <c r="R3024">
        <v>10298.84</v>
      </c>
      <c r="S3024">
        <v>39</v>
      </c>
      <c r="T3024">
        <v>3023</v>
      </c>
      <c r="U3024">
        <v>42607.67</v>
      </c>
      <c r="V3024" t="s">
        <v>11413</v>
      </c>
      <c r="W3024">
        <v>6.45</v>
      </c>
      <c r="X3024">
        <v>12</v>
      </c>
      <c r="Y3024" t="s">
        <v>10236</v>
      </c>
      <c r="Z3024" t="s">
        <v>12010</v>
      </c>
      <c r="AA3024">
        <v>3023</v>
      </c>
      <c r="AB3024" t="s">
        <v>12017</v>
      </c>
      <c r="AC3024">
        <v>4655.91</v>
      </c>
      <c r="AD3024">
        <v>474.26</v>
      </c>
      <c r="AE3024">
        <v>23.71</v>
      </c>
      <c r="AF3024" t="s">
        <v>11140</v>
      </c>
      <c r="AG3024" t="s">
        <v>11138</v>
      </c>
      <c r="AH3024">
        <v>5166</v>
      </c>
      <c r="AI3024">
        <v>3023</v>
      </c>
      <c r="AJ3024" t="s">
        <v>11100</v>
      </c>
      <c r="AK3024" t="s">
        <v>12029</v>
      </c>
      <c r="AL3024" t="s">
        <v>12031</v>
      </c>
      <c r="AM3024" t="s">
        <v>11187</v>
      </c>
      <c r="AN3024">
        <v>1</v>
      </c>
      <c r="AO3024" s="10" t="s">
        <v>12044</v>
      </c>
      <c r="AP3024" t="str" cm="1">
        <f t="array" ref="AP3024">_xlfn.IFS(
  Table1[[#This Row],[Age]]&lt;=25, "18-25",
  Table1[[#This Row],[Age]]&lt;=35, "26-35",
  Table1[[#This Row],[Age]]&lt;=45, "36-45",
  Table1[[#This Row],[Age]]&lt;=60, "46-60",
  TRUE, "60+")</f>
        <v>46-60</v>
      </c>
    </row>
    <row r="3025" spans="1:42" x14ac:dyDescent="0.3">
      <c r="A3025">
        <v>3024</v>
      </c>
      <c r="B3025" t="s">
        <v>18</v>
      </c>
      <c r="C3025" t="s">
        <v>73</v>
      </c>
      <c r="D3025">
        <v>21</v>
      </c>
      <c r="E3025" t="s">
        <v>106</v>
      </c>
      <c r="F3025" t="s">
        <v>3131</v>
      </c>
      <c r="G3025" t="s">
        <v>5138</v>
      </c>
      <c r="H3025">
        <v>19458797877</v>
      </c>
      <c r="I3025" t="s">
        <v>5299</v>
      </c>
      <c r="J3025" t="s">
        <v>7291</v>
      </c>
      <c r="K3025">
        <v>786.17</v>
      </c>
      <c r="L3025" s="12" t="s">
        <v>9808</v>
      </c>
      <c r="M3025" s="10" t="s">
        <v>11132</v>
      </c>
      <c r="N3025">
        <v>3024</v>
      </c>
      <c r="O3025">
        <v>45028</v>
      </c>
      <c r="P3025" t="s">
        <v>11402</v>
      </c>
      <c r="Q3025" s="16">
        <v>231.94</v>
      </c>
      <c r="R3025">
        <v>1018.11</v>
      </c>
      <c r="S3025">
        <v>3</v>
      </c>
      <c r="T3025">
        <v>3024</v>
      </c>
      <c r="U3025">
        <v>45709.79</v>
      </c>
      <c r="V3025" t="s">
        <v>11411</v>
      </c>
      <c r="W3025">
        <v>1.7</v>
      </c>
      <c r="X3025">
        <v>24</v>
      </c>
      <c r="Y3025" t="s">
        <v>8570</v>
      </c>
      <c r="Z3025" t="s">
        <v>12011</v>
      </c>
      <c r="AA3025">
        <v>3024</v>
      </c>
      <c r="AB3025" t="s">
        <v>12015</v>
      </c>
      <c r="AC3025">
        <v>3863.54</v>
      </c>
      <c r="AD3025">
        <v>1979.78</v>
      </c>
      <c r="AE3025">
        <v>98.99</v>
      </c>
      <c r="AF3025" t="s">
        <v>11267</v>
      </c>
      <c r="AG3025" t="s">
        <v>11307</v>
      </c>
      <c r="AH3025">
        <v>2529</v>
      </c>
      <c r="AI3025">
        <v>3024</v>
      </c>
      <c r="AJ3025" t="s">
        <v>11233</v>
      </c>
      <c r="AK3025" t="s">
        <v>12029</v>
      </c>
      <c r="AL3025" t="s">
        <v>12032</v>
      </c>
      <c r="AM3025" t="s">
        <v>11173</v>
      </c>
      <c r="AN3025">
        <v>1</v>
      </c>
      <c r="AO3025" s="10" t="s">
        <v>12037</v>
      </c>
      <c r="AP3025" t="str" cm="1">
        <f t="array" ref="AP3025">_xlfn.IFS(
  Table1[[#This Row],[Age]]&lt;=25, "18-25",
  Table1[[#This Row],[Age]]&lt;=35, "26-35",
  Table1[[#This Row],[Age]]&lt;=45, "36-45",
  Table1[[#This Row],[Age]]&lt;=60, "46-60",
  TRUE, "60+")</f>
        <v>18-25</v>
      </c>
    </row>
    <row r="3026" spans="1:42" x14ac:dyDescent="0.3">
      <c r="A3026">
        <v>3025</v>
      </c>
      <c r="B3026" t="s">
        <v>19</v>
      </c>
      <c r="C3026" t="s">
        <v>94</v>
      </c>
      <c r="D3026">
        <v>23</v>
      </c>
      <c r="E3026" t="s">
        <v>106</v>
      </c>
      <c r="F3026" t="s">
        <v>3132</v>
      </c>
      <c r="G3026" t="s">
        <v>5132</v>
      </c>
      <c r="H3026">
        <v>19458797878</v>
      </c>
      <c r="I3026" t="s">
        <v>6079</v>
      </c>
      <c r="J3026" t="s">
        <v>7291</v>
      </c>
      <c r="K3026">
        <v>4920.95</v>
      </c>
      <c r="L3026" s="12" t="s">
        <v>9809</v>
      </c>
      <c r="M3026" s="10" t="s">
        <v>11268</v>
      </c>
      <c r="N3026">
        <v>3025</v>
      </c>
      <c r="O3026">
        <v>45098</v>
      </c>
      <c r="P3026" t="s">
        <v>11402</v>
      </c>
      <c r="Q3026" s="16">
        <v>2144.61</v>
      </c>
      <c r="R3026">
        <v>7065.56</v>
      </c>
      <c r="S3026">
        <v>75</v>
      </c>
      <c r="T3026">
        <v>3025</v>
      </c>
      <c r="U3026">
        <v>40906.29</v>
      </c>
      <c r="V3026" t="s">
        <v>11411</v>
      </c>
      <c r="W3026">
        <v>1.84</v>
      </c>
      <c r="X3026">
        <v>48</v>
      </c>
      <c r="Y3026" t="s">
        <v>11660</v>
      </c>
      <c r="Z3026" t="s">
        <v>12012</v>
      </c>
      <c r="AA3026">
        <v>3025</v>
      </c>
      <c r="AB3026" t="s">
        <v>12016</v>
      </c>
      <c r="AC3026">
        <v>9356.4599999999991</v>
      </c>
      <c r="AD3026">
        <v>1841.65</v>
      </c>
      <c r="AE3026">
        <v>92.08</v>
      </c>
      <c r="AF3026" t="s">
        <v>11255</v>
      </c>
      <c r="AG3026" t="s">
        <v>11283</v>
      </c>
      <c r="AH3026">
        <v>210</v>
      </c>
      <c r="AI3026">
        <v>3025</v>
      </c>
      <c r="AJ3026" t="s">
        <v>11248</v>
      </c>
      <c r="AK3026" t="s">
        <v>12027</v>
      </c>
      <c r="AL3026" t="s">
        <v>12031</v>
      </c>
      <c r="AM3026" t="s">
        <v>11178</v>
      </c>
      <c r="AN3026">
        <v>1</v>
      </c>
      <c r="AO3026" s="10" t="s">
        <v>12043</v>
      </c>
      <c r="AP3026" t="str" cm="1">
        <f t="array" ref="AP3026">_xlfn.IFS(
  Table1[[#This Row],[Age]]&lt;=25, "18-25",
  Table1[[#This Row],[Age]]&lt;=35, "26-35",
  Table1[[#This Row],[Age]]&lt;=45, "36-45",
  Table1[[#This Row],[Age]]&lt;=60, "46-60",
  TRUE, "60+")</f>
        <v>18-25</v>
      </c>
    </row>
    <row r="3027" spans="1:42" x14ac:dyDescent="0.3">
      <c r="A3027">
        <v>3026</v>
      </c>
      <c r="B3027" t="s">
        <v>43</v>
      </c>
      <c r="C3027" t="s">
        <v>90</v>
      </c>
      <c r="D3027">
        <v>39</v>
      </c>
      <c r="E3027" t="s">
        <v>106</v>
      </c>
      <c r="F3027" t="s">
        <v>3133</v>
      </c>
      <c r="G3027" t="s">
        <v>5129</v>
      </c>
      <c r="H3027">
        <v>19458797879</v>
      </c>
      <c r="I3027" t="s">
        <v>6897</v>
      </c>
      <c r="J3027" t="s">
        <v>7292</v>
      </c>
      <c r="K3027">
        <v>2450.33</v>
      </c>
      <c r="L3027" s="12" t="s">
        <v>9810</v>
      </c>
      <c r="M3027" s="10" t="s">
        <v>11260</v>
      </c>
      <c r="N3027">
        <v>3026</v>
      </c>
      <c r="O3027">
        <v>45031</v>
      </c>
      <c r="P3027" t="s">
        <v>11402</v>
      </c>
      <c r="Q3027" s="16">
        <v>2883.55</v>
      </c>
      <c r="R3027">
        <v>5333.88</v>
      </c>
      <c r="S3027">
        <v>94</v>
      </c>
      <c r="T3027">
        <v>3026</v>
      </c>
      <c r="U3027">
        <v>45317.25</v>
      </c>
      <c r="V3027" t="s">
        <v>11411</v>
      </c>
      <c r="W3027">
        <v>3.12</v>
      </c>
      <c r="X3027">
        <v>24</v>
      </c>
      <c r="Y3027" t="s">
        <v>9473</v>
      </c>
      <c r="Z3027" t="s">
        <v>12011</v>
      </c>
      <c r="AA3027">
        <v>3026</v>
      </c>
      <c r="AB3027" t="s">
        <v>12015</v>
      </c>
      <c r="AC3027">
        <v>6668.52</v>
      </c>
      <c r="AD3027">
        <v>264.57</v>
      </c>
      <c r="AE3027">
        <v>13.23</v>
      </c>
      <c r="AF3027" t="s">
        <v>11107</v>
      </c>
      <c r="AG3027" t="s">
        <v>11325</v>
      </c>
      <c r="AH3027">
        <v>4271</v>
      </c>
      <c r="AI3027">
        <v>3026</v>
      </c>
      <c r="AJ3027" t="s">
        <v>11244</v>
      </c>
      <c r="AK3027" t="s">
        <v>12029</v>
      </c>
      <c r="AL3027" t="s">
        <v>12031</v>
      </c>
      <c r="AM3027" t="s">
        <v>11239</v>
      </c>
      <c r="AN3027">
        <v>-1</v>
      </c>
      <c r="AO3027" s="10" t="s">
        <v>12037</v>
      </c>
      <c r="AP3027" t="str" cm="1">
        <f t="array" ref="AP3027">_xlfn.IFS(
  Table1[[#This Row],[Age]]&lt;=25, "18-25",
  Table1[[#This Row],[Age]]&lt;=35, "26-35",
  Table1[[#This Row],[Age]]&lt;=45, "36-45",
  Table1[[#This Row],[Age]]&lt;=60, "46-60",
  TRUE, "60+")</f>
        <v>36-45</v>
      </c>
    </row>
    <row r="3028" spans="1:42" x14ac:dyDescent="0.3">
      <c r="A3028">
        <v>3027</v>
      </c>
      <c r="B3028" t="s">
        <v>12</v>
      </c>
      <c r="C3028" t="s">
        <v>74</v>
      </c>
      <c r="D3028">
        <v>21</v>
      </c>
      <c r="E3028" t="s">
        <v>104</v>
      </c>
      <c r="F3028" t="s">
        <v>3134</v>
      </c>
      <c r="G3028" t="s">
        <v>5146</v>
      </c>
      <c r="H3028">
        <v>19458797880</v>
      </c>
      <c r="I3028" t="s">
        <v>6453</v>
      </c>
      <c r="J3028" t="s">
        <v>7291</v>
      </c>
      <c r="K3028">
        <v>454.4</v>
      </c>
      <c r="L3028" s="12" t="s">
        <v>9811</v>
      </c>
      <c r="M3028" s="10" t="s">
        <v>11206</v>
      </c>
      <c r="N3028">
        <v>3027</v>
      </c>
      <c r="O3028">
        <v>44932</v>
      </c>
      <c r="P3028" t="s">
        <v>11403</v>
      </c>
      <c r="Q3028" s="16">
        <v>1502.19</v>
      </c>
      <c r="R3028">
        <v>1956.59</v>
      </c>
      <c r="S3028">
        <v>53</v>
      </c>
      <c r="T3028">
        <v>3027</v>
      </c>
      <c r="U3028">
        <v>49254.01</v>
      </c>
      <c r="V3028" t="s">
        <v>11413</v>
      </c>
      <c r="W3028">
        <v>8.02</v>
      </c>
      <c r="X3028">
        <v>48</v>
      </c>
      <c r="Y3028" t="s">
        <v>11459</v>
      </c>
      <c r="Z3028" t="s">
        <v>12010</v>
      </c>
      <c r="AA3028">
        <v>3027</v>
      </c>
      <c r="AB3028" t="s">
        <v>12016</v>
      </c>
      <c r="AC3028">
        <v>6230.05</v>
      </c>
      <c r="AD3028">
        <v>4590.13</v>
      </c>
      <c r="AE3028">
        <v>229.51</v>
      </c>
      <c r="AF3028" t="s">
        <v>11109</v>
      </c>
      <c r="AG3028" t="s">
        <v>11195</v>
      </c>
      <c r="AH3028">
        <v>5947</v>
      </c>
      <c r="AI3028">
        <v>3027</v>
      </c>
      <c r="AJ3028" t="s">
        <v>11230</v>
      </c>
      <c r="AK3028" t="s">
        <v>12027</v>
      </c>
      <c r="AL3028" t="s">
        <v>12031</v>
      </c>
      <c r="AM3028" t="s">
        <v>11098</v>
      </c>
      <c r="AN3028">
        <v>1</v>
      </c>
      <c r="AO3028" s="10" t="s">
        <v>12039</v>
      </c>
      <c r="AP3028" t="str" cm="1">
        <f t="array" ref="AP3028">_xlfn.IFS(
  Table1[[#This Row],[Age]]&lt;=25, "18-25",
  Table1[[#This Row],[Age]]&lt;=35, "26-35",
  Table1[[#This Row],[Age]]&lt;=45, "36-45",
  Table1[[#This Row],[Age]]&lt;=60, "46-60",
  TRUE, "60+")</f>
        <v>18-25</v>
      </c>
    </row>
    <row r="3029" spans="1:42" x14ac:dyDescent="0.3">
      <c r="A3029">
        <v>3028</v>
      </c>
      <c r="B3029" t="s">
        <v>8</v>
      </c>
      <c r="C3029" t="s">
        <v>99</v>
      </c>
      <c r="D3029">
        <v>67</v>
      </c>
      <c r="E3029" t="s">
        <v>106</v>
      </c>
      <c r="F3029" t="s">
        <v>3135</v>
      </c>
      <c r="G3029" t="s">
        <v>5138</v>
      </c>
      <c r="H3029">
        <v>19458797881</v>
      </c>
      <c r="I3029" t="s">
        <v>5387</v>
      </c>
      <c r="J3029" t="s">
        <v>7292</v>
      </c>
      <c r="K3029">
        <v>6210.39</v>
      </c>
      <c r="L3029" s="12" t="s">
        <v>9812</v>
      </c>
      <c r="M3029" s="10" t="s">
        <v>11034</v>
      </c>
      <c r="N3029">
        <v>3028</v>
      </c>
      <c r="O3029">
        <v>44960</v>
      </c>
      <c r="P3029" t="s">
        <v>11402</v>
      </c>
      <c r="Q3029" s="16">
        <v>4744.99</v>
      </c>
      <c r="R3029">
        <v>1465.4</v>
      </c>
      <c r="S3029">
        <v>33</v>
      </c>
      <c r="T3029">
        <v>3028</v>
      </c>
      <c r="U3029">
        <v>26776.89</v>
      </c>
      <c r="V3029" t="s">
        <v>11411</v>
      </c>
      <c r="W3029">
        <v>5.37</v>
      </c>
      <c r="X3029">
        <v>60</v>
      </c>
      <c r="Y3029" t="s">
        <v>8812</v>
      </c>
      <c r="Z3029" t="s">
        <v>12010</v>
      </c>
      <c r="AA3029">
        <v>3028</v>
      </c>
      <c r="AB3029" t="s">
        <v>12016</v>
      </c>
      <c r="AC3029">
        <v>4760.4399999999996</v>
      </c>
      <c r="AD3029">
        <v>4688.4799999999996</v>
      </c>
      <c r="AE3029">
        <v>234.42</v>
      </c>
      <c r="AF3029" t="s">
        <v>11257</v>
      </c>
      <c r="AG3029" t="s">
        <v>11143</v>
      </c>
      <c r="AH3029">
        <v>1033</v>
      </c>
      <c r="AI3029">
        <v>3028</v>
      </c>
      <c r="AJ3029" t="s">
        <v>11042</v>
      </c>
      <c r="AK3029" t="s">
        <v>12028</v>
      </c>
      <c r="AL3029" t="s">
        <v>12032</v>
      </c>
      <c r="AM3029" t="s">
        <v>11236</v>
      </c>
      <c r="AN3029">
        <v>1</v>
      </c>
      <c r="AO3029" s="10" t="s">
        <v>12045</v>
      </c>
      <c r="AP3029" t="str" cm="1">
        <f t="array" ref="AP3029">_xlfn.IFS(
  Table1[[#This Row],[Age]]&lt;=25, "18-25",
  Table1[[#This Row],[Age]]&lt;=35, "26-35",
  Table1[[#This Row],[Age]]&lt;=45, "36-45",
  Table1[[#This Row],[Age]]&lt;=60, "46-60",
  TRUE, "60+")</f>
        <v>60+</v>
      </c>
    </row>
    <row r="3030" spans="1:42" x14ac:dyDescent="0.3">
      <c r="A3030">
        <v>3029</v>
      </c>
      <c r="B3030" t="s">
        <v>44</v>
      </c>
      <c r="C3030" t="s">
        <v>90</v>
      </c>
      <c r="D3030">
        <v>22</v>
      </c>
      <c r="E3030" t="s">
        <v>106</v>
      </c>
      <c r="F3030" t="s">
        <v>3136</v>
      </c>
      <c r="G3030" t="s">
        <v>5136</v>
      </c>
      <c r="H3030">
        <v>19458797882</v>
      </c>
      <c r="I3030" t="s">
        <v>5858</v>
      </c>
      <c r="J3030" t="s">
        <v>7291</v>
      </c>
      <c r="K3030">
        <v>854.18</v>
      </c>
      <c r="L3030" s="12" t="s">
        <v>8330</v>
      </c>
      <c r="M3030" s="10" t="s">
        <v>11294</v>
      </c>
      <c r="N3030">
        <v>3029</v>
      </c>
      <c r="O3030">
        <v>44953</v>
      </c>
      <c r="P3030" t="s">
        <v>11403</v>
      </c>
      <c r="Q3030" s="16">
        <v>2794.64</v>
      </c>
      <c r="R3030">
        <v>-1940.46</v>
      </c>
      <c r="S3030">
        <v>62</v>
      </c>
      <c r="T3030">
        <v>3029</v>
      </c>
      <c r="U3030">
        <v>8540.15</v>
      </c>
      <c r="V3030" t="s">
        <v>11413</v>
      </c>
      <c r="W3030">
        <v>3.8</v>
      </c>
      <c r="X3030">
        <v>36</v>
      </c>
      <c r="Y3030" t="s">
        <v>11973</v>
      </c>
      <c r="Z3030" t="s">
        <v>12012</v>
      </c>
      <c r="AA3030">
        <v>3029</v>
      </c>
      <c r="AB3030" t="s">
        <v>12015</v>
      </c>
      <c r="AC3030">
        <v>5093.0200000000004</v>
      </c>
      <c r="AD3030">
        <v>1986.54</v>
      </c>
      <c r="AE3030">
        <v>99.33</v>
      </c>
      <c r="AF3030" t="s">
        <v>11302</v>
      </c>
      <c r="AG3030" t="s">
        <v>11188</v>
      </c>
      <c r="AH3030">
        <v>7745</v>
      </c>
      <c r="AI3030">
        <v>3029</v>
      </c>
      <c r="AJ3030" t="s">
        <v>11149</v>
      </c>
      <c r="AK3030" t="s">
        <v>12027</v>
      </c>
      <c r="AL3030" t="s">
        <v>12031</v>
      </c>
      <c r="AM3030" t="s">
        <v>11121</v>
      </c>
      <c r="AN3030">
        <v>1</v>
      </c>
      <c r="AO3030" s="10" t="s">
        <v>12039</v>
      </c>
      <c r="AP3030" t="str" cm="1">
        <f t="array" ref="AP3030">_xlfn.IFS(
  Table1[[#This Row],[Age]]&lt;=25, "18-25",
  Table1[[#This Row],[Age]]&lt;=35, "26-35",
  Table1[[#This Row],[Age]]&lt;=45, "36-45",
  Table1[[#This Row],[Age]]&lt;=60, "46-60",
  TRUE, "60+")</f>
        <v>18-25</v>
      </c>
    </row>
    <row r="3031" spans="1:42" x14ac:dyDescent="0.3">
      <c r="A3031">
        <v>3030</v>
      </c>
      <c r="B3031" t="s">
        <v>45</v>
      </c>
      <c r="C3031" t="s">
        <v>72</v>
      </c>
      <c r="D3031">
        <v>28</v>
      </c>
      <c r="E3031" t="s">
        <v>106</v>
      </c>
      <c r="F3031" t="s">
        <v>3137</v>
      </c>
      <c r="G3031" t="s">
        <v>5113</v>
      </c>
      <c r="H3031">
        <v>19458797883</v>
      </c>
      <c r="I3031" t="s">
        <v>6898</v>
      </c>
      <c r="J3031" t="s">
        <v>7292</v>
      </c>
      <c r="K3031">
        <v>1289.58</v>
      </c>
      <c r="L3031" s="12" t="s">
        <v>9813</v>
      </c>
      <c r="M3031" s="10" t="s">
        <v>11039</v>
      </c>
      <c r="N3031">
        <v>3030</v>
      </c>
      <c r="O3031">
        <v>44944</v>
      </c>
      <c r="P3031" t="s">
        <v>11404</v>
      </c>
      <c r="Q3031" s="16">
        <v>1863.63</v>
      </c>
      <c r="R3031">
        <v>-574.04999999999995</v>
      </c>
      <c r="S3031">
        <v>98</v>
      </c>
      <c r="T3031">
        <v>3030</v>
      </c>
      <c r="U3031">
        <v>30788.400000000001</v>
      </c>
      <c r="V3031" t="s">
        <v>11412</v>
      </c>
      <c r="W3031">
        <v>8.65</v>
      </c>
      <c r="X3031">
        <v>36</v>
      </c>
      <c r="Y3031" t="s">
        <v>9164</v>
      </c>
      <c r="Z3031" t="s">
        <v>12010</v>
      </c>
      <c r="AA3031">
        <v>3030</v>
      </c>
      <c r="AB3031" t="s">
        <v>12017</v>
      </c>
      <c r="AC3031">
        <v>5055.79</v>
      </c>
      <c r="AD3031">
        <v>1847.17</v>
      </c>
      <c r="AE3031">
        <v>92.36</v>
      </c>
      <c r="AF3031" t="s">
        <v>11387</v>
      </c>
      <c r="AG3031" t="s">
        <v>11189</v>
      </c>
      <c r="AH3031">
        <v>4600</v>
      </c>
      <c r="AI3031">
        <v>3030</v>
      </c>
      <c r="AJ3031" t="s">
        <v>11245</v>
      </c>
      <c r="AK3031" t="s">
        <v>12027</v>
      </c>
      <c r="AL3031" t="s">
        <v>12032</v>
      </c>
      <c r="AM3031" t="s">
        <v>11169</v>
      </c>
      <c r="AN3031">
        <v>1</v>
      </c>
      <c r="AO3031" s="10" t="s">
        <v>12039</v>
      </c>
      <c r="AP3031" t="str" cm="1">
        <f t="array" ref="AP3031">_xlfn.IFS(
  Table1[[#This Row],[Age]]&lt;=25, "18-25",
  Table1[[#This Row],[Age]]&lt;=35, "26-35",
  Table1[[#This Row],[Age]]&lt;=45, "36-45",
  Table1[[#This Row],[Age]]&lt;=60, "46-60",
  TRUE, "60+")</f>
        <v>26-35</v>
      </c>
    </row>
    <row r="3032" spans="1:42" x14ac:dyDescent="0.3">
      <c r="A3032">
        <v>3031</v>
      </c>
      <c r="B3032" t="s">
        <v>12</v>
      </c>
      <c r="C3032" t="s">
        <v>93</v>
      </c>
      <c r="D3032">
        <v>62</v>
      </c>
      <c r="E3032" t="s">
        <v>104</v>
      </c>
      <c r="F3032" t="s">
        <v>3138</v>
      </c>
      <c r="G3032" t="s">
        <v>5141</v>
      </c>
      <c r="H3032">
        <v>19458797884</v>
      </c>
      <c r="I3032" t="s">
        <v>6077</v>
      </c>
      <c r="J3032" t="s">
        <v>7292</v>
      </c>
      <c r="K3032">
        <v>909.28</v>
      </c>
      <c r="L3032" s="12" t="s">
        <v>9814</v>
      </c>
      <c r="M3032" s="10" t="s">
        <v>11159</v>
      </c>
      <c r="N3032">
        <v>3031</v>
      </c>
      <c r="O3032">
        <v>44931</v>
      </c>
      <c r="P3032" t="s">
        <v>11402</v>
      </c>
      <c r="Q3032" s="16">
        <v>3677.75</v>
      </c>
      <c r="R3032">
        <v>-2768.47</v>
      </c>
      <c r="S3032">
        <v>67</v>
      </c>
      <c r="T3032">
        <v>3031</v>
      </c>
      <c r="U3032">
        <v>18340.77</v>
      </c>
      <c r="V3032" t="s">
        <v>11412</v>
      </c>
      <c r="W3032">
        <v>2.73</v>
      </c>
      <c r="X3032">
        <v>36</v>
      </c>
      <c r="Y3032" t="s">
        <v>11661</v>
      </c>
      <c r="Z3032" t="s">
        <v>12012</v>
      </c>
      <c r="AA3032">
        <v>3031</v>
      </c>
      <c r="AB3032" t="s">
        <v>12015</v>
      </c>
      <c r="AC3032">
        <v>1157.68</v>
      </c>
      <c r="AD3032">
        <v>608.03</v>
      </c>
      <c r="AE3032">
        <v>30.4</v>
      </c>
      <c r="AF3032" t="s">
        <v>11081</v>
      </c>
      <c r="AG3032" t="s">
        <v>11147</v>
      </c>
      <c r="AH3032">
        <v>6068</v>
      </c>
      <c r="AI3032">
        <v>3031</v>
      </c>
      <c r="AJ3032" t="s">
        <v>11083</v>
      </c>
      <c r="AK3032" t="s">
        <v>12029</v>
      </c>
      <c r="AL3032" t="s">
        <v>12032</v>
      </c>
      <c r="AM3032" t="s">
        <v>11099</v>
      </c>
      <c r="AN3032">
        <v>1</v>
      </c>
      <c r="AO3032" s="10" t="s">
        <v>12039</v>
      </c>
      <c r="AP3032" t="str" cm="1">
        <f t="array" ref="AP3032">_xlfn.IFS(
  Table1[[#This Row],[Age]]&lt;=25, "18-25",
  Table1[[#This Row],[Age]]&lt;=35, "26-35",
  Table1[[#This Row],[Age]]&lt;=45, "36-45",
  Table1[[#This Row],[Age]]&lt;=60, "46-60",
  TRUE, "60+")</f>
        <v>60+</v>
      </c>
    </row>
    <row r="3033" spans="1:42" x14ac:dyDescent="0.3">
      <c r="A3033">
        <v>3032</v>
      </c>
      <c r="B3033" t="s">
        <v>18</v>
      </c>
      <c r="C3033" t="s">
        <v>72</v>
      </c>
      <c r="D3033">
        <v>52</v>
      </c>
      <c r="E3033" t="s">
        <v>105</v>
      </c>
      <c r="F3033" t="s">
        <v>3139</v>
      </c>
      <c r="G3033" t="s">
        <v>5136</v>
      </c>
      <c r="H3033">
        <v>19458797885</v>
      </c>
      <c r="I3033" t="s">
        <v>5459</v>
      </c>
      <c r="J3033" t="s">
        <v>7292</v>
      </c>
      <c r="K3033">
        <v>9752.9699999999993</v>
      </c>
      <c r="L3033" s="12" t="s">
        <v>9815</v>
      </c>
      <c r="M3033" s="10" t="s">
        <v>11099</v>
      </c>
      <c r="N3033">
        <v>3032</v>
      </c>
      <c r="O3033">
        <v>45044</v>
      </c>
      <c r="P3033" t="s">
        <v>11403</v>
      </c>
      <c r="Q3033" s="16">
        <v>1711.19</v>
      </c>
      <c r="R3033">
        <v>8041.78</v>
      </c>
      <c r="S3033">
        <v>69</v>
      </c>
      <c r="T3033">
        <v>3032</v>
      </c>
      <c r="U3033">
        <v>17975.98</v>
      </c>
      <c r="V3033" t="s">
        <v>11411</v>
      </c>
      <c r="W3033">
        <v>3.34</v>
      </c>
      <c r="X3033">
        <v>36</v>
      </c>
      <c r="Y3033" t="s">
        <v>11513</v>
      </c>
      <c r="Z3033" t="s">
        <v>12010</v>
      </c>
      <c r="AA3033">
        <v>3032</v>
      </c>
      <c r="AB3033" t="s">
        <v>12017</v>
      </c>
      <c r="AC3033">
        <v>9621.65</v>
      </c>
      <c r="AD3033">
        <v>2812.67</v>
      </c>
      <c r="AE3033">
        <v>140.63</v>
      </c>
      <c r="AF3033" t="s">
        <v>11070</v>
      </c>
      <c r="AG3033" t="s">
        <v>11038</v>
      </c>
      <c r="AH3033">
        <v>1984</v>
      </c>
      <c r="AI3033">
        <v>3032</v>
      </c>
      <c r="AJ3033" t="s">
        <v>11156</v>
      </c>
      <c r="AK3033" t="s">
        <v>12029</v>
      </c>
      <c r="AL3033" t="s">
        <v>12032</v>
      </c>
      <c r="AM3033" t="s">
        <v>11242</v>
      </c>
      <c r="AN3033">
        <v>1</v>
      </c>
      <c r="AO3033" s="10" t="s">
        <v>12037</v>
      </c>
      <c r="AP3033" t="str" cm="1">
        <f t="array" ref="AP3033">_xlfn.IFS(
  Table1[[#This Row],[Age]]&lt;=25, "18-25",
  Table1[[#This Row],[Age]]&lt;=35, "26-35",
  Table1[[#This Row],[Age]]&lt;=45, "36-45",
  Table1[[#This Row],[Age]]&lt;=60, "46-60",
  TRUE, "60+")</f>
        <v>46-60</v>
      </c>
    </row>
    <row r="3034" spans="1:42" x14ac:dyDescent="0.3">
      <c r="A3034">
        <v>3033</v>
      </c>
      <c r="B3034" t="s">
        <v>23</v>
      </c>
      <c r="C3034" t="s">
        <v>85</v>
      </c>
      <c r="D3034">
        <v>36</v>
      </c>
      <c r="E3034" t="s">
        <v>104</v>
      </c>
      <c r="F3034" t="s">
        <v>3140</v>
      </c>
      <c r="G3034" t="s">
        <v>5139</v>
      </c>
      <c r="H3034">
        <v>19458797886</v>
      </c>
      <c r="I3034" t="s">
        <v>5917</v>
      </c>
      <c r="J3034" t="s">
        <v>7291</v>
      </c>
      <c r="K3034">
        <v>488.46</v>
      </c>
      <c r="L3034" s="12" t="s">
        <v>9816</v>
      </c>
      <c r="M3034" s="10" t="s">
        <v>11099</v>
      </c>
      <c r="N3034">
        <v>3033</v>
      </c>
      <c r="O3034">
        <v>45022</v>
      </c>
      <c r="P3034" t="s">
        <v>11403</v>
      </c>
      <c r="Q3034" s="16">
        <v>133.28</v>
      </c>
      <c r="R3034">
        <v>355.18</v>
      </c>
      <c r="S3034">
        <v>95</v>
      </c>
      <c r="T3034">
        <v>3033</v>
      </c>
      <c r="U3034">
        <v>36662.6</v>
      </c>
      <c r="V3034" t="s">
        <v>11412</v>
      </c>
      <c r="W3034">
        <v>7.99</v>
      </c>
      <c r="X3034">
        <v>12</v>
      </c>
      <c r="Y3034" t="s">
        <v>11974</v>
      </c>
      <c r="Z3034" t="s">
        <v>12010</v>
      </c>
      <c r="AA3034">
        <v>3033</v>
      </c>
      <c r="AB3034" t="s">
        <v>12016</v>
      </c>
      <c r="AC3034">
        <v>7444.61</v>
      </c>
      <c r="AD3034">
        <v>1738.22</v>
      </c>
      <c r="AE3034">
        <v>86.91</v>
      </c>
      <c r="AF3034" t="s">
        <v>11346</v>
      </c>
      <c r="AG3034" t="s">
        <v>11230</v>
      </c>
      <c r="AH3034">
        <v>8512</v>
      </c>
      <c r="AI3034">
        <v>3033</v>
      </c>
      <c r="AJ3034" t="s">
        <v>11110</v>
      </c>
      <c r="AK3034" t="s">
        <v>12027</v>
      </c>
      <c r="AL3034" t="s">
        <v>12032</v>
      </c>
      <c r="AM3034" t="s">
        <v>11255</v>
      </c>
      <c r="AN3034">
        <v>-1</v>
      </c>
      <c r="AO3034" s="10" t="s">
        <v>12037</v>
      </c>
      <c r="AP3034" t="str" cm="1">
        <f t="array" ref="AP3034">_xlfn.IFS(
  Table1[[#This Row],[Age]]&lt;=25, "18-25",
  Table1[[#This Row],[Age]]&lt;=35, "26-35",
  Table1[[#This Row],[Age]]&lt;=45, "36-45",
  Table1[[#This Row],[Age]]&lt;=60, "46-60",
  TRUE, "60+")</f>
        <v>36-45</v>
      </c>
    </row>
    <row r="3035" spans="1:42" x14ac:dyDescent="0.3">
      <c r="A3035">
        <v>3034</v>
      </c>
      <c r="B3035" t="s">
        <v>20</v>
      </c>
      <c r="C3035" t="s">
        <v>76</v>
      </c>
      <c r="D3035">
        <v>69</v>
      </c>
      <c r="E3035" t="s">
        <v>106</v>
      </c>
      <c r="F3035" t="s">
        <v>3141</v>
      </c>
      <c r="G3035" t="s">
        <v>5140</v>
      </c>
      <c r="H3035">
        <v>19458797887</v>
      </c>
      <c r="I3035" t="s">
        <v>6899</v>
      </c>
      <c r="J3035" t="s">
        <v>7291</v>
      </c>
      <c r="K3035">
        <v>2770.59</v>
      </c>
      <c r="L3035" s="12" t="s">
        <v>8392</v>
      </c>
      <c r="M3035" s="10" t="s">
        <v>11189</v>
      </c>
      <c r="N3035">
        <v>3034</v>
      </c>
      <c r="O3035">
        <v>45139</v>
      </c>
      <c r="P3035" t="s">
        <v>11402</v>
      </c>
      <c r="Q3035" s="16">
        <v>51.22</v>
      </c>
      <c r="R3035">
        <v>2821.81</v>
      </c>
      <c r="S3035">
        <v>4</v>
      </c>
      <c r="T3035">
        <v>3034</v>
      </c>
      <c r="U3035">
        <v>5441.88</v>
      </c>
      <c r="V3035" t="s">
        <v>11412</v>
      </c>
      <c r="W3035">
        <v>1.24</v>
      </c>
      <c r="X3035">
        <v>48</v>
      </c>
      <c r="Y3035" t="s">
        <v>7548</v>
      </c>
      <c r="Z3035" t="s">
        <v>12011</v>
      </c>
      <c r="AA3035">
        <v>3034</v>
      </c>
      <c r="AB3035" t="s">
        <v>12016</v>
      </c>
      <c r="AC3035">
        <v>5925.78</v>
      </c>
      <c r="AD3035">
        <v>4214.3</v>
      </c>
      <c r="AE3035">
        <v>210.72</v>
      </c>
      <c r="AF3035" t="s">
        <v>11135</v>
      </c>
      <c r="AG3035" t="s">
        <v>11191</v>
      </c>
      <c r="AH3035">
        <v>7814</v>
      </c>
      <c r="AI3035">
        <v>3034</v>
      </c>
      <c r="AJ3035" t="s">
        <v>11119</v>
      </c>
      <c r="AK3035" t="s">
        <v>12029</v>
      </c>
      <c r="AL3035" t="s">
        <v>12031</v>
      </c>
      <c r="AM3035" t="s">
        <v>11141</v>
      </c>
      <c r="AN3035">
        <v>1</v>
      </c>
      <c r="AO3035" s="10" t="s">
        <v>12041</v>
      </c>
      <c r="AP3035" t="str" cm="1">
        <f t="array" ref="AP3035">_xlfn.IFS(
  Table1[[#This Row],[Age]]&lt;=25, "18-25",
  Table1[[#This Row],[Age]]&lt;=35, "26-35",
  Table1[[#This Row],[Age]]&lt;=45, "36-45",
  Table1[[#This Row],[Age]]&lt;=60, "46-60",
  TRUE, "60+")</f>
        <v>60+</v>
      </c>
    </row>
    <row r="3036" spans="1:42" x14ac:dyDescent="0.3">
      <c r="A3036">
        <v>3035</v>
      </c>
      <c r="B3036" t="s">
        <v>32</v>
      </c>
      <c r="C3036" t="s">
        <v>67</v>
      </c>
      <c r="D3036">
        <v>28</v>
      </c>
      <c r="E3036" t="s">
        <v>106</v>
      </c>
      <c r="F3036" t="s">
        <v>3142</v>
      </c>
      <c r="G3036" t="s">
        <v>5134</v>
      </c>
      <c r="H3036">
        <v>19458797888</v>
      </c>
      <c r="I3036" t="s">
        <v>6900</v>
      </c>
      <c r="J3036" t="s">
        <v>7292</v>
      </c>
      <c r="K3036">
        <v>6554.78</v>
      </c>
      <c r="L3036" s="12" t="s">
        <v>9817</v>
      </c>
      <c r="M3036" s="10" t="s">
        <v>11061</v>
      </c>
      <c r="N3036">
        <v>3035</v>
      </c>
      <c r="O3036">
        <v>45181</v>
      </c>
      <c r="P3036" t="s">
        <v>11402</v>
      </c>
      <c r="Q3036" s="16">
        <v>1516.83</v>
      </c>
      <c r="R3036">
        <v>5037.95</v>
      </c>
      <c r="S3036">
        <v>72</v>
      </c>
      <c r="T3036">
        <v>3035</v>
      </c>
      <c r="U3036">
        <v>2839.04</v>
      </c>
      <c r="V3036" t="s">
        <v>11412</v>
      </c>
      <c r="W3036">
        <v>2.98</v>
      </c>
      <c r="X3036">
        <v>12</v>
      </c>
      <c r="Y3036" t="s">
        <v>8885</v>
      </c>
      <c r="Z3036" t="s">
        <v>12010</v>
      </c>
      <c r="AA3036">
        <v>3035</v>
      </c>
      <c r="AB3036" t="s">
        <v>12016</v>
      </c>
      <c r="AC3036">
        <v>3128.56</v>
      </c>
      <c r="AD3036">
        <v>3665.54</v>
      </c>
      <c r="AE3036">
        <v>183.28</v>
      </c>
      <c r="AF3036" t="s">
        <v>11282</v>
      </c>
      <c r="AG3036" t="s">
        <v>11171</v>
      </c>
      <c r="AH3036">
        <v>6582</v>
      </c>
      <c r="AI3036">
        <v>3035</v>
      </c>
      <c r="AJ3036" t="s">
        <v>11088</v>
      </c>
      <c r="AK3036" t="s">
        <v>12027</v>
      </c>
      <c r="AL3036" t="s">
        <v>12032</v>
      </c>
      <c r="AM3036" t="s">
        <v>11088</v>
      </c>
      <c r="AN3036">
        <v>1</v>
      </c>
      <c r="AO3036" s="10" t="s">
        <v>12042</v>
      </c>
      <c r="AP3036" t="str" cm="1">
        <f t="array" ref="AP3036">_xlfn.IFS(
  Table1[[#This Row],[Age]]&lt;=25, "18-25",
  Table1[[#This Row],[Age]]&lt;=35, "26-35",
  Table1[[#This Row],[Age]]&lt;=45, "36-45",
  Table1[[#This Row],[Age]]&lt;=60, "46-60",
  TRUE, "60+")</f>
        <v>26-35</v>
      </c>
    </row>
    <row r="3037" spans="1:42" x14ac:dyDescent="0.3">
      <c r="A3037">
        <v>3036</v>
      </c>
      <c r="B3037" t="s">
        <v>23</v>
      </c>
      <c r="C3037" t="s">
        <v>53</v>
      </c>
      <c r="D3037">
        <v>28</v>
      </c>
      <c r="E3037" t="s">
        <v>104</v>
      </c>
      <c r="F3037" t="s">
        <v>3143</v>
      </c>
      <c r="G3037" t="s">
        <v>5122</v>
      </c>
      <c r="H3037">
        <v>19458797889</v>
      </c>
      <c r="I3037" t="s">
        <v>5995</v>
      </c>
      <c r="J3037" t="s">
        <v>7292</v>
      </c>
      <c r="K3037">
        <v>8251.49</v>
      </c>
      <c r="L3037" s="12" t="s">
        <v>9818</v>
      </c>
      <c r="M3037" s="10" t="s">
        <v>11319</v>
      </c>
      <c r="N3037">
        <v>3036</v>
      </c>
      <c r="O3037">
        <v>44970</v>
      </c>
      <c r="P3037" t="s">
        <v>11402</v>
      </c>
      <c r="Q3037" s="16">
        <v>788.36</v>
      </c>
      <c r="R3037">
        <v>9039.85</v>
      </c>
      <c r="S3037">
        <v>59</v>
      </c>
      <c r="T3037">
        <v>3036</v>
      </c>
      <c r="U3037">
        <v>35068.449999999997</v>
      </c>
      <c r="V3037" t="s">
        <v>11411</v>
      </c>
      <c r="W3037">
        <v>5.69</v>
      </c>
      <c r="X3037">
        <v>36</v>
      </c>
      <c r="Y3037" t="s">
        <v>11504</v>
      </c>
      <c r="Z3037" t="s">
        <v>12010</v>
      </c>
      <c r="AA3037">
        <v>3036</v>
      </c>
      <c r="AB3037" t="s">
        <v>12017</v>
      </c>
      <c r="AC3037">
        <v>1038.97</v>
      </c>
      <c r="AD3037">
        <v>616.03</v>
      </c>
      <c r="AE3037">
        <v>30.8</v>
      </c>
      <c r="AF3037" t="s">
        <v>11144</v>
      </c>
      <c r="AG3037" t="s">
        <v>11183</v>
      </c>
      <c r="AH3037">
        <v>9278</v>
      </c>
      <c r="AI3037">
        <v>3036</v>
      </c>
      <c r="AJ3037" t="s">
        <v>11113</v>
      </c>
      <c r="AK3037" t="s">
        <v>12029</v>
      </c>
      <c r="AL3037" t="s">
        <v>12031</v>
      </c>
      <c r="AM3037" t="s">
        <v>11377</v>
      </c>
      <c r="AN3037">
        <v>1</v>
      </c>
      <c r="AO3037" s="10" t="s">
        <v>12045</v>
      </c>
      <c r="AP3037" t="str" cm="1">
        <f t="array" ref="AP3037">_xlfn.IFS(
  Table1[[#This Row],[Age]]&lt;=25, "18-25",
  Table1[[#This Row],[Age]]&lt;=35, "26-35",
  Table1[[#This Row],[Age]]&lt;=45, "36-45",
  Table1[[#This Row],[Age]]&lt;=60, "46-60",
  TRUE, "60+")</f>
        <v>26-35</v>
      </c>
    </row>
    <row r="3038" spans="1:42" x14ac:dyDescent="0.3">
      <c r="A3038">
        <v>3037</v>
      </c>
      <c r="B3038" t="s">
        <v>26</v>
      </c>
      <c r="C3038" t="s">
        <v>86</v>
      </c>
      <c r="D3038">
        <v>44</v>
      </c>
      <c r="E3038" t="s">
        <v>105</v>
      </c>
      <c r="F3038" t="s">
        <v>3144</v>
      </c>
      <c r="G3038" t="s">
        <v>5118</v>
      </c>
      <c r="H3038">
        <v>19458797890</v>
      </c>
      <c r="I3038" t="s">
        <v>6901</v>
      </c>
      <c r="J3038" t="s">
        <v>7292</v>
      </c>
      <c r="K3038">
        <v>6121.21</v>
      </c>
      <c r="L3038" s="12" t="s">
        <v>9819</v>
      </c>
      <c r="M3038" s="10" t="s">
        <v>11295</v>
      </c>
      <c r="N3038">
        <v>3037</v>
      </c>
      <c r="O3038">
        <v>45280</v>
      </c>
      <c r="P3038" t="s">
        <v>11403</v>
      </c>
      <c r="Q3038" s="16">
        <v>1768.79</v>
      </c>
      <c r="R3038">
        <v>4352.42</v>
      </c>
      <c r="S3038">
        <v>17</v>
      </c>
      <c r="T3038">
        <v>3037</v>
      </c>
      <c r="U3038">
        <v>13775.76</v>
      </c>
      <c r="V3038" t="s">
        <v>11411</v>
      </c>
      <c r="W3038">
        <v>9.24</v>
      </c>
      <c r="X3038">
        <v>36</v>
      </c>
      <c r="Y3038" t="s">
        <v>11570</v>
      </c>
      <c r="Z3038" t="s">
        <v>12011</v>
      </c>
      <c r="AA3038">
        <v>3037</v>
      </c>
      <c r="AB3038" t="s">
        <v>12016</v>
      </c>
      <c r="AC3038">
        <v>3505.14</v>
      </c>
      <c r="AD3038">
        <v>1072.8399999999999</v>
      </c>
      <c r="AE3038">
        <v>53.64</v>
      </c>
      <c r="AF3038" t="s">
        <v>11068</v>
      </c>
      <c r="AG3038" t="s">
        <v>11396</v>
      </c>
      <c r="AH3038">
        <v>6334</v>
      </c>
      <c r="AI3038">
        <v>3037</v>
      </c>
      <c r="AJ3038" t="s">
        <v>11341</v>
      </c>
      <c r="AK3038" t="s">
        <v>12029</v>
      </c>
      <c r="AL3038" t="s">
        <v>12031</v>
      </c>
      <c r="AM3038" t="s">
        <v>11269</v>
      </c>
      <c r="AN3038">
        <v>1</v>
      </c>
      <c r="AO3038" s="10" t="s">
        <v>12036</v>
      </c>
      <c r="AP3038" t="str" cm="1">
        <f t="array" ref="AP3038">_xlfn.IFS(
  Table1[[#This Row],[Age]]&lt;=25, "18-25",
  Table1[[#This Row],[Age]]&lt;=35, "26-35",
  Table1[[#This Row],[Age]]&lt;=45, "36-45",
  Table1[[#This Row],[Age]]&lt;=60, "46-60",
  TRUE, "60+")</f>
        <v>36-45</v>
      </c>
    </row>
    <row r="3039" spans="1:42" x14ac:dyDescent="0.3">
      <c r="A3039">
        <v>3038</v>
      </c>
      <c r="B3039" t="s">
        <v>28</v>
      </c>
      <c r="C3039" t="s">
        <v>68</v>
      </c>
      <c r="D3039">
        <v>19</v>
      </c>
      <c r="E3039" t="s">
        <v>104</v>
      </c>
      <c r="F3039" t="s">
        <v>3145</v>
      </c>
      <c r="G3039" t="s">
        <v>5145</v>
      </c>
      <c r="H3039">
        <v>19458797891</v>
      </c>
      <c r="I3039" t="s">
        <v>6902</v>
      </c>
      <c r="J3039" t="s">
        <v>7291</v>
      </c>
      <c r="K3039">
        <v>9767.3700000000008</v>
      </c>
      <c r="L3039" s="12" t="s">
        <v>9065</v>
      </c>
      <c r="M3039" s="10" t="s">
        <v>11122</v>
      </c>
      <c r="N3039">
        <v>3038</v>
      </c>
      <c r="O3039">
        <v>45019</v>
      </c>
      <c r="P3039" t="s">
        <v>11403</v>
      </c>
      <c r="Q3039" s="16">
        <v>3850.61</v>
      </c>
      <c r="R3039">
        <v>5916.76</v>
      </c>
      <c r="S3039">
        <v>22</v>
      </c>
      <c r="T3039">
        <v>3038</v>
      </c>
      <c r="U3039">
        <v>19889.560000000001</v>
      </c>
      <c r="V3039" t="s">
        <v>11413</v>
      </c>
      <c r="W3039">
        <v>3.39</v>
      </c>
      <c r="X3039">
        <v>60</v>
      </c>
      <c r="Y3039" t="s">
        <v>8961</v>
      </c>
      <c r="Z3039" t="s">
        <v>12011</v>
      </c>
      <c r="AA3039">
        <v>3038</v>
      </c>
      <c r="AB3039" t="s">
        <v>12016</v>
      </c>
      <c r="AC3039">
        <v>8040.27</v>
      </c>
      <c r="AD3039">
        <v>590.54</v>
      </c>
      <c r="AE3039">
        <v>29.53</v>
      </c>
      <c r="AF3039" t="s">
        <v>11217</v>
      </c>
      <c r="AG3039" t="s">
        <v>11356</v>
      </c>
      <c r="AH3039">
        <v>2120</v>
      </c>
      <c r="AI3039">
        <v>3038</v>
      </c>
      <c r="AJ3039" t="s">
        <v>11089</v>
      </c>
      <c r="AK3039" t="s">
        <v>12029</v>
      </c>
      <c r="AL3039" t="s">
        <v>12032</v>
      </c>
      <c r="AM3039" t="s">
        <v>11321</v>
      </c>
      <c r="AN3039">
        <v>1</v>
      </c>
      <c r="AO3039" s="10" t="s">
        <v>12037</v>
      </c>
      <c r="AP3039" t="str" cm="1">
        <f t="array" ref="AP3039">_xlfn.IFS(
  Table1[[#This Row],[Age]]&lt;=25, "18-25",
  Table1[[#This Row],[Age]]&lt;=35, "26-35",
  Table1[[#This Row],[Age]]&lt;=45, "36-45",
  Table1[[#This Row],[Age]]&lt;=60, "46-60",
  TRUE, "60+")</f>
        <v>18-25</v>
      </c>
    </row>
    <row r="3040" spans="1:42" x14ac:dyDescent="0.3">
      <c r="A3040">
        <v>3039</v>
      </c>
      <c r="B3040" t="s">
        <v>10</v>
      </c>
      <c r="C3040" t="s">
        <v>75</v>
      </c>
      <c r="D3040">
        <v>64</v>
      </c>
      <c r="E3040" t="s">
        <v>104</v>
      </c>
      <c r="F3040" t="s">
        <v>3146</v>
      </c>
      <c r="G3040" t="s">
        <v>5133</v>
      </c>
      <c r="H3040">
        <v>19458797892</v>
      </c>
      <c r="I3040" t="s">
        <v>6129</v>
      </c>
      <c r="J3040" t="s">
        <v>7292</v>
      </c>
      <c r="K3040">
        <v>3443.31</v>
      </c>
      <c r="L3040" s="12" t="s">
        <v>9820</v>
      </c>
      <c r="M3040" s="10" t="s">
        <v>11358</v>
      </c>
      <c r="N3040">
        <v>3039</v>
      </c>
      <c r="O3040">
        <v>45173</v>
      </c>
      <c r="P3040" t="s">
        <v>11402</v>
      </c>
      <c r="Q3040" s="16">
        <v>1552.16</v>
      </c>
      <c r="R3040">
        <v>4995.47</v>
      </c>
      <c r="S3040">
        <v>38</v>
      </c>
      <c r="T3040">
        <v>3039</v>
      </c>
      <c r="U3040">
        <v>16074.02</v>
      </c>
      <c r="V3040" t="s">
        <v>11412</v>
      </c>
      <c r="W3040">
        <v>2.92</v>
      </c>
      <c r="X3040">
        <v>24</v>
      </c>
      <c r="Y3040" t="s">
        <v>8281</v>
      </c>
      <c r="Z3040" t="s">
        <v>12010</v>
      </c>
      <c r="AA3040">
        <v>3039</v>
      </c>
      <c r="AB3040" t="s">
        <v>12016</v>
      </c>
      <c r="AC3040">
        <v>9741.14</v>
      </c>
      <c r="AD3040">
        <v>678.42</v>
      </c>
      <c r="AE3040">
        <v>33.92</v>
      </c>
      <c r="AF3040" t="s">
        <v>11074</v>
      </c>
      <c r="AG3040" t="s">
        <v>11113</v>
      </c>
      <c r="AH3040">
        <v>6081</v>
      </c>
      <c r="AI3040">
        <v>3039</v>
      </c>
      <c r="AJ3040" t="s">
        <v>11186</v>
      </c>
      <c r="AK3040" t="s">
        <v>12027</v>
      </c>
      <c r="AL3040" t="s">
        <v>12032</v>
      </c>
      <c r="AM3040" t="s">
        <v>11319</v>
      </c>
      <c r="AN3040">
        <v>1</v>
      </c>
      <c r="AO3040" s="10" t="s">
        <v>12042</v>
      </c>
      <c r="AP3040" t="str" cm="1">
        <f t="array" ref="AP3040">_xlfn.IFS(
  Table1[[#This Row],[Age]]&lt;=25, "18-25",
  Table1[[#This Row],[Age]]&lt;=35, "26-35",
  Table1[[#This Row],[Age]]&lt;=45, "36-45",
  Table1[[#This Row],[Age]]&lt;=60, "46-60",
  TRUE, "60+")</f>
        <v>60+</v>
      </c>
    </row>
    <row r="3041" spans="1:42" x14ac:dyDescent="0.3">
      <c r="A3041">
        <v>3040</v>
      </c>
      <c r="B3041" t="s">
        <v>45</v>
      </c>
      <c r="C3041" t="s">
        <v>67</v>
      </c>
      <c r="D3041">
        <v>25</v>
      </c>
      <c r="E3041" t="s">
        <v>106</v>
      </c>
      <c r="F3041" t="s">
        <v>3147</v>
      </c>
      <c r="G3041" t="s">
        <v>5115</v>
      </c>
      <c r="H3041">
        <v>19458797893</v>
      </c>
      <c r="I3041" t="s">
        <v>6903</v>
      </c>
      <c r="J3041" t="s">
        <v>7291</v>
      </c>
      <c r="K3041">
        <v>4772.8500000000004</v>
      </c>
      <c r="L3041" s="12" t="s">
        <v>9821</v>
      </c>
      <c r="M3041" s="10" t="s">
        <v>11363</v>
      </c>
      <c r="N3041">
        <v>3040</v>
      </c>
      <c r="O3041">
        <v>45187</v>
      </c>
      <c r="P3041" t="s">
        <v>11404</v>
      </c>
      <c r="Q3041" s="16">
        <v>2802.64</v>
      </c>
      <c r="R3041">
        <v>1970.21</v>
      </c>
      <c r="S3041">
        <v>88</v>
      </c>
      <c r="T3041">
        <v>3040</v>
      </c>
      <c r="U3041">
        <v>31127.22</v>
      </c>
      <c r="V3041" t="s">
        <v>11413</v>
      </c>
      <c r="W3041">
        <v>9.77</v>
      </c>
      <c r="X3041">
        <v>36</v>
      </c>
      <c r="Y3041" t="s">
        <v>11975</v>
      </c>
      <c r="Z3041" t="s">
        <v>12011</v>
      </c>
      <c r="AA3041">
        <v>3040</v>
      </c>
      <c r="AB3041" t="s">
        <v>12016</v>
      </c>
      <c r="AC3041">
        <v>7839.13</v>
      </c>
      <c r="AD3041">
        <v>334.54</v>
      </c>
      <c r="AE3041">
        <v>16.73</v>
      </c>
      <c r="AF3041" t="s">
        <v>11290</v>
      </c>
      <c r="AG3041" t="s">
        <v>11163</v>
      </c>
      <c r="AH3041">
        <v>7043</v>
      </c>
      <c r="AI3041">
        <v>3040</v>
      </c>
      <c r="AJ3041" t="s">
        <v>11182</v>
      </c>
      <c r="AK3041" t="s">
        <v>12029</v>
      </c>
      <c r="AL3041" t="s">
        <v>12032</v>
      </c>
      <c r="AM3041" t="s">
        <v>11395</v>
      </c>
      <c r="AN3041">
        <v>1</v>
      </c>
      <c r="AO3041" s="10" t="s">
        <v>12042</v>
      </c>
      <c r="AP3041" t="str" cm="1">
        <f t="array" ref="AP3041">_xlfn.IFS(
  Table1[[#This Row],[Age]]&lt;=25, "18-25",
  Table1[[#This Row],[Age]]&lt;=35, "26-35",
  Table1[[#This Row],[Age]]&lt;=45, "36-45",
  Table1[[#This Row],[Age]]&lt;=60, "46-60",
  TRUE, "60+")</f>
        <v>18-25</v>
      </c>
    </row>
    <row r="3042" spans="1:42" x14ac:dyDescent="0.3">
      <c r="A3042">
        <v>3041</v>
      </c>
      <c r="B3042" t="s">
        <v>20</v>
      </c>
      <c r="C3042" t="s">
        <v>101</v>
      </c>
      <c r="D3042">
        <v>51</v>
      </c>
      <c r="E3042" t="s">
        <v>104</v>
      </c>
      <c r="F3042" t="s">
        <v>3148</v>
      </c>
      <c r="G3042" t="s">
        <v>5143</v>
      </c>
      <c r="H3042">
        <v>19458797894</v>
      </c>
      <c r="I3042" t="s">
        <v>6904</v>
      </c>
      <c r="J3042" t="s">
        <v>7291</v>
      </c>
      <c r="K3042">
        <v>8230.8799999999992</v>
      </c>
      <c r="L3042" s="12" t="s">
        <v>9822</v>
      </c>
      <c r="M3042" s="10" t="s">
        <v>11122</v>
      </c>
      <c r="N3042">
        <v>3041</v>
      </c>
      <c r="O3042">
        <v>45243</v>
      </c>
      <c r="P3042" t="s">
        <v>11403</v>
      </c>
      <c r="Q3042" s="16">
        <v>4599.03</v>
      </c>
      <c r="R3042">
        <v>12829.91</v>
      </c>
      <c r="S3042">
        <v>31</v>
      </c>
      <c r="T3042">
        <v>3041</v>
      </c>
      <c r="U3042">
        <v>8571.26</v>
      </c>
      <c r="V3042" t="s">
        <v>11413</v>
      </c>
      <c r="W3042">
        <v>5.72</v>
      </c>
      <c r="X3042">
        <v>12</v>
      </c>
      <c r="Y3042" t="s">
        <v>11613</v>
      </c>
      <c r="Z3042" t="s">
        <v>12010</v>
      </c>
      <c r="AA3042">
        <v>3041</v>
      </c>
      <c r="AB3042" t="s">
        <v>12017</v>
      </c>
      <c r="AC3042">
        <v>4884.3999999999996</v>
      </c>
      <c r="AD3042">
        <v>1830.44</v>
      </c>
      <c r="AE3042">
        <v>91.52</v>
      </c>
      <c r="AF3042" t="s">
        <v>11253</v>
      </c>
      <c r="AG3042" t="s">
        <v>11144</v>
      </c>
      <c r="AH3042">
        <v>5181</v>
      </c>
      <c r="AI3042">
        <v>3041</v>
      </c>
      <c r="AJ3042" t="s">
        <v>11327</v>
      </c>
      <c r="AK3042" t="s">
        <v>12028</v>
      </c>
      <c r="AL3042" t="s">
        <v>12031</v>
      </c>
      <c r="AM3042" t="s">
        <v>11391</v>
      </c>
      <c r="AN3042">
        <v>-1</v>
      </c>
      <c r="AO3042" s="10" t="s">
        <v>12040</v>
      </c>
      <c r="AP3042" t="str" cm="1">
        <f t="array" ref="AP3042">_xlfn.IFS(
  Table1[[#This Row],[Age]]&lt;=25, "18-25",
  Table1[[#This Row],[Age]]&lt;=35, "26-35",
  Table1[[#This Row],[Age]]&lt;=45, "36-45",
  Table1[[#This Row],[Age]]&lt;=60, "46-60",
  TRUE, "60+")</f>
        <v>46-60</v>
      </c>
    </row>
    <row r="3043" spans="1:42" x14ac:dyDescent="0.3">
      <c r="A3043">
        <v>3042</v>
      </c>
      <c r="B3043" t="s">
        <v>39</v>
      </c>
      <c r="C3043" t="s">
        <v>96</v>
      </c>
      <c r="D3043">
        <v>57</v>
      </c>
      <c r="E3043" t="s">
        <v>104</v>
      </c>
      <c r="F3043" t="s">
        <v>3149</v>
      </c>
      <c r="G3043" t="s">
        <v>5120</v>
      </c>
      <c r="H3043">
        <v>19458797895</v>
      </c>
      <c r="I3043" t="s">
        <v>6905</v>
      </c>
      <c r="J3043" t="s">
        <v>7291</v>
      </c>
      <c r="K3043">
        <v>6848.8</v>
      </c>
      <c r="L3043" s="12" t="s">
        <v>9823</v>
      </c>
      <c r="M3043" s="10" t="s">
        <v>11301</v>
      </c>
      <c r="N3043">
        <v>3042</v>
      </c>
      <c r="O3043">
        <v>45177</v>
      </c>
      <c r="P3043" t="s">
        <v>11403</v>
      </c>
      <c r="Q3043" s="16">
        <v>3494.48</v>
      </c>
      <c r="R3043">
        <v>3354.32</v>
      </c>
      <c r="S3043">
        <v>49</v>
      </c>
      <c r="T3043">
        <v>3042</v>
      </c>
      <c r="U3043">
        <v>36308.81</v>
      </c>
      <c r="V3043" t="s">
        <v>11412</v>
      </c>
      <c r="W3043">
        <v>1.56</v>
      </c>
      <c r="X3043">
        <v>12</v>
      </c>
      <c r="Y3043" t="s">
        <v>11964</v>
      </c>
      <c r="Z3043" t="s">
        <v>12010</v>
      </c>
      <c r="AA3043">
        <v>3042</v>
      </c>
      <c r="AB3043" t="s">
        <v>12016</v>
      </c>
      <c r="AC3043">
        <v>8627.99</v>
      </c>
      <c r="AD3043">
        <v>3029.33</v>
      </c>
      <c r="AE3043">
        <v>151.47</v>
      </c>
      <c r="AF3043" t="s">
        <v>11209</v>
      </c>
      <c r="AG3043" t="s">
        <v>11110</v>
      </c>
      <c r="AH3043">
        <v>4134</v>
      </c>
      <c r="AI3043">
        <v>3042</v>
      </c>
      <c r="AJ3043" t="s">
        <v>11372</v>
      </c>
      <c r="AK3043" t="s">
        <v>12028</v>
      </c>
      <c r="AL3043" t="s">
        <v>12032</v>
      </c>
      <c r="AM3043" t="s">
        <v>11064</v>
      </c>
      <c r="AN3043">
        <v>1</v>
      </c>
      <c r="AO3043" s="10" t="s">
        <v>12042</v>
      </c>
      <c r="AP3043" t="str" cm="1">
        <f t="array" ref="AP3043">_xlfn.IFS(
  Table1[[#This Row],[Age]]&lt;=25, "18-25",
  Table1[[#This Row],[Age]]&lt;=35, "26-35",
  Table1[[#This Row],[Age]]&lt;=45, "36-45",
  Table1[[#This Row],[Age]]&lt;=60, "46-60",
  TRUE, "60+")</f>
        <v>46-60</v>
      </c>
    </row>
    <row r="3044" spans="1:42" x14ac:dyDescent="0.3">
      <c r="A3044">
        <v>3043</v>
      </c>
      <c r="B3044" t="s">
        <v>40</v>
      </c>
      <c r="C3044" t="s">
        <v>64</v>
      </c>
      <c r="D3044">
        <v>37</v>
      </c>
      <c r="E3044" t="s">
        <v>104</v>
      </c>
      <c r="F3044" t="s">
        <v>3150</v>
      </c>
      <c r="G3044" t="s">
        <v>5119</v>
      </c>
      <c r="H3044">
        <v>19458797896</v>
      </c>
      <c r="I3044" t="s">
        <v>5380</v>
      </c>
      <c r="J3044" t="s">
        <v>7292</v>
      </c>
      <c r="K3044">
        <v>2219.2600000000002</v>
      </c>
      <c r="L3044" s="12" t="s">
        <v>9588</v>
      </c>
      <c r="M3044" s="10" t="s">
        <v>11342</v>
      </c>
      <c r="N3044">
        <v>3043</v>
      </c>
      <c r="O3044">
        <v>45168</v>
      </c>
      <c r="P3044" t="s">
        <v>11404</v>
      </c>
      <c r="Q3044" s="16">
        <v>2813.17</v>
      </c>
      <c r="R3044">
        <v>5032.43</v>
      </c>
      <c r="S3044">
        <v>52</v>
      </c>
      <c r="T3044">
        <v>3043</v>
      </c>
      <c r="U3044">
        <v>46321.42</v>
      </c>
      <c r="V3044" t="s">
        <v>11413</v>
      </c>
      <c r="W3044">
        <v>3.49</v>
      </c>
      <c r="X3044">
        <v>12</v>
      </c>
      <c r="Y3044" t="s">
        <v>8812</v>
      </c>
      <c r="Z3044" t="s">
        <v>12010</v>
      </c>
      <c r="AA3044">
        <v>3043</v>
      </c>
      <c r="AB3044" t="s">
        <v>12017</v>
      </c>
      <c r="AC3044">
        <v>9963.4</v>
      </c>
      <c r="AD3044">
        <v>4815.5</v>
      </c>
      <c r="AE3044">
        <v>240.78</v>
      </c>
      <c r="AF3044" t="s">
        <v>11057</v>
      </c>
      <c r="AG3044" t="s">
        <v>11329</v>
      </c>
      <c r="AH3044">
        <v>4832</v>
      </c>
      <c r="AI3044">
        <v>3043</v>
      </c>
      <c r="AJ3044" t="s">
        <v>11162</v>
      </c>
      <c r="AK3044" t="s">
        <v>12027</v>
      </c>
      <c r="AL3044" t="s">
        <v>12032</v>
      </c>
      <c r="AM3044" t="s">
        <v>11389</v>
      </c>
      <c r="AN3044">
        <v>1</v>
      </c>
      <c r="AO3044" s="10" t="s">
        <v>12041</v>
      </c>
      <c r="AP3044" t="str" cm="1">
        <f t="array" ref="AP3044">_xlfn.IFS(
  Table1[[#This Row],[Age]]&lt;=25, "18-25",
  Table1[[#This Row],[Age]]&lt;=35, "26-35",
  Table1[[#This Row],[Age]]&lt;=45, "36-45",
  Table1[[#This Row],[Age]]&lt;=60, "46-60",
  TRUE, "60+")</f>
        <v>36-45</v>
      </c>
    </row>
    <row r="3045" spans="1:42" x14ac:dyDescent="0.3">
      <c r="A3045">
        <v>3044</v>
      </c>
      <c r="B3045" t="s">
        <v>33</v>
      </c>
      <c r="C3045" t="s">
        <v>89</v>
      </c>
      <c r="D3045">
        <v>40</v>
      </c>
      <c r="E3045" t="s">
        <v>104</v>
      </c>
      <c r="F3045" t="s">
        <v>3151</v>
      </c>
      <c r="G3045" t="s">
        <v>5122</v>
      </c>
      <c r="H3045">
        <v>19458797897</v>
      </c>
      <c r="I3045" t="s">
        <v>5958</v>
      </c>
      <c r="J3045" t="s">
        <v>7291</v>
      </c>
      <c r="K3045">
        <v>5036.8100000000004</v>
      </c>
      <c r="L3045" s="12" t="s">
        <v>9824</v>
      </c>
      <c r="M3045" s="10" t="s">
        <v>11199</v>
      </c>
      <c r="N3045">
        <v>3044</v>
      </c>
      <c r="O3045">
        <v>45274</v>
      </c>
      <c r="P3045" t="s">
        <v>11404</v>
      </c>
      <c r="Q3045" s="16">
        <v>4336.6099999999997</v>
      </c>
      <c r="R3045">
        <v>700.2</v>
      </c>
      <c r="S3045">
        <v>89</v>
      </c>
      <c r="T3045">
        <v>3044</v>
      </c>
      <c r="U3045">
        <v>41969.33</v>
      </c>
      <c r="V3045" t="s">
        <v>11411</v>
      </c>
      <c r="W3045">
        <v>5.8</v>
      </c>
      <c r="X3045">
        <v>60</v>
      </c>
      <c r="Y3045" t="s">
        <v>8117</v>
      </c>
      <c r="Z3045" t="s">
        <v>12011</v>
      </c>
      <c r="AA3045">
        <v>3044</v>
      </c>
      <c r="AB3045" t="s">
        <v>12017</v>
      </c>
      <c r="AC3045">
        <v>3772.18</v>
      </c>
      <c r="AD3045">
        <v>2121.6</v>
      </c>
      <c r="AE3045">
        <v>106.08</v>
      </c>
      <c r="AF3045" t="s">
        <v>11048</v>
      </c>
      <c r="AG3045" t="s">
        <v>11389</v>
      </c>
      <c r="AH3045">
        <v>9150</v>
      </c>
      <c r="AI3045">
        <v>3044</v>
      </c>
      <c r="AJ3045" t="s">
        <v>11152</v>
      </c>
      <c r="AK3045" t="s">
        <v>12027</v>
      </c>
      <c r="AL3045" t="s">
        <v>12032</v>
      </c>
      <c r="AM3045" t="s">
        <v>11240</v>
      </c>
      <c r="AN3045">
        <v>1</v>
      </c>
      <c r="AO3045" s="10" t="s">
        <v>12036</v>
      </c>
      <c r="AP3045" t="str" cm="1">
        <f t="array" ref="AP3045">_xlfn.IFS(
  Table1[[#This Row],[Age]]&lt;=25, "18-25",
  Table1[[#This Row],[Age]]&lt;=35, "26-35",
  Table1[[#This Row],[Age]]&lt;=45, "36-45",
  Table1[[#This Row],[Age]]&lt;=60, "46-60",
  TRUE, "60+")</f>
        <v>36-45</v>
      </c>
    </row>
    <row r="3046" spans="1:42" x14ac:dyDescent="0.3">
      <c r="A3046">
        <v>3045</v>
      </c>
      <c r="B3046" t="s">
        <v>37</v>
      </c>
      <c r="C3046" t="s">
        <v>92</v>
      </c>
      <c r="D3046">
        <v>32</v>
      </c>
      <c r="E3046" t="s">
        <v>104</v>
      </c>
      <c r="F3046" t="s">
        <v>3152</v>
      </c>
      <c r="G3046" t="s">
        <v>5141</v>
      </c>
      <c r="H3046">
        <v>19458797898</v>
      </c>
      <c r="I3046" t="s">
        <v>6906</v>
      </c>
      <c r="J3046" t="s">
        <v>7292</v>
      </c>
      <c r="K3046">
        <v>9762</v>
      </c>
      <c r="L3046" s="12" t="s">
        <v>9825</v>
      </c>
      <c r="M3046" s="10" t="s">
        <v>11208</v>
      </c>
      <c r="N3046">
        <v>3045</v>
      </c>
      <c r="O3046">
        <v>45060</v>
      </c>
      <c r="P3046" t="s">
        <v>11404</v>
      </c>
      <c r="Q3046" s="16">
        <v>1659.91</v>
      </c>
      <c r="R3046">
        <v>8102.09</v>
      </c>
      <c r="S3046">
        <v>38</v>
      </c>
      <c r="T3046">
        <v>3045</v>
      </c>
      <c r="U3046">
        <v>45444.81</v>
      </c>
      <c r="V3046" t="s">
        <v>11412</v>
      </c>
      <c r="W3046">
        <v>1.65</v>
      </c>
      <c r="X3046">
        <v>12</v>
      </c>
      <c r="Y3046" t="s">
        <v>11705</v>
      </c>
      <c r="Z3046" t="s">
        <v>12011</v>
      </c>
      <c r="AA3046">
        <v>3045</v>
      </c>
      <c r="AB3046" t="s">
        <v>12017</v>
      </c>
      <c r="AC3046">
        <v>4687.8100000000004</v>
      </c>
      <c r="AD3046">
        <v>4759.26</v>
      </c>
      <c r="AE3046">
        <v>237.96</v>
      </c>
      <c r="AF3046" t="s">
        <v>11367</v>
      </c>
      <c r="AG3046" t="s">
        <v>11241</v>
      </c>
      <c r="AH3046">
        <v>4816</v>
      </c>
      <c r="AI3046">
        <v>3045</v>
      </c>
      <c r="AJ3046" t="s">
        <v>11132</v>
      </c>
      <c r="AK3046" t="s">
        <v>12027</v>
      </c>
      <c r="AL3046" t="s">
        <v>12031</v>
      </c>
      <c r="AM3046" t="s">
        <v>11228</v>
      </c>
      <c r="AN3046">
        <v>1</v>
      </c>
      <c r="AO3046" s="10" t="s">
        <v>12046</v>
      </c>
      <c r="AP3046" t="str" cm="1">
        <f t="array" ref="AP3046">_xlfn.IFS(
  Table1[[#This Row],[Age]]&lt;=25, "18-25",
  Table1[[#This Row],[Age]]&lt;=35, "26-35",
  Table1[[#This Row],[Age]]&lt;=45, "36-45",
  Table1[[#This Row],[Age]]&lt;=60, "46-60",
  TRUE, "60+")</f>
        <v>26-35</v>
      </c>
    </row>
    <row r="3047" spans="1:42" x14ac:dyDescent="0.3">
      <c r="A3047">
        <v>3046</v>
      </c>
      <c r="B3047" t="s">
        <v>44</v>
      </c>
      <c r="C3047" t="s">
        <v>80</v>
      </c>
      <c r="D3047">
        <v>65</v>
      </c>
      <c r="E3047" t="s">
        <v>104</v>
      </c>
      <c r="F3047" t="s">
        <v>3153</v>
      </c>
      <c r="G3047" t="s">
        <v>5110</v>
      </c>
      <c r="H3047">
        <v>19458797899</v>
      </c>
      <c r="I3047" t="s">
        <v>5927</v>
      </c>
      <c r="J3047" t="s">
        <v>7292</v>
      </c>
      <c r="K3047">
        <v>8643.93</v>
      </c>
      <c r="L3047" s="12" t="s">
        <v>9826</v>
      </c>
      <c r="M3047" s="10" t="s">
        <v>11342</v>
      </c>
      <c r="N3047">
        <v>3046</v>
      </c>
      <c r="O3047">
        <v>45001</v>
      </c>
      <c r="P3047" t="s">
        <v>11403</v>
      </c>
      <c r="Q3047" s="16">
        <v>997.25</v>
      </c>
      <c r="R3047">
        <v>7646.68</v>
      </c>
      <c r="S3047">
        <v>96</v>
      </c>
      <c r="T3047">
        <v>3046</v>
      </c>
      <c r="U3047">
        <v>46916.47</v>
      </c>
      <c r="V3047" t="s">
        <v>11412</v>
      </c>
      <c r="W3047">
        <v>7.23</v>
      </c>
      <c r="X3047">
        <v>48</v>
      </c>
      <c r="Y3047" t="s">
        <v>11976</v>
      </c>
      <c r="Z3047" t="s">
        <v>12010</v>
      </c>
      <c r="AA3047">
        <v>3046</v>
      </c>
      <c r="AB3047" t="s">
        <v>12015</v>
      </c>
      <c r="AC3047">
        <v>4885.4799999999996</v>
      </c>
      <c r="AD3047">
        <v>475.16</v>
      </c>
      <c r="AE3047">
        <v>23.76</v>
      </c>
      <c r="AF3047" t="s">
        <v>11289</v>
      </c>
      <c r="AG3047" t="s">
        <v>11277</v>
      </c>
      <c r="AH3047">
        <v>8520</v>
      </c>
      <c r="AI3047">
        <v>3046</v>
      </c>
      <c r="AJ3047" t="s">
        <v>11315</v>
      </c>
      <c r="AK3047" t="s">
        <v>12028</v>
      </c>
      <c r="AL3047" t="s">
        <v>12032</v>
      </c>
      <c r="AM3047" t="s">
        <v>11326</v>
      </c>
      <c r="AN3047">
        <v>1</v>
      </c>
      <c r="AO3047" s="10" t="s">
        <v>12047</v>
      </c>
      <c r="AP3047" t="str" cm="1">
        <f t="array" ref="AP3047">_xlfn.IFS(
  Table1[[#This Row],[Age]]&lt;=25, "18-25",
  Table1[[#This Row],[Age]]&lt;=35, "26-35",
  Table1[[#This Row],[Age]]&lt;=45, "36-45",
  Table1[[#This Row],[Age]]&lt;=60, "46-60",
  TRUE, "60+")</f>
        <v>60+</v>
      </c>
    </row>
    <row r="3048" spans="1:42" x14ac:dyDescent="0.3">
      <c r="A3048">
        <v>3047</v>
      </c>
      <c r="B3048" t="s">
        <v>28</v>
      </c>
      <c r="C3048" t="s">
        <v>58</v>
      </c>
      <c r="D3048">
        <v>30</v>
      </c>
      <c r="E3048" t="s">
        <v>106</v>
      </c>
      <c r="F3048" t="s">
        <v>3154</v>
      </c>
      <c r="G3048" t="s">
        <v>5132</v>
      </c>
      <c r="H3048">
        <v>19458797900</v>
      </c>
      <c r="I3048" t="s">
        <v>5575</v>
      </c>
      <c r="J3048" t="s">
        <v>7291</v>
      </c>
      <c r="K3048">
        <v>1998.85</v>
      </c>
      <c r="L3048" s="12" t="s">
        <v>9827</v>
      </c>
      <c r="M3048" s="10" t="s">
        <v>11042</v>
      </c>
      <c r="N3048">
        <v>3047</v>
      </c>
      <c r="O3048">
        <v>45221</v>
      </c>
      <c r="P3048" t="s">
        <v>11404</v>
      </c>
      <c r="Q3048" s="16">
        <v>3738.38</v>
      </c>
      <c r="R3048">
        <v>5737.23</v>
      </c>
      <c r="S3048">
        <v>49</v>
      </c>
      <c r="T3048">
        <v>3047</v>
      </c>
      <c r="U3048">
        <v>19244.37</v>
      </c>
      <c r="V3048" t="s">
        <v>11412</v>
      </c>
      <c r="W3048">
        <v>5.7</v>
      </c>
      <c r="X3048">
        <v>48</v>
      </c>
      <c r="Y3048" t="s">
        <v>11943</v>
      </c>
      <c r="Z3048" t="s">
        <v>12011</v>
      </c>
      <c r="AA3048">
        <v>3047</v>
      </c>
      <c r="AB3048" t="s">
        <v>12015</v>
      </c>
      <c r="AC3048">
        <v>4451.84</v>
      </c>
      <c r="AD3048">
        <v>816.22</v>
      </c>
      <c r="AE3048">
        <v>40.81</v>
      </c>
      <c r="AF3048" t="s">
        <v>11318</v>
      </c>
      <c r="AG3048" t="s">
        <v>11394</v>
      </c>
      <c r="AH3048">
        <v>5540</v>
      </c>
      <c r="AI3048">
        <v>3047</v>
      </c>
      <c r="AJ3048" t="s">
        <v>11201</v>
      </c>
      <c r="AK3048" t="s">
        <v>12027</v>
      </c>
      <c r="AL3048" t="s">
        <v>12031</v>
      </c>
      <c r="AM3048" t="s">
        <v>11176</v>
      </c>
      <c r="AN3048">
        <v>1</v>
      </c>
      <c r="AO3048" s="10" t="s">
        <v>12044</v>
      </c>
      <c r="AP3048" t="str" cm="1">
        <f t="array" ref="AP3048">_xlfn.IFS(
  Table1[[#This Row],[Age]]&lt;=25, "18-25",
  Table1[[#This Row],[Age]]&lt;=35, "26-35",
  Table1[[#This Row],[Age]]&lt;=45, "36-45",
  Table1[[#This Row],[Age]]&lt;=60, "46-60",
  TRUE, "60+")</f>
        <v>26-35</v>
      </c>
    </row>
    <row r="3049" spans="1:42" x14ac:dyDescent="0.3">
      <c r="A3049">
        <v>3048</v>
      </c>
      <c r="B3049" t="s">
        <v>24</v>
      </c>
      <c r="C3049" t="s">
        <v>69</v>
      </c>
      <c r="D3049">
        <v>48</v>
      </c>
      <c r="E3049" t="s">
        <v>106</v>
      </c>
      <c r="F3049" t="s">
        <v>3155</v>
      </c>
      <c r="G3049" t="s">
        <v>5128</v>
      </c>
      <c r="H3049">
        <v>19458797901</v>
      </c>
      <c r="I3049" t="s">
        <v>6907</v>
      </c>
      <c r="J3049" t="s">
        <v>7291</v>
      </c>
      <c r="K3049">
        <v>1879.88</v>
      </c>
      <c r="L3049" s="12" t="s">
        <v>9032</v>
      </c>
      <c r="M3049" s="10" t="s">
        <v>11384</v>
      </c>
      <c r="N3049">
        <v>3048</v>
      </c>
      <c r="O3049">
        <v>45166</v>
      </c>
      <c r="P3049" t="s">
        <v>11404</v>
      </c>
      <c r="Q3049" s="16">
        <v>303.38</v>
      </c>
      <c r="R3049">
        <v>1576.5</v>
      </c>
      <c r="S3049">
        <v>90</v>
      </c>
      <c r="T3049">
        <v>3048</v>
      </c>
      <c r="U3049">
        <v>39991.269999999997</v>
      </c>
      <c r="V3049" t="s">
        <v>11411</v>
      </c>
      <c r="W3049">
        <v>7.39</v>
      </c>
      <c r="X3049">
        <v>60</v>
      </c>
      <c r="Y3049" t="s">
        <v>11762</v>
      </c>
      <c r="Z3049" t="s">
        <v>12012</v>
      </c>
      <c r="AA3049">
        <v>3048</v>
      </c>
      <c r="AB3049" t="s">
        <v>12016</v>
      </c>
      <c r="AC3049">
        <v>6793.88</v>
      </c>
      <c r="AD3049">
        <v>2009.82</v>
      </c>
      <c r="AE3049">
        <v>100.49</v>
      </c>
      <c r="AF3049" t="s">
        <v>11234</v>
      </c>
      <c r="AG3049" t="s">
        <v>11322</v>
      </c>
      <c r="AH3049">
        <v>1162</v>
      </c>
      <c r="AI3049">
        <v>3048</v>
      </c>
      <c r="AJ3049" t="s">
        <v>11121</v>
      </c>
      <c r="AK3049" t="s">
        <v>12027</v>
      </c>
      <c r="AL3049" t="s">
        <v>12031</v>
      </c>
      <c r="AM3049" t="s">
        <v>11051</v>
      </c>
      <c r="AN3049">
        <v>1</v>
      </c>
      <c r="AO3049" s="10" t="s">
        <v>12041</v>
      </c>
      <c r="AP3049" t="str" cm="1">
        <f t="array" ref="AP3049">_xlfn.IFS(
  Table1[[#This Row],[Age]]&lt;=25, "18-25",
  Table1[[#This Row],[Age]]&lt;=35, "26-35",
  Table1[[#This Row],[Age]]&lt;=45, "36-45",
  Table1[[#This Row],[Age]]&lt;=60, "46-60",
  TRUE, "60+")</f>
        <v>46-60</v>
      </c>
    </row>
    <row r="3050" spans="1:42" x14ac:dyDescent="0.3">
      <c r="A3050">
        <v>3049</v>
      </c>
      <c r="B3050" t="s">
        <v>4</v>
      </c>
      <c r="C3050" t="s">
        <v>65</v>
      </c>
      <c r="D3050">
        <v>66</v>
      </c>
      <c r="E3050" t="s">
        <v>106</v>
      </c>
      <c r="F3050" t="s">
        <v>3156</v>
      </c>
      <c r="G3050" t="s">
        <v>5148</v>
      </c>
      <c r="H3050">
        <v>19458797902</v>
      </c>
      <c r="I3050" t="s">
        <v>5185</v>
      </c>
      <c r="J3050" t="s">
        <v>7292</v>
      </c>
      <c r="K3050">
        <v>8301.11</v>
      </c>
      <c r="L3050" s="12" t="s">
        <v>9352</v>
      </c>
      <c r="M3050" s="10" t="s">
        <v>11050</v>
      </c>
      <c r="N3050">
        <v>3049</v>
      </c>
      <c r="O3050">
        <v>45062</v>
      </c>
      <c r="P3050" t="s">
        <v>11403</v>
      </c>
      <c r="Q3050" s="16">
        <v>2126.67</v>
      </c>
      <c r="R3050">
        <v>10427.780000000001</v>
      </c>
      <c r="S3050">
        <v>27</v>
      </c>
      <c r="T3050">
        <v>3049</v>
      </c>
      <c r="U3050">
        <v>25246.46</v>
      </c>
      <c r="V3050" t="s">
        <v>11413</v>
      </c>
      <c r="W3050">
        <v>4.08</v>
      </c>
      <c r="X3050">
        <v>48</v>
      </c>
      <c r="Y3050" t="s">
        <v>9031</v>
      </c>
      <c r="Z3050" t="s">
        <v>12011</v>
      </c>
      <c r="AA3050">
        <v>3049</v>
      </c>
      <c r="AB3050" t="s">
        <v>12016</v>
      </c>
      <c r="AC3050">
        <v>8846.4</v>
      </c>
      <c r="AD3050">
        <v>1968.24</v>
      </c>
      <c r="AE3050">
        <v>98.41</v>
      </c>
      <c r="AF3050" t="s">
        <v>11353</v>
      </c>
      <c r="AG3050" t="s">
        <v>11062</v>
      </c>
      <c r="AH3050">
        <v>8137</v>
      </c>
      <c r="AI3050">
        <v>3049</v>
      </c>
      <c r="AJ3050" t="s">
        <v>11114</v>
      </c>
      <c r="AK3050" t="s">
        <v>12028</v>
      </c>
      <c r="AL3050" t="s">
        <v>12031</v>
      </c>
      <c r="AM3050" t="s">
        <v>11107</v>
      </c>
      <c r="AN3050">
        <v>1</v>
      </c>
      <c r="AO3050" s="10" t="s">
        <v>12046</v>
      </c>
      <c r="AP3050" t="str" cm="1">
        <f t="array" ref="AP3050">_xlfn.IFS(
  Table1[[#This Row],[Age]]&lt;=25, "18-25",
  Table1[[#This Row],[Age]]&lt;=35, "26-35",
  Table1[[#This Row],[Age]]&lt;=45, "36-45",
  Table1[[#This Row],[Age]]&lt;=60, "46-60",
  TRUE, "60+")</f>
        <v>60+</v>
      </c>
    </row>
    <row r="3051" spans="1:42" x14ac:dyDescent="0.3">
      <c r="A3051">
        <v>3050</v>
      </c>
      <c r="B3051" t="s">
        <v>40</v>
      </c>
      <c r="C3051" t="s">
        <v>78</v>
      </c>
      <c r="D3051">
        <v>63</v>
      </c>
      <c r="E3051" t="s">
        <v>106</v>
      </c>
      <c r="F3051" t="s">
        <v>3157</v>
      </c>
      <c r="G3051" t="s">
        <v>5125</v>
      </c>
      <c r="H3051">
        <v>19458797903</v>
      </c>
      <c r="I3051" t="s">
        <v>5978</v>
      </c>
      <c r="J3051" t="s">
        <v>7291</v>
      </c>
      <c r="K3051">
        <v>2069.06</v>
      </c>
      <c r="L3051" s="12" t="s">
        <v>7658</v>
      </c>
      <c r="M3051" s="10" t="s">
        <v>11071</v>
      </c>
      <c r="N3051">
        <v>3050</v>
      </c>
      <c r="O3051">
        <v>45153</v>
      </c>
      <c r="P3051" t="s">
        <v>11403</v>
      </c>
      <c r="Q3051" s="16">
        <v>1442.51</v>
      </c>
      <c r="R3051">
        <v>3511.57</v>
      </c>
      <c r="S3051">
        <v>23</v>
      </c>
      <c r="T3051">
        <v>3050</v>
      </c>
      <c r="U3051">
        <v>14218.89</v>
      </c>
      <c r="V3051" t="s">
        <v>11411</v>
      </c>
      <c r="W3051">
        <v>4.78</v>
      </c>
      <c r="X3051">
        <v>60</v>
      </c>
      <c r="Y3051" t="s">
        <v>11683</v>
      </c>
      <c r="Z3051" t="s">
        <v>12011</v>
      </c>
      <c r="AA3051">
        <v>3050</v>
      </c>
      <c r="AB3051" t="s">
        <v>12015</v>
      </c>
      <c r="AC3051">
        <v>8793.7199999999993</v>
      </c>
      <c r="AD3051">
        <v>86.39</v>
      </c>
      <c r="AE3051">
        <v>4.32</v>
      </c>
      <c r="AF3051" t="s">
        <v>11338</v>
      </c>
      <c r="AG3051" t="s">
        <v>11104</v>
      </c>
      <c r="AH3051">
        <v>9326</v>
      </c>
      <c r="AI3051">
        <v>3050</v>
      </c>
      <c r="AJ3051" t="s">
        <v>11161</v>
      </c>
      <c r="AK3051" t="s">
        <v>12029</v>
      </c>
      <c r="AL3051" t="s">
        <v>12032</v>
      </c>
      <c r="AM3051" t="s">
        <v>11269</v>
      </c>
      <c r="AN3051">
        <v>1</v>
      </c>
      <c r="AO3051" s="10" t="s">
        <v>12041</v>
      </c>
      <c r="AP3051" t="str" cm="1">
        <f t="array" ref="AP3051">_xlfn.IFS(
  Table1[[#This Row],[Age]]&lt;=25, "18-25",
  Table1[[#This Row],[Age]]&lt;=35, "26-35",
  Table1[[#This Row],[Age]]&lt;=45, "36-45",
  Table1[[#This Row],[Age]]&lt;=60, "46-60",
  TRUE, "60+")</f>
        <v>60+</v>
      </c>
    </row>
    <row r="3052" spans="1:42" x14ac:dyDescent="0.3">
      <c r="A3052">
        <v>3051</v>
      </c>
      <c r="B3052" t="s">
        <v>28</v>
      </c>
      <c r="C3052" t="s">
        <v>101</v>
      </c>
      <c r="D3052">
        <v>31</v>
      </c>
      <c r="E3052" t="s">
        <v>104</v>
      </c>
      <c r="F3052" t="s">
        <v>3158</v>
      </c>
      <c r="G3052" t="s">
        <v>5124</v>
      </c>
      <c r="H3052">
        <v>19458797904</v>
      </c>
      <c r="I3052" t="s">
        <v>6908</v>
      </c>
      <c r="J3052" t="s">
        <v>7291</v>
      </c>
      <c r="K3052">
        <v>4582.6099999999997</v>
      </c>
      <c r="L3052" s="12" t="s">
        <v>9828</v>
      </c>
      <c r="M3052" s="10" t="s">
        <v>11068</v>
      </c>
      <c r="N3052">
        <v>3051</v>
      </c>
      <c r="O3052">
        <v>45010</v>
      </c>
      <c r="P3052" t="s">
        <v>11403</v>
      </c>
      <c r="Q3052" s="16">
        <v>4856.91</v>
      </c>
      <c r="R3052">
        <v>-274.3</v>
      </c>
      <c r="S3052">
        <v>84</v>
      </c>
      <c r="T3052">
        <v>3051</v>
      </c>
      <c r="U3052">
        <v>37597.22</v>
      </c>
      <c r="V3052" t="s">
        <v>11413</v>
      </c>
      <c r="W3052">
        <v>9.35</v>
      </c>
      <c r="X3052">
        <v>60</v>
      </c>
      <c r="Y3052" t="s">
        <v>11811</v>
      </c>
      <c r="Z3052" t="s">
        <v>12011</v>
      </c>
      <c r="AA3052">
        <v>3051</v>
      </c>
      <c r="AB3052" t="s">
        <v>12017</v>
      </c>
      <c r="AC3052">
        <v>1929.59</v>
      </c>
      <c r="AD3052">
        <v>296.14</v>
      </c>
      <c r="AE3052">
        <v>14.81</v>
      </c>
      <c r="AF3052" t="s">
        <v>11309</v>
      </c>
      <c r="AG3052" t="s">
        <v>11188</v>
      </c>
      <c r="AH3052">
        <v>4162</v>
      </c>
      <c r="AI3052">
        <v>3051</v>
      </c>
      <c r="AJ3052" t="s">
        <v>11346</v>
      </c>
      <c r="AK3052" t="s">
        <v>12027</v>
      </c>
      <c r="AL3052" t="s">
        <v>12032</v>
      </c>
      <c r="AM3052" t="s">
        <v>11302</v>
      </c>
      <c r="AN3052">
        <v>1</v>
      </c>
      <c r="AO3052" s="10" t="s">
        <v>12047</v>
      </c>
      <c r="AP3052" t="str" cm="1">
        <f t="array" ref="AP3052">_xlfn.IFS(
  Table1[[#This Row],[Age]]&lt;=25, "18-25",
  Table1[[#This Row],[Age]]&lt;=35, "26-35",
  Table1[[#This Row],[Age]]&lt;=45, "36-45",
  Table1[[#This Row],[Age]]&lt;=60, "46-60",
  TRUE, "60+")</f>
        <v>26-35</v>
      </c>
    </row>
    <row r="3053" spans="1:42" x14ac:dyDescent="0.3">
      <c r="A3053">
        <v>3052</v>
      </c>
      <c r="B3053" t="s">
        <v>34</v>
      </c>
      <c r="C3053" t="s">
        <v>78</v>
      </c>
      <c r="D3053">
        <v>18</v>
      </c>
      <c r="E3053" t="s">
        <v>104</v>
      </c>
      <c r="F3053" t="s">
        <v>3159</v>
      </c>
      <c r="G3053" t="s">
        <v>5120</v>
      </c>
      <c r="H3053">
        <v>19458797905</v>
      </c>
      <c r="I3053" t="s">
        <v>6909</v>
      </c>
      <c r="J3053" t="s">
        <v>7291</v>
      </c>
      <c r="K3053">
        <v>1889.51</v>
      </c>
      <c r="L3053" s="12" t="s">
        <v>7491</v>
      </c>
      <c r="M3053" s="10" t="s">
        <v>11185</v>
      </c>
      <c r="N3053">
        <v>3052</v>
      </c>
      <c r="O3053">
        <v>45172</v>
      </c>
      <c r="P3053" t="s">
        <v>11404</v>
      </c>
      <c r="Q3053" s="16">
        <v>1891.71</v>
      </c>
      <c r="R3053">
        <v>3781.22</v>
      </c>
      <c r="S3053">
        <v>27</v>
      </c>
      <c r="T3053">
        <v>3052</v>
      </c>
      <c r="U3053">
        <v>12962.3</v>
      </c>
      <c r="V3053" t="s">
        <v>11411</v>
      </c>
      <c r="W3053">
        <v>2.9</v>
      </c>
      <c r="X3053">
        <v>60</v>
      </c>
      <c r="Y3053" t="s">
        <v>11753</v>
      </c>
      <c r="Z3053" t="s">
        <v>12012</v>
      </c>
      <c r="AA3053">
        <v>3052</v>
      </c>
      <c r="AB3053" t="s">
        <v>12017</v>
      </c>
      <c r="AC3053">
        <v>1264.32</v>
      </c>
      <c r="AD3053">
        <v>1628.61</v>
      </c>
      <c r="AE3053">
        <v>81.430000000000007</v>
      </c>
      <c r="AF3053" t="s">
        <v>11339</v>
      </c>
      <c r="AG3053" t="s">
        <v>11227</v>
      </c>
      <c r="AH3053">
        <v>8650</v>
      </c>
      <c r="AI3053">
        <v>3052</v>
      </c>
      <c r="AJ3053" t="s">
        <v>11177</v>
      </c>
      <c r="AK3053" t="s">
        <v>12028</v>
      </c>
      <c r="AL3053" t="s">
        <v>12032</v>
      </c>
      <c r="AM3053" t="s">
        <v>11173</v>
      </c>
      <c r="AN3053">
        <v>-1</v>
      </c>
      <c r="AO3053" s="10" t="s">
        <v>12042</v>
      </c>
      <c r="AP3053" t="str" cm="1">
        <f t="array" ref="AP3053">_xlfn.IFS(
  Table1[[#This Row],[Age]]&lt;=25, "18-25",
  Table1[[#This Row],[Age]]&lt;=35, "26-35",
  Table1[[#This Row],[Age]]&lt;=45, "36-45",
  Table1[[#This Row],[Age]]&lt;=60, "46-60",
  TRUE, "60+")</f>
        <v>18-25</v>
      </c>
    </row>
    <row r="3054" spans="1:42" x14ac:dyDescent="0.3">
      <c r="A3054">
        <v>3053</v>
      </c>
      <c r="B3054" t="s">
        <v>10</v>
      </c>
      <c r="C3054" t="s">
        <v>90</v>
      </c>
      <c r="D3054">
        <v>44</v>
      </c>
      <c r="E3054" t="s">
        <v>104</v>
      </c>
      <c r="F3054" t="s">
        <v>3160</v>
      </c>
      <c r="G3054" t="s">
        <v>5140</v>
      </c>
      <c r="H3054">
        <v>19458797906</v>
      </c>
      <c r="I3054" t="s">
        <v>6037</v>
      </c>
      <c r="J3054" t="s">
        <v>7291</v>
      </c>
      <c r="K3054">
        <v>245.16</v>
      </c>
      <c r="L3054" s="12" t="s">
        <v>9313</v>
      </c>
      <c r="M3054" s="10" t="s">
        <v>11287</v>
      </c>
      <c r="N3054">
        <v>3053</v>
      </c>
      <c r="O3054">
        <v>45169</v>
      </c>
      <c r="P3054" t="s">
        <v>11402</v>
      </c>
      <c r="Q3054" s="16">
        <v>3320.51</v>
      </c>
      <c r="R3054">
        <v>3565.67</v>
      </c>
      <c r="S3054">
        <v>81</v>
      </c>
      <c r="T3054">
        <v>3053</v>
      </c>
      <c r="U3054">
        <v>6371.41</v>
      </c>
      <c r="V3054" t="s">
        <v>11411</v>
      </c>
      <c r="W3054">
        <v>1.36</v>
      </c>
      <c r="X3054">
        <v>48</v>
      </c>
      <c r="Y3054" t="s">
        <v>7808</v>
      </c>
      <c r="Z3054" t="s">
        <v>12010</v>
      </c>
      <c r="AA3054">
        <v>3053</v>
      </c>
      <c r="AB3054" t="s">
        <v>12016</v>
      </c>
      <c r="AC3054">
        <v>4921.8</v>
      </c>
      <c r="AD3054">
        <v>1567.46</v>
      </c>
      <c r="AE3054">
        <v>78.37</v>
      </c>
      <c r="AF3054" t="s">
        <v>11391</v>
      </c>
      <c r="AG3054" t="s">
        <v>11214</v>
      </c>
      <c r="AH3054">
        <v>7634</v>
      </c>
      <c r="AI3054">
        <v>3053</v>
      </c>
      <c r="AJ3054" t="s">
        <v>11362</v>
      </c>
      <c r="AK3054" t="s">
        <v>12027</v>
      </c>
      <c r="AL3054" t="s">
        <v>12032</v>
      </c>
      <c r="AM3054" t="s">
        <v>11313</v>
      </c>
      <c r="AN3054">
        <v>1</v>
      </c>
      <c r="AO3054" s="10" t="s">
        <v>12041</v>
      </c>
      <c r="AP3054" t="str" cm="1">
        <f t="array" ref="AP3054">_xlfn.IFS(
  Table1[[#This Row],[Age]]&lt;=25, "18-25",
  Table1[[#This Row],[Age]]&lt;=35, "26-35",
  Table1[[#This Row],[Age]]&lt;=45, "36-45",
  Table1[[#This Row],[Age]]&lt;=60, "46-60",
  TRUE, "60+")</f>
        <v>36-45</v>
      </c>
    </row>
    <row r="3055" spans="1:42" x14ac:dyDescent="0.3">
      <c r="A3055">
        <v>3054</v>
      </c>
      <c r="B3055" t="s">
        <v>2</v>
      </c>
      <c r="C3055" t="s">
        <v>83</v>
      </c>
      <c r="D3055">
        <v>50</v>
      </c>
      <c r="E3055" t="s">
        <v>104</v>
      </c>
      <c r="F3055" t="s">
        <v>3161</v>
      </c>
      <c r="G3055" t="s">
        <v>5119</v>
      </c>
      <c r="H3055">
        <v>19458797907</v>
      </c>
      <c r="I3055" t="s">
        <v>6328</v>
      </c>
      <c r="J3055" t="s">
        <v>7292</v>
      </c>
      <c r="K3055">
        <v>8766.5</v>
      </c>
      <c r="L3055" s="12" t="s">
        <v>9829</v>
      </c>
      <c r="M3055" s="10" t="s">
        <v>11086</v>
      </c>
      <c r="N3055">
        <v>3054</v>
      </c>
      <c r="O3055">
        <v>45012</v>
      </c>
      <c r="P3055" t="s">
        <v>11402</v>
      </c>
      <c r="Q3055" s="16">
        <v>1349.74</v>
      </c>
      <c r="R3055">
        <v>7416.76</v>
      </c>
      <c r="S3055">
        <v>14</v>
      </c>
      <c r="T3055">
        <v>3054</v>
      </c>
      <c r="U3055">
        <v>35526.36</v>
      </c>
      <c r="V3055" t="s">
        <v>11412</v>
      </c>
      <c r="W3055">
        <v>9.84</v>
      </c>
      <c r="X3055">
        <v>36</v>
      </c>
      <c r="Y3055" t="s">
        <v>11977</v>
      </c>
      <c r="Z3055" t="s">
        <v>12010</v>
      </c>
      <c r="AA3055">
        <v>3054</v>
      </c>
      <c r="AB3055" t="s">
        <v>12017</v>
      </c>
      <c r="AC3055">
        <v>2290.86</v>
      </c>
      <c r="AD3055">
        <v>1429.7</v>
      </c>
      <c r="AE3055">
        <v>71.48</v>
      </c>
      <c r="AF3055" t="s">
        <v>11246</v>
      </c>
      <c r="AG3055" t="s">
        <v>11290</v>
      </c>
      <c r="AH3055">
        <v>2087</v>
      </c>
      <c r="AI3055">
        <v>3054</v>
      </c>
      <c r="AJ3055" t="s">
        <v>11361</v>
      </c>
      <c r="AK3055" t="s">
        <v>12029</v>
      </c>
      <c r="AL3055" t="s">
        <v>12032</v>
      </c>
      <c r="AM3055" t="s">
        <v>11142</v>
      </c>
      <c r="AN3055">
        <v>1</v>
      </c>
      <c r="AO3055" s="10" t="s">
        <v>12047</v>
      </c>
      <c r="AP3055" t="str" cm="1">
        <f t="array" ref="AP3055">_xlfn.IFS(
  Table1[[#This Row],[Age]]&lt;=25, "18-25",
  Table1[[#This Row],[Age]]&lt;=35, "26-35",
  Table1[[#This Row],[Age]]&lt;=45, "36-45",
  Table1[[#This Row],[Age]]&lt;=60, "46-60",
  TRUE, "60+")</f>
        <v>46-60</v>
      </c>
    </row>
    <row r="3056" spans="1:42" x14ac:dyDescent="0.3">
      <c r="A3056">
        <v>3055</v>
      </c>
      <c r="B3056" t="s">
        <v>31</v>
      </c>
      <c r="C3056" t="s">
        <v>77</v>
      </c>
      <c r="D3056">
        <v>52</v>
      </c>
      <c r="E3056" t="s">
        <v>106</v>
      </c>
      <c r="F3056" t="s">
        <v>3162</v>
      </c>
      <c r="G3056" t="s">
        <v>5130</v>
      </c>
      <c r="H3056">
        <v>19458797908</v>
      </c>
      <c r="I3056" t="s">
        <v>6910</v>
      </c>
      <c r="J3056" t="s">
        <v>7291</v>
      </c>
      <c r="K3056">
        <v>7812.14</v>
      </c>
      <c r="L3056" s="12" t="s">
        <v>9830</v>
      </c>
      <c r="M3056" s="10" t="s">
        <v>11285</v>
      </c>
      <c r="N3056">
        <v>3055</v>
      </c>
      <c r="O3056">
        <v>45038</v>
      </c>
      <c r="P3056" t="s">
        <v>11403</v>
      </c>
      <c r="Q3056" s="16">
        <v>4916.03</v>
      </c>
      <c r="R3056">
        <v>12728.17</v>
      </c>
      <c r="S3056">
        <v>3</v>
      </c>
      <c r="T3056">
        <v>3055</v>
      </c>
      <c r="U3056">
        <v>15090.2</v>
      </c>
      <c r="V3056" t="s">
        <v>11411</v>
      </c>
      <c r="W3056">
        <v>1.07</v>
      </c>
      <c r="X3056">
        <v>48</v>
      </c>
      <c r="Y3056" t="s">
        <v>9837</v>
      </c>
      <c r="Z3056" t="s">
        <v>12012</v>
      </c>
      <c r="AA3056">
        <v>3055</v>
      </c>
      <c r="AB3056" t="s">
        <v>12017</v>
      </c>
      <c r="AC3056">
        <v>1628.88</v>
      </c>
      <c r="AD3056">
        <v>2615.83</v>
      </c>
      <c r="AE3056">
        <v>130.79</v>
      </c>
      <c r="AF3056" t="s">
        <v>11103</v>
      </c>
      <c r="AG3056" t="s">
        <v>11119</v>
      </c>
      <c r="AH3056">
        <v>8565</v>
      </c>
      <c r="AI3056">
        <v>3055</v>
      </c>
      <c r="AJ3056" t="s">
        <v>11080</v>
      </c>
      <c r="AK3056" t="s">
        <v>12029</v>
      </c>
      <c r="AL3056" t="s">
        <v>12032</v>
      </c>
      <c r="AM3056" t="s">
        <v>11253</v>
      </c>
      <c r="AN3056">
        <v>-1</v>
      </c>
      <c r="AO3056" s="10" t="s">
        <v>12037</v>
      </c>
      <c r="AP3056" t="str" cm="1">
        <f t="array" ref="AP3056">_xlfn.IFS(
  Table1[[#This Row],[Age]]&lt;=25, "18-25",
  Table1[[#This Row],[Age]]&lt;=35, "26-35",
  Table1[[#This Row],[Age]]&lt;=45, "36-45",
  Table1[[#This Row],[Age]]&lt;=60, "46-60",
  TRUE, "60+")</f>
        <v>46-60</v>
      </c>
    </row>
    <row r="3057" spans="1:42" x14ac:dyDescent="0.3">
      <c r="A3057">
        <v>3056</v>
      </c>
      <c r="B3057" t="s">
        <v>36</v>
      </c>
      <c r="C3057" t="s">
        <v>69</v>
      </c>
      <c r="D3057">
        <v>32</v>
      </c>
      <c r="E3057" t="s">
        <v>106</v>
      </c>
      <c r="F3057" t="s">
        <v>3163</v>
      </c>
      <c r="G3057" t="s">
        <v>5110</v>
      </c>
      <c r="H3057">
        <v>19458797909</v>
      </c>
      <c r="I3057" t="s">
        <v>5587</v>
      </c>
      <c r="J3057" t="s">
        <v>7291</v>
      </c>
      <c r="K3057">
        <v>4758.83</v>
      </c>
      <c r="L3057" s="12" t="s">
        <v>9831</v>
      </c>
      <c r="M3057" s="10" t="s">
        <v>11335</v>
      </c>
      <c r="N3057">
        <v>3056</v>
      </c>
      <c r="O3057">
        <v>44995</v>
      </c>
      <c r="P3057" t="s">
        <v>11404</v>
      </c>
      <c r="Q3057" s="16">
        <v>910.15</v>
      </c>
      <c r="R3057">
        <v>3848.68</v>
      </c>
      <c r="S3057">
        <v>27</v>
      </c>
      <c r="T3057">
        <v>3056</v>
      </c>
      <c r="U3057">
        <v>15990.02</v>
      </c>
      <c r="V3057" t="s">
        <v>11411</v>
      </c>
      <c r="W3057">
        <v>8.99</v>
      </c>
      <c r="X3057">
        <v>60</v>
      </c>
      <c r="Y3057" t="s">
        <v>11834</v>
      </c>
      <c r="Z3057" t="s">
        <v>12011</v>
      </c>
      <c r="AA3057">
        <v>3056</v>
      </c>
      <c r="AB3057" t="s">
        <v>12016</v>
      </c>
      <c r="AC3057">
        <v>1969.16</v>
      </c>
      <c r="AD3057">
        <v>993.36</v>
      </c>
      <c r="AE3057">
        <v>49.67</v>
      </c>
      <c r="AF3057" t="s">
        <v>11078</v>
      </c>
      <c r="AG3057" t="s">
        <v>11225</v>
      </c>
      <c r="AH3057">
        <v>9504</v>
      </c>
      <c r="AI3057">
        <v>3056</v>
      </c>
      <c r="AJ3057" t="s">
        <v>11082</v>
      </c>
      <c r="AK3057" t="s">
        <v>12029</v>
      </c>
      <c r="AL3057" t="s">
        <v>12031</v>
      </c>
      <c r="AM3057" t="s">
        <v>11297</v>
      </c>
      <c r="AN3057">
        <v>1</v>
      </c>
      <c r="AO3057" s="10" t="s">
        <v>12047</v>
      </c>
      <c r="AP3057" t="str" cm="1">
        <f t="array" ref="AP3057">_xlfn.IFS(
  Table1[[#This Row],[Age]]&lt;=25, "18-25",
  Table1[[#This Row],[Age]]&lt;=35, "26-35",
  Table1[[#This Row],[Age]]&lt;=45, "36-45",
  Table1[[#This Row],[Age]]&lt;=60, "46-60",
  TRUE, "60+")</f>
        <v>26-35</v>
      </c>
    </row>
    <row r="3058" spans="1:42" x14ac:dyDescent="0.3">
      <c r="A3058">
        <v>3057</v>
      </c>
      <c r="B3058" t="s">
        <v>27</v>
      </c>
      <c r="C3058" t="s">
        <v>94</v>
      </c>
      <c r="D3058">
        <v>22</v>
      </c>
      <c r="E3058" t="s">
        <v>104</v>
      </c>
      <c r="F3058" t="s">
        <v>3164</v>
      </c>
      <c r="G3058" t="s">
        <v>5116</v>
      </c>
      <c r="H3058">
        <v>19458797910</v>
      </c>
      <c r="I3058" t="s">
        <v>6911</v>
      </c>
      <c r="J3058" t="s">
        <v>7291</v>
      </c>
      <c r="K3058">
        <v>1679.83</v>
      </c>
      <c r="L3058" s="12" t="s">
        <v>8832</v>
      </c>
      <c r="M3058" s="10" t="s">
        <v>11354</v>
      </c>
      <c r="N3058">
        <v>3057</v>
      </c>
      <c r="O3058">
        <v>45288</v>
      </c>
      <c r="P3058" t="s">
        <v>11404</v>
      </c>
      <c r="Q3058" s="16">
        <v>4534.45</v>
      </c>
      <c r="R3058">
        <v>6214.28</v>
      </c>
      <c r="S3058">
        <v>62</v>
      </c>
      <c r="T3058">
        <v>3057</v>
      </c>
      <c r="U3058">
        <v>44175.02</v>
      </c>
      <c r="V3058" t="s">
        <v>11413</v>
      </c>
      <c r="W3058">
        <v>8.43</v>
      </c>
      <c r="X3058">
        <v>24</v>
      </c>
      <c r="Y3058" t="s">
        <v>11421</v>
      </c>
      <c r="Z3058" t="s">
        <v>12011</v>
      </c>
      <c r="AA3058">
        <v>3057</v>
      </c>
      <c r="AB3058" t="s">
        <v>12016</v>
      </c>
      <c r="AC3058">
        <v>6713.68</v>
      </c>
      <c r="AD3058">
        <v>2530.79</v>
      </c>
      <c r="AE3058">
        <v>126.54</v>
      </c>
      <c r="AF3058" t="s">
        <v>11074</v>
      </c>
      <c r="AG3058" t="s">
        <v>11092</v>
      </c>
      <c r="AH3058">
        <v>365</v>
      </c>
      <c r="AI3058">
        <v>3057</v>
      </c>
      <c r="AJ3058" t="s">
        <v>11323</v>
      </c>
      <c r="AK3058" t="s">
        <v>12029</v>
      </c>
      <c r="AL3058" t="s">
        <v>12032</v>
      </c>
      <c r="AM3058" t="s">
        <v>11173</v>
      </c>
      <c r="AN3058">
        <v>-1</v>
      </c>
      <c r="AO3058" s="10" t="s">
        <v>12036</v>
      </c>
      <c r="AP3058" t="str" cm="1">
        <f t="array" ref="AP3058">_xlfn.IFS(
  Table1[[#This Row],[Age]]&lt;=25, "18-25",
  Table1[[#This Row],[Age]]&lt;=35, "26-35",
  Table1[[#This Row],[Age]]&lt;=45, "36-45",
  Table1[[#This Row],[Age]]&lt;=60, "46-60",
  TRUE, "60+")</f>
        <v>18-25</v>
      </c>
    </row>
    <row r="3059" spans="1:42" x14ac:dyDescent="0.3">
      <c r="A3059">
        <v>3058</v>
      </c>
      <c r="B3059" t="s">
        <v>48</v>
      </c>
      <c r="C3059" t="s">
        <v>96</v>
      </c>
      <c r="D3059">
        <v>54</v>
      </c>
      <c r="E3059" t="s">
        <v>104</v>
      </c>
      <c r="F3059" t="s">
        <v>3165</v>
      </c>
      <c r="G3059" t="s">
        <v>5114</v>
      </c>
      <c r="H3059">
        <v>19458797911</v>
      </c>
      <c r="I3059" t="s">
        <v>5371</v>
      </c>
      <c r="J3059" t="s">
        <v>7291</v>
      </c>
      <c r="K3059">
        <v>8083.54</v>
      </c>
      <c r="L3059" s="12" t="s">
        <v>9832</v>
      </c>
      <c r="M3059" s="10" t="s">
        <v>11123</v>
      </c>
      <c r="N3059">
        <v>3058</v>
      </c>
      <c r="O3059">
        <v>45212</v>
      </c>
      <c r="P3059" t="s">
        <v>11404</v>
      </c>
      <c r="Q3059" s="16">
        <v>2232.4</v>
      </c>
      <c r="R3059">
        <v>5851.14</v>
      </c>
      <c r="S3059">
        <v>14</v>
      </c>
      <c r="T3059">
        <v>3058</v>
      </c>
      <c r="U3059">
        <v>7641.42</v>
      </c>
      <c r="V3059" t="s">
        <v>11413</v>
      </c>
      <c r="W3059">
        <v>5.39</v>
      </c>
      <c r="X3059">
        <v>48</v>
      </c>
      <c r="Y3059" t="s">
        <v>11736</v>
      </c>
      <c r="Z3059" t="s">
        <v>12011</v>
      </c>
      <c r="AA3059">
        <v>3058</v>
      </c>
      <c r="AB3059" t="s">
        <v>12016</v>
      </c>
      <c r="AC3059">
        <v>4153.63</v>
      </c>
      <c r="AD3059">
        <v>253.72</v>
      </c>
      <c r="AE3059">
        <v>12.69</v>
      </c>
      <c r="AF3059" t="s">
        <v>11230</v>
      </c>
      <c r="AG3059" t="s">
        <v>11340</v>
      </c>
      <c r="AH3059">
        <v>6220</v>
      </c>
      <c r="AI3059">
        <v>3058</v>
      </c>
      <c r="AJ3059" t="s">
        <v>11375</v>
      </c>
      <c r="AK3059" t="s">
        <v>12027</v>
      </c>
      <c r="AL3059" t="s">
        <v>12031</v>
      </c>
      <c r="AM3059" t="s">
        <v>11129</v>
      </c>
      <c r="AN3059">
        <v>1</v>
      </c>
      <c r="AO3059" s="10" t="s">
        <v>12044</v>
      </c>
      <c r="AP3059" t="str" cm="1">
        <f t="array" ref="AP3059">_xlfn.IFS(
  Table1[[#This Row],[Age]]&lt;=25, "18-25",
  Table1[[#This Row],[Age]]&lt;=35, "26-35",
  Table1[[#This Row],[Age]]&lt;=45, "36-45",
  Table1[[#This Row],[Age]]&lt;=60, "46-60",
  TRUE, "60+")</f>
        <v>46-60</v>
      </c>
    </row>
    <row r="3060" spans="1:42" x14ac:dyDescent="0.3">
      <c r="A3060">
        <v>3059</v>
      </c>
      <c r="B3060" t="s">
        <v>42</v>
      </c>
      <c r="C3060" t="s">
        <v>97</v>
      </c>
      <c r="D3060">
        <v>21</v>
      </c>
      <c r="E3060" t="s">
        <v>104</v>
      </c>
      <c r="F3060" t="s">
        <v>3166</v>
      </c>
      <c r="G3060" t="s">
        <v>5136</v>
      </c>
      <c r="H3060">
        <v>19458797912</v>
      </c>
      <c r="I3060" t="s">
        <v>6140</v>
      </c>
      <c r="J3060" t="s">
        <v>7291</v>
      </c>
      <c r="K3060">
        <v>3657.74</v>
      </c>
      <c r="L3060" s="12" t="s">
        <v>9833</v>
      </c>
      <c r="M3060" s="10" t="s">
        <v>11120</v>
      </c>
      <c r="N3060">
        <v>3059</v>
      </c>
      <c r="O3060">
        <v>45077</v>
      </c>
      <c r="P3060" t="s">
        <v>11403</v>
      </c>
      <c r="Q3060" s="16">
        <v>2142.1</v>
      </c>
      <c r="R3060">
        <v>1515.64</v>
      </c>
      <c r="S3060">
        <v>92</v>
      </c>
      <c r="T3060">
        <v>3059</v>
      </c>
      <c r="U3060">
        <v>38477.449999999997</v>
      </c>
      <c r="V3060" t="s">
        <v>11411</v>
      </c>
      <c r="W3060">
        <v>7.35</v>
      </c>
      <c r="X3060">
        <v>24</v>
      </c>
      <c r="Y3060" t="s">
        <v>8022</v>
      </c>
      <c r="Z3060" t="s">
        <v>12012</v>
      </c>
      <c r="AA3060">
        <v>3059</v>
      </c>
      <c r="AB3060" t="s">
        <v>12016</v>
      </c>
      <c r="AC3060">
        <v>6682.95</v>
      </c>
      <c r="AD3060">
        <v>2489.4699999999998</v>
      </c>
      <c r="AE3060">
        <v>124.47</v>
      </c>
      <c r="AF3060" t="s">
        <v>11216</v>
      </c>
      <c r="AG3060" t="s">
        <v>11281</v>
      </c>
      <c r="AH3060">
        <v>5195</v>
      </c>
      <c r="AI3060">
        <v>3059</v>
      </c>
      <c r="AJ3060" t="s">
        <v>11264</v>
      </c>
      <c r="AK3060" t="s">
        <v>12028</v>
      </c>
      <c r="AL3060" t="s">
        <v>12032</v>
      </c>
      <c r="AM3060" t="s">
        <v>11274</v>
      </c>
      <c r="AN3060">
        <v>1</v>
      </c>
      <c r="AO3060" s="10" t="s">
        <v>12046</v>
      </c>
      <c r="AP3060" t="str" cm="1">
        <f t="array" ref="AP3060">_xlfn.IFS(
  Table1[[#This Row],[Age]]&lt;=25, "18-25",
  Table1[[#This Row],[Age]]&lt;=35, "26-35",
  Table1[[#This Row],[Age]]&lt;=45, "36-45",
  Table1[[#This Row],[Age]]&lt;=60, "46-60",
  TRUE, "60+")</f>
        <v>18-25</v>
      </c>
    </row>
    <row r="3061" spans="1:42" x14ac:dyDescent="0.3">
      <c r="A3061">
        <v>3060</v>
      </c>
      <c r="B3061" t="s">
        <v>35</v>
      </c>
      <c r="C3061" t="s">
        <v>61</v>
      </c>
      <c r="D3061">
        <v>63</v>
      </c>
      <c r="E3061" t="s">
        <v>104</v>
      </c>
      <c r="F3061" t="s">
        <v>3167</v>
      </c>
      <c r="G3061" t="s">
        <v>5135</v>
      </c>
      <c r="H3061">
        <v>19458797913</v>
      </c>
      <c r="I3061" t="s">
        <v>6912</v>
      </c>
      <c r="J3061" t="s">
        <v>7291</v>
      </c>
      <c r="K3061">
        <v>6653.3</v>
      </c>
      <c r="L3061" s="12" t="s">
        <v>9834</v>
      </c>
      <c r="M3061" s="10" t="s">
        <v>11197</v>
      </c>
      <c r="N3061">
        <v>3060</v>
      </c>
      <c r="O3061">
        <v>45102</v>
      </c>
      <c r="P3061" t="s">
        <v>11402</v>
      </c>
      <c r="Q3061" s="16">
        <v>3509.47</v>
      </c>
      <c r="R3061">
        <v>10162.77</v>
      </c>
      <c r="S3061">
        <v>44</v>
      </c>
      <c r="T3061">
        <v>3060</v>
      </c>
      <c r="U3061">
        <v>19924.41</v>
      </c>
      <c r="V3061" t="s">
        <v>11412</v>
      </c>
      <c r="W3061">
        <v>1.95</v>
      </c>
      <c r="X3061">
        <v>48</v>
      </c>
      <c r="Y3061" t="s">
        <v>11747</v>
      </c>
      <c r="Z3061" t="s">
        <v>12011</v>
      </c>
      <c r="AA3061">
        <v>3060</v>
      </c>
      <c r="AB3061" t="s">
        <v>12016</v>
      </c>
      <c r="AC3061">
        <v>1416.66</v>
      </c>
      <c r="AD3061">
        <v>3740.54</v>
      </c>
      <c r="AE3061">
        <v>187.03</v>
      </c>
      <c r="AF3061" t="s">
        <v>11161</v>
      </c>
      <c r="AG3061" t="s">
        <v>11219</v>
      </c>
      <c r="AH3061">
        <v>6134</v>
      </c>
      <c r="AI3061">
        <v>3060</v>
      </c>
      <c r="AJ3061" t="s">
        <v>11060</v>
      </c>
      <c r="AK3061" t="s">
        <v>12028</v>
      </c>
      <c r="AL3061" t="s">
        <v>12031</v>
      </c>
      <c r="AM3061" t="s">
        <v>11084</v>
      </c>
      <c r="AN3061">
        <v>1</v>
      </c>
      <c r="AO3061" s="10" t="s">
        <v>12043</v>
      </c>
      <c r="AP3061" t="str" cm="1">
        <f t="array" ref="AP3061">_xlfn.IFS(
  Table1[[#This Row],[Age]]&lt;=25, "18-25",
  Table1[[#This Row],[Age]]&lt;=35, "26-35",
  Table1[[#This Row],[Age]]&lt;=45, "36-45",
  Table1[[#This Row],[Age]]&lt;=60, "46-60",
  TRUE, "60+")</f>
        <v>60+</v>
      </c>
    </row>
    <row r="3062" spans="1:42" x14ac:dyDescent="0.3">
      <c r="A3062">
        <v>3061</v>
      </c>
      <c r="B3062" t="s">
        <v>14</v>
      </c>
      <c r="C3062" t="s">
        <v>39</v>
      </c>
      <c r="D3062">
        <v>37</v>
      </c>
      <c r="E3062" t="s">
        <v>105</v>
      </c>
      <c r="F3062" t="s">
        <v>3168</v>
      </c>
      <c r="G3062" t="s">
        <v>5145</v>
      </c>
      <c r="H3062">
        <v>19458797914</v>
      </c>
      <c r="I3062" t="s">
        <v>6729</v>
      </c>
      <c r="J3062" t="s">
        <v>7291</v>
      </c>
      <c r="K3062">
        <v>3235.27</v>
      </c>
      <c r="L3062" s="12" t="s">
        <v>9835</v>
      </c>
      <c r="M3062" s="10" t="s">
        <v>11088</v>
      </c>
      <c r="N3062">
        <v>3061</v>
      </c>
      <c r="O3062">
        <v>45124</v>
      </c>
      <c r="P3062" t="s">
        <v>11404</v>
      </c>
      <c r="Q3062" s="16">
        <v>475.65</v>
      </c>
      <c r="R3062">
        <v>2759.62</v>
      </c>
      <c r="S3062">
        <v>25</v>
      </c>
      <c r="T3062">
        <v>3061</v>
      </c>
      <c r="U3062">
        <v>44757.51</v>
      </c>
      <c r="V3062" t="s">
        <v>11412</v>
      </c>
      <c r="W3062">
        <v>7.87</v>
      </c>
      <c r="X3062">
        <v>60</v>
      </c>
      <c r="Y3062" t="s">
        <v>11839</v>
      </c>
      <c r="Z3062" t="s">
        <v>12012</v>
      </c>
      <c r="AA3062">
        <v>3061</v>
      </c>
      <c r="AB3062" t="s">
        <v>12015</v>
      </c>
      <c r="AC3062">
        <v>9395.68</v>
      </c>
      <c r="AD3062">
        <v>4613.75</v>
      </c>
      <c r="AE3062">
        <v>230.69</v>
      </c>
      <c r="AF3062" t="s">
        <v>11127</v>
      </c>
      <c r="AG3062" t="s">
        <v>11079</v>
      </c>
      <c r="AH3062">
        <v>3260</v>
      </c>
      <c r="AI3062">
        <v>3061</v>
      </c>
      <c r="AJ3062" t="s">
        <v>11284</v>
      </c>
      <c r="AK3062" t="s">
        <v>12029</v>
      </c>
      <c r="AL3062" t="s">
        <v>12032</v>
      </c>
      <c r="AM3062" t="s">
        <v>11284</v>
      </c>
      <c r="AN3062">
        <v>1</v>
      </c>
      <c r="AO3062" s="10" t="s">
        <v>12038</v>
      </c>
      <c r="AP3062" t="str" cm="1">
        <f t="array" ref="AP3062">_xlfn.IFS(
  Table1[[#This Row],[Age]]&lt;=25, "18-25",
  Table1[[#This Row],[Age]]&lt;=35, "26-35",
  Table1[[#This Row],[Age]]&lt;=45, "36-45",
  Table1[[#This Row],[Age]]&lt;=60, "46-60",
  TRUE, "60+")</f>
        <v>36-45</v>
      </c>
    </row>
    <row r="3063" spans="1:42" x14ac:dyDescent="0.3">
      <c r="A3063">
        <v>3062</v>
      </c>
      <c r="B3063" t="s">
        <v>49</v>
      </c>
      <c r="C3063" t="s">
        <v>55</v>
      </c>
      <c r="D3063">
        <v>56</v>
      </c>
      <c r="E3063" t="s">
        <v>105</v>
      </c>
      <c r="F3063" t="s">
        <v>3169</v>
      </c>
      <c r="G3063" t="s">
        <v>5109</v>
      </c>
      <c r="H3063">
        <v>19458797915</v>
      </c>
      <c r="I3063" t="s">
        <v>5956</v>
      </c>
      <c r="J3063" t="s">
        <v>7291</v>
      </c>
      <c r="K3063">
        <v>4379.6400000000003</v>
      </c>
      <c r="L3063" s="12" t="s">
        <v>9212</v>
      </c>
      <c r="M3063" s="10" t="s">
        <v>11345</v>
      </c>
      <c r="N3063">
        <v>3062</v>
      </c>
      <c r="O3063">
        <v>44968</v>
      </c>
      <c r="P3063" t="s">
        <v>11402</v>
      </c>
      <c r="Q3063" s="16">
        <v>2737.99</v>
      </c>
      <c r="R3063">
        <v>1641.65</v>
      </c>
      <c r="S3063">
        <v>61</v>
      </c>
      <c r="T3063">
        <v>3062</v>
      </c>
      <c r="U3063">
        <v>22576.87</v>
      </c>
      <c r="V3063" t="s">
        <v>11413</v>
      </c>
      <c r="W3063">
        <v>8.0500000000000007</v>
      </c>
      <c r="X3063">
        <v>48</v>
      </c>
      <c r="Y3063" t="s">
        <v>8812</v>
      </c>
      <c r="Z3063" t="s">
        <v>12011</v>
      </c>
      <c r="AA3063">
        <v>3062</v>
      </c>
      <c r="AB3063" t="s">
        <v>12016</v>
      </c>
      <c r="AC3063">
        <v>9702.68</v>
      </c>
      <c r="AD3063">
        <v>4476.17</v>
      </c>
      <c r="AE3063">
        <v>223.81</v>
      </c>
      <c r="AF3063" t="s">
        <v>11360</v>
      </c>
      <c r="AG3063" t="s">
        <v>11344</v>
      </c>
      <c r="AH3063">
        <v>8546</v>
      </c>
      <c r="AI3063">
        <v>3062</v>
      </c>
      <c r="AJ3063" t="s">
        <v>11211</v>
      </c>
      <c r="AK3063" t="s">
        <v>12029</v>
      </c>
      <c r="AL3063" t="s">
        <v>12031</v>
      </c>
      <c r="AM3063" t="s">
        <v>11172</v>
      </c>
      <c r="AN3063">
        <v>1</v>
      </c>
      <c r="AO3063" s="10" t="s">
        <v>12045</v>
      </c>
      <c r="AP3063" t="str" cm="1">
        <f t="array" ref="AP3063">_xlfn.IFS(
  Table1[[#This Row],[Age]]&lt;=25, "18-25",
  Table1[[#This Row],[Age]]&lt;=35, "26-35",
  Table1[[#This Row],[Age]]&lt;=45, "36-45",
  Table1[[#This Row],[Age]]&lt;=60, "46-60",
  TRUE, "60+")</f>
        <v>46-60</v>
      </c>
    </row>
    <row r="3064" spans="1:42" x14ac:dyDescent="0.3">
      <c r="A3064">
        <v>3063</v>
      </c>
      <c r="B3064" t="s">
        <v>5</v>
      </c>
      <c r="C3064" t="s">
        <v>71</v>
      </c>
      <c r="D3064">
        <v>39</v>
      </c>
      <c r="E3064" t="s">
        <v>105</v>
      </c>
      <c r="F3064" t="s">
        <v>3170</v>
      </c>
      <c r="G3064" t="s">
        <v>5113</v>
      </c>
      <c r="H3064">
        <v>19458797916</v>
      </c>
      <c r="I3064" t="s">
        <v>6108</v>
      </c>
      <c r="J3064" t="s">
        <v>7291</v>
      </c>
      <c r="K3064">
        <v>5401.17</v>
      </c>
      <c r="L3064" s="12" t="s">
        <v>9836</v>
      </c>
      <c r="M3064" s="10" t="s">
        <v>11240</v>
      </c>
      <c r="N3064">
        <v>3063</v>
      </c>
      <c r="O3064">
        <v>44955</v>
      </c>
      <c r="P3064" t="s">
        <v>11402</v>
      </c>
      <c r="Q3064" s="16">
        <v>1107.6500000000001</v>
      </c>
      <c r="R3064">
        <v>4293.5200000000004</v>
      </c>
      <c r="S3064">
        <v>75</v>
      </c>
      <c r="T3064">
        <v>3063</v>
      </c>
      <c r="U3064">
        <v>21042.12</v>
      </c>
      <c r="V3064" t="s">
        <v>11413</v>
      </c>
      <c r="W3064">
        <v>1.46</v>
      </c>
      <c r="X3064">
        <v>12</v>
      </c>
      <c r="Y3064" t="s">
        <v>11566</v>
      </c>
      <c r="Z3064" t="s">
        <v>12010</v>
      </c>
      <c r="AA3064">
        <v>3063</v>
      </c>
      <c r="AB3064" t="s">
        <v>12016</v>
      </c>
      <c r="AC3064">
        <v>9409.2099999999991</v>
      </c>
      <c r="AD3064">
        <v>3235.17</v>
      </c>
      <c r="AE3064">
        <v>161.76</v>
      </c>
      <c r="AF3064" t="s">
        <v>11349</v>
      </c>
      <c r="AG3064" t="s">
        <v>11382</v>
      </c>
      <c r="AH3064">
        <v>1598</v>
      </c>
      <c r="AI3064">
        <v>3063</v>
      </c>
      <c r="AJ3064" t="s">
        <v>11084</v>
      </c>
      <c r="AK3064" t="s">
        <v>12029</v>
      </c>
      <c r="AL3064" t="s">
        <v>12031</v>
      </c>
      <c r="AM3064" t="s">
        <v>11331</v>
      </c>
      <c r="AN3064">
        <v>1</v>
      </c>
      <c r="AO3064" s="10" t="s">
        <v>12039</v>
      </c>
      <c r="AP3064" t="str" cm="1">
        <f t="array" ref="AP3064">_xlfn.IFS(
  Table1[[#This Row],[Age]]&lt;=25, "18-25",
  Table1[[#This Row],[Age]]&lt;=35, "26-35",
  Table1[[#This Row],[Age]]&lt;=45, "36-45",
  Table1[[#This Row],[Age]]&lt;=60, "46-60",
  TRUE, "60+")</f>
        <v>36-45</v>
      </c>
    </row>
    <row r="3065" spans="1:42" x14ac:dyDescent="0.3">
      <c r="A3065">
        <v>3064</v>
      </c>
      <c r="B3065" t="s">
        <v>23</v>
      </c>
      <c r="C3065" t="s">
        <v>91</v>
      </c>
      <c r="D3065">
        <v>41</v>
      </c>
      <c r="E3065" t="s">
        <v>105</v>
      </c>
      <c r="F3065" t="s">
        <v>3171</v>
      </c>
      <c r="G3065" t="s">
        <v>5121</v>
      </c>
      <c r="H3065">
        <v>19458797917</v>
      </c>
      <c r="I3065" t="s">
        <v>5296</v>
      </c>
      <c r="J3065" t="s">
        <v>7292</v>
      </c>
      <c r="K3065">
        <v>7643.96</v>
      </c>
      <c r="L3065" s="12" t="s">
        <v>9596</v>
      </c>
      <c r="M3065" s="10" t="s">
        <v>11050</v>
      </c>
      <c r="N3065">
        <v>3064</v>
      </c>
      <c r="O3065">
        <v>45011</v>
      </c>
      <c r="P3065" t="s">
        <v>11404</v>
      </c>
      <c r="Q3065" s="16">
        <v>794.04</v>
      </c>
      <c r="R3065">
        <v>6849.92</v>
      </c>
      <c r="S3065">
        <v>52</v>
      </c>
      <c r="T3065">
        <v>3064</v>
      </c>
      <c r="U3065">
        <v>22063.439999999999</v>
      </c>
      <c r="V3065" t="s">
        <v>11412</v>
      </c>
      <c r="W3065">
        <v>5.48</v>
      </c>
      <c r="X3065">
        <v>12</v>
      </c>
      <c r="Y3065" t="s">
        <v>11456</v>
      </c>
      <c r="Z3065" t="s">
        <v>12011</v>
      </c>
      <c r="AA3065">
        <v>3064</v>
      </c>
      <c r="AB3065" t="s">
        <v>12016</v>
      </c>
      <c r="AC3065">
        <v>3134.34</v>
      </c>
      <c r="AD3065">
        <v>4911.95</v>
      </c>
      <c r="AE3065">
        <v>245.6</v>
      </c>
      <c r="AF3065" t="s">
        <v>11342</v>
      </c>
      <c r="AG3065" t="s">
        <v>11075</v>
      </c>
      <c r="AH3065">
        <v>3331</v>
      </c>
      <c r="AI3065">
        <v>3064</v>
      </c>
      <c r="AJ3065" t="s">
        <v>11380</v>
      </c>
      <c r="AK3065" t="s">
        <v>12028</v>
      </c>
      <c r="AL3065" t="s">
        <v>12032</v>
      </c>
      <c r="AM3065" t="s">
        <v>11291</v>
      </c>
      <c r="AN3065">
        <v>1</v>
      </c>
      <c r="AO3065" s="10" t="s">
        <v>12047</v>
      </c>
      <c r="AP3065" t="str" cm="1">
        <f t="array" ref="AP3065">_xlfn.IFS(
  Table1[[#This Row],[Age]]&lt;=25, "18-25",
  Table1[[#This Row],[Age]]&lt;=35, "26-35",
  Table1[[#This Row],[Age]]&lt;=45, "36-45",
  Table1[[#This Row],[Age]]&lt;=60, "46-60",
  TRUE, "60+")</f>
        <v>36-45</v>
      </c>
    </row>
    <row r="3066" spans="1:42" x14ac:dyDescent="0.3">
      <c r="A3066">
        <v>3065</v>
      </c>
      <c r="B3066" t="s">
        <v>18</v>
      </c>
      <c r="C3066" t="s">
        <v>100</v>
      </c>
      <c r="D3066">
        <v>64</v>
      </c>
      <c r="E3066" t="s">
        <v>104</v>
      </c>
      <c r="F3066" t="s">
        <v>3172</v>
      </c>
      <c r="G3066" t="s">
        <v>5124</v>
      </c>
      <c r="H3066">
        <v>19458797918</v>
      </c>
      <c r="I3066" t="s">
        <v>5871</v>
      </c>
      <c r="J3066" t="s">
        <v>7292</v>
      </c>
      <c r="K3066">
        <v>8337.48</v>
      </c>
      <c r="L3066" s="12" t="s">
        <v>9029</v>
      </c>
      <c r="M3066" s="10" t="s">
        <v>11211</v>
      </c>
      <c r="N3066">
        <v>3065</v>
      </c>
      <c r="O3066">
        <v>45253</v>
      </c>
      <c r="P3066" t="s">
        <v>11403</v>
      </c>
      <c r="Q3066" s="16">
        <v>4388.6000000000004</v>
      </c>
      <c r="R3066">
        <v>3948.88</v>
      </c>
      <c r="S3066">
        <v>12</v>
      </c>
      <c r="T3066">
        <v>3065</v>
      </c>
      <c r="U3066">
        <v>42046.83</v>
      </c>
      <c r="V3066" t="s">
        <v>11413</v>
      </c>
      <c r="W3066">
        <v>9.5299999999999994</v>
      </c>
      <c r="X3066">
        <v>60</v>
      </c>
      <c r="Y3066" t="s">
        <v>11946</v>
      </c>
      <c r="Z3066" t="s">
        <v>12012</v>
      </c>
      <c r="AA3066">
        <v>3065</v>
      </c>
      <c r="AB3066" t="s">
        <v>12016</v>
      </c>
      <c r="AC3066">
        <v>8740.7099999999991</v>
      </c>
      <c r="AD3066">
        <v>1832.43</v>
      </c>
      <c r="AE3066">
        <v>91.62</v>
      </c>
      <c r="AF3066" t="s">
        <v>11339</v>
      </c>
      <c r="AG3066" t="s">
        <v>11065</v>
      </c>
      <c r="AH3066">
        <v>7280</v>
      </c>
      <c r="AI3066">
        <v>3065</v>
      </c>
      <c r="AJ3066" t="s">
        <v>11091</v>
      </c>
      <c r="AK3066" t="s">
        <v>12027</v>
      </c>
      <c r="AL3066" t="s">
        <v>12032</v>
      </c>
      <c r="AM3066" t="s">
        <v>11144</v>
      </c>
      <c r="AN3066">
        <v>1</v>
      </c>
      <c r="AO3066" s="10" t="s">
        <v>12040</v>
      </c>
      <c r="AP3066" t="str" cm="1">
        <f t="array" ref="AP3066">_xlfn.IFS(
  Table1[[#This Row],[Age]]&lt;=25, "18-25",
  Table1[[#This Row],[Age]]&lt;=35, "26-35",
  Table1[[#This Row],[Age]]&lt;=45, "36-45",
  Table1[[#This Row],[Age]]&lt;=60, "46-60",
  TRUE, "60+")</f>
        <v>60+</v>
      </c>
    </row>
    <row r="3067" spans="1:42" x14ac:dyDescent="0.3">
      <c r="A3067">
        <v>3066</v>
      </c>
      <c r="B3067" t="s">
        <v>45</v>
      </c>
      <c r="C3067" t="s">
        <v>94</v>
      </c>
      <c r="D3067">
        <v>28</v>
      </c>
      <c r="E3067" t="s">
        <v>104</v>
      </c>
      <c r="F3067" t="s">
        <v>3173</v>
      </c>
      <c r="G3067" t="s">
        <v>5124</v>
      </c>
      <c r="H3067">
        <v>19458797919</v>
      </c>
      <c r="I3067" t="s">
        <v>6564</v>
      </c>
      <c r="J3067" t="s">
        <v>7291</v>
      </c>
      <c r="K3067">
        <v>4491.1099999999997</v>
      </c>
      <c r="L3067" s="12" t="s">
        <v>8522</v>
      </c>
      <c r="M3067" s="10" t="s">
        <v>11082</v>
      </c>
      <c r="N3067">
        <v>3066</v>
      </c>
      <c r="O3067">
        <v>45155</v>
      </c>
      <c r="P3067" t="s">
        <v>11402</v>
      </c>
      <c r="Q3067" s="16">
        <v>4986.46</v>
      </c>
      <c r="R3067">
        <v>-495.35</v>
      </c>
      <c r="S3067">
        <v>97</v>
      </c>
      <c r="T3067">
        <v>3066</v>
      </c>
      <c r="U3067">
        <v>1515</v>
      </c>
      <c r="V3067" t="s">
        <v>11413</v>
      </c>
      <c r="W3067">
        <v>9.56</v>
      </c>
      <c r="X3067">
        <v>36</v>
      </c>
      <c r="Y3067" t="s">
        <v>9891</v>
      </c>
      <c r="Z3067" t="s">
        <v>12010</v>
      </c>
      <c r="AA3067">
        <v>3066</v>
      </c>
      <c r="AB3067" t="s">
        <v>12017</v>
      </c>
      <c r="AC3067">
        <v>4494</v>
      </c>
      <c r="AD3067">
        <v>3465.71</v>
      </c>
      <c r="AE3067">
        <v>173.29</v>
      </c>
      <c r="AF3067" t="s">
        <v>11390</v>
      </c>
      <c r="AG3067" t="s">
        <v>11164</v>
      </c>
      <c r="AH3067">
        <v>9264</v>
      </c>
      <c r="AI3067">
        <v>3066</v>
      </c>
      <c r="AJ3067" t="s">
        <v>11083</v>
      </c>
      <c r="AK3067" t="s">
        <v>12029</v>
      </c>
      <c r="AL3067" t="s">
        <v>12031</v>
      </c>
      <c r="AM3067" t="s">
        <v>11363</v>
      </c>
      <c r="AN3067">
        <v>1</v>
      </c>
      <c r="AO3067" s="10" t="s">
        <v>12041</v>
      </c>
      <c r="AP3067" t="str" cm="1">
        <f t="array" ref="AP3067">_xlfn.IFS(
  Table1[[#This Row],[Age]]&lt;=25, "18-25",
  Table1[[#This Row],[Age]]&lt;=35, "26-35",
  Table1[[#This Row],[Age]]&lt;=45, "36-45",
  Table1[[#This Row],[Age]]&lt;=60, "46-60",
  TRUE, "60+")</f>
        <v>26-35</v>
      </c>
    </row>
    <row r="3068" spans="1:42" x14ac:dyDescent="0.3">
      <c r="A3068">
        <v>3067</v>
      </c>
      <c r="B3068" t="s">
        <v>40</v>
      </c>
      <c r="C3068" t="s">
        <v>72</v>
      </c>
      <c r="D3068">
        <v>63</v>
      </c>
      <c r="E3068" t="s">
        <v>104</v>
      </c>
      <c r="F3068" t="s">
        <v>3174</v>
      </c>
      <c r="G3068" t="s">
        <v>5127</v>
      </c>
      <c r="H3068">
        <v>19458797920</v>
      </c>
      <c r="I3068" t="s">
        <v>6630</v>
      </c>
      <c r="J3068" t="s">
        <v>7291</v>
      </c>
      <c r="K3068">
        <v>2407.1</v>
      </c>
      <c r="L3068" s="12" t="s">
        <v>9837</v>
      </c>
      <c r="M3068" s="10" t="s">
        <v>11282</v>
      </c>
      <c r="N3068">
        <v>3067</v>
      </c>
      <c r="O3068">
        <v>45099</v>
      </c>
      <c r="P3068" t="s">
        <v>11402</v>
      </c>
      <c r="Q3068" s="16">
        <v>4856.2700000000004</v>
      </c>
      <c r="R3068">
        <v>-2449.17</v>
      </c>
      <c r="S3068">
        <v>84</v>
      </c>
      <c r="T3068">
        <v>3067</v>
      </c>
      <c r="U3068">
        <v>35538.29</v>
      </c>
      <c r="V3068" t="s">
        <v>11413</v>
      </c>
      <c r="W3068">
        <v>9.86</v>
      </c>
      <c r="X3068">
        <v>24</v>
      </c>
      <c r="Y3068" t="s">
        <v>11978</v>
      </c>
      <c r="Z3068" t="s">
        <v>12010</v>
      </c>
      <c r="AA3068">
        <v>3067</v>
      </c>
      <c r="AB3068" t="s">
        <v>12015</v>
      </c>
      <c r="AC3068">
        <v>7283.67</v>
      </c>
      <c r="AD3068">
        <v>4946.09</v>
      </c>
      <c r="AE3068">
        <v>247.3</v>
      </c>
      <c r="AF3068" t="s">
        <v>11249</v>
      </c>
      <c r="AG3068" t="s">
        <v>11335</v>
      </c>
      <c r="AH3068">
        <v>4999</v>
      </c>
      <c r="AI3068">
        <v>3067</v>
      </c>
      <c r="AJ3068" t="s">
        <v>11115</v>
      </c>
      <c r="AK3068" t="s">
        <v>12027</v>
      </c>
      <c r="AL3068" t="s">
        <v>12031</v>
      </c>
      <c r="AM3068" t="s">
        <v>11219</v>
      </c>
      <c r="AN3068">
        <v>1</v>
      </c>
      <c r="AO3068" s="10" t="s">
        <v>12043</v>
      </c>
      <c r="AP3068" t="str" cm="1">
        <f t="array" ref="AP3068">_xlfn.IFS(
  Table1[[#This Row],[Age]]&lt;=25, "18-25",
  Table1[[#This Row],[Age]]&lt;=35, "26-35",
  Table1[[#This Row],[Age]]&lt;=45, "36-45",
  Table1[[#This Row],[Age]]&lt;=60, "46-60",
  TRUE, "60+")</f>
        <v>60+</v>
      </c>
    </row>
    <row r="3069" spans="1:42" x14ac:dyDescent="0.3">
      <c r="A3069">
        <v>3068</v>
      </c>
      <c r="B3069" t="s">
        <v>39</v>
      </c>
      <c r="C3069" t="s">
        <v>71</v>
      </c>
      <c r="D3069">
        <v>23</v>
      </c>
      <c r="E3069" t="s">
        <v>105</v>
      </c>
      <c r="F3069" t="s">
        <v>3175</v>
      </c>
      <c r="G3069" t="s">
        <v>5127</v>
      </c>
      <c r="H3069">
        <v>19458797921</v>
      </c>
      <c r="I3069" t="s">
        <v>5799</v>
      </c>
      <c r="J3069" t="s">
        <v>7292</v>
      </c>
      <c r="K3069">
        <v>1621.13</v>
      </c>
      <c r="L3069" s="12" t="s">
        <v>9838</v>
      </c>
      <c r="M3069" s="10" t="s">
        <v>11153</v>
      </c>
      <c r="N3069">
        <v>3068</v>
      </c>
      <c r="O3069">
        <v>44967</v>
      </c>
      <c r="P3069" t="s">
        <v>11402</v>
      </c>
      <c r="Q3069" s="16">
        <v>4107.59</v>
      </c>
      <c r="R3069">
        <v>5728.72</v>
      </c>
      <c r="S3069">
        <v>34</v>
      </c>
      <c r="T3069">
        <v>3068</v>
      </c>
      <c r="U3069">
        <v>11056.78</v>
      </c>
      <c r="V3069" t="s">
        <v>11412</v>
      </c>
      <c r="W3069">
        <v>6.91</v>
      </c>
      <c r="X3069">
        <v>48</v>
      </c>
      <c r="Y3069" t="s">
        <v>9520</v>
      </c>
      <c r="Z3069" t="s">
        <v>12010</v>
      </c>
      <c r="AA3069">
        <v>3068</v>
      </c>
      <c r="AB3069" t="s">
        <v>12017</v>
      </c>
      <c r="AC3069">
        <v>2699.37</v>
      </c>
      <c r="AD3069">
        <v>3473.79</v>
      </c>
      <c r="AE3069">
        <v>173.69</v>
      </c>
      <c r="AF3069" t="s">
        <v>11213</v>
      </c>
      <c r="AG3069" t="s">
        <v>11064</v>
      </c>
      <c r="AH3069">
        <v>8347</v>
      </c>
      <c r="AI3069">
        <v>3068</v>
      </c>
      <c r="AJ3069" t="s">
        <v>11193</v>
      </c>
      <c r="AK3069" t="s">
        <v>12028</v>
      </c>
      <c r="AL3069" t="s">
        <v>12032</v>
      </c>
      <c r="AM3069" t="s">
        <v>11381</v>
      </c>
      <c r="AN3069">
        <v>1</v>
      </c>
      <c r="AO3069" s="10" t="s">
        <v>12045</v>
      </c>
      <c r="AP3069" t="str" cm="1">
        <f t="array" ref="AP3069">_xlfn.IFS(
  Table1[[#This Row],[Age]]&lt;=25, "18-25",
  Table1[[#This Row],[Age]]&lt;=35, "26-35",
  Table1[[#This Row],[Age]]&lt;=45, "36-45",
  Table1[[#This Row],[Age]]&lt;=60, "46-60",
  TRUE, "60+")</f>
        <v>18-25</v>
      </c>
    </row>
    <row r="3070" spans="1:42" x14ac:dyDescent="0.3">
      <c r="A3070">
        <v>3069</v>
      </c>
      <c r="B3070" t="s">
        <v>45</v>
      </c>
      <c r="C3070" t="s">
        <v>58</v>
      </c>
      <c r="D3070">
        <v>44</v>
      </c>
      <c r="E3070" t="s">
        <v>105</v>
      </c>
      <c r="F3070" t="s">
        <v>3176</v>
      </c>
      <c r="G3070" t="s">
        <v>5145</v>
      </c>
      <c r="H3070">
        <v>19458797922</v>
      </c>
      <c r="I3070" t="s">
        <v>6642</v>
      </c>
      <c r="J3070" t="s">
        <v>7292</v>
      </c>
      <c r="K3070">
        <v>3473.4</v>
      </c>
      <c r="L3070" s="12" t="s">
        <v>7440</v>
      </c>
      <c r="M3070" s="10" t="s">
        <v>11303</v>
      </c>
      <c r="N3070">
        <v>3069</v>
      </c>
      <c r="O3070">
        <v>45127</v>
      </c>
      <c r="P3070" t="s">
        <v>11402</v>
      </c>
      <c r="Q3070" s="16">
        <v>4600.6499999999996</v>
      </c>
      <c r="R3070">
        <v>8074.05</v>
      </c>
      <c r="S3070">
        <v>23</v>
      </c>
      <c r="T3070">
        <v>3069</v>
      </c>
      <c r="U3070">
        <v>44224.15</v>
      </c>
      <c r="V3070" t="s">
        <v>11412</v>
      </c>
      <c r="W3070">
        <v>2.27</v>
      </c>
      <c r="X3070">
        <v>60</v>
      </c>
      <c r="Y3070" t="s">
        <v>10843</v>
      </c>
      <c r="Z3070" t="s">
        <v>12012</v>
      </c>
      <c r="AA3070">
        <v>3069</v>
      </c>
      <c r="AB3070" t="s">
        <v>12015</v>
      </c>
      <c r="AC3070">
        <v>4791.97</v>
      </c>
      <c r="AD3070">
        <v>1295.47</v>
      </c>
      <c r="AE3070">
        <v>64.77</v>
      </c>
      <c r="AF3070" t="s">
        <v>11113</v>
      </c>
      <c r="AG3070" t="s">
        <v>11236</v>
      </c>
      <c r="AH3070">
        <v>795</v>
      </c>
      <c r="AI3070">
        <v>3069</v>
      </c>
      <c r="AJ3070" t="s">
        <v>11264</v>
      </c>
      <c r="AK3070" t="s">
        <v>12029</v>
      </c>
      <c r="AL3070" t="s">
        <v>12031</v>
      </c>
      <c r="AM3070" t="s">
        <v>11105</v>
      </c>
      <c r="AN3070">
        <v>1</v>
      </c>
      <c r="AO3070" s="10" t="s">
        <v>12038</v>
      </c>
      <c r="AP3070" t="str" cm="1">
        <f t="array" ref="AP3070">_xlfn.IFS(
  Table1[[#This Row],[Age]]&lt;=25, "18-25",
  Table1[[#This Row],[Age]]&lt;=35, "26-35",
  Table1[[#This Row],[Age]]&lt;=45, "36-45",
  Table1[[#This Row],[Age]]&lt;=60, "46-60",
  TRUE, "60+")</f>
        <v>36-45</v>
      </c>
    </row>
    <row r="3071" spans="1:42" x14ac:dyDescent="0.3">
      <c r="A3071">
        <v>3070</v>
      </c>
      <c r="B3071" t="s">
        <v>8</v>
      </c>
      <c r="C3071" t="s">
        <v>81</v>
      </c>
      <c r="D3071">
        <v>27</v>
      </c>
      <c r="E3071" t="s">
        <v>104</v>
      </c>
      <c r="F3071" t="s">
        <v>3177</v>
      </c>
      <c r="G3071" t="s">
        <v>5120</v>
      </c>
      <c r="H3071">
        <v>19458797923</v>
      </c>
      <c r="I3071" t="s">
        <v>6913</v>
      </c>
      <c r="J3071" t="s">
        <v>7291</v>
      </c>
      <c r="K3071">
        <v>8037.66</v>
      </c>
      <c r="L3071" s="12" t="s">
        <v>9839</v>
      </c>
      <c r="M3071" s="10" t="s">
        <v>11343</v>
      </c>
      <c r="N3071">
        <v>3070</v>
      </c>
      <c r="O3071">
        <v>45245</v>
      </c>
      <c r="P3071" t="s">
        <v>11402</v>
      </c>
      <c r="Q3071" s="16">
        <v>4621.82</v>
      </c>
      <c r="R3071">
        <v>3415.84</v>
      </c>
      <c r="S3071">
        <v>19</v>
      </c>
      <c r="T3071">
        <v>3070</v>
      </c>
      <c r="U3071">
        <v>19420.41</v>
      </c>
      <c r="V3071" t="s">
        <v>11411</v>
      </c>
      <c r="W3071">
        <v>4.72</v>
      </c>
      <c r="X3071">
        <v>24</v>
      </c>
      <c r="Y3071" t="s">
        <v>11753</v>
      </c>
      <c r="Z3071" t="s">
        <v>12011</v>
      </c>
      <c r="AA3071">
        <v>3070</v>
      </c>
      <c r="AB3071" t="s">
        <v>12016</v>
      </c>
      <c r="AC3071">
        <v>9051.4599999999991</v>
      </c>
      <c r="AD3071">
        <v>4063.54</v>
      </c>
      <c r="AE3071">
        <v>203.18</v>
      </c>
      <c r="AF3071" t="s">
        <v>11233</v>
      </c>
      <c r="AG3071" t="s">
        <v>11263</v>
      </c>
      <c r="AH3071">
        <v>564</v>
      </c>
      <c r="AI3071">
        <v>3070</v>
      </c>
      <c r="AJ3071" t="s">
        <v>11168</v>
      </c>
      <c r="AK3071" t="s">
        <v>12027</v>
      </c>
      <c r="AL3071" t="s">
        <v>12032</v>
      </c>
      <c r="AM3071" t="s">
        <v>11312</v>
      </c>
      <c r="AN3071">
        <v>1</v>
      </c>
      <c r="AO3071" s="10" t="s">
        <v>12040</v>
      </c>
      <c r="AP3071" t="str" cm="1">
        <f t="array" ref="AP3071">_xlfn.IFS(
  Table1[[#This Row],[Age]]&lt;=25, "18-25",
  Table1[[#This Row],[Age]]&lt;=35, "26-35",
  Table1[[#This Row],[Age]]&lt;=45, "36-45",
  Table1[[#This Row],[Age]]&lt;=60, "46-60",
  TRUE, "60+")</f>
        <v>26-35</v>
      </c>
    </row>
    <row r="3072" spans="1:42" x14ac:dyDescent="0.3">
      <c r="A3072">
        <v>3071</v>
      </c>
      <c r="B3072" t="s">
        <v>25</v>
      </c>
      <c r="C3072" t="s">
        <v>73</v>
      </c>
      <c r="D3072">
        <v>56</v>
      </c>
      <c r="E3072" t="s">
        <v>105</v>
      </c>
      <c r="F3072" t="s">
        <v>3178</v>
      </c>
      <c r="G3072" t="s">
        <v>5129</v>
      </c>
      <c r="H3072">
        <v>19458797924</v>
      </c>
      <c r="I3072" t="s">
        <v>5543</v>
      </c>
      <c r="J3072" t="s">
        <v>7292</v>
      </c>
      <c r="K3072">
        <v>2812.42</v>
      </c>
      <c r="L3072" s="12" t="s">
        <v>9007</v>
      </c>
      <c r="M3072" s="10" t="s">
        <v>11394</v>
      </c>
      <c r="N3072">
        <v>3071</v>
      </c>
      <c r="O3072">
        <v>45026</v>
      </c>
      <c r="P3072" t="s">
        <v>11404</v>
      </c>
      <c r="Q3072" s="16">
        <v>890.04</v>
      </c>
      <c r="R3072">
        <v>1922.38</v>
      </c>
      <c r="S3072">
        <v>1</v>
      </c>
      <c r="T3072">
        <v>3071</v>
      </c>
      <c r="U3072">
        <v>17608.82</v>
      </c>
      <c r="V3072" t="s">
        <v>11413</v>
      </c>
      <c r="W3072">
        <v>7.54</v>
      </c>
      <c r="X3072">
        <v>48</v>
      </c>
      <c r="Y3072" t="s">
        <v>7464</v>
      </c>
      <c r="Z3072" t="s">
        <v>12011</v>
      </c>
      <c r="AA3072">
        <v>3071</v>
      </c>
      <c r="AB3072" t="s">
        <v>12017</v>
      </c>
      <c r="AC3072">
        <v>5118.3900000000003</v>
      </c>
      <c r="AD3072">
        <v>1751.5</v>
      </c>
      <c r="AE3072">
        <v>87.58</v>
      </c>
      <c r="AF3072" t="s">
        <v>11096</v>
      </c>
      <c r="AG3072" t="s">
        <v>11332</v>
      </c>
      <c r="AH3072">
        <v>1213</v>
      </c>
      <c r="AI3072">
        <v>3071</v>
      </c>
      <c r="AJ3072" t="s">
        <v>11369</v>
      </c>
      <c r="AK3072" t="s">
        <v>12028</v>
      </c>
      <c r="AL3072" t="s">
        <v>12032</v>
      </c>
      <c r="AM3072" t="s">
        <v>11258</v>
      </c>
      <c r="AN3072">
        <v>1</v>
      </c>
      <c r="AO3072" s="10" t="s">
        <v>12037</v>
      </c>
      <c r="AP3072" t="str" cm="1">
        <f t="array" ref="AP3072">_xlfn.IFS(
  Table1[[#This Row],[Age]]&lt;=25, "18-25",
  Table1[[#This Row],[Age]]&lt;=35, "26-35",
  Table1[[#This Row],[Age]]&lt;=45, "36-45",
  Table1[[#This Row],[Age]]&lt;=60, "46-60",
  TRUE, "60+")</f>
        <v>46-60</v>
      </c>
    </row>
    <row r="3073" spans="1:42" x14ac:dyDescent="0.3">
      <c r="A3073">
        <v>3072</v>
      </c>
      <c r="B3073" t="s">
        <v>38</v>
      </c>
      <c r="C3073" t="s">
        <v>61</v>
      </c>
      <c r="D3073">
        <v>27</v>
      </c>
      <c r="E3073" t="s">
        <v>106</v>
      </c>
      <c r="F3073" t="s">
        <v>3179</v>
      </c>
      <c r="G3073" t="s">
        <v>5126</v>
      </c>
      <c r="H3073">
        <v>19458797925</v>
      </c>
      <c r="I3073" t="s">
        <v>6032</v>
      </c>
      <c r="J3073" t="s">
        <v>7292</v>
      </c>
      <c r="K3073">
        <v>570.45000000000005</v>
      </c>
      <c r="L3073" s="12" t="s">
        <v>8258</v>
      </c>
      <c r="M3073" s="10" t="s">
        <v>11332</v>
      </c>
      <c r="N3073">
        <v>3072</v>
      </c>
      <c r="O3073">
        <v>45277</v>
      </c>
      <c r="P3073" t="s">
        <v>11403</v>
      </c>
      <c r="Q3073" s="16">
        <v>437.64</v>
      </c>
      <c r="R3073">
        <v>132.81</v>
      </c>
      <c r="S3073">
        <v>74</v>
      </c>
      <c r="T3073">
        <v>3072</v>
      </c>
      <c r="U3073">
        <v>35918.589999999997</v>
      </c>
      <c r="V3073" t="s">
        <v>11411</v>
      </c>
      <c r="W3073">
        <v>3.55</v>
      </c>
      <c r="X3073">
        <v>48</v>
      </c>
      <c r="Y3073" t="s">
        <v>8227</v>
      </c>
      <c r="Z3073" t="s">
        <v>12012</v>
      </c>
      <c r="AA3073">
        <v>3072</v>
      </c>
      <c r="AB3073" t="s">
        <v>12015</v>
      </c>
      <c r="AC3073">
        <v>9374.3799999999992</v>
      </c>
      <c r="AD3073">
        <v>1410.14</v>
      </c>
      <c r="AE3073">
        <v>70.510000000000005</v>
      </c>
      <c r="AF3073" t="s">
        <v>11288</v>
      </c>
      <c r="AG3073" t="s">
        <v>11123</v>
      </c>
      <c r="AH3073">
        <v>2141</v>
      </c>
      <c r="AI3073">
        <v>3072</v>
      </c>
      <c r="AJ3073" t="s">
        <v>11318</v>
      </c>
      <c r="AK3073" t="s">
        <v>12028</v>
      </c>
      <c r="AL3073" t="s">
        <v>12032</v>
      </c>
      <c r="AM3073" t="s">
        <v>11082</v>
      </c>
      <c r="AN3073">
        <v>1</v>
      </c>
      <c r="AO3073" s="10" t="s">
        <v>12036</v>
      </c>
      <c r="AP3073" t="str" cm="1">
        <f t="array" ref="AP3073">_xlfn.IFS(
  Table1[[#This Row],[Age]]&lt;=25, "18-25",
  Table1[[#This Row],[Age]]&lt;=35, "26-35",
  Table1[[#This Row],[Age]]&lt;=45, "36-45",
  Table1[[#This Row],[Age]]&lt;=60, "46-60",
  TRUE, "60+")</f>
        <v>26-35</v>
      </c>
    </row>
    <row r="3074" spans="1:42" x14ac:dyDescent="0.3">
      <c r="A3074">
        <v>3073</v>
      </c>
      <c r="B3074" t="s">
        <v>51</v>
      </c>
      <c r="C3074" t="s">
        <v>65</v>
      </c>
      <c r="D3074">
        <v>63</v>
      </c>
      <c r="E3074" t="s">
        <v>105</v>
      </c>
      <c r="F3074" t="s">
        <v>3180</v>
      </c>
      <c r="G3074" t="s">
        <v>5126</v>
      </c>
      <c r="H3074">
        <v>19458797926</v>
      </c>
      <c r="I3074" t="s">
        <v>5438</v>
      </c>
      <c r="J3074" t="s">
        <v>7292</v>
      </c>
      <c r="K3074">
        <v>5686.33</v>
      </c>
      <c r="L3074" s="12" t="s">
        <v>9840</v>
      </c>
      <c r="M3074" s="10" t="s">
        <v>11119</v>
      </c>
      <c r="N3074">
        <v>3073</v>
      </c>
      <c r="O3074">
        <v>45146</v>
      </c>
      <c r="P3074" t="s">
        <v>11402</v>
      </c>
      <c r="Q3074" s="16">
        <v>642.66</v>
      </c>
      <c r="R3074">
        <v>6328.99</v>
      </c>
      <c r="S3074">
        <v>65</v>
      </c>
      <c r="T3074">
        <v>3073</v>
      </c>
      <c r="U3074">
        <v>36400</v>
      </c>
      <c r="V3074" t="s">
        <v>11411</v>
      </c>
      <c r="W3074">
        <v>8.2899999999999991</v>
      </c>
      <c r="X3074">
        <v>36</v>
      </c>
      <c r="Y3074" t="s">
        <v>10013</v>
      </c>
      <c r="Z3074" t="s">
        <v>12011</v>
      </c>
      <c r="AA3074">
        <v>3073</v>
      </c>
      <c r="AB3074" t="s">
        <v>12017</v>
      </c>
      <c r="AC3074">
        <v>4214.38</v>
      </c>
      <c r="AD3074">
        <v>4137.1400000000003</v>
      </c>
      <c r="AE3074">
        <v>206.86</v>
      </c>
      <c r="AF3074" t="s">
        <v>11293</v>
      </c>
      <c r="AG3074" t="s">
        <v>11053</v>
      </c>
      <c r="AH3074">
        <v>6358</v>
      </c>
      <c r="AI3074">
        <v>3073</v>
      </c>
      <c r="AJ3074" t="s">
        <v>11375</v>
      </c>
      <c r="AK3074" t="s">
        <v>12028</v>
      </c>
      <c r="AL3074" t="s">
        <v>12031</v>
      </c>
      <c r="AM3074" t="s">
        <v>11383</v>
      </c>
      <c r="AN3074">
        <v>1</v>
      </c>
      <c r="AO3074" s="10" t="s">
        <v>12041</v>
      </c>
      <c r="AP3074" t="str" cm="1">
        <f t="array" ref="AP3074">_xlfn.IFS(
  Table1[[#This Row],[Age]]&lt;=25, "18-25",
  Table1[[#This Row],[Age]]&lt;=35, "26-35",
  Table1[[#This Row],[Age]]&lt;=45, "36-45",
  Table1[[#This Row],[Age]]&lt;=60, "46-60",
  TRUE, "60+")</f>
        <v>60+</v>
      </c>
    </row>
    <row r="3075" spans="1:42" x14ac:dyDescent="0.3">
      <c r="A3075">
        <v>3074</v>
      </c>
      <c r="B3075" t="s">
        <v>36</v>
      </c>
      <c r="C3075" t="s">
        <v>99</v>
      </c>
      <c r="D3075">
        <v>43</v>
      </c>
      <c r="E3075" t="s">
        <v>105</v>
      </c>
      <c r="F3075" t="s">
        <v>3181</v>
      </c>
      <c r="G3075" t="s">
        <v>5147</v>
      </c>
      <c r="H3075">
        <v>19458797927</v>
      </c>
      <c r="I3075" t="s">
        <v>5953</v>
      </c>
      <c r="J3075" t="s">
        <v>7292</v>
      </c>
      <c r="K3075">
        <v>432.77</v>
      </c>
      <c r="L3075" s="12" t="s">
        <v>9841</v>
      </c>
      <c r="M3075" s="10" t="s">
        <v>11096</v>
      </c>
      <c r="N3075">
        <v>3074</v>
      </c>
      <c r="O3075">
        <v>45073</v>
      </c>
      <c r="P3075" t="s">
        <v>11403</v>
      </c>
      <c r="Q3075" s="16">
        <v>821.4</v>
      </c>
      <c r="R3075">
        <v>1254.17</v>
      </c>
      <c r="S3075">
        <v>5</v>
      </c>
      <c r="T3075">
        <v>3074</v>
      </c>
      <c r="U3075">
        <v>32051.84</v>
      </c>
      <c r="V3075" t="s">
        <v>11411</v>
      </c>
      <c r="W3075">
        <v>8.75</v>
      </c>
      <c r="X3075">
        <v>24</v>
      </c>
      <c r="Y3075" t="s">
        <v>11622</v>
      </c>
      <c r="Z3075" t="s">
        <v>12012</v>
      </c>
      <c r="AA3075">
        <v>3074</v>
      </c>
      <c r="AB3075" t="s">
        <v>12015</v>
      </c>
      <c r="AC3075">
        <v>6353.6</v>
      </c>
      <c r="AD3075">
        <v>2005.53</v>
      </c>
      <c r="AE3075">
        <v>100.28</v>
      </c>
      <c r="AF3075" t="s">
        <v>11157</v>
      </c>
      <c r="AG3075" t="s">
        <v>11140</v>
      </c>
      <c r="AH3075">
        <v>3581</v>
      </c>
      <c r="AI3075">
        <v>3074</v>
      </c>
      <c r="AJ3075" t="s">
        <v>11054</v>
      </c>
      <c r="AK3075" t="s">
        <v>12028</v>
      </c>
      <c r="AL3075" t="s">
        <v>12031</v>
      </c>
      <c r="AM3075" t="s">
        <v>11398</v>
      </c>
      <c r="AN3075">
        <v>1</v>
      </c>
      <c r="AO3075" s="10" t="s">
        <v>12046</v>
      </c>
      <c r="AP3075" t="str" cm="1">
        <f t="array" ref="AP3075">_xlfn.IFS(
  Table1[[#This Row],[Age]]&lt;=25, "18-25",
  Table1[[#This Row],[Age]]&lt;=35, "26-35",
  Table1[[#This Row],[Age]]&lt;=45, "36-45",
  Table1[[#This Row],[Age]]&lt;=60, "46-60",
  TRUE, "60+")</f>
        <v>36-45</v>
      </c>
    </row>
    <row r="3076" spans="1:42" x14ac:dyDescent="0.3">
      <c r="A3076">
        <v>3075</v>
      </c>
      <c r="B3076" t="s">
        <v>48</v>
      </c>
      <c r="C3076" t="s">
        <v>72</v>
      </c>
      <c r="D3076">
        <v>54</v>
      </c>
      <c r="E3076" t="s">
        <v>105</v>
      </c>
      <c r="F3076" t="s">
        <v>3182</v>
      </c>
      <c r="G3076" t="s">
        <v>5117</v>
      </c>
      <c r="H3076">
        <v>19458797928</v>
      </c>
      <c r="I3076" t="s">
        <v>6844</v>
      </c>
      <c r="J3076" t="s">
        <v>7292</v>
      </c>
      <c r="K3076">
        <v>8860.76</v>
      </c>
      <c r="L3076" s="12" t="s">
        <v>9842</v>
      </c>
      <c r="M3076" s="10" t="s">
        <v>11120</v>
      </c>
      <c r="N3076">
        <v>3075</v>
      </c>
      <c r="O3076">
        <v>44991</v>
      </c>
      <c r="P3076" t="s">
        <v>11403</v>
      </c>
      <c r="Q3076" s="16">
        <v>4114.01</v>
      </c>
      <c r="R3076">
        <v>4746.75</v>
      </c>
      <c r="S3076">
        <v>57</v>
      </c>
      <c r="T3076">
        <v>3075</v>
      </c>
      <c r="U3076">
        <v>17160.599999999999</v>
      </c>
      <c r="V3076" t="s">
        <v>11413</v>
      </c>
      <c r="W3076">
        <v>7.87</v>
      </c>
      <c r="X3076">
        <v>48</v>
      </c>
      <c r="Y3076" t="s">
        <v>11613</v>
      </c>
      <c r="Z3076" t="s">
        <v>12011</v>
      </c>
      <c r="AA3076">
        <v>3075</v>
      </c>
      <c r="AB3076" t="s">
        <v>12015</v>
      </c>
      <c r="AC3076">
        <v>4977.0600000000004</v>
      </c>
      <c r="AD3076">
        <v>3227.78</v>
      </c>
      <c r="AE3076">
        <v>161.38999999999999</v>
      </c>
      <c r="AF3076" t="s">
        <v>11100</v>
      </c>
      <c r="AG3076" t="s">
        <v>11206</v>
      </c>
      <c r="AH3076">
        <v>9653</v>
      </c>
      <c r="AI3076">
        <v>3075</v>
      </c>
      <c r="AJ3076" t="s">
        <v>11286</v>
      </c>
      <c r="AK3076" t="s">
        <v>12028</v>
      </c>
      <c r="AL3076" t="s">
        <v>12031</v>
      </c>
      <c r="AM3076" t="s">
        <v>11293</v>
      </c>
      <c r="AN3076">
        <v>1</v>
      </c>
      <c r="AO3076" s="10" t="s">
        <v>12047</v>
      </c>
      <c r="AP3076" t="str" cm="1">
        <f t="array" ref="AP3076">_xlfn.IFS(
  Table1[[#This Row],[Age]]&lt;=25, "18-25",
  Table1[[#This Row],[Age]]&lt;=35, "26-35",
  Table1[[#This Row],[Age]]&lt;=45, "36-45",
  Table1[[#This Row],[Age]]&lt;=60, "46-60",
  TRUE, "60+")</f>
        <v>46-60</v>
      </c>
    </row>
    <row r="3077" spans="1:42" x14ac:dyDescent="0.3">
      <c r="A3077">
        <v>3076</v>
      </c>
      <c r="B3077" t="s">
        <v>3</v>
      </c>
      <c r="C3077" t="s">
        <v>92</v>
      </c>
      <c r="D3077">
        <v>50</v>
      </c>
      <c r="E3077" t="s">
        <v>105</v>
      </c>
      <c r="F3077" t="s">
        <v>3183</v>
      </c>
      <c r="G3077" t="s">
        <v>5131</v>
      </c>
      <c r="H3077">
        <v>19458797929</v>
      </c>
      <c r="I3077" t="s">
        <v>6233</v>
      </c>
      <c r="J3077" t="s">
        <v>7292</v>
      </c>
      <c r="K3077">
        <v>6812.8</v>
      </c>
      <c r="L3077" s="12" t="s">
        <v>9647</v>
      </c>
      <c r="M3077" s="10" t="s">
        <v>11162</v>
      </c>
      <c r="N3077">
        <v>3076</v>
      </c>
      <c r="O3077">
        <v>45019</v>
      </c>
      <c r="P3077" t="s">
        <v>11404</v>
      </c>
      <c r="Q3077" s="16">
        <v>4706.96</v>
      </c>
      <c r="R3077">
        <v>11519.76</v>
      </c>
      <c r="S3077">
        <v>22</v>
      </c>
      <c r="T3077">
        <v>3076</v>
      </c>
      <c r="U3077">
        <v>30907.3</v>
      </c>
      <c r="V3077" t="s">
        <v>11412</v>
      </c>
      <c r="W3077">
        <v>4.08</v>
      </c>
      <c r="X3077">
        <v>36</v>
      </c>
      <c r="Y3077" t="s">
        <v>9141</v>
      </c>
      <c r="Z3077" t="s">
        <v>12010</v>
      </c>
      <c r="AA3077">
        <v>3076</v>
      </c>
      <c r="AB3077" t="s">
        <v>12015</v>
      </c>
      <c r="AC3077">
        <v>2164.64</v>
      </c>
      <c r="AD3077">
        <v>4339.47</v>
      </c>
      <c r="AE3077">
        <v>216.97</v>
      </c>
      <c r="AF3077" t="s">
        <v>11351</v>
      </c>
      <c r="AG3077" t="s">
        <v>11336</v>
      </c>
      <c r="AH3077">
        <v>8089</v>
      </c>
      <c r="AI3077">
        <v>3076</v>
      </c>
      <c r="AJ3077" t="s">
        <v>11061</v>
      </c>
      <c r="AK3077" t="s">
        <v>12027</v>
      </c>
      <c r="AL3077" t="s">
        <v>12032</v>
      </c>
      <c r="AM3077" t="s">
        <v>11122</v>
      </c>
      <c r="AN3077">
        <v>1</v>
      </c>
      <c r="AO3077" s="10" t="s">
        <v>12037</v>
      </c>
      <c r="AP3077" t="str" cm="1">
        <f t="array" ref="AP3077">_xlfn.IFS(
  Table1[[#This Row],[Age]]&lt;=25, "18-25",
  Table1[[#This Row],[Age]]&lt;=35, "26-35",
  Table1[[#This Row],[Age]]&lt;=45, "36-45",
  Table1[[#This Row],[Age]]&lt;=60, "46-60",
  TRUE, "60+")</f>
        <v>46-60</v>
      </c>
    </row>
    <row r="3078" spans="1:42" x14ac:dyDescent="0.3">
      <c r="A3078">
        <v>3077</v>
      </c>
      <c r="B3078" t="s">
        <v>29</v>
      </c>
      <c r="C3078" t="s">
        <v>68</v>
      </c>
      <c r="D3078">
        <v>68</v>
      </c>
      <c r="E3078" t="s">
        <v>104</v>
      </c>
      <c r="F3078" t="s">
        <v>3184</v>
      </c>
      <c r="G3078" t="s">
        <v>5111</v>
      </c>
      <c r="H3078">
        <v>19458797930</v>
      </c>
      <c r="I3078" t="s">
        <v>5278</v>
      </c>
      <c r="J3078" t="s">
        <v>7292</v>
      </c>
      <c r="K3078">
        <v>2642.77</v>
      </c>
      <c r="L3078" s="12" t="s">
        <v>7489</v>
      </c>
      <c r="M3078" s="10" t="s">
        <v>11352</v>
      </c>
      <c r="N3078">
        <v>3077</v>
      </c>
      <c r="O3078">
        <v>45128</v>
      </c>
      <c r="P3078" t="s">
        <v>11403</v>
      </c>
      <c r="Q3078" s="16">
        <v>1765.68</v>
      </c>
      <c r="R3078">
        <v>877.09</v>
      </c>
      <c r="S3078">
        <v>43</v>
      </c>
      <c r="T3078">
        <v>3077</v>
      </c>
      <c r="U3078">
        <v>3659.03</v>
      </c>
      <c r="V3078" t="s">
        <v>11413</v>
      </c>
      <c r="W3078">
        <v>7.67</v>
      </c>
      <c r="X3078">
        <v>12</v>
      </c>
      <c r="Y3078" t="s">
        <v>11796</v>
      </c>
      <c r="Z3078" t="s">
        <v>12010</v>
      </c>
      <c r="AA3078">
        <v>3077</v>
      </c>
      <c r="AB3078" t="s">
        <v>12017</v>
      </c>
      <c r="AC3078">
        <v>5314.88</v>
      </c>
      <c r="AD3078">
        <v>763.41</v>
      </c>
      <c r="AE3078">
        <v>38.17</v>
      </c>
      <c r="AF3078" t="s">
        <v>11334</v>
      </c>
      <c r="AG3078" t="s">
        <v>11104</v>
      </c>
      <c r="AH3078">
        <v>5292</v>
      </c>
      <c r="AI3078">
        <v>3077</v>
      </c>
      <c r="AJ3078" t="s">
        <v>11277</v>
      </c>
      <c r="AK3078" t="s">
        <v>12029</v>
      </c>
      <c r="AL3078" t="s">
        <v>12032</v>
      </c>
      <c r="AM3078" t="s">
        <v>11265</v>
      </c>
      <c r="AN3078">
        <v>1</v>
      </c>
      <c r="AO3078" s="10" t="s">
        <v>12038</v>
      </c>
      <c r="AP3078" t="str" cm="1">
        <f t="array" ref="AP3078">_xlfn.IFS(
  Table1[[#This Row],[Age]]&lt;=25, "18-25",
  Table1[[#This Row],[Age]]&lt;=35, "26-35",
  Table1[[#This Row],[Age]]&lt;=45, "36-45",
  Table1[[#This Row],[Age]]&lt;=60, "46-60",
  TRUE, "60+")</f>
        <v>60+</v>
      </c>
    </row>
    <row r="3079" spans="1:42" x14ac:dyDescent="0.3">
      <c r="A3079">
        <v>3078</v>
      </c>
      <c r="B3079" t="s">
        <v>37</v>
      </c>
      <c r="C3079" t="s">
        <v>96</v>
      </c>
      <c r="D3079">
        <v>25</v>
      </c>
      <c r="E3079" t="s">
        <v>106</v>
      </c>
      <c r="F3079" t="s">
        <v>3185</v>
      </c>
      <c r="G3079" t="s">
        <v>5129</v>
      </c>
      <c r="H3079">
        <v>19458797931</v>
      </c>
      <c r="I3079" t="s">
        <v>6914</v>
      </c>
      <c r="J3079" t="s">
        <v>7292</v>
      </c>
      <c r="K3079">
        <v>4744.01</v>
      </c>
      <c r="L3079" s="12" t="s">
        <v>9843</v>
      </c>
      <c r="M3079" s="10" t="s">
        <v>11383</v>
      </c>
      <c r="N3079">
        <v>3078</v>
      </c>
      <c r="O3079">
        <v>45218</v>
      </c>
      <c r="P3079" t="s">
        <v>11403</v>
      </c>
      <c r="Q3079" s="16">
        <v>181.47</v>
      </c>
      <c r="R3079">
        <v>4562.54</v>
      </c>
      <c r="S3079">
        <v>2</v>
      </c>
      <c r="T3079">
        <v>3078</v>
      </c>
      <c r="U3079">
        <v>47803.81</v>
      </c>
      <c r="V3079" t="s">
        <v>11412</v>
      </c>
      <c r="W3079">
        <v>1.65</v>
      </c>
      <c r="X3079">
        <v>36</v>
      </c>
      <c r="Y3079" t="s">
        <v>10728</v>
      </c>
      <c r="Z3079" t="s">
        <v>12012</v>
      </c>
      <c r="AA3079">
        <v>3078</v>
      </c>
      <c r="AB3079" t="s">
        <v>12017</v>
      </c>
      <c r="AC3079">
        <v>4240.6000000000004</v>
      </c>
      <c r="AD3079">
        <v>3074.72</v>
      </c>
      <c r="AE3079">
        <v>153.74</v>
      </c>
      <c r="AF3079" t="s">
        <v>11379</v>
      </c>
      <c r="AG3079" t="s">
        <v>11343</v>
      </c>
      <c r="AH3079">
        <v>2057</v>
      </c>
      <c r="AI3079">
        <v>3078</v>
      </c>
      <c r="AJ3079" t="s">
        <v>11248</v>
      </c>
      <c r="AK3079" t="s">
        <v>12027</v>
      </c>
      <c r="AL3079" t="s">
        <v>12031</v>
      </c>
      <c r="AM3079" t="s">
        <v>11037</v>
      </c>
      <c r="AN3079">
        <v>1</v>
      </c>
      <c r="AO3079" s="10" t="s">
        <v>12044</v>
      </c>
      <c r="AP3079" t="str" cm="1">
        <f t="array" ref="AP3079">_xlfn.IFS(
  Table1[[#This Row],[Age]]&lt;=25, "18-25",
  Table1[[#This Row],[Age]]&lt;=35, "26-35",
  Table1[[#This Row],[Age]]&lt;=45, "36-45",
  Table1[[#This Row],[Age]]&lt;=60, "46-60",
  TRUE, "60+")</f>
        <v>18-25</v>
      </c>
    </row>
    <row r="3080" spans="1:42" x14ac:dyDescent="0.3">
      <c r="A3080">
        <v>3079</v>
      </c>
      <c r="B3080" t="s">
        <v>23</v>
      </c>
      <c r="C3080" t="s">
        <v>83</v>
      </c>
      <c r="D3080">
        <v>68</v>
      </c>
      <c r="E3080" t="s">
        <v>104</v>
      </c>
      <c r="F3080" t="s">
        <v>3186</v>
      </c>
      <c r="G3080" t="s">
        <v>5147</v>
      </c>
      <c r="H3080">
        <v>19458797932</v>
      </c>
      <c r="I3080" t="s">
        <v>5685</v>
      </c>
      <c r="J3080" t="s">
        <v>7291</v>
      </c>
      <c r="K3080">
        <v>7418.25</v>
      </c>
      <c r="L3080" s="12" t="s">
        <v>9844</v>
      </c>
      <c r="M3080" s="10" t="s">
        <v>11366</v>
      </c>
      <c r="N3080">
        <v>3079</v>
      </c>
      <c r="O3080">
        <v>45136</v>
      </c>
      <c r="P3080" t="s">
        <v>11403</v>
      </c>
      <c r="Q3080" s="16">
        <v>1544.33</v>
      </c>
      <c r="R3080">
        <v>5873.92</v>
      </c>
      <c r="S3080">
        <v>73</v>
      </c>
      <c r="T3080">
        <v>3079</v>
      </c>
      <c r="U3080">
        <v>23182.880000000001</v>
      </c>
      <c r="V3080" t="s">
        <v>11413</v>
      </c>
      <c r="W3080">
        <v>4.0199999999999996</v>
      </c>
      <c r="X3080">
        <v>24</v>
      </c>
      <c r="Y3080" t="s">
        <v>11606</v>
      </c>
      <c r="Z3080" t="s">
        <v>12012</v>
      </c>
      <c r="AA3080">
        <v>3079</v>
      </c>
      <c r="AB3080" t="s">
        <v>12017</v>
      </c>
      <c r="AC3080">
        <v>2769.3</v>
      </c>
      <c r="AD3080">
        <v>898.88</v>
      </c>
      <c r="AE3080">
        <v>44.94</v>
      </c>
      <c r="AF3080" t="s">
        <v>11176</v>
      </c>
      <c r="AG3080" t="s">
        <v>11113</v>
      </c>
      <c r="AH3080">
        <v>7658</v>
      </c>
      <c r="AI3080">
        <v>3079</v>
      </c>
      <c r="AJ3080" t="s">
        <v>11242</v>
      </c>
      <c r="AK3080" t="s">
        <v>12027</v>
      </c>
      <c r="AL3080" t="s">
        <v>12032</v>
      </c>
      <c r="AM3080" t="s">
        <v>11298</v>
      </c>
      <c r="AN3080">
        <v>1</v>
      </c>
      <c r="AO3080" s="10" t="s">
        <v>12038</v>
      </c>
      <c r="AP3080" t="str" cm="1">
        <f t="array" ref="AP3080">_xlfn.IFS(
  Table1[[#This Row],[Age]]&lt;=25, "18-25",
  Table1[[#This Row],[Age]]&lt;=35, "26-35",
  Table1[[#This Row],[Age]]&lt;=45, "36-45",
  Table1[[#This Row],[Age]]&lt;=60, "46-60",
  TRUE, "60+")</f>
        <v>60+</v>
      </c>
    </row>
    <row r="3081" spans="1:42" x14ac:dyDescent="0.3">
      <c r="A3081">
        <v>3080</v>
      </c>
      <c r="B3081" t="s">
        <v>7</v>
      </c>
      <c r="C3081" t="s">
        <v>92</v>
      </c>
      <c r="D3081">
        <v>66</v>
      </c>
      <c r="E3081" t="s">
        <v>105</v>
      </c>
      <c r="F3081" t="s">
        <v>3187</v>
      </c>
      <c r="G3081" t="s">
        <v>5144</v>
      </c>
      <c r="H3081">
        <v>19458797933</v>
      </c>
      <c r="I3081" t="s">
        <v>6915</v>
      </c>
      <c r="J3081" t="s">
        <v>7292</v>
      </c>
      <c r="K3081">
        <v>9165.27</v>
      </c>
      <c r="L3081" s="12" t="s">
        <v>9845</v>
      </c>
      <c r="M3081" s="10" t="s">
        <v>11076</v>
      </c>
      <c r="N3081">
        <v>3080</v>
      </c>
      <c r="O3081">
        <v>45146</v>
      </c>
      <c r="P3081" t="s">
        <v>11403</v>
      </c>
      <c r="Q3081" s="16">
        <v>3533.63</v>
      </c>
      <c r="R3081">
        <v>5631.64</v>
      </c>
      <c r="S3081">
        <v>7</v>
      </c>
      <c r="T3081">
        <v>3080</v>
      </c>
      <c r="U3081">
        <v>15919.41</v>
      </c>
      <c r="V3081" t="s">
        <v>11412</v>
      </c>
      <c r="W3081">
        <v>7.89</v>
      </c>
      <c r="X3081">
        <v>36</v>
      </c>
      <c r="Y3081" t="s">
        <v>11803</v>
      </c>
      <c r="Z3081" t="s">
        <v>12012</v>
      </c>
      <c r="AA3081">
        <v>3080</v>
      </c>
      <c r="AB3081" t="s">
        <v>12017</v>
      </c>
      <c r="AC3081">
        <v>4812.84</v>
      </c>
      <c r="AD3081">
        <v>3019.14</v>
      </c>
      <c r="AE3081">
        <v>150.96</v>
      </c>
      <c r="AF3081" t="s">
        <v>11346</v>
      </c>
      <c r="AG3081" t="s">
        <v>11036</v>
      </c>
      <c r="AH3081">
        <v>5639</v>
      </c>
      <c r="AI3081">
        <v>3080</v>
      </c>
      <c r="AJ3081" t="s">
        <v>11241</v>
      </c>
      <c r="AK3081" t="s">
        <v>12027</v>
      </c>
      <c r="AL3081" t="s">
        <v>12031</v>
      </c>
      <c r="AM3081" t="s">
        <v>11127</v>
      </c>
      <c r="AN3081">
        <v>-1</v>
      </c>
      <c r="AO3081" s="10" t="s">
        <v>12041</v>
      </c>
      <c r="AP3081" t="str" cm="1">
        <f t="array" ref="AP3081">_xlfn.IFS(
  Table1[[#This Row],[Age]]&lt;=25, "18-25",
  Table1[[#This Row],[Age]]&lt;=35, "26-35",
  Table1[[#This Row],[Age]]&lt;=45, "36-45",
  Table1[[#This Row],[Age]]&lt;=60, "46-60",
  TRUE, "60+")</f>
        <v>60+</v>
      </c>
    </row>
    <row r="3082" spans="1:42" x14ac:dyDescent="0.3">
      <c r="A3082">
        <v>3081</v>
      </c>
      <c r="B3082" t="s">
        <v>42</v>
      </c>
      <c r="C3082" t="s">
        <v>53</v>
      </c>
      <c r="D3082">
        <v>68</v>
      </c>
      <c r="E3082" t="s">
        <v>105</v>
      </c>
      <c r="F3082" t="s">
        <v>3188</v>
      </c>
      <c r="G3082" t="s">
        <v>5144</v>
      </c>
      <c r="H3082">
        <v>19458797934</v>
      </c>
      <c r="I3082" t="s">
        <v>6916</v>
      </c>
      <c r="J3082" t="s">
        <v>7291</v>
      </c>
      <c r="K3082">
        <v>8757.09</v>
      </c>
      <c r="L3082" s="12" t="s">
        <v>8339</v>
      </c>
      <c r="M3082" s="10" t="s">
        <v>11255</v>
      </c>
      <c r="N3082">
        <v>3081</v>
      </c>
      <c r="O3082">
        <v>45226</v>
      </c>
      <c r="P3082" t="s">
        <v>11402</v>
      </c>
      <c r="Q3082" s="16">
        <v>4715.1000000000004</v>
      </c>
      <c r="R3082">
        <v>13472.19</v>
      </c>
      <c r="S3082">
        <v>21</v>
      </c>
      <c r="T3082">
        <v>3081</v>
      </c>
      <c r="U3082">
        <v>43178.17</v>
      </c>
      <c r="V3082" t="s">
        <v>11411</v>
      </c>
      <c r="W3082">
        <v>8.15</v>
      </c>
      <c r="X3082">
        <v>12</v>
      </c>
      <c r="Y3082" t="s">
        <v>11931</v>
      </c>
      <c r="Z3082" t="s">
        <v>12010</v>
      </c>
      <c r="AA3082">
        <v>3081</v>
      </c>
      <c r="AB3082" t="s">
        <v>12016</v>
      </c>
      <c r="AC3082">
        <v>3550.28</v>
      </c>
      <c r="AD3082">
        <v>2453.3200000000002</v>
      </c>
      <c r="AE3082">
        <v>122.67</v>
      </c>
      <c r="AF3082" t="s">
        <v>11186</v>
      </c>
      <c r="AG3082" t="s">
        <v>11334</v>
      </c>
      <c r="AH3082">
        <v>5391</v>
      </c>
      <c r="AI3082">
        <v>3081</v>
      </c>
      <c r="AJ3082" t="s">
        <v>11063</v>
      </c>
      <c r="AK3082" t="s">
        <v>12027</v>
      </c>
      <c r="AL3082" t="s">
        <v>12031</v>
      </c>
      <c r="AM3082" t="s">
        <v>11220</v>
      </c>
      <c r="AN3082">
        <v>1</v>
      </c>
      <c r="AO3082" s="10" t="s">
        <v>12044</v>
      </c>
      <c r="AP3082" t="str" cm="1">
        <f t="array" ref="AP3082">_xlfn.IFS(
  Table1[[#This Row],[Age]]&lt;=25, "18-25",
  Table1[[#This Row],[Age]]&lt;=35, "26-35",
  Table1[[#This Row],[Age]]&lt;=45, "36-45",
  Table1[[#This Row],[Age]]&lt;=60, "46-60",
  TRUE, "60+")</f>
        <v>60+</v>
      </c>
    </row>
    <row r="3083" spans="1:42" x14ac:dyDescent="0.3">
      <c r="A3083">
        <v>3082</v>
      </c>
      <c r="B3083" t="s">
        <v>48</v>
      </c>
      <c r="C3083" t="s">
        <v>84</v>
      </c>
      <c r="D3083">
        <v>45</v>
      </c>
      <c r="E3083" t="s">
        <v>105</v>
      </c>
      <c r="F3083" t="s">
        <v>3189</v>
      </c>
      <c r="G3083" t="s">
        <v>5132</v>
      </c>
      <c r="H3083">
        <v>19458797935</v>
      </c>
      <c r="I3083" t="s">
        <v>6574</v>
      </c>
      <c r="J3083" t="s">
        <v>7292</v>
      </c>
      <c r="K3083">
        <v>788.36</v>
      </c>
      <c r="L3083" s="12" t="s">
        <v>9846</v>
      </c>
      <c r="M3083" s="10" t="s">
        <v>11097</v>
      </c>
      <c r="N3083">
        <v>3082</v>
      </c>
      <c r="O3083">
        <v>45189</v>
      </c>
      <c r="P3083" t="s">
        <v>11404</v>
      </c>
      <c r="Q3083" s="16">
        <v>2253.9699999999998</v>
      </c>
      <c r="R3083">
        <v>3042.33</v>
      </c>
      <c r="S3083">
        <v>71</v>
      </c>
      <c r="T3083">
        <v>3082</v>
      </c>
      <c r="U3083">
        <v>16884.43</v>
      </c>
      <c r="V3083" t="s">
        <v>11413</v>
      </c>
      <c r="W3083">
        <v>3.87</v>
      </c>
      <c r="X3083">
        <v>12</v>
      </c>
      <c r="Y3083" t="s">
        <v>7440</v>
      </c>
      <c r="Z3083" t="s">
        <v>12011</v>
      </c>
      <c r="AA3083">
        <v>3082</v>
      </c>
      <c r="AB3083" t="s">
        <v>12016</v>
      </c>
      <c r="AC3083">
        <v>3317.62</v>
      </c>
      <c r="AD3083">
        <v>4365.8500000000004</v>
      </c>
      <c r="AE3083">
        <v>218.29</v>
      </c>
      <c r="AF3083" t="s">
        <v>11061</v>
      </c>
      <c r="AG3083" t="s">
        <v>11353</v>
      </c>
      <c r="AH3083">
        <v>4870</v>
      </c>
      <c r="AI3083">
        <v>3082</v>
      </c>
      <c r="AJ3083" t="s">
        <v>11333</v>
      </c>
      <c r="AK3083" t="s">
        <v>12028</v>
      </c>
      <c r="AL3083" t="s">
        <v>12032</v>
      </c>
      <c r="AM3083" t="s">
        <v>11235</v>
      </c>
      <c r="AN3083">
        <v>1</v>
      </c>
      <c r="AO3083" s="10" t="s">
        <v>12042</v>
      </c>
      <c r="AP3083" t="str" cm="1">
        <f t="array" ref="AP3083">_xlfn.IFS(
  Table1[[#This Row],[Age]]&lt;=25, "18-25",
  Table1[[#This Row],[Age]]&lt;=35, "26-35",
  Table1[[#This Row],[Age]]&lt;=45, "36-45",
  Table1[[#This Row],[Age]]&lt;=60, "46-60",
  TRUE, "60+")</f>
        <v>36-45</v>
      </c>
    </row>
    <row r="3084" spans="1:42" x14ac:dyDescent="0.3">
      <c r="A3084">
        <v>3083</v>
      </c>
      <c r="B3084" t="s">
        <v>12</v>
      </c>
      <c r="C3084" t="s">
        <v>78</v>
      </c>
      <c r="D3084">
        <v>65</v>
      </c>
      <c r="E3084" t="s">
        <v>105</v>
      </c>
      <c r="F3084" t="s">
        <v>3190</v>
      </c>
      <c r="G3084" t="s">
        <v>5123</v>
      </c>
      <c r="H3084">
        <v>19458797936</v>
      </c>
      <c r="I3084" t="s">
        <v>6241</v>
      </c>
      <c r="J3084" t="s">
        <v>7291</v>
      </c>
      <c r="K3084">
        <v>903.3</v>
      </c>
      <c r="L3084" s="12" t="s">
        <v>9847</v>
      </c>
      <c r="M3084" s="10" t="s">
        <v>11136</v>
      </c>
      <c r="N3084">
        <v>3083</v>
      </c>
      <c r="O3084">
        <v>44964</v>
      </c>
      <c r="P3084" t="s">
        <v>11404</v>
      </c>
      <c r="Q3084" s="16">
        <v>1686.98</v>
      </c>
      <c r="R3084">
        <v>2590.2800000000002</v>
      </c>
      <c r="S3084">
        <v>59</v>
      </c>
      <c r="T3084">
        <v>3083</v>
      </c>
      <c r="U3084">
        <v>49861.5</v>
      </c>
      <c r="V3084" t="s">
        <v>11412</v>
      </c>
      <c r="W3084">
        <v>9.64</v>
      </c>
      <c r="X3084">
        <v>24</v>
      </c>
      <c r="Y3084" t="s">
        <v>7807</v>
      </c>
      <c r="Z3084" t="s">
        <v>12012</v>
      </c>
      <c r="AA3084">
        <v>3083</v>
      </c>
      <c r="AB3084" t="s">
        <v>12016</v>
      </c>
      <c r="AC3084">
        <v>8729.61</v>
      </c>
      <c r="AD3084">
        <v>4504.2</v>
      </c>
      <c r="AE3084">
        <v>225.21</v>
      </c>
      <c r="AF3084" t="s">
        <v>11066</v>
      </c>
      <c r="AG3084" t="s">
        <v>11117</v>
      </c>
      <c r="AH3084">
        <v>6012</v>
      </c>
      <c r="AI3084">
        <v>3083</v>
      </c>
      <c r="AJ3084" t="s">
        <v>11184</v>
      </c>
      <c r="AK3084" t="s">
        <v>12027</v>
      </c>
      <c r="AL3084" t="s">
        <v>12032</v>
      </c>
      <c r="AM3084" t="s">
        <v>11266</v>
      </c>
      <c r="AN3084">
        <v>1</v>
      </c>
      <c r="AO3084" s="10" t="s">
        <v>12045</v>
      </c>
      <c r="AP3084" t="str" cm="1">
        <f t="array" ref="AP3084">_xlfn.IFS(
  Table1[[#This Row],[Age]]&lt;=25, "18-25",
  Table1[[#This Row],[Age]]&lt;=35, "26-35",
  Table1[[#This Row],[Age]]&lt;=45, "36-45",
  Table1[[#This Row],[Age]]&lt;=60, "46-60",
  TRUE, "60+")</f>
        <v>60+</v>
      </c>
    </row>
    <row r="3085" spans="1:42" x14ac:dyDescent="0.3">
      <c r="A3085">
        <v>3084</v>
      </c>
      <c r="B3085" t="s">
        <v>40</v>
      </c>
      <c r="C3085" t="s">
        <v>74</v>
      </c>
      <c r="D3085">
        <v>53</v>
      </c>
      <c r="E3085" t="s">
        <v>105</v>
      </c>
      <c r="F3085" t="s">
        <v>3191</v>
      </c>
      <c r="G3085" t="s">
        <v>5137</v>
      </c>
      <c r="H3085">
        <v>19458797937</v>
      </c>
      <c r="I3085" t="s">
        <v>6361</v>
      </c>
      <c r="J3085" t="s">
        <v>7291</v>
      </c>
      <c r="K3085">
        <v>6017.46</v>
      </c>
      <c r="L3085" s="12" t="s">
        <v>9848</v>
      </c>
      <c r="M3085" s="10" t="s">
        <v>11106</v>
      </c>
      <c r="N3085">
        <v>3084</v>
      </c>
      <c r="O3085">
        <v>45031</v>
      </c>
      <c r="P3085" t="s">
        <v>11404</v>
      </c>
      <c r="Q3085" s="16">
        <v>3269.58</v>
      </c>
      <c r="R3085">
        <v>9287.0400000000009</v>
      </c>
      <c r="S3085">
        <v>9</v>
      </c>
      <c r="T3085">
        <v>3084</v>
      </c>
      <c r="U3085">
        <v>34839.379999999997</v>
      </c>
      <c r="V3085" t="s">
        <v>11411</v>
      </c>
      <c r="W3085">
        <v>3.46</v>
      </c>
      <c r="X3085">
        <v>60</v>
      </c>
      <c r="Y3085" t="s">
        <v>9980</v>
      </c>
      <c r="Z3085" t="s">
        <v>12012</v>
      </c>
      <c r="AA3085">
        <v>3084</v>
      </c>
      <c r="AB3085" t="s">
        <v>12017</v>
      </c>
      <c r="AC3085">
        <v>7901.6</v>
      </c>
      <c r="AD3085">
        <v>3852.27</v>
      </c>
      <c r="AE3085">
        <v>192.61</v>
      </c>
      <c r="AF3085" t="s">
        <v>11295</v>
      </c>
      <c r="AG3085" t="s">
        <v>11180</v>
      </c>
      <c r="AH3085">
        <v>9917</v>
      </c>
      <c r="AI3085">
        <v>3084</v>
      </c>
      <c r="AJ3085" t="s">
        <v>11230</v>
      </c>
      <c r="AK3085" t="s">
        <v>12029</v>
      </c>
      <c r="AL3085" t="s">
        <v>12032</v>
      </c>
      <c r="AM3085" t="s">
        <v>11134</v>
      </c>
      <c r="AN3085">
        <v>1</v>
      </c>
      <c r="AO3085" s="10" t="s">
        <v>12037</v>
      </c>
      <c r="AP3085" t="str" cm="1">
        <f t="array" ref="AP3085">_xlfn.IFS(
  Table1[[#This Row],[Age]]&lt;=25, "18-25",
  Table1[[#This Row],[Age]]&lt;=35, "26-35",
  Table1[[#This Row],[Age]]&lt;=45, "36-45",
  Table1[[#This Row],[Age]]&lt;=60, "46-60",
  TRUE, "60+")</f>
        <v>46-60</v>
      </c>
    </row>
    <row r="3086" spans="1:42" x14ac:dyDescent="0.3">
      <c r="A3086">
        <v>3085</v>
      </c>
      <c r="B3086" t="s">
        <v>36</v>
      </c>
      <c r="C3086" t="s">
        <v>67</v>
      </c>
      <c r="D3086">
        <v>57</v>
      </c>
      <c r="E3086" t="s">
        <v>106</v>
      </c>
      <c r="F3086" t="s">
        <v>3192</v>
      </c>
      <c r="G3086" t="s">
        <v>5127</v>
      </c>
      <c r="H3086">
        <v>19458797938</v>
      </c>
      <c r="I3086" t="s">
        <v>6003</v>
      </c>
      <c r="J3086" t="s">
        <v>7291</v>
      </c>
      <c r="K3086">
        <v>5015.3100000000004</v>
      </c>
      <c r="L3086" s="12" t="s">
        <v>9849</v>
      </c>
      <c r="M3086" s="10" t="s">
        <v>11078</v>
      </c>
      <c r="N3086">
        <v>3085</v>
      </c>
      <c r="O3086">
        <v>45177</v>
      </c>
      <c r="P3086" t="s">
        <v>11403</v>
      </c>
      <c r="Q3086" s="16">
        <v>1063.52</v>
      </c>
      <c r="R3086">
        <v>6078.83</v>
      </c>
      <c r="S3086">
        <v>40</v>
      </c>
      <c r="T3086">
        <v>3085</v>
      </c>
      <c r="U3086">
        <v>32829.32</v>
      </c>
      <c r="V3086" t="s">
        <v>11411</v>
      </c>
      <c r="W3086">
        <v>6.94</v>
      </c>
      <c r="X3086">
        <v>36</v>
      </c>
      <c r="Y3086" t="s">
        <v>11510</v>
      </c>
      <c r="Z3086" t="s">
        <v>12010</v>
      </c>
      <c r="AA3086">
        <v>3085</v>
      </c>
      <c r="AB3086" t="s">
        <v>12016</v>
      </c>
      <c r="AC3086">
        <v>7091.96</v>
      </c>
      <c r="AD3086">
        <v>3143.34</v>
      </c>
      <c r="AE3086">
        <v>157.16999999999999</v>
      </c>
      <c r="AF3086" t="s">
        <v>11213</v>
      </c>
      <c r="AG3086" t="s">
        <v>11126</v>
      </c>
      <c r="AH3086">
        <v>8918</v>
      </c>
      <c r="AI3086">
        <v>3085</v>
      </c>
      <c r="AJ3086" t="s">
        <v>11148</v>
      </c>
      <c r="AK3086" t="s">
        <v>12029</v>
      </c>
      <c r="AL3086" t="s">
        <v>12031</v>
      </c>
      <c r="AM3086" t="s">
        <v>11100</v>
      </c>
      <c r="AN3086">
        <v>1</v>
      </c>
      <c r="AO3086" s="10" t="s">
        <v>12042</v>
      </c>
      <c r="AP3086" t="str" cm="1">
        <f t="array" ref="AP3086">_xlfn.IFS(
  Table1[[#This Row],[Age]]&lt;=25, "18-25",
  Table1[[#This Row],[Age]]&lt;=35, "26-35",
  Table1[[#This Row],[Age]]&lt;=45, "36-45",
  Table1[[#This Row],[Age]]&lt;=60, "46-60",
  TRUE, "60+")</f>
        <v>46-60</v>
      </c>
    </row>
    <row r="3087" spans="1:42" x14ac:dyDescent="0.3">
      <c r="A3087">
        <v>3086</v>
      </c>
      <c r="B3087" t="s">
        <v>33</v>
      </c>
      <c r="C3087" t="s">
        <v>39</v>
      </c>
      <c r="D3087">
        <v>42</v>
      </c>
      <c r="E3087" t="s">
        <v>104</v>
      </c>
      <c r="F3087" t="s">
        <v>3193</v>
      </c>
      <c r="G3087" t="s">
        <v>5139</v>
      </c>
      <c r="H3087">
        <v>19458797939</v>
      </c>
      <c r="I3087" t="s">
        <v>6892</v>
      </c>
      <c r="J3087" t="s">
        <v>7291</v>
      </c>
      <c r="K3087">
        <v>3000.08</v>
      </c>
      <c r="L3087" s="12" t="s">
        <v>9850</v>
      </c>
      <c r="M3087" s="10" t="s">
        <v>11395</v>
      </c>
      <c r="N3087">
        <v>3086</v>
      </c>
      <c r="O3087">
        <v>45180</v>
      </c>
      <c r="P3087" t="s">
        <v>11403</v>
      </c>
      <c r="Q3087" s="16">
        <v>3831.41</v>
      </c>
      <c r="R3087">
        <v>-831.33</v>
      </c>
      <c r="S3087">
        <v>73</v>
      </c>
      <c r="T3087">
        <v>3086</v>
      </c>
      <c r="U3087">
        <v>8440.9699999999993</v>
      </c>
      <c r="V3087" t="s">
        <v>11411</v>
      </c>
      <c r="W3087">
        <v>8.91</v>
      </c>
      <c r="X3087">
        <v>24</v>
      </c>
      <c r="Y3087" t="s">
        <v>11792</v>
      </c>
      <c r="Z3087" t="s">
        <v>12010</v>
      </c>
      <c r="AA3087">
        <v>3086</v>
      </c>
      <c r="AB3087" t="s">
        <v>12016</v>
      </c>
      <c r="AC3087">
        <v>4281.74</v>
      </c>
      <c r="AD3087">
        <v>1414.94</v>
      </c>
      <c r="AE3087">
        <v>70.75</v>
      </c>
      <c r="AF3087" t="s">
        <v>11083</v>
      </c>
      <c r="AG3087" t="s">
        <v>11038</v>
      </c>
      <c r="AH3087">
        <v>9263</v>
      </c>
      <c r="AI3087">
        <v>3086</v>
      </c>
      <c r="AJ3087" t="s">
        <v>11377</v>
      </c>
      <c r="AK3087" t="s">
        <v>12027</v>
      </c>
      <c r="AL3087" t="s">
        <v>12031</v>
      </c>
      <c r="AM3087" t="s">
        <v>11367</v>
      </c>
      <c r="AN3087">
        <v>1</v>
      </c>
      <c r="AO3087" s="10" t="s">
        <v>12042</v>
      </c>
      <c r="AP3087" t="str" cm="1">
        <f t="array" ref="AP3087">_xlfn.IFS(
  Table1[[#This Row],[Age]]&lt;=25, "18-25",
  Table1[[#This Row],[Age]]&lt;=35, "26-35",
  Table1[[#This Row],[Age]]&lt;=45, "36-45",
  Table1[[#This Row],[Age]]&lt;=60, "46-60",
  TRUE, "60+")</f>
        <v>36-45</v>
      </c>
    </row>
    <row r="3088" spans="1:42" x14ac:dyDescent="0.3">
      <c r="A3088">
        <v>3087</v>
      </c>
      <c r="B3088" t="s">
        <v>2</v>
      </c>
      <c r="C3088" t="s">
        <v>94</v>
      </c>
      <c r="D3088">
        <v>53</v>
      </c>
      <c r="E3088" t="s">
        <v>105</v>
      </c>
      <c r="F3088" t="s">
        <v>3194</v>
      </c>
      <c r="G3088" t="s">
        <v>5121</v>
      </c>
      <c r="H3088">
        <v>19458797940</v>
      </c>
      <c r="I3088" t="s">
        <v>5345</v>
      </c>
      <c r="J3088" t="s">
        <v>7292</v>
      </c>
      <c r="K3088">
        <v>9764.11</v>
      </c>
      <c r="L3088" s="12" t="s">
        <v>9851</v>
      </c>
      <c r="M3088" s="10" t="s">
        <v>11131</v>
      </c>
      <c r="N3088">
        <v>3087</v>
      </c>
      <c r="O3088">
        <v>45204</v>
      </c>
      <c r="P3088" t="s">
        <v>11402</v>
      </c>
      <c r="Q3088" s="16">
        <v>2076.0300000000002</v>
      </c>
      <c r="R3088">
        <v>7688.08</v>
      </c>
      <c r="S3088">
        <v>49</v>
      </c>
      <c r="T3088">
        <v>3087</v>
      </c>
      <c r="U3088">
        <v>30883.27</v>
      </c>
      <c r="V3088" t="s">
        <v>11411</v>
      </c>
      <c r="W3088">
        <v>5.96</v>
      </c>
      <c r="X3088">
        <v>48</v>
      </c>
      <c r="Y3088" t="s">
        <v>11951</v>
      </c>
      <c r="Z3088" t="s">
        <v>12012</v>
      </c>
      <c r="AA3088">
        <v>3087</v>
      </c>
      <c r="AB3088" t="s">
        <v>12016</v>
      </c>
      <c r="AC3088">
        <v>3080.77</v>
      </c>
      <c r="AD3088">
        <v>2439.17</v>
      </c>
      <c r="AE3088">
        <v>121.96</v>
      </c>
      <c r="AF3088" t="s">
        <v>11081</v>
      </c>
      <c r="AG3088" t="s">
        <v>11119</v>
      </c>
      <c r="AH3088">
        <v>7570</v>
      </c>
      <c r="AI3088">
        <v>3087</v>
      </c>
      <c r="AJ3088" t="s">
        <v>11106</v>
      </c>
      <c r="AK3088" t="s">
        <v>12027</v>
      </c>
      <c r="AL3088" t="s">
        <v>12031</v>
      </c>
      <c r="AM3088" t="s">
        <v>11192</v>
      </c>
      <c r="AN3088">
        <v>1</v>
      </c>
      <c r="AO3088" s="10" t="s">
        <v>12044</v>
      </c>
      <c r="AP3088" t="str" cm="1">
        <f t="array" ref="AP3088">_xlfn.IFS(
  Table1[[#This Row],[Age]]&lt;=25, "18-25",
  Table1[[#This Row],[Age]]&lt;=35, "26-35",
  Table1[[#This Row],[Age]]&lt;=45, "36-45",
  Table1[[#This Row],[Age]]&lt;=60, "46-60",
  TRUE, "60+")</f>
        <v>46-60</v>
      </c>
    </row>
    <row r="3089" spans="1:42" x14ac:dyDescent="0.3">
      <c r="A3089">
        <v>3088</v>
      </c>
      <c r="B3089" t="s">
        <v>2</v>
      </c>
      <c r="C3089" t="s">
        <v>90</v>
      </c>
      <c r="D3089">
        <v>30</v>
      </c>
      <c r="E3089" t="s">
        <v>106</v>
      </c>
      <c r="F3089" t="s">
        <v>3195</v>
      </c>
      <c r="G3089" t="s">
        <v>5115</v>
      </c>
      <c r="H3089">
        <v>19458797941</v>
      </c>
      <c r="I3089" t="s">
        <v>6917</v>
      </c>
      <c r="J3089" t="s">
        <v>7291</v>
      </c>
      <c r="K3089">
        <v>7488.04</v>
      </c>
      <c r="L3089" s="12" t="s">
        <v>9852</v>
      </c>
      <c r="M3089" s="10" t="s">
        <v>11064</v>
      </c>
      <c r="N3089">
        <v>3088</v>
      </c>
      <c r="O3089">
        <v>45163</v>
      </c>
      <c r="P3089" t="s">
        <v>11403</v>
      </c>
      <c r="Q3089" s="16">
        <v>4886.58</v>
      </c>
      <c r="R3089">
        <v>12374.62</v>
      </c>
      <c r="S3089">
        <v>12</v>
      </c>
      <c r="T3089">
        <v>3088</v>
      </c>
      <c r="U3089">
        <v>8601.1200000000008</v>
      </c>
      <c r="V3089" t="s">
        <v>11412</v>
      </c>
      <c r="W3089">
        <v>4.71</v>
      </c>
      <c r="X3089">
        <v>36</v>
      </c>
      <c r="Y3089" t="s">
        <v>11483</v>
      </c>
      <c r="Z3089" t="s">
        <v>12010</v>
      </c>
      <c r="AA3089">
        <v>3088</v>
      </c>
      <c r="AB3089" t="s">
        <v>12017</v>
      </c>
      <c r="AC3089">
        <v>6681.44</v>
      </c>
      <c r="AD3089">
        <v>772.91</v>
      </c>
      <c r="AE3089">
        <v>38.65</v>
      </c>
      <c r="AF3089" t="s">
        <v>11395</v>
      </c>
      <c r="AG3089" t="s">
        <v>11249</v>
      </c>
      <c r="AH3089">
        <v>4843</v>
      </c>
      <c r="AI3089">
        <v>3088</v>
      </c>
      <c r="AJ3089" t="s">
        <v>11192</v>
      </c>
      <c r="AK3089" t="s">
        <v>12027</v>
      </c>
      <c r="AL3089" t="s">
        <v>12031</v>
      </c>
      <c r="AM3089" t="s">
        <v>11232</v>
      </c>
      <c r="AN3089">
        <v>1</v>
      </c>
      <c r="AO3089" s="10" t="s">
        <v>12041</v>
      </c>
      <c r="AP3089" t="str" cm="1">
        <f t="array" ref="AP3089">_xlfn.IFS(
  Table1[[#This Row],[Age]]&lt;=25, "18-25",
  Table1[[#This Row],[Age]]&lt;=35, "26-35",
  Table1[[#This Row],[Age]]&lt;=45, "36-45",
  Table1[[#This Row],[Age]]&lt;=60, "46-60",
  TRUE, "60+")</f>
        <v>26-35</v>
      </c>
    </row>
    <row r="3090" spans="1:42" x14ac:dyDescent="0.3">
      <c r="A3090">
        <v>3089</v>
      </c>
      <c r="B3090" t="s">
        <v>35</v>
      </c>
      <c r="C3090" t="s">
        <v>72</v>
      </c>
      <c r="D3090">
        <v>24</v>
      </c>
      <c r="E3090" t="s">
        <v>104</v>
      </c>
      <c r="F3090" t="s">
        <v>3196</v>
      </c>
      <c r="G3090" t="s">
        <v>5119</v>
      </c>
      <c r="H3090">
        <v>19458797942</v>
      </c>
      <c r="I3090" t="s">
        <v>6918</v>
      </c>
      <c r="J3090" t="s">
        <v>7292</v>
      </c>
      <c r="K3090">
        <v>6904.44</v>
      </c>
      <c r="L3090" s="12" t="s">
        <v>9853</v>
      </c>
      <c r="M3090" s="10" t="s">
        <v>11196</v>
      </c>
      <c r="N3090">
        <v>3089</v>
      </c>
      <c r="O3090">
        <v>45129</v>
      </c>
      <c r="P3090" t="s">
        <v>11403</v>
      </c>
      <c r="Q3090" s="16">
        <v>4671.25</v>
      </c>
      <c r="R3090">
        <v>2233.19</v>
      </c>
      <c r="S3090">
        <v>73</v>
      </c>
      <c r="T3090">
        <v>3089</v>
      </c>
      <c r="U3090">
        <v>39396.6</v>
      </c>
      <c r="V3090" t="s">
        <v>11412</v>
      </c>
      <c r="W3090">
        <v>2.9</v>
      </c>
      <c r="X3090">
        <v>12</v>
      </c>
      <c r="Y3090" t="s">
        <v>10931</v>
      </c>
      <c r="Z3090" t="s">
        <v>12010</v>
      </c>
      <c r="AA3090">
        <v>3089</v>
      </c>
      <c r="AB3090" t="s">
        <v>12016</v>
      </c>
      <c r="AC3090">
        <v>3509.64</v>
      </c>
      <c r="AD3090">
        <v>39.85</v>
      </c>
      <c r="AE3090">
        <v>1.99</v>
      </c>
      <c r="AF3090" t="s">
        <v>11352</v>
      </c>
      <c r="AG3090" t="s">
        <v>11086</v>
      </c>
      <c r="AH3090">
        <v>2348</v>
      </c>
      <c r="AI3090">
        <v>3089</v>
      </c>
      <c r="AJ3090" t="s">
        <v>11330</v>
      </c>
      <c r="AK3090" t="s">
        <v>12027</v>
      </c>
      <c r="AL3090" t="s">
        <v>12031</v>
      </c>
      <c r="AM3090" t="s">
        <v>11370</v>
      </c>
      <c r="AN3090">
        <v>1</v>
      </c>
      <c r="AO3090" s="10" t="s">
        <v>12038</v>
      </c>
      <c r="AP3090" t="str" cm="1">
        <f t="array" ref="AP3090">_xlfn.IFS(
  Table1[[#This Row],[Age]]&lt;=25, "18-25",
  Table1[[#This Row],[Age]]&lt;=35, "26-35",
  Table1[[#This Row],[Age]]&lt;=45, "36-45",
  Table1[[#This Row],[Age]]&lt;=60, "46-60",
  TRUE, "60+")</f>
        <v>18-25</v>
      </c>
    </row>
    <row r="3091" spans="1:42" x14ac:dyDescent="0.3">
      <c r="A3091">
        <v>3090</v>
      </c>
      <c r="B3091" t="s">
        <v>38</v>
      </c>
      <c r="C3091" t="s">
        <v>67</v>
      </c>
      <c r="D3091">
        <v>18</v>
      </c>
      <c r="E3091" t="s">
        <v>104</v>
      </c>
      <c r="F3091" t="s">
        <v>3197</v>
      </c>
      <c r="G3091" t="s">
        <v>5120</v>
      </c>
      <c r="H3091">
        <v>19458797943</v>
      </c>
      <c r="I3091" t="s">
        <v>6861</v>
      </c>
      <c r="J3091" t="s">
        <v>7291</v>
      </c>
      <c r="K3091">
        <v>1895.16</v>
      </c>
      <c r="L3091" s="12" t="s">
        <v>8070</v>
      </c>
      <c r="M3091" s="10" t="s">
        <v>11253</v>
      </c>
      <c r="N3091">
        <v>3090</v>
      </c>
      <c r="O3091">
        <v>44980</v>
      </c>
      <c r="P3091" t="s">
        <v>11404</v>
      </c>
      <c r="Q3091" s="16">
        <v>3330.19</v>
      </c>
      <c r="R3091">
        <v>5225.3500000000004</v>
      </c>
      <c r="S3091">
        <v>10</v>
      </c>
      <c r="T3091">
        <v>3090</v>
      </c>
      <c r="U3091">
        <v>7781.72</v>
      </c>
      <c r="V3091" t="s">
        <v>11411</v>
      </c>
      <c r="W3091">
        <v>2.77</v>
      </c>
      <c r="X3091">
        <v>36</v>
      </c>
      <c r="Y3091" t="s">
        <v>11979</v>
      </c>
      <c r="Z3091" t="s">
        <v>12011</v>
      </c>
      <c r="AA3091">
        <v>3090</v>
      </c>
      <c r="AB3091" t="s">
        <v>12016</v>
      </c>
      <c r="AC3091">
        <v>7748.9</v>
      </c>
      <c r="AD3091">
        <v>2835.27</v>
      </c>
      <c r="AE3091">
        <v>141.76</v>
      </c>
      <c r="AF3091" t="s">
        <v>11123</v>
      </c>
      <c r="AG3091" t="s">
        <v>11160</v>
      </c>
      <c r="AH3091">
        <v>9284</v>
      </c>
      <c r="AI3091">
        <v>3090</v>
      </c>
      <c r="AJ3091" t="s">
        <v>11285</v>
      </c>
      <c r="AK3091" t="s">
        <v>12029</v>
      </c>
      <c r="AL3091" t="s">
        <v>12032</v>
      </c>
      <c r="AM3091" t="s">
        <v>11105</v>
      </c>
      <c r="AN3091">
        <v>1</v>
      </c>
      <c r="AO3091" s="10" t="s">
        <v>12045</v>
      </c>
      <c r="AP3091" t="str" cm="1">
        <f t="array" ref="AP3091">_xlfn.IFS(
  Table1[[#This Row],[Age]]&lt;=25, "18-25",
  Table1[[#This Row],[Age]]&lt;=35, "26-35",
  Table1[[#This Row],[Age]]&lt;=45, "36-45",
  Table1[[#This Row],[Age]]&lt;=60, "46-60",
  TRUE, "60+")</f>
        <v>18-25</v>
      </c>
    </row>
    <row r="3092" spans="1:42" x14ac:dyDescent="0.3">
      <c r="A3092">
        <v>3091</v>
      </c>
      <c r="B3092" t="s">
        <v>47</v>
      </c>
      <c r="C3092" t="s">
        <v>82</v>
      </c>
      <c r="D3092">
        <v>26</v>
      </c>
      <c r="E3092" t="s">
        <v>104</v>
      </c>
      <c r="F3092" t="s">
        <v>3198</v>
      </c>
      <c r="G3092" t="s">
        <v>5126</v>
      </c>
      <c r="H3092">
        <v>19458797944</v>
      </c>
      <c r="I3092" t="s">
        <v>5847</v>
      </c>
      <c r="J3092" t="s">
        <v>7292</v>
      </c>
      <c r="K3092">
        <v>2910.92</v>
      </c>
      <c r="L3092" s="12" t="s">
        <v>9854</v>
      </c>
      <c r="M3092" s="10" t="s">
        <v>11299</v>
      </c>
      <c r="N3092">
        <v>3091</v>
      </c>
      <c r="O3092">
        <v>45137</v>
      </c>
      <c r="P3092" t="s">
        <v>11403</v>
      </c>
      <c r="Q3092" s="16">
        <v>3243.43</v>
      </c>
      <c r="R3092">
        <v>-332.51</v>
      </c>
      <c r="S3092">
        <v>74</v>
      </c>
      <c r="T3092">
        <v>3091</v>
      </c>
      <c r="U3092">
        <v>18582.8</v>
      </c>
      <c r="V3092" t="s">
        <v>11411</v>
      </c>
      <c r="W3092">
        <v>2.4300000000000002</v>
      </c>
      <c r="X3092">
        <v>24</v>
      </c>
      <c r="Y3092" t="s">
        <v>11846</v>
      </c>
      <c r="Z3092" t="s">
        <v>12011</v>
      </c>
      <c r="AA3092">
        <v>3091</v>
      </c>
      <c r="AB3092" t="s">
        <v>12016</v>
      </c>
      <c r="AC3092">
        <v>5337.45</v>
      </c>
      <c r="AD3092">
        <v>1310.78</v>
      </c>
      <c r="AE3092">
        <v>65.540000000000006</v>
      </c>
      <c r="AF3092" t="s">
        <v>11275</v>
      </c>
      <c r="AG3092" t="s">
        <v>11129</v>
      </c>
      <c r="AH3092">
        <v>9840</v>
      </c>
      <c r="AI3092">
        <v>3091</v>
      </c>
      <c r="AJ3092" t="s">
        <v>11048</v>
      </c>
      <c r="AK3092" t="s">
        <v>12028</v>
      </c>
      <c r="AL3092" t="s">
        <v>12031</v>
      </c>
      <c r="AM3092" t="s">
        <v>11038</v>
      </c>
      <c r="AN3092">
        <v>1</v>
      </c>
      <c r="AO3092" s="10" t="s">
        <v>12038</v>
      </c>
      <c r="AP3092" t="str" cm="1">
        <f t="array" ref="AP3092">_xlfn.IFS(
  Table1[[#This Row],[Age]]&lt;=25, "18-25",
  Table1[[#This Row],[Age]]&lt;=35, "26-35",
  Table1[[#This Row],[Age]]&lt;=45, "36-45",
  Table1[[#This Row],[Age]]&lt;=60, "46-60",
  TRUE, "60+")</f>
        <v>26-35</v>
      </c>
    </row>
    <row r="3093" spans="1:42" x14ac:dyDescent="0.3">
      <c r="A3093">
        <v>3092</v>
      </c>
      <c r="B3093" t="s">
        <v>11</v>
      </c>
      <c r="C3093" t="s">
        <v>76</v>
      </c>
      <c r="D3093">
        <v>45</v>
      </c>
      <c r="E3093" t="s">
        <v>105</v>
      </c>
      <c r="F3093" t="s">
        <v>3199</v>
      </c>
      <c r="G3093" t="s">
        <v>5114</v>
      </c>
      <c r="H3093">
        <v>19458797945</v>
      </c>
      <c r="I3093" t="s">
        <v>6150</v>
      </c>
      <c r="J3093" t="s">
        <v>7291</v>
      </c>
      <c r="K3093">
        <v>6089.68</v>
      </c>
      <c r="L3093" s="12" t="s">
        <v>9855</v>
      </c>
      <c r="M3093" s="10" t="s">
        <v>11221</v>
      </c>
      <c r="N3093">
        <v>3092</v>
      </c>
      <c r="O3093">
        <v>44932</v>
      </c>
      <c r="P3093" t="s">
        <v>11404</v>
      </c>
      <c r="Q3093" s="16">
        <v>624.52</v>
      </c>
      <c r="R3093">
        <v>6714.2</v>
      </c>
      <c r="S3093">
        <v>17</v>
      </c>
      <c r="T3093">
        <v>3092</v>
      </c>
      <c r="U3093">
        <v>24359.91</v>
      </c>
      <c r="V3093" t="s">
        <v>11411</v>
      </c>
      <c r="W3093">
        <v>4.99</v>
      </c>
      <c r="X3093">
        <v>60</v>
      </c>
      <c r="Y3093" t="s">
        <v>11507</v>
      </c>
      <c r="Z3093" t="s">
        <v>12012</v>
      </c>
      <c r="AA3093">
        <v>3092</v>
      </c>
      <c r="AB3093" t="s">
        <v>12015</v>
      </c>
      <c r="AC3093">
        <v>9192.98</v>
      </c>
      <c r="AD3093">
        <v>1397.12</v>
      </c>
      <c r="AE3093">
        <v>69.86</v>
      </c>
      <c r="AF3093" t="s">
        <v>11147</v>
      </c>
      <c r="AG3093" t="s">
        <v>11143</v>
      </c>
      <c r="AH3093">
        <v>3904</v>
      </c>
      <c r="AI3093">
        <v>3092</v>
      </c>
      <c r="AJ3093" t="s">
        <v>11122</v>
      </c>
      <c r="AK3093" t="s">
        <v>12028</v>
      </c>
      <c r="AL3093" t="s">
        <v>12032</v>
      </c>
      <c r="AM3093" t="s">
        <v>11127</v>
      </c>
      <c r="AN3093">
        <v>1</v>
      </c>
      <c r="AO3093" s="10" t="s">
        <v>12039</v>
      </c>
      <c r="AP3093" t="str" cm="1">
        <f t="array" ref="AP3093">_xlfn.IFS(
  Table1[[#This Row],[Age]]&lt;=25, "18-25",
  Table1[[#This Row],[Age]]&lt;=35, "26-35",
  Table1[[#This Row],[Age]]&lt;=45, "36-45",
  Table1[[#This Row],[Age]]&lt;=60, "46-60",
  TRUE, "60+")</f>
        <v>36-45</v>
      </c>
    </row>
    <row r="3094" spans="1:42" x14ac:dyDescent="0.3">
      <c r="A3094">
        <v>3093</v>
      </c>
      <c r="B3094" t="s">
        <v>12</v>
      </c>
      <c r="C3094" t="s">
        <v>66</v>
      </c>
      <c r="D3094">
        <v>53</v>
      </c>
      <c r="E3094" t="s">
        <v>105</v>
      </c>
      <c r="F3094" t="s">
        <v>3200</v>
      </c>
      <c r="G3094" t="s">
        <v>5140</v>
      </c>
      <c r="H3094">
        <v>19458797946</v>
      </c>
      <c r="I3094" t="s">
        <v>5664</v>
      </c>
      <c r="J3094" t="s">
        <v>7292</v>
      </c>
      <c r="K3094">
        <v>7976.4</v>
      </c>
      <c r="L3094" s="12" t="s">
        <v>8942</v>
      </c>
      <c r="M3094" s="10" t="s">
        <v>11121</v>
      </c>
      <c r="N3094">
        <v>3093</v>
      </c>
      <c r="O3094">
        <v>45127</v>
      </c>
      <c r="P3094" t="s">
        <v>11404</v>
      </c>
      <c r="Q3094" s="16">
        <v>1411.92</v>
      </c>
      <c r="R3094">
        <v>9388.32</v>
      </c>
      <c r="S3094">
        <v>4</v>
      </c>
      <c r="T3094">
        <v>3093</v>
      </c>
      <c r="U3094">
        <v>40454.480000000003</v>
      </c>
      <c r="V3094" t="s">
        <v>11411</v>
      </c>
      <c r="W3094">
        <v>5.93</v>
      </c>
      <c r="X3094">
        <v>60</v>
      </c>
      <c r="Y3094" t="s">
        <v>11693</v>
      </c>
      <c r="Z3094" t="s">
        <v>12010</v>
      </c>
      <c r="AA3094">
        <v>3093</v>
      </c>
      <c r="AB3094" t="s">
        <v>12017</v>
      </c>
      <c r="AC3094">
        <v>9074.93</v>
      </c>
      <c r="AD3094">
        <v>891.51</v>
      </c>
      <c r="AE3094">
        <v>44.58</v>
      </c>
      <c r="AF3094" t="s">
        <v>11135</v>
      </c>
      <c r="AG3094" t="s">
        <v>11036</v>
      </c>
      <c r="AH3094">
        <v>7849</v>
      </c>
      <c r="AI3094">
        <v>3093</v>
      </c>
      <c r="AJ3094" t="s">
        <v>11107</v>
      </c>
      <c r="AK3094" t="s">
        <v>12027</v>
      </c>
      <c r="AL3094" t="s">
        <v>12031</v>
      </c>
      <c r="AM3094" t="s">
        <v>11397</v>
      </c>
      <c r="AN3094">
        <v>-1</v>
      </c>
      <c r="AO3094" s="10" t="s">
        <v>12038</v>
      </c>
      <c r="AP3094" t="str" cm="1">
        <f t="array" ref="AP3094">_xlfn.IFS(
  Table1[[#This Row],[Age]]&lt;=25, "18-25",
  Table1[[#This Row],[Age]]&lt;=35, "26-35",
  Table1[[#This Row],[Age]]&lt;=45, "36-45",
  Table1[[#This Row],[Age]]&lt;=60, "46-60",
  TRUE, "60+")</f>
        <v>46-60</v>
      </c>
    </row>
    <row r="3095" spans="1:42" x14ac:dyDescent="0.3">
      <c r="A3095">
        <v>3094</v>
      </c>
      <c r="B3095" t="s">
        <v>40</v>
      </c>
      <c r="C3095" t="s">
        <v>88</v>
      </c>
      <c r="D3095">
        <v>63</v>
      </c>
      <c r="E3095" t="s">
        <v>106</v>
      </c>
      <c r="F3095" t="s">
        <v>3201</v>
      </c>
      <c r="G3095" t="s">
        <v>5109</v>
      </c>
      <c r="H3095">
        <v>19458797947</v>
      </c>
      <c r="I3095" t="s">
        <v>5216</v>
      </c>
      <c r="J3095" t="s">
        <v>7292</v>
      </c>
      <c r="K3095">
        <v>9317.5</v>
      </c>
      <c r="L3095" s="12" t="s">
        <v>8667</v>
      </c>
      <c r="M3095" s="10" t="s">
        <v>11037</v>
      </c>
      <c r="N3095">
        <v>3094</v>
      </c>
      <c r="O3095">
        <v>45290</v>
      </c>
      <c r="P3095" t="s">
        <v>11404</v>
      </c>
      <c r="Q3095" s="16">
        <v>4311.03</v>
      </c>
      <c r="R3095">
        <v>13628.53</v>
      </c>
      <c r="S3095">
        <v>64</v>
      </c>
      <c r="T3095">
        <v>3094</v>
      </c>
      <c r="U3095">
        <v>32005.25</v>
      </c>
      <c r="V3095" t="s">
        <v>11411</v>
      </c>
      <c r="W3095">
        <v>8.5500000000000007</v>
      </c>
      <c r="X3095">
        <v>48</v>
      </c>
      <c r="Y3095" t="s">
        <v>11853</v>
      </c>
      <c r="Z3095" t="s">
        <v>12011</v>
      </c>
      <c r="AA3095">
        <v>3094</v>
      </c>
      <c r="AB3095" t="s">
        <v>12015</v>
      </c>
      <c r="AC3095">
        <v>4989.4399999999996</v>
      </c>
      <c r="AD3095">
        <v>387.59</v>
      </c>
      <c r="AE3095">
        <v>19.38</v>
      </c>
      <c r="AF3095" t="s">
        <v>11090</v>
      </c>
      <c r="AG3095" t="s">
        <v>11300</v>
      </c>
      <c r="AH3095">
        <v>8837</v>
      </c>
      <c r="AI3095">
        <v>3094</v>
      </c>
      <c r="AJ3095" t="s">
        <v>11211</v>
      </c>
      <c r="AK3095" t="s">
        <v>12029</v>
      </c>
      <c r="AL3095" t="s">
        <v>12031</v>
      </c>
      <c r="AM3095" t="s">
        <v>11192</v>
      </c>
      <c r="AN3095">
        <v>1</v>
      </c>
      <c r="AO3095" s="10" t="s">
        <v>12036</v>
      </c>
      <c r="AP3095" t="str" cm="1">
        <f t="array" ref="AP3095">_xlfn.IFS(
  Table1[[#This Row],[Age]]&lt;=25, "18-25",
  Table1[[#This Row],[Age]]&lt;=35, "26-35",
  Table1[[#This Row],[Age]]&lt;=45, "36-45",
  Table1[[#This Row],[Age]]&lt;=60, "46-60",
  TRUE, "60+")</f>
        <v>60+</v>
      </c>
    </row>
    <row r="3096" spans="1:42" x14ac:dyDescent="0.3">
      <c r="A3096">
        <v>3095</v>
      </c>
      <c r="B3096" t="s">
        <v>46</v>
      </c>
      <c r="C3096" t="s">
        <v>54</v>
      </c>
      <c r="D3096">
        <v>47</v>
      </c>
      <c r="E3096" t="s">
        <v>106</v>
      </c>
      <c r="F3096" t="s">
        <v>3202</v>
      </c>
      <c r="G3096" t="s">
        <v>5146</v>
      </c>
      <c r="H3096">
        <v>19458797948</v>
      </c>
      <c r="I3096" t="s">
        <v>5341</v>
      </c>
      <c r="J3096" t="s">
        <v>7291</v>
      </c>
      <c r="K3096">
        <v>7007.5</v>
      </c>
      <c r="L3096" s="12" t="s">
        <v>8749</v>
      </c>
      <c r="M3096" s="10" t="s">
        <v>11122</v>
      </c>
      <c r="N3096">
        <v>3095</v>
      </c>
      <c r="O3096">
        <v>45211</v>
      </c>
      <c r="P3096" t="s">
        <v>11403</v>
      </c>
      <c r="Q3096" s="16">
        <v>1821.29</v>
      </c>
      <c r="R3096">
        <v>5186.21</v>
      </c>
      <c r="S3096">
        <v>16</v>
      </c>
      <c r="T3096">
        <v>3095</v>
      </c>
      <c r="U3096">
        <v>37650.400000000001</v>
      </c>
      <c r="V3096" t="s">
        <v>11413</v>
      </c>
      <c r="W3096">
        <v>2.96</v>
      </c>
      <c r="X3096">
        <v>24</v>
      </c>
      <c r="Y3096" t="s">
        <v>11533</v>
      </c>
      <c r="Z3096" t="s">
        <v>12011</v>
      </c>
      <c r="AA3096">
        <v>3095</v>
      </c>
      <c r="AB3096" t="s">
        <v>12015</v>
      </c>
      <c r="AC3096">
        <v>9588.14</v>
      </c>
      <c r="AD3096">
        <v>1243.8</v>
      </c>
      <c r="AE3096">
        <v>62.19</v>
      </c>
      <c r="AF3096" t="s">
        <v>11188</v>
      </c>
      <c r="AG3096" t="s">
        <v>11057</v>
      </c>
      <c r="AH3096">
        <v>6067</v>
      </c>
      <c r="AI3096">
        <v>3095</v>
      </c>
      <c r="AJ3096" t="s">
        <v>11251</v>
      </c>
      <c r="AK3096" t="s">
        <v>12028</v>
      </c>
      <c r="AL3096" t="s">
        <v>12032</v>
      </c>
      <c r="AM3096" t="s">
        <v>11106</v>
      </c>
      <c r="AN3096">
        <v>1</v>
      </c>
      <c r="AO3096" s="10" t="s">
        <v>12044</v>
      </c>
      <c r="AP3096" t="str" cm="1">
        <f t="array" ref="AP3096">_xlfn.IFS(
  Table1[[#This Row],[Age]]&lt;=25, "18-25",
  Table1[[#This Row],[Age]]&lt;=35, "26-35",
  Table1[[#This Row],[Age]]&lt;=45, "36-45",
  Table1[[#This Row],[Age]]&lt;=60, "46-60",
  TRUE, "60+")</f>
        <v>46-60</v>
      </c>
    </row>
    <row r="3097" spans="1:42" x14ac:dyDescent="0.3">
      <c r="A3097">
        <v>3096</v>
      </c>
      <c r="B3097" t="s">
        <v>51</v>
      </c>
      <c r="C3097" t="s">
        <v>86</v>
      </c>
      <c r="D3097">
        <v>26</v>
      </c>
      <c r="E3097" t="s">
        <v>104</v>
      </c>
      <c r="F3097" t="s">
        <v>3203</v>
      </c>
      <c r="G3097" t="s">
        <v>5145</v>
      </c>
      <c r="H3097">
        <v>19458797949</v>
      </c>
      <c r="I3097" t="s">
        <v>6459</v>
      </c>
      <c r="J3097" t="s">
        <v>7292</v>
      </c>
      <c r="K3097">
        <v>4244.51</v>
      </c>
      <c r="L3097" s="12" t="s">
        <v>8837</v>
      </c>
      <c r="M3097" s="10" t="s">
        <v>11323</v>
      </c>
      <c r="N3097">
        <v>3096</v>
      </c>
      <c r="O3097">
        <v>44969</v>
      </c>
      <c r="P3097" t="s">
        <v>11403</v>
      </c>
      <c r="Q3097" s="16">
        <v>2126.39</v>
      </c>
      <c r="R3097">
        <v>2118.12</v>
      </c>
      <c r="S3097">
        <v>49</v>
      </c>
      <c r="T3097">
        <v>3096</v>
      </c>
      <c r="U3097">
        <v>12954.73</v>
      </c>
      <c r="V3097" t="s">
        <v>11412</v>
      </c>
      <c r="W3097">
        <v>7.8</v>
      </c>
      <c r="X3097">
        <v>36</v>
      </c>
      <c r="Y3097" t="s">
        <v>8022</v>
      </c>
      <c r="Z3097" t="s">
        <v>12012</v>
      </c>
      <c r="AA3097">
        <v>3096</v>
      </c>
      <c r="AB3097" t="s">
        <v>12017</v>
      </c>
      <c r="AC3097">
        <v>6946.81</v>
      </c>
      <c r="AD3097">
        <v>1172.82</v>
      </c>
      <c r="AE3097">
        <v>58.64</v>
      </c>
      <c r="AF3097" t="s">
        <v>11175</v>
      </c>
      <c r="AG3097" t="s">
        <v>11225</v>
      </c>
      <c r="AH3097">
        <v>7281</v>
      </c>
      <c r="AI3097">
        <v>3096</v>
      </c>
      <c r="AJ3097" t="s">
        <v>11342</v>
      </c>
      <c r="AK3097" t="s">
        <v>12029</v>
      </c>
      <c r="AL3097" t="s">
        <v>12032</v>
      </c>
      <c r="AM3097" t="s">
        <v>11380</v>
      </c>
      <c r="AN3097">
        <v>1</v>
      </c>
      <c r="AO3097" s="10" t="s">
        <v>12045</v>
      </c>
      <c r="AP3097" t="str" cm="1">
        <f t="array" ref="AP3097">_xlfn.IFS(
  Table1[[#This Row],[Age]]&lt;=25, "18-25",
  Table1[[#This Row],[Age]]&lt;=35, "26-35",
  Table1[[#This Row],[Age]]&lt;=45, "36-45",
  Table1[[#This Row],[Age]]&lt;=60, "46-60",
  TRUE, "60+")</f>
        <v>26-35</v>
      </c>
    </row>
    <row r="3098" spans="1:42" x14ac:dyDescent="0.3">
      <c r="A3098">
        <v>3097</v>
      </c>
      <c r="B3098" t="s">
        <v>17</v>
      </c>
      <c r="C3098" t="s">
        <v>98</v>
      </c>
      <c r="D3098">
        <v>47</v>
      </c>
      <c r="E3098" t="s">
        <v>105</v>
      </c>
      <c r="F3098" t="s">
        <v>3204</v>
      </c>
      <c r="G3098" t="s">
        <v>5144</v>
      </c>
      <c r="H3098">
        <v>19458797950</v>
      </c>
      <c r="I3098" t="s">
        <v>6919</v>
      </c>
      <c r="J3098" t="s">
        <v>7292</v>
      </c>
      <c r="K3098">
        <v>6941.67</v>
      </c>
      <c r="L3098" s="12" t="s">
        <v>9856</v>
      </c>
      <c r="M3098" s="10" t="s">
        <v>11258</v>
      </c>
      <c r="N3098">
        <v>3097</v>
      </c>
      <c r="O3098">
        <v>45121</v>
      </c>
      <c r="P3098" t="s">
        <v>11402</v>
      </c>
      <c r="Q3098" s="16">
        <v>4200.72</v>
      </c>
      <c r="R3098">
        <v>2740.95</v>
      </c>
      <c r="S3098">
        <v>27</v>
      </c>
      <c r="T3098">
        <v>3097</v>
      </c>
      <c r="U3098">
        <v>12625.91</v>
      </c>
      <c r="V3098" t="s">
        <v>11412</v>
      </c>
      <c r="W3098">
        <v>7.25</v>
      </c>
      <c r="X3098">
        <v>12</v>
      </c>
      <c r="Y3098" t="s">
        <v>7396</v>
      </c>
      <c r="Z3098" t="s">
        <v>12010</v>
      </c>
      <c r="AA3098">
        <v>3097</v>
      </c>
      <c r="AB3098" t="s">
        <v>12015</v>
      </c>
      <c r="AC3098">
        <v>6445.71</v>
      </c>
      <c r="AD3098">
        <v>2063.42</v>
      </c>
      <c r="AE3098">
        <v>103.17</v>
      </c>
      <c r="AF3098" t="s">
        <v>11034</v>
      </c>
      <c r="AG3098" t="s">
        <v>11068</v>
      </c>
      <c r="AH3098">
        <v>1525</v>
      </c>
      <c r="AI3098">
        <v>3097</v>
      </c>
      <c r="AJ3098" t="s">
        <v>11355</v>
      </c>
      <c r="AK3098" t="s">
        <v>12027</v>
      </c>
      <c r="AL3098" t="s">
        <v>12031</v>
      </c>
      <c r="AM3098" t="s">
        <v>11247</v>
      </c>
      <c r="AN3098">
        <v>1</v>
      </c>
      <c r="AO3098" s="10" t="s">
        <v>12038</v>
      </c>
      <c r="AP3098" t="str" cm="1">
        <f t="array" ref="AP3098">_xlfn.IFS(
  Table1[[#This Row],[Age]]&lt;=25, "18-25",
  Table1[[#This Row],[Age]]&lt;=35, "26-35",
  Table1[[#This Row],[Age]]&lt;=45, "36-45",
  Table1[[#This Row],[Age]]&lt;=60, "46-60",
  TRUE, "60+")</f>
        <v>46-60</v>
      </c>
    </row>
    <row r="3099" spans="1:42" x14ac:dyDescent="0.3">
      <c r="A3099">
        <v>3098</v>
      </c>
      <c r="B3099" t="s">
        <v>43</v>
      </c>
      <c r="C3099" t="s">
        <v>79</v>
      </c>
      <c r="D3099">
        <v>52</v>
      </c>
      <c r="E3099" t="s">
        <v>104</v>
      </c>
      <c r="F3099" t="s">
        <v>3205</v>
      </c>
      <c r="G3099" t="s">
        <v>5112</v>
      </c>
      <c r="H3099">
        <v>19458797951</v>
      </c>
      <c r="I3099" t="s">
        <v>5610</v>
      </c>
      <c r="J3099" t="s">
        <v>7291</v>
      </c>
      <c r="K3099">
        <v>784.84</v>
      </c>
      <c r="L3099" s="12" t="s">
        <v>9119</v>
      </c>
      <c r="M3099" s="10" t="s">
        <v>11204</v>
      </c>
      <c r="N3099">
        <v>3098</v>
      </c>
      <c r="O3099">
        <v>45174</v>
      </c>
      <c r="P3099" t="s">
        <v>11404</v>
      </c>
      <c r="Q3099" s="16">
        <v>2140.36</v>
      </c>
      <c r="R3099">
        <v>-1355.52</v>
      </c>
      <c r="S3099">
        <v>6</v>
      </c>
      <c r="T3099">
        <v>3098</v>
      </c>
      <c r="U3099">
        <v>19650.38</v>
      </c>
      <c r="V3099" t="s">
        <v>11413</v>
      </c>
      <c r="W3099">
        <v>6.71</v>
      </c>
      <c r="X3099">
        <v>36</v>
      </c>
      <c r="Y3099" t="s">
        <v>11477</v>
      </c>
      <c r="Z3099" t="s">
        <v>12010</v>
      </c>
      <c r="AA3099">
        <v>3098</v>
      </c>
      <c r="AB3099" t="s">
        <v>12015</v>
      </c>
      <c r="AC3099">
        <v>1840.11</v>
      </c>
      <c r="AD3099">
        <v>380.92</v>
      </c>
      <c r="AE3099">
        <v>19.05</v>
      </c>
      <c r="AF3099" t="s">
        <v>11242</v>
      </c>
      <c r="AG3099" t="s">
        <v>11222</v>
      </c>
      <c r="AH3099">
        <v>212</v>
      </c>
      <c r="AI3099">
        <v>3098</v>
      </c>
      <c r="AJ3099" t="s">
        <v>11161</v>
      </c>
      <c r="AK3099" t="s">
        <v>12027</v>
      </c>
      <c r="AL3099" t="s">
        <v>12031</v>
      </c>
      <c r="AM3099" t="s">
        <v>11192</v>
      </c>
      <c r="AN3099">
        <v>1</v>
      </c>
      <c r="AO3099" s="10" t="s">
        <v>12042</v>
      </c>
      <c r="AP3099" t="str" cm="1">
        <f t="array" ref="AP3099">_xlfn.IFS(
  Table1[[#This Row],[Age]]&lt;=25, "18-25",
  Table1[[#This Row],[Age]]&lt;=35, "26-35",
  Table1[[#This Row],[Age]]&lt;=45, "36-45",
  Table1[[#This Row],[Age]]&lt;=60, "46-60",
  TRUE, "60+")</f>
        <v>46-60</v>
      </c>
    </row>
    <row r="3100" spans="1:42" x14ac:dyDescent="0.3">
      <c r="A3100">
        <v>3099</v>
      </c>
      <c r="B3100" t="s">
        <v>37</v>
      </c>
      <c r="C3100" t="s">
        <v>99</v>
      </c>
      <c r="D3100">
        <v>64</v>
      </c>
      <c r="E3100" t="s">
        <v>104</v>
      </c>
      <c r="F3100" t="s">
        <v>3206</v>
      </c>
      <c r="G3100" t="s">
        <v>5120</v>
      </c>
      <c r="H3100">
        <v>19458797952</v>
      </c>
      <c r="I3100" t="s">
        <v>5423</v>
      </c>
      <c r="J3100" t="s">
        <v>7292</v>
      </c>
      <c r="K3100">
        <v>6040.82</v>
      </c>
      <c r="L3100" s="12" t="s">
        <v>9857</v>
      </c>
      <c r="M3100" s="10" t="s">
        <v>11072</v>
      </c>
      <c r="N3100">
        <v>3099</v>
      </c>
      <c r="O3100">
        <v>45291</v>
      </c>
      <c r="P3100" t="s">
        <v>11402</v>
      </c>
      <c r="Q3100" s="16">
        <v>4251.5600000000004</v>
      </c>
      <c r="R3100">
        <v>1789.26</v>
      </c>
      <c r="S3100">
        <v>9</v>
      </c>
      <c r="T3100">
        <v>3099</v>
      </c>
      <c r="U3100">
        <v>1915.36</v>
      </c>
      <c r="V3100" t="s">
        <v>11412</v>
      </c>
      <c r="W3100">
        <v>4.05</v>
      </c>
      <c r="X3100">
        <v>36</v>
      </c>
      <c r="Y3100" t="s">
        <v>7651</v>
      </c>
      <c r="Z3100" t="s">
        <v>12012</v>
      </c>
      <c r="AA3100">
        <v>3099</v>
      </c>
      <c r="AB3100" t="s">
        <v>12016</v>
      </c>
      <c r="AC3100">
        <v>9842.18</v>
      </c>
      <c r="AD3100">
        <v>2320.33</v>
      </c>
      <c r="AE3100">
        <v>116.02</v>
      </c>
      <c r="AF3100" t="s">
        <v>11376</v>
      </c>
      <c r="AG3100" t="s">
        <v>11041</v>
      </c>
      <c r="AH3100">
        <v>777</v>
      </c>
      <c r="AI3100">
        <v>3099</v>
      </c>
      <c r="AJ3100" t="s">
        <v>11134</v>
      </c>
      <c r="AK3100" t="s">
        <v>12028</v>
      </c>
      <c r="AL3100" t="s">
        <v>12032</v>
      </c>
      <c r="AM3100" t="s">
        <v>11340</v>
      </c>
      <c r="AN3100">
        <v>1</v>
      </c>
      <c r="AO3100" s="10" t="s">
        <v>12036</v>
      </c>
      <c r="AP3100" t="str" cm="1">
        <f t="array" ref="AP3100">_xlfn.IFS(
  Table1[[#This Row],[Age]]&lt;=25, "18-25",
  Table1[[#This Row],[Age]]&lt;=35, "26-35",
  Table1[[#This Row],[Age]]&lt;=45, "36-45",
  Table1[[#This Row],[Age]]&lt;=60, "46-60",
  TRUE, "60+")</f>
        <v>60+</v>
      </c>
    </row>
    <row r="3101" spans="1:42" x14ac:dyDescent="0.3">
      <c r="A3101">
        <v>3100</v>
      </c>
      <c r="B3101" t="s">
        <v>11</v>
      </c>
      <c r="C3101" t="s">
        <v>93</v>
      </c>
      <c r="D3101">
        <v>44</v>
      </c>
      <c r="E3101" t="s">
        <v>106</v>
      </c>
      <c r="F3101" t="s">
        <v>3207</v>
      </c>
      <c r="G3101" t="s">
        <v>5132</v>
      </c>
      <c r="H3101">
        <v>19458797953</v>
      </c>
      <c r="I3101" t="s">
        <v>5254</v>
      </c>
      <c r="J3101" t="s">
        <v>7291</v>
      </c>
      <c r="K3101">
        <v>8956.7900000000009</v>
      </c>
      <c r="L3101" s="12" t="s">
        <v>9858</v>
      </c>
      <c r="M3101" s="10" t="s">
        <v>11233</v>
      </c>
      <c r="N3101">
        <v>3100</v>
      </c>
      <c r="O3101">
        <v>45244</v>
      </c>
      <c r="P3101" t="s">
        <v>11403</v>
      </c>
      <c r="Q3101" s="16">
        <v>356.45</v>
      </c>
      <c r="R3101">
        <v>9313.24</v>
      </c>
      <c r="S3101">
        <v>58</v>
      </c>
      <c r="T3101">
        <v>3100</v>
      </c>
      <c r="U3101">
        <v>41704.5</v>
      </c>
      <c r="V3101" t="s">
        <v>11411</v>
      </c>
      <c r="W3101">
        <v>3.86</v>
      </c>
      <c r="X3101">
        <v>12</v>
      </c>
      <c r="Y3101" t="s">
        <v>10637</v>
      </c>
      <c r="Z3101" t="s">
        <v>12012</v>
      </c>
      <c r="AA3101">
        <v>3100</v>
      </c>
      <c r="AB3101" t="s">
        <v>12016</v>
      </c>
      <c r="AC3101">
        <v>1824.5</v>
      </c>
      <c r="AD3101">
        <v>275.8</v>
      </c>
      <c r="AE3101">
        <v>13.79</v>
      </c>
      <c r="AF3101" t="s">
        <v>11162</v>
      </c>
      <c r="AG3101" t="s">
        <v>11241</v>
      </c>
      <c r="AH3101">
        <v>9061</v>
      </c>
      <c r="AI3101">
        <v>3100</v>
      </c>
      <c r="AJ3101" t="s">
        <v>11386</v>
      </c>
      <c r="AK3101" t="s">
        <v>12028</v>
      </c>
      <c r="AL3101" t="s">
        <v>12031</v>
      </c>
      <c r="AM3101" t="s">
        <v>11365</v>
      </c>
      <c r="AN3101">
        <v>1</v>
      </c>
      <c r="AO3101" s="10" t="s">
        <v>12040</v>
      </c>
      <c r="AP3101" t="str" cm="1">
        <f t="array" ref="AP3101">_xlfn.IFS(
  Table1[[#This Row],[Age]]&lt;=25, "18-25",
  Table1[[#This Row],[Age]]&lt;=35, "26-35",
  Table1[[#This Row],[Age]]&lt;=45, "36-45",
  Table1[[#This Row],[Age]]&lt;=60, "46-60",
  TRUE, "60+")</f>
        <v>36-45</v>
      </c>
    </row>
    <row r="3102" spans="1:42" x14ac:dyDescent="0.3">
      <c r="A3102">
        <v>3101</v>
      </c>
      <c r="B3102" t="s">
        <v>22</v>
      </c>
      <c r="C3102" t="s">
        <v>67</v>
      </c>
      <c r="D3102">
        <v>46</v>
      </c>
      <c r="E3102" t="s">
        <v>105</v>
      </c>
      <c r="F3102" t="s">
        <v>3208</v>
      </c>
      <c r="G3102" t="s">
        <v>5116</v>
      </c>
      <c r="H3102">
        <v>19458797954</v>
      </c>
      <c r="I3102" t="s">
        <v>5322</v>
      </c>
      <c r="J3102" t="s">
        <v>7291</v>
      </c>
      <c r="K3102">
        <v>6405.77</v>
      </c>
      <c r="L3102" s="12" t="s">
        <v>8380</v>
      </c>
      <c r="M3102" s="10" t="s">
        <v>11248</v>
      </c>
      <c r="N3102">
        <v>3101</v>
      </c>
      <c r="O3102">
        <v>45195</v>
      </c>
      <c r="P3102" t="s">
        <v>11403</v>
      </c>
      <c r="Q3102" s="16">
        <v>3458.47</v>
      </c>
      <c r="R3102">
        <v>2947.3</v>
      </c>
      <c r="S3102">
        <v>32</v>
      </c>
      <c r="T3102">
        <v>3101</v>
      </c>
      <c r="U3102">
        <v>19128.46</v>
      </c>
      <c r="V3102" t="s">
        <v>11412</v>
      </c>
      <c r="W3102">
        <v>7.83</v>
      </c>
      <c r="X3102">
        <v>48</v>
      </c>
      <c r="Y3102" t="s">
        <v>9139</v>
      </c>
      <c r="Z3102" t="s">
        <v>12011</v>
      </c>
      <c r="AA3102">
        <v>3101</v>
      </c>
      <c r="AB3102" t="s">
        <v>12016</v>
      </c>
      <c r="AC3102">
        <v>3425.45</v>
      </c>
      <c r="AD3102">
        <v>978.95</v>
      </c>
      <c r="AE3102">
        <v>48.95</v>
      </c>
      <c r="AF3102" t="s">
        <v>11108</v>
      </c>
      <c r="AG3102" t="s">
        <v>11149</v>
      </c>
      <c r="AH3102">
        <v>9969</v>
      </c>
      <c r="AI3102">
        <v>3101</v>
      </c>
      <c r="AJ3102" t="s">
        <v>11122</v>
      </c>
      <c r="AK3102" t="s">
        <v>12027</v>
      </c>
      <c r="AL3102" t="s">
        <v>12031</v>
      </c>
      <c r="AM3102" t="s">
        <v>11072</v>
      </c>
      <c r="AN3102">
        <v>1</v>
      </c>
      <c r="AO3102" s="10" t="s">
        <v>12042</v>
      </c>
      <c r="AP3102" t="str" cm="1">
        <f t="array" ref="AP3102">_xlfn.IFS(
  Table1[[#This Row],[Age]]&lt;=25, "18-25",
  Table1[[#This Row],[Age]]&lt;=35, "26-35",
  Table1[[#This Row],[Age]]&lt;=45, "36-45",
  Table1[[#This Row],[Age]]&lt;=60, "46-60",
  TRUE, "60+")</f>
        <v>46-60</v>
      </c>
    </row>
    <row r="3103" spans="1:42" x14ac:dyDescent="0.3">
      <c r="A3103">
        <v>3102</v>
      </c>
      <c r="B3103" t="s">
        <v>12</v>
      </c>
      <c r="C3103" t="s">
        <v>76</v>
      </c>
      <c r="D3103">
        <v>22</v>
      </c>
      <c r="E3103" t="s">
        <v>106</v>
      </c>
      <c r="F3103" t="s">
        <v>3209</v>
      </c>
      <c r="G3103" t="s">
        <v>5119</v>
      </c>
      <c r="H3103">
        <v>19458797955</v>
      </c>
      <c r="I3103" t="s">
        <v>6567</v>
      </c>
      <c r="J3103" t="s">
        <v>7292</v>
      </c>
      <c r="K3103">
        <v>174.65</v>
      </c>
      <c r="L3103" s="12" t="s">
        <v>9859</v>
      </c>
      <c r="M3103" s="10" t="s">
        <v>11188</v>
      </c>
      <c r="N3103">
        <v>3102</v>
      </c>
      <c r="O3103">
        <v>45118</v>
      </c>
      <c r="P3103" t="s">
        <v>11403</v>
      </c>
      <c r="Q3103" s="16">
        <v>324.42</v>
      </c>
      <c r="R3103">
        <v>499.07</v>
      </c>
      <c r="S3103">
        <v>38</v>
      </c>
      <c r="T3103">
        <v>3102</v>
      </c>
      <c r="U3103">
        <v>4310.13</v>
      </c>
      <c r="V3103" t="s">
        <v>11411</v>
      </c>
      <c r="W3103">
        <v>3.47</v>
      </c>
      <c r="X3103">
        <v>60</v>
      </c>
      <c r="Y3103" t="s">
        <v>11910</v>
      </c>
      <c r="Z3103" t="s">
        <v>12011</v>
      </c>
      <c r="AA3103">
        <v>3102</v>
      </c>
      <c r="AB3103" t="s">
        <v>12017</v>
      </c>
      <c r="AC3103">
        <v>2532.91</v>
      </c>
      <c r="AD3103">
        <v>4216.33</v>
      </c>
      <c r="AE3103">
        <v>210.82</v>
      </c>
      <c r="AF3103" t="s">
        <v>11319</v>
      </c>
      <c r="AG3103" t="s">
        <v>11205</v>
      </c>
      <c r="AH3103">
        <v>7755</v>
      </c>
      <c r="AI3103">
        <v>3102</v>
      </c>
      <c r="AJ3103" t="s">
        <v>11188</v>
      </c>
      <c r="AK3103" t="s">
        <v>12028</v>
      </c>
      <c r="AL3103" t="s">
        <v>12032</v>
      </c>
      <c r="AM3103" t="s">
        <v>11288</v>
      </c>
      <c r="AN3103">
        <v>1</v>
      </c>
      <c r="AO3103" s="10" t="s">
        <v>12038</v>
      </c>
      <c r="AP3103" t="str" cm="1">
        <f t="array" ref="AP3103">_xlfn.IFS(
  Table1[[#This Row],[Age]]&lt;=25, "18-25",
  Table1[[#This Row],[Age]]&lt;=35, "26-35",
  Table1[[#This Row],[Age]]&lt;=45, "36-45",
  Table1[[#This Row],[Age]]&lt;=60, "46-60",
  TRUE, "60+")</f>
        <v>18-25</v>
      </c>
    </row>
    <row r="3104" spans="1:42" x14ac:dyDescent="0.3">
      <c r="A3104">
        <v>3103</v>
      </c>
      <c r="B3104" t="s">
        <v>7</v>
      </c>
      <c r="C3104" t="s">
        <v>88</v>
      </c>
      <c r="D3104">
        <v>18</v>
      </c>
      <c r="E3104" t="s">
        <v>105</v>
      </c>
      <c r="F3104" t="s">
        <v>3210</v>
      </c>
      <c r="G3104" t="s">
        <v>5109</v>
      </c>
      <c r="H3104">
        <v>19458797956</v>
      </c>
      <c r="I3104" t="s">
        <v>6801</v>
      </c>
      <c r="J3104" t="s">
        <v>7291</v>
      </c>
      <c r="K3104">
        <v>6975.74</v>
      </c>
      <c r="L3104" s="12" t="s">
        <v>7617</v>
      </c>
      <c r="M3104" s="10" t="s">
        <v>11263</v>
      </c>
      <c r="N3104">
        <v>3103</v>
      </c>
      <c r="O3104">
        <v>44973</v>
      </c>
      <c r="P3104" t="s">
        <v>11402</v>
      </c>
      <c r="Q3104" s="16">
        <v>3952.16</v>
      </c>
      <c r="R3104">
        <v>3023.58</v>
      </c>
      <c r="S3104">
        <v>30</v>
      </c>
      <c r="T3104">
        <v>3103</v>
      </c>
      <c r="U3104">
        <v>43738.559999999998</v>
      </c>
      <c r="V3104" t="s">
        <v>11412</v>
      </c>
      <c r="W3104">
        <v>3.97</v>
      </c>
      <c r="X3104">
        <v>60</v>
      </c>
      <c r="Y3104" t="s">
        <v>8338</v>
      </c>
      <c r="Z3104" t="s">
        <v>12012</v>
      </c>
      <c r="AA3104">
        <v>3103</v>
      </c>
      <c r="AB3104" t="s">
        <v>12015</v>
      </c>
      <c r="AC3104">
        <v>1513.85</v>
      </c>
      <c r="AD3104">
        <v>318.91000000000003</v>
      </c>
      <c r="AE3104">
        <v>15.95</v>
      </c>
      <c r="AF3104" t="s">
        <v>11126</v>
      </c>
      <c r="AG3104" t="s">
        <v>11256</v>
      </c>
      <c r="AH3104">
        <v>5904</v>
      </c>
      <c r="AI3104">
        <v>3103</v>
      </c>
      <c r="AJ3104" t="s">
        <v>11077</v>
      </c>
      <c r="AK3104" t="s">
        <v>12028</v>
      </c>
      <c r="AL3104" t="s">
        <v>12032</v>
      </c>
      <c r="AM3104" t="s">
        <v>11270</v>
      </c>
      <c r="AN3104">
        <v>1</v>
      </c>
      <c r="AO3104" s="10" t="s">
        <v>12045</v>
      </c>
      <c r="AP3104" t="str" cm="1">
        <f t="array" ref="AP3104">_xlfn.IFS(
  Table1[[#This Row],[Age]]&lt;=25, "18-25",
  Table1[[#This Row],[Age]]&lt;=35, "26-35",
  Table1[[#This Row],[Age]]&lt;=45, "36-45",
  Table1[[#This Row],[Age]]&lt;=60, "46-60",
  TRUE, "60+")</f>
        <v>18-25</v>
      </c>
    </row>
    <row r="3105" spans="1:42" x14ac:dyDescent="0.3">
      <c r="A3105">
        <v>3104</v>
      </c>
      <c r="B3105" t="s">
        <v>18</v>
      </c>
      <c r="C3105" t="s">
        <v>87</v>
      </c>
      <c r="D3105">
        <v>60</v>
      </c>
      <c r="E3105" t="s">
        <v>104</v>
      </c>
      <c r="F3105" t="s">
        <v>3211</v>
      </c>
      <c r="G3105" t="s">
        <v>5131</v>
      </c>
      <c r="H3105">
        <v>19458797957</v>
      </c>
      <c r="I3105" t="s">
        <v>6033</v>
      </c>
      <c r="J3105" t="s">
        <v>7291</v>
      </c>
      <c r="K3105">
        <v>7291.8</v>
      </c>
      <c r="L3105" s="12" t="s">
        <v>9860</v>
      </c>
      <c r="M3105" s="10" t="s">
        <v>11080</v>
      </c>
      <c r="N3105">
        <v>3104</v>
      </c>
      <c r="O3105">
        <v>45114</v>
      </c>
      <c r="P3105" t="s">
        <v>11403</v>
      </c>
      <c r="Q3105" s="16">
        <v>2765.57</v>
      </c>
      <c r="R3105">
        <v>4526.2299999999996</v>
      </c>
      <c r="S3105">
        <v>78</v>
      </c>
      <c r="T3105">
        <v>3104</v>
      </c>
      <c r="U3105">
        <v>48423.49</v>
      </c>
      <c r="V3105" t="s">
        <v>11413</v>
      </c>
      <c r="W3105">
        <v>9.69</v>
      </c>
      <c r="X3105">
        <v>36</v>
      </c>
      <c r="Y3105" t="s">
        <v>9192</v>
      </c>
      <c r="Z3105" t="s">
        <v>12012</v>
      </c>
      <c r="AA3105">
        <v>3104</v>
      </c>
      <c r="AB3105" t="s">
        <v>12017</v>
      </c>
      <c r="AC3105">
        <v>9989.24</v>
      </c>
      <c r="AD3105">
        <v>523.74</v>
      </c>
      <c r="AE3105">
        <v>26.19</v>
      </c>
      <c r="AF3105" t="s">
        <v>11141</v>
      </c>
      <c r="AG3105" t="s">
        <v>11209</v>
      </c>
      <c r="AH3105">
        <v>7864</v>
      </c>
      <c r="AI3105">
        <v>3104</v>
      </c>
      <c r="AJ3105" t="s">
        <v>11169</v>
      </c>
      <c r="AK3105" t="s">
        <v>12029</v>
      </c>
      <c r="AL3105" t="s">
        <v>12031</v>
      </c>
      <c r="AM3105" t="s">
        <v>11278</v>
      </c>
      <c r="AN3105">
        <v>1</v>
      </c>
      <c r="AO3105" s="10" t="s">
        <v>12038</v>
      </c>
      <c r="AP3105" t="str" cm="1">
        <f t="array" ref="AP3105">_xlfn.IFS(
  Table1[[#This Row],[Age]]&lt;=25, "18-25",
  Table1[[#This Row],[Age]]&lt;=35, "26-35",
  Table1[[#This Row],[Age]]&lt;=45, "36-45",
  Table1[[#This Row],[Age]]&lt;=60, "46-60",
  TRUE, "60+")</f>
        <v>46-60</v>
      </c>
    </row>
    <row r="3106" spans="1:42" x14ac:dyDescent="0.3">
      <c r="A3106">
        <v>3105</v>
      </c>
      <c r="B3106" t="s">
        <v>11</v>
      </c>
      <c r="C3106" t="s">
        <v>101</v>
      </c>
      <c r="D3106">
        <v>68</v>
      </c>
      <c r="E3106" t="s">
        <v>104</v>
      </c>
      <c r="F3106" t="s">
        <v>3212</v>
      </c>
      <c r="G3106" t="s">
        <v>5148</v>
      </c>
      <c r="H3106">
        <v>19458797958</v>
      </c>
      <c r="I3106" t="s">
        <v>6920</v>
      </c>
      <c r="J3106" t="s">
        <v>7292</v>
      </c>
      <c r="K3106">
        <v>5458.17</v>
      </c>
      <c r="L3106" s="12" t="s">
        <v>9861</v>
      </c>
      <c r="M3106" s="10" t="s">
        <v>11251</v>
      </c>
      <c r="N3106">
        <v>3105</v>
      </c>
      <c r="O3106">
        <v>45197</v>
      </c>
      <c r="P3106" t="s">
        <v>11403</v>
      </c>
      <c r="Q3106" s="16">
        <v>2783.8</v>
      </c>
      <c r="R3106">
        <v>2674.37</v>
      </c>
      <c r="S3106">
        <v>45</v>
      </c>
      <c r="T3106">
        <v>3105</v>
      </c>
      <c r="U3106">
        <v>32682.639999999999</v>
      </c>
      <c r="V3106" t="s">
        <v>11412</v>
      </c>
      <c r="W3106">
        <v>9.99</v>
      </c>
      <c r="X3106">
        <v>24</v>
      </c>
      <c r="Y3106" t="s">
        <v>8598</v>
      </c>
      <c r="Z3106" t="s">
        <v>12012</v>
      </c>
      <c r="AA3106">
        <v>3105</v>
      </c>
      <c r="AB3106" t="s">
        <v>12015</v>
      </c>
      <c r="AC3106">
        <v>3870.83</v>
      </c>
      <c r="AD3106">
        <v>2921.73</v>
      </c>
      <c r="AE3106">
        <v>146.09</v>
      </c>
      <c r="AF3106" t="s">
        <v>11297</v>
      </c>
      <c r="AG3106" t="s">
        <v>11264</v>
      </c>
      <c r="AH3106">
        <v>4642</v>
      </c>
      <c r="AI3106">
        <v>3105</v>
      </c>
      <c r="AJ3106" t="s">
        <v>11238</v>
      </c>
      <c r="AK3106" t="s">
        <v>12029</v>
      </c>
      <c r="AL3106" t="s">
        <v>12031</v>
      </c>
      <c r="AM3106" t="s">
        <v>11182</v>
      </c>
      <c r="AN3106">
        <v>1</v>
      </c>
      <c r="AO3106" s="10" t="s">
        <v>12042</v>
      </c>
      <c r="AP3106" t="str" cm="1">
        <f t="array" ref="AP3106">_xlfn.IFS(
  Table1[[#This Row],[Age]]&lt;=25, "18-25",
  Table1[[#This Row],[Age]]&lt;=35, "26-35",
  Table1[[#This Row],[Age]]&lt;=45, "36-45",
  Table1[[#This Row],[Age]]&lt;=60, "46-60",
  TRUE, "60+")</f>
        <v>60+</v>
      </c>
    </row>
    <row r="3107" spans="1:42" x14ac:dyDescent="0.3">
      <c r="A3107">
        <v>3106</v>
      </c>
      <c r="B3107" t="s">
        <v>17</v>
      </c>
      <c r="C3107" t="s">
        <v>100</v>
      </c>
      <c r="D3107">
        <v>22</v>
      </c>
      <c r="E3107" t="s">
        <v>104</v>
      </c>
      <c r="F3107" t="s">
        <v>3213</v>
      </c>
      <c r="G3107" t="s">
        <v>5146</v>
      </c>
      <c r="H3107">
        <v>19458797959</v>
      </c>
      <c r="I3107" t="s">
        <v>5316</v>
      </c>
      <c r="J3107" t="s">
        <v>7292</v>
      </c>
      <c r="K3107">
        <v>8179.27</v>
      </c>
      <c r="L3107" s="12" t="s">
        <v>7846</v>
      </c>
      <c r="M3107" s="10" t="s">
        <v>11340</v>
      </c>
      <c r="N3107">
        <v>3106</v>
      </c>
      <c r="O3107">
        <v>45187</v>
      </c>
      <c r="P3107" t="s">
        <v>11403</v>
      </c>
      <c r="Q3107" s="16">
        <v>1889.67</v>
      </c>
      <c r="R3107">
        <v>10068.94</v>
      </c>
      <c r="S3107">
        <v>29</v>
      </c>
      <c r="T3107">
        <v>3106</v>
      </c>
      <c r="U3107">
        <v>18472.830000000002</v>
      </c>
      <c r="V3107" t="s">
        <v>11411</v>
      </c>
      <c r="W3107">
        <v>1.02</v>
      </c>
      <c r="X3107">
        <v>60</v>
      </c>
      <c r="Y3107" t="s">
        <v>10997</v>
      </c>
      <c r="Z3107" t="s">
        <v>12010</v>
      </c>
      <c r="AA3107">
        <v>3106</v>
      </c>
      <c r="AB3107" t="s">
        <v>12017</v>
      </c>
      <c r="AC3107">
        <v>1414.93</v>
      </c>
      <c r="AD3107">
        <v>1314.37</v>
      </c>
      <c r="AE3107">
        <v>65.72</v>
      </c>
      <c r="AF3107" t="s">
        <v>11050</v>
      </c>
      <c r="AG3107" t="s">
        <v>11154</v>
      </c>
      <c r="AH3107">
        <v>4447</v>
      </c>
      <c r="AI3107">
        <v>3106</v>
      </c>
      <c r="AJ3107" t="s">
        <v>11299</v>
      </c>
      <c r="AK3107" t="s">
        <v>12028</v>
      </c>
      <c r="AL3107" t="s">
        <v>12031</v>
      </c>
      <c r="AM3107" t="s">
        <v>11347</v>
      </c>
      <c r="AN3107">
        <v>1</v>
      </c>
      <c r="AO3107" s="10" t="s">
        <v>12042</v>
      </c>
      <c r="AP3107" t="str" cm="1">
        <f t="array" ref="AP3107">_xlfn.IFS(
  Table1[[#This Row],[Age]]&lt;=25, "18-25",
  Table1[[#This Row],[Age]]&lt;=35, "26-35",
  Table1[[#This Row],[Age]]&lt;=45, "36-45",
  Table1[[#This Row],[Age]]&lt;=60, "46-60",
  TRUE, "60+")</f>
        <v>18-25</v>
      </c>
    </row>
    <row r="3108" spans="1:42" x14ac:dyDescent="0.3">
      <c r="A3108">
        <v>3107</v>
      </c>
      <c r="B3108" t="s">
        <v>25</v>
      </c>
      <c r="C3108" t="s">
        <v>63</v>
      </c>
      <c r="D3108">
        <v>46</v>
      </c>
      <c r="E3108" t="s">
        <v>105</v>
      </c>
      <c r="F3108" t="s">
        <v>3214</v>
      </c>
      <c r="G3108" t="s">
        <v>5125</v>
      </c>
      <c r="H3108">
        <v>19458797960</v>
      </c>
      <c r="I3108" t="s">
        <v>5261</v>
      </c>
      <c r="J3108" t="s">
        <v>7292</v>
      </c>
      <c r="K3108">
        <v>2102.6799999999998</v>
      </c>
      <c r="L3108" s="12" t="s">
        <v>9862</v>
      </c>
      <c r="M3108" s="10" t="s">
        <v>11089</v>
      </c>
      <c r="N3108">
        <v>3107</v>
      </c>
      <c r="O3108">
        <v>44995</v>
      </c>
      <c r="P3108" t="s">
        <v>11402</v>
      </c>
      <c r="Q3108" s="16">
        <v>4517.6499999999996</v>
      </c>
      <c r="R3108">
        <v>-2414.9699999999998</v>
      </c>
      <c r="S3108">
        <v>92</v>
      </c>
      <c r="T3108">
        <v>3107</v>
      </c>
      <c r="U3108">
        <v>21274.09</v>
      </c>
      <c r="V3108" t="s">
        <v>11413</v>
      </c>
      <c r="W3108">
        <v>7.18</v>
      </c>
      <c r="X3108">
        <v>48</v>
      </c>
      <c r="Y3108" t="s">
        <v>11929</v>
      </c>
      <c r="Z3108" t="s">
        <v>12010</v>
      </c>
      <c r="AA3108">
        <v>3107</v>
      </c>
      <c r="AB3108" t="s">
        <v>12015</v>
      </c>
      <c r="AC3108">
        <v>2124.86</v>
      </c>
      <c r="AD3108">
        <v>3866.99</v>
      </c>
      <c r="AE3108">
        <v>193.35</v>
      </c>
      <c r="AF3108" t="s">
        <v>11372</v>
      </c>
      <c r="AG3108" t="s">
        <v>11272</v>
      </c>
      <c r="AH3108">
        <v>7048</v>
      </c>
      <c r="AI3108">
        <v>3107</v>
      </c>
      <c r="AJ3108" t="s">
        <v>11201</v>
      </c>
      <c r="AK3108" t="s">
        <v>12027</v>
      </c>
      <c r="AL3108" t="s">
        <v>12031</v>
      </c>
      <c r="AM3108" t="s">
        <v>11205</v>
      </c>
      <c r="AN3108">
        <v>1</v>
      </c>
      <c r="AO3108" s="10" t="s">
        <v>12047</v>
      </c>
      <c r="AP3108" t="str" cm="1">
        <f t="array" ref="AP3108">_xlfn.IFS(
  Table1[[#This Row],[Age]]&lt;=25, "18-25",
  Table1[[#This Row],[Age]]&lt;=35, "26-35",
  Table1[[#This Row],[Age]]&lt;=45, "36-45",
  Table1[[#This Row],[Age]]&lt;=60, "46-60",
  TRUE, "60+")</f>
        <v>46-60</v>
      </c>
    </row>
    <row r="3109" spans="1:42" x14ac:dyDescent="0.3">
      <c r="A3109">
        <v>3108</v>
      </c>
      <c r="B3109" t="s">
        <v>18</v>
      </c>
      <c r="C3109" t="s">
        <v>96</v>
      </c>
      <c r="D3109">
        <v>34</v>
      </c>
      <c r="E3109" t="s">
        <v>104</v>
      </c>
      <c r="F3109" t="s">
        <v>3215</v>
      </c>
      <c r="G3109" t="s">
        <v>5120</v>
      </c>
      <c r="H3109">
        <v>19458797961</v>
      </c>
      <c r="I3109" t="s">
        <v>5811</v>
      </c>
      <c r="J3109" t="s">
        <v>7291</v>
      </c>
      <c r="K3109">
        <v>4148.8900000000003</v>
      </c>
      <c r="L3109" s="12" t="s">
        <v>9863</v>
      </c>
      <c r="M3109" s="10" t="s">
        <v>11291</v>
      </c>
      <c r="N3109">
        <v>3108</v>
      </c>
      <c r="O3109">
        <v>45184</v>
      </c>
      <c r="P3109" t="s">
        <v>11402</v>
      </c>
      <c r="Q3109" s="16">
        <v>2550.38</v>
      </c>
      <c r="R3109">
        <v>1598.51</v>
      </c>
      <c r="S3109">
        <v>22</v>
      </c>
      <c r="T3109">
        <v>3108</v>
      </c>
      <c r="U3109">
        <v>13551.63</v>
      </c>
      <c r="V3109" t="s">
        <v>11411</v>
      </c>
      <c r="W3109">
        <v>5.82</v>
      </c>
      <c r="X3109">
        <v>48</v>
      </c>
      <c r="Y3109" t="s">
        <v>10375</v>
      </c>
      <c r="Z3109" t="s">
        <v>12011</v>
      </c>
      <c r="AA3109">
        <v>3108</v>
      </c>
      <c r="AB3109" t="s">
        <v>12015</v>
      </c>
      <c r="AC3109">
        <v>3127.86</v>
      </c>
      <c r="AD3109">
        <v>2136.3000000000002</v>
      </c>
      <c r="AE3109">
        <v>106.82</v>
      </c>
      <c r="AF3109" t="s">
        <v>11372</v>
      </c>
      <c r="AG3109" t="s">
        <v>11137</v>
      </c>
      <c r="AH3109">
        <v>5103</v>
      </c>
      <c r="AI3109">
        <v>3108</v>
      </c>
      <c r="AJ3109" t="s">
        <v>11095</v>
      </c>
      <c r="AK3109" t="s">
        <v>12029</v>
      </c>
      <c r="AL3109" t="s">
        <v>12031</v>
      </c>
      <c r="AM3109" t="s">
        <v>11082</v>
      </c>
      <c r="AN3109">
        <v>1</v>
      </c>
      <c r="AO3109" s="10" t="s">
        <v>12042</v>
      </c>
      <c r="AP3109" t="str" cm="1">
        <f t="array" ref="AP3109">_xlfn.IFS(
  Table1[[#This Row],[Age]]&lt;=25, "18-25",
  Table1[[#This Row],[Age]]&lt;=35, "26-35",
  Table1[[#This Row],[Age]]&lt;=45, "36-45",
  Table1[[#This Row],[Age]]&lt;=60, "46-60",
  TRUE, "60+")</f>
        <v>26-35</v>
      </c>
    </row>
    <row r="3110" spans="1:42" x14ac:dyDescent="0.3">
      <c r="A3110">
        <v>3109</v>
      </c>
      <c r="B3110" t="s">
        <v>15</v>
      </c>
      <c r="C3110" t="s">
        <v>87</v>
      </c>
      <c r="D3110">
        <v>68</v>
      </c>
      <c r="E3110" t="s">
        <v>105</v>
      </c>
      <c r="F3110" t="s">
        <v>3216</v>
      </c>
      <c r="G3110" t="s">
        <v>5111</v>
      </c>
      <c r="H3110">
        <v>19458797962</v>
      </c>
      <c r="I3110" t="s">
        <v>5590</v>
      </c>
      <c r="J3110" t="s">
        <v>7291</v>
      </c>
      <c r="K3110">
        <v>8095.1</v>
      </c>
      <c r="L3110" s="12" t="s">
        <v>9864</v>
      </c>
      <c r="M3110" s="10" t="s">
        <v>11306</v>
      </c>
      <c r="N3110">
        <v>3109</v>
      </c>
      <c r="O3110">
        <v>45040</v>
      </c>
      <c r="P3110" t="s">
        <v>11403</v>
      </c>
      <c r="Q3110" s="16">
        <v>1309.58</v>
      </c>
      <c r="R3110">
        <v>6785.52</v>
      </c>
      <c r="S3110">
        <v>31</v>
      </c>
      <c r="T3110">
        <v>3109</v>
      </c>
      <c r="U3110">
        <v>35852.49</v>
      </c>
      <c r="V3110" t="s">
        <v>11412</v>
      </c>
      <c r="W3110">
        <v>5.14</v>
      </c>
      <c r="X3110">
        <v>12</v>
      </c>
      <c r="Y3110" t="s">
        <v>8637</v>
      </c>
      <c r="Z3110" t="s">
        <v>12011</v>
      </c>
      <c r="AA3110">
        <v>3109</v>
      </c>
      <c r="AB3110" t="s">
        <v>12015</v>
      </c>
      <c r="AC3110">
        <v>1348.16</v>
      </c>
      <c r="AD3110">
        <v>2863.87</v>
      </c>
      <c r="AE3110">
        <v>143.19</v>
      </c>
      <c r="AF3110" t="s">
        <v>11262</v>
      </c>
      <c r="AG3110" t="s">
        <v>11198</v>
      </c>
      <c r="AH3110">
        <v>7043</v>
      </c>
      <c r="AI3110">
        <v>3109</v>
      </c>
      <c r="AJ3110" t="s">
        <v>11086</v>
      </c>
      <c r="AK3110" t="s">
        <v>12027</v>
      </c>
      <c r="AL3110" t="s">
        <v>12032</v>
      </c>
      <c r="AM3110" t="s">
        <v>11202</v>
      </c>
      <c r="AN3110">
        <v>-1</v>
      </c>
      <c r="AO3110" s="10" t="s">
        <v>12037</v>
      </c>
      <c r="AP3110" t="str" cm="1">
        <f t="array" ref="AP3110">_xlfn.IFS(
  Table1[[#This Row],[Age]]&lt;=25, "18-25",
  Table1[[#This Row],[Age]]&lt;=35, "26-35",
  Table1[[#This Row],[Age]]&lt;=45, "36-45",
  Table1[[#This Row],[Age]]&lt;=60, "46-60",
  TRUE, "60+")</f>
        <v>60+</v>
      </c>
    </row>
    <row r="3111" spans="1:42" x14ac:dyDescent="0.3">
      <c r="A3111">
        <v>3110</v>
      </c>
      <c r="B3111" t="s">
        <v>26</v>
      </c>
      <c r="C3111" t="s">
        <v>73</v>
      </c>
      <c r="D3111">
        <v>66</v>
      </c>
      <c r="E3111" t="s">
        <v>105</v>
      </c>
      <c r="F3111" t="s">
        <v>3217</v>
      </c>
      <c r="G3111" t="s">
        <v>5125</v>
      </c>
      <c r="H3111">
        <v>19458797963</v>
      </c>
      <c r="I3111" t="s">
        <v>6122</v>
      </c>
      <c r="J3111" t="s">
        <v>7292</v>
      </c>
      <c r="K3111">
        <v>6076.53</v>
      </c>
      <c r="L3111" s="12" t="s">
        <v>9865</v>
      </c>
      <c r="M3111" s="10" t="s">
        <v>11320</v>
      </c>
      <c r="N3111">
        <v>3110</v>
      </c>
      <c r="O3111">
        <v>45220</v>
      </c>
      <c r="P3111" t="s">
        <v>11404</v>
      </c>
      <c r="Q3111" s="16">
        <v>4122.41</v>
      </c>
      <c r="R3111">
        <v>10198.94</v>
      </c>
      <c r="S3111">
        <v>81</v>
      </c>
      <c r="T3111">
        <v>3110</v>
      </c>
      <c r="U3111">
        <v>18447.53</v>
      </c>
      <c r="V3111" t="s">
        <v>11413</v>
      </c>
      <c r="W3111">
        <v>3.48</v>
      </c>
      <c r="X3111">
        <v>24</v>
      </c>
      <c r="Y3111" t="s">
        <v>11666</v>
      </c>
      <c r="Z3111" t="s">
        <v>12012</v>
      </c>
      <c r="AA3111">
        <v>3110</v>
      </c>
      <c r="AB3111" t="s">
        <v>12016</v>
      </c>
      <c r="AC3111">
        <v>2320.4499999999998</v>
      </c>
      <c r="AD3111">
        <v>552.87</v>
      </c>
      <c r="AE3111">
        <v>27.64</v>
      </c>
      <c r="AF3111" t="s">
        <v>11109</v>
      </c>
      <c r="AG3111" t="s">
        <v>11196</v>
      </c>
      <c r="AH3111">
        <v>2268</v>
      </c>
      <c r="AI3111">
        <v>3110</v>
      </c>
      <c r="AJ3111" t="s">
        <v>11378</v>
      </c>
      <c r="AK3111" t="s">
        <v>12028</v>
      </c>
      <c r="AL3111" t="s">
        <v>12032</v>
      </c>
      <c r="AM3111" t="s">
        <v>11162</v>
      </c>
      <c r="AN3111">
        <v>1</v>
      </c>
      <c r="AO3111" s="10" t="s">
        <v>12044</v>
      </c>
      <c r="AP3111" t="str" cm="1">
        <f t="array" ref="AP3111">_xlfn.IFS(
  Table1[[#This Row],[Age]]&lt;=25, "18-25",
  Table1[[#This Row],[Age]]&lt;=35, "26-35",
  Table1[[#This Row],[Age]]&lt;=45, "36-45",
  Table1[[#This Row],[Age]]&lt;=60, "46-60",
  TRUE, "60+")</f>
        <v>60+</v>
      </c>
    </row>
    <row r="3112" spans="1:42" x14ac:dyDescent="0.3">
      <c r="A3112">
        <v>3111</v>
      </c>
      <c r="B3112" t="s">
        <v>30</v>
      </c>
      <c r="C3112" t="s">
        <v>96</v>
      </c>
      <c r="D3112">
        <v>54</v>
      </c>
      <c r="E3112" t="s">
        <v>106</v>
      </c>
      <c r="F3112" t="s">
        <v>3218</v>
      </c>
      <c r="G3112" t="s">
        <v>5127</v>
      </c>
      <c r="H3112">
        <v>19458797964</v>
      </c>
      <c r="I3112" t="s">
        <v>6071</v>
      </c>
      <c r="J3112" t="s">
        <v>7292</v>
      </c>
      <c r="K3112">
        <v>9944.2199999999993</v>
      </c>
      <c r="L3112" s="12" t="s">
        <v>9418</v>
      </c>
      <c r="M3112" s="10" t="s">
        <v>11058</v>
      </c>
      <c r="N3112">
        <v>3111</v>
      </c>
      <c r="O3112">
        <v>45168</v>
      </c>
      <c r="P3112" t="s">
        <v>11402</v>
      </c>
      <c r="Q3112" s="16">
        <v>4741.1899999999996</v>
      </c>
      <c r="R3112">
        <v>5203.03</v>
      </c>
      <c r="S3112">
        <v>17</v>
      </c>
      <c r="T3112">
        <v>3111</v>
      </c>
      <c r="U3112">
        <v>2591.71</v>
      </c>
      <c r="V3112" t="s">
        <v>11411</v>
      </c>
      <c r="W3112">
        <v>5.56</v>
      </c>
      <c r="X3112">
        <v>60</v>
      </c>
      <c r="Y3112" t="s">
        <v>8278</v>
      </c>
      <c r="Z3112" t="s">
        <v>12012</v>
      </c>
      <c r="AA3112">
        <v>3111</v>
      </c>
      <c r="AB3112" t="s">
        <v>12016</v>
      </c>
      <c r="AC3112">
        <v>1288.3900000000001</v>
      </c>
      <c r="AD3112">
        <v>3487.05</v>
      </c>
      <c r="AE3112">
        <v>174.35</v>
      </c>
      <c r="AF3112" t="s">
        <v>11302</v>
      </c>
      <c r="AG3112" t="s">
        <v>11248</v>
      </c>
      <c r="AH3112">
        <v>4714</v>
      </c>
      <c r="AI3112">
        <v>3111</v>
      </c>
      <c r="AJ3112" t="s">
        <v>11354</v>
      </c>
      <c r="AK3112" t="s">
        <v>12029</v>
      </c>
      <c r="AL3112" t="s">
        <v>12031</v>
      </c>
      <c r="AM3112" t="s">
        <v>11307</v>
      </c>
      <c r="AN3112">
        <v>1</v>
      </c>
      <c r="AO3112" s="10" t="s">
        <v>12041</v>
      </c>
      <c r="AP3112" t="str" cm="1">
        <f t="array" ref="AP3112">_xlfn.IFS(
  Table1[[#This Row],[Age]]&lt;=25, "18-25",
  Table1[[#This Row],[Age]]&lt;=35, "26-35",
  Table1[[#This Row],[Age]]&lt;=45, "36-45",
  Table1[[#This Row],[Age]]&lt;=60, "46-60",
  TRUE, "60+")</f>
        <v>46-60</v>
      </c>
    </row>
    <row r="3113" spans="1:42" x14ac:dyDescent="0.3">
      <c r="A3113">
        <v>3112</v>
      </c>
      <c r="B3113" t="s">
        <v>38</v>
      </c>
      <c r="C3113" t="s">
        <v>89</v>
      </c>
      <c r="D3113">
        <v>41</v>
      </c>
      <c r="E3113" t="s">
        <v>104</v>
      </c>
      <c r="F3113" t="s">
        <v>3219</v>
      </c>
      <c r="G3113" t="s">
        <v>5133</v>
      </c>
      <c r="H3113">
        <v>19458797965</v>
      </c>
      <c r="I3113" t="s">
        <v>6823</v>
      </c>
      <c r="J3113" t="s">
        <v>7292</v>
      </c>
      <c r="K3113">
        <v>785.72</v>
      </c>
      <c r="L3113" s="12" t="s">
        <v>9866</v>
      </c>
      <c r="M3113" s="10" t="s">
        <v>11223</v>
      </c>
      <c r="N3113">
        <v>3112</v>
      </c>
      <c r="O3113">
        <v>45020</v>
      </c>
      <c r="P3113" t="s">
        <v>11402</v>
      </c>
      <c r="Q3113" s="16">
        <v>1219.03</v>
      </c>
      <c r="R3113">
        <v>-433.31</v>
      </c>
      <c r="S3113">
        <v>54</v>
      </c>
      <c r="T3113">
        <v>3112</v>
      </c>
      <c r="U3113">
        <v>3261.95</v>
      </c>
      <c r="V3113" t="s">
        <v>11412</v>
      </c>
      <c r="W3113">
        <v>5.1100000000000003</v>
      </c>
      <c r="X3113">
        <v>24</v>
      </c>
      <c r="Y3113" t="s">
        <v>11527</v>
      </c>
      <c r="Z3113" t="s">
        <v>12012</v>
      </c>
      <c r="AA3113">
        <v>3112</v>
      </c>
      <c r="AB3113" t="s">
        <v>12015</v>
      </c>
      <c r="AC3113">
        <v>2499.96</v>
      </c>
      <c r="AD3113">
        <v>4733.58</v>
      </c>
      <c r="AE3113">
        <v>236.68</v>
      </c>
      <c r="AF3113" t="s">
        <v>11380</v>
      </c>
      <c r="AG3113" t="s">
        <v>11390</v>
      </c>
      <c r="AH3113">
        <v>3472</v>
      </c>
      <c r="AI3113">
        <v>3112</v>
      </c>
      <c r="AJ3113" t="s">
        <v>11383</v>
      </c>
      <c r="AK3113" t="s">
        <v>12027</v>
      </c>
      <c r="AL3113" t="s">
        <v>12032</v>
      </c>
      <c r="AM3113" t="s">
        <v>11068</v>
      </c>
      <c r="AN3113">
        <v>1</v>
      </c>
      <c r="AO3113" s="10" t="s">
        <v>12037</v>
      </c>
      <c r="AP3113" t="str" cm="1">
        <f t="array" ref="AP3113">_xlfn.IFS(
  Table1[[#This Row],[Age]]&lt;=25, "18-25",
  Table1[[#This Row],[Age]]&lt;=35, "26-35",
  Table1[[#This Row],[Age]]&lt;=45, "36-45",
  Table1[[#This Row],[Age]]&lt;=60, "46-60",
  TRUE, "60+")</f>
        <v>36-45</v>
      </c>
    </row>
    <row r="3114" spans="1:42" x14ac:dyDescent="0.3">
      <c r="A3114">
        <v>3113</v>
      </c>
      <c r="B3114" t="s">
        <v>26</v>
      </c>
      <c r="C3114" t="s">
        <v>100</v>
      </c>
      <c r="D3114">
        <v>69</v>
      </c>
      <c r="E3114" t="s">
        <v>106</v>
      </c>
      <c r="F3114" t="s">
        <v>3220</v>
      </c>
      <c r="G3114" t="s">
        <v>5129</v>
      </c>
      <c r="H3114">
        <v>19458797966</v>
      </c>
      <c r="I3114" t="s">
        <v>6921</v>
      </c>
      <c r="J3114" t="s">
        <v>7292</v>
      </c>
      <c r="K3114">
        <v>2518.6799999999998</v>
      </c>
      <c r="L3114" s="12" t="s">
        <v>7825</v>
      </c>
      <c r="M3114" s="10" t="s">
        <v>11363</v>
      </c>
      <c r="N3114">
        <v>3113</v>
      </c>
      <c r="O3114">
        <v>45108</v>
      </c>
      <c r="P3114" t="s">
        <v>11404</v>
      </c>
      <c r="Q3114" s="16">
        <v>3030.27</v>
      </c>
      <c r="R3114">
        <v>5548.95</v>
      </c>
      <c r="S3114">
        <v>79</v>
      </c>
      <c r="T3114">
        <v>3113</v>
      </c>
      <c r="U3114">
        <v>31122.73</v>
      </c>
      <c r="V3114" t="s">
        <v>11413</v>
      </c>
      <c r="W3114">
        <v>4.6100000000000003</v>
      </c>
      <c r="X3114">
        <v>60</v>
      </c>
      <c r="Y3114" t="s">
        <v>8024</v>
      </c>
      <c r="Z3114" t="s">
        <v>12011</v>
      </c>
      <c r="AA3114">
        <v>3113</v>
      </c>
      <c r="AB3114" t="s">
        <v>12015</v>
      </c>
      <c r="AC3114">
        <v>5006.57</v>
      </c>
      <c r="AD3114">
        <v>4803.2299999999996</v>
      </c>
      <c r="AE3114">
        <v>240.16</v>
      </c>
      <c r="AF3114" t="s">
        <v>11263</v>
      </c>
      <c r="AG3114" t="s">
        <v>11260</v>
      </c>
      <c r="AH3114">
        <v>1031</v>
      </c>
      <c r="AI3114">
        <v>3113</v>
      </c>
      <c r="AJ3114" t="s">
        <v>11211</v>
      </c>
      <c r="AK3114" t="s">
        <v>12027</v>
      </c>
      <c r="AL3114" t="s">
        <v>12031</v>
      </c>
      <c r="AM3114" t="s">
        <v>11232</v>
      </c>
      <c r="AN3114">
        <v>1</v>
      </c>
      <c r="AO3114" s="10" t="s">
        <v>12038</v>
      </c>
      <c r="AP3114" t="str" cm="1">
        <f t="array" ref="AP3114">_xlfn.IFS(
  Table1[[#This Row],[Age]]&lt;=25, "18-25",
  Table1[[#This Row],[Age]]&lt;=35, "26-35",
  Table1[[#This Row],[Age]]&lt;=45, "36-45",
  Table1[[#This Row],[Age]]&lt;=60, "46-60",
  TRUE, "60+")</f>
        <v>60+</v>
      </c>
    </row>
    <row r="3115" spans="1:42" x14ac:dyDescent="0.3">
      <c r="A3115">
        <v>3114</v>
      </c>
      <c r="B3115" t="s">
        <v>34</v>
      </c>
      <c r="C3115" t="s">
        <v>57</v>
      </c>
      <c r="D3115">
        <v>44</v>
      </c>
      <c r="E3115" t="s">
        <v>105</v>
      </c>
      <c r="F3115" t="s">
        <v>3221</v>
      </c>
      <c r="G3115" t="s">
        <v>5139</v>
      </c>
      <c r="H3115">
        <v>19458797967</v>
      </c>
      <c r="I3115" t="s">
        <v>6576</v>
      </c>
      <c r="J3115" t="s">
        <v>7292</v>
      </c>
      <c r="K3115">
        <v>2071.34</v>
      </c>
      <c r="L3115" s="12" t="s">
        <v>8146</v>
      </c>
      <c r="M3115" s="10" t="s">
        <v>11135</v>
      </c>
      <c r="N3115">
        <v>3114</v>
      </c>
      <c r="O3115">
        <v>45221</v>
      </c>
      <c r="P3115" t="s">
        <v>11402</v>
      </c>
      <c r="Q3115" s="16">
        <v>2946.97</v>
      </c>
      <c r="R3115">
        <v>-875.63</v>
      </c>
      <c r="S3115">
        <v>47</v>
      </c>
      <c r="T3115">
        <v>3114</v>
      </c>
      <c r="U3115">
        <v>15228.82</v>
      </c>
      <c r="V3115" t="s">
        <v>11412</v>
      </c>
      <c r="W3115">
        <v>8.65</v>
      </c>
      <c r="X3115">
        <v>12</v>
      </c>
      <c r="Y3115" t="s">
        <v>11980</v>
      </c>
      <c r="Z3115" t="s">
        <v>12011</v>
      </c>
      <c r="AA3115">
        <v>3114</v>
      </c>
      <c r="AB3115" t="s">
        <v>12015</v>
      </c>
      <c r="AC3115">
        <v>9782.2000000000007</v>
      </c>
      <c r="AD3115">
        <v>3246.69</v>
      </c>
      <c r="AE3115">
        <v>162.33000000000001</v>
      </c>
      <c r="AF3115" t="s">
        <v>11092</v>
      </c>
      <c r="AG3115" t="s">
        <v>11342</v>
      </c>
      <c r="AH3115">
        <v>1420</v>
      </c>
      <c r="AI3115">
        <v>3114</v>
      </c>
      <c r="AJ3115" t="s">
        <v>11365</v>
      </c>
      <c r="AK3115" t="s">
        <v>12028</v>
      </c>
      <c r="AL3115" t="s">
        <v>12032</v>
      </c>
      <c r="AM3115" t="s">
        <v>11055</v>
      </c>
      <c r="AN3115">
        <v>1</v>
      </c>
      <c r="AO3115" s="10" t="s">
        <v>12044</v>
      </c>
      <c r="AP3115" t="str" cm="1">
        <f t="array" ref="AP3115">_xlfn.IFS(
  Table1[[#This Row],[Age]]&lt;=25, "18-25",
  Table1[[#This Row],[Age]]&lt;=35, "26-35",
  Table1[[#This Row],[Age]]&lt;=45, "36-45",
  Table1[[#This Row],[Age]]&lt;=60, "46-60",
  TRUE, "60+")</f>
        <v>36-45</v>
      </c>
    </row>
    <row r="3116" spans="1:42" x14ac:dyDescent="0.3">
      <c r="A3116">
        <v>3115</v>
      </c>
      <c r="B3116" t="s">
        <v>42</v>
      </c>
      <c r="C3116" t="s">
        <v>87</v>
      </c>
      <c r="D3116">
        <v>26</v>
      </c>
      <c r="E3116" t="s">
        <v>104</v>
      </c>
      <c r="F3116" t="s">
        <v>3222</v>
      </c>
      <c r="G3116" t="s">
        <v>5109</v>
      </c>
      <c r="H3116">
        <v>19458797968</v>
      </c>
      <c r="I3116" t="s">
        <v>5713</v>
      </c>
      <c r="J3116" t="s">
        <v>7292</v>
      </c>
      <c r="K3116">
        <v>9766.2800000000007</v>
      </c>
      <c r="L3116" s="12" t="s">
        <v>9867</v>
      </c>
      <c r="M3116" s="10" t="s">
        <v>11301</v>
      </c>
      <c r="N3116">
        <v>3115</v>
      </c>
      <c r="O3116">
        <v>45179</v>
      </c>
      <c r="P3116" t="s">
        <v>11404</v>
      </c>
      <c r="Q3116" s="16">
        <v>3052</v>
      </c>
      <c r="R3116">
        <v>12818.28</v>
      </c>
      <c r="S3116">
        <v>32</v>
      </c>
      <c r="T3116">
        <v>3115</v>
      </c>
      <c r="U3116">
        <v>9260.99</v>
      </c>
      <c r="V3116" t="s">
        <v>11413</v>
      </c>
      <c r="W3116">
        <v>3.44</v>
      </c>
      <c r="X3116">
        <v>24</v>
      </c>
      <c r="Y3116" t="s">
        <v>8640</v>
      </c>
      <c r="Z3116" t="s">
        <v>12011</v>
      </c>
      <c r="AA3116">
        <v>3115</v>
      </c>
      <c r="AB3116" t="s">
        <v>12016</v>
      </c>
      <c r="AC3116">
        <v>7091.32</v>
      </c>
      <c r="AD3116">
        <v>412.43</v>
      </c>
      <c r="AE3116">
        <v>20.62</v>
      </c>
      <c r="AF3116" t="s">
        <v>11352</v>
      </c>
      <c r="AG3116" t="s">
        <v>11292</v>
      </c>
      <c r="AH3116">
        <v>6584</v>
      </c>
      <c r="AI3116">
        <v>3115</v>
      </c>
      <c r="AJ3116" t="s">
        <v>11040</v>
      </c>
      <c r="AK3116" t="s">
        <v>12029</v>
      </c>
      <c r="AL3116" t="s">
        <v>12031</v>
      </c>
      <c r="AM3116" t="s">
        <v>11247</v>
      </c>
      <c r="AN3116">
        <v>1</v>
      </c>
      <c r="AO3116" s="10" t="s">
        <v>12042</v>
      </c>
      <c r="AP3116" t="str" cm="1">
        <f t="array" ref="AP3116">_xlfn.IFS(
  Table1[[#This Row],[Age]]&lt;=25, "18-25",
  Table1[[#This Row],[Age]]&lt;=35, "26-35",
  Table1[[#This Row],[Age]]&lt;=45, "36-45",
  Table1[[#This Row],[Age]]&lt;=60, "46-60",
  TRUE, "60+")</f>
        <v>26-35</v>
      </c>
    </row>
    <row r="3117" spans="1:42" x14ac:dyDescent="0.3">
      <c r="A3117">
        <v>3116</v>
      </c>
      <c r="B3117" t="s">
        <v>27</v>
      </c>
      <c r="C3117" t="s">
        <v>79</v>
      </c>
      <c r="D3117">
        <v>55</v>
      </c>
      <c r="E3117" t="s">
        <v>104</v>
      </c>
      <c r="F3117" t="s">
        <v>3223</v>
      </c>
      <c r="G3117" t="s">
        <v>5145</v>
      </c>
      <c r="H3117">
        <v>19458797969</v>
      </c>
      <c r="I3117" t="s">
        <v>6922</v>
      </c>
      <c r="J3117" t="s">
        <v>7292</v>
      </c>
      <c r="K3117">
        <v>8705.7000000000007</v>
      </c>
      <c r="L3117" s="12" t="s">
        <v>9868</v>
      </c>
      <c r="M3117" s="10" t="s">
        <v>11311</v>
      </c>
      <c r="N3117">
        <v>3116</v>
      </c>
      <c r="O3117">
        <v>44946</v>
      </c>
      <c r="P3117" t="s">
        <v>11404</v>
      </c>
      <c r="Q3117" s="16">
        <v>2825.53</v>
      </c>
      <c r="R3117">
        <v>11531.23</v>
      </c>
      <c r="S3117">
        <v>28</v>
      </c>
      <c r="T3117">
        <v>3116</v>
      </c>
      <c r="U3117">
        <v>28065.89</v>
      </c>
      <c r="V3117" t="s">
        <v>11412</v>
      </c>
      <c r="W3117">
        <v>6.38</v>
      </c>
      <c r="X3117">
        <v>24</v>
      </c>
      <c r="Y3117" t="s">
        <v>9233</v>
      </c>
      <c r="Z3117" t="s">
        <v>12012</v>
      </c>
      <c r="AA3117">
        <v>3116</v>
      </c>
      <c r="AB3117" t="s">
        <v>12015</v>
      </c>
      <c r="AC3117">
        <v>5833.86</v>
      </c>
      <c r="AD3117">
        <v>4293.6099999999997</v>
      </c>
      <c r="AE3117">
        <v>214.68</v>
      </c>
      <c r="AF3117" t="s">
        <v>11312</v>
      </c>
      <c r="AG3117" t="s">
        <v>11125</v>
      </c>
      <c r="AH3117">
        <v>919</v>
      </c>
      <c r="AI3117">
        <v>3116</v>
      </c>
      <c r="AJ3117" t="s">
        <v>11129</v>
      </c>
      <c r="AK3117" t="s">
        <v>12027</v>
      </c>
      <c r="AL3117" t="s">
        <v>12031</v>
      </c>
      <c r="AM3117" t="s">
        <v>11188</v>
      </c>
      <c r="AN3117">
        <v>1</v>
      </c>
      <c r="AO3117" s="10" t="s">
        <v>12039</v>
      </c>
      <c r="AP3117" t="str" cm="1">
        <f t="array" ref="AP3117">_xlfn.IFS(
  Table1[[#This Row],[Age]]&lt;=25, "18-25",
  Table1[[#This Row],[Age]]&lt;=35, "26-35",
  Table1[[#This Row],[Age]]&lt;=45, "36-45",
  Table1[[#This Row],[Age]]&lt;=60, "46-60",
  TRUE, "60+")</f>
        <v>46-60</v>
      </c>
    </row>
    <row r="3118" spans="1:42" x14ac:dyDescent="0.3">
      <c r="A3118">
        <v>3117</v>
      </c>
      <c r="B3118" t="s">
        <v>27</v>
      </c>
      <c r="C3118" t="s">
        <v>55</v>
      </c>
      <c r="D3118">
        <v>30</v>
      </c>
      <c r="E3118" t="s">
        <v>105</v>
      </c>
      <c r="F3118" t="s">
        <v>3224</v>
      </c>
      <c r="G3118" t="s">
        <v>5141</v>
      </c>
      <c r="H3118">
        <v>19458797970</v>
      </c>
      <c r="I3118" t="s">
        <v>6923</v>
      </c>
      <c r="J3118" t="s">
        <v>7292</v>
      </c>
      <c r="K3118">
        <v>1417.92</v>
      </c>
      <c r="L3118" s="12" t="s">
        <v>9869</v>
      </c>
      <c r="M3118" s="10" t="s">
        <v>11262</v>
      </c>
      <c r="N3118">
        <v>3117</v>
      </c>
      <c r="O3118">
        <v>45176</v>
      </c>
      <c r="P3118" t="s">
        <v>11404</v>
      </c>
      <c r="Q3118" s="16">
        <v>509.88</v>
      </c>
      <c r="R3118">
        <v>908.04</v>
      </c>
      <c r="S3118">
        <v>11</v>
      </c>
      <c r="T3118">
        <v>3117</v>
      </c>
      <c r="U3118">
        <v>14643.39</v>
      </c>
      <c r="V3118" t="s">
        <v>11413</v>
      </c>
      <c r="W3118">
        <v>8.7799999999999994</v>
      </c>
      <c r="X3118">
        <v>60</v>
      </c>
      <c r="Y3118" t="s">
        <v>8640</v>
      </c>
      <c r="Z3118" t="s">
        <v>12011</v>
      </c>
      <c r="AA3118">
        <v>3117</v>
      </c>
      <c r="AB3118" t="s">
        <v>12017</v>
      </c>
      <c r="AC3118">
        <v>9906.5499999999993</v>
      </c>
      <c r="AD3118">
        <v>4966.7</v>
      </c>
      <c r="AE3118">
        <v>248.34</v>
      </c>
      <c r="AF3118" t="s">
        <v>11283</v>
      </c>
      <c r="AG3118" t="s">
        <v>11160</v>
      </c>
      <c r="AH3118">
        <v>9200</v>
      </c>
      <c r="AI3118">
        <v>3117</v>
      </c>
      <c r="AJ3118" t="s">
        <v>11178</v>
      </c>
      <c r="AK3118" t="s">
        <v>12027</v>
      </c>
      <c r="AL3118" t="s">
        <v>12031</v>
      </c>
      <c r="AM3118" t="s">
        <v>11311</v>
      </c>
      <c r="AN3118">
        <v>1</v>
      </c>
      <c r="AO3118" s="10" t="s">
        <v>12042</v>
      </c>
      <c r="AP3118" t="str" cm="1">
        <f t="array" ref="AP3118">_xlfn.IFS(
  Table1[[#This Row],[Age]]&lt;=25, "18-25",
  Table1[[#This Row],[Age]]&lt;=35, "26-35",
  Table1[[#This Row],[Age]]&lt;=45, "36-45",
  Table1[[#This Row],[Age]]&lt;=60, "46-60",
  TRUE, "60+")</f>
        <v>26-35</v>
      </c>
    </row>
    <row r="3119" spans="1:42" x14ac:dyDescent="0.3">
      <c r="A3119">
        <v>3118</v>
      </c>
      <c r="B3119" t="s">
        <v>43</v>
      </c>
      <c r="C3119" t="s">
        <v>97</v>
      </c>
      <c r="D3119">
        <v>43</v>
      </c>
      <c r="E3119" t="s">
        <v>104</v>
      </c>
      <c r="F3119" t="s">
        <v>3225</v>
      </c>
      <c r="G3119" t="s">
        <v>5129</v>
      </c>
      <c r="H3119">
        <v>19458797971</v>
      </c>
      <c r="I3119" t="s">
        <v>6924</v>
      </c>
      <c r="J3119" t="s">
        <v>7292</v>
      </c>
      <c r="K3119">
        <v>3602.66</v>
      </c>
      <c r="L3119" s="12" t="s">
        <v>9870</v>
      </c>
      <c r="M3119" s="10" t="s">
        <v>11144</v>
      </c>
      <c r="N3119">
        <v>3118</v>
      </c>
      <c r="O3119">
        <v>45211</v>
      </c>
      <c r="P3119" t="s">
        <v>11404</v>
      </c>
      <c r="Q3119" s="16">
        <v>2068.31</v>
      </c>
      <c r="R3119">
        <v>5670.97</v>
      </c>
      <c r="S3119">
        <v>39</v>
      </c>
      <c r="T3119">
        <v>3118</v>
      </c>
      <c r="U3119">
        <v>4593.43</v>
      </c>
      <c r="V3119" t="s">
        <v>11411</v>
      </c>
      <c r="W3119">
        <v>9.81</v>
      </c>
      <c r="X3119">
        <v>36</v>
      </c>
      <c r="Y3119" t="s">
        <v>11541</v>
      </c>
      <c r="Z3119" t="s">
        <v>12011</v>
      </c>
      <c r="AA3119">
        <v>3118</v>
      </c>
      <c r="AB3119" t="s">
        <v>12015</v>
      </c>
      <c r="AC3119">
        <v>7330.99</v>
      </c>
      <c r="AD3119">
        <v>673.06</v>
      </c>
      <c r="AE3119">
        <v>33.65</v>
      </c>
      <c r="AF3119" t="s">
        <v>11358</v>
      </c>
      <c r="AG3119" t="s">
        <v>11107</v>
      </c>
      <c r="AH3119">
        <v>2027</v>
      </c>
      <c r="AI3119">
        <v>3118</v>
      </c>
      <c r="AJ3119" t="s">
        <v>11143</v>
      </c>
      <c r="AK3119" t="s">
        <v>12027</v>
      </c>
      <c r="AL3119" t="s">
        <v>12032</v>
      </c>
      <c r="AM3119" t="s">
        <v>11096</v>
      </c>
      <c r="AN3119">
        <v>1</v>
      </c>
      <c r="AO3119" s="10" t="s">
        <v>12044</v>
      </c>
      <c r="AP3119" t="str" cm="1">
        <f t="array" ref="AP3119">_xlfn.IFS(
  Table1[[#This Row],[Age]]&lt;=25, "18-25",
  Table1[[#This Row],[Age]]&lt;=35, "26-35",
  Table1[[#This Row],[Age]]&lt;=45, "36-45",
  Table1[[#This Row],[Age]]&lt;=60, "46-60",
  TRUE, "60+")</f>
        <v>36-45</v>
      </c>
    </row>
    <row r="3120" spans="1:42" x14ac:dyDescent="0.3">
      <c r="A3120">
        <v>3119</v>
      </c>
      <c r="B3120" t="s">
        <v>25</v>
      </c>
      <c r="C3120" t="s">
        <v>70</v>
      </c>
      <c r="D3120">
        <v>28</v>
      </c>
      <c r="E3120" t="s">
        <v>105</v>
      </c>
      <c r="F3120" t="s">
        <v>3226</v>
      </c>
      <c r="G3120" t="s">
        <v>5127</v>
      </c>
      <c r="H3120">
        <v>19458797972</v>
      </c>
      <c r="I3120" t="s">
        <v>6925</v>
      </c>
      <c r="J3120" t="s">
        <v>7292</v>
      </c>
      <c r="K3120">
        <v>620.71</v>
      </c>
      <c r="L3120" s="12" t="s">
        <v>9780</v>
      </c>
      <c r="M3120" s="10" t="s">
        <v>11067</v>
      </c>
      <c r="N3120">
        <v>3119</v>
      </c>
      <c r="O3120">
        <v>44943</v>
      </c>
      <c r="P3120" t="s">
        <v>11404</v>
      </c>
      <c r="Q3120" s="16">
        <v>4928.72</v>
      </c>
      <c r="R3120">
        <v>5549.43</v>
      </c>
      <c r="S3120">
        <v>17</v>
      </c>
      <c r="T3120">
        <v>3119</v>
      </c>
      <c r="U3120">
        <v>10485.540000000001</v>
      </c>
      <c r="V3120" t="s">
        <v>11412</v>
      </c>
      <c r="W3120">
        <v>6.42</v>
      </c>
      <c r="X3120">
        <v>60</v>
      </c>
      <c r="Y3120" t="s">
        <v>8571</v>
      </c>
      <c r="Z3120" t="s">
        <v>12010</v>
      </c>
      <c r="AA3120">
        <v>3119</v>
      </c>
      <c r="AB3120" t="s">
        <v>12016</v>
      </c>
      <c r="AC3120">
        <v>4331.1499999999996</v>
      </c>
      <c r="AD3120">
        <v>4145.3900000000003</v>
      </c>
      <c r="AE3120">
        <v>207.27</v>
      </c>
      <c r="AF3120" t="s">
        <v>11308</v>
      </c>
      <c r="AG3120" t="s">
        <v>11350</v>
      </c>
      <c r="AH3120">
        <v>550</v>
      </c>
      <c r="AI3120">
        <v>3119</v>
      </c>
      <c r="AJ3120" t="s">
        <v>11264</v>
      </c>
      <c r="AK3120" t="s">
        <v>12027</v>
      </c>
      <c r="AL3120" t="s">
        <v>12031</v>
      </c>
      <c r="AM3120" t="s">
        <v>11386</v>
      </c>
      <c r="AN3120">
        <v>1</v>
      </c>
      <c r="AO3120" s="10" t="s">
        <v>12039</v>
      </c>
      <c r="AP3120" t="str" cm="1">
        <f t="array" ref="AP3120">_xlfn.IFS(
  Table1[[#This Row],[Age]]&lt;=25, "18-25",
  Table1[[#This Row],[Age]]&lt;=35, "26-35",
  Table1[[#This Row],[Age]]&lt;=45, "36-45",
  Table1[[#This Row],[Age]]&lt;=60, "46-60",
  TRUE, "60+")</f>
        <v>26-35</v>
      </c>
    </row>
    <row r="3121" spans="1:42" x14ac:dyDescent="0.3">
      <c r="A3121">
        <v>3120</v>
      </c>
      <c r="B3121" t="s">
        <v>22</v>
      </c>
      <c r="C3121" t="s">
        <v>97</v>
      </c>
      <c r="D3121">
        <v>41</v>
      </c>
      <c r="E3121" t="s">
        <v>104</v>
      </c>
      <c r="F3121" t="s">
        <v>3227</v>
      </c>
      <c r="G3121" t="s">
        <v>5122</v>
      </c>
      <c r="H3121">
        <v>19458797973</v>
      </c>
      <c r="I3121" t="s">
        <v>6151</v>
      </c>
      <c r="J3121" t="s">
        <v>7291</v>
      </c>
      <c r="K3121">
        <v>6362.42</v>
      </c>
      <c r="L3121" s="12" t="s">
        <v>9871</v>
      </c>
      <c r="M3121" s="10" t="s">
        <v>11366</v>
      </c>
      <c r="N3121">
        <v>3120</v>
      </c>
      <c r="O3121">
        <v>44977</v>
      </c>
      <c r="P3121" t="s">
        <v>11402</v>
      </c>
      <c r="Q3121" s="16">
        <v>450.14</v>
      </c>
      <c r="R3121">
        <v>5912.28</v>
      </c>
      <c r="S3121">
        <v>76</v>
      </c>
      <c r="T3121">
        <v>3120</v>
      </c>
      <c r="U3121">
        <v>39117.43</v>
      </c>
      <c r="V3121" t="s">
        <v>11412</v>
      </c>
      <c r="W3121">
        <v>5.68</v>
      </c>
      <c r="X3121">
        <v>24</v>
      </c>
      <c r="Y3121" t="s">
        <v>9287</v>
      </c>
      <c r="Z3121" t="s">
        <v>12010</v>
      </c>
      <c r="AA3121">
        <v>3120</v>
      </c>
      <c r="AB3121" t="s">
        <v>12016</v>
      </c>
      <c r="AC3121">
        <v>8136.6</v>
      </c>
      <c r="AD3121">
        <v>777.81</v>
      </c>
      <c r="AE3121">
        <v>38.89</v>
      </c>
      <c r="AF3121" t="s">
        <v>11196</v>
      </c>
      <c r="AG3121" t="s">
        <v>11229</v>
      </c>
      <c r="AH3121">
        <v>4719</v>
      </c>
      <c r="AI3121">
        <v>3120</v>
      </c>
      <c r="AJ3121" t="s">
        <v>11365</v>
      </c>
      <c r="AK3121" t="s">
        <v>12028</v>
      </c>
      <c r="AL3121" t="s">
        <v>12031</v>
      </c>
      <c r="AM3121" t="s">
        <v>11104</v>
      </c>
      <c r="AN3121">
        <v>1</v>
      </c>
      <c r="AO3121" s="10" t="s">
        <v>12045</v>
      </c>
      <c r="AP3121" t="str" cm="1">
        <f t="array" ref="AP3121">_xlfn.IFS(
  Table1[[#This Row],[Age]]&lt;=25, "18-25",
  Table1[[#This Row],[Age]]&lt;=35, "26-35",
  Table1[[#This Row],[Age]]&lt;=45, "36-45",
  Table1[[#This Row],[Age]]&lt;=60, "46-60",
  TRUE, "60+")</f>
        <v>36-45</v>
      </c>
    </row>
    <row r="3122" spans="1:42" x14ac:dyDescent="0.3">
      <c r="A3122">
        <v>3121</v>
      </c>
      <c r="B3122" t="s">
        <v>49</v>
      </c>
      <c r="C3122" t="s">
        <v>70</v>
      </c>
      <c r="D3122">
        <v>50</v>
      </c>
      <c r="E3122" t="s">
        <v>104</v>
      </c>
      <c r="F3122" t="s">
        <v>3228</v>
      </c>
      <c r="G3122" t="s">
        <v>5129</v>
      </c>
      <c r="H3122">
        <v>19458797974</v>
      </c>
      <c r="I3122" t="s">
        <v>6427</v>
      </c>
      <c r="J3122" t="s">
        <v>7291</v>
      </c>
      <c r="K3122">
        <v>3378.83</v>
      </c>
      <c r="L3122" s="12" t="s">
        <v>9872</v>
      </c>
      <c r="M3122" s="10" t="s">
        <v>11202</v>
      </c>
      <c r="N3122">
        <v>3121</v>
      </c>
      <c r="O3122">
        <v>45062</v>
      </c>
      <c r="P3122" t="s">
        <v>11403</v>
      </c>
      <c r="Q3122" s="16">
        <v>3351.48</v>
      </c>
      <c r="R3122">
        <v>27.35</v>
      </c>
      <c r="S3122">
        <v>39</v>
      </c>
      <c r="T3122">
        <v>3121</v>
      </c>
      <c r="U3122">
        <v>42748.56</v>
      </c>
      <c r="V3122" t="s">
        <v>11412</v>
      </c>
      <c r="W3122">
        <v>8.56</v>
      </c>
      <c r="X3122">
        <v>12</v>
      </c>
      <c r="Y3122" t="s">
        <v>11685</v>
      </c>
      <c r="Z3122" t="s">
        <v>12012</v>
      </c>
      <c r="AA3122">
        <v>3121</v>
      </c>
      <c r="AB3122" t="s">
        <v>12017</v>
      </c>
      <c r="AC3122">
        <v>5337.81</v>
      </c>
      <c r="AD3122">
        <v>2237.2800000000002</v>
      </c>
      <c r="AE3122">
        <v>111.86</v>
      </c>
      <c r="AF3122" t="s">
        <v>11353</v>
      </c>
      <c r="AG3122" t="s">
        <v>11320</v>
      </c>
      <c r="AH3122">
        <v>5929</v>
      </c>
      <c r="AI3122">
        <v>3121</v>
      </c>
      <c r="AJ3122" t="s">
        <v>11228</v>
      </c>
      <c r="AK3122" t="s">
        <v>12029</v>
      </c>
      <c r="AL3122" t="s">
        <v>12032</v>
      </c>
      <c r="AM3122" t="s">
        <v>11349</v>
      </c>
      <c r="AN3122">
        <v>1</v>
      </c>
      <c r="AO3122" s="10" t="s">
        <v>12046</v>
      </c>
      <c r="AP3122" t="str" cm="1">
        <f t="array" ref="AP3122">_xlfn.IFS(
  Table1[[#This Row],[Age]]&lt;=25, "18-25",
  Table1[[#This Row],[Age]]&lt;=35, "26-35",
  Table1[[#This Row],[Age]]&lt;=45, "36-45",
  Table1[[#This Row],[Age]]&lt;=60, "46-60",
  TRUE, "60+")</f>
        <v>46-60</v>
      </c>
    </row>
    <row r="3123" spans="1:42" x14ac:dyDescent="0.3">
      <c r="A3123">
        <v>3122</v>
      </c>
      <c r="B3123" t="s">
        <v>40</v>
      </c>
      <c r="C3123" t="s">
        <v>55</v>
      </c>
      <c r="D3123">
        <v>66</v>
      </c>
      <c r="E3123" t="s">
        <v>105</v>
      </c>
      <c r="F3123" t="s">
        <v>3229</v>
      </c>
      <c r="G3123" t="s">
        <v>5117</v>
      </c>
      <c r="H3123">
        <v>19458797975</v>
      </c>
      <c r="I3123" t="s">
        <v>5804</v>
      </c>
      <c r="J3123" t="s">
        <v>7291</v>
      </c>
      <c r="K3123">
        <v>2649.89</v>
      </c>
      <c r="L3123" s="12" t="s">
        <v>8006</v>
      </c>
      <c r="M3123" s="10" t="s">
        <v>11103</v>
      </c>
      <c r="N3123">
        <v>3122</v>
      </c>
      <c r="O3123">
        <v>45075</v>
      </c>
      <c r="P3123" t="s">
        <v>11404</v>
      </c>
      <c r="Q3123" s="16">
        <v>4472.55</v>
      </c>
      <c r="R3123">
        <v>-1822.66</v>
      </c>
      <c r="S3123">
        <v>73</v>
      </c>
      <c r="T3123">
        <v>3122</v>
      </c>
      <c r="U3123">
        <v>43735.23</v>
      </c>
      <c r="V3123" t="s">
        <v>11413</v>
      </c>
      <c r="W3123">
        <v>2.7</v>
      </c>
      <c r="X3123">
        <v>12</v>
      </c>
      <c r="Y3123" t="s">
        <v>11658</v>
      </c>
      <c r="Z3123" t="s">
        <v>12010</v>
      </c>
      <c r="AA3123">
        <v>3122</v>
      </c>
      <c r="AB3123" t="s">
        <v>12017</v>
      </c>
      <c r="AC3123">
        <v>1361.63</v>
      </c>
      <c r="AD3123">
        <v>4623.78</v>
      </c>
      <c r="AE3123">
        <v>231.19</v>
      </c>
      <c r="AF3123" t="s">
        <v>11125</v>
      </c>
      <c r="AG3123" t="s">
        <v>11240</v>
      </c>
      <c r="AH3123">
        <v>2117</v>
      </c>
      <c r="AI3123">
        <v>3122</v>
      </c>
      <c r="AJ3123" t="s">
        <v>11331</v>
      </c>
      <c r="AK3123" t="s">
        <v>12028</v>
      </c>
      <c r="AL3123" t="s">
        <v>12032</v>
      </c>
      <c r="AM3123" t="s">
        <v>11253</v>
      </c>
      <c r="AN3123">
        <v>1</v>
      </c>
      <c r="AO3123" s="10" t="s">
        <v>12046</v>
      </c>
      <c r="AP3123" t="str" cm="1">
        <f t="array" ref="AP3123">_xlfn.IFS(
  Table1[[#This Row],[Age]]&lt;=25, "18-25",
  Table1[[#This Row],[Age]]&lt;=35, "26-35",
  Table1[[#This Row],[Age]]&lt;=45, "36-45",
  Table1[[#This Row],[Age]]&lt;=60, "46-60",
  TRUE, "60+")</f>
        <v>60+</v>
      </c>
    </row>
    <row r="3124" spans="1:42" x14ac:dyDescent="0.3">
      <c r="A3124">
        <v>3123</v>
      </c>
      <c r="B3124" t="s">
        <v>17</v>
      </c>
      <c r="C3124" t="s">
        <v>86</v>
      </c>
      <c r="D3124">
        <v>23</v>
      </c>
      <c r="E3124" t="s">
        <v>106</v>
      </c>
      <c r="F3124" t="s">
        <v>3230</v>
      </c>
      <c r="G3124" t="s">
        <v>5131</v>
      </c>
      <c r="H3124">
        <v>19458797976</v>
      </c>
      <c r="I3124" t="s">
        <v>6860</v>
      </c>
      <c r="J3124" t="s">
        <v>7292</v>
      </c>
      <c r="K3124">
        <v>5278.86</v>
      </c>
      <c r="L3124" s="12" t="s">
        <v>9873</v>
      </c>
      <c r="M3124" s="10" t="s">
        <v>11324</v>
      </c>
      <c r="N3124">
        <v>3123</v>
      </c>
      <c r="O3124">
        <v>45077</v>
      </c>
      <c r="P3124" t="s">
        <v>11402</v>
      </c>
      <c r="Q3124" s="16">
        <v>1011.28</v>
      </c>
      <c r="R3124">
        <v>4267.58</v>
      </c>
      <c r="S3124">
        <v>25</v>
      </c>
      <c r="T3124">
        <v>3123</v>
      </c>
      <c r="U3124">
        <v>27206.81</v>
      </c>
      <c r="V3124" t="s">
        <v>11413</v>
      </c>
      <c r="W3124">
        <v>6.67</v>
      </c>
      <c r="X3124">
        <v>36</v>
      </c>
      <c r="Y3124" t="s">
        <v>9110</v>
      </c>
      <c r="Z3124" t="s">
        <v>12011</v>
      </c>
      <c r="AA3124">
        <v>3123</v>
      </c>
      <c r="AB3124" t="s">
        <v>12017</v>
      </c>
      <c r="AC3124">
        <v>6722.71</v>
      </c>
      <c r="AD3124">
        <v>4660.41</v>
      </c>
      <c r="AE3124">
        <v>233.02</v>
      </c>
      <c r="AF3124" t="s">
        <v>11162</v>
      </c>
      <c r="AG3124" t="s">
        <v>11288</v>
      </c>
      <c r="AH3124">
        <v>8761</v>
      </c>
      <c r="AI3124">
        <v>3123</v>
      </c>
      <c r="AJ3124" t="s">
        <v>11094</v>
      </c>
      <c r="AK3124" t="s">
        <v>12027</v>
      </c>
      <c r="AL3124" t="s">
        <v>12032</v>
      </c>
      <c r="AM3124" t="s">
        <v>11173</v>
      </c>
      <c r="AN3124">
        <v>1</v>
      </c>
      <c r="AO3124" s="10" t="s">
        <v>12046</v>
      </c>
      <c r="AP3124" t="str" cm="1">
        <f t="array" ref="AP3124">_xlfn.IFS(
  Table1[[#This Row],[Age]]&lt;=25, "18-25",
  Table1[[#This Row],[Age]]&lt;=35, "26-35",
  Table1[[#This Row],[Age]]&lt;=45, "36-45",
  Table1[[#This Row],[Age]]&lt;=60, "46-60",
  TRUE, "60+")</f>
        <v>18-25</v>
      </c>
    </row>
    <row r="3125" spans="1:42" x14ac:dyDescent="0.3">
      <c r="A3125">
        <v>3124</v>
      </c>
      <c r="B3125" t="s">
        <v>31</v>
      </c>
      <c r="C3125" t="s">
        <v>65</v>
      </c>
      <c r="D3125">
        <v>52</v>
      </c>
      <c r="E3125" t="s">
        <v>105</v>
      </c>
      <c r="F3125" t="s">
        <v>3231</v>
      </c>
      <c r="G3125" t="s">
        <v>5114</v>
      </c>
      <c r="H3125">
        <v>19458797977</v>
      </c>
      <c r="I3125" t="s">
        <v>6926</v>
      </c>
      <c r="J3125" t="s">
        <v>7292</v>
      </c>
      <c r="K3125">
        <v>7975.96</v>
      </c>
      <c r="L3125" s="12" t="s">
        <v>7594</v>
      </c>
      <c r="M3125" s="10" t="s">
        <v>11289</v>
      </c>
      <c r="N3125">
        <v>3124</v>
      </c>
      <c r="O3125">
        <v>45041</v>
      </c>
      <c r="P3125" t="s">
        <v>11403</v>
      </c>
      <c r="Q3125" s="16">
        <v>4014.07</v>
      </c>
      <c r="R3125">
        <v>11990.03</v>
      </c>
      <c r="S3125">
        <v>26</v>
      </c>
      <c r="T3125">
        <v>3124</v>
      </c>
      <c r="U3125">
        <v>47596.61</v>
      </c>
      <c r="V3125" t="s">
        <v>11412</v>
      </c>
      <c r="W3125">
        <v>1.58</v>
      </c>
      <c r="X3125">
        <v>36</v>
      </c>
      <c r="Y3125" t="s">
        <v>11813</v>
      </c>
      <c r="Z3125" t="s">
        <v>12011</v>
      </c>
      <c r="AA3125">
        <v>3124</v>
      </c>
      <c r="AB3125" t="s">
        <v>12016</v>
      </c>
      <c r="AC3125">
        <v>7572.75</v>
      </c>
      <c r="AD3125">
        <v>2763.12</v>
      </c>
      <c r="AE3125">
        <v>138.16</v>
      </c>
      <c r="AF3125" t="s">
        <v>11100</v>
      </c>
      <c r="AG3125" t="s">
        <v>11285</v>
      </c>
      <c r="AH3125">
        <v>6155</v>
      </c>
      <c r="AI3125">
        <v>3124</v>
      </c>
      <c r="AJ3125" t="s">
        <v>11216</v>
      </c>
      <c r="AK3125" t="s">
        <v>12028</v>
      </c>
      <c r="AL3125" t="s">
        <v>12031</v>
      </c>
      <c r="AM3125" t="s">
        <v>11332</v>
      </c>
      <c r="AN3125">
        <v>1</v>
      </c>
      <c r="AO3125" s="10" t="s">
        <v>12037</v>
      </c>
      <c r="AP3125" t="str" cm="1">
        <f t="array" ref="AP3125">_xlfn.IFS(
  Table1[[#This Row],[Age]]&lt;=25, "18-25",
  Table1[[#This Row],[Age]]&lt;=35, "26-35",
  Table1[[#This Row],[Age]]&lt;=45, "36-45",
  Table1[[#This Row],[Age]]&lt;=60, "46-60",
  TRUE, "60+")</f>
        <v>46-60</v>
      </c>
    </row>
    <row r="3126" spans="1:42" x14ac:dyDescent="0.3">
      <c r="A3126">
        <v>3125</v>
      </c>
      <c r="B3126" t="s">
        <v>45</v>
      </c>
      <c r="C3126" t="s">
        <v>72</v>
      </c>
      <c r="D3126">
        <v>33</v>
      </c>
      <c r="E3126" t="s">
        <v>104</v>
      </c>
      <c r="F3126" t="s">
        <v>3232</v>
      </c>
      <c r="G3126" t="s">
        <v>5120</v>
      </c>
      <c r="H3126">
        <v>19458797978</v>
      </c>
      <c r="I3126" t="s">
        <v>6898</v>
      </c>
      <c r="J3126" t="s">
        <v>7291</v>
      </c>
      <c r="K3126">
        <v>4098.78</v>
      </c>
      <c r="L3126" s="12" t="s">
        <v>9874</v>
      </c>
      <c r="M3126" s="10" t="s">
        <v>11272</v>
      </c>
      <c r="N3126">
        <v>3125</v>
      </c>
      <c r="O3126">
        <v>45273</v>
      </c>
      <c r="P3126" t="s">
        <v>11403</v>
      </c>
      <c r="Q3126" s="16">
        <v>1216.46</v>
      </c>
      <c r="R3126">
        <v>5315.24</v>
      </c>
      <c r="S3126">
        <v>68</v>
      </c>
      <c r="T3126">
        <v>3125</v>
      </c>
      <c r="U3126">
        <v>8431.77</v>
      </c>
      <c r="V3126" t="s">
        <v>11413</v>
      </c>
      <c r="W3126">
        <v>6.94</v>
      </c>
      <c r="X3126">
        <v>24</v>
      </c>
      <c r="Y3126" t="s">
        <v>11462</v>
      </c>
      <c r="Z3126" t="s">
        <v>12010</v>
      </c>
      <c r="AA3126">
        <v>3125</v>
      </c>
      <c r="AB3126" t="s">
        <v>12015</v>
      </c>
      <c r="AC3126">
        <v>9810.32</v>
      </c>
      <c r="AD3126">
        <v>4681.96</v>
      </c>
      <c r="AE3126">
        <v>234.1</v>
      </c>
      <c r="AF3126" t="s">
        <v>11054</v>
      </c>
      <c r="AG3126" t="s">
        <v>11328</v>
      </c>
      <c r="AH3126">
        <v>2591</v>
      </c>
      <c r="AI3126">
        <v>3125</v>
      </c>
      <c r="AJ3126" t="s">
        <v>11231</v>
      </c>
      <c r="AK3126" t="s">
        <v>12028</v>
      </c>
      <c r="AL3126" t="s">
        <v>12031</v>
      </c>
      <c r="AM3126" t="s">
        <v>11237</v>
      </c>
      <c r="AN3126">
        <v>1</v>
      </c>
      <c r="AO3126" s="10" t="s">
        <v>12036</v>
      </c>
      <c r="AP3126" t="str" cm="1">
        <f t="array" ref="AP3126">_xlfn.IFS(
  Table1[[#This Row],[Age]]&lt;=25, "18-25",
  Table1[[#This Row],[Age]]&lt;=35, "26-35",
  Table1[[#This Row],[Age]]&lt;=45, "36-45",
  Table1[[#This Row],[Age]]&lt;=60, "46-60",
  TRUE, "60+")</f>
        <v>26-35</v>
      </c>
    </row>
    <row r="3127" spans="1:42" x14ac:dyDescent="0.3">
      <c r="A3127">
        <v>3126</v>
      </c>
      <c r="B3127" t="s">
        <v>12</v>
      </c>
      <c r="C3127" t="s">
        <v>79</v>
      </c>
      <c r="D3127">
        <v>30</v>
      </c>
      <c r="E3127" t="s">
        <v>105</v>
      </c>
      <c r="F3127" t="s">
        <v>3233</v>
      </c>
      <c r="G3127" t="s">
        <v>5111</v>
      </c>
      <c r="H3127">
        <v>19458797979</v>
      </c>
      <c r="I3127" t="s">
        <v>6683</v>
      </c>
      <c r="J3127" t="s">
        <v>7291</v>
      </c>
      <c r="K3127">
        <v>7598.74</v>
      </c>
      <c r="L3127" s="12" t="s">
        <v>7827</v>
      </c>
      <c r="M3127" s="10" t="s">
        <v>11034</v>
      </c>
      <c r="N3127">
        <v>3126</v>
      </c>
      <c r="O3127">
        <v>45188</v>
      </c>
      <c r="P3127" t="s">
        <v>11402</v>
      </c>
      <c r="Q3127" s="16">
        <v>161.59</v>
      </c>
      <c r="R3127">
        <v>7760.33</v>
      </c>
      <c r="S3127">
        <v>62</v>
      </c>
      <c r="T3127">
        <v>3126</v>
      </c>
      <c r="U3127">
        <v>34239.449999999997</v>
      </c>
      <c r="V3127" t="s">
        <v>11411</v>
      </c>
      <c r="W3127">
        <v>8.16</v>
      </c>
      <c r="X3127">
        <v>36</v>
      </c>
      <c r="Y3127" t="s">
        <v>11795</v>
      </c>
      <c r="Z3127" t="s">
        <v>12010</v>
      </c>
      <c r="AA3127">
        <v>3126</v>
      </c>
      <c r="AB3127" t="s">
        <v>12015</v>
      </c>
      <c r="AC3127">
        <v>1879.99</v>
      </c>
      <c r="AD3127">
        <v>188.85</v>
      </c>
      <c r="AE3127">
        <v>9.44</v>
      </c>
      <c r="AF3127" t="s">
        <v>11269</v>
      </c>
      <c r="AG3127" t="s">
        <v>11333</v>
      </c>
      <c r="AH3127">
        <v>5296</v>
      </c>
      <c r="AI3127">
        <v>3126</v>
      </c>
      <c r="AJ3127" t="s">
        <v>11280</v>
      </c>
      <c r="AK3127" t="s">
        <v>12027</v>
      </c>
      <c r="AL3127" t="s">
        <v>12031</v>
      </c>
      <c r="AM3127" t="s">
        <v>11185</v>
      </c>
      <c r="AN3127">
        <v>1</v>
      </c>
      <c r="AO3127" s="10" t="s">
        <v>12042</v>
      </c>
      <c r="AP3127" t="str" cm="1">
        <f t="array" ref="AP3127">_xlfn.IFS(
  Table1[[#This Row],[Age]]&lt;=25, "18-25",
  Table1[[#This Row],[Age]]&lt;=35, "26-35",
  Table1[[#This Row],[Age]]&lt;=45, "36-45",
  Table1[[#This Row],[Age]]&lt;=60, "46-60",
  TRUE, "60+")</f>
        <v>26-35</v>
      </c>
    </row>
    <row r="3128" spans="1:42" x14ac:dyDescent="0.3">
      <c r="A3128">
        <v>3127</v>
      </c>
      <c r="B3128" t="s">
        <v>5</v>
      </c>
      <c r="C3128" t="s">
        <v>87</v>
      </c>
      <c r="D3128">
        <v>61</v>
      </c>
      <c r="E3128" t="s">
        <v>105</v>
      </c>
      <c r="F3128" t="s">
        <v>3234</v>
      </c>
      <c r="G3128" t="s">
        <v>5129</v>
      </c>
      <c r="H3128">
        <v>19458797980</v>
      </c>
      <c r="I3128" t="s">
        <v>6927</v>
      </c>
      <c r="J3128" t="s">
        <v>7291</v>
      </c>
      <c r="K3128">
        <v>4516.71</v>
      </c>
      <c r="L3128" s="12" t="s">
        <v>9875</v>
      </c>
      <c r="M3128" s="10" t="s">
        <v>11340</v>
      </c>
      <c r="N3128">
        <v>3127</v>
      </c>
      <c r="O3128">
        <v>45106</v>
      </c>
      <c r="P3128" t="s">
        <v>11403</v>
      </c>
      <c r="Q3128" s="16">
        <v>2610.4499999999998</v>
      </c>
      <c r="R3128">
        <v>7127.16</v>
      </c>
      <c r="S3128">
        <v>19</v>
      </c>
      <c r="T3128">
        <v>3127</v>
      </c>
      <c r="U3128">
        <v>35508.82</v>
      </c>
      <c r="V3128" t="s">
        <v>11412</v>
      </c>
      <c r="W3128">
        <v>1.57</v>
      </c>
      <c r="X3128">
        <v>12</v>
      </c>
      <c r="Y3128" t="s">
        <v>11981</v>
      </c>
      <c r="Z3128" t="s">
        <v>12010</v>
      </c>
      <c r="AA3128">
        <v>3127</v>
      </c>
      <c r="AB3128" t="s">
        <v>12017</v>
      </c>
      <c r="AC3128">
        <v>3900.27</v>
      </c>
      <c r="AD3128">
        <v>3430.86</v>
      </c>
      <c r="AE3128">
        <v>171.54</v>
      </c>
      <c r="AF3128" t="s">
        <v>11158</v>
      </c>
      <c r="AG3128" t="s">
        <v>11334</v>
      </c>
      <c r="AH3128">
        <v>7938</v>
      </c>
      <c r="AI3128">
        <v>3127</v>
      </c>
      <c r="AJ3128" t="s">
        <v>11207</v>
      </c>
      <c r="AK3128" t="s">
        <v>12028</v>
      </c>
      <c r="AL3128" t="s">
        <v>12032</v>
      </c>
      <c r="AM3128" t="s">
        <v>11377</v>
      </c>
      <c r="AN3128">
        <v>1</v>
      </c>
      <c r="AO3128" s="10" t="s">
        <v>12043</v>
      </c>
      <c r="AP3128" t="str" cm="1">
        <f t="array" ref="AP3128">_xlfn.IFS(
  Table1[[#This Row],[Age]]&lt;=25, "18-25",
  Table1[[#This Row],[Age]]&lt;=35, "26-35",
  Table1[[#This Row],[Age]]&lt;=45, "36-45",
  Table1[[#This Row],[Age]]&lt;=60, "46-60",
  TRUE, "60+")</f>
        <v>60+</v>
      </c>
    </row>
    <row r="3129" spans="1:42" x14ac:dyDescent="0.3">
      <c r="A3129">
        <v>3128</v>
      </c>
      <c r="B3129" t="s">
        <v>37</v>
      </c>
      <c r="C3129" t="s">
        <v>88</v>
      </c>
      <c r="D3129">
        <v>28</v>
      </c>
      <c r="E3129" t="s">
        <v>105</v>
      </c>
      <c r="F3129" t="s">
        <v>3235</v>
      </c>
      <c r="G3129" t="s">
        <v>5114</v>
      </c>
      <c r="H3129">
        <v>19458797981</v>
      </c>
      <c r="I3129" t="s">
        <v>6377</v>
      </c>
      <c r="J3129" t="s">
        <v>7292</v>
      </c>
      <c r="K3129">
        <v>2223.77</v>
      </c>
      <c r="L3129" s="12" t="s">
        <v>9876</v>
      </c>
      <c r="M3129" s="10" t="s">
        <v>11138</v>
      </c>
      <c r="N3129">
        <v>3128</v>
      </c>
      <c r="O3129">
        <v>45062</v>
      </c>
      <c r="P3129" t="s">
        <v>11403</v>
      </c>
      <c r="Q3129" s="16">
        <v>3557.26</v>
      </c>
      <c r="R3129">
        <v>5781.03</v>
      </c>
      <c r="S3129">
        <v>13</v>
      </c>
      <c r="T3129">
        <v>3128</v>
      </c>
      <c r="U3129">
        <v>3606.08</v>
      </c>
      <c r="V3129" t="s">
        <v>11411</v>
      </c>
      <c r="W3129">
        <v>8.64</v>
      </c>
      <c r="X3129">
        <v>24</v>
      </c>
      <c r="Y3129" t="s">
        <v>11772</v>
      </c>
      <c r="Z3129" t="s">
        <v>12011</v>
      </c>
      <c r="AA3129">
        <v>3128</v>
      </c>
      <c r="AB3129" t="s">
        <v>12017</v>
      </c>
      <c r="AC3129">
        <v>7499.19</v>
      </c>
      <c r="AD3129">
        <v>2141.3000000000002</v>
      </c>
      <c r="AE3129">
        <v>107.07</v>
      </c>
      <c r="AF3129" t="s">
        <v>11127</v>
      </c>
      <c r="AG3129" t="s">
        <v>11202</v>
      </c>
      <c r="AH3129">
        <v>5641</v>
      </c>
      <c r="AI3129">
        <v>3128</v>
      </c>
      <c r="AJ3129" t="s">
        <v>11182</v>
      </c>
      <c r="AK3129" t="s">
        <v>12027</v>
      </c>
      <c r="AL3129" t="s">
        <v>12032</v>
      </c>
      <c r="AM3129" t="s">
        <v>11368</v>
      </c>
      <c r="AN3129">
        <v>1</v>
      </c>
      <c r="AO3129" s="10" t="s">
        <v>12046</v>
      </c>
      <c r="AP3129" t="str" cm="1">
        <f t="array" ref="AP3129">_xlfn.IFS(
  Table1[[#This Row],[Age]]&lt;=25, "18-25",
  Table1[[#This Row],[Age]]&lt;=35, "26-35",
  Table1[[#This Row],[Age]]&lt;=45, "36-45",
  Table1[[#This Row],[Age]]&lt;=60, "46-60",
  TRUE, "60+")</f>
        <v>26-35</v>
      </c>
    </row>
    <row r="3130" spans="1:42" x14ac:dyDescent="0.3">
      <c r="A3130">
        <v>3129</v>
      </c>
      <c r="B3130" t="s">
        <v>32</v>
      </c>
      <c r="C3130" t="s">
        <v>39</v>
      </c>
      <c r="D3130">
        <v>40</v>
      </c>
      <c r="E3130" t="s">
        <v>104</v>
      </c>
      <c r="F3130" t="s">
        <v>3236</v>
      </c>
      <c r="G3130" t="s">
        <v>5109</v>
      </c>
      <c r="H3130">
        <v>19458797982</v>
      </c>
      <c r="I3130" t="s">
        <v>5815</v>
      </c>
      <c r="J3130" t="s">
        <v>7292</v>
      </c>
      <c r="K3130">
        <v>4517.4399999999996</v>
      </c>
      <c r="L3130" s="12" t="s">
        <v>9877</v>
      </c>
      <c r="M3130" s="10" t="s">
        <v>11232</v>
      </c>
      <c r="N3130">
        <v>3129</v>
      </c>
      <c r="O3130">
        <v>45025</v>
      </c>
      <c r="P3130" t="s">
        <v>11404</v>
      </c>
      <c r="Q3130" s="16">
        <v>992.74</v>
      </c>
      <c r="R3130">
        <v>3524.7</v>
      </c>
      <c r="S3130">
        <v>29</v>
      </c>
      <c r="T3130">
        <v>3129</v>
      </c>
      <c r="U3130">
        <v>14839.93</v>
      </c>
      <c r="V3130" t="s">
        <v>11412</v>
      </c>
      <c r="W3130">
        <v>2.11</v>
      </c>
      <c r="X3130">
        <v>36</v>
      </c>
      <c r="Y3130" t="s">
        <v>11722</v>
      </c>
      <c r="Z3130" t="s">
        <v>12011</v>
      </c>
      <c r="AA3130">
        <v>3129</v>
      </c>
      <c r="AB3130" t="s">
        <v>12016</v>
      </c>
      <c r="AC3130">
        <v>6812.85</v>
      </c>
      <c r="AD3130">
        <v>2769.15</v>
      </c>
      <c r="AE3130">
        <v>138.46</v>
      </c>
      <c r="AF3130" t="s">
        <v>11241</v>
      </c>
      <c r="AG3130" t="s">
        <v>11259</v>
      </c>
      <c r="AH3130">
        <v>3343</v>
      </c>
      <c r="AI3130">
        <v>3129</v>
      </c>
      <c r="AJ3130" t="s">
        <v>11207</v>
      </c>
      <c r="AK3130" t="s">
        <v>12027</v>
      </c>
      <c r="AL3130" t="s">
        <v>12031</v>
      </c>
      <c r="AM3130" t="s">
        <v>11097</v>
      </c>
      <c r="AN3130">
        <v>1</v>
      </c>
      <c r="AO3130" s="10" t="s">
        <v>12037</v>
      </c>
      <c r="AP3130" t="str" cm="1">
        <f t="array" ref="AP3130">_xlfn.IFS(
  Table1[[#This Row],[Age]]&lt;=25, "18-25",
  Table1[[#This Row],[Age]]&lt;=35, "26-35",
  Table1[[#This Row],[Age]]&lt;=45, "36-45",
  Table1[[#This Row],[Age]]&lt;=60, "46-60",
  TRUE, "60+")</f>
        <v>36-45</v>
      </c>
    </row>
    <row r="3131" spans="1:42" x14ac:dyDescent="0.3">
      <c r="A3131">
        <v>3130</v>
      </c>
      <c r="B3131" t="s">
        <v>5</v>
      </c>
      <c r="C3131" t="s">
        <v>70</v>
      </c>
      <c r="D3131">
        <v>19</v>
      </c>
      <c r="E3131" t="s">
        <v>106</v>
      </c>
      <c r="F3131" t="s">
        <v>3237</v>
      </c>
      <c r="G3131" t="s">
        <v>5145</v>
      </c>
      <c r="H3131">
        <v>19458797983</v>
      </c>
      <c r="I3131" t="s">
        <v>5926</v>
      </c>
      <c r="J3131" t="s">
        <v>7291</v>
      </c>
      <c r="K3131">
        <v>5426.74</v>
      </c>
      <c r="L3131" s="12" t="s">
        <v>9634</v>
      </c>
      <c r="M3131" s="10" t="s">
        <v>11342</v>
      </c>
      <c r="N3131">
        <v>3130</v>
      </c>
      <c r="O3131">
        <v>45251</v>
      </c>
      <c r="P3131" t="s">
        <v>11404</v>
      </c>
      <c r="Q3131" s="16">
        <v>361.44</v>
      </c>
      <c r="R3131">
        <v>5065.3</v>
      </c>
      <c r="S3131">
        <v>54</v>
      </c>
      <c r="T3131">
        <v>3130</v>
      </c>
      <c r="U3131">
        <v>47503.360000000001</v>
      </c>
      <c r="V3131" t="s">
        <v>11412</v>
      </c>
      <c r="W3131">
        <v>2.58</v>
      </c>
      <c r="X3131">
        <v>12</v>
      </c>
      <c r="Y3131" t="s">
        <v>8481</v>
      </c>
      <c r="Z3131" t="s">
        <v>12012</v>
      </c>
      <c r="AA3131">
        <v>3130</v>
      </c>
      <c r="AB3131" t="s">
        <v>12017</v>
      </c>
      <c r="AC3131">
        <v>5645.73</v>
      </c>
      <c r="AD3131">
        <v>967.68</v>
      </c>
      <c r="AE3131">
        <v>48.38</v>
      </c>
      <c r="AF3131" t="s">
        <v>11391</v>
      </c>
      <c r="AG3131" t="s">
        <v>11169</v>
      </c>
      <c r="AH3131">
        <v>4658</v>
      </c>
      <c r="AI3131">
        <v>3130</v>
      </c>
      <c r="AJ3131" t="s">
        <v>11237</v>
      </c>
      <c r="AK3131" t="s">
        <v>12027</v>
      </c>
      <c r="AL3131" t="s">
        <v>12032</v>
      </c>
      <c r="AM3131" t="s">
        <v>11242</v>
      </c>
      <c r="AN3131">
        <v>1</v>
      </c>
      <c r="AO3131" s="10" t="s">
        <v>12040</v>
      </c>
      <c r="AP3131" t="str" cm="1">
        <f t="array" ref="AP3131">_xlfn.IFS(
  Table1[[#This Row],[Age]]&lt;=25, "18-25",
  Table1[[#This Row],[Age]]&lt;=35, "26-35",
  Table1[[#This Row],[Age]]&lt;=45, "36-45",
  Table1[[#This Row],[Age]]&lt;=60, "46-60",
  TRUE, "60+")</f>
        <v>18-25</v>
      </c>
    </row>
    <row r="3132" spans="1:42" x14ac:dyDescent="0.3">
      <c r="A3132">
        <v>3131</v>
      </c>
      <c r="B3132" t="s">
        <v>7</v>
      </c>
      <c r="C3132" t="s">
        <v>85</v>
      </c>
      <c r="D3132">
        <v>47</v>
      </c>
      <c r="E3132" t="s">
        <v>106</v>
      </c>
      <c r="F3132" t="s">
        <v>3238</v>
      </c>
      <c r="G3132" t="s">
        <v>5138</v>
      </c>
      <c r="H3132">
        <v>19458797984</v>
      </c>
      <c r="I3132" t="s">
        <v>6251</v>
      </c>
      <c r="J3132" t="s">
        <v>7292</v>
      </c>
      <c r="K3132">
        <v>4669.6400000000003</v>
      </c>
      <c r="L3132" s="12" t="s">
        <v>9878</v>
      </c>
      <c r="M3132" s="10" t="s">
        <v>11220</v>
      </c>
      <c r="N3132">
        <v>3131</v>
      </c>
      <c r="O3132">
        <v>45215</v>
      </c>
      <c r="P3132" t="s">
        <v>11402</v>
      </c>
      <c r="Q3132" s="16">
        <v>2771.76</v>
      </c>
      <c r="R3132">
        <v>1897.88</v>
      </c>
      <c r="S3132">
        <v>73</v>
      </c>
      <c r="T3132">
        <v>3131</v>
      </c>
      <c r="U3132">
        <v>38192.42</v>
      </c>
      <c r="V3132" t="s">
        <v>11412</v>
      </c>
      <c r="W3132">
        <v>8.5299999999999994</v>
      </c>
      <c r="X3132">
        <v>36</v>
      </c>
      <c r="Y3132" t="s">
        <v>11872</v>
      </c>
      <c r="Z3132" t="s">
        <v>12010</v>
      </c>
      <c r="AA3132">
        <v>3131</v>
      </c>
      <c r="AB3132" t="s">
        <v>12017</v>
      </c>
      <c r="AC3132">
        <v>2701.69</v>
      </c>
      <c r="AD3132">
        <v>1008.87</v>
      </c>
      <c r="AE3132">
        <v>50.44</v>
      </c>
      <c r="AF3132" t="s">
        <v>11304</v>
      </c>
      <c r="AG3132" t="s">
        <v>11211</v>
      </c>
      <c r="AH3132">
        <v>5134</v>
      </c>
      <c r="AI3132">
        <v>3131</v>
      </c>
      <c r="AJ3132" t="s">
        <v>11227</v>
      </c>
      <c r="AK3132" t="s">
        <v>12027</v>
      </c>
      <c r="AL3132" t="s">
        <v>12032</v>
      </c>
      <c r="AM3132" t="s">
        <v>11103</v>
      </c>
      <c r="AN3132">
        <v>1</v>
      </c>
      <c r="AO3132" s="10" t="s">
        <v>12044</v>
      </c>
      <c r="AP3132" t="str" cm="1">
        <f t="array" ref="AP3132">_xlfn.IFS(
  Table1[[#This Row],[Age]]&lt;=25, "18-25",
  Table1[[#This Row],[Age]]&lt;=35, "26-35",
  Table1[[#This Row],[Age]]&lt;=45, "36-45",
  Table1[[#This Row],[Age]]&lt;=60, "46-60",
  TRUE, "60+")</f>
        <v>46-60</v>
      </c>
    </row>
    <row r="3133" spans="1:42" x14ac:dyDescent="0.3">
      <c r="A3133">
        <v>3132</v>
      </c>
      <c r="B3133" t="s">
        <v>33</v>
      </c>
      <c r="C3133" t="s">
        <v>78</v>
      </c>
      <c r="D3133">
        <v>36</v>
      </c>
      <c r="E3133" t="s">
        <v>104</v>
      </c>
      <c r="F3133" t="s">
        <v>3239</v>
      </c>
      <c r="G3133" t="s">
        <v>5121</v>
      </c>
      <c r="H3133">
        <v>19458797985</v>
      </c>
      <c r="I3133" t="s">
        <v>6928</v>
      </c>
      <c r="J3133" t="s">
        <v>7291</v>
      </c>
      <c r="K3133">
        <v>2815.81</v>
      </c>
      <c r="L3133" s="12" t="s">
        <v>9879</v>
      </c>
      <c r="M3133" s="10" t="s">
        <v>11388</v>
      </c>
      <c r="N3133">
        <v>3132</v>
      </c>
      <c r="O3133">
        <v>45116</v>
      </c>
      <c r="P3133" t="s">
        <v>11404</v>
      </c>
      <c r="Q3133" s="16">
        <v>747.13</v>
      </c>
      <c r="R3133">
        <v>3562.94</v>
      </c>
      <c r="S3133">
        <v>42</v>
      </c>
      <c r="T3133">
        <v>3132</v>
      </c>
      <c r="U3133">
        <v>3680</v>
      </c>
      <c r="V3133" t="s">
        <v>11411</v>
      </c>
      <c r="W3133">
        <v>2.12</v>
      </c>
      <c r="X3133">
        <v>12</v>
      </c>
      <c r="Y3133" t="s">
        <v>11931</v>
      </c>
      <c r="Z3133" t="s">
        <v>12012</v>
      </c>
      <c r="AA3133">
        <v>3132</v>
      </c>
      <c r="AB3133" t="s">
        <v>12016</v>
      </c>
      <c r="AC3133">
        <v>2897.79</v>
      </c>
      <c r="AD3133">
        <v>3646.94</v>
      </c>
      <c r="AE3133">
        <v>182.35</v>
      </c>
      <c r="AF3133" t="s">
        <v>11128</v>
      </c>
      <c r="AG3133" t="s">
        <v>11163</v>
      </c>
      <c r="AH3133">
        <v>3365</v>
      </c>
      <c r="AI3133">
        <v>3132</v>
      </c>
      <c r="AJ3133" t="s">
        <v>11123</v>
      </c>
      <c r="AK3133" t="s">
        <v>12027</v>
      </c>
      <c r="AL3133" t="s">
        <v>12031</v>
      </c>
      <c r="AM3133" t="s">
        <v>11135</v>
      </c>
      <c r="AN3133">
        <v>1</v>
      </c>
      <c r="AO3133" s="10" t="s">
        <v>12038</v>
      </c>
      <c r="AP3133" t="str" cm="1">
        <f t="array" ref="AP3133">_xlfn.IFS(
  Table1[[#This Row],[Age]]&lt;=25, "18-25",
  Table1[[#This Row],[Age]]&lt;=35, "26-35",
  Table1[[#This Row],[Age]]&lt;=45, "36-45",
  Table1[[#This Row],[Age]]&lt;=60, "46-60",
  TRUE, "60+")</f>
        <v>36-45</v>
      </c>
    </row>
    <row r="3134" spans="1:42" x14ac:dyDescent="0.3">
      <c r="A3134">
        <v>3133</v>
      </c>
      <c r="B3134" t="s">
        <v>35</v>
      </c>
      <c r="C3134" t="s">
        <v>98</v>
      </c>
      <c r="D3134">
        <v>57</v>
      </c>
      <c r="E3134" t="s">
        <v>106</v>
      </c>
      <c r="F3134" t="s">
        <v>3240</v>
      </c>
      <c r="G3134" t="s">
        <v>5123</v>
      </c>
      <c r="H3134">
        <v>19458797986</v>
      </c>
      <c r="I3134" t="s">
        <v>6615</v>
      </c>
      <c r="J3134" t="s">
        <v>7291</v>
      </c>
      <c r="K3134">
        <v>1932.51</v>
      </c>
      <c r="L3134" s="12" t="s">
        <v>9880</v>
      </c>
      <c r="M3134" s="10" t="s">
        <v>11309</v>
      </c>
      <c r="N3134">
        <v>3133</v>
      </c>
      <c r="O3134">
        <v>45117</v>
      </c>
      <c r="P3134" t="s">
        <v>11403</v>
      </c>
      <c r="Q3134" s="16">
        <v>929.73</v>
      </c>
      <c r="R3134">
        <v>1002.78</v>
      </c>
      <c r="S3134">
        <v>62</v>
      </c>
      <c r="T3134">
        <v>3133</v>
      </c>
      <c r="U3134">
        <v>27498.9</v>
      </c>
      <c r="V3134" t="s">
        <v>11413</v>
      </c>
      <c r="W3134">
        <v>7.06</v>
      </c>
      <c r="X3134">
        <v>24</v>
      </c>
      <c r="Y3134" t="s">
        <v>11518</v>
      </c>
      <c r="Z3134" t="s">
        <v>12012</v>
      </c>
      <c r="AA3134">
        <v>3133</v>
      </c>
      <c r="AB3134" t="s">
        <v>12015</v>
      </c>
      <c r="AC3134">
        <v>9715.94</v>
      </c>
      <c r="AD3134">
        <v>3840.26</v>
      </c>
      <c r="AE3134">
        <v>192.01</v>
      </c>
      <c r="AF3134" t="s">
        <v>11282</v>
      </c>
      <c r="AG3134" t="s">
        <v>11041</v>
      </c>
      <c r="AH3134">
        <v>7983</v>
      </c>
      <c r="AI3134">
        <v>3133</v>
      </c>
      <c r="AJ3134" t="s">
        <v>11108</v>
      </c>
      <c r="AK3134" t="s">
        <v>12029</v>
      </c>
      <c r="AL3134" t="s">
        <v>12032</v>
      </c>
      <c r="AM3134" t="s">
        <v>11076</v>
      </c>
      <c r="AN3134">
        <v>1</v>
      </c>
      <c r="AO3134" s="10" t="s">
        <v>12038</v>
      </c>
      <c r="AP3134" t="str" cm="1">
        <f t="array" ref="AP3134">_xlfn.IFS(
  Table1[[#This Row],[Age]]&lt;=25, "18-25",
  Table1[[#This Row],[Age]]&lt;=35, "26-35",
  Table1[[#This Row],[Age]]&lt;=45, "36-45",
  Table1[[#This Row],[Age]]&lt;=60, "46-60",
  TRUE, "60+")</f>
        <v>46-60</v>
      </c>
    </row>
    <row r="3135" spans="1:42" x14ac:dyDescent="0.3">
      <c r="A3135">
        <v>3134</v>
      </c>
      <c r="B3135" t="s">
        <v>20</v>
      </c>
      <c r="C3135" t="s">
        <v>96</v>
      </c>
      <c r="D3135">
        <v>62</v>
      </c>
      <c r="E3135" t="s">
        <v>105</v>
      </c>
      <c r="F3135" t="s">
        <v>3241</v>
      </c>
      <c r="G3135" t="s">
        <v>5111</v>
      </c>
      <c r="H3135">
        <v>19458797987</v>
      </c>
      <c r="I3135" t="s">
        <v>5446</v>
      </c>
      <c r="J3135" t="s">
        <v>7291</v>
      </c>
      <c r="K3135">
        <v>9474.83</v>
      </c>
      <c r="L3135" s="12" t="s">
        <v>9620</v>
      </c>
      <c r="M3135" s="10" t="s">
        <v>11123</v>
      </c>
      <c r="N3135">
        <v>3134</v>
      </c>
      <c r="O3135">
        <v>45142</v>
      </c>
      <c r="P3135" t="s">
        <v>11403</v>
      </c>
      <c r="Q3135" s="16">
        <v>3520.25</v>
      </c>
      <c r="R3135">
        <v>5954.58</v>
      </c>
      <c r="S3135">
        <v>71</v>
      </c>
      <c r="T3135">
        <v>3134</v>
      </c>
      <c r="U3135">
        <v>32782.49</v>
      </c>
      <c r="V3135" t="s">
        <v>11411</v>
      </c>
      <c r="W3135">
        <v>3.65</v>
      </c>
      <c r="X3135">
        <v>12</v>
      </c>
      <c r="Y3135" t="s">
        <v>8525</v>
      </c>
      <c r="Z3135" t="s">
        <v>12011</v>
      </c>
      <c r="AA3135">
        <v>3134</v>
      </c>
      <c r="AB3135" t="s">
        <v>12015</v>
      </c>
      <c r="AC3135">
        <v>1954.67</v>
      </c>
      <c r="AD3135">
        <v>3201.83</v>
      </c>
      <c r="AE3135">
        <v>160.09</v>
      </c>
      <c r="AF3135" t="s">
        <v>11034</v>
      </c>
      <c r="AG3135" t="s">
        <v>11262</v>
      </c>
      <c r="AH3135">
        <v>4260</v>
      </c>
      <c r="AI3135">
        <v>3134</v>
      </c>
      <c r="AJ3135" t="s">
        <v>11049</v>
      </c>
      <c r="AK3135" t="s">
        <v>12029</v>
      </c>
      <c r="AL3135" t="s">
        <v>12031</v>
      </c>
      <c r="AM3135" t="s">
        <v>11215</v>
      </c>
      <c r="AN3135">
        <v>-1</v>
      </c>
      <c r="AO3135" s="10" t="s">
        <v>12041</v>
      </c>
      <c r="AP3135" t="str" cm="1">
        <f t="array" ref="AP3135">_xlfn.IFS(
  Table1[[#This Row],[Age]]&lt;=25, "18-25",
  Table1[[#This Row],[Age]]&lt;=35, "26-35",
  Table1[[#This Row],[Age]]&lt;=45, "36-45",
  Table1[[#This Row],[Age]]&lt;=60, "46-60",
  TRUE, "60+")</f>
        <v>60+</v>
      </c>
    </row>
    <row r="3136" spans="1:42" x14ac:dyDescent="0.3">
      <c r="A3136">
        <v>3135</v>
      </c>
      <c r="B3136" t="s">
        <v>24</v>
      </c>
      <c r="C3136" t="s">
        <v>39</v>
      </c>
      <c r="D3136">
        <v>63</v>
      </c>
      <c r="E3136" t="s">
        <v>105</v>
      </c>
      <c r="F3136" t="s">
        <v>3242</v>
      </c>
      <c r="G3136" t="s">
        <v>5131</v>
      </c>
      <c r="H3136">
        <v>19458797988</v>
      </c>
      <c r="I3136" t="s">
        <v>6929</v>
      </c>
      <c r="J3136" t="s">
        <v>7292</v>
      </c>
      <c r="K3136">
        <v>3045.11</v>
      </c>
      <c r="L3136" s="12" t="s">
        <v>7525</v>
      </c>
      <c r="M3136" s="10" t="s">
        <v>11253</v>
      </c>
      <c r="N3136">
        <v>3135</v>
      </c>
      <c r="O3136">
        <v>45086</v>
      </c>
      <c r="P3136" t="s">
        <v>11404</v>
      </c>
      <c r="Q3136" s="16">
        <v>3064.41</v>
      </c>
      <c r="R3136">
        <v>-19.3</v>
      </c>
      <c r="S3136">
        <v>71</v>
      </c>
      <c r="T3136">
        <v>3135</v>
      </c>
      <c r="U3136">
        <v>48681.09</v>
      </c>
      <c r="V3136" t="s">
        <v>11411</v>
      </c>
      <c r="W3136">
        <v>3.24</v>
      </c>
      <c r="X3136">
        <v>48</v>
      </c>
      <c r="Y3136" t="s">
        <v>7776</v>
      </c>
      <c r="Z3136" t="s">
        <v>12010</v>
      </c>
      <c r="AA3136">
        <v>3135</v>
      </c>
      <c r="AB3136" t="s">
        <v>12015</v>
      </c>
      <c r="AC3136">
        <v>7578.08</v>
      </c>
      <c r="AD3136">
        <v>1728.3</v>
      </c>
      <c r="AE3136">
        <v>86.42</v>
      </c>
      <c r="AF3136" t="s">
        <v>11168</v>
      </c>
      <c r="AG3136" t="s">
        <v>11084</v>
      </c>
      <c r="AH3136">
        <v>3304</v>
      </c>
      <c r="AI3136">
        <v>3135</v>
      </c>
      <c r="AJ3136" t="s">
        <v>11344</v>
      </c>
      <c r="AK3136" t="s">
        <v>12027</v>
      </c>
      <c r="AL3136" t="s">
        <v>12031</v>
      </c>
      <c r="AM3136" t="s">
        <v>11189</v>
      </c>
      <c r="AN3136">
        <v>1</v>
      </c>
      <c r="AO3136" s="10" t="s">
        <v>12043</v>
      </c>
      <c r="AP3136" t="str" cm="1">
        <f t="array" ref="AP3136">_xlfn.IFS(
  Table1[[#This Row],[Age]]&lt;=25, "18-25",
  Table1[[#This Row],[Age]]&lt;=35, "26-35",
  Table1[[#This Row],[Age]]&lt;=45, "36-45",
  Table1[[#This Row],[Age]]&lt;=60, "46-60",
  TRUE, "60+")</f>
        <v>60+</v>
      </c>
    </row>
    <row r="3137" spans="1:42" x14ac:dyDescent="0.3">
      <c r="A3137">
        <v>3136</v>
      </c>
      <c r="B3137" t="s">
        <v>30</v>
      </c>
      <c r="C3137" t="s">
        <v>62</v>
      </c>
      <c r="D3137">
        <v>64</v>
      </c>
      <c r="E3137" t="s">
        <v>106</v>
      </c>
      <c r="F3137" t="s">
        <v>3243</v>
      </c>
      <c r="G3137" t="s">
        <v>5125</v>
      </c>
      <c r="H3137">
        <v>19458797989</v>
      </c>
      <c r="I3137" t="s">
        <v>6930</v>
      </c>
      <c r="J3137" t="s">
        <v>7291</v>
      </c>
      <c r="K3137">
        <v>7083.16</v>
      </c>
      <c r="L3137" s="12" t="s">
        <v>9881</v>
      </c>
      <c r="M3137" s="10" t="s">
        <v>11251</v>
      </c>
      <c r="N3137">
        <v>3136</v>
      </c>
      <c r="O3137">
        <v>45237</v>
      </c>
      <c r="P3137" t="s">
        <v>11402</v>
      </c>
      <c r="Q3137" s="16">
        <v>4735.3999999999996</v>
      </c>
      <c r="R3137">
        <v>11818.56</v>
      </c>
      <c r="S3137">
        <v>21</v>
      </c>
      <c r="T3137">
        <v>3136</v>
      </c>
      <c r="U3137">
        <v>36105.269999999997</v>
      </c>
      <c r="V3137" t="s">
        <v>11411</v>
      </c>
      <c r="W3137">
        <v>6.85</v>
      </c>
      <c r="X3137">
        <v>60</v>
      </c>
      <c r="Y3137" t="s">
        <v>11682</v>
      </c>
      <c r="Z3137" t="s">
        <v>12012</v>
      </c>
      <c r="AA3137">
        <v>3136</v>
      </c>
      <c r="AB3137" t="s">
        <v>12017</v>
      </c>
      <c r="AC3137">
        <v>1017.59</v>
      </c>
      <c r="AD3137">
        <v>3530.35</v>
      </c>
      <c r="AE3137">
        <v>176.52</v>
      </c>
      <c r="AF3137" t="s">
        <v>11308</v>
      </c>
      <c r="AG3137" t="s">
        <v>11355</v>
      </c>
      <c r="AH3137">
        <v>1824</v>
      </c>
      <c r="AI3137">
        <v>3136</v>
      </c>
      <c r="AJ3137" t="s">
        <v>11070</v>
      </c>
      <c r="AK3137" t="s">
        <v>12028</v>
      </c>
      <c r="AL3137" t="s">
        <v>12031</v>
      </c>
      <c r="AM3137" t="s">
        <v>11279</v>
      </c>
      <c r="AN3137">
        <v>1</v>
      </c>
      <c r="AO3137" s="10" t="s">
        <v>12040</v>
      </c>
      <c r="AP3137" t="str" cm="1">
        <f t="array" ref="AP3137">_xlfn.IFS(
  Table1[[#This Row],[Age]]&lt;=25, "18-25",
  Table1[[#This Row],[Age]]&lt;=35, "26-35",
  Table1[[#This Row],[Age]]&lt;=45, "36-45",
  Table1[[#This Row],[Age]]&lt;=60, "46-60",
  TRUE, "60+")</f>
        <v>60+</v>
      </c>
    </row>
    <row r="3138" spans="1:42" x14ac:dyDescent="0.3">
      <c r="A3138">
        <v>3137</v>
      </c>
      <c r="B3138" t="s">
        <v>40</v>
      </c>
      <c r="C3138" t="s">
        <v>60</v>
      </c>
      <c r="D3138">
        <v>66</v>
      </c>
      <c r="E3138" t="s">
        <v>106</v>
      </c>
      <c r="F3138" t="s">
        <v>3244</v>
      </c>
      <c r="G3138" t="s">
        <v>5119</v>
      </c>
      <c r="H3138">
        <v>19458797990</v>
      </c>
      <c r="I3138" t="s">
        <v>6375</v>
      </c>
      <c r="J3138" t="s">
        <v>7292</v>
      </c>
      <c r="K3138">
        <v>3472.87</v>
      </c>
      <c r="L3138" s="12" t="s">
        <v>9882</v>
      </c>
      <c r="M3138" s="10" t="s">
        <v>11305</v>
      </c>
      <c r="N3138">
        <v>3137</v>
      </c>
      <c r="O3138">
        <v>45215</v>
      </c>
      <c r="P3138" t="s">
        <v>11402</v>
      </c>
      <c r="Q3138" s="16">
        <v>1623.84</v>
      </c>
      <c r="R3138">
        <v>5096.71</v>
      </c>
      <c r="S3138">
        <v>9</v>
      </c>
      <c r="T3138">
        <v>3137</v>
      </c>
      <c r="U3138">
        <v>32294.04</v>
      </c>
      <c r="V3138" t="s">
        <v>11412</v>
      </c>
      <c r="W3138">
        <v>1.96</v>
      </c>
      <c r="X3138">
        <v>12</v>
      </c>
      <c r="Y3138" t="s">
        <v>11760</v>
      </c>
      <c r="Z3138" t="s">
        <v>12012</v>
      </c>
      <c r="AA3138">
        <v>3137</v>
      </c>
      <c r="AB3138" t="s">
        <v>12016</v>
      </c>
      <c r="AC3138">
        <v>2113.89</v>
      </c>
      <c r="AD3138">
        <v>2589.79</v>
      </c>
      <c r="AE3138">
        <v>129.49</v>
      </c>
      <c r="AF3138" t="s">
        <v>11089</v>
      </c>
      <c r="AG3138" t="s">
        <v>11235</v>
      </c>
      <c r="AH3138">
        <v>7776</v>
      </c>
      <c r="AI3138">
        <v>3137</v>
      </c>
      <c r="AJ3138" t="s">
        <v>11336</v>
      </c>
      <c r="AK3138" t="s">
        <v>12028</v>
      </c>
      <c r="AL3138" t="s">
        <v>12031</v>
      </c>
      <c r="AM3138" t="s">
        <v>11383</v>
      </c>
      <c r="AN3138">
        <v>1</v>
      </c>
      <c r="AO3138" s="10" t="s">
        <v>12044</v>
      </c>
      <c r="AP3138" t="str" cm="1">
        <f t="array" ref="AP3138">_xlfn.IFS(
  Table1[[#This Row],[Age]]&lt;=25, "18-25",
  Table1[[#This Row],[Age]]&lt;=35, "26-35",
  Table1[[#This Row],[Age]]&lt;=45, "36-45",
  Table1[[#This Row],[Age]]&lt;=60, "46-60",
  TRUE, "60+")</f>
        <v>60+</v>
      </c>
    </row>
    <row r="3139" spans="1:42" x14ac:dyDescent="0.3">
      <c r="A3139">
        <v>3138</v>
      </c>
      <c r="B3139" t="s">
        <v>4</v>
      </c>
      <c r="C3139" t="s">
        <v>62</v>
      </c>
      <c r="D3139">
        <v>32</v>
      </c>
      <c r="E3139" t="s">
        <v>106</v>
      </c>
      <c r="F3139" t="s">
        <v>3245</v>
      </c>
      <c r="G3139" t="s">
        <v>5119</v>
      </c>
      <c r="H3139">
        <v>19458797991</v>
      </c>
      <c r="I3139" t="s">
        <v>6462</v>
      </c>
      <c r="J3139" t="s">
        <v>7291</v>
      </c>
      <c r="K3139">
        <v>9699.4699999999993</v>
      </c>
      <c r="L3139" s="12" t="s">
        <v>9820</v>
      </c>
      <c r="M3139" s="10" t="s">
        <v>11222</v>
      </c>
      <c r="N3139">
        <v>3138</v>
      </c>
      <c r="O3139">
        <v>45092</v>
      </c>
      <c r="P3139" t="s">
        <v>11404</v>
      </c>
      <c r="Q3139" s="16">
        <v>1079.81</v>
      </c>
      <c r="R3139">
        <v>8619.66</v>
      </c>
      <c r="S3139">
        <v>45</v>
      </c>
      <c r="T3139">
        <v>3138</v>
      </c>
      <c r="U3139">
        <v>45517.85</v>
      </c>
      <c r="V3139" t="s">
        <v>11413</v>
      </c>
      <c r="W3139">
        <v>6.17</v>
      </c>
      <c r="X3139">
        <v>48</v>
      </c>
      <c r="Y3139" t="s">
        <v>11445</v>
      </c>
      <c r="Z3139" t="s">
        <v>12010</v>
      </c>
      <c r="AA3139">
        <v>3138</v>
      </c>
      <c r="AB3139" t="s">
        <v>12017</v>
      </c>
      <c r="AC3139">
        <v>8687.82</v>
      </c>
      <c r="AD3139">
        <v>3505.35</v>
      </c>
      <c r="AE3139">
        <v>175.27</v>
      </c>
      <c r="AF3139" t="s">
        <v>11375</v>
      </c>
      <c r="AG3139" t="s">
        <v>11247</v>
      </c>
      <c r="AH3139">
        <v>290</v>
      </c>
      <c r="AI3139">
        <v>3138</v>
      </c>
      <c r="AJ3139" t="s">
        <v>11245</v>
      </c>
      <c r="AK3139" t="s">
        <v>12029</v>
      </c>
      <c r="AL3139" t="s">
        <v>12031</v>
      </c>
      <c r="AM3139" t="s">
        <v>11094</v>
      </c>
      <c r="AN3139">
        <v>1</v>
      </c>
      <c r="AO3139" s="10" t="s">
        <v>12043</v>
      </c>
      <c r="AP3139" t="str" cm="1">
        <f t="array" ref="AP3139">_xlfn.IFS(
  Table1[[#This Row],[Age]]&lt;=25, "18-25",
  Table1[[#This Row],[Age]]&lt;=35, "26-35",
  Table1[[#This Row],[Age]]&lt;=45, "36-45",
  Table1[[#This Row],[Age]]&lt;=60, "46-60",
  TRUE, "60+")</f>
        <v>26-35</v>
      </c>
    </row>
    <row r="3140" spans="1:42" x14ac:dyDescent="0.3">
      <c r="A3140">
        <v>3139</v>
      </c>
      <c r="B3140" t="s">
        <v>32</v>
      </c>
      <c r="C3140" t="s">
        <v>71</v>
      </c>
      <c r="D3140">
        <v>59</v>
      </c>
      <c r="E3140" t="s">
        <v>105</v>
      </c>
      <c r="F3140" t="s">
        <v>3246</v>
      </c>
      <c r="G3140" t="s">
        <v>5125</v>
      </c>
      <c r="H3140">
        <v>19458797992</v>
      </c>
      <c r="I3140" t="s">
        <v>6790</v>
      </c>
      <c r="J3140" t="s">
        <v>7291</v>
      </c>
      <c r="K3140">
        <v>9883.9599999999991</v>
      </c>
      <c r="L3140" s="12" t="s">
        <v>9060</v>
      </c>
      <c r="M3140" s="10" t="s">
        <v>11350</v>
      </c>
      <c r="N3140">
        <v>3139</v>
      </c>
      <c r="O3140">
        <v>45184</v>
      </c>
      <c r="P3140" t="s">
        <v>11402</v>
      </c>
      <c r="Q3140" s="16">
        <v>3282.14</v>
      </c>
      <c r="R3140">
        <v>13166.1</v>
      </c>
      <c r="S3140">
        <v>27</v>
      </c>
      <c r="T3140">
        <v>3139</v>
      </c>
      <c r="U3140">
        <v>33385.93</v>
      </c>
      <c r="V3140" t="s">
        <v>11413</v>
      </c>
      <c r="W3140">
        <v>9.32</v>
      </c>
      <c r="X3140">
        <v>36</v>
      </c>
      <c r="Y3140" t="s">
        <v>11534</v>
      </c>
      <c r="Z3140" t="s">
        <v>12012</v>
      </c>
      <c r="AA3140">
        <v>3139</v>
      </c>
      <c r="AB3140" t="s">
        <v>12016</v>
      </c>
      <c r="AC3140">
        <v>3787.52</v>
      </c>
      <c r="AD3140">
        <v>1076.75</v>
      </c>
      <c r="AE3140">
        <v>53.84</v>
      </c>
      <c r="AF3140" t="s">
        <v>11053</v>
      </c>
      <c r="AG3140" t="s">
        <v>11215</v>
      </c>
      <c r="AH3140">
        <v>8849</v>
      </c>
      <c r="AI3140">
        <v>3139</v>
      </c>
      <c r="AJ3140" t="s">
        <v>11068</v>
      </c>
      <c r="AK3140" t="s">
        <v>12029</v>
      </c>
      <c r="AL3140" t="s">
        <v>12031</v>
      </c>
      <c r="AM3140" t="s">
        <v>11394</v>
      </c>
      <c r="AN3140">
        <v>1</v>
      </c>
      <c r="AO3140" s="10" t="s">
        <v>12042</v>
      </c>
      <c r="AP3140" t="str" cm="1">
        <f t="array" ref="AP3140">_xlfn.IFS(
  Table1[[#This Row],[Age]]&lt;=25, "18-25",
  Table1[[#This Row],[Age]]&lt;=35, "26-35",
  Table1[[#This Row],[Age]]&lt;=45, "36-45",
  Table1[[#This Row],[Age]]&lt;=60, "46-60",
  TRUE, "60+")</f>
        <v>46-60</v>
      </c>
    </row>
    <row r="3141" spans="1:42" x14ac:dyDescent="0.3">
      <c r="A3141">
        <v>3140</v>
      </c>
      <c r="B3141" t="s">
        <v>50</v>
      </c>
      <c r="C3141" t="s">
        <v>81</v>
      </c>
      <c r="D3141">
        <v>50</v>
      </c>
      <c r="E3141" t="s">
        <v>105</v>
      </c>
      <c r="F3141" t="s">
        <v>3247</v>
      </c>
      <c r="G3141" t="s">
        <v>5126</v>
      </c>
      <c r="H3141">
        <v>19458797993</v>
      </c>
      <c r="I3141" t="s">
        <v>5577</v>
      </c>
      <c r="J3141" t="s">
        <v>7292</v>
      </c>
      <c r="K3141">
        <v>8268.4500000000007</v>
      </c>
      <c r="L3141" s="12" t="s">
        <v>9883</v>
      </c>
      <c r="M3141" s="10" t="s">
        <v>11095</v>
      </c>
      <c r="N3141">
        <v>3140</v>
      </c>
      <c r="O3141">
        <v>45162</v>
      </c>
      <c r="P3141" t="s">
        <v>11402</v>
      </c>
      <c r="Q3141" s="16">
        <v>4860.2700000000004</v>
      </c>
      <c r="R3141">
        <v>3408.18</v>
      </c>
      <c r="S3141">
        <v>48</v>
      </c>
      <c r="T3141">
        <v>3140</v>
      </c>
      <c r="U3141">
        <v>46673.98</v>
      </c>
      <c r="V3141" t="s">
        <v>11413</v>
      </c>
      <c r="W3141">
        <v>8.66</v>
      </c>
      <c r="X3141">
        <v>60</v>
      </c>
      <c r="Y3141" t="s">
        <v>8667</v>
      </c>
      <c r="Z3141" t="s">
        <v>12011</v>
      </c>
      <c r="AA3141">
        <v>3140</v>
      </c>
      <c r="AB3141" t="s">
        <v>12016</v>
      </c>
      <c r="AC3141">
        <v>9952.68</v>
      </c>
      <c r="AD3141">
        <v>2459.4499999999998</v>
      </c>
      <c r="AE3141">
        <v>122.97</v>
      </c>
      <c r="AF3141" t="s">
        <v>11284</v>
      </c>
      <c r="AG3141" t="s">
        <v>11216</v>
      </c>
      <c r="AH3141">
        <v>5256</v>
      </c>
      <c r="AI3141">
        <v>3140</v>
      </c>
      <c r="AJ3141" t="s">
        <v>11317</v>
      </c>
      <c r="AK3141" t="s">
        <v>12027</v>
      </c>
      <c r="AL3141" t="s">
        <v>12032</v>
      </c>
      <c r="AM3141" t="s">
        <v>11211</v>
      </c>
      <c r="AN3141">
        <v>1</v>
      </c>
      <c r="AO3141" s="10" t="s">
        <v>12041</v>
      </c>
      <c r="AP3141" t="str" cm="1">
        <f t="array" ref="AP3141">_xlfn.IFS(
  Table1[[#This Row],[Age]]&lt;=25, "18-25",
  Table1[[#This Row],[Age]]&lt;=35, "26-35",
  Table1[[#This Row],[Age]]&lt;=45, "36-45",
  Table1[[#This Row],[Age]]&lt;=60, "46-60",
  TRUE, "60+")</f>
        <v>46-60</v>
      </c>
    </row>
    <row r="3142" spans="1:42" x14ac:dyDescent="0.3">
      <c r="A3142">
        <v>3141</v>
      </c>
      <c r="B3142" t="s">
        <v>10</v>
      </c>
      <c r="C3142" t="s">
        <v>63</v>
      </c>
      <c r="D3142">
        <v>61</v>
      </c>
      <c r="E3142" t="s">
        <v>104</v>
      </c>
      <c r="F3142" t="s">
        <v>3248</v>
      </c>
      <c r="G3142" t="s">
        <v>5123</v>
      </c>
      <c r="H3142">
        <v>19458797994</v>
      </c>
      <c r="I3142" t="s">
        <v>5161</v>
      </c>
      <c r="J3142" t="s">
        <v>7292</v>
      </c>
      <c r="K3142">
        <v>5856.59</v>
      </c>
      <c r="L3142" s="12" t="s">
        <v>9151</v>
      </c>
      <c r="M3142" s="10" t="s">
        <v>11200</v>
      </c>
      <c r="N3142">
        <v>3141</v>
      </c>
      <c r="O3142">
        <v>45135</v>
      </c>
      <c r="P3142" t="s">
        <v>11403</v>
      </c>
      <c r="Q3142" s="16">
        <v>2771.86</v>
      </c>
      <c r="R3142">
        <v>8628.4500000000007</v>
      </c>
      <c r="S3142">
        <v>85</v>
      </c>
      <c r="T3142">
        <v>3141</v>
      </c>
      <c r="U3142">
        <v>25146.03</v>
      </c>
      <c r="V3142" t="s">
        <v>11413</v>
      </c>
      <c r="W3142">
        <v>8.66</v>
      </c>
      <c r="X3142">
        <v>12</v>
      </c>
      <c r="Y3142" t="s">
        <v>11741</v>
      </c>
      <c r="Z3142" t="s">
        <v>12010</v>
      </c>
      <c r="AA3142">
        <v>3141</v>
      </c>
      <c r="AB3142" t="s">
        <v>12015</v>
      </c>
      <c r="AC3142">
        <v>7581.95</v>
      </c>
      <c r="AD3142">
        <v>628.98</v>
      </c>
      <c r="AE3142">
        <v>31.45</v>
      </c>
      <c r="AF3142" t="s">
        <v>11088</v>
      </c>
      <c r="AG3142" t="s">
        <v>11047</v>
      </c>
      <c r="AH3142">
        <v>7535</v>
      </c>
      <c r="AI3142">
        <v>3141</v>
      </c>
      <c r="AJ3142" t="s">
        <v>11084</v>
      </c>
      <c r="AK3142" t="s">
        <v>12027</v>
      </c>
      <c r="AL3142" t="s">
        <v>12032</v>
      </c>
      <c r="AM3142" t="s">
        <v>11342</v>
      </c>
      <c r="AN3142">
        <v>1</v>
      </c>
      <c r="AO3142" s="10" t="s">
        <v>12038</v>
      </c>
      <c r="AP3142" t="str" cm="1">
        <f t="array" ref="AP3142">_xlfn.IFS(
  Table1[[#This Row],[Age]]&lt;=25, "18-25",
  Table1[[#This Row],[Age]]&lt;=35, "26-35",
  Table1[[#This Row],[Age]]&lt;=45, "36-45",
  Table1[[#This Row],[Age]]&lt;=60, "46-60",
  TRUE, "60+")</f>
        <v>60+</v>
      </c>
    </row>
    <row r="3143" spans="1:42" x14ac:dyDescent="0.3">
      <c r="A3143">
        <v>3142</v>
      </c>
      <c r="B3143" t="s">
        <v>37</v>
      </c>
      <c r="C3143" t="s">
        <v>87</v>
      </c>
      <c r="D3143">
        <v>58</v>
      </c>
      <c r="E3143" t="s">
        <v>104</v>
      </c>
      <c r="F3143" t="s">
        <v>3249</v>
      </c>
      <c r="G3143" t="s">
        <v>5147</v>
      </c>
      <c r="H3143">
        <v>19458797995</v>
      </c>
      <c r="I3143" t="s">
        <v>6931</v>
      </c>
      <c r="J3143" t="s">
        <v>7291</v>
      </c>
      <c r="K3143">
        <v>5466.47</v>
      </c>
      <c r="L3143" s="12" t="s">
        <v>9884</v>
      </c>
      <c r="M3143" s="10" t="s">
        <v>11076</v>
      </c>
      <c r="N3143">
        <v>3142</v>
      </c>
      <c r="O3143">
        <v>45155</v>
      </c>
      <c r="P3143" t="s">
        <v>11404</v>
      </c>
      <c r="Q3143" s="16">
        <v>1476.14</v>
      </c>
      <c r="R3143">
        <v>6942.61</v>
      </c>
      <c r="S3143">
        <v>69</v>
      </c>
      <c r="T3143">
        <v>3142</v>
      </c>
      <c r="U3143">
        <v>36209.69</v>
      </c>
      <c r="V3143" t="s">
        <v>11411</v>
      </c>
      <c r="W3143">
        <v>3.73</v>
      </c>
      <c r="X3143">
        <v>12</v>
      </c>
      <c r="Y3143" t="s">
        <v>11780</v>
      </c>
      <c r="Z3143" t="s">
        <v>12010</v>
      </c>
      <c r="AA3143">
        <v>3142</v>
      </c>
      <c r="AB3143" t="s">
        <v>12015</v>
      </c>
      <c r="AC3143">
        <v>4301.2700000000004</v>
      </c>
      <c r="AD3143">
        <v>4811.75</v>
      </c>
      <c r="AE3143">
        <v>240.59</v>
      </c>
      <c r="AF3143" t="s">
        <v>11301</v>
      </c>
      <c r="AG3143" t="s">
        <v>11311</v>
      </c>
      <c r="AH3143">
        <v>3597</v>
      </c>
      <c r="AI3143">
        <v>3142</v>
      </c>
      <c r="AJ3143" t="s">
        <v>11246</v>
      </c>
      <c r="AK3143" t="s">
        <v>12027</v>
      </c>
      <c r="AL3143" t="s">
        <v>12031</v>
      </c>
      <c r="AM3143" t="s">
        <v>11228</v>
      </c>
      <c r="AN3143">
        <v>1</v>
      </c>
      <c r="AO3143" s="10" t="s">
        <v>12041</v>
      </c>
      <c r="AP3143" t="str" cm="1">
        <f t="array" ref="AP3143">_xlfn.IFS(
  Table1[[#This Row],[Age]]&lt;=25, "18-25",
  Table1[[#This Row],[Age]]&lt;=35, "26-35",
  Table1[[#This Row],[Age]]&lt;=45, "36-45",
  Table1[[#This Row],[Age]]&lt;=60, "46-60",
  TRUE, "60+")</f>
        <v>46-60</v>
      </c>
    </row>
    <row r="3144" spans="1:42" x14ac:dyDescent="0.3">
      <c r="A3144">
        <v>3143</v>
      </c>
      <c r="B3144" t="s">
        <v>11</v>
      </c>
      <c r="C3144" t="s">
        <v>63</v>
      </c>
      <c r="D3144">
        <v>22</v>
      </c>
      <c r="E3144" t="s">
        <v>105</v>
      </c>
      <c r="F3144" t="s">
        <v>3250</v>
      </c>
      <c r="G3144" t="s">
        <v>5138</v>
      </c>
      <c r="H3144">
        <v>19458797996</v>
      </c>
      <c r="I3144" t="s">
        <v>5239</v>
      </c>
      <c r="J3144" t="s">
        <v>7292</v>
      </c>
      <c r="K3144">
        <v>3356.72</v>
      </c>
      <c r="L3144" s="12" t="s">
        <v>7797</v>
      </c>
      <c r="M3144" s="10" t="s">
        <v>11161</v>
      </c>
      <c r="N3144">
        <v>3143</v>
      </c>
      <c r="O3144">
        <v>44992</v>
      </c>
      <c r="P3144" t="s">
        <v>11404</v>
      </c>
      <c r="Q3144" s="16">
        <v>4553.24</v>
      </c>
      <c r="R3144">
        <v>-1196.52</v>
      </c>
      <c r="S3144">
        <v>5</v>
      </c>
      <c r="T3144">
        <v>3143</v>
      </c>
      <c r="U3144">
        <v>31955.98</v>
      </c>
      <c r="V3144" t="s">
        <v>11413</v>
      </c>
      <c r="W3144">
        <v>7.31</v>
      </c>
      <c r="X3144">
        <v>24</v>
      </c>
      <c r="Y3144" t="s">
        <v>11893</v>
      </c>
      <c r="Z3144" t="s">
        <v>12010</v>
      </c>
      <c r="AA3144">
        <v>3143</v>
      </c>
      <c r="AB3144" t="s">
        <v>12016</v>
      </c>
      <c r="AC3144">
        <v>4842.5</v>
      </c>
      <c r="AD3144">
        <v>4968.18</v>
      </c>
      <c r="AE3144">
        <v>248.41</v>
      </c>
      <c r="AF3144" t="s">
        <v>11370</v>
      </c>
      <c r="AG3144" t="s">
        <v>11321</v>
      </c>
      <c r="AH3144">
        <v>6868</v>
      </c>
      <c r="AI3144">
        <v>3143</v>
      </c>
      <c r="AJ3144" t="s">
        <v>11364</v>
      </c>
      <c r="AK3144" t="s">
        <v>12027</v>
      </c>
      <c r="AL3144" t="s">
        <v>12032</v>
      </c>
      <c r="AM3144" t="s">
        <v>11391</v>
      </c>
      <c r="AN3144">
        <v>1</v>
      </c>
      <c r="AO3144" s="10" t="s">
        <v>12047</v>
      </c>
      <c r="AP3144" t="str" cm="1">
        <f t="array" ref="AP3144">_xlfn.IFS(
  Table1[[#This Row],[Age]]&lt;=25, "18-25",
  Table1[[#This Row],[Age]]&lt;=35, "26-35",
  Table1[[#This Row],[Age]]&lt;=45, "36-45",
  Table1[[#This Row],[Age]]&lt;=60, "46-60",
  TRUE, "60+")</f>
        <v>18-25</v>
      </c>
    </row>
    <row r="3145" spans="1:42" x14ac:dyDescent="0.3">
      <c r="A3145">
        <v>3144</v>
      </c>
      <c r="B3145" t="s">
        <v>4</v>
      </c>
      <c r="C3145" t="s">
        <v>84</v>
      </c>
      <c r="D3145">
        <v>39</v>
      </c>
      <c r="E3145" t="s">
        <v>105</v>
      </c>
      <c r="F3145" t="s">
        <v>3251</v>
      </c>
      <c r="G3145" t="s">
        <v>5135</v>
      </c>
      <c r="H3145">
        <v>19458797997</v>
      </c>
      <c r="I3145" t="s">
        <v>6647</v>
      </c>
      <c r="J3145" t="s">
        <v>7291</v>
      </c>
      <c r="K3145">
        <v>1308.08</v>
      </c>
      <c r="L3145" s="12" t="s">
        <v>9885</v>
      </c>
      <c r="M3145" s="10" t="s">
        <v>11236</v>
      </c>
      <c r="N3145">
        <v>3144</v>
      </c>
      <c r="O3145">
        <v>45148</v>
      </c>
      <c r="P3145" t="s">
        <v>11403</v>
      </c>
      <c r="Q3145" s="16">
        <v>3055.88</v>
      </c>
      <c r="R3145">
        <v>-1747.8</v>
      </c>
      <c r="S3145">
        <v>72</v>
      </c>
      <c r="T3145">
        <v>3144</v>
      </c>
      <c r="U3145">
        <v>28073.78</v>
      </c>
      <c r="V3145" t="s">
        <v>11411</v>
      </c>
      <c r="W3145">
        <v>8.02</v>
      </c>
      <c r="X3145">
        <v>12</v>
      </c>
      <c r="Y3145" t="s">
        <v>11521</v>
      </c>
      <c r="Z3145" t="s">
        <v>12010</v>
      </c>
      <c r="AA3145">
        <v>3144</v>
      </c>
      <c r="AB3145" t="s">
        <v>12017</v>
      </c>
      <c r="AC3145">
        <v>3169.21</v>
      </c>
      <c r="AD3145">
        <v>2146.29</v>
      </c>
      <c r="AE3145">
        <v>107.31</v>
      </c>
      <c r="AF3145" t="s">
        <v>11241</v>
      </c>
      <c r="AG3145" t="s">
        <v>11276</v>
      </c>
      <c r="AH3145">
        <v>3228</v>
      </c>
      <c r="AI3145">
        <v>3144</v>
      </c>
      <c r="AJ3145" t="s">
        <v>11088</v>
      </c>
      <c r="AK3145" t="s">
        <v>12028</v>
      </c>
      <c r="AL3145" t="s">
        <v>12032</v>
      </c>
      <c r="AM3145" t="s">
        <v>11125</v>
      </c>
      <c r="AN3145">
        <v>-1</v>
      </c>
      <c r="AO3145" s="10" t="s">
        <v>12041</v>
      </c>
      <c r="AP3145" t="str" cm="1">
        <f t="array" ref="AP3145">_xlfn.IFS(
  Table1[[#This Row],[Age]]&lt;=25, "18-25",
  Table1[[#This Row],[Age]]&lt;=35, "26-35",
  Table1[[#This Row],[Age]]&lt;=45, "36-45",
  Table1[[#This Row],[Age]]&lt;=60, "46-60",
  TRUE, "60+")</f>
        <v>36-45</v>
      </c>
    </row>
    <row r="3146" spans="1:42" x14ac:dyDescent="0.3">
      <c r="A3146">
        <v>3145</v>
      </c>
      <c r="B3146" t="s">
        <v>44</v>
      </c>
      <c r="C3146" t="s">
        <v>84</v>
      </c>
      <c r="D3146">
        <v>44</v>
      </c>
      <c r="E3146" t="s">
        <v>104</v>
      </c>
      <c r="F3146" t="s">
        <v>3252</v>
      </c>
      <c r="G3146" t="s">
        <v>5118</v>
      </c>
      <c r="H3146">
        <v>19458797998</v>
      </c>
      <c r="I3146" t="s">
        <v>5432</v>
      </c>
      <c r="J3146" t="s">
        <v>7291</v>
      </c>
      <c r="K3146">
        <v>882.71</v>
      </c>
      <c r="L3146" s="12" t="s">
        <v>9886</v>
      </c>
      <c r="M3146" s="10" t="s">
        <v>11141</v>
      </c>
      <c r="N3146">
        <v>3145</v>
      </c>
      <c r="O3146">
        <v>44941</v>
      </c>
      <c r="P3146" t="s">
        <v>11403</v>
      </c>
      <c r="Q3146" s="16">
        <v>1071.52</v>
      </c>
      <c r="R3146">
        <v>1954.23</v>
      </c>
      <c r="S3146">
        <v>15</v>
      </c>
      <c r="T3146">
        <v>3145</v>
      </c>
      <c r="U3146">
        <v>16880.63</v>
      </c>
      <c r="V3146" t="s">
        <v>11411</v>
      </c>
      <c r="W3146">
        <v>9.11</v>
      </c>
      <c r="X3146">
        <v>60</v>
      </c>
      <c r="Y3146" t="s">
        <v>9416</v>
      </c>
      <c r="Z3146" t="s">
        <v>12012</v>
      </c>
      <c r="AA3146">
        <v>3145</v>
      </c>
      <c r="AB3146" t="s">
        <v>12016</v>
      </c>
      <c r="AC3146">
        <v>8359.59</v>
      </c>
      <c r="AD3146">
        <v>1981.42</v>
      </c>
      <c r="AE3146">
        <v>99.07</v>
      </c>
      <c r="AF3146" t="s">
        <v>11319</v>
      </c>
      <c r="AG3146" t="s">
        <v>11255</v>
      </c>
      <c r="AH3146">
        <v>5793</v>
      </c>
      <c r="AI3146">
        <v>3145</v>
      </c>
      <c r="AJ3146" t="s">
        <v>11140</v>
      </c>
      <c r="AK3146" t="s">
        <v>12029</v>
      </c>
      <c r="AL3146" t="s">
        <v>12032</v>
      </c>
      <c r="AM3146" t="s">
        <v>11041</v>
      </c>
      <c r="AN3146">
        <v>1</v>
      </c>
      <c r="AO3146" s="10" t="s">
        <v>12039</v>
      </c>
      <c r="AP3146" t="str" cm="1">
        <f t="array" ref="AP3146">_xlfn.IFS(
  Table1[[#This Row],[Age]]&lt;=25, "18-25",
  Table1[[#This Row],[Age]]&lt;=35, "26-35",
  Table1[[#This Row],[Age]]&lt;=45, "36-45",
  Table1[[#This Row],[Age]]&lt;=60, "46-60",
  TRUE, "60+")</f>
        <v>36-45</v>
      </c>
    </row>
    <row r="3147" spans="1:42" x14ac:dyDescent="0.3">
      <c r="A3147">
        <v>3146</v>
      </c>
      <c r="B3147" t="s">
        <v>30</v>
      </c>
      <c r="C3147" t="s">
        <v>87</v>
      </c>
      <c r="D3147">
        <v>64</v>
      </c>
      <c r="E3147" t="s">
        <v>104</v>
      </c>
      <c r="F3147" t="s">
        <v>3253</v>
      </c>
      <c r="G3147" t="s">
        <v>5114</v>
      </c>
      <c r="H3147">
        <v>19458797999</v>
      </c>
      <c r="I3147" t="s">
        <v>6440</v>
      </c>
      <c r="J3147" t="s">
        <v>7292</v>
      </c>
      <c r="K3147">
        <v>4707.93</v>
      </c>
      <c r="L3147" s="12" t="s">
        <v>9887</v>
      </c>
      <c r="M3147" s="10" t="s">
        <v>11175</v>
      </c>
      <c r="N3147">
        <v>3146</v>
      </c>
      <c r="O3147">
        <v>45243</v>
      </c>
      <c r="P3147" t="s">
        <v>11404</v>
      </c>
      <c r="Q3147" s="16">
        <v>4748.58</v>
      </c>
      <c r="R3147">
        <v>-40.65</v>
      </c>
      <c r="S3147">
        <v>77</v>
      </c>
      <c r="T3147">
        <v>3146</v>
      </c>
      <c r="U3147">
        <v>45285.14</v>
      </c>
      <c r="V3147" t="s">
        <v>11413</v>
      </c>
      <c r="W3147">
        <v>3.38</v>
      </c>
      <c r="X3147">
        <v>36</v>
      </c>
      <c r="Y3147" t="s">
        <v>11580</v>
      </c>
      <c r="Z3147" t="s">
        <v>12011</v>
      </c>
      <c r="AA3147">
        <v>3146</v>
      </c>
      <c r="AB3147" t="s">
        <v>12016</v>
      </c>
      <c r="AC3147">
        <v>1066.4000000000001</v>
      </c>
      <c r="AD3147">
        <v>2139.31</v>
      </c>
      <c r="AE3147">
        <v>106.97</v>
      </c>
      <c r="AF3147" t="s">
        <v>11179</v>
      </c>
      <c r="AG3147" t="s">
        <v>11265</v>
      </c>
      <c r="AH3147">
        <v>7993</v>
      </c>
      <c r="AI3147">
        <v>3146</v>
      </c>
      <c r="AJ3147" t="s">
        <v>11134</v>
      </c>
      <c r="AK3147" t="s">
        <v>12028</v>
      </c>
      <c r="AL3147" t="s">
        <v>12032</v>
      </c>
      <c r="AM3147" t="s">
        <v>11069</v>
      </c>
      <c r="AN3147">
        <v>1</v>
      </c>
      <c r="AO3147" s="10" t="s">
        <v>12040</v>
      </c>
      <c r="AP3147" t="str" cm="1">
        <f t="array" ref="AP3147">_xlfn.IFS(
  Table1[[#This Row],[Age]]&lt;=25, "18-25",
  Table1[[#This Row],[Age]]&lt;=35, "26-35",
  Table1[[#This Row],[Age]]&lt;=45, "36-45",
  Table1[[#This Row],[Age]]&lt;=60, "46-60",
  TRUE, "60+")</f>
        <v>60+</v>
      </c>
    </row>
    <row r="3148" spans="1:42" x14ac:dyDescent="0.3">
      <c r="A3148">
        <v>3147</v>
      </c>
      <c r="B3148" t="s">
        <v>7</v>
      </c>
      <c r="C3148" t="s">
        <v>94</v>
      </c>
      <c r="D3148">
        <v>52</v>
      </c>
      <c r="E3148" t="s">
        <v>105</v>
      </c>
      <c r="F3148" t="s">
        <v>3254</v>
      </c>
      <c r="G3148" t="s">
        <v>5125</v>
      </c>
      <c r="H3148">
        <v>19458798000</v>
      </c>
      <c r="I3148" t="s">
        <v>6297</v>
      </c>
      <c r="J3148" t="s">
        <v>7291</v>
      </c>
      <c r="K3148">
        <v>9790.01</v>
      </c>
      <c r="L3148" s="12" t="s">
        <v>8606</v>
      </c>
      <c r="M3148" s="10" t="s">
        <v>11116</v>
      </c>
      <c r="N3148">
        <v>3147</v>
      </c>
      <c r="O3148">
        <v>45085</v>
      </c>
      <c r="P3148" t="s">
        <v>11404</v>
      </c>
      <c r="Q3148" s="16">
        <v>1372.32</v>
      </c>
      <c r="R3148">
        <v>8417.69</v>
      </c>
      <c r="S3148">
        <v>97</v>
      </c>
      <c r="T3148">
        <v>3147</v>
      </c>
      <c r="U3148">
        <v>14232.19</v>
      </c>
      <c r="V3148" t="s">
        <v>11413</v>
      </c>
      <c r="W3148">
        <v>7.85</v>
      </c>
      <c r="X3148">
        <v>24</v>
      </c>
      <c r="Y3148" t="s">
        <v>11763</v>
      </c>
      <c r="Z3148" t="s">
        <v>12012</v>
      </c>
      <c r="AA3148">
        <v>3147</v>
      </c>
      <c r="AB3148" t="s">
        <v>12015</v>
      </c>
      <c r="AC3148">
        <v>3149.79</v>
      </c>
      <c r="AD3148">
        <v>932.69</v>
      </c>
      <c r="AE3148">
        <v>46.63</v>
      </c>
      <c r="AF3148" t="s">
        <v>11226</v>
      </c>
      <c r="AG3148" t="s">
        <v>11198</v>
      </c>
      <c r="AH3148">
        <v>576</v>
      </c>
      <c r="AI3148">
        <v>3147</v>
      </c>
      <c r="AJ3148" t="s">
        <v>11123</v>
      </c>
      <c r="AK3148" t="s">
        <v>12027</v>
      </c>
      <c r="AL3148" t="s">
        <v>12032</v>
      </c>
      <c r="AM3148" t="s">
        <v>11258</v>
      </c>
      <c r="AN3148">
        <v>1</v>
      </c>
      <c r="AO3148" s="10" t="s">
        <v>12043</v>
      </c>
      <c r="AP3148" t="str" cm="1">
        <f t="array" ref="AP3148">_xlfn.IFS(
  Table1[[#This Row],[Age]]&lt;=25, "18-25",
  Table1[[#This Row],[Age]]&lt;=35, "26-35",
  Table1[[#This Row],[Age]]&lt;=45, "36-45",
  Table1[[#This Row],[Age]]&lt;=60, "46-60",
  TRUE, "60+")</f>
        <v>46-60</v>
      </c>
    </row>
    <row r="3149" spans="1:42" x14ac:dyDescent="0.3">
      <c r="A3149">
        <v>3148</v>
      </c>
      <c r="B3149" t="s">
        <v>25</v>
      </c>
      <c r="C3149" t="s">
        <v>56</v>
      </c>
      <c r="D3149">
        <v>36</v>
      </c>
      <c r="E3149" t="s">
        <v>106</v>
      </c>
      <c r="F3149" t="s">
        <v>3255</v>
      </c>
      <c r="G3149" t="s">
        <v>5118</v>
      </c>
      <c r="H3149">
        <v>19458798001</v>
      </c>
      <c r="I3149" t="s">
        <v>6054</v>
      </c>
      <c r="J3149" t="s">
        <v>7291</v>
      </c>
      <c r="K3149">
        <v>2544.09</v>
      </c>
      <c r="L3149" s="12" t="s">
        <v>8239</v>
      </c>
      <c r="M3149" s="10" t="s">
        <v>11288</v>
      </c>
      <c r="N3149">
        <v>3148</v>
      </c>
      <c r="O3149">
        <v>45171</v>
      </c>
      <c r="P3149" t="s">
        <v>11403</v>
      </c>
      <c r="Q3149" s="16">
        <v>4493.43</v>
      </c>
      <c r="R3149">
        <v>7037.52</v>
      </c>
      <c r="S3149">
        <v>44</v>
      </c>
      <c r="T3149">
        <v>3148</v>
      </c>
      <c r="U3149">
        <v>8810.08</v>
      </c>
      <c r="V3149" t="s">
        <v>11411</v>
      </c>
      <c r="W3149">
        <v>3.09</v>
      </c>
      <c r="X3149">
        <v>60</v>
      </c>
      <c r="Y3149" t="s">
        <v>11678</v>
      </c>
      <c r="Z3149" t="s">
        <v>12011</v>
      </c>
      <c r="AA3149">
        <v>3148</v>
      </c>
      <c r="AB3149" t="s">
        <v>12015</v>
      </c>
      <c r="AC3149">
        <v>8833.61</v>
      </c>
      <c r="AD3149">
        <v>1040.4100000000001</v>
      </c>
      <c r="AE3149">
        <v>52.02</v>
      </c>
      <c r="AF3149" t="s">
        <v>11269</v>
      </c>
      <c r="AG3149" t="s">
        <v>11390</v>
      </c>
      <c r="AH3149">
        <v>2963</v>
      </c>
      <c r="AI3149">
        <v>3148</v>
      </c>
      <c r="AJ3149" t="s">
        <v>11057</v>
      </c>
      <c r="AK3149" t="s">
        <v>12028</v>
      </c>
      <c r="AL3149" t="s">
        <v>12032</v>
      </c>
      <c r="AM3149" t="s">
        <v>11388</v>
      </c>
      <c r="AN3149">
        <v>1</v>
      </c>
      <c r="AO3149" s="10" t="s">
        <v>12042</v>
      </c>
      <c r="AP3149" t="str" cm="1">
        <f t="array" ref="AP3149">_xlfn.IFS(
  Table1[[#This Row],[Age]]&lt;=25, "18-25",
  Table1[[#This Row],[Age]]&lt;=35, "26-35",
  Table1[[#This Row],[Age]]&lt;=45, "36-45",
  Table1[[#This Row],[Age]]&lt;=60, "46-60",
  TRUE, "60+")</f>
        <v>36-45</v>
      </c>
    </row>
    <row r="3150" spans="1:42" x14ac:dyDescent="0.3">
      <c r="A3150">
        <v>3149</v>
      </c>
      <c r="B3150" t="s">
        <v>36</v>
      </c>
      <c r="C3150" t="s">
        <v>96</v>
      </c>
      <c r="D3150">
        <v>56</v>
      </c>
      <c r="E3150" t="s">
        <v>105</v>
      </c>
      <c r="F3150" t="s">
        <v>3256</v>
      </c>
      <c r="G3150" t="s">
        <v>5113</v>
      </c>
      <c r="H3150">
        <v>19458798002</v>
      </c>
      <c r="I3150" t="s">
        <v>6000</v>
      </c>
      <c r="J3150" t="s">
        <v>7291</v>
      </c>
      <c r="K3150">
        <v>4168.43</v>
      </c>
      <c r="L3150" s="12" t="s">
        <v>9888</v>
      </c>
      <c r="M3150" s="10" t="s">
        <v>11162</v>
      </c>
      <c r="N3150">
        <v>3149</v>
      </c>
      <c r="O3150">
        <v>45177</v>
      </c>
      <c r="P3150" t="s">
        <v>11402</v>
      </c>
      <c r="Q3150" s="16">
        <v>3076.79</v>
      </c>
      <c r="R3150">
        <v>1091.6400000000001</v>
      </c>
      <c r="S3150">
        <v>47</v>
      </c>
      <c r="T3150">
        <v>3149</v>
      </c>
      <c r="U3150">
        <v>35890.46</v>
      </c>
      <c r="V3150" t="s">
        <v>11413</v>
      </c>
      <c r="W3150">
        <v>1.25</v>
      </c>
      <c r="X3150">
        <v>12</v>
      </c>
      <c r="Y3150" t="s">
        <v>11952</v>
      </c>
      <c r="Z3150" t="s">
        <v>12011</v>
      </c>
      <c r="AA3150">
        <v>3149</v>
      </c>
      <c r="AB3150" t="s">
        <v>12017</v>
      </c>
      <c r="AC3150">
        <v>9765.2800000000007</v>
      </c>
      <c r="AD3150">
        <v>4874.8599999999997</v>
      </c>
      <c r="AE3150">
        <v>243.74</v>
      </c>
      <c r="AF3150" t="s">
        <v>11252</v>
      </c>
      <c r="AG3150" t="s">
        <v>11235</v>
      </c>
      <c r="AH3150">
        <v>6343</v>
      </c>
      <c r="AI3150">
        <v>3149</v>
      </c>
      <c r="AJ3150" t="s">
        <v>11398</v>
      </c>
      <c r="AK3150" t="s">
        <v>12029</v>
      </c>
      <c r="AL3150" t="s">
        <v>12031</v>
      </c>
      <c r="AM3150" t="s">
        <v>11388</v>
      </c>
      <c r="AN3150">
        <v>1</v>
      </c>
      <c r="AO3150" s="10" t="s">
        <v>12042</v>
      </c>
      <c r="AP3150" t="str" cm="1">
        <f t="array" ref="AP3150">_xlfn.IFS(
  Table1[[#This Row],[Age]]&lt;=25, "18-25",
  Table1[[#This Row],[Age]]&lt;=35, "26-35",
  Table1[[#This Row],[Age]]&lt;=45, "36-45",
  Table1[[#This Row],[Age]]&lt;=60, "46-60",
  TRUE, "60+")</f>
        <v>46-60</v>
      </c>
    </row>
    <row r="3151" spans="1:42" x14ac:dyDescent="0.3">
      <c r="A3151">
        <v>3150</v>
      </c>
      <c r="B3151" t="s">
        <v>17</v>
      </c>
      <c r="C3151" t="s">
        <v>97</v>
      </c>
      <c r="D3151">
        <v>24</v>
      </c>
      <c r="E3151" t="s">
        <v>106</v>
      </c>
      <c r="F3151" t="s">
        <v>3257</v>
      </c>
      <c r="G3151" t="s">
        <v>5127</v>
      </c>
      <c r="H3151">
        <v>19458798003</v>
      </c>
      <c r="I3151" t="s">
        <v>5317</v>
      </c>
      <c r="J3151" t="s">
        <v>7291</v>
      </c>
      <c r="K3151">
        <v>6450.05</v>
      </c>
      <c r="L3151" s="12" t="s">
        <v>9889</v>
      </c>
      <c r="M3151" s="10" t="s">
        <v>11245</v>
      </c>
      <c r="N3151">
        <v>3150</v>
      </c>
      <c r="O3151">
        <v>45092</v>
      </c>
      <c r="P3151" t="s">
        <v>11403</v>
      </c>
      <c r="Q3151" s="16">
        <v>2518.21</v>
      </c>
      <c r="R3151">
        <v>3931.84</v>
      </c>
      <c r="S3151">
        <v>32</v>
      </c>
      <c r="T3151">
        <v>3150</v>
      </c>
      <c r="U3151">
        <v>27781.09</v>
      </c>
      <c r="V3151" t="s">
        <v>11412</v>
      </c>
      <c r="W3151">
        <v>5.34</v>
      </c>
      <c r="X3151">
        <v>60</v>
      </c>
      <c r="Y3151" t="s">
        <v>11852</v>
      </c>
      <c r="Z3151" t="s">
        <v>12010</v>
      </c>
      <c r="AA3151">
        <v>3150</v>
      </c>
      <c r="AB3151" t="s">
        <v>12015</v>
      </c>
      <c r="AC3151">
        <v>4952.71</v>
      </c>
      <c r="AD3151">
        <v>1695.33</v>
      </c>
      <c r="AE3151">
        <v>84.77</v>
      </c>
      <c r="AF3151" t="s">
        <v>11263</v>
      </c>
      <c r="AG3151" t="s">
        <v>11161</v>
      </c>
      <c r="AH3151">
        <v>5436</v>
      </c>
      <c r="AI3151">
        <v>3150</v>
      </c>
      <c r="AJ3151" t="s">
        <v>11049</v>
      </c>
      <c r="AK3151" t="s">
        <v>12027</v>
      </c>
      <c r="AL3151" t="s">
        <v>12032</v>
      </c>
      <c r="AM3151" t="s">
        <v>11103</v>
      </c>
      <c r="AN3151">
        <v>1</v>
      </c>
      <c r="AO3151" s="10" t="s">
        <v>12043</v>
      </c>
      <c r="AP3151" t="str" cm="1">
        <f t="array" ref="AP3151">_xlfn.IFS(
  Table1[[#This Row],[Age]]&lt;=25, "18-25",
  Table1[[#This Row],[Age]]&lt;=35, "26-35",
  Table1[[#This Row],[Age]]&lt;=45, "36-45",
  Table1[[#This Row],[Age]]&lt;=60, "46-60",
  TRUE, "60+")</f>
        <v>18-25</v>
      </c>
    </row>
    <row r="3152" spans="1:42" x14ac:dyDescent="0.3">
      <c r="A3152">
        <v>3151</v>
      </c>
      <c r="B3152" t="s">
        <v>34</v>
      </c>
      <c r="C3152" t="s">
        <v>60</v>
      </c>
      <c r="D3152">
        <v>56</v>
      </c>
      <c r="E3152" t="s">
        <v>105</v>
      </c>
      <c r="F3152" t="s">
        <v>3258</v>
      </c>
      <c r="G3152" t="s">
        <v>5145</v>
      </c>
      <c r="H3152">
        <v>19458798004</v>
      </c>
      <c r="I3152" t="s">
        <v>6489</v>
      </c>
      <c r="J3152" t="s">
        <v>7291</v>
      </c>
      <c r="K3152">
        <v>3575.53</v>
      </c>
      <c r="L3152" s="12" t="s">
        <v>9890</v>
      </c>
      <c r="M3152" s="10" t="s">
        <v>11224</v>
      </c>
      <c r="N3152">
        <v>3151</v>
      </c>
      <c r="O3152">
        <v>45083</v>
      </c>
      <c r="P3152" t="s">
        <v>11402</v>
      </c>
      <c r="Q3152" s="16">
        <v>1669.51</v>
      </c>
      <c r="R3152">
        <v>5245.04</v>
      </c>
      <c r="S3152">
        <v>36</v>
      </c>
      <c r="T3152">
        <v>3151</v>
      </c>
      <c r="U3152">
        <v>13880.17</v>
      </c>
      <c r="V3152" t="s">
        <v>11413</v>
      </c>
      <c r="W3152">
        <v>7.89</v>
      </c>
      <c r="X3152">
        <v>60</v>
      </c>
      <c r="Y3152" t="s">
        <v>8616</v>
      </c>
      <c r="Z3152" t="s">
        <v>12011</v>
      </c>
      <c r="AA3152">
        <v>3151</v>
      </c>
      <c r="AB3152" t="s">
        <v>12016</v>
      </c>
      <c r="AC3152">
        <v>8446.5300000000007</v>
      </c>
      <c r="AD3152">
        <v>4351.53</v>
      </c>
      <c r="AE3152">
        <v>217.58</v>
      </c>
      <c r="AF3152" t="s">
        <v>11232</v>
      </c>
      <c r="AG3152" t="s">
        <v>11092</v>
      </c>
      <c r="AH3152">
        <v>2611</v>
      </c>
      <c r="AI3152">
        <v>3151</v>
      </c>
      <c r="AJ3152" t="s">
        <v>11199</v>
      </c>
      <c r="AK3152" t="s">
        <v>12029</v>
      </c>
      <c r="AL3152" t="s">
        <v>12031</v>
      </c>
      <c r="AM3152" t="s">
        <v>11284</v>
      </c>
      <c r="AN3152">
        <v>1</v>
      </c>
      <c r="AO3152" s="10" t="s">
        <v>12043</v>
      </c>
      <c r="AP3152" t="str" cm="1">
        <f t="array" ref="AP3152">_xlfn.IFS(
  Table1[[#This Row],[Age]]&lt;=25, "18-25",
  Table1[[#This Row],[Age]]&lt;=35, "26-35",
  Table1[[#This Row],[Age]]&lt;=45, "36-45",
  Table1[[#This Row],[Age]]&lt;=60, "46-60",
  TRUE, "60+")</f>
        <v>46-60</v>
      </c>
    </row>
    <row r="3153" spans="1:42" x14ac:dyDescent="0.3">
      <c r="A3153">
        <v>3152</v>
      </c>
      <c r="B3153" t="s">
        <v>29</v>
      </c>
      <c r="C3153" t="s">
        <v>97</v>
      </c>
      <c r="D3153">
        <v>51</v>
      </c>
      <c r="E3153" t="s">
        <v>104</v>
      </c>
      <c r="F3153" t="s">
        <v>3259</v>
      </c>
      <c r="G3153" t="s">
        <v>5110</v>
      </c>
      <c r="H3153">
        <v>19458798005</v>
      </c>
      <c r="I3153" t="s">
        <v>6573</v>
      </c>
      <c r="J3153" t="s">
        <v>7291</v>
      </c>
      <c r="K3153">
        <v>135.93</v>
      </c>
      <c r="L3153" s="12" t="s">
        <v>9891</v>
      </c>
      <c r="M3153" s="10" t="s">
        <v>11394</v>
      </c>
      <c r="N3153">
        <v>3152</v>
      </c>
      <c r="O3153">
        <v>45132</v>
      </c>
      <c r="P3153" t="s">
        <v>11404</v>
      </c>
      <c r="Q3153" s="16">
        <v>603.07000000000005</v>
      </c>
      <c r="R3153">
        <v>-467.14</v>
      </c>
      <c r="S3153">
        <v>49</v>
      </c>
      <c r="T3153">
        <v>3152</v>
      </c>
      <c r="U3153">
        <v>43645.08</v>
      </c>
      <c r="V3153" t="s">
        <v>11413</v>
      </c>
      <c r="W3153">
        <v>2.93</v>
      </c>
      <c r="X3153">
        <v>36</v>
      </c>
      <c r="Y3153" t="s">
        <v>11982</v>
      </c>
      <c r="Z3153" t="s">
        <v>12010</v>
      </c>
      <c r="AA3153">
        <v>3152</v>
      </c>
      <c r="AB3153" t="s">
        <v>12017</v>
      </c>
      <c r="AC3153">
        <v>8339.98</v>
      </c>
      <c r="AD3153">
        <v>38.26</v>
      </c>
      <c r="AE3153">
        <v>1.91</v>
      </c>
      <c r="AF3153" t="s">
        <v>11302</v>
      </c>
      <c r="AG3153" t="s">
        <v>11351</v>
      </c>
      <c r="AH3153">
        <v>8139</v>
      </c>
      <c r="AI3153">
        <v>3152</v>
      </c>
      <c r="AJ3153" t="s">
        <v>11122</v>
      </c>
      <c r="AK3153" t="s">
        <v>12027</v>
      </c>
      <c r="AL3153" t="s">
        <v>12031</v>
      </c>
      <c r="AM3153" t="s">
        <v>11205</v>
      </c>
      <c r="AN3153">
        <v>1</v>
      </c>
      <c r="AO3153" s="10" t="s">
        <v>12038</v>
      </c>
      <c r="AP3153" t="str" cm="1">
        <f t="array" ref="AP3153">_xlfn.IFS(
  Table1[[#This Row],[Age]]&lt;=25, "18-25",
  Table1[[#This Row],[Age]]&lt;=35, "26-35",
  Table1[[#This Row],[Age]]&lt;=45, "36-45",
  Table1[[#This Row],[Age]]&lt;=60, "46-60",
  TRUE, "60+")</f>
        <v>46-60</v>
      </c>
    </row>
    <row r="3154" spans="1:42" x14ac:dyDescent="0.3">
      <c r="A3154">
        <v>3153</v>
      </c>
      <c r="B3154" t="s">
        <v>7</v>
      </c>
      <c r="C3154" t="s">
        <v>100</v>
      </c>
      <c r="D3154">
        <v>51</v>
      </c>
      <c r="E3154" t="s">
        <v>104</v>
      </c>
      <c r="F3154" t="s">
        <v>3260</v>
      </c>
      <c r="G3154" t="s">
        <v>5112</v>
      </c>
      <c r="H3154">
        <v>19458798006</v>
      </c>
      <c r="I3154" t="s">
        <v>6865</v>
      </c>
      <c r="J3154" t="s">
        <v>7291</v>
      </c>
      <c r="K3154">
        <v>4022.55</v>
      </c>
      <c r="L3154" s="12" t="s">
        <v>8693</v>
      </c>
      <c r="M3154" s="10" t="s">
        <v>11285</v>
      </c>
      <c r="N3154">
        <v>3153</v>
      </c>
      <c r="O3154">
        <v>45047</v>
      </c>
      <c r="P3154" t="s">
        <v>11404</v>
      </c>
      <c r="Q3154" s="16">
        <v>1231.6099999999999</v>
      </c>
      <c r="R3154">
        <v>2790.94</v>
      </c>
      <c r="S3154">
        <v>53</v>
      </c>
      <c r="T3154">
        <v>3153</v>
      </c>
      <c r="U3154">
        <v>15024.15</v>
      </c>
      <c r="V3154" t="s">
        <v>11412</v>
      </c>
      <c r="W3154">
        <v>1.44</v>
      </c>
      <c r="X3154">
        <v>12</v>
      </c>
      <c r="Y3154" t="s">
        <v>11555</v>
      </c>
      <c r="Z3154" t="s">
        <v>12012</v>
      </c>
      <c r="AA3154">
        <v>3153</v>
      </c>
      <c r="AB3154" t="s">
        <v>12017</v>
      </c>
      <c r="AC3154">
        <v>7951.57</v>
      </c>
      <c r="AD3154">
        <v>2981.48</v>
      </c>
      <c r="AE3154">
        <v>149.07</v>
      </c>
      <c r="AF3154" t="s">
        <v>11283</v>
      </c>
      <c r="AG3154" t="s">
        <v>11175</v>
      </c>
      <c r="AH3154">
        <v>111</v>
      </c>
      <c r="AI3154">
        <v>3153</v>
      </c>
      <c r="AJ3154" t="s">
        <v>11178</v>
      </c>
      <c r="AK3154" t="s">
        <v>12027</v>
      </c>
      <c r="AL3154" t="s">
        <v>12032</v>
      </c>
      <c r="AM3154" t="s">
        <v>11100</v>
      </c>
      <c r="AN3154">
        <v>1</v>
      </c>
      <c r="AO3154" s="10" t="s">
        <v>12046</v>
      </c>
      <c r="AP3154" t="str" cm="1">
        <f t="array" ref="AP3154">_xlfn.IFS(
  Table1[[#This Row],[Age]]&lt;=25, "18-25",
  Table1[[#This Row],[Age]]&lt;=35, "26-35",
  Table1[[#This Row],[Age]]&lt;=45, "36-45",
  Table1[[#This Row],[Age]]&lt;=60, "46-60",
  TRUE, "60+")</f>
        <v>46-60</v>
      </c>
    </row>
    <row r="3155" spans="1:42" x14ac:dyDescent="0.3">
      <c r="A3155">
        <v>3154</v>
      </c>
      <c r="B3155" t="s">
        <v>32</v>
      </c>
      <c r="C3155" t="s">
        <v>95</v>
      </c>
      <c r="D3155">
        <v>44</v>
      </c>
      <c r="E3155" t="s">
        <v>104</v>
      </c>
      <c r="F3155" t="s">
        <v>3261</v>
      </c>
      <c r="G3155" t="s">
        <v>5126</v>
      </c>
      <c r="H3155">
        <v>19458798007</v>
      </c>
      <c r="I3155" t="s">
        <v>6932</v>
      </c>
      <c r="J3155" t="s">
        <v>7292</v>
      </c>
      <c r="K3155">
        <v>8065.95</v>
      </c>
      <c r="L3155" s="12" t="s">
        <v>9892</v>
      </c>
      <c r="M3155" s="10" t="s">
        <v>11137</v>
      </c>
      <c r="N3155">
        <v>3154</v>
      </c>
      <c r="O3155">
        <v>45097</v>
      </c>
      <c r="P3155" t="s">
        <v>11404</v>
      </c>
      <c r="Q3155" s="16">
        <v>1661.73</v>
      </c>
      <c r="R3155">
        <v>6404.22</v>
      </c>
      <c r="S3155">
        <v>23</v>
      </c>
      <c r="T3155">
        <v>3154</v>
      </c>
      <c r="U3155">
        <v>4125.32</v>
      </c>
      <c r="V3155" t="s">
        <v>11413</v>
      </c>
      <c r="W3155">
        <v>4.3600000000000003</v>
      </c>
      <c r="X3155">
        <v>48</v>
      </c>
      <c r="Y3155" t="s">
        <v>11557</v>
      </c>
      <c r="Z3155" t="s">
        <v>12010</v>
      </c>
      <c r="AA3155">
        <v>3154</v>
      </c>
      <c r="AB3155" t="s">
        <v>12017</v>
      </c>
      <c r="AC3155">
        <v>8577.57</v>
      </c>
      <c r="AD3155">
        <v>1138.73</v>
      </c>
      <c r="AE3155">
        <v>56.94</v>
      </c>
      <c r="AF3155" t="s">
        <v>11359</v>
      </c>
      <c r="AG3155" t="s">
        <v>11257</v>
      </c>
      <c r="AH3155">
        <v>3504</v>
      </c>
      <c r="AI3155">
        <v>3154</v>
      </c>
      <c r="AJ3155" t="s">
        <v>11396</v>
      </c>
      <c r="AK3155" t="s">
        <v>12028</v>
      </c>
      <c r="AL3155" t="s">
        <v>12032</v>
      </c>
      <c r="AM3155" t="s">
        <v>11366</v>
      </c>
      <c r="AN3155">
        <v>1</v>
      </c>
      <c r="AO3155" s="10" t="s">
        <v>12043</v>
      </c>
      <c r="AP3155" t="str" cm="1">
        <f t="array" ref="AP3155">_xlfn.IFS(
  Table1[[#This Row],[Age]]&lt;=25, "18-25",
  Table1[[#This Row],[Age]]&lt;=35, "26-35",
  Table1[[#This Row],[Age]]&lt;=45, "36-45",
  Table1[[#This Row],[Age]]&lt;=60, "46-60",
  TRUE, "60+")</f>
        <v>36-45</v>
      </c>
    </row>
    <row r="3156" spans="1:42" x14ac:dyDescent="0.3">
      <c r="A3156">
        <v>3155</v>
      </c>
      <c r="B3156" t="s">
        <v>48</v>
      </c>
      <c r="C3156" t="s">
        <v>78</v>
      </c>
      <c r="D3156">
        <v>61</v>
      </c>
      <c r="E3156" t="s">
        <v>105</v>
      </c>
      <c r="F3156" t="s">
        <v>3262</v>
      </c>
      <c r="G3156" t="s">
        <v>5117</v>
      </c>
      <c r="H3156">
        <v>19458798008</v>
      </c>
      <c r="I3156" t="s">
        <v>5551</v>
      </c>
      <c r="J3156" t="s">
        <v>7292</v>
      </c>
      <c r="K3156">
        <v>9445.2000000000007</v>
      </c>
      <c r="L3156" s="12" t="s">
        <v>9893</v>
      </c>
      <c r="M3156" s="10" t="s">
        <v>11349</v>
      </c>
      <c r="N3156">
        <v>3155</v>
      </c>
      <c r="O3156">
        <v>45048</v>
      </c>
      <c r="P3156" t="s">
        <v>11404</v>
      </c>
      <c r="Q3156" s="16">
        <v>1450.8</v>
      </c>
      <c r="R3156">
        <v>10896</v>
      </c>
      <c r="S3156">
        <v>34</v>
      </c>
      <c r="T3156">
        <v>3155</v>
      </c>
      <c r="U3156">
        <v>1752.97</v>
      </c>
      <c r="V3156" t="s">
        <v>11413</v>
      </c>
      <c r="W3156">
        <v>2.83</v>
      </c>
      <c r="X3156">
        <v>24</v>
      </c>
      <c r="Y3156" t="s">
        <v>11952</v>
      </c>
      <c r="Z3156" t="s">
        <v>12011</v>
      </c>
      <c r="AA3156">
        <v>3155</v>
      </c>
      <c r="AB3156" t="s">
        <v>12017</v>
      </c>
      <c r="AC3156">
        <v>9514.0499999999993</v>
      </c>
      <c r="AD3156">
        <v>2850.2</v>
      </c>
      <c r="AE3156">
        <v>142.51</v>
      </c>
      <c r="AF3156" t="s">
        <v>11169</v>
      </c>
      <c r="AG3156" t="s">
        <v>11037</v>
      </c>
      <c r="AH3156">
        <v>7922</v>
      </c>
      <c r="AI3156">
        <v>3155</v>
      </c>
      <c r="AJ3156" t="s">
        <v>11194</v>
      </c>
      <c r="AK3156" t="s">
        <v>12027</v>
      </c>
      <c r="AL3156" t="s">
        <v>12032</v>
      </c>
      <c r="AM3156" t="s">
        <v>11361</v>
      </c>
      <c r="AN3156">
        <v>1</v>
      </c>
      <c r="AO3156" s="10" t="s">
        <v>12046</v>
      </c>
      <c r="AP3156" t="str" cm="1">
        <f t="array" ref="AP3156">_xlfn.IFS(
  Table1[[#This Row],[Age]]&lt;=25, "18-25",
  Table1[[#This Row],[Age]]&lt;=35, "26-35",
  Table1[[#This Row],[Age]]&lt;=45, "36-45",
  Table1[[#This Row],[Age]]&lt;=60, "46-60",
  TRUE, "60+")</f>
        <v>60+</v>
      </c>
    </row>
    <row r="3157" spans="1:42" x14ac:dyDescent="0.3">
      <c r="A3157">
        <v>3156</v>
      </c>
      <c r="B3157" t="s">
        <v>14</v>
      </c>
      <c r="C3157" t="s">
        <v>100</v>
      </c>
      <c r="D3157">
        <v>22</v>
      </c>
      <c r="E3157" t="s">
        <v>105</v>
      </c>
      <c r="F3157" t="s">
        <v>3263</v>
      </c>
      <c r="G3157" t="s">
        <v>5116</v>
      </c>
      <c r="H3157">
        <v>19458798009</v>
      </c>
      <c r="I3157" t="s">
        <v>5347</v>
      </c>
      <c r="J3157" t="s">
        <v>7291</v>
      </c>
      <c r="K3157">
        <v>2823.4</v>
      </c>
      <c r="L3157" s="12" t="s">
        <v>9894</v>
      </c>
      <c r="M3157" s="10" t="s">
        <v>11163</v>
      </c>
      <c r="N3157">
        <v>3156</v>
      </c>
      <c r="O3157">
        <v>45205</v>
      </c>
      <c r="P3157" t="s">
        <v>11404</v>
      </c>
      <c r="Q3157" s="16">
        <v>375.9</v>
      </c>
      <c r="R3157">
        <v>3199.3</v>
      </c>
      <c r="S3157">
        <v>18</v>
      </c>
      <c r="T3157">
        <v>3156</v>
      </c>
      <c r="U3157">
        <v>46219.9</v>
      </c>
      <c r="V3157" t="s">
        <v>11413</v>
      </c>
      <c r="W3157">
        <v>4.4400000000000004</v>
      </c>
      <c r="X3157">
        <v>36</v>
      </c>
      <c r="Y3157" t="s">
        <v>11448</v>
      </c>
      <c r="Z3157" t="s">
        <v>12011</v>
      </c>
      <c r="AA3157">
        <v>3156</v>
      </c>
      <c r="AB3157" t="s">
        <v>12015</v>
      </c>
      <c r="AC3157">
        <v>1477</v>
      </c>
      <c r="AD3157">
        <v>3350.01</v>
      </c>
      <c r="AE3157">
        <v>167.5</v>
      </c>
      <c r="AF3157" t="s">
        <v>11208</v>
      </c>
      <c r="AG3157" t="s">
        <v>11137</v>
      </c>
      <c r="AH3157">
        <v>4453</v>
      </c>
      <c r="AI3157">
        <v>3156</v>
      </c>
      <c r="AJ3157" t="s">
        <v>11097</v>
      </c>
      <c r="AK3157" t="s">
        <v>12029</v>
      </c>
      <c r="AL3157" t="s">
        <v>12031</v>
      </c>
      <c r="AM3157" t="s">
        <v>11117</v>
      </c>
      <c r="AN3157">
        <v>1</v>
      </c>
      <c r="AO3157" s="10" t="s">
        <v>12044</v>
      </c>
      <c r="AP3157" t="str" cm="1">
        <f t="array" ref="AP3157">_xlfn.IFS(
  Table1[[#This Row],[Age]]&lt;=25, "18-25",
  Table1[[#This Row],[Age]]&lt;=35, "26-35",
  Table1[[#This Row],[Age]]&lt;=45, "36-45",
  Table1[[#This Row],[Age]]&lt;=60, "46-60",
  TRUE, "60+")</f>
        <v>18-25</v>
      </c>
    </row>
    <row r="3158" spans="1:42" x14ac:dyDescent="0.3">
      <c r="A3158">
        <v>3157</v>
      </c>
      <c r="B3158" t="s">
        <v>9</v>
      </c>
      <c r="C3158" t="s">
        <v>74</v>
      </c>
      <c r="D3158">
        <v>21</v>
      </c>
      <c r="E3158" t="s">
        <v>105</v>
      </c>
      <c r="F3158" t="s">
        <v>3264</v>
      </c>
      <c r="G3158" t="s">
        <v>5114</v>
      </c>
      <c r="H3158">
        <v>19458798010</v>
      </c>
      <c r="I3158" t="s">
        <v>5669</v>
      </c>
      <c r="J3158" t="s">
        <v>7291</v>
      </c>
      <c r="K3158">
        <v>9224.2900000000009</v>
      </c>
      <c r="L3158" s="12" t="s">
        <v>9895</v>
      </c>
      <c r="M3158" s="10" t="s">
        <v>11313</v>
      </c>
      <c r="N3158">
        <v>3157</v>
      </c>
      <c r="O3158">
        <v>44951</v>
      </c>
      <c r="P3158" t="s">
        <v>11403</v>
      </c>
      <c r="Q3158" s="16">
        <v>2903.11</v>
      </c>
      <c r="R3158">
        <v>6321.18</v>
      </c>
      <c r="S3158">
        <v>12</v>
      </c>
      <c r="T3158">
        <v>3157</v>
      </c>
      <c r="U3158">
        <v>20706.73</v>
      </c>
      <c r="V3158" t="s">
        <v>11413</v>
      </c>
      <c r="W3158">
        <v>9.2899999999999991</v>
      </c>
      <c r="X3158">
        <v>24</v>
      </c>
      <c r="Y3158" t="s">
        <v>9416</v>
      </c>
      <c r="Z3158" t="s">
        <v>12010</v>
      </c>
      <c r="AA3158">
        <v>3157</v>
      </c>
      <c r="AB3158" t="s">
        <v>12015</v>
      </c>
      <c r="AC3158">
        <v>4231.9399999999996</v>
      </c>
      <c r="AD3158">
        <v>4065.79</v>
      </c>
      <c r="AE3158">
        <v>203.29</v>
      </c>
      <c r="AF3158" t="s">
        <v>11344</v>
      </c>
      <c r="AG3158" t="s">
        <v>11090</v>
      </c>
      <c r="AH3158">
        <v>6774</v>
      </c>
      <c r="AI3158">
        <v>3157</v>
      </c>
      <c r="AJ3158" t="s">
        <v>11201</v>
      </c>
      <c r="AK3158" t="s">
        <v>12029</v>
      </c>
      <c r="AL3158" t="s">
        <v>12032</v>
      </c>
      <c r="AM3158" t="s">
        <v>11116</v>
      </c>
      <c r="AN3158">
        <v>1</v>
      </c>
      <c r="AO3158" s="10" t="s">
        <v>12039</v>
      </c>
      <c r="AP3158" t="str" cm="1">
        <f t="array" ref="AP3158">_xlfn.IFS(
  Table1[[#This Row],[Age]]&lt;=25, "18-25",
  Table1[[#This Row],[Age]]&lt;=35, "26-35",
  Table1[[#This Row],[Age]]&lt;=45, "36-45",
  Table1[[#This Row],[Age]]&lt;=60, "46-60",
  TRUE, "60+")</f>
        <v>18-25</v>
      </c>
    </row>
    <row r="3159" spans="1:42" x14ac:dyDescent="0.3">
      <c r="A3159">
        <v>3158</v>
      </c>
      <c r="B3159" t="s">
        <v>36</v>
      </c>
      <c r="C3159" t="s">
        <v>39</v>
      </c>
      <c r="D3159">
        <v>24</v>
      </c>
      <c r="E3159" t="s">
        <v>106</v>
      </c>
      <c r="F3159" t="s">
        <v>3265</v>
      </c>
      <c r="G3159" t="s">
        <v>5143</v>
      </c>
      <c r="H3159">
        <v>19458798011</v>
      </c>
      <c r="I3159" t="s">
        <v>5240</v>
      </c>
      <c r="J3159" t="s">
        <v>7292</v>
      </c>
      <c r="K3159">
        <v>8684.77</v>
      </c>
      <c r="L3159" s="12" t="s">
        <v>7964</v>
      </c>
      <c r="M3159" s="10" t="s">
        <v>11270</v>
      </c>
      <c r="N3159">
        <v>3158</v>
      </c>
      <c r="O3159">
        <v>45082</v>
      </c>
      <c r="P3159" t="s">
        <v>11404</v>
      </c>
      <c r="Q3159" s="16">
        <v>2381.15</v>
      </c>
      <c r="R3159">
        <v>11065.92</v>
      </c>
      <c r="S3159">
        <v>87</v>
      </c>
      <c r="T3159">
        <v>3158</v>
      </c>
      <c r="U3159">
        <v>11460.96</v>
      </c>
      <c r="V3159" t="s">
        <v>11413</v>
      </c>
      <c r="W3159">
        <v>7.7</v>
      </c>
      <c r="X3159">
        <v>12</v>
      </c>
      <c r="Y3159" t="s">
        <v>11478</v>
      </c>
      <c r="Z3159" t="s">
        <v>12012</v>
      </c>
      <c r="AA3159">
        <v>3158</v>
      </c>
      <c r="AB3159" t="s">
        <v>12017</v>
      </c>
      <c r="AC3159">
        <v>7310.51</v>
      </c>
      <c r="AD3159">
        <v>1226.31</v>
      </c>
      <c r="AE3159">
        <v>61.32</v>
      </c>
      <c r="AF3159" t="s">
        <v>11199</v>
      </c>
      <c r="AG3159" t="s">
        <v>11222</v>
      </c>
      <c r="AH3159">
        <v>6699</v>
      </c>
      <c r="AI3159">
        <v>3158</v>
      </c>
      <c r="AJ3159" t="s">
        <v>11233</v>
      </c>
      <c r="AK3159" t="s">
        <v>12028</v>
      </c>
      <c r="AL3159" t="s">
        <v>12031</v>
      </c>
      <c r="AM3159" t="s">
        <v>11270</v>
      </c>
      <c r="AN3159">
        <v>1</v>
      </c>
      <c r="AO3159" s="10" t="s">
        <v>12043</v>
      </c>
      <c r="AP3159" t="str" cm="1">
        <f t="array" ref="AP3159">_xlfn.IFS(
  Table1[[#This Row],[Age]]&lt;=25, "18-25",
  Table1[[#This Row],[Age]]&lt;=35, "26-35",
  Table1[[#This Row],[Age]]&lt;=45, "36-45",
  Table1[[#This Row],[Age]]&lt;=60, "46-60",
  TRUE, "60+")</f>
        <v>18-25</v>
      </c>
    </row>
    <row r="3160" spans="1:42" x14ac:dyDescent="0.3">
      <c r="A3160">
        <v>3159</v>
      </c>
      <c r="B3160" t="s">
        <v>29</v>
      </c>
      <c r="C3160" t="s">
        <v>58</v>
      </c>
      <c r="D3160">
        <v>65</v>
      </c>
      <c r="E3160" t="s">
        <v>105</v>
      </c>
      <c r="F3160" t="s">
        <v>3266</v>
      </c>
      <c r="G3160" t="s">
        <v>5123</v>
      </c>
      <c r="H3160">
        <v>19458798012</v>
      </c>
      <c r="I3160" t="s">
        <v>5300</v>
      </c>
      <c r="J3160" t="s">
        <v>7291</v>
      </c>
      <c r="K3160">
        <v>4126.57</v>
      </c>
      <c r="L3160" s="12" t="s">
        <v>9896</v>
      </c>
      <c r="M3160" s="10" t="s">
        <v>11329</v>
      </c>
      <c r="N3160">
        <v>3159</v>
      </c>
      <c r="O3160">
        <v>45025</v>
      </c>
      <c r="P3160" t="s">
        <v>11404</v>
      </c>
      <c r="Q3160" s="16">
        <v>541.25</v>
      </c>
      <c r="R3160">
        <v>4667.82</v>
      </c>
      <c r="S3160">
        <v>2</v>
      </c>
      <c r="T3160">
        <v>3159</v>
      </c>
      <c r="U3160">
        <v>28787.97</v>
      </c>
      <c r="V3160" t="s">
        <v>11413</v>
      </c>
      <c r="W3160">
        <v>4.3600000000000003</v>
      </c>
      <c r="X3160">
        <v>24</v>
      </c>
      <c r="Y3160" t="s">
        <v>10601</v>
      </c>
      <c r="Z3160" t="s">
        <v>12012</v>
      </c>
      <c r="AA3160">
        <v>3159</v>
      </c>
      <c r="AB3160" t="s">
        <v>12015</v>
      </c>
      <c r="AC3160">
        <v>2752.63</v>
      </c>
      <c r="AD3160">
        <v>3194.24</v>
      </c>
      <c r="AE3160">
        <v>159.71</v>
      </c>
      <c r="AF3160" t="s">
        <v>11249</v>
      </c>
      <c r="AG3160" t="s">
        <v>11232</v>
      </c>
      <c r="AH3160">
        <v>8364</v>
      </c>
      <c r="AI3160">
        <v>3159</v>
      </c>
      <c r="AJ3160" t="s">
        <v>11396</v>
      </c>
      <c r="AK3160" t="s">
        <v>12028</v>
      </c>
      <c r="AL3160" t="s">
        <v>12031</v>
      </c>
      <c r="AM3160" t="s">
        <v>11043</v>
      </c>
      <c r="AN3160">
        <v>1</v>
      </c>
      <c r="AO3160" s="10" t="s">
        <v>12037</v>
      </c>
      <c r="AP3160" t="str" cm="1">
        <f t="array" ref="AP3160">_xlfn.IFS(
  Table1[[#This Row],[Age]]&lt;=25, "18-25",
  Table1[[#This Row],[Age]]&lt;=35, "26-35",
  Table1[[#This Row],[Age]]&lt;=45, "36-45",
  Table1[[#This Row],[Age]]&lt;=60, "46-60",
  TRUE, "60+")</f>
        <v>60+</v>
      </c>
    </row>
    <row r="3161" spans="1:42" x14ac:dyDescent="0.3">
      <c r="A3161">
        <v>3160</v>
      </c>
      <c r="B3161" t="s">
        <v>11</v>
      </c>
      <c r="C3161" t="s">
        <v>56</v>
      </c>
      <c r="D3161">
        <v>20</v>
      </c>
      <c r="E3161" t="s">
        <v>106</v>
      </c>
      <c r="F3161" t="s">
        <v>3267</v>
      </c>
      <c r="G3161" t="s">
        <v>5128</v>
      </c>
      <c r="H3161">
        <v>19458798013</v>
      </c>
      <c r="I3161" t="s">
        <v>6933</v>
      </c>
      <c r="J3161" t="s">
        <v>7292</v>
      </c>
      <c r="K3161">
        <v>146.31</v>
      </c>
      <c r="L3161" s="12" t="s">
        <v>7934</v>
      </c>
      <c r="M3161" s="10" t="s">
        <v>11218</v>
      </c>
      <c r="N3161">
        <v>3160</v>
      </c>
      <c r="O3161">
        <v>45276</v>
      </c>
      <c r="P3161" t="s">
        <v>11404</v>
      </c>
      <c r="Q3161" s="16">
        <v>2324.63</v>
      </c>
      <c r="R3161">
        <v>2470.94</v>
      </c>
      <c r="S3161">
        <v>27</v>
      </c>
      <c r="T3161">
        <v>3160</v>
      </c>
      <c r="U3161">
        <v>24906.400000000001</v>
      </c>
      <c r="V3161" t="s">
        <v>11412</v>
      </c>
      <c r="W3161">
        <v>3.93</v>
      </c>
      <c r="X3161">
        <v>60</v>
      </c>
      <c r="Y3161" t="s">
        <v>10603</v>
      </c>
      <c r="Z3161" t="s">
        <v>12010</v>
      </c>
      <c r="AA3161">
        <v>3160</v>
      </c>
      <c r="AB3161" t="s">
        <v>12015</v>
      </c>
      <c r="AC3161">
        <v>5780.4</v>
      </c>
      <c r="AD3161">
        <v>20.54</v>
      </c>
      <c r="AE3161">
        <v>1.03</v>
      </c>
      <c r="AF3161" t="s">
        <v>11210</v>
      </c>
      <c r="AG3161" t="s">
        <v>11259</v>
      </c>
      <c r="AH3161">
        <v>3053</v>
      </c>
      <c r="AI3161">
        <v>3160</v>
      </c>
      <c r="AJ3161" t="s">
        <v>11252</v>
      </c>
      <c r="AK3161" t="s">
        <v>12028</v>
      </c>
      <c r="AL3161" t="s">
        <v>12031</v>
      </c>
      <c r="AM3161" t="s">
        <v>11270</v>
      </c>
      <c r="AN3161">
        <v>1</v>
      </c>
      <c r="AO3161" s="10" t="s">
        <v>12036</v>
      </c>
      <c r="AP3161" t="str" cm="1">
        <f t="array" ref="AP3161">_xlfn.IFS(
  Table1[[#This Row],[Age]]&lt;=25, "18-25",
  Table1[[#This Row],[Age]]&lt;=35, "26-35",
  Table1[[#This Row],[Age]]&lt;=45, "36-45",
  Table1[[#This Row],[Age]]&lt;=60, "46-60",
  TRUE, "60+")</f>
        <v>18-25</v>
      </c>
    </row>
    <row r="3162" spans="1:42" x14ac:dyDescent="0.3">
      <c r="A3162">
        <v>3161</v>
      </c>
      <c r="B3162" t="s">
        <v>23</v>
      </c>
      <c r="C3162" t="s">
        <v>78</v>
      </c>
      <c r="D3162">
        <v>38</v>
      </c>
      <c r="E3162" t="s">
        <v>106</v>
      </c>
      <c r="F3162" t="s">
        <v>3268</v>
      </c>
      <c r="G3162" t="s">
        <v>5131</v>
      </c>
      <c r="H3162">
        <v>19458798014</v>
      </c>
      <c r="I3162" t="s">
        <v>6934</v>
      </c>
      <c r="J3162" t="s">
        <v>7292</v>
      </c>
      <c r="K3162">
        <v>8464.27</v>
      </c>
      <c r="L3162" s="12" t="s">
        <v>9897</v>
      </c>
      <c r="M3162" s="10" t="s">
        <v>11208</v>
      </c>
      <c r="N3162">
        <v>3161</v>
      </c>
      <c r="O3162">
        <v>45145</v>
      </c>
      <c r="P3162" t="s">
        <v>11404</v>
      </c>
      <c r="Q3162" s="16">
        <v>404.03</v>
      </c>
      <c r="R3162">
        <v>8060.24</v>
      </c>
      <c r="S3162">
        <v>50</v>
      </c>
      <c r="T3162">
        <v>3161</v>
      </c>
      <c r="U3162">
        <v>49992.29</v>
      </c>
      <c r="V3162" t="s">
        <v>11413</v>
      </c>
      <c r="W3162">
        <v>9.2899999999999991</v>
      </c>
      <c r="X3162">
        <v>60</v>
      </c>
      <c r="Y3162" t="s">
        <v>11516</v>
      </c>
      <c r="Z3162" t="s">
        <v>12012</v>
      </c>
      <c r="AA3162">
        <v>3161</v>
      </c>
      <c r="AB3162" t="s">
        <v>12015</v>
      </c>
      <c r="AC3162">
        <v>6610.65</v>
      </c>
      <c r="AD3162">
        <v>4996.2700000000004</v>
      </c>
      <c r="AE3162">
        <v>249.81</v>
      </c>
      <c r="AF3162" t="s">
        <v>11315</v>
      </c>
      <c r="AG3162" t="s">
        <v>11297</v>
      </c>
      <c r="AH3162">
        <v>6216</v>
      </c>
      <c r="AI3162">
        <v>3161</v>
      </c>
      <c r="AJ3162" t="s">
        <v>11115</v>
      </c>
      <c r="AK3162" t="s">
        <v>12028</v>
      </c>
      <c r="AL3162" t="s">
        <v>12032</v>
      </c>
      <c r="AM3162" t="s">
        <v>11305</v>
      </c>
      <c r="AN3162">
        <v>1</v>
      </c>
      <c r="AO3162" s="10" t="s">
        <v>12041</v>
      </c>
      <c r="AP3162" t="str" cm="1">
        <f t="array" ref="AP3162">_xlfn.IFS(
  Table1[[#This Row],[Age]]&lt;=25, "18-25",
  Table1[[#This Row],[Age]]&lt;=35, "26-35",
  Table1[[#This Row],[Age]]&lt;=45, "36-45",
  Table1[[#This Row],[Age]]&lt;=60, "46-60",
  TRUE, "60+")</f>
        <v>36-45</v>
      </c>
    </row>
    <row r="3163" spans="1:42" x14ac:dyDescent="0.3">
      <c r="A3163">
        <v>3162</v>
      </c>
      <c r="B3163" t="s">
        <v>8</v>
      </c>
      <c r="C3163" t="s">
        <v>54</v>
      </c>
      <c r="D3163">
        <v>51</v>
      </c>
      <c r="E3163" t="s">
        <v>106</v>
      </c>
      <c r="F3163" t="s">
        <v>3269</v>
      </c>
      <c r="G3163" t="s">
        <v>5122</v>
      </c>
      <c r="H3163">
        <v>19458798015</v>
      </c>
      <c r="I3163" t="s">
        <v>6641</v>
      </c>
      <c r="J3163" t="s">
        <v>7292</v>
      </c>
      <c r="K3163">
        <v>2939.05</v>
      </c>
      <c r="L3163" s="12" t="s">
        <v>8065</v>
      </c>
      <c r="M3163" s="10" t="s">
        <v>11201</v>
      </c>
      <c r="N3163">
        <v>3162</v>
      </c>
      <c r="O3163">
        <v>45126</v>
      </c>
      <c r="P3163" t="s">
        <v>11402</v>
      </c>
      <c r="Q3163" s="16">
        <v>4658.33</v>
      </c>
      <c r="R3163">
        <v>-1719.28</v>
      </c>
      <c r="S3163">
        <v>31</v>
      </c>
      <c r="T3163">
        <v>3162</v>
      </c>
      <c r="U3163">
        <v>44536.74</v>
      </c>
      <c r="V3163" t="s">
        <v>11412</v>
      </c>
      <c r="W3163">
        <v>9</v>
      </c>
      <c r="X3163">
        <v>60</v>
      </c>
      <c r="Y3163" t="s">
        <v>11604</v>
      </c>
      <c r="Z3163" t="s">
        <v>12012</v>
      </c>
      <c r="AA3163">
        <v>3162</v>
      </c>
      <c r="AB3163" t="s">
        <v>12016</v>
      </c>
      <c r="AC3163">
        <v>2507.62</v>
      </c>
      <c r="AD3163">
        <v>2092.0300000000002</v>
      </c>
      <c r="AE3163">
        <v>104.6</v>
      </c>
      <c r="AF3163" t="s">
        <v>11185</v>
      </c>
      <c r="AG3163" t="s">
        <v>11329</v>
      </c>
      <c r="AH3163">
        <v>1474</v>
      </c>
      <c r="AI3163">
        <v>3162</v>
      </c>
      <c r="AJ3163" t="s">
        <v>11128</v>
      </c>
      <c r="AK3163" t="s">
        <v>12027</v>
      </c>
      <c r="AL3163" t="s">
        <v>12032</v>
      </c>
      <c r="AM3163" t="s">
        <v>11305</v>
      </c>
      <c r="AN3163">
        <v>1</v>
      </c>
      <c r="AO3163" s="10" t="s">
        <v>12038</v>
      </c>
      <c r="AP3163" t="str" cm="1">
        <f t="array" ref="AP3163">_xlfn.IFS(
  Table1[[#This Row],[Age]]&lt;=25, "18-25",
  Table1[[#This Row],[Age]]&lt;=35, "26-35",
  Table1[[#This Row],[Age]]&lt;=45, "36-45",
  Table1[[#This Row],[Age]]&lt;=60, "46-60",
  TRUE, "60+")</f>
        <v>46-60</v>
      </c>
    </row>
    <row r="3164" spans="1:42" x14ac:dyDescent="0.3">
      <c r="A3164">
        <v>3163</v>
      </c>
      <c r="B3164" t="s">
        <v>22</v>
      </c>
      <c r="C3164" t="s">
        <v>84</v>
      </c>
      <c r="D3164">
        <v>66</v>
      </c>
      <c r="E3164" t="s">
        <v>104</v>
      </c>
      <c r="F3164" t="s">
        <v>3270</v>
      </c>
      <c r="G3164" t="s">
        <v>5144</v>
      </c>
      <c r="H3164">
        <v>19458798016</v>
      </c>
      <c r="I3164" t="s">
        <v>6346</v>
      </c>
      <c r="J3164" t="s">
        <v>7291</v>
      </c>
      <c r="K3164">
        <v>7583.28</v>
      </c>
      <c r="L3164" s="12" t="s">
        <v>9898</v>
      </c>
      <c r="M3164" s="10" t="s">
        <v>11385</v>
      </c>
      <c r="N3164">
        <v>3163</v>
      </c>
      <c r="O3164">
        <v>45009</v>
      </c>
      <c r="P3164" t="s">
        <v>11404</v>
      </c>
      <c r="Q3164" s="16">
        <v>1302.8</v>
      </c>
      <c r="R3164">
        <v>6280.48</v>
      </c>
      <c r="S3164">
        <v>48</v>
      </c>
      <c r="T3164">
        <v>3163</v>
      </c>
      <c r="U3164">
        <v>14284.01</v>
      </c>
      <c r="V3164" t="s">
        <v>11411</v>
      </c>
      <c r="W3164">
        <v>6.44</v>
      </c>
      <c r="X3164">
        <v>48</v>
      </c>
      <c r="Y3164" t="s">
        <v>7561</v>
      </c>
      <c r="Z3164" t="s">
        <v>12012</v>
      </c>
      <c r="AA3164">
        <v>3163</v>
      </c>
      <c r="AB3164" t="s">
        <v>12016</v>
      </c>
      <c r="AC3164">
        <v>7160.8</v>
      </c>
      <c r="AD3164">
        <v>992.34</v>
      </c>
      <c r="AE3164">
        <v>49.62</v>
      </c>
      <c r="AF3164" t="s">
        <v>11270</v>
      </c>
      <c r="AG3164" t="s">
        <v>11218</v>
      </c>
      <c r="AH3164">
        <v>9402</v>
      </c>
      <c r="AI3164">
        <v>3163</v>
      </c>
      <c r="AJ3164" t="s">
        <v>11258</v>
      </c>
      <c r="AK3164" t="s">
        <v>12027</v>
      </c>
      <c r="AL3164" t="s">
        <v>12031</v>
      </c>
      <c r="AM3164" t="s">
        <v>11227</v>
      </c>
      <c r="AN3164">
        <v>1</v>
      </c>
      <c r="AO3164" s="10" t="s">
        <v>12047</v>
      </c>
      <c r="AP3164" t="str" cm="1">
        <f t="array" ref="AP3164">_xlfn.IFS(
  Table1[[#This Row],[Age]]&lt;=25, "18-25",
  Table1[[#This Row],[Age]]&lt;=35, "26-35",
  Table1[[#This Row],[Age]]&lt;=45, "36-45",
  Table1[[#This Row],[Age]]&lt;=60, "46-60",
  TRUE, "60+")</f>
        <v>60+</v>
      </c>
    </row>
    <row r="3165" spans="1:42" x14ac:dyDescent="0.3">
      <c r="A3165">
        <v>3164</v>
      </c>
      <c r="B3165" t="s">
        <v>7</v>
      </c>
      <c r="C3165" t="s">
        <v>58</v>
      </c>
      <c r="D3165">
        <v>26</v>
      </c>
      <c r="E3165" t="s">
        <v>106</v>
      </c>
      <c r="F3165" t="s">
        <v>3271</v>
      </c>
      <c r="G3165" t="s">
        <v>5123</v>
      </c>
      <c r="H3165">
        <v>19458798017</v>
      </c>
      <c r="I3165" t="s">
        <v>5156</v>
      </c>
      <c r="J3165" t="s">
        <v>7291</v>
      </c>
      <c r="K3165">
        <v>5757.99</v>
      </c>
      <c r="L3165" s="12" t="s">
        <v>9899</v>
      </c>
      <c r="M3165" s="10" t="s">
        <v>11352</v>
      </c>
      <c r="N3165">
        <v>3164</v>
      </c>
      <c r="O3165">
        <v>45291</v>
      </c>
      <c r="P3165" t="s">
        <v>11402</v>
      </c>
      <c r="Q3165" s="16">
        <v>3626.87</v>
      </c>
      <c r="R3165">
        <v>2131.12</v>
      </c>
      <c r="S3165">
        <v>86</v>
      </c>
      <c r="T3165">
        <v>3164</v>
      </c>
      <c r="U3165">
        <v>35187.760000000002</v>
      </c>
      <c r="V3165" t="s">
        <v>11411</v>
      </c>
      <c r="W3165">
        <v>4.22</v>
      </c>
      <c r="X3165">
        <v>60</v>
      </c>
      <c r="Y3165" t="s">
        <v>8665</v>
      </c>
      <c r="Z3165" t="s">
        <v>12010</v>
      </c>
      <c r="AA3165">
        <v>3164</v>
      </c>
      <c r="AB3165" t="s">
        <v>12017</v>
      </c>
      <c r="AC3165">
        <v>1341.56</v>
      </c>
      <c r="AD3165">
        <v>3222.6</v>
      </c>
      <c r="AE3165">
        <v>161.13</v>
      </c>
      <c r="AF3165" t="s">
        <v>11335</v>
      </c>
      <c r="AG3165" t="s">
        <v>11133</v>
      </c>
      <c r="AH3165">
        <v>6695</v>
      </c>
      <c r="AI3165">
        <v>3164</v>
      </c>
      <c r="AJ3165" t="s">
        <v>11316</v>
      </c>
      <c r="AK3165" t="s">
        <v>12027</v>
      </c>
      <c r="AL3165" t="s">
        <v>12032</v>
      </c>
      <c r="AM3165" t="s">
        <v>11157</v>
      </c>
      <c r="AN3165">
        <v>1</v>
      </c>
      <c r="AO3165" s="10" t="s">
        <v>12036</v>
      </c>
      <c r="AP3165" t="str" cm="1">
        <f t="array" ref="AP3165">_xlfn.IFS(
  Table1[[#This Row],[Age]]&lt;=25, "18-25",
  Table1[[#This Row],[Age]]&lt;=35, "26-35",
  Table1[[#This Row],[Age]]&lt;=45, "36-45",
  Table1[[#This Row],[Age]]&lt;=60, "46-60",
  TRUE, "60+")</f>
        <v>26-35</v>
      </c>
    </row>
    <row r="3166" spans="1:42" x14ac:dyDescent="0.3">
      <c r="A3166">
        <v>3165</v>
      </c>
      <c r="B3166" t="s">
        <v>21</v>
      </c>
      <c r="C3166" t="s">
        <v>85</v>
      </c>
      <c r="D3166">
        <v>37</v>
      </c>
      <c r="E3166" t="s">
        <v>106</v>
      </c>
      <c r="F3166" t="s">
        <v>3272</v>
      </c>
      <c r="G3166" t="s">
        <v>5118</v>
      </c>
      <c r="H3166">
        <v>19458798018</v>
      </c>
      <c r="I3166" t="s">
        <v>5696</v>
      </c>
      <c r="J3166" t="s">
        <v>7292</v>
      </c>
      <c r="K3166">
        <v>2294.48</v>
      </c>
      <c r="L3166" s="12" t="s">
        <v>9900</v>
      </c>
      <c r="M3166" s="10" t="s">
        <v>11246</v>
      </c>
      <c r="N3166">
        <v>3165</v>
      </c>
      <c r="O3166">
        <v>45290</v>
      </c>
      <c r="P3166" t="s">
        <v>11402</v>
      </c>
      <c r="Q3166" s="16">
        <v>1263.73</v>
      </c>
      <c r="R3166">
        <v>3558.21</v>
      </c>
      <c r="S3166">
        <v>69</v>
      </c>
      <c r="T3166">
        <v>3165</v>
      </c>
      <c r="U3166">
        <v>19971.560000000001</v>
      </c>
      <c r="V3166" t="s">
        <v>11412</v>
      </c>
      <c r="W3166">
        <v>8.1300000000000008</v>
      </c>
      <c r="X3166">
        <v>60</v>
      </c>
      <c r="Y3166" t="s">
        <v>10072</v>
      </c>
      <c r="Z3166" t="s">
        <v>12010</v>
      </c>
      <c r="AA3166">
        <v>3165</v>
      </c>
      <c r="AB3166" t="s">
        <v>12015</v>
      </c>
      <c r="AC3166">
        <v>1252.3699999999999</v>
      </c>
      <c r="AD3166">
        <v>2670.48</v>
      </c>
      <c r="AE3166">
        <v>133.52000000000001</v>
      </c>
      <c r="AF3166" t="s">
        <v>11329</v>
      </c>
      <c r="AG3166" t="s">
        <v>11312</v>
      </c>
      <c r="AH3166">
        <v>6979</v>
      </c>
      <c r="AI3166">
        <v>3165</v>
      </c>
      <c r="AJ3166" t="s">
        <v>11207</v>
      </c>
      <c r="AK3166" t="s">
        <v>12029</v>
      </c>
      <c r="AL3166" t="s">
        <v>12031</v>
      </c>
      <c r="AM3166" t="s">
        <v>11293</v>
      </c>
      <c r="AN3166">
        <v>1</v>
      </c>
      <c r="AO3166" s="10" t="s">
        <v>12036</v>
      </c>
      <c r="AP3166" t="str" cm="1">
        <f t="array" ref="AP3166">_xlfn.IFS(
  Table1[[#This Row],[Age]]&lt;=25, "18-25",
  Table1[[#This Row],[Age]]&lt;=35, "26-35",
  Table1[[#This Row],[Age]]&lt;=45, "36-45",
  Table1[[#This Row],[Age]]&lt;=60, "46-60",
  TRUE, "60+")</f>
        <v>36-45</v>
      </c>
    </row>
    <row r="3167" spans="1:42" x14ac:dyDescent="0.3">
      <c r="A3167">
        <v>3166</v>
      </c>
      <c r="B3167" t="s">
        <v>46</v>
      </c>
      <c r="C3167" t="s">
        <v>77</v>
      </c>
      <c r="D3167">
        <v>57</v>
      </c>
      <c r="E3167" t="s">
        <v>104</v>
      </c>
      <c r="F3167" t="s">
        <v>3273</v>
      </c>
      <c r="G3167" t="s">
        <v>5113</v>
      </c>
      <c r="H3167">
        <v>19458798019</v>
      </c>
      <c r="I3167" t="s">
        <v>6593</v>
      </c>
      <c r="J3167" t="s">
        <v>7292</v>
      </c>
      <c r="K3167">
        <v>6517.3</v>
      </c>
      <c r="L3167" s="12" t="s">
        <v>7313</v>
      </c>
      <c r="M3167" s="10" t="s">
        <v>11207</v>
      </c>
      <c r="N3167">
        <v>3166</v>
      </c>
      <c r="O3167">
        <v>45202</v>
      </c>
      <c r="P3167" t="s">
        <v>11404</v>
      </c>
      <c r="Q3167" s="16">
        <v>2377.8200000000002</v>
      </c>
      <c r="R3167">
        <v>8895.1200000000008</v>
      </c>
      <c r="S3167">
        <v>17</v>
      </c>
      <c r="T3167">
        <v>3166</v>
      </c>
      <c r="U3167">
        <v>18857.45</v>
      </c>
      <c r="V3167" t="s">
        <v>11413</v>
      </c>
      <c r="W3167">
        <v>6.97</v>
      </c>
      <c r="X3167">
        <v>12</v>
      </c>
      <c r="Y3167" t="s">
        <v>11649</v>
      </c>
      <c r="Z3167" t="s">
        <v>12011</v>
      </c>
      <c r="AA3167">
        <v>3166</v>
      </c>
      <c r="AB3167" t="s">
        <v>12017</v>
      </c>
      <c r="AC3167">
        <v>7674.89</v>
      </c>
      <c r="AD3167">
        <v>15.9</v>
      </c>
      <c r="AE3167">
        <v>0.8</v>
      </c>
      <c r="AF3167" t="s">
        <v>11302</v>
      </c>
      <c r="AG3167" t="s">
        <v>11100</v>
      </c>
      <c r="AH3167">
        <v>411</v>
      </c>
      <c r="AI3167">
        <v>3166</v>
      </c>
      <c r="AJ3167" t="s">
        <v>11299</v>
      </c>
      <c r="AK3167" t="s">
        <v>12027</v>
      </c>
      <c r="AL3167" t="s">
        <v>12031</v>
      </c>
      <c r="AM3167" t="s">
        <v>11104</v>
      </c>
      <c r="AN3167">
        <v>1</v>
      </c>
      <c r="AO3167" s="10" t="s">
        <v>12044</v>
      </c>
      <c r="AP3167" t="str" cm="1">
        <f t="array" ref="AP3167">_xlfn.IFS(
  Table1[[#This Row],[Age]]&lt;=25, "18-25",
  Table1[[#This Row],[Age]]&lt;=35, "26-35",
  Table1[[#This Row],[Age]]&lt;=45, "36-45",
  Table1[[#This Row],[Age]]&lt;=60, "46-60",
  TRUE, "60+")</f>
        <v>46-60</v>
      </c>
    </row>
    <row r="3168" spans="1:42" x14ac:dyDescent="0.3">
      <c r="A3168">
        <v>3167</v>
      </c>
      <c r="B3168" t="s">
        <v>20</v>
      </c>
      <c r="C3168" t="s">
        <v>62</v>
      </c>
      <c r="D3168">
        <v>29</v>
      </c>
      <c r="E3168" t="s">
        <v>106</v>
      </c>
      <c r="F3168" t="s">
        <v>3274</v>
      </c>
      <c r="G3168" t="s">
        <v>5114</v>
      </c>
      <c r="H3168">
        <v>19458798020</v>
      </c>
      <c r="I3168" t="s">
        <v>5335</v>
      </c>
      <c r="J3168" t="s">
        <v>7291</v>
      </c>
      <c r="K3168">
        <v>7671.92</v>
      </c>
      <c r="L3168" s="12" t="s">
        <v>9901</v>
      </c>
      <c r="M3168" s="10" t="s">
        <v>11284</v>
      </c>
      <c r="N3168">
        <v>3167</v>
      </c>
      <c r="O3168">
        <v>45148</v>
      </c>
      <c r="P3168" t="s">
        <v>11402</v>
      </c>
      <c r="Q3168" s="16">
        <v>4667</v>
      </c>
      <c r="R3168">
        <v>3004.92</v>
      </c>
      <c r="S3168">
        <v>43</v>
      </c>
      <c r="T3168">
        <v>3167</v>
      </c>
      <c r="U3168">
        <v>18988.259999999998</v>
      </c>
      <c r="V3168" t="s">
        <v>11412</v>
      </c>
      <c r="W3168">
        <v>6.08</v>
      </c>
      <c r="X3168">
        <v>60</v>
      </c>
      <c r="Y3168" t="s">
        <v>11432</v>
      </c>
      <c r="Z3168" t="s">
        <v>12011</v>
      </c>
      <c r="AA3168">
        <v>3167</v>
      </c>
      <c r="AB3168" t="s">
        <v>12017</v>
      </c>
      <c r="AC3168">
        <v>6867.86</v>
      </c>
      <c r="AD3168">
        <v>2009.24</v>
      </c>
      <c r="AE3168">
        <v>100.46</v>
      </c>
      <c r="AF3168" t="s">
        <v>11141</v>
      </c>
      <c r="AG3168" t="s">
        <v>11391</v>
      </c>
      <c r="AH3168">
        <v>932</v>
      </c>
      <c r="AI3168">
        <v>3167</v>
      </c>
      <c r="AJ3168" t="s">
        <v>11260</v>
      </c>
      <c r="AK3168" t="s">
        <v>12027</v>
      </c>
      <c r="AL3168" t="s">
        <v>12032</v>
      </c>
      <c r="AM3168" t="s">
        <v>11103</v>
      </c>
      <c r="AN3168">
        <v>1</v>
      </c>
      <c r="AO3168" s="10" t="s">
        <v>12041</v>
      </c>
      <c r="AP3168" t="str" cm="1">
        <f t="array" ref="AP3168">_xlfn.IFS(
  Table1[[#This Row],[Age]]&lt;=25, "18-25",
  Table1[[#This Row],[Age]]&lt;=35, "26-35",
  Table1[[#This Row],[Age]]&lt;=45, "36-45",
  Table1[[#This Row],[Age]]&lt;=60, "46-60",
  TRUE, "60+")</f>
        <v>26-35</v>
      </c>
    </row>
    <row r="3169" spans="1:42" x14ac:dyDescent="0.3">
      <c r="A3169">
        <v>3168</v>
      </c>
      <c r="B3169" t="s">
        <v>35</v>
      </c>
      <c r="C3169" t="s">
        <v>53</v>
      </c>
      <c r="D3169">
        <v>56</v>
      </c>
      <c r="E3169" t="s">
        <v>105</v>
      </c>
      <c r="F3169" t="s">
        <v>3275</v>
      </c>
      <c r="G3169" t="s">
        <v>5147</v>
      </c>
      <c r="H3169">
        <v>19458798021</v>
      </c>
      <c r="I3169" t="s">
        <v>6935</v>
      </c>
      <c r="J3169" t="s">
        <v>7291</v>
      </c>
      <c r="K3169">
        <v>4797.01</v>
      </c>
      <c r="L3169" s="12" t="s">
        <v>9902</v>
      </c>
      <c r="M3169" s="10" t="s">
        <v>11278</v>
      </c>
      <c r="N3169">
        <v>3168</v>
      </c>
      <c r="O3169">
        <v>44955</v>
      </c>
      <c r="P3169" t="s">
        <v>11404</v>
      </c>
      <c r="Q3169" s="16">
        <v>4359.72</v>
      </c>
      <c r="R3169">
        <v>437.29</v>
      </c>
      <c r="S3169">
        <v>71</v>
      </c>
      <c r="T3169">
        <v>3168</v>
      </c>
      <c r="U3169">
        <v>32323.5</v>
      </c>
      <c r="V3169" t="s">
        <v>11412</v>
      </c>
      <c r="W3169">
        <v>7.65</v>
      </c>
      <c r="X3169">
        <v>48</v>
      </c>
      <c r="Y3169" t="s">
        <v>11825</v>
      </c>
      <c r="Z3169" t="s">
        <v>12011</v>
      </c>
      <c r="AA3169">
        <v>3168</v>
      </c>
      <c r="AB3169" t="s">
        <v>12016</v>
      </c>
      <c r="AC3169">
        <v>7883.5</v>
      </c>
      <c r="AD3169">
        <v>4139.9799999999996</v>
      </c>
      <c r="AE3169">
        <v>207</v>
      </c>
      <c r="AF3169" t="s">
        <v>11214</v>
      </c>
      <c r="AG3169" t="s">
        <v>11112</v>
      </c>
      <c r="AH3169">
        <v>491</v>
      </c>
      <c r="AI3169">
        <v>3168</v>
      </c>
      <c r="AJ3169" t="s">
        <v>11224</v>
      </c>
      <c r="AK3169" t="s">
        <v>12029</v>
      </c>
      <c r="AL3169" t="s">
        <v>12031</v>
      </c>
      <c r="AM3169" t="s">
        <v>11315</v>
      </c>
      <c r="AN3169">
        <v>-1</v>
      </c>
      <c r="AO3169" s="10" t="s">
        <v>12039</v>
      </c>
      <c r="AP3169" t="str" cm="1">
        <f t="array" ref="AP3169">_xlfn.IFS(
  Table1[[#This Row],[Age]]&lt;=25, "18-25",
  Table1[[#This Row],[Age]]&lt;=35, "26-35",
  Table1[[#This Row],[Age]]&lt;=45, "36-45",
  Table1[[#This Row],[Age]]&lt;=60, "46-60",
  TRUE, "60+")</f>
        <v>46-60</v>
      </c>
    </row>
    <row r="3170" spans="1:42" x14ac:dyDescent="0.3">
      <c r="A3170">
        <v>3169</v>
      </c>
      <c r="B3170" t="s">
        <v>33</v>
      </c>
      <c r="C3170" t="s">
        <v>61</v>
      </c>
      <c r="D3170">
        <v>63</v>
      </c>
      <c r="E3170" t="s">
        <v>105</v>
      </c>
      <c r="F3170" t="s">
        <v>3276</v>
      </c>
      <c r="G3170" t="s">
        <v>5127</v>
      </c>
      <c r="H3170">
        <v>19458798022</v>
      </c>
      <c r="I3170" t="s">
        <v>5474</v>
      </c>
      <c r="J3170" t="s">
        <v>7292</v>
      </c>
      <c r="K3170">
        <v>7504.31</v>
      </c>
      <c r="L3170" s="12" t="s">
        <v>8755</v>
      </c>
      <c r="M3170" s="10" t="s">
        <v>11117</v>
      </c>
      <c r="N3170">
        <v>3169</v>
      </c>
      <c r="O3170">
        <v>45062</v>
      </c>
      <c r="P3170" t="s">
        <v>11402</v>
      </c>
      <c r="Q3170" s="16">
        <v>3896.61</v>
      </c>
      <c r="R3170">
        <v>3607.7</v>
      </c>
      <c r="S3170">
        <v>18</v>
      </c>
      <c r="T3170">
        <v>3169</v>
      </c>
      <c r="U3170">
        <v>27361.21</v>
      </c>
      <c r="V3170" t="s">
        <v>11412</v>
      </c>
      <c r="W3170">
        <v>2.21</v>
      </c>
      <c r="X3170">
        <v>48</v>
      </c>
      <c r="Y3170" t="s">
        <v>11424</v>
      </c>
      <c r="Z3170" t="s">
        <v>12010</v>
      </c>
      <c r="AA3170">
        <v>3169</v>
      </c>
      <c r="AB3170" t="s">
        <v>12015</v>
      </c>
      <c r="AC3170">
        <v>1131.44</v>
      </c>
      <c r="AD3170">
        <v>1295.98</v>
      </c>
      <c r="AE3170">
        <v>64.8</v>
      </c>
      <c r="AF3170" t="s">
        <v>11054</v>
      </c>
      <c r="AG3170" t="s">
        <v>11151</v>
      </c>
      <c r="AH3170">
        <v>5967</v>
      </c>
      <c r="AI3170">
        <v>3169</v>
      </c>
      <c r="AJ3170" t="s">
        <v>11062</v>
      </c>
      <c r="AK3170" t="s">
        <v>12028</v>
      </c>
      <c r="AL3170" t="s">
        <v>12031</v>
      </c>
      <c r="AM3170" t="s">
        <v>11237</v>
      </c>
      <c r="AN3170">
        <v>1</v>
      </c>
      <c r="AO3170" s="10" t="s">
        <v>12046</v>
      </c>
      <c r="AP3170" t="str" cm="1">
        <f t="array" ref="AP3170">_xlfn.IFS(
  Table1[[#This Row],[Age]]&lt;=25, "18-25",
  Table1[[#This Row],[Age]]&lt;=35, "26-35",
  Table1[[#This Row],[Age]]&lt;=45, "36-45",
  Table1[[#This Row],[Age]]&lt;=60, "46-60",
  TRUE, "60+")</f>
        <v>60+</v>
      </c>
    </row>
    <row r="3171" spans="1:42" x14ac:dyDescent="0.3">
      <c r="A3171">
        <v>3170</v>
      </c>
      <c r="B3171" t="s">
        <v>25</v>
      </c>
      <c r="C3171" t="s">
        <v>68</v>
      </c>
      <c r="D3171">
        <v>45</v>
      </c>
      <c r="E3171" t="s">
        <v>104</v>
      </c>
      <c r="F3171" t="s">
        <v>3277</v>
      </c>
      <c r="G3171" t="s">
        <v>5115</v>
      </c>
      <c r="H3171">
        <v>19458798023</v>
      </c>
      <c r="I3171" t="s">
        <v>6240</v>
      </c>
      <c r="J3171" t="s">
        <v>7292</v>
      </c>
      <c r="K3171">
        <v>4109.22</v>
      </c>
      <c r="L3171" s="12" t="s">
        <v>9903</v>
      </c>
      <c r="M3171" s="10" t="s">
        <v>11243</v>
      </c>
      <c r="N3171">
        <v>3170</v>
      </c>
      <c r="O3171">
        <v>44988</v>
      </c>
      <c r="P3171" t="s">
        <v>11403</v>
      </c>
      <c r="Q3171" s="16">
        <v>3953.05</v>
      </c>
      <c r="R3171">
        <v>8062.27</v>
      </c>
      <c r="S3171">
        <v>66</v>
      </c>
      <c r="T3171">
        <v>3170</v>
      </c>
      <c r="U3171">
        <v>37997.449999999997</v>
      </c>
      <c r="V3171" t="s">
        <v>11412</v>
      </c>
      <c r="W3171">
        <v>9.3699999999999992</v>
      </c>
      <c r="X3171">
        <v>36</v>
      </c>
      <c r="Y3171" t="s">
        <v>8811</v>
      </c>
      <c r="Z3171" t="s">
        <v>12010</v>
      </c>
      <c r="AA3171">
        <v>3170</v>
      </c>
      <c r="AB3171" t="s">
        <v>12015</v>
      </c>
      <c r="AC3171">
        <v>1701.48</v>
      </c>
      <c r="AD3171">
        <v>4800.3500000000004</v>
      </c>
      <c r="AE3171">
        <v>240.02</v>
      </c>
      <c r="AF3171" t="s">
        <v>11151</v>
      </c>
      <c r="AG3171" t="s">
        <v>11288</v>
      </c>
      <c r="AH3171">
        <v>2679</v>
      </c>
      <c r="AI3171">
        <v>3170</v>
      </c>
      <c r="AJ3171" t="s">
        <v>11183</v>
      </c>
      <c r="AK3171" t="s">
        <v>12028</v>
      </c>
      <c r="AL3171" t="s">
        <v>12031</v>
      </c>
      <c r="AM3171" t="s">
        <v>11081</v>
      </c>
      <c r="AN3171">
        <v>1</v>
      </c>
      <c r="AO3171" s="10" t="s">
        <v>12047</v>
      </c>
      <c r="AP3171" t="str" cm="1">
        <f t="array" ref="AP3171">_xlfn.IFS(
  Table1[[#This Row],[Age]]&lt;=25, "18-25",
  Table1[[#This Row],[Age]]&lt;=35, "26-35",
  Table1[[#This Row],[Age]]&lt;=45, "36-45",
  Table1[[#This Row],[Age]]&lt;=60, "46-60",
  TRUE, "60+")</f>
        <v>36-45</v>
      </c>
    </row>
    <row r="3172" spans="1:42" x14ac:dyDescent="0.3">
      <c r="A3172">
        <v>3171</v>
      </c>
      <c r="B3172" t="s">
        <v>30</v>
      </c>
      <c r="C3172" t="s">
        <v>71</v>
      </c>
      <c r="D3172">
        <v>65</v>
      </c>
      <c r="E3172" t="s">
        <v>104</v>
      </c>
      <c r="F3172" t="s">
        <v>3278</v>
      </c>
      <c r="G3172" t="s">
        <v>5129</v>
      </c>
      <c r="H3172">
        <v>19458798024</v>
      </c>
      <c r="I3172" t="s">
        <v>6707</v>
      </c>
      <c r="J3172" t="s">
        <v>7292</v>
      </c>
      <c r="K3172">
        <v>9804.49</v>
      </c>
      <c r="L3172" s="12" t="s">
        <v>8206</v>
      </c>
      <c r="M3172" s="10" t="s">
        <v>11040</v>
      </c>
      <c r="N3172">
        <v>3171</v>
      </c>
      <c r="O3172">
        <v>45092</v>
      </c>
      <c r="P3172" t="s">
        <v>11404</v>
      </c>
      <c r="Q3172" s="16">
        <v>4119.08</v>
      </c>
      <c r="R3172">
        <v>13923.57</v>
      </c>
      <c r="S3172">
        <v>31</v>
      </c>
      <c r="T3172">
        <v>3171</v>
      </c>
      <c r="U3172">
        <v>8496.31</v>
      </c>
      <c r="V3172" t="s">
        <v>11412</v>
      </c>
      <c r="W3172">
        <v>9.76</v>
      </c>
      <c r="X3172">
        <v>48</v>
      </c>
      <c r="Y3172" t="s">
        <v>11679</v>
      </c>
      <c r="Z3172" t="s">
        <v>12010</v>
      </c>
      <c r="AA3172">
        <v>3171</v>
      </c>
      <c r="AB3172" t="s">
        <v>12016</v>
      </c>
      <c r="AC3172">
        <v>3762.88</v>
      </c>
      <c r="AD3172">
        <v>4322.8500000000004</v>
      </c>
      <c r="AE3172">
        <v>216.14</v>
      </c>
      <c r="AF3172" t="s">
        <v>11116</v>
      </c>
      <c r="AG3172" t="s">
        <v>11076</v>
      </c>
      <c r="AH3172">
        <v>8470</v>
      </c>
      <c r="AI3172">
        <v>3171</v>
      </c>
      <c r="AJ3172" t="s">
        <v>11243</v>
      </c>
      <c r="AK3172" t="s">
        <v>12029</v>
      </c>
      <c r="AL3172" t="s">
        <v>12032</v>
      </c>
      <c r="AM3172" t="s">
        <v>11398</v>
      </c>
      <c r="AN3172">
        <v>-1</v>
      </c>
      <c r="AO3172" s="10" t="s">
        <v>12043</v>
      </c>
      <c r="AP3172" t="str" cm="1">
        <f t="array" ref="AP3172">_xlfn.IFS(
  Table1[[#This Row],[Age]]&lt;=25, "18-25",
  Table1[[#This Row],[Age]]&lt;=35, "26-35",
  Table1[[#This Row],[Age]]&lt;=45, "36-45",
  Table1[[#This Row],[Age]]&lt;=60, "46-60",
  TRUE, "60+")</f>
        <v>60+</v>
      </c>
    </row>
    <row r="3173" spans="1:42" x14ac:dyDescent="0.3">
      <c r="A3173">
        <v>3172</v>
      </c>
      <c r="B3173" t="s">
        <v>15</v>
      </c>
      <c r="C3173" t="s">
        <v>71</v>
      </c>
      <c r="D3173">
        <v>50</v>
      </c>
      <c r="E3173" t="s">
        <v>106</v>
      </c>
      <c r="F3173" t="s">
        <v>3279</v>
      </c>
      <c r="G3173" t="s">
        <v>5129</v>
      </c>
      <c r="H3173">
        <v>19458798025</v>
      </c>
      <c r="I3173" t="s">
        <v>5952</v>
      </c>
      <c r="J3173" t="s">
        <v>7291</v>
      </c>
      <c r="K3173">
        <v>2474.1</v>
      </c>
      <c r="L3173" s="12" t="s">
        <v>9904</v>
      </c>
      <c r="M3173" s="10" t="s">
        <v>11398</v>
      </c>
      <c r="N3173">
        <v>3172</v>
      </c>
      <c r="O3173">
        <v>45057</v>
      </c>
      <c r="P3173" t="s">
        <v>11404</v>
      </c>
      <c r="Q3173" s="16">
        <v>3715.75</v>
      </c>
      <c r="R3173">
        <v>6189.85</v>
      </c>
      <c r="S3173">
        <v>63</v>
      </c>
      <c r="T3173">
        <v>3172</v>
      </c>
      <c r="U3173">
        <v>21845.93</v>
      </c>
      <c r="V3173" t="s">
        <v>11413</v>
      </c>
      <c r="W3173">
        <v>4.1900000000000004</v>
      </c>
      <c r="X3173">
        <v>60</v>
      </c>
      <c r="Y3173" t="s">
        <v>8849</v>
      </c>
      <c r="Z3173" t="s">
        <v>12010</v>
      </c>
      <c r="AA3173">
        <v>3172</v>
      </c>
      <c r="AB3173" t="s">
        <v>12016</v>
      </c>
      <c r="AC3173">
        <v>1931.25</v>
      </c>
      <c r="AD3173">
        <v>1854.26</v>
      </c>
      <c r="AE3173">
        <v>92.71</v>
      </c>
      <c r="AF3173" t="s">
        <v>11046</v>
      </c>
      <c r="AG3173" t="s">
        <v>11347</v>
      </c>
      <c r="AH3173">
        <v>8135</v>
      </c>
      <c r="AI3173">
        <v>3172</v>
      </c>
      <c r="AJ3173" t="s">
        <v>11144</v>
      </c>
      <c r="AK3173" t="s">
        <v>12028</v>
      </c>
      <c r="AL3173" t="s">
        <v>12031</v>
      </c>
      <c r="AM3173" t="s">
        <v>11120</v>
      </c>
      <c r="AN3173">
        <v>1</v>
      </c>
      <c r="AO3173" s="10" t="s">
        <v>12046</v>
      </c>
      <c r="AP3173" t="str" cm="1">
        <f t="array" ref="AP3173">_xlfn.IFS(
  Table1[[#This Row],[Age]]&lt;=25, "18-25",
  Table1[[#This Row],[Age]]&lt;=35, "26-35",
  Table1[[#This Row],[Age]]&lt;=45, "36-45",
  Table1[[#This Row],[Age]]&lt;=60, "46-60",
  TRUE, "60+")</f>
        <v>46-60</v>
      </c>
    </row>
    <row r="3174" spans="1:42" x14ac:dyDescent="0.3">
      <c r="A3174">
        <v>3173</v>
      </c>
      <c r="B3174" t="s">
        <v>20</v>
      </c>
      <c r="C3174" t="s">
        <v>95</v>
      </c>
      <c r="D3174">
        <v>27</v>
      </c>
      <c r="E3174" t="s">
        <v>106</v>
      </c>
      <c r="F3174" t="s">
        <v>3280</v>
      </c>
      <c r="G3174" t="s">
        <v>5140</v>
      </c>
      <c r="H3174">
        <v>19458798026</v>
      </c>
      <c r="I3174" t="s">
        <v>5378</v>
      </c>
      <c r="J3174" t="s">
        <v>7291</v>
      </c>
      <c r="K3174">
        <v>7800.76</v>
      </c>
      <c r="L3174" s="12" t="s">
        <v>9905</v>
      </c>
      <c r="M3174" s="10" t="s">
        <v>11343</v>
      </c>
      <c r="N3174">
        <v>3173</v>
      </c>
      <c r="O3174">
        <v>45185</v>
      </c>
      <c r="P3174" t="s">
        <v>11402</v>
      </c>
      <c r="Q3174" s="16">
        <v>4485.3100000000004</v>
      </c>
      <c r="R3174">
        <v>12286.07</v>
      </c>
      <c r="S3174">
        <v>28</v>
      </c>
      <c r="T3174">
        <v>3173</v>
      </c>
      <c r="U3174">
        <v>43155.83</v>
      </c>
      <c r="V3174" t="s">
        <v>11411</v>
      </c>
      <c r="W3174">
        <v>9.52</v>
      </c>
      <c r="X3174">
        <v>24</v>
      </c>
      <c r="Y3174" t="s">
        <v>11548</v>
      </c>
      <c r="Z3174" t="s">
        <v>12010</v>
      </c>
      <c r="AA3174">
        <v>3173</v>
      </c>
      <c r="AB3174" t="s">
        <v>12017</v>
      </c>
      <c r="AC3174">
        <v>3984.47</v>
      </c>
      <c r="AD3174">
        <v>2005.52</v>
      </c>
      <c r="AE3174">
        <v>100.28</v>
      </c>
      <c r="AF3174" t="s">
        <v>11123</v>
      </c>
      <c r="AG3174" t="s">
        <v>11193</v>
      </c>
      <c r="AH3174">
        <v>9618</v>
      </c>
      <c r="AI3174">
        <v>3173</v>
      </c>
      <c r="AJ3174" t="s">
        <v>11059</v>
      </c>
      <c r="AK3174" t="s">
        <v>12028</v>
      </c>
      <c r="AL3174" t="s">
        <v>12032</v>
      </c>
      <c r="AM3174" t="s">
        <v>11324</v>
      </c>
      <c r="AN3174">
        <v>1</v>
      </c>
      <c r="AO3174" s="10" t="s">
        <v>12042</v>
      </c>
      <c r="AP3174" t="str" cm="1">
        <f t="array" ref="AP3174">_xlfn.IFS(
  Table1[[#This Row],[Age]]&lt;=25, "18-25",
  Table1[[#This Row],[Age]]&lt;=35, "26-35",
  Table1[[#This Row],[Age]]&lt;=45, "36-45",
  Table1[[#This Row],[Age]]&lt;=60, "46-60",
  TRUE, "60+")</f>
        <v>26-35</v>
      </c>
    </row>
    <row r="3175" spans="1:42" x14ac:dyDescent="0.3">
      <c r="A3175">
        <v>3174</v>
      </c>
      <c r="B3175" t="s">
        <v>39</v>
      </c>
      <c r="C3175" t="s">
        <v>77</v>
      </c>
      <c r="D3175">
        <v>28</v>
      </c>
      <c r="E3175" t="s">
        <v>106</v>
      </c>
      <c r="F3175" t="s">
        <v>3281</v>
      </c>
      <c r="G3175" t="s">
        <v>5115</v>
      </c>
      <c r="H3175">
        <v>19458798027</v>
      </c>
      <c r="I3175" t="s">
        <v>5645</v>
      </c>
      <c r="J3175" t="s">
        <v>7292</v>
      </c>
      <c r="K3175">
        <v>7521.06</v>
      </c>
      <c r="L3175" s="12" t="s">
        <v>9906</v>
      </c>
      <c r="M3175" s="10" t="s">
        <v>11368</v>
      </c>
      <c r="N3175">
        <v>3174</v>
      </c>
      <c r="O3175">
        <v>45237</v>
      </c>
      <c r="P3175" t="s">
        <v>11403</v>
      </c>
      <c r="Q3175" s="16">
        <v>1757.67</v>
      </c>
      <c r="R3175">
        <v>9278.73</v>
      </c>
      <c r="S3175">
        <v>67</v>
      </c>
      <c r="T3175">
        <v>3174</v>
      </c>
      <c r="U3175">
        <v>1155.06</v>
      </c>
      <c r="V3175" t="s">
        <v>11412</v>
      </c>
      <c r="W3175">
        <v>8.16</v>
      </c>
      <c r="X3175">
        <v>36</v>
      </c>
      <c r="Y3175" t="s">
        <v>11677</v>
      </c>
      <c r="Z3175" t="s">
        <v>12012</v>
      </c>
      <c r="AA3175">
        <v>3174</v>
      </c>
      <c r="AB3175" t="s">
        <v>12015</v>
      </c>
      <c r="AC3175">
        <v>6043.96</v>
      </c>
      <c r="AD3175">
        <v>2262.15</v>
      </c>
      <c r="AE3175">
        <v>113.11</v>
      </c>
      <c r="AF3175" t="s">
        <v>11315</v>
      </c>
      <c r="AG3175" t="s">
        <v>11150</v>
      </c>
      <c r="AH3175">
        <v>4324</v>
      </c>
      <c r="AI3175">
        <v>3174</v>
      </c>
      <c r="AJ3175" t="s">
        <v>11109</v>
      </c>
      <c r="AK3175" t="s">
        <v>12029</v>
      </c>
      <c r="AL3175" t="s">
        <v>12031</v>
      </c>
      <c r="AM3175" t="s">
        <v>11392</v>
      </c>
      <c r="AN3175">
        <v>1</v>
      </c>
      <c r="AO3175" s="10" t="s">
        <v>12040</v>
      </c>
      <c r="AP3175" t="str" cm="1">
        <f t="array" ref="AP3175">_xlfn.IFS(
  Table1[[#This Row],[Age]]&lt;=25, "18-25",
  Table1[[#This Row],[Age]]&lt;=35, "26-35",
  Table1[[#This Row],[Age]]&lt;=45, "36-45",
  Table1[[#This Row],[Age]]&lt;=60, "46-60",
  TRUE, "60+")</f>
        <v>26-35</v>
      </c>
    </row>
    <row r="3176" spans="1:42" x14ac:dyDescent="0.3">
      <c r="A3176">
        <v>3175</v>
      </c>
      <c r="B3176" t="s">
        <v>11</v>
      </c>
      <c r="C3176" t="s">
        <v>53</v>
      </c>
      <c r="D3176">
        <v>24</v>
      </c>
      <c r="E3176" t="s">
        <v>104</v>
      </c>
      <c r="F3176" t="s">
        <v>3282</v>
      </c>
      <c r="G3176" t="s">
        <v>5131</v>
      </c>
      <c r="H3176">
        <v>19458798028</v>
      </c>
      <c r="I3176" t="s">
        <v>5250</v>
      </c>
      <c r="J3176" t="s">
        <v>7291</v>
      </c>
      <c r="K3176">
        <v>5341.48</v>
      </c>
      <c r="L3176" s="12" t="s">
        <v>7677</v>
      </c>
      <c r="M3176" s="10" t="s">
        <v>11091</v>
      </c>
      <c r="N3176">
        <v>3175</v>
      </c>
      <c r="O3176">
        <v>45132</v>
      </c>
      <c r="P3176" t="s">
        <v>11404</v>
      </c>
      <c r="Q3176" s="16">
        <v>2635.38</v>
      </c>
      <c r="R3176">
        <v>2706.1</v>
      </c>
      <c r="S3176">
        <v>9</v>
      </c>
      <c r="T3176">
        <v>3175</v>
      </c>
      <c r="U3176">
        <v>31551.119999999999</v>
      </c>
      <c r="V3176" t="s">
        <v>11413</v>
      </c>
      <c r="W3176">
        <v>9.4700000000000006</v>
      </c>
      <c r="X3176">
        <v>48</v>
      </c>
      <c r="Y3176" t="s">
        <v>11588</v>
      </c>
      <c r="Z3176" t="s">
        <v>12011</v>
      </c>
      <c r="AA3176">
        <v>3175</v>
      </c>
      <c r="AB3176" t="s">
        <v>12015</v>
      </c>
      <c r="AC3176">
        <v>5972.06</v>
      </c>
      <c r="AD3176">
        <v>3185.76</v>
      </c>
      <c r="AE3176">
        <v>159.29</v>
      </c>
      <c r="AF3176" t="s">
        <v>11174</v>
      </c>
      <c r="AG3176" t="s">
        <v>11312</v>
      </c>
      <c r="AH3176">
        <v>3019</v>
      </c>
      <c r="AI3176">
        <v>3175</v>
      </c>
      <c r="AJ3176" t="s">
        <v>11245</v>
      </c>
      <c r="AK3176" t="s">
        <v>12027</v>
      </c>
      <c r="AL3176" t="s">
        <v>12032</v>
      </c>
      <c r="AM3176" t="s">
        <v>11246</v>
      </c>
      <c r="AN3176">
        <v>1</v>
      </c>
      <c r="AO3176" s="10" t="s">
        <v>12038</v>
      </c>
      <c r="AP3176" t="str" cm="1">
        <f t="array" ref="AP3176">_xlfn.IFS(
  Table1[[#This Row],[Age]]&lt;=25, "18-25",
  Table1[[#This Row],[Age]]&lt;=35, "26-35",
  Table1[[#This Row],[Age]]&lt;=45, "36-45",
  Table1[[#This Row],[Age]]&lt;=60, "46-60",
  TRUE, "60+")</f>
        <v>18-25</v>
      </c>
    </row>
    <row r="3177" spans="1:42" x14ac:dyDescent="0.3">
      <c r="A3177">
        <v>3176</v>
      </c>
      <c r="B3177" t="s">
        <v>41</v>
      </c>
      <c r="C3177" t="s">
        <v>60</v>
      </c>
      <c r="D3177">
        <v>35</v>
      </c>
      <c r="E3177" t="s">
        <v>106</v>
      </c>
      <c r="F3177" t="s">
        <v>3283</v>
      </c>
      <c r="G3177" t="s">
        <v>5118</v>
      </c>
      <c r="H3177">
        <v>19458798029</v>
      </c>
      <c r="I3177" t="s">
        <v>6235</v>
      </c>
      <c r="J3177" t="s">
        <v>7291</v>
      </c>
      <c r="K3177">
        <v>3568.35</v>
      </c>
      <c r="L3177" s="12" t="s">
        <v>9589</v>
      </c>
      <c r="M3177" s="10" t="s">
        <v>11212</v>
      </c>
      <c r="N3177">
        <v>3176</v>
      </c>
      <c r="O3177">
        <v>45089</v>
      </c>
      <c r="P3177" t="s">
        <v>11402</v>
      </c>
      <c r="Q3177" s="16">
        <v>3235.61</v>
      </c>
      <c r="R3177">
        <v>6803.96</v>
      </c>
      <c r="S3177">
        <v>97</v>
      </c>
      <c r="T3177">
        <v>3176</v>
      </c>
      <c r="U3177">
        <v>39501.11</v>
      </c>
      <c r="V3177" t="s">
        <v>11412</v>
      </c>
      <c r="W3177">
        <v>9.26</v>
      </c>
      <c r="X3177">
        <v>36</v>
      </c>
      <c r="Y3177" t="s">
        <v>11419</v>
      </c>
      <c r="Z3177" t="s">
        <v>12010</v>
      </c>
      <c r="AA3177">
        <v>3176</v>
      </c>
      <c r="AB3177" t="s">
        <v>12015</v>
      </c>
      <c r="AC3177">
        <v>1823.11</v>
      </c>
      <c r="AD3177">
        <v>1638.91</v>
      </c>
      <c r="AE3177">
        <v>81.95</v>
      </c>
      <c r="AF3177" t="s">
        <v>11302</v>
      </c>
      <c r="AG3177" t="s">
        <v>11340</v>
      </c>
      <c r="AH3177">
        <v>4174</v>
      </c>
      <c r="AI3177">
        <v>3176</v>
      </c>
      <c r="AJ3177" t="s">
        <v>11108</v>
      </c>
      <c r="AK3177" t="s">
        <v>12029</v>
      </c>
      <c r="AL3177" t="s">
        <v>12032</v>
      </c>
      <c r="AM3177" t="s">
        <v>11074</v>
      </c>
      <c r="AN3177">
        <v>1</v>
      </c>
      <c r="AO3177" s="10" t="s">
        <v>12043</v>
      </c>
      <c r="AP3177" t="str" cm="1">
        <f t="array" ref="AP3177">_xlfn.IFS(
  Table1[[#This Row],[Age]]&lt;=25, "18-25",
  Table1[[#This Row],[Age]]&lt;=35, "26-35",
  Table1[[#This Row],[Age]]&lt;=45, "36-45",
  Table1[[#This Row],[Age]]&lt;=60, "46-60",
  TRUE, "60+")</f>
        <v>26-35</v>
      </c>
    </row>
    <row r="3178" spans="1:42" x14ac:dyDescent="0.3">
      <c r="A3178">
        <v>3177</v>
      </c>
      <c r="B3178" t="s">
        <v>26</v>
      </c>
      <c r="C3178" t="s">
        <v>89</v>
      </c>
      <c r="D3178">
        <v>36</v>
      </c>
      <c r="E3178" t="s">
        <v>105</v>
      </c>
      <c r="F3178" t="s">
        <v>3284</v>
      </c>
      <c r="G3178" t="s">
        <v>5114</v>
      </c>
      <c r="H3178">
        <v>19458798030</v>
      </c>
      <c r="I3178" t="s">
        <v>6936</v>
      </c>
      <c r="J3178" t="s">
        <v>7292</v>
      </c>
      <c r="K3178">
        <v>4513.0200000000004</v>
      </c>
      <c r="L3178" s="12" t="s">
        <v>9711</v>
      </c>
      <c r="M3178" s="10" t="s">
        <v>11385</v>
      </c>
      <c r="N3178">
        <v>3177</v>
      </c>
      <c r="O3178">
        <v>45226</v>
      </c>
      <c r="P3178" t="s">
        <v>11402</v>
      </c>
      <c r="Q3178" s="16">
        <v>997</v>
      </c>
      <c r="R3178">
        <v>3516.02</v>
      </c>
      <c r="S3178">
        <v>28</v>
      </c>
      <c r="T3178">
        <v>3177</v>
      </c>
      <c r="U3178">
        <v>19808.87</v>
      </c>
      <c r="V3178" t="s">
        <v>11412</v>
      </c>
      <c r="W3178">
        <v>2.81</v>
      </c>
      <c r="X3178">
        <v>12</v>
      </c>
      <c r="Y3178" t="s">
        <v>11870</v>
      </c>
      <c r="Z3178" t="s">
        <v>12011</v>
      </c>
      <c r="AA3178">
        <v>3177</v>
      </c>
      <c r="AB3178" t="s">
        <v>12015</v>
      </c>
      <c r="AC3178">
        <v>1646.64</v>
      </c>
      <c r="AD3178">
        <v>5.29</v>
      </c>
      <c r="AE3178">
        <v>0.26</v>
      </c>
      <c r="AF3178" t="s">
        <v>11170</v>
      </c>
      <c r="AG3178" t="s">
        <v>11189</v>
      </c>
      <c r="AH3178">
        <v>5306</v>
      </c>
      <c r="AI3178">
        <v>3177</v>
      </c>
      <c r="AJ3178" t="s">
        <v>11057</v>
      </c>
      <c r="AK3178" t="s">
        <v>12027</v>
      </c>
      <c r="AL3178" t="s">
        <v>12032</v>
      </c>
      <c r="AM3178" t="s">
        <v>11361</v>
      </c>
      <c r="AN3178">
        <v>1</v>
      </c>
      <c r="AO3178" s="10" t="s">
        <v>12044</v>
      </c>
      <c r="AP3178" t="str" cm="1">
        <f t="array" ref="AP3178">_xlfn.IFS(
  Table1[[#This Row],[Age]]&lt;=25, "18-25",
  Table1[[#This Row],[Age]]&lt;=35, "26-35",
  Table1[[#This Row],[Age]]&lt;=45, "36-45",
  Table1[[#This Row],[Age]]&lt;=60, "46-60",
  TRUE, "60+")</f>
        <v>36-45</v>
      </c>
    </row>
    <row r="3179" spans="1:42" x14ac:dyDescent="0.3">
      <c r="A3179">
        <v>3178</v>
      </c>
      <c r="B3179" t="s">
        <v>5</v>
      </c>
      <c r="C3179" t="s">
        <v>60</v>
      </c>
      <c r="D3179">
        <v>31</v>
      </c>
      <c r="E3179" t="s">
        <v>105</v>
      </c>
      <c r="F3179" t="s">
        <v>3285</v>
      </c>
      <c r="G3179" t="s">
        <v>5144</v>
      </c>
      <c r="H3179">
        <v>19458798031</v>
      </c>
      <c r="I3179" t="s">
        <v>6260</v>
      </c>
      <c r="J3179" t="s">
        <v>7291</v>
      </c>
      <c r="K3179">
        <v>6331.93</v>
      </c>
      <c r="L3179" s="12" t="s">
        <v>9907</v>
      </c>
      <c r="M3179" s="10" t="s">
        <v>11357</v>
      </c>
      <c r="N3179">
        <v>3178</v>
      </c>
      <c r="O3179">
        <v>45098</v>
      </c>
      <c r="P3179" t="s">
        <v>11404</v>
      </c>
      <c r="Q3179" s="16">
        <v>2521.2800000000002</v>
      </c>
      <c r="R3179">
        <v>3810.65</v>
      </c>
      <c r="S3179">
        <v>92</v>
      </c>
      <c r="T3179">
        <v>3178</v>
      </c>
      <c r="U3179">
        <v>44297.18</v>
      </c>
      <c r="V3179" t="s">
        <v>11412</v>
      </c>
      <c r="W3179">
        <v>3.34</v>
      </c>
      <c r="X3179">
        <v>60</v>
      </c>
      <c r="Y3179" t="s">
        <v>8288</v>
      </c>
      <c r="Z3179" t="s">
        <v>12010</v>
      </c>
      <c r="AA3179">
        <v>3178</v>
      </c>
      <c r="AB3179" t="s">
        <v>12016</v>
      </c>
      <c r="AC3179">
        <v>1399.53</v>
      </c>
      <c r="AD3179">
        <v>2182.96</v>
      </c>
      <c r="AE3179">
        <v>109.15</v>
      </c>
      <c r="AF3179" t="s">
        <v>11266</v>
      </c>
      <c r="AG3179" t="s">
        <v>11324</v>
      </c>
      <c r="AH3179">
        <v>6598</v>
      </c>
      <c r="AI3179">
        <v>3178</v>
      </c>
      <c r="AJ3179" t="s">
        <v>11186</v>
      </c>
      <c r="AK3179" t="s">
        <v>12028</v>
      </c>
      <c r="AL3179" t="s">
        <v>12031</v>
      </c>
      <c r="AM3179" t="s">
        <v>11371</v>
      </c>
      <c r="AN3179">
        <v>1</v>
      </c>
      <c r="AO3179" s="10" t="s">
        <v>12043</v>
      </c>
      <c r="AP3179" t="str" cm="1">
        <f t="array" ref="AP3179">_xlfn.IFS(
  Table1[[#This Row],[Age]]&lt;=25, "18-25",
  Table1[[#This Row],[Age]]&lt;=35, "26-35",
  Table1[[#This Row],[Age]]&lt;=45, "36-45",
  Table1[[#This Row],[Age]]&lt;=60, "46-60",
  TRUE, "60+")</f>
        <v>26-35</v>
      </c>
    </row>
    <row r="3180" spans="1:42" x14ac:dyDescent="0.3">
      <c r="A3180">
        <v>3179</v>
      </c>
      <c r="B3180" t="s">
        <v>46</v>
      </c>
      <c r="C3180" t="s">
        <v>96</v>
      </c>
      <c r="D3180">
        <v>34</v>
      </c>
      <c r="E3180" t="s">
        <v>106</v>
      </c>
      <c r="F3180" t="s">
        <v>3286</v>
      </c>
      <c r="G3180" t="s">
        <v>5116</v>
      </c>
      <c r="H3180">
        <v>19458798032</v>
      </c>
      <c r="I3180" t="s">
        <v>6937</v>
      </c>
      <c r="J3180" t="s">
        <v>7291</v>
      </c>
      <c r="K3180">
        <v>5350.46</v>
      </c>
      <c r="L3180" s="12" t="s">
        <v>9908</v>
      </c>
      <c r="M3180" s="10" t="s">
        <v>11063</v>
      </c>
      <c r="N3180">
        <v>3179</v>
      </c>
      <c r="O3180">
        <v>45095</v>
      </c>
      <c r="P3180" t="s">
        <v>11402</v>
      </c>
      <c r="Q3180" s="16">
        <v>629.16</v>
      </c>
      <c r="R3180">
        <v>5979.62</v>
      </c>
      <c r="S3180">
        <v>18</v>
      </c>
      <c r="T3180">
        <v>3179</v>
      </c>
      <c r="U3180">
        <v>37048.89</v>
      </c>
      <c r="V3180" t="s">
        <v>11411</v>
      </c>
      <c r="W3180">
        <v>3.35</v>
      </c>
      <c r="X3180">
        <v>60</v>
      </c>
      <c r="Y3180" t="s">
        <v>11451</v>
      </c>
      <c r="Z3180" t="s">
        <v>12011</v>
      </c>
      <c r="AA3180">
        <v>3179</v>
      </c>
      <c r="AB3180" t="s">
        <v>12015</v>
      </c>
      <c r="AC3180">
        <v>8917.2099999999991</v>
      </c>
      <c r="AD3180">
        <v>2473.87</v>
      </c>
      <c r="AE3180">
        <v>123.69</v>
      </c>
      <c r="AF3180" t="s">
        <v>11048</v>
      </c>
      <c r="AG3180" t="s">
        <v>11386</v>
      </c>
      <c r="AH3180">
        <v>7518</v>
      </c>
      <c r="AI3180">
        <v>3179</v>
      </c>
      <c r="AJ3180" t="s">
        <v>11348</v>
      </c>
      <c r="AK3180" t="s">
        <v>12028</v>
      </c>
      <c r="AL3180" t="s">
        <v>12031</v>
      </c>
      <c r="AM3180" t="s">
        <v>11253</v>
      </c>
      <c r="AN3180">
        <v>-1</v>
      </c>
      <c r="AO3180" s="10" t="s">
        <v>12043</v>
      </c>
      <c r="AP3180" t="str" cm="1">
        <f t="array" ref="AP3180">_xlfn.IFS(
  Table1[[#This Row],[Age]]&lt;=25, "18-25",
  Table1[[#This Row],[Age]]&lt;=35, "26-35",
  Table1[[#This Row],[Age]]&lt;=45, "36-45",
  Table1[[#This Row],[Age]]&lt;=60, "46-60",
  TRUE, "60+")</f>
        <v>26-35</v>
      </c>
    </row>
    <row r="3181" spans="1:42" x14ac:dyDescent="0.3">
      <c r="A3181">
        <v>3180</v>
      </c>
      <c r="B3181" t="s">
        <v>2</v>
      </c>
      <c r="C3181" t="s">
        <v>72</v>
      </c>
      <c r="D3181">
        <v>40</v>
      </c>
      <c r="E3181" t="s">
        <v>104</v>
      </c>
      <c r="F3181" t="s">
        <v>3287</v>
      </c>
      <c r="G3181" t="s">
        <v>5147</v>
      </c>
      <c r="H3181">
        <v>19458798033</v>
      </c>
      <c r="I3181" t="s">
        <v>6938</v>
      </c>
      <c r="J3181" t="s">
        <v>7292</v>
      </c>
      <c r="K3181">
        <v>7639.25</v>
      </c>
      <c r="L3181" s="12" t="s">
        <v>9909</v>
      </c>
      <c r="M3181" s="10" t="s">
        <v>11321</v>
      </c>
      <c r="N3181">
        <v>3180</v>
      </c>
      <c r="O3181">
        <v>45081</v>
      </c>
      <c r="P3181" t="s">
        <v>11404</v>
      </c>
      <c r="Q3181" s="16">
        <v>3062.09</v>
      </c>
      <c r="R3181">
        <v>4577.16</v>
      </c>
      <c r="S3181">
        <v>15</v>
      </c>
      <c r="T3181">
        <v>3180</v>
      </c>
      <c r="U3181">
        <v>30696.36</v>
      </c>
      <c r="V3181" t="s">
        <v>11413</v>
      </c>
      <c r="W3181">
        <v>1.85</v>
      </c>
      <c r="X3181">
        <v>36</v>
      </c>
      <c r="Y3181" t="s">
        <v>9412</v>
      </c>
      <c r="Z3181" t="s">
        <v>12010</v>
      </c>
      <c r="AA3181">
        <v>3180</v>
      </c>
      <c r="AB3181" t="s">
        <v>12017</v>
      </c>
      <c r="AC3181">
        <v>7861.75</v>
      </c>
      <c r="AD3181">
        <v>3546.69</v>
      </c>
      <c r="AE3181">
        <v>177.33</v>
      </c>
      <c r="AF3181" t="s">
        <v>11329</v>
      </c>
      <c r="AG3181" t="s">
        <v>11170</v>
      </c>
      <c r="AH3181">
        <v>9232</v>
      </c>
      <c r="AI3181">
        <v>3180</v>
      </c>
      <c r="AJ3181" t="s">
        <v>11188</v>
      </c>
      <c r="AK3181" t="s">
        <v>12029</v>
      </c>
      <c r="AL3181" t="s">
        <v>12031</v>
      </c>
      <c r="AM3181" t="s">
        <v>11178</v>
      </c>
      <c r="AN3181">
        <v>-1</v>
      </c>
      <c r="AO3181" s="10" t="s">
        <v>12043</v>
      </c>
      <c r="AP3181" t="str" cm="1">
        <f t="array" ref="AP3181">_xlfn.IFS(
  Table1[[#This Row],[Age]]&lt;=25, "18-25",
  Table1[[#This Row],[Age]]&lt;=35, "26-35",
  Table1[[#This Row],[Age]]&lt;=45, "36-45",
  Table1[[#This Row],[Age]]&lt;=60, "46-60",
  TRUE, "60+")</f>
        <v>36-45</v>
      </c>
    </row>
    <row r="3182" spans="1:42" x14ac:dyDescent="0.3">
      <c r="A3182">
        <v>3181</v>
      </c>
      <c r="B3182" t="s">
        <v>15</v>
      </c>
      <c r="C3182" t="s">
        <v>57</v>
      </c>
      <c r="D3182">
        <v>36</v>
      </c>
      <c r="E3182" t="s">
        <v>105</v>
      </c>
      <c r="F3182" t="s">
        <v>3288</v>
      </c>
      <c r="G3182" t="s">
        <v>5142</v>
      </c>
      <c r="H3182">
        <v>19458798034</v>
      </c>
      <c r="I3182" t="s">
        <v>6466</v>
      </c>
      <c r="J3182" t="s">
        <v>7292</v>
      </c>
      <c r="K3182">
        <v>3670.75</v>
      </c>
      <c r="L3182" s="12" t="s">
        <v>9910</v>
      </c>
      <c r="M3182" s="10" t="s">
        <v>11374</v>
      </c>
      <c r="N3182">
        <v>3181</v>
      </c>
      <c r="O3182">
        <v>45018</v>
      </c>
      <c r="P3182" t="s">
        <v>11403</v>
      </c>
      <c r="Q3182" s="16">
        <v>497.13</v>
      </c>
      <c r="R3182">
        <v>4167.88</v>
      </c>
      <c r="S3182">
        <v>75</v>
      </c>
      <c r="T3182">
        <v>3181</v>
      </c>
      <c r="U3182">
        <v>10717.8</v>
      </c>
      <c r="V3182" t="s">
        <v>11413</v>
      </c>
      <c r="W3182">
        <v>4.58</v>
      </c>
      <c r="X3182">
        <v>48</v>
      </c>
      <c r="Y3182" t="s">
        <v>10438</v>
      </c>
      <c r="Z3182" t="s">
        <v>12010</v>
      </c>
      <c r="AA3182">
        <v>3181</v>
      </c>
      <c r="AB3182" t="s">
        <v>12015</v>
      </c>
      <c r="AC3182">
        <v>8412.9699999999993</v>
      </c>
      <c r="AD3182">
        <v>90.78</v>
      </c>
      <c r="AE3182">
        <v>4.54</v>
      </c>
      <c r="AF3182" t="s">
        <v>11249</v>
      </c>
      <c r="AG3182" t="s">
        <v>11316</v>
      </c>
      <c r="AH3182">
        <v>4085</v>
      </c>
      <c r="AI3182">
        <v>3181</v>
      </c>
      <c r="AJ3182" t="s">
        <v>11053</v>
      </c>
      <c r="AK3182" t="s">
        <v>12027</v>
      </c>
      <c r="AL3182" t="s">
        <v>12032</v>
      </c>
      <c r="AM3182" t="s">
        <v>11140</v>
      </c>
      <c r="AN3182">
        <v>1</v>
      </c>
      <c r="AO3182" s="10" t="s">
        <v>12037</v>
      </c>
      <c r="AP3182" t="str" cm="1">
        <f t="array" ref="AP3182">_xlfn.IFS(
  Table1[[#This Row],[Age]]&lt;=25, "18-25",
  Table1[[#This Row],[Age]]&lt;=35, "26-35",
  Table1[[#This Row],[Age]]&lt;=45, "36-45",
  Table1[[#This Row],[Age]]&lt;=60, "46-60",
  TRUE, "60+")</f>
        <v>36-45</v>
      </c>
    </row>
    <row r="3183" spans="1:42" x14ac:dyDescent="0.3">
      <c r="A3183">
        <v>3182</v>
      </c>
      <c r="B3183" t="s">
        <v>23</v>
      </c>
      <c r="C3183" t="s">
        <v>90</v>
      </c>
      <c r="D3183">
        <v>62</v>
      </c>
      <c r="E3183" t="s">
        <v>104</v>
      </c>
      <c r="F3183" t="s">
        <v>3289</v>
      </c>
      <c r="G3183" t="s">
        <v>5132</v>
      </c>
      <c r="H3183">
        <v>19458798035</v>
      </c>
      <c r="I3183" t="s">
        <v>6551</v>
      </c>
      <c r="J3183" t="s">
        <v>7291</v>
      </c>
      <c r="K3183">
        <v>1161.73</v>
      </c>
      <c r="L3183" s="12" t="s">
        <v>9911</v>
      </c>
      <c r="M3183" s="10" t="s">
        <v>11184</v>
      </c>
      <c r="N3183">
        <v>3182</v>
      </c>
      <c r="O3183">
        <v>45082</v>
      </c>
      <c r="P3183" t="s">
        <v>11403</v>
      </c>
      <c r="Q3183" s="16">
        <v>2521.73</v>
      </c>
      <c r="R3183">
        <v>3683.46</v>
      </c>
      <c r="S3183">
        <v>89</v>
      </c>
      <c r="T3183">
        <v>3182</v>
      </c>
      <c r="U3183">
        <v>33835.089999999997</v>
      </c>
      <c r="V3183" t="s">
        <v>11412</v>
      </c>
      <c r="W3183">
        <v>4.26</v>
      </c>
      <c r="X3183">
        <v>24</v>
      </c>
      <c r="Y3183" t="s">
        <v>11508</v>
      </c>
      <c r="Z3183" t="s">
        <v>12011</v>
      </c>
      <c r="AA3183">
        <v>3182</v>
      </c>
      <c r="AB3183" t="s">
        <v>12015</v>
      </c>
      <c r="AC3183">
        <v>1168.69</v>
      </c>
      <c r="AD3183">
        <v>3159.88</v>
      </c>
      <c r="AE3183">
        <v>157.99</v>
      </c>
      <c r="AF3183" t="s">
        <v>11393</v>
      </c>
      <c r="AG3183" t="s">
        <v>11037</v>
      </c>
      <c r="AH3183">
        <v>4374</v>
      </c>
      <c r="AI3183">
        <v>3182</v>
      </c>
      <c r="AJ3183" t="s">
        <v>11383</v>
      </c>
      <c r="AK3183" t="s">
        <v>12028</v>
      </c>
      <c r="AL3183" t="s">
        <v>12032</v>
      </c>
      <c r="AM3183" t="s">
        <v>11299</v>
      </c>
      <c r="AN3183">
        <v>1</v>
      </c>
      <c r="AO3183" s="10" t="s">
        <v>12043</v>
      </c>
      <c r="AP3183" t="str" cm="1">
        <f t="array" ref="AP3183">_xlfn.IFS(
  Table1[[#This Row],[Age]]&lt;=25, "18-25",
  Table1[[#This Row],[Age]]&lt;=35, "26-35",
  Table1[[#This Row],[Age]]&lt;=45, "36-45",
  Table1[[#This Row],[Age]]&lt;=60, "46-60",
  TRUE, "60+")</f>
        <v>60+</v>
      </c>
    </row>
    <row r="3184" spans="1:42" x14ac:dyDescent="0.3">
      <c r="A3184">
        <v>3183</v>
      </c>
      <c r="B3184" t="s">
        <v>39</v>
      </c>
      <c r="C3184" t="s">
        <v>69</v>
      </c>
      <c r="D3184">
        <v>20</v>
      </c>
      <c r="E3184" t="s">
        <v>105</v>
      </c>
      <c r="F3184" t="s">
        <v>3290</v>
      </c>
      <c r="G3184" t="s">
        <v>5116</v>
      </c>
      <c r="H3184">
        <v>19458798036</v>
      </c>
      <c r="I3184" t="s">
        <v>6939</v>
      </c>
      <c r="J3184" t="s">
        <v>7291</v>
      </c>
      <c r="K3184">
        <v>5105.3900000000003</v>
      </c>
      <c r="L3184" s="12" t="s">
        <v>9912</v>
      </c>
      <c r="M3184" s="10" t="s">
        <v>11168</v>
      </c>
      <c r="N3184">
        <v>3183</v>
      </c>
      <c r="O3184">
        <v>44931</v>
      </c>
      <c r="P3184" t="s">
        <v>11403</v>
      </c>
      <c r="Q3184" s="16">
        <v>2313.62</v>
      </c>
      <c r="R3184">
        <v>2791.77</v>
      </c>
      <c r="S3184">
        <v>5</v>
      </c>
      <c r="T3184">
        <v>3183</v>
      </c>
      <c r="U3184">
        <v>41854.58</v>
      </c>
      <c r="V3184" t="s">
        <v>11413</v>
      </c>
      <c r="W3184">
        <v>4.0999999999999996</v>
      </c>
      <c r="X3184">
        <v>48</v>
      </c>
      <c r="Y3184" t="s">
        <v>9244</v>
      </c>
      <c r="Z3184" t="s">
        <v>12012</v>
      </c>
      <c r="AA3184">
        <v>3183</v>
      </c>
      <c r="AB3184" t="s">
        <v>12017</v>
      </c>
      <c r="AC3184">
        <v>7462.43</v>
      </c>
      <c r="AD3184">
        <v>381.09</v>
      </c>
      <c r="AE3184">
        <v>19.05</v>
      </c>
      <c r="AF3184" t="s">
        <v>11302</v>
      </c>
      <c r="AG3184" t="s">
        <v>11314</v>
      </c>
      <c r="AH3184">
        <v>6358</v>
      </c>
      <c r="AI3184">
        <v>3183</v>
      </c>
      <c r="AJ3184" t="s">
        <v>11141</v>
      </c>
      <c r="AK3184" t="s">
        <v>12029</v>
      </c>
      <c r="AL3184" t="s">
        <v>12032</v>
      </c>
      <c r="AM3184" t="s">
        <v>11250</v>
      </c>
      <c r="AN3184">
        <v>1</v>
      </c>
      <c r="AO3184" s="10" t="s">
        <v>12039</v>
      </c>
      <c r="AP3184" t="str" cm="1">
        <f t="array" ref="AP3184">_xlfn.IFS(
  Table1[[#This Row],[Age]]&lt;=25, "18-25",
  Table1[[#This Row],[Age]]&lt;=35, "26-35",
  Table1[[#This Row],[Age]]&lt;=45, "36-45",
  Table1[[#This Row],[Age]]&lt;=60, "46-60",
  TRUE, "60+")</f>
        <v>18-25</v>
      </c>
    </row>
    <row r="3185" spans="1:42" x14ac:dyDescent="0.3">
      <c r="A3185">
        <v>3184</v>
      </c>
      <c r="B3185" t="s">
        <v>41</v>
      </c>
      <c r="C3185" t="s">
        <v>66</v>
      </c>
      <c r="D3185">
        <v>51</v>
      </c>
      <c r="E3185" t="s">
        <v>106</v>
      </c>
      <c r="F3185" t="s">
        <v>3291</v>
      </c>
      <c r="G3185" t="s">
        <v>5112</v>
      </c>
      <c r="H3185">
        <v>19458798037</v>
      </c>
      <c r="I3185" t="s">
        <v>5372</v>
      </c>
      <c r="J3185" t="s">
        <v>7292</v>
      </c>
      <c r="K3185">
        <v>2664.22</v>
      </c>
      <c r="L3185" s="12" t="s">
        <v>9913</v>
      </c>
      <c r="M3185" s="10" t="s">
        <v>11218</v>
      </c>
      <c r="N3185">
        <v>3184</v>
      </c>
      <c r="O3185">
        <v>45097</v>
      </c>
      <c r="P3185" t="s">
        <v>11403</v>
      </c>
      <c r="Q3185" s="16">
        <v>567.84</v>
      </c>
      <c r="R3185">
        <v>3232.06</v>
      </c>
      <c r="S3185">
        <v>41</v>
      </c>
      <c r="T3185">
        <v>3184</v>
      </c>
      <c r="U3185">
        <v>36765.54</v>
      </c>
      <c r="V3185" t="s">
        <v>11411</v>
      </c>
      <c r="W3185">
        <v>4.1399999999999997</v>
      </c>
      <c r="X3185">
        <v>36</v>
      </c>
      <c r="Y3185" t="s">
        <v>11758</v>
      </c>
      <c r="Z3185" t="s">
        <v>12010</v>
      </c>
      <c r="AA3185">
        <v>3184</v>
      </c>
      <c r="AB3185" t="s">
        <v>12015</v>
      </c>
      <c r="AC3185">
        <v>6701.26</v>
      </c>
      <c r="AD3185">
        <v>2626.85</v>
      </c>
      <c r="AE3185">
        <v>131.34</v>
      </c>
      <c r="AF3185" t="s">
        <v>11174</v>
      </c>
      <c r="AG3185" t="s">
        <v>11224</v>
      </c>
      <c r="AH3185">
        <v>9154</v>
      </c>
      <c r="AI3185">
        <v>3184</v>
      </c>
      <c r="AJ3185" t="s">
        <v>11139</v>
      </c>
      <c r="AK3185" t="s">
        <v>12029</v>
      </c>
      <c r="AL3185" t="s">
        <v>12032</v>
      </c>
      <c r="AM3185" t="s">
        <v>11060</v>
      </c>
      <c r="AN3185">
        <v>1</v>
      </c>
      <c r="AO3185" s="10" t="s">
        <v>12043</v>
      </c>
      <c r="AP3185" t="str" cm="1">
        <f t="array" ref="AP3185">_xlfn.IFS(
  Table1[[#This Row],[Age]]&lt;=25, "18-25",
  Table1[[#This Row],[Age]]&lt;=35, "26-35",
  Table1[[#This Row],[Age]]&lt;=45, "36-45",
  Table1[[#This Row],[Age]]&lt;=60, "46-60",
  TRUE, "60+")</f>
        <v>46-60</v>
      </c>
    </row>
    <row r="3186" spans="1:42" x14ac:dyDescent="0.3">
      <c r="A3186">
        <v>3185</v>
      </c>
      <c r="B3186" t="s">
        <v>40</v>
      </c>
      <c r="C3186" t="s">
        <v>67</v>
      </c>
      <c r="D3186">
        <v>42</v>
      </c>
      <c r="E3186" t="s">
        <v>106</v>
      </c>
      <c r="F3186" t="s">
        <v>3292</v>
      </c>
      <c r="G3186" t="s">
        <v>5126</v>
      </c>
      <c r="H3186">
        <v>19458798038</v>
      </c>
      <c r="I3186" t="s">
        <v>6069</v>
      </c>
      <c r="J3186" t="s">
        <v>7291</v>
      </c>
      <c r="K3186">
        <v>6204.72</v>
      </c>
      <c r="L3186" s="12" t="s">
        <v>9914</v>
      </c>
      <c r="M3186" s="10" t="s">
        <v>11379</v>
      </c>
      <c r="N3186">
        <v>3185</v>
      </c>
      <c r="O3186">
        <v>45117</v>
      </c>
      <c r="P3186" t="s">
        <v>11402</v>
      </c>
      <c r="Q3186" s="16">
        <v>2202.29</v>
      </c>
      <c r="R3186">
        <v>4002.43</v>
      </c>
      <c r="S3186">
        <v>91</v>
      </c>
      <c r="T3186">
        <v>3185</v>
      </c>
      <c r="U3186">
        <v>29167.99</v>
      </c>
      <c r="V3186" t="s">
        <v>11412</v>
      </c>
      <c r="W3186">
        <v>1.56</v>
      </c>
      <c r="X3186">
        <v>48</v>
      </c>
      <c r="Y3186" t="s">
        <v>11655</v>
      </c>
      <c r="Z3186" t="s">
        <v>12012</v>
      </c>
      <c r="AA3186">
        <v>3185</v>
      </c>
      <c r="AB3186" t="s">
        <v>12016</v>
      </c>
      <c r="AC3186">
        <v>1873.7</v>
      </c>
      <c r="AD3186">
        <v>1005.52</v>
      </c>
      <c r="AE3186">
        <v>50.28</v>
      </c>
      <c r="AF3186" t="s">
        <v>11222</v>
      </c>
      <c r="AG3186" t="s">
        <v>11234</v>
      </c>
      <c r="AH3186">
        <v>8442</v>
      </c>
      <c r="AI3186">
        <v>3185</v>
      </c>
      <c r="AJ3186" t="s">
        <v>11176</v>
      </c>
      <c r="AK3186" t="s">
        <v>12027</v>
      </c>
      <c r="AL3186" t="s">
        <v>12032</v>
      </c>
      <c r="AM3186" t="s">
        <v>11236</v>
      </c>
      <c r="AN3186">
        <v>1</v>
      </c>
      <c r="AO3186" s="10" t="s">
        <v>12038</v>
      </c>
      <c r="AP3186" t="str" cm="1">
        <f t="array" ref="AP3186">_xlfn.IFS(
  Table1[[#This Row],[Age]]&lt;=25, "18-25",
  Table1[[#This Row],[Age]]&lt;=35, "26-35",
  Table1[[#This Row],[Age]]&lt;=45, "36-45",
  Table1[[#This Row],[Age]]&lt;=60, "46-60",
  TRUE, "60+")</f>
        <v>36-45</v>
      </c>
    </row>
    <row r="3187" spans="1:42" x14ac:dyDescent="0.3">
      <c r="A3187">
        <v>3186</v>
      </c>
      <c r="B3187" t="s">
        <v>51</v>
      </c>
      <c r="C3187" t="s">
        <v>92</v>
      </c>
      <c r="D3187">
        <v>58</v>
      </c>
      <c r="E3187" t="s">
        <v>104</v>
      </c>
      <c r="F3187" t="s">
        <v>3293</v>
      </c>
      <c r="G3187" t="s">
        <v>5138</v>
      </c>
      <c r="H3187">
        <v>19458798039</v>
      </c>
      <c r="I3187" t="s">
        <v>6537</v>
      </c>
      <c r="J3187" t="s">
        <v>7292</v>
      </c>
      <c r="K3187">
        <v>5251.2</v>
      </c>
      <c r="L3187" s="12" t="s">
        <v>9915</v>
      </c>
      <c r="M3187" s="10" t="s">
        <v>11283</v>
      </c>
      <c r="N3187">
        <v>3186</v>
      </c>
      <c r="O3187">
        <v>44965</v>
      </c>
      <c r="P3187" t="s">
        <v>11402</v>
      </c>
      <c r="Q3187" s="16">
        <v>3392.26</v>
      </c>
      <c r="R3187">
        <v>1858.94</v>
      </c>
      <c r="S3187">
        <v>76</v>
      </c>
      <c r="T3187">
        <v>3186</v>
      </c>
      <c r="U3187">
        <v>36014.269999999997</v>
      </c>
      <c r="V3187" t="s">
        <v>11412</v>
      </c>
      <c r="W3187">
        <v>2.67</v>
      </c>
      <c r="X3187">
        <v>36</v>
      </c>
      <c r="Y3187" t="s">
        <v>8949</v>
      </c>
      <c r="Z3187" t="s">
        <v>12012</v>
      </c>
      <c r="AA3187">
        <v>3186</v>
      </c>
      <c r="AB3187" t="s">
        <v>12017</v>
      </c>
      <c r="AC3187">
        <v>6239.01</v>
      </c>
      <c r="AD3187">
        <v>4397.22</v>
      </c>
      <c r="AE3187">
        <v>219.86</v>
      </c>
      <c r="AF3187" t="s">
        <v>11127</v>
      </c>
      <c r="AG3187" t="s">
        <v>11089</v>
      </c>
      <c r="AH3187">
        <v>9508</v>
      </c>
      <c r="AI3187">
        <v>3186</v>
      </c>
      <c r="AJ3187" t="s">
        <v>11067</v>
      </c>
      <c r="AK3187" t="s">
        <v>12028</v>
      </c>
      <c r="AL3187" t="s">
        <v>12031</v>
      </c>
      <c r="AM3187" t="s">
        <v>11162</v>
      </c>
      <c r="AN3187">
        <v>1</v>
      </c>
      <c r="AO3187" s="10" t="s">
        <v>12045</v>
      </c>
      <c r="AP3187" t="str" cm="1">
        <f t="array" ref="AP3187">_xlfn.IFS(
  Table1[[#This Row],[Age]]&lt;=25, "18-25",
  Table1[[#This Row],[Age]]&lt;=35, "26-35",
  Table1[[#This Row],[Age]]&lt;=45, "36-45",
  Table1[[#This Row],[Age]]&lt;=60, "46-60",
  TRUE, "60+")</f>
        <v>46-60</v>
      </c>
    </row>
    <row r="3188" spans="1:42" x14ac:dyDescent="0.3">
      <c r="A3188">
        <v>3187</v>
      </c>
      <c r="B3188" t="s">
        <v>40</v>
      </c>
      <c r="C3188" t="s">
        <v>85</v>
      </c>
      <c r="D3188">
        <v>48</v>
      </c>
      <c r="E3188" t="s">
        <v>106</v>
      </c>
      <c r="F3188" t="s">
        <v>3294</v>
      </c>
      <c r="G3188" t="s">
        <v>5118</v>
      </c>
      <c r="H3188">
        <v>19458798040</v>
      </c>
      <c r="I3188" t="s">
        <v>6940</v>
      </c>
      <c r="J3188" t="s">
        <v>7292</v>
      </c>
      <c r="K3188">
        <v>7809.61</v>
      </c>
      <c r="L3188" s="12" t="s">
        <v>8778</v>
      </c>
      <c r="M3188" s="10" t="s">
        <v>11148</v>
      </c>
      <c r="N3188">
        <v>3187</v>
      </c>
      <c r="O3188">
        <v>44936</v>
      </c>
      <c r="P3188" t="s">
        <v>11402</v>
      </c>
      <c r="Q3188" s="16">
        <v>2977.62</v>
      </c>
      <c r="R3188">
        <v>10787.23</v>
      </c>
      <c r="S3188">
        <v>74</v>
      </c>
      <c r="T3188">
        <v>3187</v>
      </c>
      <c r="U3188">
        <v>48867.54</v>
      </c>
      <c r="V3188" t="s">
        <v>11412</v>
      </c>
      <c r="W3188">
        <v>3.66</v>
      </c>
      <c r="X3188">
        <v>60</v>
      </c>
      <c r="Y3188" t="s">
        <v>11682</v>
      </c>
      <c r="Z3188" t="s">
        <v>12011</v>
      </c>
      <c r="AA3188">
        <v>3187</v>
      </c>
      <c r="AB3188" t="s">
        <v>12016</v>
      </c>
      <c r="AC3188">
        <v>1575.09</v>
      </c>
      <c r="AD3188">
        <v>2134.98</v>
      </c>
      <c r="AE3188">
        <v>106.75</v>
      </c>
      <c r="AF3188" t="s">
        <v>11374</v>
      </c>
      <c r="AG3188" t="s">
        <v>11266</v>
      </c>
      <c r="AH3188">
        <v>1567</v>
      </c>
      <c r="AI3188">
        <v>3187</v>
      </c>
      <c r="AJ3188" t="s">
        <v>11079</v>
      </c>
      <c r="AK3188" t="s">
        <v>12028</v>
      </c>
      <c r="AL3188" t="s">
        <v>12031</v>
      </c>
      <c r="AM3188" t="s">
        <v>11335</v>
      </c>
      <c r="AN3188">
        <v>-1</v>
      </c>
      <c r="AO3188" s="10" t="s">
        <v>12039</v>
      </c>
      <c r="AP3188" t="str" cm="1">
        <f t="array" ref="AP3188">_xlfn.IFS(
  Table1[[#This Row],[Age]]&lt;=25, "18-25",
  Table1[[#This Row],[Age]]&lt;=35, "26-35",
  Table1[[#This Row],[Age]]&lt;=45, "36-45",
  Table1[[#This Row],[Age]]&lt;=60, "46-60",
  TRUE, "60+")</f>
        <v>46-60</v>
      </c>
    </row>
    <row r="3189" spans="1:42" x14ac:dyDescent="0.3">
      <c r="A3189">
        <v>3188</v>
      </c>
      <c r="B3189" t="s">
        <v>41</v>
      </c>
      <c r="C3189" t="s">
        <v>76</v>
      </c>
      <c r="D3189">
        <v>56</v>
      </c>
      <c r="E3189" t="s">
        <v>104</v>
      </c>
      <c r="F3189" t="s">
        <v>3295</v>
      </c>
      <c r="G3189" t="s">
        <v>5145</v>
      </c>
      <c r="H3189">
        <v>19458798041</v>
      </c>
      <c r="I3189" t="s">
        <v>6941</v>
      </c>
      <c r="J3189" t="s">
        <v>7292</v>
      </c>
      <c r="K3189">
        <v>5794.75</v>
      </c>
      <c r="L3189" s="12" t="s">
        <v>9916</v>
      </c>
      <c r="M3189" s="10" t="s">
        <v>11044</v>
      </c>
      <c r="N3189">
        <v>3188</v>
      </c>
      <c r="O3189">
        <v>44989</v>
      </c>
      <c r="P3189" t="s">
        <v>11404</v>
      </c>
      <c r="Q3189" s="16">
        <v>2295.65</v>
      </c>
      <c r="R3189">
        <v>8090.4</v>
      </c>
      <c r="S3189">
        <v>73</v>
      </c>
      <c r="T3189">
        <v>3188</v>
      </c>
      <c r="U3189">
        <v>1529.41</v>
      </c>
      <c r="V3189" t="s">
        <v>11412</v>
      </c>
      <c r="W3189">
        <v>9</v>
      </c>
      <c r="X3189">
        <v>60</v>
      </c>
      <c r="Y3189" t="s">
        <v>11796</v>
      </c>
      <c r="Z3189" t="s">
        <v>12010</v>
      </c>
      <c r="AA3189">
        <v>3188</v>
      </c>
      <c r="AB3189" t="s">
        <v>12015</v>
      </c>
      <c r="AC3189">
        <v>5079.87</v>
      </c>
      <c r="AD3189">
        <v>622.78</v>
      </c>
      <c r="AE3189">
        <v>31.14</v>
      </c>
      <c r="AF3189" t="s">
        <v>11352</v>
      </c>
      <c r="AG3189" t="s">
        <v>11370</v>
      </c>
      <c r="AH3189">
        <v>8563</v>
      </c>
      <c r="AI3189">
        <v>3188</v>
      </c>
      <c r="AJ3189" t="s">
        <v>11345</v>
      </c>
      <c r="AK3189" t="s">
        <v>12027</v>
      </c>
      <c r="AL3189" t="s">
        <v>12032</v>
      </c>
      <c r="AM3189" t="s">
        <v>11262</v>
      </c>
      <c r="AN3189">
        <v>1</v>
      </c>
      <c r="AO3189" s="10" t="s">
        <v>12047</v>
      </c>
      <c r="AP3189" t="str" cm="1">
        <f t="array" ref="AP3189">_xlfn.IFS(
  Table1[[#This Row],[Age]]&lt;=25, "18-25",
  Table1[[#This Row],[Age]]&lt;=35, "26-35",
  Table1[[#This Row],[Age]]&lt;=45, "36-45",
  Table1[[#This Row],[Age]]&lt;=60, "46-60",
  TRUE, "60+")</f>
        <v>46-60</v>
      </c>
    </row>
    <row r="3190" spans="1:42" x14ac:dyDescent="0.3">
      <c r="A3190">
        <v>3189</v>
      </c>
      <c r="B3190" t="s">
        <v>47</v>
      </c>
      <c r="C3190" t="s">
        <v>90</v>
      </c>
      <c r="D3190">
        <v>31</v>
      </c>
      <c r="E3190" t="s">
        <v>104</v>
      </c>
      <c r="F3190" t="s">
        <v>3296</v>
      </c>
      <c r="G3190" t="s">
        <v>5128</v>
      </c>
      <c r="H3190">
        <v>19458798042</v>
      </c>
      <c r="I3190" t="s">
        <v>6942</v>
      </c>
      <c r="J3190" t="s">
        <v>7291</v>
      </c>
      <c r="K3190">
        <v>4364.5200000000004</v>
      </c>
      <c r="L3190" s="12" t="s">
        <v>9917</v>
      </c>
      <c r="M3190" s="10" t="s">
        <v>11315</v>
      </c>
      <c r="N3190">
        <v>3189</v>
      </c>
      <c r="O3190">
        <v>45191</v>
      </c>
      <c r="P3190" t="s">
        <v>11403</v>
      </c>
      <c r="Q3190" s="16">
        <v>1831.08</v>
      </c>
      <c r="R3190">
        <v>2533.44</v>
      </c>
      <c r="S3190">
        <v>66</v>
      </c>
      <c r="T3190">
        <v>3189</v>
      </c>
      <c r="U3190">
        <v>33532.5</v>
      </c>
      <c r="V3190" t="s">
        <v>11412</v>
      </c>
      <c r="W3190">
        <v>9.34</v>
      </c>
      <c r="X3190">
        <v>60</v>
      </c>
      <c r="Y3190" t="s">
        <v>11519</v>
      </c>
      <c r="Z3190" t="s">
        <v>12011</v>
      </c>
      <c r="AA3190">
        <v>3189</v>
      </c>
      <c r="AB3190" t="s">
        <v>12015</v>
      </c>
      <c r="AC3190">
        <v>7152.76</v>
      </c>
      <c r="AD3190">
        <v>137.74</v>
      </c>
      <c r="AE3190">
        <v>6.89</v>
      </c>
      <c r="AF3190" t="s">
        <v>11040</v>
      </c>
      <c r="AG3190" t="s">
        <v>11069</v>
      </c>
      <c r="AH3190">
        <v>7669</v>
      </c>
      <c r="AI3190">
        <v>3189</v>
      </c>
      <c r="AJ3190" t="s">
        <v>11164</v>
      </c>
      <c r="AK3190" t="s">
        <v>12029</v>
      </c>
      <c r="AL3190" t="s">
        <v>12031</v>
      </c>
      <c r="AM3190" t="s">
        <v>11089</v>
      </c>
      <c r="AN3190">
        <v>1</v>
      </c>
      <c r="AO3190" s="10" t="s">
        <v>12042</v>
      </c>
      <c r="AP3190" t="str" cm="1">
        <f t="array" ref="AP3190">_xlfn.IFS(
  Table1[[#This Row],[Age]]&lt;=25, "18-25",
  Table1[[#This Row],[Age]]&lt;=35, "26-35",
  Table1[[#This Row],[Age]]&lt;=45, "36-45",
  Table1[[#This Row],[Age]]&lt;=60, "46-60",
  TRUE, "60+")</f>
        <v>26-35</v>
      </c>
    </row>
    <row r="3191" spans="1:42" x14ac:dyDescent="0.3">
      <c r="A3191">
        <v>3190</v>
      </c>
      <c r="B3191" t="s">
        <v>42</v>
      </c>
      <c r="C3191" t="s">
        <v>69</v>
      </c>
      <c r="D3191">
        <v>54</v>
      </c>
      <c r="E3191" t="s">
        <v>105</v>
      </c>
      <c r="F3191" t="s">
        <v>3297</v>
      </c>
      <c r="G3191" t="s">
        <v>5119</v>
      </c>
      <c r="H3191">
        <v>19458798043</v>
      </c>
      <c r="I3191" t="s">
        <v>6943</v>
      </c>
      <c r="J3191" t="s">
        <v>7292</v>
      </c>
      <c r="K3191">
        <v>1286.57</v>
      </c>
      <c r="L3191" s="12" t="s">
        <v>9918</v>
      </c>
      <c r="M3191" s="10" t="s">
        <v>11157</v>
      </c>
      <c r="N3191">
        <v>3190</v>
      </c>
      <c r="O3191">
        <v>45010</v>
      </c>
      <c r="P3191" t="s">
        <v>11404</v>
      </c>
      <c r="Q3191" s="16">
        <v>296.37</v>
      </c>
      <c r="R3191">
        <v>990.2</v>
      </c>
      <c r="S3191">
        <v>73</v>
      </c>
      <c r="T3191">
        <v>3190</v>
      </c>
      <c r="U3191">
        <v>39856.639999999999</v>
      </c>
      <c r="V3191" t="s">
        <v>11413</v>
      </c>
      <c r="W3191">
        <v>3.57</v>
      </c>
      <c r="X3191">
        <v>36</v>
      </c>
      <c r="Y3191" t="s">
        <v>8795</v>
      </c>
      <c r="Z3191" t="s">
        <v>12010</v>
      </c>
      <c r="AA3191">
        <v>3190</v>
      </c>
      <c r="AB3191" t="s">
        <v>12016</v>
      </c>
      <c r="AC3191">
        <v>1552.54</v>
      </c>
      <c r="AD3191">
        <v>4260.09</v>
      </c>
      <c r="AE3191">
        <v>213</v>
      </c>
      <c r="AF3191" t="s">
        <v>11327</v>
      </c>
      <c r="AG3191" t="s">
        <v>11123</v>
      </c>
      <c r="AH3191">
        <v>5049</v>
      </c>
      <c r="AI3191">
        <v>3190</v>
      </c>
      <c r="AJ3191" t="s">
        <v>11042</v>
      </c>
      <c r="AK3191" t="s">
        <v>12029</v>
      </c>
      <c r="AL3191" t="s">
        <v>12032</v>
      </c>
      <c r="AM3191" t="s">
        <v>11290</v>
      </c>
      <c r="AN3191">
        <v>1</v>
      </c>
      <c r="AO3191" s="10" t="s">
        <v>12047</v>
      </c>
      <c r="AP3191" t="str" cm="1">
        <f t="array" ref="AP3191">_xlfn.IFS(
  Table1[[#This Row],[Age]]&lt;=25, "18-25",
  Table1[[#This Row],[Age]]&lt;=35, "26-35",
  Table1[[#This Row],[Age]]&lt;=45, "36-45",
  Table1[[#This Row],[Age]]&lt;=60, "46-60",
  TRUE, "60+")</f>
        <v>46-60</v>
      </c>
    </row>
    <row r="3192" spans="1:42" x14ac:dyDescent="0.3">
      <c r="A3192">
        <v>3191</v>
      </c>
      <c r="B3192" t="s">
        <v>7</v>
      </c>
      <c r="C3192" t="s">
        <v>69</v>
      </c>
      <c r="D3192">
        <v>69</v>
      </c>
      <c r="E3192" t="s">
        <v>105</v>
      </c>
      <c r="F3192" t="s">
        <v>3298</v>
      </c>
      <c r="G3192" t="s">
        <v>5110</v>
      </c>
      <c r="H3192">
        <v>19458798044</v>
      </c>
      <c r="I3192" t="s">
        <v>6207</v>
      </c>
      <c r="J3192" t="s">
        <v>7291</v>
      </c>
      <c r="K3192">
        <v>1289.4000000000001</v>
      </c>
      <c r="L3192" s="12" t="s">
        <v>8655</v>
      </c>
      <c r="M3192" s="10" t="s">
        <v>11299</v>
      </c>
      <c r="N3192">
        <v>3191</v>
      </c>
      <c r="O3192">
        <v>44955</v>
      </c>
      <c r="P3192" t="s">
        <v>11403</v>
      </c>
      <c r="Q3192" s="16">
        <v>4779.93</v>
      </c>
      <c r="R3192">
        <v>-3490.53</v>
      </c>
      <c r="S3192">
        <v>51</v>
      </c>
      <c r="T3192">
        <v>3191</v>
      </c>
      <c r="U3192">
        <v>32305.68</v>
      </c>
      <c r="V3192" t="s">
        <v>11411</v>
      </c>
      <c r="W3192">
        <v>7.25</v>
      </c>
      <c r="X3192">
        <v>60</v>
      </c>
      <c r="Y3192" t="s">
        <v>10365</v>
      </c>
      <c r="Z3192" t="s">
        <v>12012</v>
      </c>
      <c r="AA3192">
        <v>3191</v>
      </c>
      <c r="AB3192" t="s">
        <v>12015</v>
      </c>
      <c r="AC3192">
        <v>5600.36</v>
      </c>
      <c r="AD3192">
        <v>4688.0200000000004</v>
      </c>
      <c r="AE3192">
        <v>234.4</v>
      </c>
      <c r="AF3192" t="s">
        <v>11139</v>
      </c>
      <c r="AG3192" t="s">
        <v>11255</v>
      </c>
      <c r="AH3192">
        <v>9331</v>
      </c>
      <c r="AI3192">
        <v>3191</v>
      </c>
      <c r="AJ3192" t="s">
        <v>11152</v>
      </c>
      <c r="AK3192" t="s">
        <v>12028</v>
      </c>
      <c r="AL3192" t="s">
        <v>12031</v>
      </c>
      <c r="AM3192" t="s">
        <v>11356</v>
      </c>
      <c r="AN3192">
        <v>1</v>
      </c>
      <c r="AO3192" s="10" t="s">
        <v>12039</v>
      </c>
      <c r="AP3192" t="str" cm="1">
        <f t="array" ref="AP3192">_xlfn.IFS(
  Table1[[#This Row],[Age]]&lt;=25, "18-25",
  Table1[[#This Row],[Age]]&lt;=35, "26-35",
  Table1[[#This Row],[Age]]&lt;=45, "36-45",
  Table1[[#This Row],[Age]]&lt;=60, "46-60",
  TRUE, "60+")</f>
        <v>60+</v>
      </c>
    </row>
    <row r="3193" spans="1:42" x14ac:dyDescent="0.3">
      <c r="A3193">
        <v>3192</v>
      </c>
      <c r="B3193" t="s">
        <v>48</v>
      </c>
      <c r="C3193" t="s">
        <v>101</v>
      </c>
      <c r="D3193">
        <v>64</v>
      </c>
      <c r="E3193" t="s">
        <v>106</v>
      </c>
      <c r="F3193" t="s">
        <v>3299</v>
      </c>
      <c r="G3193" t="s">
        <v>5115</v>
      </c>
      <c r="H3193">
        <v>19458798045</v>
      </c>
      <c r="I3193" t="s">
        <v>6118</v>
      </c>
      <c r="J3193" t="s">
        <v>7292</v>
      </c>
      <c r="K3193">
        <v>6439.48</v>
      </c>
      <c r="L3193" s="12" t="s">
        <v>9436</v>
      </c>
      <c r="M3193" s="10" t="s">
        <v>11398</v>
      </c>
      <c r="N3193">
        <v>3192</v>
      </c>
      <c r="O3193">
        <v>45139</v>
      </c>
      <c r="P3193" t="s">
        <v>11404</v>
      </c>
      <c r="Q3193" s="16">
        <v>2019.51</v>
      </c>
      <c r="R3193">
        <v>8458.99</v>
      </c>
      <c r="S3193">
        <v>16</v>
      </c>
      <c r="T3193">
        <v>3192</v>
      </c>
      <c r="U3193">
        <v>14381.51</v>
      </c>
      <c r="V3193" t="s">
        <v>11412</v>
      </c>
      <c r="W3193">
        <v>8.66</v>
      </c>
      <c r="X3193">
        <v>12</v>
      </c>
      <c r="Y3193" t="s">
        <v>11595</v>
      </c>
      <c r="Z3193" t="s">
        <v>12012</v>
      </c>
      <c r="AA3193">
        <v>3192</v>
      </c>
      <c r="AB3193" t="s">
        <v>12017</v>
      </c>
      <c r="AC3193">
        <v>7211.97</v>
      </c>
      <c r="AD3193">
        <v>3631.42</v>
      </c>
      <c r="AE3193">
        <v>181.57</v>
      </c>
      <c r="AF3193" t="s">
        <v>11327</v>
      </c>
      <c r="AG3193" t="s">
        <v>11294</v>
      </c>
      <c r="AH3193">
        <v>1510</v>
      </c>
      <c r="AI3193">
        <v>3192</v>
      </c>
      <c r="AJ3193" t="s">
        <v>11097</v>
      </c>
      <c r="AK3193" t="s">
        <v>12027</v>
      </c>
      <c r="AL3193" t="s">
        <v>12032</v>
      </c>
      <c r="AM3193" t="s">
        <v>11193</v>
      </c>
      <c r="AN3193">
        <v>1</v>
      </c>
      <c r="AO3193" s="10" t="s">
        <v>12041</v>
      </c>
      <c r="AP3193" t="str" cm="1">
        <f t="array" ref="AP3193">_xlfn.IFS(
  Table1[[#This Row],[Age]]&lt;=25, "18-25",
  Table1[[#This Row],[Age]]&lt;=35, "26-35",
  Table1[[#This Row],[Age]]&lt;=45, "36-45",
  Table1[[#This Row],[Age]]&lt;=60, "46-60",
  TRUE, "60+")</f>
        <v>60+</v>
      </c>
    </row>
    <row r="3194" spans="1:42" x14ac:dyDescent="0.3">
      <c r="A3194">
        <v>3193</v>
      </c>
      <c r="B3194" t="s">
        <v>16</v>
      </c>
      <c r="C3194" t="s">
        <v>98</v>
      </c>
      <c r="D3194">
        <v>37</v>
      </c>
      <c r="E3194" t="s">
        <v>104</v>
      </c>
      <c r="F3194" t="s">
        <v>3300</v>
      </c>
      <c r="G3194" t="s">
        <v>5129</v>
      </c>
      <c r="H3194">
        <v>19458798046</v>
      </c>
      <c r="I3194" t="s">
        <v>6726</v>
      </c>
      <c r="J3194" t="s">
        <v>7292</v>
      </c>
      <c r="K3194">
        <v>8819.4599999999991</v>
      </c>
      <c r="L3194" s="12" t="s">
        <v>9919</v>
      </c>
      <c r="M3194" s="10" t="s">
        <v>11066</v>
      </c>
      <c r="N3194">
        <v>3193</v>
      </c>
      <c r="O3194">
        <v>45281</v>
      </c>
      <c r="P3194" t="s">
        <v>11402</v>
      </c>
      <c r="Q3194" s="16">
        <v>2088.2199999999998</v>
      </c>
      <c r="R3194">
        <v>10907.68</v>
      </c>
      <c r="S3194">
        <v>65</v>
      </c>
      <c r="T3194">
        <v>3193</v>
      </c>
      <c r="U3194">
        <v>41315.11</v>
      </c>
      <c r="V3194" t="s">
        <v>11411</v>
      </c>
      <c r="W3194">
        <v>5.56</v>
      </c>
      <c r="X3194">
        <v>24</v>
      </c>
      <c r="Y3194" t="s">
        <v>7344</v>
      </c>
      <c r="Z3194" t="s">
        <v>12012</v>
      </c>
      <c r="AA3194">
        <v>3193</v>
      </c>
      <c r="AB3194" t="s">
        <v>12016</v>
      </c>
      <c r="AC3194">
        <v>1455.14</v>
      </c>
      <c r="AD3194">
        <v>3320.42</v>
      </c>
      <c r="AE3194">
        <v>166.02</v>
      </c>
      <c r="AF3194" t="s">
        <v>11131</v>
      </c>
      <c r="AG3194" t="s">
        <v>11138</v>
      </c>
      <c r="AH3194">
        <v>2889</v>
      </c>
      <c r="AI3194">
        <v>3193</v>
      </c>
      <c r="AJ3194" t="s">
        <v>11087</v>
      </c>
      <c r="AK3194" t="s">
        <v>12028</v>
      </c>
      <c r="AL3194" t="s">
        <v>12031</v>
      </c>
      <c r="AM3194" t="s">
        <v>11070</v>
      </c>
      <c r="AN3194">
        <v>1</v>
      </c>
      <c r="AO3194" s="10" t="s">
        <v>12036</v>
      </c>
      <c r="AP3194" t="str" cm="1">
        <f t="array" ref="AP3194">_xlfn.IFS(
  Table1[[#This Row],[Age]]&lt;=25, "18-25",
  Table1[[#This Row],[Age]]&lt;=35, "26-35",
  Table1[[#This Row],[Age]]&lt;=45, "36-45",
  Table1[[#This Row],[Age]]&lt;=60, "46-60",
  TRUE, "60+")</f>
        <v>36-45</v>
      </c>
    </row>
    <row r="3195" spans="1:42" x14ac:dyDescent="0.3">
      <c r="A3195">
        <v>3194</v>
      </c>
      <c r="B3195" t="s">
        <v>15</v>
      </c>
      <c r="C3195" t="s">
        <v>56</v>
      </c>
      <c r="D3195">
        <v>49</v>
      </c>
      <c r="E3195" t="s">
        <v>105</v>
      </c>
      <c r="F3195" t="s">
        <v>3301</v>
      </c>
      <c r="G3195" t="s">
        <v>5117</v>
      </c>
      <c r="H3195">
        <v>19458798047</v>
      </c>
      <c r="I3195" t="s">
        <v>6084</v>
      </c>
      <c r="J3195" t="s">
        <v>7291</v>
      </c>
      <c r="K3195">
        <v>4206.3999999999996</v>
      </c>
      <c r="L3195" s="12" t="s">
        <v>9920</v>
      </c>
      <c r="M3195" s="10" t="s">
        <v>11278</v>
      </c>
      <c r="N3195">
        <v>3194</v>
      </c>
      <c r="O3195">
        <v>45147</v>
      </c>
      <c r="P3195" t="s">
        <v>11402</v>
      </c>
      <c r="Q3195" s="16">
        <v>650.42999999999995</v>
      </c>
      <c r="R3195">
        <v>3555.97</v>
      </c>
      <c r="S3195">
        <v>85</v>
      </c>
      <c r="T3195">
        <v>3194</v>
      </c>
      <c r="U3195">
        <v>45751.66</v>
      </c>
      <c r="V3195" t="s">
        <v>11412</v>
      </c>
      <c r="W3195">
        <v>7.8</v>
      </c>
      <c r="X3195">
        <v>36</v>
      </c>
      <c r="Y3195" t="s">
        <v>11867</v>
      </c>
      <c r="Z3195" t="s">
        <v>12010</v>
      </c>
      <c r="AA3195">
        <v>3194</v>
      </c>
      <c r="AB3195" t="s">
        <v>12016</v>
      </c>
      <c r="AC3195">
        <v>8832.1299999999992</v>
      </c>
      <c r="AD3195">
        <v>1242.94</v>
      </c>
      <c r="AE3195">
        <v>62.15</v>
      </c>
      <c r="AF3195" t="s">
        <v>11255</v>
      </c>
      <c r="AG3195" t="s">
        <v>11385</v>
      </c>
      <c r="AH3195">
        <v>3150</v>
      </c>
      <c r="AI3195">
        <v>3194</v>
      </c>
      <c r="AJ3195" t="s">
        <v>11304</v>
      </c>
      <c r="AK3195" t="s">
        <v>12027</v>
      </c>
      <c r="AL3195" t="s">
        <v>12032</v>
      </c>
      <c r="AM3195" t="s">
        <v>11038</v>
      </c>
      <c r="AN3195">
        <v>1</v>
      </c>
      <c r="AO3195" s="10" t="s">
        <v>12041</v>
      </c>
      <c r="AP3195" t="str" cm="1">
        <f t="array" ref="AP3195">_xlfn.IFS(
  Table1[[#This Row],[Age]]&lt;=25, "18-25",
  Table1[[#This Row],[Age]]&lt;=35, "26-35",
  Table1[[#This Row],[Age]]&lt;=45, "36-45",
  Table1[[#This Row],[Age]]&lt;=60, "46-60",
  TRUE, "60+")</f>
        <v>46-60</v>
      </c>
    </row>
    <row r="3196" spans="1:42" x14ac:dyDescent="0.3">
      <c r="A3196">
        <v>3195</v>
      </c>
      <c r="B3196" t="s">
        <v>44</v>
      </c>
      <c r="C3196" t="s">
        <v>80</v>
      </c>
      <c r="D3196">
        <v>50</v>
      </c>
      <c r="E3196" t="s">
        <v>106</v>
      </c>
      <c r="F3196" t="s">
        <v>3302</v>
      </c>
      <c r="G3196" t="s">
        <v>5134</v>
      </c>
      <c r="H3196">
        <v>19458798048</v>
      </c>
      <c r="I3196" t="s">
        <v>5927</v>
      </c>
      <c r="J3196" t="s">
        <v>7292</v>
      </c>
      <c r="K3196">
        <v>5354.81</v>
      </c>
      <c r="L3196" s="12" t="s">
        <v>9217</v>
      </c>
      <c r="M3196" s="10" t="s">
        <v>11205</v>
      </c>
      <c r="N3196">
        <v>3195</v>
      </c>
      <c r="O3196">
        <v>45197</v>
      </c>
      <c r="P3196" t="s">
        <v>11402</v>
      </c>
      <c r="Q3196" s="16">
        <v>2668.01</v>
      </c>
      <c r="R3196">
        <v>8022.82</v>
      </c>
      <c r="S3196">
        <v>57</v>
      </c>
      <c r="T3196">
        <v>3195</v>
      </c>
      <c r="U3196">
        <v>34491.730000000003</v>
      </c>
      <c r="V3196" t="s">
        <v>11413</v>
      </c>
      <c r="W3196">
        <v>9.7799999999999994</v>
      </c>
      <c r="X3196">
        <v>60</v>
      </c>
      <c r="Y3196" t="s">
        <v>10812</v>
      </c>
      <c r="Z3196" t="s">
        <v>12010</v>
      </c>
      <c r="AA3196">
        <v>3195</v>
      </c>
      <c r="AB3196" t="s">
        <v>12017</v>
      </c>
      <c r="AC3196">
        <v>4190.09</v>
      </c>
      <c r="AD3196">
        <v>3626.95</v>
      </c>
      <c r="AE3196">
        <v>181.35</v>
      </c>
      <c r="AF3196" t="s">
        <v>11226</v>
      </c>
      <c r="AG3196" t="s">
        <v>11090</v>
      </c>
      <c r="AH3196">
        <v>8884</v>
      </c>
      <c r="AI3196">
        <v>3195</v>
      </c>
      <c r="AJ3196" t="s">
        <v>11240</v>
      </c>
      <c r="AK3196" t="s">
        <v>12028</v>
      </c>
      <c r="AL3196" t="s">
        <v>12031</v>
      </c>
      <c r="AM3196" t="s">
        <v>11262</v>
      </c>
      <c r="AN3196">
        <v>1</v>
      </c>
      <c r="AO3196" s="10" t="s">
        <v>12042</v>
      </c>
      <c r="AP3196" t="str" cm="1">
        <f t="array" ref="AP3196">_xlfn.IFS(
  Table1[[#This Row],[Age]]&lt;=25, "18-25",
  Table1[[#This Row],[Age]]&lt;=35, "26-35",
  Table1[[#This Row],[Age]]&lt;=45, "36-45",
  Table1[[#This Row],[Age]]&lt;=60, "46-60",
  TRUE, "60+")</f>
        <v>46-60</v>
      </c>
    </row>
    <row r="3197" spans="1:42" x14ac:dyDescent="0.3">
      <c r="A3197">
        <v>3196</v>
      </c>
      <c r="B3197" t="s">
        <v>16</v>
      </c>
      <c r="C3197" t="s">
        <v>82</v>
      </c>
      <c r="D3197">
        <v>69</v>
      </c>
      <c r="E3197" t="s">
        <v>106</v>
      </c>
      <c r="F3197" t="s">
        <v>3303</v>
      </c>
      <c r="G3197" t="s">
        <v>5124</v>
      </c>
      <c r="H3197">
        <v>19458798049</v>
      </c>
      <c r="I3197" t="s">
        <v>5200</v>
      </c>
      <c r="J3197" t="s">
        <v>7292</v>
      </c>
      <c r="K3197">
        <v>5953</v>
      </c>
      <c r="L3197" s="12" t="s">
        <v>9921</v>
      </c>
      <c r="M3197" s="10" t="s">
        <v>11258</v>
      </c>
      <c r="N3197">
        <v>3196</v>
      </c>
      <c r="O3197">
        <v>45135</v>
      </c>
      <c r="P3197" t="s">
        <v>11404</v>
      </c>
      <c r="Q3197" s="16">
        <v>4896.3100000000004</v>
      </c>
      <c r="R3197">
        <v>1056.69</v>
      </c>
      <c r="S3197">
        <v>37</v>
      </c>
      <c r="T3197">
        <v>3196</v>
      </c>
      <c r="U3197">
        <v>26040.19</v>
      </c>
      <c r="V3197" t="s">
        <v>11411</v>
      </c>
      <c r="W3197">
        <v>2.46</v>
      </c>
      <c r="X3197">
        <v>12</v>
      </c>
      <c r="Y3197" t="s">
        <v>10613</v>
      </c>
      <c r="Z3197" t="s">
        <v>12012</v>
      </c>
      <c r="AA3197">
        <v>3196</v>
      </c>
      <c r="AB3197" t="s">
        <v>12016</v>
      </c>
      <c r="AC3197">
        <v>3829.7</v>
      </c>
      <c r="AD3197">
        <v>767.51</v>
      </c>
      <c r="AE3197">
        <v>38.380000000000003</v>
      </c>
      <c r="AF3197" t="s">
        <v>11243</v>
      </c>
      <c r="AG3197" t="s">
        <v>11084</v>
      </c>
      <c r="AH3197">
        <v>8155</v>
      </c>
      <c r="AI3197">
        <v>3196</v>
      </c>
      <c r="AJ3197" t="s">
        <v>11393</v>
      </c>
      <c r="AK3197" t="s">
        <v>12029</v>
      </c>
      <c r="AL3197" t="s">
        <v>12031</v>
      </c>
      <c r="AM3197" t="s">
        <v>11303</v>
      </c>
      <c r="AN3197">
        <v>1</v>
      </c>
      <c r="AO3197" s="10" t="s">
        <v>12038</v>
      </c>
      <c r="AP3197" t="str" cm="1">
        <f t="array" ref="AP3197">_xlfn.IFS(
  Table1[[#This Row],[Age]]&lt;=25, "18-25",
  Table1[[#This Row],[Age]]&lt;=35, "26-35",
  Table1[[#This Row],[Age]]&lt;=45, "36-45",
  Table1[[#This Row],[Age]]&lt;=60, "46-60",
  TRUE, "60+")</f>
        <v>60+</v>
      </c>
    </row>
    <row r="3198" spans="1:42" x14ac:dyDescent="0.3">
      <c r="A3198">
        <v>3197</v>
      </c>
      <c r="B3198" t="s">
        <v>42</v>
      </c>
      <c r="C3198" t="s">
        <v>74</v>
      </c>
      <c r="D3198">
        <v>48</v>
      </c>
      <c r="E3198" t="s">
        <v>105</v>
      </c>
      <c r="F3198" t="s">
        <v>3304</v>
      </c>
      <c r="G3198" t="s">
        <v>5127</v>
      </c>
      <c r="H3198">
        <v>19458798050</v>
      </c>
      <c r="I3198" t="s">
        <v>6306</v>
      </c>
      <c r="J3198" t="s">
        <v>7291</v>
      </c>
      <c r="K3198">
        <v>4825.25</v>
      </c>
      <c r="L3198" s="12" t="s">
        <v>8748</v>
      </c>
      <c r="M3198" s="10" t="s">
        <v>11165</v>
      </c>
      <c r="N3198">
        <v>3197</v>
      </c>
      <c r="O3198">
        <v>45078</v>
      </c>
      <c r="P3198" t="s">
        <v>11402</v>
      </c>
      <c r="Q3198" s="16">
        <v>1272.5999999999999</v>
      </c>
      <c r="R3198">
        <v>6097.85</v>
      </c>
      <c r="S3198">
        <v>39</v>
      </c>
      <c r="T3198">
        <v>3197</v>
      </c>
      <c r="U3198">
        <v>18949.72</v>
      </c>
      <c r="V3198" t="s">
        <v>11411</v>
      </c>
      <c r="W3198">
        <v>1.63</v>
      </c>
      <c r="X3198">
        <v>48</v>
      </c>
      <c r="Y3198" t="s">
        <v>11509</v>
      </c>
      <c r="Z3198" t="s">
        <v>12012</v>
      </c>
      <c r="AA3198">
        <v>3197</v>
      </c>
      <c r="AB3198" t="s">
        <v>12016</v>
      </c>
      <c r="AC3198">
        <v>2093.27</v>
      </c>
      <c r="AD3198">
        <v>4076.66</v>
      </c>
      <c r="AE3198">
        <v>203.83</v>
      </c>
      <c r="AF3198" t="s">
        <v>11385</v>
      </c>
      <c r="AG3198" t="s">
        <v>11128</v>
      </c>
      <c r="AH3198">
        <v>4769</v>
      </c>
      <c r="AI3198">
        <v>3197</v>
      </c>
      <c r="AJ3198" t="s">
        <v>11379</v>
      </c>
      <c r="AK3198" t="s">
        <v>12029</v>
      </c>
      <c r="AL3198" t="s">
        <v>12031</v>
      </c>
      <c r="AM3198" t="s">
        <v>11130</v>
      </c>
      <c r="AN3198">
        <v>1</v>
      </c>
      <c r="AO3198" s="10" t="s">
        <v>12043</v>
      </c>
      <c r="AP3198" t="str" cm="1">
        <f t="array" ref="AP3198">_xlfn.IFS(
  Table1[[#This Row],[Age]]&lt;=25, "18-25",
  Table1[[#This Row],[Age]]&lt;=35, "26-35",
  Table1[[#This Row],[Age]]&lt;=45, "36-45",
  Table1[[#This Row],[Age]]&lt;=60, "46-60",
  TRUE, "60+")</f>
        <v>46-60</v>
      </c>
    </row>
    <row r="3199" spans="1:42" x14ac:dyDescent="0.3">
      <c r="A3199">
        <v>3198</v>
      </c>
      <c r="B3199" t="s">
        <v>41</v>
      </c>
      <c r="C3199" t="s">
        <v>87</v>
      </c>
      <c r="D3199">
        <v>24</v>
      </c>
      <c r="E3199" t="s">
        <v>106</v>
      </c>
      <c r="F3199" t="s">
        <v>3305</v>
      </c>
      <c r="G3199" t="s">
        <v>5109</v>
      </c>
      <c r="H3199">
        <v>19458798051</v>
      </c>
      <c r="I3199" t="s">
        <v>5223</v>
      </c>
      <c r="J3199" t="s">
        <v>7291</v>
      </c>
      <c r="K3199">
        <v>689.68</v>
      </c>
      <c r="L3199" s="12" t="s">
        <v>9922</v>
      </c>
      <c r="M3199" s="10" t="s">
        <v>11108</v>
      </c>
      <c r="N3199">
        <v>3198</v>
      </c>
      <c r="O3199">
        <v>44961</v>
      </c>
      <c r="P3199" t="s">
        <v>11402</v>
      </c>
      <c r="Q3199" s="16">
        <v>1573.55</v>
      </c>
      <c r="R3199">
        <v>2263.23</v>
      </c>
      <c r="S3199">
        <v>65</v>
      </c>
      <c r="T3199">
        <v>3198</v>
      </c>
      <c r="U3199">
        <v>17172.78</v>
      </c>
      <c r="V3199" t="s">
        <v>11412</v>
      </c>
      <c r="W3199">
        <v>6.76</v>
      </c>
      <c r="X3199">
        <v>24</v>
      </c>
      <c r="Y3199" t="s">
        <v>9995</v>
      </c>
      <c r="Z3199" t="s">
        <v>12012</v>
      </c>
      <c r="AA3199">
        <v>3198</v>
      </c>
      <c r="AB3199" t="s">
        <v>12016</v>
      </c>
      <c r="AC3199">
        <v>9868.0499999999993</v>
      </c>
      <c r="AD3199">
        <v>2185.5500000000002</v>
      </c>
      <c r="AE3199">
        <v>109.28</v>
      </c>
      <c r="AF3199" t="s">
        <v>11061</v>
      </c>
      <c r="AG3199" t="s">
        <v>11249</v>
      </c>
      <c r="AH3199">
        <v>499</v>
      </c>
      <c r="AI3199">
        <v>3198</v>
      </c>
      <c r="AJ3199" t="s">
        <v>11055</v>
      </c>
      <c r="AK3199" t="s">
        <v>12029</v>
      </c>
      <c r="AL3199" t="s">
        <v>12032</v>
      </c>
      <c r="AM3199" t="s">
        <v>11085</v>
      </c>
      <c r="AN3199">
        <v>1</v>
      </c>
      <c r="AO3199" s="10" t="s">
        <v>12045</v>
      </c>
      <c r="AP3199" t="str" cm="1">
        <f t="array" ref="AP3199">_xlfn.IFS(
  Table1[[#This Row],[Age]]&lt;=25, "18-25",
  Table1[[#This Row],[Age]]&lt;=35, "26-35",
  Table1[[#This Row],[Age]]&lt;=45, "36-45",
  Table1[[#This Row],[Age]]&lt;=60, "46-60",
  TRUE, "60+")</f>
        <v>18-25</v>
      </c>
    </row>
    <row r="3200" spans="1:42" x14ac:dyDescent="0.3">
      <c r="A3200">
        <v>3199</v>
      </c>
      <c r="B3200" t="s">
        <v>27</v>
      </c>
      <c r="C3200" t="s">
        <v>76</v>
      </c>
      <c r="D3200">
        <v>22</v>
      </c>
      <c r="E3200" t="s">
        <v>105</v>
      </c>
      <c r="F3200" t="s">
        <v>3306</v>
      </c>
      <c r="G3200" t="s">
        <v>5127</v>
      </c>
      <c r="H3200">
        <v>19458798052</v>
      </c>
      <c r="I3200" t="s">
        <v>5588</v>
      </c>
      <c r="J3200" t="s">
        <v>7292</v>
      </c>
      <c r="K3200">
        <v>5932.48</v>
      </c>
      <c r="L3200" s="12" t="s">
        <v>7899</v>
      </c>
      <c r="M3200" s="10" t="s">
        <v>11318</v>
      </c>
      <c r="N3200">
        <v>3199</v>
      </c>
      <c r="O3200">
        <v>44987</v>
      </c>
      <c r="P3200" t="s">
        <v>11403</v>
      </c>
      <c r="Q3200" s="16">
        <v>1188.71</v>
      </c>
      <c r="R3200">
        <v>7121.19</v>
      </c>
      <c r="S3200">
        <v>49</v>
      </c>
      <c r="T3200">
        <v>3199</v>
      </c>
      <c r="U3200">
        <v>36438.15</v>
      </c>
      <c r="V3200" t="s">
        <v>11412</v>
      </c>
      <c r="W3200">
        <v>5.58</v>
      </c>
      <c r="X3200">
        <v>24</v>
      </c>
      <c r="Y3200" t="s">
        <v>11983</v>
      </c>
      <c r="Z3200" t="s">
        <v>12012</v>
      </c>
      <c r="AA3200">
        <v>3199</v>
      </c>
      <c r="AB3200" t="s">
        <v>12015</v>
      </c>
      <c r="AC3200">
        <v>6203.75</v>
      </c>
      <c r="AD3200">
        <v>4373.46</v>
      </c>
      <c r="AE3200">
        <v>218.67</v>
      </c>
      <c r="AF3200" t="s">
        <v>11081</v>
      </c>
      <c r="AG3200" t="s">
        <v>11048</v>
      </c>
      <c r="AH3200">
        <v>3480</v>
      </c>
      <c r="AI3200">
        <v>3199</v>
      </c>
      <c r="AJ3200" t="s">
        <v>11239</v>
      </c>
      <c r="AK3200" t="s">
        <v>12028</v>
      </c>
      <c r="AL3200" t="s">
        <v>12032</v>
      </c>
      <c r="AM3200" t="s">
        <v>11330</v>
      </c>
      <c r="AN3200">
        <v>1</v>
      </c>
      <c r="AO3200" s="10" t="s">
        <v>12047</v>
      </c>
      <c r="AP3200" t="str" cm="1">
        <f t="array" ref="AP3200">_xlfn.IFS(
  Table1[[#This Row],[Age]]&lt;=25, "18-25",
  Table1[[#This Row],[Age]]&lt;=35, "26-35",
  Table1[[#This Row],[Age]]&lt;=45, "36-45",
  Table1[[#This Row],[Age]]&lt;=60, "46-60",
  TRUE, "60+")</f>
        <v>18-25</v>
      </c>
    </row>
    <row r="3201" spans="1:42" x14ac:dyDescent="0.3">
      <c r="A3201">
        <v>3200</v>
      </c>
      <c r="B3201" t="s">
        <v>44</v>
      </c>
      <c r="C3201" t="s">
        <v>68</v>
      </c>
      <c r="D3201">
        <v>21</v>
      </c>
      <c r="E3201" t="s">
        <v>104</v>
      </c>
      <c r="F3201" t="s">
        <v>3307</v>
      </c>
      <c r="G3201" t="s">
        <v>5120</v>
      </c>
      <c r="H3201">
        <v>19458798053</v>
      </c>
      <c r="I3201" t="s">
        <v>6209</v>
      </c>
      <c r="J3201" t="s">
        <v>7292</v>
      </c>
      <c r="K3201">
        <v>1457.31</v>
      </c>
      <c r="L3201" s="12" t="s">
        <v>9923</v>
      </c>
      <c r="M3201" s="10" t="s">
        <v>11365</v>
      </c>
      <c r="N3201">
        <v>3200</v>
      </c>
      <c r="O3201">
        <v>45202</v>
      </c>
      <c r="P3201" t="s">
        <v>11404</v>
      </c>
      <c r="Q3201" s="16">
        <v>4334.26</v>
      </c>
      <c r="R3201">
        <v>-2876.95</v>
      </c>
      <c r="S3201">
        <v>47</v>
      </c>
      <c r="T3201">
        <v>3200</v>
      </c>
      <c r="U3201">
        <v>30749.05</v>
      </c>
      <c r="V3201" t="s">
        <v>11411</v>
      </c>
      <c r="W3201">
        <v>3.67</v>
      </c>
      <c r="X3201">
        <v>60</v>
      </c>
      <c r="Y3201" t="s">
        <v>8165</v>
      </c>
      <c r="Z3201" t="s">
        <v>12010</v>
      </c>
      <c r="AA3201">
        <v>3200</v>
      </c>
      <c r="AB3201" t="s">
        <v>12015</v>
      </c>
      <c r="AC3201">
        <v>6249.35</v>
      </c>
      <c r="AD3201">
        <v>1715.26</v>
      </c>
      <c r="AE3201">
        <v>85.76</v>
      </c>
      <c r="AF3201" t="s">
        <v>11252</v>
      </c>
      <c r="AG3201" t="s">
        <v>11055</v>
      </c>
      <c r="AH3201">
        <v>5852</v>
      </c>
      <c r="AI3201">
        <v>3200</v>
      </c>
      <c r="AJ3201" t="s">
        <v>11358</v>
      </c>
      <c r="AK3201" t="s">
        <v>12029</v>
      </c>
      <c r="AL3201" t="s">
        <v>12031</v>
      </c>
      <c r="AM3201" t="s">
        <v>11087</v>
      </c>
      <c r="AN3201">
        <v>1</v>
      </c>
      <c r="AO3201" s="10" t="s">
        <v>12044</v>
      </c>
      <c r="AP3201" t="str" cm="1">
        <f t="array" ref="AP3201">_xlfn.IFS(
  Table1[[#This Row],[Age]]&lt;=25, "18-25",
  Table1[[#This Row],[Age]]&lt;=35, "26-35",
  Table1[[#This Row],[Age]]&lt;=45, "36-45",
  Table1[[#This Row],[Age]]&lt;=60, "46-60",
  TRUE, "60+")</f>
        <v>18-25</v>
      </c>
    </row>
    <row r="3202" spans="1:42" x14ac:dyDescent="0.3">
      <c r="A3202">
        <v>3201</v>
      </c>
      <c r="B3202" t="s">
        <v>2</v>
      </c>
      <c r="C3202" t="s">
        <v>56</v>
      </c>
      <c r="D3202">
        <v>28</v>
      </c>
      <c r="E3202" t="s">
        <v>106</v>
      </c>
      <c r="F3202" t="s">
        <v>3308</v>
      </c>
      <c r="G3202" t="s">
        <v>5139</v>
      </c>
      <c r="H3202">
        <v>19458798054</v>
      </c>
      <c r="I3202" t="s">
        <v>6944</v>
      </c>
      <c r="J3202" t="s">
        <v>7291</v>
      </c>
      <c r="K3202">
        <v>5602.46</v>
      </c>
      <c r="L3202" s="12" t="s">
        <v>9924</v>
      </c>
      <c r="M3202" s="10" t="s">
        <v>11311</v>
      </c>
      <c r="N3202">
        <v>3201</v>
      </c>
      <c r="O3202">
        <v>45240</v>
      </c>
      <c r="P3202" t="s">
        <v>11404</v>
      </c>
      <c r="Q3202" s="16">
        <v>2381.3000000000002</v>
      </c>
      <c r="R3202">
        <v>3221.16</v>
      </c>
      <c r="S3202">
        <v>40</v>
      </c>
      <c r="T3202">
        <v>3201</v>
      </c>
      <c r="U3202">
        <v>8685.68</v>
      </c>
      <c r="V3202" t="s">
        <v>11413</v>
      </c>
      <c r="W3202">
        <v>9.25</v>
      </c>
      <c r="X3202">
        <v>36</v>
      </c>
      <c r="Y3202" t="s">
        <v>8573</v>
      </c>
      <c r="Z3202" t="s">
        <v>12010</v>
      </c>
      <c r="AA3202">
        <v>3201</v>
      </c>
      <c r="AB3202" t="s">
        <v>12016</v>
      </c>
      <c r="AC3202">
        <v>6489.14</v>
      </c>
      <c r="AD3202">
        <v>56.76</v>
      </c>
      <c r="AE3202">
        <v>2.84</v>
      </c>
      <c r="AF3202" t="s">
        <v>11247</v>
      </c>
      <c r="AG3202" t="s">
        <v>11087</v>
      </c>
      <c r="AH3202">
        <v>6879</v>
      </c>
      <c r="AI3202">
        <v>3201</v>
      </c>
      <c r="AJ3202" t="s">
        <v>11224</v>
      </c>
      <c r="AK3202" t="s">
        <v>12029</v>
      </c>
      <c r="AL3202" t="s">
        <v>12032</v>
      </c>
      <c r="AM3202" t="s">
        <v>11362</v>
      </c>
      <c r="AN3202">
        <v>1</v>
      </c>
      <c r="AO3202" s="10" t="s">
        <v>12040</v>
      </c>
      <c r="AP3202" t="str" cm="1">
        <f t="array" ref="AP3202">_xlfn.IFS(
  Table1[[#This Row],[Age]]&lt;=25, "18-25",
  Table1[[#This Row],[Age]]&lt;=35, "26-35",
  Table1[[#This Row],[Age]]&lt;=45, "36-45",
  Table1[[#This Row],[Age]]&lt;=60, "46-60",
  TRUE, "60+")</f>
        <v>26-35</v>
      </c>
    </row>
    <row r="3203" spans="1:42" x14ac:dyDescent="0.3">
      <c r="A3203">
        <v>3202</v>
      </c>
      <c r="B3203" t="s">
        <v>15</v>
      </c>
      <c r="C3203" t="s">
        <v>62</v>
      </c>
      <c r="D3203">
        <v>36</v>
      </c>
      <c r="E3203" t="s">
        <v>104</v>
      </c>
      <c r="F3203" t="s">
        <v>3309</v>
      </c>
      <c r="G3203" t="s">
        <v>5133</v>
      </c>
      <c r="H3203">
        <v>19458798055</v>
      </c>
      <c r="I3203" t="s">
        <v>6945</v>
      </c>
      <c r="J3203" t="s">
        <v>7292</v>
      </c>
      <c r="K3203">
        <v>7776.24</v>
      </c>
      <c r="L3203" s="12" t="s">
        <v>7490</v>
      </c>
      <c r="M3203" s="10" t="s">
        <v>11085</v>
      </c>
      <c r="N3203">
        <v>3202</v>
      </c>
      <c r="O3203">
        <v>45026</v>
      </c>
      <c r="P3203" t="s">
        <v>11402</v>
      </c>
      <c r="Q3203" s="16">
        <v>4119.38</v>
      </c>
      <c r="R3203">
        <v>11895.62</v>
      </c>
      <c r="S3203">
        <v>14</v>
      </c>
      <c r="T3203">
        <v>3202</v>
      </c>
      <c r="U3203">
        <v>7913.74</v>
      </c>
      <c r="V3203" t="s">
        <v>11412</v>
      </c>
      <c r="W3203">
        <v>8.61</v>
      </c>
      <c r="X3203">
        <v>36</v>
      </c>
      <c r="Y3203" t="s">
        <v>9910</v>
      </c>
      <c r="Z3203" t="s">
        <v>12010</v>
      </c>
      <c r="AA3203">
        <v>3202</v>
      </c>
      <c r="AB3203" t="s">
        <v>12015</v>
      </c>
      <c r="AC3203">
        <v>4756.16</v>
      </c>
      <c r="AD3203">
        <v>4060.17</v>
      </c>
      <c r="AE3203">
        <v>203.01</v>
      </c>
      <c r="AF3203" t="s">
        <v>11264</v>
      </c>
      <c r="AG3203" t="s">
        <v>11089</v>
      </c>
      <c r="AH3203">
        <v>2109</v>
      </c>
      <c r="AI3203">
        <v>3202</v>
      </c>
      <c r="AJ3203" t="s">
        <v>11171</v>
      </c>
      <c r="AK3203" t="s">
        <v>12027</v>
      </c>
      <c r="AL3203" t="s">
        <v>12032</v>
      </c>
      <c r="AM3203" t="s">
        <v>11038</v>
      </c>
      <c r="AN3203">
        <v>1</v>
      </c>
      <c r="AO3203" s="10" t="s">
        <v>12037</v>
      </c>
      <c r="AP3203" t="str" cm="1">
        <f t="array" ref="AP3203">_xlfn.IFS(
  Table1[[#This Row],[Age]]&lt;=25, "18-25",
  Table1[[#This Row],[Age]]&lt;=35, "26-35",
  Table1[[#This Row],[Age]]&lt;=45, "36-45",
  Table1[[#This Row],[Age]]&lt;=60, "46-60",
  TRUE, "60+")</f>
        <v>36-45</v>
      </c>
    </row>
    <row r="3204" spans="1:42" x14ac:dyDescent="0.3">
      <c r="A3204">
        <v>3203</v>
      </c>
      <c r="B3204" t="s">
        <v>21</v>
      </c>
      <c r="C3204" t="s">
        <v>56</v>
      </c>
      <c r="D3204">
        <v>55</v>
      </c>
      <c r="E3204" t="s">
        <v>105</v>
      </c>
      <c r="F3204" t="s">
        <v>3310</v>
      </c>
      <c r="G3204" t="s">
        <v>5135</v>
      </c>
      <c r="H3204">
        <v>19458798056</v>
      </c>
      <c r="I3204" t="s">
        <v>5688</v>
      </c>
      <c r="J3204" t="s">
        <v>7292</v>
      </c>
      <c r="K3204">
        <v>153.94</v>
      </c>
      <c r="L3204" s="12" t="s">
        <v>8591</v>
      </c>
      <c r="M3204" s="10" t="s">
        <v>11047</v>
      </c>
      <c r="N3204">
        <v>3203</v>
      </c>
      <c r="O3204">
        <v>45129</v>
      </c>
      <c r="P3204" t="s">
        <v>11404</v>
      </c>
      <c r="Q3204" s="16">
        <v>4251.93</v>
      </c>
      <c r="R3204">
        <v>-4097.99</v>
      </c>
      <c r="S3204">
        <v>40</v>
      </c>
      <c r="T3204">
        <v>3203</v>
      </c>
      <c r="U3204">
        <v>4483.8599999999997</v>
      </c>
      <c r="V3204" t="s">
        <v>11412</v>
      </c>
      <c r="W3204">
        <v>3.38</v>
      </c>
      <c r="X3204">
        <v>12</v>
      </c>
      <c r="Y3204" t="s">
        <v>11808</v>
      </c>
      <c r="Z3204" t="s">
        <v>12011</v>
      </c>
      <c r="AA3204">
        <v>3203</v>
      </c>
      <c r="AB3204" t="s">
        <v>12017</v>
      </c>
      <c r="AC3204">
        <v>4445.09</v>
      </c>
      <c r="AD3204">
        <v>4407.4799999999996</v>
      </c>
      <c r="AE3204">
        <v>220.37</v>
      </c>
      <c r="AF3204" t="s">
        <v>11099</v>
      </c>
      <c r="AG3204" t="s">
        <v>11297</v>
      </c>
      <c r="AH3204">
        <v>4977</v>
      </c>
      <c r="AI3204">
        <v>3203</v>
      </c>
      <c r="AJ3204" t="s">
        <v>11381</v>
      </c>
      <c r="AK3204" t="s">
        <v>12028</v>
      </c>
      <c r="AL3204" t="s">
        <v>12032</v>
      </c>
      <c r="AM3204" t="s">
        <v>11132</v>
      </c>
      <c r="AN3204">
        <v>1</v>
      </c>
      <c r="AO3204" s="10" t="s">
        <v>12038</v>
      </c>
      <c r="AP3204" t="str" cm="1">
        <f t="array" ref="AP3204">_xlfn.IFS(
  Table1[[#This Row],[Age]]&lt;=25, "18-25",
  Table1[[#This Row],[Age]]&lt;=35, "26-35",
  Table1[[#This Row],[Age]]&lt;=45, "36-45",
  Table1[[#This Row],[Age]]&lt;=60, "46-60",
  TRUE, "60+")</f>
        <v>46-60</v>
      </c>
    </row>
    <row r="3205" spans="1:42" x14ac:dyDescent="0.3">
      <c r="A3205">
        <v>3204</v>
      </c>
      <c r="B3205" t="s">
        <v>11</v>
      </c>
      <c r="C3205" t="s">
        <v>87</v>
      </c>
      <c r="D3205">
        <v>37</v>
      </c>
      <c r="E3205" t="s">
        <v>104</v>
      </c>
      <c r="F3205" t="s">
        <v>3311</v>
      </c>
      <c r="G3205" t="s">
        <v>5142</v>
      </c>
      <c r="H3205">
        <v>19458798057</v>
      </c>
      <c r="I3205" t="s">
        <v>5876</v>
      </c>
      <c r="J3205" t="s">
        <v>7292</v>
      </c>
      <c r="K3205">
        <v>4361.72</v>
      </c>
      <c r="L3205" s="12" t="s">
        <v>8944</v>
      </c>
      <c r="M3205" s="10" t="s">
        <v>11167</v>
      </c>
      <c r="N3205">
        <v>3204</v>
      </c>
      <c r="O3205">
        <v>45173</v>
      </c>
      <c r="P3205" t="s">
        <v>11402</v>
      </c>
      <c r="Q3205" s="16">
        <v>3747.96</v>
      </c>
      <c r="R3205">
        <v>8109.68</v>
      </c>
      <c r="S3205">
        <v>48</v>
      </c>
      <c r="T3205">
        <v>3204</v>
      </c>
      <c r="U3205">
        <v>34492.080000000002</v>
      </c>
      <c r="V3205" t="s">
        <v>11412</v>
      </c>
      <c r="W3205">
        <v>7.97</v>
      </c>
      <c r="X3205">
        <v>36</v>
      </c>
      <c r="Y3205" t="s">
        <v>11984</v>
      </c>
      <c r="Z3205" t="s">
        <v>12012</v>
      </c>
      <c r="AA3205">
        <v>3204</v>
      </c>
      <c r="AB3205" t="s">
        <v>12016</v>
      </c>
      <c r="AC3205">
        <v>5939.48</v>
      </c>
      <c r="AD3205">
        <v>94.39</v>
      </c>
      <c r="AE3205">
        <v>4.72</v>
      </c>
      <c r="AF3205" t="s">
        <v>11347</v>
      </c>
      <c r="AG3205" t="s">
        <v>11321</v>
      </c>
      <c r="AH3205">
        <v>6141</v>
      </c>
      <c r="AI3205">
        <v>3204</v>
      </c>
      <c r="AJ3205" t="s">
        <v>11197</v>
      </c>
      <c r="AK3205" t="s">
        <v>12027</v>
      </c>
      <c r="AL3205" t="s">
        <v>12031</v>
      </c>
      <c r="AM3205" t="s">
        <v>11331</v>
      </c>
      <c r="AN3205">
        <v>1</v>
      </c>
      <c r="AO3205" s="10" t="s">
        <v>12042</v>
      </c>
      <c r="AP3205" t="str" cm="1">
        <f t="array" ref="AP3205">_xlfn.IFS(
  Table1[[#This Row],[Age]]&lt;=25, "18-25",
  Table1[[#This Row],[Age]]&lt;=35, "26-35",
  Table1[[#This Row],[Age]]&lt;=45, "36-45",
  Table1[[#This Row],[Age]]&lt;=60, "46-60",
  TRUE, "60+")</f>
        <v>36-45</v>
      </c>
    </row>
    <row r="3206" spans="1:42" x14ac:dyDescent="0.3">
      <c r="A3206">
        <v>3205</v>
      </c>
      <c r="B3206" t="s">
        <v>28</v>
      </c>
      <c r="C3206" t="s">
        <v>73</v>
      </c>
      <c r="D3206">
        <v>44</v>
      </c>
      <c r="E3206" t="s">
        <v>105</v>
      </c>
      <c r="F3206" t="s">
        <v>3312</v>
      </c>
      <c r="G3206" t="s">
        <v>5116</v>
      </c>
      <c r="H3206">
        <v>19458798058</v>
      </c>
      <c r="I3206" t="s">
        <v>5186</v>
      </c>
      <c r="J3206" t="s">
        <v>7291</v>
      </c>
      <c r="K3206">
        <v>7482.33</v>
      </c>
      <c r="L3206" s="12" t="s">
        <v>7436</v>
      </c>
      <c r="M3206" s="10" t="s">
        <v>11116</v>
      </c>
      <c r="N3206">
        <v>3205</v>
      </c>
      <c r="O3206">
        <v>45148</v>
      </c>
      <c r="P3206" t="s">
        <v>11404</v>
      </c>
      <c r="Q3206" s="16">
        <v>1312.61</v>
      </c>
      <c r="R3206">
        <v>8794.94</v>
      </c>
      <c r="S3206">
        <v>32</v>
      </c>
      <c r="T3206">
        <v>3205</v>
      </c>
      <c r="U3206">
        <v>16403.849999999999</v>
      </c>
      <c r="V3206" t="s">
        <v>11412</v>
      </c>
      <c r="W3206">
        <v>8.4600000000000009</v>
      </c>
      <c r="X3206">
        <v>60</v>
      </c>
      <c r="Y3206" t="s">
        <v>11894</v>
      </c>
      <c r="Z3206" t="s">
        <v>12011</v>
      </c>
      <c r="AA3206">
        <v>3205</v>
      </c>
      <c r="AB3206" t="s">
        <v>12017</v>
      </c>
      <c r="AC3206">
        <v>2485.0100000000002</v>
      </c>
      <c r="AD3206">
        <v>1282.75</v>
      </c>
      <c r="AE3206">
        <v>64.14</v>
      </c>
      <c r="AF3206" t="s">
        <v>11268</v>
      </c>
      <c r="AG3206" t="s">
        <v>11330</v>
      </c>
      <c r="AH3206">
        <v>2897</v>
      </c>
      <c r="AI3206">
        <v>3205</v>
      </c>
      <c r="AJ3206" t="s">
        <v>11183</v>
      </c>
      <c r="AK3206" t="s">
        <v>12028</v>
      </c>
      <c r="AL3206" t="s">
        <v>12032</v>
      </c>
      <c r="AM3206" t="s">
        <v>11061</v>
      </c>
      <c r="AN3206">
        <v>1</v>
      </c>
      <c r="AO3206" s="10" t="s">
        <v>12041</v>
      </c>
      <c r="AP3206" t="str" cm="1">
        <f t="array" ref="AP3206">_xlfn.IFS(
  Table1[[#This Row],[Age]]&lt;=25, "18-25",
  Table1[[#This Row],[Age]]&lt;=35, "26-35",
  Table1[[#This Row],[Age]]&lt;=45, "36-45",
  Table1[[#This Row],[Age]]&lt;=60, "46-60",
  TRUE, "60+")</f>
        <v>36-45</v>
      </c>
    </row>
    <row r="3207" spans="1:42" x14ac:dyDescent="0.3">
      <c r="A3207">
        <v>3206</v>
      </c>
      <c r="B3207" t="s">
        <v>13</v>
      </c>
      <c r="C3207" t="s">
        <v>54</v>
      </c>
      <c r="D3207">
        <v>46</v>
      </c>
      <c r="E3207" t="s">
        <v>106</v>
      </c>
      <c r="F3207" t="s">
        <v>3313</v>
      </c>
      <c r="G3207" t="s">
        <v>5144</v>
      </c>
      <c r="H3207">
        <v>19458798059</v>
      </c>
      <c r="I3207" t="s">
        <v>5164</v>
      </c>
      <c r="J3207" t="s">
        <v>7291</v>
      </c>
      <c r="K3207">
        <v>5332.51</v>
      </c>
      <c r="L3207" s="12" t="s">
        <v>9925</v>
      </c>
      <c r="M3207" s="10" t="s">
        <v>11298</v>
      </c>
      <c r="N3207">
        <v>3206</v>
      </c>
      <c r="O3207">
        <v>45114</v>
      </c>
      <c r="P3207" t="s">
        <v>11403</v>
      </c>
      <c r="Q3207" s="16">
        <v>185.97</v>
      </c>
      <c r="R3207">
        <v>5518.48</v>
      </c>
      <c r="S3207">
        <v>88</v>
      </c>
      <c r="T3207">
        <v>3206</v>
      </c>
      <c r="U3207">
        <v>1991.88</v>
      </c>
      <c r="V3207" t="s">
        <v>11411</v>
      </c>
      <c r="W3207">
        <v>3.93</v>
      </c>
      <c r="X3207">
        <v>24</v>
      </c>
      <c r="Y3207" t="s">
        <v>11828</v>
      </c>
      <c r="Z3207" t="s">
        <v>12012</v>
      </c>
      <c r="AA3207">
        <v>3206</v>
      </c>
      <c r="AB3207" t="s">
        <v>12016</v>
      </c>
      <c r="AC3207">
        <v>6299.77</v>
      </c>
      <c r="AD3207">
        <v>1587.48</v>
      </c>
      <c r="AE3207">
        <v>79.37</v>
      </c>
      <c r="AF3207" t="s">
        <v>11213</v>
      </c>
      <c r="AG3207" t="s">
        <v>11079</v>
      </c>
      <c r="AH3207">
        <v>8647</v>
      </c>
      <c r="AI3207">
        <v>3206</v>
      </c>
      <c r="AJ3207" t="s">
        <v>11300</v>
      </c>
      <c r="AK3207" t="s">
        <v>12029</v>
      </c>
      <c r="AL3207" t="s">
        <v>12031</v>
      </c>
      <c r="AM3207" t="s">
        <v>11312</v>
      </c>
      <c r="AN3207">
        <v>1</v>
      </c>
      <c r="AO3207" s="10" t="s">
        <v>12038</v>
      </c>
      <c r="AP3207" t="str" cm="1">
        <f t="array" ref="AP3207">_xlfn.IFS(
  Table1[[#This Row],[Age]]&lt;=25, "18-25",
  Table1[[#This Row],[Age]]&lt;=35, "26-35",
  Table1[[#This Row],[Age]]&lt;=45, "36-45",
  Table1[[#This Row],[Age]]&lt;=60, "46-60",
  TRUE, "60+")</f>
        <v>46-60</v>
      </c>
    </row>
    <row r="3208" spans="1:42" x14ac:dyDescent="0.3">
      <c r="A3208">
        <v>3207</v>
      </c>
      <c r="B3208" t="s">
        <v>19</v>
      </c>
      <c r="C3208" t="s">
        <v>90</v>
      </c>
      <c r="D3208">
        <v>35</v>
      </c>
      <c r="E3208" t="s">
        <v>106</v>
      </c>
      <c r="F3208" t="s">
        <v>3314</v>
      </c>
      <c r="G3208" t="s">
        <v>5114</v>
      </c>
      <c r="H3208">
        <v>19458798060</v>
      </c>
      <c r="I3208" t="s">
        <v>5461</v>
      </c>
      <c r="J3208" t="s">
        <v>7291</v>
      </c>
      <c r="K3208">
        <v>2429.54</v>
      </c>
      <c r="L3208" s="12" t="s">
        <v>9926</v>
      </c>
      <c r="M3208" s="10" t="s">
        <v>11286</v>
      </c>
      <c r="N3208">
        <v>3207</v>
      </c>
      <c r="O3208">
        <v>45012</v>
      </c>
      <c r="P3208" t="s">
        <v>11404</v>
      </c>
      <c r="Q3208" s="16">
        <v>725.01</v>
      </c>
      <c r="R3208">
        <v>1704.53</v>
      </c>
      <c r="S3208">
        <v>39</v>
      </c>
      <c r="T3208">
        <v>3207</v>
      </c>
      <c r="U3208">
        <v>17546.939999999999</v>
      </c>
      <c r="V3208" t="s">
        <v>11411</v>
      </c>
      <c r="W3208">
        <v>1.89</v>
      </c>
      <c r="X3208">
        <v>24</v>
      </c>
      <c r="Y3208" t="s">
        <v>10016</v>
      </c>
      <c r="Z3208" t="s">
        <v>12011</v>
      </c>
      <c r="AA3208">
        <v>3207</v>
      </c>
      <c r="AB3208" t="s">
        <v>12017</v>
      </c>
      <c r="AC3208">
        <v>5480.33</v>
      </c>
      <c r="AD3208">
        <v>2990.81</v>
      </c>
      <c r="AE3208">
        <v>149.54</v>
      </c>
      <c r="AF3208" t="s">
        <v>11124</v>
      </c>
      <c r="AG3208" t="s">
        <v>11118</v>
      </c>
      <c r="AH3208">
        <v>4030</v>
      </c>
      <c r="AI3208">
        <v>3207</v>
      </c>
      <c r="AJ3208" t="s">
        <v>11166</v>
      </c>
      <c r="AK3208" t="s">
        <v>12027</v>
      </c>
      <c r="AL3208" t="s">
        <v>12032</v>
      </c>
      <c r="AM3208" t="s">
        <v>11314</v>
      </c>
      <c r="AN3208">
        <v>1</v>
      </c>
      <c r="AO3208" s="10" t="s">
        <v>12047</v>
      </c>
      <c r="AP3208" t="str" cm="1">
        <f t="array" ref="AP3208">_xlfn.IFS(
  Table1[[#This Row],[Age]]&lt;=25, "18-25",
  Table1[[#This Row],[Age]]&lt;=35, "26-35",
  Table1[[#This Row],[Age]]&lt;=45, "36-45",
  Table1[[#This Row],[Age]]&lt;=60, "46-60",
  TRUE, "60+")</f>
        <v>26-35</v>
      </c>
    </row>
    <row r="3209" spans="1:42" x14ac:dyDescent="0.3">
      <c r="A3209">
        <v>3208</v>
      </c>
      <c r="B3209" t="s">
        <v>42</v>
      </c>
      <c r="C3209" t="s">
        <v>97</v>
      </c>
      <c r="D3209">
        <v>54</v>
      </c>
      <c r="E3209" t="s">
        <v>106</v>
      </c>
      <c r="F3209" t="s">
        <v>3315</v>
      </c>
      <c r="G3209" t="s">
        <v>5110</v>
      </c>
      <c r="H3209">
        <v>19458798061</v>
      </c>
      <c r="I3209" t="s">
        <v>6140</v>
      </c>
      <c r="J3209" t="s">
        <v>7291</v>
      </c>
      <c r="K3209">
        <v>7005.92</v>
      </c>
      <c r="L3209" s="12" t="s">
        <v>8350</v>
      </c>
      <c r="M3209" s="10" t="s">
        <v>11044</v>
      </c>
      <c r="N3209">
        <v>3208</v>
      </c>
      <c r="O3209">
        <v>45014</v>
      </c>
      <c r="P3209" t="s">
        <v>11402</v>
      </c>
      <c r="Q3209" s="16">
        <v>3487.78</v>
      </c>
      <c r="R3209">
        <v>3518.14</v>
      </c>
      <c r="S3209">
        <v>33</v>
      </c>
      <c r="T3209">
        <v>3208</v>
      </c>
      <c r="U3209">
        <v>41773.72</v>
      </c>
      <c r="V3209" t="s">
        <v>11412</v>
      </c>
      <c r="W3209">
        <v>8.65</v>
      </c>
      <c r="X3209">
        <v>24</v>
      </c>
      <c r="Y3209" t="s">
        <v>11754</v>
      </c>
      <c r="Z3209" t="s">
        <v>12010</v>
      </c>
      <c r="AA3209">
        <v>3208</v>
      </c>
      <c r="AB3209" t="s">
        <v>12016</v>
      </c>
      <c r="AC3209">
        <v>2332.87</v>
      </c>
      <c r="AD3209">
        <v>1180.58</v>
      </c>
      <c r="AE3209">
        <v>59.03</v>
      </c>
      <c r="AF3209" t="s">
        <v>11368</v>
      </c>
      <c r="AG3209" t="s">
        <v>11094</v>
      </c>
      <c r="AH3209">
        <v>1427</v>
      </c>
      <c r="AI3209">
        <v>3208</v>
      </c>
      <c r="AJ3209" t="s">
        <v>11375</v>
      </c>
      <c r="AK3209" t="s">
        <v>12028</v>
      </c>
      <c r="AL3209" t="s">
        <v>12031</v>
      </c>
      <c r="AM3209" t="s">
        <v>11037</v>
      </c>
      <c r="AN3209">
        <v>1</v>
      </c>
      <c r="AO3209" s="10" t="s">
        <v>12047</v>
      </c>
      <c r="AP3209" t="str" cm="1">
        <f t="array" ref="AP3209">_xlfn.IFS(
  Table1[[#This Row],[Age]]&lt;=25, "18-25",
  Table1[[#This Row],[Age]]&lt;=35, "26-35",
  Table1[[#This Row],[Age]]&lt;=45, "36-45",
  Table1[[#This Row],[Age]]&lt;=60, "46-60",
  TRUE, "60+")</f>
        <v>46-60</v>
      </c>
    </row>
    <row r="3210" spans="1:42" x14ac:dyDescent="0.3">
      <c r="A3210">
        <v>3209</v>
      </c>
      <c r="B3210" t="s">
        <v>38</v>
      </c>
      <c r="C3210" t="s">
        <v>55</v>
      </c>
      <c r="D3210">
        <v>69</v>
      </c>
      <c r="E3210" t="s">
        <v>104</v>
      </c>
      <c r="F3210" t="s">
        <v>3316</v>
      </c>
      <c r="G3210" t="s">
        <v>5117</v>
      </c>
      <c r="H3210">
        <v>19458798062</v>
      </c>
      <c r="I3210" t="s">
        <v>6946</v>
      </c>
      <c r="J3210" t="s">
        <v>7292</v>
      </c>
      <c r="K3210">
        <v>7856.38</v>
      </c>
      <c r="L3210" s="12" t="s">
        <v>8326</v>
      </c>
      <c r="M3210" s="10" t="s">
        <v>11312</v>
      </c>
      <c r="N3210">
        <v>3209</v>
      </c>
      <c r="O3210">
        <v>45068</v>
      </c>
      <c r="P3210" t="s">
        <v>11404</v>
      </c>
      <c r="Q3210" s="16">
        <v>3705.35</v>
      </c>
      <c r="R3210">
        <v>11561.73</v>
      </c>
      <c r="S3210">
        <v>30</v>
      </c>
      <c r="T3210">
        <v>3209</v>
      </c>
      <c r="U3210">
        <v>13135.46</v>
      </c>
      <c r="V3210" t="s">
        <v>11412</v>
      </c>
      <c r="W3210">
        <v>1.87</v>
      </c>
      <c r="X3210">
        <v>60</v>
      </c>
      <c r="Y3210" t="s">
        <v>9344</v>
      </c>
      <c r="Z3210" t="s">
        <v>12012</v>
      </c>
      <c r="AA3210">
        <v>3209</v>
      </c>
      <c r="AB3210" t="s">
        <v>12017</v>
      </c>
      <c r="AC3210">
        <v>8015.29</v>
      </c>
      <c r="AD3210">
        <v>4630.22</v>
      </c>
      <c r="AE3210">
        <v>231.51</v>
      </c>
      <c r="AF3210" t="s">
        <v>11199</v>
      </c>
      <c r="AG3210" t="s">
        <v>11047</v>
      </c>
      <c r="AH3210">
        <v>4701</v>
      </c>
      <c r="AI3210">
        <v>3209</v>
      </c>
      <c r="AJ3210" t="s">
        <v>11121</v>
      </c>
      <c r="AK3210" t="s">
        <v>12028</v>
      </c>
      <c r="AL3210" t="s">
        <v>12032</v>
      </c>
      <c r="AM3210" t="s">
        <v>11159</v>
      </c>
      <c r="AN3210">
        <v>1</v>
      </c>
      <c r="AO3210" s="10" t="s">
        <v>12046</v>
      </c>
      <c r="AP3210" t="str" cm="1">
        <f t="array" ref="AP3210">_xlfn.IFS(
  Table1[[#This Row],[Age]]&lt;=25, "18-25",
  Table1[[#This Row],[Age]]&lt;=35, "26-35",
  Table1[[#This Row],[Age]]&lt;=45, "36-45",
  Table1[[#This Row],[Age]]&lt;=60, "46-60",
  TRUE, "60+")</f>
        <v>60+</v>
      </c>
    </row>
    <row r="3211" spans="1:42" x14ac:dyDescent="0.3">
      <c r="A3211">
        <v>3210</v>
      </c>
      <c r="B3211" t="s">
        <v>23</v>
      </c>
      <c r="C3211" t="s">
        <v>101</v>
      </c>
      <c r="D3211">
        <v>64</v>
      </c>
      <c r="E3211" t="s">
        <v>104</v>
      </c>
      <c r="F3211" t="s">
        <v>3317</v>
      </c>
      <c r="G3211" t="s">
        <v>5109</v>
      </c>
      <c r="H3211">
        <v>19458798063</v>
      </c>
      <c r="I3211" t="s">
        <v>5666</v>
      </c>
      <c r="J3211" t="s">
        <v>7291</v>
      </c>
      <c r="K3211">
        <v>3689</v>
      </c>
      <c r="L3211" s="12" t="s">
        <v>8499</v>
      </c>
      <c r="M3211" s="10" t="s">
        <v>11061</v>
      </c>
      <c r="N3211">
        <v>3210</v>
      </c>
      <c r="O3211">
        <v>45090</v>
      </c>
      <c r="P3211" t="s">
        <v>11404</v>
      </c>
      <c r="Q3211" s="16">
        <v>3834.22</v>
      </c>
      <c r="R3211">
        <v>7523.22</v>
      </c>
      <c r="S3211">
        <v>26</v>
      </c>
      <c r="T3211">
        <v>3210</v>
      </c>
      <c r="U3211">
        <v>32043.919999999998</v>
      </c>
      <c r="V3211" t="s">
        <v>11413</v>
      </c>
      <c r="W3211">
        <v>5.31</v>
      </c>
      <c r="X3211">
        <v>48</v>
      </c>
      <c r="Y3211" t="s">
        <v>11554</v>
      </c>
      <c r="Z3211" t="s">
        <v>12012</v>
      </c>
      <c r="AA3211">
        <v>3210</v>
      </c>
      <c r="AB3211" t="s">
        <v>12015</v>
      </c>
      <c r="AC3211">
        <v>1679.32</v>
      </c>
      <c r="AD3211">
        <v>4816.5600000000004</v>
      </c>
      <c r="AE3211">
        <v>240.83</v>
      </c>
      <c r="AF3211" t="s">
        <v>11053</v>
      </c>
      <c r="AG3211" t="s">
        <v>11046</v>
      </c>
      <c r="AH3211">
        <v>2863</v>
      </c>
      <c r="AI3211">
        <v>3210</v>
      </c>
      <c r="AJ3211" t="s">
        <v>11267</v>
      </c>
      <c r="AK3211" t="s">
        <v>12027</v>
      </c>
      <c r="AL3211" t="s">
        <v>12031</v>
      </c>
      <c r="AM3211" t="s">
        <v>11379</v>
      </c>
      <c r="AN3211">
        <v>1</v>
      </c>
      <c r="AO3211" s="10" t="s">
        <v>12043</v>
      </c>
      <c r="AP3211" t="str" cm="1">
        <f t="array" ref="AP3211">_xlfn.IFS(
  Table1[[#This Row],[Age]]&lt;=25, "18-25",
  Table1[[#This Row],[Age]]&lt;=35, "26-35",
  Table1[[#This Row],[Age]]&lt;=45, "36-45",
  Table1[[#This Row],[Age]]&lt;=60, "46-60",
  TRUE, "60+")</f>
        <v>60+</v>
      </c>
    </row>
    <row r="3212" spans="1:42" x14ac:dyDescent="0.3">
      <c r="A3212">
        <v>3211</v>
      </c>
      <c r="B3212" t="s">
        <v>50</v>
      </c>
      <c r="C3212" t="s">
        <v>65</v>
      </c>
      <c r="D3212">
        <v>42</v>
      </c>
      <c r="E3212" t="s">
        <v>104</v>
      </c>
      <c r="F3212" t="s">
        <v>3318</v>
      </c>
      <c r="G3212" t="s">
        <v>5140</v>
      </c>
      <c r="H3212">
        <v>19458798064</v>
      </c>
      <c r="I3212" t="s">
        <v>6947</v>
      </c>
      <c r="J3212" t="s">
        <v>7291</v>
      </c>
      <c r="K3212">
        <v>3044.27</v>
      </c>
      <c r="L3212" s="12" t="s">
        <v>9927</v>
      </c>
      <c r="M3212" s="10" t="s">
        <v>11287</v>
      </c>
      <c r="N3212">
        <v>3211</v>
      </c>
      <c r="O3212">
        <v>45067</v>
      </c>
      <c r="P3212" t="s">
        <v>11403</v>
      </c>
      <c r="Q3212" s="16">
        <v>1227.4100000000001</v>
      </c>
      <c r="R3212">
        <v>4271.68</v>
      </c>
      <c r="S3212">
        <v>43</v>
      </c>
      <c r="T3212">
        <v>3211</v>
      </c>
      <c r="U3212">
        <v>22543.89</v>
      </c>
      <c r="V3212" t="s">
        <v>11412</v>
      </c>
      <c r="W3212">
        <v>2.75</v>
      </c>
      <c r="X3212">
        <v>60</v>
      </c>
      <c r="Y3212" t="s">
        <v>11783</v>
      </c>
      <c r="Z3212" t="s">
        <v>12012</v>
      </c>
      <c r="AA3212">
        <v>3211</v>
      </c>
      <c r="AB3212" t="s">
        <v>12016</v>
      </c>
      <c r="AC3212">
        <v>3161.87</v>
      </c>
      <c r="AD3212">
        <v>2926.85</v>
      </c>
      <c r="AE3212">
        <v>146.34</v>
      </c>
      <c r="AF3212" t="s">
        <v>11291</v>
      </c>
      <c r="AG3212" t="s">
        <v>11153</v>
      </c>
      <c r="AH3212">
        <v>3849</v>
      </c>
      <c r="AI3212">
        <v>3211</v>
      </c>
      <c r="AJ3212" t="s">
        <v>11249</v>
      </c>
      <c r="AK3212" t="s">
        <v>12027</v>
      </c>
      <c r="AL3212" t="s">
        <v>12031</v>
      </c>
      <c r="AM3212" t="s">
        <v>11152</v>
      </c>
      <c r="AN3212">
        <v>1</v>
      </c>
      <c r="AO3212" s="10" t="s">
        <v>12046</v>
      </c>
      <c r="AP3212" t="str" cm="1">
        <f t="array" ref="AP3212">_xlfn.IFS(
  Table1[[#This Row],[Age]]&lt;=25, "18-25",
  Table1[[#This Row],[Age]]&lt;=35, "26-35",
  Table1[[#This Row],[Age]]&lt;=45, "36-45",
  Table1[[#This Row],[Age]]&lt;=60, "46-60",
  TRUE, "60+")</f>
        <v>36-45</v>
      </c>
    </row>
    <row r="3213" spans="1:42" x14ac:dyDescent="0.3">
      <c r="A3213">
        <v>3212</v>
      </c>
      <c r="B3213" t="s">
        <v>30</v>
      </c>
      <c r="C3213" t="s">
        <v>77</v>
      </c>
      <c r="D3213">
        <v>37</v>
      </c>
      <c r="E3213" t="s">
        <v>105</v>
      </c>
      <c r="F3213" t="s">
        <v>3319</v>
      </c>
      <c r="G3213" t="s">
        <v>5133</v>
      </c>
      <c r="H3213">
        <v>19458798065</v>
      </c>
      <c r="I3213" t="s">
        <v>5189</v>
      </c>
      <c r="J3213" t="s">
        <v>7291</v>
      </c>
      <c r="K3213">
        <v>5496.87</v>
      </c>
      <c r="L3213" s="12" t="s">
        <v>9928</v>
      </c>
      <c r="M3213" s="10" t="s">
        <v>11265</v>
      </c>
      <c r="N3213">
        <v>3212</v>
      </c>
      <c r="O3213">
        <v>45183</v>
      </c>
      <c r="P3213" t="s">
        <v>11404</v>
      </c>
      <c r="Q3213" s="16">
        <v>773.65</v>
      </c>
      <c r="R3213">
        <v>4723.22</v>
      </c>
      <c r="S3213">
        <v>55</v>
      </c>
      <c r="T3213">
        <v>3212</v>
      </c>
      <c r="U3213">
        <v>27895.9</v>
      </c>
      <c r="V3213" t="s">
        <v>11413</v>
      </c>
      <c r="W3213">
        <v>9.35</v>
      </c>
      <c r="X3213">
        <v>24</v>
      </c>
      <c r="Y3213" t="s">
        <v>9407</v>
      </c>
      <c r="Z3213" t="s">
        <v>12010</v>
      </c>
      <c r="AA3213">
        <v>3212</v>
      </c>
      <c r="AB3213" t="s">
        <v>12016</v>
      </c>
      <c r="AC3213">
        <v>2520.5700000000002</v>
      </c>
      <c r="AD3213">
        <v>4928.5600000000004</v>
      </c>
      <c r="AE3213">
        <v>246.43</v>
      </c>
      <c r="AF3213" t="s">
        <v>11396</v>
      </c>
      <c r="AG3213" t="s">
        <v>11357</v>
      </c>
      <c r="AH3213">
        <v>6455</v>
      </c>
      <c r="AI3213">
        <v>3212</v>
      </c>
      <c r="AJ3213" t="s">
        <v>11039</v>
      </c>
      <c r="AK3213" t="s">
        <v>12029</v>
      </c>
      <c r="AL3213" t="s">
        <v>12032</v>
      </c>
      <c r="AM3213" t="s">
        <v>11268</v>
      </c>
      <c r="AN3213">
        <v>1</v>
      </c>
      <c r="AO3213" s="10" t="s">
        <v>12042</v>
      </c>
      <c r="AP3213" t="str" cm="1">
        <f t="array" ref="AP3213">_xlfn.IFS(
  Table1[[#This Row],[Age]]&lt;=25, "18-25",
  Table1[[#This Row],[Age]]&lt;=35, "26-35",
  Table1[[#This Row],[Age]]&lt;=45, "36-45",
  Table1[[#This Row],[Age]]&lt;=60, "46-60",
  TRUE, "60+")</f>
        <v>36-45</v>
      </c>
    </row>
    <row r="3214" spans="1:42" x14ac:dyDescent="0.3">
      <c r="A3214">
        <v>3213</v>
      </c>
      <c r="B3214" t="s">
        <v>7</v>
      </c>
      <c r="C3214" t="s">
        <v>71</v>
      </c>
      <c r="D3214">
        <v>23</v>
      </c>
      <c r="E3214" t="s">
        <v>106</v>
      </c>
      <c r="F3214" t="s">
        <v>3320</v>
      </c>
      <c r="G3214" t="s">
        <v>5125</v>
      </c>
      <c r="H3214">
        <v>19458798066</v>
      </c>
      <c r="I3214" t="s">
        <v>5697</v>
      </c>
      <c r="J3214" t="s">
        <v>7291</v>
      </c>
      <c r="K3214">
        <v>3717.69</v>
      </c>
      <c r="L3214" s="12" t="s">
        <v>9929</v>
      </c>
      <c r="M3214" s="10" t="s">
        <v>11087</v>
      </c>
      <c r="N3214">
        <v>3213</v>
      </c>
      <c r="O3214">
        <v>45017</v>
      </c>
      <c r="P3214" t="s">
        <v>11403</v>
      </c>
      <c r="Q3214" s="16">
        <v>4616.08</v>
      </c>
      <c r="R3214">
        <v>-898.39</v>
      </c>
      <c r="S3214">
        <v>44</v>
      </c>
      <c r="T3214">
        <v>3213</v>
      </c>
      <c r="U3214">
        <v>30192.86</v>
      </c>
      <c r="V3214" t="s">
        <v>11413</v>
      </c>
      <c r="W3214">
        <v>1.96</v>
      </c>
      <c r="X3214">
        <v>24</v>
      </c>
      <c r="Y3214" t="s">
        <v>11561</v>
      </c>
      <c r="Z3214" t="s">
        <v>12010</v>
      </c>
      <c r="AA3214">
        <v>3213</v>
      </c>
      <c r="AB3214" t="s">
        <v>12016</v>
      </c>
      <c r="AC3214">
        <v>5119.9799999999996</v>
      </c>
      <c r="AD3214">
        <v>853.33</v>
      </c>
      <c r="AE3214">
        <v>42.67</v>
      </c>
      <c r="AF3214" t="s">
        <v>11125</v>
      </c>
      <c r="AG3214" t="s">
        <v>11120</v>
      </c>
      <c r="AH3214">
        <v>1597</v>
      </c>
      <c r="AI3214">
        <v>3213</v>
      </c>
      <c r="AJ3214" t="s">
        <v>11328</v>
      </c>
      <c r="AK3214" t="s">
        <v>12029</v>
      </c>
      <c r="AL3214" t="s">
        <v>12031</v>
      </c>
      <c r="AM3214" t="s">
        <v>11311</v>
      </c>
      <c r="AN3214">
        <v>1</v>
      </c>
      <c r="AO3214" s="10" t="s">
        <v>12037</v>
      </c>
      <c r="AP3214" t="str" cm="1">
        <f t="array" ref="AP3214">_xlfn.IFS(
  Table1[[#This Row],[Age]]&lt;=25, "18-25",
  Table1[[#This Row],[Age]]&lt;=35, "26-35",
  Table1[[#This Row],[Age]]&lt;=45, "36-45",
  Table1[[#This Row],[Age]]&lt;=60, "46-60",
  TRUE, "60+")</f>
        <v>18-25</v>
      </c>
    </row>
    <row r="3215" spans="1:42" x14ac:dyDescent="0.3">
      <c r="A3215">
        <v>3214</v>
      </c>
      <c r="B3215" t="s">
        <v>37</v>
      </c>
      <c r="C3215" t="s">
        <v>84</v>
      </c>
      <c r="D3215">
        <v>53</v>
      </c>
      <c r="E3215" t="s">
        <v>104</v>
      </c>
      <c r="F3215" t="s">
        <v>3321</v>
      </c>
      <c r="G3215" t="s">
        <v>5145</v>
      </c>
      <c r="H3215">
        <v>19458798067</v>
      </c>
      <c r="I3215" t="s">
        <v>5989</v>
      </c>
      <c r="J3215" t="s">
        <v>7292</v>
      </c>
      <c r="K3215">
        <v>8375.7800000000007</v>
      </c>
      <c r="L3215" s="12" t="s">
        <v>9930</v>
      </c>
      <c r="M3215" s="10" t="s">
        <v>11087</v>
      </c>
      <c r="N3215">
        <v>3214</v>
      </c>
      <c r="O3215">
        <v>45195</v>
      </c>
      <c r="P3215" t="s">
        <v>11403</v>
      </c>
      <c r="Q3215" s="16">
        <v>3324.42</v>
      </c>
      <c r="R3215">
        <v>11700.2</v>
      </c>
      <c r="S3215">
        <v>78</v>
      </c>
      <c r="T3215">
        <v>3214</v>
      </c>
      <c r="U3215">
        <v>23285.74</v>
      </c>
      <c r="V3215" t="s">
        <v>11412</v>
      </c>
      <c r="W3215">
        <v>2.0499999999999998</v>
      </c>
      <c r="X3215">
        <v>36</v>
      </c>
      <c r="Y3215" t="s">
        <v>11919</v>
      </c>
      <c r="Z3215" t="s">
        <v>12012</v>
      </c>
      <c r="AA3215">
        <v>3214</v>
      </c>
      <c r="AB3215" t="s">
        <v>12015</v>
      </c>
      <c r="AC3215">
        <v>7373.55</v>
      </c>
      <c r="AD3215">
        <v>576.69000000000005</v>
      </c>
      <c r="AE3215">
        <v>28.83</v>
      </c>
      <c r="AF3215" t="s">
        <v>11213</v>
      </c>
      <c r="AG3215" t="s">
        <v>11245</v>
      </c>
      <c r="AH3215">
        <v>6099</v>
      </c>
      <c r="AI3215">
        <v>3214</v>
      </c>
      <c r="AJ3215" t="s">
        <v>11047</v>
      </c>
      <c r="AK3215" t="s">
        <v>12028</v>
      </c>
      <c r="AL3215" t="s">
        <v>12032</v>
      </c>
      <c r="AM3215" t="s">
        <v>11109</v>
      </c>
      <c r="AN3215">
        <v>1</v>
      </c>
      <c r="AO3215" s="10" t="s">
        <v>12042</v>
      </c>
      <c r="AP3215" t="str" cm="1">
        <f t="array" ref="AP3215">_xlfn.IFS(
  Table1[[#This Row],[Age]]&lt;=25, "18-25",
  Table1[[#This Row],[Age]]&lt;=35, "26-35",
  Table1[[#This Row],[Age]]&lt;=45, "36-45",
  Table1[[#This Row],[Age]]&lt;=60, "46-60",
  TRUE, "60+")</f>
        <v>46-60</v>
      </c>
    </row>
    <row r="3216" spans="1:42" x14ac:dyDescent="0.3">
      <c r="A3216">
        <v>3215</v>
      </c>
      <c r="B3216" t="s">
        <v>36</v>
      </c>
      <c r="C3216" t="s">
        <v>64</v>
      </c>
      <c r="D3216">
        <v>66</v>
      </c>
      <c r="E3216" t="s">
        <v>105</v>
      </c>
      <c r="F3216" t="s">
        <v>3322</v>
      </c>
      <c r="G3216" t="s">
        <v>5139</v>
      </c>
      <c r="H3216">
        <v>19458798068</v>
      </c>
      <c r="I3216" t="s">
        <v>6948</v>
      </c>
      <c r="J3216" t="s">
        <v>7291</v>
      </c>
      <c r="K3216">
        <v>7812.6</v>
      </c>
      <c r="L3216" s="12" t="s">
        <v>9326</v>
      </c>
      <c r="M3216" s="10" t="s">
        <v>11235</v>
      </c>
      <c r="N3216">
        <v>3215</v>
      </c>
      <c r="O3216">
        <v>45089</v>
      </c>
      <c r="P3216" t="s">
        <v>11403</v>
      </c>
      <c r="Q3216" s="16">
        <v>3712.39</v>
      </c>
      <c r="R3216">
        <v>11524.99</v>
      </c>
      <c r="S3216">
        <v>76</v>
      </c>
      <c r="T3216">
        <v>3215</v>
      </c>
      <c r="U3216">
        <v>3834.94</v>
      </c>
      <c r="V3216" t="s">
        <v>11412</v>
      </c>
      <c r="W3216">
        <v>7.32</v>
      </c>
      <c r="X3216">
        <v>24</v>
      </c>
      <c r="Y3216" t="s">
        <v>11539</v>
      </c>
      <c r="Z3216" t="s">
        <v>12011</v>
      </c>
      <c r="AA3216">
        <v>3215</v>
      </c>
      <c r="AB3216" t="s">
        <v>12017</v>
      </c>
      <c r="AC3216">
        <v>3179.88</v>
      </c>
      <c r="AD3216">
        <v>2028.77</v>
      </c>
      <c r="AE3216">
        <v>101.44</v>
      </c>
      <c r="AF3216" t="s">
        <v>11195</v>
      </c>
      <c r="AG3216" t="s">
        <v>11319</v>
      </c>
      <c r="AH3216">
        <v>8476</v>
      </c>
      <c r="AI3216">
        <v>3215</v>
      </c>
      <c r="AJ3216" t="s">
        <v>11224</v>
      </c>
      <c r="AK3216" t="s">
        <v>12029</v>
      </c>
      <c r="AL3216" t="s">
        <v>12031</v>
      </c>
      <c r="AM3216" t="s">
        <v>11218</v>
      </c>
      <c r="AN3216">
        <v>1</v>
      </c>
      <c r="AO3216" s="10" t="s">
        <v>12043</v>
      </c>
      <c r="AP3216" t="str" cm="1">
        <f t="array" ref="AP3216">_xlfn.IFS(
  Table1[[#This Row],[Age]]&lt;=25, "18-25",
  Table1[[#This Row],[Age]]&lt;=35, "26-35",
  Table1[[#This Row],[Age]]&lt;=45, "36-45",
  Table1[[#This Row],[Age]]&lt;=60, "46-60",
  TRUE, "60+")</f>
        <v>60+</v>
      </c>
    </row>
    <row r="3217" spans="1:42" x14ac:dyDescent="0.3">
      <c r="A3217">
        <v>3216</v>
      </c>
      <c r="B3217" t="s">
        <v>33</v>
      </c>
      <c r="C3217" t="s">
        <v>85</v>
      </c>
      <c r="D3217">
        <v>32</v>
      </c>
      <c r="E3217" t="s">
        <v>104</v>
      </c>
      <c r="F3217" t="s">
        <v>3323</v>
      </c>
      <c r="G3217" t="s">
        <v>5122</v>
      </c>
      <c r="H3217">
        <v>19458798069</v>
      </c>
      <c r="I3217" t="s">
        <v>5214</v>
      </c>
      <c r="J3217" t="s">
        <v>7291</v>
      </c>
      <c r="K3217">
        <v>3187.69</v>
      </c>
      <c r="L3217" s="12" t="s">
        <v>9931</v>
      </c>
      <c r="M3217" s="10" t="s">
        <v>11320</v>
      </c>
      <c r="N3217">
        <v>3216</v>
      </c>
      <c r="O3217">
        <v>44944</v>
      </c>
      <c r="P3217" t="s">
        <v>11402</v>
      </c>
      <c r="Q3217" s="16">
        <v>478.59</v>
      </c>
      <c r="R3217">
        <v>2709.1</v>
      </c>
      <c r="S3217">
        <v>3</v>
      </c>
      <c r="T3217">
        <v>3216</v>
      </c>
      <c r="U3217">
        <v>28817.08</v>
      </c>
      <c r="V3217" t="s">
        <v>11412</v>
      </c>
      <c r="W3217">
        <v>2.85</v>
      </c>
      <c r="X3217">
        <v>12</v>
      </c>
      <c r="Y3217" t="s">
        <v>11841</v>
      </c>
      <c r="Z3217" t="s">
        <v>12010</v>
      </c>
      <c r="AA3217">
        <v>3216</v>
      </c>
      <c r="AB3217" t="s">
        <v>12016</v>
      </c>
      <c r="AC3217">
        <v>2362</v>
      </c>
      <c r="AD3217">
        <v>3978.43</v>
      </c>
      <c r="AE3217">
        <v>198.92</v>
      </c>
      <c r="AF3217" t="s">
        <v>11378</v>
      </c>
      <c r="AG3217" t="s">
        <v>11257</v>
      </c>
      <c r="AH3217">
        <v>8729</v>
      </c>
      <c r="AI3217">
        <v>3216</v>
      </c>
      <c r="AJ3217" t="s">
        <v>11117</v>
      </c>
      <c r="AK3217" t="s">
        <v>12027</v>
      </c>
      <c r="AL3217" t="s">
        <v>12032</v>
      </c>
      <c r="AM3217" t="s">
        <v>11038</v>
      </c>
      <c r="AN3217">
        <v>1</v>
      </c>
      <c r="AO3217" s="10" t="s">
        <v>12039</v>
      </c>
      <c r="AP3217" t="str" cm="1">
        <f t="array" ref="AP3217">_xlfn.IFS(
  Table1[[#This Row],[Age]]&lt;=25, "18-25",
  Table1[[#This Row],[Age]]&lt;=35, "26-35",
  Table1[[#This Row],[Age]]&lt;=45, "36-45",
  Table1[[#This Row],[Age]]&lt;=60, "46-60",
  TRUE, "60+")</f>
        <v>26-35</v>
      </c>
    </row>
    <row r="3218" spans="1:42" x14ac:dyDescent="0.3">
      <c r="A3218">
        <v>3217</v>
      </c>
      <c r="B3218" t="s">
        <v>51</v>
      </c>
      <c r="C3218" t="s">
        <v>68</v>
      </c>
      <c r="D3218">
        <v>35</v>
      </c>
      <c r="E3218" t="s">
        <v>105</v>
      </c>
      <c r="F3218" t="s">
        <v>3324</v>
      </c>
      <c r="G3218" t="s">
        <v>5147</v>
      </c>
      <c r="H3218">
        <v>19458798070</v>
      </c>
      <c r="I3218" t="s">
        <v>5944</v>
      </c>
      <c r="J3218" t="s">
        <v>7292</v>
      </c>
      <c r="K3218">
        <v>4624.09</v>
      </c>
      <c r="L3218" s="12" t="s">
        <v>9932</v>
      </c>
      <c r="M3218" s="10" t="s">
        <v>11294</v>
      </c>
      <c r="N3218">
        <v>3217</v>
      </c>
      <c r="O3218">
        <v>45088</v>
      </c>
      <c r="P3218" t="s">
        <v>11403</v>
      </c>
      <c r="Q3218" s="16">
        <v>2068.17</v>
      </c>
      <c r="R3218">
        <v>6692.26</v>
      </c>
      <c r="S3218">
        <v>7</v>
      </c>
      <c r="T3218">
        <v>3217</v>
      </c>
      <c r="U3218">
        <v>20478.72</v>
      </c>
      <c r="V3218" t="s">
        <v>11413</v>
      </c>
      <c r="W3218">
        <v>2.19</v>
      </c>
      <c r="X3218">
        <v>60</v>
      </c>
      <c r="Y3218" t="s">
        <v>7993</v>
      </c>
      <c r="Z3218" t="s">
        <v>12011</v>
      </c>
      <c r="AA3218">
        <v>3217</v>
      </c>
      <c r="AB3218" t="s">
        <v>12017</v>
      </c>
      <c r="AC3218">
        <v>6090.45</v>
      </c>
      <c r="AD3218">
        <v>2946.13</v>
      </c>
      <c r="AE3218">
        <v>147.31</v>
      </c>
      <c r="AF3218" t="s">
        <v>11280</v>
      </c>
      <c r="AG3218" t="s">
        <v>11119</v>
      </c>
      <c r="AH3218">
        <v>9716</v>
      </c>
      <c r="AI3218">
        <v>3217</v>
      </c>
      <c r="AJ3218" t="s">
        <v>11208</v>
      </c>
      <c r="AK3218" t="s">
        <v>12029</v>
      </c>
      <c r="AL3218" t="s">
        <v>12032</v>
      </c>
      <c r="AM3218" t="s">
        <v>11103</v>
      </c>
      <c r="AN3218">
        <v>1</v>
      </c>
      <c r="AO3218" s="10" t="s">
        <v>12043</v>
      </c>
      <c r="AP3218" t="str" cm="1">
        <f t="array" ref="AP3218">_xlfn.IFS(
  Table1[[#This Row],[Age]]&lt;=25, "18-25",
  Table1[[#This Row],[Age]]&lt;=35, "26-35",
  Table1[[#This Row],[Age]]&lt;=45, "36-45",
  Table1[[#This Row],[Age]]&lt;=60, "46-60",
  TRUE, "60+")</f>
        <v>26-35</v>
      </c>
    </row>
    <row r="3219" spans="1:42" x14ac:dyDescent="0.3">
      <c r="A3219">
        <v>3218</v>
      </c>
      <c r="B3219" t="s">
        <v>15</v>
      </c>
      <c r="C3219" t="s">
        <v>64</v>
      </c>
      <c r="D3219">
        <v>55</v>
      </c>
      <c r="E3219" t="s">
        <v>106</v>
      </c>
      <c r="F3219" t="s">
        <v>3325</v>
      </c>
      <c r="G3219" t="s">
        <v>5109</v>
      </c>
      <c r="H3219">
        <v>19458798071</v>
      </c>
      <c r="I3219" t="s">
        <v>6949</v>
      </c>
      <c r="J3219" t="s">
        <v>7292</v>
      </c>
      <c r="K3219">
        <v>8905.93</v>
      </c>
      <c r="L3219" s="12" t="s">
        <v>9253</v>
      </c>
      <c r="M3219" s="10" t="s">
        <v>11273</v>
      </c>
      <c r="N3219">
        <v>3218</v>
      </c>
      <c r="O3219">
        <v>44978</v>
      </c>
      <c r="P3219" t="s">
        <v>11404</v>
      </c>
      <c r="Q3219" s="16">
        <v>325.91000000000003</v>
      </c>
      <c r="R3219">
        <v>8580.02</v>
      </c>
      <c r="S3219">
        <v>85</v>
      </c>
      <c r="T3219">
        <v>3218</v>
      </c>
      <c r="U3219">
        <v>10794.12</v>
      </c>
      <c r="V3219" t="s">
        <v>11411</v>
      </c>
      <c r="W3219">
        <v>2.5099999999999998</v>
      </c>
      <c r="X3219">
        <v>36</v>
      </c>
      <c r="Y3219" t="s">
        <v>11509</v>
      </c>
      <c r="Z3219" t="s">
        <v>12011</v>
      </c>
      <c r="AA3219">
        <v>3218</v>
      </c>
      <c r="AB3219" t="s">
        <v>12016</v>
      </c>
      <c r="AC3219">
        <v>6990.59</v>
      </c>
      <c r="AD3219">
        <v>3149.65</v>
      </c>
      <c r="AE3219">
        <v>157.47999999999999</v>
      </c>
      <c r="AF3219" t="s">
        <v>11279</v>
      </c>
      <c r="AG3219" t="s">
        <v>11238</v>
      </c>
      <c r="AH3219">
        <v>7568</v>
      </c>
      <c r="AI3219">
        <v>3218</v>
      </c>
      <c r="AJ3219" t="s">
        <v>11281</v>
      </c>
      <c r="AK3219" t="s">
        <v>12028</v>
      </c>
      <c r="AL3219" t="s">
        <v>12032</v>
      </c>
      <c r="AM3219" t="s">
        <v>11370</v>
      </c>
      <c r="AN3219">
        <v>1</v>
      </c>
      <c r="AO3219" s="10" t="s">
        <v>12045</v>
      </c>
      <c r="AP3219" t="str" cm="1">
        <f t="array" ref="AP3219">_xlfn.IFS(
  Table1[[#This Row],[Age]]&lt;=25, "18-25",
  Table1[[#This Row],[Age]]&lt;=35, "26-35",
  Table1[[#This Row],[Age]]&lt;=45, "36-45",
  Table1[[#This Row],[Age]]&lt;=60, "46-60",
  TRUE, "60+")</f>
        <v>46-60</v>
      </c>
    </row>
    <row r="3220" spans="1:42" x14ac:dyDescent="0.3">
      <c r="A3220">
        <v>3219</v>
      </c>
      <c r="B3220" t="s">
        <v>4</v>
      </c>
      <c r="C3220" t="s">
        <v>83</v>
      </c>
      <c r="D3220">
        <v>42</v>
      </c>
      <c r="E3220" t="s">
        <v>104</v>
      </c>
      <c r="F3220" t="s">
        <v>3326</v>
      </c>
      <c r="G3220" t="s">
        <v>5147</v>
      </c>
      <c r="H3220">
        <v>19458798072</v>
      </c>
      <c r="I3220" t="s">
        <v>5229</v>
      </c>
      <c r="J3220" t="s">
        <v>7291</v>
      </c>
      <c r="K3220">
        <v>1559.03</v>
      </c>
      <c r="L3220" s="12" t="s">
        <v>9933</v>
      </c>
      <c r="M3220" s="10" t="s">
        <v>11307</v>
      </c>
      <c r="N3220">
        <v>3219</v>
      </c>
      <c r="O3220">
        <v>45252</v>
      </c>
      <c r="P3220" t="s">
        <v>11404</v>
      </c>
      <c r="Q3220" s="16">
        <v>3292.18</v>
      </c>
      <c r="R3220">
        <v>-1733.15</v>
      </c>
      <c r="S3220">
        <v>58</v>
      </c>
      <c r="T3220">
        <v>3219</v>
      </c>
      <c r="U3220">
        <v>44928.9</v>
      </c>
      <c r="V3220" t="s">
        <v>11413</v>
      </c>
      <c r="W3220">
        <v>6.36</v>
      </c>
      <c r="X3220">
        <v>36</v>
      </c>
      <c r="Y3220" t="s">
        <v>11985</v>
      </c>
      <c r="Z3220" t="s">
        <v>12010</v>
      </c>
      <c r="AA3220">
        <v>3219</v>
      </c>
      <c r="AB3220" t="s">
        <v>12017</v>
      </c>
      <c r="AC3220">
        <v>9558.76</v>
      </c>
      <c r="AD3220">
        <v>4793.8599999999997</v>
      </c>
      <c r="AE3220">
        <v>239.69</v>
      </c>
      <c r="AF3220" t="s">
        <v>11038</v>
      </c>
      <c r="AG3220" t="s">
        <v>11378</v>
      </c>
      <c r="AH3220">
        <v>2553</v>
      </c>
      <c r="AI3220">
        <v>3219</v>
      </c>
      <c r="AJ3220" t="s">
        <v>11226</v>
      </c>
      <c r="AK3220" t="s">
        <v>12029</v>
      </c>
      <c r="AL3220" t="s">
        <v>12031</v>
      </c>
      <c r="AM3220" t="s">
        <v>11312</v>
      </c>
      <c r="AN3220">
        <v>1</v>
      </c>
      <c r="AO3220" s="10" t="s">
        <v>12040</v>
      </c>
      <c r="AP3220" t="str" cm="1">
        <f t="array" ref="AP3220">_xlfn.IFS(
  Table1[[#This Row],[Age]]&lt;=25, "18-25",
  Table1[[#This Row],[Age]]&lt;=35, "26-35",
  Table1[[#This Row],[Age]]&lt;=45, "36-45",
  Table1[[#This Row],[Age]]&lt;=60, "46-60",
  TRUE, "60+")</f>
        <v>36-45</v>
      </c>
    </row>
    <row r="3221" spans="1:42" x14ac:dyDescent="0.3">
      <c r="A3221">
        <v>3220</v>
      </c>
      <c r="B3221" t="s">
        <v>13</v>
      </c>
      <c r="C3221" t="s">
        <v>65</v>
      </c>
      <c r="D3221">
        <v>37</v>
      </c>
      <c r="E3221" t="s">
        <v>106</v>
      </c>
      <c r="F3221" t="s">
        <v>3327</v>
      </c>
      <c r="G3221" t="s">
        <v>5123</v>
      </c>
      <c r="H3221">
        <v>19458798073</v>
      </c>
      <c r="I3221" t="s">
        <v>6326</v>
      </c>
      <c r="J3221" t="s">
        <v>7291</v>
      </c>
      <c r="K3221">
        <v>7566.9</v>
      </c>
      <c r="L3221" s="12" t="s">
        <v>9934</v>
      </c>
      <c r="M3221" s="10" t="s">
        <v>11150</v>
      </c>
      <c r="N3221">
        <v>3220</v>
      </c>
      <c r="O3221">
        <v>44984</v>
      </c>
      <c r="P3221" t="s">
        <v>11403</v>
      </c>
      <c r="Q3221" s="16">
        <v>2451.9</v>
      </c>
      <c r="R3221">
        <v>5115</v>
      </c>
      <c r="S3221">
        <v>91</v>
      </c>
      <c r="T3221">
        <v>3220</v>
      </c>
      <c r="U3221">
        <v>37067.29</v>
      </c>
      <c r="V3221" t="s">
        <v>11412</v>
      </c>
      <c r="W3221">
        <v>3</v>
      </c>
      <c r="X3221">
        <v>48</v>
      </c>
      <c r="Y3221" t="s">
        <v>11610</v>
      </c>
      <c r="Z3221" t="s">
        <v>12010</v>
      </c>
      <c r="AA3221">
        <v>3220</v>
      </c>
      <c r="AB3221" t="s">
        <v>12016</v>
      </c>
      <c r="AC3221">
        <v>6471.77</v>
      </c>
      <c r="AD3221">
        <v>2990.05</v>
      </c>
      <c r="AE3221">
        <v>149.5</v>
      </c>
      <c r="AF3221" t="s">
        <v>11091</v>
      </c>
      <c r="AG3221" t="s">
        <v>11285</v>
      </c>
      <c r="AH3221">
        <v>3373</v>
      </c>
      <c r="AI3221">
        <v>3220</v>
      </c>
      <c r="AJ3221" t="s">
        <v>11050</v>
      </c>
      <c r="AK3221" t="s">
        <v>12028</v>
      </c>
      <c r="AL3221" t="s">
        <v>12031</v>
      </c>
      <c r="AM3221" t="s">
        <v>11364</v>
      </c>
      <c r="AN3221">
        <v>1</v>
      </c>
      <c r="AO3221" s="10" t="s">
        <v>12045</v>
      </c>
      <c r="AP3221" t="str" cm="1">
        <f t="array" ref="AP3221">_xlfn.IFS(
  Table1[[#This Row],[Age]]&lt;=25, "18-25",
  Table1[[#This Row],[Age]]&lt;=35, "26-35",
  Table1[[#This Row],[Age]]&lt;=45, "36-45",
  Table1[[#This Row],[Age]]&lt;=60, "46-60",
  TRUE, "60+")</f>
        <v>36-45</v>
      </c>
    </row>
    <row r="3222" spans="1:42" x14ac:dyDescent="0.3">
      <c r="A3222">
        <v>3221</v>
      </c>
      <c r="B3222" t="s">
        <v>7</v>
      </c>
      <c r="C3222" t="s">
        <v>87</v>
      </c>
      <c r="D3222">
        <v>39</v>
      </c>
      <c r="E3222" t="s">
        <v>104</v>
      </c>
      <c r="F3222" t="s">
        <v>3328</v>
      </c>
      <c r="G3222" t="s">
        <v>5111</v>
      </c>
      <c r="H3222">
        <v>19458798074</v>
      </c>
      <c r="I3222" t="s">
        <v>5466</v>
      </c>
      <c r="J3222" t="s">
        <v>7291</v>
      </c>
      <c r="K3222">
        <v>3236.36</v>
      </c>
      <c r="L3222" s="12" t="s">
        <v>9935</v>
      </c>
      <c r="M3222" s="10" t="s">
        <v>11113</v>
      </c>
      <c r="N3222">
        <v>3221</v>
      </c>
      <c r="O3222">
        <v>45209</v>
      </c>
      <c r="P3222" t="s">
        <v>11403</v>
      </c>
      <c r="Q3222" s="16">
        <v>2262.8000000000002</v>
      </c>
      <c r="R3222">
        <v>973.56</v>
      </c>
      <c r="S3222">
        <v>10</v>
      </c>
      <c r="T3222">
        <v>3221</v>
      </c>
      <c r="U3222">
        <v>14919.34</v>
      </c>
      <c r="V3222" t="s">
        <v>11413</v>
      </c>
      <c r="W3222">
        <v>4.4000000000000004</v>
      </c>
      <c r="X3222">
        <v>48</v>
      </c>
      <c r="Y3222" t="s">
        <v>11492</v>
      </c>
      <c r="Z3222" t="s">
        <v>12010</v>
      </c>
      <c r="AA3222">
        <v>3221</v>
      </c>
      <c r="AB3222" t="s">
        <v>12015</v>
      </c>
      <c r="AC3222">
        <v>6111.5</v>
      </c>
      <c r="AD3222">
        <v>2168.09</v>
      </c>
      <c r="AE3222">
        <v>108.4</v>
      </c>
      <c r="AF3222" t="s">
        <v>11320</v>
      </c>
      <c r="AG3222" t="s">
        <v>11109</v>
      </c>
      <c r="AH3222">
        <v>7853</v>
      </c>
      <c r="AI3222">
        <v>3221</v>
      </c>
      <c r="AJ3222" t="s">
        <v>11153</v>
      </c>
      <c r="AK3222" t="s">
        <v>12028</v>
      </c>
      <c r="AL3222" t="s">
        <v>12031</v>
      </c>
      <c r="AM3222" t="s">
        <v>11085</v>
      </c>
      <c r="AN3222">
        <v>1</v>
      </c>
      <c r="AO3222" s="10" t="s">
        <v>12044</v>
      </c>
      <c r="AP3222" t="str" cm="1">
        <f t="array" ref="AP3222">_xlfn.IFS(
  Table1[[#This Row],[Age]]&lt;=25, "18-25",
  Table1[[#This Row],[Age]]&lt;=35, "26-35",
  Table1[[#This Row],[Age]]&lt;=45, "36-45",
  Table1[[#This Row],[Age]]&lt;=60, "46-60",
  TRUE, "60+")</f>
        <v>36-45</v>
      </c>
    </row>
    <row r="3223" spans="1:42" x14ac:dyDescent="0.3">
      <c r="A3223">
        <v>3222</v>
      </c>
      <c r="B3223" t="s">
        <v>4</v>
      </c>
      <c r="C3223" t="s">
        <v>71</v>
      </c>
      <c r="D3223">
        <v>68</v>
      </c>
      <c r="E3223" t="s">
        <v>105</v>
      </c>
      <c r="F3223" t="s">
        <v>3329</v>
      </c>
      <c r="G3223" t="s">
        <v>5133</v>
      </c>
      <c r="H3223">
        <v>19458798075</v>
      </c>
      <c r="I3223" t="s">
        <v>6872</v>
      </c>
      <c r="J3223" t="s">
        <v>7292</v>
      </c>
      <c r="K3223">
        <v>1282.82</v>
      </c>
      <c r="L3223" s="12" t="s">
        <v>9936</v>
      </c>
      <c r="M3223" s="10" t="s">
        <v>11043</v>
      </c>
      <c r="N3223">
        <v>3222</v>
      </c>
      <c r="O3223">
        <v>45072</v>
      </c>
      <c r="P3223" t="s">
        <v>11403</v>
      </c>
      <c r="Q3223" s="16">
        <v>4515.51</v>
      </c>
      <c r="R3223">
        <v>-3232.69</v>
      </c>
      <c r="S3223">
        <v>10</v>
      </c>
      <c r="T3223">
        <v>3222</v>
      </c>
      <c r="U3223">
        <v>27408.9</v>
      </c>
      <c r="V3223" t="s">
        <v>11411</v>
      </c>
      <c r="W3223">
        <v>8.65</v>
      </c>
      <c r="X3223">
        <v>24</v>
      </c>
      <c r="Y3223" t="s">
        <v>11845</v>
      </c>
      <c r="Z3223" t="s">
        <v>12010</v>
      </c>
      <c r="AA3223">
        <v>3222</v>
      </c>
      <c r="AB3223" t="s">
        <v>12015</v>
      </c>
      <c r="AC3223">
        <v>5253.21</v>
      </c>
      <c r="AD3223">
        <v>3924.11</v>
      </c>
      <c r="AE3223">
        <v>196.21</v>
      </c>
      <c r="AF3223" t="s">
        <v>11369</v>
      </c>
      <c r="AG3223" t="s">
        <v>11119</v>
      </c>
      <c r="AH3223">
        <v>5063</v>
      </c>
      <c r="AI3223">
        <v>3222</v>
      </c>
      <c r="AJ3223" t="s">
        <v>11285</v>
      </c>
      <c r="AK3223" t="s">
        <v>12027</v>
      </c>
      <c r="AL3223" t="s">
        <v>12032</v>
      </c>
      <c r="AM3223" t="s">
        <v>11379</v>
      </c>
      <c r="AN3223">
        <v>1</v>
      </c>
      <c r="AO3223" s="10" t="s">
        <v>12046</v>
      </c>
      <c r="AP3223" t="str" cm="1">
        <f t="array" ref="AP3223">_xlfn.IFS(
  Table1[[#This Row],[Age]]&lt;=25, "18-25",
  Table1[[#This Row],[Age]]&lt;=35, "26-35",
  Table1[[#This Row],[Age]]&lt;=45, "36-45",
  Table1[[#This Row],[Age]]&lt;=60, "46-60",
  TRUE, "60+")</f>
        <v>60+</v>
      </c>
    </row>
    <row r="3224" spans="1:42" x14ac:dyDescent="0.3">
      <c r="A3224">
        <v>3223</v>
      </c>
      <c r="B3224" t="s">
        <v>15</v>
      </c>
      <c r="C3224" t="s">
        <v>60</v>
      </c>
      <c r="D3224">
        <v>29</v>
      </c>
      <c r="E3224" t="s">
        <v>106</v>
      </c>
      <c r="F3224" t="s">
        <v>3330</v>
      </c>
      <c r="G3224" t="s">
        <v>5112</v>
      </c>
      <c r="H3224">
        <v>19458798076</v>
      </c>
      <c r="I3224" t="s">
        <v>6705</v>
      </c>
      <c r="J3224" t="s">
        <v>7291</v>
      </c>
      <c r="K3224">
        <v>1258.0899999999999</v>
      </c>
      <c r="L3224" s="12" t="s">
        <v>9937</v>
      </c>
      <c r="M3224" s="10" t="s">
        <v>11117</v>
      </c>
      <c r="N3224">
        <v>3223</v>
      </c>
      <c r="O3224">
        <v>44983</v>
      </c>
      <c r="P3224" t="s">
        <v>11402</v>
      </c>
      <c r="Q3224" s="16">
        <v>3703.19</v>
      </c>
      <c r="R3224">
        <v>4961.28</v>
      </c>
      <c r="S3224">
        <v>81</v>
      </c>
      <c r="T3224">
        <v>3223</v>
      </c>
      <c r="U3224">
        <v>48192.55</v>
      </c>
      <c r="V3224" t="s">
        <v>11411</v>
      </c>
      <c r="W3224">
        <v>2.58</v>
      </c>
      <c r="X3224">
        <v>12</v>
      </c>
      <c r="Y3224" t="s">
        <v>11505</v>
      </c>
      <c r="Z3224" t="s">
        <v>12011</v>
      </c>
      <c r="AA3224">
        <v>3223</v>
      </c>
      <c r="AB3224" t="s">
        <v>12017</v>
      </c>
      <c r="AC3224">
        <v>3515.71</v>
      </c>
      <c r="AD3224">
        <v>3824.52</v>
      </c>
      <c r="AE3224">
        <v>191.23</v>
      </c>
      <c r="AF3224" t="s">
        <v>11068</v>
      </c>
      <c r="AG3224" t="s">
        <v>11282</v>
      </c>
      <c r="AH3224">
        <v>7721</v>
      </c>
      <c r="AI3224">
        <v>3223</v>
      </c>
      <c r="AJ3224" t="s">
        <v>11202</v>
      </c>
      <c r="AK3224" t="s">
        <v>12028</v>
      </c>
      <c r="AL3224" t="s">
        <v>12031</v>
      </c>
      <c r="AM3224" t="s">
        <v>11374</v>
      </c>
      <c r="AN3224">
        <v>1</v>
      </c>
      <c r="AO3224" s="10" t="s">
        <v>12045</v>
      </c>
      <c r="AP3224" t="str" cm="1">
        <f t="array" ref="AP3224">_xlfn.IFS(
  Table1[[#This Row],[Age]]&lt;=25, "18-25",
  Table1[[#This Row],[Age]]&lt;=35, "26-35",
  Table1[[#This Row],[Age]]&lt;=45, "36-45",
  Table1[[#This Row],[Age]]&lt;=60, "46-60",
  TRUE, "60+")</f>
        <v>26-35</v>
      </c>
    </row>
    <row r="3225" spans="1:42" x14ac:dyDescent="0.3">
      <c r="A3225">
        <v>3224</v>
      </c>
      <c r="B3225" t="s">
        <v>26</v>
      </c>
      <c r="C3225" t="s">
        <v>69</v>
      </c>
      <c r="D3225">
        <v>58</v>
      </c>
      <c r="E3225" t="s">
        <v>104</v>
      </c>
      <c r="F3225" t="s">
        <v>3331</v>
      </c>
      <c r="G3225" t="s">
        <v>5115</v>
      </c>
      <c r="H3225">
        <v>19458798077</v>
      </c>
      <c r="I3225" t="s">
        <v>6194</v>
      </c>
      <c r="J3225" t="s">
        <v>7292</v>
      </c>
      <c r="K3225">
        <v>2835.24</v>
      </c>
      <c r="L3225" s="12" t="s">
        <v>9938</v>
      </c>
      <c r="M3225" s="10" t="s">
        <v>11247</v>
      </c>
      <c r="N3225">
        <v>3224</v>
      </c>
      <c r="O3225">
        <v>44935</v>
      </c>
      <c r="P3225" t="s">
        <v>11403</v>
      </c>
      <c r="Q3225" s="16">
        <v>4821.62</v>
      </c>
      <c r="R3225">
        <v>7656.86</v>
      </c>
      <c r="S3225">
        <v>42</v>
      </c>
      <c r="T3225">
        <v>3224</v>
      </c>
      <c r="U3225">
        <v>13027.62</v>
      </c>
      <c r="V3225" t="s">
        <v>11413</v>
      </c>
      <c r="W3225">
        <v>8.44</v>
      </c>
      <c r="X3225">
        <v>12</v>
      </c>
      <c r="Y3225" t="s">
        <v>10226</v>
      </c>
      <c r="Z3225" t="s">
        <v>12012</v>
      </c>
      <c r="AA3225">
        <v>3224</v>
      </c>
      <c r="AB3225" t="s">
        <v>12017</v>
      </c>
      <c r="AC3225">
        <v>9559.66</v>
      </c>
      <c r="AD3225">
        <v>4734.91</v>
      </c>
      <c r="AE3225">
        <v>236.75</v>
      </c>
      <c r="AF3225" t="s">
        <v>11371</v>
      </c>
      <c r="AG3225" t="s">
        <v>11290</v>
      </c>
      <c r="AH3225">
        <v>1375</v>
      </c>
      <c r="AI3225">
        <v>3224</v>
      </c>
      <c r="AJ3225" t="s">
        <v>11312</v>
      </c>
      <c r="AK3225" t="s">
        <v>12027</v>
      </c>
      <c r="AL3225" t="s">
        <v>12032</v>
      </c>
      <c r="AM3225" t="s">
        <v>11369</v>
      </c>
      <c r="AN3225">
        <v>1</v>
      </c>
      <c r="AO3225" s="10" t="s">
        <v>12039</v>
      </c>
      <c r="AP3225" t="str" cm="1">
        <f t="array" ref="AP3225">_xlfn.IFS(
  Table1[[#This Row],[Age]]&lt;=25, "18-25",
  Table1[[#This Row],[Age]]&lt;=35, "26-35",
  Table1[[#This Row],[Age]]&lt;=45, "36-45",
  Table1[[#This Row],[Age]]&lt;=60, "46-60",
  TRUE, "60+")</f>
        <v>46-60</v>
      </c>
    </row>
    <row r="3226" spans="1:42" x14ac:dyDescent="0.3">
      <c r="A3226">
        <v>3225</v>
      </c>
      <c r="B3226" t="s">
        <v>34</v>
      </c>
      <c r="C3226" t="s">
        <v>97</v>
      </c>
      <c r="D3226">
        <v>57</v>
      </c>
      <c r="E3226" t="s">
        <v>104</v>
      </c>
      <c r="F3226" t="s">
        <v>3332</v>
      </c>
      <c r="G3226" t="s">
        <v>5113</v>
      </c>
      <c r="H3226">
        <v>19458798078</v>
      </c>
      <c r="I3226" t="s">
        <v>6571</v>
      </c>
      <c r="J3226" t="s">
        <v>7292</v>
      </c>
      <c r="K3226">
        <v>5525.99</v>
      </c>
      <c r="L3226" s="12" t="s">
        <v>8270</v>
      </c>
      <c r="M3226" s="10" t="s">
        <v>11375</v>
      </c>
      <c r="N3226">
        <v>3225</v>
      </c>
      <c r="O3226">
        <v>45118</v>
      </c>
      <c r="P3226" t="s">
        <v>11403</v>
      </c>
      <c r="Q3226" s="16">
        <v>240.88</v>
      </c>
      <c r="R3226">
        <v>5766.87</v>
      </c>
      <c r="S3226">
        <v>34</v>
      </c>
      <c r="T3226">
        <v>3225</v>
      </c>
      <c r="U3226">
        <v>47421.84</v>
      </c>
      <c r="V3226" t="s">
        <v>11413</v>
      </c>
      <c r="W3226">
        <v>7.98</v>
      </c>
      <c r="X3226">
        <v>36</v>
      </c>
      <c r="Y3226" t="s">
        <v>11689</v>
      </c>
      <c r="Z3226" t="s">
        <v>12012</v>
      </c>
      <c r="AA3226">
        <v>3225</v>
      </c>
      <c r="AB3226" t="s">
        <v>12017</v>
      </c>
      <c r="AC3226">
        <v>7397.22</v>
      </c>
      <c r="AD3226">
        <v>3071.13</v>
      </c>
      <c r="AE3226">
        <v>153.56</v>
      </c>
      <c r="AF3226" t="s">
        <v>11199</v>
      </c>
      <c r="AG3226" t="s">
        <v>11212</v>
      </c>
      <c r="AH3226">
        <v>9646</v>
      </c>
      <c r="AI3226">
        <v>3225</v>
      </c>
      <c r="AJ3226" t="s">
        <v>11137</v>
      </c>
      <c r="AK3226" t="s">
        <v>12028</v>
      </c>
      <c r="AL3226" t="s">
        <v>12031</v>
      </c>
      <c r="AM3226" t="s">
        <v>11374</v>
      </c>
      <c r="AN3226">
        <v>1</v>
      </c>
      <c r="AO3226" s="10" t="s">
        <v>12038</v>
      </c>
      <c r="AP3226" t="str" cm="1">
        <f t="array" ref="AP3226">_xlfn.IFS(
  Table1[[#This Row],[Age]]&lt;=25, "18-25",
  Table1[[#This Row],[Age]]&lt;=35, "26-35",
  Table1[[#This Row],[Age]]&lt;=45, "36-45",
  Table1[[#This Row],[Age]]&lt;=60, "46-60",
  TRUE, "60+")</f>
        <v>46-60</v>
      </c>
    </row>
    <row r="3227" spans="1:42" x14ac:dyDescent="0.3">
      <c r="A3227">
        <v>3226</v>
      </c>
      <c r="B3227" t="s">
        <v>24</v>
      </c>
      <c r="C3227" t="s">
        <v>59</v>
      </c>
      <c r="D3227">
        <v>64</v>
      </c>
      <c r="E3227" t="s">
        <v>106</v>
      </c>
      <c r="F3227" t="s">
        <v>3333</v>
      </c>
      <c r="G3227" t="s">
        <v>5114</v>
      </c>
      <c r="H3227">
        <v>19458798079</v>
      </c>
      <c r="I3227" t="s">
        <v>6950</v>
      </c>
      <c r="J3227" t="s">
        <v>7292</v>
      </c>
      <c r="K3227">
        <v>9088.11</v>
      </c>
      <c r="L3227" s="12" t="s">
        <v>9939</v>
      </c>
      <c r="M3227" s="10" t="s">
        <v>11230</v>
      </c>
      <c r="N3227">
        <v>3226</v>
      </c>
      <c r="O3227">
        <v>45005</v>
      </c>
      <c r="P3227" t="s">
        <v>11403</v>
      </c>
      <c r="Q3227" s="16">
        <v>3082.23</v>
      </c>
      <c r="R3227">
        <v>12170.34</v>
      </c>
      <c r="S3227">
        <v>82</v>
      </c>
      <c r="T3227">
        <v>3226</v>
      </c>
      <c r="U3227">
        <v>34484.71</v>
      </c>
      <c r="V3227" t="s">
        <v>11412</v>
      </c>
      <c r="W3227">
        <v>8.48</v>
      </c>
      <c r="X3227">
        <v>60</v>
      </c>
      <c r="Y3227" t="s">
        <v>11986</v>
      </c>
      <c r="Z3227" t="s">
        <v>12012</v>
      </c>
      <c r="AA3227">
        <v>3226</v>
      </c>
      <c r="AB3227" t="s">
        <v>12015</v>
      </c>
      <c r="AC3227">
        <v>5263.14</v>
      </c>
      <c r="AD3227">
        <v>74.06</v>
      </c>
      <c r="AE3227">
        <v>3.7</v>
      </c>
      <c r="AF3227" t="s">
        <v>11383</v>
      </c>
      <c r="AG3227" t="s">
        <v>11228</v>
      </c>
      <c r="AH3227">
        <v>6959</v>
      </c>
      <c r="AI3227">
        <v>3226</v>
      </c>
      <c r="AJ3227" t="s">
        <v>11070</v>
      </c>
      <c r="AK3227" t="s">
        <v>12028</v>
      </c>
      <c r="AL3227" t="s">
        <v>12032</v>
      </c>
      <c r="AM3227" t="s">
        <v>11157</v>
      </c>
      <c r="AN3227">
        <v>1</v>
      </c>
      <c r="AO3227" s="10" t="s">
        <v>12047</v>
      </c>
      <c r="AP3227" t="str" cm="1">
        <f t="array" ref="AP3227">_xlfn.IFS(
  Table1[[#This Row],[Age]]&lt;=25, "18-25",
  Table1[[#This Row],[Age]]&lt;=35, "26-35",
  Table1[[#This Row],[Age]]&lt;=45, "36-45",
  Table1[[#This Row],[Age]]&lt;=60, "46-60",
  TRUE, "60+")</f>
        <v>60+</v>
      </c>
    </row>
    <row r="3228" spans="1:42" x14ac:dyDescent="0.3">
      <c r="A3228">
        <v>3227</v>
      </c>
      <c r="B3228" t="s">
        <v>46</v>
      </c>
      <c r="C3228" t="s">
        <v>82</v>
      </c>
      <c r="D3228">
        <v>50</v>
      </c>
      <c r="E3228" t="s">
        <v>105</v>
      </c>
      <c r="F3228" t="s">
        <v>3334</v>
      </c>
      <c r="G3228" t="s">
        <v>5126</v>
      </c>
      <c r="H3228">
        <v>19458798080</v>
      </c>
      <c r="I3228" t="s">
        <v>5960</v>
      </c>
      <c r="J3228" t="s">
        <v>7292</v>
      </c>
      <c r="K3228">
        <v>3099.65</v>
      </c>
      <c r="L3228" s="12" t="s">
        <v>9940</v>
      </c>
      <c r="M3228" s="10" t="s">
        <v>11310</v>
      </c>
      <c r="N3228">
        <v>3227</v>
      </c>
      <c r="O3228">
        <v>45077</v>
      </c>
      <c r="P3228" t="s">
        <v>11403</v>
      </c>
      <c r="Q3228" s="16">
        <v>3154.78</v>
      </c>
      <c r="R3228">
        <v>6254.43</v>
      </c>
      <c r="S3228">
        <v>26</v>
      </c>
      <c r="T3228">
        <v>3227</v>
      </c>
      <c r="U3228">
        <v>27501</v>
      </c>
      <c r="V3228" t="s">
        <v>11411</v>
      </c>
      <c r="W3228">
        <v>4.12</v>
      </c>
      <c r="X3228">
        <v>48</v>
      </c>
      <c r="Y3228" t="s">
        <v>8227</v>
      </c>
      <c r="Z3228" t="s">
        <v>12011</v>
      </c>
      <c r="AA3228">
        <v>3227</v>
      </c>
      <c r="AB3228" t="s">
        <v>12015</v>
      </c>
      <c r="AC3228">
        <v>5789.51</v>
      </c>
      <c r="AD3228">
        <v>1669.04</v>
      </c>
      <c r="AE3228">
        <v>83.45</v>
      </c>
      <c r="AF3228" t="s">
        <v>11219</v>
      </c>
      <c r="AG3228" t="s">
        <v>11390</v>
      </c>
      <c r="AH3228">
        <v>8991</v>
      </c>
      <c r="AI3228">
        <v>3227</v>
      </c>
      <c r="AJ3228" t="s">
        <v>11042</v>
      </c>
      <c r="AK3228" t="s">
        <v>12027</v>
      </c>
      <c r="AL3228" t="s">
        <v>12031</v>
      </c>
      <c r="AM3228" t="s">
        <v>11398</v>
      </c>
      <c r="AN3228">
        <v>1</v>
      </c>
      <c r="AO3228" s="10" t="s">
        <v>12046</v>
      </c>
      <c r="AP3228" t="str" cm="1">
        <f t="array" ref="AP3228">_xlfn.IFS(
  Table1[[#This Row],[Age]]&lt;=25, "18-25",
  Table1[[#This Row],[Age]]&lt;=35, "26-35",
  Table1[[#This Row],[Age]]&lt;=45, "36-45",
  Table1[[#This Row],[Age]]&lt;=60, "46-60",
  TRUE, "60+")</f>
        <v>46-60</v>
      </c>
    </row>
    <row r="3229" spans="1:42" x14ac:dyDescent="0.3">
      <c r="A3229">
        <v>3228</v>
      </c>
      <c r="B3229" t="s">
        <v>13</v>
      </c>
      <c r="C3229" t="s">
        <v>89</v>
      </c>
      <c r="D3229">
        <v>46</v>
      </c>
      <c r="E3229" t="s">
        <v>106</v>
      </c>
      <c r="F3229" t="s">
        <v>3335</v>
      </c>
      <c r="G3229" t="s">
        <v>5131</v>
      </c>
      <c r="H3229">
        <v>19458798081</v>
      </c>
      <c r="I3229" t="s">
        <v>5213</v>
      </c>
      <c r="J3229" t="s">
        <v>7291</v>
      </c>
      <c r="K3229">
        <v>2072.36</v>
      </c>
      <c r="L3229" s="12" t="s">
        <v>9941</v>
      </c>
      <c r="M3229" s="10" t="s">
        <v>11331</v>
      </c>
      <c r="N3229">
        <v>3228</v>
      </c>
      <c r="O3229">
        <v>45241</v>
      </c>
      <c r="P3229" t="s">
        <v>11403</v>
      </c>
      <c r="Q3229" s="16">
        <v>142.44999999999999</v>
      </c>
      <c r="R3229">
        <v>2214.81</v>
      </c>
      <c r="S3229">
        <v>60</v>
      </c>
      <c r="T3229">
        <v>3228</v>
      </c>
      <c r="U3229">
        <v>49177.18</v>
      </c>
      <c r="V3229" t="s">
        <v>11413</v>
      </c>
      <c r="W3229">
        <v>5.25</v>
      </c>
      <c r="X3229">
        <v>36</v>
      </c>
      <c r="Y3229" t="s">
        <v>11512</v>
      </c>
      <c r="Z3229" t="s">
        <v>12010</v>
      </c>
      <c r="AA3229">
        <v>3228</v>
      </c>
      <c r="AB3229" t="s">
        <v>12016</v>
      </c>
      <c r="AC3229">
        <v>9622.64</v>
      </c>
      <c r="AD3229">
        <v>2107.3000000000002</v>
      </c>
      <c r="AE3229">
        <v>105.36</v>
      </c>
      <c r="AF3229" t="s">
        <v>11173</v>
      </c>
      <c r="AG3229" t="s">
        <v>11378</v>
      </c>
      <c r="AH3229">
        <v>4021</v>
      </c>
      <c r="AI3229">
        <v>3228</v>
      </c>
      <c r="AJ3229" t="s">
        <v>11320</v>
      </c>
      <c r="AK3229" t="s">
        <v>12027</v>
      </c>
      <c r="AL3229" t="s">
        <v>12031</v>
      </c>
      <c r="AM3229" t="s">
        <v>11231</v>
      </c>
      <c r="AN3229">
        <v>1</v>
      </c>
      <c r="AO3229" s="10" t="s">
        <v>12040</v>
      </c>
      <c r="AP3229" t="str" cm="1">
        <f t="array" ref="AP3229">_xlfn.IFS(
  Table1[[#This Row],[Age]]&lt;=25, "18-25",
  Table1[[#This Row],[Age]]&lt;=35, "26-35",
  Table1[[#This Row],[Age]]&lt;=45, "36-45",
  Table1[[#This Row],[Age]]&lt;=60, "46-60",
  TRUE, "60+")</f>
        <v>46-60</v>
      </c>
    </row>
    <row r="3230" spans="1:42" x14ac:dyDescent="0.3">
      <c r="A3230">
        <v>3229</v>
      </c>
      <c r="B3230" t="s">
        <v>26</v>
      </c>
      <c r="C3230" t="s">
        <v>98</v>
      </c>
      <c r="D3230">
        <v>19</v>
      </c>
      <c r="E3230" t="s">
        <v>104</v>
      </c>
      <c r="F3230" t="s">
        <v>3336</v>
      </c>
      <c r="G3230" t="s">
        <v>5120</v>
      </c>
      <c r="H3230">
        <v>19458798082</v>
      </c>
      <c r="I3230" t="s">
        <v>6951</v>
      </c>
      <c r="J3230" t="s">
        <v>7292</v>
      </c>
      <c r="K3230">
        <v>4838.68</v>
      </c>
      <c r="L3230" s="12" t="s">
        <v>9942</v>
      </c>
      <c r="M3230" s="10" t="s">
        <v>11052</v>
      </c>
      <c r="N3230">
        <v>3229</v>
      </c>
      <c r="O3230">
        <v>45121</v>
      </c>
      <c r="P3230" t="s">
        <v>11404</v>
      </c>
      <c r="Q3230" s="16">
        <v>3937.53</v>
      </c>
      <c r="R3230">
        <v>8776.2099999999991</v>
      </c>
      <c r="S3230">
        <v>2</v>
      </c>
      <c r="T3230">
        <v>3229</v>
      </c>
      <c r="U3230">
        <v>17351.73</v>
      </c>
      <c r="V3230" t="s">
        <v>11413</v>
      </c>
      <c r="W3230">
        <v>7.36</v>
      </c>
      <c r="X3230">
        <v>48</v>
      </c>
      <c r="Y3230" t="s">
        <v>7663</v>
      </c>
      <c r="Z3230" t="s">
        <v>12011</v>
      </c>
      <c r="AA3230">
        <v>3229</v>
      </c>
      <c r="AB3230" t="s">
        <v>12015</v>
      </c>
      <c r="AC3230">
        <v>5369.07</v>
      </c>
      <c r="AD3230">
        <v>3628.83</v>
      </c>
      <c r="AE3230">
        <v>181.44</v>
      </c>
      <c r="AF3230" t="s">
        <v>11357</v>
      </c>
      <c r="AG3230" t="s">
        <v>11249</v>
      </c>
      <c r="AH3230">
        <v>5572</v>
      </c>
      <c r="AI3230">
        <v>3229</v>
      </c>
      <c r="AJ3230" t="s">
        <v>11337</v>
      </c>
      <c r="AK3230" t="s">
        <v>12029</v>
      </c>
      <c r="AL3230" t="s">
        <v>12031</v>
      </c>
      <c r="AM3230" t="s">
        <v>11386</v>
      </c>
      <c r="AN3230">
        <v>1</v>
      </c>
      <c r="AO3230" s="10" t="s">
        <v>12038</v>
      </c>
      <c r="AP3230" t="str" cm="1">
        <f t="array" ref="AP3230">_xlfn.IFS(
  Table1[[#This Row],[Age]]&lt;=25, "18-25",
  Table1[[#This Row],[Age]]&lt;=35, "26-35",
  Table1[[#This Row],[Age]]&lt;=45, "36-45",
  Table1[[#This Row],[Age]]&lt;=60, "46-60",
  TRUE, "60+")</f>
        <v>18-25</v>
      </c>
    </row>
    <row r="3231" spans="1:42" x14ac:dyDescent="0.3">
      <c r="A3231">
        <v>3230</v>
      </c>
      <c r="B3231" t="s">
        <v>36</v>
      </c>
      <c r="C3231" t="s">
        <v>56</v>
      </c>
      <c r="D3231">
        <v>43</v>
      </c>
      <c r="E3231" t="s">
        <v>106</v>
      </c>
      <c r="F3231" t="s">
        <v>3337</v>
      </c>
      <c r="G3231" t="s">
        <v>5133</v>
      </c>
      <c r="H3231">
        <v>19458798083</v>
      </c>
      <c r="I3231" t="s">
        <v>5386</v>
      </c>
      <c r="J3231" t="s">
        <v>7291</v>
      </c>
      <c r="K3231">
        <v>1650.63</v>
      </c>
      <c r="L3231" s="12" t="s">
        <v>9943</v>
      </c>
      <c r="M3231" s="10" t="s">
        <v>11203</v>
      </c>
      <c r="N3231">
        <v>3230</v>
      </c>
      <c r="O3231">
        <v>45127</v>
      </c>
      <c r="P3231" t="s">
        <v>11404</v>
      </c>
      <c r="Q3231" s="16">
        <v>776.54</v>
      </c>
      <c r="R3231">
        <v>874.09</v>
      </c>
      <c r="S3231">
        <v>73</v>
      </c>
      <c r="T3231">
        <v>3230</v>
      </c>
      <c r="U3231">
        <v>14633.33</v>
      </c>
      <c r="V3231" t="s">
        <v>11413</v>
      </c>
      <c r="W3231">
        <v>1.34</v>
      </c>
      <c r="X3231">
        <v>48</v>
      </c>
      <c r="Y3231" t="s">
        <v>11563</v>
      </c>
      <c r="Z3231" t="s">
        <v>12012</v>
      </c>
      <c r="AA3231">
        <v>3230</v>
      </c>
      <c r="AB3231" t="s">
        <v>12017</v>
      </c>
      <c r="AC3231">
        <v>9940.4699999999993</v>
      </c>
      <c r="AD3231">
        <v>2973.68</v>
      </c>
      <c r="AE3231">
        <v>148.68</v>
      </c>
      <c r="AF3231" t="s">
        <v>11034</v>
      </c>
      <c r="AG3231" t="s">
        <v>11101</v>
      </c>
      <c r="AH3231">
        <v>165</v>
      </c>
      <c r="AI3231">
        <v>3230</v>
      </c>
      <c r="AJ3231" t="s">
        <v>11331</v>
      </c>
      <c r="AK3231" t="s">
        <v>12028</v>
      </c>
      <c r="AL3231" t="s">
        <v>12032</v>
      </c>
      <c r="AM3231" t="s">
        <v>11315</v>
      </c>
      <c r="AN3231">
        <v>1</v>
      </c>
      <c r="AO3231" s="10" t="s">
        <v>12038</v>
      </c>
      <c r="AP3231" t="str" cm="1">
        <f t="array" ref="AP3231">_xlfn.IFS(
  Table1[[#This Row],[Age]]&lt;=25, "18-25",
  Table1[[#This Row],[Age]]&lt;=35, "26-35",
  Table1[[#This Row],[Age]]&lt;=45, "36-45",
  Table1[[#This Row],[Age]]&lt;=60, "46-60",
  TRUE, "60+")</f>
        <v>36-45</v>
      </c>
    </row>
    <row r="3232" spans="1:42" x14ac:dyDescent="0.3">
      <c r="A3232">
        <v>3231</v>
      </c>
      <c r="B3232" t="s">
        <v>23</v>
      </c>
      <c r="C3232" t="s">
        <v>74</v>
      </c>
      <c r="D3232">
        <v>49</v>
      </c>
      <c r="E3232" t="s">
        <v>106</v>
      </c>
      <c r="F3232" t="s">
        <v>3338</v>
      </c>
      <c r="G3232" t="s">
        <v>5141</v>
      </c>
      <c r="H3232">
        <v>19458798084</v>
      </c>
      <c r="I3232" t="s">
        <v>6952</v>
      </c>
      <c r="J3232" t="s">
        <v>7292</v>
      </c>
      <c r="K3232">
        <v>2789.74</v>
      </c>
      <c r="L3232" s="12" t="s">
        <v>8816</v>
      </c>
      <c r="M3232" s="10" t="s">
        <v>11154</v>
      </c>
      <c r="N3232">
        <v>3231</v>
      </c>
      <c r="O3232">
        <v>45204</v>
      </c>
      <c r="P3232" t="s">
        <v>11404</v>
      </c>
      <c r="Q3232" s="16">
        <v>3509.35</v>
      </c>
      <c r="R3232">
        <v>-719.61</v>
      </c>
      <c r="S3232">
        <v>45</v>
      </c>
      <c r="T3232">
        <v>3231</v>
      </c>
      <c r="U3232">
        <v>17640.07</v>
      </c>
      <c r="V3232" t="s">
        <v>11413</v>
      </c>
      <c r="W3232">
        <v>6.97</v>
      </c>
      <c r="X3232">
        <v>12</v>
      </c>
      <c r="Y3232" t="s">
        <v>10200</v>
      </c>
      <c r="Z3232" t="s">
        <v>12012</v>
      </c>
      <c r="AA3232">
        <v>3231</v>
      </c>
      <c r="AB3232" t="s">
        <v>12015</v>
      </c>
      <c r="AC3232">
        <v>6141.47</v>
      </c>
      <c r="AD3232">
        <v>3176.99</v>
      </c>
      <c r="AE3232">
        <v>158.85</v>
      </c>
      <c r="AF3232" t="s">
        <v>11179</v>
      </c>
      <c r="AG3232" t="s">
        <v>11050</v>
      </c>
      <c r="AH3232">
        <v>4442</v>
      </c>
      <c r="AI3232">
        <v>3231</v>
      </c>
      <c r="AJ3232" t="s">
        <v>11156</v>
      </c>
      <c r="AK3232" t="s">
        <v>12027</v>
      </c>
      <c r="AL3232" t="s">
        <v>12031</v>
      </c>
      <c r="AM3232" t="s">
        <v>11237</v>
      </c>
      <c r="AN3232">
        <v>1</v>
      </c>
      <c r="AO3232" s="10" t="s">
        <v>12044</v>
      </c>
      <c r="AP3232" t="str" cm="1">
        <f t="array" ref="AP3232">_xlfn.IFS(
  Table1[[#This Row],[Age]]&lt;=25, "18-25",
  Table1[[#This Row],[Age]]&lt;=35, "26-35",
  Table1[[#This Row],[Age]]&lt;=45, "36-45",
  Table1[[#This Row],[Age]]&lt;=60, "46-60",
  TRUE, "60+")</f>
        <v>46-60</v>
      </c>
    </row>
    <row r="3233" spans="1:42" x14ac:dyDescent="0.3">
      <c r="A3233">
        <v>3232</v>
      </c>
      <c r="B3233" t="s">
        <v>16</v>
      </c>
      <c r="C3233" t="s">
        <v>39</v>
      </c>
      <c r="D3233">
        <v>20</v>
      </c>
      <c r="E3233" t="s">
        <v>105</v>
      </c>
      <c r="F3233" t="s">
        <v>3339</v>
      </c>
      <c r="G3233" t="s">
        <v>5126</v>
      </c>
      <c r="H3233">
        <v>19458798085</v>
      </c>
      <c r="I3233" t="s">
        <v>5809</v>
      </c>
      <c r="J3233" t="s">
        <v>7291</v>
      </c>
      <c r="K3233">
        <v>9867.65</v>
      </c>
      <c r="L3233" s="12" t="s">
        <v>8634</v>
      </c>
      <c r="M3233" s="10" t="s">
        <v>11286</v>
      </c>
      <c r="N3233">
        <v>3232</v>
      </c>
      <c r="O3233">
        <v>45010</v>
      </c>
      <c r="P3233" t="s">
        <v>11402</v>
      </c>
      <c r="Q3233" s="16">
        <v>198.74</v>
      </c>
      <c r="R3233">
        <v>9668.91</v>
      </c>
      <c r="S3233">
        <v>5</v>
      </c>
      <c r="T3233">
        <v>3232</v>
      </c>
      <c r="U3233">
        <v>37792.06</v>
      </c>
      <c r="V3233" t="s">
        <v>11412</v>
      </c>
      <c r="W3233">
        <v>2.08</v>
      </c>
      <c r="X3233">
        <v>36</v>
      </c>
      <c r="Y3233" t="s">
        <v>8651</v>
      </c>
      <c r="Z3233" t="s">
        <v>12010</v>
      </c>
      <c r="AA3233">
        <v>3232</v>
      </c>
      <c r="AB3233" t="s">
        <v>12016</v>
      </c>
      <c r="AC3233">
        <v>9253.4699999999993</v>
      </c>
      <c r="AD3233">
        <v>1324.85</v>
      </c>
      <c r="AE3233">
        <v>66.239999999999995</v>
      </c>
      <c r="AF3233" t="s">
        <v>11249</v>
      </c>
      <c r="AG3233" t="s">
        <v>11164</v>
      </c>
      <c r="AH3233">
        <v>3973</v>
      </c>
      <c r="AI3233">
        <v>3232</v>
      </c>
      <c r="AJ3233" t="s">
        <v>11160</v>
      </c>
      <c r="AK3233" t="s">
        <v>12029</v>
      </c>
      <c r="AL3233" t="s">
        <v>12032</v>
      </c>
      <c r="AM3233" t="s">
        <v>11086</v>
      </c>
      <c r="AN3233">
        <v>1</v>
      </c>
      <c r="AO3233" s="10" t="s">
        <v>12047</v>
      </c>
      <c r="AP3233" t="str" cm="1">
        <f t="array" ref="AP3233">_xlfn.IFS(
  Table1[[#This Row],[Age]]&lt;=25, "18-25",
  Table1[[#This Row],[Age]]&lt;=35, "26-35",
  Table1[[#This Row],[Age]]&lt;=45, "36-45",
  Table1[[#This Row],[Age]]&lt;=60, "46-60",
  TRUE, "60+")</f>
        <v>18-25</v>
      </c>
    </row>
    <row r="3234" spans="1:42" x14ac:dyDescent="0.3">
      <c r="A3234">
        <v>3233</v>
      </c>
      <c r="B3234" t="s">
        <v>22</v>
      </c>
      <c r="C3234" t="s">
        <v>93</v>
      </c>
      <c r="D3234">
        <v>47</v>
      </c>
      <c r="E3234" t="s">
        <v>105</v>
      </c>
      <c r="F3234" t="s">
        <v>3340</v>
      </c>
      <c r="G3234" t="s">
        <v>5142</v>
      </c>
      <c r="H3234">
        <v>19458798086</v>
      </c>
      <c r="I3234" t="s">
        <v>6488</v>
      </c>
      <c r="J3234" t="s">
        <v>7291</v>
      </c>
      <c r="K3234">
        <v>5624.7</v>
      </c>
      <c r="L3234" s="12" t="s">
        <v>9944</v>
      </c>
      <c r="M3234" s="10" t="s">
        <v>11312</v>
      </c>
      <c r="N3234">
        <v>3233</v>
      </c>
      <c r="O3234">
        <v>45189</v>
      </c>
      <c r="P3234" t="s">
        <v>11402</v>
      </c>
      <c r="Q3234" s="16">
        <v>3072.3</v>
      </c>
      <c r="R3234">
        <v>8697</v>
      </c>
      <c r="S3234">
        <v>26</v>
      </c>
      <c r="T3234">
        <v>3233</v>
      </c>
      <c r="U3234">
        <v>17513.32</v>
      </c>
      <c r="V3234" t="s">
        <v>11412</v>
      </c>
      <c r="W3234">
        <v>3.59</v>
      </c>
      <c r="X3234">
        <v>12</v>
      </c>
      <c r="Y3234" t="s">
        <v>10657</v>
      </c>
      <c r="Z3234" t="s">
        <v>12011</v>
      </c>
      <c r="AA3234">
        <v>3233</v>
      </c>
      <c r="AB3234" t="s">
        <v>12016</v>
      </c>
      <c r="AC3234">
        <v>7514.63</v>
      </c>
      <c r="AD3234">
        <v>4146.43</v>
      </c>
      <c r="AE3234">
        <v>207.32</v>
      </c>
      <c r="AF3234" t="s">
        <v>11322</v>
      </c>
      <c r="AG3234" t="s">
        <v>11098</v>
      </c>
      <c r="AH3234">
        <v>7156</v>
      </c>
      <c r="AI3234">
        <v>3233</v>
      </c>
      <c r="AJ3234" t="s">
        <v>11311</v>
      </c>
      <c r="AK3234" t="s">
        <v>12028</v>
      </c>
      <c r="AL3234" t="s">
        <v>12032</v>
      </c>
      <c r="AM3234" t="s">
        <v>11347</v>
      </c>
      <c r="AN3234">
        <v>1</v>
      </c>
      <c r="AO3234" s="10" t="s">
        <v>12042</v>
      </c>
      <c r="AP3234" t="str" cm="1">
        <f t="array" ref="AP3234">_xlfn.IFS(
  Table1[[#This Row],[Age]]&lt;=25, "18-25",
  Table1[[#This Row],[Age]]&lt;=35, "26-35",
  Table1[[#This Row],[Age]]&lt;=45, "36-45",
  Table1[[#This Row],[Age]]&lt;=60, "46-60",
  TRUE, "60+")</f>
        <v>46-60</v>
      </c>
    </row>
    <row r="3235" spans="1:42" x14ac:dyDescent="0.3">
      <c r="A3235">
        <v>3234</v>
      </c>
      <c r="B3235" t="s">
        <v>14</v>
      </c>
      <c r="C3235" t="s">
        <v>100</v>
      </c>
      <c r="D3235">
        <v>36</v>
      </c>
      <c r="E3235" t="s">
        <v>106</v>
      </c>
      <c r="F3235" t="s">
        <v>3341</v>
      </c>
      <c r="G3235" t="s">
        <v>5145</v>
      </c>
      <c r="H3235">
        <v>19458798087</v>
      </c>
      <c r="I3235" t="s">
        <v>5347</v>
      </c>
      <c r="J3235" t="s">
        <v>7291</v>
      </c>
      <c r="K3235">
        <v>7860.71</v>
      </c>
      <c r="L3235" s="12" t="s">
        <v>9945</v>
      </c>
      <c r="M3235" s="10" t="s">
        <v>11306</v>
      </c>
      <c r="N3235">
        <v>3234</v>
      </c>
      <c r="O3235">
        <v>45071</v>
      </c>
      <c r="P3235" t="s">
        <v>11404</v>
      </c>
      <c r="Q3235" s="16">
        <v>2608.6999999999998</v>
      </c>
      <c r="R3235">
        <v>10469.41</v>
      </c>
      <c r="S3235">
        <v>79</v>
      </c>
      <c r="T3235">
        <v>3234</v>
      </c>
      <c r="U3235">
        <v>6035.36</v>
      </c>
      <c r="V3235" t="s">
        <v>11413</v>
      </c>
      <c r="W3235">
        <v>8.2899999999999991</v>
      </c>
      <c r="X3235">
        <v>12</v>
      </c>
      <c r="Y3235" t="s">
        <v>11461</v>
      </c>
      <c r="Z3235" t="s">
        <v>12012</v>
      </c>
      <c r="AA3235">
        <v>3234</v>
      </c>
      <c r="AB3235" t="s">
        <v>12017</v>
      </c>
      <c r="AC3235">
        <v>1979.22</v>
      </c>
      <c r="AD3235">
        <v>1600.16</v>
      </c>
      <c r="AE3235">
        <v>80.010000000000005</v>
      </c>
      <c r="AF3235" t="s">
        <v>11292</v>
      </c>
      <c r="AG3235" t="s">
        <v>11290</v>
      </c>
      <c r="AH3235">
        <v>8328</v>
      </c>
      <c r="AI3235">
        <v>3234</v>
      </c>
      <c r="AJ3235" t="s">
        <v>11075</v>
      </c>
      <c r="AK3235" t="s">
        <v>12028</v>
      </c>
      <c r="AL3235" t="s">
        <v>12031</v>
      </c>
      <c r="AM3235" t="s">
        <v>11044</v>
      </c>
      <c r="AN3235">
        <v>1</v>
      </c>
      <c r="AO3235" s="10" t="s">
        <v>12046</v>
      </c>
      <c r="AP3235" t="str" cm="1">
        <f t="array" ref="AP3235">_xlfn.IFS(
  Table1[[#This Row],[Age]]&lt;=25, "18-25",
  Table1[[#This Row],[Age]]&lt;=35, "26-35",
  Table1[[#This Row],[Age]]&lt;=45, "36-45",
  Table1[[#This Row],[Age]]&lt;=60, "46-60",
  TRUE, "60+")</f>
        <v>36-45</v>
      </c>
    </row>
    <row r="3236" spans="1:42" x14ac:dyDescent="0.3">
      <c r="A3236">
        <v>3235</v>
      </c>
      <c r="B3236" t="s">
        <v>6</v>
      </c>
      <c r="C3236" t="s">
        <v>95</v>
      </c>
      <c r="D3236">
        <v>27</v>
      </c>
      <c r="E3236" t="s">
        <v>105</v>
      </c>
      <c r="F3236" t="s">
        <v>3342</v>
      </c>
      <c r="G3236" t="s">
        <v>5137</v>
      </c>
      <c r="H3236">
        <v>19458798088</v>
      </c>
      <c r="I3236" t="s">
        <v>5851</v>
      </c>
      <c r="J3236" t="s">
        <v>7292</v>
      </c>
      <c r="K3236">
        <v>2196.92</v>
      </c>
      <c r="L3236" s="12" t="s">
        <v>9946</v>
      </c>
      <c r="M3236" s="10" t="s">
        <v>11110</v>
      </c>
      <c r="N3236">
        <v>3235</v>
      </c>
      <c r="O3236">
        <v>45159</v>
      </c>
      <c r="P3236" t="s">
        <v>11403</v>
      </c>
      <c r="Q3236" s="16">
        <v>2421.5500000000002</v>
      </c>
      <c r="R3236">
        <v>-224.63</v>
      </c>
      <c r="S3236">
        <v>25</v>
      </c>
      <c r="T3236">
        <v>3235</v>
      </c>
      <c r="U3236">
        <v>32571.29</v>
      </c>
      <c r="V3236" t="s">
        <v>11412</v>
      </c>
      <c r="W3236">
        <v>6.72</v>
      </c>
      <c r="X3236">
        <v>36</v>
      </c>
      <c r="Y3236" t="s">
        <v>11576</v>
      </c>
      <c r="Z3236" t="s">
        <v>12010</v>
      </c>
      <c r="AA3236">
        <v>3235</v>
      </c>
      <c r="AB3236" t="s">
        <v>12017</v>
      </c>
      <c r="AC3236">
        <v>6537.98</v>
      </c>
      <c r="AD3236">
        <v>3579.1</v>
      </c>
      <c r="AE3236">
        <v>178.96</v>
      </c>
      <c r="AF3236" t="s">
        <v>11244</v>
      </c>
      <c r="AG3236" t="s">
        <v>11351</v>
      </c>
      <c r="AH3236">
        <v>6209</v>
      </c>
      <c r="AI3236">
        <v>3235</v>
      </c>
      <c r="AJ3236" t="s">
        <v>11211</v>
      </c>
      <c r="AK3236" t="s">
        <v>12028</v>
      </c>
      <c r="AL3236" t="s">
        <v>12032</v>
      </c>
      <c r="AM3236" t="s">
        <v>11242</v>
      </c>
      <c r="AN3236">
        <v>1</v>
      </c>
      <c r="AO3236" s="10" t="s">
        <v>12041</v>
      </c>
      <c r="AP3236" t="str" cm="1">
        <f t="array" ref="AP3236">_xlfn.IFS(
  Table1[[#This Row],[Age]]&lt;=25, "18-25",
  Table1[[#This Row],[Age]]&lt;=35, "26-35",
  Table1[[#This Row],[Age]]&lt;=45, "36-45",
  Table1[[#This Row],[Age]]&lt;=60, "46-60",
  TRUE, "60+")</f>
        <v>26-35</v>
      </c>
    </row>
    <row r="3237" spans="1:42" x14ac:dyDescent="0.3">
      <c r="A3237">
        <v>3236</v>
      </c>
      <c r="B3237" t="s">
        <v>17</v>
      </c>
      <c r="C3237" t="s">
        <v>101</v>
      </c>
      <c r="D3237">
        <v>42</v>
      </c>
      <c r="E3237" t="s">
        <v>105</v>
      </c>
      <c r="F3237" t="s">
        <v>3343</v>
      </c>
      <c r="G3237" t="s">
        <v>5111</v>
      </c>
      <c r="H3237">
        <v>19458798089</v>
      </c>
      <c r="I3237" t="s">
        <v>6222</v>
      </c>
      <c r="J3237" t="s">
        <v>7292</v>
      </c>
      <c r="K3237">
        <v>5248.68</v>
      </c>
      <c r="L3237" s="12" t="s">
        <v>9894</v>
      </c>
      <c r="M3237" s="10" t="s">
        <v>11372</v>
      </c>
      <c r="N3237">
        <v>3236</v>
      </c>
      <c r="O3237">
        <v>45077</v>
      </c>
      <c r="P3237" t="s">
        <v>11403</v>
      </c>
      <c r="Q3237" s="16">
        <v>1839.66</v>
      </c>
      <c r="R3237">
        <v>3409.02</v>
      </c>
      <c r="S3237">
        <v>26</v>
      </c>
      <c r="T3237">
        <v>3236</v>
      </c>
      <c r="U3237">
        <v>11926.2</v>
      </c>
      <c r="V3237" t="s">
        <v>11413</v>
      </c>
      <c r="W3237">
        <v>6.6</v>
      </c>
      <c r="X3237">
        <v>60</v>
      </c>
      <c r="Y3237" t="s">
        <v>10997</v>
      </c>
      <c r="Z3237" t="s">
        <v>12012</v>
      </c>
      <c r="AA3237">
        <v>3236</v>
      </c>
      <c r="AB3237" t="s">
        <v>12015</v>
      </c>
      <c r="AC3237">
        <v>9576.65</v>
      </c>
      <c r="AD3237">
        <v>1311.19</v>
      </c>
      <c r="AE3237">
        <v>65.56</v>
      </c>
      <c r="AF3237" t="s">
        <v>11273</v>
      </c>
      <c r="AG3237" t="s">
        <v>11206</v>
      </c>
      <c r="AH3237">
        <v>2023</v>
      </c>
      <c r="AI3237">
        <v>3236</v>
      </c>
      <c r="AJ3237" t="s">
        <v>11333</v>
      </c>
      <c r="AK3237" t="s">
        <v>12029</v>
      </c>
      <c r="AL3237" t="s">
        <v>12032</v>
      </c>
      <c r="AM3237" t="s">
        <v>11204</v>
      </c>
      <c r="AN3237">
        <v>1</v>
      </c>
      <c r="AO3237" s="10" t="s">
        <v>12046</v>
      </c>
      <c r="AP3237" t="str" cm="1">
        <f t="array" ref="AP3237">_xlfn.IFS(
  Table1[[#This Row],[Age]]&lt;=25, "18-25",
  Table1[[#This Row],[Age]]&lt;=35, "26-35",
  Table1[[#This Row],[Age]]&lt;=45, "36-45",
  Table1[[#This Row],[Age]]&lt;=60, "46-60",
  TRUE, "60+")</f>
        <v>36-45</v>
      </c>
    </row>
    <row r="3238" spans="1:42" x14ac:dyDescent="0.3">
      <c r="A3238">
        <v>3237</v>
      </c>
      <c r="B3238" t="s">
        <v>20</v>
      </c>
      <c r="C3238" t="s">
        <v>91</v>
      </c>
      <c r="D3238">
        <v>63</v>
      </c>
      <c r="E3238" t="s">
        <v>104</v>
      </c>
      <c r="F3238" t="s">
        <v>3344</v>
      </c>
      <c r="G3238" t="s">
        <v>5111</v>
      </c>
      <c r="H3238">
        <v>19458798090</v>
      </c>
      <c r="I3238" t="s">
        <v>5875</v>
      </c>
      <c r="J3238" t="s">
        <v>7291</v>
      </c>
      <c r="K3238">
        <v>5154.24</v>
      </c>
      <c r="L3238" s="12" t="s">
        <v>9947</v>
      </c>
      <c r="M3238" s="10" t="s">
        <v>11338</v>
      </c>
      <c r="N3238">
        <v>3237</v>
      </c>
      <c r="O3238">
        <v>44963</v>
      </c>
      <c r="P3238" t="s">
        <v>11402</v>
      </c>
      <c r="Q3238" s="16">
        <v>2106.9899999999998</v>
      </c>
      <c r="R3238">
        <v>7261.23</v>
      </c>
      <c r="S3238">
        <v>92</v>
      </c>
      <c r="T3238">
        <v>3237</v>
      </c>
      <c r="U3238">
        <v>1203.99</v>
      </c>
      <c r="V3238" t="s">
        <v>11413</v>
      </c>
      <c r="W3238">
        <v>3.04</v>
      </c>
      <c r="X3238">
        <v>48</v>
      </c>
      <c r="Y3238" t="s">
        <v>11435</v>
      </c>
      <c r="Z3238" t="s">
        <v>12010</v>
      </c>
      <c r="AA3238">
        <v>3237</v>
      </c>
      <c r="AB3238" t="s">
        <v>12017</v>
      </c>
      <c r="AC3238">
        <v>4002.48</v>
      </c>
      <c r="AD3238">
        <v>3163.21</v>
      </c>
      <c r="AE3238">
        <v>158.16</v>
      </c>
      <c r="AF3238" t="s">
        <v>11321</v>
      </c>
      <c r="AG3238" t="s">
        <v>11396</v>
      </c>
      <c r="AH3238">
        <v>3987</v>
      </c>
      <c r="AI3238">
        <v>3237</v>
      </c>
      <c r="AJ3238" t="s">
        <v>11156</v>
      </c>
      <c r="AK3238" t="s">
        <v>12028</v>
      </c>
      <c r="AL3238" t="s">
        <v>12031</v>
      </c>
      <c r="AM3238" t="s">
        <v>11134</v>
      </c>
      <c r="AN3238">
        <v>1</v>
      </c>
      <c r="AO3238" s="10" t="s">
        <v>12045</v>
      </c>
      <c r="AP3238" t="str" cm="1">
        <f t="array" ref="AP3238">_xlfn.IFS(
  Table1[[#This Row],[Age]]&lt;=25, "18-25",
  Table1[[#This Row],[Age]]&lt;=35, "26-35",
  Table1[[#This Row],[Age]]&lt;=45, "36-45",
  Table1[[#This Row],[Age]]&lt;=60, "46-60",
  TRUE, "60+")</f>
        <v>60+</v>
      </c>
    </row>
    <row r="3239" spans="1:42" x14ac:dyDescent="0.3">
      <c r="A3239">
        <v>3238</v>
      </c>
      <c r="B3239" t="s">
        <v>25</v>
      </c>
      <c r="C3239" t="s">
        <v>74</v>
      </c>
      <c r="D3239">
        <v>36</v>
      </c>
      <c r="E3239" t="s">
        <v>105</v>
      </c>
      <c r="F3239" t="s">
        <v>3345</v>
      </c>
      <c r="G3239" t="s">
        <v>5126</v>
      </c>
      <c r="H3239">
        <v>19458798091</v>
      </c>
      <c r="I3239" t="s">
        <v>5182</v>
      </c>
      <c r="J3239" t="s">
        <v>7292</v>
      </c>
      <c r="K3239">
        <v>8145.41</v>
      </c>
      <c r="L3239" s="12" t="s">
        <v>9948</v>
      </c>
      <c r="M3239" s="10" t="s">
        <v>11114</v>
      </c>
      <c r="N3239">
        <v>3238</v>
      </c>
      <c r="O3239">
        <v>45250</v>
      </c>
      <c r="P3239" t="s">
        <v>11402</v>
      </c>
      <c r="Q3239" s="16">
        <v>2389.6999999999998</v>
      </c>
      <c r="R3239">
        <v>10535.11</v>
      </c>
      <c r="S3239">
        <v>87</v>
      </c>
      <c r="T3239">
        <v>3238</v>
      </c>
      <c r="U3239">
        <v>10758.71</v>
      </c>
      <c r="V3239" t="s">
        <v>11411</v>
      </c>
      <c r="W3239">
        <v>7.01</v>
      </c>
      <c r="X3239">
        <v>12</v>
      </c>
      <c r="Y3239" t="s">
        <v>7853</v>
      </c>
      <c r="Z3239" t="s">
        <v>12011</v>
      </c>
      <c r="AA3239">
        <v>3238</v>
      </c>
      <c r="AB3239" t="s">
        <v>12015</v>
      </c>
      <c r="AC3239">
        <v>4214.38</v>
      </c>
      <c r="AD3239">
        <v>2541.58</v>
      </c>
      <c r="AE3239">
        <v>127.08</v>
      </c>
      <c r="AF3239" t="s">
        <v>11187</v>
      </c>
      <c r="AG3239" t="s">
        <v>11207</v>
      </c>
      <c r="AH3239">
        <v>7298</v>
      </c>
      <c r="AI3239">
        <v>3238</v>
      </c>
      <c r="AJ3239" t="s">
        <v>11193</v>
      </c>
      <c r="AK3239" t="s">
        <v>12027</v>
      </c>
      <c r="AL3239" t="s">
        <v>12031</v>
      </c>
      <c r="AM3239" t="s">
        <v>11390</v>
      </c>
      <c r="AN3239">
        <v>1</v>
      </c>
      <c r="AO3239" s="10" t="s">
        <v>12040</v>
      </c>
      <c r="AP3239" t="str" cm="1">
        <f t="array" ref="AP3239">_xlfn.IFS(
  Table1[[#This Row],[Age]]&lt;=25, "18-25",
  Table1[[#This Row],[Age]]&lt;=35, "26-35",
  Table1[[#This Row],[Age]]&lt;=45, "36-45",
  Table1[[#This Row],[Age]]&lt;=60, "46-60",
  TRUE, "60+")</f>
        <v>36-45</v>
      </c>
    </row>
    <row r="3240" spans="1:42" x14ac:dyDescent="0.3">
      <c r="A3240">
        <v>3239</v>
      </c>
      <c r="B3240" t="s">
        <v>38</v>
      </c>
      <c r="C3240" t="s">
        <v>90</v>
      </c>
      <c r="D3240">
        <v>60</v>
      </c>
      <c r="E3240" t="s">
        <v>106</v>
      </c>
      <c r="F3240" t="s">
        <v>3346</v>
      </c>
      <c r="G3240" t="s">
        <v>5132</v>
      </c>
      <c r="H3240">
        <v>19458798092</v>
      </c>
      <c r="I3240" t="s">
        <v>6953</v>
      </c>
      <c r="J3240" t="s">
        <v>7291</v>
      </c>
      <c r="K3240">
        <v>313.56</v>
      </c>
      <c r="L3240" s="12" t="s">
        <v>9949</v>
      </c>
      <c r="M3240" s="10" t="s">
        <v>11084</v>
      </c>
      <c r="N3240">
        <v>3239</v>
      </c>
      <c r="O3240">
        <v>45127</v>
      </c>
      <c r="P3240" t="s">
        <v>11403</v>
      </c>
      <c r="Q3240" s="16">
        <v>1495.47</v>
      </c>
      <c r="R3240">
        <v>-1181.9100000000001</v>
      </c>
      <c r="S3240">
        <v>85</v>
      </c>
      <c r="T3240">
        <v>3239</v>
      </c>
      <c r="U3240">
        <v>41138.129999999997</v>
      </c>
      <c r="V3240" t="s">
        <v>11411</v>
      </c>
      <c r="W3240">
        <v>2.19</v>
      </c>
      <c r="X3240">
        <v>60</v>
      </c>
      <c r="Y3240" t="s">
        <v>10810</v>
      </c>
      <c r="Z3240" t="s">
        <v>12010</v>
      </c>
      <c r="AA3240">
        <v>3239</v>
      </c>
      <c r="AB3240" t="s">
        <v>12017</v>
      </c>
      <c r="AC3240">
        <v>2041.22</v>
      </c>
      <c r="AD3240">
        <v>644.88</v>
      </c>
      <c r="AE3240">
        <v>32.24</v>
      </c>
      <c r="AF3240" t="s">
        <v>11161</v>
      </c>
      <c r="AG3240" t="s">
        <v>11375</v>
      </c>
      <c r="AH3240">
        <v>2017</v>
      </c>
      <c r="AI3240">
        <v>3239</v>
      </c>
      <c r="AJ3240" t="s">
        <v>11279</v>
      </c>
      <c r="AK3240" t="s">
        <v>12029</v>
      </c>
      <c r="AL3240" t="s">
        <v>12031</v>
      </c>
      <c r="AM3240" t="s">
        <v>11101</v>
      </c>
      <c r="AN3240">
        <v>1</v>
      </c>
      <c r="AO3240" s="10" t="s">
        <v>12038</v>
      </c>
      <c r="AP3240" t="str" cm="1">
        <f t="array" ref="AP3240">_xlfn.IFS(
  Table1[[#This Row],[Age]]&lt;=25, "18-25",
  Table1[[#This Row],[Age]]&lt;=35, "26-35",
  Table1[[#This Row],[Age]]&lt;=45, "36-45",
  Table1[[#This Row],[Age]]&lt;=60, "46-60",
  TRUE, "60+")</f>
        <v>46-60</v>
      </c>
    </row>
    <row r="3241" spans="1:42" x14ac:dyDescent="0.3">
      <c r="A3241">
        <v>3240</v>
      </c>
      <c r="B3241" t="s">
        <v>40</v>
      </c>
      <c r="C3241" t="s">
        <v>56</v>
      </c>
      <c r="D3241">
        <v>38</v>
      </c>
      <c r="E3241" t="s">
        <v>106</v>
      </c>
      <c r="F3241" t="s">
        <v>3347</v>
      </c>
      <c r="G3241" t="s">
        <v>5135</v>
      </c>
      <c r="H3241">
        <v>19458798093</v>
      </c>
      <c r="I3241" t="s">
        <v>6954</v>
      </c>
      <c r="J3241" t="s">
        <v>7292</v>
      </c>
      <c r="K3241">
        <v>8618.75</v>
      </c>
      <c r="L3241" s="12" t="s">
        <v>9950</v>
      </c>
      <c r="M3241" s="10" t="s">
        <v>11287</v>
      </c>
      <c r="N3241">
        <v>3240</v>
      </c>
      <c r="O3241">
        <v>45288</v>
      </c>
      <c r="P3241" t="s">
        <v>11402</v>
      </c>
      <c r="Q3241" s="16">
        <v>4677.09</v>
      </c>
      <c r="R3241">
        <v>3941.66</v>
      </c>
      <c r="S3241">
        <v>22</v>
      </c>
      <c r="T3241">
        <v>3240</v>
      </c>
      <c r="U3241">
        <v>47072.160000000003</v>
      </c>
      <c r="V3241" t="s">
        <v>11412</v>
      </c>
      <c r="W3241">
        <v>9.68</v>
      </c>
      <c r="X3241">
        <v>24</v>
      </c>
      <c r="Y3241" t="s">
        <v>11760</v>
      </c>
      <c r="Z3241" t="s">
        <v>12012</v>
      </c>
      <c r="AA3241">
        <v>3240</v>
      </c>
      <c r="AB3241" t="s">
        <v>12017</v>
      </c>
      <c r="AC3241">
        <v>5603.34</v>
      </c>
      <c r="AD3241">
        <v>1521.15</v>
      </c>
      <c r="AE3241">
        <v>76.06</v>
      </c>
      <c r="AF3241" t="s">
        <v>11268</v>
      </c>
      <c r="AG3241" t="s">
        <v>11184</v>
      </c>
      <c r="AH3241">
        <v>5692</v>
      </c>
      <c r="AI3241">
        <v>3240</v>
      </c>
      <c r="AJ3241" t="s">
        <v>11309</v>
      </c>
      <c r="AK3241" t="s">
        <v>12028</v>
      </c>
      <c r="AL3241" t="s">
        <v>12032</v>
      </c>
      <c r="AM3241" t="s">
        <v>11372</v>
      </c>
      <c r="AN3241">
        <v>-1</v>
      </c>
      <c r="AO3241" s="10" t="s">
        <v>12036</v>
      </c>
      <c r="AP3241" t="str" cm="1">
        <f t="array" ref="AP3241">_xlfn.IFS(
  Table1[[#This Row],[Age]]&lt;=25, "18-25",
  Table1[[#This Row],[Age]]&lt;=35, "26-35",
  Table1[[#This Row],[Age]]&lt;=45, "36-45",
  Table1[[#This Row],[Age]]&lt;=60, "46-60",
  TRUE, "60+")</f>
        <v>36-45</v>
      </c>
    </row>
    <row r="3242" spans="1:42" x14ac:dyDescent="0.3">
      <c r="A3242">
        <v>3241</v>
      </c>
      <c r="B3242" t="s">
        <v>2</v>
      </c>
      <c r="C3242" t="s">
        <v>61</v>
      </c>
      <c r="D3242">
        <v>23</v>
      </c>
      <c r="E3242" t="s">
        <v>104</v>
      </c>
      <c r="F3242" t="s">
        <v>3348</v>
      </c>
      <c r="G3242" t="s">
        <v>5114</v>
      </c>
      <c r="H3242">
        <v>19458798094</v>
      </c>
      <c r="I3242" t="s">
        <v>6955</v>
      </c>
      <c r="J3242" t="s">
        <v>7292</v>
      </c>
      <c r="K3242">
        <v>887.99</v>
      </c>
      <c r="L3242" s="12" t="s">
        <v>9951</v>
      </c>
      <c r="M3242" s="10" t="s">
        <v>11263</v>
      </c>
      <c r="N3242">
        <v>3241</v>
      </c>
      <c r="O3242">
        <v>45118</v>
      </c>
      <c r="P3242" t="s">
        <v>11403</v>
      </c>
      <c r="Q3242" s="16">
        <v>4825.3599999999997</v>
      </c>
      <c r="R3242">
        <v>5713.35</v>
      </c>
      <c r="S3242">
        <v>19</v>
      </c>
      <c r="T3242">
        <v>3241</v>
      </c>
      <c r="U3242">
        <v>33435.69</v>
      </c>
      <c r="V3242" t="s">
        <v>11413</v>
      </c>
      <c r="W3242">
        <v>3.27</v>
      </c>
      <c r="X3242">
        <v>36</v>
      </c>
      <c r="Y3242" t="s">
        <v>7674</v>
      </c>
      <c r="Z3242" t="s">
        <v>12012</v>
      </c>
      <c r="AA3242">
        <v>3241</v>
      </c>
      <c r="AB3242" t="s">
        <v>12017</v>
      </c>
      <c r="AC3242">
        <v>3687.53</v>
      </c>
      <c r="AD3242">
        <v>2706.71</v>
      </c>
      <c r="AE3242">
        <v>135.34</v>
      </c>
      <c r="AF3242" t="s">
        <v>11370</v>
      </c>
      <c r="AG3242" t="s">
        <v>11367</v>
      </c>
      <c r="AH3242">
        <v>1629</v>
      </c>
      <c r="AI3242">
        <v>3241</v>
      </c>
      <c r="AJ3242" t="s">
        <v>11219</v>
      </c>
      <c r="AK3242" t="s">
        <v>12028</v>
      </c>
      <c r="AL3242" t="s">
        <v>12031</v>
      </c>
      <c r="AM3242" t="s">
        <v>11175</v>
      </c>
      <c r="AN3242">
        <v>1</v>
      </c>
      <c r="AO3242" s="10" t="s">
        <v>12038</v>
      </c>
      <c r="AP3242" t="str" cm="1">
        <f t="array" ref="AP3242">_xlfn.IFS(
  Table1[[#This Row],[Age]]&lt;=25, "18-25",
  Table1[[#This Row],[Age]]&lt;=35, "26-35",
  Table1[[#This Row],[Age]]&lt;=45, "36-45",
  Table1[[#This Row],[Age]]&lt;=60, "46-60",
  TRUE, "60+")</f>
        <v>18-25</v>
      </c>
    </row>
    <row r="3243" spans="1:42" x14ac:dyDescent="0.3">
      <c r="A3243">
        <v>3242</v>
      </c>
      <c r="B3243" t="s">
        <v>9</v>
      </c>
      <c r="C3243" t="s">
        <v>70</v>
      </c>
      <c r="D3243">
        <v>68</v>
      </c>
      <c r="E3243" t="s">
        <v>104</v>
      </c>
      <c r="F3243" t="s">
        <v>3349</v>
      </c>
      <c r="G3243" t="s">
        <v>5134</v>
      </c>
      <c r="H3243">
        <v>19458798095</v>
      </c>
      <c r="I3243" t="s">
        <v>6956</v>
      </c>
      <c r="J3243" t="s">
        <v>7292</v>
      </c>
      <c r="K3243">
        <v>9174.2999999999993</v>
      </c>
      <c r="L3243" s="12" t="s">
        <v>9952</v>
      </c>
      <c r="M3243" s="10" t="s">
        <v>11301</v>
      </c>
      <c r="N3243">
        <v>3242</v>
      </c>
      <c r="O3243">
        <v>44944</v>
      </c>
      <c r="P3243" t="s">
        <v>11404</v>
      </c>
      <c r="Q3243" s="16">
        <v>1506.52</v>
      </c>
      <c r="R3243">
        <v>10680.82</v>
      </c>
      <c r="S3243">
        <v>10</v>
      </c>
      <c r="T3243">
        <v>3242</v>
      </c>
      <c r="U3243">
        <v>16214</v>
      </c>
      <c r="V3243" t="s">
        <v>11412</v>
      </c>
      <c r="W3243">
        <v>8.44</v>
      </c>
      <c r="X3243">
        <v>24</v>
      </c>
      <c r="Y3243" t="s">
        <v>11448</v>
      </c>
      <c r="Z3243" t="s">
        <v>12010</v>
      </c>
      <c r="AA3243">
        <v>3242</v>
      </c>
      <c r="AB3243" t="s">
        <v>12016</v>
      </c>
      <c r="AC3243">
        <v>7943.67</v>
      </c>
      <c r="AD3243">
        <v>2195.34</v>
      </c>
      <c r="AE3243">
        <v>109.77</v>
      </c>
      <c r="AF3243" t="s">
        <v>11288</v>
      </c>
      <c r="AG3243" t="s">
        <v>11360</v>
      </c>
      <c r="AH3243">
        <v>3179</v>
      </c>
      <c r="AI3243">
        <v>3242</v>
      </c>
      <c r="AJ3243" t="s">
        <v>11053</v>
      </c>
      <c r="AK3243" t="s">
        <v>12027</v>
      </c>
      <c r="AL3243" t="s">
        <v>12031</v>
      </c>
      <c r="AM3243" t="s">
        <v>11157</v>
      </c>
      <c r="AN3243">
        <v>1</v>
      </c>
      <c r="AO3243" s="10" t="s">
        <v>12039</v>
      </c>
      <c r="AP3243" t="str" cm="1">
        <f t="array" ref="AP3243">_xlfn.IFS(
  Table1[[#This Row],[Age]]&lt;=25, "18-25",
  Table1[[#This Row],[Age]]&lt;=35, "26-35",
  Table1[[#This Row],[Age]]&lt;=45, "36-45",
  Table1[[#This Row],[Age]]&lt;=60, "46-60",
  TRUE, "60+")</f>
        <v>60+</v>
      </c>
    </row>
    <row r="3244" spans="1:42" x14ac:dyDescent="0.3">
      <c r="A3244">
        <v>3243</v>
      </c>
      <c r="B3244" t="s">
        <v>22</v>
      </c>
      <c r="C3244" t="s">
        <v>59</v>
      </c>
      <c r="D3244">
        <v>31</v>
      </c>
      <c r="E3244" t="s">
        <v>104</v>
      </c>
      <c r="F3244" t="s">
        <v>3350</v>
      </c>
      <c r="G3244" t="s">
        <v>5141</v>
      </c>
      <c r="H3244">
        <v>19458798096</v>
      </c>
      <c r="I3244" t="s">
        <v>5656</v>
      </c>
      <c r="J3244" t="s">
        <v>7291</v>
      </c>
      <c r="K3244">
        <v>1514.11</v>
      </c>
      <c r="L3244" s="12" t="s">
        <v>9953</v>
      </c>
      <c r="M3244" s="10" t="s">
        <v>11338</v>
      </c>
      <c r="N3244">
        <v>3243</v>
      </c>
      <c r="O3244">
        <v>45089</v>
      </c>
      <c r="P3244" t="s">
        <v>11402</v>
      </c>
      <c r="Q3244" s="16">
        <v>3895.67</v>
      </c>
      <c r="R3244">
        <v>5409.78</v>
      </c>
      <c r="S3244">
        <v>42</v>
      </c>
      <c r="T3244">
        <v>3243</v>
      </c>
      <c r="U3244">
        <v>22388.37</v>
      </c>
      <c r="V3244" t="s">
        <v>11411</v>
      </c>
      <c r="W3244">
        <v>9.2799999999999994</v>
      </c>
      <c r="X3244">
        <v>24</v>
      </c>
      <c r="Y3244" t="s">
        <v>11987</v>
      </c>
      <c r="Z3244" t="s">
        <v>12012</v>
      </c>
      <c r="AA3244">
        <v>3243</v>
      </c>
      <c r="AB3244" t="s">
        <v>12017</v>
      </c>
      <c r="AC3244">
        <v>2853.98</v>
      </c>
      <c r="AD3244">
        <v>2019.1</v>
      </c>
      <c r="AE3244">
        <v>100.96</v>
      </c>
      <c r="AF3244" t="s">
        <v>11046</v>
      </c>
      <c r="AG3244" t="s">
        <v>11212</v>
      </c>
      <c r="AH3244">
        <v>5564</v>
      </c>
      <c r="AI3244">
        <v>3243</v>
      </c>
      <c r="AJ3244" t="s">
        <v>11270</v>
      </c>
      <c r="AK3244" t="s">
        <v>12029</v>
      </c>
      <c r="AL3244" t="s">
        <v>12032</v>
      </c>
      <c r="AM3244" t="s">
        <v>11038</v>
      </c>
      <c r="AN3244">
        <v>1</v>
      </c>
      <c r="AO3244" s="10" t="s">
        <v>12043</v>
      </c>
      <c r="AP3244" t="str" cm="1">
        <f t="array" ref="AP3244">_xlfn.IFS(
  Table1[[#This Row],[Age]]&lt;=25, "18-25",
  Table1[[#This Row],[Age]]&lt;=35, "26-35",
  Table1[[#This Row],[Age]]&lt;=45, "36-45",
  Table1[[#This Row],[Age]]&lt;=60, "46-60",
  TRUE, "60+")</f>
        <v>26-35</v>
      </c>
    </row>
    <row r="3245" spans="1:42" x14ac:dyDescent="0.3">
      <c r="A3245">
        <v>3244</v>
      </c>
      <c r="B3245" t="s">
        <v>35</v>
      </c>
      <c r="C3245" t="s">
        <v>83</v>
      </c>
      <c r="D3245">
        <v>25</v>
      </c>
      <c r="E3245" t="s">
        <v>106</v>
      </c>
      <c r="F3245" t="s">
        <v>3351</v>
      </c>
      <c r="G3245" t="s">
        <v>5110</v>
      </c>
      <c r="H3245">
        <v>19458798097</v>
      </c>
      <c r="I3245" t="s">
        <v>6957</v>
      </c>
      <c r="J3245" t="s">
        <v>7291</v>
      </c>
      <c r="K3245">
        <v>5369.16</v>
      </c>
      <c r="L3245" s="12" t="s">
        <v>9577</v>
      </c>
      <c r="M3245" s="10" t="s">
        <v>11196</v>
      </c>
      <c r="N3245">
        <v>3244</v>
      </c>
      <c r="O3245">
        <v>45205</v>
      </c>
      <c r="P3245" t="s">
        <v>11404</v>
      </c>
      <c r="Q3245" s="16">
        <v>3760.58</v>
      </c>
      <c r="R3245">
        <v>9129.74</v>
      </c>
      <c r="S3245">
        <v>31</v>
      </c>
      <c r="T3245">
        <v>3244</v>
      </c>
      <c r="U3245">
        <v>10532.89</v>
      </c>
      <c r="V3245" t="s">
        <v>11412</v>
      </c>
      <c r="W3245">
        <v>2.5499999999999998</v>
      </c>
      <c r="X3245">
        <v>36</v>
      </c>
      <c r="Y3245" t="s">
        <v>11699</v>
      </c>
      <c r="Z3245" t="s">
        <v>12012</v>
      </c>
      <c r="AA3245">
        <v>3244</v>
      </c>
      <c r="AB3245" t="s">
        <v>12017</v>
      </c>
      <c r="AC3245">
        <v>7641.28</v>
      </c>
      <c r="AD3245">
        <v>3618.51</v>
      </c>
      <c r="AE3245">
        <v>180.93</v>
      </c>
      <c r="AF3245" t="s">
        <v>11086</v>
      </c>
      <c r="AG3245" t="s">
        <v>11075</v>
      </c>
      <c r="AH3245">
        <v>8704</v>
      </c>
      <c r="AI3245">
        <v>3244</v>
      </c>
      <c r="AJ3245" t="s">
        <v>11389</v>
      </c>
      <c r="AK3245" t="s">
        <v>12028</v>
      </c>
      <c r="AL3245" t="s">
        <v>12032</v>
      </c>
      <c r="AM3245" t="s">
        <v>11197</v>
      </c>
      <c r="AN3245">
        <v>1</v>
      </c>
      <c r="AO3245" s="10" t="s">
        <v>12044</v>
      </c>
      <c r="AP3245" t="str" cm="1">
        <f t="array" ref="AP3245">_xlfn.IFS(
  Table1[[#This Row],[Age]]&lt;=25, "18-25",
  Table1[[#This Row],[Age]]&lt;=35, "26-35",
  Table1[[#This Row],[Age]]&lt;=45, "36-45",
  Table1[[#This Row],[Age]]&lt;=60, "46-60",
  TRUE, "60+")</f>
        <v>18-25</v>
      </c>
    </row>
    <row r="3246" spans="1:42" x14ac:dyDescent="0.3">
      <c r="A3246">
        <v>3245</v>
      </c>
      <c r="B3246" t="s">
        <v>5</v>
      </c>
      <c r="C3246" t="s">
        <v>77</v>
      </c>
      <c r="D3246">
        <v>19</v>
      </c>
      <c r="E3246" t="s">
        <v>106</v>
      </c>
      <c r="F3246" t="s">
        <v>3352</v>
      </c>
      <c r="G3246" t="s">
        <v>5114</v>
      </c>
      <c r="H3246">
        <v>19458798098</v>
      </c>
      <c r="I3246" t="s">
        <v>6282</v>
      </c>
      <c r="J3246" t="s">
        <v>7292</v>
      </c>
      <c r="K3246">
        <v>1083.97</v>
      </c>
      <c r="L3246" s="12" t="s">
        <v>9954</v>
      </c>
      <c r="M3246" s="10" t="s">
        <v>11376</v>
      </c>
      <c r="N3246">
        <v>3245</v>
      </c>
      <c r="O3246">
        <v>45277</v>
      </c>
      <c r="P3246" t="s">
        <v>11402</v>
      </c>
      <c r="Q3246" s="16">
        <v>4379.16</v>
      </c>
      <c r="R3246">
        <v>-3295.19</v>
      </c>
      <c r="S3246">
        <v>31</v>
      </c>
      <c r="T3246">
        <v>3245</v>
      </c>
      <c r="U3246">
        <v>44158.12</v>
      </c>
      <c r="V3246" t="s">
        <v>11413</v>
      </c>
      <c r="W3246">
        <v>1.0900000000000001</v>
      </c>
      <c r="X3246">
        <v>48</v>
      </c>
      <c r="Y3246" t="s">
        <v>7462</v>
      </c>
      <c r="Z3246" t="s">
        <v>12012</v>
      </c>
      <c r="AA3246">
        <v>3245</v>
      </c>
      <c r="AB3246" t="s">
        <v>12017</v>
      </c>
      <c r="AC3246">
        <v>4685.72</v>
      </c>
      <c r="AD3246">
        <v>3582.81</v>
      </c>
      <c r="AE3246">
        <v>179.14</v>
      </c>
      <c r="AF3246" t="s">
        <v>11295</v>
      </c>
      <c r="AG3246" t="s">
        <v>11253</v>
      </c>
      <c r="AH3246">
        <v>1500</v>
      </c>
      <c r="AI3246">
        <v>3245</v>
      </c>
      <c r="AJ3246" t="s">
        <v>11303</v>
      </c>
      <c r="AK3246" t="s">
        <v>12028</v>
      </c>
      <c r="AL3246" t="s">
        <v>12031</v>
      </c>
      <c r="AM3246" t="s">
        <v>11244</v>
      </c>
      <c r="AN3246">
        <v>1</v>
      </c>
      <c r="AO3246" s="10" t="s">
        <v>12036</v>
      </c>
      <c r="AP3246" t="str" cm="1">
        <f t="array" ref="AP3246">_xlfn.IFS(
  Table1[[#This Row],[Age]]&lt;=25, "18-25",
  Table1[[#This Row],[Age]]&lt;=35, "26-35",
  Table1[[#This Row],[Age]]&lt;=45, "36-45",
  Table1[[#This Row],[Age]]&lt;=60, "46-60",
  TRUE, "60+")</f>
        <v>18-25</v>
      </c>
    </row>
    <row r="3247" spans="1:42" x14ac:dyDescent="0.3">
      <c r="A3247">
        <v>3246</v>
      </c>
      <c r="B3247" t="s">
        <v>8</v>
      </c>
      <c r="C3247" t="s">
        <v>64</v>
      </c>
      <c r="D3247">
        <v>35</v>
      </c>
      <c r="E3247" t="s">
        <v>105</v>
      </c>
      <c r="F3247" t="s">
        <v>3353</v>
      </c>
      <c r="G3247" t="s">
        <v>5144</v>
      </c>
      <c r="H3247">
        <v>19458798099</v>
      </c>
      <c r="I3247" t="s">
        <v>6958</v>
      </c>
      <c r="J3247" t="s">
        <v>7291</v>
      </c>
      <c r="K3247">
        <v>4527.1899999999996</v>
      </c>
      <c r="L3247" s="12" t="s">
        <v>9955</v>
      </c>
      <c r="M3247" s="10" t="s">
        <v>11200</v>
      </c>
      <c r="N3247">
        <v>3246</v>
      </c>
      <c r="O3247">
        <v>45138</v>
      </c>
      <c r="P3247" t="s">
        <v>11404</v>
      </c>
      <c r="Q3247" s="16">
        <v>29.19</v>
      </c>
      <c r="R3247">
        <v>4556.38</v>
      </c>
      <c r="S3247">
        <v>99</v>
      </c>
      <c r="T3247">
        <v>3246</v>
      </c>
      <c r="U3247">
        <v>33613.5</v>
      </c>
      <c r="V3247" t="s">
        <v>11412</v>
      </c>
      <c r="W3247">
        <v>8.8699999999999992</v>
      </c>
      <c r="X3247">
        <v>60</v>
      </c>
      <c r="Y3247" t="s">
        <v>9164</v>
      </c>
      <c r="Z3247" t="s">
        <v>12012</v>
      </c>
      <c r="AA3247">
        <v>3246</v>
      </c>
      <c r="AB3247" t="s">
        <v>12017</v>
      </c>
      <c r="AC3247">
        <v>9448.9</v>
      </c>
      <c r="AD3247">
        <v>4965.22</v>
      </c>
      <c r="AE3247">
        <v>248.26</v>
      </c>
      <c r="AF3247" t="s">
        <v>11296</v>
      </c>
      <c r="AG3247" t="s">
        <v>11135</v>
      </c>
      <c r="AH3247">
        <v>8505</v>
      </c>
      <c r="AI3247">
        <v>3246</v>
      </c>
      <c r="AJ3247" t="s">
        <v>11054</v>
      </c>
      <c r="AK3247" t="s">
        <v>12029</v>
      </c>
      <c r="AL3247" t="s">
        <v>12031</v>
      </c>
      <c r="AM3247" t="s">
        <v>11132</v>
      </c>
      <c r="AN3247">
        <v>1</v>
      </c>
      <c r="AO3247" s="10" t="s">
        <v>12038</v>
      </c>
      <c r="AP3247" t="str" cm="1">
        <f t="array" ref="AP3247">_xlfn.IFS(
  Table1[[#This Row],[Age]]&lt;=25, "18-25",
  Table1[[#This Row],[Age]]&lt;=35, "26-35",
  Table1[[#This Row],[Age]]&lt;=45, "36-45",
  Table1[[#This Row],[Age]]&lt;=60, "46-60",
  TRUE, "60+")</f>
        <v>26-35</v>
      </c>
    </row>
    <row r="3248" spans="1:42" x14ac:dyDescent="0.3">
      <c r="A3248">
        <v>3247</v>
      </c>
      <c r="B3248" t="s">
        <v>48</v>
      </c>
      <c r="C3248" t="s">
        <v>82</v>
      </c>
      <c r="D3248">
        <v>39</v>
      </c>
      <c r="E3248" t="s">
        <v>104</v>
      </c>
      <c r="F3248" t="s">
        <v>3354</v>
      </c>
      <c r="G3248" t="s">
        <v>5112</v>
      </c>
      <c r="H3248">
        <v>19458798100</v>
      </c>
      <c r="I3248" t="s">
        <v>6959</v>
      </c>
      <c r="J3248" t="s">
        <v>7292</v>
      </c>
      <c r="K3248">
        <v>3062.86</v>
      </c>
      <c r="L3248" s="12" t="s">
        <v>9956</v>
      </c>
      <c r="M3248" s="10" t="s">
        <v>11110</v>
      </c>
      <c r="N3248">
        <v>3247</v>
      </c>
      <c r="O3248">
        <v>45061</v>
      </c>
      <c r="P3248" t="s">
        <v>11404</v>
      </c>
      <c r="Q3248" s="16">
        <v>1697.21</v>
      </c>
      <c r="R3248">
        <v>1365.65</v>
      </c>
      <c r="S3248">
        <v>75</v>
      </c>
      <c r="T3248">
        <v>3247</v>
      </c>
      <c r="U3248">
        <v>5136.22</v>
      </c>
      <c r="V3248" t="s">
        <v>11413</v>
      </c>
      <c r="W3248">
        <v>7.88</v>
      </c>
      <c r="X3248">
        <v>24</v>
      </c>
      <c r="Y3248" t="s">
        <v>11895</v>
      </c>
      <c r="Z3248" t="s">
        <v>12010</v>
      </c>
      <c r="AA3248">
        <v>3247</v>
      </c>
      <c r="AB3248" t="s">
        <v>12017</v>
      </c>
      <c r="AC3248">
        <v>6162</v>
      </c>
      <c r="AD3248">
        <v>612.07000000000005</v>
      </c>
      <c r="AE3248">
        <v>30.6</v>
      </c>
      <c r="AF3248" t="s">
        <v>11172</v>
      </c>
      <c r="AG3248" t="s">
        <v>11272</v>
      </c>
      <c r="AH3248">
        <v>2747</v>
      </c>
      <c r="AI3248">
        <v>3247</v>
      </c>
      <c r="AJ3248" t="s">
        <v>11199</v>
      </c>
      <c r="AK3248" t="s">
        <v>12027</v>
      </c>
      <c r="AL3248" t="s">
        <v>12031</v>
      </c>
      <c r="AM3248" t="s">
        <v>11247</v>
      </c>
      <c r="AN3248">
        <v>1</v>
      </c>
      <c r="AO3248" s="10" t="s">
        <v>12046</v>
      </c>
      <c r="AP3248" t="str" cm="1">
        <f t="array" ref="AP3248">_xlfn.IFS(
  Table1[[#This Row],[Age]]&lt;=25, "18-25",
  Table1[[#This Row],[Age]]&lt;=35, "26-35",
  Table1[[#This Row],[Age]]&lt;=45, "36-45",
  Table1[[#This Row],[Age]]&lt;=60, "46-60",
  TRUE, "60+")</f>
        <v>36-45</v>
      </c>
    </row>
    <row r="3249" spans="1:42" x14ac:dyDescent="0.3">
      <c r="A3249">
        <v>3248</v>
      </c>
      <c r="B3249" t="s">
        <v>10</v>
      </c>
      <c r="C3249" t="s">
        <v>53</v>
      </c>
      <c r="D3249">
        <v>47</v>
      </c>
      <c r="E3249" t="s">
        <v>105</v>
      </c>
      <c r="F3249" t="s">
        <v>3355</v>
      </c>
      <c r="G3249" t="s">
        <v>5141</v>
      </c>
      <c r="H3249">
        <v>19458798101</v>
      </c>
      <c r="I3249" t="s">
        <v>6216</v>
      </c>
      <c r="J3249" t="s">
        <v>7291</v>
      </c>
      <c r="K3249">
        <v>4258.9399999999996</v>
      </c>
      <c r="L3249" s="12" t="s">
        <v>7591</v>
      </c>
      <c r="M3249" s="10" t="s">
        <v>11225</v>
      </c>
      <c r="N3249">
        <v>3248</v>
      </c>
      <c r="O3249">
        <v>45115</v>
      </c>
      <c r="P3249" t="s">
        <v>11402</v>
      </c>
      <c r="Q3249" s="16">
        <v>733.49</v>
      </c>
      <c r="R3249">
        <v>3525.45</v>
      </c>
      <c r="S3249">
        <v>81</v>
      </c>
      <c r="T3249">
        <v>3248</v>
      </c>
      <c r="U3249">
        <v>18979.75</v>
      </c>
      <c r="V3249" t="s">
        <v>11411</v>
      </c>
      <c r="W3249">
        <v>2.39</v>
      </c>
      <c r="X3249">
        <v>24</v>
      </c>
      <c r="Y3249" t="s">
        <v>11860</v>
      </c>
      <c r="Z3249" t="s">
        <v>12010</v>
      </c>
      <c r="AA3249">
        <v>3248</v>
      </c>
      <c r="AB3249" t="s">
        <v>12015</v>
      </c>
      <c r="AC3249">
        <v>8977.08</v>
      </c>
      <c r="AD3249">
        <v>1241.52</v>
      </c>
      <c r="AE3249">
        <v>62.08</v>
      </c>
      <c r="AF3249" t="s">
        <v>11387</v>
      </c>
      <c r="AG3249" t="s">
        <v>11077</v>
      </c>
      <c r="AH3249">
        <v>2905</v>
      </c>
      <c r="AI3249">
        <v>3248</v>
      </c>
      <c r="AJ3249" t="s">
        <v>11114</v>
      </c>
      <c r="AK3249" t="s">
        <v>12028</v>
      </c>
      <c r="AL3249" t="s">
        <v>12031</v>
      </c>
      <c r="AM3249" t="s">
        <v>11070</v>
      </c>
      <c r="AN3249">
        <v>1</v>
      </c>
      <c r="AO3249" s="10" t="s">
        <v>12038</v>
      </c>
      <c r="AP3249" t="str" cm="1">
        <f t="array" ref="AP3249">_xlfn.IFS(
  Table1[[#This Row],[Age]]&lt;=25, "18-25",
  Table1[[#This Row],[Age]]&lt;=35, "26-35",
  Table1[[#This Row],[Age]]&lt;=45, "36-45",
  Table1[[#This Row],[Age]]&lt;=60, "46-60",
  TRUE, "60+")</f>
        <v>46-60</v>
      </c>
    </row>
    <row r="3250" spans="1:42" x14ac:dyDescent="0.3">
      <c r="A3250">
        <v>3249</v>
      </c>
      <c r="B3250" t="s">
        <v>21</v>
      </c>
      <c r="C3250" t="s">
        <v>81</v>
      </c>
      <c r="D3250">
        <v>53</v>
      </c>
      <c r="E3250" t="s">
        <v>105</v>
      </c>
      <c r="F3250" t="s">
        <v>3356</v>
      </c>
      <c r="G3250" t="s">
        <v>5137</v>
      </c>
      <c r="H3250">
        <v>19458798102</v>
      </c>
      <c r="I3250" t="s">
        <v>6095</v>
      </c>
      <c r="J3250" t="s">
        <v>7291</v>
      </c>
      <c r="K3250">
        <v>5495.83</v>
      </c>
      <c r="L3250" s="12" t="s">
        <v>9957</v>
      </c>
      <c r="M3250" s="10" t="s">
        <v>11230</v>
      </c>
      <c r="N3250">
        <v>3249</v>
      </c>
      <c r="O3250">
        <v>45258</v>
      </c>
      <c r="P3250" t="s">
        <v>11402</v>
      </c>
      <c r="Q3250" s="16">
        <v>1960.38</v>
      </c>
      <c r="R3250">
        <v>7456.21</v>
      </c>
      <c r="S3250">
        <v>97</v>
      </c>
      <c r="T3250">
        <v>3249</v>
      </c>
      <c r="U3250">
        <v>27363.11</v>
      </c>
      <c r="V3250" t="s">
        <v>11411</v>
      </c>
      <c r="W3250">
        <v>8.4700000000000006</v>
      </c>
      <c r="X3250">
        <v>60</v>
      </c>
      <c r="Y3250" t="s">
        <v>11988</v>
      </c>
      <c r="Z3250" t="s">
        <v>12011</v>
      </c>
      <c r="AA3250">
        <v>3249</v>
      </c>
      <c r="AB3250" t="s">
        <v>12016</v>
      </c>
      <c r="AC3250">
        <v>3314.84</v>
      </c>
      <c r="AD3250">
        <v>1442.12</v>
      </c>
      <c r="AE3250">
        <v>72.11</v>
      </c>
      <c r="AF3250" t="s">
        <v>11094</v>
      </c>
      <c r="AG3250" t="s">
        <v>11276</v>
      </c>
      <c r="AH3250">
        <v>4148</v>
      </c>
      <c r="AI3250">
        <v>3249</v>
      </c>
      <c r="AJ3250" t="s">
        <v>11314</v>
      </c>
      <c r="AK3250" t="s">
        <v>12028</v>
      </c>
      <c r="AL3250" t="s">
        <v>12031</v>
      </c>
      <c r="AM3250" t="s">
        <v>11036</v>
      </c>
      <c r="AN3250">
        <v>1</v>
      </c>
      <c r="AO3250" s="10" t="s">
        <v>12040</v>
      </c>
      <c r="AP3250" t="str" cm="1">
        <f t="array" ref="AP3250">_xlfn.IFS(
  Table1[[#This Row],[Age]]&lt;=25, "18-25",
  Table1[[#This Row],[Age]]&lt;=35, "26-35",
  Table1[[#This Row],[Age]]&lt;=45, "36-45",
  Table1[[#This Row],[Age]]&lt;=60, "46-60",
  TRUE, "60+")</f>
        <v>46-60</v>
      </c>
    </row>
    <row r="3251" spans="1:42" x14ac:dyDescent="0.3">
      <c r="A3251">
        <v>3250</v>
      </c>
      <c r="B3251" t="s">
        <v>42</v>
      </c>
      <c r="C3251" t="s">
        <v>67</v>
      </c>
      <c r="D3251">
        <v>45</v>
      </c>
      <c r="E3251" t="s">
        <v>106</v>
      </c>
      <c r="F3251" t="s">
        <v>3357</v>
      </c>
      <c r="G3251" t="s">
        <v>5123</v>
      </c>
      <c r="H3251">
        <v>19458798103</v>
      </c>
      <c r="I3251" t="s">
        <v>6960</v>
      </c>
      <c r="J3251" t="s">
        <v>7291</v>
      </c>
      <c r="K3251">
        <v>4648.4399999999996</v>
      </c>
      <c r="L3251" s="12" t="s">
        <v>9958</v>
      </c>
      <c r="M3251" s="10" t="s">
        <v>11061</v>
      </c>
      <c r="N3251">
        <v>3250</v>
      </c>
      <c r="O3251">
        <v>45169</v>
      </c>
      <c r="P3251" t="s">
        <v>11404</v>
      </c>
      <c r="Q3251" s="16">
        <v>2882.38</v>
      </c>
      <c r="R3251">
        <v>7530.82</v>
      </c>
      <c r="S3251">
        <v>86</v>
      </c>
      <c r="T3251">
        <v>3250</v>
      </c>
      <c r="U3251">
        <v>40069.17</v>
      </c>
      <c r="V3251" t="s">
        <v>11412</v>
      </c>
      <c r="W3251">
        <v>8.2899999999999991</v>
      </c>
      <c r="X3251">
        <v>24</v>
      </c>
      <c r="Y3251" t="s">
        <v>11697</v>
      </c>
      <c r="Z3251" t="s">
        <v>12012</v>
      </c>
      <c r="AA3251">
        <v>3250</v>
      </c>
      <c r="AB3251" t="s">
        <v>12015</v>
      </c>
      <c r="AC3251">
        <v>9522.5499999999993</v>
      </c>
      <c r="AD3251">
        <v>1545.59</v>
      </c>
      <c r="AE3251">
        <v>77.28</v>
      </c>
      <c r="AF3251" t="s">
        <v>11255</v>
      </c>
      <c r="AG3251" t="s">
        <v>11166</v>
      </c>
      <c r="AH3251">
        <v>4836</v>
      </c>
      <c r="AI3251">
        <v>3250</v>
      </c>
      <c r="AJ3251" t="s">
        <v>11059</v>
      </c>
      <c r="AK3251" t="s">
        <v>12028</v>
      </c>
      <c r="AL3251" t="s">
        <v>12031</v>
      </c>
      <c r="AM3251" t="s">
        <v>11289</v>
      </c>
      <c r="AN3251">
        <v>1</v>
      </c>
      <c r="AO3251" s="10" t="s">
        <v>12041</v>
      </c>
      <c r="AP3251" t="str" cm="1">
        <f t="array" ref="AP3251">_xlfn.IFS(
  Table1[[#This Row],[Age]]&lt;=25, "18-25",
  Table1[[#This Row],[Age]]&lt;=35, "26-35",
  Table1[[#This Row],[Age]]&lt;=45, "36-45",
  Table1[[#This Row],[Age]]&lt;=60, "46-60",
  TRUE, "60+")</f>
        <v>36-45</v>
      </c>
    </row>
    <row r="3252" spans="1:42" x14ac:dyDescent="0.3">
      <c r="A3252">
        <v>3251</v>
      </c>
      <c r="B3252" t="s">
        <v>6</v>
      </c>
      <c r="C3252" t="s">
        <v>56</v>
      </c>
      <c r="D3252">
        <v>52</v>
      </c>
      <c r="E3252" t="s">
        <v>105</v>
      </c>
      <c r="F3252" t="s">
        <v>3358</v>
      </c>
      <c r="G3252" t="s">
        <v>5144</v>
      </c>
      <c r="H3252">
        <v>19458798104</v>
      </c>
      <c r="I3252" t="s">
        <v>5463</v>
      </c>
      <c r="J3252" t="s">
        <v>7292</v>
      </c>
      <c r="K3252">
        <v>329.31</v>
      </c>
      <c r="L3252" s="12" t="s">
        <v>9494</v>
      </c>
      <c r="M3252" s="10" t="s">
        <v>11215</v>
      </c>
      <c r="N3252">
        <v>3251</v>
      </c>
      <c r="O3252">
        <v>45111</v>
      </c>
      <c r="P3252" t="s">
        <v>11404</v>
      </c>
      <c r="Q3252" s="16">
        <v>4545.16</v>
      </c>
      <c r="R3252">
        <v>-4215.8500000000004</v>
      </c>
      <c r="S3252">
        <v>90</v>
      </c>
      <c r="T3252">
        <v>3251</v>
      </c>
      <c r="U3252">
        <v>46104.73</v>
      </c>
      <c r="V3252" t="s">
        <v>11412</v>
      </c>
      <c r="W3252">
        <v>5.15</v>
      </c>
      <c r="X3252">
        <v>36</v>
      </c>
      <c r="Y3252" t="s">
        <v>9960</v>
      </c>
      <c r="Z3252" t="s">
        <v>12011</v>
      </c>
      <c r="AA3252">
        <v>3251</v>
      </c>
      <c r="AB3252" t="s">
        <v>12015</v>
      </c>
      <c r="AC3252">
        <v>2951.66</v>
      </c>
      <c r="AD3252">
        <v>1656.14</v>
      </c>
      <c r="AE3252">
        <v>82.81</v>
      </c>
      <c r="AF3252" t="s">
        <v>11370</v>
      </c>
      <c r="AG3252" t="s">
        <v>11311</v>
      </c>
      <c r="AH3252">
        <v>6054</v>
      </c>
      <c r="AI3252">
        <v>3251</v>
      </c>
      <c r="AJ3252" t="s">
        <v>11137</v>
      </c>
      <c r="AK3252" t="s">
        <v>12027</v>
      </c>
      <c r="AL3252" t="s">
        <v>12032</v>
      </c>
      <c r="AM3252" t="s">
        <v>11372</v>
      </c>
      <c r="AN3252">
        <v>1</v>
      </c>
      <c r="AO3252" s="10" t="s">
        <v>12038</v>
      </c>
      <c r="AP3252" t="str" cm="1">
        <f t="array" ref="AP3252">_xlfn.IFS(
  Table1[[#This Row],[Age]]&lt;=25, "18-25",
  Table1[[#This Row],[Age]]&lt;=35, "26-35",
  Table1[[#This Row],[Age]]&lt;=45, "36-45",
  Table1[[#This Row],[Age]]&lt;=60, "46-60",
  TRUE, "60+")</f>
        <v>46-60</v>
      </c>
    </row>
    <row r="3253" spans="1:42" x14ac:dyDescent="0.3">
      <c r="A3253">
        <v>3252</v>
      </c>
      <c r="B3253" t="s">
        <v>11</v>
      </c>
      <c r="C3253" t="s">
        <v>99</v>
      </c>
      <c r="D3253">
        <v>19</v>
      </c>
      <c r="E3253" t="s">
        <v>104</v>
      </c>
      <c r="F3253" t="s">
        <v>3359</v>
      </c>
      <c r="G3253" t="s">
        <v>5131</v>
      </c>
      <c r="H3253">
        <v>19458798105</v>
      </c>
      <c r="I3253" t="s">
        <v>6362</v>
      </c>
      <c r="J3253" t="s">
        <v>7291</v>
      </c>
      <c r="K3253">
        <v>8648.19</v>
      </c>
      <c r="L3253" s="12" t="s">
        <v>8196</v>
      </c>
      <c r="M3253" s="10" t="s">
        <v>11144</v>
      </c>
      <c r="N3253">
        <v>3252</v>
      </c>
      <c r="O3253">
        <v>45122</v>
      </c>
      <c r="P3253" t="s">
        <v>11403</v>
      </c>
      <c r="Q3253" s="16">
        <v>4199.67</v>
      </c>
      <c r="R3253">
        <v>4448.5200000000004</v>
      </c>
      <c r="S3253">
        <v>36</v>
      </c>
      <c r="T3253">
        <v>3252</v>
      </c>
      <c r="U3253">
        <v>7501</v>
      </c>
      <c r="V3253" t="s">
        <v>11413</v>
      </c>
      <c r="W3253">
        <v>9.52</v>
      </c>
      <c r="X3253">
        <v>60</v>
      </c>
      <c r="Y3253" t="s">
        <v>7566</v>
      </c>
      <c r="Z3253" t="s">
        <v>12010</v>
      </c>
      <c r="AA3253">
        <v>3252</v>
      </c>
      <c r="AB3253" t="s">
        <v>12017</v>
      </c>
      <c r="AC3253">
        <v>9511.16</v>
      </c>
      <c r="AD3253">
        <v>2832.37</v>
      </c>
      <c r="AE3253">
        <v>141.62</v>
      </c>
      <c r="AF3253" t="s">
        <v>11292</v>
      </c>
      <c r="AG3253" t="s">
        <v>11199</v>
      </c>
      <c r="AH3253">
        <v>9695</v>
      </c>
      <c r="AI3253">
        <v>3252</v>
      </c>
      <c r="AJ3253" t="s">
        <v>11143</v>
      </c>
      <c r="AK3253" t="s">
        <v>12028</v>
      </c>
      <c r="AL3253" t="s">
        <v>12032</v>
      </c>
      <c r="AM3253" t="s">
        <v>11369</v>
      </c>
      <c r="AN3253">
        <v>1</v>
      </c>
      <c r="AO3253" s="10" t="s">
        <v>12038</v>
      </c>
      <c r="AP3253" t="str" cm="1">
        <f t="array" ref="AP3253">_xlfn.IFS(
  Table1[[#This Row],[Age]]&lt;=25, "18-25",
  Table1[[#This Row],[Age]]&lt;=35, "26-35",
  Table1[[#This Row],[Age]]&lt;=45, "36-45",
  Table1[[#This Row],[Age]]&lt;=60, "46-60",
  TRUE, "60+")</f>
        <v>18-25</v>
      </c>
    </row>
    <row r="3254" spans="1:42" x14ac:dyDescent="0.3">
      <c r="A3254">
        <v>3253</v>
      </c>
      <c r="B3254" t="s">
        <v>26</v>
      </c>
      <c r="C3254" t="s">
        <v>92</v>
      </c>
      <c r="D3254">
        <v>53</v>
      </c>
      <c r="E3254" t="s">
        <v>104</v>
      </c>
      <c r="F3254" t="s">
        <v>3360</v>
      </c>
      <c r="G3254" t="s">
        <v>5128</v>
      </c>
      <c r="H3254">
        <v>19458798106</v>
      </c>
      <c r="I3254" t="s">
        <v>6961</v>
      </c>
      <c r="J3254" t="s">
        <v>7292</v>
      </c>
      <c r="K3254">
        <v>1040.05</v>
      </c>
      <c r="L3254" s="12" t="s">
        <v>9959</v>
      </c>
      <c r="M3254" s="10" t="s">
        <v>11046</v>
      </c>
      <c r="N3254">
        <v>3253</v>
      </c>
      <c r="O3254">
        <v>45171</v>
      </c>
      <c r="P3254" t="s">
        <v>11404</v>
      </c>
      <c r="Q3254" s="16">
        <v>2500.12</v>
      </c>
      <c r="R3254">
        <v>-1460.07</v>
      </c>
      <c r="S3254">
        <v>66</v>
      </c>
      <c r="T3254">
        <v>3253</v>
      </c>
      <c r="U3254">
        <v>41893.22</v>
      </c>
      <c r="V3254" t="s">
        <v>11412</v>
      </c>
      <c r="W3254">
        <v>6.24</v>
      </c>
      <c r="X3254">
        <v>12</v>
      </c>
      <c r="Y3254" t="s">
        <v>9261</v>
      </c>
      <c r="Z3254" t="s">
        <v>12012</v>
      </c>
      <c r="AA3254">
        <v>3253</v>
      </c>
      <c r="AB3254" t="s">
        <v>12015</v>
      </c>
      <c r="AC3254">
        <v>8881.01</v>
      </c>
      <c r="AD3254">
        <v>237.53</v>
      </c>
      <c r="AE3254">
        <v>11.88</v>
      </c>
      <c r="AF3254" t="s">
        <v>11266</v>
      </c>
      <c r="AG3254" t="s">
        <v>11103</v>
      </c>
      <c r="AH3254">
        <v>8603</v>
      </c>
      <c r="AI3254">
        <v>3253</v>
      </c>
      <c r="AJ3254" t="s">
        <v>11397</v>
      </c>
      <c r="AK3254" t="s">
        <v>12029</v>
      </c>
      <c r="AL3254" t="s">
        <v>12031</v>
      </c>
      <c r="AM3254" t="s">
        <v>11384</v>
      </c>
      <c r="AN3254">
        <v>1</v>
      </c>
      <c r="AO3254" s="10" t="s">
        <v>12042</v>
      </c>
      <c r="AP3254" t="str" cm="1">
        <f t="array" ref="AP3254">_xlfn.IFS(
  Table1[[#This Row],[Age]]&lt;=25, "18-25",
  Table1[[#This Row],[Age]]&lt;=35, "26-35",
  Table1[[#This Row],[Age]]&lt;=45, "36-45",
  Table1[[#This Row],[Age]]&lt;=60, "46-60",
  TRUE, "60+")</f>
        <v>46-60</v>
      </c>
    </row>
    <row r="3255" spans="1:42" x14ac:dyDescent="0.3">
      <c r="A3255">
        <v>3254</v>
      </c>
      <c r="B3255" t="s">
        <v>46</v>
      </c>
      <c r="C3255" t="s">
        <v>55</v>
      </c>
      <c r="D3255">
        <v>35</v>
      </c>
      <c r="E3255" t="s">
        <v>106</v>
      </c>
      <c r="F3255" t="s">
        <v>3361</v>
      </c>
      <c r="G3255" t="s">
        <v>5128</v>
      </c>
      <c r="H3255">
        <v>19458798107</v>
      </c>
      <c r="I3255" t="s">
        <v>5825</v>
      </c>
      <c r="J3255" t="s">
        <v>7292</v>
      </c>
      <c r="K3255">
        <v>9808.2099999999991</v>
      </c>
      <c r="L3255" s="12" t="s">
        <v>9960</v>
      </c>
      <c r="M3255" s="10" t="s">
        <v>11139</v>
      </c>
      <c r="N3255">
        <v>3254</v>
      </c>
      <c r="O3255">
        <v>44941</v>
      </c>
      <c r="P3255" t="s">
        <v>11402</v>
      </c>
      <c r="Q3255" s="16">
        <v>127.28</v>
      </c>
      <c r="R3255">
        <v>9680.93</v>
      </c>
      <c r="S3255">
        <v>32</v>
      </c>
      <c r="T3255">
        <v>3254</v>
      </c>
      <c r="U3255">
        <v>4223.41</v>
      </c>
      <c r="V3255" t="s">
        <v>11412</v>
      </c>
      <c r="W3255">
        <v>4.99</v>
      </c>
      <c r="X3255">
        <v>12</v>
      </c>
      <c r="Y3255" t="s">
        <v>11434</v>
      </c>
      <c r="Z3255" t="s">
        <v>12012</v>
      </c>
      <c r="AA3255">
        <v>3254</v>
      </c>
      <c r="AB3255" t="s">
        <v>12017</v>
      </c>
      <c r="AC3255">
        <v>2818.96</v>
      </c>
      <c r="AD3255">
        <v>2328.4299999999998</v>
      </c>
      <c r="AE3255">
        <v>116.42</v>
      </c>
      <c r="AF3255" t="s">
        <v>11102</v>
      </c>
      <c r="AG3255" t="s">
        <v>11108</v>
      </c>
      <c r="AH3255">
        <v>386</v>
      </c>
      <c r="AI3255">
        <v>3254</v>
      </c>
      <c r="AJ3255" t="s">
        <v>11060</v>
      </c>
      <c r="AK3255" t="s">
        <v>12027</v>
      </c>
      <c r="AL3255" t="s">
        <v>12031</v>
      </c>
      <c r="AM3255" t="s">
        <v>11052</v>
      </c>
      <c r="AN3255">
        <v>1</v>
      </c>
      <c r="AO3255" s="10" t="s">
        <v>12039</v>
      </c>
      <c r="AP3255" t="str" cm="1">
        <f t="array" ref="AP3255">_xlfn.IFS(
  Table1[[#This Row],[Age]]&lt;=25, "18-25",
  Table1[[#This Row],[Age]]&lt;=35, "26-35",
  Table1[[#This Row],[Age]]&lt;=45, "36-45",
  Table1[[#This Row],[Age]]&lt;=60, "46-60",
  TRUE, "60+")</f>
        <v>26-35</v>
      </c>
    </row>
    <row r="3256" spans="1:42" x14ac:dyDescent="0.3">
      <c r="A3256">
        <v>3255</v>
      </c>
      <c r="B3256" t="s">
        <v>12</v>
      </c>
      <c r="C3256" t="s">
        <v>81</v>
      </c>
      <c r="D3256">
        <v>60</v>
      </c>
      <c r="E3256" t="s">
        <v>106</v>
      </c>
      <c r="F3256" t="s">
        <v>3362</v>
      </c>
      <c r="G3256" t="s">
        <v>5148</v>
      </c>
      <c r="H3256">
        <v>19458798108</v>
      </c>
      <c r="I3256" t="s">
        <v>6560</v>
      </c>
      <c r="J3256" t="s">
        <v>7292</v>
      </c>
      <c r="K3256">
        <v>8528.0499999999993</v>
      </c>
      <c r="L3256" s="12" t="s">
        <v>9961</v>
      </c>
      <c r="M3256" s="10" t="s">
        <v>11261</v>
      </c>
      <c r="N3256">
        <v>3255</v>
      </c>
      <c r="O3256">
        <v>45101</v>
      </c>
      <c r="P3256" t="s">
        <v>11403</v>
      </c>
      <c r="Q3256" s="16">
        <v>1511.46</v>
      </c>
      <c r="R3256">
        <v>10039.51</v>
      </c>
      <c r="S3256">
        <v>67</v>
      </c>
      <c r="T3256">
        <v>3255</v>
      </c>
      <c r="U3256">
        <v>12784.03</v>
      </c>
      <c r="V3256" t="s">
        <v>11413</v>
      </c>
      <c r="W3256">
        <v>1.1200000000000001</v>
      </c>
      <c r="X3256">
        <v>48</v>
      </c>
      <c r="Y3256" t="s">
        <v>7385</v>
      </c>
      <c r="Z3256" t="s">
        <v>12010</v>
      </c>
      <c r="AA3256">
        <v>3255</v>
      </c>
      <c r="AB3256" t="s">
        <v>12015</v>
      </c>
      <c r="AC3256">
        <v>6910.69</v>
      </c>
      <c r="AD3256">
        <v>3541.93</v>
      </c>
      <c r="AE3256">
        <v>177.1</v>
      </c>
      <c r="AF3256" t="s">
        <v>11334</v>
      </c>
      <c r="AG3256" t="s">
        <v>11277</v>
      </c>
      <c r="AH3256">
        <v>8887</v>
      </c>
      <c r="AI3256">
        <v>3255</v>
      </c>
      <c r="AJ3256" t="s">
        <v>11037</v>
      </c>
      <c r="AK3256" t="s">
        <v>12028</v>
      </c>
      <c r="AL3256" t="s">
        <v>12032</v>
      </c>
      <c r="AM3256" t="s">
        <v>11312</v>
      </c>
      <c r="AN3256">
        <v>1</v>
      </c>
      <c r="AO3256" s="10" t="s">
        <v>12043</v>
      </c>
      <c r="AP3256" t="str" cm="1">
        <f t="array" ref="AP3256">_xlfn.IFS(
  Table1[[#This Row],[Age]]&lt;=25, "18-25",
  Table1[[#This Row],[Age]]&lt;=35, "26-35",
  Table1[[#This Row],[Age]]&lt;=45, "36-45",
  Table1[[#This Row],[Age]]&lt;=60, "46-60",
  TRUE, "60+")</f>
        <v>46-60</v>
      </c>
    </row>
    <row r="3257" spans="1:42" x14ac:dyDescent="0.3">
      <c r="A3257">
        <v>3256</v>
      </c>
      <c r="B3257" t="s">
        <v>29</v>
      </c>
      <c r="C3257" t="s">
        <v>91</v>
      </c>
      <c r="D3257">
        <v>26</v>
      </c>
      <c r="E3257" t="s">
        <v>106</v>
      </c>
      <c r="F3257" t="s">
        <v>3363</v>
      </c>
      <c r="G3257" t="s">
        <v>5148</v>
      </c>
      <c r="H3257">
        <v>19458798109</v>
      </c>
      <c r="I3257" t="s">
        <v>6962</v>
      </c>
      <c r="J3257" t="s">
        <v>7291</v>
      </c>
      <c r="K3257">
        <v>5657.62</v>
      </c>
      <c r="L3257" s="12" t="s">
        <v>9962</v>
      </c>
      <c r="M3257" s="10" t="s">
        <v>11321</v>
      </c>
      <c r="N3257">
        <v>3256</v>
      </c>
      <c r="O3257">
        <v>45238</v>
      </c>
      <c r="P3257" t="s">
        <v>11403</v>
      </c>
      <c r="Q3257" s="16">
        <v>541.98</v>
      </c>
      <c r="R3257">
        <v>6199.6</v>
      </c>
      <c r="S3257">
        <v>63</v>
      </c>
      <c r="T3257">
        <v>3256</v>
      </c>
      <c r="U3257">
        <v>2029.6</v>
      </c>
      <c r="V3257" t="s">
        <v>11411</v>
      </c>
      <c r="W3257">
        <v>9.57</v>
      </c>
      <c r="X3257">
        <v>24</v>
      </c>
      <c r="Y3257" t="s">
        <v>11785</v>
      </c>
      <c r="Z3257" t="s">
        <v>12010</v>
      </c>
      <c r="AA3257">
        <v>3256</v>
      </c>
      <c r="AB3257" t="s">
        <v>12015</v>
      </c>
      <c r="AC3257">
        <v>4322.7299999999996</v>
      </c>
      <c r="AD3257">
        <v>3625.7</v>
      </c>
      <c r="AE3257">
        <v>181.28</v>
      </c>
      <c r="AF3257" t="s">
        <v>11354</v>
      </c>
      <c r="AG3257" t="s">
        <v>11119</v>
      </c>
      <c r="AH3257">
        <v>8538</v>
      </c>
      <c r="AI3257">
        <v>3256</v>
      </c>
      <c r="AJ3257" t="s">
        <v>11220</v>
      </c>
      <c r="AK3257" t="s">
        <v>12028</v>
      </c>
      <c r="AL3257" t="s">
        <v>12031</v>
      </c>
      <c r="AM3257" t="s">
        <v>11385</v>
      </c>
      <c r="AN3257">
        <v>1</v>
      </c>
      <c r="AO3257" s="10" t="s">
        <v>12040</v>
      </c>
      <c r="AP3257" t="str" cm="1">
        <f t="array" ref="AP3257">_xlfn.IFS(
  Table1[[#This Row],[Age]]&lt;=25, "18-25",
  Table1[[#This Row],[Age]]&lt;=35, "26-35",
  Table1[[#This Row],[Age]]&lt;=45, "36-45",
  Table1[[#This Row],[Age]]&lt;=60, "46-60",
  TRUE, "60+")</f>
        <v>26-35</v>
      </c>
    </row>
    <row r="3258" spans="1:42" x14ac:dyDescent="0.3">
      <c r="A3258">
        <v>3257</v>
      </c>
      <c r="B3258" t="s">
        <v>7</v>
      </c>
      <c r="C3258" t="s">
        <v>53</v>
      </c>
      <c r="D3258">
        <v>45</v>
      </c>
      <c r="E3258" t="s">
        <v>104</v>
      </c>
      <c r="F3258" t="s">
        <v>3364</v>
      </c>
      <c r="G3258" t="s">
        <v>5141</v>
      </c>
      <c r="H3258">
        <v>19458798110</v>
      </c>
      <c r="I3258" t="s">
        <v>5818</v>
      </c>
      <c r="J3258" t="s">
        <v>7291</v>
      </c>
      <c r="K3258">
        <v>2527.41</v>
      </c>
      <c r="L3258" s="12" t="s">
        <v>9963</v>
      </c>
      <c r="M3258" s="10" t="s">
        <v>11341</v>
      </c>
      <c r="N3258">
        <v>3257</v>
      </c>
      <c r="O3258">
        <v>45023</v>
      </c>
      <c r="P3258" t="s">
        <v>11404</v>
      </c>
      <c r="Q3258" s="16">
        <v>3256.66</v>
      </c>
      <c r="R3258">
        <v>-729.25</v>
      </c>
      <c r="S3258">
        <v>23</v>
      </c>
      <c r="T3258">
        <v>3257</v>
      </c>
      <c r="U3258">
        <v>4127.59</v>
      </c>
      <c r="V3258" t="s">
        <v>11412</v>
      </c>
      <c r="W3258">
        <v>2.16</v>
      </c>
      <c r="X3258">
        <v>36</v>
      </c>
      <c r="Y3258" t="s">
        <v>11893</v>
      </c>
      <c r="Z3258" t="s">
        <v>12010</v>
      </c>
      <c r="AA3258">
        <v>3257</v>
      </c>
      <c r="AB3258" t="s">
        <v>12015</v>
      </c>
      <c r="AC3258">
        <v>4614</v>
      </c>
      <c r="AD3258">
        <v>2763.92</v>
      </c>
      <c r="AE3258">
        <v>138.19999999999999</v>
      </c>
      <c r="AF3258" t="s">
        <v>11268</v>
      </c>
      <c r="AG3258" t="s">
        <v>11176</v>
      </c>
      <c r="AH3258">
        <v>5511</v>
      </c>
      <c r="AI3258">
        <v>3257</v>
      </c>
      <c r="AJ3258" t="s">
        <v>11380</v>
      </c>
      <c r="AK3258" t="s">
        <v>12027</v>
      </c>
      <c r="AL3258" t="s">
        <v>12031</v>
      </c>
      <c r="AM3258" t="s">
        <v>11359</v>
      </c>
      <c r="AN3258">
        <v>1</v>
      </c>
      <c r="AO3258" s="10" t="s">
        <v>12037</v>
      </c>
      <c r="AP3258" t="str" cm="1">
        <f t="array" ref="AP3258">_xlfn.IFS(
  Table1[[#This Row],[Age]]&lt;=25, "18-25",
  Table1[[#This Row],[Age]]&lt;=35, "26-35",
  Table1[[#This Row],[Age]]&lt;=45, "36-45",
  Table1[[#This Row],[Age]]&lt;=60, "46-60",
  TRUE, "60+")</f>
        <v>36-45</v>
      </c>
    </row>
    <row r="3259" spans="1:42" x14ac:dyDescent="0.3">
      <c r="A3259">
        <v>3258</v>
      </c>
      <c r="B3259" t="s">
        <v>6</v>
      </c>
      <c r="C3259" t="s">
        <v>101</v>
      </c>
      <c r="D3259">
        <v>25</v>
      </c>
      <c r="E3259" t="s">
        <v>106</v>
      </c>
      <c r="F3259" t="s">
        <v>3365</v>
      </c>
      <c r="G3259" t="s">
        <v>5115</v>
      </c>
      <c r="H3259">
        <v>19458798111</v>
      </c>
      <c r="I3259" t="s">
        <v>5788</v>
      </c>
      <c r="J3259" t="s">
        <v>7292</v>
      </c>
      <c r="K3259">
        <v>953.84</v>
      </c>
      <c r="L3259" s="12" t="s">
        <v>9964</v>
      </c>
      <c r="M3259" s="10" t="s">
        <v>11395</v>
      </c>
      <c r="N3259">
        <v>3258</v>
      </c>
      <c r="O3259">
        <v>44940</v>
      </c>
      <c r="P3259" t="s">
        <v>11403</v>
      </c>
      <c r="Q3259" s="16">
        <v>3480.19</v>
      </c>
      <c r="R3259">
        <v>-2526.35</v>
      </c>
      <c r="S3259">
        <v>50</v>
      </c>
      <c r="T3259">
        <v>3258</v>
      </c>
      <c r="U3259">
        <v>2588.59</v>
      </c>
      <c r="V3259" t="s">
        <v>11412</v>
      </c>
      <c r="W3259">
        <v>3.67</v>
      </c>
      <c r="X3259">
        <v>60</v>
      </c>
      <c r="Y3259" t="s">
        <v>7658</v>
      </c>
      <c r="Z3259" t="s">
        <v>12011</v>
      </c>
      <c r="AA3259">
        <v>3258</v>
      </c>
      <c r="AB3259" t="s">
        <v>12017</v>
      </c>
      <c r="AC3259">
        <v>1355.56</v>
      </c>
      <c r="AD3259">
        <v>4605.07</v>
      </c>
      <c r="AE3259">
        <v>230.25</v>
      </c>
      <c r="AF3259" t="s">
        <v>11264</v>
      </c>
      <c r="AG3259" t="s">
        <v>11152</v>
      </c>
      <c r="AH3259">
        <v>8656</v>
      </c>
      <c r="AI3259">
        <v>3258</v>
      </c>
      <c r="AJ3259" t="s">
        <v>11253</v>
      </c>
      <c r="AK3259" t="s">
        <v>12029</v>
      </c>
      <c r="AL3259" t="s">
        <v>12031</v>
      </c>
      <c r="AM3259" t="s">
        <v>11124</v>
      </c>
      <c r="AN3259">
        <v>1</v>
      </c>
      <c r="AO3259" s="10" t="s">
        <v>12039</v>
      </c>
      <c r="AP3259" t="str" cm="1">
        <f t="array" ref="AP3259">_xlfn.IFS(
  Table1[[#This Row],[Age]]&lt;=25, "18-25",
  Table1[[#This Row],[Age]]&lt;=35, "26-35",
  Table1[[#This Row],[Age]]&lt;=45, "36-45",
  Table1[[#This Row],[Age]]&lt;=60, "46-60",
  TRUE, "60+")</f>
        <v>18-25</v>
      </c>
    </row>
    <row r="3260" spans="1:42" x14ac:dyDescent="0.3">
      <c r="A3260">
        <v>3259</v>
      </c>
      <c r="B3260" t="s">
        <v>31</v>
      </c>
      <c r="C3260" t="s">
        <v>53</v>
      </c>
      <c r="D3260">
        <v>25</v>
      </c>
      <c r="E3260" t="s">
        <v>104</v>
      </c>
      <c r="F3260" t="s">
        <v>3366</v>
      </c>
      <c r="G3260" t="s">
        <v>5112</v>
      </c>
      <c r="H3260">
        <v>19458798112</v>
      </c>
      <c r="I3260" t="s">
        <v>5333</v>
      </c>
      <c r="J3260" t="s">
        <v>7291</v>
      </c>
      <c r="K3260">
        <v>6751.17</v>
      </c>
      <c r="L3260" s="12" t="s">
        <v>9164</v>
      </c>
      <c r="M3260" s="10" t="s">
        <v>11068</v>
      </c>
      <c r="N3260">
        <v>3259</v>
      </c>
      <c r="O3260">
        <v>45081</v>
      </c>
      <c r="P3260" t="s">
        <v>11402</v>
      </c>
      <c r="Q3260" s="16">
        <v>3247.52</v>
      </c>
      <c r="R3260">
        <v>9998.69</v>
      </c>
      <c r="S3260">
        <v>65</v>
      </c>
      <c r="T3260">
        <v>3259</v>
      </c>
      <c r="U3260">
        <v>8154.39</v>
      </c>
      <c r="V3260" t="s">
        <v>11411</v>
      </c>
      <c r="W3260">
        <v>7.56</v>
      </c>
      <c r="X3260">
        <v>24</v>
      </c>
      <c r="Y3260" t="s">
        <v>11786</v>
      </c>
      <c r="Z3260" t="s">
        <v>12010</v>
      </c>
      <c r="AA3260">
        <v>3259</v>
      </c>
      <c r="AB3260" t="s">
        <v>12016</v>
      </c>
      <c r="AC3260">
        <v>8455.65</v>
      </c>
      <c r="AD3260">
        <v>956.62</v>
      </c>
      <c r="AE3260">
        <v>47.83</v>
      </c>
      <c r="AF3260" t="s">
        <v>11120</v>
      </c>
      <c r="AG3260" t="s">
        <v>11096</v>
      </c>
      <c r="AH3260">
        <v>9425</v>
      </c>
      <c r="AI3260">
        <v>3259</v>
      </c>
      <c r="AJ3260" t="s">
        <v>11281</v>
      </c>
      <c r="AK3260" t="s">
        <v>12027</v>
      </c>
      <c r="AL3260" t="s">
        <v>12032</v>
      </c>
      <c r="AM3260" t="s">
        <v>11255</v>
      </c>
      <c r="AN3260">
        <v>1</v>
      </c>
      <c r="AO3260" s="10" t="s">
        <v>12043</v>
      </c>
      <c r="AP3260" t="str" cm="1">
        <f t="array" ref="AP3260">_xlfn.IFS(
  Table1[[#This Row],[Age]]&lt;=25, "18-25",
  Table1[[#This Row],[Age]]&lt;=35, "26-35",
  Table1[[#This Row],[Age]]&lt;=45, "36-45",
  Table1[[#This Row],[Age]]&lt;=60, "46-60",
  TRUE, "60+")</f>
        <v>18-25</v>
      </c>
    </row>
    <row r="3261" spans="1:42" x14ac:dyDescent="0.3">
      <c r="A3261">
        <v>3260</v>
      </c>
      <c r="B3261" t="s">
        <v>28</v>
      </c>
      <c r="C3261" t="s">
        <v>95</v>
      </c>
      <c r="D3261">
        <v>22</v>
      </c>
      <c r="E3261" t="s">
        <v>105</v>
      </c>
      <c r="F3261" t="s">
        <v>3367</v>
      </c>
      <c r="G3261" t="s">
        <v>5117</v>
      </c>
      <c r="H3261">
        <v>19458798113</v>
      </c>
      <c r="I3261" t="s">
        <v>6007</v>
      </c>
      <c r="J3261" t="s">
        <v>7292</v>
      </c>
      <c r="K3261">
        <v>2094.94</v>
      </c>
      <c r="L3261" s="12" t="s">
        <v>9965</v>
      </c>
      <c r="M3261" s="10" t="s">
        <v>11124</v>
      </c>
      <c r="N3261">
        <v>3260</v>
      </c>
      <c r="O3261">
        <v>45092</v>
      </c>
      <c r="P3261" t="s">
        <v>11402</v>
      </c>
      <c r="Q3261" s="16">
        <v>1380.84</v>
      </c>
      <c r="R3261">
        <v>3475.78</v>
      </c>
      <c r="S3261">
        <v>69</v>
      </c>
      <c r="T3261">
        <v>3260</v>
      </c>
      <c r="U3261">
        <v>43949.88</v>
      </c>
      <c r="V3261" t="s">
        <v>11413</v>
      </c>
      <c r="W3261">
        <v>1.05</v>
      </c>
      <c r="X3261">
        <v>36</v>
      </c>
      <c r="Y3261" t="s">
        <v>11496</v>
      </c>
      <c r="Z3261" t="s">
        <v>12011</v>
      </c>
      <c r="AA3261">
        <v>3260</v>
      </c>
      <c r="AB3261" t="s">
        <v>12016</v>
      </c>
      <c r="AC3261">
        <v>3336.12</v>
      </c>
      <c r="AD3261">
        <v>4929.6899999999996</v>
      </c>
      <c r="AE3261">
        <v>246.48</v>
      </c>
      <c r="AF3261" t="s">
        <v>11257</v>
      </c>
      <c r="AG3261" t="s">
        <v>11332</v>
      </c>
      <c r="AH3261">
        <v>2758</v>
      </c>
      <c r="AI3261">
        <v>3260</v>
      </c>
      <c r="AJ3261" t="s">
        <v>11343</v>
      </c>
      <c r="AK3261" t="s">
        <v>12029</v>
      </c>
      <c r="AL3261" t="s">
        <v>12031</v>
      </c>
      <c r="AM3261" t="s">
        <v>11328</v>
      </c>
      <c r="AN3261">
        <v>1</v>
      </c>
      <c r="AO3261" s="10" t="s">
        <v>12043</v>
      </c>
      <c r="AP3261" t="str" cm="1">
        <f t="array" ref="AP3261">_xlfn.IFS(
  Table1[[#This Row],[Age]]&lt;=25, "18-25",
  Table1[[#This Row],[Age]]&lt;=35, "26-35",
  Table1[[#This Row],[Age]]&lt;=45, "36-45",
  Table1[[#This Row],[Age]]&lt;=60, "46-60",
  TRUE, "60+")</f>
        <v>18-25</v>
      </c>
    </row>
    <row r="3262" spans="1:42" x14ac:dyDescent="0.3">
      <c r="A3262">
        <v>3261</v>
      </c>
      <c r="B3262" t="s">
        <v>4</v>
      </c>
      <c r="C3262" t="s">
        <v>60</v>
      </c>
      <c r="D3262">
        <v>30</v>
      </c>
      <c r="E3262" t="s">
        <v>106</v>
      </c>
      <c r="F3262" t="s">
        <v>3368</v>
      </c>
      <c r="G3262" t="s">
        <v>5133</v>
      </c>
      <c r="H3262">
        <v>19458798114</v>
      </c>
      <c r="I3262" t="s">
        <v>5338</v>
      </c>
      <c r="J3262" t="s">
        <v>7292</v>
      </c>
      <c r="K3262">
        <v>7358.88</v>
      </c>
      <c r="L3262" s="12" t="s">
        <v>9966</v>
      </c>
      <c r="M3262" s="10" t="s">
        <v>11114</v>
      </c>
      <c r="N3262">
        <v>3261</v>
      </c>
      <c r="O3262">
        <v>45030</v>
      </c>
      <c r="P3262" t="s">
        <v>11404</v>
      </c>
      <c r="Q3262" s="16">
        <v>4598.3500000000004</v>
      </c>
      <c r="R3262">
        <v>2760.53</v>
      </c>
      <c r="S3262">
        <v>44</v>
      </c>
      <c r="T3262">
        <v>3261</v>
      </c>
      <c r="U3262">
        <v>14907.5</v>
      </c>
      <c r="V3262" t="s">
        <v>11412</v>
      </c>
      <c r="W3262">
        <v>5.88</v>
      </c>
      <c r="X3262">
        <v>36</v>
      </c>
      <c r="Y3262" t="s">
        <v>11645</v>
      </c>
      <c r="Z3262" t="s">
        <v>12010</v>
      </c>
      <c r="AA3262">
        <v>3261</v>
      </c>
      <c r="AB3262" t="s">
        <v>12016</v>
      </c>
      <c r="AC3262">
        <v>7918.96</v>
      </c>
      <c r="AD3262">
        <v>840.46</v>
      </c>
      <c r="AE3262">
        <v>42.02</v>
      </c>
      <c r="AF3262" t="s">
        <v>11262</v>
      </c>
      <c r="AG3262" t="s">
        <v>11043</v>
      </c>
      <c r="AH3262">
        <v>3738</v>
      </c>
      <c r="AI3262">
        <v>3261</v>
      </c>
      <c r="AJ3262" t="s">
        <v>11077</v>
      </c>
      <c r="AK3262" t="s">
        <v>12027</v>
      </c>
      <c r="AL3262" t="s">
        <v>12031</v>
      </c>
      <c r="AM3262" t="s">
        <v>11379</v>
      </c>
      <c r="AN3262">
        <v>1</v>
      </c>
      <c r="AO3262" s="10" t="s">
        <v>12037</v>
      </c>
      <c r="AP3262" t="str" cm="1">
        <f t="array" ref="AP3262">_xlfn.IFS(
  Table1[[#This Row],[Age]]&lt;=25, "18-25",
  Table1[[#This Row],[Age]]&lt;=35, "26-35",
  Table1[[#This Row],[Age]]&lt;=45, "36-45",
  Table1[[#This Row],[Age]]&lt;=60, "46-60",
  TRUE, "60+")</f>
        <v>26-35</v>
      </c>
    </row>
    <row r="3263" spans="1:42" x14ac:dyDescent="0.3">
      <c r="A3263">
        <v>3262</v>
      </c>
      <c r="B3263" t="s">
        <v>44</v>
      </c>
      <c r="C3263" t="s">
        <v>53</v>
      </c>
      <c r="D3263">
        <v>24</v>
      </c>
      <c r="E3263" t="s">
        <v>106</v>
      </c>
      <c r="F3263" t="s">
        <v>3369</v>
      </c>
      <c r="G3263" t="s">
        <v>5118</v>
      </c>
      <c r="H3263">
        <v>19458798115</v>
      </c>
      <c r="I3263" t="s">
        <v>6963</v>
      </c>
      <c r="J3263" t="s">
        <v>7292</v>
      </c>
      <c r="K3263">
        <v>8341.83</v>
      </c>
      <c r="L3263" s="12" t="s">
        <v>9021</v>
      </c>
      <c r="M3263" s="10" t="s">
        <v>11376</v>
      </c>
      <c r="N3263">
        <v>3262</v>
      </c>
      <c r="O3263">
        <v>45138</v>
      </c>
      <c r="P3263" t="s">
        <v>11403</v>
      </c>
      <c r="Q3263" s="16">
        <v>2946.65</v>
      </c>
      <c r="R3263">
        <v>11288.48</v>
      </c>
      <c r="S3263">
        <v>58</v>
      </c>
      <c r="T3263">
        <v>3262</v>
      </c>
      <c r="U3263">
        <v>24506.05</v>
      </c>
      <c r="V3263" t="s">
        <v>11413</v>
      </c>
      <c r="W3263">
        <v>2.4300000000000002</v>
      </c>
      <c r="X3263">
        <v>12</v>
      </c>
      <c r="Y3263" t="s">
        <v>8272</v>
      </c>
      <c r="Z3263" t="s">
        <v>12011</v>
      </c>
      <c r="AA3263">
        <v>3262</v>
      </c>
      <c r="AB3263" t="s">
        <v>12016</v>
      </c>
      <c r="AC3263">
        <v>6302.54</v>
      </c>
      <c r="AD3263">
        <v>1718.09</v>
      </c>
      <c r="AE3263">
        <v>85.9</v>
      </c>
      <c r="AF3263" t="s">
        <v>11243</v>
      </c>
      <c r="AG3263" t="s">
        <v>11271</v>
      </c>
      <c r="AH3263">
        <v>548</v>
      </c>
      <c r="AI3263">
        <v>3262</v>
      </c>
      <c r="AJ3263" t="s">
        <v>11085</v>
      </c>
      <c r="AK3263" t="s">
        <v>12028</v>
      </c>
      <c r="AL3263" t="s">
        <v>12032</v>
      </c>
      <c r="AM3263" t="s">
        <v>11127</v>
      </c>
      <c r="AN3263">
        <v>1</v>
      </c>
      <c r="AO3263" s="10" t="s">
        <v>12038</v>
      </c>
      <c r="AP3263" t="str" cm="1">
        <f t="array" ref="AP3263">_xlfn.IFS(
  Table1[[#This Row],[Age]]&lt;=25, "18-25",
  Table1[[#This Row],[Age]]&lt;=35, "26-35",
  Table1[[#This Row],[Age]]&lt;=45, "36-45",
  Table1[[#This Row],[Age]]&lt;=60, "46-60",
  TRUE, "60+")</f>
        <v>18-25</v>
      </c>
    </row>
    <row r="3264" spans="1:42" x14ac:dyDescent="0.3">
      <c r="A3264">
        <v>3263</v>
      </c>
      <c r="B3264" t="s">
        <v>51</v>
      </c>
      <c r="C3264" t="s">
        <v>72</v>
      </c>
      <c r="D3264">
        <v>38</v>
      </c>
      <c r="E3264" t="s">
        <v>106</v>
      </c>
      <c r="F3264" t="s">
        <v>3370</v>
      </c>
      <c r="G3264" t="s">
        <v>5145</v>
      </c>
      <c r="H3264">
        <v>19458798116</v>
      </c>
      <c r="I3264" t="s">
        <v>6964</v>
      </c>
      <c r="J3264" t="s">
        <v>7291</v>
      </c>
      <c r="K3264">
        <v>9890.75</v>
      </c>
      <c r="L3264" s="12" t="s">
        <v>7987</v>
      </c>
      <c r="M3264" s="10" t="s">
        <v>11064</v>
      </c>
      <c r="N3264">
        <v>3263</v>
      </c>
      <c r="O3264">
        <v>45056</v>
      </c>
      <c r="P3264" t="s">
        <v>11404</v>
      </c>
      <c r="Q3264" s="16">
        <v>2990.27</v>
      </c>
      <c r="R3264">
        <v>12881.02</v>
      </c>
      <c r="S3264">
        <v>57</v>
      </c>
      <c r="T3264">
        <v>3263</v>
      </c>
      <c r="U3264">
        <v>24868.7</v>
      </c>
      <c r="V3264" t="s">
        <v>11412</v>
      </c>
      <c r="W3264">
        <v>1.2</v>
      </c>
      <c r="X3264">
        <v>12</v>
      </c>
      <c r="Y3264" t="s">
        <v>11797</v>
      </c>
      <c r="Z3264" t="s">
        <v>12012</v>
      </c>
      <c r="AA3264">
        <v>3263</v>
      </c>
      <c r="AB3264" t="s">
        <v>12017</v>
      </c>
      <c r="AC3264">
        <v>9736.99</v>
      </c>
      <c r="AD3264">
        <v>258.20999999999998</v>
      </c>
      <c r="AE3264">
        <v>12.91</v>
      </c>
      <c r="AF3264" t="s">
        <v>11159</v>
      </c>
      <c r="AG3264" t="s">
        <v>11306</v>
      </c>
      <c r="AH3264">
        <v>6352</v>
      </c>
      <c r="AI3264">
        <v>3263</v>
      </c>
      <c r="AJ3264" t="s">
        <v>11380</v>
      </c>
      <c r="AK3264" t="s">
        <v>12029</v>
      </c>
      <c r="AL3264" t="s">
        <v>12032</v>
      </c>
      <c r="AM3264" t="s">
        <v>11306</v>
      </c>
      <c r="AN3264">
        <v>1</v>
      </c>
      <c r="AO3264" s="10" t="s">
        <v>12046</v>
      </c>
      <c r="AP3264" t="str" cm="1">
        <f t="array" ref="AP3264">_xlfn.IFS(
  Table1[[#This Row],[Age]]&lt;=25, "18-25",
  Table1[[#This Row],[Age]]&lt;=35, "26-35",
  Table1[[#This Row],[Age]]&lt;=45, "36-45",
  Table1[[#This Row],[Age]]&lt;=60, "46-60",
  TRUE, "60+")</f>
        <v>36-45</v>
      </c>
    </row>
    <row r="3265" spans="1:42" x14ac:dyDescent="0.3">
      <c r="A3265">
        <v>3264</v>
      </c>
      <c r="B3265" t="s">
        <v>13</v>
      </c>
      <c r="C3265" t="s">
        <v>56</v>
      </c>
      <c r="D3265">
        <v>46</v>
      </c>
      <c r="E3265" t="s">
        <v>104</v>
      </c>
      <c r="F3265" t="s">
        <v>3371</v>
      </c>
      <c r="G3265" t="s">
        <v>5109</v>
      </c>
      <c r="H3265">
        <v>19458798117</v>
      </c>
      <c r="I3265" t="s">
        <v>6841</v>
      </c>
      <c r="J3265" t="s">
        <v>7291</v>
      </c>
      <c r="K3265">
        <v>5091.7299999999996</v>
      </c>
      <c r="L3265" s="12" t="s">
        <v>7615</v>
      </c>
      <c r="M3265" s="10" t="s">
        <v>11037</v>
      </c>
      <c r="N3265">
        <v>3264</v>
      </c>
      <c r="O3265">
        <v>44930</v>
      </c>
      <c r="P3265" t="s">
        <v>11404</v>
      </c>
      <c r="Q3265" s="16">
        <v>4079.63</v>
      </c>
      <c r="R3265">
        <v>1012.1</v>
      </c>
      <c r="S3265">
        <v>37</v>
      </c>
      <c r="T3265">
        <v>3264</v>
      </c>
      <c r="U3265">
        <v>49767.88</v>
      </c>
      <c r="V3265" t="s">
        <v>11413</v>
      </c>
      <c r="W3265">
        <v>6.77</v>
      </c>
      <c r="X3265">
        <v>36</v>
      </c>
      <c r="Y3265" t="s">
        <v>11715</v>
      </c>
      <c r="Z3265" t="s">
        <v>12010</v>
      </c>
      <c r="AA3265">
        <v>3264</v>
      </c>
      <c r="AB3265" t="s">
        <v>12015</v>
      </c>
      <c r="AC3265">
        <v>2807.11</v>
      </c>
      <c r="AD3265">
        <v>4810.45</v>
      </c>
      <c r="AE3265">
        <v>240.52</v>
      </c>
      <c r="AF3265" t="s">
        <v>11364</v>
      </c>
      <c r="AG3265" t="s">
        <v>11098</v>
      </c>
      <c r="AH3265">
        <v>3568</v>
      </c>
      <c r="AI3265">
        <v>3264</v>
      </c>
      <c r="AJ3265" t="s">
        <v>11386</v>
      </c>
      <c r="AK3265" t="s">
        <v>12028</v>
      </c>
      <c r="AL3265" t="s">
        <v>12031</v>
      </c>
      <c r="AM3265" t="s">
        <v>11334</v>
      </c>
      <c r="AN3265">
        <v>1</v>
      </c>
      <c r="AO3265" s="10" t="s">
        <v>12039</v>
      </c>
      <c r="AP3265" t="str" cm="1">
        <f t="array" ref="AP3265">_xlfn.IFS(
  Table1[[#This Row],[Age]]&lt;=25, "18-25",
  Table1[[#This Row],[Age]]&lt;=35, "26-35",
  Table1[[#This Row],[Age]]&lt;=45, "36-45",
  Table1[[#This Row],[Age]]&lt;=60, "46-60",
  TRUE, "60+")</f>
        <v>46-60</v>
      </c>
    </row>
    <row r="3266" spans="1:42" x14ac:dyDescent="0.3">
      <c r="A3266">
        <v>3265</v>
      </c>
      <c r="B3266" t="s">
        <v>32</v>
      </c>
      <c r="C3266" t="s">
        <v>86</v>
      </c>
      <c r="D3266">
        <v>54</v>
      </c>
      <c r="E3266" t="s">
        <v>105</v>
      </c>
      <c r="F3266" t="s">
        <v>3372</v>
      </c>
      <c r="G3266" t="s">
        <v>5134</v>
      </c>
      <c r="H3266">
        <v>19458798118</v>
      </c>
      <c r="I3266" t="s">
        <v>6965</v>
      </c>
      <c r="J3266" t="s">
        <v>7291</v>
      </c>
      <c r="K3266">
        <v>9749.25</v>
      </c>
      <c r="L3266" s="12" t="s">
        <v>9967</v>
      </c>
      <c r="M3266" s="10" t="s">
        <v>11159</v>
      </c>
      <c r="N3266">
        <v>3265</v>
      </c>
      <c r="O3266">
        <v>45167</v>
      </c>
      <c r="P3266" t="s">
        <v>11404</v>
      </c>
      <c r="Q3266" s="16">
        <v>355.53</v>
      </c>
      <c r="R3266">
        <v>9393.7199999999993</v>
      </c>
      <c r="S3266">
        <v>65</v>
      </c>
      <c r="T3266">
        <v>3265</v>
      </c>
      <c r="U3266">
        <v>18868.97</v>
      </c>
      <c r="V3266" t="s">
        <v>11412</v>
      </c>
      <c r="W3266">
        <v>6.43</v>
      </c>
      <c r="X3266">
        <v>24</v>
      </c>
      <c r="Y3266" t="s">
        <v>8074</v>
      </c>
      <c r="Z3266" t="s">
        <v>12011</v>
      </c>
      <c r="AA3266">
        <v>3265</v>
      </c>
      <c r="AB3266" t="s">
        <v>12017</v>
      </c>
      <c r="AC3266">
        <v>3884.51</v>
      </c>
      <c r="AD3266">
        <v>2904.91</v>
      </c>
      <c r="AE3266">
        <v>145.25</v>
      </c>
      <c r="AF3266" t="s">
        <v>11144</v>
      </c>
      <c r="AG3266" t="s">
        <v>11330</v>
      </c>
      <c r="AH3266">
        <v>3362</v>
      </c>
      <c r="AI3266">
        <v>3265</v>
      </c>
      <c r="AJ3266" t="s">
        <v>11351</v>
      </c>
      <c r="AK3266" t="s">
        <v>12028</v>
      </c>
      <c r="AL3266" t="s">
        <v>12032</v>
      </c>
      <c r="AM3266" t="s">
        <v>11326</v>
      </c>
      <c r="AN3266">
        <v>1</v>
      </c>
      <c r="AO3266" s="10" t="s">
        <v>12041</v>
      </c>
      <c r="AP3266" t="str" cm="1">
        <f t="array" ref="AP3266">_xlfn.IFS(
  Table1[[#This Row],[Age]]&lt;=25, "18-25",
  Table1[[#This Row],[Age]]&lt;=35, "26-35",
  Table1[[#This Row],[Age]]&lt;=45, "36-45",
  Table1[[#This Row],[Age]]&lt;=60, "46-60",
  TRUE, "60+")</f>
        <v>46-60</v>
      </c>
    </row>
    <row r="3267" spans="1:42" x14ac:dyDescent="0.3">
      <c r="A3267">
        <v>3266</v>
      </c>
      <c r="B3267" t="s">
        <v>25</v>
      </c>
      <c r="C3267" t="s">
        <v>100</v>
      </c>
      <c r="D3267">
        <v>62</v>
      </c>
      <c r="E3267" t="s">
        <v>106</v>
      </c>
      <c r="F3267" t="s">
        <v>3373</v>
      </c>
      <c r="G3267" t="s">
        <v>5142</v>
      </c>
      <c r="H3267">
        <v>19458798119</v>
      </c>
      <c r="I3267" t="s">
        <v>6966</v>
      </c>
      <c r="J3267" t="s">
        <v>7292</v>
      </c>
      <c r="K3267">
        <v>1578.27</v>
      </c>
      <c r="L3267" s="12" t="s">
        <v>9663</v>
      </c>
      <c r="M3267" s="10" t="s">
        <v>11108</v>
      </c>
      <c r="N3267">
        <v>3266</v>
      </c>
      <c r="O3267">
        <v>45078</v>
      </c>
      <c r="P3267" t="s">
        <v>11403</v>
      </c>
      <c r="Q3267" s="16">
        <v>1055.94</v>
      </c>
      <c r="R3267">
        <v>522.33000000000004</v>
      </c>
      <c r="S3267">
        <v>18</v>
      </c>
      <c r="T3267">
        <v>3266</v>
      </c>
      <c r="U3267">
        <v>13989.87</v>
      </c>
      <c r="V3267" t="s">
        <v>11413</v>
      </c>
      <c r="W3267">
        <v>7.61</v>
      </c>
      <c r="X3267">
        <v>60</v>
      </c>
      <c r="Y3267" t="s">
        <v>11716</v>
      </c>
      <c r="Z3267" t="s">
        <v>12012</v>
      </c>
      <c r="AA3267">
        <v>3266</v>
      </c>
      <c r="AB3267" t="s">
        <v>12016</v>
      </c>
      <c r="AC3267">
        <v>2498.19</v>
      </c>
      <c r="AD3267">
        <v>3375.98</v>
      </c>
      <c r="AE3267">
        <v>168.8</v>
      </c>
      <c r="AF3267" t="s">
        <v>11129</v>
      </c>
      <c r="AG3267" t="s">
        <v>11034</v>
      </c>
      <c r="AH3267">
        <v>9516</v>
      </c>
      <c r="AI3267">
        <v>3266</v>
      </c>
      <c r="AJ3267" t="s">
        <v>11366</v>
      </c>
      <c r="AK3267" t="s">
        <v>12027</v>
      </c>
      <c r="AL3267" t="s">
        <v>12031</v>
      </c>
      <c r="AM3267" t="s">
        <v>11089</v>
      </c>
      <c r="AN3267">
        <v>1</v>
      </c>
      <c r="AO3267" s="10" t="s">
        <v>12043</v>
      </c>
      <c r="AP3267" t="str" cm="1">
        <f t="array" ref="AP3267">_xlfn.IFS(
  Table1[[#This Row],[Age]]&lt;=25, "18-25",
  Table1[[#This Row],[Age]]&lt;=35, "26-35",
  Table1[[#This Row],[Age]]&lt;=45, "36-45",
  Table1[[#This Row],[Age]]&lt;=60, "46-60",
  TRUE, "60+")</f>
        <v>60+</v>
      </c>
    </row>
    <row r="3268" spans="1:42" x14ac:dyDescent="0.3">
      <c r="A3268">
        <v>3267</v>
      </c>
      <c r="B3268" t="s">
        <v>37</v>
      </c>
      <c r="C3268" t="s">
        <v>59</v>
      </c>
      <c r="D3268">
        <v>69</v>
      </c>
      <c r="E3268" t="s">
        <v>105</v>
      </c>
      <c r="F3268" t="s">
        <v>3374</v>
      </c>
      <c r="G3268" t="s">
        <v>5139</v>
      </c>
      <c r="H3268">
        <v>19458798120</v>
      </c>
      <c r="I3268" t="s">
        <v>6271</v>
      </c>
      <c r="J3268" t="s">
        <v>7291</v>
      </c>
      <c r="K3268">
        <v>8378.85</v>
      </c>
      <c r="L3268" s="12" t="s">
        <v>9968</v>
      </c>
      <c r="M3268" s="10" t="s">
        <v>11255</v>
      </c>
      <c r="N3268">
        <v>3267</v>
      </c>
      <c r="O3268">
        <v>45063</v>
      </c>
      <c r="P3268" t="s">
        <v>11402</v>
      </c>
      <c r="Q3268" s="16">
        <v>2952.01</v>
      </c>
      <c r="R3268">
        <v>5426.84</v>
      </c>
      <c r="S3268">
        <v>5</v>
      </c>
      <c r="T3268">
        <v>3267</v>
      </c>
      <c r="U3268">
        <v>48198.99</v>
      </c>
      <c r="V3268" t="s">
        <v>11413</v>
      </c>
      <c r="W3268">
        <v>6.56</v>
      </c>
      <c r="X3268">
        <v>48</v>
      </c>
      <c r="Y3268" t="s">
        <v>11450</v>
      </c>
      <c r="Z3268" t="s">
        <v>12010</v>
      </c>
      <c r="AA3268">
        <v>3267</v>
      </c>
      <c r="AB3268" t="s">
        <v>12017</v>
      </c>
      <c r="AC3268">
        <v>8490.5499999999993</v>
      </c>
      <c r="AD3268">
        <v>4801.3999999999996</v>
      </c>
      <c r="AE3268">
        <v>240.07</v>
      </c>
      <c r="AF3268" t="s">
        <v>11310</v>
      </c>
      <c r="AG3268" t="s">
        <v>11338</v>
      </c>
      <c r="AH3268">
        <v>7426</v>
      </c>
      <c r="AI3268">
        <v>3267</v>
      </c>
      <c r="AJ3268" t="s">
        <v>11122</v>
      </c>
      <c r="AK3268" t="s">
        <v>12027</v>
      </c>
      <c r="AL3268" t="s">
        <v>12032</v>
      </c>
      <c r="AM3268" t="s">
        <v>11360</v>
      </c>
      <c r="AN3268">
        <v>1</v>
      </c>
      <c r="AO3268" s="10" t="s">
        <v>12046</v>
      </c>
      <c r="AP3268" t="str" cm="1">
        <f t="array" ref="AP3268">_xlfn.IFS(
  Table1[[#This Row],[Age]]&lt;=25, "18-25",
  Table1[[#This Row],[Age]]&lt;=35, "26-35",
  Table1[[#This Row],[Age]]&lt;=45, "36-45",
  Table1[[#This Row],[Age]]&lt;=60, "46-60",
  TRUE, "60+")</f>
        <v>60+</v>
      </c>
    </row>
    <row r="3269" spans="1:42" x14ac:dyDescent="0.3">
      <c r="A3269">
        <v>3268</v>
      </c>
      <c r="B3269" t="s">
        <v>40</v>
      </c>
      <c r="C3269" t="s">
        <v>85</v>
      </c>
      <c r="D3269">
        <v>65</v>
      </c>
      <c r="E3269" t="s">
        <v>106</v>
      </c>
      <c r="F3269" t="s">
        <v>3375</v>
      </c>
      <c r="G3269" t="s">
        <v>5132</v>
      </c>
      <c r="H3269">
        <v>19458798121</v>
      </c>
      <c r="I3269" t="s">
        <v>6940</v>
      </c>
      <c r="J3269" t="s">
        <v>7292</v>
      </c>
      <c r="K3269">
        <v>3662.04</v>
      </c>
      <c r="L3269" s="12" t="s">
        <v>9969</v>
      </c>
      <c r="M3269" s="10" t="s">
        <v>11148</v>
      </c>
      <c r="N3269">
        <v>3268</v>
      </c>
      <c r="O3269">
        <v>45073</v>
      </c>
      <c r="P3269" t="s">
        <v>11402</v>
      </c>
      <c r="Q3269" s="16">
        <v>3056.06</v>
      </c>
      <c r="R3269">
        <v>605.98</v>
      </c>
      <c r="S3269">
        <v>82</v>
      </c>
      <c r="T3269">
        <v>3268</v>
      </c>
      <c r="U3269">
        <v>30033.759999999998</v>
      </c>
      <c r="V3269" t="s">
        <v>11412</v>
      </c>
      <c r="W3269">
        <v>4.9800000000000004</v>
      </c>
      <c r="X3269">
        <v>24</v>
      </c>
      <c r="Y3269" t="s">
        <v>8691</v>
      </c>
      <c r="Z3269" t="s">
        <v>12011</v>
      </c>
      <c r="AA3269">
        <v>3268</v>
      </c>
      <c r="AB3269" t="s">
        <v>12017</v>
      </c>
      <c r="AC3269">
        <v>3973</v>
      </c>
      <c r="AD3269">
        <v>3781.47</v>
      </c>
      <c r="AE3269">
        <v>189.07</v>
      </c>
      <c r="AF3269" t="s">
        <v>11331</v>
      </c>
      <c r="AG3269" t="s">
        <v>11044</v>
      </c>
      <c r="AH3269">
        <v>8385</v>
      </c>
      <c r="AI3269">
        <v>3268</v>
      </c>
      <c r="AJ3269" t="s">
        <v>11284</v>
      </c>
      <c r="AK3269" t="s">
        <v>12028</v>
      </c>
      <c r="AL3269" t="s">
        <v>12031</v>
      </c>
      <c r="AM3269" t="s">
        <v>11367</v>
      </c>
      <c r="AN3269">
        <v>1</v>
      </c>
      <c r="AO3269" s="10" t="s">
        <v>12046</v>
      </c>
      <c r="AP3269" t="str" cm="1">
        <f t="array" ref="AP3269">_xlfn.IFS(
  Table1[[#This Row],[Age]]&lt;=25, "18-25",
  Table1[[#This Row],[Age]]&lt;=35, "26-35",
  Table1[[#This Row],[Age]]&lt;=45, "36-45",
  Table1[[#This Row],[Age]]&lt;=60, "46-60",
  TRUE, "60+")</f>
        <v>60+</v>
      </c>
    </row>
    <row r="3270" spans="1:42" x14ac:dyDescent="0.3">
      <c r="A3270">
        <v>3269</v>
      </c>
      <c r="B3270" t="s">
        <v>21</v>
      </c>
      <c r="C3270" t="s">
        <v>87</v>
      </c>
      <c r="D3270">
        <v>31</v>
      </c>
      <c r="E3270" t="s">
        <v>104</v>
      </c>
      <c r="F3270" t="s">
        <v>3376</v>
      </c>
      <c r="G3270" t="s">
        <v>5119</v>
      </c>
      <c r="H3270">
        <v>19458798122</v>
      </c>
      <c r="I3270" t="s">
        <v>6967</v>
      </c>
      <c r="J3270" t="s">
        <v>7292</v>
      </c>
      <c r="K3270">
        <v>3711.64</v>
      </c>
      <c r="L3270" s="12" t="s">
        <v>9970</v>
      </c>
      <c r="M3270" s="10" t="s">
        <v>11195</v>
      </c>
      <c r="N3270">
        <v>3269</v>
      </c>
      <c r="O3270">
        <v>45116</v>
      </c>
      <c r="P3270" t="s">
        <v>11403</v>
      </c>
      <c r="Q3270" s="16">
        <v>2339.16</v>
      </c>
      <c r="R3270">
        <v>6050.8</v>
      </c>
      <c r="S3270">
        <v>99</v>
      </c>
      <c r="T3270">
        <v>3269</v>
      </c>
      <c r="U3270">
        <v>15184.59</v>
      </c>
      <c r="V3270" t="s">
        <v>11412</v>
      </c>
      <c r="W3270">
        <v>5.31</v>
      </c>
      <c r="X3270">
        <v>36</v>
      </c>
      <c r="Y3270" t="s">
        <v>8592</v>
      </c>
      <c r="Z3270" t="s">
        <v>12010</v>
      </c>
      <c r="AA3270">
        <v>3269</v>
      </c>
      <c r="AB3270" t="s">
        <v>12017</v>
      </c>
      <c r="AC3270">
        <v>2756.17</v>
      </c>
      <c r="AD3270">
        <v>4896.2299999999996</v>
      </c>
      <c r="AE3270">
        <v>244.81</v>
      </c>
      <c r="AF3270" t="s">
        <v>11159</v>
      </c>
      <c r="AG3270" t="s">
        <v>11225</v>
      </c>
      <c r="AH3270">
        <v>3074</v>
      </c>
      <c r="AI3270">
        <v>3269</v>
      </c>
      <c r="AJ3270" t="s">
        <v>11055</v>
      </c>
      <c r="AK3270" t="s">
        <v>12028</v>
      </c>
      <c r="AL3270" t="s">
        <v>12031</v>
      </c>
      <c r="AM3270" t="s">
        <v>11070</v>
      </c>
      <c r="AN3270">
        <v>1</v>
      </c>
      <c r="AO3270" s="10" t="s">
        <v>12038</v>
      </c>
      <c r="AP3270" t="str" cm="1">
        <f t="array" ref="AP3270">_xlfn.IFS(
  Table1[[#This Row],[Age]]&lt;=25, "18-25",
  Table1[[#This Row],[Age]]&lt;=35, "26-35",
  Table1[[#This Row],[Age]]&lt;=45, "36-45",
  Table1[[#This Row],[Age]]&lt;=60, "46-60",
  TRUE, "60+")</f>
        <v>26-35</v>
      </c>
    </row>
    <row r="3271" spans="1:42" x14ac:dyDescent="0.3">
      <c r="A3271">
        <v>3270</v>
      </c>
      <c r="B3271" t="s">
        <v>16</v>
      </c>
      <c r="C3271" t="s">
        <v>100</v>
      </c>
      <c r="D3271">
        <v>54</v>
      </c>
      <c r="E3271" t="s">
        <v>105</v>
      </c>
      <c r="F3271" t="s">
        <v>3377</v>
      </c>
      <c r="G3271" t="s">
        <v>5140</v>
      </c>
      <c r="H3271">
        <v>19458798123</v>
      </c>
      <c r="I3271" t="s">
        <v>5864</v>
      </c>
      <c r="J3271" t="s">
        <v>7291</v>
      </c>
      <c r="K3271">
        <v>2759.61</v>
      </c>
      <c r="L3271" s="12" t="s">
        <v>9971</v>
      </c>
      <c r="M3271" s="10" t="s">
        <v>11250</v>
      </c>
      <c r="N3271">
        <v>3270</v>
      </c>
      <c r="O3271">
        <v>45095</v>
      </c>
      <c r="P3271" t="s">
        <v>11404</v>
      </c>
      <c r="Q3271" s="16">
        <v>3901.89</v>
      </c>
      <c r="R3271">
        <v>-1142.28</v>
      </c>
      <c r="S3271">
        <v>96</v>
      </c>
      <c r="T3271">
        <v>3270</v>
      </c>
      <c r="U3271">
        <v>15086.81</v>
      </c>
      <c r="V3271" t="s">
        <v>11412</v>
      </c>
      <c r="W3271">
        <v>2.98</v>
      </c>
      <c r="X3271">
        <v>60</v>
      </c>
      <c r="Y3271" t="s">
        <v>11867</v>
      </c>
      <c r="Z3271" t="s">
        <v>12012</v>
      </c>
      <c r="AA3271">
        <v>3270</v>
      </c>
      <c r="AB3271" t="s">
        <v>12016</v>
      </c>
      <c r="AC3271">
        <v>6327.99</v>
      </c>
      <c r="AD3271">
        <v>2668.8</v>
      </c>
      <c r="AE3271">
        <v>133.44</v>
      </c>
      <c r="AF3271" t="s">
        <v>11056</v>
      </c>
      <c r="AG3271" t="s">
        <v>11396</v>
      </c>
      <c r="AH3271">
        <v>6356</v>
      </c>
      <c r="AI3271">
        <v>3270</v>
      </c>
      <c r="AJ3271" t="s">
        <v>11179</v>
      </c>
      <c r="AK3271" t="s">
        <v>12027</v>
      </c>
      <c r="AL3271" t="s">
        <v>12032</v>
      </c>
      <c r="AM3271" t="s">
        <v>11175</v>
      </c>
      <c r="AN3271">
        <v>1</v>
      </c>
      <c r="AO3271" s="10" t="s">
        <v>12043</v>
      </c>
      <c r="AP3271" t="str" cm="1">
        <f t="array" ref="AP3271">_xlfn.IFS(
  Table1[[#This Row],[Age]]&lt;=25, "18-25",
  Table1[[#This Row],[Age]]&lt;=35, "26-35",
  Table1[[#This Row],[Age]]&lt;=45, "36-45",
  Table1[[#This Row],[Age]]&lt;=60, "46-60",
  TRUE, "60+")</f>
        <v>46-60</v>
      </c>
    </row>
    <row r="3272" spans="1:42" x14ac:dyDescent="0.3">
      <c r="A3272">
        <v>3271</v>
      </c>
      <c r="B3272" t="s">
        <v>30</v>
      </c>
      <c r="C3272" t="s">
        <v>73</v>
      </c>
      <c r="D3272">
        <v>68</v>
      </c>
      <c r="E3272" t="s">
        <v>105</v>
      </c>
      <c r="F3272" t="s">
        <v>3378</v>
      </c>
      <c r="G3272" t="s">
        <v>5118</v>
      </c>
      <c r="H3272">
        <v>19458798124</v>
      </c>
      <c r="I3272" t="s">
        <v>6968</v>
      </c>
      <c r="J3272" t="s">
        <v>7291</v>
      </c>
      <c r="K3272">
        <v>1816.76</v>
      </c>
      <c r="L3272" s="12" t="s">
        <v>9936</v>
      </c>
      <c r="M3272" s="10" t="s">
        <v>11304</v>
      </c>
      <c r="N3272">
        <v>3271</v>
      </c>
      <c r="O3272">
        <v>45054</v>
      </c>
      <c r="P3272" t="s">
        <v>11402</v>
      </c>
      <c r="Q3272" s="16">
        <v>1734.66</v>
      </c>
      <c r="R3272">
        <v>82.1</v>
      </c>
      <c r="S3272">
        <v>26</v>
      </c>
      <c r="T3272">
        <v>3271</v>
      </c>
      <c r="U3272">
        <v>5231.7700000000004</v>
      </c>
      <c r="V3272" t="s">
        <v>11412</v>
      </c>
      <c r="W3272">
        <v>1.75</v>
      </c>
      <c r="X3272">
        <v>48</v>
      </c>
      <c r="Y3272" t="s">
        <v>11989</v>
      </c>
      <c r="Z3272" t="s">
        <v>12012</v>
      </c>
      <c r="AA3272">
        <v>3271</v>
      </c>
      <c r="AB3272" t="s">
        <v>12015</v>
      </c>
      <c r="AC3272">
        <v>4398.2299999999996</v>
      </c>
      <c r="AD3272">
        <v>3602.41</v>
      </c>
      <c r="AE3272">
        <v>180.12</v>
      </c>
      <c r="AF3272" t="s">
        <v>11194</v>
      </c>
      <c r="AG3272" t="s">
        <v>11304</v>
      </c>
      <c r="AH3272">
        <v>7162</v>
      </c>
      <c r="AI3272">
        <v>3271</v>
      </c>
      <c r="AJ3272" t="s">
        <v>11197</v>
      </c>
      <c r="AK3272" t="s">
        <v>12029</v>
      </c>
      <c r="AL3272" t="s">
        <v>12031</v>
      </c>
      <c r="AM3272" t="s">
        <v>11309</v>
      </c>
      <c r="AN3272">
        <v>-1</v>
      </c>
      <c r="AO3272" s="10" t="s">
        <v>12046</v>
      </c>
      <c r="AP3272" t="str" cm="1">
        <f t="array" ref="AP3272">_xlfn.IFS(
  Table1[[#This Row],[Age]]&lt;=25, "18-25",
  Table1[[#This Row],[Age]]&lt;=35, "26-35",
  Table1[[#This Row],[Age]]&lt;=45, "36-45",
  Table1[[#This Row],[Age]]&lt;=60, "46-60",
  TRUE, "60+")</f>
        <v>60+</v>
      </c>
    </row>
    <row r="3273" spans="1:42" x14ac:dyDescent="0.3">
      <c r="A3273">
        <v>3272</v>
      </c>
      <c r="B3273" t="s">
        <v>27</v>
      </c>
      <c r="C3273" t="s">
        <v>54</v>
      </c>
      <c r="D3273">
        <v>21</v>
      </c>
      <c r="E3273" t="s">
        <v>106</v>
      </c>
      <c r="F3273" t="s">
        <v>3379</v>
      </c>
      <c r="G3273" t="s">
        <v>5136</v>
      </c>
      <c r="H3273">
        <v>19458798125</v>
      </c>
      <c r="I3273" t="s">
        <v>5782</v>
      </c>
      <c r="J3273" t="s">
        <v>7292</v>
      </c>
      <c r="K3273">
        <v>4477.9399999999996</v>
      </c>
      <c r="L3273" s="12" t="s">
        <v>9972</v>
      </c>
      <c r="M3273" s="10" t="s">
        <v>11144</v>
      </c>
      <c r="N3273">
        <v>3272</v>
      </c>
      <c r="O3273">
        <v>45018</v>
      </c>
      <c r="P3273" t="s">
        <v>11404</v>
      </c>
      <c r="Q3273" s="16">
        <v>66.06</v>
      </c>
      <c r="R3273">
        <v>4544</v>
      </c>
      <c r="S3273">
        <v>33</v>
      </c>
      <c r="T3273">
        <v>3272</v>
      </c>
      <c r="U3273">
        <v>28286.560000000001</v>
      </c>
      <c r="V3273" t="s">
        <v>11411</v>
      </c>
      <c r="W3273">
        <v>8.75</v>
      </c>
      <c r="X3273">
        <v>36</v>
      </c>
      <c r="Y3273" t="s">
        <v>9987</v>
      </c>
      <c r="Z3273" t="s">
        <v>12010</v>
      </c>
      <c r="AA3273">
        <v>3272</v>
      </c>
      <c r="AB3273" t="s">
        <v>12015</v>
      </c>
      <c r="AC3273">
        <v>8310.0300000000007</v>
      </c>
      <c r="AD3273">
        <v>784.15</v>
      </c>
      <c r="AE3273">
        <v>39.21</v>
      </c>
      <c r="AF3273" t="s">
        <v>11364</v>
      </c>
      <c r="AG3273" t="s">
        <v>11225</v>
      </c>
      <c r="AH3273">
        <v>548</v>
      </c>
      <c r="AI3273">
        <v>3272</v>
      </c>
      <c r="AJ3273" t="s">
        <v>11384</v>
      </c>
      <c r="AK3273" t="s">
        <v>12029</v>
      </c>
      <c r="AL3273" t="s">
        <v>12032</v>
      </c>
      <c r="AM3273" t="s">
        <v>11037</v>
      </c>
      <c r="AN3273">
        <v>-1</v>
      </c>
      <c r="AO3273" s="10" t="s">
        <v>12037</v>
      </c>
      <c r="AP3273" t="str" cm="1">
        <f t="array" ref="AP3273">_xlfn.IFS(
  Table1[[#This Row],[Age]]&lt;=25, "18-25",
  Table1[[#This Row],[Age]]&lt;=35, "26-35",
  Table1[[#This Row],[Age]]&lt;=45, "36-45",
  Table1[[#This Row],[Age]]&lt;=60, "46-60",
  TRUE, "60+")</f>
        <v>18-25</v>
      </c>
    </row>
    <row r="3274" spans="1:42" x14ac:dyDescent="0.3">
      <c r="A3274">
        <v>3273</v>
      </c>
      <c r="B3274" t="s">
        <v>14</v>
      </c>
      <c r="C3274" t="s">
        <v>57</v>
      </c>
      <c r="D3274">
        <v>39</v>
      </c>
      <c r="E3274" t="s">
        <v>105</v>
      </c>
      <c r="F3274" t="s">
        <v>3380</v>
      </c>
      <c r="G3274" t="s">
        <v>5146</v>
      </c>
      <c r="H3274">
        <v>19458798126</v>
      </c>
      <c r="I3274" t="s">
        <v>6374</v>
      </c>
      <c r="J3274" t="s">
        <v>7292</v>
      </c>
      <c r="K3274">
        <v>9874.14</v>
      </c>
      <c r="L3274" s="12" t="s">
        <v>9973</v>
      </c>
      <c r="M3274" s="10" t="s">
        <v>11328</v>
      </c>
      <c r="N3274">
        <v>3273</v>
      </c>
      <c r="O3274">
        <v>45003</v>
      </c>
      <c r="P3274" t="s">
        <v>11402</v>
      </c>
      <c r="Q3274" s="16">
        <v>1706.4</v>
      </c>
      <c r="R3274">
        <v>11580.54</v>
      </c>
      <c r="S3274">
        <v>42</v>
      </c>
      <c r="T3274">
        <v>3273</v>
      </c>
      <c r="U3274">
        <v>36460.71</v>
      </c>
      <c r="V3274" t="s">
        <v>11412</v>
      </c>
      <c r="W3274">
        <v>7.22</v>
      </c>
      <c r="X3274">
        <v>60</v>
      </c>
      <c r="Y3274" t="s">
        <v>9948</v>
      </c>
      <c r="Z3274" t="s">
        <v>12011</v>
      </c>
      <c r="AA3274">
        <v>3273</v>
      </c>
      <c r="AB3274" t="s">
        <v>12015</v>
      </c>
      <c r="AC3274">
        <v>7873.59</v>
      </c>
      <c r="AD3274">
        <v>211.08</v>
      </c>
      <c r="AE3274">
        <v>10.55</v>
      </c>
      <c r="AF3274" t="s">
        <v>11373</v>
      </c>
      <c r="AG3274" t="s">
        <v>11385</v>
      </c>
      <c r="AH3274">
        <v>266</v>
      </c>
      <c r="AI3274">
        <v>3273</v>
      </c>
      <c r="AJ3274" t="s">
        <v>11095</v>
      </c>
      <c r="AK3274" t="s">
        <v>12027</v>
      </c>
      <c r="AL3274" t="s">
        <v>12032</v>
      </c>
      <c r="AM3274" t="s">
        <v>11063</v>
      </c>
      <c r="AN3274">
        <v>1</v>
      </c>
      <c r="AO3274" s="10" t="s">
        <v>12047</v>
      </c>
      <c r="AP3274" t="str" cm="1">
        <f t="array" ref="AP3274">_xlfn.IFS(
  Table1[[#This Row],[Age]]&lt;=25, "18-25",
  Table1[[#This Row],[Age]]&lt;=35, "26-35",
  Table1[[#This Row],[Age]]&lt;=45, "36-45",
  Table1[[#This Row],[Age]]&lt;=60, "46-60",
  TRUE, "60+")</f>
        <v>36-45</v>
      </c>
    </row>
    <row r="3275" spans="1:42" x14ac:dyDescent="0.3">
      <c r="A3275">
        <v>3274</v>
      </c>
      <c r="B3275" t="s">
        <v>45</v>
      </c>
      <c r="C3275" t="s">
        <v>77</v>
      </c>
      <c r="D3275">
        <v>28</v>
      </c>
      <c r="E3275" t="s">
        <v>104</v>
      </c>
      <c r="F3275" t="s">
        <v>3381</v>
      </c>
      <c r="G3275" t="s">
        <v>5115</v>
      </c>
      <c r="H3275">
        <v>19458798127</v>
      </c>
      <c r="I3275" t="s">
        <v>6969</v>
      </c>
      <c r="J3275" t="s">
        <v>7291</v>
      </c>
      <c r="K3275">
        <v>3366.08</v>
      </c>
      <c r="L3275" s="12" t="s">
        <v>9974</v>
      </c>
      <c r="M3275" s="10" t="s">
        <v>11183</v>
      </c>
      <c r="N3275">
        <v>3274</v>
      </c>
      <c r="O3275">
        <v>45004</v>
      </c>
      <c r="P3275" t="s">
        <v>11404</v>
      </c>
      <c r="Q3275" s="16">
        <v>4829.74</v>
      </c>
      <c r="R3275">
        <v>8195.82</v>
      </c>
      <c r="S3275">
        <v>88</v>
      </c>
      <c r="T3275">
        <v>3274</v>
      </c>
      <c r="U3275">
        <v>24260.98</v>
      </c>
      <c r="V3275" t="s">
        <v>11413</v>
      </c>
      <c r="W3275">
        <v>2.11</v>
      </c>
      <c r="X3275">
        <v>60</v>
      </c>
      <c r="Y3275" t="s">
        <v>11668</v>
      </c>
      <c r="Z3275" t="s">
        <v>12011</v>
      </c>
      <c r="AA3275">
        <v>3274</v>
      </c>
      <c r="AB3275" t="s">
        <v>12017</v>
      </c>
      <c r="AC3275">
        <v>2079.2600000000002</v>
      </c>
      <c r="AD3275">
        <v>2225.16</v>
      </c>
      <c r="AE3275">
        <v>111.26</v>
      </c>
      <c r="AF3275" t="s">
        <v>11241</v>
      </c>
      <c r="AG3275" t="s">
        <v>11377</v>
      </c>
      <c r="AH3275">
        <v>8954</v>
      </c>
      <c r="AI3275">
        <v>3274</v>
      </c>
      <c r="AJ3275" t="s">
        <v>11237</v>
      </c>
      <c r="AK3275" t="s">
        <v>12027</v>
      </c>
      <c r="AL3275" t="s">
        <v>12032</v>
      </c>
      <c r="AM3275" t="s">
        <v>11255</v>
      </c>
      <c r="AN3275">
        <v>-1</v>
      </c>
      <c r="AO3275" s="10" t="s">
        <v>12047</v>
      </c>
      <c r="AP3275" t="str" cm="1">
        <f t="array" ref="AP3275">_xlfn.IFS(
  Table1[[#This Row],[Age]]&lt;=25, "18-25",
  Table1[[#This Row],[Age]]&lt;=35, "26-35",
  Table1[[#This Row],[Age]]&lt;=45, "36-45",
  Table1[[#This Row],[Age]]&lt;=60, "46-60",
  TRUE, "60+")</f>
        <v>26-35</v>
      </c>
    </row>
    <row r="3276" spans="1:42" x14ac:dyDescent="0.3">
      <c r="A3276">
        <v>3275</v>
      </c>
      <c r="B3276" t="s">
        <v>14</v>
      </c>
      <c r="C3276" t="s">
        <v>77</v>
      </c>
      <c r="D3276">
        <v>51</v>
      </c>
      <c r="E3276" t="s">
        <v>105</v>
      </c>
      <c r="F3276" t="s">
        <v>3382</v>
      </c>
      <c r="G3276" t="s">
        <v>5130</v>
      </c>
      <c r="H3276">
        <v>19458798128</v>
      </c>
      <c r="I3276" t="s">
        <v>6970</v>
      </c>
      <c r="J3276" t="s">
        <v>7291</v>
      </c>
      <c r="K3276">
        <v>4664.71</v>
      </c>
      <c r="L3276" s="12" t="s">
        <v>9894</v>
      </c>
      <c r="M3276" s="10" t="s">
        <v>11326</v>
      </c>
      <c r="N3276">
        <v>3275</v>
      </c>
      <c r="O3276">
        <v>45040</v>
      </c>
      <c r="P3276" t="s">
        <v>11404</v>
      </c>
      <c r="Q3276" s="16">
        <v>3897.39</v>
      </c>
      <c r="R3276">
        <v>8562.1</v>
      </c>
      <c r="S3276">
        <v>27</v>
      </c>
      <c r="T3276">
        <v>3275</v>
      </c>
      <c r="U3276">
        <v>44337.41</v>
      </c>
      <c r="V3276" t="s">
        <v>11412</v>
      </c>
      <c r="W3276">
        <v>3.38</v>
      </c>
      <c r="X3276">
        <v>48</v>
      </c>
      <c r="Y3276" t="s">
        <v>7585</v>
      </c>
      <c r="Z3276" t="s">
        <v>12010</v>
      </c>
      <c r="AA3276">
        <v>3275</v>
      </c>
      <c r="AB3276" t="s">
        <v>12015</v>
      </c>
      <c r="AC3276">
        <v>8702.92</v>
      </c>
      <c r="AD3276">
        <v>449.7</v>
      </c>
      <c r="AE3276">
        <v>22.48</v>
      </c>
      <c r="AF3276" t="s">
        <v>11393</v>
      </c>
      <c r="AG3276" t="s">
        <v>11265</v>
      </c>
      <c r="AH3276">
        <v>9856</v>
      </c>
      <c r="AI3276">
        <v>3275</v>
      </c>
      <c r="AJ3276" t="s">
        <v>11194</v>
      </c>
      <c r="AK3276" t="s">
        <v>12027</v>
      </c>
      <c r="AL3276" t="s">
        <v>12032</v>
      </c>
      <c r="AM3276" t="s">
        <v>11242</v>
      </c>
      <c r="AN3276">
        <v>1</v>
      </c>
      <c r="AO3276" s="10" t="s">
        <v>12037</v>
      </c>
      <c r="AP3276" t="str" cm="1">
        <f t="array" ref="AP3276">_xlfn.IFS(
  Table1[[#This Row],[Age]]&lt;=25, "18-25",
  Table1[[#This Row],[Age]]&lt;=35, "26-35",
  Table1[[#This Row],[Age]]&lt;=45, "36-45",
  Table1[[#This Row],[Age]]&lt;=60, "46-60",
  TRUE, "60+")</f>
        <v>46-60</v>
      </c>
    </row>
    <row r="3277" spans="1:42" x14ac:dyDescent="0.3">
      <c r="A3277">
        <v>3276</v>
      </c>
      <c r="B3277" t="s">
        <v>24</v>
      </c>
      <c r="C3277" t="s">
        <v>89</v>
      </c>
      <c r="D3277">
        <v>62</v>
      </c>
      <c r="E3277" t="s">
        <v>105</v>
      </c>
      <c r="F3277" t="s">
        <v>3383</v>
      </c>
      <c r="G3277" t="s">
        <v>5148</v>
      </c>
      <c r="H3277">
        <v>19458798129</v>
      </c>
      <c r="I3277" t="s">
        <v>6971</v>
      </c>
      <c r="J3277" t="s">
        <v>7292</v>
      </c>
      <c r="K3277">
        <v>2362.19</v>
      </c>
      <c r="L3277" s="12" t="s">
        <v>7825</v>
      </c>
      <c r="M3277" s="10" t="s">
        <v>11228</v>
      </c>
      <c r="N3277">
        <v>3276</v>
      </c>
      <c r="O3277">
        <v>45000</v>
      </c>
      <c r="P3277" t="s">
        <v>11404</v>
      </c>
      <c r="Q3277" s="16">
        <v>1598.08</v>
      </c>
      <c r="R3277">
        <v>764.11</v>
      </c>
      <c r="S3277">
        <v>54</v>
      </c>
      <c r="T3277">
        <v>3276</v>
      </c>
      <c r="U3277">
        <v>24714.27</v>
      </c>
      <c r="V3277" t="s">
        <v>11412</v>
      </c>
      <c r="W3277">
        <v>8.77</v>
      </c>
      <c r="X3277">
        <v>36</v>
      </c>
      <c r="Y3277" t="s">
        <v>8081</v>
      </c>
      <c r="Z3277" t="s">
        <v>12011</v>
      </c>
      <c r="AA3277">
        <v>3276</v>
      </c>
      <c r="AB3277" t="s">
        <v>12015</v>
      </c>
      <c r="AC3277">
        <v>9843.1200000000008</v>
      </c>
      <c r="AD3277">
        <v>2508.31</v>
      </c>
      <c r="AE3277">
        <v>125.42</v>
      </c>
      <c r="AF3277" t="s">
        <v>11378</v>
      </c>
      <c r="AG3277" t="s">
        <v>11274</v>
      </c>
      <c r="AH3277">
        <v>5266</v>
      </c>
      <c r="AI3277">
        <v>3276</v>
      </c>
      <c r="AJ3277" t="s">
        <v>11081</v>
      </c>
      <c r="AK3277" t="s">
        <v>12029</v>
      </c>
      <c r="AL3277" t="s">
        <v>12031</v>
      </c>
      <c r="AM3277" t="s">
        <v>11231</v>
      </c>
      <c r="AN3277">
        <v>1</v>
      </c>
      <c r="AO3277" s="10" t="s">
        <v>12047</v>
      </c>
      <c r="AP3277" t="str" cm="1">
        <f t="array" ref="AP3277">_xlfn.IFS(
  Table1[[#This Row],[Age]]&lt;=25, "18-25",
  Table1[[#This Row],[Age]]&lt;=35, "26-35",
  Table1[[#This Row],[Age]]&lt;=45, "36-45",
  Table1[[#This Row],[Age]]&lt;=60, "46-60",
  TRUE, "60+")</f>
        <v>60+</v>
      </c>
    </row>
    <row r="3278" spans="1:42" x14ac:dyDescent="0.3">
      <c r="A3278">
        <v>3277</v>
      </c>
      <c r="B3278" t="s">
        <v>35</v>
      </c>
      <c r="C3278" t="s">
        <v>67</v>
      </c>
      <c r="D3278">
        <v>33</v>
      </c>
      <c r="E3278" t="s">
        <v>105</v>
      </c>
      <c r="F3278" t="s">
        <v>3384</v>
      </c>
      <c r="G3278" t="s">
        <v>5140</v>
      </c>
      <c r="H3278">
        <v>19458798130</v>
      </c>
      <c r="I3278" t="s">
        <v>6972</v>
      </c>
      <c r="J3278" t="s">
        <v>7291</v>
      </c>
      <c r="K3278">
        <v>3437.49</v>
      </c>
      <c r="L3278" s="12" t="s">
        <v>9975</v>
      </c>
      <c r="M3278" s="10" t="s">
        <v>11216</v>
      </c>
      <c r="N3278">
        <v>3277</v>
      </c>
      <c r="O3278">
        <v>45051</v>
      </c>
      <c r="P3278" t="s">
        <v>11402</v>
      </c>
      <c r="Q3278" s="16">
        <v>1120.02</v>
      </c>
      <c r="R3278">
        <v>2317.4699999999998</v>
      </c>
      <c r="S3278">
        <v>83</v>
      </c>
      <c r="T3278">
        <v>3277</v>
      </c>
      <c r="U3278">
        <v>17971.560000000001</v>
      </c>
      <c r="V3278" t="s">
        <v>11411</v>
      </c>
      <c r="W3278">
        <v>9.64</v>
      </c>
      <c r="X3278">
        <v>12</v>
      </c>
      <c r="Y3278" t="s">
        <v>11543</v>
      </c>
      <c r="Z3278" t="s">
        <v>12011</v>
      </c>
      <c r="AA3278">
        <v>3277</v>
      </c>
      <c r="AB3278" t="s">
        <v>12016</v>
      </c>
      <c r="AC3278">
        <v>7758.35</v>
      </c>
      <c r="AD3278">
        <v>1766.2</v>
      </c>
      <c r="AE3278">
        <v>88.31</v>
      </c>
      <c r="AF3278" t="s">
        <v>11208</v>
      </c>
      <c r="AG3278" t="s">
        <v>11150</v>
      </c>
      <c r="AH3278">
        <v>5171</v>
      </c>
      <c r="AI3278">
        <v>3277</v>
      </c>
      <c r="AJ3278" t="s">
        <v>11067</v>
      </c>
      <c r="AK3278" t="s">
        <v>12027</v>
      </c>
      <c r="AL3278" t="s">
        <v>12032</v>
      </c>
      <c r="AM3278" t="s">
        <v>11169</v>
      </c>
      <c r="AN3278">
        <v>1</v>
      </c>
      <c r="AO3278" s="10" t="s">
        <v>12046</v>
      </c>
      <c r="AP3278" t="str" cm="1">
        <f t="array" ref="AP3278">_xlfn.IFS(
  Table1[[#This Row],[Age]]&lt;=25, "18-25",
  Table1[[#This Row],[Age]]&lt;=35, "26-35",
  Table1[[#This Row],[Age]]&lt;=45, "36-45",
  Table1[[#This Row],[Age]]&lt;=60, "46-60",
  TRUE, "60+")</f>
        <v>26-35</v>
      </c>
    </row>
    <row r="3279" spans="1:42" x14ac:dyDescent="0.3">
      <c r="A3279">
        <v>3278</v>
      </c>
      <c r="B3279" t="s">
        <v>5</v>
      </c>
      <c r="C3279" t="s">
        <v>67</v>
      </c>
      <c r="D3279">
        <v>26</v>
      </c>
      <c r="E3279" t="s">
        <v>105</v>
      </c>
      <c r="F3279" t="s">
        <v>3385</v>
      </c>
      <c r="G3279" t="s">
        <v>5132</v>
      </c>
      <c r="H3279">
        <v>19458798131</v>
      </c>
      <c r="I3279" t="s">
        <v>6973</v>
      </c>
      <c r="J3279" t="s">
        <v>7291</v>
      </c>
      <c r="K3279">
        <v>645.9</v>
      </c>
      <c r="L3279" s="12" t="s">
        <v>9976</v>
      </c>
      <c r="M3279" s="10" t="s">
        <v>11232</v>
      </c>
      <c r="N3279">
        <v>3278</v>
      </c>
      <c r="O3279">
        <v>45138</v>
      </c>
      <c r="P3279" t="s">
        <v>11404</v>
      </c>
      <c r="Q3279" s="16">
        <v>4053.24</v>
      </c>
      <c r="R3279">
        <v>-3407.34</v>
      </c>
      <c r="S3279">
        <v>82</v>
      </c>
      <c r="T3279">
        <v>3278</v>
      </c>
      <c r="U3279">
        <v>13288.36</v>
      </c>
      <c r="V3279" t="s">
        <v>11411</v>
      </c>
      <c r="W3279">
        <v>8.1199999999999992</v>
      </c>
      <c r="X3279">
        <v>24</v>
      </c>
      <c r="Y3279" t="s">
        <v>11856</v>
      </c>
      <c r="Z3279" t="s">
        <v>12012</v>
      </c>
      <c r="AA3279">
        <v>3278</v>
      </c>
      <c r="AB3279" t="s">
        <v>12017</v>
      </c>
      <c r="AC3279">
        <v>8415.59</v>
      </c>
      <c r="AD3279">
        <v>928.52</v>
      </c>
      <c r="AE3279">
        <v>46.43</v>
      </c>
      <c r="AF3279" t="s">
        <v>11307</v>
      </c>
      <c r="AG3279" t="s">
        <v>11069</v>
      </c>
      <c r="AH3279">
        <v>8475</v>
      </c>
      <c r="AI3279">
        <v>3278</v>
      </c>
      <c r="AJ3279" t="s">
        <v>11363</v>
      </c>
      <c r="AK3279" t="s">
        <v>12028</v>
      </c>
      <c r="AL3279" t="s">
        <v>12032</v>
      </c>
      <c r="AM3279" t="s">
        <v>11234</v>
      </c>
      <c r="AN3279">
        <v>1</v>
      </c>
      <c r="AO3279" s="10" t="s">
        <v>12038</v>
      </c>
      <c r="AP3279" t="str" cm="1">
        <f t="array" ref="AP3279">_xlfn.IFS(
  Table1[[#This Row],[Age]]&lt;=25, "18-25",
  Table1[[#This Row],[Age]]&lt;=35, "26-35",
  Table1[[#This Row],[Age]]&lt;=45, "36-45",
  Table1[[#This Row],[Age]]&lt;=60, "46-60",
  TRUE, "60+")</f>
        <v>26-35</v>
      </c>
    </row>
    <row r="3280" spans="1:42" x14ac:dyDescent="0.3">
      <c r="A3280">
        <v>3279</v>
      </c>
      <c r="B3280" t="s">
        <v>13</v>
      </c>
      <c r="C3280" t="s">
        <v>95</v>
      </c>
      <c r="D3280">
        <v>33</v>
      </c>
      <c r="E3280" t="s">
        <v>106</v>
      </c>
      <c r="F3280" t="s">
        <v>3386</v>
      </c>
      <c r="G3280" t="s">
        <v>5110</v>
      </c>
      <c r="H3280">
        <v>19458798132</v>
      </c>
      <c r="I3280" t="s">
        <v>6023</v>
      </c>
      <c r="J3280" t="s">
        <v>7292</v>
      </c>
      <c r="K3280">
        <v>9564.74</v>
      </c>
      <c r="L3280" s="12" t="s">
        <v>9977</v>
      </c>
      <c r="M3280" s="10" t="s">
        <v>11126</v>
      </c>
      <c r="N3280">
        <v>3279</v>
      </c>
      <c r="O3280">
        <v>45119</v>
      </c>
      <c r="P3280" t="s">
        <v>11402</v>
      </c>
      <c r="Q3280" s="16">
        <v>1007.49</v>
      </c>
      <c r="R3280">
        <v>10572.23</v>
      </c>
      <c r="S3280">
        <v>79</v>
      </c>
      <c r="T3280">
        <v>3279</v>
      </c>
      <c r="U3280">
        <v>12921.37</v>
      </c>
      <c r="V3280" t="s">
        <v>11411</v>
      </c>
      <c r="W3280">
        <v>6.13</v>
      </c>
      <c r="X3280">
        <v>48</v>
      </c>
      <c r="Y3280" t="s">
        <v>11885</v>
      </c>
      <c r="Z3280" t="s">
        <v>12011</v>
      </c>
      <c r="AA3280">
        <v>3279</v>
      </c>
      <c r="AB3280" t="s">
        <v>12017</v>
      </c>
      <c r="AC3280">
        <v>9256.9699999999993</v>
      </c>
      <c r="AD3280">
        <v>4924.46</v>
      </c>
      <c r="AE3280">
        <v>246.22</v>
      </c>
      <c r="AF3280" t="s">
        <v>11063</v>
      </c>
      <c r="AG3280" t="s">
        <v>11064</v>
      </c>
      <c r="AH3280">
        <v>593</v>
      </c>
      <c r="AI3280">
        <v>3279</v>
      </c>
      <c r="AJ3280" t="s">
        <v>11242</v>
      </c>
      <c r="AK3280" t="s">
        <v>12028</v>
      </c>
      <c r="AL3280" t="s">
        <v>12031</v>
      </c>
      <c r="AM3280" t="s">
        <v>11360</v>
      </c>
      <c r="AN3280">
        <v>1</v>
      </c>
      <c r="AO3280" s="10" t="s">
        <v>12038</v>
      </c>
      <c r="AP3280" t="str" cm="1">
        <f t="array" ref="AP3280">_xlfn.IFS(
  Table1[[#This Row],[Age]]&lt;=25, "18-25",
  Table1[[#This Row],[Age]]&lt;=35, "26-35",
  Table1[[#This Row],[Age]]&lt;=45, "36-45",
  Table1[[#This Row],[Age]]&lt;=60, "46-60",
  TRUE, "60+")</f>
        <v>26-35</v>
      </c>
    </row>
    <row r="3281" spans="1:42" x14ac:dyDescent="0.3">
      <c r="A3281">
        <v>3280</v>
      </c>
      <c r="B3281" t="s">
        <v>19</v>
      </c>
      <c r="C3281" t="s">
        <v>73</v>
      </c>
      <c r="D3281">
        <v>56</v>
      </c>
      <c r="E3281" t="s">
        <v>106</v>
      </c>
      <c r="F3281" t="s">
        <v>3387</v>
      </c>
      <c r="G3281" t="s">
        <v>5138</v>
      </c>
      <c r="H3281">
        <v>19458798133</v>
      </c>
      <c r="I3281" t="s">
        <v>6812</v>
      </c>
      <c r="J3281" t="s">
        <v>7291</v>
      </c>
      <c r="K3281">
        <v>5147.04</v>
      </c>
      <c r="L3281" s="12" t="s">
        <v>7903</v>
      </c>
      <c r="M3281" s="10" t="s">
        <v>11396</v>
      </c>
      <c r="N3281">
        <v>3280</v>
      </c>
      <c r="O3281">
        <v>45002</v>
      </c>
      <c r="P3281" t="s">
        <v>11402</v>
      </c>
      <c r="Q3281" s="16">
        <v>2905.19</v>
      </c>
      <c r="R3281">
        <v>2241.85</v>
      </c>
      <c r="S3281">
        <v>91</v>
      </c>
      <c r="T3281">
        <v>3280</v>
      </c>
      <c r="U3281">
        <v>16509.18</v>
      </c>
      <c r="V3281" t="s">
        <v>11413</v>
      </c>
      <c r="W3281">
        <v>8.82</v>
      </c>
      <c r="X3281">
        <v>24</v>
      </c>
      <c r="Y3281" t="s">
        <v>11466</v>
      </c>
      <c r="Z3281" t="s">
        <v>12010</v>
      </c>
      <c r="AA3281">
        <v>3280</v>
      </c>
      <c r="AB3281" t="s">
        <v>12016</v>
      </c>
      <c r="AC3281">
        <v>8072.66</v>
      </c>
      <c r="AD3281">
        <v>4700.53</v>
      </c>
      <c r="AE3281">
        <v>235.03</v>
      </c>
      <c r="AF3281" t="s">
        <v>11369</v>
      </c>
      <c r="AG3281" t="s">
        <v>11302</v>
      </c>
      <c r="AH3281">
        <v>8137</v>
      </c>
      <c r="AI3281">
        <v>3280</v>
      </c>
      <c r="AJ3281" t="s">
        <v>11136</v>
      </c>
      <c r="AK3281" t="s">
        <v>12029</v>
      </c>
      <c r="AL3281" t="s">
        <v>12031</v>
      </c>
      <c r="AM3281" t="s">
        <v>11159</v>
      </c>
      <c r="AN3281">
        <v>1</v>
      </c>
      <c r="AO3281" s="10" t="s">
        <v>12047</v>
      </c>
      <c r="AP3281" t="str" cm="1">
        <f t="array" ref="AP3281">_xlfn.IFS(
  Table1[[#This Row],[Age]]&lt;=25, "18-25",
  Table1[[#This Row],[Age]]&lt;=35, "26-35",
  Table1[[#This Row],[Age]]&lt;=45, "36-45",
  Table1[[#This Row],[Age]]&lt;=60, "46-60",
  TRUE, "60+")</f>
        <v>46-60</v>
      </c>
    </row>
    <row r="3282" spans="1:42" x14ac:dyDescent="0.3">
      <c r="A3282">
        <v>3281</v>
      </c>
      <c r="B3282" t="s">
        <v>20</v>
      </c>
      <c r="C3282" t="s">
        <v>54</v>
      </c>
      <c r="D3282">
        <v>33</v>
      </c>
      <c r="E3282" t="s">
        <v>105</v>
      </c>
      <c r="F3282" t="s">
        <v>3388</v>
      </c>
      <c r="G3282" t="s">
        <v>5148</v>
      </c>
      <c r="H3282">
        <v>19458798134</v>
      </c>
      <c r="I3282" t="s">
        <v>5548</v>
      </c>
      <c r="J3282" t="s">
        <v>7292</v>
      </c>
      <c r="K3282">
        <v>7356.22</v>
      </c>
      <c r="L3282" s="12" t="s">
        <v>9737</v>
      </c>
      <c r="M3282" s="10" t="s">
        <v>11201</v>
      </c>
      <c r="N3282">
        <v>3281</v>
      </c>
      <c r="O3282">
        <v>45153</v>
      </c>
      <c r="P3282" t="s">
        <v>11402</v>
      </c>
      <c r="Q3282" s="16">
        <v>2544.7199999999998</v>
      </c>
      <c r="R3282">
        <v>9900.94</v>
      </c>
      <c r="S3282">
        <v>75</v>
      </c>
      <c r="T3282">
        <v>3281</v>
      </c>
      <c r="U3282">
        <v>49606.77</v>
      </c>
      <c r="V3282" t="s">
        <v>11411</v>
      </c>
      <c r="W3282">
        <v>6.64</v>
      </c>
      <c r="X3282">
        <v>48</v>
      </c>
      <c r="Y3282" t="s">
        <v>11430</v>
      </c>
      <c r="Z3282" t="s">
        <v>12012</v>
      </c>
      <c r="AA3282">
        <v>3281</v>
      </c>
      <c r="AB3282" t="s">
        <v>12015</v>
      </c>
      <c r="AC3282">
        <v>6262.62</v>
      </c>
      <c r="AD3282">
        <v>1393.78</v>
      </c>
      <c r="AE3282">
        <v>69.69</v>
      </c>
      <c r="AF3282" t="s">
        <v>11396</v>
      </c>
      <c r="AG3282" t="s">
        <v>11135</v>
      </c>
      <c r="AH3282">
        <v>8298</v>
      </c>
      <c r="AI3282">
        <v>3281</v>
      </c>
      <c r="AJ3282" t="s">
        <v>11298</v>
      </c>
      <c r="AK3282" t="s">
        <v>12027</v>
      </c>
      <c r="AL3282" t="s">
        <v>12031</v>
      </c>
      <c r="AM3282" t="s">
        <v>11115</v>
      </c>
      <c r="AN3282">
        <v>1</v>
      </c>
      <c r="AO3282" s="10" t="s">
        <v>12041</v>
      </c>
      <c r="AP3282" t="str" cm="1">
        <f t="array" ref="AP3282">_xlfn.IFS(
  Table1[[#This Row],[Age]]&lt;=25, "18-25",
  Table1[[#This Row],[Age]]&lt;=35, "26-35",
  Table1[[#This Row],[Age]]&lt;=45, "36-45",
  Table1[[#This Row],[Age]]&lt;=60, "46-60",
  TRUE, "60+")</f>
        <v>26-35</v>
      </c>
    </row>
    <row r="3283" spans="1:42" x14ac:dyDescent="0.3">
      <c r="A3283">
        <v>3282</v>
      </c>
      <c r="B3283" t="s">
        <v>26</v>
      </c>
      <c r="C3283" t="s">
        <v>98</v>
      </c>
      <c r="D3283">
        <v>48</v>
      </c>
      <c r="E3283" t="s">
        <v>105</v>
      </c>
      <c r="F3283" t="s">
        <v>3389</v>
      </c>
      <c r="G3283" t="s">
        <v>5123</v>
      </c>
      <c r="H3283">
        <v>19458798135</v>
      </c>
      <c r="I3283" t="s">
        <v>6951</v>
      </c>
      <c r="J3283" t="s">
        <v>7291</v>
      </c>
      <c r="K3283">
        <v>5181.57</v>
      </c>
      <c r="L3283" s="12" t="s">
        <v>9978</v>
      </c>
      <c r="M3283" s="10" t="s">
        <v>11159</v>
      </c>
      <c r="N3283">
        <v>3282</v>
      </c>
      <c r="O3283">
        <v>45266</v>
      </c>
      <c r="P3283" t="s">
        <v>11402</v>
      </c>
      <c r="Q3283" s="16">
        <v>2119.12</v>
      </c>
      <c r="R3283">
        <v>3062.45</v>
      </c>
      <c r="S3283">
        <v>24</v>
      </c>
      <c r="T3283">
        <v>3282</v>
      </c>
      <c r="U3283">
        <v>18680.5</v>
      </c>
      <c r="V3283" t="s">
        <v>11411</v>
      </c>
      <c r="W3283">
        <v>7.29</v>
      </c>
      <c r="X3283">
        <v>12</v>
      </c>
      <c r="Y3283" t="s">
        <v>11497</v>
      </c>
      <c r="Z3283" t="s">
        <v>12010</v>
      </c>
      <c r="AA3283">
        <v>3282</v>
      </c>
      <c r="AB3283" t="s">
        <v>12016</v>
      </c>
      <c r="AC3283">
        <v>1613.45</v>
      </c>
      <c r="AD3283">
        <v>2139.1</v>
      </c>
      <c r="AE3283">
        <v>106.96</v>
      </c>
      <c r="AF3283" t="s">
        <v>11338</v>
      </c>
      <c r="AG3283" t="s">
        <v>11232</v>
      </c>
      <c r="AH3283">
        <v>5412</v>
      </c>
      <c r="AI3283">
        <v>3282</v>
      </c>
      <c r="AJ3283" t="s">
        <v>11382</v>
      </c>
      <c r="AK3283" t="s">
        <v>12029</v>
      </c>
      <c r="AL3283" t="s">
        <v>12031</v>
      </c>
      <c r="AM3283" t="s">
        <v>11208</v>
      </c>
      <c r="AN3283">
        <v>-1</v>
      </c>
      <c r="AO3283" s="10" t="s">
        <v>12036</v>
      </c>
      <c r="AP3283" t="str" cm="1">
        <f t="array" ref="AP3283">_xlfn.IFS(
  Table1[[#This Row],[Age]]&lt;=25, "18-25",
  Table1[[#This Row],[Age]]&lt;=35, "26-35",
  Table1[[#This Row],[Age]]&lt;=45, "36-45",
  Table1[[#This Row],[Age]]&lt;=60, "46-60",
  TRUE, "60+")</f>
        <v>46-60</v>
      </c>
    </row>
    <row r="3284" spans="1:42" x14ac:dyDescent="0.3">
      <c r="A3284">
        <v>3283</v>
      </c>
      <c r="B3284" t="s">
        <v>47</v>
      </c>
      <c r="C3284" t="s">
        <v>70</v>
      </c>
      <c r="D3284">
        <v>48</v>
      </c>
      <c r="E3284" t="s">
        <v>104</v>
      </c>
      <c r="F3284" t="s">
        <v>3390</v>
      </c>
      <c r="G3284" t="s">
        <v>5119</v>
      </c>
      <c r="H3284">
        <v>19458798136</v>
      </c>
      <c r="I3284" t="s">
        <v>5814</v>
      </c>
      <c r="J3284" t="s">
        <v>7292</v>
      </c>
      <c r="K3284">
        <v>7724.95</v>
      </c>
      <c r="L3284" s="12" t="s">
        <v>7910</v>
      </c>
      <c r="M3284" s="10" t="s">
        <v>11204</v>
      </c>
      <c r="N3284">
        <v>3283</v>
      </c>
      <c r="O3284">
        <v>45258</v>
      </c>
      <c r="P3284" t="s">
        <v>11403</v>
      </c>
      <c r="Q3284" s="16">
        <v>2135.5500000000002</v>
      </c>
      <c r="R3284">
        <v>9860.5</v>
      </c>
      <c r="S3284">
        <v>3</v>
      </c>
      <c r="T3284">
        <v>3283</v>
      </c>
      <c r="U3284">
        <v>26705.39</v>
      </c>
      <c r="V3284" t="s">
        <v>11412</v>
      </c>
      <c r="W3284">
        <v>8.44</v>
      </c>
      <c r="X3284">
        <v>24</v>
      </c>
      <c r="Y3284" t="s">
        <v>11695</v>
      </c>
      <c r="Z3284" t="s">
        <v>12012</v>
      </c>
      <c r="AA3284">
        <v>3283</v>
      </c>
      <c r="AB3284" t="s">
        <v>12016</v>
      </c>
      <c r="AC3284">
        <v>5359.98</v>
      </c>
      <c r="AD3284">
        <v>3342.53</v>
      </c>
      <c r="AE3284">
        <v>167.13</v>
      </c>
      <c r="AF3284" t="s">
        <v>11375</v>
      </c>
      <c r="AG3284" t="s">
        <v>11228</v>
      </c>
      <c r="AH3284">
        <v>2194</v>
      </c>
      <c r="AI3284">
        <v>3283</v>
      </c>
      <c r="AJ3284" t="s">
        <v>11202</v>
      </c>
      <c r="AK3284" t="s">
        <v>12027</v>
      </c>
      <c r="AL3284" t="s">
        <v>12032</v>
      </c>
      <c r="AM3284" t="s">
        <v>11328</v>
      </c>
      <c r="AN3284">
        <v>1</v>
      </c>
      <c r="AO3284" s="10" t="s">
        <v>12040</v>
      </c>
      <c r="AP3284" t="str" cm="1">
        <f t="array" ref="AP3284">_xlfn.IFS(
  Table1[[#This Row],[Age]]&lt;=25, "18-25",
  Table1[[#This Row],[Age]]&lt;=35, "26-35",
  Table1[[#This Row],[Age]]&lt;=45, "36-45",
  Table1[[#This Row],[Age]]&lt;=60, "46-60",
  TRUE, "60+")</f>
        <v>46-60</v>
      </c>
    </row>
    <row r="3285" spans="1:42" x14ac:dyDescent="0.3">
      <c r="A3285">
        <v>3284</v>
      </c>
      <c r="B3285" t="s">
        <v>6</v>
      </c>
      <c r="C3285" t="s">
        <v>57</v>
      </c>
      <c r="D3285">
        <v>30</v>
      </c>
      <c r="E3285" t="s">
        <v>106</v>
      </c>
      <c r="F3285" t="s">
        <v>3391</v>
      </c>
      <c r="G3285" t="s">
        <v>5134</v>
      </c>
      <c r="H3285">
        <v>19458798137</v>
      </c>
      <c r="I3285" t="s">
        <v>5155</v>
      </c>
      <c r="J3285" t="s">
        <v>7292</v>
      </c>
      <c r="K3285">
        <v>5387.5</v>
      </c>
      <c r="L3285" s="12" t="s">
        <v>9979</v>
      </c>
      <c r="M3285" s="10" t="s">
        <v>11340</v>
      </c>
      <c r="N3285">
        <v>3284</v>
      </c>
      <c r="O3285">
        <v>45066</v>
      </c>
      <c r="P3285" t="s">
        <v>11402</v>
      </c>
      <c r="Q3285" s="16">
        <v>3514.78</v>
      </c>
      <c r="R3285">
        <v>1872.72</v>
      </c>
      <c r="S3285">
        <v>39</v>
      </c>
      <c r="T3285">
        <v>3284</v>
      </c>
      <c r="U3285">
        <v>14459.08</v>
      </c>
      <c r="V3285" t="s">
        <v>11413</v>
      </c>
      <c r="W3285">
        <v>4.1900000000000004</v>
      </c>
      <c r="X3285">
        <v>60</v>
      </c>
      <c r="Y3285" t="s">
        <v>10117</v>
      </c>
      <c r="Z3285" t="s">
        <v>12011</v>
      </c>
      <c r="AA3285">
        <v>3284</v>
      </c>
      <c r="AB3285" t="s">
        <v>12017</v>
      </c>
      <c r="AC3285">
        <v>8046.45</v>
      </c>
      <c r="AD3285">
        <v>2636.35</v>
      </c>
      <c r="AE3285">
        <v>131.82</v>
      </c>
      <c r="AF3285" t="s">
        <v>11153</v>
      </c>
      <c r="AG3285" t="s">
        <v>11256</v>
      </c>
      <c r="AH3285">
        <v>1339</v>
      </c>
      <c r="AI3285">
        <v>3284</v>
      </c>
      <c r="AJ3285" t="s">
        <v>11065</v>
      </c>
      <c r="AK3285" t="s">
        <v>12027</v>
      </c>
      <c r="AL3285" t="s">
        <v>12031</v>
      </c>
      <c r="AM3285" t="s">
        <v>11099</v>
      </c>
      <c r="AN3285">
        <v>1</v>
      </c>
      <c r="AO3285" s="10" t="s">
        <v>12046</v>
      </c>
      <c r="AP3285" t="str" cm="1">
        <f t="array" ref="AP3285">_xlfn.IFS(
  Table1[[#This Row],[Age]]&lt;=25, "18-25",
  Table1[[#This Row],[Age]]&lt;=35, "26-35",
  Table1[[#This Row],[Age]]&lt;=45, "36-45",
  Table1[[#This Row],[Age]]&lt;=60, "46-60",
  TRUE, "60+")</f>
        <v>26-35</v>
      </c>
    </row>
    <row r="3286" spans="1:42" x14ac:dyDescent="0.3">
      <c r="A3286">
        <v>3285</v>
      </c>
      <c r="B3286" t="s">
        <v>29</v>
      </c>
      <c r="C3286" t="s">
        <v>71</v>
      </c>
      <c r="D3286">
        <v>22</v>
      </c>
      <c r="E3286" t="s">
        <v>106</v>
      </c>
      <c r="F3286" t="s">
        <v>3392</v>
      </c>
      <c r="G3286" t="s">
        <v>5120</v>
      </c>
      <c r="H3286">
        <v>19458798138</v>
      </c>
      <c r="I3286" t="s">
        <v>6817</v>
      </c>
      <c r="J3286" t="s">
        <v>7291</v>
      </c>
      <c r="K3286">
        <v>7045.29</v>
      </c>
      <c r="L3286" s="12" t="s">
        <v>9980</v>
      </c>
      <c r="M3286" s="10" t="s">
        <v>11083</v>
      </c>
      <c r="N3286">
        <v>3285</v>
      </c>
      <c r="O3286">
        <v>45093</v>
      </c>
      <c r="P3286" t="s">
        <v>11404</v>
      </c>
      <c r="Q3286" s="16">
        <v>523.16</v>
      </c>
      <c r="R3286">
        <v>7568.45</v>
      </c>
      <c r="S3286">
        <v>71</v>
      </c>
      <c r="T3286">
        <v>3285</v>
      </c>
      <c r="U3286">
        <v>8033.26</v>
      </c>
      <c r="V3286" t="s">
        <v>11412</v>
      </c>
      <c r="W3286">
        <v>8.06</v>
      </c>
      <c r="X3286">
        <v>60</v>
      </c>
      <c r="Y3286" t="s">
        <v>11417</v>
      </c>
      <c r="Z3286" t="s">
        <v>12010</v>
      </c>
      <c r="AA3286">
        <v>3285</v>
      </c>
      <c r="AB3286" t="s">
        <v>12017</v>
      </c>
      <c r="AC3286">
        <v>3305.97</v>
      </c>
      <c r="AD3286">
        <v>4560.62</v>
      </c>
      <c r="AE3286">
        <v>228.03</v>
      </c>
      <c r="AF3286" t="s">
        <v>11285</v>
      </c>
      <c r="AG3286" t="s">
        <v>11077</v>
      </c>
      <c r="AH3286">
        <v>9818</v>
      </c>
      <c r="AI3286">
        <v>3285</v>
      </c>
      <c r="AJ3286" t="s">
        <v>11396</v>
      </c>
      <c r="AK3286" t="s">
        <v>12029</v>
      </c>
      <c r="AL3286" t="s">
        <v>12032</v>
      </c>
      <c r="AM3286" t="s">
        <v>11322</v>
      </c>
      <c r="AN3286">
        <v>-1</v>
      </c>
      <c r="AO3286" s="10" t="s">
        <v>12043</v>
      </c>
      <c r="AP3286" t="str" cm="1">
        <f t="array" ref="AP3286">_xlfn.IFS(
  Table1[[#This Row],[Age]]&lt;=25, "18-25",
  Table1[[#This Row],[Age]]&lt;=35, "26-35",
  Table1[[#This Row],[Age]]&lt;=45, "36-45",
  Table1[[#This Row],[Age]]&lt;=60, "46-60",
  TRUE, "60+")</f>
        <v>18-25</v>
      </c>
    </row>
    <row r="3287" spans="1:42" x14ac:dyDescent="0.3">
      <c r="A3287">
        <v>3286</v>
      </c>
      <c r="B3287" t="s">
        <v>50</v>
      </c>
      <c r="C3287" t="s">
        <v>77</v>
      </c>
      <c r="D3287">
        <v>64</v>
      </c>
      <c r="E3287" t="s">
        <v>106</v>
      </c>
      <c r="F3287" t="s">
        <v>3393</v>
      </c>
      <c r="G3287" t="s">
        <v>5125</v>
      </c>
      <c r="H3287">
        <v>19458798139</v>
      </c>
      <c r="I3287" t="s">
        <v>6974</v>
      </c>
      <c r="J3287" t="s">
        <v>7291</v>
      </c>
      <c r="K3287">
        <v>6879.53</v>
      </c>
      <c r="L3287" s="12" t="s">
        <v>9981</v>
      </c>
      <c r="M3287" s="10" t="s">
        <v>11378</v>
      </c>
      <c r="N3287">
        <v>3286</v>
      </c>
      <c r="O3287">
        <v>45112</v>
      </c>
      <c r="P3287" t="s">
        <v>11402</v>
      </c>
      <c r="Q3287" s="16">
        <v>1982.18</v>
      </c>
      <c r="R3287">
        <v>8861.7099999999991</v>
      </c>
      <c r="S3287">
        <v>12</v>
      </c>
      <c r="T3287">
        <v>3286</v>
      </c>
      <c r="U3287">
        <v>32645.84</v>
      </c>
      <c r="V3287" t="s">
        <v>11413</v>
      </c>
      <c r="W3287">
        <v>2.86</v>
      </c>
      <c r="X3287">
        <v>24</v>
      </c>
      <c r="Y3287" t="s">
        <v>10256</v>
      </c>
      <c r="Z3287" t="s">
        <v>12010</v>
      </c>
      <c r="AA3287">
        <v>3286</v>
      </c>
      <c r="AB3287" t="s">
        <v>12015</v>
      </c>
      <c r="AC3287">
        <v>6881.72</v>
      </c>
      <c r="AD3287">
        <v>4938.08</v>
      </c>
      <c r="AE3287">
        <v>246.9</v>
      </c>
      <c r="AF3287" t="s">
        <v>11259</v>
      </c>
      <c r="AG3287" t="s">
        <v>11367</v>
      </c>
      <c r="AH3287">
        <v>9983</v>
      </c>
      <c r="AI3287">
        <v>3286</v>
      </c>
      <c r="AJ3287" t="s">
        <v>11062</v>
      </c>
      <c r="AK3287" t="s">
        <v>12027</v>
      </c>
      <c r="AL3287" t="s">
        <v>12031</v>
      </c>
      <c r="AM3287" t="s">
        <v>11227</v>
      </c>
      <c r="AN3287">
        <v>1</v>
      </c>
      <c r="AO3287" s="10" t="s">
        <v>12038</v>
      </c>
      <c r="AP3287" t="str" cm="1">
        <f t="array" ref="AP3287">_xlfn.IFS(
  Table1[[#This Row],[Age]]&lt;=25, "18-25",
  Table1[[#This Row],[Age]]&lt;=35, "26-35",
  Table1[[#This Row],[Age]]&lt;=45, "36-45",
  Table1[[#This Row],[Age]]&lt;=60, "46-60",
  TRUE, "60+")</f>
        <v>60+</v>
      </c>
    </row>
    <row r="3288" spans="1:42" x14ac:dyDescent="0.3">
      <c r="A3288">
        <v>3287</v>
      </c>
      <c r="B3288" t="s">
        <v>44</v>
      </c>
      <c r="C3288" t="s">
        <v>54</v>
      </c>
      <c r="D3288">
        <v>56</v>
      </c>
      <c r="E3288" t="s">
        <v>105</v>
      </c>
      <c r="F3288" t="s">
        <v>3394</v>
      </c>
      <c r="G3288" t="s">
        <v>5147</v>
      </c>
      <c r="H3288">
        <v>19458798140</v>
      </c>
      <c r="I3288" t="s">
        <v>6975</v>
      </c>
      <c r="J3288" t="s">
        <v>7291</v>
      </c>
      <c r="K3288">
        <v>5382.27</v>
      </c>
      <c r="L3288" s="12" t="s">
        <v>9982</v>
      </c>
      <c r="M3288" s="10" t="s">
        <v>11303</v>
      </c>
      <c r="N3288">
        <v>3287</v>
      </c>
      <c r="O3288">
        <v>45249</v>
      </c>
      <c r="P3288" t="s">
        <v>11404</v>
      </c>
      <c r="Q3288" s="16">
        <v>4842.22</v>
      </c>
      <c r="R3288">
        <v>540.04999999999995</v>
      </c>
      <c r="S3288">
        <v>33</v>
      </c>
      <c r="T3288">
        <v>3287</v>
      </c>
      <c r="U3288">
        <v>27715.78</v>
      </c>
      <c r="V3288" t="s">
        <v>11413</v>
      </c>
      <c r="W3288">
        <v>2.75</v>
      </c>
      <c r="X3288">
        <v>36</v>
      </c>
      <c r="Y3288" t="s">
        <v>7864</v>
      </c>
      <c r="Z3288" t="s">
        <v>12011</v>
      </c>
      <c r="AA3288">
        <v>3287</v>
      </c>
      <c r="AB3288" t="s">
        <v>12016</v>
      </c>
      <c r="AC3288">
        <v>3836.47</v>
      </c>
      <c r="AD3288">
        <v>311.33</v>
      </c>
      <c r="AE3288">
        <v>15.57</v>
      </c>
      <c r="AF3288" t="s">
        <v>11229</v>
      </c>
      <c r="AG3288" t="s">
        <v>11259</v>
      </c>
      <c r="AH3288">
        <v>1931</v>
      </c>
      <c r="AI3288">
        <v>3287</v>
      </c>
      <c r="AJ3288" t="s">
        <v>11180</v>
      </c>
      <c r="AK3288" t="s">
        <v>12027</v>
      </c>
      <c r="AL3288" t="s">
        <v>12031</v>
      </c>
      <c r="AM3288" t="s">
        <v>11135</v>
      </c>
      <c r="AN3288">
        <v>1</v>
      </c>
      <c r="AO3288" s="10" t="s">
        <v>12040</v>
      </c>
      <c r="AP3288" t="str" cm="1">
        <f t="array" ref="AP3288">_xlfn.IFS(
  Table1[[#This Row],[Age]]&lt;=25, "18-25",
  Table1[[#This Row],[Age]]&lt;=35, "26-35",
  Table1[[#This Row],[Age]]&lt;=45, "36-45",
  Table1[[#This Row],[Age]]&lt;=60, "46-60",
  TRUE, "60+")</f>
        <v>46-60</v>
      </c>
    </row>
    <row r="3289" spans="1:42" x14ac:dyDescent="0.3">
      <c r="A3289">
        <v>3288</v>
      </c>
      <c r="B3289" t="s">
        <v>5</v>
      </c>
      <c r="C3289" t="s">
        <v>90</v>
      </c>
      <c r="D3289">
        <v>35</v>
      </c>
      <c r="E3289" t="s">
        <v>106</v>
      </c>
      <c r="F3289" t="s">
        <v>3395</v>
      </c>
      <c r="G3289" t="s">
        <v>5133</v>
      </c>
      <c r="H3289">
        <v>19458798141</v>
      </c>
      <c r="I3289" t="s">
        <v>6621</v>
      </c>
      <c r="J3289" t="s">
        <v>7291</v>
      </c>
      <c r="K3289">
        <v>2382.81</v>
      </c>
      <c r="L3289" s="12" t="s">
        <v>9728</v>
      </c>
      <c r="M3289" s="10" t="s">
        <v>11154</v>
      </c>
      <c r="N3289">
        <v>3288</v>
      </c>
      <c r="O3289">
        <v>45253</v>
      </c>
      <c r="P3289" t="s">
        <v>11403</v>
      </c>
      <c r="Q3289" s="16">
        <v>3893.02</v>
      </c>
      <c r="R3289">
        <v>6275.83</v>
      </c>
      <c r="S3289">
        <v>22</v>
      </c>
      <c r="T3289">
        <v>3288</v>
      </c>
      <c r="U3289">
        <v>4323.49</v>
      </c>
      <c r="V3289" t="s">
        <v>11411</v>
      </c>
      <c r="W3289">
        <v>8.3000000000000007</v>
      </c>
      <c r="X3289">
        <v>60</v>
      </c>
      <c r="Y3289" t="s">
        <v>11783</v>
      </c>
      <c r="Z3289" t="s">
        <v>12012</v>
      </c>
      <c r="AA3289">
        <v>3288</v>
      </c>
      <c r="AB3289" t="s">
        <v>12015</v>
      </c>
      <c r="AC3289">
        <v>8759.5300000000007</v>
      </c>
      <c r="AD3289">
        <v>2247.36</v>
      </c>
      <c r="AE3289">
        <v>112.37</v>
      </c>
      <c r="AF3289" t="s">
        <v>11119</v>
      </c>
      <c r="AG3289" t="s">
        <v>11353</v>
      </c>
      <c r="AH3289">
        <v>1834</v>
      </c>
      <c r="AI3289">
        <v>3288</v>
      </c>
      <c r="AJ3289" t="s">
        <v>11104</v>
      </c>
      <c r="AK3289" t="s">
        <v>12027</v>
      </c>
      <c r="AL3289" t="s">
        <v>12031</v>
      </c>
      <c r="AM3289" t="s">
        <v>11331</v>
      </c>
      <c r="AN3289">
        <v>1</v>
      </c>
      <c r="AO3289" s="10" t="s">
        <v>12040</v>
      </c>
      <c r="AP3289" t="str" cm="1">
        <f t="array" ref="AP3289">_xlfn.IFS(
  Table1[[#This Row],[Age]]&lt;=25, "18-25",
  Table1[[#This Row],[Age]]&lt;=35, "26-35",
  Table1[[#This Row],[Age]]&lt;=45, "36-45",
  Table1[[#This Row],[Age]]&lt;=60, "46-60",
  TRUE, "60+")</f>
        <v>26-35</v>
      </c>
    </row>
    <row r="3290" spans="1:42" x14ac:dyDescent="0.3">
      <c r="A3290">
        <v>3289</v>
      </c>
      <c r="B3290" t="s">
        <v>29</v>
      </c>
      <c r="C3290" t="s">
        <v>76</v>
      </c>
      <c r="D3290">
        <v>37</v>
      </c>
      <c r="E3290" t="s">
        <v>104</v>
      </c>
      <c r="F3290" t="s">
        <v>3396</v>
      </c>
      <c r="G3290" t="s">
        <v>5136</v>
      </c>
      <c r="H3290">
        <v>19458798142</v>
      </c>
      <c r="I3290" t="s">
        <v>6976</v>
      </c>
      <c r="J3290" t="s">
        <v>7292</v>
      </c>
      <c r="K3290">
        <v>2197.29</v>
      </c>
      <c r="L3290" s="12" t="s">
        <v>9598</v>
      </c>
      <c r="M3290" s="10" t="s">
        <v>11139</v>
      </c>
      <c r="N3290">
        <v>3289</v>
      </c>
      <c r="O3290">
        <v>45141</v>
      </c>
      <c r="P3290" t="s">
        <v>11402</v>
      </c>
      <c r="Q3290" s="16">
        <v>114.96</v>
      </c>
      <c r="R3290">
        <v>2312.25</v>
      </c>
      <c r="S3290">
        <v>35</v>
      </c>
      <c r="T3290">
        <v>3289</v>
      </c>
      <c r="U3290">
        <v>44256.56</v>
      </c>
      <c r="V3290" t="s">
        <v>11412</v>
      </c>
      <c r="W3290">
        <v>6.07</v>
      </c>
      <c r="X3290">
        <v>48</v>
      </c>
      <c r="Y3290" t="s">
        <v>8206</v>
      </c>
      <c r="Z3290" t="s">
        <v>12010</v>
      </c>
      <c r="AA3290">
        <v>3289</v>
      </c>
      <c r="AB3290" t="s">
        <v>12015</v>
      </c>
      <c r="AC3290">
        <v>4269.3</v>
      </c>
      <c r="AD3290">
        <v>1887.17</v>
      </c>
      <c r="AE3290">
        <v>94.36</v>
      </c>
      <c r="AF3290" t="s">
        <v>11134</v>
      </c>
      <c r="AG3290" t="s">
        <v>11183</v>
      </c>
      <c r="AH3290">
        <v>4278</v>
      </c>
      <c r="AI3290">
        <v>3289</v>
      </c>
      <c r="AJ3290" t="s">
        <v>11333</v>
      </c>
      <c r="AK3290" t="s">
        <v>12027</v>
      </c>
      <c r="AL3290" t="s">
        <v>12031</v>
      </c>
      <c r="AM3290" t="s">
        <v>11047</v>
      </c>
      <c r="AN3290">
        <v>1</v>
      </c>
      <c r="AO3290" s="10" t="s">
        <v>12041</v>
      </c>
      <c r="AP3290" t="str" cm="1">
        <f t="array" ref="AP3290">_xlfn.IFS(
  Table1[[#This Row],[Age]]&lt;=25, "18-25",
  Table1[[#This Row],[Age]]&lt;=35, "26-35",
  Table1[[#This Row],[Age]]&lt;=45, "36-45",
  Table1[[#This Row],[Age]]&lt;=60, "46-60",
  TRUE, "60+")</f>
        <v>36-45</v>
      </c>
    </row>
    <row r="3291" spans="1:42" x14ac:dyDescent="0.3">
      <c r="A3291">
        <v>3290</v>
      </c>
      <c r="B3291" t="s">
        <v>33</v>
      </c>
      <c r="C3291" t="s">
        <v>61</v>
      </c>
      <c r="D3291">
        <v>19</v>
      </c>
      <c r="E3291" t="s">
        <v>104</v>
      </c>
      <c r="F3291" t="s">
        <v>3397</v>
      </c>
      <c r="G3291" t="s">
        <v>5139</v>
      </c>
      <c r="H3291">
        <v>19458798143</v>
      </c>
      <c r="I3291" t="s">
        <v>5474</v>
      </c>
      <c r="J3291" t="s">
        <v>7291</v>
      </c>
      <c r="K3291">
        <v>8755.6200000000008</v>
      </c>
      <c r="L3291" s="12" t="s">
        <v>9983</v>
      </c>
      <c r="M3291" s="10" t="s">
        <v>11168</v>
      </c>
      <c r="N3291">
        <v>3290</v>
      </c>
      <c r="O3291">
        <v>45003</v>
      </c>
      <c r="P3291" t="s">
        <v>11403</v>
      </c>
      <c r="Q3291" s="16">
        <v>2240.81</v>
      </c>
      <c r="R3291">
        <v>6514.81</v>
      </c>
      <c r="S3291">
        <v>14</v>
      </c>
      <c r="T3291">
        <v>3290</v>
      </c>
      <c r="U3291">
        <v>25877.79</v>
      </c>
      <c r="V3291" t="s">
        <v>11411</v>
      </c>
      <c r="W3291">
        <v>4.7300000000000004</v>
      </c>
      <c r="X3291">
        <v>36</v>
      </c>
      <c r="Y3291" t="s">
        <v>11987</v>
      </c>
      <c r="Z3291" t="s">
        <v>12010</v>
      </c>
      <c r="AA3291">
        <v>3290</v>
      </c>
      <c r="AB3291" t="s">
        <v>12016</v>
      </c>
      <c r="AC3291">
        <v>1409.22</v>
      </c>
      <c r="AD3291">
        <v>262.11</v>
      </c>
      <c r="AE3291">
        <v>13.11</v>
      </c>
      <c r="AF3291" t="s">
        <v>11269</v>
      </c>
      <c r="AG3291" t="s">
        <v>11254</v>
      </c>
      <c r="AH3291">
        <v>8676</v>
      </c>
      <c r="AI3291">
        <v>3290</v>
      </c>
      <c r="AJ3291" t="s">
        <v>11165</v>
      </c>
      <c r="AK3291" t="s">
        <v>12028</v>
      </c>
      <c r="AL3291" t="s">
        <v>12031</v>
      </c>
      <c r="AM3291" t="s">
        <v>11141</v>
      </c>
      <c r="AN3291">
        <v>1</v>
      </c>
      <c r="AO3291" s="10" t="s">
        <v>12047</v>
      </c>
      <c r="AP3291" t="str" cm="1">
        <f t="array" ref="AP3291">_xlfn.IFS(
  Table1[[#This Row],[Age]]&lt;=25, "18-25",
  Table1[[#This Row],[Age]]&lt;=35, "26-35",
  Table1[[#This Row],[Age]]&lt;=45, "36-45",
  Table1[[#This Row],[Age]]&lt;=60, "46-60",
  TRUE, "60+")</f>
        <v>18-25</v>
      </c>
    </row>
    <row r="3292" spans="1:42" x14ac:dyDescent="0.3">
      <c r="A3292">
        <v>3291</v>
      </c>
      <c r="B3292" t="s">
        <v>18</v>
      </c>
      <c r="C3292" t="s">
        <v>89</v>
      </c>
      <c r="D3292">
        <v>57</v>
      </c>
      <c r="E3292" t="s">
        <v>104</v>
      </c>
      <c r="F3292" t="s">
        <v>3398</v>
      </c>
      <c r="G3292" t="s">
        <v>5131</v>
      </c>
      <c r="H3292">
        <v>19458798144</v>
      </c>
      <c r="I3292" t="s">
        <v>6977</v>
      </c>
      <c r="J3292" t="s">
        <v>7291</v>
      </c>
      <c r="K3292">
        <v>1294.8</v>
      </c>
      <c r="L3292" s="12" t="s">
        <v>9984</v>
      </c>
      <c r="M3292" s="10" t="s">
        <v>11326</v>
      </c>
      <c r="N3292">
        <v>3291</v>
      </c>
      <c r="O3292">
        <v>45001</v>
      </c>
      <c r="P3292" t="s">
        <v>11402</v>
      </c>
      <c r="Q3292" s="16">
        <v>594.79999999999995</v>
      </c>
      <c r="R3292">
        <v>700</v>
      </c>
      <c r="S3292">
        <v>26</v>
      </c>
      <c r="T3292">
        <v>3291</v>
      </c>
      <c r="U3292">
        <v>17430.669999999998</v>
      </c>
      <c r="V3292" t="s">
        <v>11413</v>
      </c>
      <c r="W3292">
        <v>5.71</v>
      </c>
      <c r="X3292">
        <v>48</v>
      </c>
      <c r="Y3292" t="s">
        <v>11794</v>
      </c>
      <c r="Z3292" t="s">
        <v>12011</v>
      </c>
      <c r="AA3292">
        <v>3291</v>
      </c>
      <c r="AB3292" t="s">
        <v>12016</v>
      </c>
      <c r="AC3292">
        <v>6241.05</v>
      </c>
      <c r="AD3292">
        <v>4558.2299999999996</v>
      </c>
      <c r="AE3292">
        <v>227.91</v>
      </c>
      <c r="AF3292" t="s">
        <v>11138</v>
      </c>
      <c r="AG3292" t="s">
        <v>11311</v>
      </c>
      <c r="AH3292">
        <v>2555</v>
      </c>
      <c r="AI3292">
        <v>3291</v>
      </c>
      <c r="AJ3292" t="s">
        <v>11331</v>
      </c>
      <c r="AK3292" t="s">
        <v>12029</v>
      </c>
      <c r="AL3292" t="s">
        <v>12031</v>
      </c>
      <c r="AM3292" t="s">
        <v>11178</v>
      </c>
      <c r="AN3292">
        <v>-1</v>
      </c>
      <c r="AO3292" s="10" t="s">
        <v>12047</v>
      </c>
      <c r="AP3292" t="str" cm="1">
        <f t="array" ref="AP3292">_xlfn.IFS(
  Table1[[#This Row],[Age]]&lt;=25, "18-25",
  Table1[[#This Row],[Age]]&lt;=35, "26-35",
  Table1[[#This Row],[Age]]&lt;=45, "36-45",
  Table1[[#This Row],[Age]]&lt;=60, "46-60",
  TRUE, "60+")</f>
        <v>46-60</v>
      </c>
    </row>
    <row r="3293" spans="1:42" x14ac:dyDescent="0.3">
      <c r="A3293">
        <v>3292</v>
      </c>
      <c r="B3293" t="s">
        <v>40</v>
      </c>
      <c r="C3293" t="s">
        <v>54</v>
      </c>
      <c r="D3293">
        <v>47</v>
      </c>
      <c r="E3293" t="s">
        <v>104</v>
      </c>
      <c r="F3293" t="s">
        <v>3399</v>
      </c>
      <c r="G3293" t="s">
        <v>5114</v>
      </c>
      <c r="H3293">
        <v>19458798145</v>
      </c>
      <c r="I3293" t="s">
        <v>6746</v>
      </c>
      <c r="J3293" t="s">
        <v>7292</v>
      </c>
      <c r="K3293">
        <v>5636.49</v>
      </c>
      <c r="L3293" s="12" t="s">
        <v>9926</v>
      </c>
      <c r="M3293" s="10" t="s">
        <v>11188</v>
      </c>
      <c r="N3293">
        <v>3292</v>
      </c>
      <c r="O3293">
        <v>45042</v>
      </c>
      <c r="P3293" t="s">
        <v>11402</v>
      </c>
      <c r="Q3293" s="16">
        <v>2428.71</v>
      </c>
      <c r="R3293">
        <v>8065.2</v>
      </c>
      <c r="S3293">
        <v>83</v>
      </c>
      <c r="T3293">
        <v>3292</v>
      </c>
      <c r="U3293">
        <v>39188.589999999997</v>
      </c>
      <c r="V3293" t="s">
        <v>11413</v>
      </c>
      <c r="W3293">
        <v>9.8000000000000007</v>
      </c>
      <c r="X3293">
        <v>12</v>
      </c>
      <c r="Y3293" t="s">
        <v>11838</v>
      </c>
      <c r="Z3293" t="s">
        <v>12010</v>
      </c>
      <c r="AA3293">
        <v>3292</v>
      </c>
      <c r="AB3293" t="s">
        <v>12016</v>
      </c>
      <c r="AC3293">
        <v>1411.81</v>
      </c>
      <c r="AD3293">
        <v>780.17</v>
      </c>
      <c r="AE3293">
        <v>39.01</v>
      </c>
      <c r="AF3293" t="s">
        <v>11054</v>
      </c>
      <c r="AG3293" t="s">
        <v>11041</v>
      </c>
      <c r="AH3293">
        <v>3311</v>
      </c>
      <c r="AI3293">
        <v>3292</v>
      </c>
      <c r="AJ3293" t="s">
        <v>11125</v>
      </c>
      <c r="AK3293" t="s">
        <v>12029</v>
      </c>
      <c r="AL3293" t="s">
        <v>12031</v>
      </c>
      <c r="AM3293" t="s">
        <v>11355</v>
      </c>
      <c r="AN3293">
        <v>1</v>
      </c>
      <c r="AO3293" s="10" t="s">
        <v>12037</v>
      </c>
      <c r="AP3293" t="str" cm="1">
        <f t="array" ref="AP3293">_xlfn.IFS(
  Table1[[#This Row],[Age]]&lt;=25, "18-25",
  Table1[[#This Row],[Age]]&lt;=35, "26-35",
  Table1[[#This Row],[Age]]&lt;=45, "36-45",
  Table1[[#This Row],[Age]]&lt;=60, "46-60",
  TRUE, "60+")</f>
        <v>46-60</v>
      </c>
    </row>
    <row r="3294" spans="1:42" x14ac:dyDescent="0.3">
      <c r="A3294">
        <v>3293</v>
      </c>
      <c r="B3294" t="s">
        <v>51</v>
      </c>
      <c r="C3294" t="s">
        <v>76</v>
      </c>
      <c r="D3294">
        <v>27</v>
      </c>
      <c r="E3294" t="s">
        <v>104</v>
      </c>
      <c r="F3294" t="s">
        <v>3400</v>
      </c>
      <c r="G3294" t="s">
        <v>5114</v>
      </c>
      <c r="H3294">
        <v>19458798146</v>
      </c>
      <c r="I3294" t="s">
        <v>6370</v>
      </c>
      <c r="J3294" t="s">
        <v>7292</v>
      </c>
      <c r="K3294">
        <v>5075.1000000000004</v>
      </c>
      <c r="L3294" s="12" t="s">
        <v>9728</v>
      </c>
      <c r="M3294" s="10" t="s">
        <v>11055</v>
      </c>
      <c r="N3294">
        <v>3293</v>
      </c>
      <c r="O3294">
        <v>45266</v>
      </c>
      <c r="P3294" t="s">
        <v>11403</v>
      </c>
      <c r="Q3294" s="16">
        <v>526.88</v>
      </c>
      <c r="R3294">
        <v>4548.22</v>
      </c>
      <c r="S3294">
        <v>85</v>
      </c>
      <c r="T3294">
        <v>3293</v>
      </c>
      <c r="U3294">
        <v>6492.42</v>
      </c>
      <c r="V3294" t="s">
        <v>11413</v>
      </c>
      <c r="W3294">
        <v>9.0500000000000007</v>
      </c>
      <c r="X3294">
        <v>60</v>
      </c>
      <c r="Y3294" t="s">
        <v>7343</v>
      </c>
      <c r="Z3294" t="s">
        <v>12012</v>
      </c>
      <c r="AA3294">
        <v>3293</v>
      </c>
      <c r="AB3294" t="s">
        <v>12016</v>
      </c>
      <c r="AC3294">
        <v>2941.11</v>
      </c>
      <c r="AD3294">
        <v>185.9</v>
      </c>
      <c r="AE3294">
        <v>9.3000000000000007</v>
      </c>
      <c r="AF3294" t="s">
        <v>11287</v>
      </c>
      <c r="AG3294" t="s">
        <v>11355</v>
      </c>
      <c r="AH3294">
        <v>5661</v>
      </c>
      <c r="AI3294">
        <v>3293</v>
      </c>
      <c r="AJ3294" t="s">
        <v>11276</v>
      </c>
      <c r="AK3294" t="s">
        <v>12029</v>
      </c>
      <c r="AL3294" t="s">
        <v>12031</v>
      </c>
      <c r="AM3294" t="s">
        <v>11073</v>
      </c>
      <c r="AN3294">
        <v>1</v>
      </c>
      <c r="AO3294" s="10" t="s">
        <v>12036</v>
      </c>
      <c r="AP3294" t="str" cm="1">
        <f t="array" ref="AP3294">_xlfn.IFS(
  Table1[[#This Row],[Age]]&lt;=25, "18-25",
  Table1[[#This Row],[Age]]&lt;=35, "26-35",
  Table1[[#This Row],[Age]]&lt;=45, "36-45",
  Table1[[#This Row],[Age]]&lt;=60, "46-60",
  TRUE, "60+")</f>
        <v>26-35</v>
      </c>
    </row>
    <row r="3295" spans="1:42" x14ac:dyDescent="0.3">
      <c r="A3295">
        <v>3294</v>
      </c>
      <c r="B3295" t="s">
        <v>8</v>
      </c>
      <c r="C3295" t="s">
        <v>71</v>
      </c>
      <c r="D3295">
        <v>59</v>
      </c>
      <c r="E3295" t="s">
        <v>106</v>
      </c>
      <c r="F3295" t="s">
        <v>3401</v>
      </c>
      <c r="G3295" t="s">
        <v>5135</v>
      </c>
      <c r="H3295">
        <v>19458798147</v>
      </c>
      <c r="I3295" t="s">
        <v>6978</v>
      </c>
      <c r="J3295" t="s">
        <v>7292</v>
      </c>
      <c r="K3295">
        <v>8004.16</v>
      </c>
      <c r="L3295" s="12" t="s">
        <v>9985</v>
      </c>
      <c r="M3295" s="10" t="s">
        <v>11178</v>
      </c>
      <c r="N3295">
        <v>3294</v>
      </c>
      <c r="O3295">
        <v>44975</v>
      </c>
      <c r="P3295" t="s">
        <v>11404</v>
      </c>
      <c r="Q3295" s="16">
        <v>1952.18</v>
      </c>
      <c r="R3295">
        <v>9956.34</v>
      </c>
      <c r="S3295">
        <v>54</v>
      </c>
      <c r="T3295">
        <v>3294</v>
      </c>
      <c r="U3295">
        <v>24215.23</v>
      </c>
      <c r="V3295" t="s">
        <v>11411</v>
      </c>
      <c r="W3295">
        <v>5.57</v>
      </c>
      <c r="X3295">
        <v>12</v>
      </c>
      <c r="Y3295" t="s">
        <v>7302</v>
      </c>
      <c r="Z3295" t="s">
        <v>12012</v>
      </c>
      <c r="AA3295">
        <v>3294</v>
      </c>
      <c r="AB3295" t="s">
        <v>12016</v>
      </c>
      <c r="AC3295">
        <v>5513</v>
      </c>
      <c r="AD3295">
        <v>479.83</v>
      </c>
      <c r="AE3295">
        <v>23.99</v>
      </c>
      <c r="AF3295" t="s">
        <v>11226</v>
      </c>
      <c r="AG3295" t="s">
        <v>11127</v>
      </c>
      <c r="AH3295">
        <v>347</v>
      </c>
      <c r="AI3295">
        <v>3294</v>
      </c>
      <c r="AJ3295" t="s">
        <v>11118</v>
      </c>
      <c r="AK3295" t="s">
        <v>12027</v>
      </c>
      <c r="AL3295" t="s">
        <v>12032</v>
      </c>
      <c r="AM3295" t="s">
        <v>11299</v>
      </c>
      <c r="AN3295">
        <v>1</v>
      </c>
      <c r="AO3295" s="10" t="s">
        <v>12045</v>
      </c>
      <c r="AP3295" t="str" cm="1">
        <f t="array" ref="AP3295">_xlfn.IFS(
  Table1[[#This Row],[Age]]&lt;=25, "18-25",
  Table1[[#This Row],[Age]]&lt;=35, "26-35",
  Table1[[#This Row],[Age]]&lt;=45, "36-45",
  Table1[[#This Row],[Age]]&lt;=60, "46-60",
  TRUE, "60+")</f>
        <v>46-60</v>
      </c>
    </row>
    <row r="3296" spans="1:42" x14ac:dyDescent="0.3">
      <c r="A3296">
        <v>3295</v>
      </c>
      <c r="B3296" t="s">
        <v>50</v>
      </c>
      <c r="C3296" t="s">
        <v>55</v>
      </c>
      <c r="D3296">
        <v>28</v>
      </c>
      <c r="E3296" t="s">
        <v>105</v>
      </c>
      <c r="F3296" t="s">
        <v>3402</v>
      </c>
      <c r="G3296" t="s">
        <v>5121</v>
      </c>
      <c r="H3296">
        <v>19458798148</v>
      </c>
      <c r="I3296" t="s">
        <v>6169</v>
      </c>
      <c r="J3296" t="s">
        <v>7291</v>
      </c>
      <c r="K3296">
        <v>1440.39</v>
      </c>
      <c r="L3296" s="12" t="s">
        <v>8324</v>
      </c>
      <c r="M3296" s="10" t="s">
        <v>11236</v>
      </c>
      <c r="N3296">
        <v>3295</v>
      </c>
      <c r="O3296">
        <v>45245</v>
      </c>
      <c r="P3296" t="s">
        <v>11404</v>
      </c>
      <c r="Q3296" s="16">
        <v>2729.53</v>
      </c>
      <c r="R3296">
        <v>4169.92</v>
      </c>
      <c r="S3296">
        <v>41</v>
      </c>
      <c r="T3296">
        <v>3295</v>
      </c>
      <c r="U3296">
        <v>27889.85</v>
      </c>
      <c r="V3296" t="s">
        <v>11413</v>
      </c>
      <c r="W3296">
        <v>5.92</v>
      </c>
      <c r="X3296">
        <v>36</v>
      </c>
      <c r="Y3296" t="s">
        <v>10896</v>
      </c>
      <c r="Z3296" t="s">
        <v>12010</v>
      </c>
      <c r="AA3296">
        <v>3295</v>
      </c>
      <c r="AB3296" t="s">
        <v>12015</v>
      </c>
      <c r="AC3296">
        <v>8139.49</v>
      </c>
      <c r="AD3296">
        <v>2188.84</v>
      </c>
      <c r="AE3296">
        <v>109.44</v>
      </c>
      <c r="AF3296" t="s">
        <v>11093</v>
      </c>
      <c r="AG3296" t="s">
        <v>11056</v>
      </c>
      <c r="AH3296">
        <v>519</v>
      </c>
      <c r="AI3296">
        <v>3295</v>
      </c>
      <c r="AJ3296" t="s">
        <v>11296</v>
      </c>
      <c r="AK3296" t="s">
        <v>12028</v>
      </c>
      <c r="AL3296" t="s">
        <v>12032</v>
      </c>
      <c r="AM3296" t="s">
        <v>11385</v>
      </c>
      <c r="AN3296">
        <v>1</v>
      </c>
      <c r="AO3296" s="10" t="s">
        <v>12040</v>
      </c>
      <c r="AP3296" t="str" cm="1">
        <f t="array" ref="AP3296">_xlfn.IFS(
  Table1[[#This Row],[Age]]&lt;=25, "18-25",
  Table1[[#This Row],[Age]]&lt;=35, "26-35",
  Table1[[#This Row],[Age]]&lt;=45, "36-45",
  Table1[[#This Row],[Age]]&lt;=60, "46-60",
  TRUE, "60+")</f>
        <v>26-35</v>
      </c>
    </row>
    <row r="3297" spans="1:42" x14ac:dyDescent="0.3">
      <c r="A3297">
        <v>3296</v>
      </c>
      <c r="B3297" t="s">
        <v>31</v>
      </c>
      <c r="C3297" t="s">
        <v>53</v>
      </c>
      <c r="D3297">
        <v>46</v>
      </c>
      <c r="E3297" t="s">
        <v>105</v>
      </c>
      <c r="F3297" t="s">
        <v>3403</v>
      </c>
      <c r="G3297" t="s">
        <v>5147</v>
      </c>
      <c r="H3297">
        <v>19458798149</v>
      </c>
      <c r="I3297" t="s">
        <v>5333</v>
      </c>
      <c r="J3297" t="s">
        <v>7292</v>
      </c>
      <c r="K3297">
        <v>6904.25</v>
      </c>
      <c r="L3297" s="12" t="s">
        <v>9986</v>
      </c>
      <c r="M3297" s="10" t="s">
        <v>11141</v>
      </c>
      <c r="N3297">
        <v>3296</v>
      </c>
      <c r="O3297">
        <v>45165</v>
      </c>
      <c r="P3297" t="s">
        <v>11404</v>
      </c>
      <c r="Q3297" s="16">
        <v>1842.87</v>
      </c>
      <c r="R3297">
        <v>8747.1200000000008</v>
      </c>
      <c r="S3297">
        <v>45</v>
      </c>
      <c r="T3297">
        <v>3296</v>
      </c>
      <c r="U3297">
        <v>38981.120000000003</v>
      </c>
      <c r="V3297" t="s">
        <v>11412</v>
      </c>
      <c r="W3297">
        <v>6.53</v>
      </c>
      <c r="X3297">
        <v>48</v>
      </c>
      <c r="Y3297" t="s">
        <v>10112</v>
      </c>
      <c r="Z3297" t="s">
        <v>12011</v>
      </c>
      <c r="AA3297">
        <v>3296</v>
      </c>
      <c r="AB3297" t="s">
        <v>12017</v>
      </c>
      <c r="AC3297">
        <v>3880.55</v>
      </c>
      <c r="AD3297">
        <v>2053.59</v>
      </c>
      <c r="AE3297">
        <v>102.68</v>
      </c>
      <c r="AF3297" t="s">
        <v>11327</v>
      </c>
      <c r="AG3297" t="s">
        <v>11275</v>
      </c>
      <c r="AH3297">
        <v>3160</v>
      </c>
      <c r="AI3297">
        <v>3296</v>
      </c>
      <c r="AJ3297" t="s">
        <v>11141</v>
      </c>
      <c r="AK3297" t="s">
        <v>12029</v>
      </c>
      <c r="AL3297" t="s">
        <v>12032</v>
      </c>
      <c r="AM3297" t="s">
        <v>11181</v>
      </c>
      <c r="AN3297">
        <v>1</v>
      </c>
      <c r="AO3297" s="10" t="s">
        <v>12041</v>
      </c>
      <c r="AP3297" t="str" cm="1">
        <f t="array" ref="AP3297">_xlfn.IFS(
  Table1[[#This Row],[Age]]&lt;=25, "18-25",
  Table1[[#This Row],[Age]]&lt;=35, "26-35",
  Table1[[#This Row],[Age]]&lt;=45, "36-45",
  Table1[[#This Row],[Age]]&lt;=60, "46-60",
  TRUE, "60+")</f>
        <v>46-60</v>
      </c>
    </row>
    <row r="3298" spans="1:42" x14ac:dyDescent="0.3">
      <c r="A3298">
        <v>3297</v>
      </c>
      <c r="B3298" t="s">
        <v>21</v>
      </c>
      <c r="C3298" t="s">
        <v>96</v>
      </c>
      <c r="D3298">
        <v>57</v>
      </c>
      <c r="E3298" t="s">
        <v>105</v>
      </c>
      <c r="F3298" t="s">
        <v>3404</v>
      </c>
      <c r="G3298" t="s">
        <v>5143</v>
      </c>
      <c r="H3298">
        <v>19458798150</v>
      </c>
      <c r="I3298" t="s">
        <v>6979</v>
      </c>
      <c r="J3298" t="s">
        <v>7291</v>
      </c>
      <c r="K3298">
        <v>6097.93</v>
      </c>
      <c r="L3298" s="12" t="s">
        <v>7746</v>
      </c>
      <c r="M3298" s="10" t="s">
        <v>11386</v>
      </c>
      <c r="N3298">
        <v>3297</v>
      </c>
      <c r="O3298">
        <v>45209</v>
      </c>
      <c r="P3298" t="s">
        <v>11402</v>
      </c>
      <c r="Q3298" s="16">
        <v>2897.09</v>
      </c>
      <c r="R3298">
        <v>3200.84</v>
      </c>
      <c r="S3298">
        <v>31</v>
      </c>
      <c r="T3298">
        <v>3297</v>
      </c>
      <c r="U3298">
        <v>19141.990000000002</v>
      </c>
      <c r="V3298" t="s">
        <v>11412</v>
      </c>
      <c r="W3298">
        <v>8.1199999999999992</v>
      </c>
      <c r="X3298">
        <v>60</v>
      </c>
      <c r="Y3298" t="s">
        <v>10226</v>
      </c>
      <c r="Z3298" t="s">
        <v>12011</v>
      </c>
      <c r="AA3298">
        <v>3297</v>
      </c>
      <c r="AB3298" t="s">
        <v>12015</v>
      </c>
      <c r="AC3298">
        <v>3604.08</v>
      </c>
      <c r="AD3298">
        <v>4524.79</v>
      </c>
      <c r="AE3298">
        <v>226.24</v>
      </c>
      <c r="AF3298" t="s">
        <v>11237</v>
      </c>
      <c r="AG3298" t="s">
        <v>11223</v>
      </c>
      <c r="AH3298">
        <v>6815</v>
      </c>
      <c r="AI3298">
        <v>3297</v>
      </c>
      <c r="AJ3298" t="s">
        <v>11394</v>
      </c>
      <c r="AK3298" t="s">
        <v>12028</v>
      </c>
      <c r="AL3298" t="s">
        <v>12031</v>
      </c>
      <c r="AM3298" t="s">
        <v>11050</v>
      </c>
      <c r="AN3298">
        <v>1</v>
      </c>
      <c r="AO3298" s="10" t="s">
        <v>12044</v>
      </c>
      <c r="AP3298" t="str" cm="1">
        <f t="array" ref="AP3298">_xlfn.IFS(
  Table1[[#This Row],[Age]]&lt;=25, "18-25",
  Table1[[#This Row],[Age]]&lt;=35, "26-35",
  Table1[[#This Row],[Age]]&lt;=45, "36-45",
  Table1[[#This Row],[Age]]&lt;=60, "46-60",
  TRUE, "60+")</f>
        <v>46-60</v>
      </c>
    </row>
    <row r="3299" spans="1:42" x14ac:dyDescent="0.3">
      <c r="A3299">
        <v>3298</v>
      </c>
      <c r="B3299" t="s">
        <v>10</v>
      </c>
      <c r="C3299" t="s">
        <v>101</v>
      </c>
      <c r="D3299">
        <v>33</v>
      </c>
      <c r="E3299" t="s">
        <v>105</v>
      </c>
      <c r="F3299" t="s">
        <v>3405</v>
      </c>
      <c r="G3299" t="s">
        <v>5110</v>
      </c>
      <c r="H3299">
        <v>19458798151</v>
      </c>
      <c r="I3299" t="s">
        <v>6980</v>
      </c>
      <c r="J3299" t="s">
        <v>7292</v>
      </c>
      <c r="K3299">
        <v>7041.85</v>
      </c>
      <c r="L3299" s="12" t="s">
        <v>7435</v>
      </c>
      <c r="M3299" s="10" t="s">
        <v>11173</v>
      </c>
      <c r="N3299">
        <v>3298</v>
      </c>
      <c r="O3299">
        <v>45124</v>
      </c>
      <c r="P3299" t="s">
        <v>11404</v>
      </c>
      <c r="Q3299" s="16">
        <v>4925.3900000000003</v>
      </c>
      <c r="R3299">
        <v>11967.24</v>
      </c>
      <c r="S3299">
        <v>69</v>
      </c>
      <c r="T3299">
        <v>3298</v>
      </c>
      <c r="U3299">
        <v>42893.24</v>
      </c>
      <c r="V3299" t="s">
        <v>11411</v>
      </c>
      <c r="W3299">
        <v>8.86</v>
      </c>
      <c r="X3299">
        <v>24</v>
      </c>
      <c r="Y3299" t="s">
        <v>11946</v>
      </c>
      <c r="Z3299" t="s">
        <v>12011</v>
      </c>
      <c r="AA3299">
        <v>3298</v>
      </c>
      <c r="AB3299" t="s">
        <v>12016</v>
      </c>
      <c r="AC3299">
        <v>2016.99</v>
      </c>
      <c r="AD3299">
        <v>96.7</v>
      </c>
      <c r="AE3299">
        <v>4.84</v>
      </c>
      <c r="AF3299" t="s">
        <v>11137</v>
      </c>
      <c r="AG3299" t="s">
        <v>11301</v>
      </c>
      <c r="AH3299">
        <v>7537</v>
      </c>
      <c r="AI3299">
        <v>3298</v>
      </c>
      <c r="AJ3299" t="s">
        <v>11225</v>
      </c>
      <c r="AK3299" t="s">
        <v>12027</v>
      </c>
      <c r="AL3299" t="s">
        <v>12032</v>
      </c>
      <c r="AM3299" t="s">
        <v>11266</v>
      </c>
      <c r="AN3299">
        <v>1</v>
      </c>
      <c r="AO3299" s="10" t="s">
        <v>12038</v>
      </c>
      <c r="AP3299" t="str" cm="1">
        <f t="array" ref="AP3299">_xlfn.IFS(
  Table1[[#This Row],[Age]]&lt;=25, "18-25",
  Table1[[#This Row],[Age]]&lt;=35, "26-35",
  Table1[[#This Row],[Age]]&lt;=45, "36-45",
  Table1[[#This Row],[Age]]&lt;=60, "46-60",
  TRUE, "60+")</f>
        <v>26-35</v>
      </c>
    </row>
    <row r="3300" spans="1:42" x14ac:dyDescent="0.3">
      <c r="A3300">
        <v>3299</v>
      </c>
      <c r="B3300" t="s">
        <v>51</v>
      </c>
      <c r="C3300" t="s">
        <v>91</v>
      </c>
      <c r="D3300">
        <v>65</v>
      </c>
      <c r="E3300" t="s">
        <v>106</v>
      </c>
      <c r="F3300" t="s">
        <v>3406</v>
      </c>
      <c r="G3300" t="s">
        <v>5117</v>
      </c>
      <c r="H3300">
        <v>19458798152</v>
      </c>
      <c r="I3300" t="s">
        <v>6783</v>
      </c>
      <c r="J3300" t="s">
        <v>7291</v>
      </c>
      <c r="K3300">
        <v>6250.13</v>
      </c>
      <c r="L3300" s="12" t="s">
        <v>9987</v>
      </c>
      <c r="M3300" s="10" t="s">
        <v>11062</v>
      </c>
      <c r="N3300">
        <v>3299</v>
      </c>
      <c r="O3300">
        <v>45287</v>
      </c>
      <c r="P3300" t="s">
        <v>11404</v>
      </c>
      <c r="Q3300" s="16">
        <v>1236.48</v>
      </c>
      <c r="R3300">
        <v>5013.6499999999996</v>
      </c>
      <c r="S3300">
        <v>99</v>
      </c>
      <c r="T3300">
        <v>3299</v>
      </c>
      <c r="U3300">
        <v>35185.97</v>
      </c>
      <c r="V3300" t="s">
        <v>11411</v>
      </c>
      <c r="W3300">
        <v>2.3199999999999998</v>
      </c>
      <c r="X3300">
        <v>12</v>
      </c>
      <c r="Y3300" t="s">
        <v>11986</v>
      </c>
      <c r="Z3300" t="s">
        <v>12012</v>
      </c>
      <c r="AA3300">
        <v>3299</v>
      </c>
      <c r="AB3300" t="s">
        <v>12017</v>
      </c>
      <c r="AC3300">
        <v>6270.97</v>
      </c>
      <c r="AD3300">
        <v>4623.2299999999996</v>
      </c>
      <c r="AE3300">
        <v>231.16</v>
      </c>
      <c r="AF3300" t="s">
        <v>11291</v>
      </c>
      <c r="AG3300" t="s">
        <v>11060</v>
      </c>
      <c r="AH3300">
        <v>6245</v>
      </c>
      <c r="AI3300">
        <v>3299</v>
      </c>
      <c r="AJ3300" t="s">
        <v>11128</v>
      </c>
      <c r="AK3300" t="s">
        <v>12029</v>
      </c>
      <c r="AL3300" t="s">
        <v>12032</v>
      </c>
      <c r="AM3300" t="s">
        <v>11157</v>
      </c>
      <c r="AN3300">
        <v>1</v>
      </c>
      <c r="AO3300" s="10" t="s">
        <v>12036</v>
      </c>
      <c r="AP3300" t="str" cm="1">
        <f t="array" ref="AP3300">_xlfn.IFS(
  Table1[[#This Row],[Age]]&lt;=25, "18-25",
  Table1[[#This Row],[Age]]&lt;=35, "26-35",
  Table1[[#This Row],[Age]]&lt;=45, "36-45",
  Table1[[#This Row],[Age]]&lt;=60, "46-60",
  TRUE, "60+")</f>
        <v>60+</v>
      </c>
    </row>
    <row r="3301" spans="1:42" x14ac:dyDescent="0.3">
      <c r="A3301">
        <v>3300</v>
      </c>
      <c r="B3301" t="s">
        <v>27</v>
      </c>
      <c r="C3301" t="s">
        <v>90</v>
      </c>
      <c r="D3301">
        <v>45</v>
      </c>
      <c r="E3301" t="s">
        <v>106</v>
      </c>
      <c r="F3301" t="s">
        <v>3407</v>
      </c>
      <c r="G3301" t="s">
        <v>5117</v>
      </c>
      <c r="H3301">
        <v>19458798153</v>
      </c>
      <c r="I3301" t="s">
        <v>5441</v>
      </c>
      <c r="J3301" t="s">
        <v>7292</v>
      </c>
      <c r="K3301">
        <v>5669.22</v>
      </c>
      <c r="L3301" s="12" t="s">
        <v>9158</v>
      </c>
      <c r="M3301" s="10" t="s">
        <v>11291</v>
      </c>
      <c r="N3301">
        <v>3300</v>
      </c>
      <c r="O3301">
        <v>44984</v>
      </c>
      <c r="P3301" t="s">
        <v>11402</v>
      </c>
      <c r="Q3301" s="16">
        <v>2826.89</v>
      </c>
      <c r="R3301">
        <v>2842.33</v>
      </c>
      <c r="S3301">
        <v>17</v>
      </c>
      <c r="T3301">
        <v>3300</v>
      </c>
      <c r="U3301">
        <v>38782.69</v>
      </c>
      <c r="V3301" t="s">
        <v>11412</v>
      </c>
      <c r="W3301">
        <v>6.65</v>
      </c>
      <c r="X3301">
        <v>60</v>
      </c>
      <c r="Y3301" t="s">
        <v>11859</v>
      </c>
      <c r="Z3301" t="s">
        <v>12012</v>
      </c>
      <c r="AA3301">
        <v>3300</v>
      </c>
      <c r="AB3301" t="s">
        <v>12017</v>
      </c>
      <c r="AC3301">
        <v>5792.88</v>
      </c>
      <c r="AD3301">
        <v>2022.11</v>
      </c>
      <c r="AE3301">
        <v>101.11</v>
      </c>
      <c r="AF3301" t="s">
        <v>11216</v>
      </c>
      <c r="AG3301" t="s">
        <v>11288</v>
      </c>
      <c r="AH3301">
        <v>9131</v>
      </c>
      <c r="AI3301">
        <v>3300</v>
      </c>
      <c r="AJ3301" t="s">
        <v>11132</v>
      </c>
      <c r="AK3301" t="s">
        <v>12027</v>
      </c>
      <c r="AL3301" t="s">
        <v>12031</v>
      </c>
      <c r="AM3301" t="s">
        <v>11166</v>
      </c>
      <c r="AN3301">
        <v>1</v>
      </c>
      <c r="AO3301" s="10" t="s">
        <v>12045</v>
      </c>
      <c r="AP3301" t="str" cm="1">
        <f t="array" ref="AP3301">_xlfn.IFS(
  Table1[[#This Row],[Age]]&lt;=25, "18-25",
  Table1[[#This Row],[Age]]&lt;=35, "26-35",
  Table1[[#This Row],[Age]]&lt;=45, "36-45",
  Table1[[#This Row],[Age]]&lt;=60, "46-60",
  TRUE, "60+")</f>
        <v>36-45</v>
      </c>
    </row>
    <row r="3302" spans="1:42" x14ac:dyDescent="0.3">
      <c r="A3302">
        <v>3301</v>
      </c>
      <c r="B3302" t="s">
        <v>47</v>
      </c>
      <c r="C3302" t="s">
        <v>62</v>
      </c>
      <c r="D3302">
        <v>34</v>
      </c>
      <c r="E3302" t="s">
        <v>106</v>
      </c>
      <c r="F3302" t="s">
        <v>3408</v>
      </c>
      <c r="G3302" t="s">
        <v>5125</v>
      </c>
      <c r="H3302">
        <v>19458798154</v>
      </c>
      <c r="I3302" t="s">
        <v>6874</v>
      </c>
      <c r="J3302" t="s">
        <v>7292</v>
      </c>
      <c r="K3302">
        <v>9270.06</v>
      </c>
      <c r="L3302" s="12" t="s">
        <v>9326</v>
      </c>
      <c r="M3302" s="10" t="s">
        <v>11233</v>
      </c>
      <c r="N3302">
        <v>3301</v>
      </c>
      <c r="O3302">
        <v>45048</v>
      </c>
      <c r="P3302" t="s">
        <v>11403</v>
      </c>
      <c r="Q3302" s="16">
        <v>2361.91</v>
      </c>
      <c r="R3302">
        <v>11631.97</v>
      </c>
      <c r="S3302">
        <v>60</v>
      </c>
      <c r="T3302">
        <v>3301</v>
      </c>
      <c r="U3302">
        <v>48484.800000000003</v>
      </c>
      <c r="V3302" t="s">
        <v>11411</v>
      </c>
      <c r="W3302">
        <v>3.04</v>
      </c>
      <c r="X3302">
        <v>24</v>
      </c>
      <c r="Y3302" t="s">
        <v>11521</v>
      </c>
      <c r="Z3302" t="s">
        <v>12011</v>
      </c>
      <c r="AA3302">
        <v>3301</v>
      </c>
      <c r="AB3302" t="s">
        <v>12017</v>
      </c>
      <c r="AC3302">
        <v>1079.8399999999999</v>
      </c>
      <c r="AD3302">
        <v>1098.8399999999999</v>
      </c>
      <c r="AE3302">
        <v>54.94</v>
      </c>
      <c r="AF3302" t="s">
        <v>11349</v>
      </c>
      <c r="AG3302" t="s">
        <v>11254</v>
      </c>
      <c r="AH3302">
        <v>8451</v>
      </c>
      <c r="AI3302">
        <v>3301</v>
      </c>
      <c r="AJ3302" t="s">
        <v>11206</v>
      </c>
      <c r="AK3302" t="s">
        <v>12027</v>
      </c>
      <c r="AL3302" t="s">
        <v>12032</v>
      </c>
      <c r="AM3302" t="s">
        <v>11035</v>
      </c>
      <c r="AN3302">
        <v>1</v>
      </c>
      <c r="AO3302" s="10" t="s">
        <v>12046</v>
      </c>
      <c r="AP3302" t="str" cm="1">
        <f t="array" ref="AP3302">_xlfn.IFS(
  Table1[[#This Row],[Age]]&lt;=25, "18-25",
  Table1[[#This Row],[Age]]&lt;=35, "26-35",
  Table1[[#This Row],[Age]]&lt;=45, "36-45",
  Table1[[#This Row],[Age]]&lt;=60, "46-60",
  TRUE, "60+")</f>
        <v>26-35</v>
      </c>
    </row>
    <row r="3303" spans="1:42" x14ac:dyDescent="0.3">
      <c r="A3303">
        <v>3302</v>
      </c>
      <c r="B3303" t="s">
        <v>45</v>
      </c>
      <c r="C3303" t="s">
        <v>94</v>
      </c>
      <c r="D3303">
        <v>55</v>
      </c>
      <c r="E3303" t="s">
        <v>104</v>
      </c>
      <c r="F3303" t="s">
        <v>3409</v>
      </c>
      <c r="G3303" t="s">
        <v>5121</v>
      </c>
      <c r="H3303">
        <v>19458798155</v>
      </c>
      <c r="I3303" t="s">
        <v>6564</v>
      </c>
      <c r="J3303" t="s">
        <v>7291</v>
      </c>
      <c r="K3303">
        <v>3551.71</v>
      </c>
      <c r="L3303" s="12" t="s">
        <v>9360</v>
      </c>
      <c r="M3303" s="10" t="s">
        <v>11074</v>
      </c>
      <c r="N3303">
        <v>3302</v>
      </c>
      <c r="O3303">
        <v>45048</v>
      </c>
      <c r="P3303" t="s">
        <v>11404</v>
      </c>
      <c r="Q3303" s="16">
        <v>4048.23</v>
      </c>
      <c r="R3303">
        <v>7599.94</v>
      </c>
      <c r="S3303">
        <v>96</v>
      </c>
      <c r="T3303">
        <v>3302</v>
      </c>
      <c r="U3303">
        <v>42392.93</v>
      </c>
      <c r="V3303" t="s">
        <v>11412</v>
      </c>
      <c r="W3303">
        <v>6.6</v>
      </c>
      <c r="X3303">
        <v>36</v>
      </c>
      <c r="Y3303" t="s">
        <v>11427</v>
      </c>
      <c r="Z3303" t="s">
        <v>12011</v>
      </c>
      <c r="AA3303">
        <v>3302</v>
      </c>
      <c r="AB3303" t="s">
        <v>12015</v>
      </c>
      <c r="AC3303">
        <v>7326.25</v>
      </c>
      <c r="AD3303">
        <v>4886.8599999999997</v>
      </c>
      <c r="AE3303">
        <v>244.34</v>
      </c>
      <c r="AF3303" t="s">
        <v>11294</v>
      </c>
      <c r="AG3303" t="s">
        <v>11162</v>
      </c>
      <c r="AH3303">
        <v>5981</v>
      </c>
      <c r="AI3303">
        <v>3302</v>
      </c>
      <c r="AJ3303" t="s">
        <v>11193</v>
      </c>
      <c r="AK3303" t="s">
        <v>12027</v>
      </c>
      <c r="AL3303" t="s">
        <v>12032</v>
      </c>
      <c r="AM3303" t="s">
        <v>11080</v>
      </c>
      <c r="AN3303">
        <v>1</v>
      </c>
      <c r="AO3303" s="10" t="s">
        <v>12046</v>
      </c>
      <c r="AP3303" t="str" cm="1">
        <f t="array" ref="AP3303">_xlfn.IFS(
  Table1[[#This Row],[Age]]&lt;=25, "18-25",
  Table1[[#This Row],[Age]]&lt;=35, "26-35",
  Table1[[#This Row],[Age]]&lt;=45, "36-45",
  Table1[[#This Row],[Age]]&lt;=60, "46-60",
  TRUE, "60+")</f>
        <v>46-60</v>
      </c>
    </row>
    <row r="3304" spans="1:42" x14ac:dyDescent="0.3">
      <c r="A3304">
        <v>3303</v>
      </c>
      <c r="B3304" t="s">
        <v>7</v>
      </c>
      <c r="C3304" t="s">
        <v>96</v>
      </c>
      <c r="D3304">
        <v>67</v>
      </c>
      <c r="E3304" t="s">
        <v>105</v>
      </c>
      <c r="F3304" t="s">
        <v>3410</v>
      </c>
      <c r="G3304" t="s">
        <v>5111</v>
      </c>
      <c r="H3304">
        <v>19458798156</v>
      </c>
      <c r="I3304" t="s">
        <v>6137</v>
      </c>
      <c r="J3304" t="s">
        <v>7291</v>
      </c>
      <c r="K3304">
        <v>1928.41</v>
      </c>
      <c r="L3304" s="12" t="s">
        <v>9988</v>
      </c>
      <c r="M3304" s="10" t="s">
        <v>11085</v>
      </c>
      <c r="N3304">
        <v>3303</v>
      </c>
      <c r="O3304">
        <v>45191</v>
      </c>
      <c r="P3304" t="s">
        <v>11403</v>
      </c>
      <c r="Q3304" s="16">
        <v>1581.26</v>
      </c>
      <c r="R3304">
        <v>347.15</v>
      </c>
      <c r="S3304">
        <v>4</v>
      </c>
      <c r="T3304">
        <v>3303</v>
      </c>
      <c r="U3304">
        <v>17992.63</v>
      </c>
      <c r="V3304" t="s">
        <v>11412</v>
      </c>
      <c r="W3304">
        <v>2.54</v>
      </c>
      <c r="X3304">
        <v>24</v>
      </c>
      <c r="Y3304" t="s">
        <v>11808</v>
      </c>
      <c r="Z3304" t="s">
        <v>12011</v>
      </c>
      <c r="AA3304">
        <v>3303</v>
      </c>
      <c r="AB3304" t="s">
        <v>12017</v>
      </c>
      <c r="AC3304">
        <v>5143.4399999999996</v>
      </c>
      <c r="AD3304">
        <v>4570.96</v>
      </c>
      <c r="AE3304">
        <v>228.55</v>
      </c>
      <c r="AF3304" t="s">
        <v>11181</v>
      </c>
      <c r="AG3304" t="s">
        <v>11040</v>
      </c>
      <c r="AH3304">
        <v>7233</v>
      </c>
      <c r="AI3304">
        <v>3303</v>
      </c>
      <c r="AJ3304" t="s">
        <v>11188</v>
      </c>
      <c r="AK3304" t="s">
        <v>12028</v>
      </c>
      <c r="AL3304" t="s">
        <v>12031</v>
      </c>
      <c r="AM3304" t="s">
        <v>11228</v>
      </c>
      <c r="AN3304">
        <v>1</v>
      </c>
      <c r="AO3304" s="10" t="s">
        <v>12042</v>
      </c>
      <c r="AP3304" t="str" cm="1">
        <f t="array" ref="AP3304">_xlfn.IFS(
  Table1[[#This Row],[Age]]&lt;=25, "18-25",
  Table1[[#This Row],[Age]]&lt;=35, "26-35",
  Table1[[#This Row],[Age]]&lt;=45, "36-45",
  Table1[[#This Row],[Age]]&lt;=60, "46-60",
  TRUE, "60+")</f>
        <v>60+</v>
      </c>
    </row>
    <row r="3305" spans="1:42" x14ac:dyDescent="0.3">
      <c r="A3305">
        <v>3304</v>
      </c>
      <c r="B3305" t="s">
        <v>18</v>
      </c>
      <c r="C3305" t="s">
        <v>79</v>
      </c>
      <c r="D3305">
        <v>66</v>
      </c>
      <c r="E3305" t="s">
        <v>106</v>
      </c>
      <c r="F3305" t="s">
        <v>3411</v>
      </c>
      <c r="G3305" t="s">
        <v>5146</v>
      </c>
      <c r="H3305">
        <v>19458798157</v>
      </c>
      <c r="I3305" t="s">
        <v>6439</v>
      </c>
      <c r="J3305" t="s">
        <v>7291</v>
      </c>
      <c r="K3305">
        <v>7974.52</v>
      </c>
      <c r="L3305" s="12" t="s">
        <v>9515</v>
      </c>
      <c r="M3305" s="10" t="s">
        <v>11141</v>
      </c>
      <c r="N3305">
        <v>3304</v>
      </c>
      <c r="O3305">
        <v>45139</v>
      </c>
      <c r="P3305" t="s">
        <v>11402</v>
      </c>
      <c r="Q3305" s="16">
        <v>3193.69</v>
      </c>
      <c r="R3305">
        <v>4780.83</v>
      </c>
      <c r="S3305">
        <v>10</v>
      </c>
      <c r="T3305">
        <v>3304</v>
      </c>
      <c r="U3305">
        <v>32644.74</v>
      </c>
      <c r="V3305" t="s">
        <v>11411</v>
      </c>
      <c r="W3305">
        <v>8.27</v>
      </c>
      <c r="X3305">
        <v>36</v>
      </c>
      <c r="Y3305" t="s">
        <v>8222</v>
      </c>
      <c r="Z3305" t="s">
        <v>12010</v>
      </c>
      <c r="AA3305">
        <v>3304</v>
      </c>
      <c r="AB3305" t="s">
        <v>12017</v>
      </c>
      <c r="AC3305">
        <v>3602.32</v>
      </c>
      <c r="AD3305">
        <v>3145.78</v>
      </c>
      <c r="AE3305">
        <v>157.29</v>
      </c>
      <c r="AF3305" t="s">
        <v>11243</v>
      </c>
      <c r="AG3305" t="s">
        <v>11365</v>
      </c>
      <c r="AH3305">
        <v>1840</v>
      </c>
      <c r="AI3305">
        <v>3304</v>
      </c>
      <c r="AJ3305" t="s">
        <v>11201</v>
      </c>
      <c r="AK3305" t="s">
        <v>12029</v>
      </c>
      <c r="AL3305" t="s">
        <v>12032</v>
      </c>
      <c r="AM3305" t="s">
        <v>11053</v>
      </c>
      <c r="AN3305">
        <v>1</v>
      </c>
      <c r="AO3305" s="10" t="s">
        <v>12041</v>
      </c>
      <c r="AP3305" t="str" cm="1">
        <f t="array" ref="AP3305">_xlfn.IFS(
  Table1[[#This Row],[Age]]&lt;=25, "18-25",
  Table1[[#This Row],[Age]]&lt;=35, "26-35",
  Table1[[#This Row],[Age]]&lt;=45, "36-45",
  Table1[[#This Row],[Age]]&lt;=60, "46-60",
  TRUE, "60+")</f>
        <v>60+</v>
      </c>
    </row>
    <row r="3306" spans="1:42" x14ac:dyDescent="0.3">
      <c r="A3306">
        <v>3305</v>
      </c>
      <c r="B3306" t="s">
        <v>49</v>
      </c>
      <c r="C3306" t="s">
        <v>83</v>
      </c>
      <c r="D3306">
        <v>61</v>
      </c>
      <c r="E3306" t="s">
        <v>106</v>
      </c>
      <c r="F3306" t="s">
        <v>3412</v>
      </c>
      <c r="G3306" t="s">
        <v>5145</v>
      </c>
      <c r="H3306">
        <v>19458798158</v>
      </c>
      <c r="I3306" t="s">
        <v>5561</v>
      </c>
      <c r="J3306" t="s">
        <v>7292</v>
      </c>
      <c r="K3306">
        <v>1383.95</v>
      </c>
      <c r="L3306" s="12" t="s">
        <v>9989</v>
      </c>
      <c r="M3306" s="10" t="s">
        <v>11246</v>
      </c>
      <c r="N3306">
        <v>3305</v>
      </c>
      <c r="O3306">
        <v>45168</v>
      </c>
      <c r="P3306" t="s">
        <v>11402</v>
      </c>
      <c r="Q3306" s="16">
        <v>3467.86</v>
      </c>
      <c r="R3306">
        <v>4851.8100000000004</v>
      </c>
      <c r="S3306">
        <v>94</v>
      </c>
      <c r="T3306">
        <v>3305</v>
      </c>
      <c r="U3306">
        <v>43561.97</v>
      </c>
      <c r="V3306" t="s">
        <v>11411</v>
      </c>
      <c r="W3306">
        <v>6.95</v>
      </c>
      <c r="X3306">
        <v>12</v>
      </c>
      <c r="Y3306" t="s">
        <v>10448</v>
      </c>
      <c r="Z3306" t="s">
        <v>12010</v>
      </c>
      <c r="AA3306">
        <v>3305</v>
      </c>
      <c r="AB3306" t="s">
        <v>12016</v>
      </c>
      <c r="AC3306">
        <v>7397.12</v>
      </c>
      <c r="AD3306">
        <v>448.97</v>
      </c>
      <c r="AE3306">
        <v>22.45</v>
      </c>
      <c r="AF3306" t="s">
        <v>11074</v>
      </c>
      <c r="AG3306" t="s">
        <v>11348</v>
      </c>
      <c r="AH3306">
        <v>9190</v>
      </c>
      <c r="AI3306">
        <v>3305</v>
      </c>
      <c r="AJ3306" t="s">
        <v>11348</v>
      </c>
      <c r="AK3306" t="s">
        <v>12027</v>
      </c>
      <c r="AL3306" t="s">
        <v>12032</v>
      </c>
      <c r="AM3306" t="s">
        <v>11369</v>
      </c>
      <c r="AN3306">
        <v>1</v>
      </c>
      <c r="AO3306" s="10" t="s">
        <v>12041</v>
      </c>
      <c r="AP3306" t="str" cm="1">
        <f t="array" ref="AP3306">_xlfn.IFS(
  Table1[[#This Row],[Age]]&lt;=25, "18-25",
  Table1[[#This Row],[Age]]&lt;=35, "26-35",
  Table1[[#This Row],[Age]]&lt;=45, "36-45",
  Table1[[#This Row],[Age]]&lt;=60, "46-60",
  TRUE, "60+")</f>
        <v>60+</v>
      </c>
    </row>
    <row r="3307" spans="1:42" x14ac:dyDescent="0.3">
      <c r="A3307">
        <v>3306</v>
      </c>
      <c r="B3307" t="s">
        <v>41</v>
      </c>
      <c r="C3307" t="s">
        <v>73</v>
      </c>
      <c r="D3307">
        <v>32</v>
      </c>
      <c r="E3307" t="s">
        <v>106</v>
      </c>
      <c r="F3307" t="s">
        <v>3413</v>
      </c>
      <c r="G3307" t="s">
        <v>5115</v>
      </c>
      <c r="H3307">
        <v>19458798159</v>
      </c>
      <c r="I3307" t="s">
        <v>6981</v>
      </c>
      <c r="J3307" t="s">
        <v>7291</v>
      </c>
      <c r="K3307">
        <v>6829.25</v>
      </c>
      <c r="L3307" s="12" t="s">
        <v>9990</v>
      </c>
      <c r="M3307" s="10" t="s">
        <v>11203</v>
      </c>
      <c r="N3307">
        <v>3306</v>
      </c>
      <c r="O3307">
        <v>45168</v>
      </c>
      <c r="P3307" t="s">
        <v>11404</v>
      </c>
      <c r="Q3307" s="16">
        <v>4878.54</v>
      </c>
      <c r="R3307">
        <v>1950.71</v>
      </c>
      <c r="S3307">
        <v>9</v>
      </c>
      <c r="T3307">
        <v>3306</v>
      </c>
      <c r="U3307">
        <v>26730.959999999999</v>
      </c>
      <c r="V3307" t="s">
        <v>11411</v>
      </c>
      <c r="W3307">
        <v>8.7899999999999991</v>
      </c>
      <c r="X3307">
        <v>24</v>
      </c>
      <c r="Y3307" t="s">
        <v>8647</v>
      </c>
      <c r="Z3307" t="s">
        <v>12012</v>
      </c>
      <c r="AA3307">
        <v>3306</v>
      </c>
      <c r="AB3307" t="s">
        <v>12015</v>
      </c>
      <c r="AC3307">
        <v>8306.17</v>
      </c>
      <c r="AD3307">
        <v>3859.78</v>
      </c>
      <c r="AE3307">
        <v>192.99</v>
      </c>
      <c r="AF3307" t="s">
        <v>11235</v>
      </c>
      <c r="AG3307" t="s">
        <v>11035</v>
      </c>
      <c r="AH3307">
        <v>6408</v>
      </c>
      <c r="AI3307">
        <v>3306</v>
      </c>
      <c r="AJ3307" t="s">
        <v>11092</v>
      </c>
      <c r="AK3307" t="s">
        <v>12027</v>
      </c>
      <c r="AL3307" t="s">
        <v>12032</v>
      </c>
      <c r="AM3307" t="s">
        <v>11161</v>
      </c>
      <c r="AN3307">
        <v>1</v>
      </c>
      <c r="AO3307" s="10" t="s">
        <v>12041</v>
      </c>
      <c r="AP3307" t="str" cm="1">
        <f t="array" ref="AP3307">_xlfn.IFS(
  Table1[[#This Row],[Age]]&lt;=25, "18-25",
  Table1[[#This Row],[Age]]&lt;=35, "26-35",
  Table1[[#This Row],[Age]]&lt;=45, "36-45",
  Table1[[#This Row],[Age]]&lt;=60, "46-60",
  TRUE, "60+")</f>
        <v>26-35</v>
      </c>
    </row>
    <row r="3308" spans="1:42" x14ac:dyDescent="0.3">
      <c r="A3308">
        <v>3307</v>
      </c>
      <c r="B3308" t="s">
        <v>33</v>
      </c>
      <c r="C3308" t="s">
        <v>96</v>
      </c>
      <c r="D3308">
        <v>48</v>
      </c>
      <c r="E3308" t="s">
        <v>105</v>
      </c>
      <c r="F3308" t="s">
        <v>3414</v>
      </c>
      <c r="G3308" t="s">
        <v>5123</v>
      </c>
      <c r="H3308">
        <v>19458798160</v>
      </c>
      <c r="I3308" t="s">
        <v>6352</v>
      </c>
      <c r="J3308" t="s">
        <v>7292</v>
      </c>
      <c r="K3308">
        <v>5540.65</v>
      </c>
      <c r="L3308" s="12" t="s">
        <v>9991</v>
      </c>
      <c r="M3308" s="10" t="s">
        <v>11077</v>
      </c>
      <c r="N3308">
        <v>3307</v>
      </c>
      <c r="O3308">
        <v>45002</v>
      </c>
      <c r="P3308" t="s">
        <v>11404</v>
      </c>
      <c r="Q3308" s="16">
        <v>764.81</v>
      </c>
      <c r="R3308">
        <v>6305.46</v>
      </c>
      <c r="S3308">
        <v>61</v>
      </c>
      <c r="T3308">
        <v>3307</v>
      </c>
      <c r="U3308">
        <v>34457.19</v>
      </c>
      <c r="V3308" t="s">
        <v>11412</v>
      </c>
      <c r="W3308">
        <v>9.5</v>
      </c>
      <c r="X3308">
        <v>48</v>
      </c>
      <c r="Y3308" t="s">
        <v>9004</v>
      </c>
      <c r="Z3308" t="s">
        <v>12011</v>
      </c>
      <c r="AA3308">
        <v>3307</v>
      </c>
      <c r="AB3308" t="s">
        <v>12015</v>
      </c>
      <c r="AC3308">
        <v>6374.28</v>
      </c>
      <c r="AD3308">
        <v>386.38</v>
      </c>
      <c r="AE3308">
        <v>19.32</v>
      </c>
      <c r="AF3308" t="s">
        <v>11213</v>
      </c>
      <c r="AG3308" t="s">
        <v>11239</v>
      </c>
      <c r="AH3308">
        <v>2775</v>
      </c>
      <c r="AI3308">
        <v>3307</v>
      </c>
      <c r="AJ3308" t="s">
        <v>11327</v>
      </c>
      <c r="AK3308" t="s">
        <v>12029</v>
      </c>
      <c r="AL3308" t="s">
        <v>12031</v>
      </c>
      <c r="AM3308" t="s">
        <v>11231</v>
      </c>
      <c r="AN3308">
        <v>1</v>
      </c>
      <c r="AO3308" s="10" t="s">
        <v>12047</v>
      </c>
      <c r="AP3308" t="str" cm="1">
        <f t="array" ref="AP3308">_xlfn.IFS(
  Table1[[#This Row],[Age]]&lt;=25, "18-25",
  Table1[[#This Row],[Age]]&lt;=35, "26-35",
  Table1[[#This Row],[Age]]&lt;=45, "36-45",
  Table1[[#This Row],[Age]]&lt;=60, "46-60",
  TRUE, "60+")</f>
        <v>46-60</v>
      </c>
    </row>
    <row r="3309" spans="1:42" x14ac:dyDescent="0.3">
      <c r="A3309">
        <v>3308</v>
      </c>
      <c r="B3309" t="s">
        <v>26</v>
      </c>
      <c r="C3309" t="s">
        <v>79</v>
      </c>
      <c r="D3309">
        <v>24</v>
      </c>
      <c r="E3309" t="s">
        <v>105</v>
      </c>
      <c r="F3309" t="s">
        <v>3415</v>
      </c>
      <c r="G3309" t="s">
        <v>5133</v>
      </c>
      <c r="H3309">
        <v>19458798161</v>
      </c>
      <c r="I3309" t="s">
        <v>5183</v>
      </c>
      <c r="J3309" t="s">
        <v>7291</v>
      </c>
      <c r="K3309">
        <v>112.71</v>
      </c>
      <c r="L3309" s="12" t="s">
        <v>9992</v>
      </c>
      <c r="M3309" s="10" t="s">
        <v>11115</v>
      </c>
      <c r="N3309">
        <v>3308</v>
      </c>
      <c r="O3309">
        <v>45119</v>
      </c>
      <c r="P3309" t="s">
        <v>11403</v>
      </c>
      <c r="Q3309" s="16">
        <v>4991.47</v>
      </c>
      <c r="R3309">
        <v>-4878.76</v>
      </c>
      <c r="S3309">
        <v>90</v>
      </c>
      <c r="T3309">
        <v>3308</v>
      </c>
      <c r="U3309">
        <v>9440.7999999999993</v>
      </c>
      <c r="V3309" t="s">
        <v>11411</v>
      </c>
      <c r="W3309">
        <v>9.41</v>
      </c>
      <c r="X3309">
        <v>48</v>
      </c>
      <c r="Y3309" t="s">
        <v>11553</v>
      </c>
      <c r="Z3309" t="s">
        <v>12011</v>
      </c>
      <c r="AA3309">
        <v>3308</v>
      </c>
      <c r="AB3309" t="s">
        <v>12017</v>
      </c>
      <c r="AC3309">
        <v>1849.94</v>
      </c>
      <c r="AD3309">
        <v>1300.8699999999999</v>
      </c>
      <c r="AE3309">
        <v>65.040000000000006</v>
      </c>
      <c r="AF3309" t="s">
        <v>11109</v>
      </c>
      <c r="AG3309" t="s">
        <v>11092</v>
      </c>
      <c r="AH3309">
        <v>8654</v>
      </c>
      <c r="AI3309">
        <v>3308</v>
      </c>
      <c r="AJ3309" t="s">
        <v>11202</v>
      </c>
      <c r="AK3309" t="s">
        <v>12029</v>
      </c>
      <c r="AL3309" t="s">
        <v>12032</v>
      </c>
      <c r="AM3309" t="s">
        <v>11305</v>
      </c>
      <c r="AN3309">
        <v>1</v>
      </c>
      <c r="AO3309" s="10" t="s">
        <v>12038</v>
      </c>
      <c r="AP3309" t="str" cm="1">
        <f t="array" ref="AP3309">_xlfn.IFS(
  Table1[[#This Row],[Age]]&lt;=25, "18-25",
  Table1[[#This Row],[Age]]&lt;=35, "26-35",
  Table1[[#This Row],[Age]]&lt;=45, "36-45",
  Table1[[#This Row],[Age]]&lt;=60, "46-60",
  TRUE, "60+")</f>
        <v>18-25</v>
      </c>
    </row>
    <row r="3310" spans="1:42" x14ac:dyDescent="0.3">
      <c r="A3310">
        <v>3309</v>
      </c>
      <c r="B3310" t="s">
        <v>19</v>
      </c>
      <c r="C3310" t="s">
        <v>68</v>
      </c>
      <c r="D3310">
        <v>63</v>
      </c>
      <c r="E3310" t="s">
        <v>104</v>
      </c>
      <c r="F3310" t="s">
        <v>3416</v>
      </c>
      <c r="G3310" t="s">
        <v>5137</v>
      </c>
      <c r="H3310">
        <v>19458798162</v>
      </c>
      <c r="I3310" t="s">
        <v>6982</v>
      </c>
      <c r="J3310" t="s">
        <v>7291</v>
      </c>
      <c r="K3310">
        <v>2474.64</v>
      </c>
      <c r="L3310" s="12" t="s">
        <v>9993</v>
      </c>
      <c r="M3310" s="10" t="s">
        <v>11082</v>
      </c>
      <c r="N3310">
        <v>3309</v>
      </c>
      <c r="O3310">
        <v>45274</v>
      </c>
      <c r="P3310" t="s">
        <v>11404</v>
      </c>
      <c r="Q3310" s="16">
        <v>3608.84</v>
      </c>
      <c r="R3310">
        <v>6083.48</v>
      </c>
      <c r="S3310">
        <v>22</v>
      </c>
      <c r="T3310">
        <v>3309</v>
      </c>
      <c r="U3310">
        <v>40979.800000000003</v>
      </c>
      <c r="V3310" t="s">
        <v>11411</v>
      </c>
      <c r="W3310">
        <v>2.31</v>
      </c>
      <c r="X3310">
        <v>48</v>
      </c>
      <c r="Y3310" t="s">
        <v>11602</v>
      </c>
      <c r="Z3310" t="s">
        <v>12012</v>
      </c>
      <c r="AA3310">
        <v>3309</v>
      </c>
      <c r="AB3310" t="s">
        <v>12017</v>
      </c>
      <c r="AC3310">
        <v>9152.2000000000007</v>
      </c>
      <c r="AD3310">
        <v>3022.27</v>
      </c>
      <c r="AE3310">
        <v>151.11000000000001</v>
      </c>
      <c r="AF3310" t="s">
        <v>11142</v>
      </c>
      <c r="AG3310" t="s">
        <v>11179</v>
      </c>
      <c r="AH3310">
        <v>9015</v>
      </c>
      <c r="AI3310">
        <v>3309</v>
      </c>
      <c r="AJ3310" t="s">
        <v>11246</v>
      </c>
      <c r="AK3310" t="s">
        <v>12027</v>
      </c>
      <c r="AL3310" t="s">
        <v>12031</v>
      </c>
      <c r="AM3310" t="s">
        <v>11342</v>
      </c>
      <c r="AN3310">
        <v>1</v>
      </c>
      <c r="AO3310" s="10" t="s">
        <v>12036</v>
      </c>
      <c r="AP3310" t="str" cm="1">
        <f t="array" ref="AP3310">_xlfn.IFS(
  Table1[[#This Row],[Age]]&lt;=25, "18-25",
  Table1[[#This Row],[Age]]&lt;=35, "26-35",
  Table1[[#This Row],[Age]]&lt;=45, "36-45",
  Table1[[#This Row],[Age]]&lt;=60, "46-60",
  TRUE, "60+")</f>
        <v>60+</v>
      </c>
    </row>
    <row r="3311" spans="1:42" x14ac:dyDescent="0.3">
      <c r="A3311">
        <v>3310</v>
      </c>
      <c r="B3311" t="s">
        <v>43</v>
      </c>
      <c r="C3311" t="s">
        <v>90</v>
      </c>
      <c r="D3311">
        <v>47</v>
      </c>
      <c r="E3311" t="s">
        <v>104</v>
      </c>
      <c r="F3311" t="s">
        <v>3417</v>
      </c>
      <c r="G3311" t="s">
        <v>5116</v>
      </c>
      <c r="H3311">
        <v>19458798163</v>
      </c>
      <c r="I3311" t="s">
        <v>6897</v>
      </c>
      <c r="J3311" t="s">
        <v>7292</v>
      </c>
      <c r="K3311">
        <v>5009.45</v>
      </c>
      <c r="L3311" s="12" t="s">
        <v>9414</v>
      </c>
      <c r="M3311" s="10" t="s">
        <v>11231</v>
      </c>
      <c r="N3311">
        <v>3310</v>
      </c>
      <c r="O3311">
        <v>44945</v>
      </c>
      <c r="P3311" t="s">
        <v>11403</v>
      </c>
      <c r="Q3311" s="16">
        <v>2287.13</v>
      </c>
      <c r="R3311">
        <v>2722.32</v>
      </c>
      <c r="S3311">
        <v>21</v>
      </c>
      <c r="T3311">
        <v>3310</v>
      </c>
      <c r="U3311">
        <v>38115.57</v>
      </c>
      <c r="V3311" t="s">
        <v>11412</v>
      </c>
      <c r="W3311">
        <v>4.3899999999999997</v>
      </c>
      <c r="X3311">
        <v>36</v>
      </c>
      <c r="Y3311" t="s">
        <v>9074</v>
      </c>
      <c r="Z3311" t="s">
        <v>12011</v>
      </c>
      <c r="AA3311">
        <v>3310</v>
      </c>
      <c r="AB3311" t="s">
        <v>12015</v>
      </c>
      <c r="AC3311">
        <v>1160.46</v>
      </c>
      <c r="AD3311">
        <v>174.89</v>
      </c>
      <c r="AE3311">
        <v>8.74</v>
      </c>
      <c r="AF3311" t="s">
        <v>11064</v>
      </c>
      <c r="AG3311" t="s">
        <v>11364</v>
      </c>
      <c r="AH3311">
        <v>5651</v>
      </c>
      <c r="AI3311">
        <v>3310</v>
      </c>
      <c r="AJ3311" t="s">
        <v>11260</v>
      </c>
      <c r="AK3311" t="s">
        <v>12027</v>
      </c>
      <c r="AL3311" t="s">
        <v>12031</v>
      </c>
      <c r="AM3311" t="s">
        <v>11142</v>
      </c>
      <c r="AN3311">
        <v>1</v>
      </c>
      <c r="AO3311" s="10" t="s">
        <v>12039</v>
      </c>
      <c r="AP3311" t="str" cm="1">
        <f t="array" ref="AP3311">_xlfn.IFS(
  Table1[[#This Row],[Age]]&lt;=25, "18-25",
  Table1[[#This Row],[Age]]&lt;=35, "26-35",
  Table1[[#This Row],[Age]]&lt;=45, "36-45",
  Table1[[#This Row],[Age]]&lt;=60, "46-60",
  TRUE, "60+")</f>
        <v>46-60</v>
      </c>
    </row>
    <row r="3312" spans="1:42" x14ac:dyDescent="0.3">
      <c r="A3312">
        <v>3311</v>
      </c>
      <c r="B3312" t="s">
        <v>24</v>
      </c>
      <c r="C3312" t="s">
        <v>61</v>
      </c>
      <c r="D3312">
        <v>53</v>
      </c>
      <c r="E3312" t="s">
        <v>104</v>
      </c>
      <c r="F3312" t="s">
        <v>3418</v>
      </c>
      <c r="G3312" t="s">
        <v>5122</v>
      </c>
      <c r="H3312">
        <v>19458798164</v>
      </c>
      <c r="I3312" t="s">
        <v>6694</v>
      </c>
      <c r="J3312" t="s">
        <v>7292</v>
      </c>
      <c r="K3312">
        <v>3364.18</v>
      </c>
      <c r="L3312" s="12" t="s">
        <v>9994</v>
      </c>
      <c r="M3312" s="10" t="s">
        <v>11087</v>
      </c>
      <c r="N3312">
        <v>3311</v>
      </c>
      <c r="O3312">
        <v>45048</v>
      </c>
      <c r="P3312" t="s">
        <v>11402</v>
      </c>
      <c r="Q3312" s="16">
        <v>1325.18</v>
      </c>
      <c r="R3312">
        <v>2039</v>
      </c>
      <c r="S3312">
        <v>23</v>
      </c>
      <c r="T3312">
        <v>3311</v>
      </c>
      <c r="U3312">
        <v>44555.8</v>
      </c>
      <c r="V3312" t="s">
        <v>11411</v>
      </c>
      <c r="W3312">
        <v>5.35</v>
      </c>
      <c r="X3312">
        <v>24</v>
      </c>
      <c r="Y3312" t="s">
        <v>11565</v>
      </c>
      <c r="Z3312" t="s">
        <v>12012</v>
      </c>
      <c r="AA3312">
        <v>3311</v>
      </c>
      <c r="AB3312" t="s">
        <v>12017</v>
      </c>
      <c r="AC3312">
        <v>2884.03</v>
      </c>
      <c r="AD3312">
        <v>1487.65</v>
      </c>
      <c r="AE3312">
        <v>74.38</v>
      </c>
      <c r="AF3312" t="s">
        <v>11133</v>
      </c>
      <c r="AG3312" t="s">
        <v>11257</v>
      </c>
      <c r="AH3312">
        <v>9714</v>
      </c>
      <c r="AI3312">
        <v>3311</v>
      </c>
      <c r="AJ3312" t="s">
        <v>11060</v>
      </c>
      <c r="AK3312" t="s">
        <v>12028</v>
      </c>
      <c r="AL3312" t="s">
        <v>12032</v>
      </c>
      <c r="AM3312" t="s">
        <v>11177</v>
      </c>
      <c r="AN3312">
        <v>1</v>
      </c>
      <c r="AO3312" s="10" t="s">
        <v>12046</v>
      </c>
      <c r="AP3312" t="str" cm="1">
        <f t="array" ref="AP3312">_xlfn.IFS(
  Table1[[#This Row],[Age]]&lt;=25, "18-25",
  Table1[[#This Row],[Age]]&lt;=35, "26-35",
  Table1[[#This Row],[Age]]&lt;=45, "36-45",
  Table1[[#This Row],[Age]]&lt;=60, "46-60",
  TRUE, "60+")</f>
        <v>46-60</v>
      </c>
    </row>
    <row r="3313" spans="1:42" x14ac:dyDescent="0.3">
      <c r="A3313">
        <v>3312</v>
      </c>
      <c r="B3313" t="s">
        <v>48</v>
      </c>
      <c r="C3313" t="s">
        <v>67</v>
      </c>
      <c r="D3313">
        <v>66</v>
      </c>
      <c r="E3313" t="s">
        <v>105</v>
      </c>
      <c r="F3313" t="s">
        <v>3419</v>
      </c>
      <c r="G3313" t="s">
        <v>5118</v>
      </c>
      <c r="H3313">
        <v>19458798165</v>
      </c>
      <c r="I3313" t="s">
        <v>5907</v>
      </c>
      <c r="J3313" t="s">
        <v>7291</v>
      </c>
      <c r="K3313">
        <v>4326.2299999999996</v>
      </c>
      <c r="L3313" s="12" t="s">
        <v>9995</v>
      </c>
      <c r="M3313" s="10" t="s">
        <v>11175</v>
      </c>
      <c r="N3313">
        <v>3312</v>
      </c>
      <c r="O3313">
        <v>45068</v>
      </c>
      <c r="P3313" t="s">
        <v>11403</v>
      </c>
      <c r="Q3313" s="16">
        <v>3147.22</v>
      </c>
      <c r="R3313">
        <v>7473.45</v>
      </c>
      <c r="S3313">
        <v>61</v>
      </c>
      <c r="T3313">
        <v>3312</v>
      </c>
      <c r="U3313">
        <v>35797.29</v>
      </c>
      <c r="V3313" t="s">
        <v>11413</v>
      </c>
      <c r="W3313">
        <v>8.1</v>
      </c>
      <c r="X3313">
        <v>60</v>
      </c>
      <c r="Y3313" t="s">
        <v>11520</v>
      </c>
      <c r="Z3313" t="s">
        <v>12012</v>
      </c>
      <c r="AA3313">
        <v>3312</v>
      </c>
      <c r="AB3313" t="s">
        <v>12015</v>
      </c>
      <c r="AC3313">
        <v>3379.58</v>
      </c>
      <c r="AD3313">
        <v>1790.92</v>
      </c>
      <c r="AE3313">
        <v>89.55</v>
      </c>
      <c r="AF3313" t="s">
        <v>11084</v>
      </c>
      <c r="AG3313" t="s">
        <v>11103</v>
      </c>
      <c r="AH3313">
        <v>7675</v>
      </c>
      <c r="AI3313">
        <v>3312</v>
      </c>
      <c r="AJ3313" t="s">
        <v>11341</v>
      </c>
      <c r="AK3313" t="s">
        <v>12028</v>
      </c>
      <c r="AL3313" t="s">
        <v>12032</v>
      </c>
      <c r="AM3313" t="s">
        <v>11338</v>
      </c>
      <c r="AN3313">
        <v>1</v>
      </c>
      <c r="AO3313" s="10" t="s">
        <v>12046</v>
      </c>
      <c r="AP3313" t="str" cm="1">
        <f t="array" ref="AP3313">_xlfn.IFS(
  Table1[[#This Row],[Age]]&lt;=25, "18-25",
  Table1[[#This Row],[Age]]&lt;=35, "26-35",
  Table1[[#This Row],[Age]]&lt;=45, "36-45",
  Table1[[#This Row],[Age]]&lt;=60, "46-60",
  TRUE, "60+")</f>
        <v>60+</v>
      </c>
    </row>
    <row r="3314" spans="1:42" x14ac:dyDescent="0.3">
      <c r="A3314">
        <v>3313</v>
      </c>
      <c r="B3314" t="s">
        <v>22</v>
      </c>
      <c r="C3314" t="s">
        <v>77</v>
      </c>
      <c r="D3314">
        <v>43</v>
      </c>
      <c r="E3314" t="s">
        <v>104</v>
      </c>
      <c r="F3314" t="s">
        <v>3420</v>
      </c>
      <c r="G3314" t="s">
        <v>5143</v>
      </c>
      <c r="H3314">
        <v>19458798166</v>
      </c>
      <c r="I3314" t="s">
        <v>5247</v>
      </c>
      <c r="J3314" t="s">
        <v>7292</v>
      </c>
      <c r="K3314">
        <v>6052.57</v>
      </c>
      <c r="L3314" s="12" t="s">
        <v>8778</v>
      </c>
      <c r="M3314" s="10" t="s">
        <v>11257</v>
      </c>
      <c r="N3314">
        <v>3313</v>
      </c>
      <c r="O3314">
        <v>45144</v>
      </c>
      <c r="P3314" t="s">
        <v>11402</v>
      </c>
      <c r="Q3314" s="16">
        <v>717.55</v>
      </c>
      <c r="R3314">
        <v>5335.02</v>
      </c>
      <c r="S3314">
        <v>12</v>
      </c>
      <c r="T3314">
        <v>3313</v>
      </c>
      <c r="U3314">
        <v>43968.13</v>
      </c>
      <c r="V3314" t="s">
        <v>11413</v>
      </c>
      <c r="W3314">
        <v>1.1299999999999999</v>
      </c>
      <c r="X3314">
        <v>24</v>
      </c>
      <c r="Y3314" t="s">
        <v>11678</v>
      </c>
      <c r="Z3314" t="s">
        <v>12012</v>
      </c>
      <c r="AA3314">
        <v>3313</v>
      </c>
      <c r="AB3314" t="s">
        <v>12015</v>
      </c>
      <c r="AC3314">
        <v>4329.88</v>
      </c>
      <c r="AD3314">
        <v>257.14</v>
      </c>
      <c r="AE3314">
        <v>12.86</v>
      </c>
      <c r="AF3314" t="s">
        <v>11045</v>
      </c>
      <c r="AG3314" t="s">
        <v>11046</v>
      </c>
      <c r="AH3314">
        <v>8611</v>
      </c>
      <c r="AI3314">
        <v>3313</v>
      </c>
      <c r="AJ3314" t="s">
        <v>11326</v>
      </c>
      <c r="AK3314" t="s">
        <v>12027</v>
      </c>
      <c r="AL3314" t="s">
        <v>12031</v>
      </c>
      <c r="AM3314" t="s">
        <v>11168</v>
      </c>
      <c r="AN3314">
        <v>1</v>
      </c>
      <c r="AO3314" s="10" t="s">
        <v>12041</v>
      </c>
      <c r="AP3314" t="str" cm="1">
        <f t="array" ref="AP3314">_xlfn.IFS(
  Table1[[#This Row],[Age]]&lt;=25, "18-25",
  Table1[[#This Row],[Age]]&lt;=35, "26-35",
  Table1[[#This Row],[Age]]&lt;=45, "36-45",
  Table1[[#This Row],[Age]]&lt;=60, "46-60",
  TRUE, "60+")</f>
        <v>36-45</v>
      </c>
    </row>
    <row r="3315" spans="1:42" x14ac:dyDescent="0.3">
      <c r="A3315">
        <v>3314</v>
      </c>
      <c r="B3315" t="s">
        <v>14</v>
      </c>
      <c r="C3315" t="s">
        <v>94</v>
      </c>
      <c r="D3315">
        <v>28</v>
      </c>
      <c r="E3315" t="s">
        <v>104</v>
      </c>
      <c r="F3315" t="s">
        <v>3421</v>
      </c>
      <c r="G3315" t="s">
        <v>5128</v>
      </c>
      <c r="H3315">
        <v>19458798167</v>
      </c>
      <c r="I3315" t="s">
        <v>5833</v>
      </c>
      <c r="J3315" t="s">
        <v>7291</v>
      </c>
      <c r="K3315">
        <v>7335.17</v>
      </c>
      <c r="L3315" s="12" t="s">
        <v>9996</v>
      </c>
      <c r="M3315" s="10" t="s">
        <v>11383</v>
      </c>
      <c r="N3315">
        <v>3314</v>
      </c>
      <c r="O3315">
        <v>45262</v>
      </c>
      <c r="P3315" t="s">
        <v>11404</v>
      </c>
      <c r="Q3315" s="16">
        <v>4734.42</v>
      </c>
      <c r="R3315">
        <v>2600.75</v>
      </c>
      <c r="S3315">
        <v>95</v>
      </c>
      <c r="T3315">
        <v>3314</v>
      </c>
      <c r="U3315">
        <v>8948.59</v>
      </c>
      <c r="V3315" t="s">
        <v>11411</v>
      </c>
      <c r="W3315">
        <v>9.33</v>
      </c>
      <c r="X3315">
        <v>24</v>
      </c>
      <c r="Y3315" t="s">
        <v>11879</v>
      </c>
      <c r="Z3315" t="s">
        <v>12011</v>
      </c>
      <c r="AA3315">
        <v>3314</v>
      </c>
      <c r="AB3315" t="s">
        <v>12017</v>
      </c>
      <c r="AC3315">
        <v>4199.38</v>
      </c>
      <c r="AD3315">
        <v>2828.59</v>
      </c>
      <c r="AE3315">
        <v>141.43</v>
      </c>
      <c r="AF3315" t="s">
        <v>11102</v>
      </c>
      <c r="AG3315" t="s">
        <v>11385</v>
      </c>
      <c r="AH3315">
        <v>2510</v>
      </c>
      <c r="AI3315">
        <v>3314</v>
      </c>
      <c r="AJ3315" t="s">
        <v>11059</v>
      </c>
      <c r="AK3315" t="s">
        <v>12028</v>
      </c>
      <c r="AL3315" t="s">
        <v>12031</v>
      </c>
      <c r="AM3315" t="s">
        <v>11386</v>
      </c>
      <c r="AN3315">
        <v>1</v>
      </c>
      <c r="AO3315" s="10" t="s">
        <v>12036</v>
      </c>
      <c r="AP3315" t="str" cm="1">
        <f t="array" ref="AP3315">_xlfn.IFS(
  Table1[[#This Row],[Age]]&lt;=25, "18-25",
  Table1[[#This Row],[Age]]&lt;=35, "26-35",
  Table1[[#This Row],[Age]]&lt;=45, "36-45",
  Table1[[#This Row],[Age]]&lt;=60, "46-60",
  TRUE, "60+")</f>
        <v>26-35</v>
      </c>
    </row>
    <row r="3316" spans="1:42" x14ac:dyDescent="0.3">
      <c r="A3316">
        <v>3315</v>
      </c>
      <c r="B3316" t="s">
        <v>20</v>
      </c>
      <c r="C3316" t="s">
        <v>61</v>
      </c>
      <c r="D3316">
        <v>23</v>
      </c>
      <c r="E3316" t="s">
        <v>106</v>
      </c>
      <c r="F3316" t="s">
        <v>3422</v>
      </c>
      <c r="G3316" t="s">
        <v>5123</v>
      </c>
      <c r="H3316">
        <v>19458798168</v>
      </c>
      <c r="I3316" t="s">
        <v>6063</v>
      </c>
      <c r="J3316" t="s">
        <v>7291</v>
      </c>
      <c r="K3316">
        <v>1596.95</v>
      </c>
      <c r="L3316" s="12" t="s">
        <v>9997</v>
      </c>
      <c r="M3316" s="10" t="s">
        <v>11387</v>
      </c>
      <c r="N3316">
        <v>3315</v>
      </c>
      <c r="O3316">
        <v>45270</v>
      </c>
      <c r="P3316" t="s">
        <v>11403</v>
      </c>
      <c r="Q3316" s="16">
        <v>930.28</v>
      </c>
      <c r="R3316">
        <v>2527.23</v>
      </c>
      <c r="S3316">
        <v>17</v>
      </c>
      <c r="T3316">
        <v>3315</v>
      </c>
      <c r="U3316">
        <v>40868.720000000001</v>
      </c>
      <c r="V3316" t="s">
        <v>11412</v>
      </c>
      <c r="W3316">
        <v>4.67</v>
      </c>
      <c r="X3316">
        <v>12</v>
      </c>
      <c r="Y3316" t="s">
        <v>11990</v>
      </c>
      <c r="Z3316" t="s">
        <v>12010</v>
      </c>
      <c r="AA3316">
        <v>3315</v>
      </c>
      <c r="AB3316" t="s">
        <v>12016</v>
      </c>
      <c r="AC3316">
        <v>9090.57</v>
      </c>
      <c r="AD3316">
        <v>3376.6</v>
      </c>
      <c r="AE3316">
        <v>168.83</v>
      </c>
      <c r="AF3316" t="s">
        <v>11186</v>
      </c>
      <c r="AG3316" t="s">
        <v>11154</v>
      </c>
      <c r="AH3316">
        <v>4903</v>
      </c>
      <c r="AI3316">
        <v>3315</v>
      </c>
      <c r="AJ3316" t="s">
        <v>11070</v>
      </c>
      <c r="AK3316" t="s">
        <v>12028</v>
      </c>
      <c r="AL3316" t="s">
        <v>12031</v>
      </c>
      <c r="AM3316" t="s">
        <v>11117</v>
      </c>
      <c r="AN3316">
        <v>1</v>
      </c>
      <c r="AO3316" s="10" t="s">
        <v>12036</v>
      </c>
      <c r="AP3316" t="str" cm="1">
        <f t="array" ref="AP3316">_xlfn.IFS(
  Table1[[#This Row],[Age]]&lt;=25, "18-25",
  Table1[[#This Row],[Age]]&lt;=35, "26-35",
  Table1[[#This Row],[Age]]&lt;=45, "36-45",
  Table1[[#This Row],[Age]]&lt;=60, "46-60",
  TRUE, "60+")</f>
        <v>18-25</v>
      </c>
    </row>
    <row r="3317" spans="1:42" x14ac:dyDescent="0.3">
      <c r="A3317">
        <v>3316</v>
      </c>
      <c r="B3317" t="s">
        <v>33</v>
      </c>
      <c r="C3317" t="s">
        <v>54</v>
      </c>
      <c r="D3317">
        <v>59</v>
      </c>
      <c r="E3317" t="s">
        <v>105</v>
      </c>
      <c r="F3317" t="s">
        <v>3423</v>
      </c>
      <c r="G3317" t="s">
        <v>5109</v>
      </c>
      <c r="H3317">
        <v>19458798169</v>
      </c>
      <c r="I3317" t="s">
        <v>6717</v>
      </c>
      <c r="J3317" t="s">
        <v>7291</v>
      </c>
      <c r="K3317">
        <v>2900.83</v>
      </c>
      <c r="L3317" s="12" t="s">
        <v>9998</v>
      </c>
      <c r="M3317" s="10" t="s">
        <v>11390</v>
      </c>
      <c r="N3317">
        <v>3316</v>
      </c>
      <c r="O3317">
        <v>45086</v>
      </c>
      <c r="P3317" t="s">
        <v>11403</v>
      </c>
      <c r="Q3317" s="16">
        <v>3873.77</v>
      </c>
      <c r="R3317">
        <v>-972.94</v>
      </c>
      <c r="S3317">
        <v>55</v>
      </c>
      <c r="T3317">
        <v>3316</v>
      </c>
      <c r="U3317">
        <v>47695.4</v>
      </c>
      <c r="V3317" t="s">
        <v>11412</v>
      </c>
      <c r="W3317">
        <v>6.68</v>
      </c>
      <c r="X3317">
        <v>60</v>
      </c>
      <c r="Y3317" t="s">
        <v>9765</v>
      </c>
      <c r="Z3317" t="s">
        <v>12011</v>
      </c>
      <c r="AA3317">
        <v>3316</v>
      </c>
      <c r="AB3317" t="s">
        <v>12016</v>
      </c>
      <c r="AC3317">
        <v>8165.35</v>
      </c>
      <c r="AD3317">
        <v>472.05</v>
      </c>
      <c r="AE3317">
        <v>23.6</v>
      </c>
      <c r="AF3317" t="s">
        <v>11259</v>
      </c>
      <c r="AG3317" t="s">
        <v>11193</v>
      </c>
      <c r="AH3317">
        <v>2731</v>
      </c>
      <c r="AI3317">
        <v>3316</v>
      </c>
      <c r="AJ3317" t="s">
        <v>11186</v>
      </c>
      <c r="AK3317" t="s">
        <v>12028</v>
      </c>
      <c r="AL3317" t="s">
        <v>12032</v>
      </c>
      <c r="AM3317" t="s">
        <v>11148</v>
      </c>
      <c r="AN3317">
        <v>1</v>
      </c>
      <c r="AO3317" s="10" t="s">
        <v>12043</v>
      </c>
      <c r="AP3317" t="str" cm="1">
        <f t="array" ref="AP3317">_xlfn.IFS(
  Table1[[#This Row],[Age]]&lt;=25, "18-25",
  Table1[[#This Row],[Age]]&lt;=35, "26-35",
  Table1[[#This Row],[Age]]&lt;=45, "36-45",
  Table1[[#This Row],[Age]]&lt;=60, "46-60",
  TRUE, "60+")</f>
        <v>46-60</v>
      </c>
    </row>
    <row r="3318" spans="1:42" x14ac:dyDescent="0.3">
      <c r="A3318">
        <v>3317</v>
      </c>
      <c r="B3318" t="s">
        <v>22</v>
      </c>
      <c r="C3318" t="s">
        <v>62</v>
      </c>
      <c r="D3318">
        <v>46</v>
      </c>
      <c r="E3318" t="s">
        <v>104</v>
      </c>
      <c r="F3318" t="s">
        <v>3424</v>
      </c>
      <c r="G3318" t="s">
        <v>5114</v>
      </c>
      <c r="H3318">
        <v>19458798170</v>
      </c>
      <c r="I3318" t="s">
        <v>6354</v>
      </c>
      <c r="J3318" t="s">
        <v>7291</v>
      </c>
      <c r="K3318">
        <v>6401.26</v>
      </c>
      <c r="L3318" s="12" t="s">
        <v>9999</v>
      </c>
      <c r="M3318" s="10" t="s">
        <v>11075</v>
      </c>
      <c r="N3318">
        <v>3317</v>
      </c>
      <c r="O3318">
        <v>45188</v>
      </c>
      <c r="P3318" t="s">
        <v>11403</v>
      </c>
      <c r="Q3318" s="16">
        <v>1732.28</v>
      </c>
      <c r="R3318">
        <v>4668.9799999999996</v>
      </c>
      <c r="S3318">
        <v>21</v>
      </c>
      <c r="T3318">
        <v>3317</v>
      </c>
      <c r="U3318">
        <v>40959.879999999997</v>
      </c>
      <c r="V3318" t="s">
        <v>11411</v>
      </c>
      <c r="W3318">
        <v>9.83</v>
      </c>
      <c r="X3318">
        <v>48</v>
      </c>
      <c r="Y3318" t="s">
        <v>8691</v>
      </c>
      <c r="Z3318" t="s">
        <v>12011</v>
      </c>
      <c r="AA3318">
        <v>3317</v>
      </c>
      <c r="AB3318" t="s">
        <v>12016</v>
      </c>
      <c r="AC3318">
        <v>2812.84</v>
      </c>
      <c r="AD3318">
        <v>1876.96</v>
      </c>
      <c r="AE3318">
        <v>93.85</v>
      </c>
      <c r="AF3318" t="s">
        <v>11186</v>
      </c>
      <c r="AG3318" t="s">
        <v>11252</v>
      </c>
      <c r="AH3318">
        <v>3734</v>
      </c>
      <c r="AI3318">
        <v>3317</v>
      </c>
      <c r="AJ3318" t="s">
        <v>11213</v>
      </c>
      <c r="AK3318" t="s">
        <v>12029</v>
      </c>
      <c r="AL3318" t="s">
        <v>12032</v>
      </c>
      <c r="AM3318" t="s">
        <v>11346</v>
      </c>
      <c r="AN3318">
        <v>1</v>
      </c>
      <c r="AO3318" s="10" t="s">
        <v>12042</v>
      </c>
      <c r="AP3318" t="str" cm="1">
        <f t="array" ref="AP3318">_xlfn.IFS(
  Table1[[#This Row],[Age]]&lt;=25, "18-25",
  Table1[[#This Row],[Age]]&lt;=35, "26-35",
  Table1[[#This Row],[Age]]&lt;=45, "36-45",
  Table1[[#This Row],[Age]]&lt;=60, "46-60",
  TRUE, "60+")</f>
        <v>46-60</v>
      </c>
    </row>
    <row r="3319" spans="1:42" x14ac:dyDescent="0.3">
      <c r="A3319">
        <v>3318</v>
      </c>
      <c r="B3319" t="s">
        <v>37</v>
      </c>
      <c r="C3319" t="s">
        <v>79</v>
      </c>
      <c r="D3319">
        <v>45</v>
      </c>
      <c r="E3319" t="s">
        <v>104</v>
      </c>
      <c r="F3319" t="s">
        <v>3425</v>
      </c>
      <c r="G3319" t="s">
        <v>5147</v>
      </c>
      <c r="H3319">
        <v>19458798171</v>
      </c>
      <c r="I3319" t="s">
        <v>5957</v>
      </c>
      <c r="J3319" t="s">
        <v>7291</v>
      </c>
      <c r="K3319">
        <v>5925.56</v>
      </c>
      <c r="L3319" s="12" t="s">
        <v>8422</v>
      </c>
      <c r="M3319" s="10" t="s">
        <v>11219</v>
      </c>
      <c r="N3319">
        <v>3318</v>
      </c>
      <c r="O3319">
        <v>45039</v>
      </c>
      <c r="P3319" t="s">
        <v>11404</v>
      </c>
      <c r="Q3319" s="16">
        <v>1087.07</v>
      </c>
      <c r="R3319">
        <v>4838.49</v>
      </c>
      <c r="S3319">
        <v>54</v>
      </c>
      <c r="T3319">
        <v>3318</v>
      </c>
      <c r="U3319">
        <v>31146.17</v>
      </c>
      <c r="V3319" t="s">
        <v>11411</v>
      </c>
      <c r="W3319">
        <v>8.94</v>
      </c>
      <c r="X3319">
        <v>36</v>
      </c>
      <c r="Y3319" t="s">
        <v>11944</v>
      </c>
      <c r="Z3319" t="s">
        <v>12012</v>
      </c>
      <c r="AA3319">
        <v>3318</v>
      </c>
      <c r="AB3319" t="s">
        <v>12016</v>
      </c>
      <c r="AC3319">
        <v>9587.11</v>
      </c>
      <c r="AD3319">
        <v>1594.76</v>
      </c>
      <c r="AE3319">
        <v>79.739999999999995</v>
      </c>
      <c r="AF3319" t="s">
        <v>11104</v>
      </c>
      <c r="AG3319" t="s">
        <v>11352</v>
      </c>
      <c r="AH3319">
        <v>9681</v>
      </c>
      <c r="AI3319">
        <v>3318</v>
      </c>
      <c r="AJ3319" t="s">
        <v>11081</v>
      </c>
      <c r="AK3319" t="s">
        <v>12027</v>
      </c>
      <c r="AL3319" t="s">
        <v>12032</v>
      </c>
      <c r="AM3319" t="s">
        <v>11074</v>
      </c>
      <c r="AN3319">
        <v>1</v>
      </c>
      <c r="AO3319" s="10" t="s">
        <v>12037</v>
      </c>
      <c r="AP3319" t="str" cm="1">
        <f t="array" ref="AP3319">_xlfn.IFS(
  Table1[[#This Row],[Age]]&lt;=25, "18-25",
  Table1[[#This Row],[Age]]&lt;=35, "26-35",
  Table1[[#This Row],[Age]]&lt;=45, "36-45",
  Table1[[#This Row],[Age]]&lt;=60, "46-60",
  TRUE, "60+")</f>
        <v>36-45</v>
      </c>
    </row>
    <row r="3320" spans="1:42" x14ac:dyDescent="0.3">
      <c r="A3320">
        <v>3319</v>
      </c>
      <c r="B3320" t="s">
        <v>41</v>
      </c>
      <c r="C3320" t="s">
        <v>75</v>
      </c>
      <c r="D3320">
        <v>32</v>
      </c>
      <c r="E3320" t="s">
        <v>105</v>
      </c>
      <c r="F3320" t="s">
        <v>3426</v>
      </c>
      <c r="G3320" t="s">
        <v>5126</v>
      </c>
      <c r="H3320">
        <v>19458798172</v>
      </c>
      <c r="I3320" t="s">
        <v>6561</v>
      </c>
      <c r="J3320" t="s">
        <v>7291</v>
      </c>
      <c r="K3320">
        <v>7394.8</v>
      </c>
      <c r="L3320" s="12" t="s">
        <v>10000</v>
      </c>
      <c r="M3320" s="10" t="s">
        <v>11323</v>
      </c>
      <c r="N3320">
        <v>3319</v>
      </c>
      <c r="O3320">
        <v>45276</v>
      </c>
      <c r="P3320" t="s">
        <v>11404</v>
      </c>
      <c r="Q3320" s="16">
        <v>4045.24</v>
      </c>
      <c r="R3320">
        <v>3349.56</v>
      </c>
      <c r="S3320">
        <v>47</v>
      </c>
      <c r="T3320">
        <v>3319</v>
      </c>
      <c r="U3320">
        <v>46398.51</v>
      </c>
      <c r="V3320" t="s">
        <v>11412</v>
      </c>
      <c r="W3320">
        <v>4.26</v>
      </c>
      <c r="X3320">
        <v>60</v>
      </c>
      <c r="Y3320" t="s">
        <v>11731</v>
      </c>
      <c r="Z3320" t="s">
        <v>12011</v>
      </c>
      <c r="AA3320">
        <v>3319</v>
      </c>
      <c r="AB3320" t="s">
        <v>12015</v>
      </c>
      <c r="AC3320">
        <v>4260.5</v>
      </c>
      <c r="AD3320">
        <v>2456.3000000000002</v>
      </c>
      <c r="AE3320">
        <v>122.82</v>
      </c>
      <c r="AF3320" t="s">
        <v>11313</v>
      </c>
      <c r="AG3320" t="s">
        <v>11309</v>
      </c>
      <c r="AH3320">
        <v>5384</v>
      </c>
      <c r="AI3320">
        <v>3319</v>
      </c>
      <c r="AJ3320" t="s">
        <v>11231</v>
      </c>
      <c r="AK3320" t="s">
        <v>12027</v>
      </c>
      <c r="AL3320" t="s">
        <v>12032</v>
      </c>
      <c r="AM3320" t="s">
        <v>11121</v>
      </c>
      <c r="AN3320">
        <v>1</v>
      </c>
      <c r="AO3320" s="10" t="s">
        <v>12036</v>
      </c>
      <c r="AP3320" t="str" cm="1">
        <f t="array" ref="AP3320">_xlfn.IFS(
  Table1[[#This Row],[Age]]&lt;=25, "18-25",
  Table1[[#This Row],[Age]]&lt;=35, "26-35",
  Table1[[#This Row],[Age]]&lt;=45, "36-45",
  Table1[[#This Row],[Age]]&lt;=60, "46-60",
  TRUE, "60+")</f>
        <v>26-35</v>
      </c>
    </row>
    <row r="3321" spans="1:42" x14ac:dyDescent="0.3">
      <c r="A3321">
        <v>3320</v>
      </c>
      <c r="B3321" t="s">
        <v>36</v>
      </c>
      <c r="C3321" t="s">
        <v>99</v>
      </c>
      <c r="D3321">
        <v>46</v>
      </c>
      <c r="E3321" t="s">
        <v>104</v>
      </c>
      <c r="F3321" t="s">
        <v>3427</v>
      </c>
      <c r="G3321" t="s">
        <v>5145</v>
      </c>
      <c r="H3321">
        <v>19458798173</v>
      </c>
      <c r="I3321" t="s">
        <v>5953</v>
      </c>
      <c r="J3321" t="s">
        <v>7291</v>
      </c>
      <c r="K3321">
        <v>6441.05</v>
      </c>
      <c r="L3321" s="12" t="s">
        <v>10001</v>
      </c>
      <c r="M3321" s="10" t="s">
        <v>11203</v>
      </c>
      <c r="N3321">
        <v>3320</v>
      </c>
      <c r="O3321">
        <v>45179</v>
      </c>
      <c r="P3321" t="s">
        <v>11404</v>
      </c>
      <c r="Q3321" s="16">
        <v>4440.3100000000004</v>
      </c>
      <c r="R3321">
        <v>2000.74</v>
      </c>
      <c r="S3321">
        <v>41</v>
      </c>
      <c r="T3321">
        <v>3320</v>
      </c>
      <c r="U3321">
        <v>5629.83</v>
      </c>
      <c r="V3321" t="s">
        <v>11412</v>
      </c>
      <c r="W3321">
        <v>5.36</v>
      </c>
      <c r="X3321">
        <v>48</v>
      </c>
      <c r="Y3321" t="s">
        <v>10359</v>
      </c>
      <c r="Z3321" t="s">
        <v>12012</v>
      </c>
      <c r="AA3321">
        <v>3320</v>
      </c>
      <c r="AB3321" t="s">
        <v>12016</v>
      </c>
      <c r="AC3321">
        <v>2966.94</v>
      </c>
      <c r="AD3321">
        <v>4663.8</v>
      </c>
      <c r="AE3321">
        <v>233.19</v>
      </c>
      <c r="AF3321" t="s">
        <v>11389</v>
      </c>
      <c r="AG3321" t="s">
        <v>11188</v>
      </c>
      <c r="AH3321">
        <v>3285</v>
      </c>
      <c r="AI3321">
        <v>3320</v>
      </c>
      <c r="AJ3321" t="s">
        <v>11281</v>
      </c>
      <c r="AK3321" t="s">
        <v>12027</v>
      </c>
      <c r="AL3321" t="s">
        <v>12031</v>
      </c>
      <c r="AM3321" t="s">
        <v>11046</v>
      </c>
      <c r="AN3321">
        <v>1</v>
      </c>
      <c r="AO3321" s="10" t="s">
        <v>12042</v>
      </c>
      <c r="AP3321" t="str" cm="1">
        <f t="array" ref="AP3321">_xlfn.IFS(
  Table1[[#This Row],[Age]]&lt;=25, "18-25",
  Table1[[#This Row],[Age]]&lt;=35, "26-35",
  Table1[[#This Row],[Age]]&lt;=45, "36-45",
  Table1[[#This Row],[Age]]&lt;=60, "46-60",
  TRUE, "60+")</f>
        <v>46-60</v>
      </c>
    </row>
    <row r="3322" spans="1:42" x14ac:dyDescent="0.3">
      <c r="A3322">
        <v>3321</v>
      </c>
      <c r="B3322" t="s">
        <v>48</v>
      </c>
      <c r="C3322" t="s">
        <v>100</v>
      </c>
      <c r="D3322">
        <v>23</v>
      </c>
      <c r="E3322" t="s">
        <v>105</v>
      </c>
      <c r="F3322" t="s">
        <v>3428</v>
      </c>
      <c r="G3322" t="s">
        <v>5114</v>
      </c>
      <c r="H3322">
        <v>19458798174</v>
      </c>
      <c r="I3322" t="s">
        <v>6035</v>
      </c>
      <c r="J3322" t="s">
        <v>7291</v>
      </c>
      <c r="K3322">
        <v>3368.49</v>
      </c>
      <c r="L3322" s="12" t="s">
        <v>10002</v>
      </c>
      <c r="M3322" s="10" t="s">
        <v>11292</v>
      </c>
      <c r="N3322">
        <v>3321</v>
      </c>
      <c r="O3322">
        <v>45205</v>
      </c>
      <c r="P3322" t="s">
        <v>11403</v>
      </c>
      <c r="Q3322" s="16">
        <v>38.049999999999997</v>
      </c>
      <c r="R3322">
        <v>3330.44</v>
      </c>
      <c r="S3322">
        <v>97</v>
      </c>
      <c r="T3322">
        <v>3321</v>
      </c>
      <c r="U3322">
        <v>1826.37</v>
      </c>
      <c r="V3322" t="s">
        <v>11412</v>
      </c>
      <c r="W3322">
        <v>7.93</v>
      </c>
      <c r="X3322">
        <v>36</v>
      </c>
      <c r="Y3322" t="s">
        <v>11421</v>
      </c>
      <c r="Z3322" t="s">
        <v>12010</v>
      </c>
      <c r="AA3322">
        <v>3321</v>
      </c>
      <c r="AB3322" t="s">
        <v>12016</v>
      </c>
      <c r="AC3322">
        <v>9511.52</v>
      </c>
      <c r="AD3322">
        <v>2445.19</v>
      </c>
      <c r="AE3322">
        <v>122.26</v>
      </c>
      <c r="AF3322" t="s">
        <v>11113</v>
      </c>
      <c r="AG3322" t="s">
        <v>11166</v>
      </c>
      <c r="AH3322">
        <v>9249</v>
      </c>
      <c r="AI3322">
        <v>3321</v>
      </c>
      <c r="AJ3322" t="s">
        <v>11231</v>
      </c>
      <c r="AK3322" t="s">
        <v>12027</v>
      </c>
      <c r="AL3322" t="s">
        <v>12032</v>
      </c>
      <c r="AM3322" t="s">
        <v>11162</v>
      </c>
      <c r="AN3322">
        <v>1</v>
      </c>
      <c r="AO3322" s="10" t="s">
        <v>12044</v>
      </c>
      <c r="AP3322" t="str" cm="1">
        <f t="array" ref="AP3322">_xlfn.IFS(
  Table1[[#This Row],[Age]]&lt;=25, "18-25",
  Table1[[#This Row],[Age]]&lt;=35, "26-35",
  Table1[[#This Row],[Age]]&lt;=45, "36-45",
  Table1[[#This Row],[Age]]&lt;=60, "46-60",
  TRUE, "60+")</f>
        <v>18-25</v>
      </c>
    </row>
    <row r="3323" spans="1:42" x14ac:dyDescent="0.3">
      <c r="A3323">
        <v>3322</v>
      </c>
      <c r="B3323" t="s">
        <v>38</v>
      </c>
      <c r="C3323" t="s">
        <v>54</v>
      </c>
      <c r="D3323">
        <v>65</v>
      </c>
      <c r="E3323" t="s">
        <v>105</v>
      </c>
      <c r="F3323" t="s">
        <v>3429</v>
      </c>
      <c r="G3323" t="s">
        <v>5131</v>
      </c>
      <c r="H3323">
        <v>19458798175</v>
      </c>
      <c r="I3323" t="s">
        <v>5558</v>
      </c>
      <c r="J3323" t="s">
        <v>7291</v>
      </c>
      <c r="K3323">
        <v>5042.43</v>
      </c>
      <c r="L3323" s="12" t="s">
        <v>8273</v>
      </c>
      <c r="M3323" s="10" t="s">
        <v>11346</v>
      </c>
      <c r="N3323">
        <v>3322</v>
      </c>
      <c r="O3323">
        <v>44945</v>
      </c>
      <c r="P3323" t="s">
        <v>11403</v>
      </c>
      <c r="Q3323" s="16">
        <v>4871.0200000000004</v>
      </c>
      <c r="R3323">
        <v>9913.4500000000007</v>
      </c>
      <c r="S3323">
        <v>15</v>
      </c>
      <c r="T3323">
        <v>3322</v>
      </c>
      <c r="U3323">
        <v>48300.69</v>
      </c>
      <c r="V3323" t="s">
        <v>11411</v>
      </c>
      <c r="W3323">
        <v>7.69</v>
      </c>
      <c r="X3323">
        <v>60</v>
      </c>
      <c r="Y3323" t="s">
        <v>11911</v>
      </c>
      <c r="Z3323" t="s">
        <v>12012</v>
      </c>
      <c r="AA3323">
        <v>3322</v>
      </c>
      <c r="AB3323" t="s">
        <v>12015</v>
      </c>
      <c r="AC3323">
        <v>6146.9</v>
      </c>
      <c r="AD3323">
        <v>13.66</v>
      </c>
      <c r="AE3323">
        <v>0.68</v>
      </c>
      <c r="AF3323" t="s">
        <v>11062</v>
      </c>
      <c r="AG3323" t="s">
        <v>11153</v>
      </c>
      <c r="AH3323">
        <v>2874</v>
      </c>
      <c r="AI3323">
        <v>3322</v>
      </c>
      <c r="AJ3323" t="s">
        <v>11295</v>
      </c>
      <c r="AK3323" t="s">
        <v>12028</v>
      </c>
      <c r="AL3323" t="s">
        <v>12032</v>
      </c>
      <c r="AM3323" t="s">
        <v>11213</v>
      </c>
      <c r="AN3323">
        <v>1</v>
      </c>
      <c r="AO3323" s="10" t="s">
        <v>12039</v>
      </c>
      <c r="AP3323" t="str" cm="1">
        <f t="array" ref="AP3323">_xlfn.IFS(
  Table1[[#This Row],[Age]]&lt;=25, "18-25",
  Table1[[#This Row],[Age]]&lt;=35, "26-35",
  Table1[[#This Row],[Age]]&lt;=45, "36-45",
  Table1[[#This Row],[Age]]&lt;=60, "46-60",
  TRUE, "60+")</f>
        <v>60+</v>
      </c>
    </row>
    <row r="3324" spans="1:42" x14ac:dyDescent="0.3">
      <c r="A3324">
        <v>3323</v>
      </c>
      <c r="B3324" t="s">
        <v>26</v>
      </c>
      <c r="C3324" t="s">
        <v>82</v>
      </c>
      <c r="D3324">
        <v>29</v>
      </c>
      <c r="E3324" t="s">
        <v>105</v>
      </c>
      <c r="F3324" t="s">
        <v>3430</v>
      </c>
      <c r="G3324" t="s">
        <v>5139</v>
      </c>
      <c r="H3324">
        <v>19458798176</v>
      </c>
      <c r="I3324" t="s">
        <v>5754</v>
      </c>
      <c r="J3324" t="s">
        <v>7291</v>
      </c>
      <c r="K3324">
        <v>8858.94</v>
      </c>
      <c r="L3324" s="12" t="s">
        <v>10003</v>
      </c>
      <c r="M3324" s="10" t="s">
        <v>11310</v>
      </c>
      <c r="N3324">
        <v>3323</v>
      </c>
      <c r="O3324">
        <v>45143</v>
      </c>
      <c r="P3324" t="s">
        <v>11402</v>
      </c>
      <c r="Q3324" s="16">
        <v>2115.38</v>
      </c>
      <c r="R3324">
        <v>6743.56</v>
      </c>
      <c r="S3324">
        <v>96</v>
      </c>
      <c r="T3324">
        <v>3323</v>
      </c>
      <c r="U3324">
        <v>34467.25</v>
      </c>
      <c r="V3324" t="s">
        <v>11412</v>
      </c>
      <c r="W3324">
        <v>7.34</v>
      </c>
      <c r="X3324">
        <v>36</v>
      </c>
      <c r="Y3324" t="s">
        <v>11539</v>
      </c>
      <c r="Z3324" t="s">
        <v>12011</v>
      </c>
      <c r="AA3324">
        <v>3323</v>
      </c>
      <c r="AB3324" t="s">
        <v>12016</v>
      </c>
      <c r="AC3324">
        <v>6307.24</v>
      </c>
      <c r="AD3324">
        <v>180.91</v>
      </c>
      <c r="AE3324">
        <v>9.0500000000000007</v>
      </c>
      <c r="AF3324" t="s">
        <v>11206</v>
      </c>
      <c r="AG3324" t="s">
        <v>11332</v>
      </c>
      <c r="AH3324">
        <v>2421</v>
      </c>
      <c r="AI3324">
        <v>3323</v>
      </c>
      <c r="AJ3324" t="s">
        <v>11078</v>
      </c>
      <c r="AK3324" t="s">
        <v>12028</v>
      </c>
      <c r="AL3324" t="s">
        <v>12031</v>
      </c>
      <c r="AM3324" t="s">
        <v>11296</v>
      </c>
      <c r="AN3324">
        <v>1</v>
      </c>
      <c r="AO3324" s="10" t="s">
        <v>12041</v>
      </c>
      <c r="AP3324" t="str" cm="1">
        <f t="array" ref="AP3324">_xlfn.IFS(
  Table1[[#This Row],[Age]]&lt;=25, "18-25",
  Table1[[#This Row],[Age]]&lt;=35, "26-35",
  Table1[[#This Row],[Age]]&lt;=45, "36-45",
  Table1[[#This Row],[Age]]&lt;=60, "46-60",
  TRUE, "60+")</f>
        <v>26-35</v>
      </c>
    </row>
    <row r="3325" spans="1:42" x14ac:dyDescent="0.3">
      <c r="A3325">
        <v>3324</v>
      </c>
      <c r="B3325" t="s">
        <v>3</v>
      </c>
      <c r="C3325" t="s">
        <v>78</v>
      </c>
      <c r="D3325">
        <v>68</v>
      </c>
      <c r="E3325" t="s">
        <v>104</v>
      </c>
      <c r="F3325" t="s">
        <v>3431</v>
      </c>
      <c r="G3325" t="s">
        <v>5135</v>
      </c>
      <c r="H3325">
        <v>19458798177</v>
      </c>
      <c r="I3325" t="s">
        <v>6983</v>
      </c>
      <c r="J3325" t="s">
        <v>7291</v>
      </c>
      <c r="K3325">
        <v>1942.29</v>
      </c>
      <c r="L3325" s="12" t="s">
        <v>10004</v>
      </c>
      <c r="M3325" s="10" t="s">
        <v>11083</v>
      </c>
      <c r="N3325">
        <v>3324</v>
      </c>
      <c r="O3325">
        <v>45143</v>
      </c>
      <c r="P3325" t="s">
        <v>11403</v>
      </c>
      <c r="Q3325" s="16">
        <v>489.42</v>
      </c>
      <c r="R3325">
        <v>2431.71</v>
      </c>
      <c r="S3325">
        <v>59</v>
      </c>
      <c r="T3325">
        <v>3324</v>
      </c>
      <c r="U3325">
        <v>6594.16</v>
      </c>
      <c r="V3325" t="s">
        <v>11411</v>
      </c>
      <c r="W3325">
        <v>1.1000000000000001</v>
      </c>
      <c r="X3325">
        <v>36</v>
      </c>
      <c r="Y3325" t="s">
        <v>7489</v>
      </c>
      <c r="Z3325" t="s">
        <v>12010</v>
      </c>
      <c r="AA3325">
        <v>3324</v>
      </c>
      <c r="AB3325" t="s">
        <v>12017</v>
      </c>
      <c r="AC3325">
        <v>6903.91</v>
      </c>
      <c r="AD3325">
        <v>1706.07</v>
      </c>
      <c r="AE3325">
        <v>85.3</v>
      </c>
      <c r="AF3325" t="s">
        <v>11206</v>
      </c>
      <c r="AG3325" t="s">
        <v>11382</v>
      </c>
      <c r="AH3325">
        <v>7914</v>
      </c>
      <c r="AI3325">
        <v>3324</v>
      </c>
      <c r="AJ3325" t="s">
        <v>11185</v>
      </c>
      <c r="AK3325" t="s">
        <v>12028</v>
      </c>
      <c r="AL3325" t="s">
        <v>12032</v>
      </c>
      <c r="AM3325" t="s">
        <v>11088</v>
      </c>
      <c r="AN3325">
        <v>1</v>
      </c>
      <c r="AO3325" s="10" t="s">
        <v>12041</v>
      </c>
      <c r="AP3325" t="str" cm="1">
        <f t="array" ref="AP3325">_xlfn.IFS(
  Table1[[#This Row],[Age]]&lt;=25, "18-25",
  Table1[[#This Row],[Age]]&lt;=35, "26-35",
  Table1[[#This Row],[Age]]&lt;=45, "36-45",
  Table1[[#This Row],[Age]]&lt;=60, "46-60",
  TRUE, "60+")</f>
        <v>60+</v>
      </c>
    </row>
    <row r="3326" spans="1:42" x14ac:dyDescent="0.3">
      <c r="A3326">
        <v>3325</v>
      </c>
      <c r="B3326" t="s">
        <v>31</v>
      </c>
      <c r="C3326" t="s">
        <v>66</v>
      </c>
      <c r="D3326">
        <v>33</v>
      </c>
      <c r="E3326" t="s">
        <v>104</v>
      </c>
      <c r="F3326" t="s">
        <v>3432</v>
      </c>
      <c r="G3326" t="s">
        <v>5142</v>
      </c>
      <c r="H3326">
        <v>19458798178</v>
      </c>
      <c r="I3326" t="s">
        <v>6984</v>
      </c>
      <c r="J3326" t="s">
        <v>7292</v>
      </c>
      <c r="K3326">
        <v>3829.77</v>
      </c>
      <c r="L3326" s="12" t="s">
        <v>10005</v>
      </c>
      <c r="M3326" s="10" t="s">
        <v>11253</v>
      </c>
      <c r="N3326">
        <v>3325</v>
      </c>
      <c r="O3326">
        <v>45056</v>
      </c>
      <c r="P3326" t="s">
        <v>11402</v>
      </c>
      <c r="Q3326" s="16">
        <v>2271.69</v>
      </c>
      <c r="R3326">
        <v>1558.08</v>
      </c>
      <c r="S3326">
        <v>99</v>
      </c>
      <c r="T3326">
        <v>3325</v>
      </c>
      <c r="U3326">
        <v>17660.599999999999</v>
      </c>
      <c r="V3326" t="s">
        <v>11413</v>
      </c>
      <c r="W3326">
        <v>2.79</v>
      </c>
      <c r="X3326">
        <v>48</v>
      </c>
      <c r="Y3326" t="s">
        <v>8874</v>
      </c>
      <c r="Z3326" t="s">
        <v>12012</v>
      </c>
      <c r="AA3326">
        <v>3325</v>
      </c>
      <c r="AB3326" t="s">
        <v>12016</v>
      </c>
      <c r="AC3326">
        <v>6627.05</v>
      </c>
      <c r="AD3326">
        <v>523.14</v>
      </c>
      <c r="AE3326">
        <v>26.16</v>
      </c>
      <c r="AF3326" t="s">
        <v>11057</v>
      </c>
      <c r="AG3326" t="s">
        <v>11296</v>
      </c>
      <c r="AH3326">
        <v>8285</v>
      </c>
      <c r="AI3326">
        <v>3325</v>
      </c>
      <c r="AJ3326" t="s">
        <v>11296</v>
      </c>
      <c r="AK3326" t="s">
        <v>12027</v>
      </c>
      <c r="AL3326" t="s">
        <v>12031</v>
      </c>
      <c r="AM3326" t="s">
        <v>11272</v>
      </c>
      <c r="AN3326">
        <v>1</v>
      </c>
      <c r="AO3326" s="10" t="s">
        <v>12046</v>
      </c>
      <c r="AP3326" t="str" cm="1">
        <f t="array" ref="AP3326">_xlfn.IFS(
  Table1[[#This Row],[Age]]&lt;=25, "18-25",
  Table1[[#This Row],[Age]]&lt;=35, "26-35",
  Table1[[#This Row],[Age]]&lt;=45, "36-45",
  Table1[[#This Row],[Age]]&lt;=60, "46-60",
  TRUE, "60+")</f>
        <v>26-35</v>
      </c>
    </row>
    <row r="3327" spans="1:42" x14ac:dyDescent="0.3">
      <c r="A3327">
        <v>3326</v>
      </c>
      <c r="B3327" t="s">
        <v>19</v>
      </c>
      <c r="C3327" t="s">
        <v>73</v>
      </c>
      <c r="D3327">
        <v>63</v>
      </c>
      <c r="E3327" t="s">
        <v>104</v>
      </c>
      <c r="F3327" t="s">
        <v>3433</v>
      </c>
      <c r="G3327" t="s">
        <v>5113</v>
      </c>
      <c r="H3327">
        <v>19458798179</v>
      </c>
      <c r="I3327" t="s">
        <v>6812</v>
      </c>
      <c r="J3327" t="s">
        <v>7292</v>
      </c>
      <c r="K3327">
        <v>8433.1200000000008</v>
      </c>
      <c r="L3327" s="12" t="s">
        <v>10006</v>
      </c>
      <c r="M3327" s="10" t="s">
        <v>11082</v>
      </c>
      <c r="N3327">
        <v>3326</v>
      </c>
      <c r="O3327">
        <v>45128</v>
      </c>
      <c r="P3327" t="s">
        <v>11404</v>
      </c>
      <c r="Q3327" s="16">
        <v>601.65</v>
      </c>
      <c r="R3327">
        <v>9034.77</v>
      </c>
      <c r="S3327">
        <v>15</v>
      </c>
      <c r="T3327">
        <v>3326</v>
      </c>
      <c r="U3327">
        <v>37691.300000000003</v>
      </c>
      <c r="V3327" t="s">
        <v>11413</v>
      </c>
      <c r="W3327">
        <v>3</v>
      </c>
      <c r="X3327">
        <v>12</v>
      </c>
      <c r="Y3327" t="s">
        <v>8206</v>
      </c>
      <c r="Z3327" t="s">
        <v>12011</v>
      </c>
      <c r="AA3327">
        <v>3326</v>
      </c>
      <c r="AB3327" t="s">
        <v>12016</v>
      </c>
      <c r="AC3327">
        <v>6668.98</v>
      </c>
      <c r="AD3327">
        <v>1489.58</v>
      </c>
      <c r="AE3327">
        <v>74.48</v>
      </c>
      <c r="AF3327" t="s">
        <v>11301</v>
      </c>
      <c r="AG3327" t="s">
        <v>11088</v>
      </c>
      <c r="AH3327">
        <v>5970</v>
      </c>
      <c r="AI3327">
        <v>3326</v>
      </c>
      <c r="AJ3327" t="s">
        <v>11059</v>
      </c>
      <c r="AK3327" t="s">
        <v>12029</v>
      </c>
      <c r="AL3327" t="s">
        <v>12032</v>
      </c>
      <c r="AM3327" t="s">
        <v>11092</v>
      </c>
      <c r="AN3327">
        <v>1</v>
      </c>
      <c r="AO3327" s="10" t="s">
        <v>12038</v>
      </c>
      <c r="AP3327" t="str" cm="1">
        <f t="array" ref="AP3327">_xlfn.IFS(
  Table1[[#This Row],[Age]]&lt;=25, "18-25",
  Table1[[#This Row],[Age]]&lt;=35, "26-35",
  Table1[[#This Row],[Age]]&lt;=45, "36-45",
  Table1[[#This Row],[Age]]&lt;=60, "46-60",
  TRUE, "60+")</f>
        <v>60+</v>
      </c>
    </row>
    <row r="3328" spans="1:42" x14ac:dyDescent="0.3">
      <c r="A3328">
        <v>3327</v>
      </c>
      <c r="B3328" t="s">
        <v>35</v>
      </c>
      <c r="C3328" t="s">
        <v>78</v>
      </c>
      <c r="D3328">
        <v>55</v>
      </c>
      <c r="E3328" t="s">
        <v>105</v>
      </c>
      <c r="F3328" t="s">
        <v>3434</v>
      </c>
      <c r="G3328" t="s">
        <v>5145</v>
      </c>
      <c r="H3328">
        <v>19458798180</v>
      </c>
      <c r="I3328" t="s">
        <v>6985</v>
      </c>
      <c r="J3328" t="s">
        <v>7291</v>
      </c>
      <c r="K3328">
        <v>3705.52</v>
      </c>
      <c r="L3328" s="12" t="s">
        <v>10007</v>
      </c>
      <c r="M3328" s="10" t="s">
        <v>11214</v>
      </c>
      <c r="N3328">
        <v>3327</v>
      </c>
      <c r="O3328">
        <v>45107</v>
      </c>
      <c r="P3328" t="s">
        <v>11402</v>
      </c>
      <c r="Q3328" s="16">
        <v>1301.32</v>
      </c>
      <c r="R3328">
        <v>5006.84</v>
      </c>
      <c r="S3328">
        <v>29</v>
      </c>
      <c r="T3328">
        <v>3327</v>
      </c>
      <c r="U3328">
        <v>37768.99</v>
      </c>
      <c r="V3328" t="s">
        <v>11411</v>
      </c>
      <c r="W3328">
        <v>3.26</v>
      </c>
      <c r="X3328">
        <v>48</v>
      </c>
      <c r="Y3328" t="s">
        <v>11691</v>
      </c>
      <c r="Z3328" t="s">
        <v>12011</v>
      </c>
      <c r="AA3328">
        <v>3327</v>
      </c>
      <c r="AB3328" t="s">
        <v>12016</v>
      </c>
      <c r="AC3328">
        <v>1017.61</v>
      </c>
      <c r="AD3328">
        <v>3201.16</v>
      </c>
      <c r="AE3328">
        <v>160.06</v>
      </c>
      <c r="AF3328" t="s">
        <v>11043</v>
      </c>
      <c r="AG3328" t="s">
        <v>11350</v>
      </c>
      <c r="AH3328">
        <v>1353</v>
      </c>
      <c r="AI3328">
        <v>3327</v>
      </c>
      <c r="AJ3328" t="s">
        <v>11147</v>
      </c>
      <c r="AK3328" t="s">
        <v>12028</v>
      </c>
      <c r="AL3328" t="s">
        <v>12032</v>
      </c>
      <c r="AM3328" t="s">
        <v>11343</v>
      </c>
      <c r="AN3328">
        <v>1</v>
      </c>
      <c r="AO3328" s="10" t="s">
        <v>12043</v>
      </c>
      <c r="AP3328" t="str" cm="1">
        <f t="array" ref="AP3328">_xlfn.IFS(
  Table1[[#This Row],[Age]]&lt;=25, "18-25",
  Table1[[#This Row],[Age]]&lt;=35, "26-35",
  Table1[[#This Row],[Age]]&lt;=45, "36-45",
  Table1[[#This Row],[Age]]&lt;=60, "46-60",
  TRUE, "60+")</f>
        <v>46-60</v>
      </c>
    </row>
    <row r="3329" spans="1:42" x14ac:dyDescent="0.3">
      <c r="A3329">
        <v>3328</v>
      </c>
      <c r="B3329" t="s">
        <v>40</v>
      </c>
      <c r="C3329" t="s">
        <v>74</v>
      </c>
      <c r="D3329">
        <v>26</v>
      </c>
      <c r="E3329" t="s">
        <v>104</v>
      </c>
      <c r="F3329" t="s">
        <v>3435</v>
      </c>
      <c r="G3329" t="s">
        <v>5113</v>
      </c>
      <c r="H3329">
        <v>19458798181</v>
      </c>
      <c r="I3329" t="s">
        <v>6361</v>
      </c>
      <c r="J3329" t="s">
        <v>7291</v>
      </c>
      <c r="K3329">
        <v>4181.03</v>
      </c>
      <c r="L3329" s="12" t="s">
        <v>8611</v>
      </c>
      <c r="M3329" s="10" t="s">
        <v>11306</v>
      </c>
      <c r="N3329">
        <v>3328</v>
      </c>
      <c r="O3329">
        <v>45034</v>
      </c>
      <c r="P3329" t="s">
        <v>11402</v>
      </c>
      <c r="Q3329" s="16">
        <v>2791.98</v>
      </c>
      <c r="R3329">
        <v>1389.05</v>
      </c>
      <c r="S3329">
        <v>11</v>
      </c>
      <c r="T3329">
        <v>3328</v>
      </c>
      <c r="U3329">
        <v>9329.59</v>
      </c>
      <c r="V3329" t="s">
        <v>11411</v>
      </c>
      <c r="W3329">
        <v>1.87</v>
      </c>
      <c r="X3329">
        <v>60</v>
      </c>
      <c r="Y3329" t="s">
        <v>7780</v>
      </c>
      <c r="Z3329" t="s">
        <v>12012</v>
      </c>
      <c r="AA3329">
        <v>3328</v>
      </c>
      <c r="AB3329" t="s">
        <v>12017</v>
      </c>
      <c r="AC3329">
        <v>7171.14</v>
      </c>
      <c r="AD3329">
        <v>1292.5899999999999</v>
      </c>
      <c r="AE3329">
        <v>64.63</v>
      </c>
      <c r="AF3329" t="s">
        <v>11101</v>
      </c>
      <c r="AG3329" t="s">
        <v>11366</v>
      </c>
      <c r="AH3329">
        <v>9736</v>
      </c>
      <c r="AI3329">
        <v>3328</v>
      </c>
      <c r="AJ3329" t="s">
        <v>11178</v>
      </c>
      <c r="AK3329" t="s">
        <v>12027</v>
      </c>
      <c r="AL3329" t="s">
        <v>12031</v>
      </c>
      <c r="AM3329" t="s">
        <v>11091</v>
      </c>
      <c r="AN3329">
        <v>1</v>
      </c>
      <c r="AO3329" s="10" t="s">
        <v>12037</v>
      </c>
      <c r="AP3329" t="str" cm="1">
        <f t="array" ref="AP3329">_xlfn.IFS(
  Table1[[#This Row],[Age]]&lt;=25, "18-25",
  Table1[[#This Row],[Age]]&lt;=35, "26-35",
  Table1[[#This Row],[Age]]&lt;=45, "36-45",
  Table1[[#This Row],[Age]]&lt;=60, "46-60",
  TRUE, "60+")</f>
        <v>26-35</v>
      </c>
    </row>
    <row r="3330" spans="1:42" x14ac:dyDescent="0.3">
      <c r="A3330">
        <v>3329</v>
      </c>
      <c r="B3330" t="s">
        <v>8</v>
      </c>
      <c r="C3330" t="s">
        <v>79</v>
      </c>
      <c r="D3330">
        <v>39</v>
      </c>
      <c r="E3330" t="s">
        <v>106</v>
      </c>
      <c r="F3330" t="s">
        <v>3436</v>
      </c>
      <c r="G3330" t="s">
        <v>5139</v>
      </c>
      <c r="H3330">
        <v>19458798182</v>
      </c>
      <c r="I3330" t="s">
        <v>6986</v>
      </c>
      <c r="J3330" t="s">
        <v>7291</v>
      </c>
      <c r="K3330">
        <v>3260.31</v>
      </c>
      <c r="L3330" s="12" t="s">
        <v>10008</v>
      </c>
      <c r="M3330" s="10" t="s">
        <v>11293</v>
      </c>
      <c r="N3330">
        <v>3329</v>
      </c>
      <c r="O3330">
        <v>45031</v>
      </c>
      <c r="P3330" t="s">
        <v>11403</v>
      </c>
      <c r="Q3330" s="16">
        <v>1802.4</v>
      </c>
      <c r="R3330">
        <v>5062.71</v>
      </c>
      <c r="S3330">
        <v>29</v>
      </c>
      <c r="T3330">
        <v>3329</v>
      </c>
      <c r="U3330">
        <v>24037.24</v>
      </c>
      <c r="V3330" t="s">
        <v>11411</v>
      </c>
      <c r="W3330">
        <v>8.26</v>
      </c>
      <c r="X3330">
        <v>48</v>
      </c>
      <c r="Y3330" t="s">
        <v>11722</v>
      </c>
      <c r="Z3330" t="s">
        <v>12010</v>
      </c>
      <c r="AA3330">
        <v>3329</v>
      </c>
      <c r="AB3330" t="s">
        <v>12017</v>
      </c>
      <c r="AC3330">
        <v>7679.24</v>
      </c>
      <c r="AD3330">
        <v>573.86</v>
      </c>
      <c r="AE3330">
        <v>28.69</v>
      </c>
      <c r="AF3330" t="s">
        <v>11275</v>
      </c>
      <c r="AG3330" t="s">
        <v>11306</v>
      </c>
      <c r="AH3330">
        <v>2203</v>
      </c>
      <c r="AI3330">
        <v>3329</v>
      </c>
      <c r="AJ3330" t="s">
        <v>11299</v>
      </c>
      <c r="AK3330" t="s">
        <v>12027</v>
      </c>
      <c r="AL3330" t="s">
        <v>12032</v>
      </c>
      <c r="AM3330" t="s">
        <v>11045</v>
      </c>
      <c r="AN3330">
        <v>1</v>
      </c>
      <c r="AO3330" s="10" t="s">
        <v>12037</v>
      </c>
      <c r="AP3330" t="str" cm="1">
        <f t="array" ref="AP3330">_xlfn.IFS(
  Table1[[#This Row],[Age]]&lt;=25, "18-25",
  Table1[[#This Row],[Age]]&lt;=35, "26-35",
  Table1[[#This Row],[Age]]&lt;=45, "36-45",
  Table1[[#This Row],[Age]]&lt;=60, "46-60",
  TRUE, "60+")</f>
        <v>36-45</v>
      </c>
    </row>
    <row r="3331" spans="1:42" x14ac:dyDescent="0.3">
      <c r="A3331">
        <v>3330</v>
      </c>
      <c r="B3331" t="s">
        <v>17</v>
      </c>
      <c r="C3331" t="s">
        <v>99</v>
      </c>
      <c r="D3331">
        <v>50</v>
      </c>
      <c r="E3331" t="s">
        <v>105</v>
      </c>
      <c r="F3331" t="s">
        <v>3437</v>
      </c>
      <c r="G3331" t="s">
        <v>5140</v>
      </c>
      <c r="H3331">
        <v>19458798183</v>
      </c>
      <c r="I3331" t="s">
        <v>6020</v>
      </c>
      <c r="J3331" t="s">
        <v>7291</v>
      </c>
      <c r="K3331">
        <v>9005.2999999999993</v>
      </c>
      <c r="L3331" s="12" t="s">
        <v>9381</v>
      </c>
      <c r="M3331" s="10" t="s">
        <v>11193</v>
      </c>
      <c r="N3331">
        <v>3330</v>
      </c>
      <c r="O3331">
        <v>44969</v>
      </c>
      <c r="P3331" t="s">
        <v>11403</v>
      </c>
      <c r="Q3331" s="16">
        <v>1146.94</v>
      </c>
      <c r="R3331">
        <v>7858.36</v>
      </c>
      <c r="S3331">
        <v>86</v>
      </c>
      <c r="T3331">
        <v>3330</v>
      </c>
      <c r="U3331">
        <v>40558.239999999998</v>
      </c>
      <c r="V3331" t="s">
        <v>11411</v>
      </c>
      <c r="W3331">
        <v>4.07</v>
      </c>
      <c r="X3331">
        <v>48</v>
      </c>
      <c r="Y3331" t="s">
        <v>7993</v>
      </c>
      <c r="Z3331" t="s">
        <v>12011</v>
      </c>
      <c r="AA3331">
        <v>3330</v>
      </c>
      <c r="AB3331" t="s">
        <v>12017</v>
      </c>
      <c r="AC3331">
        <v>1242.4000000000001</v>
      </c>
      <c r="AD3331">
        <v>3506.43</v>
      </c>
      <c r="AE3331">
        <v>175.32</v>
      </c>
      <c r="AF3331" t="s">
        <v>11250</v>
      </c>
      <c r="AG3331" t="s">
        <v>11176</v>
      </c>
      <c r="AH3331">
        <v>3594</v>
      </c>
      <c r="AI3331">
        <v>3330</v>
      </c>
      <c r="AJ3331" t="s">
        <v>11036</v>
      </c>
      <c r="AK3331" t="s">
        <v>12027</v>
      </c>
      <c r="AL3331" t="s">
        <v>12031</v>
      </c>
      <c r="AM3331" t="s">
        <v>11063</v>
      </c>
      <c r="AN3331">
        <v>1</v>
      </c>
      <c r="AO3331" s="10" t="s">
        <v>12045</v>
      </c>
      <c r="AP3331" t="str" cm="1">
        <f t="array" ref="AP3331">_xlfn.IFS(
  Table1[[#This Row],[Age]]&lt;=25, "18-25",
  Table1[[#This Row],[Age]]&lt;=35, "26-35",
  Table1[[#This Row],[Age]]&lt;=45, "36-45",
  Table1[[#This Row],[Age]]&lt;=60, "46-60",
  TRUE, "60+")</f>
        <v>46-60</v>
      </c>
    </row>
    <row r="3332" spans="1:42" x14ac:dyDescent="0.3">
      <c r="A3332">
        <v>3331</v>
      </c>
      <c r="B3332" t="s">
        <v>10</v>
      </c>
      <c r="C3332" t="s">
        <v>63</v>
      </c>
      <c r="D3332">
        <v>43</v>
      </c>
      <c r="E3332" t="s">
        <v>104</v>
      </c>
      <c r="F3332" t="s">
        <v>3438</v>
      </c>
      <c r="G3332" t="s">
        <v>5143</v>
      </c>
      <c r="H3332">
        <v>19458798184</v>
      </c>
      <c r="I3332" t="s">
        <v>5161</v>
      </c>
      <c r="J3332" t="s">
        <v>7292</v>
      </c>
      <c r="K3332">
        <v>6667.08</v>
      </c>
      <c r="L3332" s="12" t="s">
        <v>10009</v>
      </c>
      <c r="M3332" s="10" t="s">
        <v>11364</v>
      </c>
      <c r="N3332">
        <v>3331</v>
      </c>
      <c r="O3332">
        <v>45215</v>
      </c>
      <c r="P3332" t="s">
        <v>11402</v>
      </c>
      <c r="Q3332" s="16">
        <v>990.45</v>
      </c>
      <c r="R3332">
        <v>5676.63</v>
      </c>
      <c r="S3332">
        <v>90</v>
      </c>
      <c r="T3332">
        <v>3331</v>
      </c>
      <c r="U3332">
        <v>48373.07</v>
      </c>
      <c r="V3332" t="s">
        <v>11412</v>
      </c>
      <c r="W3332">
        <v>7.98</v>
      </c>
      <c r="X3332">
        <v>48</v>
      </c>
      <c r="Y3332" t="s">
        <v>7364</v>
      </c>
      <c r="Z3332" t="s">
        <v>12012</v>
      </c>
      <c r="AA3332">
        <v>3331</v>
      </c>
      <c r="AB3332" t="s">
        <v>12017</v>
      </c>
      <c r="AC3332">
        <v>6620.28</v>
      </c>
      <c r="AD3332">
        <v>4586.1099999999997</v>
      </c>
      <c r="AE3332">
        <v>229.31</v>
      </c>
      <c r="AF3332" t="s">
        <v>11269</v>
      </c>
      <c r="AG3332" t="s">
        <v>11035</v>
      </c>
      <c r="AH3332">
        <v>6678</v>
      </c>
      <c r="AI3332">
        <v>3331</v>
      </c>
      <c r="AJ3332" t="s">
        <v>11188</v>
      </c>
      <c r="AK3332" t="s">
        <v>12028</v>
      </c>
      <c r="AL3332" t="s">
        <v>12031</v>
      </c>
      <c r="AM3332" t="s">
        <v>11379</v>
      </c>
      <c r="AN3332">
        <v>1</v>
      </c>
      <c r="AO3332" s="10" t="s">
        <v>12044</v>
      </c>
      <c r="AP3332" t="str" cm="1">
        <f t="array" ref="AP3332">_xlfn.IFS(
  Table1[[#This Row],[Age]]&lt;=25, "18-25",
  Table1[[#This Row],[Age]]&lt;=35, "26-35",
  Table1[[#This Row],[Age]]&lt;=45, "36-45",
  Table1[[#This Row],[Age]]&lt;=60, "46-60",
  TRUE, "60+")</f>
        <v>36-45</v>
      </c>
    </row>
    <row r="3333" spans="1:42" x14ac:dyDescent="0.3">
      <c r="A3333">
        <v>3332</v>
      </c>
      <c r="B3333" t="s">
        <v>16</v>
      </c>
      <c r="C3333" t="s">
        <v>98</v>
      </c>
      <c r="D3333">
        <v>57</v>
      </c>
      <c r="E3333" t="s">
        <v>105</v>
      </c>
      <c r="F3333" t="s">
        <v>3439</v>
      </c>
      <c r="G3333" t="s">
        <v>5136</v>
      </c>
      <c r="H3333">
        <v>19458798185</v>
      </c>
      <c r="I3333" t="s">
        <v>6726</v>
      </c>
      <c r="J3333" t="s">
        <v>7292</v>
      </c>
      <c r="K3333">
        <v>2166.91</v>
      </c>
      <c r="L3333" s="12" t="s">
        <v>8463</v>
      </c>
      <c r="M3333" s="10" t="s">
        <v>11169</v>
      </c>
      <c r="N3333">
        <v>3332</v>
      </c>
      <c r="O3333">
        <v>45137</v>
      </c>
      <c r="P3333" t="s">
        <v>11402</v>
      </c>
      <c r="Q3333" s="16">
        <v>3186.58</v>
      </c>
      <c r="R3333">
        <v>5353.49</v>
      </c>
      <c r="S3333">
        <v>82</v>
      </c>
      <c r="T3333">
        <v>3332</v>
      </c>
      <c r="U3333">
        <v>31505.71</v>
      </c>
      <c r="V3333" t="s">
        <v>11413</v>
      </c>
      <c r="W3333">
        <v>9.3800000000000008</v>
      </c>
      <c r="X3333">
        <v>60</v>
      </c>
      <c r="Y3333" t="s">
        <v>7674</v>
      </c>
      <c r="Z3333" t="s">
        <v>12010</v>
      </c>
      <c r="AA3333">
        <v>3332</v>
      </c>
      <c r="AB3333" t="s">
        <v>12015</v>
      </c>
      <c r="AC3333">
        <v>3381.85</v>
      </c>
      <c r="AD3333">
        <v>4552.76</v>
      </c>
      <c r="AE3333">
        <v>227.64</v>
      </c>
      <c r="AF3333" t="s">
        <v>11200</v>
      </c>
      <c r="AG3333" t="s">
        <v>11255</v>
      </c>
      <c r="AH3333">
        <v>6306</v>
      </c>
      <c r="AI3333">
        <v>3332</v>
      </c>
      <c r="AJ3333" t="s">
        <v>11117</v>
      </c>
      <c r="AK3333" t="s">
        <v>12027</v>
      </c>
      <c r="AL3333" t="s">
        <v>12031</v>
      </c>
      <c r="AM3333" t="s">
        <v>11390</v>
      </c>
      <c r="AN3333">
        <v>1</v>
      </c>
      <c r="AO3333" s="10" t="s">
        <v>12038</v>
      </c>
      <c r="AP3333" t="str" cm="1">
        <f t="array" ref="AP3333">_xlfn.IFS(
  Table1[[#This Row],[Age]]&lt;=25, "18-25",
  Table1[[#This Row],[Age]]&lt;=35, "26-35",
  Table1[[#This Row],[Age]]&lt;=45, "36-45",
  Table1[[#This Row],[Age]]&lt;=60, "46-60",
  TRUE, "60+")</f>
        <v>46-60</v>
      </c>
    </row>
    <row r="3334" spans="1:42" x14ac:dyDescent="0.3">
      <c r="A3334">
        <v>3333</v>
      </c>
      <c r="B3334" t="s">
        <v>28</v>
      </c>
      <c r="C3334" t="s">
        <v>77</v>
      </c>
      <c r="D3334">
        <v>24</v>
      </c>
      <c r="E3334" t="s">
        <v>104</v>
      </c>
      <c r="F3334" t="s">
        <v>3440</v>
      </c>
      <c r="G3334" t="s">
        <v>5140</v>
      </c>
      <c r="H3334">
        <v>19458798186</v>
      </c>
      <c r="I3334" t="s">
        <v>6138</v>
      </c>
      <c r="J3334" t="s">
        <v>7292</v>
      </c>
      <c r="K3334">
        <v>7521.38</v>
      </c>
      <c r="L3334" s="12" t="s">
        <v>10010</v>
      </c>
      <c r="M3334" s="10" t="s">
        <v>11137</v>
      </c>
      <c r="N3334">
        <v>3333</v>
      </c>
      <c r="O3334">
        <v>45045</v>
      </c>
      <c r="P3334" t="s">
        <v>11404</v>
      </c>
      <c r="Q3334" s="16">
        <v>4549.3500000000004</v>
      </c>
      <c r="R3334">
        <v>12070.73</v>
      </c>
      <c r="S3334">
        <v>89</v>
      </c>
      <c r="T3334">
        <v>3333</v>
      </c>
      <c r="U3334">
        <v>32268.53</v>
      </c>
      <c r="V3334" t="s">
        <v>11411</v>
      </c>
      <c r="W3334">
        <v>3.82</v>
      </c>
      <c r="X3334">
        <v>60</v>
      </c>
      <c r="Y3334" t="s">
        <v>9360</v>
      </c>
      <c r="Z3334" t="s">
        <v>12011</v>
      </c>
      <c r="AA3334">
        <v>3333</v>
      </c>
      <c r="AB3334" t="s">
        <v>12016</v>
      </c>
      <c r="AC3334">
        <v>6654.44</v>
      </c>
      <c r="AD3334">
        <v>3263.94</v>
      </c>
      <c r="AE3334">
        <v>163.19999999999999</v>
      </c>
      <c r="AF3334" t="s">
        <v>11226</v>
      </c>
      <c r="AG3334" t="s">
        <v>11396</v>
      </c>
      <c r="AH3334">
        <v>5834</v>
      </c>
      <c r="AI3334">
        <v>3333</v>
      </c>
      <c r="AJ3334" t="s">
        <v>11134</v>
      </c>
      <c r="AK3334" t="s">
        <v>12029</v>
      </c>
      <c r="AL3334" t="s">
        <v>12032</v>
      </c>
      <c r="AM3334" t="s">
        <v>11190</v>
      </c>
      <c r="AN3334">
        <v>1</v>
      </c>
      <c r="AO3334" s="10" t="s">
        <v>12037</v>
      </c>
      <c r="AP3334" t="str" cm="1">
        <f t="array" ref="AP3334">_xlfn.IFS(
  Table1[[#This Row],[Age]]&lt;=25, "18-25",
  Table1[[#This Row],[Age]]&lt;=35, "26-35",
  Table1[[#This Row],[Age]]&lt;=45, "36-45",
  Table1[[#This Row],[Age]]&lt;=60, "46-60",
  TRUE, "60+")</f>
        <v>18-25</v>
      </c>
    </row>
    <row r="3335" spans="1:42" x14ac:dyDescent="0.3">
      <c r="A3335">
        <v>3334</v>
      </c>
      <c r="B3335" t="s">
        <v>17</v>
      </c>
      <c r="C3335" t="s">
        <v>53</v>
      </c>
      <c r="D3335">
        <v>63</v>
      </c>
      <c r="E3335" t="s">
        <v>105</v>
      </c>
      <c r="F3335" t="s">
        <v>3441</v>
      </c>
      <c r="G3335" t="s">
        <v>5134</v>
      </c>
      <c r="H3335">
        <v>19458798187</v>
      </c>
      <c r="I3335" t="s">
        <v>6289</v>
      </c>
      <c r="J3335" t="s">
        <v>7291</v>
      </c>
      <c r="K3335">
        <v>481.3</v>
      </c>
      <c r="L3335" s="12" t="s">
        <v>10011</v>
      </c>
      <c r="M3335" s="10" t="s">
        <v>11106</v>
      </c>
      <c r="N3335">
        <v>3334</v>
      </c>
      <c r="O3335">
        <v>45216</v>
      </c>
      <c r="P3335" t="s">
        <v>11403</v>
      </c>
      <c r="Q3335" s="16">
        <v>291.56</v>
      </c>
      <c r="R3335">
        <v>772.86</v>
      </c>
      <c r="S3335">
        <v>85</v>
      </c>
      <c r="T3335">
        <v>3334</v>
      </c>
      <c r="U3335">
        <v>23998.12</v>
      </c>
      <c r="V3335" t="s">
        <v>11411</v>
      </c>
      <c r="W3335">
        <v>5.08</v>
      </c>
      <c r="X3335">
        <v>36</v>
      </c>
      <c r="Y3335" t="s">
        <v>11566</v>
      </c>
      <c r="Z3335" t="s">
        <v>12011</v>
      </c>
      <c r="AA3335">
        <v>3334</v>
      </c>
      <c r="AB3335" t="s">
        <v>12016</v>
      </c>
      <c r="AC3335">
        <v>3384.26</v>
      </c>
      <c r="AD3335">
        <v>925.31</v>
      </c>
      <c r="AE3335">
        <v>46.27</v>
      </c>
      <c r="AF3335" t="s">
        <v>11120</v>
      </c>
      <c r="AG3335" t="s">
        <v>11390</v>
      </c>
      <c r="AH3335">
        <v>9239</v>
      </c>
      <c r="AI3335">
        <v>3334</v>
      </c>
      <c r="AJ3335" t="s">
        <v>11379</v>
      </c>
      <c r="AK3335" t="s">
        <v>12027</v>
      </c>
      <c r="AL3335" t="s">
        <v>12031</v>
      </c>
      <c r="AM3335" t="s">
        <v>11232</v>
      </c>
      <c r="AN3335">
        <v>1</v>
      </c>
      <c r="AO3335" s="10" t="s">
        <v>12044</v>
      </c>
      <c r="AP3335" t="str" cm="1">
        <f t="array" ref="AP3335">_xlfn.IFS(
  Table1[[#This Row],[Age]]&lt;=25, "18-25",
  Table1[[#This Row],[Age]]&lt;=35, "26-35",
  Table1[[#This Row],[Age]]&lt;=45, "36-45",
  Table1[[#This Row],[Age]]&lt;=60, "46-60",
  TRUE, "60+")</f>
        <v>60+</v>
      </c>
    </row>
    <row r="3336" spans="1:42" x14ac:dyDescent="0.3">
      <c r="A3336">
        <v>3335</v>
      </c>
      <c r="B3336" t="s">
        <v>17</v>
      </c>
      <c r="C3336" t="s">
        <v>94</v>
      </c>
      <c r="D3336">
        <v>49</v>
      </c>
      <c r="E3336" t="s">
        <v>106</v>
      </c>
      <c r="F3336" t="s">
        <v>3442</v>
      </c>
      <c r="G3336" t="s">
        <v>5143</v>
      </c>
      <c r="H3336">
        <v>19458798188</v>
      </c>
      <c r="I3336" t="s">
        <v>5337</v>
      </c>
      <c r="J3336" t="s">
        <v>7292</v>
      </c>
      <c r="K3336">
        <v>4024.44</v>
      </c>
      <c r="L3336" s="12" t="s">
        <v>7596</v>
      </c>
      <c r="M3336" s="10" t="s">
        <v>11192</v>
      </c>
      <c r="N3336">
        <v>3335</v>
      </c>
      <c r="O3336">
        <v>45260</v>
      </c>
      <c r="P3336" t="s">
        <v>11404</v>
      </c>
      <c r="Q3336" s="16">
        <v>1228.68</v>
      </c>
      <c r="R3336">
        <v>5253.12</v>
      </c>
      <c r="S3336">
        <v>88</v>
      </c>
      <c r="T3336">
        <v>3335</v>
      </c>
      <c r="U3336">
        <v>27413.84</v>
      </c>
      <c r="V3336" t="s">
        <v>11411</v>
      </c>
      <c r="W3336">
        <v>1.79</v>
      </c>
      <c r="X3336">
        <v>36</v>
      </c>
      <c r="Y3336" t="s">
        <v>11699</v>
      </c>
      <c r="Z3336" t="s">
        <v>12010</v>
      </c>
      <c r="AA3336">
        <v>3335</v>
      </c>
      <c r="AB3336" t="s">
        <v>12017</v>
      </c>
      <c r="AC3336">
        <v>1863.24</v>
      </c>
      <c r="AD3336">
        <v>4366.01</v>
      </c>
      <c r="AE3336">
        <v>218.3</v>
      </c>
      <c r="AF3336" t="s">
        <v>11288</v>
      </c>
      <c r="AG3336" t="s">
        <v>11101</v>
      </c>
      <c r="AH3336">
        <v>9890</v>
      </c>
      <c r="AI3336">
        <v>3335</v>
      </c>
      <c r="AJ3336" t="s">
        <v>11091</v>
      </c>
      <c r="AK3336" t="s">
        <v>12028</v>
      </c>
      <c r="AL3336" t="s">
        <v>12032</v>
      </c>
      <c r="AM3336" t="s">
        <v>11190</v>
      </c>
      <c r="AN3336">
        <v>1</v>
      </c>
      <c r="AO3336" s="10" t="s">
        <v>12040</v>
      </c>
      <c r="AP3336" t="str" cm="1">
        <f t="array" ref="AP3336">_xlfn.IFS(
  Table1[[#This Row],[Age]]&lt;=25, "18-25",
  Table1[[#This Row],[Age]]&lt;=35, "26-35",
  Table1[[#This Row],[Age]]&lt;=45, "36-45",
  Table1[[#This Row],[Age]]&lt;=60, "46-60",
  TRUE, "60+")</f>
        <v>46-60</v>
      </c>
    </row>
    <row r="3337" spans="1:42" x14ac:dyDescent="0.3">
      <c r="A3337">
        <v>3336</v>
      </c>
      <c r="B3337" t="s">
        <v>31</v>
      </c>
      <c r="C3337" t="s">
        <v>95</v>
      </c>
      <c r="D3337">
        <v>57</v>
      </c>
      <c r="E3337" t="s">
        <v>105</v>
      </c>
      <c r="F3337" t="s">
        <v>3443</v>
      </c>
      <c r="G3337" t="s">
        <v>5125</v>
      </c>
      <c r="H3337">
        <v>19458798189</v>
      </c>
      <c r="I3337" t="s">
        <v>5689</v>
      </c>
      <c r="J3337" t="s">
        <v>7292</v>
      </c>
      <c r="K3337">
        <v>9106.7199999999993</v>
      </c>
      <c r="L3337" s="12" t="s">
        <v>10012</v>
      </c>
      <c r="M3337" s="10" t="s">
        <v>11037</v>
      </c>
      <c r="N3337">
        <v>3336</v>
      </c>
      <c r="O3337">
        <v>45282</v>
      </c>
      <c r="P3337" t="s">
        <v>11402</v>
      </c>
      <c r="Q3337" s="16">
        <v>3330.39</v>
      </c>
      <c r="R3337">
        <v>12437.11</v>
      </c>
      <c r="S3337">
        <v>56</v>
      </c>
      <c r="T3337">
        <v>3336</v>
      </c>
      <c r="U3337">
        <v>5847.75</v>
      </c>
      <c r="V3337" t="s">
        <v>11411</v>
      </c>
      <c r="W3337">
        <v>3.65</v>
      </c>
      <c r="X3337">
        <v>60</v>
      </c>
      <c r="Y3337" t="s">
        <v>8571</v>
      </c>
      <c r="Z3337" t="s">
        <v>12012</v>
      </c>
      <c r="AA3337">
        <v>3336</v>
      </c>
      <c r="AB3337" t="s">
        <v>12017</v>
      </c>
      <c r="AC3337">
        <v>2604.33</v>
      </c>
      <c r="AD3337">
        <v>3808.81</v>
      </c>
      <c r="AE3337">
        <v>190.44</v>
      </c>
      <c r="AF3337" t="s">
        <v>11128</v>
      </c>
      <c r="AG3337" t="s">
        <v>11394</v>
      </c>
      <c r="AH3337">
        <v>7156</v>
      </c>
      <c r="AI3337">
        <v>3336</v>
      </c>
      <c r="AJ3337" t="s">
        <v>11145</v>
      </c>
      <c r="AK3337" t="s">
        <v>12029</v>
      </c>
      <c r="AL3337" t="s">
        <v>12031</v>
      </c>
      <c r="AM3337" t="s">
        <v>11365</v>
      </c>
      <c r="AN3337">
        <v>1</v>
      </c>
      <c r="AO3337" s="10" t="s">
        <v>12036</v>
      </c>
      <c r="AP3337" t="str" cm="1">
        <f t="array" ref="AP3337">_xlfn.IFS(
  Table1[[#This Row],[Age]]&lt;=25, "18-25",
  Table1[[#This Row],[Age]]&lt;=35, "26-35",
  Table1[[#This Row],[Age]]&lt;=45, "36-45",
  Table1[[#This Row],[Age]]&lt;=60, "46-60",
  TRUE, "60+")</f>
        <v>46-60</v>
      </c>
    </row>
    <row r="3338" spans="1:42" x14ac:dyDescent="0.3">
      <c r="A3338">
        <v>3337</v>
      </c>
      <c r="B3338" t="s">
        <v>7</v>
      </c>
      <c r="C3338" t="s">
        <v>82</v>
      </c>
      <c r="D3338">
        <v>60</v>
      </c>
      <c r="E3338" t="s">
        <v>105</v>
      </c>
      <c r="F3338" t="s">
        <v>3444</v>
      </c>
      <c r="G3338" t="s">
        <v>5140</v>
      </c>
      <c r="H3338">
        <v>19458798190</v>
      </c>
      <c r="I3338" t="s">
        <v>6987</v>
      </c>
      <c r="J3338" t="s">
        <v>7292</v>
      </c>
      <c r="K3338">
        <v>6928.88</v>
      </c>
      <c r="L3338" s="12" t="s">
        <v>8869</v>
      </c>
      <c r="M3338" s="10" t="s">
        <v>11102</v>
      </c>
      <c r="N3338">
        <v>3337</v>
      </c>
      <c r="O3338">
        <v>44946</v>
      </c>
      <c r="P3338" t="s">
        <v>11404</v>
      </c>
      <c r="Q3338" s="16">
        <v>4936.87</v>
      </c>
      <c r="R3338">
        <v>1992.01</v>
      </c>
      <c r="S3338">
        <v>92</v>
      </c>
      <c r="T3338">
        <v>3337</v>
      </c>
      <c r="U3338">
        <v>18129.82</v>
      </c>
      <c r="V3338" t="s">
        <v>11411</v>
      </c>
      <c r="W3338">
        <v>5.92</v>
      </c>
      <c r="X3338">
        <v>36</v>
      </c>
      <c r="Y3338" t="s">
        <v>10939</v>
      </c>
      <c r="Z3338" t="s">
        <v>12010</v>
      </c>
      <c r="AA3338">
        <v>3337</v>
      </c>
      <c r="AB3338" t="s">
        <v>12016</v>
      </c>
      <c r="AC3338">
        <v>9259.9699999999993</v>
      </c>
      <c r="AD3338">
        <v>4194.49</v>
      </c>
      <c r="AE3338">
        <v>209.72</v>
      </c>
      <c r="AF3338" t="s">
        <v>11276</v>
      </c>
      <c r="AG3338" t="s">
        <v>11277</v>
      </c>
      <c r="AH3338">
        <v>7757</v>
      </c>
      <c r="AI3338">
        <v>3337</v>
      </c>
      <c r="AJ3338" t="s">
        <v>11317</v>
      </c>
      <c r="AK3338" t="s">
        <v>12028</v>
      </c>
      <c r="AL3338" t="s">
        <v>12032</v>
      </c>
      <c r="AM3338" t="s">
        <v>11166</v>
      </c>
      <c r="AN3338">
        <v>1</v>
      </c>
      <c r="AO3338" s="10" t="s">
        <v>12039</v>
      </c>
      <c r="AP3338" t="str" cm="1">
        <f t="array" ref="AP3338">_xlfn.IFS(
  Table1[[#This Row],[Age]]&lt;=25, "18-25",
  Table1[[#This Row],[Age]]&lt;=35, "26-35",
  Table1[[#This Row],[Age]]&lt;=45, "36-45",
  Table1[[#This Row],[Age]]&lt;=60, "46-60",
  TRUE, "60+")</f>
        <v>46-60</v>
      </c>
    </row>
    <row r="3339" spans="1:42" x14ac:dyDescent="0.3">
      <c r="A3339">
        <v>3338</v>
      </c>
      <c r="B3339" t="s">
        <v>11</v>
      </c>
      <c r="C3339" t="s">
        <v>56</v>
      </c>
      <c r="D3339">
        <v>41</v>
      </c>
      <c r="E3339" t="s">
        <v>105</v>
      </c>
      <c r="F3339" t="s">
        <v>3445</v>
      </c>
      <c r="G3339" t="s">
        <v>5129</v>
      </c>
      <c r="H3339">
        <v>19458798191</v>
      </c>
      <c r="I3339" t="s">
        <v>6933</v>
      </c>
      <c r="J3339" t="s">
        <v>7292</v>
      </c>
      <c r="K3339">
        <v>7951.65</v>
      </c>
      <c r="L3339" s="12" t="s">
        <v>10013</v>
      </c>
      <c r="M3339" s="10" t="s">
        <v>11286</v>
      </c>
      <c r="N3339">
        <v>3338</v>
      </c>
      <c r="O3339">
        <v>45244</v>
      </c>
      <c r="P3339" t="s">
        <v>11403</v>
      </c>
      <c r="Q3339" s="16">
        <v>3409.93</v>
      </c>
      <c r="R3339">
        <v>4541.72</v>
      </c>
      <c r="S3339">
        <v>53</v>
      </c>
      <c r="T3339">
        <v>3338</v>
      </c>
      <c r="U3339">
        <v>25857.39</v>
      </c>
      <c r="V3339" t="s">
        <v>11412</v>
      </c>
      <c r="W3339">
        <v>2.62</v>
      </c>
      <c r="X3339">
        <v>48</v>
      </c>
      <c r="Y3339" t="s">
        <v>11985</v>
      </c>
      <c r="Z3339" t="s">
        <v>12010</v>
      </c>
      <c r="AA3339">
        <v>3338</v>
      </c>
      <c r="AB3339" t="s">
        <v>12016</v>
      </c>
      <c r="AC3339">
        <v>4952.18</v>
      </c>
      <c r="AD3339">
        <v>743.11</v>
      </c>
      <c r="AE3339">
        <v>37.159999999999997</v>
      </c>
      <c r="AF3339" t="s">
        <v>11337</v>
      </c>
      <c r="AG3339" t="s">
        <v>11100</v>
      </c>
      <c r="AH3339">
        <v>3226</v>
      </c>
      <c r="AI3339">
        <v>3338</v>
      </c>
      <c r="AJ3339" t="s">
        <v>11299</v>
      </c>
      <c r="AK3339" t="s">
        <v>12027</v>
      </c>
      <c r="AL3339" t="s">
        <v>12031</v>
      </c>
      <c r="AM3339" t="s">
        <v>11164</v>
      </c>
      <c r="AN3339">
        <v>1</v>
      </c>
      <c r="AO3339" s="10" t="s">
        <v>12040</v>
      </c>
      <c r="AP3339" t="str" cm="1">
        <f t="array" ref="AP3339">_xlfn.IFS(
  Table1[[#This Row],[Age]]&lt;=25, "18-25",
  Table1[[#This Row],[Age]]&lt;=35, "26-35",
  Table1[[#This Row],[Age]]&lt;=45, "36-45",
  Table1[[#This Row],[Age]]&lt;=60, "46-60",
  TRUE, "60+")</f>
        <v>36-45</v>
      </c>
    </row>
    <row r="3340" spans="1:42" x14ac:dyDescent="0.3">
      <c r="A3340">
        <v>3339</v>
      </c>
      <c r="B3340" t="s">
        <v>41</v>
      </c>
      <c r="C3340" t="s">
        <v>87</v>
      </c>
      <c r="D3340">
        <v>58</v>
      </c>
      <c r="E3340" t="s">
        <v>104</v>
      </c>
      <c r="F3340" t="s">
        <v>3446</v>
      </c>
      <c r="G3340" t="s">
        <v>5114</v>
      </c>
      <c r="H3340">
        <v>19458798192</v>
      </c>
      <c r="I3340" t="s">
        <v>5223</v>
      </c>
      <c r="J3340" t="s">
        <v>7292</v>
      </c>
      <c r="K3340">
        <v>9320.02</v>
      </c>
      <c r="L3340" s="12" t="s">
        <v>10014</v>
      </c>
      <c r="M3340" s="10" t="s">
        <v>11037</v>
      </c>
      <c r="N3340">
        <v>3339</v>
      </c>
      <c r="O3340">
        <v>44928</v>
      </c>
      <c r="P3340" t="s">
        <v>11402</v>
      </c>
      <c r="Q3340" s="16">
        <v>272.58999999999997</v>
      </c>
      <c r="R3340">
        <v>9592.61</v>
      </c>
      <c r="S3340">
        <v>3</v>
      </c>
      <c r="T3340">
        <v>3339</v>
      </c>
      <c r="U3340">
        <v>14474.08</v>
      </c>
      <c r="V3340" t="s">
        <v>11411</v>
      </c>
      <c r="W3340">
        <v>5.83</v>
      </c>
      <c r="X3340">
        <v>24</v>
      </c>
      <c r="Y3340" t="s">
        <v>10073</v>
      </c>
      <c r="Z3340" t="s">
        <v>12010</v>
      </c>
      <c r="AA3340">
        <v>3339</v>
      </c>
      <c r="AB3340" t="s">
        <v>12016</v>
      </c>
      <c r="AC3340">
        <v>9246.9699999999993</v>
      </c>
      <c r="AD3340">
        <v>2420.6</v>
      </c>
      <c r="AE3340">
        <v>121.03</v>
      </c>
      <c r="AF3340" t="s">
        <v>11312</v>
      </c>
      <c r="AG3340" t="s">
        <v>11091</v>
      </c>
      <c r="AH3340">
        <v>3610</v>
      </c>
      <c r="AI3340">
        <v>3339</v>
      </c>
      <c r="AJ3340" t="s">
        <v>11222</v>
      </c>
      <c r="AK3340" t="s">
        <v>12028</v>
      </c>
      <c r="AL3340" t="s">
        <v>12032</v>
      </c>
      <c r="AM3340" t="s">
        <v>11241</v>
      </c>
      <c r="AN3340">
        <v>1</v>
      </c>
      <c r="AO3340" s="10" t="s">
        <v>12039</v>
      </c>
      <c r="AP3340" t="str" cm="1">
        <f t="array" ref="AP3340">_xlfn.IFS(
  Table1[[#This Row],[Age]]&lt;=25, "18-25",
  Table1[[#This Row],[Age]]&lt;=35, "26-35",
  Table1[[#This Row],[Age]]&lt;=45, "36-45",
  Table1[[#This Row],[Age]]&lt;=60, "46-60",
  TRUE, "60+")</f>
        <v>46-60</v>
      </c>
    </row>
    <row r="3341" spans="1:42" x14ac:dyDescent="0.3">
      <c r="A3341">
        <v>3340</v>
      </c>
      <c r="B3341" t="s">
        <v>15</v>
      </c>
      <c r="C3341" t="s">
        <v>53</v>
      </c>
      <c r="D3341">
        <v>68</v>
      </c>
      <c r="E3341" t="s">
        <v>105</v>
      </c>
      <c r="F3341" t="s">
        <v>3447</v>
      </c>
      <c r="G3341" t="s">
        <v>5118</v>
      </c>
      <c r="H3341">
        <v>19458798193</v>
      </c>
      <c r="I3341" t="s">
        <v>6988</v>
      </c>
      <c r="J3341" t="s">
        <v>7291</v>
      </c>
      <c r="K3341">
        <v>7768.06</v>
      </c>
      <c r="L3341" s="12" t="s">
        <v>7462</v>
      </c>
      <c r="M3341" s="10" t="s">
        <v>11251</v>
      </c>
      <c r="N3341">
        <v>3340</v>
      </c>
      <c r="O3341">
        <v>45142</v>
      </c>
      <c r="P3341" t="s">
        <v>11402</v>
      </c>
      <c r="Q3341" s="16">
        <v>902.53</v>
      </c>
      <c r="R3341">
        <v>8670.59</v>
      </c>
      <c r="S3341">
        <v>13</v>
      </c>
      <c r="T3341">
        <v>3340</v>
      </c>
      <c r="U3341">
        <v>18631.62</v>
      </c>
      <c r="V3341" t="s">
        <v>11411</v>
      </c>
      <c r="W3341">
        <v>3.82</v>
      </c>
      <c r="X3341">
        <v>24</v>
      </c>
      <c r="Y3341" t="s">
        <v>11542</v>
      </c>
      <c r="Z3341" t="s">
        <v>12010</v>
      </c>
      <c r="AA3341">
        <v>3340</v>
      </c>
      <c r="AB3341" t="s">
        <v>12017</v>
      </c>
      <c r="AC3341">
        <v>5355.73</v>
      </c>
      <c r="AD3341">
        <v>2665.11</v>
      </c>
      <c r="AE3341">
        <v>133.26</v>
      </c>
      <c r="AF3341" t="s">
        <v>11161</v>
      </c>
      <c r="AG3341" t="s">
        <v>11390</v>
      </c>
      <c r="AH3341">
        <v>6188</v>
      </c>
      <c r="AI3341">
        <v>3340</v>
      </c>
      <c r="AJ3341" t="s">
        <v>11271</v>
      </c>
      <c r="AK3341" t="s">
        <v>12029</v>
      </c>
      <c r="AL3341" t="s">
        <v>12032</v>
      </c>
      <c r="AM3341" t="s">
        <v>11229</v>
      </c>
      <c r="AN3341">
        <v>1</v>
      </c>
      <c r="AO3341" s="10" t="s">
        <v>12041</v>
      </c>
      <c r="AP3341" t="str" cm="1">
        <f t="array" ref="AP3341">_xlfn.IFS(
  Table1[[#This Row],[Age]]&lt;=25, "18-25",
  Table1[[#This Row],[Age]]&lt;=35, "26-35",
  Table1[[#This Row],[Age]]&lt;=45, "36-45",
  Table1[[#This Row],[Age]]&lt;=60, "46-60",
  TRUE, "60+")</f>
        <v>60+</v>
      </c>
    </row>
    <row r="3342" spans="1:42" x14ac:dyDescent="0.3">
      <c r="A3342">
        <v>3341</v>
      </c>
      <c r="B3342" t="s">
        <v>14</v>
      </c>
      <c r="C3342" t="s">
        <v>82</v>
      </c>
      <c r="D3342">
        <v>56</v>
      </c>
      <c r="E3342" t="s">
        <v>104</v>
      </c>
      <c r="F3342" t="s">
        <v>3448</v>
      </c>
      <c r="G3342" t="s">
        <v>5144</v>
      </c>
      <c r="H3342">
        <v>19458798194</v>
      </c>
      <c r="I3342" t="s">
        <v>5382</v>
      </c>
      <c r="J3342" t="s">
        <v>7292</v>
      </c>
      <c r="K3342">
        <v>976.98</v>
      </c>
      <c r="L3342" s="12" t="s">
        <v>10015</v>
      </c>
      <c r="M3342" s="10" t="s">
        <v>11121</v>
      </c>
      <c r="N3342">
        <v>3341</v>
      </c>
      <c r="O3342">
        <v>45014</v>
      </c>
      <c r="P3342" t="s">
        <v>11404</v>
      </c>
      <c r="Q3342" s="16">
        <v>1744.86</v>
      </c>
      <c r="R3342">
        <v>2721.84</v>
      </c>
      <c r="S3342">
        <v>38</v>
      </c>
      <c r="T3342">
        <v>3341</v>
      </c>
      <c r="U3342">
        <v>48588.639999999999</v>
      </c>
      <c r="V3342" t="s">
        <v>11411</v>
      </c>
      <c r="W3342">
        <v>9.91</v>
      </c>
      <c r="X3342">
        <v>36</v>
      </c>
      <c r="Y3342" t="s">
        <v>11836</v>
      </c>
      <c r="Z3342" t="s">
        <v>12010</v>
      </c>
      <c r="AA3342">
        <v>3341</v>
      </c>
      <c r="AB3342" t="s">
        <v>12017</v>
      </c>
      <c r="AC3342">
        <v>9085.17</v>
      </c>
      <c r="AD3342">
        <v>3875.43</v>
      </c>
      <c r="AE3342">
        <v>193.77</v>
      </c>
      <c r="AF3342" t="s">
        <v>11327</v>
      </c>
      <c r="AG3342" t="s">
        <v>11107</v>
      </c>
      <c r="AH3342">
        <v>9080</v>
      </c>
      <c r="AI3342">
        <v>3341</v>
      </c>
      <c r="AJ3342" t="s">
        <v>11374</v>
      </c>
      <c r="AK3342" t="s">
        <v>12028</v>
      </c>
      <c r="AL3342" t="s">
        <v>12032</v>
      </c>
      <c r="AM3342" t="s">
        <v>11131</v>
      </c>
      <c r="AN3342">
        <v>1</v>
      </c>
      <c r="AO3342" s="10" t="s">
        <v>12047</v>
      </c>
      <c r="AP3342" t="str" cm="1">
        <f t="array" ref="AP3342">_xlfn.IFS(
  Table1[[#This Row],[Age]]&lt;=25, "18-25",
  Table1[[#This Row],[Age]]&lt;=35, "26-35",
  Table1[[#This Row],[Age]]&lt;=45, "36-45",
  Table1[[#This Row],[Age]]&lt;=60, "46-60",
  TRUE, "60+")</f>
        <v>46-60</v>
      </c>
    </row>
    <row r="3343" spans="1:42" x14ac:dyDescent="0.3">
      <c r="A3343">
        <v>3342</v>
      </c>
      <c r="B3343" t="s">
        <v>21</v>
      </c>
      <c r="C3343" t="s">
        <v>69</v>
      </c>
      <c r="D3343">
        <v>55</v>
      </c>
      <c r="E3343" t="s">
        <v>105</v>
      </c>
      <c r="F3343" t="s">
        <v>3449</v>
      </c>
      <c r="G3343" t="s">
        <v>5123</v>
      </c>
      <c r="H3343">
        <v>19458798195</v>
      </c>
      <c r="I3343" t="s">
        <v>5574</v>
      </c>
      <c r="J3343" t="s">
        <v>7292</v>
      </c>
      <c r="K3343">
        <v>2383.36</v>
      </c>
      <c r="L3343" s="12" t="s">
        <v>10016</v>
      </c>
      <c r="M3343" s="10" t="s">
        <v>11324</v>
      </c>
      <c r="N3343">
        <v>3342</v>
      </c>
      <c r="O3343">
        <v>45179</v>
      </c>
      <c r="P3343" t="s">
        <v>11403</v>
      </c>
      <c r="Q3343" s="16">
        <v>795.44</v>
      </c>
      <c r="R3343">
        <v>1587.92</v>
      </c>
      <c r="S3343">
        <v>70</v>
      </c>
      <c r="T3343">
        <v>3342</v>
      </c>
      <c r="U3343">
        <v>1254.92</v>
      </c>
      <c r="V3343" t="s">
        <v>11411</v>
      </c>
      <c r="W3343">
        <v>4.38</v>
      </c>
      <c r="X3343">
        <v>36</v>
      </c>
      <c r="Y3343" t="s">
        <v>11000</v>
      </c>
      <c r="Z3343" t="s">
        <v>12012</v>
      </c>
      <c r="AA3343">
        <v>3342</v>
      </c>
      <c r="AB3343" t="s">
        <v>12015</v>
      </c>
      <c r="AC3343">
        <v>6108.18</v>
      </c>
      <c r="AD3343">
        <v>1628.16</v>
      </c>
      <c r="AE3343">
        <v>81.41</v>
      </c>
      <c r="AF3343" t="s">
        <v>11181</v>
      </c>
      <c r="AG3343" t="s">
        <v>11262</v>
      </c>
      <c r="AH3343">
        <v>4517</v>
      </c>
      <c r="AI3343">
        <v>3342</v>
      </c>
      <c r="AJ3343" t="s">
        <v>11168</v>
      </c>
      <c r="AK3343" t="s">
        <v>12029</v>
      </c>
      <c r="AL3343" t="s">
        <v>12031</v>
      </c>
      <c r="AM3343" t="s">
        <v>11340</v>
      </c>
      <c r="AN3343">
        <v>1</v>
      </c>
      <c r="AO3343" s="10" t="s">
        <v>12042</v>
      </c>
      <c r="AP3343" t="str" cm="1">
        <f t="array" ref="AP3343">_xlfn.IFS(
  Table1[[#This Row],[Age]]&lt;=25, "18-25",
  Table1[[#This Row],[Age]]&lt;=35, "26-35",
  Table1[[#This Row],[Age]]&lt;=45, "36-45",
  Table1[[#This Row],[Age]]&lt;=60, "46-60",
  TRUE, "60+")</f>
        <v>46-60</v>
      </c>
    </row>
    <row r="3344" spans="1:42" x14ac:dyDescent="0.3">
      <c r="A3344">
        <v>3343</v>
      </c>
      <c r="B3344" t="s">
        <v>26</v>
      </c>
      <c r="C3344" t="s">
        <v>70</v>
      </c>
      <c r="D3344">
        <v>67</v>
      </c>
      <c r="E3344" t="s">
        <v>104</v>
      </c>
      <c r="F3344" t="s">
        <v>3450</v>
      </c>
      <c r="G3344" t="s">
        <v>5111</v>
      </c>
      <c r="H3344">
        <v>19458798196</v>
      </c>
      <c r="I3344" t="s">
        <v>5263</v>
      </c>
      <c r="J3344" t="s">
        <v>7292</v>
      </c>
      <c r="K3344">
        <v>5049.9399999999996</v>
      </c>
      <c r="L3344" s="12" t="s">
        <v>8400</v>
      </c>
      <c r="M3344" s="10" t="s">
        <v>11172</v>
      </c>
      <c r="N3344">
        <v>3343</v>
      </c>
      <c r="O3344">
        <v>45149</v>
      </c>
      <c r="P3344" t="s">
        <v>11402</v>
      </c>
      <c r="Q3344" s="16">
        <v>919.56</v>
      </c>
      <c r="R3344">
        <v>5969.5</v>
      </c>
      <c r="S3344">
        <v>11</v>
      </c>
      <c r="T3344">
        <v>3343</v>
      </c>
      <c r="U3344">
        <v>15829.53</v>
      </c>
      <c r="V3344" t="s">
        <v>11411</v>
      </c>
      <c r="W3344">
        <v>1.35</v>
      </c>
      <c r="X3344">
        <v>12</v>
      </c>
      <c r="Y3344" t="s">
        <v>9796</v>
      </c>
      <c r="Z3344" t="s">
        <v>12012</v>
      </c>
      <c r="AA3344">
        <v>3343</v>
      </c>
      <c r="AB3344" t="s">
        <v>12015</v>
      </c>
      <c r="AC3344">
        <v>4159.25</v>
      </c>
      <c r="AD3344">
        <v>1732.92</v>
      </c>
      <c r="AE3344">
        <v>86.65</v>
      </c>
      <c r="AF3344" t="s">
        <v>11326</v>
      </c>
      <c r="AG3344" t="s">
        <v>11255</v>
      </c>
      <c r="AH3344">
        <v>4474</v>
      </c>
      <c r="AI3344">
        <v>3343</v>
      </c>
      <c r="AJ3344" t="s">
        <v>11248</v>
      </c>
      <c r="AK3344" t="s">
        <v>12027</v>
      </c>
      <c r="AL3344" t="s">
        <v>12031</v>
      </c>
      <c r="AM3344" t="s">
        <v>11211</v>
      </c>
      <c r="AN3344">
        <v>1</v>
      </c>
      <c r="AO3344" s="10" t="s">
        <v>12041</v>
      </c>
      <c r="AP3344" t="str" cm="1">
        <f t="array" ref="AP3344">_xlfn.IFS(
  Table1[[#This Row],[Age]]&lt;=25, "18-25",
  Table1[[#This Row],[Age]]&lt;=35, "26-35",
  Table1[[#This Row],[Age]]&lt;=45, "36-45",
  Table1[[#This Row],[Age]]&lt;=60, "46-60",
  TRUE, "60+")</f>
        <v>60+</v>
      </c>
    </row>
    <row r="3345" spans="1:42" x14ac:dyDescent="0.3">
      <c r="A3345">
        <v>3344</v>
      </c>
      <c r="B3345" t="s">
        <v>18</v>
      </c>
      <c r="C3345" t="s">
        <v>66</v>
      </c>
      <c r="D3345">
        <v>54</v>
      </c>
      <c r="E3345" t="s">
        <v>104</v>
      </c>
      <c r="F3345" t="s">
        <v>3451</v>
      </c>
      <c r="G3345" t="s">
        <v>5110</v>
      </c>
      <c r="H3345">
        <v>19458798197</v>
      </c>
      <c r="I3345" t="s">
        <v>6622</v>
      </c>
      <c r="J3345" t="s">
        <v>7291</v>
      </c>
      <c r="K3345">
        <v>237.19</v>
      </c>
      <c r="L3345" s="12" t="s">
        <v>10017</v>
      </c>
      <c r="M3345" s="10" t="s">
        <v>11162</v>
      </c>
      <c r="N3345">
        <v>3344</v>
      </c>
      <c r="O3345">
        <v>45134</v>
      </c>
      <c r="P3345" t="s">
        <v>11402</v>
      </c>
      <c r="Q3345" s="16">
        <v>1375.53</v>
      </c>
      <c r="R3345">
        <v>-1138.3399999999999</v>
      </c>
      <c r="S3345">
        <v>23</v>
      </c>
      <c r="T3345">
        <v>3344</v>
      </c>
      <c r="U3345">
        <v>29613.75</v>
      </c>
      <c r="V3345" t="s">
        <v>11411</v>
      </c>
      <c r="W3345">
        <v>5.26</v>
      </c>
      <c r="X3345">
        <v>48</v>
      </c>
      <c r="Y3345" t="s">
        <v>11546</v>
      </c>
      <c r="Z3345" t="s">
        <v>12011</v>
      </c>
      <c r="AA3345">
        <v>3344</v>
      </c>
      <c r="AB3345" t="s">
        <v>12015</v>
      </c>
      <c r="AC3345">
        <v>2999.2</v>
      </c>
      <c r="AD3345">
        <v>4429.37</v>
      </c>
      <c r="AE3345">
        <v>221.47</v>
      </c>
      <c r="AF3345" t="s">
        <v>11164</v>
      </c>
      <c r="AG3345" t="s">
        <v>11297</v>
      </c>
      <c r="AH3345">
        <v>9226</v>
      </c>
      <c r="AI3345">
        <v>3344</v>
      </c>
      <c r="AJ3345" t="s">
        <v>11129</v>
      </c>
      <c r="AK3345" t="s">
        <v>12029</v>
      </c>
      <c r="AL3345" t="s">
        <v>12031</v>
      </c>
      <c r="AM3345" t="s">
        <v>11215</v>
      </c>
      <c r="AN3345">
        <v>1</v>
      </c>
      <c r="AO3345" s="10" t="s">
        <v>12038</v>
      </c>
      <c r="AP3345" t="str" cm="1">
        <f t="array" ref="AP3345">_xlfn.IFS(
  Table1[[#This Row],[Age]]&lt;=25, "18-25",
  Table1[[#This Row],[Age]]&lt;=35, "26-35",
  Table1[[#This Row],[Age]]&lt;=45, "36-45",
  Table1[[#This Row],[Age]]&lt;=60, "46-60",
  TRUE, "60+")</f>
        <v>46-60</v>
      </c>
    </row>
    <row r="3346" spans="1:42" x14ac:dyDescent="0.3">
      <c r="A3346">
        <v>3345</v>
      </c>
      <c r="B3346" t="s">
        <v>36</v>
      </c>
      <c r="C3346" t="s">
        <v>76</v>
      </c>
      <c r="D3346">
        <v>36</v>
      </c>
      <c r="E3346" t="s">
        <v>104</v>
      </c>
      <c r="F3346" t="s">
        <v>3452</v>
      </c>
      <c r="G3346" t="s">
        <v>5127</v>
      </c>
      <c r="H3346">
        <v>19458798198</v>
      </c>
      <c r="I3346" t="s">
        <v>5221</v>
      </c>
      <c r="J3346" t="s">
        <v>7292</v>
      </c>
      <c r="K3346">
        <v>6283.52</v>
      </c>
      <c r="L3346" s="12" t="s">
        <v>7296</v>
      </c>
      <c r="M3346" s="10" t="s">
        <v>11288</v>
      </c>
      <c r="N3346">
        <v>3345</v>
      </c>
      <c r="O3346">
        <v>45044</v>
      </c>
      <c r="P3346" t="s">
        <v>11404</v>
      </c>
      <c r="Q3346" s="16">
        <v>1870.15</v>
      </c>
      <c r="R3346">
        <v>4413.37</v>
      </c>
      <c r="S3346">
        <v>73</v>
      </c>
      <c r="T3346">
        <v>3345</v>
      </c>
      <c r="U3346">
        <v>14669.38</v>
      </c>
      <c r="V3346" t="s">
        <v>11411</v>
      </c>
      <c r="W3346">
        <v>4.01</v>
      </c>
      <c r="X3346">
        <v>48</v>
      </c>
      <c r="Y3346" t="s">
        <v>11457</v>
      </c>
      <c r="Z3346" t="s">
        <v>12012</v>
      </c>
      <c r="AA3346">
        <v>3345</v>
      </c>
      <c r="AB3346" t="s">
        <v>12015</v>
      </c>
      <c r="AC3346">
        <v>4340.92</v>
      </c>
      <c r="AD3346">
        <v>3701.78</v>
      </c>
      <c r="AE3346">
        <v>185.09</v>
      </c>
      <c r="AF3346" t="s">
        <v>11041</v>
      </c>
      <c r="AG3346" t="s">
        <v>11268</v>
      </c>
      <c r="AH3346">
        <v>4938</v>
      </c>
      <c r="AI3346">
        <v>3345</v>
      </c>
      <c r="AJ3346" t="s">
        <v>11253</v>
      </c>
      <c r="AK3346" t="s">
        <v>12028</v>
      </c>
      <c r="AL3346" t="s">
        <v>12032</v>
      </c>
      <c r="AM3346" t="s">
        <v>11040</v>
      </c>
      <c r="AN3346">
        <v>1</v>
      </c>
      <c r="AO3346" s="10" t="s">
        <v>12037</v>
      </c>
      <c r="AP3346" t="str" cm="1">
        <f t="array" ref="AP3346">_xlfn.IFS(
  Table1[[#This Row],[Age]]&lt;=25, "18-25",
  Table1[[#This Row],[Age]]&lt;=35, "26-35",
  Table1[[#This Row],[Age]]&lt;=45, "36-45",
  Table1[[#This Row],[Age]]&lt;=60, "46-60",
  TRUE, "60+")</f>
        <v>36-45</v>
      </c>
    </row>
    <row r="3347" spans="1:42" x14ac:dyDescent="0.3">
      <c r="A3347">
        <v>3346</v>
      </c>
      <c r="B3347" t="s">
        <v>44</v>
      </c>
      <c r="C3347" t="s">
        <v>63</v>
      </c>
      <c r="D3347">
        <v>60</v>
      </c>
      <c r="E3347" t="s">
        <v>104</v>
      </c>
      <c r="F3347" t="s">
        <v>3453</v>
      </c>
      <c r="G3347" t="s">
        <v>5135</v>
      </c>
      <c r="H3347">
        <v>19458798199</v>
      </c>
      <c r="I3347" t="s">
        <v>5602</v>
      </c>
      <c r="J3347" t="s">
        <v>7292</v>
      </c>
      <c r="K3347">
        <v>6606.72</v>
      </c>
      <c r="L3347" s="12" t="s">
        <v>10018</v>
      </c>
      <c r="M3347" s="10" t="s">
        <v>11093</v>
      </c>
      <c r="N3347">
        <v>3346</v>
      </c>
      <c r="O3347">
        <v>44994</v>
      </c>
      <c r="P3347" t="s">
        <v>11402</v>
      </c>
      <c r="Q3347" s="16">
        <v>1965.3</v>
      </c>
      <c r="R3347">
        <v>8572.02</v>
      </c>
      <c r="S3347">
        <v>56</v>
      </c>
      <c r="T3347">
        <v>3346</v>
      </c>
      <c r="U3347">
        <v>34146.730000000003</v>
      </c>
      <c r="V3347" t="s">
        <v>11413</v>
      </c>
      <c r="W3347">
        <v>4.33</v>
      </c>
      <c r="X3347">
        <v>12</v>
      </c>
      <c r="Y3347" t="s">
        <v>11950</v>
      </c>
      <c r="Z3347" t="s">
        <v>12010</v>
      </c>
      <c r="AA3347">
        <v>3346</v>
      </c>
      <c r="AB3347" t="s">
        <v>12016</v>
      </c>
      <c r="AC3347">
        <v>2592.3200000000002</v>
      </c>
      <c r="AD3347">
        <v>3195.65</v>
      </c>
      <c r="AE3347">
        <v>159.78</v>
      </c>
      <c r="AF3347" t="s">
        <v>11352</v>
      </c>
      <c r="AG3347" t="s">
        <v>11242</v>
      </c>
      <c r="AH3347">
        <v>9551</v>
      </c>
      <c r="AI3347">
        <v>3346</v>
      </c>
      <c r="AJ3347" t="s">
        <v>11108</v>
      </c>
      <c r="AK3347" t="s">
        <v>12028</v>
      </c>
      <c r="AL3347" t="s">
        <v>12031</v>
      </c>
      <c r="AM3347" t="s">
        <v>11312</v>
      </c>
      <c r="AN3347">
        <v>1</v>
      </c>
      <c r="AO3347" s="10" t="s">
        <v>12047</v>
      </c>
      <c r="AP3347" t="str" cm="1">
        <f t="array" ref="AP3347">_xlfn.IFS(
  Table1[[#This Row],[Age]]&lt;=25, "18-25",
  Table1[[#This Row],[Age]]&lt;=35, "26-35",
  Table1[[#This Row],[Age]]&lt;=45, "36-45",
  Table1[[#This Row],[Age]]&lt;=60, "46-60",
  TRUE, "60+")</f>
        <v>46-60</v>
      </c>
    </row>
    <row r="3348" spans="1:42" x14ac:dyDescent="0.3">
      <c r="A3348">
        <v>3347</v>
      </c>
      <c r="B3348" t="s">
        <v>7</v>
      </c>
      <c r="C3348" t="s">
        <v>61</v>
      </c>
      <c r="D3348">
        <v>22</v>
      </c>
      <c r="E3348" t="s">
        <v>105</v>
      </c>
      <c r="F3348" t="s">
        <v>3454</v>
      </c>
      <c r="G3348" t="s">
        <v>5121</v>
      </c>
      <c r="H3348">
        <v>19458798200</v>
      </c>
      <c r="I3348" t="s">
        <v>6989</v>
      </c>
      <c r="J3348" t="s">
        <v>7291</v>
      </c>
      <c r="K3348">
        <v>6994.84</v>
      </c>
      <c r="L3348" s="12" t="s">
        <v>10019</v>
      </c>
      <c r="M3348" s="10" t="s">
        <v>11261</v>
      </c>
      <c r="N3348">
        <v>3347</v>
      </c>
      <c r="O3348">
        <v>45152</v>
      </c>
      <c r="P3348" t="s">
        <v>11402</v>
      </c>
      <c r="Q3348" s="16">
        <v>2501.89</v>
      </c>
      <c r="R3348">
        <v>4492.95</v>
      </c>
      <c r="S3348">
        <v>17</v>
      </c>
      <c r="T3348">
        <v>3347</v>
      </c>
      <c r="U3348">
        <v>15664.48</v>
      </c>
      <c r="V3348" t="s">
        <v>11413</v>
      </c>
      <c r="W3348">
        <v>4.33</v>
      </c>
      <c r="X3348">
        <v>12</v>
      </c>
      <c r="Y3348" t="s">
        <v>9360</v>
      </c>
      <c r="Z3348" t="s">
        <v>12010</v>
      </c>
      <c r="AA3348">
        <v>3347</v>
      </c>
      <c r="AB3348" t="s">
        <v>12015</v>
      </c>
      <c r="AC3348">
        <v>9833.0300000000007</v>
      </c>
      <c r="AD3348">
        <v>604.54999999999995</v>
      </c>
      <c r="AE3348">
        <v>30.23</v>
      </c>
      <c r="AF3348" t="s">
        <v>11039</v>
      </c>
      <c r="AG3348" t="s">
        <v>11175</v>
      </c>
      <c r="AH3348">
        <v>4365</v>
      </c>
      <c r="AI3348">
        <v>3347</v>
      </c>
      <c r="AJ3348" t="s">
        <v>11228</v>
      </c>
      <c r="AK3348" t="s">
        <v>12029</v>
      </c>
      <c r="AL3348" t="s">
        <v>12031</v>
      </c>
      <c r="AM3348" t="s">
        <v>11324</v>
      </c>
      <c r="AN3348">
        <v>1</v>
      </c>
      <c r="AO3348" s="10" t="s">
        <v>12041</v>
      </c>
      <c r="AP3348" t="str" cm="1">
        <f t="array" ref="AP3348">_xlfn.IFS(
  Table1[[#This Row],[Age]]&lt;=25, "18-25",
  Table1[[#This Row],[Age]]&lt;=35, "26-35",
  Table1[[#This Row],[Age]]&lt;=45, "36-45",
  Table1[[#This Row],[Age]]&lt;=60, "46-60",
  TRUE, "60+")</f>
        <v>18-25</v>
      </c>
    </row>
    <row r="3349" spans="1:42" x14ac:dyDescent="0.3">
      <c r="A3349">
        <v>3348</v>
      </c>
      <c r="B3349" t="s">
        <v>26</v>
      </c>
      <c r="C3349" t="s">
        <v>86</v>
      </c>
      <c r="D3349">
        <v>47</v>
      </c>
      <c r="E3349" t="s">
        <v>105</v>
      </c>
      <c r="F3349" t="s">
        <v>3455</v>
      </c>
      <c r="G3349" t="s">
        <v>5114</v>
      </c>
      <c r="H3349">
        <v>19458798201</v>
      </c>
      <c r="I3349" t="s">
        <v>6901</v>
      </c>
      <c r="J3349" t="s">
        <v>7291</v>
      </c>
      <c r="K3349">
        <v>5601.68</v>
      </c>
      <c r="L3349" s="12" t="s">
        <v>10020</v>
      </c>
      <c r="M3349" s="10" t="s">
        <v>11346</v>
      </c>
      <c r="N3349">
        <v>3348</v>
      </c>
      <c r="O3349">
        <v>45005</v>
      </c>
      <c r="P3349" t="s">
        <v>11403</v>
      </c>
      <c r="Q3349" s="16">
        <v>4641.8999999999996</v>
      </c>
      <c r="R3349">
        <v>959.78</v>
      </c>
      <c r="S3349">
        <v>9</v>
      </c>
      <c r="T3349">
        <v>3348</v>
      </c>
      <c r="U3349">
        <v>32272.18</v>
      </c>
      <c r="V3349" t="s">
        <v>11411</v>
      </c>
      <c r="W3349">
        <v>8.93</v>
      </c>
      <c r="X3349">
        <v>24</v>
      </c>
      <c r="Y3349" t="s">
        <v>7432</v>
      </c>
      <c r="Z3349" t="s">
        <v>12010</v>
      </c>
      <c r="AA3349">
        <v>3348</v>
      </c>
      <c r="AB3349" t="s">
        <v>12015</v>
      </c>
      <c r="AC3349">
        <v>4137.7700000000004</v>
      </c>
      <c r="AD3349">
        <v>344.54</v>
      </c>
      <c r="AE3349">
        <v>17.23</v>
      </c>
      <c r="AF3349" t="s">
        <v>11308</v>
      </c>
      <c r="AG3349" t="s">
        <v>11387</v>
      </c>
      <c r="AH3349">
        <v>6903</v>
      </c>
      <c r="AI3349">
        <v>3348</v>
      </c>
      <c r="AJ3349" t="s">
        <v>11372</v>
      </c>
      <c r="AK3349" t="s">
        <v>12029</v>
      </c>
      <c r="AL3349" t="s">
        <v>12031</v>
      </c>
      <c r="AM3349" t="s">
        <v>11283</v>
      </c>
      <c r="AN3349">
        <v>1</v>
      </c>
      <c r="AO3349" s="10" t="s">
        <v>12047</v>
      </c>
      <c r="AP3349" t="str" cm="1">
        <f t="array" ref="AP3349">_xlfn.IFS(
  Table1[[#This Row],[Age]]&lt;=25, "18-25",
  Table1[[#This Row],[Age]]&lt;=35, "26-35",
  Table1[[#This Row],[Age]]&lt;=45, "36-45",
  Table1[[#This Row],[Age]]&lt;=60, "46-60",
  TRUE, "60+")</f>
        <v>46-60</v>
      </c>
    </row>
    <row r="3350" spans="1:42" x14ac:dyDescent="0.3">
      <c r="A3350">
        <v>3349</v>
      </c>
      <c r="B3350" t="s">
        <v>36</v>
      </c>
      <c r="C3350" t="s">
        <v>93</v>
      </c>
      <c r="D3350">
        <v>42</v>
      </c>
      <c r="E3350" t="s">
        <v>104</v>
      </c>
      <c r="F3350" t="s">
        <v>3456</v>
      </c>
      <c r="G3350" t="s">
        <v>5111</v>
      </c>
      <c r="H3350">
        <v>19458798202</v>
      </c>
      <c r="I3350" t="s">
        <v>6457</v>
      </c>
      <c r="J3350" t="s">
        <v>7292</v>
      </c>
      <c r="K3350">
        <v>4578.5600000000004</v>
      </c>
      <c r="L3350" s="12" t="s">
        <v>10021</v>
      </c>
      <c r="M3350" s="10" t="s">
        <v>11321</v>
      </c>
      <c r="N3350">
        <v>3349</v>
      </c>
      <c r="O3350">
        <v>45265</v>
      </c>
      <c r="P3350" t="s">
        <v>11403</v>
      </c>
      <c r="Q3350" s="16">
        <v>4966.8100000000004</v>
      </c>
      <c r="R3350">
        <v>9545.3700000000008</v>
      </c>
      <c r="S3350">
        <v>83</v>
      </c>
      <c r="T3350">
        <v>3349</v>
      </c>
      <c r="U3350">
        <v>42643.27</v>
      </c>
      <c r="V3350" t="s">
        <v>11413</v>
      </c>
      <c r="W3350">
        <v>5.48</v>
      </c>
      <c r="X3350">
        <v>48</v>
      </c>
      <c r="Y3350" t="s">
        <v>11731</v>
      </c>
      <c r="Z3350" t="s">
        <v>12011</v>
      </c>
      <c r="AA3350">
        <v>3349</v>
      </c>
      <c r="AB3350" t="s">
        <v>12015</v>
      </c>
      <c r="AC3350">
        <v>6012.4</v>
      </c>
      <c r="AD3350">
        <v>3228.1</v>
      </c>
      <c r="AE3350">
        <v>161.4</v>
      </c>
      <c r="AF3350" t="s">
        <v>11040</v>
      </c>
      <c r="AG3350" t="s">
        <v>11144</v>
      </c>
      <c r="AH3350">
        <v>3891</v>
      </c>
      <c r="AI3350">
        <v>3349</v>
      </c>
      <c r="AJ3350" t="s">
        <v>11057</v>
      </c>
      <c r="AK3350" t="s">
        <v>12028</v>
      </c>
      <c r="AL3350" t="s">
        <v>12031</v>
      </c>
      <c r="AM3350" t="s">
        <v>11134</v>
      </c>
      <c r="AN3350">
        <v>1</v>
      </c>
      <c r="AO3350" s="10" t="s">
        <v>12036</v>
      </c>
      <c r="AP3350" t="str" cm="1">
        <f t="array" ref="AP3350">_xlfn.IFS(
  Table1[[#This Row],[Age]]&lt;=25, "18-25",
  Table1[[#This Row],[Age]]&lt;=35, "26-35",
  Table1[[#This Row],[Age]]&lt;=45, "36-45",
  Table1[[#This Row],[Age]]&lt;=60, "46-60",
  TRUE, "60+")</f>
        <v>36-45</v>
      </c>
    </row>
    <row r="3351" spans="1:42" x14ac:dyDescent="0.3">
      <c r="A3351">
        <v>3350</v>
      </c>
      <c r="B3351" t="s">
        <v>20</v>
      </c>
      <c r="C3351" t="s">
        <v>66</v>
      </c>
      <c r="D3351">
        <v>47</v>
      </c>
      <c r="E3351" t="s">
        <v>104</v>
      </c>
      <c r="F3351" t="s">
        <v>3457</v>
      </c>
      <c r="G3351" t="s">
        <v>5117</v>
      </c>
      <c r="H3351">
        <v>19458798203</v>
      </c>
      <c r="I3351" t="s">
        <v>5259</v>
      </c>
      <c r="J3351" t="s">
        <v>7292</v>
      </c>
      <c r="K3351">
        <v>8569.93</v>
      </c>
      <c r="L3351" s="12" t="s">
        <v>10022</v>
      </c>
      <c r="M3351" s="10" t="s">
        <v>11313</v>
      </c>
      <c r="N3351">
        <v>3350</v>
      </c>
      <c r="O3351">
        <v>45073</v>
      </c>
      <c r="P3351" t="s">
        <v>11404</v>
      </c>
      <c r="Q3351" s="16">
        <v>108.37</v>
      </c>
      <c r="R3351">
        <v>8678.2999999999993</v>
      </c>
      <c r="S3351">
        <v>99</v>
      </c>
      <c r="T3351">
        <v>3350</v>
      </c>
      <c r="U3351">
        <v>33273.550000000003</v>
      </c>
      <c r="V3351" t="s">
        <v>11411</v>
      </c>
      <c r="W3351">
        <v>3.28</v>
      </c>
      <c r="X3351">
        <v>48</v>
      </c>
      <c r="Y3351" t="s">
        <v>11991</v>
      </c>
      <c r="Z3351" t="s">
        <v>12012</v>
      </c>
      <c r="AA3351">
        <v>3350</v>
      </c>
      <c r="AB3351" t="s">
        <v>12015</v>
      </c>
      <c r="AC3351">
        <v>9970.2800000000007</v>
      </c>
      <c r="AD3351">
        <v>2564.29</v>
      </c>
      <c r="AE3351">
        <v>128.21</v>
      </c>
      <c r="AF3351" t="s">
        <v>11136</v>
      </c>
      <c r="AG3351" t="s">
        <v>11191</v>
      </c>
      <c r="AH3351">
        <v>7575</v>
      </c>
      <c r="AI3351">
        <v>3350</v>
      </c>
      <c r="AJ3351" t="s">
        <v>11203</v>
      </c>
      <c r="AK3351" t="s">
        <v>12028</v>
      </c>
      <c r="AL3351" t="s">
        <v>12032</v>
      </c>
      <c r="AM3351" t="s">
        <v>11147</v>
      </c>
      <c r="AN3351">
        <v>1</v>
      </c>
      <c r="AO3351" s="10" t="s">
        <v>12046</v>
      </c>
      <c r="AP3351" t="str" cm="1">
        <f t="array" ref="AP3351">_xlfn.IFS(
  Table1[[#This Row],[Age]]&lt;=25, "18-25",
  Table1[[#This Row],[Age]]&lt;=35, "26-35",
  Table1[[#This Row],[Age]]&lt;=45, "36-45",
  Table1[[#This Row],[Age]]&lt;=60, "46-60",
  TRUE, "60+")</f>
        <v>46-60</v>
      </c>
    </row>
    <row r="3352" spans="1:42" x14ac:dyDescent="0.3">
      <c r="A3352">
        <v>3351</v>
      </c>
      <c r="B3352" t="s">
        <v>7</v>
      </c>
      <c r="C3352" t="s">
        <v>98</v>
      </c>
      <c r="D3352">
        <v>42</v>
      </c>
      <c r="E3352" t="s">
        <v>104</v>
      </c>
      <c r="F3352" t="s">
        <v>3458</v>
      </c>
      <c r="G3352" t="s">
        <v>5146</v>
      </c>
      <c r="H3352">
        <v>19458798204</v>
      </c>
      <c r="I3352" t="s">
        <v>6745</v>
      </c>
      <c r="J3352" t="s">
        <v>7292</v>
      </c>
      <c r="K3352">
        <v>7696.59</v>
      </c>
      <c r="L3352" s="12" t="s">
        <v>10023</v>
      </c>
      <c r="M3352" s="10" t="s">
        <v>11370</v>
      </c>
      <c r="N3352">
        <v>3351</v>
      </c>
      <c r="O3352">
        <v>44961</v>
      </c>
      <c r="P3352" t="s">
        <v>11402</v>
      </c>
      <c r="Q3352" s="16">
        <v>2473.9</v>
      </c>
      <c r="R3352">
        <v>5222.6899999999996</v>
      </c>
      <c r="S3352">
        <v>96</v>
      </c>
      <c r="T3352">
        <v>3351</v>
      </c>
      <c r="U3352">
        <v>3444.34</v>
      </c>
      <c r="V3352" t="s">
        <v>11411</v>
      </c>
      <c r="W3352">
        <v>8.1300000000000008</v>
      </c>
      <c r="X3352">
        <v>60</v>
      </c>
      <c r="Y3352" t="s">
        <v>11813</v>
      </c>
      <c r="Z3352" t="s">
        <v>12010</v>
      </c>
      <c r="AA3352">
        <v>3351</v>
      </c>
      <c r="AB3352" t="s">
        <v>12017</v>
      </c>
      <c r="AC3352">
        <v>5670.23</v>
      </c>
      <c r="AD3352">
        <v>4922.74</v>
      </c>
      <c r="AE3352">
        <v>246.14</v>
      </c>
      <c r="AF3352" t="s">
        <v>11104</v>
      </c>
      <c r="AG3352" t="s">
        <v>11258</v>
      </c>
      <c r="AH3352">
        <v>3625</v>
      </c>
      <c r="AI3352">
        <v>3351</v>
      </c>
      <c r="AJ3352" t="s">
        <v>11238</v>
      </c>
      <c r="AK3352" t="s">
        <v>12027</v>
      </c>
      <c r="AL3352" t="s">
        <v>12032</v>
      </c>
      <c r="AM3352" t="s">
        <v>11209</v>
      </c>
      <c r="AN3352">
        <v>1</v>
      </c>
      <c r="AO3352" s="10" t="s">
        <v>12045</v>
      </c>
      <c r="AP3352" t="str" cm="1">
        <f t="array" ref="AP3352">_xlfn.IFS(
  Table1[[#This Row],[Age]]&lt;=25, "18-25",
  Table1[[#This Row],[Age]]&lt;=35, "26-35",
  Table1[[#This Row],[Age]]&lt;=45, "36-45",
  Table1[[#This Row],[Age]]&lt;=60, "46-60",
  TRUE, "60+")</f>
        <v>36-45</v>
      </c>
    </row>
    <row r="3353" spans="1:42" x14ac:dyDescent="0.3">
      <c r="A3353">
        <v>3352</v>
      </c>
      <c r="B3353" t="s">
        <v>38</v>
      </c>
      <c r="C3353" t="s">
        <v>74</v>
      </c>
      <c r="D3353">
        <v>26</v>
      </c>
      <c r="E3353" t="s">
        <v>106</v>
      </c>
      <c r="F3353" t="s">
        <v>3459</v>
      </c>
      <c r="G3353" t="s">
        <v>5143</v>
      </c>
      <c r="H3353">
        <v>19458798205</v>
      </c>
      <c r="I3353" t="s">
        <v>6040</v>
      </c>
      <c r="J3353" t="s">
        <v>7291</v>
      </c>
      <c r="K3353">
        <v>6162.35</v>
      </c>
      <c r="L3353" s="12" t="s">
        <v>10024</v>
      </c>
      <c r="M3353" s="10" t="s">
        <v>11310</v>
      </c>
      <c r="N3353">
        <v>3352</v>
      </c>
      <c r="O3353">
        <v>45074</v>
      </c>
      <c r="P3353" t="s">
        <v>11403</v>
      </c>
      <c r="Q3353" s="16">
        <v>3762.88</v>
      </c>
      <c r="R3353">
        <v>9925.23</v>
      </c>
      <c r="S3353">
        <v>92</v>
      </c>
      <c r="T3353">
        <v>3352</v>
      </c>
      <c r="U3353">
        <v>39965.46</v>
      </c>
      <c r="V3353" t="s">
        <v>11412</v>
      </c>
      <c r="W3353">
        <v>4.99</v>
      </c>
      <c r="X3353">
        <v>48</v>
      </c>
      <c r="Y3353" t="s">
        <v>11465</v>
      </c>
      <c r="Z3353" t="s">
        <v>12011</v>
      </c>
      <c r="AA3353">
        <v>3352</v>
      </c>
      <c r="AB3353" t="s">
        <v>12017</v>
      </c>
      <c r="AC3353">
        <v>3796</v>
      </c>
      <c r="AD3353">
        <v>4260.74</v>
      </c>
      <c r="AE3353">
        <v>213.04</v>
      </c>
      <c r="AF3353" t="s">
        <v>11148</v>
      </c>
      <c r="AG3353" t="s">
        <v>11112</v>
      </c>
      <c r="AH3353">
        <v>3998</v>
      </c>
      <c r="AI3353">
        <v>3352</v>
      </c>
      <c r="AJ3353" t="s">
        <v>11225</v>
      </c>
      <c r="AK3353" t="s">
        <v>12027</v>
      </c>
      <c r="AL3353" t="s">
        <v>12032</v>
      </c>
      <c r="AM3353" t="s">
        <v>11320</v>
      </c>
      <c r="AN3353">
        <v>1</v>
      </c>
      <c r="AO3353" s="10" t="s">
        <v>12046</v>
      </c>
      <c r="AP3353" t="str" cm="1">
        <f t="array" ref="AP3353">_xlfn.IFS(
  Table1[[#This Row],[Age]]&lt;=25, "18-25",
  Table1[[#This Row],[Age]]&lt;=35, "26-35",
  Table1[[#This Row],[Age]]&lt;=45, "36-45",
  Table1[[#This Row],[Age]]&lt;=60, "46-60",
  TRUE, "60+")</f>
        <v>26-35</v>
      </c>
    </row>
    <row r="3354" spans="1:42" x14ac:dyDescent="0.3">
      <c r="A3354">
        <v>3353</v>
      </c>
      <c r="B3354" t="s">
        <v>41</v>
      </c>
      <c r="C3354" t="s">
        <v>61</v>
      </c>
      <c r="D3354">
        <v>44</v>
      </c>
      <c r="E3354" t="s">
        <v>106</v>
      </c>
      <c r="F3354" t="s">
        <v>3460</v>
      </c>
      <c r="G3354" t="s">
        <v>5133</v>
      </c>
      <c r="H3354">
        <v>19458798206</v>
      </c>
      <c r="I3354" t="s">
        <v>6221</v>
      </c>
      <c r="J3354" t="s">
        <v>7291</v>
      </c>
      <c r="K3354">
        <v>555.54</v>
      </c>
      <c r="L3354" s="12" t="s">
        <v>9229</v>
      </c>
      <c r="M3354" s="10" t="s">
        <v>11162</v>
      </c>
      <c r="N3354">
        <v>3353</v>
      </c>
      <c r="O3354">
        <v>45285</v>
      </c>
      <c r="P3354" t="s">
        <v>11404</v>
      </c>
      <c r="Q3354" s="16">
        <v>375.74</v>
      </c>
      <c r="R3354">
        <v>179.8</v>
      </c>
      <c r="S3354">
        <v>28</v>
      </c>
      <c r="T3354">
        <v>3353</v>
      </c>
      <c r="U3354">
        <v>11427.27</v>
      </c>
      <c r="V3354" t="s">
        <v>11412</v>
      </c>
      <c r="W3354">
        <v>2.31</v>
      </c>
      <c r="X3354">
        <v>24</v>
      </c>
      <c r="Y3354" t="s">
        <v>9948</v>
      </c>
      <c r="Z3354" t="s">
        <v>12012</v>
      </c>
      <c r="AA3354">
        <v>3353</v>
      </c>
      <c r="AB3354" t="s">
        <v>12016</v>
      </c>
      <c r="AC3354">
        <v>6526.13</v>
      </c>
      <c r="AD3354">
        <v>2850.43</v>
      </c>
      <c r="AE3354">
        <v>142.52000000000001</v>
      </c>
      <c r="AF3354" t="s">
        <v>11136</v>
      </c>
      <c r="AG3354" t="s">
        <v>11324</v>
      </c>
      <c r="AH3354">
        <v>5938</v>
      </c>
      <c r="AI3354">
        <v>3353</v>
      </c>
      <c r="AJ3354" t="s">
        <v>11296</v>
      </c>
      <c r="AK3354" t="s">
        <v>12029</v>
      </c>
      <c r="AL3354" t="s">
        <v>12031</v>
      </c>
      <c r="AM3354" t="s">
        <v>11073</v>
      </c>
      <c r="AN3354">
        <v>1</v>
      </c>
      <c r="AO3354" s="10" t="s">
        <v>12036</v>
      </c>
      <c r="AP3354" t="str" cm="1">
        <f t="array" ref="AP3354">_xlfn.IFS(
  Table1[[#This Row],[Age]]&lt;=25, "18-25",
  Table1[[#This Row],[Age]]&lt;=35, "26-35",
  Table1[[#This Row],[Age]]&lt;=45, "36-45",
  Table1[[#This Row],[Age]]&lt;=60, "46-60",
  TRUE, "60+")</f>
        <v>36-45</v>
      </c>
    </row>
    <row r="3355" spans="1:42" x14ac:dyDescent="0.3">
      <c r="A3355">
        <v>3354</v>
      </c>
      <c r="B3355" t="s">
        <v>46</v>
      </c>
      <c r="C3355" t="s">
        <v>76</v>
      </c>
      <c r="D3355">
        <v>41</v>
      </c>
      <c r="E3355" t="s">
        <v>105</v>
      </c>
      <c r="F3355" t="s">
        <v>3461</v>
      </c>
      <c r="G3355" t="s">
        <v>5142</v>
      </c>
      <c r="H3355">
        <v>19458798207</v>
      </c>
      <c r="I3355" t="s">
        <v>6990</v>
      </c>
      <c r="J3355" t="s">
        <v>7292</v>
      </c>
      <c r="K3355">
        <v>6969.9</v>
      </c>
      <c r="L3355" s="12" t="s">
        <v>10025</v>
      </c>
      <c r="M3355" s="10" t="s">
        <v>11114</v>
      </c>
      <c r="N3355">
        <v>3354</v>
      </c>
      <c r="O3355">
        <v>45223</v>
      </c>
      <c r="P3355" t="s">
        <v>11403</v>
      </c>
      <c r="Q3355" s="16">
        <v>4706.53</v>
      </c>
      <c r="R3355">
        <v>2263.37</v>
      </c>
      <c r="S3355">
        <v>79</v>
      </c>
      <c r="T3355">
        <v>3354</v>
      </c>
      <c r="U3355">
        <v>32104.79</v>
      </c>
      <c r="V3355" t="s">
        <v>11411</v>
      </c>
      <c r="W3355">
        <v>9.99</v>
      </c>
      <c r="X3355">
        <v>24</v>
      </c>
      <c r="Y3355" t="s">
        <v>11953</v>
      </c>
      <c r="Z3355" t="s">
        <v>12011</v>
      </c>
      <c r="AA3355">
        <v>3354</v>
      </c>
      <c r="AB3355" t="s">
        <v>12017</v>
      </c>
      <c r="AC3355">
        <v>8354.5</v>
      </c>
      <c r="AD3355">
        <v>596.41999999999996</v>
      </c>
      <c r="AE3355">
        <v>29.82</v>
      </c>
      <c r="AF3355" t="s">
        <v>11102</v>
      </c>
      <c r="AG3355" t="s">
        <v>11088</v>
      </c>
      <c r="AH3355">
        <v>9872</v>
      </c>
      <c r="AI3355">
        <v>3354</v>
      </c>
      <c r="AJ3355" t="s">
        <v>11311</v>
      </c>
      <c r="AK3355" t="s">
        <v>12028</v>
      </c>
      <c r="AL3355" t="s">
        <v>12032</v>
      </c>
      <c r="AM3355" t="s">
        <v>11392</v>
      </c>
      <c r="AN3355">
        <v>1</v>
      </c>
      <c r="AO3355" s="10" t="s">
        <v>12044</v>
      </c>
      <c r="AP3355" t="str" cm="1">
        <f t="array" ref="AP3355">_xlfn.IFS(
  Table1[[#This Row],[Age]]&lt;=25, "18-25",
  Table1[[#This Row],[Age]]&lt;=35, "26-35",
  Table1[[#This Row],[Age]]&lt;=45, "36-45",
  Table1[[#This Row],[Age]]&lt;=60, "46-60",
  TRUE, "60+")</f>
        <v>36-45</v>
      </c>
    </row>
    <row r="3356" spans="1:42" x14ac:dyDescent="0.3">
      <c r="A3356">
        <v>3355</v>
      </c>
      <c r="B3356" t="s">
        <v>28</v>
      </c>
      <c r="C3356" t="s">
        <v>87</v>
      </c>
      <c r="D3356">
        <v>57</v>
      </c>
      <c r="E3356" t="s">
        <v>106</v>
      </c>
      <c r="F3356" t="s">
        <v>3462</v>
      </c>
      <c r="G3356" t="s">
        <v>5111</v>
      </c>
      <c r="H3356">
        <v>19458798208</v>
      </c>
      <c r="I3356" t="s">
        <v>5207</v>
      </c>
      <c r="J3356" t="s">
        <v>7292</v>
      </c>
      <c r="K3356">
        <v>5625.79</v>
      </c>
      <c r="L3356" s="12" t="s">
        <v>8511</v>
      </c>
      <c r="M3356" s="10" t="s">
        <v>11202</v>
      </c>
      <c r="N3356">
        <v>3355</v>
      </c>
      <c r="O3356">
        <v>45048</v>
      </c>
      <c r="P3356" t="s">
        <v>11404</v>
      </c>
      <c r="Q3356" s="16">
        <v>4689.18</v>
      </c>
      <c r="R3356">
        <v>10314.969999999999</v>
      </c>
      <c r="S3356">
        <v>19</v>
      </c>
      <c r="T3356">
        <v>3355</v>
      </c>
      <c r="U3356">
        <v>32689.95</v>
      </c>
      <c r="V3356" t="s">
        <v>11411</v>
      </c>
      <c r="W3356">
        <v>1.25</v>
      </c>
      <c r="X3356">
        <v>12</v>
      </c>
      <c r="Y3356" t="s">
        <v>11626</v>
      </c>
      <c r="Z3356" t="s">
        <v>12012</v>
      </c>
      <c r="AA3356">
        <v>3355</v>
      </c>
      <c r="AB3356" t="s">
        <v>12016</v>
      </c>
      <c r="AC3356">
        <v>6548</v>
      </c>
      <c r="AD3356">
        <v>491.25</v>
      </c>
      <c r="AE3356">
        <v>24.56</v>
      </c>
      <c r="AF3356" t="s">
        <v>11098</v>
      </c>
      <c r="AG3356" t="s">
        <v>11042</v>
      </c>
      <c r="AH3356">
        <v>60</v>
      </c>
      <c r="AI3356">
        <v>3355</v>
      </c>
      <c r="AJ3356" t="s">
        <v>11363</v>
      </c>
      <c r="AK3356" t="s">
        <v>12029</v>
      </c>
      <c r="AL3356" t="s">
        <v>12031</v>
      </c>
      <c r="AM3356" t="s">
        <v>11359</v>
      </c>
      <c r="AN3356">
        <v>1</v>
      </c>
      <c r="AO3356" s="10" t="s">
        <v>12046</v>
      </c>
      <c r="AP3356" t="str" cm="1">
        <f t="array" ref="AP3356">_xlfn.IFS(
  Table1[[#This Row],[Age]]&lt;=25, "18-25",
  Table1[[#This Row],[Age]]&lt;=35, "26-35",
  Table1[[#This Row],[Age]]&lt;=45, "36-45",
  Table1[[#This Row],[Age]]&lt;=60, "46-60",
  TRUE, "60+")</f>
        <v>46-60</v>
      </c>
    </row>
    <row r="3357" spans="1:42" x14ac:dyDescent="0.3">
      <c r="A3357">
        <v>3356</v>
      </c>
      <c r="B3357" t="s">
        <v>32</v>
      </c>
      <c r="C3357" t="s">
        <v>83</v>
      </c>
      <c r="D3357">
        <v>60</v>
      </c>
      <c r="E3357" t="s">
        <v>106</v>
      </c>
      <c r="F3357" t="s">
        <v>3463</v>
      </c>
      <c r="G3357" t="s">
        <v>5113</v>
      </c>
      <c r="H3357">
        <v>19458798209</v>
      </c>
      <c r="I3357" t="s">
        <v>6991</v>
      </c>
      <c r="J3357" t="s">
        <v>7292</v>
      </c>
      <c r="K3357">
        <v>6965.54</v>
      </c>
      <c r="L3357" s="12" t="s">
        <v>9162</v>
      </c>
      <c r="M3357" s="10" t="s">
        <v>11097</v>
      </c>
      <c r="N3357">
        <v>3356</v>
      </c>
      <c r="O3357">
        <v>44958</v>
      </c>
      <c r="P3357" t="s">
        <v>11404</v>
      </c>
      <c r="Q3357" s="16">
        <v>1049.8800000000001</v>
      </c>
      <c r="R3357">
        <v>5915.66</v>
      </c>
      <c r="S3357">
        <v>97</v>
      </c>
      <c r="T3357">
        <v>3356</v>
      </c>
      <c r="U3357">
        <v>40383.120000000003</v>
      </c>
      <c r="V3357" t="s">
        <v>11412</v>
      </c>
      <c r="W3357">
        <v>7.38</v>
      </c>
      <c r="X3357">
        <v>24</v>
      </c>
      <c r="Y3357" t="s">
        <v>8204</v>
      </c>
      <c r="Z3357" t="s">
        <v>12011</v>
      </c>
      <c r="AA3357">
        <v>3356</v>
      </c>
      <c r="AB3357" t="s">
        <v>12015</v>
      </c>
      <c r="AC3357">
        <v>2983.21</v>
      </c>
      <c r="AD3357">
        <v>2308.54</v>
      </c>
      <c r="AE3357">
        <v>115.43</v>
      </c>
      <c r="AF3357" t="s">
        <v>11153</v>
      </c>
      <c r="AG3357" t="s">
        <v>11144</v>
      </c>
      <c r="AH3357">
        <v>2635</v>
      </c>
      <c r="AI3357">
        <v>3356</v>
      </c>
      <c r="AJ3357" t="s">
        <v>11074</v>
      </c>
      <c r="AK3357" t="s">
        <v>12027</v>
      </c>
      <c r="AL3357" t="s">
        <v>12031</v>
      </c>
      <c r="AM3357" t="s">
        <v>11071</v>
      </c>
      <c r="AN3357">
        <v>1</v>
      </c>
      <c r="AO3357" s="10" t="s">
        <v>12045</v>
      </c>
      <c r="AP3357" t="str" cm="1">
        <f t="array" ref="AP3357">_xlfn.IFS(
  Table1[[#This Row],[Age]]&lt;=25, "18-25",
  Table1[[#This Row],[Age]]&lt;=35, "26-35",
  Table1[[#This Row],[Age]]&lt;=45, "36-45",
  Table1[[#This Row],[Age]]&lt;=60, "46-60",
  TRUE, "60+")</f>
        <v>46-60</v>
      </c>
    </row>
    <row r="3358" spans="1:42" x14ac:dyDescent="0.3">
      <c r="A3358">
        <v>3357</v>
      </c>
      <c r="B3358" t="s">
        <v>10</v>
      </c>
      <c r="C3358" t="s">
        <v>61</v>
      </c>
      <c r="D3358">
        <v>55</v>
      </c>
      <c r="E3358" t="s">
        <v>104</v>
      </c>
      <c r="F3358" t="s">
        <v>3464</v>
      </c>
      <c r="G3358" t="s">
        <v>5116</v>
      </c>
      <c r="H3358">
        <v>19458798210</v>
      </c>
      <c r="I3358" t="s">
        <v>6992</v>
      </c>
      <c r="J3358" t="s">
        <v>7292</v>
      </c>
      <c r="K3358">
        <v>3182.96</v>
      </c>
      <c r="L3358" s="12" t="s">
        <v>10026</v>
      </c>
      <c r="M3358" s="10" t="s">
        <v>11186</v>
      </c>
      <c r="N3358">
        <v>3357</v>
      </c>
      <c r="O3358">
        <v>45067</v>
      </c>
      <c r="P3358" t="s">
        <v>11402</v>
      </c>
      <c r="Q3358" s="16">
        <v>3930.87</v>
      </c>
      <c r="R3358">
        <v>-747.91</v>
      </c>
      <c r="S3358">
        <v>87</v>
      </c>
      <c r="T3358">
        <v>3357</v>
      </c>
      <c r="U3358">
        <v>25785.33</v>
      </c>
      <c r="V3358" t="s">
        <v>11411</v>
      </c>
      <c r="W3358">
        <v>8.6300000000000008</v>
      </c>
      <c r="X3358">
        <v>24</v>
      </c>
      <c r="Y3358" t="s">
        <v>8288</v>
      </c>
      <c r="Z3358" t="s">
        <v>12011</v>
      </c>
      <c r="AA3358">
        <v>3357</v>
      </c>
      <c r="AB3358" t="s">
        <v>12015</v>
      </c>
      <c r="AC3358">
        <v>2732.19</v>
      </c>
      <c r="AD3358">
        <v>746.71</v>
      </c>
      <c r="AE3358">
        <v>37.340000000000003</v>
      </c>
      <c r="AF3358" t="s">
        <v>11074</v>
      </c>
      <c r="AG3358" t="s">
        <v>11254</v>
      </c>
      <c r="AH3358">
        <v>4006</v>
      </c>
      <c r="AI3358">
        <v>3357</v>
      </c>
      <c r="AJ3358" t="s">
        <v>11190</v>
      </c>
      <c r="AK3358" t="s">
        <v>12029</v>
      </c>
      <c r="AL3358" t="s">
        <v>12031</v>
      </c>
      <c r="AM3358" t="s">
        <v>11050</v>
      </c>
      <c r="AN3358">
        <v>1</v>
      </c>
      <c r="AO3358" s="10" t="s">
        <v>12046</v>
      </c>
      <c r="AP3358" t="str" cm="1">
        <f t="array" ref="AP3358">_xlfn.IFS(
  Table1[[#This Row],[Age]]&lt;=25, "18-25",
  Table1[[#This Row],[Age]]&lt;=35, "26-35",
  Table1[[#This Row],[Age]]&lt;=45, "36-45",
  Table1[[#This Row],[Age]]&lt;=60, "46-60",
  TRUE, "60+")</f>
        <v>46-60</v>
      </c>
    </row>
    <row r="3359" spans="1:42" x14ac:dyDescent="0.3">
      <c r="A3359">
        <v>3358</v>
      </c>
      <c r="B3359" t="s">
        <v>9</v>
      </c>
      <c r="C3359" t="s">
        <v>60</v>
      </c>
      <c r="D3359">
        <v>32</v>
      </c>
      <c r="E3359" t="s">
        <v>104</v>
      </c>
      <c r="F3359" t="s">
        <v>3465</v>
      </c>
      <c r="G3359" t="s">
        <v>5109</v>
      </c>
      <c r="H3359">
        <v>19458798211</v>
      </c>
      <c r="I3359" t="s">
        <v>6993</v>
      </c>
      <c r="J3359" t="s">
        <v>7292</v>
      </c>
      <c r="K3359">
        <v>7792.16</v>
      </c>
      <c r="L3359" s="12" t="s">
        <v>9104</v>
      </c>
      <c r="M3359" s="10" t="s">
        <v>11175</v>
      </c>
      <c r="N3359">
        <v>3358</v>
      </c>
      <c r="O3359">
        <v>45236</v>
      </c>
      <c r="P3359" t="s">
        <v>11404</v>
      </c>
      <c r="Q3359" s="16">
        <v>2911.51</v>
      </c>
      <c r="R3359">
        <v>4880.6499999999996</v>
      </c>
      <c r="S3359">
        <v>92</v>
      </c>
      <c r="T3359">
        <v>3358</v>
      </c>
      <c r="U3359">
        <v>19422.21</v>
      </c>
      <c r="V3359" t="s">
        <v>11412</v>
      </c>
      <c r="W3359">
        <v>4.18</v>
      </c>
      <c r="X3359">
        <v>60</v>
      </c>
      <c r="Y3359" t="s">
        <v>11674</v>
      </c>
      <c r="Z3359" t="s">
        <v>12012</v>
      </c>
      <c r="AA3359">
        <v>3358</v>
      </c>
      <c r="AB3359" t="s">
        <v>12015</v>
      </c>
      <c r="AC3359">
        <v>7454.62</v>
      </c>
      <c r="AD3359">
        <v>3425.94</v>
      </c>
      <c r="AE3359">
        <v>171.3</v>
      </c>
      <c r="AF3359" t="s">
        <v>11183</v>
      </c>
      <c r="AG3359" t="s">
        <v>11154</v>
      </c>
      <c r="AH3359">
        <v>9542</v>
      </c>
      <c r="AI3359">
        <v>3358</v>
      </c>
      <c r="AJ3359" t="s">
        <v>11385</v>
      </c>
      <c r="AK3359" t="s">
        <v>12028</v>
      </c>
      <c r="AL3359" t="s">
        <v>12031</v>
      </c>
      <c r="AM3359" t="s">
        <v>11273</v>
      </c>
      <c r="AN3359">
        <v>1</v>
      </c>
      <c r="AO3359" s="10" t="s">
        <v>12040</v>
      </c>
      <c r="AP3359" t="str" cm="1">
        <f t="array" ref="AP3359">_xlfn.IFS(
  Table1[[#This Row],[Age]]&lt;=25, "18-25",
  Table1[[#This Row],[Age]]&lt;=35, "26-35",
  Table1[[#This Row],[Age]]&lt;=45, "36-45",
  Table1[[#This Row],[Age]]&lt;=60, "46-60",
  TRUE, "60+")</f>
        <v>26-35</v>
      </c>
    </row>
    <row r="3360" spans="1:42" x14ac:dyDescent="0.3">
      <c r="A3360">
        <v>3359</v>
      </c>
      <c r="B3360" t="s">
        <v>44</v>
      </c>
      <c r="C3360" t="s">
        <v>80</v>
      </c>
      <c r="D3360">
        <v>55</v>
      </c>
      <c r="E3360" t="s">
        <v>106</v>
      </c>
      <c r="F3360" t="s">
        <v>3466</v>
      </c>
      <c r="G3360" t="s">
        <v>5121</v>
      </c>
      <c r="H3360">
        <v>19458798212</v>
      </c>
      <c r="I3360" t="s">
        <v>5927</v>
      </c>
      <c r="J3360" t="s">
        <v>7292</v>
      </c>
      <c r="K3360">
        <v>4237.58</v>
      </c>
      <c r="L3360" s="12" t="s">
        <v>10027</v>
      </c>
      <c r="M3360" s="10" t="s">
        <v>11379</v>
      </c>
      <c r="N3360">
        <v>3359</v>
      </c>
      <c r="O3360">
        <v>44942</v>
      </c>
      <c r="P3360" t="s">
        <v>11404</v>
      </c>
      <c r="Q3360" s="16">
        <v>179.16</v>
      </c>
      <c r="R3360">
        <v>4058.42</v>
      </c>
      <c r="S3360">
        <v>4</v>
      </c>
      <c r="T3360">
        <v>3359</v>
      </c>
      <c r="U3360">
        <v>26383.38</v>
      </c>
      <c r="V3360" t="s">
        <v>11411</v>
      </c>
      <c r="W3360">
        <v>2.42</v>
      </c>
      <c r="X3360">
        <v>24</v>
      </c>
      <c r="Y3360" t="s">
        <v>11825</v>
      </c>
      <c r="Z3360" t="s">
        <v>12011</v>
      </c>
      <c r="AA3360">
        <v>3359</v>
      </c>
      <c r="AB3360" t="s">
        <v>12015</v>
      </c>
      <c r="AC3360">
        <v>8639.7800000000007</v>
      </c>
      <c r="AD3360">
        <v>235.76</v>
      </c>
      <c r="AE3360">
        <v>11.79</v>
      </c>
      <c r="AF3360" t="s">
        <v>11323</v>
      </c>
      <c r="AG3360" t="s">
        <v>11116</v>
      </c>
      <c r="AH3360">
        <v>5175</v>
      </c>
      <c r="AI3360">
        <v>3359</v>
      </c>
      <c r="AJ3360" t="s">
        <v>11039</v>
      </c>
      <c r="AK3360" t="s">
        <v>12029</v>
      </c>
      <c r="AL3360" t="s">
        <v>12032</v>
      </c>
      <c r="AM3360" t="s">
        <v>11330</v>
      </c>
      <c r="AN3360">
        <v>1</v>
      </c>
      <c r="AO3360" s="10" t="s">
        <v>12039</v>
      </c>
      <c r="AP3360" t="str" cm="1">
        <f t="array" ref="AP3360">_xlfn.IFS(
  Table1[[#This Row],[Age]]&lt;=25, "18-25",
  Table1[[#This Row],[Age]]&lt;=35, "26-35",
  Table1[[#This Row],[Age]]&lt;=45, "36-45",
  Table1[[#This Row],[Age]]&lt;=60, "46-60",
  TRUE, "60+")</f>
        <v>46-60</v>
      </c>
    </row>
    <row r="3361" spans="1:42" x14ac:dyDescent="0.3">
      <c r="A3361">
        <v>3360</v>
      </c>
      <c r="B3361" t="s">
        <v>15</v>
      </c>
      <c r="C3361" t="s">
        <v>97</v>
      </c>
      <c r="D3361">
        <v>43</v>
      </c>
      <c r="E3361" t="s">
        <v>106</v>
      </c>
      <c r="F3361" t="s">
        <v>3467</v>
      </c>
      <c r="G3361" t="s">
        <v>5130</v>
      </c>
      <c r="H3361">
        <v>19458798213</v>
      </c>
      <c r="I3361" t="s">
        <v>6508</v>
      </c>
      <c r="J3361" t="s">
        <v>7292</v>
      </c>
      <c r="K3361">
        <v>8955.24</v>
      </c>
      <c r="L3361" s="12" t="s">
        <v>9813</v>
      </c>
      <c r="M3361" s="10" t="s">
        <v>11336</v>
      </c>
      <c r="N3361">
        <v>3360</v>
      </c>
      <c r="O3361">
        <v>45192</v>
      </c>
      <c r="P3361" t="s">
        <v>11403</v>
      </c>
      <c r="Q3361" s="16">
        <v>1493.54</v>
      </c>
      <c r="R3361">
        <v>7461.7</v>
      </c>
      <c r="S3361">
        <v>47</v>
      </c>
      <c r="T3361">
        <v>3360</v>
      </c>
      <c r="U3361">
        <v>27742.09</v>
      </c>
      <c r="V3361" t="s">
        <v>11412</v>
      </c>
      <c r="W3361">
        <v>4.93</v>
      </c>
      <c r="X3361">
        <v>36</v>
      </c>
      <c r="Y3361" t="s">
        <v>11992</v>
      </c>
      <c r="Z3361" t="s">
        <v>12011</v>
      </c>
      <c r="AA3361">
        <v>3360</v>
      </c>
      <c r="AB3361" t="s">
        <v>12017</v>
      </c>
      <c r="AC3361">
        <v>7292.38</v>
      </c>
      <c r="AD3361">
        <v>4969.18</v>
      </c>
      <c r="AE3361">
        <v>248.46</v>
      </c>
      <c r="AF3361" t="s">
        <v>11272</v>
      </c>
      <c r="AG3361" t="s">
        <v>11326</v>
      </c>
      <c r="AH3361">
        <v>2127</v>
      </c>
      <c r="AI3361">
        <v>3360</v>
      </c>
      <c r="AJ3361" t="s">
        <v>11152</v>
      </c>
      <c r="AK3361" t="s">
        <v>12027</v>
      </c>
      <c r="AL3361" t="s">
        <v>12032</v>
      </c>
      <c r="AM3361" t="s">
        <v>11077</v>
      </c>
      <c r="AN3361">
        <v>-1</v>
      </c>
      <c r="AO3361" s="10" t="s">
        <v>12042</v>
      </c>
      <c r="AP3361" t="str" cm="1">
        <f t="array" ref="AP3361">_xlfn.IFS(
  Table1[[#This Row],[Age]]&lt;=25, "18-25",
  Table1[[#This Row],[Age]]&lt;=35, "26-35",
  Table1[[#This Row],[Age]]&lt;=45, "36-45",
  Table1[[#This Row],[Age]]&lt;=60, "46-60",
  TRUE, "60+")</f>
        <v>36-45</v>
      </c>
    </row>
    <row r="3362" spans="1:42" x14ac:dyDescent="0.3">
      <c r="A3362">
        <v>3361</v>
      </c>
      <c r="B3362" t="s">
        <v>39</v>
      </c>
      <c r="C3362" t="s">
        <v>72</v>
      </c>
      <c r="D3362">
        <v>47</v>
      </c>
      <c r="E3362" t="s">
        <v>106</v>
      </c>
      <c r="F3362" t="s">
        <v>3468</v>
      </c>
      <c r="G3362" t="s">
        <v>5142</v>
      </c>
      <c r="H3362">
        <v>19458798214</v>
      </c>
      <c r="I3362" t="s">
        <v>6819</v>
      </c>
      <c r="J3362" t="s">
        <v>7292</v>
      </c>
      <c r="K3362">
        <v>1129.7</v>
      </c>
      <c r="L3362" s="12" t="s">
        <v>9544</v>
      </c>
      <c r="M3362" s="10" t="s">
        <v>11196</v>
      </c>
      <c r="N3362">
        <v>3361</v>
      </c>
      <c r="O3362">
        <v>45175</v>
      </c>
      <c r="P3362" t="s">
        <v>11404</v>
      </c>
      <c r="Q3362" s="16">
        <v>1324.25</v>
      </c>
      <c r="R3362">
        <v>2453.9499999999998</v>
      </c>
      <c r="S3362">
        <v>47</v>
      </c>
      <c r="T3362">
        <v>3361</v>
      </c>
      <c r="U3362">
        <v>41255.370000000003</v>
      </c>
      <c r="V3362" t="s">
        <v>11413</v>
      </c>
      <c r="W3362">
        <v>5.34</v>
      </c>
      <c r="X3362">
        <v>36</v>
      </c>
      <c r="Y3362" t="s">
        <v>10810</v>
      </c>
      <c r="Z3362" t="s">
        <v>12010</v>
      </c>
      <c r="AA3362">
        <v>3361</v>
      </c>
      <c r="AB3362" t="s">
        <v>12017</v>
      </c>
      <c r="AC3362">
        <v>1839.24</v>
      </c>
      <c r="AD3362">
        <v>4729.2299999999996</v>
      </c>
      <c r="AE3362">
        <v>236.46</v>
      </c>
      <c r="AF3362" t="s">
        <v>11126</v>
      </c>
      <c r="AG3362" t="s">
        <v>11309</v>
      </c>
      <c r="AH3362">
        <v>1950</v>
      </c>
      <c r="AI3362">
        <v>3361</v>
      </c>
      <c r="AJ3362" t="s">
        <v>11318</v>
      </c>
      <c r="AK3362" t="s">
        <v>12027</v>
      </c>
      <c r="AL3362" t="s">
        <v>12032</v>
      </c>
      <c r="AM3362" t="s">
        <v>11304</v>
      </c>
      <c r="AN3362">
        <v>1</v>
      </c>
      <c r="AO3362" s="10" t="s">
        <v>12042</v>
      </c>
      <c r="AP3362" t="str" cm="1">
        <f t="array" ref="AP3362">_xlfn.IFS(
  Table1[[#This Row],[Age]]&lt;=25, "18-25",
  Table1[[#This Row],[Age]]&lt;=35, "26-35",
  Table1[[#This Row],[Age]]&lt;=45, "36-45",
  Table1[[#This Row],[Age]]&lt;=60, "46-60",
  TRUE, "60+")</f>
        <v>46-60</v>
      </c>
    </row>
    <row r="3363" spans="1:42" x14ac:dyDescent="0.3">
      <c r="A3363">
        <v>3362</v>
      </c>
      <c r="B3363" t="s">
        <v>48</v>
      </c>
      <c r="C3363" t="s">
        <v>89</v>
      </c>
      <c r="D3363">
        <v>28</v>
      </c>
      <c r="E3363" t="s">
        <v>104</v>
      </c>
      <c r="F3363" t="s">
        <v>3469</v>
      </c>
      <c r="G3363" t="s">
        <v>5137</v>
      </c>
      <c r="H3363">
        <v>19458798215</v>
      </c>
      <c r="I3363" t="s">
        <v>6093</v>
      </c>
      <c r="J3363" t="s">
        <v>7291</v>
      </c>
      <c r="K3363">
        <v>4897.04</v>
      </c>
      <c r="L3363" s="12" t="s">
        <v>8847</v>
      </c>
      <c r="M3363" s="10" t="s">
        <v>11144</v>
      </c>
      <c r="N3363">
        <v>3362</v>
      </c>
      <c r="O3363">
        <v>45110</v>
      </c>
      <c r="P3363" t="s">
        <v>11404</v>
      </c>
      <c r="Q3363" s="16">
        <v>4399.79</v>
      </c>
      <c r="R3363">
        <v>9296.83</v>
      </c>
      <c r="S3363">
        <v>31</v>
      </c>
      <c r="T3363">
        <v>3362</v>
      </c>
      <c r="U3363">
        <v>11048.48</v>
      </c>
      <c r="V3363" t="s">
        <v>11412</v>
      </c>
      <c r="W3363">
        <v>10</v>
      </c>
      <c r="X3363">
        <v>12</v>
      </c>
      <c r="Y3363" t="s">
        <v>9591</v>
      </c>
      <c r="Z3363" t="s">
        <v>12010</v>
      </c>
      <c r="AA3363">
        <v>3362</v>
      </c>
      <c r="AB3363" t="s">
        <v>12017</v>
      </c>
      <c r="AC3363">
        <v>3900.26</v>
      </c>
      <c r="AD3363">
        <v>3020.38</v>
      </c>
      <c r="AE3363">
        <v>151.02000000000001</v>
      </c>
      <c r="AF3363" t="s">
        <v>11100</v>
      </c>
      <c r="AG3363" t="s">
        <v>11129</v>
      </c>
      <c r="AH3363">
        <v>1774</v>
      </c>
      <c r="AI3363">
        <v>3362</v>
      </c>
      <c r="AJ3363" t="s">
        <v>11210</v>
      </c>
      <c r="AK3363" t="s">
        <v>12028</v>
      </c>
      <c r="AL3363" t="s">
        <v>12032</v>
      </c>
      <c r="AM3363" t="s">
        <v>11064</v>
      </c>
      <c r="AN3363">
        <v>1</v>
      </c>
      <c r="AO3363" s="10" t="s">
        <v>12038</v>
      </c>
      <c r="AP3363" t="str" cm="1">
        <f t="array" ref="AP3363">_xlfn.IFS(
  Table1[[#This Row],[Age]]&lt;=25, "18-25",
  Table1[[#This Row],[Age]]&lt;=35, "26-35",
  Table1[[#This Row],[Age]]&lt;=45, "36-45",
  Table1[[#This Row],[Age]]&lt;=60, "46-60",
  TRUE, "60+")</f>
        <v>26-35</v>
      </c>
    </row>
    <row r="3364" spans="1:42" x14ac:dyDescent="0.3">
      <c r="A3364">
        <v>3363</v>
      </c>
      <c r="B3364" t="s">
        <v>17</v>
      </c>
      <c r="C3364" t="s">
        <v>71</v>
      </c>
      <c r="D3364">
        <v>46</v>
      </c>
      <c r="E3364" t="s">
        <v>105</v>
      </c>
      <c r="F3364" t="s">
        <v>3470</v>
      </c>
      <c r="G3364" t="s">
        <v>5143</v>
      </c>
      <c r="H3364">
        <v>19458798216</v>
      </c>
      <c r="I3364" t="s">
        <v>6114</v>
      </c>
      <c r="J3364" t="s">
        <v>7292</v>
      </c>
      <c r="K3364">
        <v>2136.8000000000002</v>
      </c>
      <c r="L3364" s="12" t="s">
        <v>10028</v>
      </c>
      <c r="M3364" s="10" t="s">
        <v>11095</v>
      </c>
      <c r="N3364">
        <v>3363</v>
      </c>
      <c r="O3364">
        <v>45120</v>
      </c>
      <c r="P3364" t="s">
        <v>11403</v>
      </c>
      <c r="Q3364" s="16">
        <v>4488.53</v>
      </c>
      <c r="R3364">
        <v>-2351.73</v>
      </c>
      <c r="S3364">
        <v>99</v>
      </c>
      <c r="T3364">
        <v>3363</v>
      </c>
      <c r="U3364">
        <v>42494.77</v>
      </c>
      <c r="V3364" t="s">
        <v>11411</v>
      </c>
      <c r="W3364">
        <v>1.18</v>
      </c>
      <c r="X3364">
        <v>48</v>
      </c>
      <c r="Y3364" t="s">
        <v>8607</v>
      </c>
      <c r="Z3364" t="s">
        <v>12010</v>
      </c>
      <c r="AA3364">
        <v>3363</v>
      </c>
      <c r="AB3364" t="s">
        <v>12016</v>
      </c>
      <c r="AC3364">
        <v>7169.58</v>
      </c>
      <c r="AD3364">
        <v>990.16</v>
      </c>
      <c r="AE3364">
        <v>49.51</v>
      </c>
      <c r="AF3364" t="s">
        <v>11343</v>
      </c>
      <c r="AG3364" t="s">
        <v>11335</v>
      </c>
      <c r="AH3364">
        <v>2284</v>
      </c>
      <c r="AI3364">
        <v>3363</v>
      </c>
      <c r="AJ3364" t="s">
        <v>11308</v>
      </c>
      <c r="AK3364" t="s">
        <v>12029</v>
      </c>
      <c r="AL3364" t="s">
        <v>12032</v>
      </c>
      <c r="AM3364" t="s">
        <v>11263</v>
      </c>
      <c r="AN3364">
        <v>1</v>
      </c>
      <c r="AO3364" s="10" t="s">
        <v>12038</v>
      </c>
      <c r="AP3364" t="str" cm="1">
        <f t="array" ref="AP3364">_xlfn.IFS(
  Table1[[#This Row],[Age]]&lt;=25, "18-25",
  Table1[[#This Row],[Age]]&lt;=35, "26-35",
  Table1[[#This Row],[Age]]&lt;=45, "36-45",
  Table1[[#This Row],[Age]]&lt;=60, "46-60",
  TRUE, "60+")</f>
        <v>46-60</v>
      </c>
    </row>
    <row r="3365" spans="1:42" x14ac:dyDescent="0.3">
      <c r="A3365">
        <v>3364</v>
      </c>
      <c r="B3365" t="s">
        <v>10</v>
      </c>
      <c r="C3365" t="s">
        <v>61</v>
      </c>
      <c r="D3365">
        <v>32</v>
      </c>
      <c r="E3365" t="s">
        <v>106</v>
      </c>
      <c r="F3365" t="s">
        <v>3471</v>
      </c>
      <c r="G3365" t="s">
        <v>5141</v>
      </c>
      <c r="H3365">
        <v>19458798217</v>
      </c>
      <c r="I3365" t="s">
        <v>6992</v>
      </c>
      <c r="J3365" t="s">
        <v>7292</v>
      </c>
      <c r="K3365">
        <v>4589.3500000000004</v>
      </c>
      <c r="L3365" s="12" t="s">
        <v>10029</v>
      </c>
      <c r="M3365" s="10" t="s">
        <v>11252</v>
      </c>
      <c r="N3365">
        <v>3364</v>
      </c>
      <c r="O3365">
        <v>45092</v>
      </c>
      <c r="P3365" t="s">
        <v>11403</v>
      </c>
      <c r="Q3365" s="16">
        <v>181.99</v>
      </c>
      <c r="R3365">
        <v>4771.34</v>
      </c>
      <c r="S3365">
        <v>5</v>
      </c>
      <c r="T3365">
        <v>3364</v>
      </c>
      <c r="U3365">
        <v>18919.669999999998</v>
      </c>
      <c r="V3365" t="s">
        <v>11413</v>
      </c>
      <c r="W3365">
        <v>6.9</v>
      </c>
      <c r="X3365">
        <v>48</v>
      </c>
      <c r="Y3365" t="s">
        <v>11553</v>
      </c>
      <c r="Z3365" t="s">
        <v>12010</v>
      </c>
      <c r="AA3365">
        <v>3364</v>
      </c>
      <c r="AB3365" t="s">
        <v>12016</v>
      </c>
      <c r="AC3365">
        <v>7399.43</v>
      </c>
      <c r="AD3365">
        <v>1411.4</v>
      </c>
      <c r="AE3365">
        <v>70.569999999999993</v>
      </c>
      <c r="AF3365" t="s">
        <v>11161</v>
      </c>
      <c r="AG3365" t="s">
        <v>11080</v>
      </c>
      <c r="AH3365">
        <v>8682</v>
      </c>
      <c r="AI3365">
        <v>3364</v>
      </c>
      <c r="AJ3365" t="s">
        <v>11338</v>
      </c>
      <c r="AK3365" t="s">
        <v>12027</v>
      </c>
      <c r="AL3365" t="s">
        <v>12032</v>
      </c>
      <c r="AM3365" t="s">
        <v>11212</v>
      </c>
      <c r="AN3365">
        <v>1</v>
      </c>
      <c r="AO3365" s="10" t="s">
        <v>12043</v>
      </c>
      <c r="AP3365" t="str" cm="1">
        <f t="array" ref="AP3365">_xlfn.IFS(
  Table1[[#This Row],[Age]]&lt;=25, "18-25",
  Table1[[#This Row],[Age]]&lt;=35, "26-35",
  Table1[[#This Row],[Age]]&lt;=45, "36-45",
  Table1[[#This Row],[Age]]&lt;=60, "46-60",
  TRUE, "60+")</f>
        <v>26-35</v>
      </c>
    </row>
    <row r="3366" spans="1:42" x14ac:dyDescent="0.3">
      <c r="A3366">
        <v>3365</v>
      </c>
      <c r="B3366" t="s">
        <v>18</v>
      </c>
      <c r="C3366" t="s">
        <v>101</v>
      </c>
      <c r="D3366">
        <v>61</v>
      </c>
      <c r="E3366" t="s">
        <v>105</v>
      </c>
      <c r="F3366" t="s">
        <v>3472</v>
      </c>
      <c r="G3366" t="s">
        <v>5119</v>
      </c>
      <c r="H3366">
        <v>19458798218</v>
      </c>
      <c r="I3366" t="s">
        <v>6994</v>
      </c>
      <c r="J3366" t="s">
        <v>7291</v>
      </c>
      <c r="K3366">
        <v>3602.27</v>
      </c>
      <c r="L3366" s="12" t="s">
        <v>7480</v>
      </c>
      <c r="M3366" s="10" t="s">
        <v>11357</v>
      </c>
      <c r="N3366">
        <v>3365</v>
      </c>
      <c r="O3366">
        <v>44979</v>
      </c>
      <c r="P3366" t="s">
        <v>11403</v>
      </c>
      <c r="Q3366" s="16">
        <v>3709.64</v>
      </c>
      <c r="R3366">
        <v>7311.91</v>
      </c>
      <c r="S3366">
        <v>33</v>
      </c>
      <c r="T3366">
        <v>3365</v>
      </c>
      <c r="U3366">
        <v>37449.25</v>
      </c>
      <c r="V3366" t="s">
        <v>11411</v>
      </c>
      <c r="W3366">
        <v>8.24</v>
      </c>
      <c r="X3366">
        <v>60</v>
      </c>
      <c r="Y3366" t="s">
        <v>10944</v>
      </c>
      <c r="Z3366" t="s">
        <v>12012</v>
      </c>
      <c r="AA3366">
        <v>3365</v>
      </c>
      <c r="AB3366" t="s">
        <v>12016</v>
      </c>
      <c r="AC3366">
        <v>5177.4799999999996</v>
      </c>
      <c r="AD3366">
        <v>1472.15</v>
      </c>
      <c r="AE3366">
        <v>73.61</v>
      </c>
      <c r="AF3366" t="s">
        <v>11062</v>
      </c>
      <c r="AG3366" t="s">
        <v>11374</v>
      </c>
      <c r="AH3366">
        <v>2005</v>
      </c>
      <c r="AI3366">
        <v>3365</v>
      </c>
      <c r="AJ3366" t="s">
        <v>11305</v>
      </c>
      <c r="AK3366" t="s">
        <v>12029</v>
      </c>
      <c r="AL3366" t="s">
        <v>12032</v>
      </c>
      <c r="AM3366" t="s">
        <v>11155</v>
      </c>
      <c r="AN3366">
        <v>1</v>
      </c>
      <c r="AO3366" s="10" t="s">
        <v>12045</v>
      </c>
      <c r="AP3366" t="str" cm="1">
        <f t="array" ref="AP3366">_xlfn.IFS(
  Table1[[#This Row],[Age]]&lt;=25, "18-25",
  Table1[[#This Row],[Age]]&lt;=35, "26-35",
  Table1[[#This Row],[Age]]&lt;=45, "36-45",
  Table1[[#This Row],[Age]]&lt;=60, "46-60",
  TRUE, "60+")</f>
        <v>60+</v>
      </c>
    </row>
    <row r="3367" spans="1:42" x14ac:dyDescent="0.3">
      <c r="A3367">
        <v>3366</v>
      </c>
      <c r="B3367" t="s">
        <v>4</v>
      </c>
      <c r="C3367" t="s">
        <v>73</v>
      </c>
      <c r="D3367">
        <v>26</v>
      </c>
      <c r="E3367" t="s">
        <v>105</v>
      </c>
      <c r="F3367" t="s">
        <v>3473</v>
      </c>
      <c r="G3367" t="s">
        <v>5146</v>
      </c>
      <c r="H3367">
        <v>19458798219</v>
      </c>
      <c r="I3367" t="s">
        <v>5290</v>
      </c>
      <c r="J3367" t="s">
        <v>7291</v>
      </c>
      <c r="K3367">
        <v>8054</v>
      </c>
      <c r="L3367" s="12" t="s">
        <v>10030</v>
      </c>
      <c r="M3367" s="10" t="s">
        <v>11330</v>
      </c>
      <c r="N3367">
        <v>3366</v>
      </c>
      <c r="O3367">
        <v>45008</v>
      </c>
      <c r="P3367" t="s">
        <v>11403</v>
      </c>
      <c r="Q3367" s="16">
        <v>608.07000000000005</v>
      </c>
      <c r="R3367">
        <v>8662.07</v>
      </c>
      <c r="S3367">
        <v>48</v>
      </c>
      <c r="T3367">
        <v>3366</v>
      </c>
      <c r="U3367">
        <v>17449.919999999998</v>
      </c>
      <c r="V3367" t="s">
        <v>11412</v>
      </c>
      <c r="W3367">
        <v>6.56</v>
      </c>
      <c r="X3367">
        <v>24</v>
      </c>
      <c r="Y3367" t="s">
        <v>11993</v>
      </c>
      <c r="Z3367" t="s">
        <v>12010</v>
      </c>
      <c r="AA3367">
        <v>3366</v>
      </c>
      <c r="AB3367" t="s">
        <v>12016</v>
      </c>
      <c r="AC3367">
        <v>3682.62</v>
      </c>
      <c r="AD3367">
        <v>931.59</v>
      </c>
      <c r="AE3367">
        <v>46.58</v>
      </c>
      <c r="AF3367" t="s">
        <v>11252</v>
      </c>
      <c r="AG3367" t="s">
        <v>11151</v>
      </c>
      <c r="AH3367">
        <v>5098</v>
      </c>
      <c r="AI3367">
        <v>3366</v>
      </c>
      <c r="AJ3367" t="s">
        <v>11395</v>
      </c>
      <c r="AK3367" t="s">
        <v>12027</v>
      </c>
      <c r="AL3367" t="s">
        <v>12032</v>
      </c>
      <c r="AM3367" t="s">
        <v>11324</v>
      </c>
      <c r="AN3367">
        <v>1</v>
      </c>
      <c r="AO3367" s="10" t="s">
        <v>12047</v>
      </c>
      <c r="AP3367" t="str" cm="1">
        <f t="array" ref="AP3367">_xlfn.IFS(
  Table1[[#This Row],[Age]]&lt;=25, "18-25",
  Table1[[#This Row],[Age]]&lt;=35, "26-35",
  Table1[[#This Row],[Age]]&lt;=45, "36-45",
  Table1[[#This Row],[Age]]&lt;=60, "46-60",
  TRUE, "60+")</f>
        <v>26-35</v>
      </c>
    </row>
    <row r="3368" spans="1:42" x14ac:dyDescent="0.3">
      <c r="A3368">
        <v>3367</v>
      </c>
      <c r="B3368" t="s">
        <v>24</v>
      </c>
      <c r="C3368" t="s">
        <v>73</v>
      </c>
      <c r="D3368">
        <v>59</v>
      </c>
      <c r="E3368" t="s">
        <v>106</v>
      </c>
      <c r="F3368" t="s">
        <v>3474</v>
      </c>
      <c r="G3368" t="s">
        <v>5132</v>
      </c>
      <c r="H3368">
        <v>19458798220</v>
      </c>
      <c r="I3368" t="s">
        <v>6253</v>
      </c>
      <c r="J3368" t="s">
        <v>7291</v>
      </c>
      <c r="K3368">
        <v>1754.98</v>
      </c>
      <c r="L3368" s="12" t="s">
        <v>10031</v>
      </c>
      <c r="M3368" s="10" t="s">
        <v>11035</v>
      </c>
      <c r="N3368">
        <v>3367</v>
      </c>
      <c r="O3368">
        <v>44960</v>
      </c>
      <c r="P3368" t="s">
        <v>11402</v>
      </c>
      <c r="Q3368" s="16">
        <v>3956.71</v>
      </c>
      <c r="R3368">
        <v>5711.69</v>
      </c>
      <c r="S3368">
        <v>32</v>
      </c>
      <c r="T3368">
        <v>3367</v>
      </c>
      <c r="U3368">
        <v>35735.379999999997</v>
      </c>
      <c r="V3368" t="s">
        <v>11411</v>
      </c>
      <c r="W3368">
        <v>6.67</v>
      </c>
      <c r="X3368">
        <v>24</v>
      </c>
      <c r="Y3368" t="s">
        <v>9987</v>
      </c>
      <c r="Z3368" t="s">
        <v>12010</v>
      </c>
      <c r="AA3368">
        <v>3367</v>
      </c>
      <c r="AB3368" t="s">
        <v>12015</v>
      </c>
      <c r="AC3368">
        <v>1829.87</v>
      </c>
      <c r="AD3368">
        <v>549.82000000000005</v>
      </c>
      <c r="AE3368">
        <v>27.49</v>
      </c>
      <c r="AF3368" t="s">
        <v>11243</v>
      </c>
      <c r="AG3368" t="s">
        <v>11083</v>
      </c>
      <c r="AH3368">
        <v>4377</v>
      </c>
      <c r="AI3368">
        <v>3367</v>
      </c>
      <c r="AJ3368" t="s">
        <v>11169</v>
      </c>
      <c r="AK3368" t="s">
        <v>12027</v>
      </c>
      <c r="AL3368" t="s">
        <v>12032</v>
      </c>
      <c r="AM3368" t="s">
        <v>11294</v>
      </c>
      <c r="AN3368">
        <v>1</v>
      </c>
      <c r="AO3368" s="10" t="s">
        <v>12045</v>
      </c>
      <c r="AP3368" t="str" cm="1">
        <f t="array" ref="AP3368">_xlfn.IFS(
  Table1[[#This Row],[Age]]&lt;=25, "18-25",
  Table1[[#This Row],[Age]]&lt;=35, "26-35",
  Table1[[#This Row],[Age]]&lt;=45, "36-45",
  Table1[[#This Row],[Age]]&lt;=60, "46-60",
  TRUE, "60+")</f>
        <v>46-60</v>
      </c>
    </row>
    <row r="3369" spans="1:42" x14ac:dyDescent="0.3">
      <c r="A3369">
        <v>3368</v>
      </c>
      <c r="B3369" t="s">
        <v>38</v>
      </c>
      <c r="C3369" t="s">
        <v>93</v>
      </c>
      <c r="D3369">
        <v>46</v>
      </c>
      <c r="E3369" t="s">
        <v>105</v>
      </c>
      <c r="F3369" t="s">
        <v>3475</v>
      </c>
      <c r="G3369" t="s">
        <v>5132</v>
      </c>
      <c r="H3369">
        <v>19458798221</v>
      </c>
      <c r="I3369" t="s">
        <v>6265</v>
      </c>
      <c r="J3369" t="s">
        <v>7292</v>
      </c>
      <c r="K3369">
        <v>6027.3</v>
      </c>
      <c r="L3369" s="12" t="s">
        <v>9381</v>
      </c>
      <c r="M3369" s="10" t="s">
        <v>11195</v>
      </c>
      <c r="N3369">
        <v>3368</v>
      </c>
      <c r="O3369">
        <v>45267</v>
      </c>
      <c r="P3369" t="s">
        <v>11402</v>
      </c>
      <c r="Q3369" s="16">
        <v>4229.6000000000004</v>
      </c>
      <c r="R3369">
        <v>10256.9</v>
      </c>
      <c r="S3369">
        <v>79</v>
      </c>
      <c r="T3369">
        <v>3368</v>
      </c>
      <c r="U3369">
        <v>40159.79</v>
      </c>
      <c r="V3369" t="s">
        <v>11413</v>
      </c>
      <c r="W3369">
        <v>8.8800000000000008</v>
      </c>
      <c r="X3369">
        <v>24</v>
      </c>
      <c r="Y3369" t="s">
        <v>7561</v>
      </c>
      <c r="Z3369" t="s">
        <v>12010</v>
      </c>
      <c r="AA3369">
        <v>3368</v>
      </c>
      <c r="AB3369" t="s">
        <v>12015</v>
      </c>
      <c r="AC3369">
        <v>1476.85</v>
      </c>
      <c r="AD3369">
        <v>3315.34</v>
      </c>
      <c r="AE3369">
        <v>165.77</v>
      </c>
      <c r="AF3369" t="s">
        <v>11187</v>
      </c>
      <c r="AG3369" t="s">
        <v>11383</v>
      </c>
      <c r="AH3369">
        <v>7156</v>
      </c>
      <c r="AI3369">
        <v>3368</v>
      </c>
      <c r="AJ3369" t="s">
        <v>11187</v>
      </c>
      <c r="AK3369" t="s">
        <v>12027</v>
      </c>
      <c r="AL3369" t="s">
        <v>12031</v>
      </c>
      <c r="AM3369" t="s">
        <v>11350</v>
      </c>
      <c r="AN3369">
        <v>1</v>
      </c>
      <c r="AO3369" s="10" t="s">
        <v>12036</v>
      </c>
      <c r="AP3369" t="str" cm="1">
        <f t="array" ref="AP3369">_xlfn.IFS(
  Table1[[#This Row],[Age]]&lt;=25, "18-25",
  Table1[[#This Row],[Age]]&lt;=35, "26-35",
  Table1[[#This Row],[Age]]&lt;=45, "36-45",
  Table1[[#This Row],[Age]]&lt;=60, "46-60",
  TRUE, "60+")</f>
        <v>46-60</v>
      </c>
    </row>
    <row r="3370" spans="1:42" x14ac:dyDescent="0.3">
      <c r="A3370">
        <v>3369</v>
      </c>
      <c r="B3370" t="s">
        <v>20</v>
      </c>
      <c r="C3370" t="s">
        <v>80</v>
      </c>
      <c r="D3370">
        <v>32</v>
      </c>
      <c r="E3370" t="s">
        <v>104</v>
      </c>
      <c r="F3370" t="s">
        <v>3476</v>
      </c>
      <c r="G3370" t="s">
        <v>5121</v>
      </c>
      <c r="H3370">
        <v>19458798222</v>
      </c>
      <c r="I3370" t="s">
        <v>6995</v>
      </c>
      <c r="J3370" t="s">
        <v>7292</v>
      </c>
      <c r="K3370">
        <v>4124.2</v>
      </c>
      <c r="L3370" s="12" t="s">
        <v>10032</v>
      </c>
      <c r="M3370" s="10" t="s">
        <v>11325</v>
      </c>
      <c r="N3370">
        <v>3369</v>
      </c>
      <c r="O3370">
        <v>45011</v>
      </c>
      <c r="P3370" t="s">
        <v>11404</v>
      </c>
      <c r="Q3370" s="16">
        <v>305.66000000000003</v>
      </c>
      <c r="R3370">
        <v>4429.8599999999997</v>
      </c>
      <c r="S3370">
        <v>59</v>
      </c>
      <c r="T3370">
        <v>3369</v>
      </c>
      <c r="U3370">
        <v>28345.21</v>
      </c>
      <c r="V3370" t="s">
        <v>11413</v>
      </c>
      <c r="W3370">
        <v>6.09</v>
      </c>
      <c r="X3370">
        <v>24</v>
      </c>
      <c r="Y3370" t="s">
        <v>8976</v>
      </c>
      <c r="Z3370" t="s">
        <v>12010</v>
      </c>
      <c r="AA3370">
        <v>3369</v>
      </c>
      <c r="AB3370" t="s">
        <v>12017</v>
      </c>
      <c r="AC3370">
        <v>2027.28</v>
      </c>
      <c r="AD3370">
        <v>3739.23</v>
      </c>
      <c r="AE3370">
        <v>186.96</v>
      </c>
      <c r="AF3370" t="s">
        <v>11274</v>
      </c>
      <c r="AG3370" t="s">
        <v>11199</v>
      </c>
      <c r="AH3370">
        <v>890</v>
      </c>
      <c r="AI3370">
        <v>3369</v>
      </c>
      <c r="AJ3370" t="s">
        <v>11250</v>
      </c>
      <c r="AK3370" t="s">
        <v>12029</v>
      </c>
      <c r="AL3370" t="s">
        <v>12031</v>
      </c>
      <c r="AM3370" t="s">
        <v>11100</v>
      </c>
      <c r="AN3370">
        <v>1</v>
      </c>
      <c r="AO3370" s="10" t="s">
        <v>12047</v>
      </c>
      <c r="AP3370" t="str" cm="1">
        <f t="array" ref="AP3370">_xlfn.IFS(
  Table1[[#This Row],[Age]]&lt;=25, "18-25",
  Table1[[#This Row],[Age]]&lt;=35, "26-35",
  Table1[[#This Row],[Age]]&lt;=45, "36-45",
  Table1[[#This Row],[Age]]&lt;=60, "46-60",
  TRUE, "60+")</f>
        <v>26-35</v>
      </c>
    </row>
    <row r="3371" spans="1:42" x14ac:dyDescent="0.3">
      <c r="A3371">
        <v>3370</v>
      </c>
      <c r="B3371" t="s">
        <v>37</v>
      </c>
      <c r="C3371" t="s">
        <v>99</v>
      </c>
      <c r="D3371">
        <v>34</v>
      </c>
      <c r="E3371" t="s">
        <v>106</v>
      </c>
      <c r="F3371" t="s">
        <v>3477</v>
      </c>
      <c r="G3371" t="s">
        <v>5139</v>
      </c>
      <c r="H3371">
        <v>19458798223</v>
      </c>
      <c r="I3371" t="s">
        <v>5423</v>
      </c>
      <c r="J3371" t="s">
        <v>7292</v>
      </c>
      <c r="K3371">
        <v>5228.9399999999996</v>
      </c>
      <c r="L3371" s="12" t="s">
        <v>10033</v>
      </c>
      <c r="M3371" s="10" t="s">
        <v>11327</v>
      </c>
      <c r="N3371">
        <v>3370</v>
      </c>
      <c r="O3371">
        <v>45133</v>
      </c>
      <c r="P3371" t="s">
        <v>11403</v>
      </c>
      <c r="Q3371" s="16">
        <v>1638.04</v>
      </c>
      <c r="R3371">
        <v>6866.98</v>
      </c>
      <c r="S3371">
        <v>98</v>
      </c>
      <c r="T3371">
        <v>3370</v>
      </c>
      <c r="U3371">
        <v>31357.69</v>
      </c>
      <c r="V3371" t="s">
        <v>11412</v>
      </c>
      <c r="W3371">
        <v>8.93</v>
      </c>
      <c r="X3371">
        <v>24</v>
      </c>
      <c r="Y3371" t="s">
        <v>11651</v>
      </c>
      <c r="Z3371" t="s">
        <v>12012</v>
      </c>
      <c r="AA3371">
        <v>3370</v>
      </c>
      <c r="AB3371" t="s">
        <v>12015</v>
      </c>
      <c r="AC3371">
        <v>4036.55</v>
      </c>
      <c r="AD3371">
        <v>1221.8699999999999</v>
      </c>
      <c r="AE3371">
        <v>61.09</v>
      </c>
      <c r="AF3371" t="s">
        <v>11255</v>
      </c>
      <c r="AG3371" t="s">
        <v>11303</v>
      </c>
      <c r="AH3371">
        <v>715</v>
      </c>
      <c r="AI3371">
        <v>3370</v>
      </c>
      <c r="AJ3371" t="s">
        <v>11240</v>
      </c>
      <c r="AK3371" t="s">
        <v>12028</v>
      </c>
      <c r="AL3371" t="s">
        <v>12032</v>
      </c>
      <c r="AM3371" t="s">
        <v>11327</v>
      </c>
      <c r="AN3371">
        <v>1</v>
      </c>
      <c r="AO3371" s="10" t="s">
        <v>12038</v>
      </c>
      <c r="AP3371" t="str" cm="1">
        <f t="array" ref="AP3371">_xlfn.IFS(
  Table1[[#This Row],[Age]]&lt;=25, "18-25",
  Table1[[#This Row],[Age]]&lt;=35, "26-35",
  Table1[[#This Row],[Age]]&lt;=45, "36-45",
  Table1[[#This Row],[Age]]&lt;=60, "46-60",
  TRUE, "60+")</f>
        <v>26-35</v>
      </c>
    </row>
    <row r="3372" spans="1:42" x14ac:dyDescent="0.3">
      <c r="A3372">
        <v>3371</v>
      </c>
      <c r="B3372" t="s">
        <v>27</v>
      </c>
      <c r="C3372" t="s">
        <v>61</v>
      </c>
      <c r="D3372">
        <v>33</v>
      </c>
      <c r="E3372" t="s">
        <v>106</v>
      </c>
      <c r="F3372" t="s">
        <v>3478</v>
      </c>
      <c r="G3372" t="s">
        <v>5142</v>
      </c>
      <c r="H3372">
        <v>19458798224</v>
      </c>
      <c r="I3372" t="s">
        <v>6996</v>
      </c>
      <c r="J3372" t="s">
        <v>7291</v>
      </c>
      <c r="K3372">
        <v>7172.59</v>
      </c>
      <c r="L3372" s="12" t="s">
        <v>9309</v>
      </c>
      <c r="M3372" s="10" t="s">
        <v>11276</v>
      </c>
      <c r="N3372">
        <v>3371</v>
      </c>
      <c r="O3372">
        <v>45128</v>
      </c>
      <c r="P3372" t="s">
        <v>11402</v>
      </c>
      <c r="Q3372" s="16">
        <v>1904.67</v>
      </c>
      <c r="R3372">
        <v>5267.92</v>
      </c>
      <c r="S3372">
        <v>64</v>
      </c>
      <c r="T3372">
        <v>3371</v>
      </c>
      <c r="U3372">
        <v>35680.269999999997</v>
      </c>
      <c r="V3372" t="s">
        <v>11411</v>
      </c>
      <c r="W3372">
        <v>2.89</v>
      </c>
      <c r="X3372">
        <v>36</v>
      </c>
      <c r="Y3372" t="s">
        <v>11590</v>
      </c>
      <c r="Z3372" t="s">
        <v>12011</v>
      </c>
      <c r="AA3372">
        <v>3371</v>
      </c>
      <c r="AB3372" t="s">
        <v>12017</v>
      </c>
      <c r="AC3372">
        <v>6489.84</v>
      </c>
      <c r="AD3372">
        <v>3792.37</v>
      </c>
      <c r="AE3372">
        <v>189.62</v>
      </c>
      <c r="AF3372" t="s">
        <v>11107</v>
      </c>
      <c r="AG3372" t="s">
        <v>11247</v>
      </c>
      <c r="AH3372">
        <v>356</v>
      </c>
      <c r="AI3372">
        <v>3371</v>
      </c>
      <c r="AJ3372" t="s">
        <v>11106</v>
      </c>
      <c r="AK3372" t="s">
        <v>12027</v>
      </c>
      <c r="AL3372" t="s">
        <v>12032</v>
      </c>
      <c r="AM3372" t="s">
        <v>11259</v>
      </c>
      <c r="AN3372">
        <v>1</v>
      </c>
      <c r="AO3372" s="10" t="s">
        <v>12038</v>
      </c>
      <c r="AP3372" t="str" cm="1">
        <f t="array" ref="AP3372">_xlfn.IFS(
  Table1[[#This Row],[Age]]&lt;=25, "18-25",
  Table1[[#This Row],[Age]]&lt;=35, "26-35",
  Table1[[#This Row],[Age]]&lt;=45, "36-45",
  Table1[[#This Row],[Age]]&lt;=60, "46-60",
  TRUE, "60+")</f>
        <v>26-35</v>
      </c>
    </row>
    <row r="3373" spans="1:42" x14ac:dyDescent="0.3">
      <c r="A3373">
        <v>3372</v>
      </c>
      <c r="B3373" t="s">
        <v>41</v>
      </c>
      <c r="C3373" t="s">
        <v>90</v>
      </c>
      <c r="D3373">
        <v>39</v>
      </c>
      <c r="E3373" t="s">
        <v>106</v>
      </c>
      <c r="F3373" t="s">
        <v>3479</v>
      </c>
      <c r="G3373" t="s">
        <v>5131</v>
      </c>
      <c r="H3373">
        <v>19458798225</v>
      </c>
      <c r="I3373" t="s">
        <v>6277</v>
      </c>
      <c r="J3373" t="s">
        <v>7292</v>
      </c>
      <c r="K3373">
        <v>3635.3</v>
      </c>
      <c r="L3373" s="12" t="s">
        <v>9646</v>
      </c>
      <c r="M3373" s="10" t="s">
        <v>11116</v>
      </c>
      <c r="N3373">
        <v>3372</v>
      </c>
      <c r="O3373">
        <v>44985</v>
      </c>
      <c r="P3373" t="s">
        <v>11404</v>
      </c>
      <c r="Q3373" s="16">
        <v>4776.1899999999996</v>
      </c>
      <c r="R3373">
        <v>8411.49</v>
      </c>
      <c r="S3373">
        <v>47</v>
      </c>
      <c r="T3373">
        <v>3372</v>
      </c>
      <c r="U3373">
        <v>34732.94</v>
      </c>
      <c r="V3373" t="s">
        <v>11413</v>
      </c>
      <c r="W3373">
        <v>5.65</v>
      </c>
      <c r="X3373">
        <v>60</v>
      </c>
      <c r="Y3373" t="s">
        <v>10791</v>
      </c>
      <c r="Z3373" t="s">
        <v>12011</v>
      </c>
      <c r="AA3373">
        <v>3372</v>
      </c>
      <c r="AB3373" t="s">
        <v>12016</v>
      </c>
      <c r="AC3373">
        <v>8633.4599999999991</v>
      </c>
      <c r="AD3373">
        <v>824.84</v>
      </c>
      <c r="AE3373">
        <v>41.24</v>
      </c>
      <c r="AF3373" t="s">
        <v>11046</v>
      </c>
      <c r="AG3373" t="s">
        <v>11110</v>
      </c>
      <c r="AH3373">
        <v>9997</v>
      </c>
      <c r="AI3373">
        <v>3372</v>
      </c>
      <c r="AJ3373" t="s">
        <v>11179</v>
      </c>
      <c r="AK3373" t="s">
        <v>12029</v>
      </c>
      <c r="AL3373" t="s">
        <v>12031</v>
      </c>
      <c r="AM3373" t="s">
        <v>11055</v>
      </c>
      <c r="AN3373">
        <v>1</v>
      </c>
      <c r="AO3373" s="10" t="s">
        <v>12045</v>
      </c>
      <c r="AP3373" t="str" cm="1">
        <f t="array" ref="AP3373">_xlfn.IFS(
  Table1[[#This Row],[Age]]&lt;=25, "18-25",
  Table1[[#This Row],[Age]]&lt;=35, "26-35",
  Table1[[#This Row],[Age]]&lt;=45, "36-45",
  Table1[[#This Row],[Age]]&lt;=60, "46-60",
  TRUE, "60+")</f>
        <v>36-45</v>
      </c>
    </row>
    <row r="3374" spans="1:42" x14ac:dyDescent="0.3">
      <c r="A3374">
        <v>3373</v>
      </c>
      <c r="B3374" t="s">
        <v>16</v>
      </c>
      <c r="C3374" t="s">
        <v>68</v>
      </c>
      <c r="D3374">
        <v>57</v>
      </c>
      <c r="E3374" t="s">
        <v>106</v>
      </c>
      <c r="F3374" t="s">
        <v>3480</v>
      </c>
      <c r="G3374" t="s">
        <v>5145</v>
      </c>
      <c r="H3374">
        <v>19458798226</v>
      </c>
      <c r="I3374" t="s">
        <v>5168</v>
      </c>
      <c r="J3374" t="s">
        <v>7292</v>
      </c>
      <c r="K3374">
        <v>3733.82</v>
      </c>
      <c r="L3374" s="12" t="s">
        <v>10034</v>
      </c>
      <c r="M3374" s="10" t="s">
        <v>11281</v>
      </c>
      <c r="N3374">
        <v>3373</v>
      </c>
      <c r="O3374">
        <v>45281</v>
      </c>
      <c r="P3374" t="s">
        <v>11402</v>
      </c>
      <c r="Q3374" s="16">
        <v>1860.89</v>
      </c>
      <c r="R3374">
        <v>5594.71</v>
      </c>
      <c r="S3374">
        <v>9</v>
      </c>
      <c r="T3374">
        <v>3373</v>
      </c>
      <c r="U3374">
        <v>36643.360000000001</v>
      </c>
      <c r="V3374" t="s">
        <v>11411</v>
      </c>
      <c r="W3374">
        <v>1.3</v>
      </c>
      <c r="X3374">
        <v>12</v>
      </c>
      <c r="Y3374" t="s">
        <v>11582</v>
      </c>
      <c r="Z3374" t="s">
        <v>12012</v>
      </c>
      <c r="AA3374">
        <v>3373</v>
      </c>
      <c r="AB3374" t="s">
        <v>12015</v>
      </c>
      <c r="AC3374">
        <v>3256.92</v>
      </c>
      <c r="AD3374">
        <v>1164.8499999999999</v>
      </c>
      <c r="AE3374">
        <v>58.24</v>
      </c>
      <c r="AF3374" t="s">
        <v>11231</v>
      </c>
      <c r="AG3374" t="s">
        <v>11341</v>
      </c>
      <c r="AH3374">
        <v>6999</v>
      </c>
      <c r="AI3374">
        <v>3373</v>
      </c>
      <c r="AJ3374" t="s">
        <v>11051</v>
      </c>
      <c r="AK3374" t="s">
        <v>12027</v>
      </c>
      <c r="AL3374" t="s">
        <v>12032</v>
      </c>
      <c r="AM3374" t="s">
        <v>11148</v>
      </c>
      <c r="AN3374">
        <v>1</v>
      </c>
      <c r="AO3374" s="10" t="s">
        <v>12036</v>
      </c>
      <c r="AP3374" t="str" cm="1">
        <f t="array" ref="AP3374">_xlfn.IFS(
  Table1[[#This Row],[Age]]&lt;=25, "18-25",
  Table1[[#This Row],[Age]]&lt;=35, "26-35",
  Table1[[#This Row],[Age]]&lt;=45, "36-45",
  Table1[[#This Row],[Age]]&lt;=60, "46-60",
  TRUE, "60+")</f>
        <v>46-60</v>
      </c>
    </row>
    <row r="3375" spans="1:42" x14ac:dyDescent="0.3">
      <c r="A3375">
        <v>3374</v>
      </c>
      <c r="B3375" t="s">
        <v>38</v>
      </c>
      <c r="C3375" t="s">
        <v>74</v>
      </c>
      <c r="D3375">
        <v>66</v>
      </c>
      <c r="E3375" t="s">
        <v>104</v>
      </c>
      <c r="F3375" t="s">
        <v>3481</v>
      </c>
      <c r="G3375" t="s">
        <v>5124</v>
      </c>
      <c r="H3375">
        <v>19458798227</v>
      </c>
      <c r="I3375" t="s">
        <v>6040</v>
      </c>
      <c r="J3375" t="s">
        <v>7292</v>
      </c>
      <c r="K3375">
        <v>860.35</v>
      </c>
      <c r="L3375" s="12" t="s">
        <v>10035</v>
      </c>
      <c r="M3375" s="10" t="s">
        <v>11351</v>
      </c>
      <c r="N3375">
        <v>3374</v>
      </c>
      <c r="O3375">
        <v>44951</v>
      </c>
      <c r="P3375" t="s">
        <v>11402</v>
      </c>
      <c r="Q3375" s="16">
        <v>1287.42</v>
      </c>
      <c r="R3375">
        <v>-427.07</v>
      </c>
      <c r="S3375">
        <v>35</v>
      </c>
      <c r="T3375">
        <v>3374</v>
      </c>
      <c r="U3375">
        <v>42634.09</v>
      </c>
      <c r="V3375" t="s">
        <v>11412</v>
      </c>
      <c r="W3375">
        <v>8.23</v>
      </c>
      <c r="X3375">
        <v>12</v>
      </c>
      <c r="Y3375" t="s">
        <v>11637</v>
      </c>
      <c r="Z3375" t="s">
        <v>12012</v>
      </c>
      <c r="AA3375">
        <v>3374</v>
      </c>
      <c r="AB3375" t="s">
        <v>12015</v>
      </c>
      <c r="AC3375">
        <v>1680.25</v>
      </c>
      <c r="AD3375">
        <v>3921.74</v>
      </c>
      <c r="AE3375">
        <v>196.09</v>
      </c>
      <c r="AF3375" t="s">
        <v>11076</v>
      </c>
      <c r="AG3375" t="s">
        <v>11221</v>
      </c>
      <c r="AH3375">
        <v>9607</v>
      </c>
      <c r="AI3375">
        <v>3374</v>
      </c>
      <c r="AJ3375" t="s">
        <v>11237</v>
      </c>
      <c r="AK3375" t="s">
        <v>12029</v>
      </c>
      <c r="AL3375" t="s">
        <v>12031</v>
      </c>
      <c r="AM3375" t="s">
        <v>11214</v>
      </c>
      <c r="AN3375">
        <v>1</v>
      </c>
      <c r="AO3375" s="10" t="s">
        <v>12039</v>
      </c>
      <c r="AP3375" t="str" cm="1">
        <f t="array" ref="AP3375">_xlfn.IFS(
  Table1[[#This Row],[Age]]&lt;=25, "18-25",
  Table1[[#This Row],[Age]]&lt;=35, "26-35",
  Table1[[#This Row],[Age]]&lt;=45, "36-45",
  Table1[[#This Row],[Age]]&lt;=60, "46-60",
  TRUE, "60+")</f>
        <v>60+</v>
      </c>
    </row>
    <row r="3376" spans="1:42" x14ac:dyDescent="0.3">
      <c r="A3376">
        <v>3375</v>
      </c>
      <c r="B3376" t="s">
        <v>13</v>
      </c>
      <c r="C3376" t="s">
        <v>62</v>
      </c>
      <c r="D3376">
        <v>60</v>
      </c>
      <c r="E3376" t="s">
        <v>104</v>
      </c>
      <c r="F3376" t="s">
        <v>3482</v>
      </c>
      <c r="G3376" t="s">
        <v>5134</v>
      </c>
      <c r="H3376">
        <v>19458798228</v>
      </c>
      <c r="I3376" t="s">
        <v>5719</v>
      </c>
      <c r="J3376" t="s">
        <v>7292</v>
      </c>
      <c r="K3376">
        <v>5564.29</v>
      </c>
      <c r="L3376" s="12" t="s">
        <v>10036</v>
      </c>
      <c r="M3376" s="10" t="s">
        <v>11386</v>
      </c>
      <c r="N3376">
        <v>3375</v>
      </c>
      <c r="O3376">
        <v>44957</v>
      </c>
      <c r="P3376" t="s">
        <v>11402</v>
      </c>
      <c r="Q3376" s="16">
        <v>3102.29</v>
      </c>
      <c r="R3376">
        <v>8666.58</v>
      </c>
      <c r="S3376">
        <v>47</v>
      </c>
      <c r="T3376">
        <v>3375</v>
      </c>
      <c r="U3376">
        <v>11805.3</v>
      </c>
      <c r="V3376" t="s">
        <v>11413</v>
      </c>
      <c r="W3376">
        <v>8</v>
      </c>
      <c r="X3376">
        <v>36</v>
      </c>
      <c r="Y3376" t="s">
        <v>8081</v>
      </c>
      <c r="Z3376" t="s">
        <v>12011</v>
      </c>
      <c r="AA3376">
        <v>3375</v>
      </c>
      <c r="AB3376" t="s">
        <v>12015</v>
      </c>
      <c r="AC3376">
        <v>9692.74</v>
      </c>
      <c r="AD3376">
        <v>4888.5200000000004</v>
      </c>
      <c r="AE3376">
        <v>244.43</v>
      </c>
      <c r="AF3376" t="s">
        <v>11301</v>
      </c>
      <c r="AG3376" t="s">
        <v>11141</v>
      </c>
      <c r="AH3376">
        <v>3316</v>
      </c>
      <c r="AI3376">
        <v>3375</v>
      </c>
      <c r="AJ3376" t="s">
        <v>11321</v>
      </c>
      <c r="AK3376" t="s">
        <v>12027</v>
      </c>
      <c r="AL3376" t="s">
        <v>12032</v>
      </c>
      <c r="AM3376" t="s">
        <v>11113</v>
      </c>
      <c r="AN3376">
        <v>1</v>
      </c>
      <c r="AO3376" s="10" t="s">
        <v>12039</v>
      </c>
      <c r="AP3376" t="str" cm="1">
        <f t="array" ref="AP3376">_xlfn.IFS(
  Table1[[#This Row],[Age]]&lt;=25, "18-25",
  Table1[[#This Row],[Age]]&lt;=35, "26-35",
  Table1[[#This Row],[Age]]&lt;=45, "36-45",
  Table1[[#This Row],[Age]]&lt;=60, "46-60",
  TRUE, "60+")</f>
        <v>46-60</v>
      </c>
    </row>
    <row r="3377" spans="1:42" x14ac:dyDescent="0.3">
      <c r="A3377">
        <v>3376</v>
      </c>
      <c r="B3377" t="s">
        <v>26</v>
      </c>
      <c r="C3377" t="s">
        <v>96</v>
      </c>
      <c r="D3377">
        <v>28</v>
      </c>
      <c r="E3377" t="s">
        <v>105</v>
      </c>
      <c r="F3377" t="s">
        <v>3483</v>
      </c>
      <c r="G3377" t="s">
        <v>5148</v>
      </c>
      <c r="H3377">
        <v>19458798229</v>
      </c>
      <c r="I3377" t="s">
        <v>6997</v>
      </c>
      <c r="J3377" t="s">
        <v>7291</v>
      </c>
      <c r="K3377">
        <v>4227.3500000000004</v>
      </c>
      <c r="L3377" s="12" t="s">
        <v>10037</v>
      </c>
      <c r="M3377" s="10" t="s">
        <v>11326</v>
      </c>
      <c r="N3377">
        <v>3376</v>
      </c>
      <c r="O3377">
        <v>45000</v>
      </c>
      <c r="P3377" t="s">
        <v>11404</v>
      </c>
      <c r="Q3377" s="16">
        <v>802.88</v>
      </c>
      <c r="R3377">
        <v>3424.47</v>
      </c>
      <c r="S3377">
        <v>88</v>
      </c>
      <c r="T3377">
        <v>3376</v>
      </c>
      <c r="U3377">
        <v>11521.84</v>
      </c>
      <c r="V3377" t="s">
        <v>11413</v>
      </c>
      <c r="W3377">
        <v>5.85</v>
      </c>
      <c r="X3377">
        <v>24</v>
      </c>
      <c r="Y3377" t="s">
        <v>9774</v>
      </c>
      <c r="Z3377" t="s">
        <v>12010</v>
      </c>
      <c r="AA3377">
        <v>3376</v>
      </c>
      <c r="AB3377" t="s">
        <v>12015</v>
      </c>
      <c r="AC3377">
        <v>6551.67</v>
      </c>
      <c r="AD3377">
        <v>3889.33</v>
      </c>
      <c r="AE3377">
        <v>194.47</v>
      </c>
      <c r="AF3377" t="s">
        <v>11060</v>
      </c>
      <c r="AG3377" t="s">
        <v>11371</v>
      </c>
      <c r="AH3377">
        <v>5598</v>
      </c>
      <c r="AI3377">
        <v>3376</v>
      </c>
      <c r="AJ3377" t="s">
        <v>11211</v>
      </c>
      <c r="AK3377" t="s">
        <v>12027</v>
      </c>
      <c r="AL3377" t="s">
        <v>12032</v>
      </c>
      <c r="AM3377" t="s">
        <v>11091</v>
      </c>
      <c r="AN3377">
        <v>1</v>
      </c>
      <c r="AO3377" s="10" t="s">
        <v>12047</v>
      </c>
      <c r="AP3377" t="str" cm="1">
        <f t="array" ref="AP3377">_xlfn.IFS(
  Table1[[#This Row],[Age]]&lt;=25, "18-25",
  Table1[[#This Row],[Age]]&lt;=35, "26-35",
  Table1[[#This Row],[Age]]&lt;=45, "36-45",
  Table1[[#This Row],[Age]]&lt;=60, "46-60",
  TRUE, "60+")</f>
        <v>26-35</v>
      </c>
    </row>
    <row r="3378" spans="1:42" x14ac:dyDescent="0.3">
      <c r="A3378">
        <v>3377</v>
      </c>
      <c r="B3378" t="s">
        <v>28</v>
      </c>
      <c r="C3378" t="s">
        <v>76</v>
      </c>
      <c r="D3378">
        <v>55</v>
      </c>
      <c r="E3378" t="s">
        <v>106</v>
      </c>
      <c r="F3378" t="s">
        <v>3484</v>
      </c>
      <c r="G3378" t="s">
        <v>5112</v>
      </c>
      <c r="H3378">
        <v>19458798230</v>
      </c>
      <c r="I3378" t="s">
        <v>6998</v>
      </c>
      <c r="J3378" t="s">
        <v>7292</v>
      </c>
      <c r="K3378">
        <v>8141.66</v>
      </c>
      <c r="L3378" s="12" t="s">
        <v>10006</v>
      </c>
      <c r="M3378" s="10" t="s">
        <v>11190</v>
      </c>
      <c r="N3378">
        <v>3377</v>
      </c>
      <c r="O3378">
        <v>44929</v>
      </c>
      <c r="P3378" t="s">
        <v>11402</v>
      </c>
      <c r="Q3378" s="16">
        <v>3129.18</v>
      </c>
      <c r="R3378">
        <v>11270.84</v>
      </c>
      <c r="S3378">
        <v>82</v>
      </c>
      <c r="T3378">
        <v>3377</v>
      </c>
      <c r="U3378">
        <v>48563.44</v>
      </c>
      <c r="V3378" t="s">
        <v>11412</v>
      </c>
      <c r="W3378">
        <v>4.5599999999999996</v>
      </c>
      <c r="X3378">
        <v>24</v>
      </c>
      <c r="Y3378" t="s">
        <v>10201</v>
      </c>
      <c r="Z3378" t="s">
        <v>12010</v>
      </c>
      <c r="AA3378">
        <v>3377</v>
      </c>
      <c r="AB3378" t="s">
        <v>12017</v>
      </c>
      <c r="AC3378">
        <v>2279.3000000000002</v>
      </c>
      <c r="AD3378">
        <v>987.01</v>
      </c>
      <c r="AE3378">
        <v>49.35</v>
      </c>
      <c r="AF3378" t="s">
        <v>11234</v>
      </c>
      <c r="AG3378" t="s">
        <v>11294</v>
      </c>
      <c r="AH3378">
        <v>8794</v>
      </c>
      <c r="AI3378">
        <v>3377</v>
      </c>
      <c r="AJ3378" t="s">
        <v>11210</v>
      </c>
      <c r="AK3378" t="s">
        <v>12027</v>
      </c>
      <c r="AL3378" t="s">
        <v>12031</v>
      </c>
      <c r="AM3378" t="s">
        <v>11146</v>
      </c>
      <c r="AN3378">
        <v>1</v>
      </c>
      <c r="AO3378" s="10" t="s">
        <v>12039</v>
      </c>
      <c r="AP3378" t="str" cm="1">
        <f t="array" ref="AP3378">_xlfn.IFS(
  Table1[[#This Row],[Age]]&lt;=25, "18-25",
  Table1[[#This Row],[Age]]&lt;=35, "26-35",
  Table1[[#This Row],[Age]]&lt;=45, "36-45",
  Table1[[#This Row],[Age]]&lt;=60, "46-60",
  TRUE, "60+")</f>
        <v>46-60</v>
      </c>
    </row>
    <row r="3379" spans="1:42" x14ac:dyDescent="0.3">
      <c r="A3379">
        <v>3378</v>
      </c>
      <c r="B3379" t="s">
        <v>2</v>
      </c>
      <c r="C3379" t="s">
        <v>95</v>
      </c>
      <c r="D3379">
        <v>42</v>
      </c>
      <c r="E3379" t="s">
        <v>106</v>
      </c>
      <c r="F3379" t="s">
        <v>3485</v>
      </c>
      <c r="G3379" t="s">
        <v>5133</v>
      </c>
      <c r="H3379">
        <v>19458798231</v>
      </c>
      <c r="I3379" t="s">
        <v>5951</v>
      </c>
      <c r="J3379" t="s">
        <v>7292</v>
      </c>
      <c r="K3379">
        <v>4448.72</v>
      </c>
      <c r="L3379" s="12" t="s">
        <v>9309</v>
      </c>
      <c r="M3379" s="10" t="s">
        <v>11138</v>
      </c>
      <c r="N3379">
        <v>3378</v>
      </c>
      <c r="O3379">
        <v>45268</v>
      </c>
      <c r="P3379" t="s">
        <v>11404</v>
      </c>
      <c r="Q3379" s="16">
        <v>2298.29</v>
      </c>
      <c r="R3379">
        <v>2150.4299999999998</v>
      </c>
      <c r="S3379">
        <v>17</v>
      </c>
      <c r="T3379">
        <v>3378</v>
      </c>
      <c r="U3379">
        <v>42714.71</v>
      </c>
      <c r="V3379" t="s">
        <v>11413</v>
      </c>
      <c r="W3379">
        <v>4.33</v>
      </c>
      <c r="X3379">
        <v>48</v>
      </c>
      <c r="Y3379" t="s">
        <v>10099</v>
      </c>
      <c r="Z3379" t="s">
        <v>12012</v>
      </c>
      <c r="AA3379">
        <v>3378</v>
      </c>
      <c r="AB3379" t="s">
        <v>12016</v>
      </c>
      <c r="AC3379">
        <v>3255.92</v>
      </c>
      <c r="AD3379">
        <v>1489.76</v>
      </c>
      <c r="AE3379">
        <v>74.489999999999995</v>
      </c>
      <c r="AF3379" t="s">
        <v>11155</v>
      </c>
      <c r="AG3379" t="s">
        <v>11208</v>
      </c>
      <c r="AH3379">
        <v>2846</v>
      </c>
      <c r="AI3379">
        <v>3378</v>
      </c>
      <c r="AJ3379" t="s">
        <v>11089</v>
      </c>
      <c r="AK3379" t="s">
        <v>12028</v>
      </c>
      <c r="AL3379" t="s">
        <v>12032</v>
      </c>
      <c r="AM3379" t="s">
        <v>11146</v>
      </c>
      <c r="AN3379">
        <v>1</v>
      </c>
      <c r="AO3379" s="10" t="s">
        <v>12036</v>
      </c>
      <c r="AP3379" t="str" cm="1">
        <f t="array" ref="AP3379">_xlfn.IFS(
  Table1[[#This Row],[Age]]&lt;=25, "18-25",
  Table1[[#This Row],[Age]]&lt;=35, "26-35",
  Table1[[#This Row],[Age]]&lt;=45, "36-45",
  Table1[[#This Row],[Age]]&lt;=60, "46-60",
  TRUE, "60+")</f>
        <v>36-45</v>
      </c>
    </row>
    <row r="3380" spans="1:42" x14ac:dyDescent="0.3">
      <c r="A3380">
        <v>3379</v>
      </c>
      <c r="B3380" t="s">
        <v>40</v>
      </c>
      <c r="C3380" t="s">
        <v>91</v>
      </c>
      <c r="D3380">
        <v>47</v>
      </c>
      <c r="E3380" t="s">
        <v>105</v>
      </c>
      <c r="F3380" t="s">
        <v>3486</v>
      </c>
      <c r="G3380" t="s">
        <v>5133</v>
      </c>
      <c r="H3380">
        <v>19458798232</v>
      </c>
      <c r="I3380" t="s">
        <v>6637</v>
      </c>
      <c r="J3380" t="s">
        <v>7292</v>
      </c>
      <c r="K3380">
        <v>9710.89</v>
      </c>
      <c r="L3380" s="12" t="s">
        <v>10038</v>
      </c>
      <c r="M3380" s="10" t="s">
        <v>11141</v>
      </c>
      <c r="N3380">
        <v>3379</v>
      </c>
      <c r="O3380">
        <v>45028</v>
      </c>
      <c r="P3380" t="s">
        <v>11403</v>
      </c>
      <c r="Q3380" s="16">
        <v>3659.88</v>
      </c>
      <c r="R3380">
        <v>6051.01</v>
      </c>
      <c r="S3380">
        <v>1</v>
      </c>
      <c r="T3380">
        <v>3379</v>
      </c>
      <c r="U3380">
        <v>29993.55</v>
      </c>
      <c r="V3380" t="s">
        <v>11413</v>
      </c>
      <c r="W3380">
        <v>2.81</v>
      </c>
      <c r="X3380">
        <v>12</v>
      </c>
      <c r="Y3380" t="s">
        <v>10800</v>
      </c>
      <c r="Z3380" t="s">
        <v>12012</v>
      </c>
      <c r="AA3380">
        <v>3379</v>
      </c>
      <c r="AB3380" t="s">
        <v>12016</v>
      </c>
      <c r="AC3380">
        <v>4768.22</v>
      </c>
      <c r="AD3380">
        <v>3198.4</v>
      </c>
      <c r="AE3380">
        <v>159.91999999999999</v>
      </c>
      <c r="AF3380" t="s">
        <v>11173</v>
      </c>
      <c r="AG3380" t="s">
        <v>11190</v>
      </c>
      <c r="AH3380">
        <v>631</v>
      </c>
      <c r="AI3380">
        <v>3379</v>
      </c>
      <c r="AJ3380" t="s">
        <v>11373</v>
      </c>
      <c r="AK3380" t="s">
        <v>12027</v>
      </c>
      <c r="AL3380" t="s">
        <v>12031</v>
      </c>
      <c r="AM3380" t="s">
        <v>11050</v>
      </c>
      <c r="AN3380">
        <v>1</v>
      </c>
      <c r="AO3380" s="10" t="s">
        <v>12037</v>
      </c>
      <c r="AP3380" t="str" cm="1">
        <f t="array" ref="AP3380">_xlfn.IFS(
  Table1[[#This Row],[Age]]&lt;=25, "18-25",
  Table1[[#This Row],[Age]]&lt;=35, "26-35",
  Table1[[#This Row],[Age]]&lt;=45, "36-45",
  Table1[[#This Row],[Age]]&lt;=60, "46-60",
  TRUE, "60+")</f>
        <v>46-60</v>
      </c>
    </row>
    <row r="3381" spans="1:42" x14ac:dyDescent="0.3">
      <c r="A3381">
        <v>3380</v>
      </c>
      <c r="B3381" t="s">
        <v>31</v>
      </c>
      <c r="C3381" t="s">
        <v>74</v>
      </c>
      <c r="D3381">
        <v>19</v>
      </c>
      <c r="E3381" t="s">
        <v>104</v>
      </c>
      <c r="F3381" t="s">
        <v>3487</v>
      </c>
      <c r="G3381" t="s">
        <v>5144</v>
      </c>
      <c r="H3381">
        <v>19458798233</v>
      </c>
      <c r="I3381" t="s">
        <v>6999</v>
      </c>
      <c r="J3381" t="s">
        <v>7292</v>
      </c>
      <c r="K3381">
        <v>1800.68</v>
      </c>
      <c r="L3381" s="12" t="s">
        <v>7873</v>
      </c>
      <c r="M3381" s="10" t="s">
        <v>11203</v>
      </c>
      <c r="N3381">
        <v>3380</v>
      </c>
      <c r="O3381">
        <v>45120</v>
      </c>
      <c r="P3381" t="s">
        <v>11403</v>
      </c>
      <c r="Q3381" s="16">
        <v>2898.31</v>
      </c>
      <c r="R3381">
        <v>-1097.6300000000001</v>
      </c>
      <c r="S3381">
        <v>55</v>
      </c>
      <c r="T3381">
        <v>3380</v>
      </c>
      <c r="U3381">
        <v>1400.76</v>
      </c>
      <c r="V3381" t="s">
        <v>11413</v>
      </c>
      <c r="W3381">
        <v>4.8499999999999996</v>
      </c>
      <c r="X3381">
        <v>48</v>
      </c>
      <c r="Y3381" t="s">
        <v>10787</v>
      </c>
      <c r="Z3381" t="s">
        <v>12012</v>
      </c>
      <c r="AA3381">
        <v>3380</v>
      </c>
      <c r="AB3381" t="s">
        <v>12017</v>
      </c>
      <c r="AC3381">
        <v>9706.3799999999992</v>
      </c>
      <c r="AD3381">
        <v>4773.6400000000003</v>
      </c>
      <c r="AE3381">
        <v>238.68</v>
      </c>
      <c r="AF3381" t="s">
        <v>11072</v>
      </c>
      <c r="AG3381" t="s">
        <v>11237</v>
      </c>
      <c r="AH3381">
        <v>8703</v>
      </c>
      <c r="AI3381">
        <v>3380</v>
      </c>
      <c r="AJ3381" t="s">
        <v>11135</v>
      </c>
      <c r="AK3381" t="s">
        <v>12028</v>
      </c>
      <c r="AL3381" t="s">
        <v>12031</v>
      </c>
      <c r="AM3381" t="s">
        <v>11339</v>
      </c>
      <c r="AN3381">
        <v>1</v>
      </c>
      <c r="AO3381" s="10" t="s">
        <v>12038</v>
      </c>
      <c r="AP3381" t="str" cm="1">
        <f t="array" ref="AP3381">_xlfn.IFS(
  Table1[[#This Row],[Age]]&lt;=25, "18-25",
  Table1[[#This Row],[Age]]&lt;=35, "26-35",
  Table1[[#This Row],[Age]]&lt;=45, "36-45",
  Table1[[#This Row],[Age]]&lt;=60, "46-60",
  TRUE, "60+")</f>
        <v>18-25</v>
      </c>
    </row>
    <row r="3382" spans="1:42" x14ac:dyDescent="0.3">
      <c r="A3382">
        <v>3381</v>
      </c>
      <c r="B3382" t="s">
        <v>37</v>
      </c>
      <c r="C3382" t="s">
        <v>94</v>
      </c>
      <c r="D3382">
        <v>18</v>
      </c>
      <c r="E3382" t="s">
        <v>106</v>
      </c>
      <c r="F3382" t="s">
        <v>3488</v>
      </c>
      <c r="G3382" t="s">
        <v>5113</v>
      </c>
      <c r="H3382">
        <v>19458798234</v>
      </c>
      <c r="I3382" t="s">
        <v>5748</v>
      </c>
      <c r="J3382" t="s">
        <v>7291</v>
      </c>
      <c r="K3382">
        <v>2743.91</v>
      </c>
      <c r="L3382" s="12" t="s">
        <v>7731</v>
      </c>
      <c r="M3382" s="10" t="s">
        <v>11279</v>
      </c>
      <c r="N3382">
        <v>3381</v>
      </c>
      <c r="O3382">
        <v>45141</v>
      </c>
      <c r="P3382" t="s">
        <v>11403</v>
      </c>
      <c r="Q3382" s="16">
        <v>891.15</v>
      </c>
      <c r="R3382">
        <v>3635.06</v>
      </c>
      <c r="S3382">
        <v>11</v>
      </c>
      <c r="T3382">
        <v>3381</v>
      </c>
      <c r="U3382">
        <v>42883.15</v>
      </c>
      <c r="V3382" t="s">
        <v>11412</v>
      </c>
      <c r="W3382">
        <v>3.74</v>
      </c>
      <c r="X3382">
        <v>12</v>
      </c>
      <c r="Y3382" t="s">
        <v>7440</v>
      </c>
      <c r="Z3382" t="s">
        <v>12010</v>
      </c>
      <c r="AA3382">
        <v>3381</v>
      </c>
      <c r="AB3382" t="s">
        <v>12017</v>
      </c>
      <c r="AC3382">
        <v>2055.5700000000002</v>
      </c>
      <c r="AD3382">
        <v>4973.3100000000004</v>
      </c>
      <c r="AE3382">
        <v>248.67</v>
      </c>
      <c r="AF3382" t="s">
        <v>11366</v>
      </c>
      <c r="AG3382" t="s">
        <v>11328</v>
      </c>
      <c r="AH3382">
        <v>5291</v>
      </c>
      <c r="AI3382">
        <v>3381</v>
      </c>
      <c r="AJ3382" t="s">
        <v>11257</v>
      </c>
      <c r="AK3382" t="s">
        <v>12027</v>
      </c>
      <c r="AL3382" t="s">
        <v>12031</v>
      </c>
      <c r="AM3382" t="s">
        <v>11272</v>
      </c>
      <c r="AN3382">
        <v>1</v>
      </c>
      <c r="AO3382" s="10" t="s">
        <v>12041</v>
      </c>
      <c r="AP3382" t="str" cm="1">
        <f t="array" ref="AP3382">_xlfn.IFS(
  Table1[[#This Row],[Age]]&lt;=25, "18-25",
  Table1[[#This Row],[Age]]&lt;=35, "26-35",
  Table1[[#This Row],[Age]]&lt;=45, "36-45",
  Table1[[#This Row],[Age]]&lt;=60, "46-60",
  TRUE, "60+")</f>
        <v>18-25</v>
      </c>
    </row>
    <row r="3383" spans="1:42" x14ac:dyDescent="0.3">
      <c r="A3383">
        <v>3382</v>
      </c>
      <c r="B3383" t="s">
        <v>47</v>
      </c>
      <c r="C3383" t="s">
        <v>57</v>
      </c>
      <c r="D3383">
        <v>69</v>
      </c>
      <c r="E3383" t="s">
        <v>105</v>
      </c>
      <c r="F3383" t="s">
        <v>3489</v>
      </c>
      <c r="G3383" t="s">
        <v>5114</v>
      </c>
      <c r="H3383">
        <v>19458798235</v>
      </c>
      <c r="I3383" t="s">
        <v>6176</v>
      </c>
      <c r="J3383" t="s">
        <v>7292</v>
      </c>
      <c r="K3383">
        <v>3979.94</v>
      </c>
      <c r="L3383" s="12" t="s">
        <v>10039</v>
      </c>
      <c r="M3383" s="10" t="s">
        <v>11398</v>
      </c>
      <c r="N3383">
        <v>3382</v>
      </c>
      <c r="O3383">
        <v>45047</v>
      </c>
      <c r="P3383" t="s">
        <v>11403</v>
      </c>
      <c r="Q3383" s="16">
        <v>4687.51</v>
      </c>
      <c r="R3383">
        <v>8667.4500000000007</v>
      </c>
      <c r="S3383">
        <v>33</v>
      </c>
      <c r="T3383">
        <v>3382</v>
      </c>
      <c r="U3383">
        <v>37828.230000000003</v>
      </c>
      <c r="V3383" t="s">
        <v>11413</v>
      </c>
      <c r="W3383">
        <v>6.2</v>
      </c>
      <c r="X3383">
        <v>48</v>
      </c>
      <c r="Y3383" t="s">
        <v>11822</v>
      </c>
      <c r="Z3383" t="s">
        <v>12011</v>
      </c>
      <c r="AA3383">
        <v>3382</v>
      </c>
      <c r="AB3383" t="s">
        <v>12015</v>
      </c>
      <c r="AC3383">
        <v>4845.32</v>
      </c>
      <c r="AD3383">
        <v>2938.02</v>
      </c>
      <c r="AE3383">
        <v>146.9</v>
      </c>
      <c r="AF3383" t="s">
        <v>11145</v>
      </c>
      <c r="AG3383" t="s">
        <v>11392</v>
      </c>
      <c r="AH3383">
        <v>7224</v>
      </c>
      <c r="AI3383">
        <v>3382</v>
      </c>
      <c r="AJ3383" t="s">
        <v>11110</v>
      </c>
      <c r="AK3383" t="s">
        <v>12028</v>
      </c>
      <c r="AL3383" t="s">
        <v>12032</v>
      </c>
      <c r="AM3383" t="s">
        <v>11288</v>
      </c>
      <c r="AN3383">
        <v>1</v>
      </c>
      <c r="AO3383" s="10" t="s">
        <v>12046</v>
      </c>
      <c r="AP3383" t="str" cm="1">
        <f t="array" ref="AP3383">_xlfn.IFS(
  Table1[[#This Row],[Age]]&lt;=25, "18-25",
  Table1[[#This Row],[Age]]&lt;=35, "26-35",
  Table1[[#This Row],[Age]]&lt;=45, "36-45",
  Table1[[#This Row],[Age]]&lt;=60, "46-60",
  TRUE, "60+")</f>
        <v>60+</v>
      </c>
    </row>
    <row r="3384" spans="1:42" x14ac:dyDescent="0.3">
      <c r="A3384">
        <v>3383</v>
      </c>
      <c r="B3384" t="s">
        <v>6</v>
      </c>
      <c r="C3384" t="s">
        <v>65</v>
      </c>
      <c r="D3384">
        <v>55</v>
      </c>
      <c r="E3384" t="s">
        <v>104</v>
      </c>
      <c r="F3384" t="s">
        <v>3490</v>
      </c>
      <c r="G3384" t="s">
        <v>5134</v>
      </c>
      <c r="H3384">
        <v>19458798236</v>
      </c>
      <c r="I3384" t="s">
        <v>5230</v>
      </c>
      <c r="J3384" t="s">
        <v>7291</v>
      </c>
      <c r="K3384">
        <v>1787.17</v>
      </c>
      <c r="L3384" s="12" t="s">
        <v>10040</v>
      </c>
      <c r="M3384" s="10" t="s">
        <v>11183</v>
      </c>
      <c r="N3384">
        <v>3383</v>
      </c>
      <c r="O3384">
        <v>45286</v>
      </c>
      <c r="P3384" t="s">
        <v>11402</v>
      </c>
      <c r="Q3384" s="16">
        <v>2249.42</v>
      </c>
      <c r="R3384">
        <v>-462.25</v>
      </c>
      <c r="S3384">
        <v>70</v>
      </c>
      <c r="T3384">
        <v>3383</v>
      </c>
      <c r="U3384">
        <v>47862.43</v>
      </c>
      <c r="V3384" t="s">
        <v>11411</v>
      </c>
      <c r="W3384">
        <v>8.08</v>
      </c>
      <c r="X3384">
        <v>24</v>
      </c>
      <c r="Y3384" t="s">
        <v>8074</v>
      </c>
      <c r="Z3384" t="s">
        <v>12010</v>
      </c>
      <c r="AA3384">
        <v>3383</v>
      </c>
      <c r="AB3384" t="s">
        <v>12016</v>
      </c>
      <c r="AC3384">
        <v>4934.78</v>
      </c>
      <c r="AD3384">
        <v>2182.15</v>
      </c>
      <c r="AE3384">
        <v>109.11</v>
      </c>
      <c r="AF3384" t="s">
        <v>11039</v>
      </c>
      <c r="AG3384" t="s">
        <v>11320</v>
      </c>
      <c r="AH3384">
        <v>853</v>
      </c>
      <c r="AI3384">
        <v>3383</v>
      </c>
      <c r="AJ3384" t="s">
        <v>11272</v>
      </c>
      <c r="AK3384" t="s">
        <v>12028</v>
      </c>
      <c r="AL3384" t="s">
        <v>12031</v>
      </c>
      <c r="AM3384" t="s">
        <v>11332</v>
      </c>
      <c r="AN3384">
        <v>1</v>
      </c>
      <c r="AO3384" s="10" t="s">
        <v>12036</v>
      </c>
      <c r="AP3384" t="str" cm="1">
        <f t="array" ref="AP3384">_xlfn.IFS(
  Table1[[#This Row],[Age]]&lt;=25, "18-25",
  Table1[[#This Row],[Age]]&lt;=35, "26-35",
  Table1[[#This Row],[Age]]&lt;=45, "36-45",
  Table1[[#This Row],[Age]]&lt;=60, "46-60",
  TRUE, "60+")</f>
        <v>46-60</v>
      </c>
    </row>
    <row r="3385" spans="1:42" x14ac:dyDescent="0.3">
      <c r="A3385">
        <v>3384</v>
      </c>
      <c r="B3385" t="s">
        <v>9</v>
      </c>
      <c r="C3385" t="s">
        <v>68</v>
      </c>
      <c r="D3385">
        <v>54</v>
      </c>
      <c r="E3385" t="s">
        <v>105</v>
      </c>
      <c r="F3385" t="s">
        <v>3491</v>
      </c>
      <c r="G3385" t="s">
        <v>5110</v>
      </c>
      <c r="H3385">
        <v>19458798237</v>
      </c>
      <c r="I3385" t="s">
        <v>7000</v>
      </c>
      <c r="J3385" t="s">
        <v>7292</v>
      </c>
      <c r="K3385">
        <v>9725.94</v>
      </c>
      <c r="L3385" s="12" t="s">
        <v>8316</v>
      </c>
      <c r="M3385" s="10" t="s">
        <v>11148</v>
      </c>
      <c r="N3385">
        <v>3384</v>
      </c>
      <c r="O3385">
        <v>45244</v>
      </c>
      <c r="P3385" t="s">
        <v>11402</v>
      </c>
      <c r="Q3385" s="16">
        <v>3725.36</v>
      </c>
      <c r="R3385">
        <v>6000.58</v>
      </c>
      <c r="S3385">
        <v>56</v>
      </c>
      <c r="T3385">
        <v>3384</v>
      </c>
      <c r="U3385">
        <v>1644.93</v>
      </c>
      <c r="V3385" t="s">
        <v>11413</v>
      </c>
      <c r="W3385">
        <v>7.25</v>
      </c>
      <c r="X3385">
        <v>24</v>
      </c>
      <c r="Y3385" t="s">
        <v>11833</v>
      </c>
      <c r="Z3385" t="s">
        <v>12011</v>
      </c>
      <c r="AA3385">
        <v>3384</v>
      </c>
      <c r="AB3385" t="s">
        <v>12015</v>
      </c>
      <c r="AC3385">
        <v>9929.5400000000009</v>
      </c>
      <c r="AD3385">
        <v>1209.02</v>
      </c>
      <c r="AE3385">
        <v>60.45</v>
      </c>
      <c r="AF3385" t="s">
        <v>11075</v>
      </c>
      <c r="AG3385" t="s">
        <v>11298</v>
      </c>
      <c r="AH3385">
        <v>5488</v>
      </c>
      <c r="AI3385">
        <v>3384</v>
      </c>
      <c r="AJ3385" t="s">
        <v>11334</v>
      </c>
      <c r="AK3385" t="s">
        <v>12027</v>
      </c>
      <c r="AL3385" t="s">
        <v>12032</v>
      </c>
      <c r="AM3385" t="s">
        <v>11176</v>
      </c>
      <c r="AN3385">
        <v>1</v>
      </c>
      <c r="AO3385" s="10" t="s">
        <v>12040</v>
      </c>
      <c r="AP3385" t="str" cm="1">
        <f t="array" ref="AP3385">_xlfn.IFS(
  Table1[[#This Row],[Age]]&lt;=25, "18-25",
  Table1[[#This Row],[Age]]&lt;=35, "26-35",
  Table1[[#This Row],[Age]]&lt;=45, "36-45",
  Table1[[#This Row],[Age]]&lt;=60, "46-60",
  TRUE, "60+")</f>
        <v>46-60</v>
      </c>
    </row>
    <row r="3386" spans="1:42" x14ac:dyDescent="0.3">
      <c r="A3386">
        <v>3385</v>
      </c>
      <c r="B3386" t="s">
        <v>14</v>
      </c>
      <c r="C3386" t="s">
        <v>63</v>
      </c>
      <c r="D3386">
        <v>26</v>
      </c>
      <c r="E3386" t="s">
        <v>105</v>
      </c>
      <c r="F3386" t="s">
        <v>3492</v>
      </c>
      <c r="G3386" t="s">
        <v>5126</v>
      </c>
      <c r="H3386">
        <v>19458798238</v>
      </c>
      <c r="I3386" t="s">
        <v>5902</v>
      </c>
      <c r="J3386" t="s">
        <v>7292</v>
      </c>
      <c r="K3386">
        <v>6445.51</v>
      </c>
      <c r="L3386" s="12" t="s">
        <v>10041</v>
      </c>
      <c r="M3386" s="10" t="s">
        <v>11277</v>
      </c>
      <c r="N3386">
        <v>3385</v>
      </c>
      <c r="O3386">
        <v>45107</v>
      </c>
      <c r="P3386" t="s">
        <v>11403</v>
      </c>
      <c r="Q3386" s="16">
        <v>2664.39</v>
      </c>
      <c r="R3386">
        <v>3781.12</v>
      </c>
      <c r="S3386">
        <v>64</v>
      </c>
      <c r="T3386">
        <v>3385</v>
      </c>
      <c r="U3386">
        <v>2397.7600000000002</v>
      </c>
      <c r="V3386" t="s">
        <v>11413</v>
      </c>
      <c r="W3386">
        <v>5.63</v>
      </c>
      <c r="X3386">
        <v>24</v>
      </c>
      <c r="Y3386" t="s">
        <v>11555</v>
      </c>
      <c r="Z3386" t="s">
        <v>12012</v>
      </c>
      <c r="AA3386">
        <v>3385</v>
      </c>
      <c r="AB3386" t="s">
        <v>12015</v>
      </c>
      <c r="AC3386">
        <v>2734.64</v>
      </c>
      <c r="AD3386">
        <v>380.97</v>
      </c>
      <c r="AE3386">
        <v>19.05</v>
      </c>
      <c r="AF3386" t="s">
        <v>11176</v>
      </c>
      <c r="AG3386" t="s">
        <v>11370</v>
      </c>
      <c r="AH3386">
        <v>6044</v>
      </c>
      <c r="AI3386">
        <v>3385</v>
      </c>
      <c r="AJ3386" t="s">
        <v>11314</v>
      </c>
      <c r="AK3386" t="s">
        <v>12027</v>
      </c>
      <c r="AL3386" t="s">
        <v>12031</v>
      </c>
      <c r="AM3386" t="s">
        <v>11285</v>
      </c>
      <c r="AN3386">
        <v>1</v>
      </c>
      <c r="AO3386" s="10" t="s">
        <v>12043</v>
      </c>
      <c r="AP3386" t="str" cm="1">
        <f t="array" ref="AP3386">_xlfn.IFS(
  Table1[[#This Row],[Age]]&lt;=25, "18-25",
  Table1[[#This Row],[Age]]&lt;=35, "26-35",
  Table1[[#This Row],[Age]]&lt;=45, "36-45",
  Table1[[#This Row],[Age]]&lt;=60, "46-60",
  TRUE, "60+")</f>
        <v>26-35</v>
      </c>
    </row>
    <row r="3387" spans="1:42" x14ac:dyDescent="0.3">
      <c r="A3387">
        <v>3386</v>
      </c>
      <c r="B3387" t="s">
        <v>33</v>
      </c>
      <c r="C3387" t="s">
        <v>97</v>
      </c>
      <c r="D3387">
        <v>22</v>
      </c>
      <c r="E3387" t="s">
        <v>104</v>
      </c>
      <c r="F3387" t="s">
        <v>3493</v>
      </c>
      <c r="G3387" t="s">
        <v>5148</v>
      </c>
      <c r="H3387">
        <v>19458798239</v>
      </c>
      <c r="I3387" t="s">
        <v>5616</v>
      </c>
      <c r="J3387" t="s">
        <v>7291</v>
      </c>
      <c r="K3387">
        <v>210.87</v>
      </c>
      <c r="L3387" s="12" t="s">
        <v>10042</v>
      </c>
      <c r="M3387" s="10" t="s">
        <v>11110</v>
      </c>
      <c r="N3387">
        <v>3386</v>
      </c>
      <c r="O3387">
        <v>45270</v>
      </c>
      <c r="P3387" t="s">
        <v>11404</v>
      </c>
      <c r="Q3387" s="16">
        <v>4327.7</v>
      </c>
      <c r="R3387">
        <v>-4116.83</v>
      </c>
      <c r="S3387">
        <v>93</v>
      </c>
      <c r="T3387">
        <v>3386</v>
      </c>
      <c r="U3387">
        <v>26355.07</v>
      </c>
      <c r="V3387" t="s">
        <v>11413</v>
      </c>
      <c r="W3387">
        <v>9.5399999999999991</v>
      </c>
      <c r="X3387">
        <v>60</v>
      </c>
      <c r="Y3387" t="s">
        <v>10037</v>
      </c>
      <c r="Z3387" t="s">
        <v>12011</v>
      </c>
      <c r="AA3387">
        <v>3386</v>
      </c>
      <c r="AB3387" t="s">
        <v>12015</v>
      </c>
      <c r="AC3387">
        <v>5215.3999999999996</v>
      </c>
      <c r="AD3387">
        <v>1535.88</v>
      </c>
      <c r="AE3387">
        <v>76.790000000000006</v>
      </c>
      <c r="AF3387" t="s">
        <v>11373</v>
      </c>
      <c r="AG3387" t="s">
        <v>11079</v>
      </c>
      <c r="AH3387">
        <v>5946</v>
      </c>
      <c r="AI3387">
        <v>3386</v>
      </c>
      <c r="AJ3387" t="s">
        <v>11311</v>
      </c>
      <c r="AK3387" t="s">
        <v>12027</v>
      </c>
      <c r="AL3387" t="s">
        <v>12031</v>
      </c>
      <c r="AM3387" t="s">
        <v>11397</v>
      </c>
      <c r="AN3387">
        <v>1</v>
      </c>
      <c r="AO3387" s="10" t="s">
        <v>12036</v>
      </c>
      <c r="AP3387" t="str" cm="1">
        <f t="array" ref="AP3387">_xlfn.IFS(
  Table1[[#This Row],[Age]]&lt;=25, "18-25",
  Table1[[#This Row],[Age]]&lt;=35, "26-35",
  Table1[[#This Row],[Age]]&lt;=45, "36-45",
  Table1[[#This Row],[Age]]&lt;=60, "46-60",
  TRUE, "60+")</f>
        <v>18-25</v>
      </c>
    </row>
    <row r="3388" spans="1:42" x14ac:dyDescent="0.3">
      <c r="A3388">
        <v>3387</v>
      </c>
      <c r="B3388" t="s">
        <v>22</v>
      </c>
      <c r="C3388" t="s">
        <v>100</v>
      </c>
      <c r="D3388">
        <v>67</v>
      </c>
      <c r="E3388" t="s">
        <v>106</v>
      </c>
      <c r="F3388" t="s">
        <v>3494</v>
      </c>
      <c r="G3388" t="s">
        <v>5116</v>
      </c>
      <c r="H3388">
        <v>19458798240</v>
      </c>
      <c r="I3388" t="s">
        <v>6228</v>
      </c>
      <c r="J3388" t="s">
        <v>7291</v>
      </c>
      <c r="K3388">
        <v>5827.25</v>
      </c>
      <c r="L3388" s="12" t="s">
        <v>10043</v>
      </c>
      <c r="M3388" s="10" t="s">
        <v>11238</v>
      </c>
      <c r="N3388">
        <v>3387</v>
      </c>
      <c r="O3388">
        <v>44959</v>
      </c>
      <c r="P3388" t="s">
        <v>11402</v>
      </c>
      <c r="Q3388" s="16">
        <v>1691.76</v>
      </c>
      <c r="R3388">
        <v>4135.49</v>
      </c>
      <c r="S3388">
        <v>58</v>
      </c>
      <c r="T3388">
        <v>3387</v>
      </c>
      <c r="U3388">
        <v>42946.41</v>
      </c>
      <c r="V3388" t="s">
        <v>11412</v>
      </c>
      <c r="W3388">
        <v>2.78</v>
      </c>
      <c r="X3388">
        <v>48</v>
      </c>
      <c r="Y3388" t="s">
        <v>10800</v>
      </c>
      <c r="Z3388" t="s">
        <v>12011</v>
      </c>
      <c r="AA3388">
        <v>3387</v>
      </c>
      <c r="AB3388" t="s">
        <v>12016</v>
      </c>
      <c r="AC3388">
        <v>9881.73</v>
      </c>
      <c r="AD3388">
        <v>2799.32</v>
      </c>
      <c r="AE3388">
        <v>139.97</v>
      </c>
      <c r="AF3388" t="s">
        <v>11213</v>
      </c>
      <c r="AG3388" t="s">
        <v>11120</v>
      </c>
      <c r="AH3388">
        <v>267</v>
      </c>
      <c r="AI3388">
        <v>3387</v>
      </c>
      <c r="AJ3388" t="s">
        <v>11213</v>
      </c>
      <c r="AK3388" t="s">
        <v>12028</v>
      </c>
      <c r="AL3388" t="s">
        <v>12031</v>
      </c>
      <c r="AM3388" t="s">
        <v>11368</v>
      </c>
      <c r="AN3388">
        <v>1</v>
      </c>
      <c r="AO3388" s="10" t="s">
        <v>12045</v>
      </c>
      <c r="AP3388" t="str" cm="1">
        <f t="array" ref="AP3388">_xlfn.IFS(
  Table1[[#This Row],[Age]]&lt;=25, "18-25",
  Table1[[#This Row],[Age]]&lt;=35, "26-35",
  Table1[[#This Row],[Age]]&lt;=45, "36-45",
  Table1[[#This Row],[Age]]&lt;=60, "46-60",
  TRUE, "60+")</f>
        <v>60+</v>
      </c>
    </row>
    <row r="3389" spans="1:42" x14ac:dyDescent="0.3">
      <c r="A3389">
        <v>3388</v>
      </c>
      <c r="B3389" t="s">
        <v>28</v>
      </c>
      <c r="C3389" t="s">
        <v>86</v>
      </c>
      <c r="D3389">
        <v>41</v>
      </c>
      <c r="E3389" t="s">
        <v>104</v>
      </c>
      <c r="F3389" t="s">
        <v>3495</v>
      </c>
      <c r="G3389" t="s">
        <v>5137</v>
      </c>
      <c r="H3389">
        <v>19458798241</v>
      </c>
      <c r="I3389" t="s">
        <v>5203</v>
      </c>
      <c r="J3389" t="s">
        <v>7292</v>
      </c>
      <c r="K3389">
        <v>7834.37</v>
      </c>
      <c r="L3389" s="12" t="s">
        <v>7488</v>
      </c>
      <c r="M3389" s="10" t="s">
        <v>11294</v>
      </c>
      <c r="N3389">
        <v>3388</v>
      </c>
      <c r="O3389">
        <v>45167</v>
      </c>
      <c r="P3389" t="s">
        <v>11402</v>
      </c>
      <c r="Q3389" s="16">
        <v>3197.93</v>
      </c>
      <c r="R3389">
        <v>11032.3</v>
      </c>
      <c r="S3389">
        <v>20</v>
      </c>
      <c r="T3389">
        <v>3388</v>
      </c>
      <c r="U3389">
        <v>49574.5</v>
      </c>
      <c r="V3389" t="s">
        <v>11411</v>
      </c>
      <c r="W3389">
        <v>6.76</v>
      </c>
      <c r="X3389">
        <v>60</v>
      </c>
      <c r="Y3389" t="s">
        <v>11470</v>
      </c>
      <c r="Z3389" t="s">
        <v>12010</v>
      </c>
      <c r="AA3389">
        <v>3388</v>
      </c>
      <c r="AB3389" t="s">
        <v>12015</v>
      </c>
      <c r="AC3389">
        <v>6912.29</v>
      </c>
      <c r="AD3389">
        <v>3194.24</v>
      </c>
      <c r="AE3389">
        <v>159.71</v>
      </c>
      <c r="AF3389" t="s">
        <v>11312</v>
      </c>
      <c r="AG3389" t="s">
        <v>11111</v>
      </c>
      <c r="AH3389">
        <v>4740</v>
      </c>
      <c r="AI3389">
        <v>3388</v>
      </c>
      <c r="AJ3389" t="s">
        <v>11309</v>
      </c>
      <c r="AK3389" t="s">
        <v>12027</v>
      </c>
      <c r="AL3389" t="s">
        <v>12032</v>
      </c>
      <c r="AM3389" t="s">
        <v>11149</v>
      </c>
      <c r="AN3389">
        <v>1</v>
      </c>
      <c r="AO3389" s="10" t="s">
        <v>12041</v>
      </c>
      <c r="AP3389" t="str" cm="1">
        <f t="array" ref="AP3389">_xlfn.IFS(
  Table1[[#This Row],[Age]]&lt;=25, "18-25",
  Table1[[#This Row],[Age]]&lt;=35, "26-35",
  Table1[[#This Row],[Age]]&lt;=45, "36-45",
  Table1[[#This Row],[Age]]&lt;=60, "46-60",
  TRUE, "60+")</f>
        <v>36-45</v>
      </c>
    </row>
    <row r="3390" spans="1:42" x14ac:dyDescent="0.3">
      <c r="A3390">
        <v>3389</v>
      </c>
      <c r="B3390" t="s">
        <v>19</v>
      </c>
      <c r="C3390" t="s">
        <v>95</v>
      </c>
      <c r="D3390">
        <v>44</v>
      </c>
      <c r="E3390" t="s">
        <v>106</v>
      </c>
      <c r="F3390" t="s">
        <v>3496</v>
      </c>
      <c r="G3390" t="s">
        <v>5136</v>
      </c>
      <c r="H3390">
        <v>19458798242</v>
      </c>
      <c r="I3390" t="s">
        <v>6575</v>
      </c>
      <c r="J3390" t="s">
        <v>7291</v>
      </c>
      <c r="K3390">
        <v>607.87</v>
      </c>
      <c r="L3390" s="12" t="s">
        <v>10044</v>
      </c>
      <c r="M3390" s="10" t="s">
        <v>11196</v>
      </c>
      <c r="N3390">
        <v>3389</v>
      </c>
      <c r="O3390">
        <v>45017</v>
      </c>
      <c r="P3390" t="s">
        <v>11404</v>
      </c>
      <c r="Q3390" s="16">
        <v>406.14</v>
      </c>
      <c r="R3390">
        <v>201.73</v>
      </c>
      <c r="S3390">
        <v>18</v>
      </c>
      <c r="T3390">
        <v>3389</v>
      </c>
      <c r="U3390">
        <v>16681.240000000002</v>
      </c>
      <c r="V3390" t="s">
        <v>11412</v>
      </c>
      <c r="W3390">
        <v>1.79</v>
      </c>
      <c r="X3390">
        <v>60</v>
      </c>
      <c r="Y3390" t="s">
        <v>11468</v>
      </c>
      <c r="Z3390" t="s">
        <v>12010</v>
      </c>
      <c r="AA3390">
        <v>3389</v>
      </c>
      <c r="AB3390" t="s">
        <v>12015</v>
      </c>
      <c r="AC3390">
        <v>2485.61</v>
      </c>
      <c r="AD3390">
        <v>1654.21</v>
      </c>
      <c r="AE3390">
        <v>82.71</v>
      </c>
      <c r="AF3390" t="s">
        <v>11256</v>
      </c>
      <c r="AG3390" t="s">
        <v>11387</v>
      </c>
      <c r="AH3390">
        <v>2769</v>
      </c>
      <c r="AI3390">
        <v>3389</v>
      </c>
      <c r="AJ3390" t="s">
        <v>11063</v>
      </c>
      <c r="AK3390" t="s">
        <v>12029</v>
      </c>
      <c r="AL3390" t="s">
        <v>12031</v>
      </c>
      <c r="AM3390" t="s">
        <v>11376</v>
      </c>
      <c r="AN3390">
        <v>1</v>
      </c>
      <c r="AO3390" s="10" t="s">
        <v>12037</v>
      </c>
      <c r="AP3390" t="str" cm="1">
        <f t="array" ref="AP3390">_xlfn.IFS(
  Table1[[#This Row],[Age]]&lt;=25, "18-25",
  Table1[[#This Row],[Age]]&lt;=35, "26-35",
  Table1[[#This Row],[Age]]&lt;=45, "36-45",
  Table1[[#This Row],[Age]]&lt;=60, "46-60",
  TRUE, "60+")</f>
        <v>36-45</v>
      </c>
    </row>
    <row r="3391" spans="1:42" x14ac:dyDescent="0.3">
      <c r="A3391">
        <v>3390</v>
      </c>
      <c r="B3391" t="s">
        <v>4</v>
      </c>
      <c r="C3391" t="s">
        <v>101</v>
      </c>
      <c r="D3391">
        <v>47</v>
      </c>
      <c r="E3391" t="s">
        <v>104</v>
      </c>
      <c r="F3391" t="s">
        <v>3497</v>
      </c>
      <c r="G3391" t="s">
        <v>5125</v>
      </c>
      <c r="H3391">
        <v>19458798243</v>
      </c>
      <c r="I3391" t="s">
        <v>6855</v>
      </c>
      <c r="J3391" t="s">
        <v>7292</v>
      </c>
      <c r="K3391">
        <v>5821.44</v>
      </c>
      <c r="L3391" s="12" t="s">
        <v>8544</v>
      </c>
      <c r="M3391" s="10" t="s">
        <v>11324</v>
      </c>
      <c r="N3391">
        <v>3390</v>
      </c>
      <c r="O3391">
        <v>45067</v>
      </c>
      <c r="P3391" t="s">
        <v>11404</v>
      </c>
      <c r="Q3391" s="16">
        <v>397.92</v>
      </c>
      <c r="R3391">
        <v>5423.52</v>
      </c>
      <c r="S3391">
        <v>78</v>
      </c>
      <c r="T3391">
        <v>3390</v>
      </c>
      <c r="U3391">
        <v>2781.82</v>
      </c>
      <c r="V3391" t="s">
        <v>11412</v>
      </c>
      <c r="W3391">
        <v>7.06</v>
      </c>
      <c r="X3391">
        <v>48</v>
      </c>
      <c r="Y3391" t="s">
        <v>11492</v>
      </c>
      <c r="Z3391" t="s">
        <v>12011</v>
      </c>
      <c r="AA3391">
        <v>3390</v>
      </c>
      <c r="AB3391" t="s">
        <v>12015</v>
      </c>
      <c r="AC3391">
        <v>9424.3799999999992</v>
      </c>
      <c r="AD3391">
        <v>4797.72</v>
      </c>
      <c r="AE3391">
        <v>239.89</v>
      </c>
      <c r="AF3391" t="s">
        <v>11377</v>
      </c>
      <c r="AG3391" t="s">
        <v>11272</v>
      </c>
      <c r="AH3391">
        <v>761</v>
      </c>
      <c r="AI3391">
        <v>3390</v>
      </c>
      <c r="AJ3391" t="s">
        <v>11336</v>
      </c>
      <c r="AK3391" t="s">
        <v>12028</v>
      </c>
      <c r="AL3391" t="s">
        <v>12031</v>
      </c>
      <c r="AM3391" t="s">
        <v>11195</v>
      </c>
      <c r="AN3391">
        <v>1</v>
      </c>
      <c r="AO3391" s="10" t="s">
        <v>12046</v>
      </c>
      <c r="AP3391" t="str" cm="1">
        <f t="array" ref="AP3391">_xlfn.IFS(
  Table1[[#This Row],[Age]]&lt;=25, "18-25",
  Table1[[#This Row],[Age]]&lt;=35, "26-35",
  Table1[[#This Row],[Age]]&lt;=45, "36-45",
  Table1[[#This Row],[Age]]&lt;=60, "46-60",
  TRUE, "60+")</f>
        <v>46-60</v>
      </c>
    </row>
    <row r="3392" spans="1:42" x14ac:dyDescent="0.3">
      <c r="A3392">
        <v>3391</v>
      </c>
      <c r="B3392" t="s">
        <v>7</v>
      </c>
      <c r="C3392" t="s">
        <v>96</v>
      </c>
      <c r="D3392">
        <v>68</v>
      </c>
      <c r="E3392" t="s">
        <v>106</v>
      </c>
      <c r="F3392" t="s">
        <v>3498</v>
      </c>
      <c r="G3392" t="s">
        <v>5134</v>
      </c>
      <c r="H3392">
        <v>19458798244</v>
      </c>
      <c r="I3392" t="s">
        <v>6137</v>
      </c>
      <c r="J3392" t="s">
        <v>7292</v>
      </c>
      <c r="K3392">
        <v>3805.69</v>
      </c>
      <c r="L3392" s="12" t="s">
        <v>10045</v>
      </c>
      <c r="M3392" s="10" t="s">
        <v>11273</v>
      </c>
      <c r="N3392">
        <v>3391</v>
      </c>
      <c r="O3392">
        <v>44965</v>
      </c>
      <c r="P3392" t="s">
        <v>11404</v>
      </c>
      <c r="Q3392" s="16">
        <v>4219.25</v>
      </c>
      <c r="R3392">
        <v>-413.56</v>
      </c>
      <c r="S3392">
        <v>45</v>
      </c>
      <c r="T3392">
        <v>3391</v>
      </c>
      <c r="U3392">
        <v>10579.89</v>
      </c>
      <c r="V3392" t="s">
        <v>11413</v>
      </c>
      <c r="W3392">
        <v>7.53</v>
      </c>
      <c r="X3392">
        <v>24</v>
      </c>
      <c r="Y3392" t="s">
        <v>11467</v>
      </c>
      <c r="Z3392" t="s">
        <v>12012</v>
      </c>
      <c r="AA3392">
        <v>3391</v>
      </c>
      <c r="AB3392" t="s">
        <v>12015</v>
      </c>
      <c r="AC3392">
        <v>5885.03</v>
      </c>
      <c r="AD3392">
        <v>471.73</v>
      </c>
      <c r="AE3392">
        <v>23.59</v>
      </c>
      <c r="AF3392" t="s">
        <v>11356</v>
      </c>
      <c r="AG3392" t="s">
        <v>11170</v>
      </c>
      <c r="AH3392">
        <v>7823</v>
      </c>
      <c r="AI3392">
        <v>3391</v>
      </c>
      <c r="AJ3392" t="s">
        <v>11262</v>
      </c>
      <c r="AK3392" t="s">
        <v>12028</v>
      </c>
      <c r="AL3392" t="s">
        <v>12032</v>
      </c>
      <c r="AM3392" t="s">
        <v>11047</v>
      </c>
      <c r="AN3392">
        <v>1</v>
      </c>
      <c r="AO3392" s="10" t="s">
        <v>12045</v>
      </c>
      <c r="AP3392" t="str" cm="1">
        <f t="array" ref="AP3392">_xlfn.IFS(
  Table1[[#This Row],[Age]]&lt;=25, "18-25",
  Table1[[#This Row],[Age]]&lt;=35, "26-35",
  Table1[[#This Row],[Age]]&lt;=45, "36-45",
  Table1[[#This Row],[Age]]&lt;=60, "46-60",
  TRUE, "60+")</f>
        <v>60+</v>
      </c>
    </row>
    <row r="3393" spans="1:42" x14ac:dyDescent="0.3">
      <c r="A3393">
        <v>3392</v>
      </c>
      <c r="B3393" t="s">
        <v>38</v>
      </c>
      <c r="C3393" t="s">
        <v>78</v>
      </c>
      <c r="D3393">
        <v>32</v>
      </c>
      <c r="E3393" t="s">
        <v>106</v>
      </c>
      <c r="F3393" t="s">
        <v>3499</v>
      </c>
      <c r="G3393" t="s">
        <v>5113</v>
      </c>
      <c r="H3393">
        <v>19458798245</v>
      </c>
      <c r="I3393" t="s">
        <v>5273</v>
      </c>
      <c r="J3393" t="s">
        <v>7291</v>
      </c>
      <c r="K3393">
        <v>5856.62</v>
      </c>
      <c r="L3393" s="12" t="s">
        <v>10046</v>
      </c>
      <c r="M3393" s="10" t="s">
        <v>11219</v>
      </c>
      <c r="N3393">
        <v>3392</v>
      </c>
      <c r="O3393">
        <v>44955</v>
      </c>
      <c r="P3393" t="s">
        <v>11403</v>
      </c>
      <c r="Q3393" s="16">
        <v>4093.7</v>
      </c>
      <c r="R3393">
        <v>9950.32</v>
      </c>
      <c r="S3393">
        <v>43</v>
      </c>
      <c r="T3393">
        <v>3392</v>
      </c>
      <c r="U3393">
        <v>43973.51</v>
      </c>
      <c r="V3393" t="s">
        <v>11412</v>
      </c>
      <c r="W3393">
        <v>8.0399999999999991</v>
      </c>
      <c r="X3393">
        <v>36</v>
      </c>
      <c r="Y3393" t="s">
        <v>11508</v>
      </c>
      <c r="Z3393" t="s">
        <v>12010</v>
      </c>
      <c r="AA3393">
        <v>3392</v>
      </c>
      <c r="AB3393" t="s">
        <v>12017</v>
      </c>
      <c r="AC3393">
        <v>8326.2199999999993</v>
      </c>
      <c r="AD3393">
        <v>3547.45</v>
      </c>
      <c r="AE3393">
        <v>177.37</v>
      </c>
      <c r="AF3393" t="s">
        <v>11129</v>
      </c>
      <c r="AG3393" t="s">
        <v>11353</v>
      </c>
      <c r="AH3393">
        <v>454</v>
      </c>
      <c r="AI3393">
        <v>3392</v>
      </c>
      <c r="AJ3393" t="s">
        <v>11336</v>
      </c>
      <c r="AK3393" t="s">
        <v>12027</v>
      </c>
      <c r="AL3393" t="s">
        <v>12032</v>
      </c>
      <c r="AM3393" t="s">
        <v>11287</v>
      </c>
      <c r="AN3393">
        <v>1</v>
      </c>
      <c r="AO3393" s="10" t="s">
        <v>12039</v>
      </c>
      <c r="AP3393" t="str" cm="1">
        <f t="array" ref="AP3393">_xlfn.IFS(
  Table1[[#This Row],[Age]]&lt;=25, "18-25",
  Table1[[#This Row],[Age]]&lt;=35, "26-35",
  Table1[[#This Row],[Age]]&lt;=45, "36-45",
  Table1[[#This Row],[Age]]&lt;=60, "46-60",
  TRUE, "60+")</f>
        <v>26-35</v>
      </c>
    </row>
    <row r="3394" spans="1:42" x14ac:dyDescent="0.3">
      <c r="A3394">
        <v>3393</v>
      </c>
      <c r="B3394" t="s">
        <v>51</v>
      </c>
      <c r="C3394" t="s">
        <v>79</v>
      </c>
      <c r="D3394">
        <v>64</v>
      </c>
      <c r="E3394" t="s">
        <v>105</v>
      </c>
      <c r="F3394" t="s">
        <v>3500</v>
      </c>
      <c r="G3394" t="s">
        <v>5134</v>
      </c>
      <c r="H3394">
        <v>19458798246</v>
      </c>
      <c r="I3394" t="s">
        <v>6198</v>
      </c>
      <c r="J3394" t="s">
        <v>7292</v>
      </c>
      <c r="K3394">
        <v>2600.8000000000002</v>
      </c>
      <c r="L3394" s="12" t="s">
        <v>10047</v>
      </c>
      <c r="M3394" s="10" t="s">
        <v>11045</v>
      </c>
      <c r="N3394">
        <v>3393</v>
      </c>
      <c r="O3394">
        <v>45031</v>
      </c>
      <c r="P3394" t="s">
        <v>11403</v>
      </c>
      <c r="Q3394" s="16">
        <v>1802.87</v>
      </c>
      <c r="R3394">
        <v>4403.67</v>
      </c>
      <c r="S3394">
        <v>20</v>
      </c>
      <c r="T3394">
        <v>3393</v>
      </c>
      <c r="U3394">
        <v>23856.07</v>
      </c>
      <c r="V3394" t="s">
        <v>11413</v>
      </c>
      <c r="W3394">
        <v>6.97</v>
      </c>
      <c r="X3394">
        <v>12</v>
      </c>
      <c r="Y3394" t="s">
        <v>11800</v>
      </c>
      <c r="Z3394" t="s">
        <v>12010</v>
      </c>
      <c r="AA3394">
        <v>3393</v>
      </c>
      <c r="AB3394" t="s">
        <v>12017</v>
      </c>
      <c r="AC3394">
        <v>8254.1200000000008</v>
      </c>
      <c r="AD3394">
        <v>1884.91</v>
      </c>
      <c r="AE3394">
        <v>94.25</v>
      </c>
      <c r="AF3394" t="s">
        <v>11283</v>
      </c>
      <c r="AG3394" t="s">
        <v>11194</v>
      </c>
      <c r="AH3394">
        <v>8466</v>
      </c>
      <c r="AI3394">
        <v>3393</v>
      </c>
      <c r="AJ3394" t="s">
        <v>11383</v>
      </c>
      <c r="AK3394" t="s">
        <v>12028</v>
      </c>
      <c r="AL3394" t="s">
        <v>12032</v>
      </c>
      <c r="AM3394" t="s">
        <v>11162</v>
      </c>
      <c r="AN3394">
        <v>1</v>
      </c>
      <c r="AO3394" s="10" t="s">
        <v>12037</v>
      </c>
      <c r="AP3394" t="str" cm="1">
        <f t="array" ref="AP3394">_xlfn.IFS(
  Table1[[#This Row],[Age]]&lt;=25, "18-25",
  Table1[[#This Row],[Age]]&lt;=35, "26-35",
  Table1[[#This Row],[Age]]&lt;=45, "36-45",
  Table1[[#This Row],[Age]]&lt;=60, "46-60",
  TRUE, "60+")</f>
        <v>60+</v>
      </c>
    </row>
    <row r="3395" spans="1:42" x14ac:dyDescent="0.3">
      <c r="A3395">
        <v>3394</v>
      </c>
      <c r="B3395" t="s">
        <v>34</v>
      </c>
      <c r="C3395" t="s">
        <v>91</v>
      </c>
      <c r="D3395">
        <v>26</v>
      </c>
      <c r="E3395" t="s">
        <v>105</v>
      </c>
      <c r="F3395" t="s">
        <v>3501</v>
      </c>
      <c r="G3395" t="s">
        <v>5140</v>
      </c>
      <c r="H3395">
        <v>19458798247</v>
      </c>
      <c r="I3395" t="s">
        <v>5226</v>
      </c>
      <c r="J3395" t="s">
        <v>7292</v>
      </c>
      <c r="K3395">
        <v>6693.56</v>
      </c>
      <c r="L3395" s="12" t="s">
        <v>9408</v>
      </c>
      <c r="M3395" s="10" t="s">
        <v>11061</v>
      </c>
      <c r="N3395">
        <v>3394</v>
      </c>
      <c r="O3395">
        <v>44951</v>
      </c>
      <c r="P3395" t="s">
        <v>11404</v>
      </c>
      <c r="Q3395" s="16">
        <v>3383.31</v>
      </c>
      <c r="R3395">
        <v>10076.870000000001</v>
      </c>
      <c r="S3395">
        <v>57</v>
      </c>
      <c r="T3395">
        <v>3394</v>
      </c>
      <c r="U3395">
        <v>42812.04</v>
      </c>
      <c r="V3395" t="s">
        <v>11411</v>
      </c>
      <c r="W3395">
        <v>2.1</v>
      </c>
      <c r="X3395">
        <v>48</v>
      </c>
      <c r="Y3395" t="s">
        <v>10075</v>
      </c>
      <c r="Z3395" t="s">
        <v>12010</v>
      </c>
      <c r="AA3395">
        <v>3394</v>
      </c>
      <c r="AB3395" t="s">
        <v>12015</v>
      </c>
      <c r="AC3395">
        <v>5972.86</v>
      </c>
      <c r="AD3395">
        <v>3897.66</v>
      </c>
      <c r="AE3395">
        <v>194.88</v>
      </c>
      <c r="AF3395" t="s">
        <v>11345</v>
      </c>
      <c r="AG3395" t="s">
        <v>11366</v>
      </c>
      <c r="AH3395">
        <v>3844</v>
      </c>
      <c r="AI3395">
        <v>3394</v>
      </c>
      <c r="AJ3395" t="s">
        <v>11096</v>
      </c>
      <c r="AK3395" t="s">
        <v>12029</v>
      </c>
      <c r="AL3395" t="s">
        <v>12031</v>
      </c>
      <c r="AM3395" t="s">
        <v>11391</v>
      </c>
      <c r="AN3395">
        <v>1</v>
      </c>
      <c r="AO3395" s="10" t="s">
        <v>12039</v>
      </c>
      <c r="AP3395" t="str" cm="1">
        <f t="array" ref="AP3395">_xlfn.IFS(
  Table1[[#This Row],[Age]]&lt;=25, "18-25",
  Table1[[#This Row],[Age]]&lt;=35, "26-35",
  Table1[[#This Row],[Age]]&lt;=45, "36-45",
  Table1[[#This Row],[Age]]&lt;=60, "46-60",
  TRUE, "60+")</f>
        <v>26-35</v>
      </c>
    </row>
    <row r="3396" spans="1:42" x14ac:dyDescent="0.3">
      <c r="A3396">
        <v>3395</v>
      </c>
      <c r="B3396" t="s">
        <v>12</v>
      </c>
      <c r="C3396" t="s">
        <v>82</v>
      </c>
      <c r="D3396">
        <v>63</v>
      </c>
      <c r="E3396" t="s">
        <v>106</v>
      </c>
      <c r="F3396" t="s">
        <v>3502</v>
      </c>
      <c r="G3396" t="s">
        <v>5143</v>
      </c>
      <c r="H3396">
        <v>19458798248</v>
      </c>
      <c r="I3396" t="s">
        <v>6720</v>
      </c>
      <c r="J3396" t="s">
        <v>7291</v>
      </c>
      <c r="K3396">
        <v>6746.19</v>
      </c>
      <c r="L3396" s="12" t="s">
        <v>10048</v>
      </c>
      <c r="M3396" s="10" t="s">
        <v>11196</v>
      </c>
      <c r="N3396">
        <v>3395</v>
      </c>
      <c r="O3396">
        <v>45201</v>
      </c>
      <c r="P3396" t="s">
        <v>11403</v>
      </c>
      <c r="Q3396" s="16">
        <v>4146.63</v>
      </c>
      <c r="R3396">
        <v>10892.82</v>
      </c>
      <c r="S3396">
        <v>82</v>
      </c>
      <c r="T3396">
        <v>3395</v>
      </c>
      <c r="U3396">
        <v>22751.51</v>
      </c>
      <c r="V3396" t="s">
        <v>11411</v>
      </c>
      <c r="W3396">
        <v>1.4</v>
      </c>
      <c r="X3396">
        <v>24</v>
      </c>
      <c r="Y3396" t="s">
        <v>8143</v>
      </c>
      <c r="Z3396" t="s">
        <v>12010</v>
      </c>
      <c r="AA3396">
        <v>3395</v>
      </c>
      <c r="AB3396" t="s">
        <v>12015</v>
      </c>
      <c r="AC3396">
        <v>8345.74</v>
      </c>
      <c r="AD3396">
        <v>4173.6899999999996</v>
      </c>
      <c r="AE3396">
        <v>208.68</v>
      </c>
      <c r="AF3396" t="s">
        <v>11269</v>
      </c>
      <c r="AG3396" t="s">
        <v>11328</v>
      </c>
      <c r="AH3396">
        <v>968</v>
      </c>
      <c r="AI3396">
        <v>3395</v>
      </c>
      <c r="AJ3396" t="s">
        <v>11345</v>
      </c>
      <c r="AK3396" t="s">
        <v>12029</v>
      </c>
      <c r="AL3396" t="s">
        <v>12031</v>
      </c>
      <c r="AM3396" t="s">
        <v>11362</v>
      </c>
      <c r="AN3396">
        <v>1</v>
      </c>
      <c r="AO3396" s="10" t="s">
        <v>12044</v>
      </c>
      <c r="AP3396" t="str" cm="1">
        <f t="array" ref="AP3396">_xlfn.IFS(
  Table1[[#This Row],[Age]]&lt;=25, "18-25",
  Table1[[#This Row],[Age]]&lt;=35, "26-35",
  Table1[[#This Row],[Age]]&lt;=45, "36-45",
  Table1[[#This Row],[Age]]&lt;=60, "46-60",
  TRUE, "60+")</f>
        <v>60+</v>
      </c>
    </row>
    <row r="3397" spans="1:42" x14ac:dyDescent="0.3">
      <c r="A3397">
        <v>3396</v>
      </c>
      <c r="B3397" t="s">
        <v>21</v>
      </c>
      <c r="C3397" t="s">
        <v>89</v>
      </c>
      <c r="D3397">
        <v>54</v>
      </c>
      <c r="E3397" t="s">
        <v>104</v>
      </c>
      <c r="F3397" t="s">
        <v>3503</v>
      </c>
      <c r="G3397" t="s">
        <v>5131</v>
      </c>
      <c r="H3397">
        <v>19458798249</v>
      </c>
      <c r="I3397" t="s">
        <v>6592</v>
      </c>
      <c r="J3397" t="s">
        <v>7291</v>
      </c>
      <c r="K3397">
        <v>5441.1</v>
      </c>
      <c r="L3397" s="12" t="s">
        <v>10036</v>
      </c>
      <c r="M3397" s="10" t="s">
        <v>11116</v>
      </c>
      <c r="N3397">
        <v>3396</v>
      </c>
      <c r="O3397">
        <v>45025</v>
      </c>
      <c r="P3397" t="s">
        <v>11403</v>
      </c>
      <c r="Q3397" s="16">
        <v>727.83</v>
      </c>
      <c r="R3397">
        <v>4713.2700000000004</v>
      </c>
      <c r="S3397">
        <v>27</v>
      </c>
      <c r="T3397">
        <v>3396</v>
      </c>
      <c r="U3397">
        <v>3616.1</v>
      </c>
      <c r="V3397" t="s">
        <v>11411</v>
      </c>
      <c r="W3397">
        <v>7.43</v>
      </c>
      <c r="X3397">
        <v>60</v>
      </c>
      <c r="Y3397" t="s">
        <v>8266</v>
      </c>
      <c r="Z3397" t="s">
        <v>12010</v>
      </c>
      <c r="AA3397">
        <v>3396</v>
      </c>
      <c r="AB3397" t="s">
        <v>12015</v>
      </c>
      <c r="AC3397">
        <v>8963.86</v>
      </c>
      <c r="AD3397">
        <v>3625.69</v>
      </c>
      <c r="AE3397">
        <v>181.28</v>
      </c>
      <c r="AF3397" t="s">
        <v>11140</v>
      </c>
      <c r="AG3397" t="s">
        <v>11138</v>
      </c>
      <c r="AH3397">
        <v>8916</v>
      </c>
      <c r="AI3397">
        <v>3396</v>
      </c>
      <c r="AJ3397" t="s">
        <v>11115</v>
      </c>
      <c r="AK3397" t="s">
        <v>12029</v>
      </c>
      <c r="AL3397" t="s">
        <v>12031</v>
      </c>
      <c r="AM3397" t="s">
        <v>11223</v>
      </c>
      <c r="AN3397">
        <v>1</v>
      </c>
      <c r="AO3397" s="10" t="s">
        <v>12037</v>
      </c>
      <c r="AP3397" t="str" cm="1">
        <f t="array" ref="AP3397">_xlfn.IFS(
  Table1[[#This Row],[Age]]&lt;=25, "18-25",
  Table1[[#This Row],[Age]]&lt;=35, "26-35",
  Table1[[#This Row],[Age]]&lt;=45, "36-45",
  Table1[[#This Row],[Age]]&lt;=60, "46-60",
  TRUE, "60+")</f>
        <v>46-60</v>
      </c>
    </row>
    <row r="3398" spans="1:42" x14ac:dyDescent="0.3">
      <c r="A3398">
        <v>3397</v>
      </c>
      <c r="B3398" t="s">
        <v>39</v>
      </c>
      <c r="C3398" t="s">
        <v>97</v>
      </c>
      <c r="D3398">
        <v>47</v>
      </c>
      <c r="E3398" t="s">
        <v>106</v>
      </c>
      <c r="F3398" t="s">
        <v>3504</v>
      </c>
      <c r="G3398" t="s">
        <v>5130</v>
      </c>
      <c r="H3398">
        <v>19458798250</v>
      </c>
      <c r="I3398" t="s">
        <v>5840</v>
      </c>
      <c r="J3398" t="s">
        <v>7292</v>
      </c>
      <c r="K3398">
        <v>9245.16</v>
      </c>
      <c r="L3398" s="12" t="s">
        <v>10049</v>
      </c>
      <c r="M3398" s="10" t="s">
        <v>11128</v>
      </c>
      <c r="N3398">
        <v>3397</v>
      </c>
      <c r="O3398">
        <v>44942</v>
      </c>
      <c r="P3398" t="s">
        <v>11404</v>
      </c>
      <c r="Q3398" s="16">
        <v>4923.84</v>
      </c>
      <c r="R3398">
        <v>4321.32</v>
      </c>
      <c r="S3398">
        <v>18</v>
      </c>
      <c r="T3398">
        <v>3397</v>
      </c>
      <c r="U3398">
        <v>31261.19</v>
      </c>
      <c r="V3398" t="s">
        <v>11413</v>
      </c>
      <c r="W3398">
        <v>8.18</v>
      </c>
      <c r="X3398">
        <v>24</v>
      </c>
      <c r="Y3398" t="s">
        <v>9520</v>
      </c>
      <c r="Z3398" t="s">
        <v>12011</v>
      </c>
      <c r="AA3398">
        <v>3397</v>
      </c>
      <c r="AB3398" t="s">
        <v>12015</v>
      </c>
      <c r="AC3398">
        <v>8313.74</v>
      </c>
      <c r="AD3398">
        <v>2854.51</v>
      </c>
      <c r="AE3398">
        <v>142.72999999999999</v>
      </c>
      <c r="AF3398" t="s">
        <v>11319</v>
      </c>
      <c r="AG3398" t="s">
        <v>11246</v>
      </c>
      <c r="AH3398">
        <v>8168</v>
      </c>
      <c r="AI3398">
        <v>3397</v>
      </c>
      <c r="AJ3398" t="s">
        <v>11380</v>
      </c>
      <c r="AK3398" t="s">
        <v>12028</v>
      </c>
      <c r="AL3398" t="s">
        <v>12031</v>
      </c>
      <c r="AM3398" t="s">
        <v>11138</v>
      </c>
      <c r="AN3398">
        <v>1</v>
      </c>
      <c r="AO3398" s="10" t="s">
        <v>12039</v>
      </c>
      <c r="AP3398" t="str" cm="1">
        <f t="array" ref="AP3398">_xlfn.IFS(
  Table1[[#This Row],[Age]]&lt;=25, "18-25",
  Table1[[#This Row],[Age]]&lt;=35, "26-35",
  Table1[[#This Row],[Age]]&lt;=45, "36-45",
  Table1[[#This Row],[Age]]&lt;=60, "46-60",
  TRUE, "60+")</f>
        <v>46-60</v>
      </c>
    </row>
    <row r="3399" spans="1:42" x14ac:dyDescent="0.3">
      <c r="A3399">
        <v>3398</v>
      </c>
      <c r="B3399" t="s">
        <v>2</v>
      </c>
      <c r="C3399" t="s">
        <v>94</v>
      </c>
      <c r="D3399">
        <v>66</v>
      </c>
      <c r="E3399" t="s">
        <v>104</v>
      </c>
      <c r="F3399" t="s">
        <v>3505</v>
      </c>
      <c r="G3399" t="s">
        <v>5125</v>
      </c>
      <c r="H3399">
        <v>19458798251</v>
      </c>
      <c r="I3399" t="s">
        <v>5345</v>
      </c>
      <c r="J3399" t="s">
        <v>7292</v>
      </c>
      <c r="K3399">
        <v>9103.85</v>
      </c>
      <c r="L3399" s="12" t="s">
        <v>10050</v>
      </c>
      <c r="M3399" s="10" t="s">
        <v>11245</v>
      </c>
      <c r="N3399">
        <v>3398</v>
      </c>
      <c r="O3399">
        <v>44998</v>
      </c>
      <c r="P3399" t="s">
        <v>11402</v>
      </c>
      <c r="Q3399" s="16">
        <v>4430.3999999999996</v>
      </c>
      <c r="R3399">
        <v>4673.45</v>
      </c>
      <c r="S3399">
        <v>17</v>
      </c>
      <c r="T3399">
        <v>3398</v>
      </c>
      <c r="U3399">
        <v>22348.34</v>
      </c>
      <c r="V3399" t="s">
        <v>11412</v>
      </c>
      <c r="W3399">
        <v>1.29</v>
      </c>
      <c r="X3399">
        <v>48</v>
      </c>
      <c r="Y3399" t="s">
        <v>11889</v>
      </c>
      <c r="Z3399" t="s">
        <v>12011</v>
      </c>
      <c r="AA3399">
        <v>3398</v>
      </c>
      <c r="AB3399" t="s">
        <v>12015</v>
      </c>
      <c r="AC3399">
        <v>6679.71</v>
      </c>
      <c r="AD3399">
        <v>387.11</v>
      </c>
      <c r="AE3399">
        <v>19.36</v>
      </c>
      <c r="AF3399" t="s">
        <v>11200</v>
      </c>
      <c r="AG3399" t="s">
        <v>11371</v>
      </c>
      <c r="AH3399">
        <v>3822</v>
      </c>
      <c r="AI3399">
        <v>3398</v>
      </c>
      <c r="AJ3399" t="s">
        <v>11363</v>
      </c>
      <c r="AK3399" t="s">
        <v>12027</v>
      </c>
      <c r="AL3399" t="s">
        <v>12032</v>
      </c>
      <c r="AM3399" t="s">
        <v>11108</v>
      </c>
      <c r="AN3399">
        <v>1</v>
      </c>
      <c r="AO3399" s="10" t="s">
        <v>12047</v>
      </c>
      <c r="AP3399" t="str" cm="1">
        <f t="array" ref="AP3399">_xlfn.IFS(
  Table1[[#This Row],[Age]]&lt;=25, "18-25",
  Table1[[#This Row],[Age]]&lt;=35, "26-35",
  Table1[[#This Row],[Age]]&lt;=45, "36-45",
  Table1[[#This Row],[Age]]&lt;=60, "46-60",
  TRUE, "60+")</f>
        <v>60+</v>
      </c>
    </row>
    <row r="3400" spans="1:42" x14ac:dyDescent="0.3">
      <c r="A3400">
        <v>3399</v>
      </c>
      <c r="B3400" t="s">
        <v>31</v>
      </c>
      <c r="C3400" t="s">
        <v>67</v>
      </c>
      <c r="D3400">
        <v>32</v>
      </c>
      <c r="E3400" t="s">
        <v>106</v>
      </c>
      <c r="F3400" t="s">
        <v>3506</v>
      </c>
      <c r="G3400" t="s">
        <v>5127</v>
      </c>
      <c r="H3400">
        <v>19458798252</v>
      </c>
      <c r="I3400" t="s">
        <v>6025</v>
      </c>
      <c r="J3400" t="s">
        <v>7292</v>
      </c>
      <c r="K3400">
        <v>570.59</v>
      </c>
      <c r="L3400" s="12" t="s">
        <v>10051</v>
      </c>
      <c r="M3400" s="10" t="s">
        <v>11156</v>
      </c>
      <c r="N3400">
        <v>3399</v>
      </c>
      <c r="O3400">
        <v>45125</v>
      </c>
      <c r="P3400" t="s">
        <v>11403</v>
      </c>
      <c r="Q3400" s="16">
        <v>3457.67</v>
      </c>
      <c r="R3400">
        <v>4028.26</v>
      </c>
      <c r="S3400">
        <v>60</v>
      </c>
      <c r="T3400">
        <v>3399</v>
      </c>
      <c r="U3400">
        <v>25076.31</v>
      </c>
      <c r="V3400" t="s">
        <v>11411</v>
      </c>
      <c r="W3400">
        <v>2.35</v>
      </c>
      <c r="X3400">
        <v>48</v>
      </c>
      <c r="Y3400" t="s">
        <v>11573</v>
      </c>
      <c r="Z3400" t="s">
        <v>12011</v>
      </c>
      <c r="AA3400">
        <v>3399</v>
      </c>
      <c r="AB3400" t="s">
        <v>12015</v>
      </c>
      <c r="AC3400">
        <v>6288.51</v>
      </c>
      <c r="AD3400">
        <v>703.73</v>
      </c>
      <c r="AE3400">
        <v>35.19</v>
      </c>
      <c r="AF3400" t="s">
        <v>11371</v>
      </c>
      <c r="AG3400" t="s">
        <v>11096</v>
      </c>
      <c r="AH3400">
        <v>4193</v>
      </c>
      <c r="AI3400">
        <v>3399</v>
      </c>
      <c r="AJ3400" t="s">
        <v>11190</v>
      </c>
      <c r="AK3400" t="s">
        <v>12028</v>
      </c>
      <c r="AL3400" t="s">
        <v>12032</v>
      </c>
      <c r="AM3400" t="s">
        <v>11359</v>
      </c>
      <c r="AN3400">
        <v>1</v>
      </c>
      <c r="AO3400" s="10" t="s">
        <v>12038</v>
      </c>
      <c r="AP3400" t="str" cm="1">
        <f t="array" ref="AP3400">_xlfn.IFS(
  Table1[[#This Row],[Age]]&lt;=25, "18-25",
  Table1[[#This Row],[Age]]&lt;=35, "26-35",
  Table1[[#This Row],[Age]]&lt;=45, "36-45",
  Table1[[#This Row],[Age]]&lt;=60, "46-60",
  TRUE, "60+")</f>
        <v>26-35</v>
      </c>
    </row>
    <row r="3401" spans="1:42" x14ac:dyDescent="0.3">
      <c r="A3401">
        <v>3400</v>
      </c>
      <c r="B3401" t="s">
        <v>38</v>
      </c>
      <c r="C3401" t="s">
        <v>90</v>
      </c>
      <c r="D3401">
        <v>37</v>
      </c>
      <c r="E3401" t="s">
        <v>104</v>
      </c>
      <c r="F3401" t="s">
        <v>3507</v>
      </c>
      <c r="G3401" t="s">
        <v>5122</v>
      </c>
      <c r="H3401">
        <v>19458798253</v>
      </c>
      <c r="I3401" t="s">
        <v>6953</v>
      </c>
      <c r="J3401" t="s">
        <v>7291</v>
      </c>
      <c r="K3401">
        <v>2969.95</v>
      </c>
      <c r="L3401" s="12" t="s">
        <v>10052</v>
      </c>
      <c r="M3401" s="10" t="s">
        <v>11285</v>
      </c>
      <c r="N3401">
        <v>3400</v>
      </c>
      <c r="O3401">
        <v>45011</v>
      </c>
      <c r="P3401" t="s">
        <v>11404</v>
      </c>
      <c r="Q3401" s="16">
        <v>2720.71</v>
      </c>
      <c r="R3401">
        <v>249.24</v>
      </c>
      <c r="S3401">
        <v>89</v>
      </c>
      <c r="T3401">
        <v>3400</v>
      </c>
      <c r="U3401">
        <v>47499.57</v>
      </c>
      <c r="V3401" t="s">
        <v>11412</v>
      </c>
      <c r="W3401">
        <v>8.11</v>
      </c>
      <c r="X3401">
        <v>12</v>
      </c>
      <c r="Y3401" t="s">
        <v>11422</v>
      </c>
      <c r="Z3401" t="s">
        <v>12012</v>
      </c>
      <c r="AA3401">
        <v>3400</v>
      </c>
      <c r="AB3401" t="s">
        <v>12015</v>
      </c>
      <c r="AC3401">
        <v>5170.8599999999997</v>
      </c>
      <c r="AD3401">
        <v>2984.66</v>
      </c>
      <c r="AE3401">
        <v>149.22999999999999</v>
      </c>
      <c r="AF3401" t="s">
        <v>11248</v>
      </c>
      <c r="AG3401" t="s">
        <v>11233</v>
      </c>
      <c r="AH3401">
        <v>2709</v>
      </c>
      <c r="AI3401">
        <v>3400</v>
      </c>
      <c r="AJ3401" t="s">
        <v>11172</v>
      </c>
      <c r="AK3401" t="s">
        <v>12027</v>
      </c>
      <c r="AL3401" t="s">
        <v>12031</v>
      </c>
      <c r="AM3401" t="s">
        <v>11287</v>
      </c>
      <c r="AN3401">
        <v>1</v>
      </c>
      <c r="AO3401" s="10" t="s">
        <v>12047</v>
      </c>
      <c r="AP3401" t="str" cm="1">
        <f t="array" ref="AP3401">_xlfn.IFS(
  Table1[[#This Row],[Age]]&lt;=25, "18-25",
  Table1[[#This Row],[Age]]&lt;=35, "26-35",
  Table1[[#This Row],[Age]]&lt;=45, "36-45",
  Table1[[#This Row],[Age]]&lt;=60, "46-60",
  TRUE, "60+")</f>
        <v>36-45</v>
      </c>
    </row>
    <row r="3402" spans="1:42" x14ac:dyDescent="0.3">
      <c r="A3402">
        <v>3401</v>
      </c>
      <c r="B3402" t="s">
        <v>49</v>
      </c>
      <c r="C3402" t="s">
        <v>60</v>
      </c>
      <c r="D3402">
        <v>66</v>
      </c>
      <c r="E3402" t="s">
        <v>105</v>
      </c>
      <c r="F3402" t="s">
        <v>3508</v>
      </c>
      <c r="G3402" t="s">
        <v>5146</v>
      </c>
      <c r="H3402">
        <v>19458798254</v>
      </c>
      <c r="I3402" t="s">
        <v>5522</v>
      </c>
      <c r="J3402" t="s">
        <v>7292</v>
      </c>
      <c r="K3402">
        <v>3706.16</v>
      </c>
      <c r="L3402" s="12" t="s">
        <v>10053</v>
      </c>
      <c r="M3402" s="10" t="s">
        <v>11317</v>
      </c>
      <c r="N3402">
        <v>3401</v>
      </c>
      <c r="O3402">
        <v>45144</v>
      </c>
      <c r="P3402" t="s">
        <v>11404</v>
      </c>
      <c r="Q3402" s="16">
        <v>4475.68</v>
      </c>
      <c r="R3402">
        <v>8181.84</v>
      </c>
      <c r="S3402">
        <v>5</v>
      </c>
      <c r="T3402">
        <v>3401</v>
      </c>
      <c r="U3402">
        <v>23396.67</v>
      </c>
      <c r="V3402" t="s">
        <v>11411</v>
      </c>
      <c r="W3402">
        <v>9.7100000000000009</v>
      </c>
      <c r="X3402">
        <v>12</v>
      </c>
      <c r="Y3402" t="s">
        <v>7853</v>
      </c>
      <c r="Z3402" t="s">
        <v>12010</v>
      </c>
      <c r="AA3402">
        <v>3401</v>
      </c>
      <c r="AB3402" t="s">
        <v>12016</v>
      </c>
      <c r="AC3402">
        <v>1729.84</v>
      </c>
      <c r="AD3402">
        <v>4822.08</v>
      </c>
      <c r="AE3402">
        <v>241.1</v>
      </c>
      <c r="AF3402" t="s">
        <v>11263</v>
      </c>
      <c r="AG3402" t="s">
        <v>11141</v>
      </c>
      <c r="AH3402">
        <v>1688</v>
      </c>
      <c r="AI3402">
        <v>3401</v>
      </c>
      <c r="AJ3402" t="s">
        <v>11093</v>
      </c>
      <c r="AK3402" t="s">
        <v>12029</v>
      </c>
      <c r="AL3402" t="s">
        <v>12032</v>
      </c>
      <c r="AM3402" t="s">
        <v>11202</v>
      </c>
      <c r="AN3402">
        <v>1</v>
      </c>
      <c r="AO3402" s="10" t="s">
        <v>12041</v>
      </c>
      <c r="AP3402" t="str" cm="1">
        <f t="array" ref="AP3402">_xlfn.IFS(
  Table1[[#This Row],[Age]]&lt;=25, "18-25",
  Table1[[#This Row],[Age]]&lt;=35, "26-35",
  Table1[[#This Row],[Age]]&lt;=45, "36-45",
  Table1[[#This Row],[Age]]&lt;=60, "46-60",
  TRUE, "60+")</f>
        <v>60+</v>
      </c>
    </row>
    <row r="3403" spans="1:42" x14ac:dyDescent="0.3">
      <c r="A3403">
        <v>3402</v>
      </c>
      <c r="B3403" t="s">
        <v>4</v>
      </c>
      <c r="C3403" t="s">
        <v>84</v>
      </c>
      <c r="D3403">
        <v>42</v>
      </c>
      <c r="E3403" t="s">
        <v>104</v>
      </c>
      <c r="F3403" t="s">
        <v>3509</v>
      </c>
      <c r="G3403" t="s">
        <v>5146</v>
      </c>
      <c r="H3403">
        <v>19458798255</v>
      </c>
      <c r="I3403" t="s">
        <v>6647</v>
      </c>
      <c r="J3403" t="s">
        <v>7292</v>
      </c>
      <c r="K3403">
        <v>647.16</v>
      </c>
      <c r="L3403" s="12" t="s">
        <v>10054</v>
      </c>
      <c r="M3403" s="10" t="s">
        <v>11240</v>
      </c>
      <c r="N3403">
        <v>3402</v>
      </c>
      <c r="O3403">
        <v>45111</v>
      </c>
      <c r="P3403" t="s">
        <v>11404</v>
      </c>
      <c r="Q3403" s="16">
        <v>3699.27</v>
      </c>
      <c r="R3403">
        <v>4346.43</v>
      </c>
      <c r="S3403">
        <v>6</v>
      </c>
      <c r="T3403">
        <v>3402</v>
      </c>
      <c r="U3403">
        <v>40029.85</v>
      </c>
      <c r="V3403" t="s">
        <v>11413</v>
      </c>
      <c r="W3403">
        <v>5.68</v>
      </c>
      <c r="X3403">
        <v>48</v>
      </c>
      <c r="Y3403" t="s">
        <v>10365</v>
      </c>
      <c r="Z3403" t="s">
        <v>12010</v>
      </c>
      <c r="AA3403">
        <v>3402</v>
      </c>
      <c r="AB3403" t="s">
        <v>12016</v>
      </c>
      <c r="AC3403">
        <v>5297.56</v>
      </c>
      <c r="AD3403">
        <v>2647.86</v>
      </c>
      <c r="AE3403">
        <v>132.38999999999999</v>
      </c>
      <c r="AF3403" t="s">
        <v>11349</v>
      </c>
      <c r="AG3403" t="s">
        <v>11039</v>
      </c>
      <c r="AH3403">
        <v>1</v>
      </c>
      <c r="AI3403">
        <v>3402</v>
      </c>
      <c r="AJ3403" t="s">
        <v>11169</v>
      </c>
      <c r="AK3403" t="s">
        <v>12029</v>
      </c>
      <c r="AL3403" t="s">
        <v>12032</v>
      </c>
      <c r="AM3403" t="s">
        <v>11161</v>
      </c>
      <c r="AN3403">
        <v>1</v>
      </c>
      <c r="AO3403" s="10" t="s">
        <v>12038</v>
      </c>
      <c r="AP3403" t="str" cm="1">
        <f t="array" ref="AP3403">_xlfn.IFS(
  Table1[[#This Row],[Age]]&lt;=25, "18-25",
  Table1[[#This Row],[Age]]&lt;=35, "26-35",
  Table1[[#This Row],[Age]]&lt;=45, "36-45",
  Table1[[#This Row],[Age]]&lt;=60, "46-60",
  TRUE, "60+")</f>
        <v>36-45</v>
      </c>
    </row>
    <row r="3404" spans="1:42" x14ac:dyDescent="0.3">
      <c r="A3404">
        <v>3403</v>
      </c>
      <c r="B3404" t="s">
        <v>32</v>
      </c>
      <c r="C3404" t="s">
        <v>67</v>
      </c>
      <c r="D3404">
        <v>26</v>
      </c>
      <c r="E3404" t="s">
        <v>105</v>
      </c>
      <c r="F3404" t="s">
        <v>3510</v>
      </c>
      <c r="G3404" t="s">
        <v>5121</v>
      </c>
      <c r="H3404">
        <v>19458798256</v>
      </c>
      <c r="I3404" t="s">
        <v>6900</v>
      </c>
      <c r="J3404" t="s">
        <v>7291</v>
      </c>
      <c r="K3404">
        <v>5284.01</v>
      </c>
      <c r="L3404" s="12" t="s">
        <v>10055</v>
      </c>
      <c r="M3404" s="10" t="s">
        <v>11161</v>
      </c>
      <c r="N3404">
        <v>3403</v>
      </c>
      <c r="O3404">
        <v>45099</v>
      </c>
      <c r="P3404" t="s">
        <v>11402</v>
      </c>
      <c r="Q3404" s="16">
        <v>2927.73</v>
      </c>
      <c r="R3404">
        <v>8211.74</v>
      </c>
      <c r="S3404">
        <v>97</v>
      </c>
      <c r="T3404">
        <v>3403</v>
      </c>
      <c r="U3404">
        <v>3886.72</v>
      </c>
      <c r="V3404" t="s">
        <v>11413</v>
      </c>
      <c r="W3404">
        <v>2.38</v>
      </c>
      <c r="X3404">
        <v>12</v>
      </c>
      <c r="Y3404" t="s">
        <v>11718</v>
      </c>
      <c r="Z3404" t="s">
        <v>12012</v>
      </c>
      <c r="AA3404">
        <v>3403</v>
      </c>
      <c r="AB3404" t="s">
        <v>12017</v>
      </c>
      <c r="AC3404">
        <v>6664.88</v>
      </c>
      <c r="AD3404">
        <v>4501.49</v>
      </c>
      <c r="AE3404">
        <v>225.07</v>
      </c>
      <c r="AF3404" t="s">
        <v>11193</v>
      </c>
      <c r="AG3404" t="s">
        <v>11278</v>
      </c>
      <c r="AH3404">
        <v>5935</v>
      </c>
      <c r="AI3404">
        <v>3403</v>
      </c>
      <c r="AJ3404" t="s">
        <v>11205</v>
      </c>
      <c r="AK3404" t="s">
        <v>12027</v>
      </c>
      <c r="AL3404" t="s">
        <v>12031</v>
      </c>
      <c r="AM3404" t="s">
        <v>11292</v>
      </c>
      <c r="AN3404">
        <v>1</v>
      </c>
      <c r="AO3404" s="10" t="s">
        <v>12043</v>
      </c>
      <c r="AP3404" t="str" cm="1">
        <f t="array" ref="AP3404">_xlfn.IFS(
  Table1[[#This Row],[Age]]&lt;=25, "18-25",
  Table1[[#This Row],[Age]]&lt;=35, "26-35",
  Table1[[#This Row],[Age]]&lt;=45, "36-45",
  Table1[[#This Row],[Age]]&lt;=60, "46-60",
  TRUE, "60+")</f>
        <v>26-35</v>
      </c>
    </row>
    <row r="3405" spans="1:42" x14ac:dyDescent="0.3">
      <c r="A3405">
        <v>3404</v>
      </c>
      <c r="B3405" t="s">
        <v>20</v>
      </c>
      <c r="C3405" t="s">
        <v>101</v>
      </c>
      <c r="D3405">
        <v>62</v>
      </c>
      <c r="E3405" t="s">
        <v>104</v>
      </c>
      <c r="F3405" t="s">
        <v>3511</v>
      </c>
      <c r="G3405" t="s">
        <v>5123</v>
      </c>
      <c r="H3405">
        <v>19458798257</v>
      </c>
      <c r="I3405" t="s">
        <v>6904</v>
      </c>
      <c r="J3405" t="s">
        <v>7292</v>
      </c>
      <c r="K3405">
        <v>343.36</v>
      </c>
      <c r="L3405" s="12" t="s">
        <v>7952</v>
      </c>
      <c r="M3405" s="10" t="s">
        <v>11066</v>
      </c>
      <c r="N3405">
        <v>3404</v>
      </c>
      <c r="O3405">
        <v>45188</v>
      </c>
      <c r="P3405" t="s">
        <v>11404</v>
      </c>
      <c r="Q3405" s="16">
        <v>4459.03</v>
      </c>
      <c r="R3405">
        <v>-4115.67</v>
      </c>
      <c r="S3405">
        <v>15</v>
      </c>
      <c r="T3405">
        <v>3404</v>
      </c>
      <c r="U3405">
        <v>24472.91</v>
      </c>
      <c r="V3405" t="s">
        <v>11413</v>
      </c>
      <c r="W3405">
        <v>3.89</v>
      </c>
      <c r="X3405">
        <v>60</v>
      </c>
      <c r="Y3405" t="s">
        <v>10365</v>
      </c>
      <c r="Z3405" t="s">
        <v>12012</v>
      </c>
      <c r="AA3405">
        <v>3404</v>
      </c>
      <c r="AB3405" t="s">
        <v>12017</v>
      </c>
      <c r="AC3405">
        <v>5072.26</v>
      </c>
      <c r="AD3405">
        <v>4628.49</v>
      </c>
      <c r="AE3405">
        <v>231.42</v>
      </c>
      <c r="AF3405" t="s">
        <v>11047</v>
      </c>
      <c r="AG3405" t="s">
        <v>11153</v>
      </c>
      <c r="AH3405">
        <v>76</v>
      </c>
      <c r="AI3405">
        <v>3404</v>
      </c>
      <c r="AJ3405" t="s">
        <v>11129</v>
      </c>
      <c r="AK3405" t="s">
        <v>12027</v>
      </c>
      <c r="AL3405" t="s">
        <v>12032</v>
      </c>
      <c r="AM3405" t="s">
        <v>11315</v>
      </c>
      <c r="AN3405">
        <v>1</v>
      </c>
      <c r="AO3405" s="10" t="s">
        <v>12042</v>
      </c>
      <c r="AP3405" t="str" cm="1">
        <f t="array" ref="AP3405">_xlfn.IFS(
  Table1[[#This Row],[Age]]&lt;=25, "18-25",
  Table1[[#This Row],[Age]]&lt;=35, "26-35",
  Table1[[#This Row],[Age]]&lt;=45, "36-45",
  Table1[[#This Row],[Age]]&lt;=60, "46-60",
  TRUE, "60+")</f>
        <v>60+</v>
      </c>
    </row>
    <row r="3406" spans="1:42" x14ac:dyDescent="0.3">
      <c r="A3406">
        <v>3405</v>
      </c>
      <c r="B3406" t="s">
        <v>40</v>
      </c>
      <c r="C3406" t="s">
        <v>94</v>
      </c>
      <c r="D3406">
        <v>39</v>
      </c>
      <c r="E3406" t="s">
        <v>105</v>
      </c>
      <c r="F3406" t="s">
        <v>3512</v>
      </c>
      <c r="G3406" t="s">
        <v>5112</v>
      </c>
      <c r="H3406">
        <v>19458798258</v>
      </c>
      <c r="I3406" t="s">
        <v>6070</v>
      </c>
      <c r="J3406" t="s">
        <v>7291</v>
      </c>
      <c r="K3406">
        <v>6812.88</v>
      </c>
      <c r="L3406" s="12" t="s">
        <v>10056</v>
      </c>
      <c r="M3406" s="10" t="s">
        <v>11252</v>
      </c>
      <c r="N3406">
        <v>3405</v>
      </c>
      <c r="O3406">
        <v>45219</v>
      </c>
      <c r="P3406" t="s">
        <v>11404</v>
      </c>
      <c r="Q3406" s="16">
        <v>1060.99</v>
      </c>
      <c r="R3406">
        <v>7873.87</v>
      </c>
      <c r="S3406">
        <v>39</v>
      </c>
      <c r="T3406">
        <v>3405</v>
      </c>
      <c r="U3406">
        <v>29748.05</v>
      </c>
      <c r="V3406" t="s">
        <v>11411</v>
      </c>
      <c r="W3406">
        <v>8.0299999999999994</v>
      </c>
      <c r="X3406">
        <v>24</v>
      </c>
      <c r="Y3406" t="s">
        <v>11817</v>
      </c>
      <c r="Z3406" t="s">
        <v>12010</v>
      </c>
      <c r="AA3406">
        <v>3405</v>
      </c>
      <c r="AB3406" t="s">
        <v>12015</v>
      </c>
      <c r="AC3406">
        <v>4766.99</v>
      </c>
      <c r="AD3406">
        <v>600.65</v>
      </c>
      <c r="AE3406">
        <v>30.03</v>
      </c>
      <c r="AF3406" t="s">
        <v>11358</v>
      </c>
      <c r="AG3406" t="s">
        <v>11185</v>
      </c>
      <c r="AH3406">
        <v>5773</v>
      </c>
      <c r="AI3406">
        <v>3405</v>
      </c>
      <c r="AJ3406" t="s">
        <v>11304</v>
      </c>
      <c r="AK3406" t="s">
        <v>12028</v>
      </c>
      <c r="AL3406" t="s">
        <v>12031</v>
      </c>
      <c r="AM3406" t="s">
        <v>11389</v>
      </c>
      <c r="AN3406">
        <v>1</v>
      </c>
      <c r="AO3406" s="10" t="s">
        <v>12044</v>
      </c>
      <c r="AP3406" t="str" cm="1">
        <f t="array" ref="AP3406">_xlfn.IFS(
  Table1[[#This Row],[Age]]&lt;=25, "18-25",
  Table1[[#This Row],[Age]]&lt;=35, "26-35",
  Table1[[#This Row],[Age]]&lt;=45, "36-45",
  Table1[[#This Row],[Age]]&lt;=60, "46-60",
  TRUE, "60+")</f>
        <v>36-45</v>
      </c>
    </row>
    <row r="3407" spans="1:42" x14ac:dyDescent="0.3">
      <c r="A3407">
        <v>3406</v>
      </c>
      <c r="B3407" t="s">
        <v>24</v>
      </c>
      <c r="C3407" t="s">
        <v>76</v>
      </c>
      <c r="D3407">
        <v>30</v>
      </c>
      <c r="E3407" t="s">
        <v>104</v>
      </c>
      <c r="F3407" t="s">
        <v>3513</v>
      </c>
      <c r="G3407" t="s">
        <v>5126</v>
      </c>
      <c r="H3407">
        <v>19458798259</v>
      </c>
      <c r="I3407" t="s">
        <v>6408</v>
      </c>
      <c r="J3407" t="s">
        <v>7291</v>
      </c>
      <c r="K3407">
        <v>126.62</v>
      </c>
      <c r="L3407" s="12" t="s">
        <v>10057</v>
      </c>
      <c r="M3407" s="10" t="s">
        <v>11332</v>
      </c>
      <c r="N3407">
        <v>3406</v>
      </c>
      <c r="O3407">
        <v>45236</v>
      </c>
      <c r="P3407" t="s">
        <v>11402</v>
      </c>
      <c r="Q3407" s="16">
        <v>1229.43</v>
      </c>
      <c r="R3407">
        <v>-1102.81</v>
      </c>
      <c r="S3407">
        <v>80</v>
      </c>
      <c r="T3407">
        <v>3406</v>
      </c>
      <c r="U3407">
        <v>6548.32</v>
      </c>
      <c r="V3407" t="s">
        <v>11412</v>
      </c>
      <c r="W3407">
        <v>5.89</v>
      </c>
      <c r="X3407">
        <v>36</v>
      </c>
      <c r="Y3407" t="s">
        <v>8422</v>
      </c>
      <c r="Z3407" t="s">
        <v>12010</v>
      </c>
      <c r="AA3407">
        <v>3406</v>
      </c>
      <c r="AB3407" t="s">
        <v>12016</v>
      </c>
      <c r="AC3407">
        <v>3125.43</v>
      </c>
      <c r="AD3407">
        <v>2281.06</v>
      </c>
      <c r="AE3407">
        <v>114.05</v>
      </c>
      <c r="AF3407" t="s">
        <v>11245</v>
      </c>
      <c r="AG3407" t="s">
        <v>11220</v>
      </c>
      <c r="AH3407">
        <v>8032</v>
      </c>
      <c r="AI3407">
        <v>3406</v>
      </c>
      <c r="AJ3407" t="s">
        <v>11115</v>
      </c>
      <c r="AK3407" t="s">
        <v>12029</v>
      </c>
      <c r="AL3407" t="s">
        <v>12031</v>
      </c>
      <c r="AM3407" t="s">
        <v>11346</v>
      </c>
      <c r="AN3407">
        <v>1</v>
      </c>
      <c r="AO3407" s="10" t="s">
        <v>12040</v>
      </c>
      <c r="AP3407" t="str" cm="1">
        <f t="array" ref="AP3407">_xlfn.IFS(
  Table1[[#This Row],[Age]]&lt;=25, "18-25",
  Table1[[#This Row],[Age]]&lt;=35, "26-35",
  Table1[[#This Row],[Age]]&lt;=45, "36-45",
  Table1[[#This Row],[Age]]&lt;=60, "46-60",
  TRUE, "60+")</f>
        <v>26-35</v>
      </c>
    </row>
    <row r="3408" spans="1:42" x14ac:dyDescent="0.3">
      <c r="A3408">
        <v>3407</v>
      </c>
      <c r="B3408" t="s">
        <v>9</v>
      </c>
      <c r="C3408" t="s">
        <v>61</v>
      </c>
      <c r="D3408">
        <v>54</v>
      </c>
      <c r="E3408" t="s">
        <v>106</v>
      </c>
      <c r="F3408" t="s">
        <v>3514</v>
      </c>
      <c r="G3408" t="s">
        <v>5144</v>
      </c>
      <c r="H3408">
        <v>19458798260</v>
      </c>
      <c r="I3408" t="s">
        <v>5159</v>
      </c>
      <c r="J3408" t="s">
        <v>7292</v>
      </c>
      <c r="K3408">
        <v>416.17</v>
      </c>
      <c r="L3408" s="12" t="s">
        <v>9544</v>
      </c>
      <c r="M3408" s="10" t="s">
        <v>11105</v>
      </c>
      <c r="N3408">
        <v>3407</v>
      </c>
      <c r="O3408">
        <v>44930</v>
      </c>
      <c r="P3408" t="s">
        <v>11404</v>
      </c>
      <c r="Q3408" s="16">
        <v>4651.26</v>
      </c>
      <c r="R3408">
        <v>5067.43</v>
      </c>
      <c r="S3408">
        <v>39</v>
      </c>
      <c r="T3408">
        <v>3407</v>
      </c>
      <c r="U3408">
        <v>15809.43</v>
      </c>
      <c r="V3408" t="s">
        <v>11413</v>
      </c>
      <c r="W3408">
        <v>1.52</v>
      </c>
      <c r="X3408">
        <v>24</v>
      </c>
      <c r="Y3408" t="s">
        <v>8616</v>
      </c>
      <c r="Z3408" t="s">
        <v>12011</v>
      </c>
      <c r="AA3408">
        <v>3407</v>
      </c>
      <c r="AB3408" t="s">
        <v>12015</v>
      </c>
      <c r="AC3408">
        <v>4294.26</v>
      </c>
      <c r="AD3408">
        <v>3764.07</v>
      </c>
      <c r="AE3408">
        <v>188.2</v>
      </c>
      <c r="AF3408" t="s">
        <v>11317</v>
      </c>
      <c r="AG3408" t="s">
        <v>11101</v>
      </c>
      <c r="AH3408">
        <v>2814</v>
      </c>
      <c r="AI3408">
        <v>3407</v>
      </c>
      <c r="AJ3408" t="s">
        <v>11235</v>
      </c>
      <c r="AK3408" t="s">
        <v>12027</v>
      </c>
      <c r="AL3408" t="s">
        <v>12032</v>
      </c>
      <c r="AM3408" t="s">
        <v>11084</v>
      </c>
      <c r="AN3408">
        <v>1</v>
      </c>
      <c r="AO3408" s="10" t="s">
        <v>12039</v>
      </c>
      <c r="AP3408" t="str" cm="1">
        <f t="array" ref="AP3408">_xlfn.IFS(
  Table1[[#This Row],[Age]]&lt;=25, "18-25",
  Table1[[#This Row],[Age]]&lt;=35, "26-35",
  Table1[[#This Row],[Age]]&lt;=45, "36-45",
  Table1[[#This Row],[Age]]&lt;=60, "46-60",
  TRUE, "60+")</f>
        <v>46-60</v>
      </c>
    </row>
    <row r="3409" spans="1:42" x14ac:dyDescent="0.3">
      <c r="A3409">
        <v>3408</v>
      </c>
      <c r="B3409" t="s">
        <v>24</v>
      </c>
      <c r="C3409" t="s">
        <v>57</v>
      </c>
      <c r="D3409">
        <v>45</v>
      </c>
      <c r="E3409" t="s">
        <v>104</v>
      </c>
      <c r="F3409" t="s">
        <v>3515</v>
      </c>
      <c r="G3409" t="s">
        <v>5124</v>
      </c>
      <c r="H3409">
        <v>19458798261</v>
      </c>
      <c r="I3409" t="s">
        <v>6811</v>
      </c>
      <c r="J3409" t="s">
        <v>7291</v>
      </c>
      <c r="K3409">
        <v>8354.16</v>
      </c>
      <c r="L3409" s="12" t="s">
        <v>9664</v>
      </c>
      <c r="M3409" s="10" t="s">
        <v>11277</v>
      </c>
      <c r="N3409">
        <v>3408</v>
      </c>
      <c r="O3409">
        <v>45101</v>
      </c>
      <c r="P3409" t="s">
        <v>11403</v>
      </c>
      <c r="Q3409" s="16">
        <v>344.81</v>
      </c>
      <c r="R3409">
        <v>8009.35</v>
      </c>
      <c r="S3409">
        <v>88</v>
      </c>
      <c r="T3409">
        <v>3408</v>
      </c>
      <c r="U3409">
        <v>37240.089999999997</v>
      </c>
      <c r="V3409" t="s">
        <v>11412</v>
      </c>
      <c r="W3409">
        <v>3.78</v>
      </c>
      <c r="X3409">
        <v>24</v>
      </c>
      <c r="Y3409" t="s">
        <v>11523</v>
      </c>
      <c r="Z3409" t="s">
        <v>12011</v>
      </c>
      <c r="AA3409">
        <v>3408</v>
      </c>
      <c r="AB3409" t="s">
        <v>12016</v>
      </c>
      <c r="AC3409">
        <v>2836.22</v>
      </c>
      <c r="AD3409">
        <v>2042.87</v>
      </c>
      <c r="AE3409">
        <v>102.14</v>
      </c>
      <c r="AF3409" t="s">
        <v>11161</v>
      </c>
      <c r="AG3409" t="s">
        <v>11155</v>
      </c>
      <c r="AH3409">
        <v>3763</v>
      </c>
      <c r="AI3409">
        <v>3408</v>
      </c>
      <c r="AJ3409" t="s">
        <v>11319</v>
      </c>
      <c r="AK3409" t="s">
        <v>12027</v>
      </c>
      <c r="AL3409" t="s">
        <v>12032</v>
      </c>
      <c r="AM3409" t="s">
        <v>11272</v>
      </c>
      <c r="AN3409">
        <v>1</v>
      </c>
      <c r="AO3409" s="10" t="s">
        <v>12043</v>
      </c>
      <c r="AP3409" t="str" cm="1">
        <f t="array" ref="AP3409">_xlfn.IFS(
  Table1[[#This Row],[Age]]&lt;=25, "18-25",
  Table1[[#This Row],[Age]]&lt;=35, "26-35",
  Table1[[#This Row],[Age]]&lt;=45, "36-45",
  Table1[[#This Row],[Age]]&lt;=60, "46-60",
  TRUE, "60+")</f>
        <v>36-45</v>
      </c>
    </row>
    <row r="3410" spans="1:42" x14ac:dyDescent="0.3">
      <c r="A3410">
        <v>3409</v>
      </c>
      <c r="B3410" t="s">
        <v>41</v>
      </c>
      <c r="C3410" t="s">
        <v>69</v>
      </c>
      <c r="D3410">
        <v>31</v>
      </c>
      <c r="E3410" t="s">
        <v>105</v>
      </c>
      <c r="F3410" t="s">
        <v>3516</v>
      </c>
      <c r="G3410" t="s">
        <v>5113</v>
      </c>
      <c r="H3410">
        <v>19458798262</v>
      </c>
      <c r="I3410" t="s">
        <v>6442</v>
      </c>
      <c r="J3410" t="s">
        <v>7292</v>
      </c>
      <c r="K3410">
        <v>2600.83</v>
      </c>
      <c r="L3410" s="12" t="s">
        <v>10058</v>
      </c>
      <c r="M3410" s="10" t="s">
        <v>11361</v>
      </c>
      <c r="N3410">
        <v>3409</v>
      </c>
      <c r="O3410">
        <v>45267</v>
      </c>
      <c r="P3410" t="s">
        <v>11402</v>
      </c>
      <c r="Q3410" s="16">
        <v>240.33</v>
      </c>
      <c r="R3410">
        <v>2841.16</v>
      </c>
      <c r="S3410">
        <v>21</v>
      </c>
      <c r="T3410">
        <v>3409</v>
      </c>
      <c r="U3410">
        <v>10011.43</v>
      </c>
      <c r="V3410" t="s">
        <v>11412</v>
      </c>
      <c r="W3410">
        <v>7.78</v>
      </c>
      <c r="X3410">
        <v>48</v>
      </c>
      <c r="Y3410" t="s">
        <v>11823</v>
      </c>
      <c r="Z3410" t="s">
        <v>12010</v>
      </c>
      <c r="AA3410">
        <v>3409</v>
      </c>
      <c r="AB3410" t="s">
        <v>12016</v>
      </c>
      <c r="AC3410">
        <v>1701.18</v>
      </c>
      <c r="AD3410">
        <v>1467.51</v>
      </c>
      <c r="AE3410">
        <v>73.38</v>
      </c>
      <c r="AF3410" t="s">
        <v>11300</v>
      </c>
      <c r="AG3410" t="s">
        <v>11370</v>
      </c>
      <c r="AH3410">
        <v>2833</v>
      </c>
      <c r="AI3410">
        <v>3409</v>
      </c>
      <c r="AJ3410" t="s">
        <v>11321</v>
      </c>
      <c r="AK3410" t="s">
        <v>12029</v>
      </c>
      <c r="AL3410" t="s">
        <v>12032</v>
      </c>
      <c r="AM3410" t="s">
        <v>11052</v>
      </c>
      <c r="AN3410">
        <v>1</v>
      </c>
      <c r="AO3410" s="10" t="s">
        <v>12036</v>
      </c>
      <c r="AP3410" t="str" cm="1">
        <f t="array" ref="AP3410">_xlfn.IFS(
  Table1[[#This Row],[Age]]&lt;=25, "18-25",
  Table1[[#This Row],[Age]]&lt;=35, "26-35",
  Table1[[#This Row],[Age]]&lt;=45, "36-45",
  Table1[[#This Row],[Age]]&lt;=60, "46-60",
  TRUE, "60+")</f>
        <v>26-35</v>
      </c>
    </row>
    <row r="3411" spans="1:42" x14ac:dyDescent="0.3">
      <c r="A3411">
        <v>3410</v>
      </c>
      <c r="B3411" t="s">
        <v>51</v>
      </c>
      <c r="C3411" t="s">
        <v>78</v>
      </c>
      <c r="D3411">
        <v>47</v>
      </c>
      <c r="E3411" t="s">
        <v>105</v>
      </c>
      <c r="F3411" t="s">
        <v>3517</v>
      </c>
      <c r="G3411" t="s">
        <v>5129</v>
      </c>
      <c r="H3411">
        <v>19458798263</v>
      </c>
      <c r="I3411" t="s">
        <v>6231</v>
      </c>
      <c r="J3411" t="s">
        <v>7292</v>
      </c>
      <c r="K3411">
        <v>904.17</v>
      </c>
      <c r="L3411" s="12" t="s">
        <v>10059</v>
      </c>
      <c r="M3411" s="10" t="s">
        <v>11396</v>
      </c>
      <c r="N3411">
        <v>3410</v>
      </c>
      <c r="O3411">
        <v>45091</v>
      </c>
      <c r="P3411" t="s">
        <v>11402</v>
      </c>
      <c r="Q3411" s="16">
        <v>3961.79</v>
      </c>
      <c r="R3411">
        <v>4865.96</v>
      </c>
      <c r="S3411">
        <v>13</v>
      </c>
      <c r="T3411">
        <v>3410</v>
      </c>
      <c r="U3411">
        <v>7294.12</v>
      </c>
      <c r="V3411" t="s">
        <v>11411</v>
      </c>
      <c r="W3411">
        <v>3.93</v>
      </c>
      <c r="X3411">
        <v>36</v>
      </c>
      <c r="Y3411" t="s">
        <v>11833</v>
      </c>
      <c r="Z3411" t="s">
        <v>12010</v>
      </c>
      <c r="AA3411">
        <v>3410</v>
      </c>
      <c r="AB3411" t="s">
        <v>12015</v>
      </c>
      <c r="AC3411">
        <v>7518.08</v>
      </c>
      <c r="AD3411">
        <v>4570.38</v>
      </c>
      <c r="AE3411">
        <v>228.52</v>
      </c>
      <c r="AF3411" t="s">
        <v>11326</v>
      </c>
      <c r="AG3411" t="s">
        <v>11193</v>
      </c>
      <c r="AH3411">
        <v>10</v>
      </c>
      <c r="AI3411">
        <v>3410</v>
      </c>
      <c r="AJ3411" t="s">
        <v>11318</v>
      </c>
      <c r="AK3411" t="s">
        <v>12027</v>
      </c>
      <c r="AL3411" t="s">
        <v>12031</v>
      </c>
      <c r="AM3411" t="s">
        <v>11276</v>
      </c>
      <c r="AN3411">
        <v>1</v>
      </c>
      <c r="AO3411" s="10" t="s">
        <v>12043</v>
      </c>
      <c r="AP3411" t="str" cm="1">
        <f t="array" ref="AP3411">_xlfn.IFS(
  Table1[[#This Row],[Age]]&lt;=25, "18-25",
  Table1[[#This Row],[Age]]&lt;=35, "26-35",
  Table1[[#This Row],[Age]]&lt;=45, "36-45",
  Table1[[#This Row],[Age]]&lt;=60, "46-60",
  TRUE, "60+")</f>
        <v>46-60</v>
      </c>
    </row>
    <row r="3412" spans="1:42" x14ac:dyDescent="0.3">
      <c r="A3412">
        <v>3411</v>
      </c>
      <c r="B3412" t="s">
        <v>19</v>
      </c>
      <c r="C3412" t="s">
        <v>62</v>
      </c>
      <c r="D3412">
        <v>56</v>
      </c>
      <c r="E3412" t="s">
        <v>104</v>
      </c>
      <c r="F3412" t="s">
        <v>3518</v>
      </c>
      <c r="G3412" t="s">
        <v>5122</v>
      </c>
      <c r="H3412">
        <v>19458798264</v>
      </c>
      <c r="I3412" t="s">
        <v>7001</v>
      </c>
      <c r="J3412" t="s">
        <v>7291</v>
      </c>
      <c r="K3412">
        <v>4054.72</v>
      </c>
      <c r="L3412" s="12" t="s">
        <v>10060</v>
      </c>
      <c r="M3412" s="10" t="s">
        <v>11139</v>
      </c>
      <c r="N3412">
        <v>3411</v>
      </c>
      <c r="O3412">
        <v>45161</v>
      </c>
      <c r="P3412" t="s">
        <v>11404</v>
      </c>
      <c r="Q3412" s="16">
        <v>2075.84</v>
      </c>
      <c r="R3412">
        <v>6130.56</v>
      </c>
      <c r="S3412">
        <v>29</v>
      </c>
      <c r="T3412">
        <v>3411</v>
      </c>
      <c r="U3412">
        <v>15664.5</v>
      </c>
      <c r="V3412" t="s">
        <v>11412</v>
      </c>
      <c r="W3412">
        <v>4.8899999999999997</v>
      </c>
      <c r="X3412">
        <v>12</v>
      </c>
      <c r="Y3412" t="s">
        <v>11914</v>
      </c>
      <c r="Z3412" t="s">
        <v>12010</v>
      </c>
      <c r="AA3412">
        <v>3411</v>
      </c>
      <c r="AB3412" t="s">
        <v>12016</v>
      </c>
      <c r="AC3412">
        <v>7297.65</v>
      </c>
      <c r="AD3412">
        <v>2986.05</v>
      </c>
      <c r="AE3412">
        <v>149.30000000000001</v>
      </c>
      <c r="AF3412" t="s">
        <v>11356</v>
      </c>
      <c r="AG3412" t="s">
        <v>11392</v>
      </c>
      <c r="AH3412">
        <v>1575</v>
      </c>
      <c r="AI3412">
        <v>3411</v>
      </c>
      <c r="AJ3412" t="s">
        <v>11293</v>
      </c>
      <c r="AK3412" t="s">
        <v>12027</v>
      </c>
      <c r="AL3412" t="s">
        <v>12031</v>
      </c>
      <c r="AM3412" t="s">
        <v>11281</v>
      </c>
      <c r="AN3412">
        <v>1</v>
      </c>
      <c r="AO3412" s="10" t="s">
        <v>12041</v>
      </c>
      <c r="AP3412" t="str" cm="1">
        <f t="array" ref="AP3412">_xlfn.IFS(
  Table1[[#This Row],[Age]]&lt;=25, "18-25",
  Table1[[#This Row],[Age]]&lt;=35, "26-35",
  Table1[[#This Row],[Age]]&lt;=45, "36-45",
  Table1[[#This Row],[Age]]&lt;=60, "46-60",
  TRUE, "60+")</f>
        <v>46-60</v>
      </c>
    </row>
    <row r="3413" spans="1:42" x14ac:dyDescent="0.3">
      <c r="A3413">
        <v>3412</v>
      </c>
      <c r="B3413" t="s">
        <v>34</v>
      </c>
      <c r="C3413" t="s">
        <v>60</v>
      </c>
      <c r="D3413">
        <v>22</v>
      </c>
      <c r="E3413" t="s">
        <v>106</v>
      </c>
      <c r="F3413" t="s">
        <v>3519</v>
      </c>
      <c r="G3413" t="s">
        <v>5123</v>
      </c>
      <c r="H3413">
        <v>19458798265</v>
      </c>
      <c r="I3413" t="s">
        <v>6489</v>
      </c>
      <c r="J3413" t="s">
        <v>7291</v>
      </c>
      <c r="K3413">
        <v>604.39</v>
      </c>
      <c r="L3413" s="12" t="s">
        <v>10061</v>
      </c>
      <c r="M3413" s="10" t="s">
        <v>11056</v>
      </c>
      <c r="N3413">
        <v>3412</v>
      </c>
      <c r="O3413">
        <v>45096</v>
      </c>
      <c r="P3413" t="s">
        <v>11403</v>
      </c>
      <c r="Q3413" s="16">
        <v>4582.12</v>
      </c>
      <c r="R3413">
        <v>5186.51</v>
      </c>
      <c r="S3413">
        <v>98</v>
      </c>
      <c r="T3413">
        <v>3412</v>
      </c>
      <c r="U3413">
        <v>43089.120000000003</v>
      </c>
      <c r="V3413" t="s">
        <v>11413</v>
      </c>
      <c r="W3413">
        <v>9.15</v>
      </c>
      <c r="X3413">
        <v>12</v>
      </c>
      <c r="Y3413" t="s">
        <v>11519</v>
      </c>
      <c r="Z3413" t="s">
        <v>12012</v>
      </c>
      <c r="AA3413">
        <v>3412</v>
      </c>
      <c r="AB3413" t="s">
        <v>12017</v>
      </c>
      <c r="AC3413">
        <v>5656.36</v>
      </c>
      <c r="AD3413">
        <v>3140.75</v>
      </c>
      <c r="AE3413">
        <v>157.04</v>
      </c>
      <c r="AF3413" t="s">
        <v>11125</v>
      </c>
      <c r="AG3413" t="s">
        <v>11196</v>
      </c>
      <c r="AH3413">
        <v>4366</v>
      </c>
      <c r="AI3413">
        <v>3412</v>
      </c>
      <c r="AJ3413" t="s">
        <v>11381</v>
      </c>
      <c r="AK3413" t="s">
        <v>12029</v>
      </c>
      <c r="AL3413" t="s">
        <v>12032</v>
      </c>
      <c r="AM3413" t="s">
        <v>11215</v>
      </c>
      <c r="AN3413">
        <v>-1</v>
      </c>
      <c r="AO3413" s="10" t="s">
        <v>12043</v>
      </c>
      <c r="AP3413" t="str" cm="1">
        <f t="array" ref="AP3413">_xlfn.IFS(
  Table1[[#This Row],[Age]]&lt;=25, "18-25",
  Table1[[#This Row],[Age]]&lt;=35, "26-35",
  Table1[[#This Row],[Age]]&lt;=45, "36-45",
  Table1[[#This Row],[Age]]&lt;=60, "46-60",
  TRUE, "60+")</f>
        <v>18-25</v>
      </c>
    </row>
    <row r="3414" spans="1:42" x14ac:dyDescent="0.3">
      <c r="A3414">
        <v>3413</v>
      </c>
      <c r="B3414" t="s">
        <v>12</v>
      </c>
      <c r="C3414" t="s">
        <v>54</v>
      </c>
      <c r="D3414">
        <v>29</v>
      </c>
      <c r="E3414" t="s">
        <v>104</v>
      </c>
      <c r="F3414" t="s">
        <v>3520</v>
      </c>
      <c r="G3414" t="s">
        <v>5115</v>
      </c>
      <c r="H3414">
        <v>19458798266</v>
      </c>
      <c r="I3414" t="s">
        <v>5797</v>
      </c>
      <c r="J3414" t="s">
        <v>7291</v>
      </c>
      <c r="K3414">
        <v>7529.06</v>
      </c>
      <c r="L3414" s="12" t="s">
        <v>8837</v>
      </c>
      <c r="M3414" s="10" t="s">
        <v>11355</v>
      </c>
      <c r="N3414">
        <v>3413</v>
      </c>
      <c r="O3414">
        <v>45102</v>
      </c>
      <c r="P3414" t="s">
        <v>11402</v>
      </c>
      <c r="Q3414" s="16">
        <v>1510.44</v>
      </c>
      <c r="R3414">
        <v>9039.5</v>
      </c>
      <c r="S3414">
        <v>5</v>
      </c>
      <c r="T3414">
        <v>3413</v>
      </c>
      <c r="U3414">
        <v>38384.230000000003</v>
      </c>
      <c r="V3414" t="s">
        <v>11413</v>
      </c>
      <c r="W3414">
        <v>9.86</v>
      </c>
      <c r="X3414">
        <v>24</v>
      </c>
      <c r="Y3414" t="s">
        <v>8321</v>
      </c>
      <c r="Z3414" t="s">
        <v>12011</v>
      </c>
      <c r="AA3414">
        <v>3413</v>
      </c>
      <c r="AB3414" t="s">
        <v>12015</v>
      </c>
      <c r="AC3414">
        <v>1711.87</v>
      </c>
      <c r="AD3414">
        <v>3494.11</v>
      </c>
      <c r="AE3414">
        <v>174.71</v>
      </c>
      <c r="AF3414" t="s">
        <v>11058</v>
      </c>
      <c r="AG3414" t="s">
        <v>11238</v>
      </c>
      <c r="AH3414">
        <v>7588</v>
      </c>
      <c r="AI3414">
        <v>3413</v>
      </c>
      <c r="AJ3414" t="s">
        <v>11187</v>
      </c>
      <c r="AK3414" t="s">
        <v>12028</v>
      </c>
      <c r="AL3414" t="s">
        <v>12032</v>
      </c>
      <c r="AM3414" t="s">
        <v>11193</v>
      </c>
      <c r="AN3414">
        <v>1</v>
      </c>
      <c r="AO3414" s="10" t="s">
        <v>12043</v>
      </c>
      <c r="AP3414" t="str" cm="1">
        <f t="array" ref="AP3414">_xlfn.IFS(
  Table1[[#This Row],[Age]]&lt;=25, "18-25",
  Table1[[#This Row],[Age]]&lt;=35, "26-35",
  Table1[[#This Row],[Age]]&lt;=45, "36-45",
  Table1[[#This Row],[Age]]&lt;=60, "46-60",
  TRUE, "60+")</f>
        <v>26-35</v>
      </c>
    </row>
    <row r="3415" spans="1:42" x14ac:dyDescent="0.3">
      <c r="A3415">
        <v>3414</v>
      </c>
      <c r="B3415" t="s">
        <v>6</v>
      </c>
      <c r="C3415" t="s">
        <v>96</v>
      </c>
      <c r="D3415">
        <v>52</v>
      </c>
      <c r="E3415" t="s">
        <v>104</v>
      </c>
      <c r="F3415" t="s">
        <v>3521</v>
      </c>
      <c r="G3415" t="s">
        <v>5111</v>
      </c>
      <c r="H3415">
        <v>19458798267</v>
      </c>
      <c r="I3415" t="s">
        <v>6675</v>
      </c>
      <c r="J3415" t="s">
        <v>7292</v>
      </c>
      <c r="K3415">
        <v>4992.0600000000004</v>
      </c>
      <c r="L3415" s="12" t="s">
        <v>10062</v>
      </c>
      <c r="M3415" s="10" t="s">
        <v>11125</v>
      </c>
      <c r="N3415">
        <v>3414</v>
      </c>
      <c r="O3415">
        <v>45154</v>
      </c>
      <c r="P3415" t="s">
        <v>11404</v>
      </c>
      <c r="Q3415" s="16">
        <v>1443.29</v>
      </c>
      <c r="R3415">
        <v>6435.35</v>
      </c>
      <c r="S3415">
        <v>67</v>
      </c>
      <c r="T3415">
        <v>3414</v>
      </c>
      <c r="U3415">
        <v>39063.279999999999</v>
      </c>
      <c r="V3415" t="s">
        <v>11412</v>
      </c>
      <c r="W3415">
        <v>7.81</v>
      </c>
      <c r="X3415">
        <v>48</v>
      </c>
      <c r="Y3415" t="s">
        <v>10112</v>
      </c>
      <c r="Z3415" t="s">
        <v>12010</v>
      </c>
      <c r="AA3415">
        <v>3414</v>
      </c>
      <c r="AB3415" t="s">
        <v>12016</v>
      </c>
      <c r="AC3415">
        <v>6548.31</v>
      </c>
      <c r="AD3415">
        <v>4864.26</v>
      </c>
      <c r="AE3415">
        <v>243.21</v>
      </c>
      <c r="AF3415" t="s">
        <v>11309</v>
      </c>
      <c r="AG3415" t="s">
        <v>11048</v>
      </c>
      <c r="AH3415">
        <v>6384</v>
      </c>
      <c r="AI3415">
        <v>3414</v>
      </c>
      <c r="AJ3415" t="s">
        <v>11354</v>
      </c>
      <c r="AK3415" t="s">
        <v>12027</v>
      </c>
      <c r="AL3415" t="s">
        <v>12031</v>
      </c>
      <c r="AM3415" t="s">
        <v>11056</v>
      </c>
      <c r="AN3415">
        <v>1</v>
      </c>
      <c r="AO3415" s="10" t="s">
        <v>12041</v>
      </c>
      <c r="AP3415" t="str" cm="1">
        <f t="array" ref="AP3415">_xlfn.IFS(
  Table1[[#This Row],[Age]]&lt;=25, "18-25",
  Table1[[#This Row],[Age]]&lt;=35, "26-35",
  Table1[[#This Row],[Age]]&lt;=45, "36-45",
  Table1[[#This Row],[Age]]&lt;=60, "46-60",
  TRUE, "60+")</f>
        <v>46-60</v>
      </c>
    </row>
    <row r="3416" spans="1:42" x14ac:dyDescent="0.3">
      <c r="A3416">
        <v>3415</v>
      </c>
      <c r="B3416" t="s">
        <v>38</v>
      </c>
      <c r="C3416" t="s">
        <v>89</v>
      </c>
      <c r="D3416">
        <v>58</v>
      </c>
      <c r="E3416" t="s">
        <v>105</v>
      </c>
      <c r="F3416" t="s">
        <v>3522</v>
      </c>
      <c r="G3416" t="s">
        <v>5136</v>
      </c>
      <c r="H3416">
        <v>19458798268</v>
      </c>
      <c r="I3416" t="s">
        <v>6823</v>
      </c>
      <c r="J3416" t="s">
        <v>7292</v>
      </c>
      <c r="K3416">
        <v>5564.13</v>
      </c>
      <c r="L3416" s="12" t="s">
        <v>10063</v>
      </c>
      <c r="M3416" s="10" t="s">
        <v>11249</v>
      </c>
      <c r="N3416">
        <v>3415</v>
      </c>
      <c r="O3416">
        <v>45115</v>
      </c>
      <c r="P3416" t="s">
        <v>11404</v>
      </c>
      <c r="Q3416" s="16">
        <v>4786.51</v>
      </c>
      <c r="R3416">
        <v>10350.64</v>
      </c>
      <c r="S3416">
        <v>21</v>
      </c>
      <c r="T3416">
        <v>3415</v>
      </c>
      <c r="U3416">
        <v>16800.419999999998</v>
      </c>
      <c r="V3416" t="s">
        <v>11413</v>
      </c>
      <c r="W3416">
        <v>3.16</v>
      </c>
      <c r="X3416">
        <v>36</v>
      </c>
      <c r="Y3416" t="s">
        <v>10550</v>
      </c>
      <c r="Z3416" t="s">
        <v>12010</v>
      </c>
      <c r="AA3416">
        <v>3415</v>
      </c>
      <c r="AB3416" t="s">
        <v>12015</v>
      </c>
      <c r="AC3416">
        <v>3511.53</v>
      </c>
      <c r="AD3416">
        <v>3076.9</v>
      </c>
      <c r="AE3416">
        <v>153.85</v>
      </c>
      <c r="AF3416" t="s">
        <v>11284</v>
      </c>
      <c r="AG3416" t="s">
        <v>11319</v>
      </c>
      <c r="AH3416">
        <v>8248</v>
      </c>
      <c r="AI3416">
        <v>3415</v>
      </c>
      <c r="AJ3416" t="s">
        <v>11352</v>
      </c>
      <c r="AK3416" t="s">
        <v>12029</v>
      </c>
      <c r="AL3416" t="s">
        <v>12031</v>
      </c>
      <c r="AM3416" t="s">
        <v>11202</v>
      </c>
      <c r="AN3416">
        <v>1</v>
      </c>
      <c r="AO3416" s="10" t="s">
        <v>12038</v>
      </c>
      <c r="AP3416" t="str" cm="1">
        <f t="array" ref="AP3416">_xlfn.IFS(
  Table1[[#This Row],[Age]]&lt;=25, "18-25",
  Table1[[#This Row],[Age]]&lt;=35, "26-35",
  Table1[[#This Row],[Age]]&lt;=45, "36-45",
  Table1[[#This Row],[Age]]&lt;=60, "46-60",
  TRUE, "60+")</f>
        <v>46-60</v>
      </c>
    </row>
    <row r="3417" spans="1:42" x14ac:dyDescent="0.3">
      <c r="A3417">
        <v>3416</v>
      </c>
      <c r="B3417" t="s">
        <v>8</v>
      </c>
      <c r="C3417" t="s">
        <v>92</v>
      </c>
      <c r="D3417">
        <v>59</v>
      </c>
      <c r="E3417" t="s">
        <v>106</v>
      </c>
      <c r="F3417" t="s">
        <v>3523</v>
      </c>
      <c r="G3417" t="s">
        <v>5120</v>
      </c>
      <c r="H3417">
        <v>19458798269</v>
      </c>
      <c r="I3417" t="s">
        <v>6799</v>
      </c>
      <c r="J3417" t="s">
        <v>7291</v>
      </c>
      <c r="K3417">
        <v>7554.82</v>
      </c>
      <c r="L3417" s="12" t="s">
        <v>10064</v>
      </c>
      <c r="M3417" s="10" t="s">
        <v>11059</v>
      </c>
      <c r="N3417">
        <v>3416</v>
      </c>
      <c r="O3417">
        <v>44941</v>
      </c>
      <c r="P3417" t="s">
        <v>11402</v>
      </c>
      <c r="Q3417" s="16">
        <v>2773.3</v>
      </c>
      <c r="R3417">
        <v>4781.5200000000004</v>
      </c>
      <c r="S3417">
        <v>9</v>
      </c>
      <c r="T3417">
        <v>3416</v>
      </c>
      <c r="U3417">
        <v>5848.01</v>
      </c>
      <c r="V3417" t="s">
        <v>11411</v>
      </c>
      <c r="W3417">
        <v>3.19</v>
      </c>
      <c r="X3417">
        <v>48</v>
      </c>
      <c r="Y3417" t="s">
        <v>11702</v>
      </c>
      <c r="Z3417" t="s">
        <v>12012</v>
      </c>
      <c r="AA3417">
        <v>3416</v>
      </c>
      <c r="AB3417" t="s">
        <v>12016</v>
      </c>
      <c r="AC3417">
        <v>9542.94</v>
      </c>
      <c r="AD3417">
        <v>81.05</v>
      </c>
      <c r="AE3417">
        <v>4.05</v>
      </c>
      <c r="AF3417" t="s">
        <v>11241</v>
      </c>
      <c r="AG3417" t="s">
        <v>11349</v>
      </c>
      <c r="AH3417">
        <v>2403</v>
      </c>
      <c r="AI3417">
        <v>3416</v>
      </c>
      <c r="AJ3417" t="s">
        <v>11195</v>
      </c>
      <c r="AK3417" t="s">
        <v>12029</v>
      </c>
      <c r="AL3417" t="s">
        <v>12031</v>
      </c>
      <c r="AM3417" t="s">
        <v>11148</v>
      </c>
      <c r="AN3417">
        <v>1</v>
      </c>
      <c r="AO3417" s="10" t="s">
        <v>12039</v>
      </c>
      <c r="AP3417" t="str" cm="1">
        <f t="array" ref="AP3417">_xlfn.IFS(
  Table1[[#This Row],[Age]]&lt;=25, "18-25",
  Table1[[#This Row],[Age]]&lt;=35, "26-35",
  Table1[[#This Row],[Age]]&lt;=45, "36-45",
  Table1[[#This Row],[Age]]&lt;=60, "46-60",
  TRUE, "60+")</f>
        <v>46-60</v>
      </c>
    </row>
    <row r="3418" spans="1:42" x14ac:dyDescent="0.3">
      <c r="A3418">
        <v>3417</v>
      </c>
      <c r="B3418" t="s">
        <v>18</v>
      </c>
      <c r="C3418" t="s">
        <v>97</v>
      </c>
      <c r="D3418">
        <v>18</v>
      </c>
      <c r="E3418" t="s">
        <v>106</v>
      </c>
      <c r="F3418" t="s">
        <v>3524</v>
      </c>
      <c r="G3418" t="s">
        <v>5141</v>
      </c>
      <c r="H3418">
        <v>19458798270</v>
      </c>
      <c r="I3418" t="s">
        <v>7002</v>
      </c>
      <c r="J3418" t="s">
        <v>7292</v>
      </c>
      <c r="K3418">
        <v>7866.14</v>
      </c>
      <c r="L3418" s="12" t="s">
        <v>10065</v>
      </c>
      <c r="M3418" s="10" t="s">
        <v>11276</v>
      </c>
      <c r="N3418">
        <v>3417</v>
      </c>
      <c r="O3418">
        <v>45180</v>
      </c>
      <c r="P3418" t="s">
        <v>11402</v>
      </c>
      <c r="Q3418" s="16">
        <v>3072.41</v>
      </c>
      <c r="R3418">
        <v>4793.7299999999996</v>
      </c>
      <c r="S3418">
        <v>67</v>
      </c>
      <c r="T3418">
        <v>3417</v>
      </c>
      <c r="U3418">
        <v>2565.6799999999998</v>
      </c>
      <c r="V3418" t="s">
        <v>11413</v>
      </c>
      <c r="W3418">
        <v>3.74</v>
      </c>
      <c r="X3418">
        <v>36</v>
      </c>
      <c r="Y3418" t="s">
        <v>11951</v>
      </c>
      <c r="Z3418" t="s">
        <v>12010</v>
      </c>
      <c r="AA3418">
        <v>3417</v>
      </c>
      <c r="AB3418" t="s">
        <v>12015</v>
      </c>
      <c r="AC3418">
        <v>1434.82</v>
      </c>
      <c r="AD3418">
        <v>4831.6899999999996</v>
      </c>
      <c r="AE3418">
        <v>241.58</v>
      </c>
      <c r="AF3418" t="s">
        <v>11195</v>
      </c>
      <c r="AG3418" t="s">
        <v>11231</v>
      </c>
      <c r="AH3418">
        <v>7825</v>
      </c>
      <c r="AI3418">
        <v>3417</v>
      </c>
      <c r="AJ3418" t="s">
        <v>11250</v>
      </c>
      <c r="AK3418" t="s">
        <v>12029</v>
      </c>
      <c r="AL3418" t="s">
        <v>12032</v>
      </c>
      <c r="AM3418" t="s">
        <v>11049</v>
      </c>
      <c r="AN3418">
        <v>1</v>
      </c>
      <c r="AO3418" s="10" t="s">
        <v>12042</v>
      </c>
      <c r="AP3418" t="str" cm="1">
        <f t="array" ref="AP3418">_xlfn.IFS(
  Table1[[#This Row],[Age]]&lt;=25, "18-25",
  Table1[[#This Row],[Age]]&lt;=35, "26-35",
  Table1[[#This Row],[Age]]&lt;=45, "36-45",
  Table1[[#This Row],[Age]]&lt;=60, "46-60",
  TRUE, "60+")</f>
        <v>18-25</v>
      </c>
    </row>
    <row r="3419" spans="1:42" x14ac:dyDescent="0.3">
      <c r="A3419">
        <v>3418</v>
      </c>
      <c r="B3419" t="s">
        <v>34</v>
      </c>
      <c r="C3419" t="s">
        <v>76</v>
      </c>
      <c r="D3419">
        <v>63</v>
      </c>
      <c r="E3419" t="s">
        <v>106</v>
      </c>
      <c r="F3419" t="s">
        <v>3525</v>
      </c>
      <c r="G3419" t="s">
        <v>5120</v>
      </c>
      <c r="H3419">
        <v>19458798271</v>
      </c>
      <c r="I3419" t="s">
        <v>5209</v>
      </c>
      <c r="J3419" t="s">
        <v>7291</v>
      </c>
      <c r="K3419">
        <v>1448.96</v>
      </c>
      <c r="L3419" s="12" t="s">
        <v>10066</v>
      </c>
      <c r="M3419" s="10" t="s">
        <v>11047</v>
      </c>
      <c r="N3419">
        <v>3418</v>
      </c>
      <c r="O3419">
        <v>44985</v>
      </c>
      <c r="P3419" t="s">
        <v>11404</v>
      </c>
      <c r="Q3419" s="16">
        <v>4491.41</v>
      </c>
      <c r="R3419">
        <v>-3042.45</v>
      </c>
      <c r="S3419">
        <v>44</v>
      </c>
      <c r="T3419">
        <v>3418</v>
      </c>
      <c r="U3419">
        <v>29723.72</v>
      </c>
      <c r="V3419" t="s">
        <v>11412</v>
      </c>
      <c r="W3419">
        <v>2.44</v>
      </c>
      <c r="X3419">
        <v>36</v>
      </c>
      <c r="Y3419" t="s">
        <v>10773</v>
      </c>
      <c r="Z3419" t="s">
        <v>12011</v>
      </c>
      <c r="AA3419">
        <v>3418</v>
      </c>
      <c r="AB3419" t="s">
        <v>12017</v>
      </c>
      <c r="AC3419">
        <v>1026.1300000000001</v>
      </c>
      <c r="AD3419">
        <v>1136.18</v>
      </c>
      <c r="AE3419">
        <v>56.81</v>
      </c>
      <c r="AF3419" t="s">
        <v>11300</v>
      </c>
      <c r="AG3419" t="s">
        <v>11223</v>
      </c>
      <c r="AH3419">
        <v>3788</v>
      </c>
      <c r="AI3419">
        <v>3418</v>
      </c>
      <c r="AJ3419" t="s">
        <v>11092</v>
      </c>
      <c r="AK3419" t="s">
        <v>12028</v>
      </c>
      <c r="AL3419" t="s">
        <v>12031</v>
      </c>
      <c r="AM3419" t="s">
        <v>11122</v>
      </c>
      <c r="AN3419">
        <v>1</v>
      </c>
      <c r="AO3419" s="10" t="s">
        <v>12045</v>
      </c>
      <c r="AP3419" t="str" cm="1">
        <f t="array" ref="AP3419">_xlfn.IFS(
  Table1[[#This Row],[Age]]&lt;=25, "18-25",
  Table1[[#This Row],[Age]]&lt;=35, "26-35",
  Table1[[#This Row],[Age]]&lt;=45, "36-45",
  Table1[[#This Row],[Age]]&lt;=60, "46-60",
  TRUE, "60+")</f>
        <v>60+</v>
      </c>
    </row>
    <row r="3420" spans="1:42" x14ac:dyDescent="0.3">
      <c r="A3420">
        <v>3419</v>
      </c>
      <c r="B3420" t="s">
        <v>37</v>
      </c>
      <c r="C3420" t="s">
        <v>72</v>
      </c>
      <c r="D3420">
        <v>18</v>
      </c>
      <c r="E3420" t="s">
        <v>106</v>
      </c>
      <c r="F3420" t="s">
        <v>3526</v>
      </c>
      <c r="G3420" t="s">
        <v>5125</v>
      </c>
      <c r="H3420">
        <v>19458798272</v>
      </c>
      <c r="I3420" t="s">
        <v>5201</v>
      </c>
      <c r="J3420" t="s">
        <v>7292</v>
      </c>
      <c r="K3420">
        <v>2874.77</v>
      </c>
      <c r="L3420" s="12" t="s">
        <v>10067</v>
      </c>
      <c r="M3420" s="10" t="s">
        <v>11361</v>
      </c>
      <c r="N3420">
        <v>3419</v>
      </c>
      <c r="O3420">
        <v>45173</v>
      </c>
      <c r="P3420" t="s">
        <v>11402</v>
      </c>
      <c r="Q3420" s="16">
        <v>1910.29</v>
      </c>
      <c r="R3420">
        <v>964.48</v>
      </c>
      <c r="S3420">
        <v>62</v>
      </c>
      <c r="T3420">
        <v>3419</v>
      </c>
      <c r="U3420">
        <v>35411.99</v>
      </c>
      <c r="V3420" t="s">
        <v>11412</v>
      </c>
      <c r="W3420">
        <v>2.61</v>
      </c>
      <c r="X3420">
        <v>12</v>
      </c>
      <c r="Y3420" t="s">
        <v>11652</v>
      </c>
      <c r="Z3420" t="s">
        <v>12011</v>
      </c>
      <c r="AA3420">
        <v>3419</v>
      </c>
      <c r="AB3420" t="s">
        <v>12016</v>
      </c>
      <c r="AC3420">
        <v>8492.68</v>
      </c>
      <c r="AD3420">
        <v>4806.97</v>
      </c>
      <c r="AE3420">
        <v>240.35</v>
      </c>
      <c r="AF3420" t="s">
        <v>11289</v>
      </c>
      <c r="AG3420" t="s">
        <v>11042</v>
      </c>
      <c r="AH3420">
        <v>5660</v>
      </c>
      <c r="AI3420">
        <v>3419</v>
      </c>
      <c r="AJ3420" t="s">
        <v>11278</v>
      </c>
      <c r="AK3420" t="s">
        <v>12027</v>
      </c>
      <c r="AL3420" t="s">
        <v>12031</v>
      </c>
      <c r="AM3420" t="s">
        <v>11266</v>
      </c>
      <c r="AN3420">
        <v>1</v>
      </c>
      <c r="AO3420" s="10" t="s">
        <v>12042</v>
      </c>
      <c r="AP3420" t="str" cm="1">
        <f t="array" ref="AP3420">_xlfn.IFS(
  Table1[[#This Row],[Age]]&lt;=25, "18-25",
  Table1[[#This Row],[Age]]&lt;=35, "26-35",
  Table1[[#This Row],[Age]]&lt;=45, "36-45",
  Table1[[#This Row],[Age]]&lt;=60, "46-60",
  TRUE, "60+")</f>
        <v>18-25</v>
      </c>
    </row>
    <row r="3421" spans="1:42" x14ac:dyDescent="0.3">
      <c r="A3421">
        <v>3420</v>
      </c>
      <c r="B3421" t="s">
        <v>23</v>
      </c>
      <c r="C3421" t="s">
        <v>59</v>
      </c>
      <c r="D3421">
        <v>59</v>
      </c>
      <c r="E3421" t="s">
        <v>104</v>
      </c>
      <c r="F3421" t="s">
        <v>3527</v>
      </c>
      <c r="G3421" t="s">
        <v>5133</v>
      </c>
      <c r="H3421">
        <v>19458798273</v>
      </c>
      <c r="I3421" t="s">
        <v>6677</v>
      </c>
      <c r="J3421" t="s">
        <v>7292</v>
      </c>
      <c r="K3421">
        <v>1839.09</v>
      </c>
      <c r="L3421" s="12" t="s">
        <v>10068</v>
      </c>
      <c r="M3421" s="10" t="s">
        <v>11287</v>
      </c>
      <c r="N3421">
        <v>3420</v>
      </c>
      <c r="O3421">
        <v>45224</v>
      </c>
      <c r="P3421" t="s">
        <v>11403</v>
      </c>
      <c r="Q3421" s="16">
        <v>1246.83</v>
      </c>
      <c r="R3421">
        <v>3085.92</v>
      </c>
      <c r="S3421">
        <v>94</v>
      </c>
      <c r="T3421">
        <v>3420</v>
      </c>
      <c r="U3421">
        <v>19516.669999999998</v>
      </c>
      <c r="V3421" t="s">
        <v>11412</v>
      </c>
      <c r="W3421">
        <v>3.3</v>
      </c>
      <c r="X3421">
        <v>24</v>
      </c>
      <c r="Y3421" t="s">
        <v>7496</v>
      </c>
      <c r="Z3421" t="s">
        <v>12010</v>
      </c>
      <c r="AA3421">
        <v>3420</v>
      </c>
      <c r="AB3421" t="s">
        <v>12017</v>
      </c>
      <c r="AC3421">
        <v>3088.09</v>
      </c>
      <c r="AD3421">
        <v>1984.28</v>
      </c>
      <c r="AE3421">
        <v>99.21</v>
      </c>
      <c r="AF3421" t="s">
        <v>11224</v>
      </c>
      <c r="AG3421" t="s">
        <v>11116</v>
      </c>
      <c r="AH3421">
        <v>6230</v>
      </c>
      <c r="AI3421">
        <v>3420</v>
      </c>
      <c r="AJ3421" t="s">
        <v>11087</v>
      </c>
      <c r="AK3421" t="s">
        <v>12027</v>
      </c>
      <c r="AL3421" t="s">
        <v>12032</v>
      </c>
      <c r="AM3421" t="s">
        <v>11140</v>
      </c>
      <c r="AN3421">
        <v>1</v>
      </c>
      <c r="AO3421" s="10" t="s">
        <v>12044</v>
      </c>
      <c r="AP3421" t="str" cm="1">
        <f t="array" ref="AP3421">_xlfn.IFS(
  Table1[[#This Row],[Age]]&lt;=25, "18-25",
  Table1[[#This Row],[Age]]&lt;=35, "26-35",
  Table1[[#This Row],[Age]]&lt;=45, "36-45",
  Table1[[#This Row],[Age]]&lt;=60, "46-60",
  TRUE, "60+")</f>
        <v>46-60</v>
      </c>
    </row>
    <row r="3422" spans="1:42" x14ac:dyDescent="0.3">
      <c r="A3422">
        <v>3421</v>
      </c>
      <c r="B3422" t="s">
        <v>22</v>
      </c>
      <c r="C3422" t="s">
        <v>84</v>
      </c>
      <c r="D3422">
        <v>60</v>
      </c>
      <c r="E3422" t="s">
        <v>106</v>
      </c>
      <c r="F3422" t="s">
        <v>3528</v>
      </c>
      <c r="G3422" t="s">
        <v>5135</v>
      </c>
      <c r="H3422">
        <v>19458798274</v>
      </c>
      <c r="I3422" t="s">
        <v>6346</v>
      </c>
      <c r="J3422" t="s">
        <v>7292</v>
      </c>
      <c r="K3422">
        <v>634.98</v>
      </c>
      <c r="L3422" s="12" t="s">
        <v>7809</v>
      </c>
      <c r="M3422" s="10" t="s">
        <v>11254</v>
      </c>
      <c r="N3422">
        <v>3421</v>
      </c>
      <c r="O3422">
        <v>45085</v>
      </c>
      <c r="P3422" t="s">
        <v>11403</v>
      </c>
      <c r="Q3422" s="16">
        <v>2859.65</v>
      </c>
      <c r="R3422">
        <v>-2224.67</v>
      </c>
      <c r="S3422">
        <v>67</v>
      </c>
      <c r="T3422">
        <v>3421</v>
      </c>
      <c r="U3422">
        <v>26914.23</v>
      </c>
      <c r="V3422" t="s">
        <v>11412</v>
      </c>
      <c r="W3422">
        <v>6.94</v>
      </c>
      <c r="X3422">
        <v>12</v>
      </c>
      <c r="Y3422" t="s">
        <v>11838</v>
      </c>
      <c r="Z3422" t="s">
        <v>12010</v>
      </c>
      <c r="AA3422">
        <v>3421</v>
      </c>
      <c r="AB3422" t="s">
        <v>12016</v>
      </c>
      <c r="AC3422">
        <v>7030.16</v>
      </c>
      <c r="AD3422">
        <v>4296.01</v>
      </c>
      <c r="AE3422">
        <v>214.8</v>
      </c>
      <c r="AF3422" t="s">
        <v>11205</v>
      </c>
      <c r="AG3422" t="s">
        <v>11183</v>
      </c>
      <c r="AH3422">
        <v>6122</v>
      </c>
      <c r="AI3422">
        <v>3421</v>
      </c>
      <c r="AJ3422" t="s">
        <v>11056</v>
      </c>
      <c r="AK3422" t="s">
        <v>12029</v>
      </c>
      <c r="AL3422" t="s">
        <v>12032</v>
      </c>
      <c r="AM3422" t="s">
        <v>11262</v>
      </c>
      <c r="AN3422">
        <v>1</v>
      </c>
      <c r="AO3422" s="10" t="s">
        <v>12043</v>
      </c>
      <c r="AP3422" t="str" cm="1">
        <f t="array" ref="AP3422">_xlfn.IFS(
  Table1[[#This Row],[Age]]&lt;=25, "18-25",
  Table1[[#This Row],[Age]]&lt;=35, "26-35",
  Table1[[#This Row],[Age]]&lt;=45, "36-45",
  Table1[[#This Row],[Age]]&lt;=60, "46-60",
  TRUE, "60+")</f>
        <v>46-60</v>
      </c>
    </row>
    <row r="3423" spans="1:42" x14ac:dyDescent="0.3">
      <c r="A3423">
        <v>3422</v>
      </c>
      <c r="B3423" t="s">
        <v>13</v>
      </c>
      <c r="C3423" t="s">
        <v>101</v>
      </c>
      <c r="D3423">
        <v>37</v>
      </c>
      <c r="E3423" t="s">
        <v>106</v>
      </c>
      <c r="F3423" t="s">
        <v>3529</v>
      </c>
      <c r="G3423" t="s">
        <v>5116</v>
      </c>
      <c r="H3423">
        <v>19458798275</v>
      </c>
      <c r="I3423" t="s">
        <v>6283</v>
      </c>
      <c r="J3423" t="s">
        <v>7292</v>
      </c>
      <c r="K3423">
        <v>5421.42</v>
      </c>
      <c r="L3423" s="12" t="s">
        <v>9124</v>
      </c>
      <c r="M3423" s="10" t="s">
        <v>11364</v>
      </c>
      <c r="N3423">
        <v>3422</v>
      </c>
      <c r="O3423">
        <v>45188</v>
      </c>
      <c r="P3423" t="s">
        <v>11404</v>
      </c>
      <c r="Q3423" s="16">
        <v>2056.0100000000002</v>
      </c>
      <c r="R3423">
        <v>3365.41</v>
      </c>
      <c r="S3423">
        <v>62</v>
      </c>
      <c r="T3423">
        <v>3422</v>
      </c>
      <c r="U3423">
        <v>14671.19</v>
      </c>
      <c r="V3423" t="s">
        <v>11411</v>
      </c>
      <c r="W3423">
        <v>6.51</v>
      </c>
      <c r="X3423">
        <v>48</v>
      </c>
      <c r="Y3423" t="s">
        <v>11955</v>
      </c>
      <c r="Z3423" t="s">
        <v>12011</v>
      </c>
      <c r="AA3423">
        <v>3422</v>
      </c>
      <c r="AB3423" t="s">
        <v>12015</v>
      </c>
      <c r="AC3423">
        <v>4140.8999999999996</v>
      </c>
      <c r="AD3423">
        <v>2005.19</v>
      </c>
      <c r="AE3423">
        <v>100.26</v>
      </c>
      <c r="AF3423" t="s">
        <v>11389</v>
      </c>
      <c r="AG3423" t="s">
        <v>11295</v>
      </c>
      <c r="AH3423">
        <v>2601</v>
      </c>
      <c r="AI3423">
        <v>3422</v>
      </c>
      <c r="AJ3423" t="s">
        <v>11168</v>
      </c>
      <c r="AK3423" t="s">
        <v>12027</v>
      </c>
      <c r="AL3423" t="s">
        <v>12031</v>
      </c>
      <c r="AM3423" t="s">
        <v>11373</v>
      </c>
      <c r="AN3423">
        <v>1</v>
      </c>
      <c r="AO3423" s="10" t="s">
        <v>12042</v>
      </c>
      <c r="AP3423" t="str" cm="1">
        <f t="array" ref="AP3423">_xlfn.IFS(
  Table1[[#This Row],[Age]]&lt;=25, "18-25",
  Table1[[#This Row],[Age]]&lt;=35, "26-35",
  Table1[[#This Row],[Age]]&lt;=45, "36-45",
  Table1[[#This Row],[Age]]&lt;=60, "46-60",
  TRUE, "60+")</f>
        <v>36-45</v>
      </c>
    </row>
    <row r="3424" spans="1:42" x14ac:dyDescent="0.3">
      <c r="A3424">
        <v>3423</v>
      </c>
      <c r="B3424" t="s">
        <v>11</v>
      </c>
      <c r="C3424" t="s">
        <v>53</v>
      </c>
      <c r="D3424">
        <v>51</v>
      </c>
      <c r="E3424" t="s">
        <v>106</v>
      </c>
      <c r="F3424" t="s">
        <v>3530</v>
      </c>
      <c r="G3424" t="s">
        <v>5133</v>
      </c>
      <c r="H3424">
        <v>19458798276</v>
      </c>
      <c r="I3424" t="s">
        <v>5250</v>
      </c>
      <c r="J3424" t="s">
        <v>7291</v>
      </c>
      <c r="K3424">
        <v>2573.02</v>
      </c>
      <c r="L3424" s="12" t="s">
        <v>10069</v>
      </c>
      <c r="M3424" s="10" t="s">
        <v>11253</v>
      </c>
      <c r="N3424">
        <v>3423</v>
      </c>
      <c r="O3424">
        <v>45201</v>
      </c>
      <c r="P3424" t="s">
        <v>11403</v>
      </c>
      <c r="Q3424" s="16">
        <v>826.32</v>
      </c>
      <c r="R3424">
        <v>3399.34</v>
      </c>
      <c r="S3424">
        <v>62</v>
      </c>
      <c r="T3424">
        <v>3423</v>
      </c>
      <c r="U3424">
        <v>18850.810000000001</v>
      </c>
      <c r="V3424" t="s">
        <v>11412</v>
      </c>
      <c r="W3424">
        <v>4.07</v>
      </c>
      <c r="X3424">
        <v>12</v>
      </c>
      <c r="Y3424" t="s">
        <v>11676</v>
      </c>
      <c r="Z3424" t="s">
        <v>12012</v>
      </c>
      <c r="AA3424">
        <v>3423</v>
      </c>
      <c r="AB3424" t="s">
        <v>12016</v>
      </c>
      <c r="AC3424">
        <v>8411.36</v>
      </c>
      <c r="AD3424">
        <v>3150.32</v>
      </c>
      <c r="AE3424">
        <v>157.52000000000001</v>
      </c>
      <c r="AF3424" t="s">
        <v>11309</v>
      </c>
      <c r="AG3424" t="s">
        <v>11083</v>
      </c>
      <c r="AH3424">
        <v>3656</v>
      </c>
      <c r="AI3424">
        <v>3423</v>
      </c>
      <c r="AJ3424" t="s">
        <v>11326</v>
      </c>
      <c r="AK3424" t="s">
        <v>12027</v>
      </c>
      <c r="AL3424" t="s">
        <v>12032</v>
      </c>
      <c r="AM3424" t="s">
        <v>11253</v>
      </c>
      <c r="AN3424">
        <v>1</v>
      </c>
      <c r="AO3424" s="10" t="s">
        <v>12044</v>
      </c>
      <c r="AP3424" t="str" cm="1">
        <f t="array" ref="AP3424">_xlfn.IFS(
  Table1[[#This Row],[Age]]&lt;=25, "18-25",
  Table1[[#This Row],[Age]]&lt;=35, "26-35",
  Table1[[#This Row],[Age]]&lt;=45, "36-45",
  Table1[[#This Row],[Age]]&lt;=60, "46-60",
  TRUE, "60+")</f>
        <v>46-60</v>
      </c>
    </row>
    <row r="3425" spans="1:42" x14ac:dyDescent="0.3">
      <c r="A3425">
        <v>3424</v>
      </c>
      <c r="B3425" t="s">
        <v>34</v>
      </c>
      <c r="C3425" t="s">
        <v>72</v>
      </c>
      <c r="D3425">
        <v>51</v>
      </c>
      <c r="E3425" t="s">
        <v>105</v>
      </c>
      <c r="F3425" t="s">
        <v>3531</v>
      </c>
      <c r="G3425" t="s">
        <v>5119</v>
      </c>
      <c r="H3425">
        <v>19458798277</v>
      </c>
      <c r="I3425" t="s">
        <v>6051</v>
      </c>
      <c r="J3425" t="s">
        <v>7292</v>
      </c>
      <c r="K3425">
        <v>1624.41</v>
      </c>
      <c r="L3425" s="12" t="s">
        <v>10070</v>
      </c>
      <c r="M3425" s="10" t="s">
        <v>11043</v>
      </c>
      <c r="N3425">
        <v>3424</v>
      </c>
      <c r="O3425">
        <v>45092</v>
      </c>
      <c r="P3425" t="s">
        <v>11404</v>
      </c>
      <c r="Q3425" s="16">
        <v>601.82000000000005</v>
      </c>
      <c r="R3425">
        <v>1022.59</v>
      </c>
      <c r="S3425">
        <v>60</v>
      </c>
      <c r="T3425">
        <v>3424</v>
      </c>
      <c r="U3425">
        <v>36760.99</v>
      </c>
      <c r="V3425" t="s">
        <v>11413</v>
      </c>
      <c r="W3425">
        <v>2.77</v>
      </c>
      <c r="X3425">
        <v>24</v>
      </c>
      <c r="Y3425" t="s">
        <v>10124</v>
      </c>
      <c r="Z3425" t="s">
        <v>12010</v>
      </c>
      <c r="AA3425">
        <v>3424</v>
      </c>
      <c r="AB3425" t="s">
        <v>12016</v>
      </c>
      <c r="AC3425">
        <v>8682.42</v>
      </c>
      <c r="AD3425">
        <v>2008.79</v>
      </c>
      <c r="AE3425">
        <v>100.44</v>
      </c>
      <c r="AF3425" t="s">
        <v>11037</v>
      </c>
      <c r="AG3425" t="s">
        <v>11287</v>
      </c>
      <c r="AH3425">
        <v>8751</v>
      </c>
      <c r="AI3425">
        <v>3424</v>
      </c>
      <c r="AJ3425" t="s">
        <v>11301</v>
      </c>
      <c r="AK3425" t="s">
        <v>12028</v>
      </c>
      <c r="AL3425" t="s">
        <v>12032</v>
      </c>
      <c r="AM3425" t="s">
        <v>11215</v>
      </c>
      <c r="AN3425">
        <v>1</v>
      </c>
      <c r="AO3425" s="10" t="s">
        <v>12043</v>
      </c>
      <c r="AP3425" t="str" cm="1">
        <f t="array" ref="AP3425">_xlfn.IFS(
  Table1[[#This Row],[Age]]&lt;=25, "18-25",
  Table1[[#This Row],[Age]]&lt;=35, "26-35",
  Table1[[#This Row],[Age]]&lt;=45, "36-45",
  Table1[[#This Row],[Age]]&lt;=60, "46-60",
  TRUE, "60+")</f>
        <v>46-60</v>
      </c>
    </row>
    <row r="3426" spans="1:42" x14ac:dyDescent="0.3">
      <c r="A3426">
        <v>3425</v>
      </c>
      <c r="B3426" t="s">
        <v>36</v>
      </c>
      <c r="C3426" t="s">
        <v>60</v>
      </c>
      <c r="D3426">
        <v>41</v>
      </c>
      <c r="E3426" t="s">
        <v>105</v>
      </c>
      <c r="F3426" t="s">
        <v>3532</v>
      </c>
      <c r="G3426" t="s">
        <v>5142</v>
      </c>
      <c r="H3426">
        <v>19458798278</v>
      </c>
      <c r="I3426" t="s">
        <v>5742</v>
      </c>
      <c r="J3426" t="s">
        <v>7291</v>
      </c>
      <c r="K3426">
        <v>5150.46</v>
      </c>
      <c r="L3426" s="12" t="s">
        <v>10071</v>
      </c>
      <c r="M3426" s="10" t="s">
        <v>11282</v>
      </c>
      <c r="N3426">
        <v>3425</v>
      </c>
      <c r="O3426">
        <v>45048</v>
      </c>
      <c r="P3426" t="s">
        <v>11402</v>
      </c>
      <c r="Q3426" s="16">
        <v>3630.04</v>
      </c>
      <c r="R3426">
        <v>8780.5</v>
      </c>
      <c r="S3426">
        <v>49</v>
      </c>
      <c r="T3426">
        <v>3425</v>
      </c>
      <c r="U3426">
        <v>36192.79</v>
      </c>
      <c r="V3426" t="s">
        <v>11411</v>
      </c>
      <c r="W3426">
        <v>6.62</v>
      </c>
      <c r="X3426">
        <v>60</v>
      </c>
      <c r="Y3426" t="s">
        <v>11967</v>
      </c>
      <c r="Z3426" t="s">
        <v>12010</v>
      </c>
      <c r="AA3426">
        <v>3425</v>
      </c>
      <c r="AB3426" t="s">
        <v>12016</v>
      </c>
      <c r="AC3426">
        <v>9476.7999999999993</v>
      </c>
      <c r="AD3426">
        <v>3694.39</v>
      </c>
      <c r="AE3426">
        <v>184.72</v>
      </c>
      <c r="AF3426" t="s">
        <v>11260</v>
      </c>
      <c r="AG3426" t="s">
        <v>11052</v>
      </c>
      <c r="AH3426">
        <v>4828</v>
      </c>
      <c r="AI3426">
        <v>3425</v>
      </c>
      <c r="AJ3426" t="s">
        <v>11296</v>
      </c>
      <c r="AK3426" t="s">
        <v>12029</v>
      </c>
      <c r="AL3426" t="s">
        <v>12031</v>
      </c>
      <c r="AM3426" t="s">
        <v>11087</v>
      </c>
      <c r="AN3426">
        <v>1</v>
      </c>
      <c r="AO3426" s="10" t="s">
        <v>12046</v>
      </c>
      <c r="AP3426" t="str" cm="1">
        <f t="array" ref="AP3426">_xlfn.IFS(
  Table1[[#This Row],[Age]]&lt;=25, "18-25",
  Table1[[#This Row],[Age]]&lt;=35, "26-35",
  Table1[[#This Row],[Age]]&lt;=45, "36-45",
  Table1[[#This Row],[Age]]&lt;=60, "46-60",
  TRUE, "60+")</f>
        <v>36-45</v>
      </c>
    </row>
    <row r="3427" spans="1:42" x14ac:dyDescent="0.3">
      <c r="A3427">
        <v>3426</v>
      </c>
      <c r="B3427" t="s">
        <v>19</v>
      </c>
      <c r="C3427" t="s">
        <v>78</v>
      </c>
      <c r="D3427">
        <v>45</v>
      </c>
      <c r="E3427" t="s">
        <v>105</v>
      </c>
      <c r="F3427" t="s">
        <v>3533</v>
      </c>
      <c r="G3427" t="s">
        <v>5138</v>
      </c>
      <c r="H3427">
        <v>19458798279</v>
      </c>
      <c r="I3427" t="s">
        <v>5369</v>
      </c>
      <c r="J3427" t="s">
        <v>7292</v>
      </c>
      <c r="K3427">
        <v>6376.75</v>
      </c>
      <c r="L3427" s="12" t="s">
        <v>10072</v>
      </c>
      <c r="M3427" s="10" t="s">
        <v>11149</v>
      </c>
      <c r="N3427">
        <v>3426</v>
      </c>
      <c r="O3427">
        <v>45286</v>
      </c>
      <c r="P3427" t="s">
        <v>11402</v>
      </c>
      <c r="Q3427" s="16">
        <v>180.68</v>
      </c>
      <c r="R3427">
        <v>6196.07</v>
      </c>
      <c r="S3427">
        <v>39</v>
      </c>
      <c r="T3427">
        <v>3426</v>
      </c>
      <c r="U3427">
        <v>2376.4899999999998</v>
      </c>
      <c r="V3427" t="s">
        <v>11413</v>
      </c>
      <c r="W3427">
        <v>2.1800000000000002</v>
      </c>
      <c r="X3427">
        <v>12</v>
      </c>
      <c r="Y3427" t="s">
        <v>9284</v>
      </c>
      <c r="Z3427" t="s">
        <v>12012</v>
      </c>
      <c r="AA3427">
        <v>3426</v>
      </c>
      <c r="AB3427" t="s">
        <v>12015</v>
      </c>
      <c r="AC3427">
        <v>4467.3500000000004</v>
      </c>
      <c r="AD3427">
        <v>4027.49</v>
      </c>
      <c r="AE3427">
        <v>201.37</v>
      </c>
      <c r="AF3427" t="s">
        <v>11143</v>
      </c>
      <c r="AG3427" t="s">
        <v>11259</v>
      </c>
      <c r="AH3427">
        <v>3797</v>
      </c>
      <c r="AI3427">
        <v>3426</v>
      </c>
      <c r="AJ3427" t="s">
        <v>11142</v>
      </c>
      <c r="AK3427" t="s">
        <v>12027</v>
      </c>
      <c r="AL3427" t="s">
        <v>12031</v>
      </c>
      <c r="AM3427" t="s">
        <v>11094</v>
      </c>
      <c r="AN3427">
        <v>1</v>
      </c>
      <c r="AO3427" s="10" t="s">
        <v>12036</v>
      </c>
      <c r="AP3427" t="str" cm="1">
        <f t="array" ref="AP3427">_xlfn.IFS(
  Table1[[#This Row],[Age]]&lt;=25, "18-25",
  Table1[[#This Row],[Age]]&lt;=35, "26-35",
  Table1[[#This Row],[Age]]&lt;=45, "36-45",
  Table1[[#This Row],[Age]]&lt;=60, "46-60",
  TRUE, "60+")</f>
        <v>36-45</v>
      </c>
    </row>
    <row r="3428" spans="1:42" x14ac:dyDescent="0.3">
      <c r="A3428">
        <v>3427</v>
      </c>
      <c r="B3428" t="s">
        <v>9</v>
      </c>
      <c r="C3428" t="s">
        <v>68</v>
      </c>
      <c r="D3428">
        <v>28</v>
      </c>
      <c r="E3428" t="s">
        <v>106</v>
      </c>
      <c r="F3428" t="s">
        <v>3534</v>
      </c>
      <c r="G3428" t="s">
        <v>5128</v>
      </c>
      <c r="H3428">
        <v>19458798280</v>
      </c>
      <c r="I3428" t="s">
        <v>7000</v>
      </c>
      <c r="J3428" t="s">
        <v>7292</v>
      </c>
      <c r="K3428">
        <v>7743.81</v>
      </c>
      <c r="L3428" s="12" t="s">
        <v>9869</v>
      </c>
      <c r="M3428" s="10" t="s">
        <v>11137</v>
      </c>
      <c r="N3428">
        <v>3427</v>
      </c>
      <c r="O3428">
        <v>45272</v>
      </c>
      <c r="P3428" t="s">
        <v>11404</v>
      </c>
      <c r="Q3428" s="16">
        <v>2642.44</v>
      </c>
      <c r="R3428">
        <v>10386.25</v>
      </c>
      <c r="S3428">
        <v>41</v>
      </c>
      <c r="T3428">
        <v>3427</v>
      </c>
      <c r="U3428">
        <v>47267.35</v>
      </c>
      <c r="V3428" t="s">
        <v>11412</v>
      </c>
      <c r="W3428">
        <v>2.3199999999999998</v>
      </c>
      <c r="X3428">
        <v>48</v>
      </c>
      <c r="Y3428" t="s">
        <v>11598</v>
      </c>
      <c r="Z3428" t="s">
        <v>12010</v>
      </c>
      <c r="AA3428">
        <v>3427</v>
      </c>
      <c r="AB3428" t="s">
        <v>12016</v>
      </c>
      <c r="AC3428">
        <v>1053.69</v>
      </c>
      <c r="AD3428">
        <v>4243.4399999999996</v>
      </c>
      <c r="AE3428">
        <v>212.17</v>
      </c>
      <c r="AF3428" t="s">
        <v>11098</v>
      </c>
      <c r="AG3428" t="s">
        <v>11199</v>
      </c>
      <c r="AH3428">
        <v>835</v>
      </c>
      <c r="AI3428">
        <v>3427</v>
      </c>
      <c r="AJ3428" t="s">
        <v>11243</v>
      </c>
      <c r="AK3428" t="s">
        <v>12028</v>
      </c>
      <c r="AL3428" t="s">
        <v>12032</v>
      </c>
      <c r="AM3428" t="s">
        <v>11312</v>
      </c>
      <c r="AN3428">
        <v>1</v>
      </c>
      <c r="AO3428" s="10" t="s">
        <v>12036</v>
      </c>
      <c r="AP3428" t="str" cm="1">
        <f t="array" ref="AP3428">_xlfn.IFS(
  Table1[[#This Row],[Age]]&lt;=25, "18-25",
  Table1[[#This Row],[Age]]&lt;=35, "26-35",
  Table1[[#This Row],[Age]]&lt;=45, "36-45",
  Table1[[#This Row],[Age]]&lt;=60, "46-60",
  TRUE, "60+")</f>
        <v>26-35</v>
      </c>
    </row>
    <row r="3429" spans="1:42" x14ac:dyDescent="0.3">
      <c r="A3429">
        <v>3428</v>
      </c>
      <c r="B3429" t="s">
        <v>15</v>
      </c>
      <c r="C3429" t="s">
        <v>59</v>
      </c>
      <c r="D3429">
        <v>25</v>
      </c>
      <c r="E3429" t="s">
        <v>104</v>
      </c>
      <c r="F3429" t="s">
        <v>3535</v>
      </c>
      <c r="G3429" t="s">
        <v>5113</v>
      </c>
      <c r="H3429">
        <v>19458798281</v>
      </c>
      <c r="I3429" t="s">
        <v>5374</v>
      </c>
      <c r="J3429" t="s">
        <v>7291</v>
      </c>
      <c r="K3429">
        <v>273.18</v>
      </c>
      <c r="L3429" s="12" t="s">
        <v>10073</v>
      </c>
      <c r="M3429" s="10" t="s">
        <v>11045</v>
      </c>
      <c r="N3429">
        <v>3428</v>
      </c>
      <c r="O3429">
        <v>45107</v>
      </c>
      <c r="P3429" t="s">
        <v>11404</v>
      </c>
      <c r="Q3429" s="16">
        <v>1654.95</v>
      </c>
      <c r="R3429">
        <v>1928.13</v>
      </c>
      <c r="S3429">
        <v>50</v>
      </c>
      <c r="T3429">
        <v>3428</v>
      </c>
      <c r="U3429">
        <v>14181.58</v>
      </c>
      <c r="V3429" t="s">
        <v>11411</v>
      </c>
      <c r="W3429">
        <v>4.45</v>
      </c>
      <c r="X3429">
        <v>24</v>
      </c>
      <c r="Y3429" t="s">
        <v>8037</v>
      </c>
      <c r="Z3429" t="s">
        <v>12012</v>
      </c>
      <c r="AA3429">
        <v>3428</v>
      </c>
      <c r="AB3429" t="s">
        <v>12017</v>
      </c>
      <c r="AC3429">
        <v>2296.9499999999998</v>
      </c>
      <c r="AD3429">
        <v>1114.47</v>
      </c>
      <c r="AE3429">
        <v>55.72</v>
      </c>
      <c r="AF3429" t="s">
        <v>11093</v>
      </c>
      <c r="AG3429" t="s">
        <v>11377</v>
      </c>
      <c r="AH3429">
        <v>5340</v>
      </c>
      <c r="AI3429">
        <v>3428</v>
      </c>
      <c r="AJ3429" t="s">
        <v>11333</v>
      </c>
      <c r="AK3429" t="s">
        <v>12027</v>
      </c>
      <c r="AL3429" t="s">
        <v>12032</v>
      </c>
      <c r="AM3429" t="s">
        <v>11164</v>
      </c>
      <c r="AN3429">
        <v>1</v>
      </c>
      <c r="AO3429" s="10" t="s">
        <v>12043</v>
      </c>
      <c r="AP3429" t="str" cm="1">
        <f t="array" ref="AP3429">_xlfn.IFS(
  Table1[[#This Row],[Age]]&lt;=25, "18-25",
  Table1[[#This Row],[Age]]&lt;=35, "26-35",
  Table1[[#This Row],[Age]]&lt;=45, "36-45",
  Table1[[#This Row],[Age]]&lt;=60, "46-60",
  TRUE, "60+")</f>
        <v>18-25</v>
      </c>
    </row>
    <row r="3430" spans="1:42" x14ac:dyDescent="0.3">
      <c r="A3430">
        <v>3429</v>
      </c>
      <c r="B3430" t="s">
        <v>44</v>
      </c>
      <c r="C3430" t="s">
        <v>84</v>
      </c>
      <c r="D3430">
        <v>52</v>
      </c>
      <c r="E3430" t="s">
        <v>104</v>
      </c>
      <c r="F3430" t="s">
        <v>3536</v>
      </c>
      <c r="G3430" t="s">
        <v>5143</v>
      </c>
      <c r="H3430">
        <v>19458798282</v>
      </c>
      <c r="I3430" t="s">
        <v>5432</v>
      </c>
      <c r="J3430" t="s">
        <v>7292</v>
      </c>
      <c r="K3430">
        <v>5310.22</v>
      </c>
      <c r="L3430" s="12" t="s">
        <v>10074</v>
      </c>
      <c r="M3430" s="10" t="s">
        <v>11299</v>
      </c>
      <c r="N3430">
        <v>3429</v>
      </c>
      <c r="O3430">
        <v>45180</v>
      </c>
      <c r="P3430" t="s">
        <v>11402</v>
      </c>
      <c r="Q3430" s="16">
        <v>763.04</v>
      </c>
      <c r="R3430">
        <v>4547.18</v>
      </c>
      <c r="S3430">
        <v>98</v>
      </c>
      <c r="T3430">
        <v>3429</v>
      </c>
      <c r="U3430">
        <v>45471.74</v>
      </c>
      <c r="V3430" t="s">
        <v>11411</v>
      </c>
      <c r="W3430">
        <v>6.11</v>
      </c>
      <c r="X3430">
        <v>48</v>
      </c>
      <c r="Y3430" t="s">
        <v>8687</v>
      </c>
      <c r="Z3430" t="s">
        <v>12011</v>
      </c>
      <c r="AA3430">
        <v>3429</v>
      </c>
      <c r="AB3430" t="s">
        <v>12017</v>
      </c>
      <c r="AC3430">
        <v>3771.95</v>
      </c>
      <c r="AD3430">
        <v>4152.8599999999997</v>
      </c>
      <c r="AE3430">
        <v>207.64</v>
      </c>
      <c r="AF3430" t="s">
        <v>11142</v>
      </c>
      <c r="AG3430" t="s">
        <v>11160</v>
      </c>
      <c r="AH3430">
        <v>4574</v>
      </c>
      <c r="AI3430">
        <v>3429</v>
      </c>
      <c r="AJ3430" t="s">
        <v>11244</v>
      </c>
      <c r="AK3430" t="s">
        <v>12029</v>
      </c>
      <c r="AL3430" t="s">
        <v>12032</v>
      </c>
      <c r="AM3430" t="s">
        <v>11364</v>
      </c>
      <c r="AN3430">
        <v>1</v>
      </c>
      <c r="AO3430" s="10" t="s">
        <v>12042</v>
      </c>
      <c r="AP3430" t="str" cm="1">
        <f t="array" ref="AP3430">_xlfn.IFS(
  Table1[[#This Row],[Age]]&lt;=25, "18-25",
  Table1[[#This Row],[Age]]&lt;=35, "26-35",
  Table1[[#This Row],[Age]]&lt;=45, "36-45",
  Table1[[#This Row],[Age]]&lt;=60, "46-60",
  TRUE, "60+")</f>
        <v>46-60</v>
      </c>
    </row>
    <row r="3431" spans="1:42" x14ac:dyDescent="0.3">
      <c r="A3431">
        <v>3430</v>
      </c>
      <c r="B3431" t="s">
        <v>8</v>
      </c>
      <c r="C3431" t="s">
        <v>58</v>
      </c>
      <c r="D3431">
        <v>58</v>
      </c>
      <c r="E3431" t="s">
        <v>105</v>
      </c>
      <c r="F3431" t="s">
        <v>3537</v>
      </c>
      <c r="G3431" t="s">
        <v>5110</v>
      </c>
      <c r="H3431">
        <v>19458798283</v>
      </c>
      <c r="I3431" t="s">
        <v>6210</v>
      </c>
      <c r="J3431" t="s">
        <v>7291</v>
      </c>
      <c r="K3431">
        <v>2744</v>
      </c>
      <c r="L3431" s="12" t="s">
        <v>8316</v>
      </c>
      <c r="M3431" s="10" t="s">
        <v>11327</v>
      </c>
      <c r="N3431">
        <v>3430</v>
      </c>
      <c r="O3431">
        <v>45052</v>
      </c>
      <c r="P3431" t="s">
        <v>11404</v>
      </c>
      <c r="Q3431" s="16">
        <v>4454.43</v>
      </c>
      <c r="R3431">
        <v>-1710.43</v>
      </c>
      <c r="S3431">
        <v>17</v>
      </c>
      <c r="T3431">
        <v>3430</v>
      </c>
      <c r="U3431">
        <v>26082.94</v>
      </c>
      <c r="V3431" t="s">
        <v>11413</v>
      </c>
      <c r="W3431">
        <v>7.55</v>
      </c>
      <c r="X3431">
        <v>36</v>
      </c>
      <c r="Y3431" t="s">
        <v>11713</v>
      </c>
      <c r="Z3431" t="s">
        <v>12012</v>
      </c>
      <c r="AA3431">
        <v>3430</v>
      </c>
      <c r="AB3431" t="s">
        <v>12016</v>
      </c>
      <c r="AC3431">
        <v>8273.01</v>
      </c>
      <c r="AD3431">
        <v>2019.87</v>
      </c>
      <c r="AE3431">
        <v>100.99</v>
      </c>
      <c r="AF3431" t="s">
        <v>11186</v>
      </c>
      <c r="AG3431" t="s">
        <v>11319</v>
      </c>
      <c r="AH3431">
        <v>2154</v>
      </c>
      <c r="AI3431">
        <v>3430</v>
      </c>
      <c r="AJ3431" t="s">
        <v>11157</v>
      </c>
      <c r="AK3431" t="s">
        <v>12027</v>
      </c>
      <c r="AL3431" t="s">
        <v>12031</v>
      </c>
      <c r="AM3431" t="s">
        <v>11339</v>
      </c>
      <c r="AN3431">
        <v>1</v>
      </c>
      <c r="AO3431" s="10" t="s">
        <v>12046</v>
      </c>
      <c r="AP3431" t="str" cm="1">
        <f t="array" ref="AP3431">_xlfn.IFS(
  Table1[[#This Row],[Age]]&lt;=25, "18-25",
  Table1[[#This Row],[Age]]&lt;=35, "26-35",
  Table1[[#This Row],[Age]]&lt;=45, "36-45",
  Table1[[#This Row],[Age]]&lt;=60, "46-60",
  TRUE, "60+")</f>
        <v>46-60</v>
      </c>
    </row>
    <row r="3432" spans="1:42" x14ac:dyDescent="0.3">
      <c r="A3432">
        <v>3431</v>
      </c>
      <c r="B3432" t="s">
        <v>51</v>
      </c>
      <c r="C3432" t="s">
        <v>84</v>
      </c>
      <c r="D3432">
        <v>33</v>
      </c>
      <c r="E3432" t="s">
        <v>105</v>
      </c>
      <c r="F3432" t="s">
        <v>3538</v>
      </c>
      <c r="G3432" t="s">
        <v>5133</v>
      </c>
      <c r="H3432">
        <v>19458798284</v>
      </c>
      <c r="I3432" t="s">
        <v>7003</v>
      </c>
      <c r="J3432" t="s">
        <v>7292</v>
      </c>
      <c r="K3432">
        <v>9916.75</v>
      </c>
      <c r="L3432" s="12" t="s">
        <v>10075</v>
      </c>
      <c r="M3432" s="10" t="s">
        <v>11356</v>
      </c>
      <c r="N3432">
        <v>3431</v>
      </c>
      <c r="O3432">
        <v>45257</v>
      </c>
      <c r="P3432" t="s">
        <v>11403</v>
      </c>
      <c r="Q3432" s="16">
        <v>3705.3</v>
      </c>
      <c r="R3432">
        <v>13622.05</v>
      </c>
      <c r="S3432">
        <v>53</v>
      </c>
      <c r="T3432">
        <v>3431</v>
      </c>
      <c r="U3432">
        <v>25459.919999999998</v>
      </c>
      <c r="V3432" t="s">
        <v>11413</v>
      </c>
      <c r="W3432">
        <v>7.18</v>
      </c>
      <c r="X3432">
        <v>24</v>
      </c>
      <c r="Y3432" t="s">
        <v>11510</v>
      </c>
      <c r="Z3432" t="s">
        <v>12010</v>
      </c>
      <c r="AA3432">
        <v>3431</v>
      </c>
      <c r="AB3432" t="s">
        <v>12015</v>
      </c>
      <c r="AC3432">
        <v>9193.85</v>
      </c>
      <c r="AD3432">
        <v>3034.51</v>
      </c>
      <c r="AE3432">
        <v>151.72999999999999</v>
      </c>
      <c r="AF3432" t="s">
        <v>11144</v>
      </c>
      <c r="AG3432" t="s">
        <v>11170</v>
      </c>
      <c r="AH3432">
        <v>3084</v>
      </c>
      <c r="AI3432">
        <v>3431</v>
      </c>
      <c r="AJ3432" t="s">
        <v>11171</v>
      </c>
      <c r="AK3432" t="s">
        <v>12028</v>
      </c>
      <c r="AL3432" t="s">
        <v>12032</v>
      </c>
      <c r="AM3432" t="s">
        <v>11329</v>
      </c>
      <c r="AN3432">
        <v>1</v>
      </c>
      <c r="AO3432" s="10" t="s">
        <v>12040</v>
      </c>
      <c r="AP3432" t="str" cm="1">
        <f t="array" ref="AP3432">_xlfn.IFS(
  Table1[[#This Row],[Age]]&lt;=25, "18-25",
  Table1[[#This Row],[Age]]&lt;=35, "26-35",
  Table1[[#This Row],[Age]]&lt;=45, "36-45",
  Table1[[#This Row],[Age]]&lt;=60, "46-60",
  TRUE, "60+")</f>
        <v>26-35</v>
      </c>
    </row>
    <row r="3433" spans="1:42" x14ac:dyDescent="0.3">
      <c r="A3433">
        <v>3432</v>
      </c>
      <c r="B3433" t="s">
        <v>14</v>
      </c>
      <c r="C3433" t="s">
        <v>66</v>
      </c>
      <c r="D3433">
        <v>33</v>
      </c>
      <c r="E3433" t="s">
        <v>106</v>
      </c>
      <c r="F3433" t="s">
        <v>3539</v>
      </c>
      <c r="G3433" t="s">
        <v>5122</v>
      </c>
      <c r="H3433">
        <v>19458798285</v>
      </c>
      <c r="I3433" t="s">
        <v>5166</v>
      </c>
      <c r="J3433" t="s">
        <v>7292</v>
      </c>
      <c r="K3433">
        <v>1653.67</v>
      </c>
      <c r="L3433" s="12" t="s">
        <v>10076</v>
      </c>
      <c r="M3433" s="10" t="s">
        <v>11387</v>
      </c>
      <c r="N3433">
        <v>3432</v>
      </c>
      <c r="O3433">
        <v>45036</v>
      </c>
      <c r="P3433" t="s">
        <v>11403</v>
      </c>
      <c r="Q3433" s="16">
        <v>3867.76</v>
      </c>
      <c r="R3433">
        <v>5521.43</v>
      </c>
      <c r="S3433">
        <v>55</v>
      </c>
      <c r="T3433">
        <v>3432</v>
      </c>
      <c r="U3433">
        <v>23080.05</v>
      </c>
      <c r="V3433" t="s">
        <v>11412</v>
      </c>
      <c r="W3433">
        <v>4.41</v>
      </c>
      <c r="X3433">
        <v>36</v>
      </c>
      <c r="Y3433" t="s">
        <v>11474</v>
      </c>
      <c r="Z3433" t="s">
        <v>12010</v>
      </c>
      <c r="AA3433">
        <v>3432</v>
      </c>
      <c r="AB3433" t="s">
        <v>12016</v>
      </c>
      <c r="AC3433">
        <v>2891.23</v>
      </c>
      <c r="AD3433">
        <v>311.91000000000003</v>
      </c>
      <c r="AE3433">
        <v>15.6</v>
      </c>
      <c r="AF3433" t="s">
        <v>11335</v>
      </c>
      <c r="AG3433" t="s">
        <v>11290</v>
      </c>
      <c r="AH3433">
        <v>5566</v>
      </c>
      <c r="AI3433">
        <v>3432</v>
      </c>
      <c r="AJ3433" t="s">
        <v>11189</v>
      </c>
      <c r="AK3433" t="s">
        <v>12028</v>
      </c>
      <c r="AL3433" t="s">
        <v>12032</v>
      </c>
      <c r="AM3433" t="s">
        <v>11351</v>
      </c>
      <c r="AN3433">
        <v>1</v>
      </c>
      <c r="AO3433" s="10" t="s">
        <v>12037</v>
      </c>
      <c r="AP3433" t="str" cm="1">
        <f t="array" ref="AP3433">_xlfn.IFS(
  Table1[[#This Row],[Age]]&lt;=25, "18-25",
  Table1[[#This Row],[Age]]&lt;=35, "26-35",
  Table1[[#This Row],[Age]]&lt;=45, "36-45",
  Table1[[#This Row],[Age]]&lt;=60, "46-60",
  TRUE, "60+")</f>
        <v>26-35</v>
      </c>
    </row>
    <row r="3434" spans="1:42" x14ac:dyDescent="0.3">
      <c r="A3434">
        <v>3433</v>
      </c>
      <c r="B3434" t="s">
        <v>25</v>
      </c>
      <c r="C3434" t="s">
        <v>81</v>
      </c>
      <c r="D3434">
        <v>59</v>
      </c>
      <c r="E3434" t="s">
        <v>105</v>
      </c>
      <c r="F3434" t="s">
        <v>3540</v>
      </c>
      <c r="G3434" t="s">
        <v>5112</v>
      </c>
      <c r="H3434">
        <v>19458798286</v>
      </c>
      <c r="I3434" t="s">
        <v>6520</v>
      </c>
      <c r="J3434" t="s">
        <v>7292</v>
      </c>
      <c r="K3434">
        <v>4434.67</v>
      </c>
      <c r="L3434" s="12" t="s">
        <v>8223</v>
      </c>
      <c r="M3434" s="10" t="s">
        <v>11327</v>
      </c>
      <c r="N3434">
        <v>3433</v>
      </c>
      <c r="O3434">
        <v>45068</v>
      </c>
      <c r="P3434" t="s">
        <v>11403</v>
      </c>
      <c r="Q3434" s="16">
        <v>2185.08</v>
      </c>
      <c r="R3434">
        <v>6619.75</v>
      </c>
      <c r="S3434">
        <v>78</v>
      </c>
      <c r="T3434">
        <v>3433</v>
      </c>
      <c r="U3434">
        <v>46198.94</v>
      </c>
      <c r="V3434" t="s">
        <v>11411</v>
      </c>
      <c r="W3434">
        <v>6.89</v>
      </c>
      <c r="X3434">
        <v>24</v>
      </c>
      <c r="Y3434" t="s">
        <v>11455</v>
      </c>
      <c r="Z3434" t="s">
        <v>12010</v>
      </c>
      <c r="AA3434">
        <v>3433</v>
      </c>
      <c r="AB3434" t="s">
        <v>12015</v>
      </c>
      <c r="AC3434">
        <v>4513.54</v>
      </c>
      <c r="AD3434">
        <v>2998.26</v>
      </c>
      <c r="AE3434">
        <v>149.91</v>
      </c>
      <c r="AF3434" t="s">
        <v>11235</v>
      </c>
      <c r="AG3434" t="s">
        <v>11068</v>
      </c>
      <c r="AH3434">
        <v>7124</v>
      </c>
      <c r="AI3434">
        <v>3433</v>
      </c>
      <c r="AJ3434" t="s">
        <v>11333</v>
      </c>
      <c r="AK3434" t="s">
        <v>12029</v>
      </c>
      <c r="AL3434" t="s">
        <v>12032</v>
      </c>
      <c r="AM3434" t="s">
        <v>11337</v>
      </c>
      <c r="AN3434">
        <v>1</v>
      </c>
      <c r="AO3434" s="10" t="s">
        <v>12046</v>
      </c>
      <c r="AP3434" t="str" cm="1">
        <f t="array" ref="AP3434">_xlfn.IFS(
  Table1[[#This Row],[Age]]&lt;=25, "18-25",
  Table1[[#This Row],[Age]]&lt;=35, "26-35",
  Table1[[#This Row],[Age]]&lt;=45, "36-45",
  Table1[[#This Row],[Age]]&lt;=60, "46-60",
  TRUE, "60+")</f>
        <v>46-60</v>
      </c>
    </row>
    <row r="3435" spans="1:42" x14ac:dyDescent="0.3">
      <c r="A3435">
        <v>3434</v>
      </c>
      <c r="B3435" t="s">
        <v>8</v>
      </c>
      <c r="C3435" t="s">
        <v>81</v>
      </c>
      <c r="D3435">
        <v>23</v>
      </c>
      <c r="E3435" t="s">
        <v>105</v>
      </c>
      <c r="F3435" t="s">
        <v>3541</v>
      </c>
      <c r="G3435" t="s">
        <v>5130</v>
      </c>
      <c r="H3435">
        <v>19458798287</v>
      </c>
      <c r="I3435" t="s">
        <v>6913</v>
      </c>
      <c r="J3435" t="s">
        <v>7291</v>
      </c>
      <c r="K3435">
        <v>9703.26</v>
      </c>
      <c r="L3435" s="12" t="s">
        <v>8169</v>
      </c>
      <c r="M3435" s="10" t="s">
        <v>11233</v>
      </c>
      <c r="N3435">
        <v>3434</v>
      </c>
      <c r="O3435">
        <v>45048</v>
      </c>
      <c r="P3435" t="s">
        <v>11402</v>
      </c>
      <c r="Q3435" s="16">
        <v>3245.25</v>
      </c>
      <c r="R3435">
        <v>12948.51</v>
      </c>
      <c r="S3435">
        <v>75</v>
      </c>
      <c r="T3435">
        <v>3434</v>
      </c>
      <c r="U3435">
        <v>11197.29</v>
      </c>
      <c r="V3435" t="s">
        <v>11412</v>
      </c>
      <c r="W3435">
        <v>2.9</v>
      </c>
      <c r="X3435">
        <v>60</v>
      </c>
      <c r="Y3435" t="s">
        <v>9446</v>
      </c>
      <c r="Z3435" t="s">
        <v>12012</v>
      </c>
      <c r="AA3435">
        <v>3434</v>
      </c>
      <c r="AB3435" t="s">
        <v>12017</v>
      </c>
      <c r="AC3435">
        <v>6095.65</v>
      </c>
      <c r="AD3435">
        <v>4123.03</v>
      </c>
      <c r="AE3435">
        <v>206.15</v>
      </c>
      <c r="AF3435" t="s">
        <v>11220</v>
      </c>
      <c r="AG3435" t="s">
        <v>11288</v>
      </c>
      <c r="AH3435">
        <v>9453</v>
      </c>
      <c r="AI3435">
        <v>3434</v>
      </c>
      <c r="AJ3435" t="s">
        <v>11185</v>
      </c>
      <c r="AK3435" t="s">
        <v>12028</v>
      </c>
      <c r="AL3435" t="s">
        <v>12031</v>
      </c>
      <c r="AM3435" t="s">
        <v>11083</v>
      </c>
      <c r="AN3435">
        <v>1</v>
      </c>
      <c r="AO3435" s="10" t="s">
        <v>12046</v>
      </c>
      <c r="AP3435" t="str" cm="1">
        <f t="array" ref="AP3435">_xlfn.IFS(
  Table1[[#This Row],[Age]]&lt;=25, "18-25",
  Table1[[#This Row],[Age]]&lt;=35, "26-35",
  Table1[[#This Row],[Age]]&lt;=45, "36-45",
  Table1[[#This Row],[Age]]&lt;=60, "46-60",
  TRUE, "60+")</f>
        <v>18-25</v>
      </c>
    </row>
    <row r="3436" spans="1:42" x14ac:dyDescent="0.3">
      <c r="A3436">
        <v>3435</v>
      </c>
      <c r="B3436" t="s">
        <v>31</v>
      </c>
      <c r="C3436" t="s">
        <v>63</v>
      </c>
      <c r="D3436">
        <v>37</v>
      </c>
      <c r="E3436" t="s">
        <v>105</v>
      </c>
      <c r="F3436" t="s">
        <v>3542</v>
      </c>
      <c r="G3436" t="s">
        <v>5122</v>
      </c>
      <c r="H3436">
        <v>19458798288</v>
      </c>
      <c r="I3436" t="s">
        <v>7004</v>
      </c>
      <c r="J3436" t="s">
        <v>7292</v>
      </c>
      <c r="K3436">
        <v>2209.66</v>
      </c>
      <c r="L3436" s="12" t="s">
        <v>7966</v>
      </c>
      <c r="M3436" s="10" t="s">
        <v>11257</v>
      </c>
      <c r="N3436">
        <v>3435</v>
      </c>
      <c r="O3436">
        <v>44936</v>
      </c>
      <c r="P3436" t="s">
        <v>11402</v>
      </c>
      <c r="Q3436" s="16">
        <v>461.81</v>
      </c>
      <c r="R3436">
        <v>2671.47</v>
      </c>
      <c r="S3436">
        <v>56</v>
      </c>
      <c r="T3436">
        <v>3435</v>
      </c>
      <c r="U3436">
        <v>30970.61</v>
      </c>
      <c r="V3436" t="s">
        <v>11411</v>
      </c>
      <c r="W3436">
        <v>5.44</v>
      </c>
      <c r="X3436">
        <v>60</v>
      </c>
      <c r="Y3436" t="s">
        <v>7804</v>
      </c>
      <c r="Z3436" t="s">
        <v>12010</v>
      </c>
      <c r="AA3436">
        <v>3435</v>
      </c>
      <c r="AB3436" t="s">
        <v>12016</v>
      </c>
      <c r="AC3436">
        <v>3493.44</v>
      </c>
      <c r="AD3436">
        <v>1414.7</v>
      </c>
      <c r="AE3436">
        <v>70.739999999999995</v>
      </c>
      <c r="AF3436" t="s">
        <v>11313</v>
      </c>
      <c r="AG3436" t="s">
        <v>11128</v>
      </c>
      <c r="AH3436">
        <v>4547</v>
      </c>
      <c r="AI3436">
        <v>3435</v>
      </c>
      <c r="AJ3436" t="s">
        <v>11244</v>
      </c>
      <c r="AK3436" t="s">
        <v>12029</v>
      </c>
      <c r="AL3436" t="s">
        <v>12032</v>
      </c>
      <c r="AM3436" t="s">
        <v>11290</v>
      </c>
      <c r="AN3436">
        <v>1</v>
      </c>
      <c r="AO3436" s="10" t="s">
        <v>12039</v>
      </c>
      <c r="AP3436" t="str" cm="1">
        <f t="array" ref="AP3436">_xlfn.IFS(
  Table1[[#This Row],[Age]]&lt;=25, "18-25",
  Table1[[#This Row],[Age]]&lt;=35, "26-35",
  Table1[[#This Row],[Age]]&lt;=45, "36-45",
  Table1[[#This Row],[Age]]&lt;=60, "46-60",
  TRUE, "60+")</f>
        <v>36-45</v>
      </c>
    </row>
    <row r="3437" spans="1:42" x14ac:dyDescent="0.3">
      <c r="A3437">
        <v>3436</v>
      </c>
      <c r="B3437" t="s">
        <v>26</v>
      </c>
      <c r="C3437" t="s">
        <v>63</v>
      </c>
      <c r="D3437">
        <v>69</v>
      </c>
      <c r="E3437" t="s">
        <v>105</v>
      </c>
      <c r="F3437" t="s">
        <v>3543</v>
      </c>
      <c r="G3437" t="s">
        <v>5148</v>
      </c>
      <c r="H3437">
        <v>19458798289</v>
      </c>
      <c r="I3437" t="s">
        <v>5622</v>
      </c>
      <c r="J3437" t="s">
        <v>7291</v>
      </c>
      <c r="K3437">
        <v>8088.29</v>
      </c>
      <c r="L3437" s="12" t="s">
        <v>10077</v>
      </c>
      <c r="M3437" s="10" t="s">
        <v>11353</v>
      </c>
      <c r="N3437">
        <v>3436</v>
      </c>
      <c r="O3437">
        <v>45181</v>
      </c>
      <c r="P3437" t="s">
        <v>11402</v>
      </c>
      <c r="Q3437" s="16">
        <v>704.99</v>
      </c>
      <c r="R3437">
        <v>7383.3</v>
      </c>
      <c r="S3437">
        <v>1</v>
      </c>
      <c r="T3437">
        <v>3436</v>
      </c>
      <c r="U3437">
        <v>16571.3</v>
      </c>
      <c r="V3437" t="s">
        <v>11413</v>
      </c>
      <c r="W3437">
        <v>6.54</v>
      </c>
      <c r="X3437">
        <v>24</v>
      </c>
      <c r="Y3437" t="s">
        <v>11639</v>
      </c>
      <c r="Z3437" t="s">
        <v>12010</v>
      </c>
      <c r="AA3437">
        <v>3436</v>
      </c>
      <c r="AB3437" t="s">
        <v>12016</v>
      </c>
      <c r="AC3437">
        <v>4086.23</v>
      </c>
      <c r="AD3437">
        <v>2307.85</v>
      </c>
      <c r="AE3437">
        <v>115.39</v>
      </c>
      <c r="AF3437" t="s">
        <v>11316</v>
      </c>
      <c r="AG3437" t="s">
        <v>11090</v>
      </c>
      <c r="AH3437">
        <v>4757</v>
      </c>
      <c r="AI3437">
        <v>3436</v>
      </c>
      <c r="AJ3437" t="s">
        <v>11061</v>
      </c>
      <c r="AK3437" t="s">
        <v>12027</v>
      </c>
      <c r="AL3437" t="s">
        <v>12031</v>
      </c>
      <c r="AM3437" t="s">
        <v>11228</v>
      </c>
      <c r="AN3437">
        <v>1</v>
      </c>
      <c r="AO3437" s="10" t="s">
        <v>12042</v>
      </c>
      <c r="AP3437" t="str" cm="1">
        <f t="array" ref="AP3437">_xlfn.IFS(
  Table1[[#This Row],[Age]]&lt;=25, "18-25",
  Table1[[#This Row],[Age]]&lt;=35, "26-35",
  Table1[[#This Row],[Age]]&lt;=45, "36-45",
  Table1[[#This Row],[Age]]&lt;=60, "46-60",
  TRUE, "60+")</f>
        <v>60+</v>
      </c>
    </row>
    <row r="3438" spans="1:42" x14ac:dyDescent="0.3">
      <c r="A3438">
        <v>3437</v>
      </c>
      <c r="B3438" t="s">
        <v>37</v>
      </c>
      <c r="C3438" t="s">
        <v>69</v>
      </c>
      <c r="D3438">
        <v>69</v>
      </c>
      <c r="E3438" t="s">
        <v>104</v>
      </c>
      <c r="F3438" t="s">
        <v>3544</v>
      </c>
      <c r="G3438" t="s">
        <v>5147</v>
      </c>
      <c r="H3438">
        <v>19458798290</v>
      </c>
      <c r="I3438" t="s">
        <v>7005</v>
      </c>
      <c r="J3438" t="s">
        <v>7292</v>
      </c>
      <c r="K3438">
        <v>2506.09</v>
      </c>
      <c r="L3438" s="12" t="s">
        <v>9497</v>
      </c>
      <c r="M3438" s="10" t="s">
        <v>11360</v>
      </c>
      <c r="N3438">
        <v>3437</v>
      </c>
      <c r="O3438">
        <v>44943</v>
      </c>
      <c r="P3438" t="s">
        <v>11404</v>
      </c>
      <c r="Q3438" s="16">
        <v>1619.62</v>
      </c>
      <c r="R3438">
        <v>886.47</v>
      </c>
      <c r="S3438">
        <v>65</v>
      </c>
      <c r="T3438">
        <v>3437</v>
      </c>
      <c r="U3438">
        <v>45846.69</v>
      </c>
      <c r="V3438" t="s">
        <v>11412</v>
      </c>
      <c r="W3438">
        <v>7.7</v>
      </c>
      <c r="X3438">
        <v>36</v>
      </c>
      <c r="Y3438" t="s">
        <v>9039</v>
      </c>
      <c r="Z3438" t="s">
        <v>12010</v>
      </c>
      <c r="AA3438">
        <v>3437</v>
      </c>
      <c r="AB3438" t="s">
        <v>12016</v>
      </c>
      <c r="AC3438">
        <v>8081.24</v>
      </c>
      <c r="AD3438">
        <v>4107.49</v>
      </c>
      <c r="AE3438">
        <v>205.37</v>
      </c>
      <c r="AF3438" t="s">
        <v>11390</v>
      </c>
      <c r="AG3438" t="s">
        <v>11323</v>
      </c>
      <c r="AH3438">
        <v>1709</v>
      </c>
      <c r="AI3438">
        <v>3437</v>
      </c>
      <c r="AJ3438" t="s">
        <v>11288</v>
      </c>
      <c r="AK3438" t="s">
        <v>12028</v>
      </c>
      <c r="AL3438" t="s">
        <v>12031</v>
      </c>
      <c r="AM3438" t="s">
        <v>11121</v>
      </c>
      <c r="AN3438">
        <v>1</v>
      </c>
      <c r="AO3438" s="10" t="s">
        <v>12039</v>
      </c>
      <c r="AP3438" t="str" cm="1">
        <f t="array" ref="AP3438">_xlfn.IFS(
  Table1[[#This Row],[Age]]&lt;=25, "18-25",
  Table1[[#This Row],[Age]]&lt;=35, "26-35",
  Table1[[#This Row],[Age]]&lt;=45, "36-45",
  Table1[[#This Row],[Age]]&lt;=60, "46-60",
  TRUE, "60+")</f>
        <v>60+</v>
      </c>
    </row>
    <row r="3439" spans="1:42" x14ac:dyDescent="0.3">
      <c r="A3439">
        <v>3438</v>
      </c>
      <c r="B3439" t="s">
        <v>45</v>
      </c>
      <c r="C3439" t="s">
        <v>81</v>
      </c>
      <c r="D3439">
        <v>28</v>
      </c>
      <c r="E3439" t="s">
        <v>106</v>
      </c>
      <c r="F3439" t="s">
        <v>3545</v>
      </c>
      <c r="G3439" t="s">
        <v>5119</v>
      </c>
      <c r="H3439">
        <v>19458798291</v>
      </c>
      <c r="I3439" t="s">
        <v>6275</v>
      </c>
      <c r="J3439" t="s">
        <v>7291</v>
      </c>
      <c r="K3439">
        <v>845.11</v>
      </c>
      <c r="L3439" s="12" t="s">
        <v>9406</v>
      </c>
      <c r="M3439" s="10" t="s">
        <v>11079</v>
      </c>
      <c r="N3439">
        <v>3438</v>
      </c>
      <c r="O3439">
        <v>45129</v>
      </c>
      <c r="P3439" t="s">
        <v>11402</v>
      </c>
      <c r="Q3439" s="16">
        <v>2294.3000000000002</v>
      </c>
      <c r="R3439">
        <v>-1449.19</v>
      </c>
      <c r="S3439">
        <v>64</v>
      </c>
      <c r="T3439">
        <v>3438</v>
      </c>
      <c r="U3439">
        <v>9297.69</v>
      </c>
      <c r="V3439" t="s">
        <v>11411</v>
      </c>
      <c r="W3439">
        <v>1.72</v>
      </c>
      <c r="X3439">
        <v>36</v>
      </c>
      <c r="Y3439" t="s">
        <v>10003</v>
      </c>
      <c r="Z3439" t="s">
        <v>12012</v>
      </c>
      <c r="AA3439">
        <v>3438</v>
      </c>
      <c r="AB3439" t="s">
        <v>12017</v>
      </c>
      <c r="AC3439">
        <v>2519.85</v>
      </c>
      <c r="AD3439">
        <v>1501.44</v>
      </c>
      <c r="AE3439">
        <v>75.069999999999993</v>
      </c>
      <c r="AF3439" t="s">
        <v>11179</v>
      </c>
      <c r="AG3439" t="s">
        <v>11095</v>
      </c>
      <c r="AH3439">
        <v>3524</v>
      </c>
      <c r="AI3439">
        <v>3438</v>
      </c>
      <c r="AJ3439" t="s">
        <v>11349</v>
      </c>
      <c r="AK3439" t="s">
        <v>12029</v>
      </c>
      <c r="AL3439" t="s">
        <v>12031</v>
      </c>
      <c r="AM3439" t="s">
        <v>11223</v>
      </c>
      <c r="AN3439">
        <v>1</v>
      </c>
      <c r="AO3439" s="10" t="s">
        <v>12038</v>
      </c>
      <c r="AP3439" t="str" cm="1">
        <f t="array" ref="AP3439">_xlfn.IFS(
  Table1[[#This Row],[Age]]&lt;=25, "18-25",
  Table1[[#This Row],[Age]]&lt;=35, "26-35",
  Table1[[#This Row],[Age]]&lt;=45, "36-45",
  Table1[[#This Row],[Age]]&lt;=60, "46-60",
  TRUE, "60+")</f>
        <v>26-35</v>
      </c>
    </row>
    <row r="3440" spans="1:42" x14ac:dyDescent="0.3">
      <c r="A3440">
        <v>3439</v>
      </c>
      <c r="B3440" t="s">
        <v>30</v>
      </c>
      <c r="C3440" t="s">
        <v>94</v>
      </c>
      <c r="D3440">
        <v>25</v>
      </c>
      <c r="E3440" t="s">
        <v>104</v>
      </c>
      <c r="F3440" t="s">
        <v>3546</v>
      </c>
      <c r="G3440" t="s">
        <v>5145</v>
      </c>
      <c r="H3440">
        <v>19458798292</v>
      </c>
      <c r="I3440" t="s">
        <v>6312</v>
      </c>
      <c r="J3440" t="s">
        <v>7291</v>
      </c>
      <c r="K3440">
        <v>523.28</v>
      </c>
      <c r="L3440" s="12" t="s">
        <v>10078</v>
      </c>
      <c r="M3440" s="10" t="s">
        <v>11370</v>
      </c>
      <c r="N3440">
        <v>3439</v>
      </c>
      <c r="O3440">
        <v>44941</v>
      </c>
      <c r="P3440" t="s">
        <v>11402</v>
      </c>
      <c r="Q3440" s="16">
        <v>478.16</v>
      </c>
      <c r="R3440">
        <v>45.12</v>
      </c>
      <c r="S3440">
        <v>52</v>
      </c>
      <c r="T3440">
        <v>3439</v>
      </c>
      <c r="U3440">
        <v>34133.300000000003</v>
      </c>
      <c r="V3440" t="s">
        <v>11413</v>
      </c>
      <c r="W3440">
        <v>1.91</v>
      </c>
      <c r="X3440">
        <v>48</v>
      </c>
      <c r="Y3440" t="s">
        <v>10971</v>
      </c>
      <c r="Z3440" t="s">
        <v>12011</v>
      </c>
      <c r="AA3440">
        <v>3439</v>
      </c>
      <c r="AB3440" t="s">
        <v>12017</v>
      </c>
      <c r="AC3440">
        <v>5851.29</v>
      </c>
      <c r="AD3440">
        <v>4596.26</v>
      </c>
      <c r="AE3440">
        <v>229.81</v>
      </c>
      <c r="AF3440" t="s">
        <v>11291</v>
      </c>
      <c r="AG3440" t="s">
        <v>11361</v>
      </c>
      <c r="AH3440">
        <v>6097</v>
      </c>
      <c r="AI3440">
        <v>3439</v>
      </c>
      <c r="AJ3440" t="s">
        <v>11235</v>
      </c>
      <c r="AK3440" t="s">
        <v>12028</v>
      </c>
      <c r="AL3440" t="s">
        <v>12031</v>
      </c>
      <c r="AM3440" t="s">
        <v>11360</v>
      </c>
      <c r="AN3440">
        <v>1</v>
      </c>
      <c r="AO3440" s="10" t="s">
        <v>12039</v>
      </c>
      <c r="AP3440" t="str" cm="1">
        <f t="array" ref="AP3440">_xlfn.IFS(
  Table1[[#This Row],[Age]]&lt;=25, "18-25",
  Table1[[#This Row],[Age]]&lt;=35, "26-35",
  Table1[[#This Row],[Age]]&lt;=45, "36-45",
  Table1[[#This Row],[Age]]&lt;=60, "46-60",
  TRUE, "60+")</f>
        <v>18-25</v>
      </c>
    </row>
    <row r="3441" spans="1:42" x14ac:dyDescent="0.3">
      <c r="A3441">
        <v>3440</v>
      </c>
      <c r="B3441" t="s">
        <v>34</v>
      </c>
      <c r="C3441" t="s">
        <v>83</v>
      </c>
      <c r="D3441">
        <v>37</v>
      </c>
      <c r="E3441" t="s">
        <v>105</v>
      </c>
      <c r="F3441" t="s">
        <v>3547</v>
      </c>
      <c r="G3441" t="s">
        <v>5130</v>
      </c>
      <c r="H3441">
        <v>19458798293</v>
      </c>
      <c r="I3441" t="s">
        <v>5196</v>
      </c>
      <c r="J3441" t="s">
        <v>7291</v>
      </c>
      <c r="K3441">
        <v>9492.51</v>
      </c>
      <c r="L3441" s="12" t="s">
        <v>10079</v>
      </c>
      <c r="M3441" s="10" t="s">
        <v>11320</v>
      </c>
      <c r="N3441">
        <v>3440</v>
      </c>
      <c r="O3441">
        <v>44929</v>
      </c>
      <c r="P3441" t="s">
        <v>11403</v>
      </c>
      <c r="Q3441" s="16">
        <v>2829.22</v>
      </c>
      <c r="R3441">
        <v>6663.29</v>
      </c>
      <c r="S3441">
        <v>15</v>
      </c>
      <c r="T3441">
        <v>3440</v>
      </c>
      <c r="U3441">
        <v>21666.16</v>
      </c>
      <c r="V3441" t="s">
        <v>11413</v>
      </c>
      <c r="W3441">
        <v>1.66</v>
      </c>
      <c r="X3441">
        <v>24</v>
      </c>
      <c r="Y3441" t="s">
        <v>11841</v>
      </c>
      <c r="Z3441" t="s">
        <v>12012</v>
      </c>
      <c r="AA3441">
        <v>3440</v>
      </c>
      <c r="AB3441" t="s">
        <v>12017</v>
      </c>
      <c r="AC3441">
        <v>6230.23</v>
      </c>
      <c r="AD3441">
        <v>772.36</v>
      </c>
      <c r="AE3441">
        <v>38.619999999999997</v>
      </c>
      <c r="AF3441" t="s">
        <v>11351</v>
      </c>
      <c r="AG3441" t="s">
        <v>11322</v>
      </c>
      <c r="AH3441">
        <v>2484</v>
      </c>
      <c r="AI3441">
        <v>3440</v>
      </c>
      <c r="AJ3441" t="s">
        <v>11102</v>
      </c>
      <c r="AK3441" t="s">
        <v>12028</v>
      </c>
      <c r="AL3441" t="s">
        <v>12031</v>
      </c>
      <c r="AM3441" t="s">
        <v>11281</v>
      </c>
      <c r="AN3441">
        <v>1</v>
      </c>
      <c r="AO3441" s="10" t="s">
        <v>12039</v>
      </c>
      <c r="AP3441" t="str" cm="1">
        <f t="array" ref="AP3441">_xlfn.IFS(
  Table1[[#This Row],[Age]]&lt;=25, "18-25",
  Table1[[#This Row],[Age]]&lt;=35, "26-35",
  Table1[[#This Row],[Age]]&lt;=45, "36-45",
  Table1[[#This Row],[Age]]&lt;=60, "46-60",
  TRUE, "60+")</f>
        <v>36-45</v>
      </c>
    </row>
    <row r="3442" spans="1:42" x14ac:dyDescent="0.3">
      <c r="A3442">
        <v>3441</v>
      </c>
      <c r="B3442" t="s">
        <v>31</v>
      </c>
      <c r="C3442" t="s">
        <v>86</v>
      </c>
      <c r="D3442">
        <v>49</v>
      </c>
      <c r="E3442" t="s">
        <v>106</v>
      </c>
      <c r="F3442" t="s">
        <v>3548</v>
      </c>
      <c r="G3442" t="s">
        <v>5142</v>
      </c>
      <c r="H3442">
        <v>19458798294</v>
      </c>
      <c r="I3442" t="s">
        <v>7006</v>
      </c>
      <c r="J3442" t="s">
        <v>7291</v>
      </c>
      <c r="K3442">
        <v>2207.64</v>
      </c>
      <c r="L3442" s="12" t="s">
        <v>10080</v>
      </c>
      <c r="M3442" s="10" t="s">
        <v>11173</v>
      </c>
      <c r="N3442">
        <v>3441</v>
      </c>
      <c r="O3442">
        <v>45168</v>
      </c>
      <c r="P3442" t="s">
        <v>11402</v>
      </c>
      <c r="Q3442" s="16">
        <v>1206.6099999999999</v>
      </c>
      <c r="R3442">
        <v>3414.25</v>
      </c>
      <c r="S3442">
        <v>2</v>
      </c>
      <c r="T3442">
        <v>3441</v>
      </c>
      <c r="U3442">
        <v>33399.919999999998</v>
      </c>
      <c r="V3442" t="s">
        <v>11412</v>
      </c>
      <c r="W3442">
        <v>5.92</v>
      </c>
      <c r="X3442">
        <v>36</v>
      </c>
      <c r="Y3442" t="s">
        <v>10842</v>
      </c>
      <c r="Z3442" t="s">
        <v>12012</v>
      </c>
      <c r="AA3442">
        <v>3441</v>
      </c>
      <c r="AB3442" t="s">
        <v>12015</v>
      </c>
      <c r="AC3442">
        <v>2276.31</v>
      </c>
      <c r="AD3442">
        <v>2377.92</v>
      </c>
      <c r="AE3442">
        <v>118.9</v>
      </c>
      <c r="AF3442" t="s">
        <v>11292</v>
      </c>
      <c r="AG3442" t="s">
        <v>11285</v>
      </c>
      <c r="AH3442">
        <v>4405</v>
      </c>
      <c r="AI3442">
        <v>3441</v>
      </c>
      <c r="AJ3442" t="s">
        <v>11045</v>
      </c>
      <c r="AK3442" t="s">
        <v>12029</v>
      </c>
      <c r="AL3442" t="s">
        <v>12031</v>
      </c>
      <c r="AM3442" t="s">
        <v>11291</v>
      </c>
      <c r="AN3442">
        <v>1</v>
      </c>
      <c r="AO3442" s="10" t="s">
        <v>12041</v>
      </c>
      <c r="AP3442" t="str" cm="1">
        <f t="array" ref="AP3442">_xlfn.IFS(
  Table1[[#This Row],[Age]]&lt;=25, "18-25",
  Table1[[#This Row],[Age]]&lt;=35, "26-35",
  Table1[[#This Row],[Age]]&lt;=45, "36-45",
  Table1[[#This Row],[Age]]&lt;=60, "46-60",
  TRUE, "60+")</f>
        <v>46-60</v>
      </c>
    </row>
    <row r="3443" spans="1:42" x14ac:dyDescent="0.3">
      <c r="A3443">
        <v>3442</v>
      </c>
      <c r="B3443" t="s">
        <v>8</v>
      </c>
      <c r="C3443" t="s">
        <v>54</v>
      </c>
      <c r="D3443">
        <v>50</v>
      </c>
      <c r="E3443" t="s">
        <v>106</v>
      </c>
      <c r="F3443" t="s">
        <v>3549</v>
      </c>
      <c r="G3443" t="s">
        <v>5115</v>
      </c>
      <c r="H3443">
        <v>19458798295</v>
      </c>
      <c r="I3443" t="s">
        <v>6641</v>
      </c>
      <c r="J3443" t="s">
        <v>7292</v>
      </c>
      <c r="K3443">
        <v>2990.35</v>
      </c>
      <c r="L3443" s="12" t="s">
        <v>8967</v>
      </c>
      <c r="M3443" s="10" t="s">
        <v>11272</v>
      </c>
      <c r="N3443">
        <v>3442</v>
      </c>
      <c r="O3443">
        <v>45238</v>
      </c>
      <c r="P3443" t="s">
        <v>11404</v>
      </c>
      <c r="Q3443" s="16">
        <v>3875.04</v>
      </c>
      <c r="R3443">
        <v>-884.69</v>
      </c>
      <c r="S3443">
        <v>12</v>
      </c>
      <c r="T3443">
        <v>3442</v>
      </c>
      <c r="U3443">
        <v>8722.77</v>
      </c>
      <c r="V3443" t="s">
        <v>11412</v>
      </c>
      <c r="W3443">
        <v>6.13</v>
      </c>
      <c r="X3443">
        <v>24</v>
      </c>
      <c r="Y3443" t="s">
        <v>9749</v>
      </c>
      <c r="Z3443" t="s">
        <v>12011</v>
      </c>
      <c r="AA3443">
        <v>3442</v>
      </c>
      <c r="AB3443" t="s">
        <v>12016</v>
      </c>
      <c r="AC3443">
        <v>7320.57</v>
      </c>
      <c r="AD3443">
        <v>3169.55</v>
      </c>
      <c r="AE3443">
        <v>158.47999999999999</v>
      </c>
      <c r="AF3443" t="s">
        <v>11160</v>
      </c>
      <c r="AG3443" t="s">
        <v>11176</v>
      </c>
      <c r="AH3443">
        <v>1390</v>
      </c>
      <c r="AI3443">
        <v>3442</v>
      </c>
      <c r="AJ3443" t="s">
        <v>11156</v>
      </c>
      <c r="AK3443" t="s">
        <v>12028</v>
      </c>
      <c r="AL3443" t="s">
        <v>12032</v>
      </c>
      <c r="AM3443" t="s">
        <v>11083</v>
      </c>
      <c r="AN3443">
        <v>1</v>
      </c>
      <c r="AO3443" s="10" t="s">
        <v>12040</v>
      </c>
      <c r="AP3443" t="str" cm="1">
        <f t="array" ref="AP3443">_xlfn.IFS(
  Table1[[#This Row],[Age]]&lt;=25, "18-25",
  Table1[[#This Row],[Age]]&lt;=35, "26-35",
  Table1[[#This Row],[Age]]&lt;=45, "36-45",
  Table1[[#This Row],[Age]]&lt;=60, "46-60",
  TRUE, "60+")</f>
        <v>46-60</v>
      </c>
    </row>
    <row r="3444" spans="1:42" x14ac:dyDescent="0.3">
      <c r="A3444">
        <v>3443</v>
      </c>
      <c r="B3444" t="s">
        <v>28</v>
      </c>
      <c r="C3444" t="s">
        <v>89</v>
      </c>
      <c r="D3444">
        <v>23</v>
      </c>
      <c r="E3444" t="s">
        <v>104</v>
      </c>
      <c r="F3444" t="s">
        <v>3550</v>
      </c>
      <c r="G3444" t="s">
        <v>5127</v>
      </c>
      <c r="H3444">
        <v>19458798296</v>
      </c>
      <c r="I3444" t="s">
        <v>6737</v>
      </c>
      <c r="J3444" t="s">
        <v>7291</v>
      </c>
      <c r="K3444">
        <v>9672.41</v>
      </c>
      <c r="L3444" s="12" t="s">
        <v>10081</v>
      </c>
      <c r="M3444" s="10" t="s">
        <v>11052</v>
      </c>
      <c r="N3444">
        <v>3443</v>
      </c>
      <c r="O3444">
        <v>45113</v>
      </c>
      <c r="P3444" t="s">
        <v>11404</v>
      </c>
      <c r="Q3444" s="16">
        <v>12.34</v>
      </c>
      <c r="R3444">
        <v>9660.07</v>
      </c>
      <c r="S3444">
        <v>45</v>
      </c>
      <c r="T3444">
        <v>3443</v>
      </c>
      <c r="U3444">
        <v>20289.3</v>
      </c>
      <c r="V3444" t="s">
        <v>11411</v>
      </c>
      <c r="W3444">
        <v>1.1000000000000001</v>
      </c>
      <c r="X3444">
        <v>60</v>
      </c>
      <c r="Y3444" t="s">
        <v>11642</v>
      </c>
      <c r="Z3444" t="s">
        <v>12010</v>
      </c>
      <c r="AA3444">
        <v>3443</v>
      </c>
      <c r="AB3444" t="s">
        <v>12015</v>
      </c>
      <c r="AC3444">
        <v>2797.92</v>
      </c>
      <c r="AD3444">
        <v>2356.91</v>
      </c>
      <c r="AE3444">
        <v>117.85</v>
      </c>
      <c r="AF3444" t="s">
        <v>11268</v>
      </c>
      <c r="AG3444" t="s">
        <v>11260</v>
      </c>
      <c r="AH3444">
        <v>3096</v>
      </c>
      <c r="AI3444">
        <v>3443</v>
      </c>
      <c r="AJ3444" t="s">
        <v>11371</v>
      </c>
      <c r="AK3444" t="s">
        <v>12028</v>
      </c>
      <c r="AL3444" t="s">
        <v>12031</v>
      </c>
      <c r="AM3444" t="s">
        <v>11314</v>
      </c>
      <c r="AN3444">
        <v>1</v>
      </c>
      <c r="AO3444" s="10" t="s">
        <v>12038</v>
      </c>
      <c r="AP3444" t="str" cm="1">
        <f t="array" ref="AP3444">_xlfn.IFS(
  Table1[[#This Row],[Age]]&lt;=25, "18-25",
  Table1[[#This Row],[Age]]&lt;=35, "26-35",
  Table1[[#This Row],[Age]]&lt;=45, "36-45",
  Table1[[#This Row],[Age]]&lt;=60, "46-60",
  TRUE, "60+")</f>
        <v>18-25</v>
      </c>
    </row>
    <row r="3445" spans="1:42" x14ac:dyDescent="0.3">
      <c r="A3445">
        <v>3444</v>
      </c>
      <c r="B3445" t="s">
        <v>34</v>
      </c>
      <c r="C3445" t="s">
        <v>85</v>
      </c>
      <c r="D3445">
        <v>45</v>
      </c>
      <c r="E3445" t="s">
        <v>104</v>
      </c>
      <c r="F3445" t="s">
        <v>3551</v>
      </c>
      <c r="G3445" t="s">
        <v>5148</v>
      </c>
      <c r="H3445">
        <v>19458798297</v>
      </c>
      <c r="I3445" t="s">
        <v>5592</v>
      </c>
      <c r="J3445" t="s">
        <v>7291</v>
      </c>
      <c r="K3445">
        <v>6608.17</v>
      </c>
      <c r="L3445" s="12" t="s">
        <v>10082</v>
      </c>
      <c r="M3445" s="10" t="s">
        <v>11231</v>
      </c>
      <c r="N3445">
        <v>3444</v>
      </c>
      <c r="O3445">
        <v>45208</v>
      </c>
      <c r="P3445" t="s">
        <v>11403</v>
      </c>
      <c r="Q3445" s="16">
        <v>4331.7299999999996</v>
      </c>
      <c r="R3445">
        <v>2276.44</v>
      </c>
      <c r="S3445">
        <v>57</v>
      </c>
      <c r="T3445">
        <v>3444</v>
      </c>
      <c r="U3445">
        <v>6255.86</v>
      </c>
      <c r="V3445" t="s">
        <v>11412</v>
      </c>
      <c r="W3445">
        <v>6.91</v>
      </c>
      <c r="X3445">
        <v>36</v>
      </c>
      <c r="Y3445" t="s">
        <v>11465</v>
      </c>
      <c r="Z3445" t="s">
        <v>12010</v>
      </c>
      <c r="AA3445">
        <v>3444</v>
      </c>
      <c r="AB3445" t="s">
        <v>12016</v>
      </c>
      <c r="AC3445">
        <v>7277.5</v>
      </c>
      <c r="AD3445">
        <v>2063.25</v>
      </c>
      <c r="AE3445">
        <v>103.16</v>
      </c>
      <c r="AF3445" t="s">
        <v>11319</v>
      </c>
      <c r="AG3445" t="s">
        <v>11273</v>
      </c>
      <c r="AH3445">
        <v>7674</v>
      </c>
      <c r="AI3445">
        <v>3444</v>
      </c>
      <c r="AJ3445" t="s">
        <v>11061</v>
      </c>
      <c r="AK3445" t="s">
        <v>12028</v>
      </c>
      <c r="AL3445" t="s">
        <v>12032</v>
      </c>
      <c r="AM3445" t="s">
        <v>11260</v>
      </c>
      <c r="AN3445">
        <v>1</v>
      </c>
      <c r="AO3445" s="10" t="s">
        <v>12044</v>
      </c>
      <c r="AP3445" t="str" cm="1">
        <f t="array" ref="AP3445">_xlfn.IFS(
  Table1[[#This Row],[Age]]&lt;=25, "18-25",
  Table1[[#This Row],[Age]]&lt;=35, "26-35",
  Table1[[#This Row],[Age]]&lt;=45, "36-45",
  Table1[[#This Row],[Age]]&lt;=60, "46-60",
  TRUE, "60+")</f>
        <v>36-45</v>
      </c>
    </row>
    <row r="3446" spans="1:42" x14ac:dyDescent="0.3">
      <c r="A3446">
        <v>3445</v>
      </c>
      <c r="B3446" t="s">
        <v>19</v>
      </c>
      <c r="C3446" t="s">
        <v>57</v>
      </c>
      <c r="D3446">
        <v>25</v>
      </c>
      <c r="E3446" t="s">
        <v>105</v>
      </c>
      <c r="F3446" t="s">
        <v>3552</v>
      </c>
      <c r="G3446" t="s">
        <v>5133</v>
      </c>
      <c r="H3446">
        <v>19458798298</v>
      </c>
      <c r="I3446" t="s">
        <v>6143</v>
      </c>
      <c r="J3446" t="s">
        <v>7292</v>
      </c>
      <c r="K3446">
        <v>4932.46</v>
      </c>
      <c r="L3446" s="12" t="s">
        <v>8661</v>
      </c>
      <c r="M3446" s="10" t="s">
        <v>11196</v>
      </c>
      <c r="N3446">
        <v>3445</v>
      </c>
      <c r="O3446">
        <v>45029</v>
      </c>
      <c r="P3446" t="s">
        <v>11403</v>
      </c>
      <c r="Q3446" s="16">
        <v>3665.57</v>
      </c>
      <c r="R3446">
        <v>8598.0300000000007</v>
      </c>
      <c r="S3446">
        <v>42</v>
      </c>
      <c r="T3446">
        <v>3445</v>
      </c>
      <c r="U3446">
        <v>48470.07</v>
      </c>
      <c r="V3446" t="s">
        <v>11413</v>
      </c>
      <c r="W3446">
        <v>7.87</v>
      </c>
      <c r="X3446">
        <v>36</v>
      </c>
      <c r="Y3446" t="s">
        <v>11497</v>
      </c>
      <c r="Z3446" t="s">
        <v>12012</v>
      </c>
      <c r="AA3446">
        <v>3445</v>
      </c>
      <c r="AB3446" t="s">
        <v>12015</v>
      </c>
      <c r="AC3446">
        <v>4593.4799999999996</v>
      </c>
      <c r="AD3446">
        <v>3183.69</v>
      </c>
      <c r="AE3446">
        <v>159.18</v>
      </c>
      <c r="AF3446" t="s">
        <v>11277</v>
      </c>
      <c r="AG3446" t="s">
        <v>11111</v>
      </c>
      <c r="AH3446">
        <v>6995</v>
      </c>
      <c r="AI3446">
        <v>3445</v>
      </c>
      <c r="AJ3446" t="s">
        <v>11253</v>
      </c>
      <c r="AK3446" t="s">
        <v>12027</v>
      </c>
      <c r="AL3446" t="s">
        <v>12032</v>
      </c>
      <c r="AM3446" t="s">
        <v>11153</v>
      </c>
      <c r="AN3446">
        <v>1</v>
      </c>
      <c r="AO3446" s="10" t="s">
        <v>12037</v>
      </c>
      <c r="AP3446" t="str" cm="1">
        <f t="array" ref="AP3446">_xlfn.IFS(
  Table1[[#This Row],[Age]]&lt;=25, "18-25",
  Table1[[#This Row],[Age]]&lt;=35, "26-35",
  Table1[[#This Row],[Age]]&lt;=45, "36-45",
  Table1[[#This Row],[Age]]&lt;=60, "46-60",
  TRUE, "60+")</f>
        <v>18-25</v>
      </c>
    </row>
    <row r="3447" spans="1:42" x14ac:dyDescent="0.3">
      <c r="A3447">
        <v>3446</v>
      </c>
      <c r="B3447" t="s">
        <v>12</v>
      </c>
      <c r="C3447" t="s">
        <v>96</v>
      </c>
      <c r="D3447">
        <v>31</v>
      </c>
      <c r="E3447" t="s">
        <v>104</v>
      </c>
      <c r="F3447" t="s">
        <v>3553</v>
      </c>
      <c r="G3447" t="s">
        <v>5123</v>
      </c>
      <c r="H3447">
        <v>19458798299</v>
      </c>
      <c r="I3447" t="s">
        <v>5790</v>
      </c>
      <c r="J3447" t="s">
        <v>7291</v>
      </c>
      <c r="K3447">
        <v>4410.67</v>
      </c>
      <c r="L3447" s="12" t="s">
        <v>10083</v>
      </c>
      <c r="M3447" s="10" t="s">
        <v>11090</v>
      </c>
      <c r="N3447">
        <v>3446</v>
      </c>
      <c r="O3447">
        <v>45161</v>
      </c>
      <c r="P3447" t="s">
        <v>11404</v>
      </c>
      <c r="Q3447" s="16">
        <v>2735.4</v>
      </c>
      <c r="R3447">
        <v>1675.27</v>
      </c>
      <c r="S3447">
        <v>2</v>
      </c>
      <c r="T3447">
        <v>3446</v>
      </c>
      <c r="U3447">
        <v>11485.63</v>
      </c>
      <c r="V3447" t="s">
        <v>11412</v>
      </c>
      <c r="W3447">
        <v>2.0499999999999998</v>
      </c>
      <c r="X3447">
        <v>60</v>
      </c>
      <c r="Y3447" t="s">
        <v>11778</v>
      </c>
      <c r="Z3447" t="s">
        <v>12010</v>
      </c>
      <c r="AA3447">
        <v>3446</v>
      </c>
      <c r="AB3447" t="s">
        <v>12015</v>
      </c>
      <c r="AC3447">
        <v>6508.24</v>
      </c>
      <c r="AD3447">
        <v>4440.68</v>
      </c>
      <c r="AE3447">
        <v>222.03</v>
      </c>
      <c r="AF3447" t="s">
        <v>11155</v>
      </c>
      <c r="AG3447" t="s">
        <v>11269</v>
      </c>
      <c r="AH3447">
        <v>5884</v>
      </c>
      <c r="AI3447">
        <v>3446</v>
      </c>
      <c r="AJ3447" t="s">
        <v>11237</v>
      </c>
      <c r="AK3447" t="s">
        <v>12027</v>
      </c>
      <c r="AL3447" t="s">
        <v>12032</v>
      </c>
      <c r="AM3447" t="s">
        <v>11301</v>
      </c>
      <c r="AN3447">
        <v>1</v>
      </c>
      <c r="AO3447" s="10" t="s">
        <v>12041</v>
      </c>
      <c r="AP3447" t="str" cm="1">
        <f t="array" ref="AP3447">_xlfn.IFS(
  Table1[[#This Row],[Age]]&lt;=25, "18-25",
  Table1[[#This Row],[Age]]&lt;=35, "26-35",
  Table1[[#This Row],[Age]]&lt;=45, "36-45",
  Table1[[#This Row],[Age]]&lt;=60, "46-60",
  TRUE, "60+")</f>
        <v>26-35</v>
      </c>
    </row>
    <row r="3448" spans="1:42" x14ac:dyDescent="0.3">
      <c r="A3448">
        <v>3447</v>
      </c>
      <c r="B3448" t="s">
        <v>13</v>
      </c>
      <c r="C3448" t="s">
        <v>69</v>
      </c>
      <c r="D3448">
        <v>20</v>
      </c>
      <c r="E3448" t="s">
        <v>105</v>
      </c>
      <c r="F3448" t="s">
        <v>3554</v>
      </c>
      <c r="G3448" t="s">
        <v>5115</v>
      </c>
      <c r="H3448">
        <v>19458798300</v>
      </c>
      <c r="I3448" t="s">
        <v>6565</v>
      </c>
      <c r="J3448" t="s">
        <v>7292</v>
      </c>
      <c r="K3448">
        <v>580.79</v>
      </c>
      <c r="L3448" s="12" t="s">
        <v>10084</v>
      </c>
      <c r="M3448" s="10" t="s">
        <v>11110</v>
      </c>
      <c r="N3448">
        <v>3447</v>
      </c>
      <c r="O3448">
        <v>45104</v>
      </c>
      <c r="P3448" t="s">
        <v>11403</v>
      </c>
      <c r="Q3448" s="16">
        <v>3690.29</v>
      </c>
      <c r="R3448">
        <v>4271.08</v>
      </c>
      <c r="S3448">
        <v>87</v>
      </c>
      <c r="T3448">
        <v>3447</v>
      </c>
      <c r="U3448">
        <v>49668.08</v>
      </c>
      <c r="V3448" t="s">
        <v>11412</v>
      </c>
      <c r="W3448">
        <v>4.04</v>
      </c>
      <c r="X3448">
        <v>48</v>
      </c>
      <c r="Y3448" t="s">
        <v>11989</v>
      </c>
      <c r="Z3448" t="s">
        <v>12011</v>
      </c>
      <c r="AA3448">
        <v>3447</v>
      </c>
      <c r="AB3448" t="s">
        <v>12017</v>
      </c>
      <c r="AC3448">
        <v>6244.59</v>
      </c>
      <c r="AD3448">
        <v>3313.36</v>
      </c>
      <c r="AE3448">
        <v>165.67</v>
      </c>
      <c r="AF3448" t="s">
        <v>11251</v>
      </c>
      <c r="AG3448" t="s">
        <v>11034</v>
      </c>
      <c r="AH3448">
        <v>7688</v>
      </c>
      <c r="AI3448">
        <v>3447</v>
      </c>
      <c r="AJ3448" t="s">
        <v>11197</v>
      </c>
      <c r="AK3448" t="s">
        <v>12027</v>
      </c>
      <c r="AL3448" t="s">
        <v>12032</v>
      </c>
      <c r="AM3448" t="s">
        <v>11363</v>
      </c>
      <c r="AN3448">
        <v>1</v>
      </c>
      <c r="AO3448" s="10" t="s">
        <v>12043</v>
      </c>
      <c r="AP3448" t="str" cm="1">
        <f t="array" ref="AP3448">_xlfn.IFS(
  Table1[[#This Row],[Age]]&lt;=25, "18-25",
  Table1[[#This Row],[Age]]&lt;=35, "26-35",
  Table1[[#This Row],[Age]]&lt;=45, "36-45",
  Table1[[#This Row],[Age]]&lt;=60, "46-60",
  TRUE, "60+")</f>
        <v>18-25</v>
      </c>
    </row>
    <row r="3449" spans="1:42" x14ac:dyDescent="0.3">
      <c r="A3449">
        <v>3448</v>
      </c>
      <c r="B3449" t="s">
        <v>39</v>
      </c>
      <c r="C3449" t="s">
        <v>76</v>
      </c>
      <c r="D3449">
        <v>19</v>
      </c>
      <c r="E3449" t="s">
        <v>105</v>
      </c>
      <c r="F3449" t="s">
        <v>3555</v>
      </c>
      <c r="G3449" t="s">
        <v>5145</v>
      </c>
      <c r="H3449">
        <v>19458798301</v>
      </c>
      <c r="I3449" t="s">
        <v>5368</v>
      </c>
      <c r="J3449" t="s">
        <v>7292</v>
      </c>
      <c r="K3449">
        <v>8405.5499999999993</v>
      </c>
      <c r="L3449" s="12" t="s">
        <v>10085</v>
      </c>
      <c r="M3449" s="10" t="s">
        <v>11370</v>
      </c>
      <c r="N3449">
        <v>3448</v>
      </c>
      <c r="O3449">
        <v>45013</v>
      </c>
      <c r="P3449" t="s">
        <v>11403</v>
      </c>
      <c r="Q3449" s="16">
        <v>1829.25</v>
      </c>
      <c r="R3449">
        <v>6576.3</v>
      </c>
      <c r="S3449">
        <v>62</v>
      </c>
      <c r="T3449">
        <v>3448</v>
      </c>
      <c r="U3449">
        <v>21506.41</v>
      </c>
      <c r="V3449" t="s">
        <v>11411</v>
      </c>
      <c r="W3449">
        <v>8.65</v>
      </c>
      <c r="X3449">
        <v>24</v>
      </c>
      <c r="Y3449" t="s">
        <v>11888</v>
      </c>
      <c r="Z3449" t="s">
        <v>12010</v>
      </c>
      <c r="AA3449">
        <v>3448</v>
      </c>
      <c r="AB3449" t="s">
        <v>12015</v>
      </c>
      <c r="AC3449">
        <v>9858.91</v>
      </c>
      <c r="AD3449">
        <v>3120.54</v>
      </c>
      <c r="AE3449">
        <v>156.03</v>
      </c>
      <c r="AF3449" t="s">
        <v>11243</v>
      </c>
      <c r="AG3449" t="s">
        <v>11261</v>
      </c>
      <c r="AH3449">
        <v>5899</v>
      </c>
      <c r="AI3449">
        <v>3448</v>
      </c>
      <c r="AJ3449" t="s">
        <v>11105</v>
      </c>
      <c r="AK3449" t="s">
        <v>12028</v>
      </c>
      <c r="AL3449" t="s">
        <v>12031</v>
      </c>
      <c r="AM3449" t="s">
        <v>11309</v>
      </c>
      <c r="AN3449">
        <v>1</v>
      </c>
      <c r="AO3449" s="10" t="s">
        <v>12047</v>
      </c>
      <c r="AP3449" t="str" cm="1">
        <f t="array" ref="AP3449">_xlfn.IFS(
  Table1[[#This Row],[Age]]&lt;=25, "18-25",
  Table1[[#This Row],[Age]]&lt;=35, "26-35",
  Table1[[#This Row],[Age]]&lt;=45, "36-45",
  Table1[[#This Row],[Age]]&lt;=60, "46-60",
  TRUE, "60+")</f>
        <v>18-25</v>
      </c>
    </row>
    <row r="3450" spans="1:42" x14ac:dyDescent="0.3">
      <c r="A3450">
        <v>3449</v>
      </c>
      <c r="B3450" t="s">
        <v>18</v>
      </c>
      <c r="C3450" t="s">
        <v>79</v>
      </c>
      <c r="D3450">
        <v>39</v>
      </c>
      <c r="E3450" t="s">
        <v>105</v>
      </c>
      <c r="F3450" t="s">
        <v>3556</v>
      </c>
      <c r="G3450" t="s">
        <v>5113</v>
      </c>
      <c r="H3450">
        <v>19458798302</v>
      </c>
      <c r="I3450" t="s">
        <v>6439</v>
      </c>
      <c r="J3450" t="s">
        <v>7292</v>
      </c>
      <c r="K3450">
        <v>7644.16</v>
      </c>
      <c r="L3450" s="12" t="s">
        <v>10086</v>
      </c>
      <c r="M3450" s="10" t="s">
        <v>11064</v>
      </c>
      <c r="N3450">
        <v>3449</v>
      </c>
      <c r="O3450">
        <v>45243</v>
      </c>
      <c r="P3450" t="s">
        <v>11404</v>
      </c>
      <c r="Q3450" s="16">
        <v>821.31</v>
      </c>
      <c r="R3450">
        <v>8465.4699999999993</v>
      </c>
      <c r="S3450">
        <v>34</v>
      </c>
      <c r="T3450">
        <v>3449</v>
      </c>
      <c r="U3450">
        <v>4505.91</v>
      </c>
      <c r="V3450" t="s">
        <v>11411</v>
      </c>
      <c r="W3450">
        <v>7.18</v>
      </c>
      <c r="X3450">
        <v>24</v>
      </c>
      <c r="Y3450" t="s">
        <v>11781</v>
      </c>
      <c r="Z3450" t="s">
        <v>12011</v>
      </c>
      <c r="AA3450">
        <v>3449</v>
      </c>
      <c r="AB3450" t="s">
        <v>12015</v>
      </c>
      <c r="AC3450">
        <v>1572.41</v>
      </c>
      <c r="AD3450">
        <v>3725.58</v>
      </c>
      <c r="AE3450">
        <v>186.28</v>
      </c>
      <c r="AF3450" t="s">
        <v>11343</v>
      </c>
      <c r="AG3450" t="s">
        <v>11272</v>
      </c>
      <c r="AH3450">
        <v>4149</v>
      </c>
      <c r="AI3450">
        <v>3449</v>
      </c>
      <c r="AJ3450" t="s">
        <v>11042</v>
      </c>
      <c r="AK3450" t="s">
        <v>12029</v>
      </c>
      <c r="AL3450" t="s">
        <v>12031</v>
      </c>
      <c r="AM3450" t="s">
        <v>11368</v>
      </c>
      <c r="AN3450">
        <v>1</v>
      </c>
      <c r="AO3450" s="10" t="s">
        <v>12040</v>
      </c>
      <c r="AP3450" t="str" cm="1">
        <f t="array" ref="AP3450">_xlfn.IFS(
  Table1[[#This Row],[Age]]&lt;=25, "18-25",
  Table1[[#This Row],[Age]]&lt;=35, "26-35",
  Table1[[#This Row],[Age]]&lt;=45, "36-45",
  Table1[[#This Row],[Age]]&lt;=60, "46-60",
  TRUE, "60+")</f>
        <v>36-45</v>
      </c>
    </row>
    <row r="3451" spans="1:42" x14ac:dyDescent="0.3">
      <c r="A3451">
        <v>3450</v>
      </c>
      <c r="B3451" t="s">
        <v>31</v>
      </c>
      <c r="C3451" t="s">
        <v>54</v>
      </c>
      <c r="D3451">
        <v>50</v>
      </c>
      <c r="E3451" t="s">
        <v>106</v>
      </c>
      <c r="F3451" t="s">
        <v>3557</v>
      </c>
      <c r="G3451" t="s">
        <v>5145</v>
      </c>
      <c r="H3451">
        <v>19458798303</v>
      </c>
      <c r="I3451" t="s">
        <v>6604</v>
      </c>
      <c r="J3451" t="s">
        <v>7292</v>
      </c>
      <c r="K3451">
        <v>997.91</v>
      </c>
      <c r="L3451" s="12" t="s">
        <v>10087</v>
      </c>
      <c r="M3451" s="10" t="s">
        <v>11076</v>
      </c>
      <c r="N3451">
        <v>3450</v>
      </c>
      <c r="O3451">
        <v>45179</v>
      </c>
      <c r="P3451" t="s">
        <v>11403</v>
      </c>
      <c r="Q3451" s="16">
        <v>55.47</v>
      </c>
      <c r="R3451">
        <v>942.44</v>
      </c>
      <c r="S3451">
        <v>17</v>
      </c>
      <c r="T3451">
        <v>3450</v>
      </c>
      <c r="U3451">
        <v>1861.18</v>
      </c>
      <c r="V3451" t="s">
        <v>11413</v>
      </c>
      <c r="W3451">
        <v>3.74</v>
      </c>
      <c r="X3451">
        <v>24</v>
      </c>
      <c r="Y3451" t="s">
        <v>10403</v>
      </c>
      <c r="Z3451" t="s">
        <v>12011</v>
      </c>
      <c r="AA3451">
        <v>3450</v>
      </c>
      <c r="AB3451" t="s">
        <v>12015</v>
      </c>
      <c r="AC3451">
        <v>3502.32</v>
      </c>
      <c r="AD3451">
        <v>2019.96</v>
      </c>
      <c r="AE3451">
        <v>101</v>
      </c>
      <c r="AF3451" t="s">
        <v>11247</v>
      </c>
      <c r="AG3451" t="s">
        <v>11137</v>
      </c>
      <c r="AH3451">
        <v>2875</v>
      </c>
      <c r="AI3451">
        <v>3450</v>
      </c>
      <c r="AJ3451" t="s">
        <v>11162</v>
      </c>
      <c r="AK3451" t="s">
        <v>12029</v>
      </c>
      <c r="AL3451" t="s">
        <v>12031</v>
      </c>
      <c r="AM3451" t="s">
        <v>11265</v>
      </c>
      <c r="AN3451">
        <v>1</v>
      </c>
      <c r="AO3451" s="10" t="s">
        <v>12042</v>
      </c>
      <c r="AP3451" t="str" cm="1">
        <f t="array" ref="AP3451">_xlfn.IFS(
  Table1[[#This Row],[Age]]&lt;=25, "18-25",
  Table1[[#This Row],[Age]]&lt;=35, "26-35",
  Table1[[#This Row],[Age]]&lt;=45, "36-45",
  Table1[[#This Row],[Age]]&lt;=60, "46-60",
  TRUE, "60+")</f>
        <v>46-60</v>
      </c>
    </row>
    <row r="3452" spans="1:42" x14ac:dyDescent="0.3">
      <c r="A3452">
        <v>3451</v>
      </c>
      <c r="B3452" t="s">
        <v>20</v>
      </c>
      <c r="C3452" t="s">
        <v>59</v>
      </c>
      <c r="D3452">
        <v>60</v>
      </c>
      <c r="E3452" t="s">
        <v>106</v>
      </c>
      <c r="F3452" t="s">
        <v>3558</v>
      </c>
      <c r="G3452" t="s">
        <v>5142</v>
      </c>
      <c r="H3452">
        <v>19458798304</v>
      </c>
      <c r="I3452" t="s">
        <v>7007</v>
      </c>
      <c r="J3452" t="s">
        <v>7291</v>
      </c>
      <c r="K3452">
        <v>3599.23</v>
      </c>
      <c r="L3452" s="12" t="s">
        <v>8918</v>
      </c>
      <c r="M3452" s="10" t="s">
        <v>11038</v>
      </c>
      <c r="N3452">
        <v>3451</v>
      </c>
      <c r="O3452">
        <v>45237</v>
      </c>
      <c r="P3452" t="s">
        <v>11404</v>
      </c>
      <c r="Q3452" s="16">
        <v>2747.29</v>
      </c>
      <c r="R3452">
        <v>6346.52</v>
      </c>
      <c r="S3452">
        <v>41</v>
      </c>
      <c r="T3452">
        <v>3451</v>
      </c>
      <c r="U3452">
        <v>30348.86</v>
      </c>
      <c r="V3452" t="s">
        <v>11413</v>
      </c>
      <c r="W3452">
        <v>7.68</v>
      </c>
      <c r="X3452">
        <v>24</v>
      </c>
      <c r="Y3452" t="s">
        <v>9699</v>
      </c>
      <c r="Z3452" t="s">
        <v>12010</v>
      </c>
      <c r="AA3452">
        <v>3451</v>
      </c>
      <c r="AB3452" t="s">
        <v>12015</v>
      </c>
      <c r="AC3452">
        <v>6308.38</v>
      </c>
      <c r="AD3452">
        <v>86.8</v>
      </c>
      <c r="AE3452">
        <v>4.34</v>
      </c>
      <c r="AF3452" t="s">
        <v>11275</v>
      </c>
      <c r="AG3452" t="s">
        <v>11215</v>
      </c>
      <c r="AH3452">
        <v>8771</v>
      </c>
      <c r="AI3452">
        <v>3451</v>
      </c>
      <c r="AJ3452" t="s">
        <v>11323</v>
      </c>
      <c r="AK3452" t="s">
        <v>12029</v>
      </c>
      <c r="AL3452" t="s">
        <v>12032</v>
      </c>
      <c r="AM3452" t="s">
        <v>11284</v>
      </c>
      <c r="AN3452">
        <v>1</v>
      </c>
      <c r="AO3452" s="10" t="s">
        <v>12040</v>
      </c>
      <c r="AP3452" t="str" cm="1">
        <f t="array" ref="AP3452">_xlfn.IFS(
  Table1[[#This Row],[Age]]&lt;=25, "18-25",
  Table1[[#This Row],[Age]]&lt;=35, "26-35",
  Table1[[#This Row],[Age]]&lt;=45, "36-45",
  Table1[[#This Row],[Age]]&lt;=60, "46-60",
  TRUE, "60+")</f>
        <v>46-60</v>
      </c>
    </row>
    <row r="3453" spans="1:42" x14ac:dyDescent="0.3">
      <c r="A3453">
        <v>3452</v>
      </c>
      <c r="B3453" t="s">
        <v>22</v>
      </c>
      <c r="C3453" t="s">
        <v>77</v>
      </c>
      <c r="D3453">
        <v>38</v>
      </c>
      <c r="E3453" t="s">
        <v>104</v>
      </c>
      <c r="F3453" t="s">
        <v>3559</v>
      </c>
      <c r="G3453" t="s">
        <v>5129</v>
      </c>
      <c r="H3453">
        <v>19458798305</v>
      </c>
      <c r="I3453" t="s">
        <v>5247</v>
      </c>
      <c r="J3453" t="s">
        <v>7292</v>
      </c>
      <c r="K3453">
        <v>8865.56</v>
      </c>
      <c r="L3453" s="12" t="s">
        <v>10088</v>
      </c>
      <c r="M3453" s="10" t="s">
        <v>11160</v>
      </c>
      <c r="N3453">
        <v>3452</v>
      </c>
      <c r="O3453">
        <v>45118</v>
      </c>
      <c r="P3453" t="s">
        <v>11404</v>
      </c>
      <c r="Q3453" s="16">
        <v>1466.79</v>
      </c>
      <c r="R3453">
        <v>7398.77</v>
      </c>
      <c r="S3453">
        <v>78</v>
      </c>
      <c r="T3453">
        <v>3452</v>
      </c>
      <c r="U3453">
        <v>31121.75</v>
      </c>
      <c r="V3453" t="s">
        <v>11412</v>
      </c>
      <c r="W3453">
        <v>8.99</v>
      </c>
      <c r="X3453">
        <v>12</v>
      </c>
      <c r="Y3453" t="s">
        <v>11451</v>
      </c>
      <c r="Z3453" t="s">
        <v>12012</v>
      </c>
      <c r="AA3453">
        <v>3452</v>
      </c>
      <c r="AB3453" t="s">
        <v>12015</v>
      </c>
      <c r="AC3453">
        <v>7811.07</v>
      </c>
      <c r="AD3453">
        <v>4694.62</v>
      </c>
      <c r="AE3453">
        <v>234.73</v>
      </c>
      <c r="AF3453" t="s">
        <v>11178</v>
      </c>
      <c r="AG3453" t="s">
        <v>11292</v>
      </c>
      <c r="AH3453">
        <v>1139</v>
      </c>
      <c r="AI3453">
        <v>3452</v>
      </c>
      <c r="AJ3453" t="s">
        <v>11146</v>
      </c>
      <c r="AK3453" t="s">
        <v>12029</v>
      </c>
      <c r="AL3453" t="s">
        <v>12032</v>
      </c>
      <c r="AM3453" t="s">
        <v>11123</v>
      </c>
      <c r="AN3453">
        <v>1</v>
      </c>
      <c r="AO3453" s="10" t="s">
        <v>12038</v>
      </c>
      <c r="AP3453" t="str" cm="1">
        <f t="array" ref="AP3453">_xlfn.IFS(
  Table1[[#This Row],[Age]]&lt;=25, "18-25",
  Table1[[#This Row],[Age]]&lt;=35, "26-35",
  Table1[[#This Row],[Age]]&lt;=45, "36-45",
  Table1[[#This Row],[Age]]&lt;=60, "46-60",
  TRUE, "60+")</f>
        <v>36-45</v>
      </c>
    </row>
    <row r="3454" spans="1:42" x14ac:dyDescent="0.3">
      <c r="A3454">
        <v>3453</v>
      </c>
      <c r="B3454" t="s">
        <v>34</v>
      </c>
      <c r="C3454" t="s">
        <v>90</v>
      </c>
      <c r="D3454">
        <v>23</v>
      </c>
      <c r="E3454" t="s">
        <v>104</v>
      </c>
      <c r="F3454" t="s">
        <v>3560</v>
      </c>
      <c r="G3454" t="s">
        <v>5144</v>
      </c>
      <c r="H3454">
        <v>19458798306</v>
      </c>
      <c r="I3454" t="s">
        <v>6570</v>
      </c>
      <c r="J3454" t="s">
        <v>7291</v>
      </c>
      <c r="K3454">
        <v>2440.77</v>
      </c>
      <c r="L3454" s="12" t="s">
        <v>8239</v>
      </c>
      <c r="M3454" s="10" t="s">
        <v>11162</v>
      </c>
      <c r="N3454">
        <v>3453</v>
      </c>
      <c r="O3454">
        <v>44929</v>
      </c>
      <c r="P3454" t="s">
        <v>11404</v>
      </c>
      <c r="Q3454" s="16">
        <v>1071.32</v>
      </c>
      <c r="R3454">
        <v>3512.09</v>
      </c>
      <c r="S3454">
        <v>75</v>
      </c>
      <c r="T3454">
        <v>3453</v>
      </c>
      <c r="U3454">
        <v>26714.87</v>
      </c>
      <c r="V3454" t="s">
        <v>11411</v>
      </c>
      <c r="W3454">
        <v>3.78</v>
      </c>
      <c r="X3454">
        <v>60</v>
      </c>
      <c r="Y3454" t="s">
        <v>11517</v>
      </c>
      <c r="Z3454" t="s">
        <v>12010</v>
      </c>
      <c r="AA3454">
        <v>3453</v>
      </c>
      <c r="AB3454" t="s">
        <v>12016</v>
      </c>
      <c r="AC3454">
        <v>9044.4699999999993</v>
      </c>
      <c r="AD3454">
        <v>1531.37</v>
      </c>
      <c r="AE3454">
        <v>76.569999999999993</v>
      </c>
      <c r="AF3454" t="s">
        <v>11089</v>
      </c>
      <c r="AG3454" t="s">
        <v>11062</v>
      </c>
      <c r="AH3454">
        <v>4785</v>
      </c>
      <c r="AI3454">
        <v>3453</v>
      </c>
      <c r="AJ3454" t="s">
        <v>11335</v>
      </c>
      <c r="AK3454" t="s">
        <v>12027</v>
      </c>
      <c r="AL3454" t="s">
        <v>12031</v>
      </c>
      <c r="AM3454" t="s">
        <v>11101</v>
      </c>
      <c r="AN3454">
        <v>1</v>
      </c>
      <c r="AO3454" s="10" t="s">
        <v>12039</v>
      </c>
      <c r="AP3454" t="str" cm="1">
        <f t="array" ref="AP3454">_xlfn.IFS(
  Table1[[#This Row],[Age]]&lt;=25, "18-25",
  Table1[[#This Row],[Age]]&lt;=35, "26-35",
  Table1[[#This Row],[Age]]&lt;=45, "36-45",
  Table1[[#This Row],[Age]]&lt;=60, "46-60",
  TRUE, "60+")</f>
        <v>18-25</v>
      </c>
    </row>
    <row r="3455" spans="1:42" x14ac:dyDescent="0.3">
      <c r="A3455">
        <v>3454</v>
      </c>
      <c r="B3455" t="s">
        <v>10</v>
      </c>
      <c r="C3455" t="s">
        <v>66</v>
      </c>
      <c r="D3455">
        <v>57</v>
      </c>
      <c r="E3455" t="s">
        <v>106</v>
      </c>
      <c r="F3455" t="s">
        <v>3561</v>
      </c>
      <c r="G3455" t="s">
        <v>5138</v>
      </c>
      <c r="H3455">
        <v>19458798307</v>
      </c>
      <c r="I3455" t="s">
        <v>6142</v>
      </c>
      <c r="J3455" t="s">
        <v>7292</v>
      </c>
      <c r="K3455">
        <v>6151.21</v>
      </c>
      <c r="L3455" s="12" t="s">
        <v>8158</v>
      </c>
      <c r="M3455" s="10" t="s">
        <v>11236</v>
      </c>
      <c r="N3455">
        <v>3454</v>
      </c>
      <c r="O3455">
        <v>45084</v>
      </c>
      <c r="P3455" t="s">
        <v>11403</v>
      </c>
      <c r="Q3455" s="16">
        <v>4336.38</v>
      </c>
      <c r="R3455">
        <v>1814.83</v>
      </c>
      <c r="S3455">
        <v>84</v>
      </c>
      <c r="T3455">
        <v>3454</v>
      </c>
      <c r="U3455">
        <v>4253.5600000000004</v>
      </c>
      <c r="V3455" t="s">
        <v>11411</v>
      </c>
      <c r="W3455">
        <v>7.16</v>
      </c>
      <c r="X3455">
        <v>48</v>
      </c>
      <c r="Y3455" t="s">
        <v>11496</v>
      </c>
      <c r="Z3455" t="s">
        <v>12012</v>
      </c>
      <c r="AA3455">
        <v>3454</v>
      </c>
      <c r="AB3455" t="s">
        <v>12015</v>
      </c>
      <c r="AC3455">
        <v>1886.31</v>
      </c>
      <c r="AD3455">
        <v>3840.87</v>
      </c>
      <c r="AE3455">
        <v>192.04</v>
      </c>
      <c r="AF3455" t="s">
        <v>11391</v>
      </c>
      <c r="AG3455" t="s">
        <v>11325</v>
      </c>
      <c r="AH3455">
        <v>2361</v>
      </c>
      <c r="AI3455">
        <v>3454</v>
      </c>
      <c r="AJ3455" t="s">
        <v>11378</v>
      </c>
      <c r="AK3455" t="s">
        <v>12029</v>
      </c>
      <c r="AL3455" t="s">
        <v>12031</v>
      </c>
      <c r="AM3455" t="s">
        <v>11191</v>
      </c>
      <c r="AN3455">
        <v>1</v>
      </c>
      <c r="AO3455" s="10" t="s">
        <v>12043</v>
      </c>
      <c r="AP3455" t="str" cm="1">
        <f t="array" ref="AP3455">_xlfn.IFS(
  Table1[[#This Row],[Age]]&lt;=25, "18-25",
  Table1[[#This Row],[Age]]&lt;=35, "26-35",
  Table1[[#This Row],[Age]]&lt;=45, "36-45",
  Table1[[#This Row],[Age]]&lt;=60, "46-60",
  TRUE, "60+")</f>
        <v>46-60</v>
      </c>
    </row>
    <row r="3456" spans="1:42" x14ac:dyDescent="0.3">
      <c r="A3456">
        <v>3455</v>
      </c>
      <c r="B3456" t="s">
        <v>38</v>
      </c>
      <c r="C3456" t="s">
        <v>69</v>
      </c>
      <c r="D3456">
        <v>24</v>
      </c>
      <c r="E3456" t="s">
        <v>104</v>
      </c>
      <c r="F3456" t="s">
        <v>3562</v>
      </c>
      <c r="G3456" t="s">
        <v>5134</v>
      </c>
      <c r="H3456">
        <v>19458798308</v>
      </c>
      <c r="I3456" t="s">
        <v>5826</v>
      </c>
      <c r="J3456" t="s">
        <v>7291</v>
      </c>
      <c r="K3456">
        <v>4930.57</v>
      </c>
      <c r="L3456" s="12" t="s">
        <v>7612</v>
      </c>
      <c r="M3456" s="10" t="s">
        <v>11268</v>
      </c>
      <c r="N3456">
        <v>3455</v>
      </c>
      <c r="O3456">
        <v>45112</v>
      </c>
      <c r="P3456" t="s">
        <v>11404</v>
      </c>
      <c r="Q3456" s="16">
        <v>3628.59</v>
      </c>
      <c r="R3456">
        <v>8559.16</v>
      </c>
      <c r="S3456">
        <v>71</v>
      </c>
      <c r="T3456">
        <v>3455</v>
      </c>
      <c r="U3456">
        <v>17243.71</v>
      </c>
      <c r="V3456" t="s">
        <v>11413</v>
      </c>
      <c r="W3456">
        <v>1.84</v>
      </c>
      <c r="X3456">
        <v>60</v>
      </c>
      <c r="Y3456" t="s">
        <v>9688</v>
      </c>
      <c r="Z3456" t="s">
        <v>12010</v>
      </c>
      <c r="AA3456">
        <v>3455</v>
      </c>
      <c r="AB3456" t="s">
        <v>12015</v>
      </c>
      <c r="AC3456">
        <v>3514.72</v>
      </c>
      <c r="AD3456">
        <v>2946.61</v>
      </c>
      <c r="AE3456">
        <v>147.33000000000001</v>
      </c>
      <c r="AF3456" t="s">
        <v>11068</v>
      </c>
      <c r="AG3456" t="s">
        <v>11373</v>
      </c>
      <c r="AH3456">
        <v>6939</v>
      </c>
      <c r="AI3456">
        <v>3455</v>
      </c>
      <c r="AJ3456" t="s">
        <v>11321</v>
      </c>
      <c r="AK3456" t="s">
        <v>12029</v>
      </c>
      <c r="AL3456" t="s">
        <v>12032</v>
      </c>
      <c r="AM3456" t="s">
        <v>11305</v>
      </c>
      <c r="AN3456">
        <v>-1</v>
      </c>
      <c r="AO3456" s="10" t="s">
        <v>12038</v>
      </c>
      <c r="AP3456" t="str" cm="1">
        <f t="array" ref="AP3456">_xlfn.IFS(
  Table1[[#This Row],[Age]]&lt;=25, "18-25",
  Table1[[#This Row],[Age]]&lt;=35, "26-35",
  Table1[[#This Row],[Age]]&lt;=45, "36-45",
  Table1[[#This Row],[Age]]&lt;=60, "46-60",
  TRUE, "60+")</f>
        <v>18-25</v>
      </c>
    </row>
    <row r="3457" spans="1:42" x14ac:dyDescent="0.3">
      <c r="A3457">
        <v>3456</v>
      </c>
      <c r="B3457" t="s">
        <v>46</v>
      </c>
      <c r="C3457" t="s">
        <v>73</v>
      </c>
      <c r="D3457">
        <v>23</v>
      </c>
      <c r="E3457" t="s">
        <v>105</v>
      </c>
      <c r="F3457" t="s">
        <v>3563</v>
      </c>
      <c r="G3457" t="s">
        <v>5110</v>
      </c>
      <c r="H3457">
        <v>19458798309</v>
      </c>
      <c r="I3457" t="s">
        <v>7008</v>
      </c>
      <c r="J3457" t="s">
        <v>7292</v>
      </c>
      <c r="K3457">
        <v>8203.36</v>
      </c>
      <c r="L3457" s="12" t="s">
        <v>10089</v>
      </c>
      <c r="M3457" s="10" t="s">
        <v>11062</v>
      </c>
      <c r="N3457">
        <v>3456</v>
      </c>
      <c r="O3457">
        <v>45067</v>
      </c>
      <c r="P3457" t="s">
        <v>11402</v>
      </c>
      <c r="Q3457" s="16">
        <v>4950.9799999999996</v>
      </c>
      <c r="R3457">
        <v>13154.34</v>
      </c>
      <c r="S3457">
        <v>65</v>
      </c>
      <c r="T3457">
        <v>3456</v>
      </c>
      <c r="U3457">
        <v>18594.47</v>
      </c>
      <c r="V3457" t="s">
        <v>11411</v>
      </c>
      <c r="W3457">
        <v>1.53</v>
      </c>
      <c r="X3457">
        <v>24</v>
      </c>
      <c r="Y3457" t="s">
        <v>10331</v>
      </c>
      <c r="Z3457" t="s">
        <v>12010</v>
      </c>
      <c r="AA3457">
        <v>3456</v>
      </c>
      <c r="AB3457" t="s">
        <v>12016</v>
      </c>
      <c r="AC3457">
        <v>2021.45</v>
      </c>
      <c r="AD3457">
        <v>3471.05</v>
      </c>
      <c r="AE3457">
        <v>173.55</v>
      </c>
      <c r="AF3457" t="s">
        <v>11172</v>
      </c>
      <c r="AG3457" t="s">
        <v>11351</v>
      </c>
      <c r="AH3457">
        <v>2513</v>
      </c>
      <c r="AI3457">
        <v>3456</v>
      </c>
      <c r="AJ3457" t="s">
        <v>11392</v>
      </c>
      <c r="AK3457" t="s">
        <v>12028</v>
      </c>
      <c r="AL3457" t="s">
        <v>12032</v>
      </c>
      <c r="AM3457" t="s">
        <v>11106</v>
      </c>
      <c r="AN3457">
        <v>1</v>
      </c>
      <c r="AO3457" s="10" t="s">
        <v>12046</v>
      </c>
      <c r="AP3457" t="str" cm="1">
        <f t="array" ref="AP3457">_xlfn.IFS(
  Table1[[#This Row],[Age]]&lt;=25, "18-25",
  Table1[[#This Row],[Age]]&lt;=35, "26-35",
  Table1[[#This Row],[Age]]&lt;=45, "36-45",
  Table1[[#This Row],[Age]]&lt;=60, "46-60",
  TRUE, "60+")</f>
        <v>18-25</v>
      </c>
    </row>
    <row r="3458" spans="1:42" x14ac:dyDescent="0.3">
      <c r="A3458">
        <v>3457</v>
      </c>
      <c r="B3458" t="s">
        <v>34</v>
      </c>
      <c r="C3458" t="s">
        <v>98</v>
      </c>
      <c r="D3458">
        <v>67</v>
      </c>
      <c r="E3458" t="s">
        <v>105</v>
      </c>
      <c r="F3458" t="s">
        <v>3564</v>
      </c>
      <c r="G3458" t="s">
        <v>5111</v>
      </c>
      <c r="H3458">
        <v>19458798310</v>
      </c>
      <c r="I3458" t="s">
        <v>5285</v>
      </c>
      <c r="J3458" t="s">
        <v>7291</v>
      </c>
      <c r="K3458">
        <v>456.93</v>
      </c>
      <c r="L3458" s="12" t="s">
        <v>10090</v>
      </c>
      <c r="M3458" s="10" t="s">
        <v>11386</v>
      </c>
      <c r="N3458">
        <v>3457</v>
      </c>
      <c r="O3458">
        <v>45251</v>
      </c>
      <c r="P3458" t="s">
        <v>11402</v>
      </c>
      <c r="Q3458" s="16">
        <v>3311.21</v>
      </c>
      <c r="R3458">
        <v>-2854.28</v>
      </c>
      <c r="S3458">
        <v>15</v>
      </c>
      <c r="T3458">
        <v>3457</v>
      </c>
      <c r="U3458">
        <v>35536.019999999997</v>
      </c>
      <c r="V3458" t="s">
        <v>11412</v>
      </c>
      <c r="W3458">
        <v>6.28</v>
      </c>
      <c r="X3458">
        <v>12</v>
      </c>
      <c r="Y3458" t="s">
        <v>11573</v>
      </c>
      <c r="Z3458" t="s">
        <v>12012</v>
      </c>
      <c r="AA3458">
        <v>3457</v>
      </c>
      <c r="AB3458" t="s">
        <v>12017</v>
      </c>
      <c r="AC3458">
        <v>1658.6</v>
      </c>
      <c r="AD3458">
        <v>4088.99</v>
      </c>
      <c r="AE3458">
        <v>204.45</v>
      </c>
      <c r="AF3458" t="s">
        <v>11151</v>
      </c>
      <c r="AG3458" t="s">
        <v>11280</v>
      </c>
      <c r="AH3458">
        <v>7156</v>
      </c>
      <c r="AI3458">
        <v>3457</v>
      </c>
      <c r="AJ3458" t="s">
        <v>11139</v>
      </c>
      <c r="AK3458" t="s">
        <v>12029</v>
      </c>
      <c r="AL3458" t="s">
        <v>12032</v>
      </c>
      <c r="AM3458" t="s">
        <v>11355</v>
      </c>
      <c r="AN3458">
        <v>1</v>
      </c>
      <c r="AO3458" s="10" t="s">
        <v>12040</v>
      </c>
      <c r="AP3458" t="str" cm="1">
        <f t="array" ref="AP3458">_xlfn.IFS(
  Table1[[#This Row],[Age]]&lt;=25, "18-25",
  Table1[[#This Row],[Age]]&lt;=35, "26-35",
  Table1[[#This Row],[Age]]&lt;=45, "36-45",
  Table1[[#This Row],[Age]]&lt;=60, "46-60",
  TRUE, "60+")</f>
        <v>60+</v>
      </c>
    </row>
    <row r="3459" spans="1:42" x14ac:dyDescent="0.3">
      <c r="A3459">
        <v>3458</v>
      </c>
      <c r="B3459" t="s">
        <v>18</v>
      </c>
      <c r="C3459" t="s">
        <v>85</v>
      </c>
      <c r="D3459">
        <v>61</v>
      </c>
      <c r="E3459" t="s">
        <v>106</v>
      </c>
      <c r="F3459" t="s">
        <v>3565</v>
      </c>
      <c r="G3459" t="s">
        <v>5137</v>
      </c>
      <c r="H3459">
        <v>19458798311</v>
      </c>
      <c r="I3459" t="s">
        <v>6423</v>
      </c>
      <c r="J3459" t="s">
        <v>7292</v>
      </c>
      <c r="K3459">
        <v>8179.86</v>
      </c>
      <c r="L3459" s="12" t="s">
        <v>10091</v>
      </c>
      <c r="M3459" s="10" t="s">
        <v>11250</v>
      </c>
      <c r="N3459">
        <v>3458</v>
      </c>
      <c r="O3459">
        <v>44977</v>
      </c>
      <c r="P3459" t="s">
        <v>11402</v>
      </c>
      <c r="Q3459" s="16">
        <v>4477.88</v>
      </c>
      <c r="R3459">
        <v>12657.74</v>
      </c>
      <c r="S3459">
        <v>38</v>
      </c>
      <c r="T3459">
        <v>3458</v>
      </c>
      <c r="U3459">
        <v>21523.88</v>
      </c>
      <c r="V3459" t="s">
        <v>11411</v>
      </c>
      <c r="W3459">
        <v>5.43</v>
      </c>
      <c r="X3459">
        <v>12</v>
      </c>
      <c r="Y3459" t="s">
        <v>11965</v>
      </c>
      <c r="Z3459" t="s">
        <v>12010</v>
      </c>
      <c r="AA3459">
        <v>3458</v>
      </c>
      <c r="AB3459" t="s">
        <v>12017</v>
      </c>
      <c r="AC3459">
        <v>1170.81</v>
      </c>
      <c r="AD3459">
        <v>2462.87</v>
      </c>
      <c r="AE3459">
        <v>123.14</v>
      </c>
      <c r="AF3459" t="s">
        <v>11334</v>
      </c>
      <c r="AG3459" t="s">
        <v>11096</v>
      </c>
      <c r="AH3459">
        <v>8906</v>
      </c>
      <c r="AI3459">
        <v>3458</v>
      </c>
      <c r="AJ3459" t="s">
        <v>11062</v>
      </c>
      <c r="AK3459" t="s">
        <v>12028</v>
      </c>
      <c r="AL3459" t="s">
        <v>12032</v>
      </c>
      <c r="AM3459" t="s">
        <v>11371</v>
      </c>
      <c r="AN3459">
        <v>1</v>
      </c>
      <c r="AO3459" s="10" t="s">
        <v>12045</v>
      </c>
      <c r="AP3459" t="str" cm="1">
        <f t="array" ref="AP3459">_xlfn.IFS(
  Table1[[#This Row],[Age]]&lt;=25, "18-25",
  Table1[[#This Row],[Age]]&lt;=35, "26-35",
  Table1[[#This Row],[Age]]&lt;=45, "36-45",
  Table1[[#This Row],[Age]]&lt;=60, "46-60",
  TRUE, "60+")</f>
        <v>60+</v>
      </c>
    </row>
    <row r="3460" spans="1:42" x14ac:dyDescent="0.3">
      <c r="A3460">
        <v>3459</v>
      </c>
      <c r="B3460" t="s">
        <v>46</v>
      </c>
      <c r="C3460" t="s">
        <v>77</v>
      </c>
      <c r="D3460">
        <v>25</v>
      </c>
      <c r="E3460" t="s">
        <v>104</v>
      </c>
      <c r="F3460" t="s">
        <v>3566</v>
      </c>
      <c r="G3460" t="s">
        <v>5109</v>
      </c>
      <c r="H3460">
        <v>19458798312</v>
      </c>
      <c r="I3460" t="s">
        <v>6593</v>
      </c>
      <c r="J3460" t="s">
        <v>7291</v>
      </c>
      <c r="K3460">
        <v>1443.62</v>
      </c>
      <c r="L3460" s="12" t="s">
        <v>8267</v>
      </c>
      <c r="M3460" s="10" t="s">
        <v>11162</v>
      </c>
      <c r="N3460">
        <v>3459</v>
      </c>
      <c r="O3460">
        <v>45236</v>
      </c>
      <c r="P3460" t="s">
        <v>11403</v>
      </c>
      <c r="Q3460" s="16">
        <v>600.5</v>
      </c>
      <c r="R3460">
        <v>843.12</v>
      </c>
      <c r="S3460">
        <v>98</v>
      </c>
      <c r="T3460">
        <v>3459</v>
      </c>
      <c r="U3460">
        <v>29075.39</v>
      </c>
      <c r="V3460" t="s">
        <v>11413</v>
      </c>
      <c r="W3460">
        <v>8.2899999999999991</v>
      </c>
      <c r="X3460">
        <v>60</v>
      </c>
      <c r="Y3460" t="s">
        <v>9661</v>
      </c>
      <c r="Z3460" t="s">
        <v>12012</v>
      </c>
      <c r="AA3460">
        <v>3459</v>
      </c>
      <c r="AB3460" t="s">
        <v>12017</v>
      </c>
      <c r="AC3460">
        <v>8236.7900000000009</v>
      </c>
      <c r="AD3460">
        <v>170.33</v>
      </c>
      <c r="AE3460">
        <v>8.52</v>
      </c>
      <c r="AF3460" t="s">
        <v>11250</v>
      </c>
      <c r="AG3460" t="s">
        <v>11082</v>
      </c>
      <c r="AH3460">
        <v>9193</v>
      </c>
      <c r="AI3460">
        <v>3459</v>
      </c>
      <c r="AJ3460" t="s">
        <v>11222</v>
      </c>
      <c r="AK3460" t="s">
        <v>12028</v>
      </c>
      <c r="AL3460" t="s">
        <v>12031</v>
      </c>
      <c r="AM3460" t="s">
        <v>11221</v>
      </c>
      <c r="AN3460">
        <v>1</v>
      </c>
      <c r="AO3460" s="10" t="s">
        <v>12040</v>
      </c>
      <c r="AP3460" t="str" cm="1">
        <f t="array" ref="AP3460">_xlfn.IFS(
  Table1[[#This Row],[Age]]&lt;=25, "18-25",
  Table1[[#This Row],[Age]]&lt;=35, "26-35",
  Table1[[#This Row],[Age]]&lt;=45, "36-45",
  Table1[[#This Row],[Age]]&lt;=60, "46-60",
  TRUE, "60+")</f>
        <v>18-25</v>
      </c>
    </row>
    <row r="3461" spans="1:42" x14ac:dyDescent="0.3">
      <c r="A3461">
        <v>3460</v>
      </c>
      <c r="B3461" t="s">
        <v>33</v>
      </c>
      <c r="C3461" t="s">
        <v>56</v>
      </c>
      <c r="D3461">
        <v>41</v>
      </c>
      <c r="E3461" t="s">
        <v>104</v>
      </c>
      <c r="F3461" t="s">
        <v>3567</v>
      </c>
      <c r="G3461" t="s">
        <v>5130</v>
      </c>
      <c r="H3461">
        <v>19458798313</v>
      </c>
      <c r="I3461" t="s">
        <v>7009</v>
      </c>
      <c r="J3461" t="s">
        <v>7291</v>
      </c>
      <c r="K3461">
        <v>249.22</v>
      </c>
      <c r="L3461" s="12" t="s">
        <v>9531</v>
      </c>
      <c r="M3461" s="10" t="s">
        <v>11268</v>
      </c>
      <c r="N3461">
        <v>3460</v>
      </c>
      <c r="O3461">
        <v>45105</v>
      </c>
      <c r="P3461" t="s">
        <v>11404</v>
      </c>
      <c r="Q3461" s="16">
        <v>3616.59</v>
      </c>
      <c r="R3461">
        <v>3865.81</v>
      </c>
      <c r="S3461">
        <v>73</v>
      </c>
      <c r="T3461">
        <v>3460</v>
      </c>
      <c r="U3461">
        <v>15030.19</v>
      </c>
      <c r="V3461" t="s">
        <v>11411</v>
      </c>
      <c r="W3461">
        <v>8.02</v>
      </c>
      <c r="X3461">
        <v>36</v>
      </c>
      <c r="Y3461" t="s">
        <v>11701</v>
      </c>
      <c r="Z3461" t="s">
        <v>12011</v>
      </c>
      <c r="AA3461">
        <v>3460</v>
      </c>
      <c r="AB3461" t="s">
        <v>12016</v>
      </c>
      <c r="AC3461">
        <v>2407.1</v>
      </c>
      <c r="AD3461">
        <v>4816.3500000000004</v>
      </c>
      <c r="AE3461">
        <v>240.82</v>
      </c>
      <c r="AF3461" t="s">
        <v>11334</v>
      </c>
      <c r="AG3461" t="s">
        <v>11152</v>
      </c>
      <c r="AH3461">
        <v>9969</v>
      </c>
      <c r="AI3461">
        <v>3460</v>
      </c>
      <c r="AJ3461" t="s">
        <v>11353</v>
      </c>
      <c r="AK3461" t="s">
        <v>12029</v>
      </c>
      <c r="AL3461" t="s">
        <v>12032</v>
      </c>
      <c r="AM3461" t="s">
        <v>11389</v>
      </c>
      <c r="AN3461">
        <v>1</v>
      </c>
      <c r="AO3461" s="10" t="s">
        <v>12043</v>
      </c>
      <c r="AP3461" t="str" cm="1">
        <f t="array" ref="AP3461">_xlfn.IFS(
  Table1[[#This Row],[Age]]&lt;=25, "18-25",
  Table1[[#This Row],[Age]]&lt;=35, "26-35",
  Table1[[#This Row],[Age]]&lt;=45, "36-45",
  Table1[[#This Row],[Age]]&lt;=60, "46-60",
  TRUE, "60+")</f>
        <v>36-45</v>
      </c>
    </row>
    <row r="3462" spans="1:42" x14ac:dyDescent="0.3">
      <c r="A3462">
        <v>3461</v>
      </c>
      <c r="B3462" t="s">
        <v>33</v>
      </c>
      <c r="C3462" t="s">
        <v>79</v>
      </c>
      <c r="D3462">
        <v>44</v>
      </c>
      <c r="E3462" t="s">
        <v>106</v>
      </c>
      <c r="F3462" t="s">
        <v>3568</v>
      </c>
      <c r="G3462" t="s">
        <v>5126</v>
      </c>
      <c r="H3462">
        <v>19458798314</v>
      </c>
      <c r="I3462" t="s">
        <v>6759</v>
      </c>
      <c r="J3462" t="s">
        <v>7291</v>
      </c>
      <c r="K3462">
        <v>5995.46</v>
      </c>
      <c r="L3462" s="12" t="s">
        <v>8379</v>
      </c>
      <c r="M3462" s="10" t="s">
        <v>11242</v>
      </c>
      <c r="N3462">
        <v>3461</v>
      </c>
      <c r="O3462">
        <v>45081</v>
      </c>
      <c r="P3462" t="s">
        <v>11402</v>
      </c>
      <c r="Q3462" s="16">
        <v>440.26</v>
      </c>
      <c r="R3462">
        <v>5555.2</v>
      </c>
      <c r="S3462">
        <v>65</v>
      </c>
      <c r="T3462">
        <v>3461</v>
      </c>
      <c r="U3462">
        <v>36573.11</v>
      </c>
      <c r="V3462" t="s">
        <v>11411</v>
      </c>
      <c r="W3462">
        <v>3.58</v>
      </c>
      <c r="X3462">
        <v>48</v>
      </c>
      <c r="Y3462" t="s">
        <v>11540</v>
      </c>
      <c r="Z3462" t="s">
        <v>12011</v>
      </c>
      <c r="AA3462">
        <v>3461</v>
      </c>
      <c r="AB3462" t="s">
        <v>12015</v>
      </c>
      <c r="AC3462">
        <v>4490.1000000000004</v>
      </c>
      <c r="AD3462">
        <v>4014.47</v>
      </c>
      <c r="AE3462">
        <v>200.72</v>
      </c>
      <c r="AF3462" t="s">
        <v>11235</v>
      </c>
      <c r="AG3462" t="s">
        <v>11129</v>
      </c>
      <c r="AH3462">
        <v>2560</v>
      </c>
      <c r="AI3462">
        <v>3461</v>
      </c>
      <c r="AJ3462" t="s">
        <v>11106</v>
      </c>
      <c r="AK3462" t="s">
        <v>12027</v>
      </c>
      <c r="AL3462" t="s">
        <v>12032</v>
      </c>
      <c r="AM3462" t="s">
        <v>11378</v>
      </c>
      <c r="AN3462">
        <v>1</v>
      </c>
      <c r="AO3462" s="10" t="s">
        <v>12043</v>
      </c>
      <c r="AP3462" t="str" cm="1">
        <f t="array" ref="AP3462">_xlfn.IFS(
  Table1[[#This Row],[Age]]&lt;=25, "18-25",
  Table1[[#This Row],[Age]]&lt;=35, "26-35",
  Table1[[#This Row],[Age]]&lt;=45, "36-45",
  Table1[[#This Row],[Age]]&lt;=60, "46-60",
  TRUE, "60+")</f>
        <v>36-45</v>
      </c>
    </row>
    <row r="3463" spans="1:42" x14ac:dyDescent="0.3">
      <c r="A3463">
        <v>3462</v>
      </c>
      <c r="B3463" t="s">
        <v>26</v>
      </c>
      <c r="C3463" t="s">
        <v>101</v>
      </c>
      <c r="D3463">
        <v>68</v>
      </c>
      <c r="E3463" t="s">
        <v>105</v>
      </c>
      <c r="F3463" t="s">
        <v>3569</v>
      </c>
      <c r="G3463" t="s">
        <v>5134</v>
      </c>
      <c r="H3463">
        <v>19458798315</v>
      </c>
      <c r="I3463" t="s">
        <v>5468</v>
      </c>
      <c r="J3463" t="s">
        <v>7292</v>
      </c>
      <c r="K3463">
        <v>2660.55</v>
      </c>
      <c r="L3463" s="12" t="s">
        <v>10092</v>
      </c>
      <c r="M3463" s="10" t="s">
        <v>11343</v>
      </c>
      <c r="N3463">
        <v>3462</v>
      </c>
      <c r="O3463">
        <v>45194</v>
      </c>
      <c r="P3463" t="s">
        <v>11404</v>
      </c>
      <c r="Q3463" s="16">
        <v>481.91</v>
      </c>
      <c r="R3463">
        <v>2178.64</v>
      </c>
      <c r="S3463">
        <v>9</v>
      </c>
      <c r="T3463">
        <v>3462</v>
      </c>
      <c r="U3463">
        <v>3291.53</v>
      </c>
      <c r="V3463" t="s">
        <v>11413</v>
      </c>
      <c r="W3463">
        <v>5.61</v>
      </c>
      <c r="X3463">
        <v>12</v>
      </c>
      <c r="Y3463" t="s">
        <v>11952</v>
      </c>
      <c r="Z3463" t="s">
        <v>12010</v>
      </c>
      <c r="AA3463">
        <v>3462</v>
      </c>
      <c r="AB3463" t="s">
        <v>12015</v>
      </c>
      <c r="AC3463">
        <v>1108.77</v>
      </c>
      <c r="AD3463">
        <v>3211.77</v>
      </c>
      <c r="AE3463">
        <v>160.59</v>
      </c>
      <c r="AF3463" t="s">
        <v>11328</v>
      </c>
      <c r="AG3463" t="s">
        <v>11331</v>
      </c>
      <c r="AH3463">
        <v>8514</v>
      </c>
      <c r="AI3463">
        <v>3462</v>
      </c>
      <c r="AJ3463" t="s">
        <v>11159</v>
      </c>
      <c r="AK3463" t="s">
        <v>12029</v>
      </c>
      <c r="AL3463" t="s">
        <v>12031</v>
      </c>
      <c r="AM3463" t="s">
        <v>11237</v>
      </c>
      <c r="AN3463">
        <v>-1</v>
      </c>
      <c r="AO3463" s="10" t="s">
        <v>12042</v>
      </c>
      <c r="AP3463" t="str" cm="1">
        <f t="array" ref="AP3463">_xlfn.IFS(
  Table1[[#This Row],[Age]]&lt;=25, "18-25",
  Table1[[#This Row],[Age]]&lt;=35, "26-35",
  Table1[[#This Row],[Age]]&lt;=45, "36-45",
  Table1[[#This Row],[Age]]&lt;=60, "46-60",
  TRUE, "60+")</f>
        <v>60+</v>
      </c>
    </row>
    <row r="3464" spans="1:42" x14ac:dyDescent="0.3">
      <c r="A3464">
        <v>3463</v>
      </c>
      <c r="B3464" t="s">
        <v>6</v>
      </c>
      <c r="C3464" t="s">
        <v>96</v>
      </c>
      <c r="D3464">
        <v>45</v>
      </c>
      <c r="E3464" t="s">
        <v>105</v>
      </c>
      <c r="F3464" t="s">
        <v>3570</v>
      </c>
      <c r="G3464" t="s">
        <v>5127</v>
      </c>
      <c r="H3464">
        <v>19458798316</v>
      </c>
      <c r="I3464" t="s">
        <v>6675</v>
      </c>
      <c r="J3464" t="s">
        <v>7291</v>
      </c>
      <c r="K3464">
        <v>7121.85</v>
      </c>
      <c r="L3464" s="12" t="s">
        <v>8347</v>
      </c>
      <c r="M3464" s="10" t="s">
        <v>11156</v>
      </c>
      <c r="N3464">
        <v>3463</v>
      </c>
      <c r="O3464">
        <v>45039</v>
      </c>
      <c r="P3464" t="s">
        <v>11403</v>
      </c>
      <c r="Q3464" s="16">
        <v>4290.6000000000004</v>
      </c>
      <c r="R3464">
        <v>11412.45</v>
      </c>
      <c r="S3464">
        <v>42</v>
      </c>
      <c r="T3464">
        <v>3463</v>
      </c>
      <c r="U3464">
        <v>49436.71</v>
      </c>
      <c r="V3464" t="s">
        <v>11412</v>
      </c>
      <c r="W3464">
        <v>7.8</v>
      </c>
      <c r="X3464">
        <v>24</v>
      </c>
      <c r="Y3464" t="s">
        <v>8174</v>
      </c>
      <c r="Z3464" t="s">
        <v>12012</v>
      </c>
      <c r="AA3464">
        <v>3463</v>
      </c>
      <c r="AB3464" t="s">
        <v>12016</v>
      </c>
      <c r="AC3464">
        <v>8467.9</v>
      </c>
      <c r="AD3464">
        <v>4443.51</v>
      </c>
      <c r="AE3464">
        <v>222.18</v>
      </c>
      <c r="AF3464" t="s">
        <v>11297</v>
      </c>
      <c r="AG3464" t="s">
        <v>11156</v>
      </c>
      <c r="AH3464">
        <v>7275</v>
      </c>
      <c r="AI3464">
        <v>3463</v>
      </c>
      <c r="AJ3464" t="s">
        <v>11273</v>
      </c>
      <c r="AK3464" t="s">
        <v>12028</v>
      </c>
      <c r="AL3464" t="s">
        <v>12032</v>
      </c>
      <c r="AM3464" t="s">
        <v>11266</v>
      </c>
      <c r="AN3464">
        <v>1</v>
      </c>
      <c r="AO3464" s="10" t="s">
        <v>12037</v>
      </c>
      <c r="AP3464" t="str" cm="1">
        <f t="array" ref="AP3464">_xlfn.IFS(
  Table1[[#This Row],[Age]]&lt;=25, "18-25",
  Table1[[#This Row],[Age]]&lt;=35, "26-35",
  Table1[[#This Row],[Age]]&lt;=45, "36-45",
  Table1[[#This Row],[Age]]&lt;=60, "46-60",
  TRUE, "60+")</f>
        <v>36-45</v>
      </c>
    </row>
    <row r="3465" spans="1:42" x14ac:dyDescent="0.3">
      <c r="A3465">
        <v>3464</v>
      </c>
      <c r="B3465" t="s">
        <v>16</v>
      </c>
      <c r="C3465" t="s">
        <v>79</v>
      </c>
      <c r="D3465">
        <v>22</v>
      </c>
      <c r="E3465" t="s">
        <v>104</v>
      </c>
      <c r="F3465" t="s">
        <v>3571</v>
      </c>
      <c r="G3465" t="s">
        <v>5147</v>
      </c>
      <c r="H3465">
        <v>19458798317</v>
      </c>
      <c r="I3465" t="s">
        <v>6792</v>
      </c>
      <c r="J3465" t="s">
        <v>7291</v>
      </c>
      <c r="K3465">
        <v>4750.8500000000004</v>
      </c>
      <c r="L3465" s="12" t="s">
        <v>7629</v>
      </c>
      <c r="M3465" s="10" t="s">
        <v>11228</v>
      </c>
      <c r="N3465">
        <v>3464</v>
      </c>
      <c r="O3465">
        <v>45046</v>
      </c>
      <c r="P3465" t="s">
        <v>11403</v>
      </c>
      <c r="Q3465" s="16">
        <v>1806.83</v>
      </c>
      <c r="R3465">
        <v>2944.02</v>
      </c>
      <c r="S3465">
        <v>66</v>
      </c>
      <c r="T3465">
        <v>3464</v>
      </c>
      <c r="U3465">
        <v>32433.14</v>
      </c>
      <c r="V3465" t="s">
        <v>11412</v>
      </c>
      <c r="W3465">
        <v>3.44</v>
      </c>
      <c r="X3465">
        <v>36</v>
      </c>
      <c r="Y3465" t="s">
        <v>11482</v>
      </c>
      <c r="Z3465" t="s">
        <v>12012</v>
      </c>
      <c r="AA3465">
        <v>3464</v>
      </c>
      <c r="AB3465" t="s">
        <v>12016</v>
      </c>
      <c r="AC3465">
        <v>1971.48</v>
      </c>
      <c r="AD3465">
        <v>4619.17</v>
      </c>
      <c r="AE3465">
        <v>230.96</v>
      </c>
      <c r="AF3465" t="s">
        <v>11247</v>
      </c>
      <c r="AG3465" t="s">
        <v>11278</v>
      </c>
      <c r="AH3465">
        <v>1208</v>
      </c>
      <c r="AI3465">
        <v>3464</v>
      </c>
      <c r="AJ3465" t="s">
        <v>11314</v>
      </c>
      <c r="AK3465" t="s">
        <v>12027</v>
      </c>
      <c r="AL3465" t="s">
        <v>12031</v>
      </c>
      <c r="AM3465" t="s">
        <v>11075</v>
      </c>
      <c r="AN3465">
        <v>1</v>
      </c>
      <c r="AO3465" s="10" t="s">
        <v>12037</v>
      </c>
      <c r="AP3465" t="str" cm="1">
        <f t="array" ref="AP3465">_xlfn.IFS(
  Table1[[#This Row],[Age]]&lt;=25, "18-25",
  Table1[[#This Row],[Age]]&lt;=35, "26-35",
  Table1[[#This Row],[Age]]&lt;=45, "36-45",
  Table1[[#This Row],[Age]]&lt;=60, "46-60",
  TRUE, "60+")</f>
        <v>18-25</v>
      </c>
    </row>
    <row r="3466" spans="1:42" x14ac:dyDescent="0.3">
      <c r="A3466">
        <v>3465</v>
      </c>
      <c r="B3466" t="s">
        <v>46</v>
      </c>
      <c r="C3466" t="s">
        <v>99</v>
      </c>
      <c r="D3466">
        <v>36</v>
      </c>
      <c r="E3466" t="s">
        <v>106</v>
      </c>
      <c r="F3466" t="s">
        <v>3572</v>
      </c>
      <c r="G3466" t="s">
        <v>5128</v>
      </c>
      <c r="H3466">
        <v>19458798318</v>
      </c>
      <c r="I3466" t="s">
        <v>5417</v>
      </c>
      <c r="J3466" t="s">
        <v>7291</v>
      </c>
      <c r="K3466">
        <v>6094.69</v>
      </c>
      <c r="L3466" s="12" t="s">
        <v>10093</v>
      </c>
      <c r="M3466" s="10" t="s">
        <v>11061</v>
      </c>
      <c r="N3466">
        <v>3465</v>
      </c>
      <c r="O3466">
        <v>45015</v>
      </c>
      <c r="P3466" t="s">
        <v>11402</v>
      </c>
      <c r="Q3466" s="16">
        <v>1589</v>
      </c>
      <c r="R3466">
        <v>4505.6899999999996</v>
      </c>
      <c r="S3466">
        <v>86</v>
      </c>
      <c r="T3466">
        <v>3465</v>
      </c>
      <c r="U3466">
        <v>8294.2000000000007</v>
      </c>
      <c r="V3466" t="s">
        <v>11413</v>
      </c>
      <c r="W3466">
        <v>4.26</v>
      </c>
      <c r="X3466">
        <v>48</v>
      </c>
      <c r="Y3466" t="s">
        <v>11538</v>
      </c>
      <c r="Z3466" t="s">
        <v>12011</v>
      </c>
      <c r="AA3466">
        <v>3465</v>
      </c>
      <c r="AB3466" t="s">
        <v>12016</v>
      </c>
      <c r="AC3466">
        <v>4999.54</v>
      </c>
      <c r="AD3466">
        <v>4386.4399999999996</v>
      </c>
      <c r="AE3466">
        <v>219.32</v>
      </c>
      <c r="AF3466" t="s">
        <v>11111</v>
      </c>
      <c r="AG3466" t="s">
        <v>11143</v>
      </c>
      <c r="AH3466">
        <v>4453</v>
      </c>
      <c r="AI3466">
        <v>3465</v>
      </c>
      <c r="AJ3466" t="s">
        <v>11118</v>
      </c>
      <c r="AK3466" t="s">
        <v>12028</v>
      </c>
      <c r="AL3466" t="s">
        <v>12031</v>
      </c>
      <c r="AM3466" t="s">
        <v>11137</v>
      </c>
      <c r="AN3466">
        <v>1</v>
      </c>
      <c r="AO3466" s="10" t="s">
        <v>12047</v>
      </c>
      <c r="AP3466" t="str" cm="1">
        <f t="array" ref="AP3466">_xlfn.IFS(
  Table1[[#This Row],[Age]]&lt;=25, "18-25",
  Table1[[#This Row],[Age]]&lt;=35, "26-35",
  Table1[[#This Row],[Age]]&lt;=45, "36-45",
  Table1[[#This Row],[Age]]&lt;=60, "46-60",
  TRUE, "60+")</f>
        <v>36-45</v>
      </c>
    </row>
    <row r="3467" spans="1:42" x14ac:dyDescent="0.3">
      <c r="A3467">
        <v>3466</v>
      </c>
      <c r="B3467" t="s">
        <v>51</v>
      </c>
      <c r="C3467" t="s">
        <v>81</v>
      </c>
      <c r="D3467">
        <v>26</v>
      </c>
      <c r="E3467" t="s">
        <v>106</v>
      </c>
      <c r="F3467" t="s">
        <v>3573</v>
      </c>
      <c r="G3467" t="s">
        <v>5138</v>
      </c>
      <c r="H3467">
        <v>19458798319</v>
      </c>
      <c r="I3467" t="s">
        <v>7010</v>
      </c>
      <c r="J3467" t="s">
        <v>7292</v>
      </c>
      <c r="K3467">
        <v>6928.09</v>
      </c>
      <c r="L3467" s="12" t="s">
        <v>10094</v>
      </c>
      <c r="M3467" s="10" t="s">
        <v>11325</v>
      </c>
      <c r="N3467">
        <v>3466</v>
      </c>
      <c r="O3467">
        <v>45032</v>
      </c>
      <c r="P3467" t="s">
        <v>11403</v>
      </c>
      <c r="Q3467" s="16">
        <v>927.08</v>
      </c>
      <c r="R3467">
        <v>7855.17</v>
      </c>
      <c r="S3467">
        <v>89</v>
      </c>
      <c r="T3467">
        <v>3466</v>
      </c>
      <c r="U3467">
        <v>36157.050000000003</v>
      </c>
      <c r="V3467" t="s">
        <v>11411</v>
      </c>
      <c r="W3467">
        <v>1.54</v>
      </c>
      <c r="X3467">
        <v>24</v>
      </c>
      <c r="Y3467" t="s">
        <v>10948</v>
      </c>
      <c r="Z3467" t="s">
        <v>12011</v>
      </c>
      <c r="AA3467">
        <v>3466</v>
      </c>
      <c r="AB3467" t="s">
        <v>12017</v>
      </c>
      <c r="AC3467">
        <v>4242.2299999999996</v>
      </c>
      <c r="AD3467">
        <v>712.09</v>
      </c>
      <c r="AE3467">
        <v>35.6</v>
      </c>
      <c r="AF3467" t="s">
        <v>11232</v>
      </c>
      <c r="AG3467" t="s">
        <v>11324</v>
      </c>
      <c r="AH3467">
        <v>1757</v>
      </c>
      <c r="AI3467">
        <v>3466</v>
      </c>
      <c r="AJ3467" t="s">
        <v>11160</v>
      </c>
      <c r="AK3467" t="s">
        <v>12027</v>
      </c>
      <c r="AL3467" t="s">
        <v>12031</v>
      </c>
      <c r="AM3467" t="s">
        <v>11215</v>
      </c>
      <c r="AN3467">
        <v>1</v>
      </c>
      <c r="AO3467" s="10" t="s">
        <v>12037</v>
      </c>
      <c r="AP3467" t="str" cm="1">
        <f t="array" ref="AP3467">_xlfn.IFS(
  Table1[[#This Row],[Age]]&lt;=25, "18-25",
  Table1[[#This Row],[Age]]&lt;=35, "26-35",
  Table1[[#This Row],[Age]]&lt;=45, "36-45",
  Table1[[#This Row],[Age]]&lt;=60, "46-60",
  TRUE, "60+")</f>
        <v>26-35</v>
      </c>
    </row>
    <row r="3468" spans="1:42" x14ac:dyDescent="0.3">
      <c r="A3468">
        <v>3467</v>
      </c>
      <c r="B3468" t="s">
        <v>15</v>
      </c>
      <c r="C3468" t="s">
        <v>96</v>
      </c>
      <c r="D3468">
        <v>42</v>
      </c>
      <c r="E3468" t="s">
        <v>105</v>
      </c>
      <c r="F3468" t="s">
        <v>3574</v>
      </c>
      <c r="G3468" t="s">
        <v>5120</v>
      </c>
      <c r="H3468">
        <v>19458798320</v>
      </c>
      <c r="I3468" t="s">
        <v>7011</v>
      </c>
      <c r="J3468" t="s">
        <v>7292</v>
      </c>
      <c r="K3468">
        <v>9276.59</v>
      </c>
      <c r="L3468" s="12" t="s">
        <v>10095</v>
      </c>
      <c r="M3468" s="10" t="s">
        <v>11377</v>
      </c>
      <c r="N3468">
        <v>3467</v>
      </c>
      <c r="O3468">
        <v>45133</v>
      </c>
      <c r="P3468" t="s">
        <v>11403</v>
      </c>
      <c r="Q3468" s="16">
        <v>2429.86</v>
      </c>
      <c r="R3468">
        <v>11706.45</v>
      </c>
      <c r="S3468">
        <v>51</v>
      </c>
      <c r="T3468">
        <v>3467</v>
      </c>
      <c r="U3468">
        <v>39541.300000000003</v>
      </c>
      <c r="V3468" t="s">
        <v>11411</v>
      </c>
      <c r="W3468">
        <v>2.17</v>
      </c>
      <c r="X3468">
        <v>60</v>
      </c>
      <c r="Y3468" t="s">
        <v>11478</v>
      </c>
      <c r="Z3468" t="s">
        <v>12011</v>
      </c>
      <c r="AA3468">
        <v>3467</v>
      </c>
      <c r="AB3468" t="s">
        <v>12017</v>
      </c>
      <c r="AC3468">
        <v>3284.82</v>
      </c>
      <c r="AD3468">
        <v>3644.13</v>
      </c>
      <c r="AE3468">
        <v>182.21</v>
      </c>
      <c r="AF3468" t="s">
        <v>11330</v>
      </c>
      <c r="AG3468" t="s">
        <v>11234</v>
      </c>
      <c r="AH3468">
        <v>9367</v>
      </c>
      <c r="AI3468">
        <v>3467</v>
      </c>
      <c r="AJ3468" t="s">
        <v>11183</v>
      </c>
      <c r="AK3468" t="s">
        <v>12029</v>
      </c>
      <c r="AL3468" t="s">
        <v>12031</v>
      </c>
      <c r="AM3468" t="s">
        <v>11348</v>
      </c>
      <c r="AN3468">
        <v>-1</v>
      </c>
      <c r="AO3468" s="10" t="s">
        <v>12038</v>
      </c>
      <c r="AP3468" t="str" cm="1">
        <f t="array" ref="AP3468">_xlfn.IFS(
  Table1[[#This Row],[Age]]&lt;=25, "18-25",
  Table1[[#This Row],[Age]]&lt;=35, "26-35",
  Table1[[#This Row],[Age]]&lt;=45, "36-45",
  Table1[[#This Row],[Age]]&lt;=60, "46-60",
  TRUE, "60+")</f>
        <v>36-45</v>
      </c>
    </row>
    <row r="3469" spans="1:42" x14ac:dyDescent="0.3">
      <c r="A3469">
        <v>3468</v>
      </c>
      <c r="B3469" t="s">
        <v>46</v>
      </c>
      <c r="C3469" t="s">
        <v>58</v>
      </c>
      <c r="D3469">
        <v>61</v>
      </c>
      <c r="E3469" t="s">
        <v>105</v>
      </c>
      <c r="F3469" t="s">
        <v>3575</v>
      </c>
      <c r="G3469" t="s">
        <v>5120</v>
      </c>
      <c r="H3469">
        <v>19458798321</v>
      </c>
      <c r="I3469" t="s">
        <v>7012</v>
      </c>
      <c r="J3469" t="s">
        <v>7291</v>
      </c>
      <c r="K3469">
        <v>8248.7900000000009</v>
      </c>
      <c r="L3469" s="12" t="s">
        <v>8386</v>
      </c>
      <c r="M3469" s="10" t="s">
        <v>11397</v>
      </c>
      <c r="N3469">
        <v>3468</v>
      </c>
      <c r="O3469">
        <v>44957</v>
      </c>
      <c r="P3469" t="s">
        <v>11404</v>
      </c>
      <c r="Q3469" s="16">
        <v>1025.8800000000001</v>
      </c>
      <c r="R3469">
        <v>7222.91</v>
      </c>
      <c r="S3469">
        <v>78</v>
      </c>
      <c r="T3469">
        <v>3468</v>
      </c>
      <c r="U3469">
        <v>39641.199999999997</v>
      </c>
      <c r="V3469" t="s">
        <v>11413</v>
      </c>
      <c r="W3469">
        <v>6.49</v>
      </c>
      <c r="X3469">
        <v>12</v>
      </c>
      <c r="Y3469" t="s">
        <v>9991</v>
      </c>
      <c r="Z3469" t="s">
        <v>12011</v>
      </c>
      <c r="AA3469">
        <v>3468</v>
      </c>
      <c r="AB3469" t="s">
        <v>12017</v>
      </c>
      <c r="AC3469">
        <v>5153.3</v>
      </c>
      <c r="AD3469">
        <v>1594.8</v>
      </c>
      <c r="AE3469">
        <v>79.739999999999995</v>
      </c>
      <c r="AF3469" t="s">
        <v>11131</v>
      </c>
      <c r="AG3469" t="s">
        <v>11275</v>
      </c>
      <c r="AH3469">
        <v>5604</v>
      </c>
      <c r="AI3469">
        <v>3468</v>
      </c>
      <c r="AJ3469" t="s">
        <v>11087</v>
      </c>
      <c r="AK3469" t="s">
        <v>12027</v>
      </c>
      <c r="AL3469" t="s">
        <v>12032</v>
      </c>
      <c r="AM3469" t="s">
        <v>11350</v>
      </c>
      <c r="AN3469">
        <v>1</v>
      </c>
      <c r="AO3469" s="10" t="s">
        <v>12039</v>
      </c>
      <c r="AP3469" t="str" cm="1">
        <f t="array" ref="AP3469">_xlfn.IFS(
  Table1[[#This Row],[Age]]&lt;=25, "18-25",
  Table1[[#This Row],[Age]]&lt;=35, "26-35",
  Table1[[#This Row],[Age]]&lt;=45, "36-45",
  Table1[[#This Row],[Age]]&lt;=60, "46-60",
  TRUE, "60+")</f>
        <v>60+</v>
      </c>
    </row>
    <row r="3470" spans="1:42" x14ac:dyDescent="0.3">
      <c r="A3470">
        <v>3469</v>
      </c>
      <c r="B3470" t="s">
        <v>27</v>
      </c>
      <c r="C3470" t="s">
        <v>55</v>
      </c>
      <c r="D3470">
        <v>64</v>
      </c>
      <c r="E3470" t="s">
        <v>104</v>
      </c>
      <c r="F3470" t="s">
        <v>3576</v>
      </c>
      <c r="G3470" t="s">
        <v>5130</v>
      </c>
      <c r="H3470">
        <v>19458798322</v>
      </c>
      <c r="I3470" t="s">
        <v>6923</v>
      </c>
      <c r="J3470" t="s">
        <v>7291</v>
      </c>
      <c r="K3470">
        <v>5001.6099999999997</v>
      </c>
      <c r="L3470" s="12" t="s">
        <v>7345</v>
      </c>
      <c r="M3470" s="10" t="s">
        <v>11268</v>
      </c>
      <c r="N3470">
        <v>3469</v>
      </c>
      <c r="O3470">
        <v>45193</v>
      </c>
      <c r="P3470" t="s">
        <v>11404</v>
      </c>
      <c r="Q3470" s="16">
        <v>2693.86</v>
      </c>
      <c r="R3470">
        <v>2307.75</v>
      </c>
      <c r="S3470">
        <v>99</v>
      </c>
      <c r="T3470">
        <v>3469</v>
      </c>
      <c r="U3470">
        <v>14265.88</v>
      </c>
      <c r="V3470" t="s">
        <v>11412</v>
      </c>
      <c r="W3470">
        <v>5.47</v>
      </c>
      <c r="X3470">
        <v>60</v>
      </c>
      <c r="Y3470" t="s">
        <v>11649</v>
      </c>
      <c r="Z3470" t="s">
        <v>12011</v>
      </c>
      <c r="AA3470">
        <v>3469</v>
      </c>
      <c r="AB3470" t="s">
        <v>12016</v>
      </c>
      <c r="AC3470">
        <v>1353.96</v>
      </c>
      <c r="AD3470">
        <v>211.79</v>
      </c>
      <c r="AE3470">
        <v>10.59</v>
      </c>
      <c r="AF3470" t="s">
        <v>11247</v>
      </c>
      <c r="AG3470" t="s">
        <v>11154</v>
      </c>
      <c r="AH3470">
        <v>5086</v>
      </c>
      <c r="AI3470">
        <v>3469</v>
      </c>
      <c r="AJ3470" t="s">
        <v>11057</v>
      </c>
      <c r="AK3470" t="s">
        <v>12028</v>
      </c>
      <c r="AL3470" t="s">
        <v>12032</v>
      </c>
      <c r="AM3470" t="s">
        <v>11372</v>
      </c>
      <c r="AN3470">
        <v>1</v>
      </c>
      <c r="AO3470" s="10" t="s">
        <v>12042</v>
      </c>
      <c r="AP3470" t="str" cm="1">
        <f t="array" ref="AP3470">_xlfn.IFS(
  Table1[[#This Row],[Age]]&lt;=25, "18-25",
  Table1[[#This Row],[Age]]&lt;=35, "26-35",
  Table1[[#This Row],[Age]]&lt;=45, "36-45",
  Table1[[#This Row],[Age]]&lt;=60, "46-60",
  TRUE, "60+")</f>
        <v>60+</v>
      </c>
    </row>
    <row r="3471" spans="1:42" x14ac:dyDescent="0.3">
      <c r="A3471">
        <v>3470</v>
      </c>
      <c r="B3471" t="s">
        <v>3</v>
      </c>
      <c r="C3471" t="s">
        <v>86</v>
      </c>
      <c r="D3471">
        <v>62</v>
      </c>
      <c r="E3471" t="s">
        <v>106</v>
      </c>
      <c r="F3471" t="s">
        <v>3577</v>
      </c>
      <c r="G3471" t="s">
        <v>5130</v>
      </c>
      <c r="H3471">
        <v>19458798323</v>
      </c>
      <c r="I3471" t="s">
        <v>5647</v>
      </c>
      <c r="J3471" t="s">
        <v>7291</v>
      </c>
      <c r="K3471">
        <v>4436.3599999999997</v>
      </c>
      <c r="L3471" s="12" t="s">
        <v>10096</v>
      </c>
      <c r="M3471" s="10" t="s">
        <v>11135</v>
      </c>
      <c r="N3471">
        <v>3470</v>
      </c>
      <c r="O3471">
        <v>45090</v>
      </c>
      <c r="P3471" t="s">
        <v>11402</v>
      </c>
      <c r="Q3471" s="16">
        <v>3305.59</v>
      </c>
      <c r="R3471">
        <v>7741.95</v>
      </c>
      <c r="S3471">
        <v>80</v>
      </c>
      <c r="T3471">
        <v>3470</v>
      </c>
      <c r="U3471">
        <v>47973.25</v>
      </c>
      <c r="V3471" t="s">
        <v>11412</v>
      </c>
      <c r="W3471">
        <v>2.52</v>
      </c>
      <c r="X3471">
        <v>36</v>
      </c>
      <c r="Y3471" t="s">
        <v>11691</v>
      </c>
      <c r="Z3471" t="s">
        <v>12012</v>
      </c>
      <c r="AA3471">
        <v>3470</v>
      </c>
      <c r="AB3471" t="s">
        <v>12017</v>
      </c>
      <c r="AC3471">
        <v>4279.5600000000004</v>
      </c>
      <c r="AD3471">
        <v>1394.37</v>
      </c>
      <c r="AE3471">
        <v>69.72</v>
      </c>
      <c r="AF3471" t="s">
        <v>11162</v>
      </c>
      <c r="AG3471" t="s">
        <v>11342</v>
      </c>
      <c r="AH3471">
        <v>5718</v>
      </c>
      <c r="AI3471">
        <v>3470</v>
      </c>
      <c r="AJ3471" t="s">
        <v>11339</v>
      </c>
      <c r="AK3471" t="s">
        <v>12027</v>
      </c>
      <c r="AL3471" t="s">
        <v>12032</v>
      </c>
      <c r="AM3471" t="s">
        <v>11191</v>
      </c>
      <c r="AN3471">
        <v>1</v>
      </c>
      <c r="AO3471" s="10" t="s">
        <v>12043</v>
      </c>
      <c r="AP3471" t="str" cm="1">
        <f t="array" ref="AP3471">_xlfn.IFS(
  Table1[[#This Row],[Age]]&lt;=25, "18-25",
  Table1[[#This Row],[Age]]&lt;=35, "26-35",
  Table1[[#This Row],[Age]]&lt;=45, "36-45",
  Table1[[#This Row],[Age]]&lt;=60, "46-60",
  TRUE, "60+")</f>
        <v>60+</v>
      </c>
    </row>
    <row r="3472" spans="1:42" x14ac:dyDescent="0.3">
      <c r="A3472">
        <v>3471</v>
      </c>
      <c r="B3472" t="s">
        <v>23</v>
      </c>
      <c r="C3472" t="s">
        <v>99</v>
      </c>
      <c r="D3472">
        <v>30</v>
      </c>
      <c r="E3472" t="s">
        <v>104</v>
      </c>
      <c r="F3472" t="s">
        <v>3578</v>
      </c>
      <c r="G3472" t="s">
        <v>5118</v>
      </c>
      <c r="H3472">
        <v>19458798324</v>
      </c>
      <c r="I3472" t="s">
        <v>5931</v>
      </c>
      <c r="J3472" t="s">
        <v>7291</v>
      </c>
      <c r="K3472">
        <v>6581.29</v>
      </c>
      <c r="L3472" s="12" t="s">
        <v>7409</v>
      </c>
      <c r="M3472" s="10" t="s">
        <v>11113</v>
      </c>
      <c r="N3472">
        <v>3471</v>
      </c>
      <c r="O3472">
        <v>45047</v>
      </c>
      <c r="P3472" t="s">
        <v>11402</v>
      </c>
      <c r="Q3472" s="16">
        <v>3278.01</v>
      </c>
      <c r="R3472">
        <v>3303.28</v>
      </c>
      <c r="S3472">
        <v>19</v>
      </c>
      <c r="T3472">
        <v>3471</v>
      </c>
      <c r="U3472">
        <v>1869.16</v>
      </c>
      <c r="V3472" t="s">
        <v>11412</v>
      </c>
      <c r="W3472">
        <v>1.07</v>
      </c>
      <c r="X3472">
        <v>12</v>
      </c>
      <c r="Y3472" t="s">
        <v>7304</v>
      </c>
      <c r="Z3472" t="s">
        <v>12011</v>
      </c>
      <c r="AA3472">
        <v>3471</v>
      </c>
      <c r="AB3472" t="s">
        <v>12016</v>
      </c>
      <c r="AC3472">
        <v>5844.41</v>
      </c>
      <c r="AD3472">
        <v>3273.16</v>
      </c>
      <c r="AE3472">
        <v>163.66</v>
      </c>
      <c r="AF3472" t="s">
        <v>11136</v>
      </c>
      <c r="AG3472" t="s">
        <v>11093</v>
      </c>
      <c r="AH3472">
        <v>2361</v>
      </c>
      <c r="AI3472">
        <v>3471</v>
      </c>
      <c r="AJ3472" t="s">
        <v>11340</v>
      </c>
      <c r="AK3472" t="s">
        <v>12028</v>
      </c>
      <c r="AL3472" t="s">
        <v>12031</v>
      </c>
      <c r="AM3472" t="s">
        <v>11326</v>
      </c>
      <c r="AN3472">
        <v>1</v>
      </c>
      <c r="AO3472" s="10" t="s">
        <v>12046</v>
      </c>
      <c r="AP3472" t="str" cm="1">
        <f t="array" ref="AP3472">_xlfn.IFS(
  Table1[[#This Row],[Age]]&lt;=25, "18-25",
  Table1[[#This Row],[Age]]&lt;=35, "26-35",
  Table1[[#This Row],[Age]]&lt;=45, "36-45",
  Table1[[#This Row],[Age]]&lt;=60, "46-60",
  TRUE, "60+")</f>
        <v>26-35</v>
      </c>
    </row>
    <row r="3473" spans="1:42" x14ac:dyDescent="0.3">
      <c r="A3473">
        <v>3472</v>
      </c>
      <c r="B3473" t="s">
        <v>44</v>
      </c>
      <c r="C3473" t="s">
        <v>97</v>
      </c>
      <c r="D3473">
        <v>54</v>
      </c>
      <c r="E3473" t="s">
        <v>104</v>
      </c>
      <c r="F3473" t="s">
        <v>3579</v>
      </c>
      <c r="G3473" t="s">
        <v>5141</v>
      </c>
      <c r="H3473">
        <v>19458798325</v>
      </c>
      <c r="I3473" t="s">
        <v>7013</v>
      </c>
      <c r="J3473" t="s">
        <v>7291</v>
      </c>
      <c r="K3473">
        <v>7361.99</v>
      </c>
      <c r="L3473" s="12" t="s">
        <v>10097</v>
      </c>
      <c r="M3473" s="10" t="s">
        <v>11188</v>
      </c>
      <c r="N3473">
        <v>3472</v>
      </c>
      <c r="O3473">
        <v>45060</v>
      </c>
      <c r="P3473" t="s">
        <v>11404</v>
      </c>
      <c r="Q3473" s="16">
        <v>1829.6</v>
      </c>
      <c r="R3473">
        <v>5532.39</v>
      </c>
      <c r="S3473">
        <v>31</v>
      </c>
      <c r="T3473">
        <v>3472</v>
      </c>
      <c r="U3473">
        <v>19612.13</v>
      </c>
      <c r="V3473" t="s">
        <v>11412</v>
      </c>
      <c r="W3473">
        <v>2.52</v>
      </c>
      <c r="X3473">
        <v>24</v>
      </c>
      <c r="Y3473" t="s">
        <v>11712</v>
      </c>
      <c r="Z3473" t="s">
        <v>12011</v>
      </c>
      <c r="AA3473">
        <v>3472</v>
      </c>
      <c r="AB3473" t="s">
        <v>12017</v>
      </c>
      <c r="AC3473">
        <v>6468.99</v>
      </c>
      <c r="AD3473">
        <v>4564</v>
      </c>
      <c r="AE3473">
        <v>228.2</v>
      </c>
      <c r="AF3473" t="s">
        <v>11285</v>
      </c>
      <c r="AG3473" t="s">
        <v>11103</v>
      </c>
      <c r="AH3473">
        <v>5549</v>
      </c>
      <c r="AI3473">
        <v>3472</v>
      </c>
      <c r="AJ3473" t="s">
        <v>11280</v>
      </c>
      <c r="AK3473" t="s">
        <v>12028</v>
      </c>
      <c r="AL3473" t="s">
        <v>12032</v>
      </c>
      <c r="AM3473" t="s">
        <v>11115</v>
      </c>
      <c r="AN3473">
        <v>1</v>
      </c>
      <c r="AO3473" s="10" t="s">
        <v>12046</v>
      </c>
      <c r="AP3473" t="str" cm="1">
        <f t="array" ref="AP3473">_xlfn.IFS(
  Table1[[#This Row],[Age]]&lt;=25, "18-25",
  Table1[[#This Row],[Age]]&lt;=35, "26-35",
  Table1[[#This Row],[Age]]&lt;=45, "36-45",
  Table1[[#This Row],[Age]]&lt;=60, "46-60",
  TRUE, "60+")</f>
        <v>46-60</v>
      </c>
    </row>
    <row r="3474" spans="1:42" x14ac:dyDescent="0.3">
      <c r="A3474">
        <v>3473</v>
      </c>
      <c r="B3474" t="s">
        <v>18</v>
      </c>
      <c r="C3474" t="s">
        <v>60</v>
      </c>
      <c r="D3474">
        <v>19</v>
      </c>
      <c r="E3474" t="s">
        <v>106</v>
      </c>
      <c r="F3474" t="s">
        <v>3580</v>
      </c>
      <c r="G3474" t="s">
        <v>5135</v>
      </c>
      <c r="H3474">
        <v>19458798326</v>
      </c>
      <c r="I3474" t="s">
        <v>5479</v>
      </c>
      <c r="J3474" t="s">
        <v>7292</v>
      </c>
      <c r="K3474">
        <v>1809.27</v>
      </c>
      <c r="L3474" s="12" t="s">
        <v>8825</v>
      </c>
      <c r="M3474" s="10" t="s">
        <v>11192</v>
      </c>
      <c r="N3474">
        <v>3473</v>
      </c>
      <c r="O3474">
        <v>45049</v>
      </c>
      <c r="P3474" t="s">
        <v>11403</v>
      </c>
      <c r="Q3474" s="16">
        <v>3523.15</v>
      </c>
      <c r="R3474">
        <v>-1713.88</v>
      </c>
      <c r="S3474">
        <v>66</v>
      </c>
      <c r="T3474">
        <v>3473</v>
      </c>
      <c r="U3474">
        <v>6106.69</v>
      </c>
      <c r="V3474" t="s">
        <v>11412</v>
      </c>
      <c r="W3474">
        <v>7.75</v>
      </c>
      <c r="X3474">
        <v>36</v>
      </c>
      <c r="Y3474" t="s">
        <v>9167</v>
      </c>
      <c r="Z3474" t="s">
        <v>12011</v>
      </c>
      <c r="AA3474">
        <v>3473</v>
      </c>
      <c r="AB3474" t="s">
        <v>12015</v>
      </c>
      <c r="AC3474">
        <v>5932.31</v>
      </c>
      <c r="AD3474">
        <v>3453.85</v>
      </c>
      <c r="AE3474">
        <v>172.69</v>
      </c>
      <c r="AF3474" t="s">
        <v>11285</v>
      </c>
      <c r="AG3474" t="s">
        <v>11181</v>
      </c>
      <c r="AH3474">
        <v>3344</v>
      </c>
      <c r="AI3474">
        <v>3473</v>
      </c>
      <c r="AJ3474" t="s">
        <v>11280</v>
      </c>
      <c r="AK3474" t="s">
        <v>12028</v>
      </c>
      <c r="AL3474" t="s">
        <v>12032</v>
      </c>
      <c r="AM3474" t="s">
        <v>11395</v>
      </c>
      <c r="AN3474">
        <v>1</v>
      </c>
      <c r="AO3474" s="10" t="s">
        <v>12046</v>
      </c>
      <c r="AP3474" t="str" cm="1">
        <f t="array" ref="AP3474">_xlfn.IFS(
  Table1[[#This Row],[Age]]&lt;=25, "18-25",
  Table1[[#This Row],[Age]]&lt;=35, "26-35",
  Table1[[#This Row],[Age]]&lt;=45, "36-45",
  Table1[[#This Row],[Age]]&lt;=60, "46-60",
  TRUE, "60+")</f>
        <v>18-25</v>
      </c>
    </row>
    <row r="3475" spans="1:42" x14ac:dyDescent="0.3">
      <c r="A3475">
        <v>3474</v>
      </c>
      <c r="B3475" t="s">
        <v>21</v>
      </c>
      <c r="C3475" t="s">
        <v>91</v>
      </c>
      <c r="D3475">
        <v>68</v>
      </c>
      <c r="E3475" t="s">
        <v>106</v>
      </c>
      <c r="F3475" t="s">
        <v>3581</v>
      </c>
      <c r="G3475" t="s">
        <v>5109</v>
      </c>
      <c r="H3475">
        <v>19458798327</v>
      </c>
      <c r="I3475" t="s">
        <v>5687</v>
      </c>
      <c r="J3475" t="s">
        <v>7292</v>
      </c>
      <c r="K3475">
        <v>421.99</v>
      </c>
      <c r="L3475" s="12" t="s">
        <v>7908</v>
      </c>
      <c r="M3475" s="10" t="s">
        <v>11254</v>
      </c>
      <c r="N3475">
        <v>3474</v>
      </c>
      <c r="O3475">
        <v>45227</v>
      </c>
      <c r="P3475" t="s">
        <v>11402</v>
      </c>
      <c r="Q3475" s="16">
        <v>1337.76</v>
      </c>
      <c r="R3475">
        <v>-915.77</v>
      </c>
      <c r="S3475">
        <v>32</v>
      </c>
      <c r="T3475">
        <v>3474</v>
      </c>
      <c r="U3475">
        <v>19858.11</v>
      </c>
      <c r="V3475" t="s">
        <v>11412</v>
      </c>
      <c r="W3475">
        <v>1.84</v>
      </c>
      <c r="X3475">
        <v>48</v>
      </c>
      <c r="Y3475" t="s">
        <v>11656</v>
      </c>
      <c r="Z3475" t="s">
        <v>12010</v>
      </c>
      <c r="AA3475">
        <v>3474</v>
      </c>
      <c r="AB3475" t="s">
        <v>12016</v>
      </c>
      <c r="AC3475">
        <v>5088.3900000000003</v>
      </c>
      <c r="AD3475">
        <v>2908.45</v>
      </c>
      <c r="AE3475">
        <v>145.41999999999999</v>
      </c>
      <c r="AF3475" t="s">
        <v>11058</v>
      </c>
      <c r="AG3475" t="s">
        <v>11177</v>
      </c>
      <c r="AH3475">
        <v>4359</v>
      </c>
      <c r="AI3475">
        <v>3474</v>
      </c>
      <c r="AJ3475" t="s">
        <v>11086</v>
      </c>
      <c r="AK3475" t="s">
        <v>12028</v>
      </c>
      <c r="AL3475" t="s">
        <v>12032</v>
      </c>
      <c r="AM3475" t="s">
        <v>11101</v>
      </c>
      <c r="AN3475">
        <v>1</v>
      </c>
      <c r="AO3475" s="10" t="s">
        <v>12044</v>
      </c>
      <c r="AP3475" t="str" cm="1">
        <f t="array" ref="AP3475">_xlfn.IFS(
  Table1[[#This Row],[Age]]&lt;=25, "18-25",
  Table1[[#This Row],[Age]]&lt;=35, "26-35",
  Table1[[#This Row],[Age]]&lt;=45, "36-45",
  Table1[[#This Row],[Age]]&lt;=60, "46-60",
  TRUE, "60+")</f>
        <v>60+</v>
      </c>
    </row>
    <row r="3476" spans="1:42" x14ac:dyDescent="0.3">
      <c r="A3476">
        <v>3475</v>
      </c>
      <c r="B3476" t="s">
        <v>38</v>
      </c>
      <c r="C3476" t="s">
        <v>55</v>
      </c>
      <c r="D3476">
        <v>57</v>
      </c>
      <c r="E3476" t="s">
        <v>105</v>
      </c>
      <c r="F3476" t="s">
        <v>3582</v>
      </c>
      <c r="G3476" t="s">
        <v>5113</v>
      </c>
      <c r="H3476">
        <v>19458798328</v>
      </c>
      <c r="I3476" t="s">
        <v>6946</v>
      </c>
      <c r="J3476" t="s">
        <v>7292</v>
      </c>
      <c r="K3476">
        <v>4601.0600000000004</v>
      </c>
      <c r="L3476" s="12" t="s">
        <v>10098</v>
      </c>
      <c r="M3476" s="10" t="s">
        <v>11072</v>
      </c>
      <c r="N3476">
        <v>3475</v>
      </c>
      <c r="O3476">
        <v>45016</v>
      </c>
      <c r="P3476" t="s">
        <v>11404</v>
      </c>
      <c r="Q3476" s="16">
        <v>4040.33</v>
      </c>
      <c r="R3476">
        <v>560.73</v>
      </c>
      <c r="S3476">
        <v>75</v>
      </c>
      <c r="T3476">
        <v>3475</v>
      </c>
      <c r="U3476">
        <v>3804.02</v>
      </c>
      <c r="V3476" t="s">
        <v>11412</v>
      </c>
      <c r="W3476">
        <v>4.62</v>
      </c>
      <c r="X3476">
        <v>24</v>
      </c>
      <c r="Y3476" t="s">
        <v>10601</v>
      </c>
      <c r="Z3476" t="s">
        <v>12012</v>
      </c>
      <c r="AA3476">
        <v>3475</v>
      </c>
      <c r="AB3476" t="s">
        <v>12015</v>
      </c>
      <c r="AC3476">
        <v>6260.24</v>
      </c>
      <c r="AD3476">
        <v>1668.53</v>
      </c>
      <c r="AE3476">
        <v>83.43</v>
      </c>
      <c r="AF3476" t="s">
        <v>11097</v>
      </c>
      <c r="AG3476" t="s">
        <v>11181</v>
      </c>
      <c r="AH3476">
        <v>1138</v>
      </c>
      <c r="AI3476">
        <v>3475</v>
      </c>
      <c r="AJ3476" t="s">
        <v>11144</v>
      </c>
      <c r="AK3476" t="s">
        <v>12028</v>
      </c>
      <c r="AL3476" t="s">
        <v>12032</v>
      </c>
      <c r="AM3476" t="s">
        <v>11058</v>
      </c>
      <c r="AN3476">
        <v>1</v>
      </c>
      <c r="AO3476" s="10" t="s">
        <v>12047</v>
      </c>
      <c r="AP3476" t="str" cm="1">
        <f t="array" ref="AP3476">_xlfn.IFS(
  Table1[[#This Row],[Age]]&lt;=25, "18-25",
  Table1[[#This Row],[Age]]&lt;=35, "26-35",
  Table1[[#This Row],[Age]]&lt;=45, "36-45",
  Table1[[#This Row],[Age]]&lt;=60, "46-60",
  TRUE, "60+")</f>
        <v>46-60</v>
      </c>
    </row>
    <row r="3477" spans="1:42" x14ac:dyDescent="0.3">
      <c r="A3477">
        <v>3476</v>
      </c>
      <c r="B3477" t="s">
        <v>10</v>
      </c>
      <c r="C3477" t="s">
        <v>85</v>
      </c>
      <c r="D3477">
        <v>31</v>
      </c>
      <c r="E3477" t="s">
        <v>106</v>
      </c>
      <c r="F3477" t="s">
        <v>3583</v>
      </c>
      <c r="G3477" t="s">
        <v>5134</v>
      </c>
      <c r="H3477">
        <v>19458798329</v>
      </c>
      <c r="I3477" t="s">
        <v>5895</v>
      </c>
      <c r="J3477" t="s">
        <v>7292</v>
      </c>
      <c r="K3477">
        <v>1084.5899999999999</v>
      </c>
      <c r="L3477" s="12" t="s">
        <v>10099</v>
      </c>
      <c r="M3477" s="10" t="s">
        <v>11154</v>
      </c>
      <c r="N3477">
        <v>3476</v>
      </c>
      <c r="O3477">
        <v>44998</v>
      </c>
      <c r="P3477" t="s">
        <v>11403</v>
      </c>
      <c r="Q3477" s="16">
        <v>10.57</v>
      </c>
      <c r="R3477">
        <v>1074.02</v>
      </c>
      <c r="S3477">
        <v>8</v>
      </c>
      <c r="T3477">
        <v>3476</v>
      </c>
      <c r="U3477">
        <v>32604.01</v>
      </c>
      <c r="V3477" t="s">
        <v>11413</v>
      </c>
      <c r="W3477">
        <v>3.15</v>
      </c>
      <c r="X3477">
        <v>48</v>
      </c>
      <c r="Y3477" t="s">
        <v>11762</v>
      </c>
      <c r="Z3477" t="s">
        <v>12012</v>
      </c>
      <c r="AA3477">
        <v>3476</v>
      </c>
      <c r="AB3477" t="s">
        <v>12016</v>
      </c>
      <c r="AC3477">
        <v>1803</v>
      </c>
      <c r="AD3477">
        <v>1107.5</v>
      </c>
      <c r="AE3477">
        <v>55.38</v>
      </c>
      <c r="AF3477" t="s">
        <v>11073</v>
      </c>
      <c r="AG3477" t="s">
        <v>11175</v>
      </c>
      <c r="AH3477">
        <v>519</v>
      </c>
      <c r="AI3477">
        <v>3476</v>
      </c>
      <c r="AJ3477" t="s">
        <v>11144</v>
      </c>
      <c r="AK3477" t="s">
        <v>12027</v>
      </c>
      <c r="AL3477" t="s">
        <v>12031</v>
      </c>
      <c r="AM3477" t="s">
        <v>11240</v>
      </c>
      <c r="AN3477">
        <v>-1</v>
      </c>
      <c r="AO3477" s="10" t="s">
        <v>12047</v>
      </c>
      <c r="AP3477" t="str" cm="1">
        <f t="array" ref="AP3477">_xlfn.IFS(
  Table1[[#This Row],[Age]]&lt;=25, "18-25",
  Table1[[#This Row],[Age]]&lt;=35, "26-35",
  Table1[[#This Row],[Age]]&lt;=45, "36-45",
  Table1[[#This Row],[Age]]&lt;=60, "46-60",
  TRUE, "60+")</f>
        <v>26-35</v>
      </c>
    </row>
    <row r="3478" spans="1:42" x14ac:dyDescent="0.3">
      <c r="A3478">
        <v>3477</v>
      </c>
      <c r="B3478" t="s">
        <v>51</v>
      </c>
      <c r="C3478" t="s">
        <v>96</v>
      </c>
      <c r="D3478">
        <v>48</v>
      </c>
      <c r="E3478" t="s">
        <v>104</v>
      </c>
      <c r="F3478" t="s">
        <v>3584</v>
      </c>
      <c r="G3478" t="s">
        <v>5126</v>
      </c>
      <c r="H3478">
        <v>19458798330</v>
      </c>
      <c r="I3478" t="s">
        <v>5596</v>
      </c>
      <c r="J3478" t="s">
        <v>7292</v>
      </c>
      <c r="K3478">
        <v>2800.06</v>
      </c>
      <c r="L3478" s="12" t="s">
        <v>10100</v>
      </c>
      <c r="M3478" s="10" t="s">
        <v>11049</v>
      </c>
      <c r="N3478">
        <v>3477</v>
      </c>
      <c r="O3478">
        <v>45285</v>
      </c>
      <c r="P3478" t="s">
        <v>11403</v>
      </c>
      <c r="Q3478" s="16">
        <v>4833.16</v>
      </c>
      <c r="R3478">
        <v>7633.22</v>
      </c>
      <c r="S3478">
        <v>69</v>
      </c>
      <c r="T3478">
        <v>3477</v>
      </c>
      <c r="U3478">
        <v>4060.6</v>
      </c>
      <c r="V3478" t="s">
        <v>11411</v>
      </c>
      <c r="W3478">
        <v>5.94</v>
      </c>
      <c r="X3478">
        <v>12</v>
      </c>
      <c r="Y3478" t="s">
        <v>10812</v>
      </c>
      <c r="Z3478" t="s">
        <v>12012</v>
      </c>
      <c r="AA3478">
        <v>3477</v>
      </c>
      <c r="AB3478" t="s">
        <v>12017</v>
      </c>
      <c r="AC3478">
        <v>3786.63</v>
      </c>
      <c r="AD3478">
        <v>2757.82</v>
      </c>
      <c r="AE3478">
        <v>137.88999999999999</v>
      </c>
      <c r="AF3478" t="s">
        <v>11372</v>
      </c>
      <c r="AG3478" t="s">
        <v>11244</v>
      </c>
      <c r="AH3478">
        <v>9663</v>
      </c>
      <c r="AI3478">
        <v>3477</v>
      </c>
      <c r="AJ3478" t="s">
        <v>11209</v>
      </c>
      <c r="AK3478" t="s">
        <v>12028</v>
      </c>
      <c r="AL3478" t="s">
        <v>12031</v>
      </c>
      <c r="AM3478" t="s">
        <v>11085</v>
      </c>
      <c r="AN3478">
        <v>1</v>
      </c>
      <c r="AO3478" s="10" t="s">
        <v>12036</v>
      </c>
      <c r="AP3478" t="str" cm="1">
        <f t="array" ref="AP3478">_xlfn.IFS(
  Table1[[#This Row],[Age]]&lt;=25, "18-25",
  Table1[[#This Row],[Age]]&lt;=35, "26-35",
  Table1[[#This Row],[Age]]&lt;=45, "36-45",
  Table1[[#This Row],[Age]]&lt;=60, "46-60",
  TRUE, "60+")</f>
        <v>46-60</v>
      </c>
    </row>
    <row r="3479" spans="1:42" x14ac:dyDescent="0.3">
      <c r="A3479">
        <v>3478</v>
      </c>
      <c r="B3479" t="s">
        <v>35</v>
      </c>
      <c r="C3479" t="s">
        <v>93</v>
      </c>
      <c r="D3479">
        <v>23</v>
      </c>
      <c r="E3479" t="s">
        <v>104</v>
      </c>
      <c r="F3479" t="s">
        <v>3585</v>
      </c>
      <c r="G3479" t="s">
        <v>5145</v>
      </c>
      <c r="H3479">
        <v>19458798331</v>
      </c>
      <c r="I3479" t="s">
        <v>7014</v>
      </c>
      <c r="J3479" t="s">
        <v>7292</v>
      </c>
      <c r="K3479">
        <v>5888.92</v>
      </c>
      <c r="L3479" s="12" t="s">
        <v>8134</v>
      </c>
      <c r="M3479" s="10" t="s">
        <v>11070</v>
      </c>
      <c r="N3479">
        <v>3478</v>
      </c>
      <c r="O3479">
        <v>44963</v>
      </c>
      <c r="P3479" t="s">
        <v>11403</v>
      </c>
      <c r="Q3479" s="16">
        <v>2173.5300000000002</v>
      </c>
      <c r="R3479">
        <v>3715.39</v>
      </c>
      <c r="S3479">
        <v>98</v>
      </c>
      <c r="T3479">
        <v>3478</v>
      </c>
      <c r="U3479">
        <v>31176.49</v>
      </c>
      <c r="V3479" t="s">
        <v>11412</v>
      </c>
      <c r="W3479">
        <v>5.6</v>
      </c>
      <c r="X3479">
        <v>48</v>
      </c>
      <c r="Y3479" t="s">
        <v>11438</v>
      </c>
      <c r="Z3479" t="s">
        <v>12010</v>
      </c>
      <c r="AA3479">
        <v>3478</v>
      </c>
      <c r="AB3479" t="s">
        <v>12015</v>
      </c>
      <c r="AC3479">
        <v>9700.41</v>
      </c>
      <c r="AD3479">
        <v>2419.04</v>
      </c>
      <c r="AE3479">
        <v>120.95</v>
      </c>
      <c r="AF3479" t="s">
        <v>11200</v>
      </c>
      <c r="AG3479" t="s">
        <v>11235</v>
      </c>
      <c r="AH3479">
        <v>267</v>
      </c>
      <c r="AI3479">
        <v>3478</v>
      </c>
      <c r="AJ3479" t="s">
        <v>11164</v>
      </c>
      <c r="AK3479" t="s">
        <v>12029</v>
      </c>
      <c r="AL3479" t="s">
        <v>12032</v>
      </c>
      <c r="AM3479" t="s">
        <v>11135</v>
      </c>
      <c r="AN3479">
        <v>1</v>
      </c>
      <c r="AO3479" s="10" t="s">
        <v>12045</v>
      </c>
      <c r="AP3479" t="str" cm="1">
        <f t="array" ref="AP3479">_xlfn.IFS(
  Table1[[#This Row],[Age]]&lt;=25, "18-25",
  Table1[[#This Row],[Age]]&lt;=35, "26-35",
  Table1[[#This Row],[Age]]&lt;=45, "36-45",
  Table1[[#This Row],[Age]]&lt;=60, "46-60",
  TRUE, "60+")</f>
        <v>18-25</v>
      </c>
    </row>
    <row r="3480" spans="1:42" x14ac:dyDescent="0.3">
      <c r="A3480">
        <v>3479</v>
      </c>
      <c r="B3480" t="s">
        <v>7</v>
      </c>
      <c r="C3480" t="s">
        <v>68</v>
      </c>
      <c r="D3480">
        <v>42</v>
      </c>
      <c r="E3480" t="s">
        <v>106</v>
      </c>
      <c r="F3480" t="s">
        <v>3586</v>
      </c>
      <c r="G3480" t="s">
        <v>5135</v>
      </c>
      <c r="H3480">
        <v>19458798332</v>
      </c>
      <c r="I3480" t="s">
        <v>7015</v>
      </c>
      <c r="J3480" t="s">
        <v>7291</v>
      </c>
      <c r="K3480">
        <v>1599.38</v>
      </c>
      <c r="L3480" s="12" t="s">
        <v>7882</v>
      </c>
      <c r="M3480" s="10" t="s">
        <v>11127</v>
      </c>
      <c r="N3480">
        <v>3479</v>
      </c>
      <c r="O3480">
        <v>45027</v>
      </c>
      <c r="P3480" t="s">
        <v>11402</v>
      </c>
      <c r="Q3480" s="16">
        <v>1676.64</v>
      </c>
      <c r="R3480">
        <v>-77.260000000000005</v>
      </c>
      <c r="S3480">
        <v>32</v>
      </c>
      <c r="T3480">
        <v>3479</v>
      </c>
      <c r="U3480">
        <v>12470.13</v>
      </c>
      <c r="V3480" t="s">
        <v>11411</v>
      </c>
      <c r="W3480">
        <v>9.85</v>
      </c>
      <c r="X3480">
        <v>12</v>
      </c>
      <c r="Y3480" t="s">
        <v>11534</v>
      </c>
      <c r="Z3480" t="s">
        <v>12011</v>
      </c>
      <c r="AA3480">
        <v>3479</v>
      </c>
      <c r="AB3480" t="s">
        <v>12017</v>
      </c>
      <c r="AC3480">
        <v>9611.7800000000007</v>
      </c>
      <c r="AD3480">
        <v>3425.85</v>
      </c>
      <c r="AE3480">
        <v>171.29</v>
      </c>
      <c r="AF3480" t="s">
        <v>11338</v>
      </c>
      <c r="AG3480" t="s">
        <v>11115</v>
      </c>
      <c r="AH3480">
        <v>1233</v>
      </c>
      <c r="AI3480">
        <v>3479</v>
      </c>
      <c r="AJ3480" t="s">
        <v>11270</v>
      </c>
      <c r="AK3480" t="s">
        <v>12028</v>
      </c>
      <c r="AL3480" t="s">
        <v>12032</v>
      </c>
      <c r="AM3480" t="s">
        <v>11389</v>
      </c>
      <c r="AN3480">
        <v>1</v>
      </c>
      <c r="AO3480" s="10" t="s">
        <v>12037</v>
      </c>
      <c r="AP3480" t="str" cm="1">
        <f t="array" ref="AP3480">_xlfn.IFS(
  Table1[[#This Row],[Age]]&lt;=25, "18-25",
  Table1[[#This Row],[Age]]&lt;=35, "26-35",
  Table1[[#This Row],[Age]]&lt;=45, "36-45",
  Table1[[#This Row],[Age]]&lt;=60, "46-60",
  TRUE, "60+")</f>
        <v>36-45</v>
      </c>
    </row>
    <row r="3481" spans="1:42" x14ac:dyDescent="0.3">
      <c r="A3481">
        <v>3480</v>
      </c>
      <c r="B3481" t="s">
        <v>7</v>
      </c>
      <c r="C3481" t="s">
        <v>85</v>
      </c>
      <c r="D3481">
        <v>56</v>
      </c>
      <c r="E3481" t="s">
        <v>104</v>
      </c>
      <c r="F3481" t="s">
        <v>3587</v>
      </c>
      <c r="G3481" t="s">
        <v>5139</v>
      </c>
      <c r="H3481">
        <v>19458798333</v>
      </c>
      <c r="I3481" t="s">
        <v>6251</v>
      </c>
      <c r="J3481" t="s">
        <v>7292</v>
      </c>
      <c r="K3481">
        <v>382.08</v>
      </c>
      <c r="L3481" s="12" t="s">
        <v>8559</v>
      </c>
      <c r="M3481" s="10" t="s">
        <v>11345</v>
      </c>
      <c r="N3481">
        <v>3480</v>
      </c>
      <c r="O3481">
        <v>45038</v>
      </c>
      <c r="P3481" t="s">
        <v>11402</v>
      </c>
      <c r="Q3481" s="16">
        <v>3126.17</v>
      </c>
      <c r="R3481">
        <v>3508.25</v>
      </c>
      <c r="S3481">
        <v>47</v>
      </c>
      <c r="T3481">
        <v>3480</v>
      </c>
      <c r="U3481">
        <v>9778.25</v>
      </c>
      <c r="V3481" t="s">
        <v>11413</v>
      </c>
      <c r="W3481">
        <v>7.96</v>
      </c>
      <c r="X3481">
        <v>48</v>
      </c>
      <c r="Y3481" t="s">
        <v>10832</v>
      </c>
      <c r="Z3481" t="s">
        <v>12011</v>
      </c>
      <c r="AA3481">
        <v>3480</v>
      </c>
      <c r="AB3481" t="s">
        <v>12016</v>
      </c>
      <c r="AC3481">
        <v>6669.05</v>
      </c>
      <c r="AD3481">
        <v>2688.33</v>
      </c>
      <c r="AE3481">
        <v>134.41999999999999</v>
      </c>
      <c r="AF3481" t="s">
        <v>11241</v>
      </c>
      <c r="AG3481" t="s">
        <v>11104</v>
      </c>
      <c r="AH3481">
        <v>9379</v>
      </c>
      <c r="AI3481">
        <v>3480</v>
      </c>
      <c r="AJ3481" t="s">
        <v>11183</v>
      </c>
      <c r="AK3481" t="s">
        <v>12029</v>
      </c>
      <c r="AL3481" t="s">
        <v>12031</v>
      </c>
      <c r="AM3481" t="s">
        <v>11221</v>
      </c>
      <c r="AN3481">
        <v>1</v>
      </c>
      <c r="AO3481" s="10" t="s">
        <v>12037</v>
      </c>
      <c r="AP3481" t="str" cm="1">
        <f t="array" ref="AP3481">_xlfn.IFS(
  Table1[[#This Row],[Age]]&lt;=25, "18-25",
  Table1[[#This Row],[Age]]&lt;=35, "26-35",
  Table1[[#This Row],[Age]]&lt;=45, "36-45",
  Table1[[#This Row],[Age]]&lt;=60, "46-60",
  TRUE, "60+")</f>
        <v>46-60</v>
      </c>
    </row>
    <row r="3482" spans="1:42" x14ac:dyDescent="0.3">
      <c r="A3482">
        <v>3481</v>
      </c>
      <c r="B3482" t="s">
        <v>48</v>
      </c>
      <c r="C3482" t="s">
        <v>98</v>
      </c>
      <c r="D3482">
        <v>63</v>
      </c>
      <c r="E3482" t="s">
        <v>106</v>
      </c>
      <c r="F3482" t="s">
        <v>3588</v>
      </c>
      <c r="G3482" t="s">
        <v>5124</v>
      </c>
      <c r="H3482">
        <v>19458798334</v>
      </c>
      <c r="I3482" t="s">
        <v>5812</v>
      </c>
      <c r="J3482" t="s">
        <v>7291</v>
      </c>
      <c r="K3482">
        <v>5590.55</v>
      </c>
      <c r="L3482" s="12" t="s">
        <v>10101</v>
      </c>
      <c r="M3482" s="10" t="s">
        <v>11077</v>
      </c>
      <c r="N3482">
        <v>3481</v>
      </c>
      <c r="O3482">
        <v>44956</v>
      </c>
      <c r="P3482" t="s">
        <v>11404</v>
      </c>
      <c r="Q3482" s="16">
        <v>4396.6899999999996</v>
      </c>
      <c r="R3482">
        <v>9987.24</v>
      </c>
      <c r="S3482">
        <v>70</v>
      </c>
      <c r="T3482">
        <v>3481</v>
      </c>
      <c r="U3482">
        <v>18003.04</v>
      </c>
      <c r="V3482" t="s">
        <v>11413</v>
      </c>
      <c r="W3482">
        <v>9.44</v>
      </c>
      <c r="X3482">
        <v>60</v>
      </c>
      <c r="Y3482" t="s">
        <v>10656</v>
      </c>
      <c r="Z3482" t="s">
        <v>12012</v>
      </c>
      <c r="AA3482">
        <v>3481</v>
      </c>
      <c r="AB3482" t="s">
        <v>12015</v>
      </c>
      <c r="AC3482">
        <v>5493.85</v>
      </c>
      <c r="AD3482">
        <v>2079.35</v>
      </c>
      <c r="AE3482">
        <v>103.97</v>
      </c>
      <c r="AF3482" t="s">
        <v>11290</v>
      </c>
      <c r="AG3482" t="s">
        <v>11053</v>
      </c>
      <c r="AH3482">
        <v>4665</v>
      </c>
      <c r="AI3482">
        <v>3481</v>
      </c>
      <c r="AJ3482" t="s">
        <v>11286</v>
      </c>
      <c r="AK3482" t="s">
        <v>12029</v>
      </c>
      <c r="AL3482" t="s">
        <v>12032</v>
      </c>
      <c r="AM3482" t="s">
        <v>11099</v>
      </c>
      <c r="AN3482">
        <v>1</v>
      </c>
      <c r="AO3482" s="10" t="s">
        <v>12039</v>
      </c>
      <c r="AP3482" t="str" cm="1">
        <f t="array" ref="AP3482">_xlfn.IFS(
  Table1[[#This Row],[Age]]&lt;=25, "18-25",
  Table1[[#This Row],[Age]]&lt;=35, "26-35",
  Table1[[#This Row],[Age]]&lt;=45, "36-45",
  Table1[[#This Row],[Age]]&lt;=60, "46-60",
  TRUE, "60+")</f>
        <v>60+</v>
      </c>
    </row>
    <row r="3483" spans="1:42" x14ac:dyDescent="0.3">
      <c r="A3483">
        <v>3482</v>
      </c>
      <c r="B3483" t="s">
        <v>44</v>
      </c>
      <c r="C3483" t="s">
        <v>59</v>
      </c>
      <c r="D3483">
        <v>48</v>
      </c>
      <c r="E3483" t="s">
        <v>105</v>
      </c>
      <c r="F3483" t="s">
        <v>3589</v>
      </c>
      <c r="G3483" t="s">
        <v>5131</v>
      </c>
      <c r="H3483">
        <v>19458798335</v>
      </c>
      <c r="I3483" t="s">
        <v>7016</v>
      </c>
      <c r="J3483" t="s">
        <v>7292</v>
      </c>
      <c r="K3483">
        <v>4715.6499999999996</v>
      </c>
      <c r="L3483" s="12" t="s">
        <v>10102</v>
      </c>
      <c r="M3483" s="10" t="s">
        <v>11119</v>
      </c>
      <c r="N3483">
        <v>3482</v>
      </c>
      <c r="O3483">
        <v>44964</v>
      </c>
      <c r="P3483" t="s">
        <v>11404</v>
      </c>
      <c r="Q3483" s="16">
        <v>1769.33</v>
      </c>
      <c r="R3483">
        <v>2946.32</v>
      </c>
      <c r="S3483">
        <v>8</v>
      </c>
      <c r="T3483">
        <v>3482</v>
      </c>
      <c r="U3483">
        <v>32407.09</v>
      </c>
      <c r="V3483" t="s">
        <v>11411</v>
      </c>
      <c r="W3483">
        <v>6.2</v>
      </c>
      <c r="X3483">
        <v>60</v>
      </c>
      <c r="Y3483" t="s">
        <v>8014</v>
      </c>
      <c r="Z3483" t="s">
        <v>12011</v>
      </c>
      <c r="AA3483">
        <v>3482</v>
      </c>
      <c r="AB3483" t="s">
        <v>12016</v>
      </c>
      <c r="AC3483">
        <v>3072.1</v>
      </c>
      <c r="AD3483">
        <v>4236.8100000000004</v>
      </c>
      <c r="AE3483">
        <v>211.84</v>
      </c>
      <c r="AF3483" t="s">
        <v>11294</v>
      </c>
      <c r="AG3483" t="s">
        <v>11249</v>
      </c>
      <c r="AH3483">
        <v>2461</v>
      </c>
      <c r="AI3483">
        <v>3482</v>
      </c>
      <c r="AJ3483" t="s">
        <v>11159</v>
      </c>
      <c r="AK3483" t="s">
        <v>12028</v>
      </c>
      <c r="AL3483" t="s">
        <v>12032</v>
      </c>
      <c r="AM3483" t="s">
        <v>11378</v>
      </c>
      <c r="AN3483">
        <v>-1</v>
      </c>
      <c r="AO3483" s="10" t="s">
        <v>12045</v>
      </c>
      <c r="AP3483" t="str" cm="1">
        <f t="array" ref="AP3483">_xlfn.IFS(
  Table1[[#This Row],[Age]]&lt;=25, "18-25",
  Table1[[#This Row],[Age]]&lt;=35, "26-35",
  Table1[[#This Row],[Age]]&lt;=45, "36-45",
  Table1[[#This Row],[Age]]&lt;=60, "46-60",
  TRUE, "60+")</f>
        <v>46-60</v>
      </c>
    </row>
    <row r="3484" spans="1:42" x14ac:dyDescent="0.3">
      <c r="A3484">
        <v>3483</v>
      </c>
      <c r="B3484" t="s">
        <v>37</v>
      </c>
      <c r="C3484" t="s">
        <v>54</v>
      </c>
      <c r="D3484">
        <v>55</v>
      </c>
      <c r="E3484" t="s">
        <v>105</v>
      </c>
      <c r="F3484" t="s">
        <v>3590</v>
      </c>
      <c r="G3484" t="s">
        <v>5143</v>
      </c>
      <c r="H3484">
        <v>19458798336</v>
      </c>
      <c r="I3484" t="s">
        <v>7017</v>
      </c>
      <c r="J3484" t="s">
        <v>7291</v>
      </c>
      <c r="K3484">
        <v>3132.4</v>
      </c>
      <c r="L3484" s="12" t="s">
        <v>10103</v>
      </c>
      <c r="M3484" s="10" t="s">
        <v>11219</v>
      </c>
      <c r="N3484">
        <v>3483</v>
      </c>
      <c r="O3484">
        <v>45133</v>
      </c>
      <c r="P3484" t="s">
        <v>11404</v>
      </c>
      <c r="Q3484" s="16">
        <v>359.51</v>
      </c>
      <c r="R3484">
        <v>2772.89</v>
      </c>
      <c r="S3484">
        <v>34</v>
      </c>
      <c r="T3484">
        <v>3483</v>
      </c>
      <c r="U3484">
        <v>29331.82</v>
      </c>
      <c r="V3484" t="s">
        <v>11413</v>
      </c>
      <c r="W3484">
        <v>7.64</v>
      </c>
      <c r="X3484">
        <v>36</v>
      </c>
      <c r="Y3484" t="s">
        <v>10613</v>
      </c>
      <c r="Z3484" t="s">
        <v>12011</v>
      </c>
      <c r="AA3484">
        <v>3483</v>
      </c>
      <c r="AB3484" t="s">
        <v>12017</v>
      </c>
      <c r="AC3484">
        <v>4241.6099999999997</v>
      </c>
      <c r="AD3484">
        <v>3975.56</v>
      </c>
      <c r="AE3484">
        <v>198.78</v>
      </c>
      <c r="AF3484" t="s">
        <v>11041</v>
      </c>
      <c r="AG3484" t="s">
        <v>11352</v>
      </c>
      <c r="AH3484">
        <v>1684</v>
      </c>
      <c r="AI3484">
        <v>3483</v>
      </c>
      <c r="AJ3484" t="s">
        <v>11112</v>
      </c>
      <c r="AK3484" t="s">
        <v>12027</v>
      </c>
      <c r="AL3484" t="s">
        <v>12032</v>
      </c>
      <c r="AM3484" t="s">
        <v>11168</v>
      </c>
      <c r="AN3484">
        <v>1</v>
      </c>
      <c r="AO3484" s="10" t="s">
        <v>12038</v>
      </c>
      <c r="AP3484" t="str" cm="1">
        <f t="array" ref="AP3484">_xlfn.IFS(
  Table1[[#This Row],[Age]]&lt;=25, "18-25",
  Table1[[#This Row],[Age]]&lt;=35, "26-35",
  Table1[[#This Row],[Age]]&lt;=45, "36-45",
  Table1[[#This Row],[Age]]&lt;=60, "46-60",
  TRUE, "60+")</f>
        <v>46-60</v>
      </c>
    </row>
    <row r="3485" spans="1:42" x14ac:dyDescent="0.3">
      <c r="A3485">
        <v>3484</v>
      </c>
      <c r="B3485" t="s">
        <v>29</v>
      </c>
      <c r="C3485" t="s">
        <v>71</v>
      </c>
      <c r="D3485">
        <v>33</v>
      </c>
      <c r="E3485" t="s">
        <v>106</v>
      </c>
      <c r="F3485" t="s">
        <v>3591</v>
      </c>
      <c r="G3485" t="s">
        <v>5135</v>
      </c>
      <c r="H3485">
        <v>19458798337</v>
      </c>
      <c r="I3485" t="s">
        <v>6817</v>
      </c>
      <c r="J3485" t="s">
        <v>7291</v>
      </c>
      <c r="K3485">
        <v>4740.9799999999996</v>
      </c>
      <c r="L3485" s="12" t="s">
        <v>8178</v>
      </c>
      <c r="M3485" s="10" t="s">
        <v>11104</v>
      </c>
      <c r="N3485">
        <v>3484</v>
      </c>
      <c r="O3485">
        <v>45092</v>
      </c>
      <c r="P3485" t="s">
        <v>11404</v>
      </c>
      <c r="Q3485" s="16">
        <v>1775.63</v>
      </c>
      <c r="R3485">
        <v>6516.61</v>
      </c>
      <c r="S3485">
        <v>4</v>
      </c>
      <c r="T3485">
        <v>3484</v>
      </c>
      <c r="U3485">
        <v>34343.11</v>
      </c>
      <c r="V3485" t="s">
        <v>11413</v>
      </c>
      <c r="W3485">
        <v>9.06</v>
      </c>
      <c r="X3485">
        <v>48</v>
      </c>
      <c r="Y3485" t="s">
        <v>11780</v>
      </c>
      <c r="Z3485" t="s">
        <v>12010</v>
      </c>
      <c r="AA3485">
        <v>3484</v>
      </c>
      <c r="AB3485" t="s">
        <v>12016</v>
      </c>
      <c r="AC3485">
        <v>6822.09</v>
      </c>
      <c r="AD3485">
        <v>4067.38</v>
      </c>
      <c r="AE3485">
        <v>203.37</v>
      </c>
      <c r="AF3485" t="s">
        <v>11179</v>
      </c>
      <c r="AG3485" t="s">
        <v>11370</v>
      </c>
      <c r="AH3485">
        <v>4873</v>
      </c>
      <c r="AI3485">
        <v>3484</v>
      </c>
      <c r="AJ3485" t="s">
        <v>11057</v>
      </c>
      <c r="AK3485" t="s">
        <v>12029</v>
      </c>
      <c r="AL3485" t="s">
        <v>12032</v>
      </c>
      <c r="AM3485" t="s">
        <v>11085</v>
      </c>
      <c r="AN3485">
        <v>1</v>
      </c>
      <c r="AO3485" s="10" t="s">
        <v>12043</v>
      </c>
      <c r="AP3485" t="str" cm="1">
        <f t="array" ref="AP3485">_xlfn.IFS(
  Table1[[#This Row],[Age]]&lt;=25, "18-25",
  Table1[[#This Row],[Age]]&lt;=35, "26-35",
  Table1[[#This Row],[Age]]&lt;=45, "36-45",
  Table1[[#This Row],[Age]]&lt;=60, "46-60",
  TRUE, "60+")</f>
        <v>26-35</v>
      </c>
    </row>
    <row r="3486" spans="1:42" x14ac:dyDescent="0.3">
      <c r="A3486">
        <v>3485</v>
      </c>
      <c r="B3486" t="s">
        <v>14</v>
      </c>
      <c r="C3486" t="s">
        <v>55</v>
      </c>
      <c r="D3486">
        <v>44</v>
      </c>
      <c r="E3486" t="s">
        <v>104</v>
      </c>
      <c r="F3486" t="s">
        <v>3592</v>
      </c>
      <c r="G3486" t="s">
        <v>5141</v>
      </c>
      <c r="H3486">
        <v>19458798338</v>
      </c>
      <c r="I3486" t="s">
        <v>7018</v>
      </c>
      <c r="J3486" t="s">
        <v>7291</v>
      </c>
      <c r="K3486">
        <v>6866.87</v>
      </c>
      <c r="L3486" s="12" t="s">
        <v>10104</v>
      </c>
      <c r="M3486" s="10" t="s">
        <v>11068</v>
      </c>
      <c r="N3486">
        <v>3485</v>
      </c>
      <c r="O3486">
        <v>44935</v>
      </c>
      <c r="P3486" t="s">
        <v>11404</v>
      </c>
      <c r="Q3486" s="16">
        <v>35.380000000000003</v>
      </c>
      <c r="R3486">
        <v>6902.25</v>
      </c>
      <c r="S3486">
        <v>36</v>
      </c>
      <c r="T3486">
        <v>3485</v>
      </c>
      <c r="U3486">
        <v>46030.07</v>
      </c>
      <c r="V3486" t="s">
        <v>11413</v>
      </c>
      <c r="W3486">
        <v>1.37</v>
      </c>
      <c r="X3486">
        <v>12</v>
      </c>
      <c r="Y3486" t="s">
        <v>11637</v>
      </c>
      <c r="Z3486" t="s">
        <v>12012</v>
      </c>
      <c r="AA3486">
        <v>3485</v>
      </c>
      <c r="AB3486" t="s">
        <v>12017</v>
      </c>
      <c r="AC3486">
        <v>8310.77</v>
      </c>
      <c r="AD3486">
        <v>455.5</v>
      </c>
      <c r="AE3486">
        <v>22.78</v>
      </c>
      <c r="AF3486" t="s">
        <v>11370</v>
      </c>
      <c r="AG3486" t="s">
        <v>11194</v>
      </c>
      <c r="AH3486">
        <v>1105</v>
      </c>
      <c r="AI3486">
        <v>3485</v>
      </c>
      <c r="AJ3486" t="s">
        <v>11189</v>
      </c>
      <c r="AK3486" t="s">
        <v>12027</v>
      </c>
      <c r="AL3486" t="s">
        <v>12032</v>
      </c>
      <c r="AM3486" t="s">
        <v>11309</v>
      </c>
      <c r="AN3486">
        <v>1</v>
      </c>
      <c r="AO3486" s="10" t="s">
        <v>12039</v>
      </c>
      <c r="AP3486" t="str" cm="1">
        <f t="array" ref="AP3486">_xlfn.IFS(
  Table1[[#This Row],[Age]]&lt;=25, "18-25",
  Table1[[#This Row],[Age]]&lt;=35, "26-35",
  Table1[[#This Row],[Age]]&lt;=45, "36-45",
  Table1[[#This Row],[Age]]&lt;=60, "46-60",
  TRUE, "60+")</f>
        <v>36-45</v>
      </c>
    </row>
    <row r="3487" spans="1:42" x14ac:dyDescent="0.3">
      <c r="A3487">
        <v>3486</v>
      </c>
      <c r="B3487" t="s">
        <v>17</v>
      </c>
      <c r="C3487" t="s">
        <v>87</v>
      </c>
      <c r="D3487">
        <v>47</v>
      </c>
      <c r="E3487" t="s">
        <v>106</v>
      </c>
      <c r="F3487" t="s">
        <v>3593</v>
      </c>
      <c r="G3487" t="s">
        <v>5111</v>
      </c>
      <c r="H3487">
        <v>19458798339</v>
      </c>
      <c r="I3487" t="s">
        <v>6341</v>
      </c>
      <c r="J3487" t="s">
        <v>7291</v>
      </c>
      <c r="K3487">
        <v>1179.1099999999999</v>
      </c>
      <c r="L3487" s="12" t="s">
        <v>10105</v>
      </c>
      <c r="M3487" s="10" t="s">
        <v>11308</v>
      </c>
      <c r="N3487">
        <v>3486</v>
      </c>
      <c r="O3487">
        <v>45203</v>
      </c>
      <c r="P3487" t="s">
        <v>11402</v>
      </c>
      <c r="Q3487" s="16">
        <v>933.36</v>
      </c>
      <c r="R3487">
        <v>245.75</v>
      </c>
      <c r="S3487">
        <v>44</v>
      </c>
      <c r="T3487">
        <v>3486</v>
      </c>
      <c r="U3487">
        <v>10961.86</v>
      </c>
      <c r="V3487" t="s">
        <v>11411</v>
      </c>
      <c r="W3487">
        <v>9.24</v>
      </c>
      <c r="X3487">
        <v>24</v>
      </c>
      <c r="Y3487" t="s">
        <v>11700</v>
      </c>
      <c r="Z3487" t="s">
        <v>12012</v>
      </c>
      <c r="AA3487">
        <v>3486</v>
      </c>
      <c r="AB3487" t="s">
        <v>12016</v>
      </c>
      <c r="AC3487">
        <v>8445.4599999999991</v>
      </c>
      <c r="AD3487">
        <v>745.96</v>
      </c>
      <c r="AE3487">
        <v>37.299999999999997</v>
      </c>
      <c r="AF3487" t="s">
        <v>11236</v>
      </c>
      <c r="AG3487" t="s">
        <v>11183</v>
      </c>
      <c r="AH3487">
        <v>866</v>
      </c>
      <c r="AI3487">
        <v>3486</v>
      </c>
      <c r="AJ3487" t="s">
        <v>11143</v>
      </c>
      <c r="AK3487" t="s">
        <v>12029</v>
      </c>
      <c r="AL3487" t="s">
        <v>12032</v>
      </c>
      <c r="AM3487" t="s">
        <v>11186</v>
      </c>
      <c r="AN3487">
        <v>1</v>
      </c>
      <c r="AO3487" s="10" t="s">
        <v>12044</v>
      </c>
      <c r="AP3487" t="str" cm="1">
        <f t="array" ref="AP3487">_xlfn.IFS(
  Table1[[#This Row],[Age]]&lt;=25, "18-25",
  Table1[[#This Row],[Age]]&lt;=35, "26-35",
  Table1[[#This Row],[Age]]&lt;=45, "36-45",
  Table1[[#This Row],[Age]]&lt;=60, "46-60",
  TRUE, "60+")</f>
        <v>46-60</v>
      </c>
    </row>
    <row r="3488" spans="1:42" x14ac:dyDescent="0.3">
      <c r="A3488">
        <v>3487</v>
      </c>
      <c r="B3488" t="s">
        <v>20</v>
      </c>
      <c r="C3488" t="s">
        <v>99</v>
      </c>
      <c r="D3488">
        <v>21</v>
      </c>
      <c r="E3488" t="s">
        <v>106</v>
      </c>
      <c r="F3488" t="s">
        <v>3594</v>
      </c>
      <c r="G3488" t="s">
        <v>5125</v>
      </c>
      <c r="H3488">
        <v>19458798340</v>
      </c>
      <c r="I3488" t="s">
        <v>7019</v>
      </c>
      <c r="J3488" t="s">
        <v>7292</v>
      </c>
      <c r="K3488">
        <v>2631.33</v>
      </c>
      <c r="L3488" s="12" t="s">
        <v>10106</v>
      </c>
      <c r="M3488" s="10" t="s">
        <v>11374</v>
      </c>
      <c r="N3488">
        <v>3487</v>
      </c>
      <c r="O3488">
        <v>45095</v>
      </c>
      <c r="P3488" t="s">
        <v>11403</v>
      </c>
      <c r="Q3488" s="16">
        <v>269.52</v>
      </c>
      <c r="R3488">
        <v>2900.85</v>
      </c>
      <c r="S3488">
        <v>25</v>
      </c>
      <c r="T3488">
        <v>3487</v>
      </c>
      <c r="U3488">
        <v>21254.5</v>
      </c>
      <c r="V3488" t="s">
        <v>11412</v>
      </c>
      <c r="W3488">
        <v>2.91</v>
      </c>
      <c r="X3488">
        <v>12</v>
      </c>
      <c r="Y3488" t="s">
        <v>8112</v>
      </c>
      <c r="Z3488" t="s">
        <v>12011</v>
      </c>
      <c r="AA3488">
        <v>3487</v>
      </c>
      <c r="AB3488" t="s">
        <v>12016</v>
      </c>
      <c r="AC3488">
        <v>2246.42</v>
      </c>
      <c r="AD3488">
        <v>1002.09</v>
      </c>
      <c r="AE3488">
        <v>50.1</v>
      </c>
      <c r="AF3488" t="s">
        <v>11099</v>
      </c>
      <c r="AG3488" t="s">
        <v>11347</v>
      </c>
      <c r="AH3488">
        <v>3138</v>
      </c>
      <c r="AI3488">
        <v>3487</v>
      </c>
      <c r="AJ3488" t="s">
        <v>11067</v>
      </c>
      <c r="AK3488" t="s">
        <v>12028</v>
      </c>
      <c r="AL3488" t="s">
        <v>12032</v>
      </c>
      <c r="AM3488" t="s">
        <v>11051</v>
      </c>
      <c r="AN3488">
        <v>1</v>
      </c>
      <c r="AO3488" s="10" t="s">
        <v>12043</v>
      </c>
      <c r="AP3488" t="str" cm="1">
        <f t="array" ref="AP3488">_xlfn.IFS(
  Table1[[#This Row],[Age]]&lt;=25, "18-25",
  Table1[[#This Row],[Age]]&lt;=35, "26-35",
  Table1[[#This Row],[Age]]&lt;=45, "36-45",
  Table1[[#This Row],[Age]]&lt;=60, "46-60",
  TRUE, "60+")</f>
        <v>18-25</v>
      </c>
    </row>
    <row r="3489" spans="1:42" x14ac:dyDescent="0.3">
      <c r="A3489">
        <v>3488</v>
      </c>
      <c r="B3489" t="s">
        <v>31</v>
      </c>
      <c r="C3489" t="s">
        <v>54</v>
      </c>
      <c r="D3489">
        <v>56</v>
      </c>
      <c r="E3489" t="s">
        <v>105</v>
      </c>
      <c r="F3489" t="s">
        <v>3595</v>
      </c>
      <c r="G3489" t="s">
        <v>5135</v>
      </c>
      <c r="H3489">
        <v>19458798341</v>
      </c>
      <c r="I3489" t="s">
        <v>6604</v>
      </c>
      <c r="J3489" t="s">
        <v>7292</v>
      </c>
      <c r="K3489">
        <v>7970.11</v>
      </c>
      <c r="L3489" s="12" t="s">
        <v>10107</v>
      </c>
      <c r="M3489" s="10" t="s">
        <v>11259</v>
      </c>
      <c r="N3489">
        <v>3488</v>
      </c>
      <c r="O3489">
        <v>45251</v>
      </c>
      <c r="P3489" t="s">
        <v>11403</v>
      </c>
      <c r="Q3489" s="16">
        <v>1944.05</v>
      </c>
      <c r="R3489">
        <v>9914.16</v>
      </c>
      <c r="S3489">
        <v>26</v>
      </c>
      <c r="T3489">
        <v>3488</v>
      </c>
      <c r="U3489">
        <v>14025.21</v>
      </c>
      <c r="V3489" t="s">
        <v>11411</v>
      </c>
      <c r="W3489">
        <v>7.35</v>
      </c>
      <c r="X3489">
        <v>60</v>
      </c>
      <c r="Y3489" t="s">
        <v>10861</v>
      </c>
      <c r="Z3489" t="s">
        <v>12011</v>
      </c>
      <c r="AA3489">
        <v>3488</v>
      </c>
      <c r="AB3489" t="s">
        <v>12016</v>
      </c>
      <c r="AC3489">
        <v>5547.24</v>
      </c>
      <c r="AD3489">
        <v>4549.55</v>
      </c>
      <c r="AE3489">
        <v>227.48</v>
      </c>
      <c r="AF3489" t="s">
        <v>11372</v>
      </c>
      <c r="AG3489" t="s">
        <v>11083</v>
      </c>
      <c r="AH3489">
        <v>1491</v>
      </c>
      <c r="AI3489">
        <v>3488</v>
      </c>
      <c r="AJ3489" t="s">
        <v>11350</v>
      </c>
      <c r="AK3489" t="s">
        <v>12028</v>
      </c>
      <c r="AL3489" t="s">
        <v>12031</v>
      </c>
      <c r="AM3489" t="s">
        <v>11096</v>
      </c>
      <c r="AN3489">
        <v>1</v>
      </c>
      <c r="AO3489" s="10" t="s">
        <v>12040</v>
      </c>
      <c r="AP3489" t="str" cm="1">
        <f t="array" ref="AP3489">_xlfn.IFS(
  Table1[[#This Row],[Age]]&lt;=25, "18-25",
  Table1[[#This Row],[Age]]&lt;=35, "26-35",
  Table1[[#This Row],[Age]]&lt;=45, "36-45",
  Table1[[#This Row],[Age]]&lt;=60, "46-60",
  TRUE, "60+")</f>
        <v>46-60</v>
      </c>
    </row>
    <row r="3490" spans="1:42" x14ac:dyDescent="0.3">
      <c r="A3490">
        <v>3489</v>
      </c>
      <c r="B3490" t="s">
        <v>31</v>
      </c>
      <c r="C3490" t="s">
        <v>92</v>
      </c>
      <c r="D3490">
        <v>33</v>
      </c>
      <c r="E3490" t="s">
        <v>106</v>
      </c>
      <c r="F3490" t="s">
        <v>3596</v>
      </c>
      <c r="G3490" t="s">
        <v>5144</v>
      </c>
      <c r="H3490">
        <v>19458798342</v>
      </c>
      <c r="I3490" t="s">
        <v>5249</v>
      </c>
      <c r="J3490" t="s">
        <v>7291</v>
      </c>
      <c r="K3490">
        <v>6734.21</v>
      </c>
      <c r="L3490" s="12" t="s">
        <v>9479</v>
      </c>
      <c r="M3490" s="10" t="s">
        <v>11142</v>
      </c>
      <c r="N3490">
        <v>3489</v>
      </c>
      <c r="O3490">
        <v>45201</v>
      </c>
      <c r="P3490" t="s">
        <v>11402</v>
      </c>
      <c r="Q3490" s="16">
        <v>308.14999999999998</v>
      </c>
      <c r="R3490">
        <v>6426.06</v>
      </c>
      <c r="S3490">
        <v>33</v>
      </c>
      <c r="T3490">
        <v>3489</v>
      </c>
      <c r="U3490">
        <v>29731.05</v>
      </c>
      <c r="V3490" t="s">
        <v>11412</v>
      </c>
      <c r="W3490">
        <v>7.96</v>
      </c>
      <c r="X3490">
        <v>24</v>
      </c>
      <c r="Y3490" t="s">
        <v>11558</v>
      </c>
      <c r="Z3490" t="s">
        <v>12011</v>
      </c>
      <c r="AA3490">
        <v>3489</v>
      </c>
      <c r="AB3490" t="s">
        <v>12017</v>
      </c>
      <c r="AC3490">
        <v>7427.87</v>
      </c>
      <c r="AD3490">
        <v>1808.79</v>
      </c>
      <c r="AE3490">
        <v>90.44</v>
      </c>
      <c r="AF3490" t="s">
        <v>11167</v>
      </c>
      <c r="AG3490" t="s">
        <v>11203</v>
      </c>
      <c r="AH3490">
        <v>5692</v>
      </c>
      <c r="AI3490">
        <v>3489</v>
      </c>
      <c r="AJ3490" t="s">
        <v>11111</v>
      </c>
      <c r="AK3490" t="s">
        <v>12029</v>
      </c>
      <c r="AL3490" t="s">
        <v>12032</v>
      </c>
      <c r="AM3490" t="s">
        <v>11036</v>
      </c>
      <c r="AN3490">
        <v>1</v>
      </c>
      <c r="AO3490" s="10" t="s">
        <v>12044</v>
      </c>
      <c r="AP3490" t="str" cm="1">
        <f t="array" ref="AP3490">_xlfn.IFS(
  Table1[[#This Row],[Age]]&lt;=25, "18-25",
  Table1[[#This Row],[Age]]&lt;=35, "26-35",
  Table1[[#This Row],[Age]]&lt;=45, "36-45",
  Table1[[#This Row],[Age]]&lt;=60, "46-60",
  TRUE, "60+")</f>
        <v>26-35</v>
      </c>
    </row>
    <row r="3491" spans="1:42" x14ac:dyDescent="0.3">
      <c r="A3491">
        <v>3490</v>
      </c>
      <c r="B3491" t="s">
        <v>33</v>
      </c>
      <c r="C3491" t="s">
        <v>57</v>
      </c>
      <c r="D3491">
        <v>53</v>
      </c>
      <c r="E3491" t="s">
        <v>105</v>
      </c>
      <c r="F3491" t="s">
        <v>3597</v>
      </c>
      <c r="G3491" t="s">
        <v>5126</v>
      </c>
      <c r="H3491">
        <v>19458798343</v>
      </c>
      <c r="I3491" t="s">
        <v>7020</v>
      </c>
      <c r="J3491" t="s">
        <v>7291</v>
      </c>
      <c r="K3491">
        <v>2735.91</v>
      </c>
      <c r="L3491" s="12" t="s">
        <v>10108</v>
      </c>
      <c r="M3491" s="10" t="s">
        <v>11221</v>
      </c>
      <c r="N3491">
        <v>3490</v>
      </c>
      <c r="O3491">
        <v>45175</v>
      </c>
      <c r="P3491" t="s">
        <v>11403</v>
      </c>
      <c r="Q3491" s="16">
        <v>4919.79</v>
      </c>
      <c r="R3491">
        <v>7655.7</v>
      </c>
      <c r="S3491">
        <v>9</v>
      </c>
      <c r="T3491">
        <v>3490</v>
      </c>
      <c r="U3491">
        <v>14886.64</v>
      </c>
      <c r="V3491" t="s">
        <v>11411</v>
      </c>
      <c r="W3491">
        <v>1.98</v>
      </c>
      <c r="X3491">
        <v>48</v>
      </c>
      <c r="Y3491" t="s">
        <v>11753</v>
      </c>
      <c r="Z3491" t="s">
        <v>12012</v>
      </c>
      <c r="AA3491">
        <v>3490</v>
      </c>
      <c r="AB3491" t="s">
        <v>12016</v>
      </c>
      <c r="AC3491">
        <v>7266.5</v>
      </c>
      <c r="AD3491">
        <v>3275.31</v>
      </c>
      <c r="AE3491">
        <v>163.77000000000001</v>
      </c>
      <c r="AF3491" t="s">
        <v>11110</v>
      </c>
      <c r="AG3491" t="s">
        <v>11203</v>
      </c>
      <c r="AH3491">
        <v>8578</v>
      </c>
      <c r="AI3491">
        <v>3490</v>
      </c>
      <c r="AJ3491" t="s">
        <v>11364</v>
      </c>
      <c r="AK3491" t="s">
        <v>12028</v>
      </c>
      <c r="AL3491" t="s">
        <v>12031</v>
      </c>
      <c r="AM3491" t="s">
        <v>11371</v>
      </c>
      <c r="AN3491">
        <v>1</v>
      </c>
      <c r="AO3491" s="10" t="s">
        <v>12042</v>
      </c>
      <c r="AP3491" t="str" cm="1">
        <f t="array" ref="AP3491">_xlfn.IFS(
  Table1[[#This Row],[Age]]&lt;=25, "18-25",
  Table1[[#This Row],[Age]]&lt;=35, "26-35",
  Table1[[#This Row],[Age]]&lt;=45, "36-45",
  Table1[[#This Row],[Age]]&lt;=60, "46-60",
  TRUE, "60+")</f>
        <v>46-60</v>
      </c>
    </row>
    <row r="3492" spans="1:42" x14ac:dyDescent="0.3">
      <c r="A3492">
        <v>3491</v>
      </c>
      <c r="B3492" t="s">
        <v>38</v>
      </c>
      <c r="C3492" t="s">
        <v>85</v>
      </c>
      <c r="D3492">
        <v>24</v>
      </c>
      <c r="E3492" t="s">
        <v>105</v>
      </c>
      <c r="F3492" t="s">
        <v>3598</v>
      </c>
      <c r="G3492" t="s">
        <v>5145</v>
      </c>
      <c r="H3492">
        <v>19458798344</v>
      </c>
      <c r="I3492" t="s">
        <v>6287</v>
      </c>
      <c r="J3492" t="s">
        <v>7291</v>
      </c>
      <c r="K3492">
        <v>4041.69</v>
      </c>
      <c r="L3492" s="12" t="s">
        <v>10109</v>
      </c>
      <c r="M3492" s="10" t="s">
        <v>11042</v>
      </c>
      <c r="N3492">
        <v>3491</v>
      </c>
      <c r="O3492">
        <v>45038</v>
      </c>
      <c r="P3492" t="s">
        <v>11402</v>
      </c>
      <c r="Q3492" s="16">
        <v>3911.76</v>
      </c>
      <c r="R3492">
        <v>129.93</v>
      </c>
      <c r="S3492">
        <v>47</v>
      </c>
      <c r="T3492">
        <v>3491</v>
      </c>
      <c r="U3492">
        <v>28342.82</v>
      </c>
      <c r="V3492" t="s">
        <v>11412</v>
      </c>
      <c r="W3492">
        <v>9.58</v>
      </c>
      <c r="X3492">
        <v>60</v>
      </c>
      <c r="Y3492" t="s">
        <v>11466</v>
      </c>
      <c r="Z3492" t="s">
        <v>12010</v>
      </c>
      <c r="AA3492">
        <v>3491</v>
      </c>
      <c r="AB3492" t="s">
        <v>12016</v>
      </c>
      <c r="AC3492">
        <v>9761.83</v>
      </c>
      <c r="AD3492">
        <v>211.81</v>
      </c>
      <c r="AE3492">
        <v>10.59</v>
      </c>
      <c r="AF3492" t="s">
        <v>11310</v>
      </c>
      <c r="AG3492" t="s">
        <v>11354</v>
      </c>
      <c r="AH3492">
        <v>8926</v>
      </c>
      <c r="AI3492">
        <v>3491</v>
      </c>
      <c r="AJ3492" t="s">
        <v>11134</v>
      </c>
      <c r="AK3492" t="s">
        <v>12027</v>
      </c>
      <c r="AL3492" t="s">
        <v>12031</v>
      </c>
      <c r="AM3492" t="s">
        <v>11295</v>
      </c>
      <c r="AN3492">
        <v>1</v>
      </c>
      <c r="AO3492" s="10" t="s">
        <v>12037</v>
      </c>
      <c r="AP3492" t="str" cm="1">
        <f t="array" ref="AP3492">_xlfn.IFS(
  Table1[[#This Row],[Age]]&lt;=25, "18-25",
  Table1[[#This Row],[Age]]&lt;=35, "26-35",
  Table1[[#This Row],[Age]]&lt;=45, "36-45",
  Table1[[#This Row],[Age]]&lt;=60, "46-60",
  TRUE, "60+")</f>
        <v>18-25</v>
      </c>
    </row>
    <row r="3493" spans="1:42" x14ac:dyDescent="0.3">
      <c r="A3493">
        <v>3492</v>
      </c>
      <c r="B3493" t="s">
        <v>39</v>
      </c>
      <c r="C3493" t="s">
        <v>57</v>
      </c>
      <c r="D3493">
        <v>38</v>
      </c>
      <c r="E3493" t="s">
        <v>106</v>
      </c>
      <c r="F3493" t="s">
        <v>3599</v>
      </c>
      <c r="G3493" t="s">
        <v>5138</v>
      </c>
      <c r="H3493">
        <v>19458798345</v>
      </c>
      <c r="I3493" t="s">
        <v>6804</v>
      </c>
      <c r="J3493" t="s">
        <v>7291</v>
      </c>
      <c r="K3493">
        <v>1285.52</v>
      </c>
      <c r="L3493" s="12" t="s">
        <v>8333</v>
      </c>
      <c r="M3493" s="10" t="s">
        <v>11131</v>
      </c>
      <c r="N3493">
        <v>3492</v>
      </c>
      <c r="O3493">
        <v>45006</v>
      </c>
      <c r="P3493" t="s">
        <v>11403</v>
      </c>
      <c r="Q3493" s="16">
        <v>2103.4699999999998</v>
      </c>
      <c r="R3493">
        <v>3388.99</v>
      </c>
      <c r="S3493">
        <v>72</v>
      </c>
      <c r="T3493">
        <v>3492</v>
      </c>
      <c r="U3493">
        <v>41335.03</v>
      </c>
      <c r="V3493" t="s">
        <v>11413</v>
      </c>
      <c r="W3493">
        <v>9.34</v>
      </c>
      <c r="X3493">
        <v>48</v>
      </c>
      <c r="Y3493" t="s">
        <v>11774</v>
      </c>
      <c r="Z3493" t="s">
        <v>12011</v>
      </c>
      <c r="AA3493">
        <v>3492</v>
      </c>
      <c r="AB3493" t="s">
        <v>12015</v>
      </c>
      <c r="AC3493">
        <v>2144.9899999999998</v>
      </c>
      <c r="AD3493">
        <v>3665.95</v>
      </c>
      <c r="AE3493">
        <v>183.3</v>
      </c>
      <c r="AF3493" t="s">
        <v>11396</v>
      </c>
      <c r="AG3493" t="s">
        <v>11203</v>
      </c>
      <c r="AH3493">
        <v>5822</v>
      </c>
      <c r="AI3493">
        <v>3492</v>
      </c>
      <c r="AJ3493" t="s">
        <v>11358</v>
      </c>
      <c r="AK3493" t="s">
        <v>12028</v>
      </c>
      <c r="AL3493" t="s">
        <v>12031</v>
      </c>
      <c r="AM3493" t="s">
        <v>11222</v>
      </c>
      <c r="AN3493">
        <v>1</v>
      </c>
      <c r="AO3493" s="10" t="s">
        <v>12047</v>
      </c>
      <c r="AP3493" t="str" cm="1">
        <f t="array" ref="AP3493">_xlfn.IFS(
  Table1[[#This Row],[Age]]&lt;=25, "18-25",
  Table1[[#This Row],[Age]]&lt;=35, "26-35",
  Table1[[#This Row],[Age]]&lt;=45, "36-45",
  Table1[[#This Row],[Age]]&lt;=60, "46-60",
  TRUE, "60+")</f>
        <v>36-45</v>
      </c>
    </row>
    <row r="3494" spans="1:42" x14ac:dyDescent="0.3">
      <c r="A3494">
        <v>3493</v>
      </c>
      <c r="B3494" t="s">
        <v>41</v>
      </c>
      <c r="C3494" t="s">
        <v>74</v>
      </c>
      <c r="D3494">
        <v>19</v>
      </c>
      <c r="E3494" t="s">
        <v>106</v>
      </c>
      <c r="F3494" t="s">
        <v>3600</v>
      </c>
      <c r="G3494" t="s">
        <v>5141</v>
      </c>
      <c r="H3494">
        <v>19458798346</v>
      </c>
      <c r="I3494" t="s">
        <v>5973</v>
      </c>
      <c r="J3494" t="s">
        <v>7292</v>
      </c>
      <c r="K3494">
        <v>2605.96</v>
      </c>
      <c r="L3494" s="12" t="s">
        <v>10019</v>
      </c>
      <c r="M3494" s="10" t="s">
        <v>11076</v>
      </c>
      <c r="N3494">
        <v>3493</v>
      </c>
      <c r="O3494">
        <v>44944</v>
      </c>
      <c r="P3494" t="s">
        <v>11403</v>
      </c>
      <c r="Q3494" s="16">
        <v>3954.21</v>
      </c>
      <c r="R3494">
        <v>-1348.25</v>
      </c>
      <c r="S3494">
        <v>17</v>
      </c>
      <c r="T3494">
        <v>3493</v>
      </c>
      <c r="U3494">
        <v>27996.33</v>
      </c>
      <c r="V3494" t="s">
        <v>11413</v>
      </c>
      <c r="W3494">
        <v>6.89</v>
      </c>
      <c r="X3494">
        <v>60</v>
      </c>
      <c r="Y3494" t="s">
        <v>11948</v>
      </c>
      <c r="Z3494" t="s">
        <v>12011</v>
      </c>
      <c r="AA3494">
        <v>3493</v>
      </c>
      <c r="AB3494" t="s">
        <v>12016</v>
      </c>
      <c r="AC3494">
        <v>5155.21</v>
      </c>
      <c r="AD3494">
        <v>3815.36</v>
      </c>
      <c r="AE3494">
        <v>190.77</v>
      </c>
      <c r="AF3494" t="s">
        <v>11165</v>
      </c>
      <c r="AG3494" t="s">
        <v>11180</v>
      </c>
      <c r="AH3494">
        <v>1794</v>
      </c>
      <c r="AI3494">
        <v>3493</v>
      </c>
      <c r="AJ3494" t="s">
        <v>11081</v>
      </c>
      <c r="AK3494" t="s">
        <v>12028</v>
      </c>
      <c r="AL3494" t="s">
        <v>12032</v>
      </c>
      <c r="AM3494" t="s">
        <v>11095</v>
      </c>
      <c r="AN3494">
        <v>1</v>
      </c>
      <c r="AO3494" s="10" t="s">
        <v>12039</v>
      </c>
      <c r="AP3494" t="str" cm="1">
        <f t="array" ref="AP3494">_xlfn.IFS(
  Table1[[#This Row],[Age]]&lt;=25, "18-25",
  Table1[[#This Row],[Age]]&lt;=35, "26-35",
  Table1[[#This Row],[Age]]&lt;=45, "36-45",
  Table1[[#This Row],[Age]]&lt;=60, "46-60",
  TRUE, "60+")</f>
        <v>18-25</v>
      </c>
    </row>
    <row r="3495" spans="1:42" x14ac:dyDescent="0.3">
      <c r="A3495">
        <v>3494</v>
      </c>
      <c r="B3495" t="s">
        <v>11</v>
      </c>
      <c r="C3495" t="s">
        <v>65</v>
      </c>
      <c r="D3495">
        <v>25</v>
      </c>
      <c r="E3495" t="s">
        <v>106</v>
      </c>
      <c r="F3495" t="s">
        <v>3601</v>
      </c>
      <c r="G3495" t="s">
        <v>5109</v>
      </c>
      <c r="H3495">
        <v>19458798347</v>
      </c>
      <c r="I3495" t="s">
        <v>5165</v>
      </c>
      <c r="J3495" t="s">
        <v>7292</v>
      </c>
      <c r="K3495">
        <v>8427.4</v>
      </c>
      <c r="L3495" s="12" t="s">
        <v>10110</v>
      </c>
      <c r="M3495" s="10" t="s">
        <v>11189</v>
      </c>
      <c r="N3495">
        <v>3494</v>
      </c>
      <c r="O3495">
        <v>45006</v>
      </c>
      <c r="P3495" t="s">
        <v>11404</v>
      </c>
      <c r="Q3495" s="16">
        <v>2092.64</v>
      </c>
      <c r="R3495">
        <v>6334.76</v>
      </c>
      <c r="S3495">
        <v>15</v>
      </c>
      <c r="T3495">
        <v>3494</v>
      </c>
      <c r="U3495">
        <v>42068.33</v>
      </c>
      <c r="V3495" t="s">
        <v>11411</v>
      </c>
      <c r="W3495">
        <v>2.4</v>
      </c>
      <c r="X3495">
        <v>48</v>
      </c>
      <c r="Y3495" t="s">
        <v>8469</v>
      </c>
      <c r="Z3495" t="s">
        <v>12011</v>
      </c>
      <c r="AA3495">
        <v>3494</v>
      </c>
      <c r="AB3495" t="s">
        <v>12015</v>
      </c>
      <c r="AC3495">
        <v>1702.39</v>
      </c>
      <c r="AD3495">
        <v>3727.95</v>
      </c>
      <c r="AE3495">
        <v>186.4</v>
      </c>
      <c r="AF3495" t="s">
        <v>11159</v>
      </c>
      <c r="AG3495" t="s">
        <v>11317</v>
      </c>
      <c r="AH3495">
        <v>5636</v>
      </c>
      <c r="AI3495">
        <v>3494</v>
      </c>
      <c r="AJ3495" t="s">
        <v>11316</v>
      </c>
      <c r="AK3495" t="s">
        <v>12029</v>
      </c>
      <c r="AL3495" t="s">
        <v>12031</v>
      </c>
      <c r="AM3495" t="s">
        <v>11217</v>
      </c>
      <c r="AN3495">
        <v>1</v>
      </c>
      <c r="AO3495" s="10" t="s">
        <v>12047</v>
      </c>
      <c r="AP3495" t="str" cm="1">
        <f t="array" ref="AP3495">_xlfn.IFS(
  Table1[[#This Row],[Age]]&lt;=25, "18-25",
  Table1[[#This Row],[Age]]&lt;=35, "26-35",
  Table1[[#This Row],[Age]]&lt;=45, "36-45",
  Table1[[#This Row],[Age]]&lt;=60, "46-60",
  TRUE, "60+")</f>
        <v>18-25</v>
      </c>
    </row>
    <row r="3496" spans="1:42" x14ac:dyDescent="0.3">
      <c r="A3496">
        <v>3495</v>
      </c>
      <c r="B3496" t="s">
        <v>50</v>
      </c>
      <c r="C3496" t="s">
        <v>88</v>
      </c>
      <c r="D3496">
        <v>59</v>
      </c>
      <c r="E3496" t="s">
        <v>106</v>
      </c>
      <c r="F3496" t="s">
        <v>3602</v>
      </c>
      <c r="G3496" t="s">
        <v>5124</v>
      </c>
      <c r="H3496">
        <v>19458798348</v>
      </c>
      <c r="I3496" t="s">
        <v>7021</v>
      </c>
      <c r="J3496" t="s">
        <v>7291</v>
      </c>
      <c r="K3496">
        <v>4460.07</v>
      </c>
      <c r="L3496" s="12" t="s">
        <v>8189</v>
      </c>
      <c r="M3496" s="10" t="s">
        <v>11061</v>
      </c>
      <c r="N3496">
        <v>3495</v>
      </c>
      <c r="O3496">
        <v>45121</v>
      </c>
      <c r="P3496" t="s">
        <v>11402</v>
      </c>
      <c r="Q3496" s="16">
        <v>3238.94</v>
      </c>
      <c r="R3496">
        <v>1221.1300000000001</v>
      </c>
      <c r="S3496">
        <v>42</v>
      </c>
      <c r="T3496">
        <v>3495</v>
      </c>
      <c r="U3496">
        <v>30956.16</v>
      </c>
      <c r="V3496" t="s">
        <v>11412</v>
      </c>
      <c r="W3496">
        <v>6.09</v>
      </c>
      <c r="X3496">
        <v>60</v>
      </c>
      <c r="Y3496" t="s">
        <v>11994</v>
      </c>
      <c r="Z3496" t="s">
        <v>12012</v>
      </c>
      <c r="AA3496">
        <v>3495</v>
      </c>
      <c r="AB3496" t="s">
        <v>12016</v>
      </c>
      <c r="AC3496">
        <v>6135.91</v>
      </c>
      <c r="AD3496">
        <v>217.31</v>
      </c>
      <c r="AE3496">
        <v>10.87</v>
      </c>
      <c r="AF3496" t="s">
        <v>11088</v>
      </c>
      <c r="AG3496" t="s">
        <v>11166</v>
      </c>
      <c r="AH3496">
        <v>7085</v>
      </c>
      <c r="AI3496">
        <v>3495</v>
      </c>
      <c r="AJ3496" t="s">
        <v>11148</v>
      </c>
      <c r="AK3496" t="s">
        <v>12028</v>
      </c>
      <c r="AL3496" t="s">
        <v>12031</v>
      </c>
      <c r="AM3496" t="s">
        <v>11243</v>
      </c>
      <c r="AN3496">
        <v>1</v>
      </c>
      <c r="AO3496" s="10" t="s">
        <v>12038</v>
      </c>
      <c r="AP3496" t="str" cm="1">
        <f t="array" ref="AP3496">_xlfn.IFS(
  Table1[[#This Row],[Age]]&lt;=25, "18-25",
  Table1[[#This Row],[Age]]&lt;=35, "26-35",
  Table1[[#This Row],[Age]]&lt;=45, "36-45",
  Table1[[#This Row],[Age]]&lt;=60, "46-60",
  TRUE, "60+")</f>
        <v>46-60</v>
      </c>
    </row>
    <row r="3497" spans="1:42" x14ac:dyDescent="0.3">
      <c r="A3497">
        <v>3496</v>
      </c>
      <c r="B3497" t="s">
        <v>47</v>
      </c>
      <c r="C3497" t="s">
        <v>63</v>
      </c>
      <c r="D3497">
        <v>44</v>
      </c>
      <c r="E3497" t="s">
        <v>105</v>
      </c>
      <c r="F3497" t="s">
        <v>3603</v>
      </c>
      <c r="G3497" t="s">
        <v>5111</v>
      </c>
      <c r="H3497">
        <v>19458798349</v>
      </c>
      <c r="I3497" t="s">
        <v>6131</v>
      </c>
      <c r="J3497" t="s">
        <v>7291</v>
      </c>
      <c r="K3497">
        <v>6438.9</v>
      </c>
      <c r="L3497" s="12" t="s">
        <v>10111</v>
      </c>
      <c r="M3497" s="10" t="s">
        <v>11348</v>
      </c>
      <c r="N3497">
        <v>3496</v>
      </c>
      <c r="O3497">
        <v>45125</v>
      </c>
      <c r="P3497" t="s">
        <v>11403</v>
      </c>
      <c r="Q3497" s="16">
        <v>4109.37</v>
      </c>
      <c r="R3497">
        <v>10548.27</v>
      </c>
      <c r="S3497">
        <v>54</v>
      </c>
      <c r="T3497">
        <v>3496</v>
      </c>
      <c r="U3497">
        <v>43644.69</v>
      </c>
      <c r="V3497" t="s">
        <v>11413</v>
      </c>
      <c r="W3497">
        <v>4.0999999999999996</v>
      </c>
      <c r="X3497">
        <v>36</v>
      </c>
      <c r="Y3497" t="s">
        <v>11595</v>
      </c>
      <c r="Z3497" t="s">
        <v>12010</v>
      </c>
      <c r="AA3497">
        <v>3496</v>
      </c>
      <c r="AB3497" t="s">
        <v>12015</v>
      </c>
      <c r="AC3497">
        <v>7153.85</v>
      </c>
      <c r="AD3497">
        <v>491.4</v>
      </c>
      <c r="AE3497">
        <v>24.57</v>
      </c>
      <c r="AF3497" t="s">
        <v>11270</v>
      </c>
      <c r="AG3497" t="s">
        <v>11236</v>
      </c>
      <c r="AH3497">
        <v>1794</v>
      </c>
      <c r="AI3497">
        <v>3496</v>
      </c>
      <c r="AJ3497" t="s">
        <v>11366</v>
      </c>
      <c r="AK3497" t="s">
        <v>12028</v>
      </c>
      <c r="AL3497" t="s">
        <v>12032</v>
      </c>
      <c r="AM3497" t="s">
        <v>11082</v>
      </c>
      <c r="AN3497">
        <v>1</v>
      </c>
      <c r="AO3497" s="10" t="s">
        <v>12038</v>
      </c>
      <c r="AP3497" t="str" cm="1">
        <f t="array" ref="AP3497">_xlfn.IFS(
  Table1[[#This Row],[Age]]&lt;=25, "18-25",
  Table1[[#This Row],[Age]]&lt;=35, "26-35",
  Table1[[#This Row],[Age]]&lt;=45, "36-45",
  Table1[[#This Row],[Age]]&lt;=60, "46-60",
  TRUE, "60+")</f>
        <v>36-45</v>
      </c>
    </row>
    <row r="3498" spans="1:42" x14ac:dyDescent="0.3">
      <c r="A3498">
        <v>3497</v>
      </c>
      <c r="B3498" t="s">
        <v>6</v>
      </c>
      <c r="C3498" t="s">
        <v>70</v>
      </c>
      <c r="D3498">
        <v>19</v>
      </c>
      <c r="E3498" t="s">
        <v>106</v>
      </c>
      <c r="F3498" t="s">
        <v>3604</v>
      </c>
      <c r="G3498" t="s">
        <v>5109</v>
      </c>
      <c r="H3498">
        <v>19458798350</v>
      </c>
      <c r="I3498" t="s">
        <v>5549</v>
      </c>
      <c r="J3498" t="s">
        <v>7291</v>
      </c>
      <c r="K3498">
        <v>1681.44</v>
      </c>
      <c r="L3498" s="12" t="s">
        <v>9702</v>
      </c>
      <c r="M3498" s="10" t="s">
        <v>11392</v>
      </c>
      <c r="N3498">
        <v>3497</v>
      </c>
      <c r="O3498">
        <v>45042</v>
      </c>
      <c r="P3498" t="s">
        <v>11402</v>
      </c>
      <c r="Q3498" s="16">
        <v>3425.17</v>
      </c>
      <c r="R3498">
        <v>-1743.73</v>
      </c>
      <c r="S3498">
        <v>13</v>
      </c>
      <c r="T3498">
        <v>3497</v>
      </c>
      <c r="U3498">
        <v>46590.44</v>
      </c>
      <c r="V3498" t="s">
        <v>11413</v>
      </c>
      <c r="W3498">
        <v>9.3800000000000008</v>
      </c>
      <c r="X3498">
        <v>12</v>
      </c>
      <c r="Y3498" t="s">
        <v>11440</v>
      </c>
      <c r="Z3498" t="s">
        <v>12011</v>
      </c>
      <c r="AA3498">
        <v>3497</v>
      </c>
      <c r="AB3498" t="s">
        <v>12016</v>
      </c>
      <c r="AC3498">
        <v>1673.92</v>
      </c>
      <c r="AD3498">
        <v>3712.99</v>
      </c>
      <c r="AE3498">
        <v>185.65</v>
      </c>
      <c r="AF3498" t="s">
        <v>11312</v>
      </c>
      <c r="AG3498" t="s">
        <v>11327</v>
      </c>
      <c r="AH3498">
        <v>5551</v>
      </c>
      <c r="AI3498">
        <v>3497</v>
      </c>
      <c r="AJ3498" t="s">
        <v>11131</v>
      </c>
      <c r="AK3498" t="s">
        <v>12029</v>
      </c>
      <c r="AL3498" t="s">
        <v>12031</v>
      </c>
      <c r="AM3498" t="s">
        <v>11361</v>
      </c>
      <c r="AN3498">
        <v>1</v>
      </c>
      <c r="AO3498" s="10" t="s">
        <v>12037</v>
      </c>
      <c r="AP3498" t="str" cm="1">
        <f t="array" ref="AP3498">_xlfn.IFS(
  Table1[[#This Row],[Age]]&lt;=25, "18-25",
  Table1[[#This Row],[Age]]&lt;=35, "26-35",
  Table1[[#This Row],[Age]]&lt;=45, "36-45",
  Table1[[#This Row],[Age]]&lt;=60, "46-60",
  TRUE, "60+")</f>
        <v>18-25</v>
      </c>
    </row>
    <row r="3499" spans="1:42" x14ac:dyDescent="0.3">
      <c r="A3499">
        <v>3498</v>
      </c>
      <c r="B3499" t="s">
        <v>45</v>
      </c>
      <c r="C3499" t="s">
        <v>65</v>
      </c>
      <c r="D3499">
        <v>23</v>
      </c>
      <c r="E3499" t="s">
        <v>105</v>
      </c>
      <c r="F3499" t="s">
        <v>3605</v>
      </c>
      <c r="G3499" t="s">
        <v>5137</v>
      </c>
      <c r="H3499">
        <v>19458798351</v>
      </c>
      <c r="I3499" t="s">
        <v>6539</v>
      </c>
      <c r="J3499" t="s">
        <v>7291</v>
      </c>
      <c r="K3499">
        <v>1914.73</v>
      </c>
      <c r="L3499" s="12" t="s">
        <v>10112</v>
      </c>
      <c r="M3499" s="10" t="s">
        <v>11192</v>
      </c>
      <c r="N3499">
        <v>3498</v>
      </c>
      <c r="O3499">
        <v>44958</v>
      </c>
      <c r="P3499" t="s">
        <v>11402</v>
      </c>
      <c r="Q3499" s="16">
        <v>431.71</v>
      </c>
      <c r="R3499">
        <v>1483.02</v>
      </c>
      <c r="S3499">
        <v>50</v>
      </c>
      <c r="T3499">
        <v>3498</v>
      </c>
      <c r="U3499">
        <v>25882.83</v>
      </c>
      <c r="V3499" t="s">
        <v>11411</v>
      </c>
      <c r="W3499">
        <v>4.66</v>
      </c>
      <c r="X3499">
        <v>12</v>
      </c>
      <c r="Y3499" t="s">
        <v>10200</v>
      </c>
      <c r="Z3499" t="s">
        <v>12011</v>
      </c>
      <c r="AA3499">
        <v>3498</v>
      </c>
      <c r="AB3499" t="s">
        <v>12017</v>
      </c>
      <c r="AC3499">
        <v>5799.41</v>
      </c>
      <c r="AD3499">
        <v>3134.25</v>
      </c>
      <c r="AE3499">
        <v>156.71</v>
      </c>
      <c r="AF3499" t="s">
        <v>11245</v>
      </c>
      <c r="AG3499" t="s">
        <v>11102</v>
      </c>
      <c r="AH3499">
        <v>1002</v>
      </c>
      <c r="AI3499">
        <v>3498</v>
      </c>
      <c r="AJ3499" t="s">
        <v>11312</v>
      </c>
      <c r="AK3499" t="s">
        <v>12027</v>
      </c>
      <c r="AL3499" t="s">
        <v>12031</v>
      </c>
      <c r="AM3499" t="s">
        <v>11270</v>
      </c>
      <c r="AN3499">
        <v>1</v>
      </c>
      <c r="AO3499" s="10" t="s">
        <v>12045</v>
      </c>
      <c r="AP3499" t="str" cm="1">
        <f t="array" ref="AP3499">_xlfn.IFS(
  Table1[[#This Row],[Age]]&lt;=25, "18-25",
  Table1[[#This Row],[Age]]&lt;=35, "26-35",
  Table1[[#This Row],[Age]]&lt;=45, "36-45",
  Table1[[#This Row],[Age]]&lt;=60, "46-60",
  TRUE, "60+")</f>
        <v>18-25</v>
      </c>
    </row>
    <row r="3500" spans="1:42" x14ac:dyDescent="0.3">
      <c r="A3500">
        <v>3499</v>
      </c>
      <c r="B3500" t="s">
        <v>9</v>
      </c>
      <c r="C3500" t="s">
        <v>81</v>
      </c>
      <c r="D3500">
        <v>21</v>
      </c>
      <c r="E3500" t="s">
        <v>105</v>
      </c>
      <c r="F3500" t="s">
        <v>3606</v>
      </c>
      <c r="G3500" t="s">
        <v>5129</v>
      </c>
      <c r="H3500">
        <v>19458798352</v>
      </c>
      <c r="I3500" t="s">
        <v>7022</v>
      </c>
      <c r="J3500" t="s">
        <v>7291</v>
      </c>
      <c r="K3500">
        <v>9415.1200000000008</v>
      </c>
      <c r="L3500" s="12" t="s">
        <v>10113</v>
      </c>
      <c r="M3500" s="10" t="s">
        <v>11146</v>
      </c>
      <c r="N3500">
        <v>3499</v>
      </c>
      <c r="O3500">
        <v>45149</v>
      </c>
      <c r="P3500" t="s">
        <v>11404</v>
      </c>
      <c r="Q3500" s="16">
        <v>226.99</v>
      </c>
      <c r="R3500">
        <v>9188.1299999999992</v>
      </c>
      <c r="S3500">
        <v>44</v>
      </c>
      <c r="T3500">
        <v>3499</v>
      </c>
      <c r="U3500">
        <v>39741.65</v>
      </c>
      <c r="V3500" t="s">
        <v>11411</v>
      </c>
      <c r="W3500">
        <v>7.24</v>
      </c>
      <c r="X3500">
        <v>48</v>
      </c>
      <c r="Y3500" t="s">
        <v>9683</v>
      </c>
      <c r="Z3500" t="s">
        <v>12011</v>
      </c>
      <c r="AA3500">
        <v>3499</v>
      </c>
      <c r="AB3500" t="s">
        <v>12016</v>
      </c>
      <c r="AC3500">
        <v>9751.43</v>
      </c>
      <c r="AD3500">
        <v>1820.23</v>
      </c>
      <c r="AE3500">
        <v>91.01</v>
      </c>
      <c r="AF3500" t="s">
        <v>11317</v>
      </c>
      <c r="AG3500" t="s">
        <v>11357</v>
      </c>
      <c r="AH3500">
        <v>8855</v>
      </c>
      <c r="AI3500">
        <v>3499</v>
      </c>
      <c r="AJ3500" t="s">
        <v>11186</v>
      </c>
      <c r="AK3500" t="s">
        <v>12029</v>
      </c>
      <c r="AL3500" t="s">
        <v>12032</v>
      </c>
      <c r="AM3500" t="s">
        <v>11367</v>
      </c>
      <c r="AN3500">
        <v>1</v>
      </c>
      <c r="AO3500" s="10" t="s">
        <v>12041</v>
      </c>
      <c r="AP3500" t="str" cm="1">
        <f t="array" ref="AP3500">_xlfn.IFS(
  Table1[[#This Row],[Age]]&lt;=25, "18-25",
  Table1[[#This Row],[Age]]&lt;=35, "26-35",
  Table1[[#This Row],[Age]]&lt;=45, "36-45",
  Table1[[#This Row],[Age]]&lt;=60, "46-60",
  TRUE, "60+")</f>
        <v>18-25</v>
      </c>
    </row>
    <row r="3501" spans="1:42" x14ac:dyDescent="0.3">
      <c r="A3501">
        <v>3500</v>
      </c>
      <c r="B3501" t="s">
        <v>28</v>
      </c>
      <c r="C3501" t="s">
        <v>99</v>
      </c>
      <c r="D3501">
        <v>38</v>
      </c>
      <c r="E3501" t="s">
        <v>104</v>
      </c>
      <c r="F3501" t="s">
        <v>3607</v>
      </c>
      <c r="G3501" t="s">
        <v>5130</v>
      </c>
      <c r="H3501">
        <v>19458798353</v>
      </c>
      <c r="I3501" t="s">
        <v>7023</v>
      </c>
      <c r="J3501" t="s">
        <v>7291</v>
      </c>
      <c r="K3501">
        <v>8430.19</v>
      </c>
      <c r="L3501" s="12" t="s">
        <v>10114</v>
      </c>
      <c r="M3501" s="10" t="s">
        <v>11094</v>
      </c>
      <c r="N3501">
        <v>3500</v>
      </c>
      <c r="O3501">
        <v>45014</v>
      </c>
      <c r="P3501" t="s">
        <v>11404</v>
      </c>
      <c r="Q3501" s="16">
        <v>2853.83</v>
      </c>
      <c r="R3501">
        <v>5576.36</v>
      </c>
      <c r="S3501">
        <v>3</v>
      </c>
      <c r="T3501">
        <v>3500</v>
      </c>
      <c r="U3501">
        <v>23971.96</v>
      </c>
      <c r="V3501" t="s">
        <v>11413</v>
      </c>
      <c r="W3501">
        <v>6.73</v>
      </c>
      <c r="X3501">
        <v>48</v>
      </c>
      <c r="Y3501" t="s">
        <v>7673</v>
      </c>
      <c r="Z3501" t="s">
        <v>12012</v>
      </c>
      <c r="AA3501">
        <v>3500</v>
      </c>
      <c r="AB3501" t="s">
        <v>12017</v>
      </c>
      <c r="AC3501">
        <v>1317.34</v>
      </c>
      <c r="AD3501">
        <v>2771.72</v>
      </c>
      <c r="AE3501">
        <v>138.59</v>
      </c>
      <c r="AF3501" t="s">
        <v>11371</v>
      </c>
      <c r="AG3501" t="s">
        <v>11216</v>
      </c>
      <c r="AH3501">
        <v>2608</v>
      </c>
      <c r="AI3501">
        <v>3500</v>
      </c>
      <c r="AJ3501" t="s">
        <v>11308</v>
      </c>
      <c r="AK3501" t="s">
        <v>12027</v>
      </c>
      <c r="AL3501" t="s">
        <v>12031</v>
      </c>
      <c r="AM3501" t="s">
        <v>11183</v>
      </c>
      <c r="AN3501">
        <v>1</v>
      </c>
      <c r="AO3501" s="10" t="s">
        <v>12047</v>
      </c>
      <c r="AP3501" t="str" cm="1">
        <f t="array" ref="AP3501">_xlfn.IFS(
  Table1[[#This Row],[Age]]&lt;=25, "18-25",
  Table1[[#This Row],[Age]]&lt;=35, "26-35",
  Table1[[#This Row],[Age]]&lt;=45, "36-45",
  Table1[[#This Row],[Age]]&lt;=60, "46-60",
  TRUE, "60+")</f>
        <v>36-45</v>
      </c>
    </row>
    <row r="3502" spans="1:42" x14ac:dyDescent="0.3">
      <c r="A3502">
        <v>3501</v>
      </c>
      <c r="B3502" t="s">
        <v>13</v>
      </c>
      <c r="C3502" t="s">
        <v>94</v>
      </c>
      <c r="D3502">
        <v>18</v>
      </c>
      <c r="E3502" t="s">
        <v>105</v>
      </c>
      <c r="F3502" t="s">
        <v>3608</v>
      </c>
      <c r="G3502" t="s">
        <v>5130</v>
      </c>
      <c r="H3502">
        <v>19458798354</v>
      </c>
      <c r="I3502" t="s">
        <v>7024</v>
      </c>
      <c r="J3502" t="s">
        <v>7292</v>
      </c>
      <c r="K3502">
        <v>7924.27</v>
      </c>
      <c r="L3502" s="12" t="s">
        <v>10115</v>
      </c>
      <c r="M3502" s="10" t="s">
        <v>11058</v>
      </c>
      <c r="N3502">
        <v>3501</v>
      </c>
      <c r="O3502">
        <v>45087</v>
      </c>
      <c r="P3502" t="s">
        <v>11404</v>
      </c>
      <c r="Q3502" s="16">
        <v>990.18</v>
      </c>
      <c r="R3502">
        <v>6934.09</v>
      </c>
      <c r="S3502">
        <v>53</v>
      </c>
      <c r="T3502">
        <v>3501</v>
      </c>
      <c r="U3502">
        <v>35554.5</v>
      </c>
      <c r="V3502" t="s">
        <v>11411</v>
      </c>
      <c r="W3502">
        <v>3.44</v>
      </c>
      <c r="X3502">
        <v>24</v>
      </c>
      <c r="Y3502" t="s">
        <v>9838</v>
      </c>
      <c r="Z3502" t="s">
        <v>12010</v>
      </c>
      <c r="AA3502">
        <v>3501</v>
      </c>
      <c r="AB3502" t="s">
        <v>12015</v>
      </c>
      <c r="AC3502">
        <v>2602.98</v>
      </c>
      <c r="AD3502">
        <v>18.14</v>
      </c>
      <c r="AE3502">
        <v>0.91</v>
      </c>
      <c r="AF3502" t="s">
        <v>11137</v>
      </c>
      <c r="AG3502" t="s">
        <v>11046</v>
      </c>
      <c r="AH3502">
        <v>6998</v>
      </c>
      <c r="AI3502">
        <v>3501</v>
      </c>
      <c r="AJ3502" t="s">
        <v>11396</v>
      </c>
      <c r="AK3502" t="s">
        <v>12029</v>
      </c>
      <c r="AL3502" t="s">
        <v>12031</v>
      </c>
      <c r="AM3502" t="s">
        <v>11189</v>
      </c>
      <c r="AN3502">
        <v>1</v>
      </c>
      <c r="AO3502" s="10" t="s">
        <v>12043</v>
      </c>
      <c r="AP3502" t="str" cm="1">
        <f t="array" ref="AP3502">_xlfn.IFS(
  Table1[[#This Row],[Age]]&lt;=25, "18-25",
  Table1[[#This Row],[Age]]&lt;=35, "26-35",
  Table1[[#This Row],[Age]]&lt;=45, "36-45",
  Table1[[#This Row],[Age]]&lt;=60, "46-60",
  TRUE, "60+")</f>
        <v>18-25</v>
      </c>
    </row>
    <row r="3503" spans="1:42" x14ac:dyDescent="0.3">
      <c r="A3503">
        <v>3502</v>
      </c>
      <c r="B3503" t="s">
        <v>21</v>
      </c>
      <c r="C3503" t="s">
        <v>79</v>
      </c>
      <c r="D3503">
        <v>55</v>
      </c>
      <c r="E3503" t="s">
        <v>104</v>
      </c>
      <c r="F3503" t="s">
        <v>3609</v>
      </c>
      <c r="G3503" t="s">
        <v>5112</v>
      </c>
      <c r="H3503">
        <v>19458798355</v>
      </c>
      <c r="I3503" t="s">
        <v>6625</v>
      </c>
      <c r="J3503" t="s">
        <v>7291</v>
      </c>
      <c r="K3503">
        <v>3362.94</v>
      </c>
      <c r="L3503" s="12" t="s">
        <v>10116</v>
      </c>
      <c r="M3503" s="10" t="s">
        <v>11126</v>
      </c>
      <c r="N3503">
        <v>3502</v>
      </c>
      <c r="O3503">
        <v>45254</v>
      </c>
      <c r="P3503" t="s">
        <v>11403</v>
      </c>
      <c r="Q3503" s="16">
        <v>4920.62</v>
      </c>
      <c r="R3503">
        <v>-1557.68</v>
      </c>
      <c r="S3503">
        <v>56</v>
      </c>
      <c r="T3503">
        <v>3502</v>
      </c>
      <c r="U3503">
        <v>2837.89</v>
      </c>
      <c r="V3503" t="s">
        <v>11413</v>
      </c>
      <c r="W3503">
        <v>5.82</v>
      </c>
      <c r="X3503">
        <v>24</v>
      </c>
      <c r="Y3503" t="s">
        <v>11851</v>
      </c>
      <c r="Z3503" t="s">
        <v>12011</v>
      </c>
      <c r="AA3503">
        <v>3502</v>
      </c>
      <c r="AB3503" t="s">
        <v>12015</v>
      </c>
      <c r="AC3503">
        <v>5915.97</v>
      </c>
      <c r="AD3503">
        <v>2155.9</v>
      </c>
      <c r="AE3503">
        <v>107.8</v>
      </c>
      <c r="AF3503" t="s">
        <v>11066</v>
      </c>
      <c r="AG3503" t="s">
        <v>11164</v>
      </c>
      <c r="AH3503">
        <v>7255</v>
      </c>
      <c r="AI3503">
        <v>3502</v>
      </c>
      <c r="AJ3503" t="s">
        <v>11225</v>
      </c>
      <c r="AK3503" t="s">
        <v>12028</v>
      </c>
      <c r="AL3503" t="s">
        <v>12032</v>
      </c>
      <c r="AM3503" t="s">
        <v>11306</v>
      </c>
      <c r="AN3503">
        <v>1</v>
      </c>
      <c r="AO3503" s="10" t="s">
        <v>12040</v>
      </c>
      <c r="AP3503" t="str" cm="1">
        <f t="array" ref="AP3503">_xlfn.IFS(
  Table1[[#This Row],[Age]]&lt;=25, "18-25",
  Table1[[#This Row],[Age]]&lt;=35, "26-35",
  Table1[[#This Row],[Age]]&lt;=45, "36-45",
  Table1[[#This Row],[Age]]&lt;=60, "46-60",
  TRUE, "60+")</f>
        <v>46-60</v>
      </c>
    </row>
    <row r="3504" spans="1:42" x14ac:dyDescent="0.3">
      <c r="A3504">
        <v>3503</v>
      </c>
      <c r="B3504" t="s">
        <v>21</v>
      </c>
      <c r="C3504" t="s">
        <v>90</v>
      </c>
      <c r="D3504">
        <v>29</v>
      </c>
      <c r="E3504" t="s">
        <v>106</v>
      </c>
      <c r="F3504" t="s">
        <v>3610</v>
      </c>
      <c r="G3504" t="s">
        <v>5110</v>
      </c>
      <c r="H3504">
        <v>19458798356</v>
      </c>
      <c r="I3504" t="s">
        <v>7025</v>
      </c>
      <c r="J3504" t="s">
        <v>7291</v>
      </c>
      <c r="K3504">
        <v>5671.28</v>
      </c>
      <c r="L3504" s="12" t="s">
        <v>10117</v>
      </c>
      <c r="M3504" s="10" t="s">
        <v>11136</v>
      </c>
      <c r="N3504">
        <v>3503</v>
      </c>
      <c r="O3504">
        <v>45236</v>
      </c>
      <c r="P3504" t="s">
        <v>11403</v>
      </c>
      <c r="Q3504" s="16">
        <v>91.31</v>
      </c>
      <c r="R3504">
        <v>5579.97</v>
      </c>
      <c r="S3504">
        <v>54</v>
      </c>
      <c r="T3504">
        <v>3503</v>
      </c>
      <c r="U3504">
        <v>48378.71</v>
      </c>
      <c r="V3504" t="s">
        <v>11413</v>
      </c>
      <c r="W3504">
        <v>4.6900000000000004</v>
      </c>
      <c r="X3504">
        <v>12</v>
      </c>
      <c r="Y3504" t="s">
        <v>11639</v>
      </c>
      <c r="Z3504" t="s">
        <v>12011</v>
      </c>
      <c r="AA3504">
        <v>3503</v>
      </c>
      <c r="AB3504" t="s">
        <v>12016</v>
      </c>
      <c r="AC3504">
        <v>7413.8</v>
      </c>
      <c r="AD3504">
        <v>835.18</v>
      </c>
      <c r="AE3504">
        <v>41.76</v>
      </c>
      <c r="AF3504" t="s">
        <v>11347</v>
      </c>
      <c r="AG3504" t="s">
        <v>11098</v>
      </c>
      <c r="AH3504">
        <v>474</v>
      </c>
      <c r="AI3504">
        <v>3503</v>
      </c>
      <c r="AJ3504" t="s">
        <v>11181</v>
      </c>
      <c r="AK3504" t="s">
        <v>12028</v>
      </c>
      <c r="AL3504" t="s">
        <v>12032</v>
      </c>
      <c r="AM3504" t="s">
        <v>11372</v>
      </c>
      <c r="AN3504">
        <v>1</v>
      </c>
      <c r="AO3504" s="10" t="s">
        <v>12040</v>
      </c>
      <c r="AP3504" t="str" cm="1">
        <f t="array" ref="AP3504">_xlfn.IFS(
  Table1[[#This Row],[Age]]&lt;=25, "18-25",
  Table1[[#This Row],[Age]]&lt;=35, "26-35",
  Table1[[#This Row],[Age]]&lt;=45, "36-45",
  Table1[[#This Row],[Age]]&lt;=60, "46-60",
  TRUE, "60+")</f>
        <v>26-35</v>
      </c>
    </row>
    <row r="3505" spans="1:42" x14ac:dyDescent="0.3">
      <c r="A3505">
        <v>3504</v>
      </c>
      <c r="B3505" t="s">
        <v>51</v>
      </c>
      <c r="C3505" t="s">
        <v>95</v>
      </c>
      <c r="D3505">
        <v>44</v>
      </c>
      <c r="E3505" t="s">
        <v>104</v>
      </c>
      <c r="F3505" t="s">
        <v>3611</v>
      </c>
      <c r="G3505" t="s">
        <v>5114</v>
      </c>
      <c r="H3505">
        <v>19458798357</v>
      </c>
      <c r="I3505" t="s">
        <v>5500</v>
      </c>
      <c r="J3505" t="s">
        <v>7291</v>
      </c>
      <c r="K3505">
        <v>4974.18</v>
      </c>
      <c r="L3505" s="12" t="s">
        <v>8555</v>
      </c>
      <c r="M3505" s="10" t="s">
        <v>11229</v>
      </c>
      <c r="N3505">
        <v>3504</v>
      </c>
      <c r="O3505">
        <v>45029</v>
      </c>
      <c r="P3505" t="s">
        <v>11403</v>
      </c>
      <c r="Q3505" s="16">
        <v>3745.14</v>
      </c>
      <c r="R3505">
        <v>8719.32</v>
      </c>
      <c r="S3505">
        <v>57</v>
      </c>
      <c r="T3505">
        <v>3504</v>
      </c>
      <c r="U3505">
        <v>44822.34</v>
      </c>
      <c r="V3505" t="s">
        <v>11413</v>
      </c>
      <c r="W3505">
        <v>4.37</v>
      </c>
      <c r="X3505">
        <v>12</v>
      </c>
      <c r="Y3505" t="s">
        <v>11959</v>
      </c>
      <c r="Z3505" t="s">
        <v>12012</v>
      </c>
      <c r="AA3505">
        <v>3504</v>
      </c>
      <c r="AB3505" t="s">
        <v>12015</v>
      </c>
      <c r="AC3505">
        <v>8418.41</v>
      </c>
      <c r="AD3505">
        <v>4829.91</v>
      </c>
      <c r="AE3505">
        <v>241.5</v>
      </c>
      <c r="AF3505" t="s">
        <v>11322</v>
      </c>
      <c r="AG3505" t="s">
        <v>11058</v>
      </c>
      <c r="AH3505">
        <v>1022</v>
      </c>
      <c r="AI3505">
        <v>3504</v>
      </c>
      <c r="AJ3505" t="s">
        <v>11064</v>
      </c>
      <c r="AK3505" t="s">
        <v>12029</v>
      </c>
      <c r="AL3505" t="s">
        <v>12032</v>
      </c>
      <c r="AM3505" t="s">
        <v>11037</v>
      </c>
      <c r="AN3505">
        <v>1</v>
      </c>
      <c r="AO3505" s="10" t="s">
        <v>12037</v>
      </c>
      <c r="AP3505" t="str" cm="1">
        <f t="array" ref="AP3505">_xlfn.IFS(
  Table1[[#This Row],[Age]]&lt;=25, "18-25",
  Table1[[#This Row],[Age]]&lt;=35, "26-35",
  Table1[[#This Row],[Age]]&lt;=45, "36-45",
  Table1[[#This Row],[Age]]&lt;=60, "46-60",
  TRUE, "60+")</f>
        <v>36-45</v>
      </c>
    </row>
    <row r="3506" spans="1:42" x14ac:dyDescent="0.3">
      <c r="A3506">
        <v>3505</v>
      </c>
      <c r="B3506" t="s">
        <v>28</v>
      </c>
      <c r="C3506" t="s">
        <v>76</v>
      </c>
      <c r="D3506">
        <v>31</v>
      </c>
      <c r="E3506" t="s">
        <v>106</v>
      </c>
      <c r="F3506" t="s">
        <v>3612</v>
      </c>
      <c r="G3506" t="s">
        <v>5130</v>
      </c>
      <c r="H3506">
        <v>19458798358</v>
      </c>
      <c r="I3506" t="s">
        <v>6998</v>
      </c>
      <c r="J3506" t="s">
        <v>7291</v>
      </c>
      <c r="K3506">
        <v>9566.68</v>
      </c>
      <c r="L3506" s="12" t="s">
        <v>9071</v>
      </c>
      <c r="M3506" s="10" t="s">
        <v>11088</v>
      </c>
      <c r="N3506">
        <v>3505</v>
      </c>
      <c r="O3506">
        <v>45224</v>
      </c>
      <c r="P3506" t="s">
        <v>11403</v>
      </c>
      <c r="Q3506" s="16">
        <v>221.79</v>
      </c>
      <c r="R3506">
        <v>9344.89</v>
      </c>
      <c r="S3506">
        <v>12</v>
      </c>
      <c r="T3506">
        <v>3505</v>
      </c>
      <c r="U3506">
        <v>44771.08</v>
      </c>
      <c r="V3506" t="s">
        <v>11411</v>
      </c>
      <c r="W3506">
        <v>8.7799999999999994</v>
      </c>
      <c r="X3506">
        <v>36</v>
      </c>
      <c r="Y3506" t="s">
        <v>8249</v>
      </c>
      <c r="Z3506" t="s">
        <v>12011</v>
      </c>
      <c r="AA3506">
        <v>3505</v>
      </c>
      <c r="AB3506" t="s">
        <v>12016</v>
      </c>
      <c r="AC3506">
        <v>3680.96</v>
      </c>
      <c r="AD3506">
        <v>1584.65</v>
      </c>
      <c r="AE3506">
        <v>79.23</v>
      </c>
      <c r="AF3506" t="s">
        <v>11065</v>
      </c>
      <c r="AG3506" t="s">
        <v>11057</v>
      </c>
      <c r="AH3506">
        <v>8752</v>
      </c>
      <c r="AI3506">
        <v>3505</v>
      </c>
      <c r="AJ3506" t="s">
        <v>11104</v>
      </c>
      <c r="AK3506" t="s">
        <v>12028</v>
      </c>
      <c r="AL3506" t="s">
        <v>12032</v>
      </c>
      <c r="AM3506" t="s">
        <v>11174</v>
      </c>
      <c r="AN3506">
        <v>1</v>
      </c>
      <c r="AO3506" s="10" t="s">
        <v>12044</v>
      </c>
      <c r="AP3506" t="str" cm="1">
        <f t="array" ref="AP3506">_xlfn.IFS(
  Table1[[#This Row],[Age]]&lt;=25, "18-25",
  Table1[[#This Row],[Age]]&lt;=35, "26-35",
  Table1[[#This Row],[Age]]&lt;=45, "36-45",
  Table1[[#This Row],[Age]]&lt;=60, "46-60",
  TRUE, "60+")</f>
        <v>26-35</v>
      </c>
    </row>
    <row r="3507" spans="1:42" x14ac:dyDescent="0.3">
      <c r="A3507">
        <v>3506</v>
      </c>
      <c r="B3507" t="s">
        <v>4</v>
      </c>
      <c r="C3507" t="s">
        <v>76</v>
      </c>
      <c r="D3507">
        <v>32</v>
      </c>
      <c r="E3507" t="s">
        <v>105</v>
      </c>
      <c r="F3507" t="s">
        <v>3613</v>
      </c>
      <c r="G3507" t="s">
        <v>5143</v>
      </c>
      <c r="H3507">
        <v>19458798359</v>
      </c>
      <c r="I3507" t="s">
        <v>6394</v>
      </c>
      <c r="J3507" t="s">
        <v>7291</v>
      </c>
      <c r="K3507">
        <v>2472.38</v>
      </c>
      <c r="L3507" s="12" t="s">
        <v>8808</v>
      </c>
      <c r="M3507" s="10" t="s">
        <v>11080</v>
      </c>
      <c r="N3507">
        <v>3506</v>
      </c>
      <c r="O3507">
        <v>45089</v>
      </c>
      <c r="P3507" t="s">
        <v>11404</v>
      </c>
      <c r="Q3507" s="16">
        <v>3058.25</v>
      </c>
      <c r="R3507">
        <v>-585.87</v>
      </c>
      <c r="S3507">
        <v>93</v>
      </c>
      <c r="T3507">
        <v>3506</v>
      </c>
      <c r="U3507">
        <v>14781.31</v>
      </c>
      <c r="V3507" t="s">
        <v>11411</v>
      </c>
      <c r="W3507">
        <v>2.2599999999999998</v>
      </c>
      <c r="X3507">
        <v>48</v>
      </c>
      <c r="Y3507" t="s">
        <v>7394</v>
      </c>
      <c r="Z3507" t="s">
        <v>12012</v>
      </c>
      <c r="AA3507">
        <v>3506</v>
      </c>
      <c r="AB3507" t="s">
        <v>12015</v>
      </c>
      <c r="AC3507">
        <v>4017.12</v>
      </c>
      <c r="AD3507">
        <v>3985.23</v>
      </c>
      <c r="AE3507">
        <v>199.26</v>
      </c>
      <c r="AF3507" t="s">
        <v>11363</v>
      </c>
      <c r="AG3507" t="s">
        <v>11045</v>
      </c>
      <c r="AH3507">
        <v>3200</v>
      </c>
      <c r="AI3507">
        <v>3506</v>
      </c>
      <c r="AJ3507" t="s">
        <v>11216</v>
      </c>
      <c r="AK3507" t="s">
        <v>12027</v>
      </c>
      <c r="AL3507" t="s">
        <v>12032</v>
      </c>
      <c r="AM3507" t="s">
        <v>11379</v>
      </c>
      <c r="AN3507">
        <v>1</v>
      </c>
      <c r="AO3507" s="10" t="s">
        <v>12043</v>
      </c>
      <c r="AP3507" t="str" cm="1">
        <f t="array" ref="AP3507">_xlfn.IFS(
  Table1[[#This Row],[Age]]&lt;=25, "18-25",
  Table1[[#This Row],[Age]]&lt;=35, "26-35",
  Table1[[#This Row],[Age]]&lt;=45, "36-45",
  Table1[[#This Row],[Age]]&lt;=60, "46-60",
  TRUE, "60+")</f>
        <v>26-35</v>
      </c>
    </row>
    <row r="3508" spans="1:42" x14ac:dyDescent="0.3">
      <c r="A3508">
        <v>3507</v>
      </c>
      <c r="B3508" t="s">
        <v>46</v>
      </c>
      <c r="C3508" t="s">
        <v>85</v>
      </c>
      <c r="D3508">
        <v>41</v>
      </c>
      <c r="E3508" t="s">
        <v>104</v>
      </c>
      <c r="F3508" t="s">
        <v>3614</v>
      </c>
      <c r="G3508" t="s">
        <v>5125</v>
      </c>
      <c r="H3508">
        <v>19458798360</v>
      </c>
      <c r="I3508" t="s">
        <v>5328</v>
      </c>
      <c r="J3508" t="s">
        <v>7291</v>
      </c>
      <c r="K3508">
        <v>9477.61</v>
      </c>
      <c r="L3508" s="12" t="s">
        <v>10118</v>
      </c>
      <c r="M3508" s="10" t="s">
        <v>11374</v>
      </c>
      <c r="N3508">
        <v>3507</v>
      </c>
      <c r="O3508">
        <v>45028</v>
      </c>
      <c r="P3508" t="s">
        <v>11402</v>
      </c>
      <c r="Q3508" s="16">
        <v>2106.02</v>
      </c>
      <c r="R3508">
        <v>7371.59</v>
      </c>
      <c r="S3508">
        <v>59</v>
      </c>
      <c r="T3508">
        <v>3507</v>
      </c>
      <c r="U3508">
        <v>14875.19</v>
      </c>
      <c r="V3508" t="s">
        <v>11412</v>
      </c>
      <c r="W3508">
        <v>4.6900000000000004</v>
      </c>
      <c r="X3508">
        <v>48</v>
      </c>
      <c r="Y3508" t="s">
        <v>11824</v>
      </c>
      <c r="Z3508" t="s">
        <v>12010</v>
      </c>
      <c r="AA3508">
        <v>3507</v>
      </c>
      <c r="AB3508" t="s">
        <v>12015</v>
      </c>
      <c r="AC3508">
        <v>8100.16</v>
      </c>
      <c r="AD3508">
        <v>635.91</v>
      </c>
      <c r="AE3508">
        <v>31.8</v>
      </c>
      <c r="AF3508" t="s">
        <v>11101</v>
      </c>
      <c r="AG3508" t="s">
        <v>11134</v>
      </c>
      <c r="AH3508">
        <v>6508</v>
      </c>
      <c r="AI3508">
        <v>3507</v>
      </c>
      <c r="AJ3508" t="s">
        <v>11104</v>
      </c>
      <c r="AK3508" t="s">
        <v>12028</v>
      </c>
      <c r="AL3508" t="s">
        <v>12032</v>
      </c>
      <c r="AM3508" t="s">
        <v>11155</v>
      </c>
      <c r="AN3508">
        <v>1</v>
      </c>
      <c r="AO3508" s="10" t="s">
        <v>12037</v>
      </c>
      <c r="AP3508" t="str" cm="1">
        <f t="array" ref="AP3508">_xlfn.IFS(
  Table1[[#This Row],[Age]]&lt;=25, "18-25",
  Table1[[#This Row],[Age]]&lt;=35, "26-35",
  Table1[[#This Row],[Age]]&lt;=45, "36-45",
  Table1[[#This Row],[Age]]&lt;=60, "46-60",
  TRUE, "60+")</f>
        <v>36-45</v>
      </c>
    </row>
    <row r="3509" spans="1:42" x14ac:dyDescent="0.3">
      <c r="A3509">
        <v>3508</v>
      </c>
      <c r="B3509" t="s">
        <v>8</v>
      </c>
      <c r="C3509" t="s">
        <v>92</v>
      </c>
      <c r="D3509">
        <v>35</v>
      </c>
      <c r="E3509" t="s">
        <v>106</v>
      </c>
      <c r="F3509" t="s">
        <v>3615</v>
      </c>
      <c r="G3509" t="s">
        <v>5111</v>
      </c>
      <c r="H3509">
        <v>19458798361</v>
      </c>
      <c r="I3509" t="s">
        <v>6799</v>
      </c>
      <c r="J3509" t="s">
        <v>7291</v>
      </c>
      <c r="K3509">
        <v>7097.82</v>
      </c>
      <c r="L3509" s="12" t="s">
        <v>9719</v>
      </c>
      <c r="M3509" s="10" t="s">
        <v>11180</v>
      </c>
      <c r="N3509">
        <v>3508</v>
      </c>
      <c r="O3509">
        <v>45115</v>
      </c>
      <c r="P3509" t="s">
        <v>11402</v>
      </c>
      <c r="Q3509" s="16">
        <v>3167.79</v>
      </c>
      <c r="R3509">
        <v>3930.03</v>
      </c>
      <c r="S3509">
        <v>65</v>
      </c>
      <c r="T3509">
        <v>3508</v>
      </c>
      <c r="U3509">
        <v>20727.439999999999</v>
      </c>
      <c r="V3509" t="s">
        <v>11412</v>
      </c>
      <c r="W3509">
        <v>1.06</v>
      </c>
      <c r="X3509">
        <v>12</v>
      </c>
      <c r="Y3509" t="s">
        <v>10159</v>
      </c>
      <c r="Z3509" t="s">
        <v>12012</v>
      </c>
      <c r="AA3509">
        <v>3508</v>
      </c>
      <c r="AB3509" t="s">
        <v>12017</v>
      </c>
      <c r="AC3509">
        <v>4787.09</v>
      </c>
      <c r="AD3509">
        <v>900.48</v>
      </c>
      <c r="AE3509">
        <v>45.02</v>
      </c>
      <c r="AF3509" t="s">
        <v>11245</v>
      </c>
      <c r="AG3509" t="s">
        <v>11241</v>
      </c>
      <c r="AH3509">
        <v>4998</v>
      </c>
      <c r="AI3509">
        <v>3508</v>
      </c>
      <c r="AJ3509" t="s">
        <v>11312</v>
      </c>
      <c r="AK3509" t="s">
        <v>12029</v>
      </c>
      <c r="AL3509" t="s">
        <v>12031</v>
      </c>
      <c r="AM3509" t="s">
        <v>11125</v>
      </c>
      <c r="AN3509">
        <v>1</v>
      </c>
      <c r="AO3509" s="10" t="s">
        <v>12038</v>
      </c>
      <c r="AP3509" t="str" cm="1">
        <f t="array" ref="AP3509">_xlfn.IFS(
  Table1[[#This Row],[Age]]&lt;=25, "18-25",
  Table1[[#This Row],[Age]]&lt;=35, "26-35",
  Table1[[#This Row],[Age]]&lt;=45, "36-45",
  Table1[[#This Row],[Age]]&lt;=60, "46-60",
  TRUE, "60+")</f>
        <v>26-35</v>
      </c>
    </row>
    <row r="3510" spans="1:42" x14ac:dyDescent="0.3">
      <c r="A3510">
        <v>3509</v>
      </c>
      <c r="B3510" t="s">
        <v>36</v>
      </c>
      <c r="C3510" t="s">
        <v>53</v>
      </c>
      <c r="D3510">
        <v>34</v>
      </c>
      <c r="E3510" t="s">
        <v>106</v>
      </c>
      <c r="F3510" t="s">
        <v>3616</v>
      </c>
      <c r="G3510" t="s">
        <v>5112</v>
      </c>
      <c r="H3510">
        <v>19458798362</v>
      </c>
      <c r="I3510" t="s">
        <v>5922</v>
      </c>
      <c r="J3510" t="s">
        <v>7292</v>
      </c>
      <c r="K3510">
        <v>4195.55</v>
      </c>
      <c r="L3510" s="12" t="s">
        <v>8666</v>
      </c>
      <c r="M3510" s="10" t="s">
        <v>11301</v>
      </c>
      <c r="N3510">
        <v>3509</v>
      </c>
      <c r="O3510">
        <v>45242</v>
      </c>
      <c r="P3510" t="s">
        <v>11402</v>
      </c>
      <c r="Q3510" s="16">
        <v>3812.17</v>
      </c>
      <c r="R3510">
        <v>383.38</v>
      </c>
      <c r="S3510">
        <v>96</v>
      </c>
      <c r="T3510">
        <v>3509</v>
      </c>
      <c r="U3510">
        <v>44129.29</v>
      </c>
      <c r="V3510" t="s">
        <v>11413</v>
      </c>
      <c r="W3510">
        <v>3.36</v>
      </c>
      <c r="X3510">
        <v>48</v>
      </c>
      <c r="Y3510" t="s">
        <v>7431</v>
      </c>
      <c r="Z3510" t="s">
        <v>12010</v>
      </c>
      <c r="AA3510">
        <v>3509</v>
      </c>
      <c r="AB3510" t="s">
        <v>12016</v>
      </c>
      <c r="AC3510">
        <v>8882.4500000000007</v>
      </c>
      <c r="AD3510">
        <v>3490.29</v>
      </c>
      <c r="AE3510">
        <v>174.51</v>
      </c>
      <c r="AF3510" t="s">
        <v>11043</v>
      </c>
      <c r="AG3510" t="s">
        <v>11263</v>
      </c>
      <c r="AH3510">
        <v>5929</v>
      </c>
      <c r="AI3510">
        <v>3509</v>
      </c>
      <c r="AJ3510" t="s">
        <v>11269</v>
      </c>
      <c r="AK3510" t="s">
        <v>12027</v>
      </c>
      <c r="AL3510" t="s">
        <v>12031</v>
      </c>
      <c r="AM3510" t="s">
        <v>11325</v>
      </c>
      <c r="AN3510">
        <v>1</v>
      </c>
      <c r="AO3510" s="10" t="s">
        <v>12040</v>
      </c>
      <c r="AP3510" t="str" cm="1">
        <f t="array" ref="AP3510">_xlfn.IFS(
  Table1[[#This Row],[Age]]&lt;=25, "18-25",
  Table1[[#This Row],[Age]]&lt;=35, "26-35",
  Table1[[#This Row],[Age]]&lt;=45, "36-45",
  Table1[[#This Row],[Age]]&lt;=60, "46-60",
  TRUE, "60+")</f>
        <v>26-35</v>
      </c>
    </row>
    <row r="3511" spans="1:42" x14ac:dyDescent="0.3">
      <c r="A3511">
        <v>3510</v>
      </c>
      <c r="B3511" t="s">
        <v>3</v>
      </c>
      <c r="C3511" t="s">
        <v>94</v>
      </c>
      <c r="D3511">
        <v>26</v>
      </c>
      <c r="E3511" t="s">
        <v>104</v>
      </c>
      <c r="F3511" t="s">
        <v>3617</v>
      </c>
      <c r="G3511" t="s">
        <v>5124</v>
      </c>
      <c r="H3511">
        <v>19458798363</v>
      </c>
      <c r="I3511" t="s">
        <v>7026</v>
      </c>
      <c r="J3511" t="s">
        <v>7291</v>
      </c>
      <c r="K3511">
        <v>2736.91</v>
      </c>
      <c r="L3511" s="12" t="s">
        <v>8556</v>
      </c>
      <c r="M3511" s="10" t="s">
        <v>11175</v>
      </c>
      <c r="N3511">
        <v>3510</v>
      </c>
      <c r="O3511">
        <v>45176</v>
      </c>
      <c r="P3511" t="s">
        <v>11403</v>
      </c>
      <c r="Q3511" s="16">
        <v>175.67</v>
      </c>
      <c r="R3511">
        <v>2561.2399999999998</v>
      </c>
      <c r="S3511">
        <v>37</v>
      </c>
      <c r="T3511">
        <v>3510</v>
      </c>
      <c r="U3511">
        <v>43073.32</v>
      </c>
      <c r="V3511" t="s">
        <v>11411</v>
      </c>
      <c r="W3511">
        <v>6.6</v>
      </c>
      <c r="X3511">
        <v>24</v>
      </c>
      <c r="Y3511" t="s">
        <v>8375</v>
      </c>
      <c r="Z3511" t="s">
        <v>12011</v>
      </c>
      <c r="AA3511">
        <v>3510</v>
      </c>
      <c r="AB3511" t="s">
        <v>12016</v>
      </c>
      <c r="AC3511">
        <v>9280.2000000000007</v>
      </c>
      <c r="AD3511">
        <v>3864.87</v>
      </c>
      <c r="AE3511">
        <v>193.24</v>
      </c>
      <c r="AF3511" t="s">
        <v>11173</v>
      </c>
      <c r="AG3511" t="s">
        <v>11093</v>
      </c>
      <c r="AH3511">
        <v>2974</v>
      </c>
      <c r="AI3511">
        <v>3510</v>
      </c>
      <c r="AJ3511" t="s">
        <v>11198</v>
      </c>
      <c r="AK3511" t="s">
        <v>12028</v>
      </c>
      <c r="AL3511" t="s">
        <v>12032</v>
      </c>
      <c r="AM3511" t="s">
        <v>11178</v>
      </c>
      <c r="AN3511">
        <v>-1</v>
      </c>
      <c r="AO3511" s="10" t="s">
        <v>12042</v>
      </c>
      <c r="AP3511" t="str" cm="1">
        <f t="array" ref="AP3511">_xlfn.IFS(
  Table1[[#This Row],[Age]]&lt;=25, "18-25",
  Table1[[#This Row],[Age]]&lt;=35, "26-35",
  Table1[[#This Row],[Age]]&lt;=45, "36-45",
  Table1[[#This Row],[Age]]&lt;=60, "46-60",
  TRUE, "60+")</f>
        <v>26-35</v>
      </c>
    </row>
    <row r="3512" spans="1:42" x14ac:dyDescent="0.3">
      <c r="A3512">
        <v>3511</v>
      </c>
      <c r="B3512" t="s">
        <v>15</v>
      </c>
      <c r="C3512" t="s">
        <v>85</v>
      </c>
      <c r="D3512">
        <v>64</v>
      </c>
      <c r="E3512" t="s">
        <v>104</v>
      </c>
      <c r="F3512" t="s">
        <v>3618</v>
      </c>
      <c r="G3512" t="s">
        <v>5139</v>
      </c>
      <c r="H3512">
        <v>19458798364</v>
      </c>
      <c r="I3512" t="s">
        <v>6670</v>
      </c>
      <c r="J3512" t="s">
        <v>7292</v>
      </c>
      <c r="K3512">
        <v>7597.8</v>
      </c>
      <c r="L3512" s="12" t="s">
        <v>8558</v>
      </c>
      <c r="M3512" s="10" t="s">
        <v>11218</v>
      </c>
      <c r="N3512">
        <v>3511</v>
      </c>
      <c r="O3512">
        <v>45152</v>
      </c>
      <c r="P3512" t="s">
        <v>11403</v>
      </c>
      <c r="Q3512" s="16">
        <v>2611.09</v>
      </c>
      <c r="R3512">
        <v>4986.71</v>
      </c>
      <c r="S3512">
        <v>20</v>
      </c>
      <c r="T3512">
        <v>3511</v>
      </c>
      <c r="U3512">
        <v>15183.54</v>
      </c>
      <c r="V3512" t="s">
        <v>11412</v>
      </c>
      <c r="W3512">
        <v>1.79</v>
      </c>
      <c r="X3512">
        <v>48</v>
      </c>
      <c r="Y3512" t="s">
        <v>11636</v>
      </c>
      <c r="Z3512" t="s">
        <v>12010</v>
      </c>
      <c r="AA3512">
        <v>3511</v>
      </c>
      <c r="AB3512" t="s">
        <v>12016</v>
      </c>
      <c r="AC3512">
        <v>8660.17</v>
      </c>
      <c r="AD3512">
        <v>4493.7299999999996</v>
      </c>
      <c r="AE3512">
        <v>224.69</v>
      </c>
      <c r="AF3512" t="s">
        <v>11130</v>
      </c>
      <c r="AG3512" t="s">
        <v>11373</v>
      </c>
      <c r="AH3512">
        <v>996</v>
      </c>
      <c r="AI3512">
        <v>3511</v>
      </c>
      <c r="AJ3512" t="s">
        <v>11317</v>
      </c>
      <c r="AK3512" t="s">
        <v>12028</v>
      </c>
      <c r="AL3512" t="s">
        <v>12032</v>
      </c>
      <c r="AM3512" t="s">
        <v>11052</v>
      </c>
      <c r="AN3512">
        <v>1</v>
      </c>
      <c r="AO3512" s="10" t="s">
        <v>12041</v>
      </c>
      <c r="AP3512" t="str" cm="1">
        <f t="array" ref="AP3512">_xlfn.IFS(
  Table1[[#This Row],[Age]]&lt;=25, "18-25",
  Table1[[#This Row],[Age]]&lt;=35, "26-35",
  Table1[[#This Row],[Age]]&lt;=45, "36-45",
  Table1[[#This Row],[Age]]&lt;=60, "46-60",
  TRUE, "60+")</f>
        <v>60+</v>
      </c>
    </row>
    <row r="3513" spans="1:42" x14ac:dyDescent="0.3">
      <c r="A3513">
        <v>3512</v>
      </c>
      <c r="B3513" t="s">
        <v>13</v>
      </c>
      <c r="C3513" t="s">
        <v>69</v>
      </c>
      <c r="D3513">
        <v>35</v>
      </c>
      <c r="E3513" t="s">
        <v>106</v>
      </c>
      <c r="F3513" t="s">
        <v>3619</v>
      </c>
      <c r="G3513" t="s">
        <v>5137</v>
      </c>
      <c r="H3513">
        <v>19458798365</v>
      </c>
      <c r="I3513" t="s">
        <v>6565</v>
      </c>
      <c r="J3513" t="s">
        <v>7291</v>
      </c>
      <c r="K3513">
        <v>8247.06</v>
      </c>
      <c r="L3513" s="12" t="s">
        <v>10119</v>
      </c>
      <c r="M3513" s="10" t="s">
        <v>11094</v>
      </c>
      <c r="N3513">
        <v>3512</v>
      </c>
      <c r="O3513">
        <v>45050</v>
      </c>
      <c r="P3513" t="s">
        <v>11403</v>
      </c>
      <c r="Q3513" s="16">
        <v>4712.28</v>
      </c>
      <c r="R3513">
        <v>3534.78</v>
      </c>
      <c r="S3513">
        <v>72</v>
      </c>
      <c r="T3513">
        <v>3512</v>
      </c>
      <c r="U3513">
        <v>27547.03</v>
      </c>
      <c r="V3513" t="s">
        <v>11412</v>
      </c>
      <c r="W3513">
        <v>3.44</v>
      </c>
      <c r="X3513">
        <v>24</v>
      </c>
      <c r="Y3513" t="s">
        <v>9429</v>
      </c>
      <c r="Z3513" t="s">
        <v>12011</v>
      </c>
      <c r="AA3513">
        <v>3512</v>
      </c>
      <c r="AB3513" t="s">
        <v>12016</v>
      </c>
      <c r="AC3513">
        <v>1755.57</v>
      </c>
      <c r="AD3513">
        <v>3472.03</v>
      </c>
      <c r="AE3513">
        <v>173.6</v>
      </c>
      <c r="AF3513" t="s">
        <v>11321</v>
      </c>
      <c r="AG3513" t="s">
        <v>11079</v>
      </c>
      <c r="AH3513">
        <v>2700</v>
      </c>
      <c r="AI3513">
        <v>3512</v>
      </c>
      <c r="AJ3513" t="s">
        <v>11347</v>
      </c>
      <c r="AK3513" t="s">
        <v>12029</v>
      </c>
      <c r="AL3513" t="s">
        <v>12031</v>
      </c>
      <c r="AM3513" t="s">
        <v>11332</v>
      </c>
      <c r="AN3513">
        <v>1</v>
      </c>
      <c r="AO3513" s="10" t="s">
        <v>12046</v>
      </c>
      <c r="AP3513" t="str" cm="1">
        <f t="array" ref="AP3513">_xlfn.IFS(
  Table1[[#This Row],[Age]]&lt;=25, "18-25",
  Table1[[#This Row],[Age]]&lt;=35, "26-35",
  Table1[[#This Row],[Age]]&lt;=45, "36-45",
  Table1[[#This Row],[Age]]&lt;=60, "46-60",
  TRUE, "60+")</f>
        <v>26-35</v>
      </c>
    </row>
    <row r="3514" spans="1:42" x14ac:dyDescent="0.3">
      <c r="A3514">
        <v>3513</v>
      </c>
      <c r="B3514" t="s">
        <v>7</v>
      </c>
      <c r="C3514" t="s">
        <v>64</v>
      </c>
      <c r="D3514">
        <v>35</v>
      </c>
      <c r="E3514" t="s">
        <v>106</v>
      </c>
      <c r="F3514" t="s">
        <v>3620</v>
      </c>
      <c r="G3514" t="s">
        <v>5140</v>
      </c>
      <c r="H3514">
        <v>19458798366</v>
      </c>
      <c r="I3514" t="s">
        <v>7027</v>
      </c>
      <c r="J3514" t="s">
        <v>7292</v>
      </c>
      <c r="K3514">
        <v>3639.52</v>
      </c>
      <c r="L3514" s="12" t="s">
        <v>8754</v>
      </c>
      <c r="M3514" s="10" t="s">
        <v>11053</v>
      </c>
      <c r="N3514">
        <v>3513</v>
      </c>
      <c r="O3514">
        <v>45231</v>
      </c>
      <c r="P3514" t="s">
        <v>11402</v>
      </c>
      <c r="Q3514" s="16">
        <v>1096.74</v>
      </c>
      <c r="R3514">
        <v>2542.7800000000002</v>
      </c>
      <c r="S3514">
        <v>37</v>
      </c>
      <c r="T3514">
        <v>3513</v>
      </c>
      <c r="U3514">
        <v>24283.34</v>
      </c>
      <c r="V3514" t="s">
        <v>11413</v>
      </c>
      <c r="W3514">
        <v>8.92</v>
      </c>
      <c r="X3514">
        <v>60</v>
      </c>
      <c r="Y3514" t="s">
        <v>10996</v>
      </c>
      <c r="Z3514" t="s">
        <v>12012</v>
      </c>
      <c r="AA3514">
        <v>3513</v>
      </c>
      <c r="AB3514" t="s">
        <v>12016</v>
      </c>
      <c r="AC3514">
        <v>5858.05</v>
      </c>
      <c r="AD3514">
        <v>3537.92</v>
      </c>
      <c r="AE3514">
        <v>176.9</v>
      </c>
      <c r="AF3514" t="s">
        <v>11085</v>
      </c>
      <c r="AG3514" t="s">
        <v>11370</v>
      </c>
      <c r="AH3514">
        <v>9866</v>
      </c>
      <c r="AI3514">
        <v>3513</v>
      </c>
      <c r="AJ3514" t="s">
        <v>11042</v>
      </c>
      <c r="AK3514" t="s">
        <v>12027</v>
      </c>
      <c r="AL3514" t="s">
        <v>12032</v>
      </c>
      <c r="AM3514" t="s">
        <v>11329</v>
      </c>
      <c r="AN3514">
        <v>1</v>
      </c>
      <c r="AO3514" s="10" t="s">
        <v>12040</v>
      </c>
      <c r="AP3514" t="str" cm="1">
        <f t="array" ref="AP3514">_xlfn.IFS(
  Table1[[#This Row],[Age]]&lt;=25, "18-25",
  Table1[[#This Row],[Age]]&lt;=35, "26-35",
  Table1[[#This Row],[Age]]&lt;=45, "36-45",
  Table1[[#This Row],[Age]]&lt;=60, "46-60",
  TRUE, "60+")</f>
        <v>26-35</v>
      </c>
    </row>
    <row r="3515" spans="1:42" x14ac:dyDescent="0.3">
      <c r="A3515">
        <v>3514</v>
      </c>
      <c r="B3515" t="s">
        <v>19</v>
      </c>
      <c r="C3515" t="s">
        <v>55</v>
      </c>
      <c r="D3515">
        <v>22</v>
      </c>
      <c r="E3515" t="s">
        <v>105</v>
      </c>
      <c r="F3515" t="s">
        <v>3621</v>
      </c>
      <c r="G3515" t="s">
        <v>5145</v>
      </c>
      <c r="H3515">
        <v>19458798367</v>
      </c>
      <c r="I3515" t="s">
        <v>7028</v>
      </c>
      <c r="J3515" t="s">
        <v>7292</v>
      </c>
      <c r="K3515">
        <v>1801.61</v>
      </c>
      <c r="L3515" s="12" t="s">
        <v>10120</v>
      </c>
      <c r="M3515" s="10" t="s">
        <v>11084</v>
      </c>
      <c r="N3515">
        <v>3514</v>
      </c>
      <c r="O3515">
        <v>45205</v>
      </c>
      <c r="P3515" t="s">
        <v>11403</v>
      </c>
      <c r="Q3515" s="16">
        <v>396.57</v>
      </c>
      <c r="R3515">
        <v>2198.1799999999998</v>
      </c>
      <c r="S3515">
        <v>31</v>
      </c>
      <c r="T3515">
        <v>3514</v>
      </c>
      <c r="U3515">
        <v>32883.08</v>
      </c>
      <c r="V3515" t="s">
        <v>11413</v>
      </c>
      <c r="W3515">
        <v>7.23</v>
      </c>
      <c r="X3515">
        <v>48</v>
      </c>
      <c r="Y3515" t="s">
        <v>11705</v>
      </c>
      <c r="Z3515" t="s">
        <v>12010</v>
      </c>
      <c r="AA3515">
        <v>3514</v>
      </c>
      <c r="AB3515" t="s">
        <v>12016</v>
      </c>
      <c r="AC3515">
        <v>9515.99</v>
      </c>
      <c r="AD3515">
        <v>1162.97</v>
      </c>
      <c r="AE3515">
        <v>58.15</v>
      </c>
      <c r="AF3515" t="s">
        <v>11364</v>
      </c>
      <c r="AG3515" t="s">
        <v>11189</v>
      </c>
      <c r="AH3515">
        <v>5895</v>
      </c>
      <c r="AI3515">
        <v>3514</v>
      </c>
      <c r="AJ3515" t="s">
        <v>11108</v>
      </c>
      <c r="AK3515" t="s">
        <v>12028</v>
      </c>
      <c r="AL3515" t="s">
        <v>12031</v>
      </c>
      <c r="AM3515" t="s">
        <v>11265</v>
      </c>
      <c r="AN3515">
        <v>1</v>
      </c>
      <c r="AO3515" s="10" t="s">
        <v>12044</v>
      </c>
      <c r="AP3515" t="str" cm="1">
        <f t="array" ref="AP3515">_xlfn.IFS(
  Table1[[#This Row],[Age]]&lt;=25, "18-25",
  Table1[[#This Row],[Age]]&lt;=35, "26-35",
  Table1[[#This Row],[Age]]&lt;=45, "36-45",
  Table1[[#This Row],[Age]]&lt;=60, "46-60",
  TRUE, "60+")</f>
        <v>18-25</v>
      </c>
    </row>
    <row r="3516" spans="1:42" x14ac:dyDescent="0.3">
      <c r="A3516">
        <v>3515</v>
      </c>
      <c r="B3516" t="s">
        <v>37</v>
      </c>
      <c r="C3516" t="s">
        <v>39</v>
      </c>
      <c r="D3516">
        <v>65</v>
      </c>
      <c r="E3516" t="s">
        <v>106</v>
      </c>
      <c r="F3516" t="s">
        <v>3622</v>
      </c>
      <c r="G3516" t="s">
        <v>5118</v>
      </c>
      <c r="H3516">
        <v>19458798368</v>
      </c>
      <c r="I3516" t="s">
        <v>6595</v>
      </c>
      <c r="J3516" t="s">
        <v>7292</v>
      </c>
      <c r="K3516">
        <v>4973.22</v>
      </c>
      <c r="L3516" s="12" t="s">
        <v>10121</v>
      </c>
      <c r="M3516" s="10" t="s">
        <v>11234</v>
      </c>
      <c r="N3516">
        <v>3515</v>
      </c>
      <c r="O3516">
        <v>45250</v>
      </c>
      <c r="P3516" t="s">
        <v>11402</v>
      </c>
      <c r="Q3516" s="16">
        <v>3857.12</v>
      </c>
      <c r="R3516">
        <v>8830.34</v>
      </c>
      <c r="S3516">
        <v>95</v>
      </c>
      <c r="T3516">
        <v>3515</v>
      </c>
      <c r="U3516">
        <v>11481.1</v>
      </c>
      <c r="V3516" t="s">
        <v>11411</v>
      </c>
      <c r="W3516">
        <v>1.63</v>
      </c>
      <c r="X3516">
        <v>60</v>
      </c>
      <c r="Y3516" t="s">
        <v>11880</v>
      </c>
      <c r="Z3516" t="s">
        <v>12011</v>
      </c>
      <c r="AA3516">
        <v>3515</v>
      </c>
      <c r="AB3516" t="s">
        <v>12016</v>
      </c>
      <c r="AC3516">
        <v>9673.49</v>
      </c>
      <c r="AD3516">
        <v>4729.59</v>
      </c>
      <c r="AE3516">
        <v>236.48</v>
      </c>
      <c r="AF3516" t="s">
        <v>11185</v>
      </c>
      <c r="AG3516" t="s">
        <v>11283</v>
      </c>
      <c r="AH3516">
        <v>5006</v>
      </c>
      <c r="AI3516">
        <v>3515</v>
      </c>
      <c r="AJ3516" t="s">
        <v>11126</v>
      </c>
      <c r="AK3516" t="s">
        <v>12028</v>
      </c>
      <c r="AL3516" t="s">
        <v>12031</v>
      </c>
      <c r="AM3516" t="s">
        <v>11183</v>
      </c>
      <c r="AN3516">
        <v>1</v>
      </c>
      <c r="AO3516" s="10" t="s">
        <v>12040</v>
      </c>
      <c r="AP3516" t="str" cm="1">
        <f t="array" ref="AP3516">_xlfn.IFS(
  Table1[[#This Row],[Age]]&lt;=25, "18-25",
  Table1[[#This Row],[Age]]&lt;=35, "26-35",
  Table1[[#This Row],[Age]]&lt;=45, "36-45",
  Table1[[#This Row],[Age]]&lt;=60, "46-60",
  TRUE, "60+")</f>
        <v>60+</v>
      </c>
    </row>
    <row r="3517" spans="1:42" x14ac:dyDescent="0.3">
      <c r="A3517">
        <v>3516</v>
      </c>
      <c r="B3517" t="s">
        <v>3</v>
      </c>
      <c r="C3517" t="s">
        <v>53</v>
      </c>
      <c r="D3517">
        <v>26</v>
      </c>
      <c r="E3517" t="s">
        <v>104</v>
      </c>
      <c r="F3517" t="s">
        <v>3623</v>
      </c>
      <c r="G3517" t="s">
        <v>5135</v>
      </c>
      <c r="H3517">
        <v>19458798369</v>
      </c>
      <c r="I3517" t="s">
        <v>5881</v>
      </c>
      <c r="J3517" t="s">
        <v>7292</v>
      </c>
      <c r="K3517">
        <v>4738.17</v>
      </c>
      <c r="L3517" s="12" t="s">
        <v>8431</v>
      </c>
      <c r="M3517" s="10" t="s">
        <v>11372</v>
      </c>
      <c r="N3517">
        <v>3516</v>
      </c>
      <c r="O3517">
        <v>45217</v>
      </c>
      <c r="P3517" t="s">
        <v>11403</v>
      </c>
      <c r="Q3517" s="16">
        <v>3709.79</v>
      </c>
      <c r="R3517">
        <v>1028.3800000000001</v>
      </c>
      <c r="S3517">
        <v>25</v>
      </c>
      <c r="T3517">
        <v>3516</v>
      </c>
      <c r="U3517">
        <v>5167.4799999999996</v>
      </c>
      <c r="V3517" t="s">
        <v>11412</v>
      </c>
      <c r="W3517">
        <v>9.93</v>
      </c>
      <c r="X3517">
        <v>12</v>
      </c>
      <c r="Y3517" t="s">
        <v>11973</v>
      </c>
      <c r="Z3517" t="s">
        <v>12012</v>
      </c>
      <c r="AA3517">
        <v>3516</v>
      </c>
      <c r="AB3517" t="s">
        <v>12017</v>
      </c>
      <c r="AC3517">
        <v>5734.74</v>
      </c>
      <c r="AD3517">
        <v>3563.8</v>
      </c>
      <c r="AE3517">
        <v>178.19</v>
      </c>
      <c r="AF3517" t="s">
        <v>11255</v>
      </c>
      <c r="AG3517" t="s">
        <v>11236</v>
      </c>
      <c r="AH3517">
        <v>4419</v>
      </c>
      <c r="AI3517">
        <v>3516</v>
      </c>
      <c r="AJ3517" t="s">
        <v>11235</v>
      </c>
      <c r="AK3517" t="s">
        <v>12028</v>
      </c>
      <c r="AL3517" t="s">
        <v>12031</v>
      </c>
      <c r="AM3517" t="s">
        <v>11334</v>
      </c>
      <c r="AN3517">
        <v>1</v>
      </c>
      <c r="AO3517" s="10" t="s">
        <v>12044</v>
      </c>
      <c r="AP3517" t="str" cm="1">
        <f t="array" ref="AP3517">_xlfn.IFS(
  Table1[[#This Row],[Age]]&lt;=25, "18-25",
  Table1[[#This Row],[Age]]&lt;=35, "26-35",
  Table1[[#This Row],[Age]]&lt;=45, "36-45",
  Table1[[#This Row],[Age]]&lt;=60, "46-60",
  TRUE, "60+")</f>
        <v>26-35</v>
      </c>
    </row>
    <row r="3518" spans="1:42" x14ac:dyDescent="0.3">
      <c r="A3518">
        <v>3517</v>
      </c>
      <c r="B3518" t="s">
        <v>33</v>
      </c>
      <c r="C3518" t="s">
        <v>99</v>
      </c>
      <c r="D3518">
        <v>52</v>
      </c>
      <c r="E3518" t="s">
        <v>106</v>
      </c>
      <c r="F3518" t="s">
        <v>3624</v>
      </c>
      <c r="G3518" t="s">
        <v>5118</v>
      </c>
      <c r="H3518">
        <v>19458798370</v>
      </c>
      <c r="I3518" t="s">
        <v>6052</v>
      </c>
      <c r="J3518" t="s">
        <v>7291</v>
      </c>
      <c r="K3518">
        <v>7281.49</v>
      </c>
      <c r="L3518" s="12" t="s">
        <v>10122</v>
      </c>
      <c r="M3518" s="10" t="s">
        <v>11360</v>
      </c>
      <c r="N3518">
        <v>3517</v>
      </c>
      <c r="O3518">
        <v>45204</v>
      </c>
      <c r="P3518" t="s">
        <v>11402</v>
      </c>
      <c r="Q3518" s="16">
        <v>1956.87</v>
      </c>
      <c r="R3518">
        <v>9238.36</v>
      </c>
      <c r="S3518">
        <v>50</v>
      </c>
      <c r="T3518">
        <v>3517</v>
      </c>
      <c r="U3518">
        <v>2335.5</v>
      </c>
      <c r="V3518" t="s">
        <v>11413</v>
      </c>
      <c r="W3518">
        <v>9.51</v>
      </c>
      <c r="X3518">
        <v>48</v>
      </c>
      <c r="Y3518" t="s">
        <v>11611</v>
      </c>
      <c r="Z3518" t="s">
        <v>12012</v>
      </c>
      <c r="AA3518">
        <v>3517</v>
      </c>
      <c r="AB3518" t="s">
        <v>12017</v>
      </c>
      <c r="AC3518">
        <v>4894.3</v>
      </c>
      <c r="AD3518">
        <v>887.2</v>
      </c>
      <c r="AE3518">
        <v>44.36</v>
      </c>
      <c r="AF3518" t="s">
        <v>11160</v>
      </c>
      <c r="AG3518" t="s">
        <v>11385</v>
      </c>
      <c r="AH3518">
        <v>2566</v>
      </c>
      <c r="AI3518">
        <v>3517</v>
      </c>
      <c r="AJ3518" t="s">
        <v>11212</v>
      </c>
      <c r="AK3518" t="s">
        <v>12027</v>
      </c>
      <c r="AL3518" t="s">
        <v>12032</v>
      </c>
      <c r="AM3518" t="s">
        <v>11393</v>
      </c>
      <c r="AN3518">
        <v>1</v>
      </c>
      <c r="AO3518" s="10" t="s">
        <v>12044</v>
      </c>
      <c r="AP3518" t="str" cm="1">
        <f t="array" ref="AP3518">_xlfn.IFS(
  Table1[[#This Row],[Age]]&lt;=25, "18-25",
  Table1[[#This Row],[Age]]&lt;=35, "26-35",
  Table1[[#This Row],[Age]]&lt;=45, "36-45",
  Table1[[#This Row],[Age]]&lt;=60, "46-60",
  TRUE, "60+")</f>
        <v>46-60</v>
      </c>
    </row>
    <row r="3519" spans="1:42" x14ac:dyDescent="0.3">
      <c r="A3519">
        <v>3518</v>
      </c>
      <c r="B3519" t="s">
        <v>30</v>
      </c>
      <c r="C3519" t="s">
        <v>81</v>
      </c>
      <c r="D3519">
        <v>61</v>
      </c>
      <c r="E3519" t="s">
        <v>106</v>
      </c>
      <c r="F3519" t="s">
        <v>3625</v>
      </c>
      <c r="G3519" t="s">
        <v>5110</v>
      </c>
      <c r="H3519">
        <v>19458798371</v>
      </c>
      <c r="I3519" t="s">
        <v>7029</v>
      </c>
      <c r="J3519" t="s">
        <v>7292</v>
      </c>
      <c r="K3519">
        <v>9734.5300000000007</v>
      </c>
      <c r="L3519" s="12" t="s">
        <v>10123</v>
      </c>
      <c r="M3519" s="10" t="s">
        <v>11116</v>
      </c>
      <c r="N3519">
        <v>3518</v>
      </c>
      <c r="O3519">
        <v>45084</v>
      </c>
      <c r="P3519" t="s">
        <v>11403</v>
      </c>
      <c r="Q3519" s="16">
        <v>4152.93</v>
      </c>
      <c r="R3519">
        <v>5581.6</v>
      </c>
      <c r="S3519">
        <v>49</v>
      </c>
      <c r="T3519">
        <v>3518</v>
      </c>
      <c r="U3519">
        <v>19689.45</v>
      </c>
      <c r="V3519" t="s">
        <v>11412</v>
      </c>
      <c r="W3519">
        <v>2.2799999999999998</v>
      </c>
      <c r="X3519">
        <v>36</v>
      </c>
      <c r="Y3519" t="s">
        <v>11453</v>
      </c>
      <c r="Z3519" t="s">
        <v>12011</v>
      </c>
      <c r="AA3519">
        <v>3518</v>
      </c>
      <c r="AB3519" t="s">
        <v>12015</v>
      </c>
      <c r="AC3519">
        <v>2696.65</v>
      </c>
      <c r="AD3519">
        <v>3244.81</v>
      </c>
      <c r="AE3519">
        <v>162.24</v>
      </c>
      <c r="AF3519" t="s">
        <v>11040</v>
      </c>
      <c r="AG3519" t="s">
        <v>11255</v>
      </c>
      <c r="AH3519">
        <v>8127</v>
      </c>
      <c r="AI3519">
        <v>3518</v>
      </c>
      <c r="AJ3519" t="s">
        <v>11130</v>
      </c>
      <c r="AK3519" t="s">
        <v>12029</v>
      </c>
      <c r="AL3519" t="s">
        <v>12032</v>
      </c>
      <c r="AM3519" t="s">
        <v>11344</v>
      </c>
      <c r="AN3519">
        <v>1</v>
      </c>
      <c r="AO3519" s="10" t="s">
        <v>12043</v>
      </c>
      <c r="AP3519" t="str" cm="1">
        <f t="array" ref="AP3519">_xlfn.IFS(
  Table1[[#This Row],[Age]]&lt;=25, "18-25",
  Table1[[#This Row],[Age]]&lt;=35, "26-35",
  Table1[[#This Row],[Age]]&lt;=45, "36-45",
  Table1[[#This Row],[Age]]&lt;=60, "46-60",
  TRUE, "60+")</f>
        <v>60+</v>
      </c>
    </row>
    <row r="3520" spans="1:42" x14ac:dyDescent="0.3">
      <c r="A3520">
        <v>3519</v>
      </c>
      <c r="B3520" t="s">
        <v>26</v>
      </c>
      <c r="C3520" t="s">
        <v>90</v>
      </c>
      <c r="D3520">
        <v>63</v>
      </c>
      <c r="E3520" t="s">
        <v>104</v>
      </c>
      <c r="F3520" t="s">
        <v>3626</v>
      </c>
      <c r="G3520" t="s">
        <v>5140</v>
      </c>
      <c r="H3520">
        <v>19458798372</v>
      </c>
      <c r="I3520" t="s">
        <v>5990</v>
      </c>
      <c r="J3520" t="s">
        <v>7291</v>
      </c>
      <c r="K3520">
        <v>5359.69</v>
      </c>
      <c r="L3520" s="12" t="s">
        <v>9752</v>
      </c>
      <c r="M3520" s="10" t="s">
        <v>11301</v>
      </c>
      <c r="N3520">
        <v>3519</v>
      </c>
      <c r="O3520">
        <v>44929</v>
      </c>
      <c r="P3520" t="s">
        <v>11404</v>
      </c>
      <c r="Q3520" s="16">
        <v>2724.07</v>
      </c>
      <c r="R3520">
        <v>2635.62</v>
      </c>
      <c r="S3520">
        <v>8</v>
      </c>
      <c r="T3520">
        <v>3519</v>
      </c>
      <c r="U3520">
        <v>47383.98</v>
      </c>
      <c r="V3520" t="s">
        <v>11411</v>
      </c>
      <c r="W3520">
        <v>9.3000000000000007</v>
      </c>
      <c r="X3520">
        <v>36</v>
      </c>
      <c r="Y3520" t="s">
        <v>11591</v>
      </c>
      <c r="Z3520" t="s">
        <v>12012</v>
      </c>
      <c r="AA3520">
        <v>3519</v>
      </c>
      <c r="AB3520" t="s">
        <v>12016</v>
      </c>
      <c r="AC3520">
        <v>9974.58</v>
      </c>
      <c r="AD3520">
        <v>4048.04</v>
      </c>
      <c r="AE3520">
        <v>202.4</v>
      </c>
      <c r="AF3520" t="s">
        <v>11383</v>
      </c>
      <c r="AG3520" t="s">
        <v>11268</v>
      </c>
      <c r="AH3520">
        <v>2292</v>
      </c>
      <c r="AI3520">
        <v>3519</v>
      </c>
      <c r="AJ3520" t="s">
        <v>11297</v>
      </c>
      <c r="AK3520" t="s">
        <v>12029</v>
      </c>
      <c r="AL3520" t="s">
        <v>12031</v>
      </c>
      <c r="AM3520" t="s">
        <v>11354</v>
      </c>
      <c r="AN3520">
        <v>1</v>
      </c>
      <c r="AO3520" s="10" t="s">
        <v>12039</v>
      </c>
      <c r="AP3520" t="str" cm="1">
        <f t="array" ref="AP3520">_xlfn.IFS(
  Table1[[#This Row],[Age]]&lt;=25, "18-25",
  Table1[[#This Row],[Age]]&lt;=35, "26-35",
  Table1[[#This Row],[Age]]&lt;=45, "36-45",
  Table1[[#This Row],[Age]]&lt;=60, "46-60",
  TRUE, "60+")</f>
        <v>60+</v>
      </c>
    </row>
    <row r="3521" spans="1:42" x14ac:dyDescent="0.3">
      <c r="A3521">
        <v>3520</v>
      </c>
      <c r="B3521" t="s">
        <v>26</v>
      </c>
      <c r="C3521" t="s">
        <v>88</v>
      </c>
      <c r="D3521">
        <v>18</v>
      </c>
      <c r="E3521" t="s">
        <v>105</v>
      </c>
      <c r="F3521" t="s">
        <v>3627</v>
      </c>
      <c r="G3521" t="s">
        <v>5136</v>
      </c>
      <c r="H3521">
        <v>19458798373</v>
      </c>
      <c r="I3521" t="s">
        <v>7030</v>
      </c>
      <c r="J3521" t="s">
        <v>7291</v>
      </c>
      <c r="K3521">
        <v>7344.02</v>
      </c>
      <c r="L3521" s="12" t="s">
        <v>10124</v>
      </c>
      <c r="M3521" s="10" t="s">
        <v>11365</v>
      </c>
      <c r="N3521">
        <v>3520</v>
      </c>
      <c r="O3521">
        <v>45257</v>
      </c>
      <c r="P3521" t="s">
        <v>11403</v>
      </c>
      <c r="Q3521" s="16">
        <v>2382.0500000000002</v>
      </c>
      <c r="R3521">
        <v>4961.97</v>
      </c>
      <c r="S3521">
        <v>94</v>
      </c>
      <c r="T3521">
        <v>3520</v>
      </c>
      <c r="U3521">
        <v>34555.9</v>
      </c>
      <c r="V3521" t="s">
        <v>11411</v>
      </c>
      <c r="W3521">
        <v>5.95</v>
      </c>
      <c r="X3521">
        <v>60</v>
      </c>
      <c r="Y3521" t="s">
        <v>8665</v>
      </c>
      <c r="Z3521" t="s">
        <v>12011</v>
      </c>
      <c r="AA3521">
        <v>3520</v>
      </c>
      <c r="AB3521" t="s">
        <v>12017</v>
      </c>
      <c r="AC3521">
        <v>6578.78</v>
      </c>
      <c r="AD3521">
        <v>2316.4899999999998</v>
      </c>
      <c r="AE3521">
        <v>115.82</v>
      </c>
      <c r="AF3521" t="s">
        <v>11061</v>
      </c>
      <c r="AG3521" t="s">
        <v>11213</v>
      </c>
      <c r="AH3521">
        <v>8809</v>
      </c>
      <c r="AI3521">
        <v>3520</v>
      </c>
      <c r="AJ3521" t="s">
        <v>11143</v>
      </c>
      <c r="AK3521" t="s">
        <v>12028</v>
      </c>
      <c r="AL3521" t="s">
        <v>12031</v>
      </c>
      <c r="AM3521" t="s">
        <v>11272</v>
      </c>
      <c r="AN3521">
        <v>1</v>
      </c>
      <c r="AO3521" s="10" t="s">
        <v>12040</v>
      </c>
      <c r="AP3521" t="str" cm="1">
        <f t="array" ref="AP3521">_xlfn.IFS(
  Table1[[#This Row],[Age]]&lt;=25, "18-25",
  Table1[[#This Row],[Age]]&lt;=35, "26-35",
  Table1[[#This Row],[Age]]&lt;=45, "36-45",
  Table1[[#This Row],[Age]]&lt;=60, "46-60",
  TRUE, "60+")</f>
        <v>18-25</v>
      </c>
    </row>
    <row r="3522" spans="1:42" x14ac:dyDescent="0.3">
      <c r="A3522">
        <v>3521</v>
      </c>
      <c r="B3522" t="s">
        <v>33</v>
      </c>
      <c r="C3522" t="s">
        <v>75</v>
      </c>
      <c r="D3522">
        <v>58</v>
      </c>
      <c r="E3522" t="s">
        <v>106</v>
      </c>
      <c r="F3522" t="s">
        <v>3628</v>
      </c>
      <c r="G3522" t="s">
        <v>5127</v>
      </c>
      <c r="H3522">
        <v>19458798374</v>
      </c>
      <c r="I3522" t="s">
        <v>7031</v>
      </c>
      <c r="J3522" t="s">
        <v>7291</v>
      </c>
      <c r="K3522">
        <v>3570.74</v>
      </c>
      <c r="L3522" s="12" t="s">
        <v>10125</v>
      </c>
      <c r="M3522" s="10" t="s">
        <v>11265</v>
      </c>
      <c r="N3522">
        <v>3521</v>
      </c>
      <c r="O3522">
        <v>44936</v>
      </c>
      <c r="P3522" t="s">
        <v>11402</v>
      </c>
      <c r="Q3522" s="16">
        <v>4111.0600000000004</v>
      </c>
      <c r="R3522">
        <v>-540.32000000000005</v>
      </c>
      <c r="S3522">
        <v>94</v>
      </c>
      <c r="T3522">
        <v>3521</v>
      </c>
      <c r="U3522">
        <v>37707.379999999997</v>
      </c>
      <c r="V3522" t="s">
        <v>11412</v>
      </c>
      <c r="W3522">
        <v>9.36</v>
      </c>
      <c r="X3522">
        <v>36</v>
      </c>
      <c r="Y3522" t="s">
        <v>11569</v>
      </c>
      <c r="Z3522" t="s">
        <v>12012</v>
      </c>
      <c r="AA3522">
        <v>3521</v>
      </c>
      <c r="AB3522" t="s">
        <v>12016</v>
      </c>
      <c r="AC3522">
        <v>1718.83</v>
      </c>
      <c r="AD3522">
        <v>1687.97</v>
      </c>
      <c r="AE3522">
        <v>84.4</v>
      </c>
      <c r="AF3522" t="s">
        <v>11338</v>
      </c>
      <c r="AG3522" t="s">
        <v>11179</v>
      </c>
      <c r="AH3522">
        <v>2382</v>
      </c>
      <c r="AI3522">
        <v>3521</v>
      </c>
      <c r="AJ3522" t="s">
        <v>11168</v>
      </c>
      <c r="AK3522" t="s">
        <v>12029</v>
      </c>
      <c r="AL3522" t="s">
        <v>12031</v>
      </c>
      <c r="AM3522" t="s">
        <v>11394</v>
      </c>
      <c r="AN3522">
        <v>1</v>
      </c>
      <c r="AO3522" s="10" t="s">
        <v>12039</v>
      </c>
      <c r="AP3522" t="str" cm="1">
        <f t="array" ref="AP3522">_xlfn.IFS(
  Table1[[#This Row],[Age]]&lt;=25, "18-25",
  Table1[[#This Row],[Age]]&lt;=35, "26-35",
  Table1[[#This Row],[Age]]&lt;=45, "36-45",
  Table1[[#This Row],[Age]]&lt;=60, "46-60",
  TRUE, "60+")</f>
        <v>46-60</v>
      </c>
    </row>
    <row r="3523" spans="1:42" x14ac:dyDescent="0.3">
      <c r="A3523">
        <v>3522</v>
      </c>
      <c r="B3523" t="s">
        <v>15</v>
      </c>
      <c r="C3523" t="s">
        <v>89</v>
      </c>
      <c r="D3523">
        <v>26</v>
      </c>
      <c r="E3523" t="s">
        <v>104</v>
      </c>
      <c r="F3523" t="s">
        <v>3629</v>
      </c>
      <c r="G3523" t="s">
        <v>5122</v>
      </c>
      <c r="H3523">
        <v>19458798375</v>
      </c>
      <c r="I3523" t="s">
        <v>5310</v>
      </c>
      <c r="J3523" t="s">
        <v>7291</v>
      </c>
      <c r="K3523">
        <v>6035.79</v>
      </c>
      <c r="L3523" s="12" t="s">
        <v>8570</v>
      </c>
      <c r="M3523" s="10" t="s">
        <v>11261</v>
      </c>
      <c r="N3523">
        <v>3522</v>
      </c>
      <c r="O3523">
        <v>44993</v>
      </c>
      <c r="P3523" t="s">
        <v>11402</v>
      </c>
      <c r="Q3523" s="16">
        <v>499.72</v>
      </c>
      <c r="R3523">
        <v>5536.07</v>
      </c>
      <c r="S3523">
        <v>91</v>
      </c>
      <c r="T3523">
        <v>3522</v>
      </c>
      <c r="U3523">
        <v>47313.02</v>
      </c>
      <c r="V3523" t="s">
        <v>11411</v>
      </c>
      <c r="W3523">
        <v>9.7100000000000009</v>
      </c>
      <c r="X3523">
        <v>24</v>
      </c>
      <c r="Y3523" t="s">
        <v>11716</v>
      </c>
      <c r="Z3523" t="s">
        <v>12012</v>
      </c>
      <c r="AA3523">
        <v>3522</v>
      </c>
      <c r="AB3523" t="s">
        <v>12015</v>
      </c>
      <c r="AC3523">
        <v>8893.6299999999992</v>
      </c>
      <c r="AD3523">
        <v>4298.4799999999996</v>
      </c>
      <c r="AE3523">
        <v>214.92</v>
      </c>
      <c r="AF3523" t="s">
        <v>11389</v>
      </c>
      <c r="AG3523" t="s">
        <v>11252</v>
      </c>
      <c r="AH3523">
        <v>3073</v>
      </c>
      <c r="AI3523">
        <v>3522</v>
      </c>
      <c r="AJ3523" t="s">
        <v>11209</v>
      </c>
      <c r="AK3523" t="s">
        <v>12029</v>
      </c>
      <c r="AL3523" t="s">
        <v>12031</v>
      </c>
      <c r="AM3523" t="s">
        <v>11188</v>
      </c>
      <c r="AN3523">
        <v>1</v>
      </c>
      <c r="AO3523" s="10" t="s">
        <v>12047</v>
      </c>
      <c r="AP3523" t="str" cm="1">
        <f t="array" ref="AP3523">_xlfn.IFS(
  Table1[[#This Row],[Age]]&lt;=25, "18-25",
  Table1[[#This Row],[Age]]&lt;=35, "26-35",
  Table1[[#This Row],[Age]]&lt;=45, "36-45",
  Table1[[#This Row],[Age]]&lt;=60, "46-60",
  TRUE, "60+")</f>
        <v>26-35</v>
      </c>
    </row>
    <row r="3524" spans="1:42" x14ac:dyDescent="0.3">
      <c r="A3524">
        <v>3523</v>
      </c>
      <c r="B3524" t="s">
        <v>21</v>
      </c>
      <c r="C3524" t="s">
        <v>69</v>
      </c>
      <c r="D3524">
        <v>49</v>
      </c>
      <c r="E3524" t="s">
        <v>104</v>
      </c>
      <c r="F3524" t="s">
        <v>3630</v>
      </c>
      <c r="G3524" t="s">
        <v>5140</v>
      </c>
      <c r="H3524">
        <v>19458798376</v>
      </c>
      <c r="I3524" t="s">
        <v>5574</v>
      </c>
      <c r="J3524" t="s">
        <v>7292</v>
      </c>
      <c r="K3524">
        <v>1241.75</v>
      </c>
      <c r="L3524" s="12" t="s">
        <v>7774</v>
      </c>
      <c r="M3524" s="10" t="s">
        <v>11167</v>
      </c>
      <c r="N3524">
        <v>3523</v>
      </c>
      <c r="O3524">
        <v>45095</v>
      </c>
      <c r="P3524" t="s">
        <v>11402</v>
      </c>
      <c r="Q3524" s="16">
        <v>1127.26</v>
      </c>
      <c r="R3524">
        <v>2369.0100000000002</v>
      </c>
      <c r="S3524">
        <v>35</v>
      </c>
      <c r="T3524">
        <v>3523</v>
      </c>
      <c r="U3524">
        <v>21680.53</v>
      </c>
      <c r="V3524" t="s">
        <v>11413</v>
      </c>
      <c r="W3524">
        <v>7.24</v>
      </c>
      <c r="X3524">
        <v>12</v>
      </c>
      <c r="Y3524" t="s">
        <v>11708</v>
      </c>
      <c r="Z3524" t="s">
        <v>12010</v>
      </c>
      <c r="AA3524">
        <v>3523</v>
      </c>
      <c r="AB3524" t="s">
        <v>12016</v>
      </c>
      <c r="AC3524">
        <v>6910.07</v>
      </c>
      <c r="AD3524">
        <v>4273.92</v>
      </c>
      <c r="AE3524">
        <v>213.7</v>
      </c>
      <c r="AF3524" t="s">
        <v>11134</v>
      </c>
      <c r="AG3524" t="s">
        <v>11100</v>
      </c>
      <c r="AH3524">
        <v>1023</v>
      </c>
      <c r="AI3524">
        <v>3523</v>
      </c>
      <c r="AJ3524" t="s">
        <v>11194</v>
      </c>
      <c r="AK3524" t="s">
        <v>12028</v>
      </c>
      <c r="AL3524" t="s">
        <v>12031</v>
      </c>
      <c r="AM3524" t="s">
        <v>11090</v>
      </c>
      <c r="AN3524">
        <v>1</v>
      </c>
      <c r="AO3524" s="10" t="s">
        <v>12043</v>
      </c>
      <c r="AP3524" t="str" cm="1">
        <f t="array" ref="AP3524">_xlfn.IFS(
  Table1[[#This Row],[Age]]&lt;=25, "18-25",
  Table1[[#This Row],[Age]]&lt;=35, "26-35",
  Table1[[#This Row],[Age]]&lt;=45, "36-45",
  Table1[[#This Row],[Age]]&lt;=60, "46-60",
  TRUE, "60+")</f>
        <v>46-60</v>
      </c>
    </row>
    <row r="3525" spans="1:42" x14ac:dyDescent="0.3">
      <c r="A3525">
        <v>3524</v>
      </c>
      <c r="B3525" t="s">
        <v>45</v>
      </c>
      <c r="C3525" t="s">
        <v>67</v>
      </c>
      <c r="D3525">
        <v>37</v>
      </c>
      <c r="E3525" t="s">
        <v>104</v>
      </c>
      <c r="F3525" t="s">
        <v>3631</v>
      </c>
      <c r="G3525" t="s">
        <v>5120</v>
      </c>
      <c r="H3525">
        <v>19458798377</v>
      </c>
      <c r="I3525" t="s">
        <v>6903</v>
      </c>
      <c r="J3525" t="s">
        <v>7291</v>
      </c>
      <c r="K3525">
        <v>8167.85</v>
      </c>
      <c r="L3525" s="12" t="s">
        <v>10126</v>
      </c>
      <c r="M3525" s="10" t="s">
        <v>11139</v>
      </c>
      <c r="N3525">
        <v>3524</v>
      </c>
      <c r="O3525">
        <v>44976</v>
      </c>
      <c r="P3525" t="s">
        <v>11404</v>
      </c>
      <c r="Q3525" s="16">
        <v>2226.2399999999998</v>
      </c>
      <c r="R3525">
        <v>5941.61</v>
      </c>
      <c r="S3525">
        <v>13</v>
      </c>
      <c r="T3525">
        <v>3524</v>
      </c>
      <c r="U3525">
        <v>24244.03</v>
      </c>
      <c r="V3525" t="s">
        <v>11411</v>
      </c>
      <c r="W3525">
        <v>3.62</v>
      </c>
      <c r="X3525">
        <v>24</v>
      </c>
      <c r="Y3525" t="s">
        <v>11771</v>
      </c>
      <c r="Z3525" t="s">
        <v>12012</v>
      </c>
      <c r="AA3525">
        <v>3524</v>
      </c>
      <c r="AB3525" t="s">
        <v>12016</v>
      </c>
      <c r="AC3525">
        <v>3985.29</v>
      </c>
      <c r="AD3525">
        <v>3926.34</v>
      </c>
      <c r="AE3525">
        <v>196.32</v>
      </c>
      <c r="AF3525" t="s">
        <v>11238</v>
      </c>
      <c r="AG3525" t="s">
        <v>11136</v>
      </c>
      <c r="AH3525">
        <v>9937</v>
      </c>
      <c r="AI3525">
        <v>3524</v>
      </c>
      <c r="AJ3525" t="s">
        <v>11126</v>
      </c>
      <c r="AK3525" t="s">
        <v>12027</v>
      </c>
      <c r="AL3525" t="s">
        <v>12032</v>
      </c>
      <c r="AM3525" t="s">
        <v>11135</v>
      </c>
      <c r="AN3525">
        <v>1</v>
      </c>
      <c r="AO3525" s="10" t="s">
        <v>12045</v>
      </c>
      <c r="AP3525" t="str" cm="1">
        <f t="array" ref="AP3525">_xlfn.IFS(
  Table1[[#This Row],[Age]]&lt;=25, "18-25",
  Table1[[#This Row],[Age]]&lt;=35, "26-35",
  Table1[[#This Row],[Age]]&lt;=45, "36-45",
  Table1[[#This Row],[Age]]&lt;=60, "46-60",
  TRUE, "60+")</f>
        <v>36-45</v>
      </c>
    </row>
    <row r="3526" spans="1:42" x14ac:dyDescent="0.3">
      <c r="A3526">
        <v>3525</v>
      </c>
      <c r="B3526" t="s">
        <v>14</v>
      </c>
      <c r="C3526" t="s">
        <v>72</v>
      </c>
      <c r="D3526">
        <v>30</v>
      </c>
      <c r="E3526" t="s">
        <v>104</v>
      </c>
      <c r="F3526" t="s">
        <v>3632</v>
      </c>
      <c r="G3526" t="s">
        <v>5129</v>
      </c>
      <c r="H3526">
        <v>19458798378</v>
      </c>
      <c r="I3526" t="s">
        <v>5744</v>
      </c>
      <c r="J3526" t="s">
        <v>7292</v>
      </c>
      <c r="K3526">
        <v>3508.81</v>
      </c>
      <c r="L3526" s="12" t="s">
        <v>10127</v>
      </c>
      <c r="M3526" s="10" t="s">
        <v>11255</v>
      </c>
      <c r="N3526">
        <v>3525</v>
      </c>
      <c r="O3526">
        <v>45053</v>
      </c>
      <c r="P3526" t="s">
        <v>11404</v>
      </c>
      <c r="Q3526" s="16">
        <v>436.31</v>
      </c>
      <c r="R3526">
        <v>3945.12</v>
      </c>
      <c r="S3526">
        <v>21</v>
      </c>
      <c r="T3526">
        <v>3525</v>
      </c>
      <c r="U3526">
        <v>18617.509999999998</v>
      </c>
      <c r="V3526" t="s">
        <v>11411</v>
      </c>
      <c r="W3526">
        <v>9.32</v>
      </c>
      <c r="X3526">
        <v>12</v>
      </c>
      <c r="Y3526" t="s">
        <v>11874</v>
      </c>
      <c r="Z3526" t="s">
        <v>12010</v>
      </c>
      <c r="AA3526">
        <v>3525</v>
      </c>
      <c r="AB3526" t="s">
        <v>12016</v>
      </c>
      <c r="AC3526">
        <v>2666.96</v>
      </c>
      <c r="AD3526">
        <v>1024.52</v>
      </c>
      <c r="AE3526">
        <v>51.23</v>
      </c>
      <c r="AF3526" t="s">
        <v>11143</v>
      </c>
      <c r="AG3526" t="s">
        <v>11079</v>
      </c>
      <c r="AH3526">
        <v>6842</v>
      </c>
      <c r="AI3526">
        <v>3525</v>
      </c>
      <c r="AJ3526" t="s">
        <v>11318</v>
      </c>
      <c r="AK3526" t="s">
        <v>12029</v>
      </c>
      <c r="AL3526" t="s">
        <v>12031</v>
      </c>
      <c r="AM3526" t="s">
        <v>11201</v>
      </c>
      <c r="AN3526">
        <v>1</v>
      </c>
      <c r="AO3526" s="10" t="s">
        <v>12046</v>
      </c>
      <c r="AP3526" t="str" cm="1">
        <f t="array" ref="AP3526">_xlfn.IFS(
  Table1[[#This Row],[Age]]&lt;=25, "18-25",
  Table1[[#This Row],[Age]]&lt;=35, "26-35",
  Table1[[#This Row],[Age]]&lt;=45, "36-45",
  Table1[[#This Row],[Age]]&lt;=60, "46-60",
  TRUE, "60+")</f>
        <v>26-35</v>
      </c>
    </row>
    <row r="3527" spans="1:42" x14ac:dyDescent="0.3">
      <c r="A3527">
        <v>3526</v>
      </c>
      <c r="B3527" t="s">
        <v>15</v>
      </c>
      <c r="C3527" t="s">
        <v>81</v>
      </c>
      <c r="D3527">
        <v>57</v>
      </c>
      <c r="E3527" t="s">
        <v>105</v>
      </c>
      <c r="F3527" t="s">
        <v>3633</v>
      </c>
      <c r="G3527" t="s">
        <v>5137</v>
      </c>
      <c r="H3527">
        <v>19458798379</v>
      </c>
      <c r="I3527" t="s">
        <v>5821</v>
      </c>
      <c r="J3527" t="s">
        <v>7292</v>
      </c>
      <c r="K3527">
        <v>892.41</v>
      </c>
      <c r="L3527" s="12" t="s">
        <v>10128</v>
      </c>
      <c r="M3527" s="10" t="s">
        <v>11216</v>
      </c>
      <c r="N3527">
        <v>3526</v>
      </c>
      <c r="O3527">
        <v>45123</v>
      </c>
      <c r="P3527" t="s">
        <v>11402</v>
      </c>
      <c r="Q3527" s="16">
        <v>4979.3999999999996</v>
      </c>
      <c r="R3527">
        <v>-4086.99</v>
      </c>
      <c r="S3527">
        <v>73</v>
      </c>
      <c r="T3527">
        <v>3526</v>
      </c>
      <c r="U3527">
        <v>9887.26</v>
      </c>
      <c r="V3527" t="s">
        <v>11413</v>
      </c>
      <c r="W3527">
        <v>6.16</v>
      </c>
      <c r="X3527">
        <v>36</v>
      </c>
      <c r="Y3527" t="s">
        <v>11926</v>
      </c>
      <c r="Z3527" t="s">
        <v>12011</v>
      </c>
      <c r="AA3527">
        <v>3526</v>
      </c>
      <c r="AB3527" t="s">
        <v>12016</v>
      </c>
      <c r="AC3527">
        <v>6985.87</v>
      </c>
      <c r="AD3527">
        <v>2799.87</v>
      </c>
      <c r="AE3527">
        <v>139.99</v>
      </c>
      <c r="AF3527" t="s">
        <v>11287</v>
      </c>
      <c r="AG3527" t="s">
        <v>11224</v>
      </c>
      <c r="AH3527">
        <v>9442</v>
      </c>
      <c r="AI3527">
        <v>3526</v>
      </c>
      <c r="AJ3527" t="s">
        <v>11224</v>
      </c>
      <c r="AK3527" t="s">
        <v>12027</v>
      </c>
      <c r="AL3527" t="s">
        <v>12031</v>
      </c>
      <c r="AM3527" t="s">
        <v>11358</v>
      </c>
      <c r="AN3527">
        <v>1</v>
      </c>
      <c r="AO3527" s="10" t="s">
        <v>12038</v>
      </c>
      <c r="AP3527" t="str" cm="1">
        <f t="array" ref="AP3527">_xlfn.IFS(
  Table1[[#This Row],[Age]]&lt;=25, "18-25",
  Table1[[#This Row],[Age]]&lt;=35, "26-35",
  Table1[[#This Row],[Age]]&lt;=45, "36-45",
  Table1[[#This Row],[Age]]&lt;=60, "46-60",
  TRUE, "60+")</f>
        <v>46-60</v>
      </c>
    </row>
    <row r="3528" spans="1:42" x14ac:dyDescent="0.3">
      <c r="A3528">
        <v>3527</v>
      </c>
      <c r="B3528" t="s">
        <v>17</v>
      </c>
      <c r="C3528" t="s">
        <v>80</v>
      </c>
      <c r="D3528">
        <v>28</v>
      </c>
      <c r="E3528" t="s">
        <v>104</v>
      </c>
      <c r="F3528" t="s">
        <v>3634</v>
      </c>
      <c r="G3528" t="s">
        <v>5125</v>
      </c>
      <c r="H3528">
        <v>19458798380</v>
      </c>
      <c r="I3528" t="s">
        <v>5550</v>
      </c>
      <c r="J3528" t="s">
        <v>7291</v>
      </c>
      <c r="K3528">
        <v>9906.56</v>
      </c>
      <c r="L3528" s="12" t="s">
        <v>10129</v>
      </c>
      <c r="M3528" s="10" t="s">
        <v>11234</v>
      </c>
      <c r="N3528">
        <v>3527</v>
      </c>
      <c r="O3528">
        <v>44941</v>
      </c>
      <c r="P3528" t="s">
        <v>11402</v>
      </c>
      <c r="Q3528" s="16">
        <v>1574.52</v>
      </c>
      <c r="R3528">
        <v>11481.08</v>
      </c>
      <c r="S3528">
        <v>24</v>
      </c>
      <c r="T3528">
        <v>3527</v>
      </c>
      <c r="U3528">
        <v>38553.300000000003</v>
      </c>
      <c r="V3528" t="s">
        <v>11411</v>
      </c>
      <c r="W3528">
        <v>4.07</v>
      </c>
      <c r="X3528">
        <v>12</v>
      </c>
      <c r="Y3528" t="s">
        <v>9730</v>
      </c>
      <c r="Z3528" t="s">
        <v>12011</v>
      </c>
      <c r="AA3528">
        <v>3527</v>
      </c>
      <c r="AB3528" t="s">
        <v>12017</v>
      </c>
      <c r="AC3528">
        <v>1085.3800000000001</v>
      </c>
      <c r="AD3528">
        <v>2200.44</v>
      </c>
      <c r="AE3528">
        <v>110.02</v>
      </c>
      <c r="AF3528" t="s">
        <v>11151</v>
      </c>
      <c r="AG3528" t="s">
        <v>11246</v>
      </c>
      <c r="AH3528">
        <v>7099</v>
      </c>
      <c r="AI3528">
        <v>3527</v>
      </c>
      <c r="AJ3528" t="s">
        <v>11196</v>
      </c>
      <c r="AK3528" t="s">
        <v>12027</v>
      </c>
      <c r="AL3528" t="s">
        <v>12032</v>
      </c>
      <c r="AM3528" t="s">
        <v>11226</v>
      </c>
      <c r="AN3528">
        <v>1</v>
      </c>
      <c r="AO3528" s="10" t="s">
        <v>12039</v>
      </c>
      <c r="AP3528" t="str" cm="1">
        <f t="array" ref="AP3528">_xlfn.IFS(
  Table1[[#This Row],[Age]]&lt;=25, "18-25",
  Table1[[#This Row],[Age]]&lt;=35, "26-35",
  Table1[[#This Row],[Age]]&lt;=45, "36-45",
  Table1[[#This Row],[Age]]&lt;=60, "46-60",
  TRUE, "60+")</f>
        <v>26-35</v>
      </c>
    </row>
    <row r="3529" spans="1:42" x14ac:dyDescent="0.3">
      <c r="A3529">
        <v>3528</v>
      </c>
      <c r="B3529" t="s">
        <v>16</v>
      </c>
      <c r="C3529" t="s">
        <v>97</v>
      </c>
      <c r="D3529">
        <v>63</v>
      </c>
      <c r="E3529" t="s">
        <v>106</v>
      </c>
      <c r="F3529" t="s">
        <v>3635</v>
      </c>
      <c r="G3529" t="s">
        <v>5114</v>
      </c>
      <c r="H3529">
        <v>19458798381</v>
      </c>
      <c r="I3529" t="s">
        <v>6777</v>
      </c>
      <c r="J3529" t="s">
        <v>7291</v>
      </c>
      <c r="K3529">
        <v>9027.7000000000007</v>
      </c>
      <c r="L3529" s="12" t="s">
        <v>10130</v>
      </c>
      <c r="M3529" s="10" t="s">
        <v>11357</v>
      </c>
      <c r="N3529">
        <v>3528</v>
      </c>
      <c r="O3529">
        <v>45048</v>
      </c>
      <c r="P3529" t="s">
        <v>11402</v>
      </c>
      <c r="Q3529" s="16">
        <v>4739.25</v>
      </c>
      <c r="R3529">
        <v>4288.45</v>
      </c>
      <c r="S3529">
        <v>48</v>
      </c>
      <c r="T3529">
        <v>3528</v>
      </c>
      <c r="U3529">
        <v>45427.6</v>
      </c>
      <c r="V3529" t="s">
        <v>11412</v>
      </c>
      <c r="W3529">
        <v>5.14</v>
      </c>
      <c r="X3529">
        <v>24</v>
      </c>
      <c r="Y3529" t="s">
        <v>7587</v>
      </c>
      <c r="Z3529" t="s">
        <v>12011</v>
      </c>
      <c r="AA3529">
        <v>3528</v>
      </c>
      <c r="AB3529" t="s">
        <v>12017</v>
      </c>
      <c r="AC3529">
        <v>8776.2999999999993</v>
      </c>
      <c r="AD3529">
        <v>3487.93</v>
      </c>
      <c r="AE3529">
        <v>174.4</v>
      </c>
      <c r="AF3529" t="s">
        <v>11034</v>
      </c>
      <c r="AG3529" t="s">
        <v>11116</v>
      </c>
      <c r="AH3529">
        <v>5326</v>
      </c>
      <c r="AI3529">
        <v>3528</v>
      </c>
      <c r="AJ3529" t="s">
        <v>11274</v>
      </c>
      <c r="AK3529" t="s">
        <v>12029</v>
      </c>
      <c r="AL3529" t="s">
        <v>12032</v>
      </c>
      <c r="AM3529" t="s">
        <v>11366</v>
      </c>
      <c r="AN3529">
        <v>1</v>
      </c>
      <c r="AO3529" s="10" t="s">
        <v>12046</v>
      </c>
      <c r="AP3529" t="str" cm="1">
        <f t="array" ref="AP3529">_xlfn.IFS(
  Table1[[#This Row],[Age]]&lt;=25, "18-25",
  Table1[[#This Row],[Age]]&lt;=35, "26-35",
  Table1[[#This Row],[Age]]&lt;=45, "36-45",
  Table1[[#This Row],[Age]]&lt;=60, "46-60",
  TRUE, "60+")</f>
        <v>60+</v>
      </c>
    </row>
    <row r="3530" spans="1:42" x14ac:dyDescent="0.3">
      <c r="A3530">
        <v>3529</v>
      </c>
      <c r="B3530" t="s">
        <v>11</v>
      </c>
      <c r="C3530" t="s">
        <v>75</v>
      </c>
      <c r="D3530">
        <v>65</v>
      </c>
      <c r="E3530" t="s">
        <v>105</v>
      </c>
      <c r="F3530" t="s">
        <v>3636</v>
      </c>
      <c r="G3530" t="s">
        <v>5127</v>
      </c>
      <c r="H3530">
        <v>19458798382</v>
      </c>
      <c r="I3530" t="s">
        <v>5424</v>
      </c>
      <c r="J3530" t="s">
        <v>7292</v>
      </c>
      <c r="K3530">
        <v>2054.59</v>
      </c>
      <c r="L3530" s="12" t="s">
        <v>9243</v>
      </c>
      <c r="M3530" s="10" t="s">
        <v>11199</v>
      </c>
      <c r="N3530">
        <v>3529</v>
      </c>
      <c r="O3530">
        <v>44974</v>
      </c>
      <c r="P3530" t="s">
        <v>11403</v>
      </c>
      <c r="Q3530" s="16">
        <v>2377.5100000000002</v>
      </c>
      <c r="R3530">
        <v>-322.92</v>
      </c>
      <c r="S3530">
        <v>33</v>
      </c>
      <c r="T3530">
        <v>3529</v>
      </c>
      <c r="U3530">
        <v>40879.9</v>
      </c>
      <c r="V3530" t="s">
        <v>11413</v>
      </c>
      <c r="W3530">
        <v>4.66</v>
      </c>
      <c r="X3530">
        <v>60</v>
      </c>
      <c r="Y3530" t="s">
        <v>11724</v>
      </c>
      <c r="Z3530" t="s">
        <v>12011</v>
      </c>
      <c r="AA3530">
        <v>3529</v>
      </c>
      <c r="AB3530" t="s">
        <v>12016</v>
      </c>
      <c r="AC3530">
        <v>6667.35</v>
      </c>
      <c r="AD3530">
        <v>4475.74</v>
      </c>
      <c r="AE3530">
        <v>223.79</v>
      </c>
      <c r="AF3530" t="s">
        <v>11224</v>
      </c>
      <c r="AG3530" t="s">
        <v>11206</v>
      </c>
      <c r="AH3530">
        <v>4480</v>
      </c>
      <c r="AI3530">
        <v>3529</v>
      </c>
      <c r="AJ3530" t="s">
        <v>11321</v>
      </c>
      <c r="AK3530" t="s">
        <v>12029</v>
      </c>
      <c r="AL3530" t="s">
        <v>12031</v>
      </c>
      <c r="AM3530" t="s">
        <v>11255</v>
      </c>
      <c r="AN3530">
        <v>1</v>
      </c>
      <c r="AO3530" s="10" t="s">
        <v>12045</v>
      </c>
      <c r="AP3530" t="str" cm="1">
        <f t="array" ref="AP3530">_xlfn.IFS(
  Table1[[#This Row],[Age]]&lt;=25, "18-25",
  Table1[[#This Row],[Age]]&lt;=35, "26-35",
  Table1[[#This Row],[Age]]&lt;=45, "36-45",
  Table1[[#This Row],[Age]]&lt;=60, "46-60",
  TRUE, "60+")</f>
        <v>60+</v>
      </c>
    </row>
    <row r="3531" spans="1:42" x14ac:dyDescent="0.3">
      <c r="A3531">
        <v>3530</v>
      </c>
      <c r="B3531" t="s">
        <v>41</v>
      </c>
      <c r="C3531" t="s">
        <v>53</v>
      </c>
      <c r="D3531">
        <v>60</v>
      </c>
      <c r="E3531" t="s">
        <v>104</v>
      </c>
      <c r="F3531" t="s">
        <v>3637</v>
      </c>
      <c r="G3531" t="s">
        <v>5116</v>
      </c>
      <c r="H3531">
        <v>19458798383</v>
      </c>
      <c r="I3531" t="s">
        <v>6323</v>
      </c>
      <c r="J3531" t="s">
        <v>7292</v>
      </c>
      <c r="K3531">
        <v>3695.7</v>
      </c>
      <c r="L3531" s="12" t="s">
        <v>10131</v>
      </c>
      <c r="M3531" s="10" t="s">
        <v>11219</v>
      </c>
      <c r="N3531">
        <v>3530</v>
      </c>
      <c r="O3531">
        <v>45040</v>
      </c>
      <c r="P3531" t="s">
        <v>11402</v>
      </c>
      <c r="Q3531" s="16">
        <v>4623.3500000000004</v>
      </c>
      <c r="R3531">
        <v>8319.0499999999993</v>
      </c>
      <c r="S3531">
        <v>1</v>
      </c>
      <c r="T3531">
        <v>3530</v>
      </c>
      <c r="U3531">
        <v>3338.29</v>
      </c>
      <c r="V3531" t="s">
        <v>11413</v>
      </c>
      <c r="W3531">
        <v>9.42</v>
      </c>
      <c r="X3531">
        <v>60</v>
      </c>
      <c r="Y3531" t="s">
        <v>11866</v>
      </c>
      <c r="Z3531" t="s">
        <v>12012</v>
      </c>
      <c r="AA3531">
        <v>3530</v>
      </c>
      <c r="AB3531" t="s">
        <v>12016</v>
      </c>
      <c r="AC3531">
        <v>2911.54</v>
      </c>
      <c r="AD3531">
        <v>1234.3599999999999</v>
      </c>
      <c r="AE3531">
        <v>61.72</v>
      </c>
      <c r="AF3531" t="s">
        <v>11167</v>
      </c>
      <c r="AG3531" t="s">
        <v>11216</v>
      </c>
      <c r="AH3531">
        <v>8736</v>
      </c>
      <c r="AI3531">
        <v>3530</v>
      </c>
      <c r="AJ3531" t="s">
        <v>11246</v>
      </c>
      <c r="AK3531" t="s">
        <v>12029</v>
      </c>
      <c r="AL3531" t="s">
        <v>12031</v>
      </c>
      <c r="AM3531" t="s">
        <v>11080</v>
      </c>
      <c r="AN3531">
        <v>1</v>
      </c>
      <c r="AO3531" s="10" t="s">
        <v>12037</v>
      </c>
      <c r="AP3531" t="str" cm="1">
        <f t="array" ref="AP3531">_xlfn.IFS(
  Table1[[#This Row],[Age]]&lt;=25, "18-25",
  Table1[[#This Row],[Age]]&lt;=35, "26-35",
  Table1[[#This Row],[Age]]&lt;=45, "36-45",
  Table1[[#This Row],[Age]]&lt;=60, "46-60",
  TRUE, "60+")</f>
        <v>46-60</v>
      </c>
    </row>
    <row r="3532" spans="1:42" x14ac:dyDescent="0.3">
      <c r="A3532">
        <v>3531</v>
      </c>
      <c r="B3532" t="s">
        <v>24</v>
      </c>
      <c r="C3532" t="s">
        <v>89</v>
      </c>
      <c r="D3532">
        <v>68</v>
      </c>
      <c r="E3532" t="s">
        <v>106</v>
      </c>
      <c r="F3532" t="s">
        <v>3638</v>
      </c>
      <c r="G3532" t="s">
        <v>5132</v>
      </c>
      <c r="H3532">
        <v>19458798384</v>
      </c>
      <c r="I3532" t="s">
        <v>6971</v>
      </c>
      <c r="J3532" t="s">
        <v>7292</v>
      </c>
      <c r="K3532">
        <v>9373.51</v>
      </c>
      <c r="L3532" s="12" t="s">
        <v>10132</v>
      </c>
      <c r="M3532" s="10" t="s">
        <v>11194</v>
      </c>
      <c r="N3532">
        <v>3531</v>
      </c>
      <c r="O3532">
        <v>44932</v>
      </c>
      <c r="P3532" t="s">
        <v>11403</v>
      </c>
      <c r="Q3532" s="16">
        <v>2205.52</v>
      </c>
      <c r="R3532">
        <v>11579.03</v>
      </c>
      <c r="S3532">
        <v>72</v>
      </c>
      <c r="T3532">
        <v>3531</v>
      </c>
      <c r="U3532">
        <v>15658.09</v>
      </c>
      <c r="V3532" t="s">
        <v>11412</v>
      </c>
      <c r="W3532">
        <v>8.3800000000000008</v>
      </c>
      <c r="X3532">
        <v>48</v>
      </c>
      <c r="Y3532" t="s">
        <v>8249</v>
      </c>
      <c r="Z3532" t="s">
        <v>12011</v>
      </c>
      <c r="AA3532">
        <v>3531</v>
      </c>
      <c r="AB3532" t="s">
        <v>12016</v>
      </c>
      <c r="AC3532">
        <v>7256.36</v>
      </c>
      <c r="AD3532">
        <v>1550.19</v>
      </c>
      <c r="AE3532">
        <v>77.510000000000005</v>
      </c>
      <c r="AF3532" t="s">
        <v>11320</v>
      </c>
      <c r="AG3532" t="s">
        <v>11295</v>
      </c>
      <c r="AH3532">
        <v>9000</v>
      </c>
      <c r="AI3532">
        <v>3531</v>
      </c>
      <c r="AJ3532" t="s">
        <v>11228</v>
      </c>
      <c r="AK3532" t="s">
        <v>12029</v>
      </c>
      <c r="AL3532" t="s">
        <v>12032</v>
      </c>
      <c r="AM3532" t="s">
        <v>11258</v>
      </c>
      <c r="AN3532">
        <v>1</v>
      </c>
      <c r="AO3532" s="10" t="s">
        <v>12039</v>
      </c>
      <c r="AP3532" t="str" cm="1">
        <f t="array" ref="AP3532">_xlfn.IFS(
  Table1[[#This Row],[Age]]&lt;=25, "18-25",
  Table1[[#This Row],[Age]]&lt;=35, "26-35",
  Table1[[#This Row],[Age]]&lt;=45, "36-45",
  Table1[[#This Row],[Age]]&lt;=60, "46-60",
  TRUE, "60+")</f>
        <v>60+</v>
      </c>
    </row>
    <row r="3533" spans="1:42" x14ac:dyDescent="0.3">
      <c r="A3533">
        <v>3532</v>
      </c>
      <c r="B3533" t="s">
        <v>46</v>
      </c>
      <c r="C3533" t="s">
        <v>53</v>
      </c>
      <c r="D3533">
        <v>59</v>
      </c>
      <c r="E3533" t="s">
        <v>105</v>
      </c>
      <c r="F3533" t="s">
        <v>3639</v>
      </c>
      <c r="G3533" t="s">
        <v>5148</v>
      </c>
      <c r="H3533">
        <v>19458798385</v>
      </c>
      <c r="I3533" t="s">
        <v>6526</v>
      </c>
      <c r="J3533" t="s">
        <v>7291</v>
      </c>
      <c r="K3533">
        <v>7983.65</v>
      </c>
      <c r="L3533" s="12" t="s">
        <v>10133</v>
      </c>
      <c r="M3533" s="10" t="s">
        <v>11328</v>
      </c>
      <c r="N3533">
        <v>3532</v>
      </c>
      <c r="O3533">
        <v>44930</v>
      </c>
      <c r="P3533" t="s">
        <v>11404</v>
      </c>
      <c r="Q3533" s="16">
        <v>4075.48</v>
      </c>
      <c r="R3533">
        <v>3908.17</v>
      </c>
      <c r="S3533">
        <v>3</v>
      </c>
      <c r="T3533">
        <v>3532</v>
      </c>
      <c r="U3533">
        <v>30012.19</v>
      </c>
      <c r="V3533" t="s">
        <v>11412</v>
      </c>
      <c r="W3533">
        <v>1.28</v>
      </c>
      <c r="X3533">
        <v>24</v>
      </c>
      <c r="Y3533" t="s">
        <v>11927</v>
      </c>
      <c r="Z3533" t="s">
        <v>12012</v>
      </c>
      <c r="AA3533">
        <v>3532</v>
      </c>
      <c r="AB3533" t="s">
        <v>12016</v>
      </c>
      <c r="AC3533">
        <v>3367.87</v>
      </c>
      <c r="AD3533">
        <v>1182.5</v>
      </c>
      <c r="AE3533">
        <v>59.12</v>
      </c>
      <c r="AF3533" t="s">
        <v>11062</v>
      </c>
      <c r="AG3533" t="s">
        <v>11091</v>
      </c>
      <c r="AH3533">
        <v>6532</v>
      </c>
      <c r="AI3533">
        <v>3532</v>
      </c>
      <c r="AJ3533" t="s">
        <v>11267</v>
      </c>
      <c r="AK3533" t="s">
        <v>12027</v>
      </c>
      <c r="AL3533" t="s">
        <v>12031</v>
      </c>
      <c r="AM3533" t="s">
        <v>11036</v>
      </c>
      <c r="AN3533">
        <v>1</v>
      </c>
      <c r="AO3533" s="10" t="s">
        <v>12039</v>
      </c>
      <c r="AP3533" t="str" cm="1">
        <f t="array" ref="AP3533">_xlfn.IFS(
  Table1[[#This Row],[Age]]&lt;=25, "18-25",
  Table1[[#This Row],[Age]]&lt;=35, "26-35",
  Table1[[#This Row],[Age]]&lt;=45, "36-45",
  Table1[[#This Row],[Age]]&lt;=60, "46-60",
  TRUE, "60+")</f>
        <v>46-60</v>
      </c>
    </row>
    <row r="3534" spans="1:42" x14ac:dyDescent="0.3">
      <c r="A3534">
        <v>3533</v>
      </c>
      <c r="B3534" t="s">
        <v>47</v>
      </c>
      <c r="C3534" t="s">
        <v>57</v>
      </c>
      <c r="D3534">
        <v>43</v>
      </c>
      <c r="E3534" t="s">
        <v>106</v>
      </c>
      <c r="F3534" t="s">
        <v>3640</v>
      </c>
      <c r="G3534" t="s">
        <v>5112</v>
      </c>
      <c r="H3534">
        <v>19458798386</v>
      </c>
      <c r="I3534" t="s">
        <v>6176</v>
      </c>
      <c r="J3534" t="s">
        <v>7292</v>
      </c>
      <c r="K3534">
        <v>9073.48</v>
      </c>
      <c r="L3534" s="12" t="s">
        <v>8916</v>
      </c>
      <c r="M3534" s="10" t="s">
        <v>11073</v>
      </c>
      <c r="N3534">
        <v>3533</v>
      </c>
      <c r="O3534">
        <v>45205</v>
      </c>
      <c r="P3534" t="s">
        <v>11404</v>
      </c>
      <c r="Q3534" s="16">
        <v>3757.98</v>
      </c>
      <c r="R3534">
        <v>5315.5</v>
      </c>
      <c r="S3534">
        <v>14</v>
      </c>
      <c r="T3534">
        <v>3533</v>
      </c>
      <c r="U3534">
        <v>17032.07</v>
      </c>
      <c r="V3534" t="s">
        <v>11413</v>
      </c>
      <c r="W3534">
        <v>1.0900000000000001</v>
      </c>
      <c r="X3534">
        <v>24</v>
      </c>
      <c r="Y3534" t="s">
        <v>8708</v>
      </c>
      <c r="Z3534" t="s">
        <v>12012</v>
      </c>
      <c r="AA3534">
        <v>3533</v>
      </c>
      <c r="AB3534" t="s">
        <v>12015</v>
      </c>
      <c r="AC3534">
        <v>8961.7000000000007</v>
      </c>
      <c r="AD3534">
        <v>3783.58</v>
      </c>
      <c r="AE3534">
        <v>189.18</v>
      </c>
      <c r="AF3534" t="s">
        <v>11319</v>
      </c>
      <c r="AG3534" t="s">
        <v>11284</v>
      </c>
      <c r="AH3534">
        <v>2135</v>
      </c>
      <c r="AI3534">
        <v>3533</v>
      </c>
      <c r="AJ3534" t="s">
        <v>11153</v>
      </c>
      <c r="AK3534" t="s">
        <v>12029</v>
      </c>
      <c r="AL3534" t="s">
        <v>12031</v>
      </c>
      <c r="AM3534" t="s">
        <v>11279</v>
      </c>
      <c r="AN3534">
        <v>1</v>
      </c>
      <c r="AO3534" s="10" t="s">
        <v>12044</v>
      </c>
      <c r="AP3534" t="str" cm="1">
        <f t="array" ref="AP3534">_xlfn.IFS(
  Table1[[#This Row],[Age]]&lt;=25, "18-25",
  Table1[[#This Row],[Age]]&lt;=35, "26-35",
  Table1[[#This Row],[Age]]&lt;=45, "36-45",
  Table1[[#This Row],[Age]]&lt;=60, "46-60",
  TRUE, "60+")</f>
        <v>36-45</v>
      </c>
    </row>
    <row r="3535" spans="1:42" x14ac:dyDescent="0.3">
      <c r="A3535">
        <v>3534</v>
      </c>
      <c r="B3535" t="s">
        <v>6</v>
      </c>
      <c r="C3535" t="s">
        <v>59</v>
      </c>
      <c r="D3535">
        <v>57</v>
      </c>
      <c r="E3535" t="s">
        <v>105</v>
      </c>
      <c r="F3535" t="s">
        <v>3641</v>
      </c>
      <c r="G3535" t="s">
        <v>5131</v>
      </c>
      <c r="H3535">
        <v>19458798387</v>
      </c>
      <c r="I3535" t="s">
        <v>5783</v>
      </c>
      <c r="J3535" t="s">
        <v>7291</v>
      </c>
      <c r="K3535">
        <v>5669.24</v>
      </c>
      <c r="L3535" s="12" t="s">
        <v>10134</v>
      </c>
      <c r="M3535" s="10" t="s">
        <v>11147</v>
      </c>
      <c r="N3535">
        <v>3534</v>
      </c>
      <c r="O3535">
        <v>45099</v>
      </c>
      <c r="P3535" t="s">
        <v>11402</v>
      </c>
      <c r="Q3535" s="16">
        <v>4735.01</v>
      </c>
      <c r="R3535">
        <v>10404.25</v>
      </c>
      <c r="S3535">
        <v>14</v>
      </c>
      <c r="T3535">
        <v>3534</v>
      </c>
      <c r="U3535">
        <v>8355.83</v>
      </c>
      <c r="V3535" t="s">
        <v>11412</v>
      </c>
      <c r="W3535">
        <v>1.62</v>
      </c>
      <c r="X3535">
        <v>60</v>
      </c>
      <c r="Y3535" t="s">
        <v>11913</v>
      </c>
      <c r="Z3535" t="s">
        <v>12011</v>
      </c>
      <c r="AA3535">
        <v>3534</v>
      </c>
      <c r="AB3535" t="s">
        <v>12016</v>
      </c>
      <c r="AC3535">
        <v>6956.35</v>
      </c>
      <c r="AD3535">
        <v>2484.86</v>
      </c>
      <c r="AE3535">
        <v>124.24</v>
      </c>
      <c r="AF3535" t="s">
        <v>11177</v>
      </c>
      <c r="AG3535" t="s">
        <v>11281</v>
      </c>
      <c r="AH3535">
        <v>7240</v>
      </c>
      <c r="AI3535">
        <v>3534</v>
      </c>
      <c r="AJ3535" t="s">
        <v>11043</v>
      </c>
      <c r="AK3535" t="s">
        <v>12028</v>
      </c>
      <c r="AL3535" t="s">
        <v>12031</v>
      </c>
      <c r="AM3535" t="s">
        <v>11391</v>
      </c>
      <c r="AN3535">
        <v>1</v>
      </c>
      <c r="AO3535" s="10" t="s">
        <v>12043</v>
      </c>
      <c r="AP3535" t="str" cm="1">
        <f t="array" ref="AP3535">_xlfn.IFS(
  Table1[[#This Row],[Age]]&lt;=25, "18-25",
  Table1[[#This Row],[Age]]&lt;=35, "26-35",
  Table1[[#This Row],[Age]]&lt;=45, "36-45",
  Table1[[#This Row],[Age]]&lt;=60, "46-60",
  TRUE, "60+")</f>
        <v>46-60</v>
      </c>
    </row>
    <row r="3536" spans="1:42" x14ac:dyDescent="0.3">
      <c r="A3536">
        <v>3535</v>
      </c>
      <c r="B3536" t="s">
        <v>9</v>
      </c>
      <c r="C3536" t="s">
        <v>92</v>
      </c>
      <c r="D3536">
        <v>28</v>
      </c>
      <c r="E3536" t="s">
        <v>104</v>
      </c>
      <c r="F3536" t="s">
        <v>3642</v>
      </c>
      <c r="G3536" t="s">
        <v>5141</v>
      </c>
      <c r="H3536">
        <v>19458798388</v>
      </c>
      <c r="I3536" t="s">
        <v>5834</v>
      </c>
      <c r="J3536" t="s">
        <v>7292</v>
      </c>
      <c r="K3536">
        <v>2506.85</v>
      </c>
      <c r="L3536" s="12" t="s">
        <v>9656</v>
      </c>
      <c r="M3536" s="10" t="s">
        <v>11069</v>
      </c>
      <c r="N3536">
        <v>3535</v>
      </c>
      <c r="O3536">
        <v>45247</v>
      </c>
      <c r="P3536" t="s">
        <v>11404</v>
      </c>
      <c r="Q3536" s="16">
        <v>3190.88</v>
      </c>
      <c r="R3536">
        <v>5697.73</v>
      </c>
      <c r="S3536">
        <v>49</v>
      </c>
      <c r="T3536">
        <v>3535</v>
      </c>
      <c r="U3536">
        <v>27379.79</v>
      </c>
      <c r="V3536" t="s">
        <v>11413</v>
      </c>
      <c r="W3536">
        <v>6.49</v>
      </c>
      <c r="X3536">
        <v>36</v>
      </c>
      <c r="Y3536" t="s">
        <v>11857</v>
      </c>
      <c r="Z3536" t="s">
        <v>12011</v>
      </c>
      <c r="AA3536">
        <v>3535</v>
      </c>
      <c r="AB3536" t="s">
        <v>12017</v>
      </c>
      <c r="AC3536">
        <v>8976.7800000000007</v>
      </c>
      <c r="AD3536">
        <v>2381.6</v>
      </c>
      <c r="AE3536">
        <v>119.08</v>
      </c>
      <c r="AF3536" t="s">
        <v>11289</v>
      </c>
      <c r="AG3536" t="s">
        <v>11293</v>
      </c>
      <c r="AH3536">
        <v>3898</v>
      </c>
      <c r="AI3536">
        <v>3535</v>
      </c>
      <c r="AJ3536" t="s">
        <v>11321</v>
      </c>
      <c r="AK3536" t="s">
        <v>12029</v>
      </c>
      <c r="AL3536" t="s">
        <v>12031</v>
      </c>
      <c r="AM3536" t="s">
        <v>11120</v>
      </c>
      <c r="AN3536">
        <v>1</v>
      </c>
      <c r="AO3536" s="10" t="s">
        <v>12040</v>
      </c>
      <c r="AP3536" t="str" cm="1">
        <f t="array" ref="AP3536">_xlfn.IFS(
  Table1[[#This Row],[Age]]&lt;=25, "18-25",
  Table1[[#This Row],[Age]]&lt;=35, "26-35",
  Table1[[#This Row],[Age]]&lt;=45, "36-45",
  Table1[[#This Row],[Age]]&lt;=60, "46-60",
  TRUE, "60+")</f>
        <v>26-35</v>
      </c>
    </row>
    <row r="3537" spans="1:42" x14ac:dyDescent="0.3">
      <c r="A3537">
        <v>3536</v>
      </c>
      <c r="B3537" t="s">
        <v>19</v>
      </c>
      <c r="C3537" t="s">
        <v>66</v>
      </c>
      <c r="D3537">
        <v>42</v>
      </c>
      <c r="E3537" t="s">
        <v>106</v>
      </c>
      <c r="F3537" t="s">
        <v>3643</v>
      </c>
      <c r="G3537" t="s">
        <v>5137</v>
      </c>
      <c r="H3537">
        <v>19458798389</v>
      </c>
      <c r="I3537" t="s">
        <v>6180</v>
      </c>
      <c r="J3537" t="s">
        <v>7292</v>
      </c>
      <c r="K3537">
        <v>2347.83</v>
      </c>
      <c r="L3537" s="12" t="s">
        <v>10135</v>
      </c>
      <c r="M3537" s="10" t="s">
        <v>11074</v>
      </c>
      <c r="N3537">
        <v>3536</v>
      </c>
      <c r="O3537">
        <v>44982</v>
      </c>
      <c r="P3537" t="s">
        <v>11403</v>
      </c>
      <c r="Q3537" s="16">
        <v>1143.1500000000001</v>
      </c>
      <c r="R3537">
        <v>1204.68</v>
      </c>
      <c r="S3537">
        <v>33</v>
      </c>
      <c r="T3537">
        <v>3536</v>
      </c>
      <c r="U3537">
        <v>26553.119999999999</v>
      </c>
      <c r="V3537" t="s">
        <v>11413</v>
      </c>
      <c r="W3537">
        <v>8.33</v>
      </c>
      <c r="X3537">
        <v>60</v>
      </c>
      <c r="Y3537" t="s">
        <v>11756</v>
      </c>
      <c r="Z3537" t="s">
        <v>12011</v>
      </c>
      <c r="AA3537">
        <v>3536</v>
      </c>
      <c r="AB3537" t="s">
        <v>12016</v>
      </c>
      <c r="AC3537">
        <v>7568.3</v>
      </c>
      <c r="AD3537">
        <v>2477.5500000000002</v>
      </c>
      <c r="AE3537">
        <v>123.88</v>
      </c>
      <c r="AF3537" t="s">
        <v>11042</v>
      </c>
      <c r="AG3537" t="s">
        <v>11127</v>
      </c>
      <c r="AH3537">
        <v>4795</v>
      </c>
      <c r="AI3537">
        <v>3536</v>
      </c>
      <c r="AJ3537" t="s">
        <v>11061</v>
      </c>
      <c r="AK3537" t="s">
        <v>12027</v>
      </c>
      <c r="AL3537" t="s">
        <v>12031</v>
      </c>
      <c r="AM3537" t="s">
        <v>11138</v>
      </c>
      <c r="AN3537">
        <v>-1</v>
      </c>
      <c r="AO3537" s="10" t="s">
        <v>12045</v>
      </c>
      <c r="AP3537" t="str" cm="1">
        <f t="array" ref="AP3537">_xlfn.IFS(
  Table1[[#This Row],[Age]]&lt;=25, "18-25",
  Table1[[#This Row],[Age]]&lt;=35, "26-35",
  Table1[[#This Row],[Age]]&lt;=45, "36-45",
  Table1[[#This Row],[Age]]&lt;=60, "46-60",
  TRUE, "60+")</f>
        <v>36-45</v>
      </c>
    </row>
    <row r="3538" spans="1:42" x14ac:dyDescent="0.3">
      <c r="A3538">
        <v>3537</v>
      </c>
      <c r="B3538" t="s">
        <v>40</v>
      </c>
      <c r="C3538" t="s">
        <v>95</v>
      </c>
      <c r="D3538">
        <v>57</v>
      </c>
      <c r="E3538" t="s">
        <v>104</v>
      </c>
      <c r="F3538" t="s">
        <v>3644</v>
      </c>
      <c r="G3538" t="s">
        <v>5129</v>
      </c>
      <c r="H3538">
        <v>19458798390</v>
      </c>
      <c r="I3538" t="s">
        <v>7032</v>
      </c>
      <c r="J3538" t="s">
        <v>7291</v>
      </c>
      <c r="K3538">
        <v>5304.13</v>
      </c>
      <c r="L3538" s="12" t="s">
        <v>8027</v>
      </c>
      <c r="M3538" s="10" t="s">
        <v>11154</v>
      </c>
      <c r="N3538">
        <v>3537</v>
      </c>
      <c r="O3538">
        <v>44941</v>
      </c>
      <c r="P3538" t="s">
        <v>11403</v>
      </c>
      <c r="Q3538" s="16">
        <v>2714.09</v>
      </c>
      <c r="R3538">
        <v>8018.22</v>
      </c>
      <c r="S3538">
        <v>4</v>
      </c>
      <c r="T3538">
        <v>3537</v>
      </c>
      <c r="U3538">
        <v>35784.82</v>
      </c>
      <c r="V3538" t="s">
        <v>11413</v>
      </c>
      <c r="W3538">
        <v>5.63</v>
      </c>
      <c r="X3538">
        <v>48</v>
      </c>
      <c r="Y3538" t="s">
        <v>11661</v>
      </c>
      <c r="Z3538" t="s">
        <v>12012</v>
      </c>
      <c r="AA3538">
        <v>3537</v>
      </c>
      <c r="AB3538" t="s">
        <v>12016</v>
      </c>
      <c r="AC3538">
        <v>4548.22</v>
      </c>
      <c r="AD3538">
        <v>1540.23</v>
      </c>
      <c r="AE3538">
        <v>77.010000000000005</v>
      </c>
      <c r="AF3538" t="s">
        <v>11061</v>
      </c>
      <c r="AG3538" t="s">
        <v>11060</v>
      </c>
      <c r="AH3538">
        <v>9643</v>
      </c>
      <c r="AI3538">
        <v>3537</v>
      </c>
      <c r="AJ3538" t="s">
        <v>11239</v>
      </c>
      <c r="AK3538" t="s">
        <v>12028</v>
      </c>
      <c r="AL3538" t="s">
        <v>12032</v>
      </c>
      <c r="AM3538" t="s">
        <v>11086</v>
      </c>
      <c r="AN3538">
        <v>1</v>
      </c>
      <c r="AO3538" s="10" t="s">
        <v>12039</v>
      </c>
      <c r="AP3538" t="str" cm="1">
        <f t="array" ref="AP3538">_xlfn.IFS(
  Table1[[#This Row],[Age]]&lt;=25, "18-25",
  Table1[[#This Row],[Age]]&lt;=35, "26-35",
  Table1[[#This Row],[Age]]&lt;=45, "36-45",
  Table1[[#This Row],[Age]]&lt;=60, "46-60",
  TRUE, "60+")</f>
        <v>46-60</v>
      </c>
    </row>
    <row r="3539" spans="1:42" x14ac:dyDescent="0.3">
      <c r="A3539">
        <v>3538</v>
      </c>
      <c r="B3539" t="s">
        <v>15</v>
      </c>
      <c r="C3539" t="s">
        <v>72</v>
      </c>
      <c r="D3539">
        <v>42</v>
      </c>
      <c r="E3539" t="s">
        <v>105</v>
      </c>
      <c r="F3539" t="s">
        <v>3645</v>
      </c>
      <c r="G3539" t="s">
        <v>5125</v>
      </c>
      <c r="H3539">
        <v>19458798391</v>
      </c>
      <c r="I3539" t="s">
        <v>6868</v>
      </c>
      <c r="J3539" t="s">
        <v>7292</v>
      </c>
      <c r="K3539">
        <v>9247.6</v>
      </c>
      <c r="L3539" s="12" t="s">
        <v>9517</v>
      </c>
      <c r="M3539" s="10" t="s">
        <v>11376</v>
      </c>
      <c r="N3539">
        <v>3538</v>
      </c>
      <c r="O3539">
        <v>45017</v>
      </c>
      <c r="P3539" t="s">
        <v>11402</v>
      </c>
      <c r="Q3539" s="16">
        <v>737.91</v>
      </c>
      <c r="R3539">
        <v>8509.69</v>
      </c>
      <c r="S3539">
        <v>38</v>
      </c>
      <c r="T3539">
        <v>3538</v>
      </c>
      <c r="U3539">
        <v>49993.49</v>
      </c>
      <c r="V3539" t="s">
        <v>11413</v>
      </c>
      <c r="W3539">
        <v>5.81</v>
      </c>
      <c r="X3539">
        <v>48</v>
      </c>
      <c r="Y3539" t="s">
        <v>9767</v>
      </c>
      <c r="Z3539" t="s">
        <v>12012</v>
      </c>
      <c r="AA3539">
        <v>3538</v>
      </c>
      <c r="AB3539" t="s">
        <v>12015</v>
      </c>
      <c r="AC3539">
        <v>8339.82</v>
      </c>
      <c r="AD3539">
        <v>1144.18</v>
      </c>
      <c r="AE3539">
        <v>57.21</v>
      </c>
      <c r="AF3539" t="s">
        <v>11241</v>
      </c>
      <c r="AG3539" t="s">
        <v>11242</v>
      </c>
      <c r="AH3539">
        <v>6464</v>
      </c>
      <c r="AI3539">
        <v>3538</v>
      </c>
      <c r="AJ3539" t="s">
        <v>11167</v>
      </c>
      <c r="AK3539" t="s">
        <v>12029</v>
      </c>
      <c r="AL3539" t="s">
        <v>12032</v>
      </c>
      <c r="AM3539" t="s">
        <v>11348</v>
      </c>
      <c r="AN3539">
        <v>1</v>
      </c>
      <c r="AO3539" s="10" t="s">
        <v>12037</v>
      </c>
      <c r="AP3539" t="str" cm="1">
        <f t="array" ref="AP3539">_xlfn.IFS(
  Table1[[#This Row],[Age]]&lt;=25, "18-25",
  Table1[[#This Row],[Age]]&lt;=35, "26-35",
  Table1[[#This Row],[Age]]&lt;=45, "36-45",
  Table1[[#This Row],[Age]]&lt;=60, "46-60",
  TRUE, "60+")</f>
        <v>36-45</v>
      </c>
    </row>
    <row r="3540" spans="1:42" x14ac:dyDescent="0.3">
      <c r="A3540">
        <v>3539</v>
      </c>
      <c r="B3540" t="s">
        <v>22</v>
      </c>
      <c r="C3540" t="s">
        <v>84</v>
      </c>
      <c r="D3540">
        <v>37</v>
      </c>
      <c r="E3540" t="s">
        <v>104</v>
      </c>
      <c r="F3540" t="s">
        <v>3646</v>
      </c>
      <c r="G3540" t="s">
        <v>5131</v>
      </c>
      <c r="H3540">
        <v>19458798392</v>
      </c>
      <c r="I3540" t="s">
        <v>6346</v>
      </c>
      <c r="J3540" t="s">
        <v>7291</v>
      </c>
      <c r="K3540">
        <v>6352.71</v>
      </c>
      <c r="L3540" s="12" t="s">
        <v>9217</v>
      </c>
      <c r="M3540" s="10" t="s">
        <v>11185</v>
      </c>
      <c r="N3540">
        <v>3539</v>
      </c>
      <c r="O3540">
        <v>45131</v>
      </c>
      <c r="P3540" t="s">
        <v>11402</v>
      </c>
      <c r="Q3540" s="16">
        <v>1681</v>
      </c>
      <c r="R3540">
        <v>8033.71</v>
      </c>
      <c r="S3540">
        <v>25</v>
      </c>
      <c r="T3540">
        <v>3539</v>
      </c>
      <c r="U3540">
        <v>32763.68</v>
      </c>
      <c r="V3540" t="s">
        <v>11413</v>
      </c>
      <c r="W3540">
        <v>3.16</v>
      </c>
      <c r="X3540">
        <v>24</v>
      </c>
      <c r="Y3540" t="s">
        <v>8923</v>
      </c>
      <c r="Z3540" t="s">
        <v>12011</v>
      </c>
      <c r="AA3540">
        <v>3539</v>
      </c>
      <c r="AB3540" t="s">
        <v>12016</v>
      </c>
      <c r="AC3540">
        <v>8346.36</v>
      </c>
      <c r="AD3540">
        <v>4017.54</v>
      </c>
      <c r="AE3540">
        <v>200.88</v>
      </c>
      <c r="AF3540" t="s">
        <v>11208</v>
      </c>
      <c r="AG3540" t="s">
        <v>11103</v>
      </c>
      <c r="AH3540">
        <v>4209</v>
      </c>
      <c r="AI3540">
        <v>3539</v>
      </c>
      <c r="AJ3540" t="s">
        <v>11295</v>
      </c>
      <c r="AK3540" t="s">
        <v>12028</v>
      </c>
      <c r="AL3540" t="s">
        <v>12031</v>
      </c>
      <c r="AM3540" t="s">
        <v>11194</v>
      </c>
      <c r="AN3540">
        <v>1</v>
      </c>
      <c r="AO3540" s="10" t="s">
        <v>12038</v>
      </c>
      <c r="AP3540" t="str" cm="1">
        <f t="array" ref="AP3540">_xlfn.IFS(
  Table1[[#This Row],[Age]]&lt;=25, "18-25",
  Table1[[#This Row],[Age]]&lt;=35, "26-35",
  Table1[[#This Row],[Age]]&lt;=45, "36-45",
  Table1[[#This Row],[Age]]&lt;=60, "46-60",
  TRUE, "60+")</f>
        <v>36-45</v>
      </c>
    </row>
    <row r="3541" spans="1:42" x14ac:dyDescent="0.3">
      <c r="A3541">
        <v>3540</v>
      </c>
      <c r="B3541" t="s">
        <v>32</v>
      </c>
      <c r="C3541" t="s">
        <v>39</v>
      </c>
      <c r="D3541">
        <v>59</v>
      </c>
      <c r="E3541" t="s">
        <v>104</v>
      </c>
      <c r="F3541" t="s">
        <v>3647</v>
      </c>
      <c r="G3541" t="s">
        <v>5114</v>
      </c>
      <c r="H3541">
        <v>19458798393</v>
      </c>
      <c r="I3541" t="s">
        <v>5815</v>
      </c>
      <c r="J3541" t="s">
        <v>7292</v>
      </c>
      <c r="K3541">
        <v>440.47</v>
      </c>
      <c r="L3541" s="12" t="s">
        <v>7961</v>
      </c>
      <c r="M3541" s="10" t="s">
        <v>11119</v>
      </c>
      <c r="N3541">
        <v>3540</v>
      </c>
      <c r="O3541">
        <v>45173</v>
      </c>
      <c r="P3541" t="s">
        <v>11404</v>
      </c>
      <c r="Q3541" s="16">
        <v>3948.05</v>
      </c>
      <c r="R3541">
        <v>-3507.58</v>
      </c>
      <c r="S3541">
        <v>47</v>
      </c>
      <c r="T3541">
        <v>3540</v>
      </c>
      <c r="U3541">
        <v>16527.39</v>
      </c>
      <c r="V3541" t="s">
        <v>11413</v>
      </c>
      <c r="W3541">
        <v>5.13</v>
      </c>
      <c r="X3541">
        <v>24</v>
      </c>
      <c r="Y3541" t="s">
        <v>9416</v>
      </c>
      <c r="Z3541" t="s">
        <v>12010</v>
      </c>
      <c r="AA3541">
        <v>3540</v>
      </c>
      <c r="AB3541" t="s">
        <v>12015</v>
      </c>
      <c r="AC3541">
        <v>9737.1299999999992</v>
      </c>
      <c r="AD3541">
        <v>3148.32</v>
      </c>
      <c r="AE3541">
        <v>157.41999999999999</v>
      </c>
      <c r="AF3541" t="s">
        <v>11167</v>
      </c>
      <c r="AG3541" t="s">
        <v>11344</v>
      </c>
      <c r="AH3541">
        <v>6093</v>
      </c>
      <c r="AI3541">
        <v>3540</v>
      </c>
      <c r="AJ3541" t="s">
        <v>11327</v>
      </c>
      <c r="AK3541" t="s">
        <v>12028</v>
      </c>
      <c r="AL3541" t="s">
        <v>12031</v>
      </c>
      <c r="AM3541" t="s">
        <v>11331</v>
      </c>
      <c r="AN3541">
        <v>1</v>
      </c>
      <c r="AO3541" s="10" t="s">
        <v>12042</v>
      </c>
      <c r="AP3541" t="str" cm="1">
        <f t="array" ref="AP3541">_xlfn.IFS(
  Table1[[#This Row],[Age]]&lt;=25, "18-25",
  Table1[[#This Row],[Age]]&lt;=35, "26-35",
  Table1[[#This Row],[Age]]&lt;=45, "36-45",
  Table1[[#This Row],[Age]]&lt;=60, "46-60",
  TRUE, "60+")</f>
        <v>46-60</v>
      </c>
    </row>
    <row r="3542" spans="1:42" x14ac:dyDescent="0.3">
      <c r="A3542">
        <v>3541</v>
      </c>
      <c r="B3542" t="s">
        <v>39</v>
      </c>
      <c r="C3542" t="s">
        <v>91</v>
      </c>
      <c r="D3542">
        <v>66</v>
      </c>
      <c r="E3542" t="s">
        <v>106</v>
      </c>
      <c r="F3542" t="s">
        <v>3648</v>
      </c>
      <c r="G3542" t="s">
        <v>5116</v>
      </c>
      <c r="H3542">
        <v>19458798394</v>
      </c>
      <c r="I3542" t="s">
        <v>5715</v>
      </c>
      <c r="J3542" t="s">
        <v>7291</v>
      </c>
      <c r="K3542">
        <v>5648.71</v>
      </c>
      <c r="L3542" s="12" t="s">
        <v>7611</v>
      </c>
      <c r="M3542" s="10" t="s">
        <v>11378</v>
      </c>
      <c r="N3542">
        <v>3541</v>
      </c>
      <c r="O3542">
        <v>45165</v>
      </c>
      <c r="P3542" t="s">
        <v>11402</v>
      </c>
      <c r="Q3542" s="16">
        <v>79.7</v>
      </c>
      <c r="R3542">
        <v>5569.01</v>
      </c>
      <c r="S3542">
        <v>13</v>
      </c>
      <c r="T3542">
        <v>3541</v>
      </c>
      <c r="U3542">
        <v>47862.68</v>
      </c>
      <c r="V3542" t="s">
        <v>11413</v>
      </c>
      <c r="W3542">
        <v>3.31</v>
      </c>
      <c r="X3542">
        <v>48</v>
      </c>
      <c r="Y3542" t="s">
        <v>11437</v>
      </c>
      <c r="Z3542" t="s">
        <v>12010</v>
      </c>
      <c r="AA3542">
        <v>3541</v>
      </c>
      <c r="AB3542" t="s">
        <v>12016</v>
      </c>
      <c r="AC3542">
        <v>6570.37</v>
      </c>
      <c r="AD3542">
        <v>3603.32</v>
      </c>
      <c r="AE3542">
        <v>180.17</v>
      </c>
      <c r="AF3542" t="s">
        <v>11214</v>
      </c>
      <c r="AG3542" t="s">
        <v>11100</v>
      </c>
      <c r="AH3542">
        <v>8051</v>
      </c>
      <c r="AI3542">
        <v>3541</v>
      </c>
      <c r="AJ3542" t="s">
        <v>11368</v>
      </c>
      <c r="AK3542" t="s">
        <v>12029</v>
      </c>
      <c r="AL3542" t="s">
        <v>12031</v>
      </c>
      <c r="AM3542" t="s">
        <v>11155</v>
      </c>
      <c r="AN3542">
        <v>1</v>
      </c>
      <c r="AO3542" s="10" t="s">
        <v>12041</v>
      </c>
      <c r="AP3542" t="str" cm="1">
        <f t="array" ref="AP3542">_xlfn.IFS(
  Table1[[#This Row],[Age]]&lt;=25, "18-25",
  Table1[[#This Row],[Age]]&lt;=35, "26-35",
  Table1[[#This Row],[Age]]&lt;=45, "36-45",
  Table1[[#This Row],[Age]]&lt;=60, "46-60",
  TRUE, "60+")</f>
        <v>60+</v>
      </c>
    </row>
    <row r="3543" spans="1:42" x14ac:dyDescent="0.3">
      <c r="A3543">
        <v>3542</v>
      </c>
      <c r="B3543" t="s">
        <v>21</v>
      </c>
      <c r="C3543" t="s">
        <v>94</v>
      </c>
      <c r="D3543">
        <v>28</v>
      </c>
      <c r="E3543" t="s">
        <v>104</v>
      </c>
      <c r="F3543" t="s">
        <v>3649</v>
      </c>
      <c r="G3543" t="s">
        <v>5147</v>
      </c>
      <c r="H3543">
        <v>19458798395</v>
      </c>
      <c r="I3543" t="s">
        <v>5627</v>
      </c>
      <c r="J3543" t="s">
        <v>7291</v>
      </c>
      <c r="K3543">
        <v>6123.56</v>
      </c>
      <c r="L3543" s="12" t="s">
        <v>10136</v>
      </c>
      <c r="M3543" s="10" t="s">
        <v>11365</v>
      </c>
      <c r="N3543">
        <v>3542</v>
      </c>
      <c r="O3543">
        <v>45286</v>
      </c>
      <c r="P3543" t="s">
        <v>11402</v>
      </c>
      <c r="Q3543" s="16">
        <v>3108.11</v>
      </c>
      <c r="R3543">
        <v>3015.45</v>
      </c>
      <c r="S3543">
        <v>39</v>
      </c>
      <c r="T3543">
        <v>3542</v>
      </c>
      <c r="U3543">
        <v>28993.72</v>
      </c>
      <c r="V3543" t="s">
        <v>11412</v>
      </c>
      <c r="W3543">
        <v>3.47</v>
      </c>
      <c r="X3543">
        <v>24</v>
      </c>
      <c r="Y3543" t="s">
        <v>8812</v>
      </c>
      <c r="Z3543" t="s">
        <v>12011</v>
      </c>
      <c r="AA3543">
        <v>3542</v>
      </c>
      <c r="AB3543" t="s">
        <v>12017</v>
      </c>
      <c r="AC3543">
        <v>7182.28</v>
      </c>
      <c r="AD3543">
        <v>1495.68</v>
      </c>
      <c r="AE3543">
        <v>74.78</v>
      </c>
      <c r="AF3543" t="s">
        <v>11395</v>
      </c>
      <c r="AG3543" t="s">
        <v>11346</v>
      </c>
      <c r="AH3543">
        <v>6941</v>
      </c>
      <c r="AI3543">
        <v>3542</v>
      </c>
      <c r="AJ3543" t="s">
        <v>11102</v>
      </c>
      <c r="AK3543" t="s">
        <v>12027</v>
      </c>
      <c r="AL3543" t="s">
        <v>12031</v>
      </c>
      <c r="AM3543" t="s">
        <v>11067</v>
      </c>
      <c r="AN3543">
        <v>1</v>
      </c>
      <c r="AO3543" s="10" t="s">
        <v>12036</v>
      </c>
      <c r="AP3543" t="str" cm="1">
        <f t="array" ref="AP3543">_xlfn.IFS(
  Table1[[#This Row],[Age]]&lt;=25, "18-25",
  Table1[[#This Row],[Age]]&lt;=35, "26-35",
  Table1[[#This Row],[Age]]&lt;=45, "36-45",
  Table1[[#This Row],[Age]]&lt;=60, "46-60",
  TRUE, "60+")</f>
        <v>26-35</v>
      </c>
    </row>
    <row r="3544" spans="1:42" x14ac:dyDescent="0.3">
      <c r="A3544">
        <v>3543</v>
      </c>
      <c r="B3544" t="s">
        <v>40</v>
      </c>
      <c r="C3544" t="s">
        <v>89</v>
      </c>
      <c r="D3544">
        <v>61</v>
      </c>
      <c r="E3544" t="s">
        <v>104</v>
      </c>
      <c r="F3544" t="s">
        <v>3650</v>
      </c>
      <c r="G3544" t="s">
        <v>5130</v>
      </c>
      <c r="H3544">
        <v>19458798396</v>
      </c>
      <c r="I3544" t="s">
        <v>7033</v>
      </c>
      <c r="J3544" t="s">
        <v>7291</v>
      </c>
      <c r="K3544">
        <v>5857.39</v>
      </c>
      <c r="L3544" s="12" t="s">
        <v>10137</v>
      </c>
      <c r="M3544" s="10" t="s">
        <v>11196</v>
      </c>
      <c r="N3544">
        <v>3543</v>
      </c>
      <c r="O3544">
        <v>44935</v>
      </c>
      <c r="P3544" t="s">
        <v>11402</v>
      </c>
      <c r="Q3544" s="16">
        <v>3468</v>
      </c>
      <c r="R3544">
        <v>9325.39</v>
      </c>
      <c r="S3544">
        <v>25</v>
      </c>
      <c r="T3544">
        <v>3543</v>
      </c>
      <c r="U3544">
        <v>32641.07</v>
      </c>
      <c r="V3544" t="s">
        <v>11412</v>
      </c>
      <c r="W3544">
        <v>4.5199999999999996</v>
      </c>
      <c r="X3544">
        <v>12</v>
      </c>
      <c r="Y3544" t="s">
        <v>11995</v>
      </c>
      <c r="Z3544" t="s">
        <v>12011</v>
      </c>
      <c r="AA3544">
        <v>3543</v>
      </c>
      <c r="AB3544" t="s">
        <v>12015</v>
      </c>
      <c r="AC3544">
        <v>5336.85</v>
      </c>
      <c r="AD3544">
        <v>862.37</v>
      </c>
      <c r="AE3544">
        <v>43.12</v>
      </c>
      <c r="AF3544" t="s">
        <v>11310</v>
      </c>
      <c r="AG3544" t="s">
        <v>11242</v>
      </c>
      <c r="AH3544">
        <v>5978</v>
      </c>
      <c r="AI3544">
        <v>3543</v>
      </c>
      <c r="AJ3544" t="s">
        <v>11303</v>
      </c>
      <c r="AK3544" t="s">
        <v>12028</v>
      </c>
      <c r="AL3544" t="s">
        <v>12032</v>
      </c>
      <c r="AM3544" t="s">
        <v>11049</v>
      </c>
      <c r="AN3544">
        <v>1</v>
      </c>
      <c r="AO3544" s="10" t="s">
        <v>12039</v>
      </c>
      <c r="AP3544" t="str" cm="1">
        <f t="array" ref="AP3544">_xlfn.IFS(
  Table1[[#This Row],[Age]]&lt;=25, "18-25",
  Table1[[#This Row],[Age]]&lt;=35, "26-35",
  Table1[[#This Row],[Age]]&lt;=45, "36-45",
  Table1[[#This Row],[Age]]&lt;=60, "46-60",
  TRUE, "60+")</f>
        <v>60+</v>
      </c>
    </row>
    <row r="3545" spans="1:42" x14ac:dyDescent="0.3">
      <c r="A3545">
        <v>3544</v>
      </c>
      <c r="B3545" t="s">
        <v>36</v>
      </c>
      <c r="C3545" t="s">
        <v>76</v>
      </c>
      <c r="D3545">
        <v>27</v>
      </c>
      <c r="E3545" t="s">
        <v>104</v>
      </c>
      <c r="F3545" t="s">
        <v>3651</v>
      </c>
      <c r="G3545" t="s">
        <v>5134</v>
      </c>
      <c r="H3545">
        <v>19458798397</v>
      </c>
      <c r="I3545" t="s">
        <v>5221</v>
      </c>
      <c r="J3545" t="s">
        <v>7292</v>
      </c>
      <c r="K3545">
        <v>6941.65</v>
      </c>
      <c r="L3545" s="12" t="s">
        <v>10138</v>
      </c>
      <c r="M3545" s="10" t="s">
        <v>11225</v>
      </c>
      <c r="N3545">
        <v>3544</v>
      </c>
      <c r="O3545">
        <v>45155</v>
      </c>
      <c r="P3545" t="s">
        <v>11403</v>
      </c>
      <c r="Q3545" s="16">
        <v>4499.96</v>
      </c>
      <c r="R3545">
        <v>11441.61</v>
      </c>
      <c r="S3545">
        <v>73</v>
      </c>
      <c r="T3545">
        <v>3544</v>
      </c>
      <c r="U3545">
        <v>18520.490000000002</v>
      </c>
      <c r="V3545" t="s">
        <v>11412</v>
      </c>
      <c r="W3545">
        <v>1.43</v>
      </c>
      <c r="X3545">
        <v>48</v>
      </c>
      <c r="Y3545" t="s">
        <v>11549</v>
      </c>
      <c r="Z3545" t="s">
        <v>12012</v>
      </c>
      <c r="AA3545">
        <v>3544</v>
      </c>
      <c r="AB3545" t="s">
        <v>12016</v>
      </c>
      <c r="AC3545">
        <v>3430.8</v>
      </c>
      <c r="AD3545">
        <v>1354.44</v>
      </c>
      <c r="AE3545">
        <v>67.72</v>
      </c>
      <c r="AF3545" t="s">
        <v>11265</v>
      </c>
      <c r="AG3545" t="s">
        <v>11197</v>
      </c>
      <c r="AH3545">
        <v>1915</v>
      </c>
      <c r="AI3545">
        <v>3544</v>
      </c>
      <c r="AJ3545" t="s">
        <v>11165</v>
      </c>
      <c r="AK3545" t="s">
        <v>12027</v>
      </c>
      <c r="AL3545" t="s">
        <v>12032</v>
      </c>
      <c r="AM3545" t="s">
        <v>11122</v>
      </c>
      <c r="AN3545">
        <v>1</v>
      </c>
      <c r="AO3545" s="10" t="s">
        <v>12041</v>
      </c>
      <c r="AP3545" t="str" cm="1">
        <f t="array" ref="AP3545">_xlfn.IFS(
  Table1[[#This Row],[Age]]&lt;=25, "18-25",
  Table1[[#This Row],[Age]]&lt;=35, "26-35",
  Table1[[#This Row],[Age]]&lt;=45, "36-45",
  Table1[[#This Row],[Age]]&lt;=60, "46-60",
  TRUE, "60+")</f>
        <v>26-35</v>
      </c>
    </row>
    <row r="3546" spans="1:42" x14ac:dyDescent="0.3">
      <c r="A3546">
        <v>3545</v>
      </c>
      <c r="B3546" t="s">
        <v>24</v>
      </c>
      <c r="C3546" t="s">
        <v>54</v>
      </c>
      <c r="D3546">
        <v>69</v>
      </c>
      <c r="E3546" t="s">
        <v>105</v>
      </c>
      <c r="F3546" t="s">
        <v>3652</v>
      </c>
      <c r="G3546" t="s">
        <v>5147</v>
      </c>
      <c r="H3546">
        <v>19458798398</v>
      </c>
      <c r="I3546" t="s">
        <v>6082</v>
      </c>
      <c r="J3546" t="s">
        <v>7291</v>
      </c>
      <c r="K3546">
        <v>3005.79</v>
      </c>
      <c r="L3546" s="12" t="s">
        <v>10139</v>
      </c>
      <c r="M3546" s="10" t="s">
        <v>11178</v>
      </c>
      <c r="N3546">
        <v>3545</v>
      </c>
      <c r="O3546">
        <v>45143</v>
      </c>
      <c r="P3546" t="s">
        <v>11404</v>
      </c>
      <c r="Q3546" s="16">
        <v>3784.77</v>
      </c>
      <c r="R3546">
        <v>6790.56</v>
      </c>
      <c r="S3546">
        <v>43</v>
      </c>
      <c r="T3546">
        <v>3545</v>
      </c>
      <c r="U3546">
        <v>23139.98</v>
      </c>
      <c r="V3546" t="s">
        <v>11413</v>
      </c>
      <c r="W3546">
        <v>9.59</v>
      </c>
      <c r="X3546">
        <v>48</v>
      </c>
      <c r="Y3546" t="s">
        <v>10359</v>
      </c>
      <c r="Z3546" t="s">
        <v>12010</v>
      </c>
      <c r="AA3546">
        <v>3545</v>
      </c>
      <c r="AB3546" t="s">
        <v>12016</v>
      </c>
      <c r="AC3546">
        <v>1740.74</v>
      </c>
      <c r="AD3546">
        <v>4463.97</v>
      </c>
      <c r="AE3546">
        <v>223.2</v>
      </c>
      <c r="AF3546" t="s">
        <v>11206</v>
      </c>
      <c r="AG3546" t="s">
        <v>11304</v>
      </c>
      <c r="AH3546">
        <v>7272</v>
      </c>
      <c r="AI3546">
        <v>3545</v>
      </c>
      <c r="AJ3546" t="s">
        <v>11323</v>
      </c>
      <c r="AK3546" t="s">
        <v>12028</v>
      </c>
      <c r="AL3546" t="s">
        <v>12032</v>
      </c>
      <c r="AM3546" t="s">
        <v>11180</v>
      </c>
      <c r="AN3546">
        <v>1</v>
      </c>
      <c r="AO3546" s="10" t="s">
        <v>12041</v>
      </c>
      <c r="AP3546" t="str" cm="1">
        <f t="array" ref="AP3546">_xlfn.IFS(
  Table1[[#This Row],[Age]]&lt;=25, "18-25",
  Table1[[#This Row],[Age]]&lt;=35, "26-35",
  Table1[[#This Row],[Age]]&lt;=45, "36-45",
  Table1[[#This Row],[Age]]&lt;=60, "46-60",
  TRUE, "60+")</f>
        <v>60+</v>
      </c>
    </row>
    <row r="3547" spans="1:42" x14ac:dyDescent="0.3">
      <c r="A3547">
        <v>3546</v>
      </c>
      <c r="B3547" t="s">
        <v>6</v>
      </c>
      <c r="C3547" t="s">
        <v>53</v>
      </c>
      <c r="D3547">
        <v>66</v>
      </c>
      <c r="E3547" t="s">
        <v>106</v>
      </c>
      <c r="F3547" t="s">
        <v>3653</v>
      </c>
      <c r="G3547" t="s">
        <v>5117</v>
      </c>
      <c r="H3547">
        <v>19458798399</v>
      </c>
      <c r="I3547" t="s">
        <v>5750</v>
      </c>
      <c r="J3547" t="s">
        <v>7291</v>
      </c>
      <c r="K3547">
        <v>1523.28</v>
      </c>
      <c r="L3547" s="12" t="s">
        <v>10140</v>
      </c>
      <c r="M3547" s="10" t="s">
        <v>11253</v>
      </c>
      <c r="N3547">
        <v>3546</v>
      </c>
      <c r="O3547">
        <v>45111</v>
      </c>
      <c r="P3547" t="s">
        <v>11402</v>
      </c>
      <c r="Q3547" s="16">
        <v>2020.08</v>
      </c>
      <c r="R3547">
        <v>-496.8</v>
      </c>
      <c r="S3547">
        <v>38</v>
      </c>
      <c r="T3547">
        <v>3546</v>
      </c>
      <c r="U3547">
        <v>21512.92</v>
      </c>
      <c r="V3547" t="s">
        <v>11412</v>
      </c>
      <c r="W3547">
        <v>9.23</v>
      </c>
      <c r="X3547">
        <v>24</v>
      </c>
      <c r="Y3547" t="s">
        <v>11949</v>
      </c>
      <c r="Z3547" t="s">
        <v>12012</v>
      </c>
      <c r="AA3547">
        <v>3546</v>
      </c>
      <c r="AB3547" t="s">
        <v>12017</v>
      </c>
      <c r="AC3547">
        <v>7788.58</v>
      </c>
      <c r="AD3547">
        <v>1684.15</v>
      </c>
      <c r="AE3547">
        <v>84.21</v>
      </c>
      <c r="AF3547" t="s">
        <v>11359</v>
      </c>
      <c r="AG3547" t="s">
        <v>11293</v>
      </c>
      <c r="AH3547">
        <v>9608</v>
      </c>
      <c r="AI3547">
        <v>3546</v>
      </c>
      <c r="AJ3547" t="s">
        <v>11209</v>
      </c>
      <c r="AK3547" t="s">
        <v>12028</v>
      </c>
      <c r="AL3547" t="s">
        <v>12032</v>
      </c>
      <c r="AM3547" t="s">
        <v>11157</v>
      </c>
      <c r="AN3547">
        <v>1</v>
      </c>
      <c r="AO3547" s="10" t="s">
        <v>12038</v>
      </c>
      <c r="AP3547" t="str" cm="1">
        <f t="array" ref="AP3547">_xlfn.IFS(
  Table1[[#This Row],[Age]]&lt;=25, "18-25",
  Table1[[#This Row],[Age]]&lt;=35, "26-35",
  Table1[[#This Row],[Age]]&lt;=45, "36-45",
  Table1[[#This Row],[Age]]&lt;=60, "46-60",
  TRUE, "60+")</f>
        <v>60+</v>
      </c>
    </row>
    <row r="3548" spans="1:42" x14ac:dyDescent="0.3">
      <c r="A3548">
        <v>3547</v>
      </c>
      <c r="B3548" t="s">
        <v>8</v>
      </c>
      <c r="C3548" t="s">
        <v>75</v>
      </c>
      <c r="D3548">
        <v>20</v>
      </c>
      <c r="E3548" t="s">
        <v>106</v>
      </c>
      <c r="F3548" t="s">
        <v>3654</v>
      </c>
      <c r="G3548" t="s">
        <v>5133</v>
      </c>
      <c r="H3548">
        <v>19458798400</v>
      </c>
      <c r="I3548" t="s">
        <v>5473</v>
      </c>
      <c r="J3548" t="s">
        <v>7292</v>
      </c>
      <c r="K3548">
        <v>7525.48</v>
      </c>
      <c r="L3548" s="12" t="s">
        <v>10141</v>
      </c>
      <c r="M3548" s="10" t="s">
        <v>11331</v>
      </c>
      <c r="N3548">
        <v>3547</v>
      </c>
      <c r="O3548">
        <v>45121</v>
      </c>
      <c r="P3548" t="s">
        <v>11402</v>
      </c>
      <c r="Q3548" s="16">
        <v>3830.23</v>
      </c>
      <c r="R3548">
        <v>11355.71</v>
      </c>
      <c r="S3548">
        <v>35</v>
      </c>
      <c r="T3548">
        <v>3547</v>
      </c>
      <c r="U3548">
        <v>46874.57</v>
      </c>
      <c r="V3548" t="s">
        <v>11411</v>
      </c>
      <c r="W3548">
        <v>8.17</v>
      </c>
      <c r="X3548">
        <v>12</v>
      </c>
      <c r="Y3548" t="s">
        <v>8397</v>
      </c>
      <c r="Z3548" t="s">
        <v>12011</v>
      </c>
      <c r="AA3548">
        <v>3547</v>
      </c>
      <c r="AB3548" t="s">
        <v>12017</v>
      </c>
      <c r="AC3548">
        <v>5226.18</v>
      </c>
      <c r="AD3548">
        <v>319.86</v>
      </c>
      <c r="AE3548">
        <v>15.99</v>
      </c>
      <c r="AF3548" t="s">
        <v>11320</v>
      </c>
      <c r="AG3548" t="s">
        <v>11130</v>
      </c>
      <c r="AH3548">
        <v>161</v>
      </c>
      <c r="AI3548">
        <v>3547</v>
      </c>
      <c r="AJ3548" t="s">
        <v>11207</v>
      </c>
      <c r="AK3548" t="s">
        <v>12028</v>
      </c>
      <c r="AL3548" t="s">
        <v>12032</v>
      </c>
      <c r="AM3548" t="s">
        <v>11300</v>
      </c>
      <c r="AN3548">
        <v>1</v>
      </c>
      <c r="AO3548" s="10" t="s">
        <v>12038</v>
      </c>
      <c r="AP3548" t="str" cm="1">
        <f t="array" ref="AP3548">_xlfn.IFS(
  Table1[[#This Row],[Age]]&lt;=25, "18-25",
  Table1[[#This Row],[Age]]&lt;=35, "26-35",
  Table1[[#This Row],[Age]]&lt;=45, "36-45",
  Table1[[#This Row],[Age]]&lt;=60, "46-60",
  TRUE, "60+")</f>
        <v>18-25</v>
      </c>
    </row>
    <row r="3549" spans="1:42" x14ac:dyDescent="0.3">
      <c r="A3549">
        <v>3548</v>
      </c>
      <c r="B3549" t="s">
        <v>25</v>
      </c>
      <c r="C3549" t="s">
        <v>59</v>
      </c>
      <c r="D3549">
        <v>56</v>
      </c>
      <c r="E3549" t="s">
        <v>104</v>
      </c>
      <c r="F3549" t="s">
        <v>3655</v>
      </c>
      <c r="G3549" t="s">
        <v>5141</v>
      </c>
      <c r="H3549">
        <v>19458798401</v>
      </c>
      <c r="I3549" t="s">
        <v>6420</v>
      </c>
      <c r="J3549" t="s">
        <v>7291</v>
      </c>
      <c r="K3549">
        <v>2043.9</v>
      </c>
      <c r="L3549" s="12" t="s">
        <v>10142</v>
      </c>
      <c r="M3549" s="10" t="s">
        <v>11083</v>
      </c>
      <c r="N3549">
        <v>3548</v>
      </c>
      <c r="O3549">
        <v>44965</v>
      </c>
      <c r="P3549" t="s">
        <v>11402</v>
      </c>
      <c r="Q3549" s="16">
        <v>3131.14</v>
      </c>
      <c r="R3549">
        <v>-1087.24</v>
      </c>
      <c r="S3549">
        <v>93</v>
      </c>
      <c r="T3549">
        <v>3548</v>
      </c>
      <c r="U3549">
        <v>40669.919999999998</v>
      </c>
      <c r="V3549" t="s">
        <v>11412</v>
      </c>
      <c r="W3549">
        <v>6.12</v>
      </c>
      <c r="X3549">
        <v>48</v>
      </c>
      <c r="Y3549" t="s">
        <v>11584</v>
      </c>
      <c r="Z3549" t="s">
        <v>12012</v>
      </c>
      <c r="AA3549">
        <v>3548</v>
      </c>
      <c r="AB3549" t="s">
        <v>12017</v>
      </c>
      <c r="AC3549">
        <v>8603.26</v>
      </c>
      <c r="AD3549">
        <v>2449.34</v>
      </c>
      <c r="AE3549">
        <v>122.47</v>
      </c>
      <c r="AF3549" t="s">
        <v>11107</v>
      </c>
      <c r="AG3549" t="s">
        <v>11256</v>
      </c>
      <c r="AH3549">
        <v>3011</v>
      </c>
      <c r="AI3549">
        <v>3548</v>
      </c>
      <c r="AJ3549" t="s">
        <v>11211</v>
      </c>
      <c r="AK3549" t="s">
        <v>12029</v>
      </c>
      <c r="AL3549" t="s">
        <v>12031</v>
      </c>
      <c r="AM3549" t="s">
        <v>11351</v>
      </c>
      <c r="AN3549">
        <v>1</v>
      </c>
      <c r="AO3549" s="10" t="s">
        <v>12045</v>
      </c>
      <c r="AP3549" t="str" cm="1">
        <f t="array" ref="AP3549">_xlfn.IFS(
  Table1[[#This Row],[Age]]&lt;=25, "18-25",
  Table1[[#This Row],[Age]]&lt;=35, "26-35",
  Table1[[#This Row],[Age]]&lt;=45, "36-45",
  Table1[[#This Row],[Age]]&lt;=60, "46-60",
  TRUE, "60+")</f>
        <v>46-60</v>
      </c>
    </row>
    <row r="3550" spans="1:42" x14ac:dyDescent="0.3">
      <c r="A3550">
        <v>3549</v>
      </c>
      <c r="B3550" t="s">
        <v>47</v>
      </c>
      <c r="C3550" t="s">
        <v>100</v>
      </c>
      <c r="D3550">
        <v>44</v>
      </c>
      <c r="E3550" t="s">
        <v>106</v>
      </c>
      <c r="F3550" t="s">
        <v>3656</v>
      </c>
      <c r="G3550" t="s">
        <v>5124</v>
      </c>
      <c r="H3550">
        <v>19458798402</v>
      </c>
      <c r="I3550" t="s">
        <v>5613</v>
      </c>
      <c r="J3550" t="s">
        <v>7291</v>
      </c>
      <c r="K3550">
        <v>1230.17</v>
      </c>
      <c r="L3550" s="12" t="s">
        <v>9921</v>
      </c>
      <c r="M3550" s="10" t="s">
        <v>11323</v>
      </c>
      <c r="N3550">
        <v>3549</v>
      </c>
      <c r="O3550">
        <v>44966</v>
      </c>
      <c r="P3550" t="s">
        <v>11403</v>
      </c>
      <c r="Q3550" s="16">
        <v>2937.89</v>
      </c>
      <c r="R3550">
        <v>4168.0600000000004</v>
      </c>
      <c r="S3550">
        <v>55</v>
      </c>
      <c r="T3550">
        <v>3549</v>
      </c>
      <c r="U3550">
        <v>5444.5</v>
      </c>
      <c r="V3550" t="s">
        <v>11412</v>
      </c>
      <c r="W3550">
        <v>8.32</v>
      </c>
      <c r="X3550">
        <v>12</v>
      </c>
      <c r="Y3550" t="s">
        <v>11955</v>
      </c>
      <c r="Z3550" t="s">
        <v>12011</v>
      </c>
      <c r="AA3550">
        <v>3549</v>
      </c>
      <c r="AB3550" t="s">
        <v>12016</v>
      </c>
      <c r="AC3550">
        <v>4889.7</v>
      </c>
      <c r="AD3550">
        <v>1645.42</v>
      </c>
      <c r="AE3550">
        <v>82.27</v>
      </c>
      <c r="AF3550" t="s">
        <v>11343</v>
      </c>
      <c r="AG3550" t="s">
        <v>11346</v>
      </c>
      <c r="AH3550">
        <v>4369</v>
      </c>
      <c r="AI3550">
        <v>3549</v>
      </c>
      <c r="AJ3550" t="s">
        <v>11141</v>
      </c>
      <c r="AK3550" t="s">
        <v>12028</v>
      </c>
      <c r="AL3550" t="s">
        <v>12031</v>
      </c>
      <c r="AM3550" t="s">
        <v>11127</v>
      </c>
      <c r="AN3550">
        <v>1</v>
      </c>
      <c r="AO3550" s="10" t="s">
        <v>12045</v>
      </c>
      <c r="AP3550" t="str" cm="1">
        <f t="array" ref="AP3550">_xlfn.IFS(
  Table1[[#This Row],[Age]]&lt;=25, "18-25",
  Table1[[#This Row],[Age]]&lt;=35, "26-35",
  Table1[[#This Row],[Age]]&lt;=45, "36-45",
  Table1[[#This Row],[Age]]&lt;=60, "46-60",
  TRUE, "60+")</f>
        <v>36-45</v>
      </c>
    </row>
    <row r="3551" spans="1:42" x14ac:dyDescent="0.3">
      <c r="A3551">
        <v>3550</v>
      </c>
      <c r="B3551" t="s">
        <v>3</v>
      </c>
      <c r="C3551" t="s">
        <v>98</v>
      </c>
      <c r="D3551">
        <v>52</v>
      </c>
      <c r="E3551" t="s">
        <v>105</v>
      </c>
      <c r="F3551" t="s">
        <v>3657</v>
      </c>
      <c r="G3551" t="s">
        <v>5113</v>
      </c>
      <c r="H3551">
        <v>19458798403</v>
      </c>
      <c r="I3551" t="s">
        <v>5639</v>
      </c>
      <c r="J3551" t="s">
        <v>7292</v>
      </c>
      <c r="K3551">
        <v>3657.83</v>
      </c>
      <c r="L3551" s="12" t="s">
        <v>10143</v>
      </c>
      <c r="M3551" s="10" t="s">
        <v>11170</v>
      </c>
      <c r="N3551">
        <v>3550</v>
      </c>
      <c r="O3551">
        <v>44942</v>
      </c>
      <c r="P3551" t="s">
        <v>11403</v>
      </c>
      <c r="Q3551" s="16">
        <v>377.98</v>
      </c>
      <c r="R3551">
        <v>4035.81</v>
      </c>
      <c r="S3551">
        <v>50</v>
      </c>
      <c r="T3551">
        <v>3550</v>
      </c>
      <c r="U3551">
        <v>16379.45</v>
      </c>
      <c r="V3551" t="s">
        <v>11412</v>
      </c>
      <c r="W3551">
        <v>9.77</v>
      </c>
      <c r="X3551">
        <v>48</v>
      </c>
      <c r="Y3551" t="s">
        <v>11990</v>
      </c>
      <c r="Z3551" t="s">
        <v>12011</v>
      </c>
      <c r="AA3551">
        <v>3550</v>
      </c>
      <c r="AB3551" t="s">
        <v>12017</v>
      </c>
      <c r="AC3551">
        <v>9481.0499999999993</v>
      </c>
      <c r="AD3551">
        <v>2396.89</v>
      </c>
      <c r="AE3551">
        <v>119.84</v>
      </c>
      <c r="AF3551" t="s">
        <v>11083</v>
      </c>
      <c r="AG3551" t="s">
        <v>11275</v>
      </c>
      <c r="AH3551">
        <v>8231</v>
      </c>
      <c r="AI3551">
        <v>3550</v>
      </c>
      <c r="AJ3551" t="s">
        <v>11286</v>
      </c>
      <c r="AK3551" t="s">
        <v>12029</v>
      </c>
      <c r="AL3551" t="s">
        <v>12032</v>
      </c>
      <c r="AM3551" t="s">
        <v>11081</v>
      </c>
      <c r="AN3551">
        <v>1</v>
      </c>
      <c r="AO3551" s="10" t="s">
        <v>12039</v>
      </c>
      <c r="AP3551" t="str" cm="1">
        <f t="array" ref="AP3551">_xlfn.IFS(
  Table1[[#This Row],[Age]]&lt;=25, "18-25",
  Table1[[#This Row],[Age]]&lt;=35, "26-35",
  Table1[[#This Row],[Age]]&lt;=45, "36-45",
  Table1[[#This Row],[Age]]&lt;=60, "46-60",
  TRUE, "60+")</f>
        <v>46-60</v>
      </c>
    </row>
    <row r="3552" spans="1:42" x14ac:dyDescent="0.3">
      <c r="A3552">
        <v>3551</v>
      </c>
      <c r="B3552" t="s">
        <v>45</v>
      </c>
      <c r="C3552" t="s">
        <v>93</v>
      </c>
      <c r="D3552">
        <v>66</v>
      </c>
      <c r="E3552" t="s">
        <v>105</v>
      </c>
      <c r="F3552" t="s">
        <v>3658</v>
      </c>
      <c r="G3552" t="s">
        <v>5113</v>
      </c>
      <c r="H3552">
        <v>19458798404</v>
      </c>
      <c r="I3552" t="s">
        <v>6305</v>
      </c>
      <c r="J3552" t="s">
        <v>7292</v>
      </c>
      <c r="K3552">
        <v>8344.27</v>
      </c>
      <c r="L3552" s="12" t="s">
        <v>10144</v>
      </c>
      <c r="M3552" s="10" t="s">
        <v>11376</v>
      </c>
      <c r="N3552">
        <v>3551</v>
      </c>
      <c r="O3552">
        <v>45007</v>
      </c>
      <c r="P3552" t="s">
        <v>11402</v>
      </c>
      <c r="Q3552" s="16">
        <v>2703.02</v>
      </c>
      <c r="R3552">
        <v>11047.29</v>
      </c>
      <c r="S3552">
        <v>78</v>
      </c>
      <c r="T3552">
        <v>3551</v>
      </c>
      <c r="U3552">
        <v>3728.74</v>
      </c>
      <c r="V3552" t="s">
        <v>11413</v>
      </c>
      <c r="W3552">
        <v>3.55</v>
      </c>
      <c r="X3552">
        <v>12</v>
      </c>
      <c r="Y3552" t="s">
        <v>8573</v>
      </c>
      <c r="Z3552" t="s">
        <v>12011</v>
      </c>
      <c r="AA3552">
        <v>3551</v>
      </c>
      <c r="AB3552" t="s">
        <v>12017</v>
      </c>
      <c r="AC3552">
        <v>4344.71</v>
      </c>
      <c r="AD3552">
        <v>3446.72</v>
      </c>
      <c r="AE3552">
        <v>172.34</v>
      </c>
      <c r="AF3552" t="s">
        <v>11286</v>
      </c>
      <c r="AG3552" t="s">
        <v>11078</v>
      </c>
      <c r="AH3552">
        <v>655</v>
      </c>
      <c r="AI3552">
        <v>3551</v>
      </c>
      <c r="AJ3552" t="s">
        <v>11327</v>
      </c>
      <c r="AK3552" t="s">
        <v>12028</v>
      </c>
      <c r="AL3552" t="s">
        <v>12031</v>
      </c>
      <c r="AM3552" t="s">
        <v>11228</v>
      </c>
      <c r="AN3552">
        <v>1</v>
      </c>
      <c r="AO3552" s="10" t="s">
        <v>12047</v>
      </c>
      <c r="AP3552" t="str" cm="1">
        <f t="array" ref="AP3552">_xlfn.IFS(
  Table1[[#This Row],[Age]]&lt;=25, "18-25",
  Table1[[#This Row],[Age]]&lt;=35, "26-35",
  Table1[[#This Row],[Age]]&lt;=45, "36-45",
  Table1[[#This Row],[Age]]&lt;=60, "46-60",
  TRUE, "60+")</f>
        <v>60+</v>
      </c>
    </row>
    <row r="3553" spans="1:42" x14ac:dyDescent="0.3">
      <c r="A3553">
        <v>3552</v>
      </c>
      <c r="B3553" t="s">
        <v>23</v>
      </c>
      <c r="C3553" t="s">
        <v>59</v>
      </c>
      <c r="D3553">
        <v>57</v>
      </c>
      <c r="E3553" t="s">
        <v>104</v>
      </c>
      <c r="F3553" t="s">
        <v>3659</v>
      </c>
      <c r="G3553" t="s">
        <v>5120</v>
      </c>
      <c r="H3553">
        <v>19458798405</v>
      </c>
      <c r="I3553" t="s">
        <v>6677</v>
      </c>
      <c r="J3553" t="s">
        <v>7291</v>
      </c>
      <c r="K3553">
        <v>912.87</v>
      </c>
      <c r="L3553" s="12" t="s">
        <v>10145</v>
      </c>
      <c r="M3553" s="10" t="s">
        <v>11239</v>
      </c>
      <c r="N3553">
        <v>3552</v>
      </c>
      <c r="O3553">
        <v>45017</v>
      </c>
      <c r="P3553" t="s">
        <v>11404</v>
      </c>
      <c r="Q3553" s="16">
        <v>4336.8100000000004</v>
      </c>
      <c r="R3553">
        <v>-3423.94</v>
      </c>
      <c r="S3553">
        <v>34</v>
      </c>
      <c r="T3553">
        <v>3552</v>
      </c>
      <c r="U3553">
        <v>26321.21</v>
      </c>
      <c r="V3553" t="s">
        <v>11411</v>
      </c>
      <c r="W3553">
        <v>4.28</v>
      </c>
      <c r="X3553">
        <v>60</v>
      </c>
      <c r="Y3553" t="s">
        <v>11708</v>
      </c>
      <c r="Z3553" t="s">
        <v>12011</v>
      </c>
      <c r="AA3553">
        <v>3552</v>
      </c>
      <c r="AB3553" t="s">
        <v>12015</v>
      </c>
      <c r="AC3553">
        <v>4922.6400000000003</v>
      </c>
      <c r="AD3553">
        <v>4775.1499999999996</v>
      </c>
      <c r="AE3553">
        <v>238.76</v>
      </c>
      <c r="AF3553" t="s">
        <v>11128</v>
      </c>
      <c r="AG3553" t="s">
        <v>11320</v>
      </c>
      <c r="AH3553">
        <v>5300</v>
      </c>
      <c r="AI3553">
        <v>3552</v>
      </c>
      <c r="AJ3553" t="s">
        <v>11308</v>
      </c>
      <c r="AK3553" t="s">
        <v>12028</v>
      </c>
      <c r="AL3553" t="s">
        <v>12032</v>
      </c>
      <c r="AM3553" t="s">
        <v>11362</v>
      </c>
      <c r="AN3553">
        <v>1</v>
      </c>
      <c r="AO3553" s="10" t="s">
        <v>12037</v>
      </c>
      <c r="AP3553" t="str" cm="1">
        <f t="array" ref="AP3553">_xlfn.IFS(
  Table1[[#This Row],[Age]]&lt;=25, "18-25",
  Table1[[#This Row],[Age]]&lt;=35, "26-35",
  Table1[[#This Row],[Age]]&lt;=45, "36-45",
  Table1[[#This Row],[Age]]&lt;=60, "46-60",
  TRUE, "60+")</f>
        <v>46-60</v>
      </c>
    </row>
    <row r="3554" spans="1:42" x14ac:dyDescent="0.3">
      <c r="A3554">
        <v>3553</v>
      </c>
      <c r="B3554" t="s">
        <v>38</v>
      </c>
      <c r="C3554" t="s">
        <v>101</v>
      </c>
      <c r="D3554">
        <v>48</v>
      </c>
      <c r="E3554" t="s">
        <v>104</v>
      </c>
      <c r="F3554" t="s">
        <v>3660</v>
      </c>
      <c r="G3554" t="s">
        <v>5148</v>
      </c>
      <c r="H3554">
        <v>19458798406</v>
      </c>
      <c r="I3554" t="s">
        <v>6436</v>
      </c>
      <c r="J3554" t="s">
        <v>7292</v>
      </c>
      <c r="K3554">
        <v>2036.06</v>
      </c>
      <c r="L3554" s="12" t="s">
        <v>10146</v>
      </c>
      <c r="M3554" s="10" t="s">
        <v>11249</v>
      </c>
      <c r="N3554">
        <v>3553</v>
      </c>
      <c r="O3554">
        <v>45064</v>
      </c>
      <c r="P3554" t="s">
        <v>11403</v>
      </c>
      <c r="Q3554" s="16">
        <v>2189.89</v>
      </c>
      <c r="R3554">
        <v>-153.83000000000001</v>
      </c>
      <c r="S3554">
        <v>25</v>
      </c>
      <c r="T3554">
        <v>3553</v>
      </c>
      <c r="U3554">
        <v>14691.79</v>
      </c>
      <c r="V3554" t="s">
        <v>11411</v>
      </c>
      <c r="W3554">
        <v>7.56</v>
      </c>
      <c r="X3554">
        <v>48</v>
      </c>
      <c r="Y3554" t="s">
        <v>11625</v>
      </c>
      <c r="Z3554" t="s">
        <v>12012</v>
      </c>
      <c r="AA3554">
        <v>3553</v>
      </c>
      <c r="AB3554" t="s">
        <v>12015</v>
      </c>
      <c r="AC3554">
        <v>6916.27</v>
      </c>
      <c r="AD3554">
        <v>3895</v>
      </c>
      <c r="AE3554">
        <v>194.75</v>
      </c>
      <c r="AF3554" t="s">
        <v>11286</v>
      </c>
      <c r="AG3554" t="s">
        <v>11113</v>
      </c>
      <c r="AH3554">
        <v>4061</v>
      </c>
      <c r="AI3554">
        <v>3553</v>
      </c>
      <c r="AJ3554" t="s">
        <v>11389</v>
      </c>
      <c r="AK3554" t="s">
        <v>12028</v>
      </c>
      <c r="AL3554" t="s">
        <v>12031</v>
      </c>
      <c r="AM3554" t="s">
        <v>11323</v>
      </c>
      <c r="AN3554">
        <v>1</v>
      </c>
      <c r="AO3554" s="10" t="s">
        <v>12046</v>
      </c>
      <c r="AP3554" t="str" cm="1">
        <f t="array" ref="AP3554">_xlfn.IFS(
  Table1[[#This Row],[Age]]&lt;=25, "18-25",
  Table1[[#This Row],[Age]]&lt;=35, "26-35",
  Table1[[#This Row],[Age]]&lt;=45, "36-45",
  Table1[[#This Row],[Age]]&lt;=60, "46-60",
  TRUE, "60+")</f>
        <v>46-60</v>
      </c>
    </row>
    <row r="3555" spans="1:42" x14ac:dyDescent="0.3">
      <c r="A3555">
        <v>3554</v>
      </c>
      <c r="B3555" t="s">
        <v>13</v>
      </c>
      <c r="C3555" t="s">
        <v>57</v>
      </c>
      <c r="D3555">
        <v>38</v>
      </c>
      <c r="E3555" t="s">
        <v>105</v>
      </c>
      <c r="F3555" t="s">
        <v>3661</v>
      </c>
      <c r="G3555" t="s">
        <v>5119</v>
      </c>
      <c r="H3555">
        <v>19458798407</v>
      </c>
      <c r="I3555" t="s">
        <v>5848</v>
      </c>
      <c r="J3555" t="s">
        <v>7292</v>
      </c>
      <c r="K3555">
        <v>4805.07</v>
      </c>
      <c r="L3555" s="12" t="s">
        <v>10147</v>
      </c>
      <c r="M3555" s="10" t="s">
        <v>11244</v>
      </c>
      <c r="N3555">
        <v>3554</v>
      </c>
      <c r="O3555">
        <v>45107</v>
      </c>
      <c r="P3555" t="s">
        <v>11402</v>
      </c>
      <c r="Q3555" s="16">
        <v>3523.75</v>
      </c>
      <c r="R3555">
        <v>8328.82</v>
      </c>
      <c r="S3555">
        <v>42</v>
      </c>
      <c r="T3555">
        <v>3554</v>
      </c>
      <c r="U3555">
        <v>4596.6099999999997</v>
      </c>
      <c r="V3555" t="s">
        <v>11411</v>
      </c>
      <c r="W3555">
        <v>6.79</v>
      </c>
      <c r="X3555">
        <v>12</v>
      </c>
      <c r="Y3555" t="s">
        <v>9728</v>
      </c>
      <c r="Z3555" t="s">
        <v>12012</v>
      </c>
      <c r="AA3555">
        <v>3554</v>
      </c>
      <c r="AB3555" t="s">
        <v>12016</v>
      </c>
      <c r="AC3555">
        <v>3859.33</v>
      </c>
      <c r="AD3555">
        <v>2473.34</v>
      </c>
      <c r="AE3555">
        <v>123.67</v>
      </c>
      <c r="AF3555" t="s">
        <v>11366</v>
      </c>
      <c r="AG3555" t="s">
        <v>11096</v>
      </c>
      <c r="AH3555">
        <v>6218</v>
      </c>
      <c r="AI3555">
        <v>3554</v>
      </c>
      <c r="AJ3555" t="s">
        <v>11389</v>
      </c>
      <c r="AK3555" t="s">
        <v>12029</v>
      </c>
      <c r="AL3555" t="s">
        <v>12031</v>
      </c>
      <c r="AM3555" t="s">
        <v>11208</v>
      </c>
      <c r="AN3555">
        <v>1</v>
      </c>
      <c r="AO3555" s="10" t="s">
        <v>12043</v>
      </c>
      <c r="AP3555" t="str" cm="1">
        <f t="array" ref="AP3555">_xlfn.IFS(
  Table1[[#This Row],[Age]]&lt;=25, "18-25",
  Table1[[#This Row],[Age]]&lt;=35, "26-35",
  Table1[[#This Row],[Age]]&lt;=45, "36-45",
  Table1[[#This Row],[Age]]&lt;=60, "46-60",
  TRUE, "60+")</f>
        <v>36-45</v>
      </c>
    </row>
    <row r="3556" spans="1:42" x14ac:dyDescent="0.3">
      <c r="A3556">
        <v>3555</v>
      </c>
      <c r="B3556" t="s">
        <v>34</v>
      </c>
      <c r="C3556" t="s">
        <v>63</v>
      </c>
      <c r="D3556">
        <v>39</v>
      </c>
      <c r="E3556" t="s">
        <v>105</v>
      </c>
      <c r="F3556" t="s">
        <v>3662</v>
      </c>
      <c r="G3556" t="s">
        <v>5113</v>
      </c>
      <c r="H3556">
        <v>19458798408</v>
      </c>
      <c r="I3556" t="s">
        <v>6752</v>
      </c>
      <c r="J3556" t="s">
        <v>7291</v>
      </c>
      <c r="K3556">
        <v>2947.71</v>
      </c>
      <c r="L3556" s="12" t="s">
        <v>10148</v>
      </c>
      <c r="M3556" s="10" t="s">
        <v>11180</v>
      </c>
      <c r="N3556">
        <v>3555</v>
      </c>
      <c r="O3556">
        <v>44991</v>
      </c>
      <c r="P3556" t="s">
        <v>11404</v>
      </c>
      <c r="Q3556" s="16">
        <v>4519.6499999999996</v>
      </c>
      <c r="R3556">
        <v>7467.36</v>
      </c>
      <c r="S3556">
        <v>92</v>
      </c>
      <c r="T3556">
        <v>3555</v>
      </c>
      <c r="U3556">
        <v>38828.449999999997</v>
      </c>
      <c r="V3556" t="s">
        <v>11413</v>
      </c>
      <c r="W3556">
        <v>8.42</v>
      </c>
      <c r="X3556">
        <v>60</v>
      </c>
      <c r="Y3556" t="s">
        <v>9728</v>
      </c>
      <c r="Z3556" t="s">
        <v>12012</v>
      </c>
      <c r="AA3556">
        <v>3555</v>
      </c>
      <c r="AB3556" t="s">
        <v>12017</v>
      </c>
      <c r="AC3556">
        <v>6648.93</v>
      </c>
      <c r="AD3556">
        <v>3866.63</v>
      </c>
      <c r="AE3556">
        <v>193.33</v>
      </c>
      <c r="AF3556" t="s">
        <v>11115</v>
      </c>
      <c r="AG3556" t="s">
        <v>11300</v>
      </c>
      <c r="AH3556">
        <v>5222</v>
      </c>
      <c r="AI3556">
        <v>3555</v>
      </c>
      <c r="AJ3556" t="s">
        <v>11120</v>
      </c>
      <c r="AK3556" t="s">
        <v>12029</v>
      </c>
      <c r="AL3556" t="s">
        <v>12032</v>
      </c>
      <c r="AM3556" t="s">
        <v>11297</v>
      </c>
      <c r="AN3556">
        <v>1</v>
      </c>
      <c r="AO3556" s="10" t="s">
        <v>12047</v>
      </c>
      <c r="AP3556" t="str" cm="1">
        <f t="array" ref="AP3556">_xlfn.IFS(
  Table1[[#This Row],[Age]]&lt;=25, "18-25",
  Table1[[#This Row],[Age]]&lt;=35, "26-35",
  Table1[[#This Row],[Age]]&lt;=45, "36-45",
  Table1[[#This Row],[Age]]&lt;=60, "46-60",
  TRUE, "60+")</f>
        <v>36-45</v>
      </c>
    </row>
    <row r="3557" spans="1:42" x14ac:dyDescent="0.3">
      <c r="A3557">
        <v>3556</v>
      </c>
      <c r="B3557" t="s">
        <v>38</v>
      </c>
      <c r="C3557" t="s">
        <v>95</v>
      </c>
      <c r="D3557">
        <v>36</v>
      </c>
      <c r="E3557" t="s">
        <v>105</v>
      </c>
      <c r="F3557" t="s">
        <v>3663</v>
      </c>
      <c r="G3557" t="s">
        <v>5128</v>
      </c>
      <c r="H3557">
        <v>19458798409</v>
      </c>
      <c r="I3557" t="s">
        <v>5695</v>
      </c>
      <c r="J3557" t="s">
        <v>7292</v>
      </c>
      <c r="K3557">
        <v>7244.44</v>
      </c>
      <c r="L3557" s="12" t="s">
        <v>7856</v>
      </c>
      <c r="M3557" s="10" t="s">
        <v>11134</v>
      </c>
      <c r="N3557">
        <v>3556</v>
      </c>
      <c r="O3557">
        <v>45041</v>
      </c>
      <c r="P3557" t="s">
        <v>11402</v>
      </c>
      <c r="Q3557" s="16">
        <v>2675.5</v>
      </c>
      <c r="R3557">
        <v>9919.94</v>
      </c>
      <c r="S3557">
        <v>51</v>
      </c>
      <c r="T3557">
        <v>3556</v>
      </c>
      <c r="U3557">
        <v>5465.28</v>
      </c>
      <c r="V3557" t="s">
        <v>11412</v>
      </c>
      <c r="W3557">
        <v>4.12</v>
      </c>
      <c r="X3557">
        <v>24</v>
      </c>
      <c r="Y3557" t="s">
        <v>8592</v>
      </c>
      <c r="Z3557" t="s">
        <v>12012</v>
      </c>
      <c r="AA3557">
        <v>3556</v>
      </c>
      <c r="AB3557" t="s">
        <v>12017</v>
      </c>
      <c r="AC3557">
        <v>1117.95</v>
      </c>
      <c r="AD3557">
        <v>1197.3399999999999</v>
      </c>
      <c r="AE3557">
        <v>59.87</v>
      </c>
      <c r="AF3557" t="s">
        <v>11356</v>
      </c>
      <c r="AG3557" t="s">
        <v>11384</v>
      </c>
      <c r="AH3557">
        <v>5506</v>
      </c>
      <c r="AI3557">
        <v>3556</v>
      </c>
      <c r="AJ3557" t="s">
        <v>11127</v>
      </c>
      <c r="AK3557" t="s">
        <v>12028</v>
      </c>
      <c r="AL3557" t="s">
        <v>12031</v>
      </c>
      <c r="AM3557" t="s">
        <v>11242</v>
      </c>
      <c r="AN3557">
        <v>1</v>
      </c>
      <c r="AO3557" s="10" t="s">
        <v>12037</v>
      </c>
      <c r="AP3557" t="str" cm="1">
        <f t="array" ref="AP3557">_xlfn.IFS(
  Table1[[#This Row],[Age]]&lt;=25, "18-25",
  Table1[[#This Row],[Age]]&lt;=35, "26-35",
  Table1[[#This Row],[Age]]&lt;=45, "36-45",
  Table1[[#This Row],[Age]]&lt;=60, "46-60",
  TRUE, "60+")</f>
        <v>36-45</v>
      </c>
    </row>
    <row r="3558" spans="1:42" x14ac:dyDescent="0.3">
      <c r="A3558">
        <v>3557</v>
      </c>
      <c r="B3558" t="s">
        <v>44</v>
      </c>
      <c r="C3558" t="s">
        <v>91</v>
      </c>
      <c r="D3558">
        <v>31</v>
      </c>
      <c r="E3558" t="s">
        <v>104</v>
      </c>
      <c r="F3558" t="s">
        <v>3664</v>
      </c>
      <c r="G3558" t="s">
        <v>5117</v>
      </c>
      <c r="H3558">
        <v>19458798410</v>
      </c>
      <c r="I3558" t="s">
        <v>7034</v>
      </c>
      <c r="J3558" t="s">
        <v>7292</v>
      </c>
      <c r="K3558">
        <v>6781.53</v>
      </c>
      <c r="L3558" s="12" t="s">
        <v>10149</v>
      </c>
      <c r="M3558" s="10" t="s">
        <v>11188</v>
      </c>
      <c r="N3558">
        <v>3557</v>
      </c>
      <c r="O3558">
        <v>44976</v>
      </c>
      <c r="P3558" t="s">
        <v>11404</v>
      </c>
      <c r="Q3558" s="16">
        <v>449.74</v>
      </c>
      <c r="R3558">
        <v>6331.79</v>
      </c>
      <c r="S3558">
        <v>94</v>
      </c>
      <c r="T3558">
        <v>3557</v>
      </c>
      <c r="U3558">
        <v>14306.63</v>
      </c>
      <c r="V3558" t="s">
        <v>11413</v>
      </c>
      <c r="W3558">
        <v>3.79</v>
      </c>
      <c r="X3558">
        <v>36</v>
      </c>
      <c r="Y3558" t="s">
        <v>8651</v>
      </c>
      <c r="Z3558" t="s">
        <v>12010</v>
      </c>
      <c r="AA3558">
        <v>3557</v>
      </c>
      <c r="AB3558" t="s">
        <v>12016</v>
      </c>
      <c r="AC3558">
        <v>3201.86</v>
      </c>
      <c r="AD3558">
        <v>4135.9799999999996</v>
      </c>
      <c r="AE3558">
        <v>206.8</v>
      </c>
      <c r="AF3558" t="s">
        <v>11142</v>
      </c>
      <c r="AG3558" t="s">
        <v>11059</v>
      </c>
      <c r="AH3558">
        <v>8574</v>
      </c>
      <c r="AI3558">
        <v>3557</v>
      </c>
      <c r="AJ3558" t="s">
        <v>11232</v>
      </c>
      <c r="AK3558" t="s">
        <v>12027</v>
      </c>
      <c r="AL3558" t="s">
        <v>12032</v>
      </c>
      <c r="AM3558" t="s">
        <v>11373</v>
      </c>
      <c r="AN3558">
        <v>1</v>
      </c>
      <c r="AO3558" s="10" t="s">
        <v>12045</v>
      </c>
      <c r="AP3558" t="str" cm="1">
        <f t="array" ref="AP3558">_xlfn.IFS(
  Table1[[#This Row],[Age]]&lt;=25, "18-25",
  Table1[[#This Row],[Age]]&lt;=35, "26-35",
  Table1[[#This Row],[Age]]&lt;=45, "36-45",
  Table1[[#This Row],[Age]]&lt;=60, "46-60",
  TRUE, "60+")</f>
        <v>26-35</v>
      </c>
    </row>
    <row r="3559" spans="1:42" x14ac:dyDescent="0.3">
      <c r="A3559">
        <v>3558</v>
      </c>
      <c r="B3559" t="s">
        <v>45</v>
      </c>
      <c r="C3559" t="s">
        <v>78</v>
      </c>
      <c r="D3559">
        <v>54</v>
      </c>
      <c r="E3559" t="s">
        <v>105</v>
      </c>
      <c r="F3559" t="s">
        <v>3665</v>
      </c>
      <c r="G3559" t="s">
        <v>5120</v>
      </c>
      <c r="H3559">
        <v>19458798411</v>
      </c>
      <c r="I3559" t="s">
        <v>6096</v>
      </c>
      <c r="J3559" t="s">
        <v>7291</v>
      </c>
      <c r="K3559">
        <v>8440.91</v>
      </c>
      <c r="L3559" s="12" t="s">
        <v>10150</v>
      </c>
      <c r="M3559" s="10" t="s">
        <v>11292</v>
      </c>
      <c r="N3559">
        <v>3558</v>
      </c>
      <c r="O3559">
        <v>45211</v>
      </c>
      <c r="P3559" t="s">
        <v>11403</v>
      </c>
      <c r="Q3559" s="16">
        <v>280.7</v>
      </c>
      <c r="R3559">
        <v>8721.61</v>
      </c>
      <c r="S3559">
        <v>37</v>
      </c>
      <c r="T3559">
        <v>3558</v>
      </c>
      <c r="U3559">
        <v>38810.22</v>
      </c>
      <c r="V3559" t="s">
        <v>11411</v>
      </c>
      <c r="W3559">
        <v>6.27</v>
      </c>
      <c r="X3559">
        <v>12</v>
      </c>
      <c r="Y3559" t="s">
        <v>11482</v>
      </c>
      <c r="Z3559" t="s">
        <v>12010</v>
      </c>
      <c r="AA3559">
        <v>3558</v>
      </c>
      <c r="AB3559" t="s">
        <v>12017</v>
      </c>
      <c r="AC3559">
        <v>3101</v>
      </c>
      <c r="AD3559">
        <v>2758.4</v>
      </c>
      <c r="AE3559">
        <v>137.91999999999999</v>
      </c>
      <c r="AF3559" t="s">
        <v>11154</v>
      </c>
      <c r="AG3559" t="s">
        <v>11350</v>
      </c>
      <c r="AH3559">
        <v>6518</v>
      </c>
      <c r="AI3559">
        <v>3558</v>
      </c>
      <c r="AJ3559" t="s">
        <v>11104</v>
      </c>
      <c r="AK3559" t="s">
        <v>12029</v>
      </c>
      <c r="AL3559" t="s">
        <v>12032</v>
      </c>
      <c r="AM3559" t="s">
        <v>11388</v>
      </c>
      <c r="AN3559">
        <v>1</v>
      </c>
      <c r="AO3559" s="10" t="s">
        <v>12044</v>
      </c>
      <c r="AP3559" t="str" cm="1">
        <f t="array" ref="AP3559">_xlfn.IFS(
  Table1[[#This Row],[Age]]&lt;=25, "18-25",
  Table1[[#This Row],[Age]]&lt;=35, "26-35",
  Table1[[#This Row],[Age]]&lt;=45, "36-45",
  Table1[[#This Row],[Age]]&lt;=60, "46-60",
  TRUE, "60+")</f>
        <v>46-60</v>
      </c>
    </row>
    <row r="3560" spans="1:42" x14ac:dyDescent="0.3">
      <c r="A3560">
        <v>3559</v>
      </c>
      <c r="B3560" t="s">
        <v>37</v>
      </c>
      <c r="C3560" t="s">
        <v>87</v>
      </c>
      <c r="D3560">
        <v>68</v>
      </c>
      <c r="E3560" t="s">
        <v>104</v>
      </c>
      <c r="F3560" t="s">
        <v>3666</v>
      </c>
      <c r="G3560" t="s">
        <v>5122</v>
      </c>
      <c r="H3560">
        <v>19458798412</v>
      </c>
      <c r="I3560" t="s">
        <v>6931</v>
      </c>
      <c r="J3560" t="s">
        <v>7292</v>
      </c>
      <c r="K3560">
        <v>2118.0500000000002</v>
      </c>
      <c r="L3560" s="12" t="s">
        <v>10151</v>
      </c>
      <c r="M3560" s="10" t="s">
        <v>11209</v>
      </c>
      <c r="N3560">
        <v>3559</v>
      </c>
      <c r="O3560">
        <v>45072</v>
      </c>
      <c r="P3560" t="s">
        <v>11404</v>
      </c>
      <c r="Q3560" s="16">
        <v>3990.54</v>
      </c>
      <c r="R3560">
        <v>-1872.49</v>
      </c>
      <c r="S3560">
        <v>66</v>
      </c>
      <c r="T3560">
        <v>3559</v>
      </c>
      <c r="U3560">
        <v>26067.02</v>
      </c>
      <c r="V3560" t="s">
        <v>11413</v>
      </c>
      <c r="W3560">
        <v>2.31</v>
      </c>
      <c r="X3560">
        <v>60</v>
      </c>
      <c r="Y3560" t="s">
        <v>10495</v>
      </c>
      <c r="Z3560" t="s">
        <v>12012</v>
      </c>
      <c r="AA3560">
        <v>3559</v>
      </c>
      <c r="AB3560" t="s">
        <v>12017</v>
      </c>
      <c r="AC3560">
        <v>1998.8</v>
      </c>
      <c r="AD3560">
        <v>4061.45</v>
      </c>
      <c r="AE3560">
        <v>203.07</v>
      </c>
      <c r="AF3560" t="s">
        <v>11262</v>
      </c>
      <c r="AG3560" t="s">
        <v>11209</v>
      </c>
      <c r="AH3560">
        <v>567</v>
      </c>
      <c r="AI3560">
        <v>3559</v>
      </c>
      <c r="AJ3560" t="s">
        <v>11370</v>
      </c>
      <c r="AK3560" t="s">
        <v>12028</v>
      </c>
      <c r="AL3560" t="s">
        <v>12031</v>
      </c>
      <c r="AM3560" t="s">
        <v>11334</v>
      </c>
      <c r="AN3560">
        <v>1</v>
      </c>
      <c r="AO3560" s="10" t="s">
        <v>12046</v>
      </c>
      <c r="AP3560" t="str" cm="1">
        <f t="array" ref="AP3560">_xlfn.IFS(
  Table1[[#This Row],[Age]]&lt;=25, "18-25",
  Table1[[#This Row],[Age]]&lt;=35, "26-35",
  Table1[[#This Row],[Age]]&lt;=45, "36-45",
  Table1[[#This Row],[Age]]&lt;=60, "46-60",
  TRUE, "60+")</f>
        <v>60+</v>
      </c>
    </row>
    <row r="3561" spans="1:42" x14ac:dyDescent="0.3">
      <c r="A3561">
        <v>3560</v>
      </c>
      <c r="B3561" t="s">
        <v>23</v>
      </c>
      <c r="C3561" t="s">
        <v>83</v>
      </c>
      <c r="D3561">
        <v>62</v>
      </c>
      <c r="E3561" t="s">
        <v>105</v>
      </c>
      <c r="F3561" t="s">
        <v>3667</v>
      </c>
      <c r="G3561" t="s">
        <v>5144</v>
      </c>
      <c r="H3561">
        <v>19458798413</v>
      </c>
      <c r="I3561" t="s">
        <v>5685</v>
      </c>
      <c r="J3561" t="s">
        <v>7291</v>
      </c>
      <c r="K3561">
        <v>6524.3</v>
      </c>
      <c r="L3561" s="12" t="s">
        <v>10152</v>
      </c>
      <c r="M3561" s="10" t="s">
        <v>11311</v>
      </c>
      <c r="N3561">
        <v>3560</v>
      </c>
      <c r="O3561">
        <v>45106</v>
      </c>
      <c r="P3561" t="s">
        <v>11403</v>
      </c>
      <c r="Q3561" s="16">
        <v>173.19</v>
      </c>
      <c r="R3561">
        <v>6351.11</v>
      </c>
      <c r="S3561">
        <v>85</v>
      </c>
      <c r="T3561">
        <v>3560</v>
      </c>
      <c r="U3561">
        <v>41038.68</v>
      </c>
      <c r="V3561" t="s">
        <v>11411</v>
      </c>
      <c r="W3561">
        <v>1.36</v>
      </c>
      <c r="X3561">
        <v>48</v>
      </c>
      <c r="Y3561" t="s">
        <v>10653</v>
      </c>
      <c r="Z3561" t="s">
        <v>12012</v>
      </c>
      <c r="AA3561">
        <v>3560</v>
      </c>
      <c r="AB3561" t="s">
        <v>12015</v>
      </c>
      <c r="AC3561">
        <v>9329.6200000000008</v>
      </c>
      <c r="AD3561">
        <v>2865.64</v>
      </c>
      <c r="AE3561">
        <v>143.28</v>
      </c>
      <c r="AF3561" t="s">
        <v>11133</v>
      </c>
      <c r="AG3561" t="s">
        <v>11395</v>
      </c>
      <c r="AH3561">
        <v>577</v>
      </c>
      <c r="AI3561">
        <v>3560</v>
      </c>
      <c r="AJ3561" t="s">
        <v>11115</v>
      </c>
      <c r="AK3561" t="s">
        <v>12029</v>
      </c>
      <c r="AL3561" t="s">
        <v>12031</v>
      </c>
      <c r="AM3561" t="s">
        <v>11116</v>
      </c>
      <c r="AN3561">
        <v>1</v>
      </c>
      <c r="AO3561" s="10" t="s">
        <v>12043</v>
      </c>
      <c r="AP3561" t="str" cm="1">
        <f t="array" ref="AP3561">_xlfn.IFS(
  Table1[[#This Row],[Age]]&lt;=25, "18-25",
  Table1[[#This Row],[Age]]&lt;=35, "26-35",
  Table1[[#This Row],[Age]]&lt;=45, "36-45",
  Table1[[#This Row],[Age]]&lt;=60, "46-60",
  TRUE, "60+")</f>
        <v>60+</v>
      </c>
    </row>
    <row r="3562" spans="1:42" x14ac:dyDescent="0.3">
      <c r="A3562">
        <v>3561</v>
      </c>
      <c r="B3562" t="s">
        <v>49</v>
      </c>
      <c r="C3562" t="s">
        <v>80</v>
      </c>
      <c r="D3562">
        <v>67</v>
      </c>
      <c r="E3562" t="s">
        <v>105</v>
      </c>
      <c r="F3562" t="s">
        <v>3668</v>
      </c>
      <c r="G3562" t="s">
        <v>5138</v>
      </c>
      <c r="H3562">
        <v>19458798414</v>
      </c>
      <c r="I3562" t="s">
        <v>6639</v>
      </c>
      <c r="J3562" t="s">
        <v>7291</v>
      </c>
      <c r="K3562">
        <v>7769.87</v>
      </c>
      <c r="L3562" s="12" t="s">
        <v>9648</v>
      </c>
      <c r="M3562" s="10" t="s">
        <v>11305</v>
      </c>
      <c r="N3562">
        <v>3561</v>
      </c>
      <c r="O3562">
        <v>45289</v>
      </c>
      <c r="P3562" t="s">
        <v>11403</v>
      </c>
      <c r="Q3562" s="16">
        <v>4994.6000000000004</v>
      </c>
      <c r="R3562">
        <v>12764.47</v>
      </c>
      <c r="S3562">
        <v>34</v>
      </c>
      <c r="T3562">
        <v>3561</v>
      </c>
      <c r="U3562">
        <v>21309.58</v>
      </c>
      <c r="V3562" t="s">
        <v>11411</v>
      </c>
      <c r="W3562">
        <v>3.2</v>
      </c>
      <c r="X3562">
        <v>60</v>
      </c>
      <c r="Y3562" t="s">
        <v>11739</v>
      </c>
      <c r="Z3562" t="s">
        <v>12011</v>
      </c>
      <c r="AA3562">
        <v>3561</v>
      </c>
      <c r="AB3562" t="s">
        <v>12017</v>
      </c>
      <c r="AC3562">
        <v>9855.7199999999993</v>
      </c>
      <c r="AD3562">
        <v>1657.94</v>
      </c>
      <c r="AE3562">
        <v>82.9</v>
      </c>
      <c r="AF3562" t="s">
        <v>11327</v>
      </c>
      <c r="AG3562" t="s">
        <v>11168</v>
      </c>
      <c r="AH3562">
        <v>2566</v>
      </c>
      <c r="AI3562">
        <v>3561</v>
      </c>
      <c r="AJ3562" t="s">
        <v>11325</v>
      </c>
      <c r="AK3562" t="s">
        <v>12027</v>
      </c>
      <c r="AL3562" t="s">
        <v>12031</v>
      </c>
      <c r="AM3562" t="s">
        <v>11256</v>
      </c>
      <c r="AN3562">
        <v>1</v>
      </c>
      <c r="AO3562" s="10" t="s">
        <v>12036</v>
      </c>
      <c r="AP3562" t="str" cm="1">
        <f t="array" ref="AP3562">_xlfn.IFS(
  Table1[[#This Row],[Age]]&lt;=25, "18-25",
  Table1[[#This Row],[Age]]&lt;=35, "26-35",
  Table1[[#This Row],[Age]]&lt;=45, "36-45",
  Table1[[#This Row],[Age]]&lt;=60, "46-60",
  TRUE, "60+")</f>
        <v>60+</v>
      </c>
    </row>
    <row r="3563" spans="1:42" x14ac:dyDescent="0.3">
      <c r="A3563">
        <v>3562</v>
      </c>
      <c r="B3563" t="s">
        <v>19</v>
      </c>
      <c r="C3563" t="s">
        <v>58</v>
      </c>
      <c r="D3563">
        <v>40</v>
      </c>
      <c r="E3563" t="s">
        <v>106</v>
      </c>
      <c r="F3563" t="s">
        <v>3669</v>
      </c>
      <c r="G3563" t="s">
        <v>5133</v>
      </c>
      <c r="H3563">
        <v>19458798415</v>
      </c>
      <c r="I3563" t="s">
        <v>6384</v>
      </c>
      <c r="J3563" t="s">
        <v>7292</v>
      </c>
      <c r="K3563">
        <v>720.4</v>
      </c>
      <c r="L3563" s="12" t="s">
        <v>10153</v>
      </c>
      <c r="M3563" s="10" t="s">
        <v>11062</v>
      </c>
      <c r="N3563">
        <v>3562</v>
      </c>
      <c r="O3563">
        <v>45087</v>
      </c>
      <c r="P3563" t="s">
        <v>11404</v>
      </c>
      <c r="Q3563" s="16">
        <v>646.27</v>
      </c>
      <c r="R3563">
        <v>74.13</v>
      </c>
      <c r="S3563">
        <v>83</v>
      </c>
      <c r="T3563">
        <v>3562</v>
      </c>
      <c r="U3563">
        <v>40928.25</v>
      </c>
      <c r="V3563" t="s">
        <v>11411</v>
      </c>
      <c r="W3563">
        <v>2.42</v>
      </c>
      <c r="X3563">
        <v>36</v>
      </c>
      <c r="Y3563" t="s">
        <v>11475</v>
      </c>
      <c r="Z3563" t="s">
        <v>12010</v>
      </c>
      <c r="AA3563">
        <v>3562</v>
      </c>
      <c r="AB3563" t="s">
        <v>12017</v>
      </c>
      <c r="AC3563">
        <v>1362.43</v>
      </c>
      <c r="AD3563">
        <v>545.19000000000005</v>
      </c>
      <c r="AE3563">
        <v>27.26</v>
      </c>
      <c r="AF3563" t="s">
        <v>11345</v>
      </c>
      <c r="AG3563" t="s">
        <v>11230</v>
      </c>
      <c r="AH3563">
        <v>7725</v>
      </c>
      <c r="AI3563">
        <v>3562</v>
      </c>
      <c r="AJ3563" t="s">
        <v>11301</v>
      </c>
      <c r="AK3563" t="s">
        <v>12029</v>
      </c>
      <c r="AL3563" t="s">
        <v>12031</v>
      </c>
      <c r="AM3563" t="s">
        <v>11263</v>
      </c>
      <c r="AN3563">
        <v>1</v>
      </c>
      <c r="AO3563" s="10" t="s">
        <v>12043</v>
      </c>
      <c r="AP3563" t="str" cm="1">
        <f t="array" ref="AP3563">_xlfn.IFS(
  Table1[[#This Row],[Age]]&lt;=25, "18-25",
  Table1[[#This Row],[Age]]&lt;=35, "26-35",
  Table1[[#This Row],[Age]]&lt;=45, "36-45",
  Table1[[#This Row],[Age]]&lt;=60, "46-60",
  TRUE, "60+")</f>
        <v>36-45</v>
      </c>
    </row>
    <row r="3564" spans="1:42" x14ac:dyDescent="0.3">
      <c r="A3564">
        <v>3563</v>
      </c>
      <c r="B3564" t="s">
        <v>23</v>
      </c>
      <c r="C3564" t="s">
        <v>87</v>
      </c>
      <c r="D3564">
        <v>43</v>
      </c>
      <c r="E3564" t="s">
        <v>105</v>
      </c>
      <c r="F3564" t="s">
        <v>3670</v>
      </c>
      <c r="G3564" t="s">
        <v>5138</v>
      </c>
      <c r="H3564">
        <v>19458798416</v>
      </c>
      <c r="I3564" t="s">
        <v>5350</v>
      </c>
      <c r="J3564" t="s">
        <v>7291</v>
      </c>
      <c r="K3564">
        <v>464.55</v>
      </c>
      <c r="L3564" s="12" t="s">
        <v>8196</v>
      </c>
      <c r="M3564" s="10" t="s">
        <v>11320</v>
      </c>
      <c r="N3564">
        <v>3563</v>
      </c>
      <c r="O3564">
        <v>45289</v>
      </c>
      <c r="P3564" t="s">
        <v>11403</v>
      </c>
      <c r="Q3564" s="16">
        <v>3877.94</v>
      </c>
      <c r="R3564">
        <v>4342.49</v>
      </c>
      <c r="S3564">
        <v>38</v>
      </c>
      <c r="T3564">
        <v>3563</v>
      </c>
      <c r="U3564">
        <v>27370.02</v>
      </c>
      <c r="V3564" t="s">
        <v>11413</v>
      </c>
      <c r="W3564">
        <v>1.06</v>
      </c>
      <c r="X3564">
        <v>36</v>
      </c>
      <c r="Y3564" t="s">
        <v>8289</v>
      </c>
      <c r="Z3564" t="s">
        <v>12010</v>
      </c>
      <c r="AA3564">
        <v>3563</v>
      </c>
      <c r="AB3564" t="s">
        <v>12016</v>
      </c>
      <c r="AC3564">
        <v>4999.43</v>
      </c>
      <c r="AD3564">
        <v>2326.4899999999998</v>
      </c>
      <c r="AE3564">
        <v>116.32</v>
      </c>
      <c r="AF3564" t="s">
        <v>11121</v>
      </c>
      <c r="AG3564" t="s">
        <v>11117</v>
      </c>
      <c r="AH3564">
        <v>4668</v>
      </c>
      <c r="AI3564">
        <v>3563</v>
      </c>
      <c r="AJ3564" t="s">
        <v>11051</v>
      </c>
      <c r="AK3564" t="s">
        <v>12029</v>
      </c>
      <c r="AL3564" t="s">
        <v>12031</v>
      </c>
      <c r="AM3564" t="s">
        <v>11107</v>
      </c>
      <c r="AN3564">
        <v>1</v>
      </c>
      <c r="AO3564" s="10" t="s">
        <v>12036</v>
      </c>
      <c r="AP3564" t="str" cm="1">
        <f t="array" ref="AP3564">_xlfn.IFS(
  Table1[[#This Row],[Age]]&lt;=25, "18-25",
  Table1[[#This Row],[Age]]&lt;=35, "26-35",
  Table1[[#This Row],[Age]]&lt;=45, "36-45",
  Table1[[#This Row],[Age]]&lt;=60, "46-60",
  TRUE, "60+")</f>
        <v>36-45</v>
      </c>
    </row>
    <row r="3565" spans="1:42" x14ac:dyDescent="0.3">
      <c r="A3565">
        <v>3564</v>
      </c>
      <c r="B3565" t="s">
        <v>51</v>
      </c>
      <c r="C3565" t="s">
        <v>64</v>
      </c>
      <c r="D3565">
        <v>60</v>
      </c>
      <c r="E3565" t="s">
        <v>104</v>
      </c>
      <c r="F3565" t="s">
        <v>3671</v>
      </c>
      <c r="G3565" t="s">
        <v>5111</v>
      </c>
      <c r="H3565">
        <v>19458798417</v>
      </c>
      <c r="I3565" t="s">
        <v>7035</v>
      </c>
      <c r="J3565" t="s">
        <v>7292</v>
      </c>
      <c r="K3565">
        <v>5636.66</v>
      </c>
      <c r="L3565" s="12" t="s">
        <v>10154</v>
      </c>
      <c r="M3565" s="10" t="s">
        <v>11249</v>
      </c>
      <c r="N3565">
        <v>3564</v>
      </c>
      <c r="O3565">
        <v>45193</v>
      </c>
      <c r="P3565" t="s">
        <v>11404</v>
      </c>
      <c r="Q3565" s="16">
        <v>4339.91</v>
      </c>
      <c r="R3565">
        <v>9976.57</v>
      </c>
      <c r="S3565">
        <v>31</v>
      </c>
      <c r="T3565">
        <v>3564</v>
      </c>
      <c r="U3565">
        <v>5309.74</v>
      </c>
      <c r="V3565" t="s">
        <v>11412</v>
      </c>
      <c r="W3565">
        <v>8</v>
      </c>
      <c r="X3565">
        <v>36</v>
      </c>
      <c r="Y3565" t="s">
        <v>8074</v>
      </c>
      <c r="Z3565" t="s">
        <v>12012</v>
      </c>
      <c r="AA3565">
        <v>3564</v>
      </c>
      <c r="AB3565" t="s">
        <v>12017</v>
      </c>
      <c r="AC3565">
        <v>2494.3000000000002</v>
      </c>
      <c r="AD3565">
        <v>3685.52</v>
      </c>
      <c r="AE3565">
        <v>184.28</v>
      </c>
      <c r="AF3565" t="s">
        <v>11259</v>
      </c>
      <c r="AG3565" t="s">
        <v>11131</v>
      </c>
      <c r="AH3565">
        <v>7134</v>
      </c>
      <c r="AI3565">
        <v>3564</v>
      </c>
      <c r="AJ3565" t="s">
        <v>11360</v>
      </c>
      <c r="AK3565" t="s">
        <v>12028</v>
      </c>
      <c r="AL3565" t="s">
        <v>12032</v>
      </c>
      <c r="AM3565" t="s">
        <v>11136</v>
      </c>
      <c r="AN3565">
        <v>1</v>
      </c>
      <c r="AO3565" s="10" t="s">
        <v>12042</v>
      </c>
      <c r="AP3565" t="str" cm="1">
        <f t="array" ref="AP3565">_xlfn.IFS(
  Table1[[#This Row],[Age]]&lt;=25, "18-25",
  Table1[[#This Row],[Age]]&lt;=35, "26-35",
  Table1[[#This Row],[Age]]&lt;=45, "36-45",
  Table1[[#This Row],[Age]]&lt;=60, "46-60",
  TRUE, "60+")</f>
        <v>46-60</v>
      </c>
    </row>
    <row r="3566" spans="1:42" x14ac:dyDescent="0.3">
      <c r="A3566">
        <v>3565</v>
      </c>
      <c r="B3566" t="s">
        <v>23</v>
      </c>
      <c r="C3566" t="s">
        <v>63</v>
      </c>
      <c r="D3566">
        <v>61</v>
      </c>
      <c r="E3566" t="s">
        <v>105</v>
      </c>
      <c r="F3566" t="s">
        <v>3672</v>
      </c>
      <c r="G3566" t="s">
        <v>5117</v>
      </c>
      <c r="H3566">
        <v>19458798418</v>
      </c>
      <c r="I3566" t="s">
        <v>7036</v>
      </c>
      <c r="J3566" t="s">
        <v>7291</v>
      </c>
      <c r="K3566">
        <v>5919.76</v>
      </c>
      <c r="L3566" s="12" t="s">
        <v>9968</v>
      </c>
      <c r="M3566" s="10" t="s">
        <v>11260</v>
      </c>
      <c r="N3566">
        <v>3565</v>
      </c>
      <c r="O3566">
        <v>45027</v>
      </c>
      <c r="P3566" t="s">
        <v>11404</v>
      </c>
      <c r="Q3566" s="16">
        <v>1539.08</v>
      </c>
      <c r="R3566">
        <v>7458.84</v>
      </c>
      <c r="S3566">
        <v>26</v>
      </c>
      <c r="T3566">
        <v>3565</v>
      </c>
      <c r="U3566">
        <v>24103.03</v>
      </c>
      <c r="V3566" t="s">
        <v>11412</v>
      </c>
      <c r="W3566">
        <v>5.89</v>
      </c>
      <c r="X3566">
        <v>24</v>
      </c>
      <c r="Y3566" t="s">
        <v>9960</v>
      </c>
      <c r="Z3566" t="s">
        <v>12012</v>
      </c>
      <c r="AA3566">
        <v>3565</v>
      </c>
      <c r="AB3566" t="s">
        <v>12016</v>
      </c>
      <c r="AC3566">
        <v>8465.7800000000007</v>
      </c>
      <c r="AD3566">
        <v>1482.47</v>
      </c>
      <c r="AE3566">
        <v>74.12</v>
      </c>
      <c r="AF3566" t="s">
        <v>11230</v>
      </c>
      <c r="AG3566" t="s">
        <v>11248</v>
      </c>
      <c r="AH3566">
        <v>2297</v>
      </c>
      <c r="AI3566">
        <v>3565</v>
      </c>
      <c r="AJ3566" t="s">
        <v>11205</v>
      </c>
      <c r="AK3566" t="s">
        <v>12029</v>
      </c>
      <c r="AL3566" t="s">
        <v>12032</v>
      </c>
      <c r="AM3566" t="s">
        <v>11314</v>
      </c>
      <c r="AN3566">
        <v>-1</v>
      </c>
      <c r="AO3566" s="10" t="s">
        <v>12037</v>
      </c>
      <c r="AP3566" t="str" cm="1">
        <f t="array" ref="AP3566">_xlfn.IFS(
  Table1[[#This Row],[Age]]&lt;=25, "18-25",
  Table1[[#This Row],[Age]]&lt;=35, "26-35",
  Table1[[#This Row],[Age]]&lt;=45, "36-45",
  Table1[[#This Row],[Age]]&lt;=60, "46-60",
  TRUE, "60+")</f>
        <v>60+</v>
      </c>
    </row>
    <row r="3567" spans="1:42" x14ac:dyDescent="0.3">
      <c r="A3567">
        <v>3566</v>
      </c>
      <c r="B3567" t="s">
        <v>6</v>
      </c>
      <c r="C3567" t="s">
        <v>84</v>
      </c>
      <c r="D3567">
        <v>57</v>
      </c>
      <c r="E3567" t="s">
        <v>106</v>
      </c>
      <c r="F3567" t="s">
        <v>3673</v>
      </c>
      <c r="G3567" t="s">
        <v>5116</v>
      </c>
      <c r="H3567">
        <v>19458798419</v>
      </c>
      <c r="I3567" t="s">
        <v>7037</v>
      </c>
      <c r="J3567" t="s">
        <v>7291</v>
      </c>
      <c r="K3567">
        <v>3988.81</v>
      </c>
      <c r="L3567" s="12" t="s">
        <v>10155</v>
      </c>
      <c r="M3567" s="10" t="s">
        <v>11212</v>
      </c>
      <c r="N3567">
        <v>3566</v>
      </c>
      <c r="O3567">
        <v>45074</v>
      </c>
      <c r="P3567" t="s">
        <v>11403</v>
      </c>
      <c r="Q3567" s="16">
        <v>2712.7</v>
      </c>
      <c r="R3567">
        <v>6701.51</v>
      </c>
      <c r="S3567">
        <v>76</v>
      </c>
      <c r="T3567">
        <v>3566</v>
      </c>
      <c r="U3567">
        <v>28123.64</v>
      </c>
      <c r="V3567" t="s">
        <v>11412</v>
      </c>
      <c r="W3567">
        <v>7.02</v>
      </c>
      <c r="X3567">
        <v>12</v>
      </c>
      <c r="Y3567" t="s">
        <v>10823</v>
      </c>
      <c r="Z3567" t="s">
        <v>12012</v>
      </c>
      <c r="AA3567">
        <v>3566</v>
      </c>
      <c r="AB3567" t="s">
        <v>12016</v>
      </c>
      <c r="AC3567">
        <v>2326.41</v>
      </c>
      <c r="AD3567">
        <v>1480.89</v>
      </c>
      <c r="AE3567">
        <v>74.040000000000006</v>
      </c>
      <c r="AF3567" t="s">
        <v>11301</v>
      </c>
      <c r="AG3567" t="s">
        <v>11143</v>
      </c>
      <c r="AH3567">
        <v>6976</v>
      </c>
      <c r="AI3567">
        <v>3566</v>
      </c>
      <c r="AJ3567" t="s">
        <v>11374</v>
      </c>
      <c r="AK3567" t="s">
        <v>12027</v>
      </c>
      <c r="AL3567" t="s">
        <v>12032</v>
      </c>
      <c r="AM3567" t="s">
        <v>11337</v>
      </c>
      <c r="AN3567">
        <v>1</v>
      </c>
      <c r="AO3567" s="10" t="s">
        <v>12046</v>
      </c>
      <c r="AP3567" t="str" cm="1">
        <f t="array" ref="AP3567">_xlfn.IFS(
  Table1[[#This Row],[Age]]&lt;=25, "18-25",
  Table1[[#This Row],[Age]]&lt;=35, "26-35",
  Table1[[#This Row],[Age]]&lt;=45, "36-45",
  Table1[[#This Row],[Age]]&lt;=60, "46-60",
  TRUE, "60+")</f>
        <v>46-60</v>
      </c>
    </row>
    <row r="3568" spans="1:42" x14ac:dyDescent="0.3">
      <c r="A3568">
        <v>3567</v>
      </c>
      <c r="B3568" t="s">
        <v>5</v>
      </c>
      <c r="C3568" t="s">
        <v>70</v>
      </c>
      <c r="D3568">
        <v>29</v>
      </c>
      <c r="E3568" t="s">
        <v>105</v>
      </c>
      <c r="F3568" t="s">
        <v>3674</v>
      </c>
      <c r="G3568" t="s">
        <v>5138</v>
      </c>
      <c r="H3568">
        <v>19458798420</v>
      </c>
      <c r="I3568" t="s">
        <v>5926</v>
      </c>
      <c r="J3568" t="s">
        <v>7292</v>
      </c>
      <c r="K3568">
        <v>457.13</v>
      </c>
      <c r="L3568" s="12" t="s">
        <v>10156</v>
      </c>
      <c r="M3568" s="10" t="s">
        <v>11303</v>
      </c>
      <c r="N3568">
        <v>3567</v>
      </c>
      <c r="O3568">
        <v>45076</v>
      </c>
      <c r="P3568" t="s">
        <v>11403</v>
      </c>
      <c r="Q3568" s="16">
        <v>4762.3500000000004</v>
      </c>
      <c r="R3568">
        <v>5219.4799999999996</v>
      </c>
      <c r="S3568">
        <v>94</v>
      </c>
      <c r="T3568">
        <v>3567</v>
      </c>
      <c r="U3568">
        <v>30992.98</v>
      </c>
      <c r="V3568" t="s">
        <v>11412</v>
      </c>
      <c r="W3568">
        <v>2.4700000000000002</v>
      </c>
      <c r="X3568">
        <v>48</v>
      </c>
      <c r="Y3568" t="s">
        <v>11627</v>
      </c>
      <c r="Z3568" t="s">
        <v>12011</v>
      </c>
      <c r="AA3568">
        <v>3567</v>
      </c>
      <c r="AB3568" t="s">
        <v>12016</v>
      </c>
      <c r="AC3568">
        <v>2654.91</v>
      </c>
      <c r="AD3568">
        <v>3843.4</v>
      </c>
      <c r="AE3568">
        <v>192.17</v>
      </c>
      <c r="AF3568" t="s">
        <v>11184</v>
      </c>
      <c r="AG3568" t="s">
        <v>11108</v>
      </c>
      <c r="AH3568">
        <v>2762</v>
      </c>
      <c r="AI3568">
        <v>3567</v>
      </c>
      <c r="AJ3568" t="s">
        <v>11060</v>
      </c>
      <c r="AK3568" t="s">
        <v>12027</v>
      </c>
      <c r="AL3568" t="s">
        <v>12031</v>
      </c>
      <c r="AM3568" t="s">
        <v>11185</v>
      </c>
      <c r="AN3568">
        <v>1</v>
      </c>
      <c r="AO3568" s="10" t="s">
        <v>12046</v>
      </c>
      <c r="AP3568" t="str" cm="1">
        <f t="array" ref="AP3568">_xlfn.IFS(
  Table1[[#This Row],[Age]]&lt;=25, "18-25",
  Table1[[#This Row],[Age]]&lt;=35, "26-35",
  Table1[[#This Row],[Age]]&lt;=45, "36-45",
  Table1[[#This Row],[Age]]&lt;=60, "46-60",
  TRUE, "60+")</f>
        <v>26-35</v>
      </c>
    </row>
    <row r="3569" spans="1:42" x14ac:dyDescent="0.3">
      <c r="A3569">
        <v>3568</v>
      </c>
      <c r="B3569" t="s">
        <v>37</v>
      </c>
      <c r="C3569" t="s">
        <v>90</v>
      </c>
      <c r="D3569">
        <v>18</v>
      </c>
      <c r="E3569" t="s">
        <v>105</v>
      </c>
      <c r="F3569" t="s">
        <v>3675</v>
      </c>
      <c r="G3569" t="s">
        <v>5131</v>
      </c>
      <c r="H3569">
        <v>19458798421</v>
      </c>
      <c r="I3569" t="s">
        <v>7038</v>
      </c>
      <c r="J3569" t="s">
        <v>7292</v>
      </c>
      <c r="K3569">
        <v>4079.03</v>
      </c>
      <c r="L3569" s="12" t="s">
        <v>10157</v>
      </c>
      <c r="M3569" s="10" t="s">
        <v>11365</v>
      </c>
      <c r="N3569">
        <v>3568</v>
      </c>
      <c r="O3569">
        <v>45150</v>
      </c>
      <c r="P3569" t="s">
        <v>11403</v>
      </c>
      <c r="Q3569" s="16">
        <v>4776.22</v>
      </c>
      <c r="R3569">
        <v>8855.25</v>
      </c>
      <c r="S3569">
        <v>26</v>
      </c>
      <c r="T3569">
        <v>3568</v>
      </c>
      <c r="U3569">
        <v>46466.28</v>
      </c>
      <c r="V3569" t="s">
        <v>11412</v>
      </c>
      <c r="W3569">
        <v>3.31</v>
      </c>
      <c r="X3569">
        <v>12</v>
      </c>
      <c r="Y3569" t="s">
        <v>9478</v>
      </c>
      <c r="Z3569" t="s">
        <v>12011</v>
      </c>
      <c r="AA3569">
        <v>3568</v>
      </c>
      <c r="AB3569" t="s">
        <v>12017</v>
      </c>
      <c r="AC3569">
        <v>7614.24</v>
      </c>
      <c r="AD3569">
        <v>933.57</v>
      </c>
      <c r="AE3569">
        <v>46.68</v>
      </c>
      <c r="AF3569" t="s">
        <v>11157</v>
      </c>
      <c r="AG3569" t="s">
        <v>11363</v>
      </c>
      <c r="AH3569">
        <v>895</v>
      </c>
      <c r="AI3569">
        <v>3568</v>
      </c>
      <c r="AJ3569" t="s">
        <v>11193</v>
      </c>
      <c r="AK3569" t="s">
        <v>12028</v>
      </c>
      <c r="AL3569" t="s">
        <v>12031</v>
      </c>
      <c r="AM3569" t="s">
        <v>11074</v>
      </c>
      <c r="AN3569">
        <v>1</v>
      </c>
      <c r="AO3569" s="10" t="s">
        <v>12041</v>
      </c>
      <c r="AP3569" t="str" cm="1">
        <f t="array" ref="AP3569">_xlfn.IFS(
  Table1[[#This Row],[Age]]&lt;=25, "18-25",
  Table1[[#This Row],[Age]]&lt;=35, "26-35",
  Table1[[#This Row],[Age]]&lt;=45, "36-45",
  Table1[[#This Row],[Age]]&lt;=60, "46-60",
  TRUE, "60+")</f>
        <v>18-25</v>
      </c>
    </row>
    <row r="3570" spans="1:42" x14ac:dyDescent="0.3">
      <c r="A3570">
        <v>3569</v>
      </c>
      <c r="B3570" t="s">
        <v>20</v>
      </c>
      <c r="C3570" t="s">
        <v>76</v>
      </c>
      <c r="D3570">
        <v>67</v>
      </c>
      <c r="E3570" t="s">
        <v>105</v>
      </c>
      <c r="F3570" t="s">
        <v>3676</v>
      </c>
      <c r="G3570" t="s">
        <v>5122</v>
      </c>
      <c r="H3570">
        <v>19458798422</v>
      </c>
      <c r="I3570" t="s">
        <v>6899</v>
      </c>
      <c r="J3570" t="s">
        <v>7291</v>
      </c>
      <c r="K3570">
        <v>6456.68</v>
      </c>
      <c r="L3570" s="12" t="s">
        <v>10158</v>
      </c>
      <c r="M3570" s="10" t="s">
        <v>11079</v>
      </c>
      <c r="N3570">
        <v>3569</v>
      </c>
      <c r="O3570">
        <v>45126</v>
      </c>
      <c r="P3570" t="s">
        <v>11403</v>
      </c>
      <c r="Q3570" s="16">
        <v>4651.26</v>
      </c>
      <c r="R3570">
        <v>11107.94</v>
      </c>
      <c r="S3570">
        <v>63</v>
      </c>
      <c r="T3570">
        <v>3569</v>
      </c>
      <c r="U3570">
        <v>9994.31</v>
      </c>
      <c r="V3570" t="s">
        <v>11411</v>
      </c>
      <c r="W3570">
        <v>1.54</v>
      </c>
      <c r="X3570">
        <v>12</v>
      </c>
      <c r="Y3570" t="s">
        <v>10619</v>
      </c>
      <c r="Z3570" t="s">
        <v>12010</v>
      </c>
      <c r="AA3570">
        <v>3569</v>
      </c>
      <c r="AB3570" t="s">
        <v>12017</v>
      </c>
      <c r="AC3570">
        <v>1802.6</v>
      </c>
      <c r="AD3570">
        <v>2034.51</v>
      </c>
      <c r="AE3570">
        <v>101.73</v>
      </c>
      <c r="AF3570" t="s">
        <v>11312</v>
      </c>
      <c r="AG3570" t="s">
        <v>11310</v>
      </c>
      <c r="AH3570">
        <v>4734</v>
      </c>
      <c r="AI3570">
        <v>3569</v>
      </c>
      <c r="AJ3570" t="s">
        <v>11359</v>
      </c>
      <c r="AK3570" t="s">
        <v>12027</v>
      </c>
      <c r="AL3570" t="s">
        <v>12031</v>
      </c>
      <c r="AM3570" t="s">
        <v>11170</v>
      </c>
      <c r="AN3570">
        <v>1</v>
      </c>
      <c r="AO3570" s="10" t="s">
        <v>12038</v>
      </c>
      <c r="AP3570" t="str" cm="1">
        <f t="array" ref="AP3570">_xlfn.IFS(
  Table1[[#This Row],[Age]]&lt;=25, "18-25",
  Table1[[#This Row],[Age]]&lt;=35, "26-35",
  Table1[[#This Row],[Age]]&lt;=45, "36-45",
  Table1[[#This Row],[Age]]&lt;=60, "46-60",
  TRUE, "60+")</f>
        <v>60+</v>
      </c>
    </row>
    <row r="3571" spans="1:42" x14ac:dyDescent="0.3">
      <c r="A3571">
        <v>3570</v>
      </c>
      <c r="B3571" t="s">
        <v>36</v>
      </c>
      <c r="C3571" t="s">
        <v>61</v>
      </c>
      <c r="D3571">
        <v>51</v>
      </c>
      <c r="E3571" t="s">
        <v>104</v>
      </c>
      <c r="F3571" t="s">
        <v>3677</v>
      </c>
      <c r="G3571" t="s">
        <v>5134</v>
      </c>
      <c r="H3571">
        <v>19458798423</v>
      </c>
      <c r="I3571" t="s">
        <v>5648</v>
      </c>
      <c r="J3571" t="s">
        <v>7291</v>
      </c>
      <c r="K3571">
        <v>7048.62</v>
      </c>
      <c r="L3571" s="12" t="s">
        <v>10159</v>
      </c>
      <c r="M3571" s="10" t="s">
        <v>11065</v>
      </c>
      <c r="N3571">
        <v>3570</v>
      </c>
      <c r="O3571">
        <v>45217</v>
      </c>
      <c r="P3571" t="s">
        <v>11403</v>
      </c>
      <c r="Q3571" s="16">
        <v>1381.78</v>
      </c>
      <c r="R3571">
        <v>8430.4</v>
      </c>
      <c r="S3571">
        <v>48</v>
      </c>
      <c r="T3571">
        <v>3570</v>
      </c>
      <c r="U3571">
        <v>30695.37</v>
      </c>
      <c r="V3571" t="s">
        <v>11412</v>
      </c>
      <c r="W3571">
        <v>9.98</v>
      </c>
      <c r="X3571">
        <v>24</v>
      </c>
      <c r="Y3571" t="s">
        <v>11553</v>
      </c>
      <c r="Z3571" t="s">
        <v>12010</v>
      </c>
      <c r="AA3571">
        <v>3570</v>
      </c>
      <c r="AB3571" t="s">
        <v>12016</v>
      </c>
      <c r="AC3571">
        <v>9543.65</v>
      </c>
      <c r="AD3571">
        <v>3091.68</v>
      </c>
      <c r="AE3571">
        <v>154.58000000000001</v>
      </c>
      <c r="AF3571" t="s">
        <v>11251</v>
      </c>
      <c r="AG3571" t="s">
        <v>11181</v>
      </c>
      <c r="AH3571">
        <v>3132</v>
      </c>
      <c r="AI3571">
        <v>3570</v>
      </c>
      <c r="AJ3571" t="s">
        <v>11119</v>
      </c>
      <c r="AK3571" t="s">
        <v>12029</v>
      </c>
      <c r="AL3571" t="s">
        <v>12031</v>
      </c>
      <c r="AM3571" t="s">
        <v>11202</v>
      </c>
      <c r="AN3571">
        <v>1</v>
      </c>
      <c r="AO3571" s="10" t="s">
        <v>12044</v>
      </c>
      <c r="AP3571" t="str" cm="1">
        <f t="array" ref="AP3571">_xlfn.IFS(
  Table1[[#This Row],[Age]]&lt;=25, "18-25",
  Table1[[#This Row],[Age]]&lt;=35, "26-35",
  Table1[[#This Row],[Age]]&lt;=45, "36-45",
  Table1[[#This Row],[Age]]&lt;=60, "46-60",
  TRUE, "60+")</f>
        <v>46-60</v>
      </c>
    </row>
    <row r="3572" spans="1:42" x14ac:dyDescent="0.3">
      <c r="A3572">
        <v>3571</v>
      </c>
      <c r="B3572" t="s">
        <v>2</v>
      </c>
      <c r="C3572" t="s">
        <v>101</v>
      </c>
      <c r="D3572">
        <v>61</v>
      </c>
      <c r="E3572" t="s">
        <v>105</v>
      </c>
      <c r="F3572" t="s">
        <v>3678</v>
      </c>
      <c r="G3572" t="s">
        <v>5138</v>
      </c>
      <c r="H3572">
        <v>19458798424</v>
      </c>
      <c r="I3572" t="s">
        <v>6347</v>
      </c>
      <c r="J3572" t="s">
        <v>7291</v>
      </c>
      <c r="K3572">
        <v>4978.6400000000003</v>
      </c>
      <c r="L3572" s="12" t="s">
        <v>10160</v>
      </c>
      <c r="M3572" s="10" t="s">
        <v>11121</v>
      </c>
      <c r="N3572">
        <v>3571</v>
      </c>
      <c r="O3572">
        <v>45006</v>
      </c>
      <c r="P3572" t="s">
        <v>11402</v>
      </c>
      <c r="Q3572" s="16">
        <v>307.12</v>
      </c>
      <c r="R3572">
        <v>4671.5200000000004</v>
      </c>
      <c r="S3572">
        <v>95</v>
      </c>
      <c r="T3572">
        <v>3571</v>
      </c>
      <c r="U3572">
        <v>37849.1</v>
      </c>
      <c r="V3572" t="s">
        <v>11411</v>
      </c>
      <c r="W3572">
        <v>1.93</v>
      </c>
      <c r="X3572">
        <v>48</v>
      </c>
      <c r="Y3572" t="s">
        <v>11642</v>
      </c>
      <c r="Z3572" t="s">
        <v>12011</v>
      </c>
      <c r="AA3572">
        <v>3571</v>
      </c>
      <c r="AB3572" t="s">
        <v>12015</v>
      </c>
      <c r="AC3572">
        <v>7598.43</v>
      </c>
      <c r="AD3572">
        <v>1848.76</v>
      </c>
      <c r="AE3572">
        <v>92.44</v>
      </c>
      <c r="AF3572" t="s">
        <v>11279</v>
      </c>
      <c r="AG3572" t="s">
        <v>11363</v>
      </c>
      <c r="AH3572">
        <v>8708</v>
      </c>
      <c r="AI3572">
        <v>3571</v>
      </c>
      <c r="AJ3572" t="s">
        <v>11218</v>
      </c>
      <c r="AK3572" t="s">
        <v>12028</v>
      </c>
      <c r="AL3572" t="s">
        <v>12032</v>
      </c>
      <c r="AM3572" t="s">
        <v>11242</v>
      </c>
      <c r="AN3572">
        <v>1</v>
      </c>
      <c r="AO3572" s="10" t="s">
        <v>12047</v>
      </c>
      <c r="AP3572" t="str" cm="1">
        <f t="array" ref="AP3572">_xlfn.IFS(
  Table1[[#This Row],[Age]]&lt;=25, "18-25",
  Table1[[#This Row],[Age]]&lt;=35, "26-35",
  Table1[[#This Row],[Age]]&lt;=45, "36-45",
  Table1[[#This Row],[Age]]&lt;=60, "46-60",
  TRUE, "60+")</f>
        <v>60+</v>
      </c>
    </row>
    <row r="3573" spans="1:42" x14ac:dyDescent="0.3">
      <c r="A3573">
        <v>3572</v>
      </c>
      <c r="B3573" t="s">
        <v>7</v>
      </c>
      <c r="C3573" t="s">
        <v>58</v>
      </c>
      <c r="D3573">
        <v>36</v>
      </c>
      <c r="E3573" t="s">
        <v>105</v>
      </c>
      <c r="F3573" t="s">
        <v>3679</v>
      </c>
      <c r="G3573" t="s">
        <v>5116</v>
      </c>
      <c r="H3573">
        <v>19458798425</v>
      </c>
      <c r="I3573" t="s">
        <v>5156</v>
      </c>
      <c r="J3573" t="s">
        <v>7292</v>
      </c>
      <c r="K3573">
        <v>5297.75</v>
      </c>
      <c r="L3573" s="12" t="s">
        <v>10161</v>
      </c>
      <c r="M3573" s="10" t="s">
        <v>11189</v>
      </c>
      <c r="N3573">
        <v>3572</v>
      </c>
      <c r="O3573">
        <v>45034</v>
      </c>
      <c r="P3573" t="s">
        <v>11402</v>
      </c>
      <c r="Q3573" s="16">
        <v>522.91999999999996</v>
      </c>
      <c r="R3573">
        <v>5820.67</v>
      </c>
      <c r="S3573">
        <v>79</v>
      </c>
      <c r="T3573">
        <v>3572</v>
      </c>
      <c r="U3573">
        <v>44607.79</v>
      </c>
      <c r="V3573" t="s">
        <v>11412</v>
      </c>
      <c r="W3573">
        <v>1.81</v>
      </c>
      <c r="X3573">
        <v>24</v>
      </c>
      <c r="Y3573" t="s">
        <v>8204</v>
      </c>
      <c r="Z3573" t="s">
        <v>12011</v>
      </c>
      <c r="AA3573">
        <v>3572</v>
      </c>
      <c r="AB3573" t="s">
        <v>12017</v>
      </c>
      <c r="AC3573">
        <v>9794.7000000000007</v>
      </c>
      <c r="AD3573">
        <v>4821.82</v>
      </c>
      <c r="AE3573">
        <v>241.09</v>
      </c>
      <c r="AF3573" t="s">
        <v>11139</v>
      </c>
      <c r="AG3573" t="s">
        <v>11194</v>
      </c>
      <c r="AH3573">
        <v>2287</v>
      </c>
      <c r="AI3573">
        <v>3572</v>
      </c>
      <c r="AJ3573" t="s">
        <v>11387</v>
      </c>
      <c r="AK3573" t="s">
        <v>12029</v>
      </c>
      <c r="AL3573" t="s">
        <v>12032</v>
      </c>
      <c r="AM3573" t="s">
        <v>11208</v>
      </c>
      <c r="AN3573">
        <v>1</v>
      </c>
      <c r="AO3573" s="10" t="s">
        <v>12037</v>
      </c>
      <c r="AP3573" t="str" cm="1">
        <f t="array" ref="AP3573">_xlfn.IFS(
  Table1[[#This Row],[Age]]&lt;=25, "18-25",
  Table1[[#This Row],[Age]]&lt;=35, "26-35",
  Table1[[#This Row],[Age]]&lt;=45, "36-45",
  Table1[[#This Row],[Age]]&lt;=60, "46-60",
  TRUE, "60+")</f>
        <v>36-45</v>
      </c>
    </row>
    <row r="3574" spans="1:42" x14ac:dyDescent="0.3">
      <c r="A3574">
        <v>3573</v>
      </c>
      <c r="B3574" t="s">
        <v>23</v>
      </c>
      <c r="C3574" t="s">
        <v>62</v>
      </c>
      <c r="D3574">
        <v>40</v>
      </c>
      <c r="E3574" t="s">
        <v>105</v>
      </c>
      <c r="F3574" t="s">
        <v>3680</v>
      </c>
      <c r="G3574" t="s">
        <v>5120</v>
      </c>
      <c r="H3574">
        <v>19458798426</v>
      </c>
      <c r="I3574" t="s">
        <v>6693</v>
      </c>
      <c r="J3574" t="s">
        <v>7292</v>
      </c>
      <c r="K3574">
        <v>6759.48</v>
      </c>
      <c r="L3574" s="12" t="s">
        <v>10162</v>
      </c>
      <c r="M3574" s="10" t="s">
        <v>11072</v>
      </c>
      <c r="N3574">
        <v>3573</v>
      </c>
      <c r="O3574">
        <v>45088</v>
      </c>
      <c r="P3574" t="s">
        <v>11402</v>
      </c>
      <c r="Q3574" s="16">
        <v>717.96</v>
      </c>
      <c r="R3574">
        <v>6041.52</v>
      </c>
      <c r="S3574">
        <v>10</v>
      </c>
      <c r="T3574">
        <v>3573</v>
      </c>
      <c r="U3574">
        <v>26740</v>
      </c>
      <c r="V3574" t="s">
        <v>11413</v>
      </c>
      <c r="W3574">
        <v>6.53</v>
      </c>
      <c r="X3574">
        <v>48</v>
      </c>
      <c r="Y3574" t="s">
        <v>11703</v>
      </c>
      <c r="Z3574" t="s">
        <v>12012</v>
      </c>
      <c r="AA3574">
        <v>3573</v>
      </c>
      <c r="AB3574" t="s">
        <v>12015</v>
      </c>
      <c r="AC3574">
        <v>5023.8599999999997</v>
      </c>
      <c r="AD3574">
        <v>4597.5600000000004</v>
      </c>
      <c r="AE3574">
        <v>229.88</v>
      </c>
      <c r="AF3574" t="s">
        <v>11374</v>
      </c>
      <c r="AG3574" t="s">
        <v>11259</v>
      </c>
      <c r="AH3574">
        <v>6319</v>
      </c>
      <c r="AI3574">
        <v>3573</v>
      </c>
      <c r="AJ3574" t="s">
        <v>11037</v>
      </c>
      <c r="AK3574" t="s">
        <v>12029</v>
      </c>
      <c r="AL3574" t="s">
        <v>12031</v>
      </c>
      <c r="AM3574" t="s">
        <v>11123</v>
      </c>
      <c r="AN3574">
        <v>1</v>
      </c>
      <c r="AO3574" s="10" t="s">
        <v>12043</v>
      </c>
      <c r="AP3574" t="str" cm="1">
        <f t="array" ref="AP3574">_xlfn.IFS(
  Table1[[#This Row],[Age]]&lt;=25, "18-25",
  Table1[[#This Row],[Age]]&lt;=35, "26-35",
  Table1[[#This Row],[Age]]&lt;=45, "36-45",
  Table1[[#This Row],[Age]]&lt;=60, "46-60",
  TRUE, "60+")</f>
        <v>36-45</v>
      </c>
    </row>
    <row r="3575" spans="1:42" x14ac:dyDescent="0.3">
      <c r="A3575">
        <v>3574</v>
      </c>
      <c r="B3575" t="s">
        <v>25</v>
      </c>
      <c r="C3575" t="s">
        <v>97</v>
      </c>
      <c r="D3575">
        <v>24</v>
      </c>
      <c r="E3575" t="s">
        <v>106</v>
      </c>
      <c r="F3575" t="s">
        <v>3681</v>
      </c>
      <c r="G3575" t="s">
        <v>5144</v>
      </c>
      <c r="H3575">
        <v>19458798427</v>
      </c>
      <c r="I3575" t="s">
        <v>5292</v>
      </c>
      <c r="J3575" t="s">
        <v>7292</v>
      </c>
      <c r="K3575">
        <v>4548.09</v>
      </c>
      <c r="L3575" s="12" t="s">
        <v>9024</v>
      </c>
      <c r="M3575" s="10" t="s">
        <v>11396</v>
      </c>
      <c r="N3575">
        <v>3574</v>
      </c>
      <c r="O3575">
        <v>45074</v>
      </c>
      <c r="P3575" t="s">
        <v>11402</v>
      </c>
      <c r="Q3575" s="16">
        <v>3361.67</v>
      </c>
      <c r="R3575">
        <v>7909.76</v>
      </c>
      <c r="S3575">
        <v>36</v>
      </c>
      <c r="T3575">
        <v>3574</v>
      </c>
      <c r="U3575">
        <v>11483.58</v>
      </c>
      <c r="V3575" t="s">
        <v>11413</v>
      </c>
      <c r="W3575">
        <v>3.99</v>
      </c>
      <c r="X3575">
        <v>60</v>
      </c>
      <c r="Y3575" t="s">
        <v>7352</v>
      </c>
      <c r="Z3575" t="s">
        <v>12011</v>
      </c>
      <c r="AA3575">
        <v>3574</v>
      </c>
      <c r="AB3575" t="s">
        <v>12016</v>
      </c>
      <c r="AC3575">
        <v>3082.37</v>
      </c>
      <c r="AD3575">
        <v>4744.88</v>
      </c>
      <c r="AE3575">
        <v>237.24</v>
      </c>
      <c r="AF3575" t="s">
        <v>11328</v>
      </c>
      <c r="AG3575" t="s">
        <v>11195</v>
      </c>
      <c r="AH3575">
        <v>778</v>
      </c>
      <c r="AI3575">
        <v>3574</v>
      </c>
      <c r="AJ3575" t="s">
        <v>11324</v>
      </c>
      <c r="AK3575" t="s">
        <v>12028</v>
      </c>
      <c r="AL3575" t="s">
        <v>12031</v>
      </c>
      <c r="AM3575" t="s">
        <v>11327</v>
      </c>
      <c r="AN3575">
        <v>1</v>
      </c>
      <c r="AO3575" s="10" t="s">
        <v>12046</v>
      </c>
      <c r="AP3575" t="str" cm="1">
        <f t="array" ref="AP3575">_xlfn.IFS(
  Table1[[#This Row],[Age]]&lt;=25, "18-25",
  Table1[[#This Row],[Age]]&lt;=35, "26-35",
  Table1[[#This Row],[Age]]&lt;=45, "36-45",
  Table1[[#This Row],[Age]]&lt;=60, "46-60",
  TRUE, "60+")</f>
        <v>18-25</v>
      </c>
    </row>
    <row r="3576" spans="1:42" x14ac:dyDescent="0.3">
      <c r="A3576">
        <v>3575</v>
      </c>
      <c r="B3576" t="s">
        <v>5</v>
      </c>
      <c r="C3576" t="s">
        <v>69</v>
      </c>
      <c r="D3576">
        <v>24</v>
      </c>
      <c r="E3576" t="s">
        <v>104</v>
      </c>
      <c r="F3576" t="s">
        <v>3682</v>
      </c>
      <c r="G3576" t="s">
        <v>5138</v>
      </c>
      <c r="H3576">
        <v>19458798428</v>
      </c>
      <c r="I3576" t="s">
        <v>6416</v>
      </c>
      <c r="J3576" t="s">
        <v>7291</v>
      </c>
      <c r="K3576">
        <v>2708.8</v>
      </c>
      <c r="L3576" s="12" t="s">
        <v>10163</v>
      </c>
      <c r="M3576" s="10" t="s">
        <v>11069</v>
      </c>
      <c r="N3576">
        <v>3575</v>
      </c>
      <c r="O3576">
        <v>45131</v>
      </c>
      <c r="P3576" t="s">
        <v>11402</v>
      </c>
      <c r="Q3576" s="16">
        <v>4014.16</v>
      </c>
      <c r="R3576">
        <v>6722.96</v>
      </c>
      <c r="S3576">
        <v>40</v>
      </c>
      <c r="T3576">
        <v>3575</v>
      </c>
      <c r="U3576">
        <v>41066.42</v>
      </c>
      <c r="V3576" t="s">
        <v>11411</v>
      </c>
      <c r="W3576">
        <v>8.99</v>
      </c>
      <c r="X3576">
        <v>48</v>
      </c>
      <c r="Y3576" t="s">
        <v>8061</v>
      </c>
      <c r="Z3576" t="s">
        <v>12011</v>
      </c>
      <c r="AA3576">
        <v>3575</v>
      </c>
      <c r="AB3576" t="s">
        <v>12015</v>
      </c>
      <c r="AC3576">
        <v>9423.08</v>
      </c>
      <c r="AD3576">
        <v>4911.38</v>
      </c>
      <c r="AE3576">
        <v>245.57</v>
      </c>
      <c r="AF3576" t="s">
        <v>11159</v>
      </c>
      <c r="AG3576" t="s">
        <v>11135</v>
      </c>
      <c r="AH3576">
        <v>1290</v>
      </c>
      <c r="AI3576">
        <v>3575</v>
      </c>
      <c r="AJ3576" t="s">
        <v>11225</v>
      </c>
      <c r="AK3576" t="s">
        <v>12029</v>
      </c>
      <c r="AL3576" t="s">
        <v>12032</v>
      </c>
      <c r="AM3576" t="s">
        <v>11090</v>
      </c>
      <c r="AN3576">
        <v>-1</v>
      </c>
      <c r="AO3576" s="10" t="s">
        <v>12038</v>
      </c>
      <c r="AP3576" t="str" cm="1">
        <f t="array" ref="AP3576">_xlfn.IFS(
  Table1[[#This Row],[Age]]&lt;=25, "18-25",
  Table1[[#This Row],[Age]]&lt;=35, "26-35",
  Table1[[#This Row],[Age]]&lt;=45, "36-45",
  Table1[[#This Row],[Age]]&lt;=60, "46-60",
  TRUE, "60+")</f>
        <v>18-25</v>
      </c>
    </row>
    <row r="3577" spans="1:42" x14ac:dyDescent="0.3">
      <c r="A3577">
        <v>3576</v>
      </c>
      <c r="B3577" t="s">
        <v>46</v>
      </c>
      <c r="C3577" t="s">
        <v>78</v>
      </c>
      <c r="D3577">
        <v>18</v>
      </c>
      <c r="E3577" t="s">
        <v>104</v>
      </c>
      <c r="F3577" t="s">
        <v>3683</v>
      </c>
      <c r="G3577" t="s">
        <v>5145</v>
      </c>
      <c r="H3577">
        <v>19458798429</v>
      </c>
      <c r="I3577" t="s">
        <v>6628</v>
      </c>
      <c r="J3577" t="s">
        <v>7292</v>
      </c>
      <c r="K3577">
        <v>2307.4</v>
      </c>
      <c r="L3577" s="12" t="s">
        <v>8827</v>
      </c>
      <c r="M3577" s="10" t="s">
        <v>11045</v>
      </c>
      <c r="N3577">
        <v>3576</v>
      </c>
      <c r="O3577">
        <v>45238</v>
      </c>
      <c r="P3577" t="s">
        <v>11404</v>
      </c>
      <c r="Q3577" s="16">
        <v>261.13</v>
      </c>
      <c r="R3577">
        <v>2568.5300000000002</v>
      </c>
      <c r="S3577">
        <v>26</v>
      </c>
      <c r="T3577">
        <v>3576</v>
      </c>
      <c r="U3577">
        <v>45347.35</v>
      </c>
      <c r="V3577" t="s">
        <v>11411</v>
      </c>
      <c r="W3577">
        <v>8.48</v>
      </c>
      <c r="X3577">
        <v>24</v>
      </c>
      <c r="Y3577" t="s">
        <v>10094</v>
      </c>
      <c r="Z3577" t="s">
        <v>12012</v>
      </c>
      <c r="AA3577">
        <v>3576</v>
      </c>
      <c r="AB3577" t="s">
        <v>12016</v>
      </c>
      <c r="AC3577">
        <v>5567.29</v>
      </c>
      <c r="AD3577">
        <v>4867.2700000000004</v>
      </c>
      <c r="AE3577">
        <v>243.36</v>
      </c>
      <c r="AF3577" t="s">
        <v>11375</v>
      </c>
      <c r="AG3577" t="s">
        <v>11219</v>
      </c>
      <c r="AH3577">
        <v>7780</v>
      </c>
      <c r="AI3577">
        <v>3576</v>
      </c>
      <c r="AJ3577" t="s">
        <v>11230</v>
      </c>
      <c r="AK3577" t="s">
        <v>12028</v>
      </c>
      <c r="AL3577" t="s">
        <v>12031</v>
      </c>
      <c r="AM3577" t="s">
        <v>11262</v>
      </c>
      <c r="AN3577">
        <v>1</v>
      </c>
      <c r="AO3577" s="10" t="s">
        <v>12040</v>
      </c>
      <c r="AP3577" t="str" cm="1">
        <f t="array" ref="AP3577">_xlfn.IFS(
  Table1[[#This Row],[Age]]&lt;=25, "18-25",
  Table1[[#This Row],[Age]]&lt;=35, "26-35",
  Table1[[#This Row],[Age]]&lt;=45, "36-45",
  Table1[[#This Row],[Age]]&lt;=60, "46-60",
  TRUE, "60+")</f>
        <v>18-25</v>
      </c>
    </row>
    <row r="3578" spans="1:42" x14ac:dyDescent="0.3">
      <c r="A3578">
        <v>3577</v>
      </c>
      <c r="B3578" t="s">
        <v>31</v>
      </c>
      <c r="C3578" t="s">
        <v>67</v>
      </c>
      <c r="D3578">
        <v>35</v>
      </c>
      <c r="E3578" t="s">
        <v>106</v>
      </c>
      <c r="F3578" t="s">
        <v>3684</v>
      </c>
      <c r="G3578" t="s">
        <v>5136</v>
      </c>
      <c r="H3578">
        <v>19458798430</v>
      </c>
      <c r="I3578" t="s">
        <v>6025</v>
      </c>
      <c r="J3578" t="s">
        <v>7292</v>
      </c>
      <c r="K3578">
        <v>7552.25</v>
      </c>
      <c r="L3578" s="12" t="s">
        <v>7821</v>
      </c>
      <c r="M3578" s="10" t="s">
        <v>11091</v>
      </c>
      <c r="N3578">
        <v>3577</v>
      </c>
      <c r="O3578">
        <v>45233</v>
      </c>
      <c r="P3578" t="s">
        <v>11403</v>
      </c>
      <c r="Q3578" s="16">
        <v>4453.12</v>
      </c>
      <c r="R3578">
        <v>12005.37</v>
      </c>
      <c r="S3578">
        <v>9</v>
      </c>
      <c r="T3578">
        <v>3577</v>
      </c>
      <c r="U3578">
        <v>6212.04</v>
      </c>
      <c r="V3578" t="s">
        <v>11411</v>
      </c>
      <c r="W3578">
        <v>8.81</v>
      </c>
      <c r="X3578">
        <v>60</v>
      </c>
      <c r="Y3578" t="s">
        <v>11721</v>
      </c>
      <c r="Z3578" t="s">
        <v>12011</v>
      </c>
      <c r="AA3578">
        <v>3577</v>
      </c>
      <c r="AB3578" t="s">
        <v>12017</v>
      </c>
      <c r="AC3578">
        <v>9550.06</v>
      </c>
      <c r="AD3578">
        <v>1580.68</v>
      </c>
      <c r="AE3578">
        <v>79.03</v>
      </c>
      <c r="AF3578" t="s">
        <v>11073</v>
      </c>
      <c r="AG3578" t="s">
        <v>11184</v>
      </c>
      <c r="AH3578">
        <v>3847</v>
      </c>
      <c r="AI3578">
        <v>3577</v>
      </c>
      <c r="AJ3578" t="s">
        <v>11150</v>
      </c>
      <c r="AK3578" t="s">
        <v>12029</v>
      </c>
      <c r="AL3578" t="s">
        <v>12032</v>
      </c>
      <c r="AM3578" t="s">
        <v>11175</v>
      </c>
      <c r="AN3578">
        <v>1</v>
      </c>
      <c r="AO3578" s="10" t="s">
        <v>12040</v>
      </c>
      <c r="AP3578" t="str" cm="1">
        <f t="array" ref="AP3578">_xlfn.IFS(
  Table1[[#This Row],[Age]]&lt;=25, "18-25",
  Table1[[#This Row],[Age]]&lt;=35, "26-35",
  Table1[[#This Row],[Age]]&lt;=45, "36-45",
  Table1[[#This Row],[Age]]&lt;=60, "46-60",
  TRUE, "60+")</f>
        <v>26-35</v>
      </c>
    </row>
    <row r="3579" spans="1:42" x14ac:dyDescent="0.3">
      <c r="A3579">
        <v>3578</v>
      </c>
      <c r="B3579" t="s">
        <v>11</v>
      </c>
      <c r="C3579" t="s">
        <v>86</v>
      </c>
      <c r="D3579">
        <v>25</v>
      </c>
      <c r="E3579" t="s">
        <v>104</v>
      </c>
      <c r="F3579" t="s">
        <v>3685</v>
      </c>
      <c r="G3579" t="s">
        <v>5126</v>
      </c>
      <c r="H3579">
        <v>19458798431</v>
      </c>
      <c r="I3579" t="s">
        <v>6896</v>
      </c>
      <c r="J3579" t="s">
        <v>7292</v>
      </c>
      <c r="K3579">
        <v>4926.7299999999996</v>
      </c>
      <c r="L3579" s="12" t="s">
        <v>10164</v>
      </c>
      <c r="M3579" s="10" t="s">
        <v>11134</v>
      </c>
      <c r="N3579">
        <v>3578</v>
      </c>
      <c r="O3579">
        <v>45277</v>
      </c>
      <c r="P3579" t="s">
        <v>11402</v>
      </c>
      <c r="Q3579" s="16">
        <v>3739.05</v>
      </c>
      <c r="R3579">
        <v>1187.68</v>
      </c>
      <c r="S3579">
        <v>53</v>
      </c>
      <c r="T3579">
        <v>3578</v>
      </c>
      <c r="U3579">
        <v>12256.12</v>
      </c>
      <c r="V3579" t="s">
        <v>11411</v>
      </c>
      <c r="W3579">
        <v>7.62</v>
      </c>
      <c r="X3579">
        <v>48</v>
      </c>
      <c r="Y3579" t="s">
        <v>11837</v>
      </c>
      <c r="Z3579" t="s">
        <v>12012</v>
      </c>
      <c r="AA3579">
        <v>3578</v>
      </c>
      <c r="AB3579" t="s">
        <v>12016</v>
      </c>
      <c r="AC3579">
        <v>9580.9599999999991</v>
      </c>
      <c r="AD3579">
        <v>2637.91</v>
      </c>
      <c r="AE3579">
        <v>131.9</v>
      </c>
      <c r="AF3579" t="s">
        <v>11167</v>
      </c>
      <c r="AG3579" t="s">
        <v>11204</v>
      </c>
      <c r="AH3579">
        <v>2521</v>
      </c>
      <c r="AI3579">
        <v>3578</v>
      </c>
      <c r="AJ3579" t="s">
        <v>11071</v>
      </c>
      <c r="AK3579" t="s">
        <v>12029</v>
      </c>
      <c r="AL3579" t="s">
        <v>12031</v>
      </c>
      <c r="AM3579" t="s">
        <v>11072</v>
      </c>
      <c r="AN3579">
        <v>1</v>
      </c>
      <c r="AO3579" s="10" t="s">
        <v>12036</v>
      </c>
      <c r="AP3579" t="str" cm="1">
        <f t="array" ref="AP3579">_xlfn.IFS(
  Table1[[#This Row],[Age]]&lt;=25, "18-25",
  Table1[[#This Row],[Age]]&lt;=35, "26-35",
  Table1[[#This Row],[Age]]&lt;=45, "36-45",
  Table1[[#This Row],[Age]]&lt;=60, "46-60",
  TRUE, "60+")</f>
        <v>18-25</v>
      </c>
    </row>
    <row r="3580" spans="1:42" x14ac:dyDescent="0.3">
      <c r="A3580">
        <v>3579</v>
      </c>
      <c r="B3580" t="s">
        <v>29</v>
      </c>
      <c r="C3580" t="s">
        <v>60</v>
      </c>
      <c r="D3580">
        <v>42</v>
      </c>
      <c r="E3580" t="s">
        <v>106</v>
      </c>
      <c r="F3580" t="s">
        <v>3686</v>
      </c>
      <c r="G3580" t="s">
        <v>5140</v>
      </c>
      <c r="H3580">
        <v>19458798432</v>
      </c>
      <c r="I3580" t="s">
        <v>5835</v>
      </c>
      <c r="J3580" t="s">
        <v>7291</v>
      </c>
      <c r="K3580">
        <v>6278.45</v>
      </c>
      <c r="L3580" s="12" t="s">
        <v>10165</v>
      </c>
      <c r="M3580" s="10" t="s">
        <v>11073</v>
      </c>
      <c r="N3580">
        <v>3579</v>
      </c>
      <c r="O3580">
        <v>45011</v>
      </c>
      <c r="P3580" t="s">
        <v>11404</v>
      </c>
      <c r="Q3580" s="16">
        <v>2656.13</v>
      </c>
      <c r="R3580">
        <v>8934.58</v>
      </c>
      <c r="S3580">
        <v>81</v>
      </c>
      <c r="T3580">
        <v>3579</v>
      </c>
      <c r="U3580">
        <v>43701.7</v>
      </c>
      <c r="V3580" t="s">
        <v>11412</v>
      </c>
      <c r="W3580">
        <v>2.19</v>
      </c>
      <c r="X3580">
        <v>36</v>
      </c>
      <c r="Y3580" t="s">
        <v>11794</v>
      </c>
      <c r="Z3580" t="s">
        <v>12011</v>
      </c>
      <c r="AA3580">
        <v>3579</v>
      </c>
      <c r="AB3580" t="s">
        <v>12015</v>
      </c>
      <c r="AC3580">
        <v>8193.4500000000007</v>
      </c>
      <c r="AD3580">
        <v>3918.84</v>
      </c>
      <c r="AE3580">
        <v>195.94</v>
      </c>
      <c r="AF3580" t="s">
        <v>11215</v>
      </c>
      <c r="AG3580" t="s">
        <v>11118</v>
      </c>
      <c r="AH3580">
        <v>8965</v>
      </c>
      <c r="AI3580">
        <v>3579</v>
      </c>
      <c r="AJ3580" t="s">
        <v>11108</v>
      </c>
      <c r="AK3580" t="s">
        <v>12027</v>
      </c>
      <c r="AL3580" t="s">
        <v>12032</v>
      </c>
      <c r="AM3580" t="s">
        <v>11156</v>
      </c>
      <c r="AN3580">
        <v>1</v>
      </c>
      <c r="AO3580" s="10" t="s">
        <v>12047</v>
      </c>
      <c r="AP3580" t="str" cm="1">
        <f t="array" ref="AP3580">_xlfn.IFS(
  Table1[[#This Row],[Age]]&lt;=25, "18-25",
  Table1[[#This Row],[Age]]&lt;=35, "26-35",
  Table1[[#This Row],[Age]]&lt;=45, "36-45",
  Table1[[#This Row],[Age]]&lt;=60, "46-60",
  TRUE, "60+")</f>
        <v>36-45</v>
      </c>
    </row>
    <row r="3581" spans="1:42" x14ac:dyDescent="0.3">
      <c r="A3581">
        <v>3580</v>
      </c>
      <c r="B3581" t="s">
        <v>23</v>
      </c>
      <c r="C3581" t="s">
        <v>61</v>
      </c>
      <c r="D3581">
        <v>59</v>
      </c>
      <c r="E3581" t="s">
        <v>105</v>
      </c>
      <c r="F3581" t="s">
        <v>3687</v>
      </c>
      <c r="G3581" t="s">
        <v>5117</v>
      </c>
      <c r="H3581">
        <v>19458798433</v>
      </c>
      <c r="I3581" t="s">
        <v>5348</v>
      </c>
      <c r="J3581" t="s">
        <v>7292</v>
      </c>
      <c r="K3581">
        <v>4763.95</v>
      </c>
      <c r="L3581" s="12" t="s">
        <v>10166</v>
      </c>
      <c r="M3581" s="10" t="s">
        <v>11280</v>
      </c>
      <c r="N3581">
        <v>3580</v>
      </c>
      <c r="O3581">
        <v>44976</v>
      </c>
      <c r="P3581" t="s">
        <v>11404</v>
      </c>
      <c r="Q3581" s="16">
        <v>4949.8999999999996</v>
      </c>
      <c r="R3581">
        <v>-185.95</v>
      </c>
      <c r="S3581">
        <v>70</v>
      </c>
      <c r="T3581">
        <v>3580</v>
      </c>
      <c r="U3581">
        <v>24736.36</v>
      </c>
      <c r="V3581" t="s">
        <v>11411</v>
      </c>
      <c r="W3581">
        <v>1.57</v>
      </c>
      <c r="X3581">
        <v>24</v>
      </c>
      <c r="Y3581" t="s">
        <v>8288</v>
      </c>
      <c r="Z3581" t="s">
        <v>12012</v>
      </c>
      <c r="AA3581">
        <v>3580</v>
      </c>
      <c r="AB3581" t="s">
        <v>12015</v>
      </c>
      <c r="AC3581">
        <v>3032.47</v>
      </c>
      <c r="AD3581">
        <v>3598.11</v>
      </c>
      <c r="AE3581">
        <v>179.91</v>
      </c>
      <c r="AF3581" t="s">
        <v>11117</v>
      </c>
      <c r="AG3581" t="s">
        <v>11179</v>
      </c>
      <c r="AH3581">
        <v>9503</v>
      </c>
      <c r="AI3581">
        <v>3580</v>
      </c>
      <c r="AJ3581" t="s">
        <v>11218</v>
      </c>
      <c r="AK3581" t="s">
        <v>12027</v>
      </c>
      <c r="AL3581" t="s">
        <v>12031</v>
      </c>
      <c r="AM3581" t="s">
        <v>11169</v>
      </c>
      <c r="AN3581">
        <v>-1</v>
      </c>
      <c r="AO3581" s="10" t="s">
        <v>12045</v>
      </c>
      <c r="AP3581" t="str" cm="1">
        <f t="array" ref="AP3581">_xlfn.IFS(
  Table1[[#This Row],[Age]]&lt;=25, "18-25",
  Table1[[#This Row],[Age]]&lt;=35, "26-35",
  Table1[[#This Row],[Age]]&lt;=45, "36-45",
  Table1[[#This Row],[Age]]&lt;=60, "46-60",
  TRUE, "60+")</f>
        <v>46-60</v>
      </c>
    </row>
    <row r="3582" spans="1:42" x14ac:dyDescent="0.3">
      <c r="A3582">
        <v>3581</v>
      </c>
      <c r="B3582" t="s">
        <v>46</v>
      </c>
      <c r="C3582" t="s">
        <v>100</v>
      </c>
      <c r="D3582">
        <v>46</v>
      </c>
      <c r="E3582" t="s">
        <v>104</v>
      </c>
      <c r="F3582" t="s">
        <v>3688</v>
      </c>
      <c r="G3582" t="s">
        <v>5147</v>
      </c>
      <c r="H3582">
        <v>19458798434</v>
      </c>
      <c r="I3582" t="s">
        <v>6863</v>
      </c>
      <c r="J3582" t="s">
        <v>7291</v>
      </c>
      <c r="K3582">
        <v>8206.49</v>
      </c>
      <c r="L3582" s="12" t="s">
        <v>10167</v>
      </c>
      <c r="M3582" s="10" t="s">
        <v>11252</v>
      </c>
      <c r="N3582">
        <v>3581</v>
      </c>
      <c r="O3582">
        <v>45047</v>
      </c>
      <c r="P3582" t="s">
        <v>11402</v>
      </c>
      <c r="Q3582" s="16">
        <v>1333.28</v>
      </c>
      <c r="R3582">
        <v>6873.21</v>
      </c>
      <c r="S3582">
        <v>86</v>
      </c>
      <c r="T3582">
        <v>3581</v>
      </c>
      <c r="U3582">
        <v>9285.92</v>
      </c>
      <c r="V3582" t="s">
        <v>11411</v>
      </c>
      <c r="W3582">
        <v>1.58</v>
      </c>
      <c r="X3582">
        <v>60</v>
      </c>
      <c r="Y3582" t="s">
        <v>11996</v>
      </c>
      <c r="Z3582" t="s">
        <v>12010</v>
      </c>
      <c r="AA3582">
        <v>3581</v>
      </c>
      <c r="AB3582" t="s">
        <v>12017</v>
      </c>
      <c r="AC3582">
        <v>3106.66</v>
      </c>
      <c r="AD3582">
        <v>1311.49</v>
      </c>
      <c r="AE3582">
        <v>65.569999999999993</v>
      </c>
      <c r="AF3582" t="s">
        <v>11212</v>
      </c>
      <c r="AG3582" t="s">
        <v>11325</v>
      </c>
      <c r="AH3582">
        <v>3508</v>
      </c>
      <c r="AI3582">
        <v>3581</v>
      </c>
      <c r="AJ3582" t="s">
        <v>11206</v>
      </c>
      <c r="AK3582" t="s">
        <v>12028</v>
      </c>
      <c r="AL3582" t="s">
        <v>12031</v>
      </c>
      <c r="AM3582" t="s">
        <v>11333</v>
      </c>
      <c r="AN3582">
        <v>1</v>
      </c>
      <c r="AO3582" s="10" t="s">
        <v>12046</v>
      </c>
      <c r="AP3582" t="str" cm="1">
        <f t="array" ref="AP3582">_xlfn.IFS(
  Table1[[#This Row],[Age]]&lt;=25, "18-25",
  Table1[[#This Row],[Age]]&lt;=35, "26-35",
  Table1[[#This Row],[Age]]&lt;=45, "36-45",
  Table1[[#This Row],[Age]]&lt;=60, "46-60",
  TRUE, "60+")</f>
        <v>46-60</v>
      </c>
    </row>
    <row r="3583" spans="1:42" x14ac:dyDescent="0.3">
      <c r="A3583">
        <v>3582</v>
      </c>
      <c r="B3583" t="s">
        <v>39</v>
      </c>
      <c r="C3583" t="s">
        <v>64</v>
      </c>
      <c r="D3583">
        <v>40</v>
      </c>
      <c r="E3583" t="s">
        <v>105</v>
      </c>
      <c r="F3583" t="s">
        <v>3689</v>
      </c>
      <c r="G3583" t="s">
        <v>5113</v>
      </c>
      <c r="H3583">
        <v>19458798435</v>
      </c>
      <c r="I3583" t="s">
        <v>6274</v>
      </c>
      <c r="J3583" t="s">
        <v>7292</v>
      </c>
      <c r="K3583">
        <v>5018.79</v>
      </c>
      <c r="L3583" s="12" t="s">
        <v>10168</v>
      </c>
      <c r="M3583" s="10" t="s">
        <v>11173</v>
      </c>
      <c r="N3583">
        <v>3582</v>
      </c>
      <c r="O3583">
        <v>45079</v>
      </c>
      <c r="P3583" t="s">
        <v>11402</v>
      </c>
      <c r="Q3583" s="16">
        <v>1097.8599999999999</v>
      </c>
      <c r="R3583">
        <v>3920.93</v>
      </c>
      <c r="S3583">
        <v>80</v>
      </c>
      <c r="T3583">
        <v>3582</v>
      </c>
      <c r="U3583">
        <v>32619.439999999999</v>
      </c>
      <c r="V3583" t="s">
        <v>11413</v>
      </c>
      <c r="W3583">
        <v>8.2200000000000006</v>
      </c>
      <c r="X3583">
        <v>36</v>
      </c>
      <c r="Y3583" t="s">
        <v>7608</v>
      </c>
      <c r="Z3583" t="s">
        <v>12012</v>
      </c>
      <c r="AA3583">
        <v>3582</v>
      </c>
      <c r="AB3583" t="s">
        <v>12016</v>
      </c>
      <c r="AC3583">
        <v>6820.16</v>
      </c>
      <c r="AD3583">
        <v>1816.6</v>
      </c>
      <c r="AE3583">
        <v>90.83</v>
      </c>
      <c r="AF3583" t="s">
        <v>11365</v>
      </c>
      <c r="AG3583" t="s">
        <v>11285</v>
      </c>
      <c r="AH3583">
        <v>8732</v>
      </c>
      <c r="AI3583">
        <v>3582</v>
      </c>
      <c r="AJ3583" t="s">
        <v>11050</v>
      </c>
      <c r="AK3583" t="s">
        <v>12027</v>
      </c>
      <c r="AL3583" t="s">
        <v>12031</v>
      </c>
      <c r="AM3583" t="s">
        <v>11367</v>
      </c>
      <c r="AN3583">
        <v>1</v>
      </c>
      <c r="AO3583" s="10" t="s">
        <v>12043</v>
      </c>
      <c r="AP3583" t="str" cm="1">
        <f t="array" ref="AP3583">_xlfn.IFS(
  Table1[[#This Row],[Age]]&lt;=25, "18-25",
  Table1[[#This Row],[Age]]&lt;=35, "26-35",
  Table1[[#This Row],[Age]]&lt;=45, "36-45",
  Table1[[#This Row],[Age]]&lt;=60, "46-60",
  TRUE, "60+")</f>
        <v>36-45</v>
      </c>
    </row>
    <row r="3584" spans="1:42" x14ac:dyDescent="0.3">
      <c r="A3584">
        <v>3583</v>
      </c>
      <c r="B3584" t="s">
        <v>11</v>
      </c>
      <c r="C3584" t="s">
        <v>39</v>
      </c>
      <c r="D3584">
        <v>46</v>
      </c>
      <c r="E3584" t="s">
        <v>105</v>
      </c>
      <c r="F3584" t="s">
        <v>3690</v>
      </c>
      <c r="G3584" t="s">
        <v>5111</v>
      </c>
      <c r="H3584">
        <v>19458798436</v>
      </c>
      <c r="I3584" t="s">
        <v>5340</v>
      </c>
      <c r="J3584" t="s">
        <v>7292</v>
      </c>
      <c r="K3584">
        <v>9881.74</v>
      </c>
      <c r="L3584" s="12" t="s">
        <v>9646</v>
      </c>
      <c r="M3584" s="10" t="s">
        <v>11192</v>
      </c>
      <c r="N3584">
        <v>3583</v>
      </c>
      <c r="O3584">
        <v>45276</v>
      </c>
      <c r="P3584" t="s">
        <v>11402</v>
      </c>
      <c r="Q3584" s="16">
        <v>1680.67</v>
      </c>
      <c r="R3584">
        <v>11562.41</v>
      </c>
      <c r="S3584">
        <v>86</v>
      </c>
      <c r="T3584">
        <v>3583</v>
      </c>
      <c r="U3584">
        <v>23456.16</v>
      </c>
      <c r="V3584" t="s">
        <v>11412</v>
      </c>
      <c r="W3584">
        <v>6.91</v>
      </c>
      <c r="X3584">
        <v>60</v>
      </c>
      <c r="Y3584" t="s">
        <v>10495</v>
      </c>
      <c r="Z3584" t="s">
        <v>12012</v>
      </c>
      <c r="AA3584">
        <v>3583</v>
      </c>
      <c r="AB3584" t="s">
        <v>12016</v>
      </c>
      <c r="AC3584">
        <v>5294.3</v>
      </c>
      <c r="AD3584">
        <v>4689.75</v>
      </c>
      <c r="AE3584">
        <v>234.49</v>
      </c>
      <c r="AF3584" t="s">
        <v>11077</v>
      </c>
      <c r="AG3584" t="s">
        <v>11389</v>
      </c>
      <c r="AH3584">
        <v>7631</v>
      </c>
      <c r="AI3584">
        <v>3583</v>
      </c>
      <c r="AJ3584" t="s">
        <v>11329</v>
      </c>
      <c r="AK3584" t="s">
        <v>12028</v>
      </c>
      <c r="AL3584" t="s">
        <v>12031</v>
      </c>
      <c r="AM3584" t="s">
        <v>11344</v>
      </c>
      <c r="AN3584">
        <v>1</v>
      </c>
      <c r="AO3584" s="10" t="s">
        <v>12036</v>
      </c>
      <c r="AP3584" t="str" cm="1">
        <f t="array" ref="AP3584">_xlfn.IFS(
  Table1[[#This Row],[Age]]&lt;=25, "18-25",
  Table1[[#This Row],[Age]]&lt;=35, "26-35",
  Table1[[#This Row],[Age]]&lt;=45, "36-45",
  Table1[[#This Row],[Age]]&lt;=60, "46-60",
  TRUE, "60+")</f>
        <v>46-60</v>
      </c>
    </row>
    <row r="3585" spans="1:42" x14ac:dyDescent="0.3">
      <c r="A3585">
        <v>3584</v>
      </c>
      <c r="B3585" t="s">
        <v>7</v>
      </c>
      <c r="C3585" t="s">
        <v>101</v>
      </c>
      <c r="D3585">
        <v>18</v>
      </c>
      <c r="E3585" t="s">
        <v>104</v>
      </c>
      <c r="F3585" t="s">
        <v>3691</v>
      </c>
      <c r="G3585" t="s">
        <v>5131</v>
      </c>
      <c r="H3585">
        <v>19458798437</v>
      </c>
      <c r="I3585" t="s">
        <v>5911</v>
      </c>
      <c r="J3585" t="s">
        <v>7292</v>
      </c>
      <c r="K3585">
        <v>2501.79</v>
      </c>
      <c r="L3585" s="12" t="s">
        <v>9933</v>
      </c>
      <c r="M3585" s="10" t="s">
        <v>11082</v>
      </c>
      <c r="N3585">
        <v>3584</v>
      </c>
      <c r="O3585">
        <v>45125</v>
      </c>
      <c r="P3585" t="s">
        <v>11402</v>
      </c>
      <c r="Q3585" s="16">
        <v>2637.34</v>
      </c>
      <c r="R3585">
        <v>5139.13</v>
      </c>
      <c r="S3585">
        <v>53</v>
      </c>
      <c r="T3585">
        <v>3584</v>
      </c>
      <c r="U3585">
        <v>48430.01</v>
      </c>
      <c r="V3585" t="s">
        <v>11412</v>
      </c>
      <c r="W3585">
        <v>9.83</v>
      </c>
      <c r="X3585">
        <v>48</v>
      </c>
      <c r="Y3585" t="s">
        <v>11816</v>
      </c>
      <c r="Z3585" t="s">
        <v>12012</v>
      </c>
      <c r="AA3585">
        <v>3584</v>
      </c>
      <c r="AB3585" t="s">
        <v>12017</v>
      </c>
      <c r="AC3585">
        <v>4748.91</v>
      </c>
      <c r="AD3585">
        <v>4667.3599999999997</v>
      </c>
      <c r="AE3585">
        <v>233.37</v>
      </c>
      <c r="AF3585" t="s">
        <v>11063</v>
      </c>
      <c r="AG3585" t="s">
        <v>11122</v>
      </c>
      <c r="AH3585">
        <v>4971</v>
      </c>
      <c r="AI3585">
        <v>3584</v>
      </c>
      <c r="AJ3585" t="s">
        <v>11115</v>
      </c>
      <c r="AK3585" t="s">
        <v>12027</v>
      </c>
      <c r="AL3585" t="s">
        <v>12031</v>
      </c>
      <c r="AM3585" t="s">
        <v>11123</v>
      </c>
      <c r="AN3585">
        <v>1</v>
      </c>
      <c r="AO3585" s="10" t="s">
        <v>12038</v>
      </c>
      <c r="AP3585" t="str" cm="1">
        <f t="array" ref="AP3585">_xlfn.IFS(
  Table1[[#This Row],[Age]]&lt;=25, "18-25",
  Table1[[#This Row],[Age]]&lt;=35, "26-35",
  Table1[[#This Row],[Age]]&lt;=45, "36-45",
  Table1[[#This Row],[Age]]&lt;=60, "46-60",
  TRUE, "60+")</f>
        <v>18-25</v>
      </c>
    </row>
    <row r="3586" spans="1:42" x14ac:dyDescent="0.3">
      <c r="A3586">
        <v>3585</v>
      </c>
      <c r="B3586" t="s">
        <v>2</v>
      </c>
      <c r="C3586" t="s">
        <v>99</v>
      </c>
      <c r="D3586">
        <v>32</v>
      </c>
      <c r="E3586" t="s">
        <v>105</v>
      </c>
      <c r="F3586" t="s">
        <v>3692</v>
      </c>
      <c r="G3586" t="s">
        <v>5130</v>
      </c>
      <c r="H3586">
        <v>19458798438</v>
      </c>
      <c r="I3586" t="s">
        <v>5950</v>
      </c>
      <c r="J3586" t="s">
        <v>7292</v>
      </c>
      <c r="K3586">
        <v>1471.41</v>
      </c>
      <c r="L3586" s="12" t="s">
        <v>8118</v>
      </c>
      <c r="M3586" s="10" t="s">
        <v>11324</v>
      </c>
      <c r="N3586">
        <v>3585</v>
      </c>
      <c r="O3586">
        <v>45152</v>
      </c>
      <c r="P3586" t="s">
        <v>11404</v>
      </c>
      <c r="Q3586" s="16">
        <v>1940.32</v>
      </c>
      <c r="R3586">
        <v>-468.91</v>
      </c>
      <c r="S3586">
        <v>39</v>
      </c>
      <c r="T3586">
        <v>3585</v>
      </c>
      <c r="U3586">
        <v>11912.99</v>
      </c>
      <c r="V3586" t="s">
        <v>11412</v>
      </c>
      <c r="W3586">
        <v>6.79</v>
      </c>
      <c r="X3586">
        <v>48</v>
      </c>
      <c r="Y3586" t="s">
        <v>7674</v>
      </c>
      <c r="Z3586" t="s">
        <v>12012</v>
      </c>
      <c r="AA3586">
        <v>3585</v>
      </c>
      <c r="AB3586" t="s">
        <v>12016</v>
      </c>
      <c r="AC3586">
        <v>2835.64</v>
      </c>
      <c r="AD3586">
        <v>3629.69</v>
      </c>
      <c r="AE3586">
        <v>181.48</v>
      </c>
      <c r="AF3586" t="s">
        <v>11204</v>
      </c>
      <c r="AG3586" t="s">
        <v>11248</v>
      </c>
      <c r="AH3586">
        <v>4823</v>
      </c>
      <c r="AI3586">
        <v>3585</v>
      </c>
      <c r="AJ3586" t="s">
        <v>11267</v>
      </c>
      <c r="AK3586" t="s">
        <v>12028</v>
      </c>
      <c r="AL3586" t="s">
        <v>12031</v>
      </c>
      <c r="AM3586" t="s">
        <v>11392</v>
      </c>
      <c r="AN3586">
        <v>1</v>
      </c>
      <c r="AO3586" s="10" t="s">
        <v>12041</v>
      </c>
      <c r="AP3586" t="str" cm="1">
        <f t="array" ref="AP3586">_xlfn.IFS(
  Table1[[#This Row],[Age]]&lt;=25, "18-25",
  Table1[[#This Row],[Age]]&lt;=35, "26-35",
  Table1[[#This Row],[Age]]&lt;=45, "36-45",
  Table1[[#This Row],[Age]]&lt;=60, "46-60",
  TRUE, "60+")</f>
        <v>26-35</v>
      </c>
    </row>
    <row r="3587" spans="1:42" x14ac:dyDescent="0.3">
      <c r="A3587">
        <v>3586</v>
      </c>
      <c r="B3587" t="s">
        <v>46</v>
      </c>
      <c r="C3587" t="s">
        <v>72</v>
      </c>
      <c r="D3587">
        <v>32</v>
      </c>
      <c r="E3587" t="s">
        <v>105</v>
      </c>
      <c r="F3587" t="s">
        <v>3693</v>
      </c>
      <c r="G3587" t="s">
        <v>5109</v>
      </c>
      <c r="H3587">
        <v>19458798439</v>
      </c>
      <c r="I3587" t="s">
        <v>6531</v>
      </c>
      <c r="J3587" t="s">
        <v>7291</v>
      </c>
      <c r="K3587">
        <v>3798.61</v>
      </c>
      <c r="L3587" s="12" t="s">
        <v>10169</v>
      </c>
      <c r="M3587" s="10" t="s">
        <v>11359</v>
      </c>
      <c r="N3587">
        <v>3586</v>
      </c>
      <c r="O3587">
        <v>45186</v>
      </c>
      <c r="P3587" t="s">
        <v>11403</v>
      </c>
      <c r="Q3587" s="16">
        <v>4149.21</v>
      </c>
      <c r="R3587">
        <v>-350.6</v>
      </c>
      <c r="S3587">
        <v>61</v>
      </c>
      <c r="T3587">
        <v>3586</v>
      </c>
      <c r="U3587">
        <v>18745.93</v>
      </c>
      <c r="V3587" t="s">
        <v>11412</v>
      </c>
      <c r="W3587">
        <v>3.24</v>
      </c>
      <c r="X3587">
        <v>60</v>
      </c>
      <c r="Y3587" t="s">
        <v>11850</v>
      </c>
      <c r="Z3587" t="s">
        <v>12010</v>
      </c>
      <c r="AA3587">
        <v>3586</v>
      </c>
      <c r="AB3587" t="s">
        <v>12016</v>
      </c>
      <c r="AC3587">
        <v>2997.02</v>
      </c>
      <c r="AD3587">
        <v>32.57</v>
      </c>
      <c r="AE3587">
        <v>1.63</v>
      </c>
      <c r="AF3587" t="s">
        <v>11230</v>
      </c>
      <c r="AG3587" t="s">
        <v>11265</v>
      </c>
      <c r="AH3587">
        <v>1983</v>
      </c>
      <c r="AI3587">
        <v>3586</v>
      </c>
      <c r="AJ3587" t="s">
        <v>11342</v>
      </c>
      <c r="AK3587" t="s">
        <v>12027</v>
      </c>
      <c r="AL3587" t="s">
        <v>12031</v>
      </c>
      <c r="AM3587" t="s">
        <v>11110</v>
      </c>
      <c r="AN3587">
        <v>-1</v>
      </c>
      <c r="AO3587" s="10" t="s">
        <v>12042</v>
      </c>
      <c r="AP3587" t="str" cm="1">
        <f t="array" ref="AP3587">_xlfn.IFS(
  Table1[[#This Row],[Age]]&lt;=25, "18-25",
  Table1[[#This Row],[Age]]&lt;=35, "26-35",
  Table1[[#This Row],[Age]]&lt;=45, "36-45",
  Table1[[#This Row],[Age]]&lt;=60, "46-60",
  TRUE, "60+")</f>
        <v>26-35</v>
      </c>
    </row>
    <row r="3588" spans="1:42" x14ac:dyDescent="0.3">
      <c r="A3588">
        <v>3587</v>
      </c>
      <c r="B3588" t="s">
        <v>2</v>
      </c>
      <c r="C3588" t="s">
        <v>74</v>
      </c>
      <c r="D3588">
        <v>45</v>
      </c>
      <c r="E3588" t="s">
        <v>106</v>
      </c>
      <c r="F3588" t="s">
        <v>3694</v>
      </c>
      <c r="G3588" t="s">
        <v>5138</v>
      </c>
      <c r="H3588">
        <v>19458798440</v>
      </c>
      <c r="I3588" t="s">
        <v>5667</v>
      </c>
      <c r="J3588" t="s">
        <v>7291</v>
      </c>
      <c r="K3588">
        <v>9194.7000000000007</v>
      </c>
      <c r="L3588" s="12" t="s">
        <v>10170</v>
      </c>
      <c r="M3588" s="10" t="s">
        <v>11045</v>
      </c>
      <c r="N3588">
        <v>3587</v>
      </c>
      <c r="O3588">
        <v>44989</v>
      </c>
      <c r="P3588" t="s">
        <v>11403</v>
      </c>
      <c r="Q3588" s="16">
        <v>4473.51</v>
      </c>
      <c r="R3588">
        <v>13668.21</v>
      </c>
      <c r="S3588">
        <v>52</v>
      </c>
      <c r="T3588">
        <v>3587</v>
      </c>
      <c r="U3588">
        <v>9141.41</v>
      </c>
      <c r="V3588" t="s">
        <v>11413</v>
      </c>
      <c r="W3588">
        <v>1.81</v>
      </c>
      <c r="X3588">
        <v>60</v>
      </c>
      <c r="Y3588" t="s">
        <v>11520</v>
      </c>
      <c r="Z3588" t="s">
        <v>12011</v>
      </c>
      <c r="AA3588">
        <v>3587</v>
      </c>
      <c r="AB3588" t="s">
        <v>12017</v>
      </c>
      <c r="AC3588">
        <v>4284.1000000000004</v>
      </c>
      <c r="AD3588">
        <v>2580.9899999999998</v>
      </c>
      <c r="AE3588">
        <v>129.05000000000001</v>
      </c>
      <c r="AF3588" t="s">
        <v>11378</v>
      </c>
      <c r="AG3588" t="s">
        <v>11076</v>
      </c>
      <c r="AH3588">
        <v>7527</v>
      </c>
      <c r="AI3588">
        <v>3587</v>
      </c>
      <c r="AJ3588" t="s">
        <v>11291</v>
      </c>
      <c r="AK3588" t="s">
        <v>12027</v>
      </c>
      <c r="AL3588" t="s">
        <v>12032</v>
      </c>
      <c r="AM3588" t="s">
        <v>11039</v>
      </c>
      <c r="AN3588">
        <v>1</v>
      </c>
      <c r="AO3588" s="10" t="s">
        <v>12047</v>
      </c>
      <c r="AP3588" t="str" cm="1">
        <f t="array" ref="AP3588">_xlfn.IFS(
  Table1[[#This Row],[Age]]&lt;=25, "18-25",
  Table1[[#This Row],[Age]]&lt;=35, "26-35",
  Table1[[#This Row],[Age]]&lt;=45, "36-45",
  Table1[[#This Row],[Age]]&lt;=60, "46-60",
  TRUE, "60+")</f>
        <v>36-45</v>
      </c>
    </row>
    <row r="3589" spans="1:42" x14ac:dyDescent="0.3">
      <c r="A3589">
        <v>3588</v>
      </c>
      <c r="B3589" t="s">
        <v>49</v>
      </c>
      <c r="C3589" t="s">
        <v>57</v>
      </c>
      <c r="D3589">
        <v>53</v>
      </c>
      <c r="E3589" t="s">
        <v>104</v>
      </c>
      <c r="F3589" t="s">
        <v>3695</v>
      </c>
      <c r="G3589" t="s">
        <v>5126</v>
      </c>
      <c r="H3589">
        <v>19458798441</v>
      </c>
      <c r="I3589" t="s">
        <v>7039</v>
      </c>
      <c r="J3589" t="s">
        <v>7291</v>
      </c>
      <c r="K3589">
        <v>8537.89</v>
      </c>
      <c r="L3589" s="12" t="s">
        <v>10171</v>
      </c>
      <c r="M3589" s="10" t="s">
        <v>11077</v>
      </c>
      <c r="N3589">
        <v>3588</v>
      </c>
      <c r="O3589">
        <v>45204</v>
      </c>
      <c r="P3589" t="s">
        <v>11404</v>
      </c>
      <c r="Q3589" s="16">
        <v>4833.67</v>
      </c>
      <c r="R3589">
        <v>13371.56</v>
      </c>
      <c r="S3589">
        <v>68</v>
      </c>
      <c r="T3589">
        <v>3588</v>
      </c>
      <c r="U3589">
        <v>3436.89</v>
      </c>
      <c r="V3589" t="s">
        <v>11413</v>
      </c>
      <c r="W3589">
        <v>4.29</v>
      </c>
      <c r="X3589">
        <v>48</v>
      </c>
      <c r="Y3589" t="s">
        <v>11483</v>
      </c>
      <c r="Z3589" t="s">
        <v>12011</v>
      </c>
      <c r="AA3589">
        <v>3588</v>
      </c>
      <c r="AB3589" t="s">
        <v>12015</v>
      </c>
      <c r="AC3589">
        <v>6682.01</v>
      </c>
      <c r="AD3589">
        <v>1048.67</v>
      </c>
      <c r="AE3589">
        <v>52.43</v>
      </c>
      <c r="AF3589" t="s">
        <v>11390</v>
      </c>
      <c r="AG3589" t="s">
        <v>11357</v>
      </c>
      <c r="AH3589">
        <v>3178</v>
      </c>
      <c r="AI3589">
        <v>3588</v>
      </c>
      <c r="AJ3589" t="s">
        <v>11338</v>
      </c>
      <c r="AK3589" t="s">
        <v>12028</v>
      </c>
      <c r="AL3589" t="s">
        <v>12031</v>
      </c>
      <c r="AM3589" t="s">
        <v>11034</v>
      </c>
      <c r="AN3589">
        <v>1</v>
      </c>
      <c r="AO3589" s="10" t="s">
        <v>12044</v>
      </c>
      <c r="AP3589" t="str" cm="1">
        <f t="array" ref="AP3589">_xlfn.IFS(
  Table1[[#This Row],[Age]]&lt;=25, "18-25",
  Table1[[#This Row],[Age]]&lt;=35, "26-35",
  Table1[[#This Row],[Age]]&lt;=45, "36-45",
  Table1[[#This Row],[Age]]&lt;=60, "46-60",
  TRUE, "60+")</f>
        <v>46-60</v>
      </c>
    </row>
    <row r="3590" spans="1:42" x14ac:dyDescent="0.3">
      <c r="A3590">
        <v>3589</v>
      </c>
      <c r="B3590" t="s">
        <v>10</v>
      </c>
      <c r="C3590" t="s">
        <v>62</v>
      </c>
      <c r="D3590">
        <v>59</v>
      </c>
      <c r="E3590" t="s">
        <v>105</v>
      </c>
      <c r="F3590" t="s">
        <v>3696</v>
      </c>
      <c r="G3590" t="s">
        <v>5138</v>
      </c>
      <c r="H3590">
        <v>19458798442</v>
      </c>
      <c r="I3590" t="s">
        <v>5160</v>
      </c>
      <c r="J3590" t="s">
        <v>7292</v>
      </c>
      <c r="K3590">
        <v>2548.79</v>
      </c>
      <c r="L3590" s="12" t="s">
        <v>10172</v>
      </c>
      <c r="M3590" s="10" t="s">
        <v>11085</v>
      </c>
      <c r="N3590">
        <v>3589</v>
      </c>
      <c r="O3590">
        <v>45239</v>
      </c>
      <c r="P3590" t="s">
        <v>11402</v>
      </c>
      <c r="Q3590" s="16">
        <v>4093.07</v>
      </c>
      <c r="R3590">
        <v>-1544.28</v>
      </c>
      <c r="S3590">
        <v>68</v>
      </c>
      <c r="T3590">
        <v>3589</v>
      </c>
      <c r="U3590">
        <v>14421.26</v>
      </c>
      <c r="V3590" t="s">
        <v>11413</v>
      </c>
      <c r="W3590">
        <v>2.8</v>
      </c>
      <c r="X3590">
        <v>12</v>
      </c>
      <c r="Y3590" t="s">
        <v>10683</v>
      </c>
      <c r="Z3590" t="s">
        <v>12012</v>
      </c>
      <c r="AA3590">
        <v>3589</v>
      </c>
      <c r="AB3590" t="s">
        <v>12016</v>
      </c>
      <c r="AC3590">
        <v>1378.41</v>
      </c>
      <c r="AD3590">
        <v>3873.99</v>
      </c>
      <c r="AE3590">
        <v>193.7</v>
      </c>
      <c r="AF3590" t="s">
        <v>11135</v>
      </c>
      <c r="AG3590" t="s">
        <v>11283</v>
      </c>
      <c r="AH3590">
        <v>1987</v>
      </c>
      <c r="AI3590">
        <v>3589</v>
      </c>
      <c r="AJ3590" t="s">
        <v>11230</v>
      </c>
      <c r="AK3590" t="s">
        <v>12029</v>
      </c>
      <c r="AL3590" t="s">
        <v>12032</v>
      </c>
      <c r="AM3590" t="s">
        <v>11105</v>
      </c>
      <c r="AN3590">
        <v>1</v>
      </c>
      <c r="AO3590" s="10" t="s">
        <v>12040</v>
      </c>
      <c r="AP3590" t="str" cm="1">
        <f t="array" ref="AP3590">_xlfn.IFS(
  Table1[[#This Row],[Age]]&lt;=25, "18-25",
  Table1[[#This Row],[Age]]&lt;=35, "26-35",
  Table1[[#This Row],[Age]]&lt;=45, "36-45",
  Table1[[#This Row],[Age]]&lt;=60, "46-60",
  TRUE, "60+")</f>
        <v>46-60</v>
      </c>
    </row>
    <row r="3591" spans="1:42" x14ac:dyDescent="0.3">
      <c r="A3591">
        <v>3590</v>
      </c>
      <c r="B3591" t="s">
        <v>51</v>
      </c>
      <c r="C3591" t="s">
        <v>85</v>
      </c>
      <c r="D3591">
        <v>57</v>
      </c>
      <c r="E3591" t="s">
        <v>106</v>
      </c>
      <c r="F3591" t="s">
        <v>3697</v>
      </c>
      <c r="G3591" t="s">
        <v>5126</v>
      </c>
      <c r="H3591">
        <v>19458798443</v>
      </c>
      <c r="I3591" t="s">
        <v>6133</v>
      </c>
      <c r="J3591" t="s">
        <v>7291</v>
      </c>
      <c r="K3591">
        <v>6037.01</v>
      </c>
      <c r="L3591" s="12" t="s">
        <v>10173</v>
      </c>
      <c r="M3591" s="10" t="s">
        <v>11365</v>
      </c>
      <c r="N3591">
        <v>3590</v>
      </c>
      <c r="O3591">
        <v>45108</v>
      </c>
      <c r="P3591" t="s">
        <v>11403</v>
      </c>
      <c r="Q3591" s="16">
        <v>3044.48</v>
      </c>
      <c r="R3591">
        <v>9081.49</v>
      </c>
      <c r="S3591">
        <v>73</v>
      </c>
      <c r="T3591">
        <v>3590</v>
      </c>
      <c r="U3591">
        <v>41171.57</v>
      </c>
      <c r="V3591" t="s">
        <v>11413</v>
      </c>
      <c r="W3591">
        <v>6.66</v>
      </c>
      <c r="X3591">
        <v>60</v>
      </c>
      <c r="Y3591" t="s">
        <v>11869</v>
      </c>
      <c r="Z3591" t="s">
        <v>12012</v>
      </c>
      <c r="AA3591">
        <v>3590</v>
      </c>
      <c r="AB3591" t="s">
        <v>12016</v>
      </c>
      <c r="AC3591">
        <v>4520.1000000000004</v>
      </c>
      <c r="AD3591">
        <v>406.03</v>
      </c>
      <c r="AE3591">
        <v>20.3</v>
      </c>
      <c r="AF3591" t="s">
        <v>11194</v>
      </c>
      <c r="AG3591" t="s">
        <v>11323</v>
      </c>
      <c r="AH3591">
        <v>4318</v>
      </c>
      <c r="AI3591">
        <v>3590</v>
      </c>
      <c r="AJ3591" t="s">
        <v>11398</v>
      </c>
      <c r="AK3591" t="s">
        <v>12027</v>
      </c>
      <c r="AL3591" t="s">
        <v>12032</v>
      </c>
      <c r="AM3591" t="s">
        <v>11311</v>
      </c>
      <c r="AN3591">
        <v>1</v>
      </c>
      <c r="AO3591" s="10" t="s">
        <v>12038</v>
      </c>
      <c r="AP3591" t="str" cm="1">
        <f t="array" ref="AP3591">_xlfn.IFS(
  Table1[[#This Row],[Age]]&lt;=25, "18-25",
  Table1[[#This Row],[Age]]&lt;=35, "26-35",
  Table1[[#This Row],[Age]]&lt;=45, "36-45",
  Table1[[#This Row],[Age]]&lt;=60, "46-60",
  TRUE, "60+")</f>
        <v>46-60</v>
      </c>
    </row>
    <row r="3592" spans="1:42" x14ac:dyDescent="0.3">
      <c r="A3592">
        <v>3591</v>
      </c>
      <c r="B3592" t="s">
        <v>8</v>
      </c>
      <c r="C3592" t="s">
        <v>92</v>
      </c>
      <c r="D3592">
        <v>49</v>
      </c>
      <c r="E3592" t="s">
        <v>104</v>
      </c>
      <c r="F3592" t="s">
        <v>3698</v>
      </c>
      <c r="G3592" t="s">
        <v>5127</v>
      </c>
      <c r="H3592">
        <v>19458798444</v>
      </c>
      <c r="I3592" t="s">
        <v>6799</v>
      </c>
      <c r="J3592" t="s">
        <v>7291</v>
      </c>
      <c r="K3592">
        <v>5930.5</v>
      </c>
      <c r="L3592" s="12" t="s">
        <v>10174</v>
      </c>
      <c r="M3592" s="10" t="s">
        <v>11159</v>
      </c>
      <c r="N3592">
        <v>3591</v>
      </c>
      <c r="O3592">
        <v>44930</v>
      </c>
      <c r="P3592" t="s">
        <v>11402</v>
      </c>
      <c r="Q3592" s="16">
        <v>3071.94</v>
      </c>
      <c r="R3592">
        <v>2858.56</v>
      </c>
      <c r="S3592">
        <v>78</v>
      </c>
      <c r="T3592">
        <v>3591</v>
      </c>
      <c r="U3592">
        <v>14094.42</v>
      </c>
      <c r="V3592" t="s">
        <v>11412</v>
      </c>
      <c r="W3592">
        <v>1.86</v>
      </c>
      <c r="X3592">
        <v>12</v>
      </c>
      <c r="Y3592" t="s">
        <v>11631</v>
      </c>
      <c r="Z3592" t="s">
        <v>12011</v>
      </c>
      <c r="AA3592">
        <v>3591</v>
      </c>
      <c r="AB3592" t="s">
        <v>12017</v>
      </c>
      <c r="AC3592">
        <v>7728.24</v>
      </c>
      <c r="AD3592">
        <v>4039</v>
      </c>
      <c r="AE3592">
        <v>201.95</v>
      </c>
      <c r="AF3592" t="s">
        <v>11115</v>
      </c>
      <c r="AG3592" t="s">
        <v>11236</v>
      </c>
      <c r="AH3592">
        <v>1600</v>
      </c>
      <c r="AI3592">
        <v>3591</v>
      </c>
      <c r="AJ3592" t="s">
        <v>11220</v>
      </c>
      <c r="AK3592" t="s">
        <v>12029</v>
      </c>
      <c r="AL3592" t="s">
        <v>12031</v>
      </c>
      <c r="AM3592" t="s">
        <v>11207</v>
      </c>
      <c r="AN3592">
        <v>1</v>
      </c>
      <c r="AO3592" s="10" t="s">
        <v>12039</v>
      </c>
      <c r="AP3592" t="str" cm="1">
        <f t="array" ref="AP3592">_xlfn.IFS(
  Table1[[#This Row],[Age]]&lt;=25, "18-25",
  Table1[[#This Row],[Age]]&lt;=35, "26-35",
  Table1[[#This Row],[Age]]&lt;=45, "36-45",
  Table1[[#This Row],[Age]]&lt;=60, "46-60",
  TRUE, "60+")</f>
        <v>46-60</v>
      </c>
    </row>
    <row r="3593" spans="1:42" x14ac:dyDescent="0.3">
      <c r="A3593">
        <v>3592</v>
      </c>
      <c r="B3593" t="s">
        <v>10</v>
      </c>
      <c r="C3593" t="s">
        <v>39</v>
      </c>
      <c r="D3593">
        <v>63</v>
      </c>
      <c r="E3593" t="s">
        <v>105</v>
      </c>
      <c r="F3593" t="s">
        <v>3699</v>
      </c>
      <c r="G3593" t="s">
        <v>5140</v>
      </c>
      <c r="H3593">
        <v>19458798445</v>
      </c>
      <c r="I3593" t="s">
        <v>7040</v>
      </c>
      <c r="J3593" t="s">
        <v>7291</v>
      </c>
      <c r="K3593">
        <v>3004.63</v>
      </c>
      <c r="L3593" s="12" t="s">
        <v>10175</v>
      </c>
      <c r="M3593" s="10" t="s">
        <v>11192</v>
      </c>
      <c r="N3593">
        <v>3592</v>
      </c>
      <c r="O3593">
        <v>45119</v>
      </c>
      <c r="P3593" t="s">
        <v>11403</v>
      </c>
      <c r="Q3593" s="16">
        <v>940.59</v>
      </c>
      <c r="R3593">
        <v>2064.04</v>
      </c>
      <c r="S3593">
        <v>42</v>
      </c>
      <c r="T3593">
        <v>3592</v>
      </c>
      <c r="U3593">
        <v>35120.81</v>
      </c>
      <c r="V3593" t="s">
        <v>11412</v>
      </c>
      <c r="W3593">
        <v>7.95</v>
      </c>
      <c r="X3593">
        <v>48</v>
      </c>
      <c r="Y3593" t="s">
        <v>9433</v>
      </c>
      <c r="Z3593" t="s">
        <v>12010</v>
      </c>
      <c r="AA3593">
        <v>3592</v>
      </c>
      <c r="AB3593" t="s">
        <v>12016</v>
      </c>
      <c r="AC3593">
        <v>4789.3100000000004</v>
      </c>
      <c r="AD3593">
        <v>1529.85</v>
      </c>
      <c r="AE3593">
        <v>76.489999999999995</v>
      </c>
      <c r="AF3593" t="s">
        <v>11279</v>
      </c>
      <c r="AG3593" t="s">
        <v>11350</v>
      </c>
      <c r="AH3593">
        <v>4914</v>
      </c>
      <c r="AI3593">
        <v>3592</v>
      </c>
      <c r="AJ3593" t="s">
        <v>11171</v>
      </c>
      <c r="AK3593" t="s">
        <v>12029</v>
      </c>
      <c r="AL3593" t="s">
        <v>12032</v>
      </c>
      <c r="AM3593" t="s">
        <v>11173</v>
      </c>
      <c r="AN3593">
        <v>1</v>
      </c>
      <c r="AO3593" s="10" t="s">
        <v>12038</v>
      </c>
      <c r="AP3593" t="str" cm="1">
        <f t="array" ref="AP3593">_xlfn.IFS(
  Table1[[#This Row],[Age]]&lt;=25, "18-25",
  Table1[[#This Row],[Age]]&lt;=35, "26-35",
  Table1[[#This Row],[Age]]&lt;=45, "36-45",
  Table1[[#This Row],[Age]]&lt;=60, "46-60",
  TRUE, "60+")</f>
        <v>60+</v>
      </c>
    </row>
    <row r="3594" spans="1:42" x14ac:dyDescent="0.3">
      <c r="A3594">
        <v>3593</v>
      </c>
      <c r="B3594" t="s">
        <v>49</v>
      </c>
      <c r="C3594" t="s">
        <v>90</v>
      </c>
      <c r="D3594">
        <v>30</v>
      </c>
      <c r="E3594" t="s">
        <v>105</v>
      </c>
      <c r="F3594" t="s">
        <v>3700</v>
      </c>
      <c r="G3594" t="s">
        <v>5137</v>
      </c>
      <c r="H3594">
        <v>19458798446</v>
      </c>
      <c r="I3594" t="s">
        <v>7041</v>
      </c>
      <c r="J3594" t="s">
        <v>7291</v>
      </c>
      <c r="K3594">
        <v>2430.2800000000002</v>
      </c>
      <c r="L3594" s="12" t="s">
        <v>8799</v>
      </c>
      <c r="M3594" s="10" t="s">
        <v>11285</v>
      </c>
      <c r="N3594">
        <v>3593</v>
      </c>
      <c r="O3594">
        <v>45181</v>
      </c>
      <c r="P3594" t="s">
        <v>11403</v>
      </c>
      <c r="Q3594" s="16">
        <v>1323.43</v>
      </c>
      <c r="R3594">
        <v>3753.71</v>
      </c>
      <c r="S3594">
        <v>90</v>
      </c>
      <c r="T3594">
        <v>3593</v>
      </c>
      <c r="U3594">
        <v>26775.15</v>
      </c>
      <c r="V3594" t="s">
        <v>11413</v>
      </c>
      <c r="W3594">
        <v>7.27</v>
      </c>
      <c r="X3594">
        <v>36</v>
      </c>
      <c r="Y3594" t="s">
        <v>11721</v>
      </c>
      <c r="Z3594" t="s">
        <v>12012</v>
      </c>
      <c r="AA3594">
        <v>3593</v>
      </c>
      <c r="AB3594" t="s">
        <v>12015</v>
      </c>
      <c r="AC3594">
        <v>6372.3</v>
      </c>
      <c r="AD3594">
        <v>1857.77</v>
      </c>
      <c r="AE3594">
        <v>92.89</v>
      </c>
      <c r="AF3594" t="s">
        <v>11240</v>
      </c>
      <c r="AG3594" t="s">
        <v>11326</v>
      </c>
      <c r="AH3594">
        <v>9140</v>
      </c>
      <c r="AI3594">
        <v>3593</v>
      </c>
      <c r="AJ3594" t="s">
        <v>11106</v>
      </c>
      <c r="AK3594" t="s">
        <v>12027</v>
      </c>
      <c r="AL3594" t="s">
        <v>12031</v>
      </c>
      <c r="AM3594" t="s">
        <v>11291</v>
      </c>
      <c r="AN3594">
        <v>-1</v>
      </c>
      <c r="AO3594" s="10" t="s">
        <v>12042</v>
      </c>
      <c r="AP3594" t="str" cm="1">
        <f t="array" ref="AP3594">_xlfn.IFS(
  Table1[[#This Row],[Age]]&lt;=25, "18-25",
  Table1[[#This Row],[Age]]&lt;=35, "26-35",
  Table1[[#This Row],[Age]]&lt;=45, "36-45",
  Table1[[#This Row],[Age]]&lt;=60, "46-60",
  TRUE, "60+")</f>
        <v>26-35</v>
      </c>
    </row>
    <row r="3595" spans="1:42" x14ac:dyDescent="0.3">
      <c r="A3595">
        <v>3594</v>
      </c>
      <c r="B3595" t="s">
        <v>51</v>
      </c>
      <c r="C3595" t="s">
        <v>74</v>
      </c>
      <c r="D3595">
        <v>38</v>
      </c>
      <c r="E3595" t="s">
        <v>105</v>
      </c>
      <c r="F3595" t="s">
        <v>3701</v>
      </c>
      <c r="G3595" t="s">
        <v>5137</v>
      </c>
      <c r="H3595">
        <v>19458798447</v>
      </c>
      <c r="I3595" t="s">
        <v>6480</v>
      </c>
      <c r="J3595" t="s">
        <v>7292</v>
      </c>
      <c r="K3595">
        <v>3961.49</v>
      </c>
      <c r="L3595" s="12" t="s">
        <v>10094</v>
      </c>
      <c r="M3595" s="10" t="s">
        <v>11344</v>
      </c>
      <c r="N3595">
        <v>3594</v>
      </c>
      <c r="O3595">
        <v>45230</v>
      </c>
      <c r="P3595" t="s">
        <v>11403</v>
      </c>
      <c r="Q3595" s="16">
        <v>4986.32</v>
      </c>
      <c r="R3595">
        <v>8947.81</v>
      </c>
      <c r="S3595">
        <v>67</v>
      </c>
      <c r="T3595">
        <v>3594</v>
      </c>
      <c r="U3595">
        <v>26465.79</v>
      </c>
      <c r="V3595" t="s">
        <v>11412</v>
      </c>
      <c r="W3595">
        <v>7.63</v>
      </c>
      <c r="X3595">
        <v>36</v>
      </c>
      <c r="Y3595" t="s">
        <v>7462</v>
      </c>
      <c r="Z3595" t="s">
        <v>12012</v>
      </c>
      <c r="AA3595">
        <v>3594</v>
      </c>
      <c r="AB3595" t="s">
        <v>12015</v>
      </c>
      <c r="AC3595">
        <v>1904.71</v>
      </c>
      <c r="AD3595">
        <v>3470.41</v>
      </c>
      <c r="AE3595">
        <v>173.52</v>
      </c>
      <c r="AF3595" t="s">
        <v>11324</v>
      </c>
      <c r="AG3595" t="s">
        <v>11275</v>
      </c>
      <c r="AH3595">
        <v>7745</v>
      </c>
      <c r="AI3595">
        <v>3594</v>
      </c>
      <c r="AJ3595" t="s">
        <v>11119</v>
      </c>
      <c r="AK3595" t="s">
        <v>12027</v>
      </c>
      <c r="AL3595" t="s">
        <v>12032</v>
      </c>
      <c r="AM3595" t="s">
        <v>11250</v>
      </c>
      <c r="AN3595">
        <v>1</v>
      </c>
      <c r="AO3595" s="10" t="s">
        <v>12044</v>
      </c>
      <c r="AP3595" t="str" cm="1">
        <f t="array" ref="AP3595">_xlfn.IFS(
  Table1[[#This Row],[Age]]&lt;=25, "18-25",
  Table1[[#This Row],[Age]]&lt;=35, "26-35",
  Table1[[#This Row],[Age]]&lt;=45, "36-45",
  Table1[[#This Row],[Age]]&lt;=60, "46-60",
  TRUE, "60+")</f>
        <v>36-45</v>
      </c>
    </row>
    <row r="3596" spans="1:42" x14ac:dyDescent="0.3">
      <c r="A3596">
        <v>3595</v>
      </c>
      <c r="B3596" t="s">
        <v>45</v>
      </c>
      <c r="C3596" t="s">
        <v>76</v>
      </c>
      <c r="D3596">
        <v>66</v>
      </c>
      <c r="E3596" t="s">
        <v>105</v>
      </c>
      <c r="F3596" t="s">
        <v>3702</v>
      </c>
      <c r="G3596" t="s">
        <v>5119</v>
      </c>
      <c r="H3596">
        <v>19458798448</v>
      </c>
      <c r="I3596" t="s">
        <v>5302</v>
      </c>
      <c r="J3596" t="s">
        <v>7292</v>
      </c>
      <c r="K3596">
        <v>7907.33</v>
      </c>
      <c r="L3596" s="12" t="s">
        <v>10176</v>
      </c>
      <c r="M3596" s="10" t="s">
        <v>11101</v>
      </c>
      <c r="N3596">
        <v>3595</v>
      </c>
      <c r="O3596">
        <v>45077</v>
      </c>
      <c r="P3596" t="s">
        <v>11404</v>
      </c>
      <c r="Q3596" s="16">
        <v>1313.88</v>
      </c>
      <c r="R3596">
        <v>9221.2099999999991</v>
      </c>
      <c r="S3596">
        <v>96</v>
      </c>
      <c r="T3596">
        <v>3595</v>
      </c>
      <c r="U3596">
        <v>39295.620000000003</v>
      </c>
      <c r="V3596" t="s">
        <v>11413</v>
      </c>
      <c r="W3596">
        <v>9.69</v>
      </c>
      <c r="X3596">
        <v>24</v>
      </c>
      <c r="Y3596" t="s">
        <v>8896</v>
      </c>
      <c r="Z3596" t="s">
        <v>12010</v>
      </c>
      <c r="AA3596">
        <v>3595</v>
      </c>
      <c r="AB3596" t="s">
        <v>12017</v>
      </c>
      <c r="AC3596">
        <v>9449.7199999999993</v>
      </c>
      <c r="AD3596">
        <v>1146.3499999999999</v>
      </c>
      <c r="AE3596">
        <v>57.32</v>
      </c>
      <c r="AF3596" t="s">
        <v>11171</v>
      </c>
      <c r="AG3596" t="s">
        <v>11236</v>
      </c>
      <c r="AH3596">
        <v>7647</v>
      </c>
      <c r="AI3596">
        <v>3595</v>
      </c>
      <c r="AJ3596" t="s">
        <v>11373</v>
      </c>
      <c r="AK3596" t="s">
        <v>12028</v>
      </c>
      <c r="AL3596" t="s">
        <v>12032</v>
      </c>
      <c r="AM3596" t="s">
        <v>11370</v>
      </c>
      <c r="AN3596">
        <v>1</v>
      </c>
      <c r="AO3596" s="10" t="s">
        <v>12046</v>
      </c>
      <c r="AP3596" t="str" cm="1">
        <f t="array" ref="AP3596">_xlfn.IFS(
  Table1[[#This Row],[Age]]&lt;=25, "18-25",
  Table1[[#This Row],[Age]]&lt;=35, "26-35",
  Table1[[#This Row],[Age]]&lt;=45, "36-45",
  Table1[[#This Row],[Age]]&lt;=60, "46-60",
  TRUE, "60+")</f>
        <v>60+</v>
      </c>
    </row>
    <row r="3597" spans="1:42" x14ac:dyDescent="0.3">
      <c r="A3597">
        <v>3596</v>
      </c>
      <c r="B3597" t="s">
        <v>47</v>
      </c>
      <c r="C3597" t="s">
        <v>53</v>
      </c>
      <c r="D3597">
        <v>56</v>
      </c>
      <c r="E3597" t="s">
        <v>105</v>
      </c>
      <c r="F3597" t="s">
        <v>3703</v>
      </c>
      <c r="G3597" t="s">
        <v>5122</v>
      </c>
      <c r="H3597">
        <v>19458798449</v>
      </c>
      <c r="I3597" t="s">
        <v>5912</v>
      </c>
      <c r="J3597" t="s">
        <v>7291</v>
      </c>
      <c r="K3597">
        <v>1997.98</v>
      </c>
      <c r="L3597" s="12" t="s">
        <v>10177</v>
      </c>
      <c r="M3597" s="10" t="s">
        <v>11072</v>
      </c>
      <c r="N3597">
        <v>3596</v>
      </c>
      <c r="O3597">
        <v>44932</v>
      </c>
      <c r="P3597" t="s">
        <v>11402</v>
      </c>
      <c r="Q3597" s="16">
        <v>2339.6999999999998</v>
      </c>
      <c r="R3597">
        <v>-341.72</v>
      </c>
      <c r="S3597">
        <v>75</v>
      </c>
      <c r="T3597">
        <v>3596</v>
      </c>
      <c r="U3597">
        <v>31270.63</v>
      </c>
      <c r="V3597" t="s">
        <v>11411</v>
      </c>
      <c r="W3597">
        <v>6.86</v>
      </c>
      <c r="X3597">
        <v>24</v>
      </c>
      <c r="Y3597" t="s">
        <v>10529</v>
      </c>
      <c r="Z3597" t="s">
        <v>12012</v>
      </c>
      <c r="AA3597">
        <v>3596</v>
      </c>
      <c r="AB3597" t="s">
        <v>12017</v>
      </c>
      <c r="AC3597">
        <v>2250.9499999999998</v>
      </c>
      <c r="AD3597">
        <v>4211.12</v>
      </c>
      <c r="AE3597">
        <v>210.56</v>
      </c>
      <c r="AF3597" t="s">
        <v>11088</v>
      </c>
      <c r="AG3597" t="s">
        <v>11387</v>
      </c>
      <c r="AH3597">
        <v>4198</v>
      </c>
      <c r="AI3597">
        <v>3596</v>
      </c>
      <c r="AJ3597" t="s">
        <v>11354</v>
      </c>
      <c r="AK3597" t="s">
        <v>12029</v>
      </c>
      <c r="AL3597" t="s">
        <v>12031</v>
      </c>
      <c r="AM3597" t="s">
        <v>11210</v>
      </c>
      <c r="AN3597">
        <v>1</v>
      </c>
      <c r="AO3597" s="10" t="s">
        <v>12039</v>
      </c>
      <c r="AP3597" t="str" cm="1">
        <f t="array" ref="AP3597">_xlfn.IFS(
  Table1[[#This Row],[Age]]&lt;=25, "18-25",
  Table1[[#This Row],[Age]]&lt;=35, "26-35",
  Table1[[#This Row],[Age]]&lt;=45, "36-45",
  Table1[[#This Row],[Age]]&lt;=60, "46-60",
  TRUE, "60+")</f>
        <v>46-60</v>
      </c>
    </row>
    <row r="3598" spans="1:42" x14ac:dyDescent="0.3">
      <c r="A3598">
        <v>3597</v>
      </c>
      <c r="B3598" t="s">
        <v>13</v>
      </c>
      <c r="C3598" t="s">
        <v>95</v>
      </c>
      <c r="D3598">
        <v>55</v>
      </c>
      <c r="E3598" t="s">
        <v>104</v>
      </c>
      <c r="F3598" t="s">
        <v>3704</v>
      </c>
      <c r="G3598" t="s">
        <v>5139</v>
      </c>
      <c r="H3598">
        <v>19458798450</v>
      </c>
      <c r="I3598" t="s">
        <v>6023</v>
      </c>
      <c r="J3598" t="s">
        <v>7291</v>
      </c>
      <c r="K3598">
        <v>4512.66</v>
      </c>
      <c r="L3598" s="12" t="s">
        <v>10178</v>
      </c>
      <c r="M3598" s="10" t="s">
        <v>11223</v>
      </c>
      <c r="N3598">
        <v>3597</v>
      </c>
      <c r="O3598">
        <v>45141</v>
      </c>
      <c r="P3598" t="s">
        <v>11403</v>
      </c>
      <c r="Q3598" s="16">
        <v>1932.7</v>
      </c>
      <c r="R3598">
        <v>2579.96</v>
      </c>
      <c r="S3598">
        <v>51</v>
      </c>
      <c r="T3598">
        <v>3597</v>
      </c>
      <c r="U3598">
        <v>8832.93</v>
      </c>
      <c r="V3598" t="s">
        <v>11411</v>
      </c>
      <c r="W3598">
        <v>8.1</v>
      </c>
      <c r="X3598">
        <v>48</v>
      </c>
      <c r="Y3598" t="s">
        <v>11461</v>
      </c>
      <c r="Z3598" t="s">
        <v>12010</v>
      </c>
      <c r="AA3598">
        <v>3597</v>
      </c>
      <c r="AB3598" t="s">
        <v>12016</v>
      </c>
      <c r="AC3598">
        <v>6841.87</v>
      </c>
      <c r="AD3598">
        <v>4650.41</v>
      </c>
      <c r="AE3598">
        <v>232.52</v>
      </c>
      <c r="AF3598" t="s">
        <v>11310</v>
      </c>
      <c r="AG3598" t="s">
        <v>11116</v>
      </c>
      <c r="AH3598">
        <v>7367</v>
      </c>
      <c r="AI3598">
        <v>3597</v>
      </c>
      <c r="AJ3598" t="s">
        <v>11245</v>
      </c>
      <c r="AK3598" t="s">
        <v>12027</v>
      </c>
      <c r="AL3598" t="s">
        <v>12031</v>
      </c>
      <c r="AM3598" t="s">
        <v>11038</v>
      </c>
      <c r="AN3598">
        <v>1</v>
      </c>
      <c r="AO3598" s="10" t="s">
        <v>12041</v>
      </c>
      <c r="AP3598" t="str" cm="1">
        <f t="array" ref="AP3598">_xlfn.IFS(
  Table1[[#This Row],[Age]]&lt;=25, "18-25",
  Table1[[#This Row],[Age]]&lt;=35, "26-35",
  Table1[[#This Row],[Age]]&lt;=45, "36-45",
  Table1[[#This Row],[Age]]&lt;=60, "46-60",
  TRUE, "60+")</f>
        <v>46-60</v>
      </c>
    </row>
    <row r="3599" spans="1:42" x14ac:dyDescent="0.3">
      <c r="A3599">
        <v>3598</v>
      </c>
      <c r="B3599" t="s">
        <v>17</v>
      </c>
      <c r="C3599" t="s">
        <v>79</v>
      </c>
      <c r="D3599">
        <v>26</v>
      </c>
      <c r="E3599" t="s">
        <v>104</v>
      </c>
      <c r="F3599" t="s">
        <v>3705</v>
      </c>
      <c r="G3599" t="s">
        <v>5148</v>
      </c>
      <c r="H3599">
        <v>19458798451</v>
      </c>
      <c r="I3599" t="s">
        <v>7042</v>
      </c>
      <c r="J3599" t="s">
        <v>7292</v>
      </c>
      <c r="K3599">
        <v>4868.82</v>
      </c>
      <c r="L3599" s="12" t="s">
        <v>10179</v>
      </c>
      <c r="M3599" s="10" t="s">
        <v>11377</v>
      </c>
      <c r="N3599">
        <v>3598</v>
      </c>
      <c r="O3599">
        <v>45156</v>
      </c>
      <c r="P3599" t="s">
        <v>11403</v>
      </c>
      <c r="Q3599" s="16">
        <v>3444.41</v>
      </c>
      <c r="R3599">
        <v>1424.41</v>
      </c>
      <c r="S3599">
        <v>3</v>
      </c>
      <c r="T3599">
        <v>3598</v>
      </c>
      <c r="U3599">
        <v>11817.45</v>
      </c>
      <c r="V3599" t="s">
        <v>11413</v>
      </c>
      <c r="W3599">
        <v>1.77</v>
      </c>
      <c r="X3599">
        <v>60</v>
      </c>
      <c r="Y3599" t="s">
        <v>11800</v>
      </c>
      <c r="Z3599" t="s">
        <v>12010</v>
      </c>
      <c r="AA3599">
        <v>3598</v>
      </c>
      <c r="AB3599" t="s">
        <v>12016</v>
      </c>
      <c r="AC3599">
        <v>2498.5300000000002</v>
      </c>
      <c r="AD3599">
        <v>4940.87</v>
      </c>
      <c r="AE3599">
        <v>247.04</v>
      </c>
      <c r="AF3599" t="s">
        <v>11207</v>
      </c>
      <c r="AG3599" t="s">
        <v>11056</v>
      </c>
      <c r="AH3599">
        <v>3320</v>
      </c>
      <c r="AI3599">
        <v>3598</v>
      </c>
      <c r="AJ3599" t="s">
        <v>11326</v>
      </c>
      <c r="AK3599" t="s">
        <v>12029</v>
      </c>
      <c r="AL3599" t="s">
        <v>12032</v>
      </c>
      <c r="AM3599" t="s">
        <v>11148</v>
      </c>
      <c r="AN3599">
        <v>1</v>
      </c>
      <c r="AO3599" s="10" t="s">
        <v>12041</v>
      </c>
      <c r="AP3599" t="str" cm="1">
        <f t="array" ref="AP3599">_xlfn.IFS(
  Table1[[#This Row],[Age]]&lt;=25, "18-25",
  Table1[[#This Row],[Age]]&lt;=35, "26-35",
  Table1[[#This Row],[Age]]&lt;=45, "36-45",
  Table1[[#This Row],[Age]]&lt;=60, "46-60",
  TRUE, "60+")</f>
        <v>26-35</v>
      </c>
    </row>
    <row r="3600" spans="1:42" x14ac:dyDescent="0.3">
      <c r="A3600">
        <v>3599</v>
      </c>
      <c r="B3600" t="s">
        <v>8</v>
      </c>
      <c r="C3600" t="s">
        <v>98</v>
      </c>
      <c r="D3600">
        <v>37</v>
      </c>
      <c r="E3600" t="s">
        <v>106</v>
      </c>
      <c r="F3600" t="s">
        <v>3706</v>
      </c>
      <c r="G3600" t="s">
        <v>5146</v>
      </c>
      <c r="H3600">
        <v>19458798452</v>
      </c>
      <c r="I3600" t="s">
        <v>6175</v>
      </c>
      <c r="J3600" t="s">
        <v>7291</v>
      </c>
      <c r="K3600">
        <v>9397.33</v>
      </c>
      <c r="L3600" s="12" t="s">
        <v>8957</v>
      </c>
      <c r="M3600" s="10" t="s">
        <v>11379</v>
      </c>
      <c r="N3600">
        <v>3599</v>
      </c>
      <c r="O3600">
        <v>45253</v>
      </c>
      <c r="P3600" t="s">
        <v>11403</v>
      </c>
      <c r="Q3600" s="16">
        <v>1684.13</v>
      </c>
      <c r="R3600">
        <v>7713.2</v>
      </c>
      <c r="S3600">
        <v>13</v>
      </c>
      <c r="T3600">
        <v>3599</v>
      </c>
      <c r="U3600">
        <v>27645.45</v>
      </c>
      <c r="V3600" t="s">
        <v>11412</v>
      </c>
      <c r="W3600">
        <v>9.49</v>
      </c>
      <c r="X3600">
        <v>36</v>
      </c>
      <c r="Y3600" t="s">
        <v>11997</v>
      </c>
      <c r="Z3600" t="s">
        <v>12011</v>
      </c>
      <c r="AA3600">
        <v>3599</v>
      </c>
      <c r="AB3600" t="s">
        <v>12017</v>
      </c>
      <c r="AC3600">
        <v>9858.09</v>
      </c>
      <c r="AD3600">
        <v>3463.96</v>
      </c>
      <c r="AE3600">
        <v>173.2</v>
      </c>
      <c r="AF3600" t="s">
        <v>11186</v>
      </c>
      <c r="AG3600" t="s">
        <v>11118</v>
      </c>
      <c r="AH3600">
        <v>4529</v>
      </c>
      <c r="AI3600">
        <v>3599</v>
      </c>
      <c r="AJ3600" t="s">
        <v>11347</v>
      </c>
      <c r="AK3600" t="s">
        <v>12029</v>
      </c>
      <c r="AL3600" t="s">
        <v>12031</v>
      </c>
      <c r="AM3600" t="s">
        <v>11304</v>
      </c>
      <c r="AN3600">
        <v>1</v>
      </c>
      <c r="AO3600" s="10" t="s">
        <v>12040</v>
      </c>
      <c r="AP3600" t="str" cm="1">
        <f t="array" ref="AP3600">_xlfn.IFS(
  Table1[[#This Row],[Age]]&lt;=25, "18-25",
  Table1[[#This Row],[Age]]&lt;=35, "26-35",
  Table1[[#This Row],[Age]]&lt;=45, "36-45",
  Table1[[#This Row],[Age]]&lt;=60, "46-60",
  TRUE, "60+")</f>
        <v>36-45</v>
      </c>
    </row>
    <row r="3601" spans="1:42" x14ac:dyDescent="0.3">
      <c r="A3601">
        <v>3600</v>
      </c>
      <c r="B3601" t="s">
        <v>21</v>
      </c>
      <c r="C3601" t="s">
        <v>62</v>
      </c>
      <c r="D3601">
        <v>37</v>
      </c>
      <c r="E3601" t="s">
        <v>106</v>
      </c>
      <c r="F3601" t="s">
        <v>3707</v>
      </c>
      <c r="G3601" t="s">
        <v>5109</v>
      </c>
      <c r="H3601">
        <v>19458798453</v>
      </c>
      <c r="I3601" t="s">
        <v>5586</v>
      </c>
      <c r="J3601" t="s">
        <v>7291</v>
      </c>
      <c r="K3601">
        <v>3104.87</v>
      </c>
      <c r="L3601" s="12" t="s">
        <v>10180</v>
      </c>
      <c r="M3601" s="10" t="s">
        <v>11108</v>
      </c>
      <c r="N3601">
        <v>3600</v>
      </c>
      <c r="O3601">
        <v>45059</v>
      </c>
      <c r="P3601" t="s">
        <v>11402</v>
      </c>
      <c r="Q3601" s="16">
        <v>3417.92</v>
      </c>
      <c r="R3601">
        <v>-313.05</v>
      </c>
      <c r="S3601">
        <v>13</v>
      </c>
      <c r="T3601">
        <v>3600</v>
      </c>
      <c r="U3601">
        <v>42420.42</v>
      </c>
      <c r="V3601" t="s">
        <v>11411</v>
      </c>
      <c r="W3601">
        <v>2.97</v>
      </c>
      <c r="X3601">
        <v>60</v>
      </c>
      <c r="Y3601" t="s">
        <v>8795</v>
      </c>
      <c r="Z3601" t="s">
        <v>12010</v>
      </c>
      <c r="AA3601">
        <v>3600</v>
      </c>
      <c r="AB3601" t="s">
        <v>12016</v>
      </c>
      <c r="AC3601">
        <v>6695.28</v>
      </c>
      <c r="AD3601">
        <v>2804.53</v>
      </c>
      <c r="AE3601">
        <v>140.22999999999999</v>
      </c>
      <c r="AF3601" t="s">
        <v>11199</v>
      </c>
      <c r="AG3601" t="s">
        <v>11350</v>
      </c>
      <c r="AH3601">
        <v>431</v>
      </c>
      <c r="AI3601">
        <v>3600</v>
      </c>
      <c r="AJ3601" t="s">
        <v>11096</v>
      </c>
      <c r="AK3601" t="s">
        <v>12029</v>
      </c>
      <c r="AL3601" t="s">
        <v>12032</v>
      </c>
      <c r="AM3601" t="s">
        <v>11085</v>
      </c>
      <c r="AN3601">
        <v>1</v>
      </c>
      <c r="AO3601" s="10" t="s">
        <v>12046</v>
      </c>
      <c r="AP3601" t="str" cm="1">
        <f t="array" ref="AP3601">_xlfn.IFS(
  Table1[[#This Row],[Age]]&lt;=25, "18-25",
  Table1[[#This Row],[Age]]&lt;=35, "26-35",
  Table1[[#This Row],[Age]]&lt;=45, "36-45",
  Table1[[#This Row],[Age]]&lt;=60, "46-60",
  TRUE, "60+")</f>
        <v>36-45</v>
      </c>
    </row>
    <row r="3602" spans="1:42" x14ac:dyDescent="0.3">
      <c r="A3602">
        <v>3601</v>
      </c>
      <c r="B3602" t="s">
        <v>6</v>
      </c>
      <c r="C3602" t="s">
        <v>53</v>
      </c>
      <c r="D3602">
        <v>25</v>
      </c>
      <c r="E3602" t="s">
        <v>106</v>
      </c>
      <c r="F3602" t="s">
        <v>3708</v>
      </c>
      <c r="G3602" t="s">
        <v>5118</v>
      </c>
      <c r="H3602">
        <v>19458798454</v>
      </c>
      <c r="I3602" t="s">
        <v>5750</v>
      </c>
      <c r="J3602" t="s">
        <v>7291</v>
      </c>
      <c r="K3602">
        <v>294.5</v>
      </c>
      <c r="L3602" s="12" t="s">
        <v>9642</v>
      </c>
      <c r="M3602" s="10" t="s">
        <v>11219</v>
      </c>
      <c r="N3602">
        <v>3601</v>
      </c>
      <c r="O3602">
        <v>45011</v>
      </c>
      <c r="P3602" t="s">
        <v>11403</v>
      </c>
      <c r="Q3602" s="16">
        <v>4804.3999999999996</v>
      </c>
      <c r="R3602">
        <v>5098.8999999999996</v>
      </c>
      <c r="S3602">
        <v>61</v>
      </c>
      <c r="T3602">
        <v>3601</v>
      </c>
      <c r="U3602">
        <v>8463.64</v>
      </c>
      <c r="V3602" t="s">
        <v>11411</v>
      </c>
      <c r="W3602">
        <v>5.44</v>
      </c>
      <c r="X3602">
        <v>12</v>
      </c>
      <c r="Y3602" t="s">
        <v>11894</v>
      </c>
      <c r="Z3602" t="s">
        <v>12010</v>
      </c>
      <c r="AA3602">
        <v>3601</v>
      </c>
      <c r="AB3602" t="s">
        <v>12017</v>
      </c>
      <c r="AC3602">
        <v>5684.35</v>
      </c>
      <c r="AD3602">
        <v>4456.08</v>
      </c>
      <c r="AE3602">
        <v>222.8</v>
      </c>
      <c r="AF3602" t="s">
        <v>11255</v>
      </c>
      <c r="AG3602" t="s">
        <v>11397</v>
      </c>
      <c r="AH3602">
        <v>3945</v>
      </c>
      <c r="AI3602">
        <v>3601</v>
      </c>
      <c r="AJ3602" t="s">
        <v>11170</v>
      </c>
      <c r="AK3602" t="s">
        <v>12029</v>
      </c>
      <c r="AL3602" t="s">
        <v>12032</v>
      </c>
      <c r="AM3602" t="s">
        <v>11273</v>
      </c>
      <c r="AN3602">
        <v>1</v>
      </c>
      <c r="AO3602" s="10" t="s">
        <v>12047</v>
      </c>
      <c r="AP3602" t="str" cm="1">
        <f t="array" ref="AP3602">_xlfn.IFS(
  Table1[[#This Row],[Age]]&lt;=25, "18-25",
  Table1[[#This Row],[Age]]&lt;=35, "26-35",
  Table1[[#This Row],[Age]]&lt;=45, "36-45",
  Table1[[#This Row],[Age]]&lt;=60, "46-60",
  TRUE, "60+")</f>
        <v>18-25</v>
      </c>
    </row>
    <row r="3603" spans="1:42" x14ac:dyDescent="0.3">
      <c r="A3603">
        <v>3602</v>
      </c>
      <c r="B3603" t="s">
        <v>6</v>
      </c>
      <c r="C3603" t="s">
        <v>98</v>
      </c>
      <c r="D3603">
        <v>31</v>
      </c>
      <c r="E3603" t="s">
        <v>104</v>
      </c>
      <c r="F3603" t="s">
        <v>3709</v>
      </c>
      <c r="G3603" t="s">
        <v>5133</v>
      </c>
      <c r="H3603">
        <v>19458798455</v>
      </c>
      <c r="I3603" t="s">
        <v>6727</v>
      </c>
      <c r="J3603" t="s">
        <v>7292</v>
      </c>
      <c r="K3603">
        <v>6967.94</v>
      </c>
      <c r="L3603" s="12" t="s">
        <v>7416</v>
      </c>
      <c r="M3603" s="10" t="s">
        <v>11112</v>
      </c>
      <c r="N3603">
        <v>3602</v>
      </c>
      <c r="O3603">
        <v>45080</v>
      </c>
      <c r="P3603" t="s">
        <v>11404</v>
      </c>
      <c r="Q3603" s="16">
        <v>1269.4100000000001</v>
      </c>
      <c r="R3603">
        <v>5698.53</v>
      </c>
      <c r="S3603">
        <v>24</v>
      </c>
      <c r="T3603">
        <v>3602</v>
      </c>
      <c r="U3603">
        <v>6237.87</v>
      </c>
      <c r="V3603" t="s">
        <v>11411</v>
      </c>
      <c r="W3603">
        <v>9.61</v>
      </c>
      <c r="X3603">
        <v>48</v>
      </c>
      <c r="Y3603" t="s">
        <v>10823</v>
      </c>
      <c r="Z3603" t="s">
        <v>12010</v>
      </c>
      <c r="AA3603">
        <v>3602</v>
      </c>
      <c r="AB3603" t="s">
        <v>12015</v>
      </c>
      <c r="AC3603">
        <v>8609.18</v>
      </c>
      <c r="AD3603">
        <v>1417.46</v>
      </c>
      <c r="AE3603">
        <v>70.87</v>
      </c>
      <c r="AF3603" t="s">
        <v>11369</v>
      </c>
      <c r="AG3603" t="s">
        <v>11276</v>
      </c>
      <c r="AH3603">
        <v>9554</v>
      </c>
      <c r="AI3603">
        <v>3602</v>
      </c>
      <c r="AJ3603" t="s">
        <v>11200</v>
      </c>
      <c r="AK3603" t="s">
        <v>12029</v>
      </c>
      <c r="AL3603" t="s">
        <v>12031</v>
      </c>
      <c r="AM3603" t="s">
        <v>11361</v>
      </c>
      <c r="AN3603">
        <v>1</v>
      </c>
      <c r="AO3603" s="10" t="s">
        <v>12043</v>
      </c>
      <c r="AP3603" t="str" cm="1">
        <f t="array" ref="AP3603">_xlfn.IFS(
  Table1[[#This Row],[Age]]&lt;=25, "18-25",
  Table1[[#This Row],[Age]]&lt;=35, "26-35",
  Table1[[#This Row],[Age]]&lt;=45, "36-45",
  Table1[[#This Row],[Age]]&lt;=60, "46-60",
  TRUE, "60+")</f>
        <v>26-35</v>
      </c>
    </row>
    <row r="3604" spans="1:42" x14ac:dyDescent="0.3">
      <c r="A3604">
        <v>3603</v>
      </c>
      <c r="B3604" t="s">
        <v>45</v>
      </c>
      <c r="C3604" t="s">
        <v>88</v>
      </c>
      <c r="D3604">
        <v>37</v>
      </c>
      <c r="E3604" t="s">
        <v>104</v>
      </c>
      <c r="F3604" t="s">
        <v>3710</v>
      </c>
      <c r="G3604" t="s">
        <v>5128</v>
      </c>
      <c r="H3604">
        <v>19458798456</v>
      </c>
      <c r="I3604" t="s">
        <v>7043</v>
      </c>
      <c r="J3604" t="s">
        <v>7292</v>
      </c>
      <c r="K3604">
        <v>7582.34</v>
      </c>
      <c r="L3604" s="12" t="s">
        <v>9398</v>
      </c>
      <c r="M3604" s="10" t="s">
        <v>11129</v>
      </c>
      <c r="N3604">
        <v>3603</v>
      </c>
      <c r="O3604">
        <v>45128</v>
      </c>
      <c r="P3604" t="s">
        <v>11403</v>
      </c>
      <c r="Q3604" s="16">
        <v>1859.68</v>
      </c>
      <c r="R3604">
        <v>5722.66</v>
      </c>
      <c r="S3604">
        <v>20</v>
      </c>
      <c r="T3604">
        <v>3603</v>
      </c>
      <c r="U3604">
        <v>26359.39</v>
      </c>
      <c r="V3604" t="s">
        <v>11413</v>
      </c>
      <c r="W3604">
        <v>2.61</v>
      </c>
      <c r="X3604">
        <v>24</v>
      </c>
      <c r="Y3604" t="s">
        <v>11626</v>
      </c>
      <c r="Z3604" t="s">
        <v>12012</v>
      </c>
      <c r="AA3604">
        <v>3603</v>
      </c>
      <c r="AB3604" t="s">
        <v>12015</v>
      </c>
      <c r="AC3604">
        <v>2537.5</v>
      </c>
      <c r="AD3604">
        <v>2664.07</v>
      </c>
      <c r="AE3604">
        <v>133.19999999999999</v>
      </c>
      <c r="AF3604" t="s">
        <v>11093</v>
      </c>
      <c r="AG3604" t="s">
        <v>11305</v>
      </c>
      <c r="AH3604">
        <v>5230</v>
      </c>
      <c r="AI3604">
        <v>3603</v>
      </c>
      <c r="AJ3604" t="s">
        <v>11304</v>
      </c>
      <c r="AK3604" t="s">
        <v>12028</v>
      </c>
      <c r="AL3604" t="s">
        <v>12031</v>
      </c>
      <c r="AM3604" t="s">
        <v>11391</v>
      </c>
      <c r="AN3604">
        <v>1</v>
      </c>
      <c r="AO3604" s="10" t="s">
        <v>12038</v>
      </c>
      <c r="AP3604" t="str" cm="1">
        <f t="array" ref="AP3604">_xlfn.IFS(
  Table1[[#This Row],[Age]]&lt;=25, "18-25",
  Table1[[#This Row],[Age]]&lt;=35, "26-35",
  Table1[[#This Row],[Age]]&lt;=45, "36-45",
  Table1[[#This Row],[Age]]&lt;=60, "46-60",
  TRUE, "60+")</f>
        <v>36-45</v>
      </c>
    </row>
    <row r="3605" spans="1:42" x14ac:dyDescent="0.3">
      <c r="A3605">
        <v>3604</v>
      </c>
      <c r="B3605" t="s">
        <v>21</v>
      </c>
      <c r="C3605" t="s">
        <v>89</v>
      </c>
      <c r="D3605">
        <v>52</v>
      </c>
      <c r="E3605" t="s">
        <v>104</v>
      </c>
      <c r="F3605" t="s">
        <v>3711</v>
      </c>
      <c r="G3605" t="s">
        <v>5144</v>
      </c>
      <c r="H3605">
        <v>19458798457</v>
      </c>
      <c r="I3605" t="s">
        <v>6592</v>
      </c>
      <c r="J3605" t="s">
        <v>7292</v>
      </c>
      <c r="K3605">
        <v>7060.02</v>
      </c>
      <c r="L3605" s="12" t="s">
        <v>10181</v>
      </c>
      <c r="M3605" s="10" t="s">
        <v>11058</v>
      </c>
      <c r="N3605">
        <v>3604</v>
      </c>
      <c r="O3605">
        <v>45120</v>
      </c>
      <c r="P3605" t="s">
        <v>11403</v>
      </c>
      <c r="Q3605" s="16">
        <v>1717.45</v>
      </c>
      <c r="R3605">
        <v>5342.57</v>
      </c>
      <c r="S3605">
        <v>74</v>
      </c>
      <c r="T3605">
        <v>3604</v>
      </c>
      <c r="U3605">
        <v>10243.9</v>
      </c>
      <c r="V3605" t="s">
        <v>11411</v>
      </c>
      <c r="W3605">
        <v>1.32</v>
      </c>
      <c r="X3605">
        <v>48</v>
      </c>
      <c r="Y3605" t="s">
        <v>11834</v>
      </c>
      <c r="Z3605" t="s">
        <v>12011</v>
      </c>
      <c r="AA3605">
        <v>3604</v>
      </c>
      <c r="AB3605" t="s">
        <v>12015</v>
      </c>
      <c r="AC3605">
        <v>4820.72</v>
      </c>
      <c r="AD3605">
        <v>1085.76</v>
      </c>
      <c r="AE3605">
        <v>54.29</v>
      </c>
      <c r="AF3605" t="s">
        <v>11152</v>
      </c>
      <c r="AG3605" t="s">
        <v>11037</v>
      </c>
      <c r="AH3605">
        <v>8121</v>
      </c>
      <c r="AI3605">
        <v>3604</v>
      </c>
      <c r="AJ3605" t="s">
        <v>11259</v>
      </c>
      <c r="AK3605" t="s">
        <v>12027</v>
      </c>
      <c r="AL3605" t="s">
        <v>12032</v>
      </c>
      <c r="AM3605" t="s">
        <v>11113</v>
      </c>
      <c r="AN3605">
        <v>1</v>
      </c>
      <c r="AO3605" s="10" t="s">
        <v>12038</v>
      </c>
      <c r="AP3605" t="str" cm="1">
        <f t="array" ref="AP3605">_xlfn.IFS(
  Table1[[#This Row],[Age]]&lt;=25, "18-25",
  Table1[[#This Row],[Age]]&lt;=35, "26-35",
  Table1[[#This Row],[Age]]&lt;=45, "36-45",
  Table1[[#This Row],[Age]]&lt;=60, "46-60",
  TRUE, "60+")</f>
        <v>46-60</v>
      </c>
    </row>
    <row r="3606" spans="1:42" x14ac:dyDescent="0.3">
      <c r="A3606">
        <v>3605</v>
      </c>
      <c r="B3606" t="s">
        <v>44</v>
      </c>
      <c r="C3606" t="s">
        <v>67</v>
      </c>
      <c r="D3606">
        <v>62</v>
      </c>
      <c r="E3606" t="s">
        <v>105</v>
      </c>
      <c r="F3606" t="s">
        <v>3712</v>
      </c>
      <c r="G3606" t="s">
        <v>5122</v>
      </c>
      <c r="H3606">
        <v>19458798458</v>
      </c>
      <c r="I3606" t="s">
        <v>6672</v>
      </c>
      <c r="J3606" t="s">
        <v>7291</v>
      </c>
      <c r="K3606">
        <v>7037.32</v>
      </c>
      <c r="L3606" s="12" t="s">
        <v>10182</v>
      </c>
      <c r="M3606" s="10" t="s">
        <v>11292</v>
      </c>
      <c r="N3606">
        <v>3605</v>
      </c>
      <c r="O3606">
        <v>44946</v>
      </c>
      <c r="P3606" t="s">
        <v>11404</v>
      </c>
      <c r="Q3606" s="16">
        <v>1508.78</v>
      </c>
      <c r="R3606">
        <v>8546.1</v>
      </c>
      <c r="S3606">
        <v>87</v>
      </c>
      <c r="T3606">
        <v>3605</v>
      </c>
      <c r="U3606">
        <v>49717.55</v>
      </c>
      <c r="V3606" t="s">
        <v>11412</v>
      </c>
      <c r="W3606">
        <v>3.67</v>
      </c>
      <c r="X3606">
        <v>24</v>
      </c>
      <c r="Y3606" t="s">
        <v>10957</v>
      </c>
      <c r="Z3606" t="s">
        <v>12012</v>
      </c>
      <c r="AA3606">
        <v>3605</v>
      </c>
      <c r="AB3606" t="s">
        <v>12016</v>
      </c>
      <c r="AC3606">
        <v>9795.7999999999993</v>
      </c>
      <c r="AD3606">
        <v>1629.3</v>
      </c>
      <c r="AE3606">
        <v>81.459999999999994</v>
      </c>
      <c r="AF3606" t="s">
        <v>11145</v>
      </c>
      <c r="AG3606" t="s">
        <v>11285</v>
      </c>
      <c r="AH3606">
        <v>1704</v>
      </c>
      <c r="AI3606">
        <v>3605</v>
      </c>
      <c r="AJ3606" t="s">
        <v>11230</v>
      </c>
      <c r="AK3606" t="s">
        <v>12028</v>
      </c>
      <c r="AL3606" t="s">
        <v>12032</v>
      </c>
      <c r="AM3606" t="s">
        <v>11323</v>
      </c>
      <c r="AN3606">
        <v>1</v>
      </c>
      <c r="AO3606" s="10" t="s">
        <v>12039</v>
      </c>
      <c r="AP3606" t="str" cm="1">
        <f t="array" ref="AP3606">_xlfn.IFS(
  Table1[[#This Row],[Age]]&lt;=25, "18-25",
  Table1[[#This Row],[Age]]&lt;=35, "26-35",
  Table1[[#This Row],[Age]]&lt;=45, "36-45",
  Table1[[#This Row],[Age]]&lt;=60, "46-60",
  TRUE, "60+")</f>
        <v>60+</v>
      </c>
    </row>
    <row r="3607" spans="1:42" x14ac:dyDescent="0.3">
      <c r="A3607">
        <v>3606</v>
      </c>
      <c r="B3607" t="s">
        <v>20</v>
      </c>
      <c r="C3607" t="s">
        <v>70</v>
      </c>
      <c r="D3607">
        <v>38</v>
      </c>
      <c r="E3607" t="s">
        <v>104</v>
      </c>
      <c r="F3607" t="s">
        <v>3713</v>
      </c>
      <c r="G3607" t="s">
        <v>5131</v>
      </c>
      <c r="H3607">
        <v>19458798459</v>
      </c>
      <c r="I3607" t="s">
        <v>7044</v>
      </c>
      <c r="J3607" t="s">
        <v>7291</v>
      </c>
      <c r="K3607">
        <v>4883.95</v>
      </c>
      <c r="L3607" s="12" t="s">
        <v>9152</v>
      </c>
      <c r="M3607" s="10" t="s">
        <v>11045</v>
      </c>
      <c r="N3607">
        <v>3606</v>
      </c>
      <c r="O3607">
        <v>45196</v>
      </c>
      <c r="P3607" t="s">
        <v>11402</v>
      </c>
      <c r="Q3607" s="16">
        <v>1358.72</v>
      </c>
      <c r="R3607">
        <v>6242.67</v>
      </c>
      <c r="S3607">
        <v>97</v>
      </c>
      <c r="T3607">
        <v>3606</v>
      </c>
      <c r="U3607">
        <v>1213.56</v>
      </c>
      <c r="V3607" t="s">
        <v>11413</v>
      </c>
      <c r="W3607">
        <v>2.41</v>
      </c>
      <c r="X3607">
        <v>48</v>
      </c>
      <c r="Y3607" t="s">
        <v>11728</v>
      </c>
      <c r="Z3607" t="s">
        <v>12012</v>
      </c>
      <c r="AA3607">
        <v>3606</v>
      </c>
      <c r="AB3607" t="s">
        <v>12017</v>
      </c>
      <c r="AC3607">
        <v>5561.23</v>
      </c>
      <c r="AD3607">
        <v>3511.67</v>
      </c>
      <c r="AE3607">
        <v>175.58</v>
      </c>
      <c r="AF3607" t="s">
        <v>11271</v>
      </c>
      <c r="AG3607" t="s">
        <v>11314</v>
      </c>
      <c r="AH3607">
        <v>8846</v>
      </c>
      <c r="AI3607">
        <v>3606</v>
      </c>
      <c r="AJ3607" t="s">
        <v>11162</v>
      </c>
      <c r="AK3607" t="s">
        <v>12027</v>
      </c>
      <c r="AL3607" t="s">
        <v>12031</v>
      </c>
      <c r="AM3607" t="s">
        <v>11391</v>
      </c>
      <c r="AN3607">
        <v>1</v>
      </c>
      <c r="AO3607" s="10" t="s">
        <v>12042</v>
      </c>
      <c r="AP3607" t="str" cm="1">
        <f t="array" ref="AP3607">_xlfn.IFS(
  Table1[[#This Row],[Age]]&lt;=25, "18-25",
  Table1[[#This Row],[Age]]&lt;=35, "26-35",
  Table1[[#This Row],[Age]]&lt;=45, "36-45",
  Table1[[#This Row],[Age]]&lt;=60, "46-60",
  TRUE, "60+")</f>
        <v>36-45</v>
      </c>
    </row>
    <row r="3608" spans="1:42" x14ac:dyDescent="0.3">
      <c r="A3608">
        <v>3607</v>
      </c>
      <c r="B3608" t="s">
        <v>45</v>
      </c>
      <c r="C3608" t="s">
        <v>101</v>
      </c>
      <c r="D3608">
        <v>58</v>
      </c>
      <c r="E3608" t="s">
        <v>104</v>
      </c>
      <c r="F3608" t="s">
        <v>3714</v>
      </c>
      <c r="G3608" t="s">
        <v>5139</v>
      </c>
      <c r="H3608">
        <v>19458798460</v>
      </c>
      <c r="I3608" t="s">
        <v>7045</v>
      </c>
      <c r="J3608" t="s">
        <v>7291</v>
      </c>
      <c r="K3608">
        <v>284.74</v>
      </c>
      <c r="L3608" s="12" t="s">
        <v>10183</v>
      </c>
      <c r="M3608" s="10" t="s">
        <v>11228</v>
      </c>
      <c r="N3608">
        <v>3607</v>
      </c>
      <c r="O3608">
        <v>45172</v>
      </c>
      <c r="P3608" t="s">
        <v>11402</v>
      </c>
      <c r="Q3608" s="16">
        <v>3153.91</v>
      </c>
      <c r="R3608">
        <v>3438.65</v>
      </c>
      <c r="S3608">
        <v>55</v>
      </c>
      <c r="T3608">
        <v>3607</v>
      </c>
      <c r="U3608">
        <v>22994.3</v>
      </c>
      <c r="V3608" t="s">
        <v>11413</v>
      </c>
      <c r="W3608">
        <v>7.01</v>
      </c>
      <c r="X3608">
        <v>48</v>
      </c>
      <c r="Y3608" t="s">
        <v>11884</v>
      </c>
      <c r="Z3608" t="s">
        <v>12011</v>
      </c>
      <c r="AA3608">
        <v>3607</v>
      </c>
      <c r="AB3608" t="s">
        <v>12015</v>
      </c>
      <c r="AC3608">
        <v>6661.07</v>
      </c>
      <c r="AD3608">
        <v>486.97</v>
      </c>
      <c r="AE3608">
        <v>24.35</v>
      </c>
      <c r="AF3608" t="s">
        <v>11077</v>
      </c>
      <c r="AG3608" t="s">
        <v>11337</v>
      </c>
      <c r="AH3608">
        <v>5096</v>
      </c>
      <c r="AI3608">
        <v>3607</v>
      </c>
      <c r="AJ3608" t="s">
        <v>11284</v>
      </c>
      <c r="AK3608" t="s">
        <v>12028</v>
      </c>
      <c r="AL3608" t="s">
        <v>12032</v>
      </c>
      <c r="AM3608" t="s">
        <v>11107</v>
      </c>
      <c r="AN3608">
        <v>1</v>
      </c>
      <c r="AO3608" s="10" t="s">
        <v>12042</v>
      </c>
      <c r="AP3608" t="str" cm="1">
        <f t="array" ref="AP3608">_xlfn.IFS(
  Table1[[#This Row],[Age]]&lt;=25, "18-25",
  Table1[[#This Row],[Age]]&lt;=35, "26-35",
  Table1[[#This Row],[Age]]&lt;=45, "36-45",
  Table1[[#This Row],[Age]]&lt;=60, "46-60",
  TRUE, "60+")</f>
        <v>46-60</v>
      </c>
    </row>
    <row r="3609" spans="1:42" x14ac:dyDescent="0.3">
      <c r="A3609">
        <v>3608</v>
      </c>
      <c r="B3609" t="s">
        <v>36</v>
      </c>
      <c r="C3609" t="s">
        <v>90</v>
      </c>
      <c r="D3609">
        <v>58</v>
      </c>
      <c r="E3609" t="s">
        <v>105</v>
      </c>
      <c r="F3609" t="s">
        <v>3715</v>
      </c>
      <c r="G3609" t="s">
        <v>5124</v>
      </c>
      <c r="H3609">
        <v>19458798461</v>
      </c>
      <c r="I3609" t="s">
        <v>6449</v>
      </c>
      <c r="J3609" t="s">
        <v>7291</v>
      </c>
      <c r="K3609">
        <v>7326.19</v>
      </c>
      <c r="L3609" s="12" t="s">
        <v>10184</v>
      </c>
      <c r="M3609" s="10" t="s">
        <v>11114</v>
      </c>
      <c r="N3609">
        <v>3608</v>
      </c>
      <c r="O3609">
        <v>44997</v>
      </c>
      <c r="P3609" t="s">
        <v>11403</v>
      </c>
      <c r="Q3609" s="16">
        <v>2745.07</v>
      </c>
      <c r="R3609">
        <v>4581.12</v>
      </c>
      <c r="S3609">
        <v>35</v>
      </c>
      <c r="T3609">
        <v>3608</v>
      </c>
      <c r="U3609">
        <v>8964.5300000000007</v>
      </c>
      <c r="V3609" t="s">
        <v>11411</v>
      </c>
      <c r="W3609">
        <v>3.51</v>
      </c>
      <c r="X3609">
        <v>24</v>
      </c>
      <c r="Y3609" t="s">
        <v>8015</v>
      </c>
      <c r="Z3609" t="s">
        <v>12011</v>
      </c>
      <c r="AA3609">
        <v>3608</v>
      </c>
      <c r="AB3609" t="s">
        <v>12016</v>
      </c>
      <c r="AC3609">
        <v>1613.09</v>
      </c>
      <c r="AD3609">
        <v>2429.4899999999998</v>
      </c>
      <c r="AE3609">
        <v>121.47</v>
      </c>
      <c r="AF3609" t="s">
        <v>11364</v>
      </c>
      <c r="AG3609" t="s">
        <v>11322</v>
      </c>
      <c r="AH3609">
        <v>5756</v>
      </c>
      <c r="AI3609">
        <v>3608</v>
      </c>
      <c r="AJ3609" t="s">
        <v>11176</v>
      </c>
      <c r="AK3609" t="s">
        <v>12027</v>
      </c>
      <c r="AL3609" t="s">
        <v>12031</v>
      </c>
      <c r="AM3609" t="s">
        <v>11326</v>
      </c>
      <c r="AN3609">
        <v>1</v>
      </c>
      <c r="AO3609" s="10" t="s">
        <v>12047</v>
      </c>
      <c r="AP3609" t="str" cm="1">
        <f t="array" ref="AP3609">_xlfn.IFS(
  Table1[[#This Row],[Age]]&lt;=25, "18-25",
  Table1[[#This Row],[Age]]&lt;=35, "26-35",
  Table1[[#This Row],[Age]]&lt;=45, "36-45",
  Table1[[#This Row],[Age]]&lt;=60, "46-60",
  TRUE, "60+")</f>
        <v>46-60</v>
      </c>
    </row>
    <row r="3610" spans="1:42" x14ac:dyDescent="0.3">
      <c r="A3610">
        <v>3609</v>
      </c>
      <c r="B3610" t="s">
        <v>2</v>
      </c>
      <c r="C3610" t="s">
        <v>100</v>
      </c>
      <c r="D3610">
        <v>39</v>
      </c>
      <c r="E3610" t="s">
        <v>106</v>
      </c>
      <c r="F3610" t="s">
        <v>3716</v>
      </c>
      <c r="G3610" t="s">
        <v>5142</v>
      </c>
      <c r="H3610">
        <v>19458798462</v>
      </c>
      <c r="I3610" t="s">
        <v>7046</v>
      </c>
      <c r="J3610" t="s">
        <v>7292</v>
      </c>
      <c r="K3610">
        <v>9371.5499999999993</v>
      </c>
      <c r="L3610" s="12" t="s">
        <v>10185</v>
      </c>
      <c r="M3610" s="10" t="s">
        <v>11298</v>
      </c>
      <c r="N3610">
        <v>3609</v>
      </c>
      <c r="O3610">
        <v>45128</v>
      </c>
      <c r="P3610" t="s">
        <v>11402</v>
      </c>
      <c r="Q3610" s="16">
        <v>2548.25</v>
      </c>
      <c r="R3610">
        <v>11919.8</v>
      </c>
      <c r="S3610">
        <v>78</v>
      </c>
      <c r="T3610">
        <v>3609</v>
      </c>
      <c r="U3610">
        <v>34372.86</v>
      </c>
      <c r="V3610" t="s">
        <v>11411</v>
      </c>
      <c r="W3610">
        <v>1.57</v>
      </c>
      <c r="X3610">
        <v>12</v>
      </c>
      <c r="Y3610" t="s">
        <v>8508</v>
      </c>
      <c r="Z3610" t="s">
        <v>12010</v>
      </c>
      <c r="AA3610">
        <v>3609</v>
      </c>
      <c r="AB3610" t="s">
        <v>12017</v>
      </c>
      <c r="AC3610">
        <v>1647.68</v>
      </c>
      <c r="AD3610">
        <v>4207.05</v>
      </c>
      <c r="AE3610">
        <v>210.35</v>
      </c>
      <c r="AF3610" t="s">
        <v>11089</v>
      </c>
      <c r="AG3610" t="s">
        <v>11358</v>
      </c>
      <c r="AH3610">
        <v>3764</v>
      </c>
      <c r="AI3610">
        <v>3609</v>
      </c>
      <c r="AJ3610" t="s">
        <v>11164</v>
      </c>
      <c r="AK3610" t="s">
        <v>12028</v>
      </c>
      <c r="AL3610" t="s">
        <v>12031</v>
      </c>
      <c r="AM3610" t="s">
        <v>11091</v>
      </c>
      <c r="AN3610">
        <v>-1</v>
      </c>
      <c r="AO3610" s="10" t="s">
        <v>12038</v>
      </c>
      <c r="AP3610" t="str" cm="1">
        <f t="array" ref="AP3610">_xlfn.IFS(
  Table1[[#This Row],[Age]]&lt;=25, "18-25",
  Table1[[#This Row],[Age]]&lt;=35, "26-35",
  Table1[[#This Row],[Age]]&lt;=45, "36-45",
  Table1[[#This Row],[Age]]&lt;=60, "46-60",
  TRUE, "60+")</f>
        <v>36-45</v>
      </c>
    </row>
    <row r="3611" spans="1:42" x14ac:dyDescent="0.3">
      <c r="A3611">
        <v>3610</v>
      </c>
      <c r="B3611" t="s">
        <v>26</v>
      </c>
      <c r="C3611" t="s">
        <v>74</v>
      </c>
      <c r="D3611">
        <v>60</v>
      </c>
      <c r="E3611" t="s">
        <v>106</v>
      </c>
      <c r="F3611" t="s">
        <v>3717</v>
      </c>
      <c r="G3611" t="s">
        <v>5129</v>
      </c>
      <c r="H3611">
        <v>19458798463</v>
      </c>
      <c r="I3611" t="s">
        <v>5311</v>
      </c>
      <c r="J3611" t="s">
        <v>7292</v>
      </c>
      <c r="K3611">
        <v>1658.12</v>
      </c>
      <c r="L3611" s="12" t="s">
        <v>10186</v>
      </c>
      <c r="M3611" s="10" t="s">
        <v>11376</v>
      </c>
      <c r="N3611">
        <v>3610</v>
      </c>
      <c r="O3611">
        <v>45277</v>
      </c>
      <c r="P3611" t="s">
        <v>11404</v>
      </c>
      <c r="Q3611" s="16">
        <v>4004.93</v>
      </c>
      <c r="R3611">
        <v>-2346.81</v>
      </c>
      <c r="S3611">
        <v>80</v>
      </c>
      <c r="T3611">
        <v>3610</v>
      </c>
      <c r="U3611">
        <v>31876.59</v>
      </c>
      <c r="V3611" t="s">
        <v>11413</v>
      </c>
      <c r="W3611">
        <v>9.0399999999999991</v>
      </c>
      <c r="X3611">
        <v>48</v>
      </c>
      <c r="Y3611" t="s">
        <v>11821</v>
      </c>
      <c r="Z3611" t="s">
        <v>12011</v>
      </c>
      <c r="AA3611">
        <v>3610</v>
      </c>
      <c r="AB3611" t="s">
        <v>12016</v>
      </c>
      <c r="AC3611">
        <v>1554.72</v>
      </c>
      <c r="AD3611">
        <v>2479.4499999999998</v>
      </c>
      <c r="AE3611">
        <v>123.97</v>
      </c>
      <c r="AF3611" t="s">
        <v>11331</v>
      </c>
      <c r="AG3611" t="s">
        <v>11216</v>
      </c>
      <c r="AH3611">
        <v>6165</v>
      </c>
      <c r="AI3611">
        <v>3610</v>
      </c>
      <c r="AJ3611" t="s">
        <v>11259</v>
      </c>
      <c r="AK3611" t="s">
        <v>12029</v>
      </c>
      <c r="AL3611" t="s">
        <v>12032</v>
      </c>
      <c r="AM3611" t="s">
        <v>11235</v>
      </c>
      <c r="AN3611">
        <v>1</v>
      </c>
      <c r="AO3611" s="10" t="s">
        <v>12036</v>
      </c>
      <c r="AP3611" t="str" cm="1">
        <f t="array" ref="AP3611">_xlfn.IFS(
  Table1[[#This Row],[Age]]&lt;=25, "18-25",
  Table1[[#This Row],[Age]]&lt;=35, "26-35",
  Table1[[#This Row],[Age]]&lt;=45, "36-45",
  Table1[[#This Row],[Age]]&lt;=60, "46-60",
  TRUE, "60+")</f>
        <v>46-60</v>
      </c>
    </row>
    <row r="3612" spans="1:42" x14ac:dyDescent="0.3">
      <c r="A3612">
        <v>3611</v>
      </c>
      <c r="B3612" t="s">
        <v>48</v>
      </c>
      <c r="C3612" t="s">
        <v>72</v>
      </c>
      <c r="D3612">
        <v>23</v>
      </c>
      <c r="E3612" t="s">
        <v>106</v>
      </c>
      <c r="F3612" t="s">
        <v>3718</v>
      </c>
      <c r="G3612" t="s">
        <v>5143</v>
      </c>
      <c r="H3612">
        <v>19458798464</v>
      </c>
      <c r="I3612" t="s">
        <v>6844</v>
      </c>
      <c r="J3612" t="s">
        <v>7292</v>
      </c>
      <c r="K3612">
        <v>772.35</v>
      </c>
      <c r="L3612" s="12" t="s">
        <v>10187</v>
      </c>
      <c r="M3612" s="10" t="s">
        <v>11152</v>
      </c>
      <c r="N3612">
        <v>3611</v>
      </c>
      <c r="O3612">
        <v>44984</v>
      </c>
      <c r="P3612" t="s">
        <v>11402</v>
      </c>
      <c r="Q3612" s="16">
        <v>741.19</v>
      </c>
      <c r="R3612">
        <v>31.16</v>
      </c>
      <c r="S3612">
        <v>30</v>
      </c>
      <c r="T3612">
        <v>3611</v>
      </c>
      <c r="U3612">
        <v>40546.32</v>
      </c>
      <c r="V3612" t="s">
        <v>11412</v>
      </c>
      <c r="W3612">
        <v>1.45</v>
      </c>
      <c r="X3612">
        <v>36</v>
      </c>
      <c r="Y3612" t="s">
        <v>10215</v>
      </c>
      <c r="Z3612" t="s">
        <v>12012</v>
      </c>
      <c r="AA3612">
        <v>3611</v>
      </c>
      <c r="AB3612" t="s">
        <v>12015</v>
      </c>
      <c r="AC3612">
        <v>5414.05</v>
      </c>
      <c r="AD3612">
        <v>1204.71</v>
      </c>
      <c r="AE3612">
        <v>60.24</v>
      </c>
      <c r="AF3612" t="s">
        <v>11266</v>
      </c>
      <c r="AG3612" t="s">
        <v>11104</v>
      </c>
      <c r="AH3612">
        <v>1868</v>
      </c>
      <c r="AI3612">
        <v>3611</v>
      </c>
      <c r="AJ3612" t="s">
        <v>11302</v>
      </c>
      <c r="AK3612" t="s">
        <v>12027</v>
      </c>
      <c r="AL3612" t="s">
        <v>12031</v>
      </c>
      <c r="AM3612" t="s">
        <v>11036</v>
      </c>
      <c r="AN3612">
        <v>1</v>
      </c>
      <c r="AO3612" s="10" t="s">
        <v>12045</v>
      </c>
      <c r="AP3612" t="str" cm="1">
        <f t="array" ref="AP3612">_xlfn.IFS(
  Table1[[#This Row],[Age]]&lt;=25, "18-25",
  Table1[[#This Row],[Age]]&lt;=35, "26-35",
  Table1[[#This Row],[Age]]&lt;=45, "36-45",
  Table1[[#This Row],[Age]]&lt;=60, "46-60",
  TRUE, "60+")</f>
        <v>18-25</v>
      </c>
    </row>
    <row r="3613" spans="1:42" x14ac:dyDescent="0.3">
      <c r="A3613">
        <v>3612</v>
      </c>
      <c r="B3613" t="s">
        <v>6</v>
      </c>
      <c r="C3613" t="s">
        <v>78</v>
      </c>
      <c r="D3613">
        <v>61</v>
      </c>
      <c r="E3613" t="s">
        <v>105</v>
      </c>
      <c r="F3613" t="s">
        <v>3719</v>
      </c>
      <c r="G3613" t="s">
        <v>5133</v>
      </c>
      <c r="H3613">
        <v>19458798465</v>
      </c>
      <c r="I3613" t="s">
        <v>5266</v>
      </c>
      <c r="J3613" t="s">
        <v>7292</v>
      </c>
      <c r="K3613">
        <v>2725.53</v>
      </c>
      <c r="L3613" s="12" t="s">
        <v>8746</v>
      </c>
      <c r="M3613" s="10" t="s">
        <v>11064</v>
      </c>
      <c r="N3613">
        <v>3612</v>
      </c>
      <c r="O3613">
        <v>45183</v>
      </c>
      <c r="P3613" t="s">
        <v>11403</v>
      </c>
      <c r="Q3613" s="16">
        <v>856.93</v>
      </c>
      <c r="R3613">
        <v>1868.6</v>
      </c>
      <c r="S3613">
        <v>83</v>
      </c>
      <c r="T3613">
        <v>3612</v>
      </c>
      <c r="U3613">
        <v>28606.75</v>
      </c>
      <c r="V3613" t="s">
        <v>11413</v>
      </c>
      <c r="W3613">
        <v>3.44</v>
      </c>
      <c r="X3613">
        <v>48</v>
      </c>
      <c r="Y3613" t="s">
        <v>9111</v>
      </c>
      <c r="Z3613" t="s">
        <v>12010</v>
      </c>
      <c r="AA3613">
        <v>3612</v>
      </c>
      <c r="AB3613" t="s">
        <v>12017</v>
      </c>
      <c r="AC3613">
        <v>7469.1</v>
      </c>
      <c r="AD3613">
        <v>1777.31</v>
      </c>
      <c r="AE3613">
        <v>88.87</v>
      </c>
      <c r="AF3613" t="s">
        <v>11362</v>
      </c>
      <c r="AG3613" t="s">
        <v>11231</v>
      </c>
      <c r="AH3613">
        <v>1685</v>
      </c>
      <c r="AI3613">
        <v>3612</v>
      </c>
      <c r="AJ3613" t="s">
        <v>11385</v>
      </c>
      <c r="AK3613" t="s">
        <v>12027</v>
      </c>
      <c r="AL3613" t="s">
        <v>12032</v>
      </c>
      <c r="AM3613" t="s">
        <v>11374</v>
      </c>
      <c r="AN3613">
        <v>1</v>
      </c>
      <c r="AO3613" s="10" t="s">
        <v>12042</v>
      </c>
      <c r="AP3613" t="str" cm="1">
        <f t="array" ref="AP3613">_xlfn.IFS(
  Table1[[#This Row],[Age]]&lt;=25, "18-25",
  Table1[[#This Row],[Age]]&lt;=35, "26-35",
  Table1[[#This Row],[Age]]&lt;=45, "36-45",
  Table1[[#This Row],[Age]]&lt;=60, "46-60",
  TRUE, "60+")</f>
        <v>60+</v>
      </c>
    </row>
    <row r="3614" spans="1:42" x14ac:dyDescent="0.3">
      <c r="A3614">
        <v>3613</v>
      </c>
      <c r="B3614" t="s">
        <v>22</v>
      </c>
      <c r="C3614" t="s">
        <v>66</v>
      </c>
      <c r="D3614">
        <v>44</v>
      </c>
      <c r="E3614" t="s">
        <v>105</v>
      </c>
      <c r="F3614" t="s">
        <v>3720</v>
      </c>
      <c r="G3614" t="s">
        <v>5119</v>
      </c>
      <c r="H3614">
        <v>19458798466</v>
      </c>
      <c r="I3614" t="s">
        <v>6631</v>
      </c>
      <c r="J3614" t="s">
        <v>7292</v>
      </c>
      <c r="K3614">
        <v>8512.9599999999991</v>
      </c>
      <c r="L3614" s="12" t="s">
        <v>10188</v>
      </c>
      <c r="M3614" s="10" t="s">
        <v>11061</v>
      </c>
      <c r="N3614">
        <v>3613</v>
      </c>
      <c r="O3614">
        <v>45147</v>
      </c>
      <c r="P3614" t="s">
        <v>11404</v>
      </c>
      <c r="Q3614" s="16">
        <v>2570.17</v>
      </c>
      <c r="R3614">
        <v>5942.79</v>
      </c>
      <c r="S3614">
        <v>33</v>
      </c>
      <c r="T3614">
        <v>3613</v>
      </c>
      <c r="U3614">
        <v>10279.06</v>
      </c>
      <c r="V3614" t="s">
        <v>11413</v>
      </c>
      <c r="W3614">
        <v>3.16</v>
      </c>
      <c r="X3614">
        <v>60</v>
      </c>
      <c r="Y3614" t="s">
        <v>10128</v>
      </c>
      <c r="Z3614" t="s">
        <v>12010</v>
      </c>
      <c r="AA3614">
        <v>3613</v>
      </c>
      <c r="AB3614" t="s">
        <v>12017</v>
      </c>
      <c r="AC3614">
        <v>3922.3</v>
      </c>
      <c r="AD3614">
        <v>2895.08</v>
      </c>
      <c r="AE3614">
        <v>144.75</v>
      </c>
      <c r="AF3614" t="s">
        <v>11390</v>
      </c>
      <c r="AG3614" t="s">
        <v>11051</v>
      </c>
      <c r="AH3614">
        <v>9863</v>
      </c>
      <c r="AI3614">
        <v>3613</v>
      </c>
      <c r="AJ3614" t="s">
        <v>11109</v>
      </c>
      <c r="AK3614" t="s">
        <v>12027</v>
      </c>
      <c r="AL3614" t="s">
        <v>12031</v>
      </c>
      <c r="AM3614" t="s">
        <v>11174</v>
      </c>
      <c r="AN3614">
        <v>1</v>
      </c>
      <c r="AO3614" s="10" t="s">
        <v>12041</v>
      </c>
      <c r="AP3614" t="str" cm="1">
        <f t="array" ref="AP3614">_xlfn.IFS(
  Table1[[#This Row],[Age]]&lt;=25, "18-25",
  Table1[[#This Row],[Age]]&lt;=35, "26-35",
  Table1[[#This Row],[Age]]&lt;=45, "36-45",
  Table1[[#This Row],[Age]]&lt;=60, "46-60",
  TRUE, "60+")</f>
        <v>36-45</v>
      </c>
    </row>
    <row r="3615" spans="1:42" x14ac:dyDescent="0.3">
      <c r="A3615">
        <v>3614</v>
      </c>
      <c r="B3615" t="s">
        <v>24</v>
      </c>
      <c r="C3615" t="s">
        <v>88</v>
      </c>
      <c r="D3615">
        <v>21</v>
      </c>
      <c r="E3615" t="s">
        <v>105</v>
      </c>
      <c r="F3615" t="s">
        <v>3721</v>
      </c>
      <c r="G3615" t="s">
        <v>5137</v>
      </c>
      <c r="H3615">
        <v>19458798467</v>
      </c>
      <c r="I3615" t="s">
        <v>7047</v>
      </c>
      <c r="J3615" t="s">
        <v>7291</v>
      </c>
      <c r="K3615">
        <v>1150.8599999999999</v>
      </c>
      <c r="L3615" s="12" t="s">
        <v>7667</v>
      </c>
      <c r="M3615" s="10" t="s">
        <v>11083</v>
      </c>
      <c r="N3615">
        <v>3614</v>
      </c>
      <c r="O3615">
        <v>45085</v>
      </c>
      <c r="P3615" t="s">
        <v>11403</v>
      </c>
      <c r="Q3615" s="16">
        <v>1775.1</v>
      </c>
      <c r="R3615">
        <v>-624.24</v>
      </c>
      <c r="S3615">
        <v>41</v>
      </c>
      <c r="T3615">
        <v>3614</v>
      </c>
      <c r="U3615">
        <v>3612.42</v>
      </c>
      <c r="V3615" t="s">
        <v>11413</v>
      </c>
      <c r="W3615">
        <v>1.21</v>
      </c>
      <c r="X3615">
        <v>36</v>
      </c>
      <c r="Y3615" t="s">
        <v>8428</v>
      </c>
      <c r="Z3615" t="s">
        <v>12011</v>
      </c>
      <c r="AA3615">
        <v>3614</v>
      </c>
      <c r="AB3615" t="s">
        <v>12016</v>
      </c>
      <c r="AC3615">
        <v>6177.04</v>
      </c>
      <c r="AD3615">
        <v>3112.88</v>
      </c>
      <c r="AE3615">
        <v>155.63999999999999</v>
      </c>
      <c r="AF3615" t="s">
        <v>11262</v>
      </c>
      <c r="AG3615" t="s">
        <v>11249</v>
      </c>
      <c r="AH3615">
        <v>6234</v>
      </c>
      <c r="AI3615">
        <v>3614</v>
      </c>
      <c r="AJ3615" t="s">
        <v>11262</v>
      </c>
      <c r="AK3615" t="s">
        <v>12029</v>
      </c>
      <c r="AL3615" t="s">
        <v>12031</v>
      </c>
      <c r="AM3615" t="s">
        <v>11175</v>
      </c>
      <c r="AN3615">
        <v>1</v>
      </c>
      <c r="AO3615" s="10" t="s">
        <v>12043</v>
      </c>
      <c r="AP3615" t="str" cm="1">
        <f t="array" ref="AP3615">_xlfn.IFS(
  Table1[[#This Row],[Age]]&lt;=25, "18-25",
  Table1[[#This Row],[Age]]&lt;=35, "26-35",
  Table1[[#This Row],[Age]]&lt;=45, "36-45",
  Table1[[#This Row],[Age]]&lt;=60, "46-60",
  TRUE, "60+")</f>
        <v>18-25</v>
      </c>
    </row>
    <row r="3616" spans="1:42" x14ac:dyDescent="0.3">
      <c r="A3616">
        <v>3615</v>
      </c>
      <c r="B3616" t="s">
        <v>51</v>
      </c>
      <c r="C3616" t="s">
        <v>86</v>
      </c>
      <c r="D3616">
        <v>21</v>
      </c>
      <c r="E3616" t="s">
        <v>104</v>
      </c>
      <c r="F3616" t="s">
        <v>3722</v>
      </c>
      <c r="G3616" t="s">
        <v>5136</v>
      </c>
      <c r="H3616">
        <v>19458798468</v>
      </c>
      <c r="I3616" t="s">
        <v>6459</v>
      </c>
      <c r="J3616" t="s">
        <v>7292</v>
      </c>
      <c r="K3616">
        <v>7180.17</v>
      </c>
      <c r="L3616" s="12" t="s">
        <v>10189</v>
      </c>
      <c r="M3616" s="10" t="s">
        <v>11353</v>
      </c>
      <c r="N3616">
        <v>3615</v>
      </c>
      <c r="O3616">
        <v>45062</v>
      </c>
      <c r="P3616" t="s">
        <v>11404</v>
      </c>
      <c r="Q3616" s="16">
        <v>877.21</v>
      </c>
      <c r="R3616">
        <v>6302.96</v>
      </c>
      <c r="S3616">
        <v>66</v>
      </c>
      <c r="T3616">
        <v>3615</v>
      </c>
      <c r="U3616">
        <v>36385.19</v>
      </c>
      <c r="V3616" t="s">
        <v>11412</v>
      </c>
      <c r="W3616">
        <v>2.4900000000000002</v>
      </c>
      <c r="X3616">
        <v>60</v>
      </c>
      <c r="Y3616" t="s">
        <v>7826</v>
      </c>
      <c r="Z3616" t="s">
        <v>12012</v>
      </c>
      <c r="AA3616">
        <v>3615</v>
      </c>
      <c r="AB3616" t="s">
        <v>12017</v>
      </c>
      <c r="AC3616">
        <v>6193.43</v>
      </c>
      <c r="AD3616">
        <v>40.659999999999997</v>
      </c>
      <c r="AE3616">
        <v>2.0299999999999998</v>
      </c>
      <c r="AF3616" t="s">
        <v>11157</v>
      </c>
      <c r="AG3616" t="s">
        <v>11346</v>
      </c>
      <c r="AH3616">
        <v>5412</v>
      </c>
      <c r="AI3616">
        <v>3615</v>
      </c>
      <c r="AJ3616" t="s">
        <v>11238</v>
      </c>
      <c r="AK3616" t="s">
        <v>12027</v>
      </c>
      <c r="AL3616" t="s">
        <v>12031</v>
      </c>
      <c r="AM3616" t="s">
        <v>11100</v>
      </c>
      <c r="AN3616">
        <v>1</v>
      </c>
      <c r="AO3616" s="10" t="s">
        <v>12046</v>
      </c>
      <c r="AP3616" t="str" cm="1">
        <f t="array" ref="AP3616">_xlfn.IFS(
  Table1[[#This Row],[Age]]&lt;=25, "18-25",
  Table1[[#This Row],[Age]]&lt;=35, "26-35",
  Table1[[#This Row],[Age]]&lt;=45, "36-45",
  Table1[[#This Row],[Age]]&lt;=60, "46-60",
  TRUE, "60+")</f>
        <v>18-25</v>
      </c>
    </row>
    <row r="3617" spans="1:42" x14ac:dyDescent="0.3">
      <c r="A3617">
        <v>3616</v>
      </c>
      <c r="B3617" t="s">
        <v>9</v>
      </c>
      <c r="C3617" t="s">
        <v>97</v>
      </c>
      <c r="D3617">
        <v>45</v>
      </c>
      <c r="E3617" t="s">
        <v>106</v>
      </c>
      <c r="F3617" t="s">
        <v>3723</v>
      </c>
      <c r="G3617" t="s">
        <v>5137</v>
      </c>
      <c r="H3617">
        <v>19458798469</v>
      </c>
      <c r="I3617" t="s">
        <v>6298</v>
      </c>
      <c r="J3617" t="s">
        <v>7291</v>
      </c>
      <c r="K3617">
        <v>723.18</v>
      </c>
      <c r="L3617" s="12" t="s">
        <v>10190</v>
      </c>
      <c r="M3617" s="10" t="s">
        <v>11192</v>
      </c>
      <c r="N3617">
        <v>3616</v>
      </c>
      <c r="O3617">
        <v>45134</v>
      </c>
      <c r="P3617" t="s">
        <v>11404</v>
      </c>
      <c r="Q3617" s="16">
        <v>3456.26</v>
      </c>
      <c r="R3617">
        <v>-2733.08</v>
      </c>
      <c r="S3617">
        <v>49</v>
      </c>
      <c r="T3617">
        <v>3616</v>
      </c>
      <c r="U3617">
        <v>22556.17</v>
      </c>
      <c r="V3617" t="s">
        <v>11413</v>
      </c>
      <c r="W3617">
        <v>8.33</v>
      </c>
      <c r="X3617">
        <v>24</v>
      </c>
      <c r="Y3617" t="s">
        <v>11827</v>
      </c>
      <c r="Z3617" t="s">
        <v>12010</v>
      </c>
      <c r="AA3617">
        <v>3616</v>
      </c>
      <c r="AB3617" t="s">
        <v>12017</v>
      </c>
      <c r="AC3617">
        <v>2425.46</v>
      </c>
      <c r="AD3617">
        <v>895.27</v>
      </c>
      <c r="AE3617">
        <v>44.76</v>
      </c>
      <c r="AF3617" t="s">
        <v>11290</v>
      </c>
      <c r="AG3617" t="s">
        <v>11057</v>
      </c>
      <c r="AH3617">
        <v>7697</v>
      </c>
      <c r="AI3617">
        <v>3616</v>
      </c>
      <c r="AJ3617" t="s">
        <v>11170</v>
      </c>
      <c r="AK3617" t="s">
        <v>12027</v>
      </c>
      <c r="AL3617" t="s">
        <v>12032</v>
      </c>
      <c r="AM3617" t="s">
        <v>11109</v>
      </c>
      <c r="AN3617">
        <v>1</v>
      </c>
      <c r="AO3617" s="10" t="s">
        <v>12038</v>
      </c>
      <c r="AP3617" t="str" cm="1">
        <f t="array" ref="AP3617">_xlfn.IFS(
  Table1[[#This Row],[Age]]&lt;=25, "18-25",
  Table1[[#This Row],[Age]]&lt;=35, "26-35",
  Table1[[#This Row],[Age]]&lt;=45, "36-45",
  Table1[[#This Row],[Age]]&lt;=60, "46-60",
  TRUE, "60+")</f>
        <v>36-45</v>
      </c>
    </row>
    <row r="3618" spans="1:42" x14ac:dyDescent="0.3">
      <c r="A3618">
        <v>3617</v>
      </c>
      <c r="B3618" t="s">
        <v>18</v>
      </c>
      <c r="C3618" t="s">
        <v>77</v>
      </c>
      <c r="D3618">
        <v>44</v>
      </c>
      <c r="E3618" t="s">
        <v>105</v>
      </c>
      <c r="F3618" t="s">
        <v>3724</v>
      </c>
      <c r="G3618" t="s">
        <v>5118</v>
      </c>
      <c r="H3618">
        <v>19458798470</v>
      </c>
      <c r="I3618" t="s">
        <v>6168</v>
      </c>
      <c r="J3618" t="s">
        <v>7291</v>
      </c>
      <c r="K3618">
        <v>424.61</v>
      </c>
      <c r="L3618" s="12" t="s">
        <v>9257</v>
      </c>
      <c r="M3618" s="10" t="s">
        <v>11363</v>
      </c>
      <c r="N3618">
        <v>3617</v>
      </c>
      <c r="O3618">
        <v>45164</v>
      </c>
      <c r="P3618" t="s">
        <v>11403</v>
      </c>
      <c r="Q3618" s="16">
        <v>2485.41</v>
      </c>
      <c r="R3618">
        <v>-2060.8000000000002</v>
      </c>
      <c r="S3618">
        <v>8</v>
      </c>
      <c r="T3618">
        <v>3617</v>
      </c>
      <c r="U3618">
        <v>11888.43</v>
      </c>
      <c r="V3618" t="s">
        <v>11411</v>
      </c>
      <c r="W3618">
        <v>1.34</v>
      </c>
      <c r="X3618">
        <v>24</v>
      </c>
      <c r="Y3618" t="s">
        <v>11990</v>
      </c>
      <c r="Z3618" t="s">
        <v>12011</v>
      </c>
      <c r="AA3618">
        <v>3617</v>
      </c>
      <c r="AB3618" t="s">
        <v>12016</v>
      </c>
      <c r="AC3618">
        <v>7758.08</v>
      </c>
      <c r="AD3618">
        <v>3458.71</v>
      </c>
      <c r="AE3618">
        <v>172.94</v>
      </c>
      <c r="AF3618" t="s">
        <v>11348</v>
      </c>
      <c r="AG3618" t="s">
        <v>11155</v>
      </c>
      <c r="AH3618">
        <v>9247</v>
      </c>
      <c r="AI3618">
        <v>3617</v>
      </c>
      <c r="AJ3618" t="s">
        <v>11034</v>
      </c>
      <c r="AK3618" t="s">
        <v>12027</v>
      </c>
      <c r="AL3618" t="s">
        <v>12031</v>
      </c>
      <c r="AM3618" t="s">
        <v>11321</v>
      </c>
      <c r="AN3618">
        <v>1</v>
      </c>
      <c r="AO3618" s="10" t="s">
        <v>12041</v>
      </c>
      <c r="AP3618" t="str" cm="1">
        <f t="array" ref="AP3618">_xlfn.IFS(
  Table1[[#This Row],[Age]]&lt;=25, "18-25",
  Table1[[#This Row],[Age]]&lt;=35, "26-35",
  Table1[[#This Row],[Age]]&lt;=45, "36-45",
  Table1[[#This Row],[Age]]&lt;=60, "46-60",
  TRUE, "60+")</f>
        <v>36-45</v>
      </c>
    </row>
    <row r="3619" spans="1:42" x14ac:dyDescent="0.3">
      <c r="A3619">
        <v>3618</v>
      </c>
      <c r="B3619" t="s">
        <v>45</v>
      </c>
      <c r="C3619" t="s">
        <v>73</v>
      </c>
      <c r="D3619">
        <v>34</v>
      </c>
      <c r="E3619" t="s">
        <v>105</v>
      </c>
      <c r="F3619" t="s">
        <v>3725</v>
      </c>
      <c r="G3619" t="s">
        <v>5117</v>
      </c>
      <c r="H3619">
        <v>19458798471</v>
      </c>
      <c r="I3619" t="s">
        <v>5236</v>
      </c>
      <c r="J3619" t="s">
        <v>7291</v>
      </c>
      <c r="K3619">
        <v>8923.89</v>
      </c>
      <c r="L3619" s="12" t="s">
        <v>9762</v>
      </c>
      <c r="M3619" s="10" t="s">
        <v>11112</v>
      </c>
      <c r="N3619">
        <v>3618</v>
      </c>
      <c r="O3619">
        <v>45265</v>
      </c>
      <c r="P3619" t="s">
        <v>11403</v>
      </c>
      <c r="Q3619" s="16">
        <v>1019.17</v>
      </c>
      <c r="R3619">
        <v>7904.72</v>
      </c>
      <c r="S3619">
        <v>84</v>
      </c>
      <c r="T3619">
        <v>3618</v>
      </c>
      <c r="U3619">
        <v>13339.27</v>
      </c>
      <c r="V3619" t="s">
        <v>11411</v>
      </c>
      <c r="W3619">
        <v>1.21</v>
      </c>
      <c r="X3619">
        <v>24</v>
      </c>
      <c r="Y3619" t="s">
        <v>11954</v>
      </c>
      <c r="Z3619" t="s">
        <v>12010</v>
      </c>
      <c r="AA3619">
        <v>3618</v>
      </c>
      <c r="AB3619" t="s">
        <v>12017</v>
      </c>
      <c r="AC3619">
        <v>5916.67</v>
      </c>
      <c r="AD3619">
        <v>415.78</v>
      </c>
      <c r="AE3619">
        <v>20.79</v>
      </c>
      <c r="AF3619" t="s">
        <v>11208</v>
      </c>
      <c r="AG3619" t="s">
        <v>11088</v>
      </c>
      <c r="AH3619">
        <v>4075</v>
      </c>
      <c r="AI3619">
        <v>3618</v>
      </c>
      <c r="AJ3619" t="s">
        <v>11304</v>
      </c>
      <c r="AK3619" t="s">
        <v>12028</v>
      </c>
      <c r="AL3619" t="s">
        <v>12032</v>
      </c>
      <c r="AM3619" t="s">
        <v>11143</v>
      </c>
      <c r="AN3619">
        <v>1</v>
      </c>
      <c r="AO3619" s="10" t="s">
        <v>12036</v>
      </c>
      <c r="AP3619" t="str" cm="1">
        <f t="array" ref="AP3619">_xlfn.IFS(
  Table1[[#This Row],[Age]]&lt;=25, "18-25",
  Table1[[#This Row],[Age]]&lt;=35, "26-35",
  Table1[[#This Row],[Age]]&lt;=45, "36-45",
  Table1[[#This Row],[Age]]&lt;=60, "46-60",
  TRUE, "60+")</f>
        <v>26-35</v>
      </c>
    </row>
    <row r="3620" spans="1:42" x14ac:dyDescent="0.3">
      <c r="A3620">
        <v>3619</v>
      </c>
      <c r="B3620" t="s">
        <v>28</v>
      </c>
      <c r="C3620" t="s">
        <v>83</v>
      </c>
      <c r="D3620">
        <v>56</v>
      </c>
      <c r="E3620" t="s">
        <v>106</v>
      </c>
      <c r="F3620" t="s">
        <v>3726</v>
      </c>
      <c r="G3620" t="s">
        <v>5146</v>
      </c>
      <c r="H3620">
        <v>19458798472</v>
      </c>
      <c r="I3620" t="s">
        <v>5238</v>
      </c>
      <c r="J3620" t="s">
        <v>7292</v>
      </c>
      <c r="K3620">
        <v>7728.55</v>
      </c>
      <c r="L3620" s="12" t="s">
        <v>8796</v>
      </c>
      <c r="M3620" s="10" t="s">
        <v>11217</v>
      </c>
      <c r="N3620">
        <v>3619</v>
      </c>
      <c r="O3620">
        <v>45144</v>
      </c>
      <c r="P3620" t="s">
        <v>11402</v>
      </c>
      <c r="Q3620" s="16">
        <v>1329.38</v>
      </c>
      <c r="R3620">
        <v>6399.17</v>
      </c>
      <c r="S3620">
        <v>3</v>
      </c>
      <c r="T3620">
        <v>3619</v>
      </c>
      <c r="U3620">
        <v>8302.31</v>
      </c>
      <c r="V3620" t="s">
        <v>11412</v>
      </c>
      <c r="W3620">
        <v>6.71</v>
      </c>
      <c r="X3620">
        <v>60</v>
      </c>
      <c r="Y3620" t="s">
        <v>10375</v>
      </c>
      <c r="Z3620" t="s">
        <v>12011</v>
      </c>
      <c r="AA3620">
        <v>3619</v>
      </c>
      <c r="AB3620" t="s">
        <v>12015</v>
      </c>
      <c r="AC3620">
        <v>2080.41</v>
      </c>
      <c r="AD3620">
        <v>4254.93</v>
      </c>
      <c r="AE3620">
        <v>212.75</v>
      </c>
      <c r="AF3620" t="s">
        <v>11149</v>
      </c>
      <c r="AG3620" t="s">
        <v>11341</v>
      </c>
      <c r="AH3620">
        <v>8100</v>
      </c>
      <c r="AI3620">
        <v>3619</v>
      </c>
      <c r="AJ3620" t="s">
        <v>11085</v>
      </c>
      <c r="AK3620" t="s">
        <v>12029</v>
      </c>
      <c r="AL3620" t="s">
        <v>12031</v>
      </c>
      <c r="AM3620" t="s">
        <v>11239</v>
      </c>
      <c r="AN3620">
        <v>1</v>
      </c>
      <c r="AO3620" s="10" t="s">
        <v>12041</v>
      </c>
      <c r="AP3620" t="str" cm="1">
        <f t="array" ref="AP3620">_xlfn.IFS(
  Table1[[#This Row],[Age]]&lt;=25, "18-25",
  Table1[[#This Row],[Age]]&lt;=35, "26-35",
  Table1[[#This Row],[Age]]&lt;=45, "36-45",
  Table1[[#This Row],[Age]]&lt;=60, "46-60",
  TRUE, "60+")</f>
        <v>46-60</v>
      </c>
    </row>
    <row r="3621" spans="1:42" x14ac:dyDescent="0.3">
      <c r="A3621">
        <v>3620</v>
      </c>
      <c r="B3621" t="s">
        <v>9</v>
      </c>
      <c r="C3621" t="s">
        <v>76</v>
      </c>
      <c r="D3621">
        <v>55</v>
      </c>
      <c r="E3621" t="s">
        <v>106</v>
      </c>
      <c r="F3621" t="s">
        <v>3727</v>
      </c>
      <c r="G3621" t="s">
        <v>5113</v>
      </c>
      <c r="H3621">
        <v>19458798473</v>
      </c>
      <c r="I3621" t="s">
        <v>7048</v>
      </c>
      <c r="J3621" t="s">
        <v>7292</v>
      </c>
      <c r="K3621">
        <v>6025.99</v>
      </c>
      <c r="L3621" s="12" t="s">
        <v>10191</v>
      </c>
      <c r="M3621" s="10" t="s">
        <v>11095</v>
      </c>
      <c r="N3621">
        <v>3620</v>
      </c>
      <c r="O3621">
        <v>45114</v>
      </c>
      <c r="P3621" t="s">
        <v>11402</v>
      </c>
      <c r="Q3621" s="16">
        <v>3618.03</v>
      </c>
      <c r="R3621">
        <v>2407.96</v>
      </c>
      <c r="S3621">
        <v>85</v>
      </c>
      <c r="T3621">
        <v>3620</v>
      </c>
      <c r="U3621">
        <v>14895.44</v>
      </c>
      <c r="V3621" t="s">
        <v>11411</v>
      </c>
      <c r="W3621">
        <v>1.8</v>
      </c>
      <c r="X3621">
        <v>24</v>
      </c>
      <c r="Y3621" t="s">
        <v>11591</v>
      </c>
      <c r="Z3621" t="s">
        <v>12012</v>
      </c>
      <c r="AA3621">
        <v>3620</v>
      </c>
      <c r="AB3621" t="s">
        <v>12015</v>
      </c>
      <c r="AC3621">
        <v>9528.8799999999992</v>
      </c>
      <c r="AD3621">
        <v>1527.16</v>
      </c>
      <c r="AE3621">
        <v>76.36</v>
      </c>
      <c r="AF3621" t="s">
        <v>11266</v>
      </c>
      <c r="AG3621" t="s">
        <v>11167</v>
      </c>
      <c r="AH3621">
        <v>9106</v>
      </c>
      <c r="AI3621">
        <v>3620</v>
      </c>
      <c r="AJ3621" t="s">
        <v>11273</v>
      </c>
      <c r="AK3621" t="s">
        <v>12028</v>
      </c>
      <c r="AL3621" t="s">
        <v>12031</v>
      </c>
      <c r="AM3621" t="s">
        <v>11084</v>
      </c>
      <c r="AN3621">
        <v>1</v>
      </c>
      <c r="AO3621" s="10" t="s">
        <v>12038</v>
      </c>
      <c r="AP3621" t="str" cm="1">
        <f t="array" ref="AP3621">_xlfn.IFS(
  Table1[[#This Row],[Age]]&lt;=25, "18-25",
  Table1[[#This Row],[Age]]&lt;=35, "26-35",
  Table1[[#This Row],[Age]]&lt;=45, "36-45",
  Table1[[#This Row],[Age]]&lt;=60, "46-60",
  TRUE, "60+")</f>
        <v>46-60</v>
      </c>
    </row>
    <row r="3622" spans="1:42" x14ac:dyDescent="0.3">
      <c r="A3622">
        <v>3621</v>
      </c>
      <c r="B3622" t="s">
        <v>23</v>
      </c>
      <c r="C3622" t="s">
        <v>96</v>
      </c>
      <c r="D3622">
        <v>69</v>
      </c>
      <c r="E3622" t="s">
        <v>104</v>
      </c>
      <c r="F3622" t="s">
        <v>3728</v>
      </c>
      <c r="G3622" t="s">
        <v>5136</v>
      </c>
      <c r="H3622">
        <v>19458798474</v>
      </c>
      <c r="I3622" t="s">
        <v>5966</v>
      </c>
      <c r="J3622" t="s">
        <v>7292</v>
      </c>
      <c r="K3622">
        <v>1802.75</v>
      </c>
      <c r="L3622" s="12" t="s">
        <v>10192</v>
      </c>
      <c r="M3622" s="10" t="s">
        <v>11322</v>
      </c>
      <c r="N3622">
        <v>3621</v>
      </c>
      <c r="O3622">
        <v>45116</v>
      </c>
      <c r="P3622" t="s">
        <v>11403</v>
      </c>
      <c r="Q3622" s="16">
        <v>1644.09</v>
      </c>
      <c r="R3622">
        <v>158.66</v>
      </c>
      <c r="S3622">
        <v>65</v>
      </c>
      <c r="T3622">
        <v>3621</v>
      </c>
      <c r="U3622">
        <v>39809.050000000003</v>
      </c>
      <c r="V3622" t="s">
        <v>11412</v>
      </c>
      <c r="W3622">
        <v>4.34</v>
      </c>
      <c r="X3622">
        <v>36</v>
      </c>
      <c r="Y3622" t="s">
        <v>11633</v>
      </c>
      <c r="Z3622" t="s">
        <v>12011</v>
      </c>
      <c r="AA3622">
        <v>3621</v>
      </c>
      <c r="AB3622" t="s">
        <v>12016</v>
      </c>
      <c r="AC3622">
        <v>3218.77</v>
      </c>
      <c r="AD3622">
        <v>3938.65</v>
      </c>
      <c r="AE3622">
        <v>196.93</v>
      </c>
      <c r="AF3622" t="s">
        <v>11387</v>
      </c>
      <c r="AG3622" t="s">
        <v>11289</v>
      </c>
      <c r="AH3622">
        <v>3225</v>
      </c>
      <c r="AI3622">
        <v>3621</v>
      </c>
      <c r="AJ3622" t="s">
        <v>11315</v>
      </c>
      <c r="AK3622" t="s">
        <v>12028</v>
      </c>
      <c r="AL3622" t="s">
        <v>12032</v>
      </c>
      <c r="AM3622" t="s">
        <v>11324</v>
      </c>
      <c r="AN3622">
        <v>1</v>
      </c>
      <c r="AO3622" s="10" t="s">
        <v>12038</v>
      </c>
      <c r="AP3622" t="str" cm="1">
        <f t="array" ref="AP3622">_xlfn.IFS(
  Table1[[#This Row],[Age]]&lt;=25, "18-25",
  Table1[[#This Row],[Age]]&lt;=35, "26-35",
  Table1[[#This Row],[Age]]&lt;=45, "36-45",
  Table1[[#This Row],[Age]]&lt;=60, "46-60",
  TRUE, "60+")</f>
        <v>60+</v>
      </c>
    </row>
    <row r="3623" spans="1:42" x14ac:dyDescent="0.3">
      <c r="A3623">
        <v>3622</v>
      </c>
      <c r="B3623" t="s">
        <v>28</v>
      </c>
      <c r="C3623" t="s">
        <v>81</v>
      </c>
      <c r="D3623">
        <v>46</v>
      </c>
      <c r="E3623" t="s">
        <v>106</v>
      </c>
      <c r="F3623" t="s">
        <v>3729</v>
      </c>
      <c r="G3623" t="s">
        <v>5130</v>
      </c>
      <c r="H3623">
        <v>19458798475</v>
      </c>
      <c r="I3623" t="s">
        <v>7049</v>
      </c>
      <c r="J3623" t="s">
        <v>7292</v>
      </c>
      <c r="K3623">
        <v>2860.6</v>
      </c>
      <c r="L3623" s="12" t="s">
        <v>10193</v>
      </c>
      <c r="M3623" s="10" t="s">
        <v>11148</v>
      </c>
      <c r="N3623">
        <v>3622</v>
      </c>
      <c r="O3623">
        <v>45200</v>
      </c>
      <c r="P3623" t="s">
        <v>11403</v>
      </c>
      <c r="Q3623" s="16">
        <v>1030.55</v>
      </c>
      <c r="R3623">
        <v>1830.05</v>
      </c>
      <c r="S3623">
        <v>85</v>
      </c>
      <c r="T3623">
        <v>3622</v>
      </c>
      <c r="U3623">
        <v>31412.34</v>
      </c>
      <c r="V3623" t="s">
        <v>11411</v>
      </c>
      <c r="W3623">
        <v>1.02</v>
      </c>
      <c r="X3623">
        <v>24</v>
      </c>
      <c r="Y3623" t="s">
        <v>11898</v>
      </c>
      <c r="Z3623" t="s">
        <v>12011</v>
      </c>
      <c r="AA3623">
        <v>3622</v>
      </c>
      <c r="AB3623" t="s">
        <v>12015</v>
      </c>
      <c r="AC3623">
        <v>4717.3</v>
      </c>
      <c r="AD3623">
        <v>4208.29</v>
      </c>
      <c r="AE3623">
        <v>210.41</v>
      </c>
      <c r="AF3623" t="s">
        <v>11086</v>
      </c>
      <c r="AG3623" t="s">
        <v>11080</v>
      </c>
      <c r="AH3623">
        <v>2555</v>
      </c>
      <c r="AI3623">
        <v>3622</v>
      </c>
      <c r="AJ3623" t="s">
        <v>11047</v>
      </c>
      <c r="AK3623" t="s">
        <v>12027</v>
      </c>
      <c r="AL3623" t="s">
        <v>12031</v>
      </c>
      <c r="AM3623" t="s">
        <v>11090</v>
      </c>
      <c r="AN3623">
        <v>1</v>
      </c>
      <c r="AO3623" s="10" t="s">
        <v>12044</v>
      </c>
      <c r="AP3623" t="str" cm="1">
        <f t="array" ref="AP3623">_xlfn.IFS(
  Table1[[#This Row],[Age]]&lt;=25, "18-25",
  Table1[[#This Row],[Age]]&lt;=35, "26-35",
  Table1[[#This Row],[Age]]&lt;=45, "36-45",
  Table1[[#This Row],[Age]]&lt;=60, "46-60",
  TRUE, "60+")</f>
        <v>46-60</v>
      </c>
    </row>
    <row r="3624" spans="1:42" x14ac:dyDescent="0.3">
      <c r="A3624">
        <v>3623</v>
      </c>
      <c r="B3624" t="s">
        <v>37</v>
      </c>
      <c r="C3624" t="s">
        <v>83</v>
      </c>
      <c r="D3624">
        <v>57</v>
      </c>
      <c r="E3624" t="s">
        <v>105</v>
      </c>
      <c r="F3624" t="s">
        <v>3730</v>
      </c>
      <c r="G3624" t="s">
        <v>5137</v>
      </c>
      <c r="H3624">
        <v>19458798476</v>
      </c>
      <c r="I3624" t="s">
        <v>6100</v>
      </c>
      <c r="J3624" t="s">
        <v>7291</v>
      </c>
      <c r="K3624">
        <v>581.17999999999995</v>
      </c>
      <c r="L3624" s="12" t="s">
        <v>9462</v>
      </c>
      <c r="M3624" s="10" t="s">
        <v>11189</v>
      </c>
      <c r="N3624">
        <v>3623</v>
      </c>
      <c r="O3624">
        <v>45180</v>
      </c>
      <c r="P3624" t="s">
        <v>11402</v>
      </c>
      <c r="Q3624" s="16">
        <v>4828.3500000000004</v>
      </c>
      <c r="R3624">
        <v>-4247.17</v>
      </c>
      <c r="S3624">
        <v>72</v>
      </c>
      <c r="T3624">
        <v>3623</v>
      </c>
      <c r="U3624">
        <v>49382.52</v>
      </c>
      <c r="V3624" t="s">
        <v>11413</v>
      </c>
      <c r="W3624">
        <v>4.26</v>
      </c>
      <c r="X3624">
        <v>48</v>
      </c>
      <c r="Y3624" t="s">
        <v>9031</v>
      </c>
      <c r="Z3624" t="s">
        <v>12012</v>
      </c>
      <c r="AA3624">
        <v>3623</v>
      </c>
      <c r="AB3624" t="s">
        <v>12015</v>
      </c>
      <c r="AC3624">
        <v>9500.4599999999991</v>
      </c>
      <c r="AD3624">
        <v>4691.8599999999997</v>
      </c>
      <c r="AE3624">
        <v>234.59</v>
      </c>
      <c r="AF3624" t="s">
        <v>11060</v>
      </c>
      <c r="AG3624" t="s">
        <v>11166</v>
      </c>
      <c r="AH3624">
        <v>5638</v>
      </c>
      <c r="AI3624">
        <v>3623</v>
      </c>
      <c r="AJ3624" t="s">
        <v>11371</v>
      </c>
      <c r="AK3624" t="s">
        <v>12027</v>
      </c>
      <c r="AL3624" t="s">
        <v>12031</v>
      </c>
      <c r="AM3624" t="s">
        <v>11135</v>
      </c>
      <c r="AN3624">
        <v>1</v>
      </c>
      <c r="AO3624" s="10" t="s">
        <v>12042</v>
      </c>
      <c r="AP3624" t="str" cm="1">
        <f t="array" ref="AP3624">_xlfn.IFS(
  Table1[[#This Row],[Age]]&lt;=25, "18-25",
  Table1[[#This Row],[Age]]&lt;=35, "26-35",
  Table1[[#This Row],[Age]]&lt;=45, "36-45",
  Table1[[#This Row],[Age]]&lt;=60, "46-60",
  TRUE, "60+")</f>
        <v>46-60</v>
      </c>
    </row>
    <row r="3625" spans="1:42" x14ac:dyDescent="0.3">
      <c r="A3625">
        <v>3624</v>
      </c>
      <c r="B3625" t="s">
        <v>32</v>
      </c>
      <c r="C3625" t="s">
        <v>75</v>
      </c>
      <c r="D3625">
        <v>24</v>
      </c>
      <c r="E3625" t="s">
        <v>104</v>
      </c>
      <c r="F3625" t="s">
        <v>3731</v>
      </c>
      <c r="G3625" t="s">
        <v>5133</v>
      </c>
      <c r="H3625">
        <v>19458798477</v>
      </c>
      <c r="I3625" t="s">
        <v>6302</v>
      </c>
      <c r="J3625" t="s">
        <v>7292</v>
      </c>
      <c r="K3625">
        <v>6489.09</v>
      </c>
      <c r="L3625" s="12" t="s">
        <v>7411</v>
      </c>
      <c r="M3625" s="10" t="s">
        <v>11036</v>
      </c>
      <c r="N3625">
        <v>3624</v>
      </c>
      <c r="O3625">
        <v>45120</v>
      </c>
      <c r="P3625" t="s">
        <v>11403</v>
      </c>
      <c r="Q3625" s="16">
        <v>449.34</v>
      </c>
      <c r="R3625">
        <v>6039.75</v>
      </c>
      <c r="S3625">
        <v>2</v>
      </c>
      <c r="T3625">
        <v>3624</v>
      </c>
      <c r="U3625">
        <v>26689.78</v>
      </c>
      <c r="V3625" t="s">
        <v>11412</v>
      </c>
      <c r="W3625">
        <v>3.86</v>
      </c>
      <c r="X3625">
        <v>60</v>
      </c>
      <c r="Y3625" t="s">
        <v>9683</v>
      </c>
      <c r="Z3625" t="s">
        <v>12012</v>
      </c>
      <c r="AA3625">
        <v>3624</v>
      </c>
      <c r="AB3625" t="s">
        <v>12015</v>
      </c>
      <c r="AC3625">
        <v>3992.32</v>
      </c>
      <c r="AD3625">
        <v>3543.96</v>
      </c>
      <c r="AE3625">
        <v>177.2</v>
      </c>
      <c r="AF3625" t="s">
        <v>11090</v>
      </c>
      <c r="AG3625" t="s">
        <v>11323</v>
      </c>
      <c r="AH3625">
        <v>3077</v>
      </c>
      <c r="AI3625">
        <v>3624</v>
      </c>
      <c r="AJ3625" t="s">
        <v>11114</v>
      </c>
      <c r="AK3625" t="s">
        <v>12028</v>
      </c>
      <c r="AL3625" t="s">
        <v>12031</v>
      </c>
      <c r="AM3625" t="s">
        <v>11066</v>
      </c>
      <c r="AN3625">
        <v>1</v>
      </c>
      <c r="AO3625" s="10" t="s">
        <v>12038</v>
      </c>
      <c r="AP3625" t="str" cm="1">
        <f t="array" ref="AP3625">_xlfn.IFS(
  Table1[[#This Row],[Age]]&lt;=25, "18-25",
  Table1[[#This Row],[Age]]&lt;=35, "26-35",
  Table1[[#This Row],[Age]]&lt;=45, "36-45",
  Table1[[#This Row],[Age]]&lt;=60, "46-60",
  TRUE, "60+")</f>
        <v>18-25</v>
      </c>
    </row>
    <row r="3626" spans="1:42" x14ac:dyDescent="0.3">
      <c r="A3626">
        <v>3625</v>
      </c>
      <c r="B3626" t="s">
        <v>32</v>
      </c>
      <c r="C3626" t="s">
        <v>64</v>
      </c>
      <c r="D3626">
        <v>25</v>
      </c>
      <c r="E3626" t="s">
        <v>106</v>
      </c>
      <c r="F3626" t="s">
        <v>3732</v>
      </c>
      <c r="G3626" t="s">
        <v>5117</v>
      </c>
      <c r="H3626">
        <v>19458798478</v>
      </c>
      <c r="I3626" t="s">
        <v>5805</v>
      </c>
      <c r="J3626" t="s">
        <v>7291</v>
      </c>
      <c r="K3626">
        <v>6892.25</v>
      </c>
      <c r="L3626" s="12" t="s">
        <v>10194</v>
      </c>
      <c r="M3626" s="10" t="s">
        <v>11281</v>
      </c>
      <c r="N3626">
        <v>3625</v>
      </c>
      <c r="O3626">
        <v>45275</v>
      </c>
      <c r="P3626" t="s">
        <v>11404</v>
      </c>
      <c r="Q3626" s="16">
        <v>743.1</v>
      </c>
      <c r="R3626">
        <v>6149.15</v>
      </c>
      <c r="S3626">
        <v>87</v>
      </c>
      <c r="T3626">
        <v>3625</v>
      </c>
      <c r="U3626">
        <v>26552.99</v>
      </c>
      <c r="V3626" t="s">
        <v>11411</v>
      </c>
      <c r="W3626">
        <v>6.51</v>
      </c>
      <c r="X3626">
        <v>60</v>
      </c>
      <c r="Y3626" t="s">
        <v>7766</v>
      </c>
      <c r="Z3626" t="s">
        <v>12011</v>
      </c>
      <c r="AA3626">
        <v>3625</v>
      </c>
      <c r="AB3626" t="s">
        <v>12017</v>
      </c>
      <c r="AC3626">
        <v>2665.69</v>
      </c>
      <c r="AD3626">
        <v>4308.8999999999996</v>
      </c>
      <c r="AE3626">
        <v>215.44</v>
      </c>
      <c r="AF3626" t="s">
        <v>11071</v>
      </c>
      <c r="AG3626" t="s">
        <v>11382</v>
      </c>
      <c r="AH3626">
        <v>6008</v>
      </c>
      <c r="AI3626">
        <v>3625</v>
      </c>
      <c r="AJ3626" t="s">
        <v>11268</v>
      </c>
      <c r="AK3626" t="s">
        <v>12029</v>
      </c>
      <c r="AL3626" t="s">
        <v>12031</v>
      </c>
      <c r="AM3626" t="s">
        <v>11070</v>
      </c>
      <c r="AN3626">
        <v>1</v>
      </c>
      <c r="AO3626" s="10" t="s">
        <v>12036</v>
      </c>
      <c r="AP3626" t="str" cm="1">
        <f t="array" ref="AP3626">_xlfn.IFS(
  Table1[[#This Row],[Age]]&lt;=25, "18-25",
  Table1[[#This Row],[Age]]&lt;=35, "26-35",
  Table1[[#This Row],[Age]]&lt;=45, "36-45",
  Table1[[#This Row],[Age]]&lt;=60, "46-60",
  TRUE, "60+")</f>
        <v>18-25</v>
      </c>
    </row>
    <row r="3627" spans="1:42" x14ac:dyDescent="0.3">
      <c r="A3627">
        <v>3626</v>
      </c>
      <c r="B3627" t="s">
        <v>16</v>
      </c>
      <c r="C3627" t="s">
        <v>101</v>
      </c>
      <c r="D3627">
        <v>58</v>
      </c>
      <c r="E3627" t="s">
        <v>104</v>
      </c>
      <c r="F3627" t="s">
        <v>3733</v>
      </c>
      <c r="G3627" t="s">
        <v>5111</v>
      </c>
      <c r="H3627">
        <v>19458798479</v>
      </c>
      <c r="I3627" t="s">
        <v>5354</v>
      </c>
      <c r="J3627" t="s">
        <v>7291</v>
      </c>
      <c r="K3627">
        <v>3335.41</v>
      </c>
      <c r="L3627" s="12" t="s">
        <v>10195</v>
      </c>
      <c r="M3627" s="10" t="s">
        <v>11313</v>
      </c>
      <c r="N3627">
        <v>3626</v>
      </c>
      <c r="O3627">
        <v>45248</v>
      </c>
      <c r="P3627" t="s">
        <v>11402</v>
      </c>
      <c r="Q3627" s="16">
        <v>3589.22</v>
      </c>
      <c r="R3627">
        <v>-253.81</v>
      </c>
      <c r="S3627">
        <v>41</v>
      </c>
      <c r="T3627">
        <v>3626</v>
      </c>
      <c r="U3627">
        <v>10377.92</v>
      </c>
      <c r="V3627" t="s">
        <v>11413</v>
      </c>
      <c r="W3627">
        <v>5.49</v>
      </c>
      <c r="X3627">
        <v>60</v>
      </c>
      <c r="Y3627" t="s">
        <v>8885</v>
      </c>
      <c r="Z3627" t="s">
        <v>12011</v>
      </c>
      <c r="AA3627">
        <v>3626</v>
      </c>
      <c r="AB3627" t="s">
        <v>12015</v>
      </c>
      <c r="AC3627">
        <v>9842.43</v>
      </c>
      <c r="AD3627">
        <v>1363.8</v>
      </c>
      <c r="AE3627">
        <v>68.19</v>
      </c>
      <c r="AF3627" t="s">
        <v>11302</v>
      </c>
      <c r="AG3627" t="s">
        <v>11280</v>
      </c>
      <c r="AH3627">
        <v>4206</v>
      </c>
      <c r="AI3627">
        <v>3626</v>
      </c>
      <c r="AJ3627" t="s">
        <v>11127</v>
      </c>
      <c r="AK3627" t="s">
        <v>12028</v>
      </c>
      <c r="AL3627" t="s">
        <v>12032</v>
      </c>
      <c r="AM3627" t="s">
        <v>11378</v>
      </c>
      <c r="AN3627">
        <v>1</v>
      </c>
      <c r="AO3627" s="10" t="s">
        <v>12040</v>
      </c>
      <c r="AP3627" t="str" cm="1">
        <f t="array" ref="AP3627">_xlfn.IFS(
  Table1[[#This Row],[Age]]&lt;=25, "18-25",
  Table1[[#This Row],[Age]]&lt;=35, "26-35",
  Table1[[#This Row],[Age]]&lt;=45, "36-45",
  Table1[[#This Row],[Age]]&lt;=60, "46-60",
  TRUE, "60+")</f>
        <v>46-60</v>
      </c>
    </row>
    <row r="3628" spans="1:42" x14ac:dyDescent="0.3">
      <c r="A3628">
        <v>3627</v>
      </c>
      <c r="B3628" t="s">
        <v>33</v>
      </c>
      <c r="C3628" t="s">
        <v>75</v>
      </c>
      <c r="D3628">
        <v>50</v>
      </c>
      <c r="E3628" t="s">
        <v>105</v>
      </c>
      <c r="F3628" t="s">
        <v>3734</v>
      </c>
      <c r="G3628" t="s">
        <v>5128</v>
      </c>
      <c r="H3628">
        <v>19458798480</v>
      </c>
      <c r="I3628" t="s">
        <v>7031</v>
      </c>
      <c r="J3628" t="s">
        <v>7291</v>
      </c>
      <c r="K3628">
        <v>3450.32</v>
      </c>
      <c r="L3628" s="12" t="s">
        <v>9272</v>
      </c>
      <c r="M3628" s="10" t="s">
        <v>11043</v>
      </c>
      <c r="N3628">
        <v>3627</v>
      </c>
      <c r="O3628">
        <v>45106</v>
      </c>
      <c r="P3628" t="s">
        <v>11402</v>
      </c>
      <c r="Q3628" s="16">
        <v>2134.3000000000002</v>
      </c>
      <c r="R3628">
        <v>1316.02</v>
      </c>
      <c r="S3628">
        <v>53</v>
      </c>
      <c r="T3628">
        <v>3627</v>
      </c>
      <c r="U3628">
        <v>29736.32</v>
      </c>
      <c r="V3628" t="s">
        <v>11412</v>
      </c>
      <c r="W3628">
        <v>7.11</v>
      </c>
      <c r="X3628">
        <v>60</v>
      </c>
      <c r="Y3628" t="s">
        <v>10215</v>
      </c>
      <c r="Z3628" t="s">
        <v>12012</v>
      </c>
      <c r="AA3628">
        <v>3627</v>
      </c>
      <c r="AB3628" t="s">
        <v>12015</v>
      </c>
      <c r="AC3628">
        <v>9961.06</v>
      </c>
      <c r="AD3628">
        <v>78.19</v>
      </c>
      <c r="AE3628">
        <v>3.91</v>
      </c>
      <c r="AF3628" t="s">
        <v>11161</v>
      </c>
      <c r="AG3628" t="s">
        <v>11314</v>
      </c>
      <c r="AH3628">
        <v>6133</v>
      </c>
      <c r="AI3628">
        <v>3627</v>
      </c>
      <c r="AJ3628" t="s">
        <v>11240</v>
      </c>
      <c r="AK3628" t="s">
        <v>12029</v>
      </c>
      <c r="AL3628" t="s">
        <v>12032</v>
      </c>
      <c r="AM3628" t="s">
        <v>11229</v>
      </c>
      <c r="AN3628">
        <v>1</v>
      </c>
      <c r="AO3628" s="10" t="s">
        <v>12043</v>
      </c>
      <c r="AP3628" t="str" cm="1">
        <f t="array" ref="AP3628">_xlfn.IFS(
  Table1[[#This Row],[Age]]&lt;=25, "18-25",
  Table1[[#This Row],[Age]]&lt;=35, "26-35",
  Table1[[#This Row],[Age]]&lt;=45, "36-45",
  Table1[[#This Row],[Age]]&lt;=60, "46-60",
  TRUE, "60+")</f>
        <v>46-60</v>
      </c>
    </row>
    <row r="3629" spans="1:42" x14ac:dyDescent="0.3">
      <c r="A3629">
        <v>3628</v>
      </c>
      <c r="B3629" t="s">
        <v>18</v>
      </c>
      <c r="C3629" t="s">
        <v>98</v>
      </c>
      <c r="D3629">
        <v>49</v>
      </c>
      <c r="E3629" t="s">
        <v>105</v>
      </c>
      <c r="F3629" t="s">
        <v>3735</v>
      </c>
      <c r="G3629" t="s">
        <v>5120</v>
      </c>
      <c r="H3629">
        <v>19458798481</v>
      </c>
      <c r="I3629" t="s">
        <v>7050</v>
      </c>
      <c r="J3629" t="s">
        <v>7292</v>
      </c>
      <c r="K3629">
        <v>6326.88</v>
      </c>
      <c r="L3629" s="12" t="s">
        <v>10196</v>
      </c>
      <c r="M3629" s="10" t="s">
        <v>11054</v>
      </c>
      <c r="N3629">
        <v>3628</v>
      </c>
      <c r="O3629">
        <v>45249</v>
      </c>
      <c r="P3629" t="s">
        <v>11404</v>
      </c>
      <c r="Q3629" s="16">
        <v>3767.13</v>
      </c>
      <c r="R3629">
        <v>2559.75</v>
      </c>
      <c r="S3629">
        <v>75</v>
      </c>
      <c r="T3629">
        <v>3628</v>
      </c>
      <c r="U3629">
        <v>30810.02</v>
      </c>
      <c r="V3629" t="s">
        <v>11412</v>
      </c>
      <c r="W3629">
        <v>9.42</v>
      </c>
      <c r="X3629">
        <v>12</v>
      </c>
      <c r="Y3629" t="s">
        <v>11855</v>
      </c>
      <c r="Z3629" t="s">
        <v>12010</v>
      </c>
      <c r="AA3629">
        <v>3628</v>
      </c>
      <c r="AB3629" t="s">
        <v>12017</v>
      </c>
      <c r="AC3629">
        <v>7190.38</v>
      </c>
      <c r="AD3629">
        <v>3397.41</v>
      </c>
      <c r="AE3629">
        <v>169.87</v>
      </c>
      <c r="AF3629" t="s">
        <v>11279</v>
      </c>
      <c r="AG3629" t="s">
        <v>11291</v>
      </c>
      <c r="AH3629">
        <v>6205</v>
      </c>
      <c r="AI3629">
        <v>3628</v>
      </c>
      <c r="AJ3629" t="s">
        <v>11050</v>
      </c>
      <c r="AK3629" t="s">
        <v>12027</v>
      </c>
      <c r="AL3629" t="s">
        <v>12032</v>
      </c>
      <c r="AM3629" t="s">
        <v>11319</v>
      </c>
      <c r="AN3629">
        <v>1</v>
      </c>
      <c r="AO3629" s="10" t="s">
        <v>12040</v>
      </c>
      <c r="AP3629" t="str" cm="1">
        <f t="array" ref="AP3629">_xlfn.IFS(
  Table1[[#This Row],[Age]]&lt;=25, "18-25",
  Table1[[#This Row],[Age]]&lt;=35, "26-35",
  Table1[[#This Row],[Age]]&lt;=45, "36-45",
  Table1[[#This Row],[Age]]&lt;=60, "46-60",
  TRUE, "60+")</f>
        <v>46-60</v>
      </c>
    </row>
    <row r="3630" spans="1:42" x14ac:dyDescent="0.3">
      <c r="A3630">
        <v>3629</v>
      </c>
      <c r="B3630" t="s">
        <v>20</v>
      </c>
      <c r="C3630" t="s">
        <v>64</v>
      </c>
      <c r="D3630">
        <v>52</v>
      </c>
      <c r="E3630" t="s">
        <v>105</v>
      </c>
      <c r="F3630" t="s">
        <v>3736</v>
      </c>
      <c r="G3630" t="s">
        <v>5131</v>
      </c>
      <c r="H3630">
        <v>19458798482</v>
      </c>
      <c r="I3630" t="s">
        <v>6753</v>
      </c>
      <c r="J3630" t="s">
        <v>7291</v>
      </c>
      <c r="K3630">
        <v>9462.08</v>
      </c>
      <c r="L3630" s="12" t="s">
        <v>10197</v>
      </c>
      <c r="M3630" s="10" t="s">
        <v>11256</v>
      </c>
      <c r="N3630">
        <v>3629</v>
      </c>
      <c r="O3630">
        <v>45014</v>
      </c>
      <c r="P3630" t="s">
        <v>11404</v>
      </c>
      <c r="Q3630" s="16">
        <v>2768.36</v>
      </c>
      <c r="R3630">
        <v>6693.72</v>
      </c>
      <c r="S3630">
        <v>16</v>
      </c>
      <c r="T3630">
        <v>3629</v>
      </c>
      <c r="U3630">
        <v>11120.02</v>
      </c>
      <c r="V3630" t="s">
        <v>11411</v>
      </c>
      <c r="W3630">
        <v>8.16</v>
      </c>
      <c r="X3630">
        <v>24</v>
      </c>
      <c r="Y3630" t="s">
        <v>10573</v>
      </c>
      <c r="Z3630" t="s">
        <v>12010</v>
      </c>
      <c r="AA3630">
        <v>3629</v>
      </c>
      <c r="AB3630" t="s">
        <v>12015</v>
      </c>
      <c r="AC3630">
        <v>9047.2099999999991</v>
      </c>
      <c r="AD3630">
        <v>1280.33</v>
      </c>
      <c r="AE3630">
        <v>64.02</v>
      </c>
      <c r="AF3630" t="s">
        <v>11155</v>
      </c>
      <c r="AG3630" t="s">
        <v>11206</v>
      </c>
      <c r="AH3630">
        <v>9440</v>
      </c>
      <c r="AI3630">
        <v>3629</v>
      </c>
      <c r="AJ3630" t="s">
        <v>11096</v>
      </c>
      <c r="AK3630" t="s">
        <v>12027</v>
      </c>
      <c r="AL3630" t="s">
        <v>12031</v>
      </c>
      <c r="AM3630" t="s">
        <v>11333</v>
      </c>
      <c r="AN3630">
        <v>1</v>
      </c>
      <c r="AO3630" s="10" t="s">
        <v>12047</v>
      </c>
      <c r="AP3630" t="str" cm="1">
        <f t="array" ref="AP3630">_xlfn.IFS(
  Table1[[#This Row],[Age]]&lt;=25, "18-25",
  Table1[[#This Row],[Age]]&lt;=35, "26-35",
  Table1[[#This Row],[Age]]&lt;=45, "36-45",
  Table1[[#This Row],[Age]]&lt;=60, "46-60",
  TRUE, "60+")</f>
        <v>46-60</v>
      </c>
    </row>
    <row r="3631" spans="1:42" x14ac:dyDescent="0.3">
      <c r="A3631">
        <v>3630</v>
      </c>
      <c r="B3631" t="s">
        <v>12</v>
      </c>
      <c r="C3631" t="s">
        <v>56</v>
      </c>
      <c r="D3631">
        <v>35</v>
      </c>
      <c r="E3631" t="s">
        <v>105</v>
      </c>
      <c r="F3631" t="s">
        <v>3737</v>
      </c>
      <c r="G3631" t="s">
        <v>5125</v>
      </c>
      <c r="H3631">
        <v>19458798483</v>
      </c>
      <c r="I3631" t="s">
        <v>6491</v>
      </c>
      <c r="J3631" t="s">
        <v>7292</v>
      </c>
      <c r="K3631">
        <v>4007.62</v>
      </c>
      <c r="L3631" s="12" t="s">
        <v>10198</v>
      </c>
      <c r="M3631" s="10" t="s">
        <v>11350</v>
      </c>
      <c r="N3631">
        <v>3630</v>
      </c>
      <c r="O3631">
        <v>45191</v>
      </c>
      <c r="P3631" t="s">
        <v>11403</v>
      </c>
      <c r="Q3631" s="16">
        <v>210.68</v>
      </c>
      <c r="R3631">
        <v>4218.3</v>
      </c>
      <c r="S3631">
        <v>9</v>
      </c>
      <c r="T3631">
        <v>3630</v>
      </c>
      <c r="U3631">
        <v>5310.34</v>
      </c>
      <c r="V3631" t="s">
        <v>11411</v>
      </c>
      <c r="W3631">
        <v>9.4</v>
      </c>
      <c r="X3631">
        <v>48</v>
      </c>
      <c r="Y3631" t="s">
        <v>8224</v>
      </c>
      <c r="Z3631" t="s">
        <v>12011</v>
      </c>
      <c r="AA3631">
        <v>3630</v>
      </c>
      <c r="AB3631" t="s">
        <v>12017</v>
      </c>
      <c r="AC3631">
        <v>9989.15</v>
      </c>
      <c r="AD3631">
        <v>3748.73</v>
      </c>
      <c r="AE3631">
        <v>187.44</v>
      </c>
      <c r="AF3631" t="s">
        <v>11102</v>
      </c>
      <c r="AG3631" t="s">
        <v>11392</v>
      </c>
      <c r="AH3631">
        <v>3992</v>
      </c>
      <c r="AI3631">
        <v>3630</v>
      </c>
      <c r="AJ3631" t="s">
        <v>11372</v>
      </c>
      <c r="AK3631" t="s">
        <v>12028</v>
      </c>
      <c r="AL3631" t="s">
        <v>12031</v>
      </c>
      <c r="AM3631" t="s">
        <v>11281</v>
      </c>
      <c r="AN3631">
        <v>1</v>
      </c>
      <c r="AO3631" s="10" t="s">
        <v>12042</v>
      </c>
      <c r="AP3631" t="str" cm="1">
        <f t="array" ref="AP3631">_xlfn.IFS(
  Table1[[#This Row],[Age]]&lt;=25, "18-25",
  Table1[[#This Row],[Age]]&lt;=35, "26-35",
  Table1[[#This Row],[Age]]&lt;=45, "36-45",
  Table1[[#This Row],[Age]]&lt;=60, "46-60",
  TRUE, "60+")</f>
        <v>26-35</v>
      </c>
    </row>
    <row r="3632" spans="1:42" x14ac:dyDescent="0.3">
      <c r="A3632">
        <v>3631</v>
      </c>
      <c r="B3632" t="s">
        <v>32</v>
      </c>
      <c r="C3632" t="s">
        <v>76</v>
      </c>
      <c r="D3632">
        <v>68</v>
      </c>
      <c r="E3632" t="s">
        <v>104</v>
      </c>
      <c r="F3632" t="s">
        <v>3738</v>
      </c>
      <c r="G3632" t="s">
        <v>5147</v>
      </c>
      <c r="H3632">
        <v>19458798484</v>
      </c>
      <c r="I3632" t="s">
        <v>7051</v>
      </c>
      <c r="J3632" t="s">
        <v>7292</v>
      </c>
      <c r="K3632">
        <v>4986.54</v>
      </c>
      <c r="L3632" s="12" t="s">
        <v>10199</v>
      </c>
      <c r="M3632" s="10" t="s">
        <v>11234</v>
      </c>
      <c r="N3632">
        <v>3631</v>
      </c>
      <c r="O3632">
        <v>45289</v>
      </c>
      <c r="P3632" t="s">
        <v>11403</v>
      </c>
      <c r="Q3632" s="16">
        <v>3423.9</v>
      </c>
      <c r="R3632">
        <v>8410.44</v>
      </c>
      <c r="S3632">
        <v>96</v>
      </c>
      <c r="T3632">
        <v>3631</v>
      </c>
      <c r="U3632">
        <v>19069.79</v>
      </c>
      <c r="V3632" t="s">
        <v>11413</v>
      </c>
      <c r="W3632">
        <v>1.49</v>
      </c>
      <c r="X3632">
        <v>48</v>
      </c>
      <c r="Y3632" t="s">
        <v>11491</v>
      </c>
      <c r="Z3632" t="s">
        <v>12012</v>
      </c>
      <c r="AA3632">
        <v>3631</v>
      </c>
      <c r="AB3632" t="s">
        <v>12017</v>
      </c>
      <c r="AC3632">
        <v>2317.13</v>
      </c>
      <c r="AD3632">
        <v>1876.17</v>
      </c>
      <c r="AE3632">
        <v>93.81</v>
      </c>
      <c r="AF3632" t="s">
        <v>11235</v>
      </c>
      <c r="AG3632" t="s">
        <v>11317</v>
      </c>
      <c r="AH3632">
        <v>1372</v>
      </c>
      <c r="AI3632">
        <v>3631</v>
      </c>
      <c r="AJ3632" t="s">
        <v>11374</v>
      </c>
      <c r="AK3632" t="s">
        <v>12029</v>
      </c>
      <c r="AL3632" t="s">
        <v>12032</v>
      </c>
      <c r="AM3632" t="s">
        <v>11070</v>
      </c>
      <c r="AN3632">
        <v>1</v>
      </c>
      <c r="AO3632" s="10" t="s">
        <v>12036</v>
      </c>
      <c r="AP3632" t="str" cm="1">
        <f t="array" ref="AP3632">_xlfn.IFS(
  Table1[[#This Row],[Age]]&lt;=25, "18-25",
  Table1[[#This Row],[Age]]&lt;=35, "26-35",
  Table1[[#This Row],[Age]]&lt;=45, "36-45",
  Table1[[#This Row],[Age]]&lt;=60, "46-60",
  TRUE, "60+")</f>
        <v>60+</v>
      </c>
    </row>
    <row r="3633" spans="1:42" x14ac:dyDescent="0.3">
      <c r="A3633">
        <v>3632</v>
      </c>
      <c r="B3633" t="s">
        <v>29</v>
      </c>
      <c r="C3633" t="s">
        <v>97</v>
      </c>
      <c r="D3633">
        <v>60</v>
      </c>
      <c r="E3633" t="s">
        <v>104</v>
      </c>
      <c r="F3633" t="s">
        <v>3739</v>
      </c>
      <c r="G3633" t="s">
        <v>5126</v>
      </c>
      <c r="H3633">
        <v>19458798485</v>
      </c>
      <c r="I3633" t="s">
        <v>6573</v>
      </c>
      <c r="J3633" t="s">
        <v>7291</v>
      </c>
      <c r="K3633">
        <v>7012.93</v>
      </c>
      <c r="L3633" s="12" t="s">
        <v>10200</v>
      </c>
      <c r="M3633" s="10" t="s">
        <v>11388</v>
      </c>
      <c r="N3633">
        <v>3632</v>
      </c>
      <c r="O3633">
        <v>45230</v>
      </c>
      <c r="P3633" t="s">
        <v>11404</v>
      </c>
      <c r="Q3633" s="16">
        <v>4030.76</v>
      </c>
      <c r="R3633">
        <v>11043.69</v>
      </c>
      <c r="S3633">
        <v>39</v>
      </c>
      <c r="T3633">
        <v>3632</v>
      </c>
      <c r="U3633">
        <v>9433.07</v>
      </c>
      <c r="V3633" t="s">
        <v>11412</v>
      </c>
      <c r="W3633">
        <v>9.91</v>
      </c>
      <c r="X3633">
        <v>60</v>
      </c>
      <c r="Y3633" t="s">
        <v>9981</v>
      </c>
      <c r="Z3633" t="s">
        <v>12010</v>
      </c>
      <c r="AA3633">
        <v>3632</v>
      </c>
      <c r="AB3633" t="s">
        <v>12015</v>
      </c>
      <c r="AC3633">
        <v>8576.43</v>
      </c>
      <c r="AD3633">
        <v>3840.65</v>
      </c>
      <c r="AE3633">
        <v>192.03</v>
      </c>
      <c r="AF3633" t="s">
        <v>11214</v>
      </c>
      <c r="AG3633" t="s">
        <v>11222</v>
      </c>
      <c r="AH3633">
        <v>1998</v>
      </c>
      <c r="AI3633">
        <v>3632</v>
      </c>
      <c r="AJ3633" t="s">
        <v>11265</v>
      </c>
      <c r="AK3633" t="s">
        <v>12029</v>
      </c>
      <c r="AL3633" t="s">
        <v>12031</v>
      </c>
      <c r="AM3633" t="s">
        <v>11312</v>
      </c>
      <c r="AN3633">
        <v>-1</v>
      </c>
      <c r="AO3633" s="10" t="s">
        <v>12044</v>
      </c>
      <c r="AP3633" t="str" cm="1">
        <f t="array" ref="AP3633">_xlfn.IFS(
  Table1[[#This Row],[Age]]&lt;=25, "18-25",
  Table1[[#This Row],[Age]]&lt;=35, "26-35",
  Table1[[#This Row],[Age]]&lt;=45, "36-45",
  Table1[[#This Row],[Age]]&lt;=60, "46-60",
  TRUE, "60+")</f>
        <v>46-60</v>
      </c>
    </row>
    <row r="3634" spans="1:42" x14ac:dyDescent="0.3">
      <c r="A3634">
        <v>3633</v>
      </c>
      <c r="B3634" t="s">
        <v>8</v>
      </c>
      <c r="C3634" t="s">
        <v>101</v>
      </c>
      <c r="D3634">
        <v>33</v>
      </c>
      <c r="E3634" t="s">
        <v>105</v>
      </c>
      <c r="F3634" t="s">
        <v>3740</v>
      </c>
      <c r="G3634" t="s">
        <v>5137</v>
      </c>
      <c r="H3634">
        <v>19458798486</v>
      </c>
      <c r="I3634" t="s">
        <v>7052</v>
      </c>
      <c r="J3634" t="s">
        <v>7291</v>
      </c>
      <c r="K3634">
        <v>3488.98</v>
      </c>
      <c r="L3634" s="12" t="s">
        <v>8792</v>
      </c>
      <c r="M3634" s="10" t="s">
        <v>11326</v>
      </c>
      <c r="N3634">
        <v>3633</v>
      </c>
      <c r="O3634">
        <v>45242</v>
      </c>
      <c r="P3634" t="s">
        <v>11404</v>
      </c>
      <c r="Q3634" s="16">
        <v>2767.85</v>
      </c>
      <c r="R3634">
        <v>6256.83</v>
      </c>
      <c r="S3634">
        <v>64</v>
      </c>
      <c r="T3634">
        <v>3633</v>
      </c>
      <c r="U3634">
        <v>25657.02</v>
      </c>
      <c r="V3634" t="s">
        <v>11413</v>
      </c>
      <c r="W3634">
        <v>3.9</v>
      </c>
      <c r="X3634">
        <v>48</v>
      </c>
      <c r="Y3634" t="s">
        <v>11498</v>
      </c>
      <c r="Z3634" t="s">
        <v>12012</v>
      </c>
      <c r="AA3634">
        <v>3633</v>
      </c>
      <c r="AB3634" t="s">
        <v>12015</v>
      </c>
      <c r="AC3634">
        <v>1416.96</v>
      </c>
      <c r="AD3634">
        <v>3809</v>
      </c>
      <c r="AE3634">
        <v>190.45</v>
      </c>
      <c r="AF3634" t="s">
        <v>11313</v>
      </c>
      <c r="AG3634" t="s">
        <v>11347</v>
      </c>
      <c r="AH3634">
        <v>20</v>
      </c>
      <c r="AI3634">
        <v>3633</v>
      </c>
      <c r="AJ3634" t="s">
        <v>11136</v>
      </c>
      <c r="AK3634" t="s">
        <v>12029</v>
      </c>
      <c r="AL3634" t="s">
        <v>12032</v>
      </c>
      <c r="AM3634" t="s">
        <v>11094</v>
      </c>
      <c r="AN3634">
        <v>1</v>
      </c>
      <c r="AO3634" s="10" t="s">
        <v>12040</v>
      </c>
      <c r="AP3634" t="str" cm="1">
        <f t="array" ref="AP3634">_xlfn.IFS(
  Table1[[#This Row],[Age]]&lt;=25, "18-25",
  Table1[[#This Row],[Age]]&lt;=35, "26-35",
  Table1[[#This Row],[Age]]&lt;=45, "36-45",
  Table1[[#This Row],[Age]]&lt;=60, "46-60",
  TRUE, "60+")</f>
        <v>26-35</v>
      </c>
    </row>
    <row r="3635" spans="1:42" x14ac:dyDescent="0.3">
      <c r="A3635">
        <v>3634</v>
      </c>
      <c r="B3635" t="s">
        <v>28</v>
      </c>
      <c r="C3635" t="s">
        <v>93</v>
      </c>
      <c r="D3635">
        <v>35</v>
      </c>
      <c r="E3635" t="s">
        <v>104</v>
      </c>
      <c r="F3635" t="s">
        <v>3741</v>
      </c>
      <c r="G3635" t="s">
        <v>5116</v>
      </c>
      <c r="H3635">
        <v>19458798487</v>
      </c>
      <c r="I3635" t="s">
        <v>5924</v>
      </c>
      <c r="J3635" t="s">
        <v>7292</v>
      </c>
      <c r="K3635">
        <v>8701.7000000000007</v>
      </c>
      <c r="L3635" s="12" t="s">
        <v>10201</v>
      </c>
      <c r="M3635" s="10" t="s">
        <v>11171</v>
      </c>
      <c r="N3635">
        <v>3634</v>
      </c>
      <c r="O3635">
        <v>45260</v>
      </c>
      <c r="P3635" t="s">
        <v>11402</v>
      </c>
      <c r="Q3635" s="16">
        <v>1544.72</v>
      </c>
      <c r="R3635">
        <v>10246.42</v>
      </c>
      <c r="S3635">
        <v>36</v>
      </c>
      <c r="T3635">
        <v>3634</v>
      </c>
      <c r="U3635">
        <v>26779.38</v>
      </c>
      <c r="V3635" t="s">
        <v>11413</v>
      </c>
      <c r="W3635">
        <v>3.49</v>
      </c>
      <c r="X3635">
        <v>24</v>
      </c>
      <c r="Y3635" t="s">
        <v>9111</v>
      </c>
      <c r="Z3635" t="s">
        <v>12010</v>
      </c>
      <c r="AA3635">
        <v>3634</v>
      </c>
      <c r="AB3635" t="s">
        <v>12017</v>
      </c>
      <c r="AC3635">
        <v>6797.73</v>
      </c>
      <c r="AD3635">
        <v>2208.02</v>
      </c>
      <c r="AE3635">
        <v>110.4</v>
      </c>
      <c r="AF3635" t="s">
        <v>11143</v>
      </c>
      <c r="AG3635" t="s">
        <v>11294</v>
      </c>
      <c r="AH3635">
        <v>14</v>
      </c>
      <c r="AI3635">
        <v>3634</v>
      </c>
      <c r="AJ3635" t="s">
        <v>11322</v>
      </c>
      <c r="AK3635" t="s">
        <v>12029</v>
      </c>
      <c r="AL3635" t="s">
        <v>12031</v>
      </c>
      <c r="AM3635" t="s">
        <v>11112</v>
      </c>
      <c r="AN3635">
        <v>1</v>
      </c>
      <c r="AO3635" s="10" t="s">
        <v>12040</v>
      </c>
      <c r="AP3635" t="str" cm="1">
        <f t="array" ref="AP3635">_xlfn.IFS(
  Table1[[#This Row],[Age]]&lt;=25, "18-25",
  Table1[[#This Row],[Age]]&lt;=35, "26-35",
  Table1[[#This Row],[Age]]&lt;=45, "36-45",
  Table1[[#This Row],[Age]]&lt;=60, "46-60",
  TRUE, "60+")</f>
        <v>26-35</v>
      </c>
    </row>
    <row r="3636" spans="1:42" x14ac:dyDescent="0.3">
      <c r="A3636">
        <v>3635</v>
      </c>
      <c r="B3636" t="s">
        <v>26</v>
      </c>
      <c r="C3636" t="s">
        <v>57</v>
      </c>
      <c r="D3636">
        <v>55</v>
      </c>
      <c r="E3636" t="s">
        <v>105</v>
      </c>
      <c r="F3636" t="s">
        <v>3742</v>
      </c>
      <c r="G3636" t="s">
        <v>5122</v>
      </c>
      <c r="H3636">
        <v>19458798488</v>
      </c>
      <c r="I3636" t="s">
        <v>5787</v>
      </c>
      <c r="J3636" t="s">
        <v>7292</v>
      </c>
      <c r="K3636">
        <v>8477.2000000000007</v>
      </c>
      <c r="L3636" s="12" t="s">
        <v>10202</v>
      </c>
      <c r="M3636" s="10" t="s">
        <v>11212</v>
      </c>
      <c r="N3636">
        <v>3635</v>
      </c>
      <c r="O3636">
        <v>45052</v>
      </c>
      <c r="P3636" t="s">
        <v>11402</v>
      </c>
      <c r="Q3636" s="16">
        <v>87.45</v>
      </c>
      <c r="R3636">
        <v>8564.65</v>
      </c>
      <c r="S3636">
        <v>23</v>
      </c>
      <c r="T3636">
        <v>3635</v>
      </c>
      <c r="U3636">
        <v>30799.64</v>
      </c>
      <c r="V3636" t="s">
        <v>11411</v>
      </c>
      <c r="W3636">
        <v>4.63</v>
      </c>
      <c r="X3636">
        <v>36</v>
      </c>
      <c r="Y3636" t="s">
        <v>11926</v>
      </c>
      <c r="Z3636" t="s">
        <v>12011</v>
      </c>
      <c r="AA3636">
        <v>3635</v>
      </c>
      <c r="AB3636" t="s">
        <v>12015</v>
      </c>
      <c r="AC3636">
        <v>6617.04</v>
      </c>
      <c r="AD3636">
        <v>4297.4799999999996</v>
      </c>
      <c r="AE3636">
        <v>214.87</v>
      </c>
      <c r="AF3636" t="s">
        <v>11117</v>
      </c>
      <c r="AG3636" t="s">
        <v>11260</v>
      </c>
      <c r="AH3636">
        <v>8841</v>
      </c>
      <c r="AI3636">
        <v>3635</v>
      </c>
      <c r="AJ3636" t="s">
        <v>11134</v>
      </c>
      <c r="AK3636" t="s">
        <v>12029</v>
      </c>
      <c r="AL3636" t="s">
        <v>12031</v>
      </c>
      <c r="AM3636" t="s">
        <v>11351</v>
      </c>
      <c r="AN3636">
        <v>1</v>
      </c>
      <c r="AO3636" s="10" t="s">
        <v>12046</v>
      </c>
      <c r="AP3636" t="str" cm="1">
        <f t="array" ref="AP3636">_xlfn.IFS(
  Table1[[#This Row],[Age]]&lt;=25, "18-25",
  Table1[[#This Row],[Age]]&lt;=35, "26-35",
  Table1[[#This Row],[Age]]&lt;=45, "36-45",
  Table1[[#This Row],[Age]]&lt;=60, "46-60",
  TRUE, "60+")</f>
        <v>46-60</v>
      </c>
    </row>
    <row r="3637" spans="1:42" x14ac:dyDescent="0.3">
      <c r="A3637">
        <v>3636</v>
      </c>
      <c r="B3637" t="s">
        <v>13</v>
      </c>
      <c r="C3637" t="s">
        <v>98</v>
      </c>
      <c r="D3637">
        <v>42</v>
      </c>
      <c r="E3637" t="s">
        <v>105</v>
      </c>
      <c r="F3637" t="s">
        <v>3743</v>
      </c>
      <c r="G3637" t="s">
        <v>5113</v>
      </c>
      <c r="H3637">
        <v>19458798489</v>
      </c>
      <c r="I3637" t="s">
        <v>7053</v>
      </c>
      <c r="J3637" t="s">
        <v>7291</v>
      </c>
      <c r="K3637">
        <v>6775.4</v>
      </c>
      <c r="L3637" s="12" t="s">
        <v>8022</v>
      </c>
      <c r="M3637" s="10" t="s">
        <v>11245</v>
      </c>
      <c r="N3637">
        <v>3636</v>
      </c>
      <c r="O3637">
        <v>45106</v>
      </c>
      <c r="P3637" t="s">
        <v>11402</v>
      </c>
      <c r="Q3637" s="16">
        <v>4534.3500000000004</v>
      </c>
      <c r="R3637">
        <v>2241.0500000000002</v>
      </c>
      <c r="S3637">
        <v>47</v>
      </c>
      <c r="T3637">
        <v>3636</v>
      </c>
      <c r="U3637">
        <v>30538.720000000001</v>
      </c>
      <c r="V3637" t="s">
        <v>11411</v>
      </c>
      <c r="W3637">
        <v>8.0500000000000007</v>
      </c>
      <c r="X3637">
        <v>48</v>
      </c>
      <c r="Y3637" t="s">
        <v>11614</v>
      </c>
      <c r="Z3637" t="s">
        <v>12010</v>
      </c>
      <c r="AA3637">
        <v>3636</v>
      </c>
      <c r="AB3637" t="s">
        <v>12017</v>
      </c>
      <c r="AC3637">
        <v>5383.43</v>
      </c>
      <c r="AD3637">
        <v>2346.17</v>
      </c>
      <c r="AE3637">
        <v>117.31</v>
      </c>
      <c r="AF3637" t="s">
        <v>11377</v>
      </c>
      <c r="AG3637" t="s">
        <v>11111</v>
      </c>
      <c r="AH3637">
        <v>6893</v>
      </c>
      <c r="AI3637">
        <v>3636</v>
      </c>
      <c r="AJ3637" t="s">
        <v>11251</v>
      </c>
      <c r="AK3637" t="s">
        <v>12028</v>
      </c>
      <c r="AL3637" t="s">
        <v>12031</v>
      </c>
      <c r="AM3637" t="s">
        <v>11093</v>
      </c>
      <c r="AN3637">
        <v>1</v>
      </c>
      <c r="AO3637" s="10" t="s">
        <v>12043</v>
      </c>
      <c r="AP3637" t="str" cm="1">
        <f t="array" ref="AP3637">_xlfn.IFS(
  Table1[[#This Row],[Age]]&lt;=25, "18-25",
  Table1[[#This Row],[Age]]&lt;=35, "26-35",
  Table1[[#This Row],[Age]]&lt;=45, "36-45",
  Table1[[#This Row],[Age]]&lt;=60, "46-60",
  TRUE, "60+")</f>
        <v>36-45</v>
      </c>
    </row>
    <row r="3638" spans="1:42" x14ac:dyDescent="0.3">
      <c r="A3638">
        <v>3637</v>
      </c>
      <c r="B3638" t="s">
        <v>37</v>
      </c>
      <c r="C3638" t="s">
        <v>71</v>
      </c>
      <c r="D3638">
        <v>51</v>
      </c>
      <c r="E3638" t="s">
        <v>106</v>
      </c>
      <c r="F3638" t="s">
        <v>3744</v>
      </c>
      <c r="G3638" t="s">
        <v>5116</v>
      </c>
      <c r="H3638">
        <v>19458798490</v>
      </c>
      <c r="I3638" t="s">
        <v>6215</v>
      </c>
      <c r="J3638" t="s">
        <v>7292</v>
      </c>
      <c r="K3638">
        <v>5415.54</v>
      </c>
      <c r="L3638" s="12" t="s">
        <v>10203</v>
      </c>
      <c r="M3638" s="10" t="s">
        <v>11273</v>
      </c>
      <c r="N3638">
        <v>3637</v>
      </c>
      <c r="O3638">
        <v>44969</v>
      </c>
      <c r="P3638" t="s">
        <v>11403</v>
      </c>
      <c r="Q3638" s="16">
        <v>3537.83</v>
      </c>
      <c r="R3638">
        <v>8953.3700000000008</v>
      </c>
      <c r="S3638">
        <v>49</v>
      </c>
      <c r="T3638">
        <v>3637</v>
      </c>
      <c r="U3638">
        <v>34069.03</v>
      </c>
      <c r="V3638" t="s">
        <v>11411</v>
      </c>
      <c r="W3638">
        <v>9.59</v>
      </c>
      <c r="X3638">
        <v>12</v>
      </c>
      <c r="Y3638" t="s">
        <v>11597</v>
      </c>
      <c r="Z3638" t="s">
        <v>12012</v>
      </c>
      <c r="AA3638">
        <v>3637</v>
      </c>
      <c r="AB3638" t="s">
        <v>12017</v>
      </c>
      <c r="AC3638">
        <v>6180.28</v>
      </c>
      <c r="AD3638">
        <v>4794.7299999999996</v>
      </c>
      <c r="AE3638">
        <v>239.74</v>
      </c>
      <c r="AF3638" t="s">
        <v>11186</v>
      </c>
      <c r="AG3638" t="s">
        <v>11065</v>
      </c>
      <c r="AH3638">
        <v>4624</v>
      </c>
      <c r="AI3638">
        <v>3637</v>
      </c>
      <c r="AJ3638" t="s">
        <v>11307</v>
      </c>
      <c r="AK3638" t="s">
        <v>12028</v>
      </c>
      <c r="AL3638" t="s">
        <v>12031</v>
      </c>
      <c r="AM3638" t="s">
        <v>11161</v>
      </c>
      <c r="AN3638">
        <v>1</v>
      </c>
      <c r="AO3638" s="10" t="s">
        <v>12045</v>
      </c>
      <c r="AP3638" t="str" cm="1">
        <f t="array" ref="AP3638">_xlfn.IFS(
  Table1[[#This Row],[Age]]&lt;=25, "18-25",
  Table1[[#This Row],[Age]]&lt;=35, "26-35",
  Table1[[#This Row],[Age]]&lt;=45, "36-45",
  Table1[[#This Row],[Age]]&lt;=60, "46-60",
  TRUE, "60+")</f>
        <v>46-60</v>
      </c>
    </row>
    <row r="3639" spans="1:42" x14ac:dyDescent="0.3">
      <c r="A3639">
        <v>3638</v>
      </c>
      <c r="B3639" t="s">
        <v>23</v>
      </c>
      <c r="C3639" t="s">
        <v>75</v>
      </c>
      <c r="D3639">
        <v>21</v>
      </c>
      <c r="E3639" t="s">
        <v>104</v>
      </c>
      <c r="F3639" t="s">
        <v>3745</v>
      </c>
      <c r="G3639" t="s">
        <v>5139</v>
      </c>
      <c r="H3639">
        <v>19458798491</v>
      </c>
      <c r="I3639" t="s">
        <v>6172</v>
      </c>
      <c r="J3639" t="s">
        <v>7292</v>
      </c>
      <c r="K3639">
        <v>9836.86</v>
      </c>
      <c r="L3639" s="12" t="s">
        <v>10204</v>
      </c>
      <c r="M3639" s="10" t="s">
        <v>11126</v>
      </c>
      <c r="N3639">
        <v>3638</v>
      </c>
      <c r="O3639">
        <v>45129</v>
      </c>
      <c r="P3639" t="s">
        <v>11402</v>
      </c>
      <c r="Q3639" s="16">
        <v>233.54</v>
      </c>
      <c r="R3639">
        <v>10070.4</v>
      </c>
      <c r="S3639">
        <v>55</v>
      </c>
      <c r="T3639">
        <v>3638</v>
      </c>
      <c r="U3639">
        <v>12292.29</v>
      </c>
      <c r="V3639" t="s">
        <v>11411</v>
      </c>
      <c r="W3639">
        <v>5.99</v>
      </c>
      <c r="X3639">
        <v>60</v>
      </c>
      <c r="Y3639" t="s">
        <v>11668</v>
      </c>
      <c r="Z3639" t="s">
        <v>12010</v>
      </c>
      <c r="AA3639">
        <v>3638</v>
      </c>
      <c r="AB3639" t="s">
        <v>12016</v>
      </c>
      <c r="AC3639">
        <v>3499.98</v>
      </c>
      <c r="AD3639">
        <v>199.45</v>
      </c>
      <c r="AE3639">
        <v>9.9700000000000006</v>
      </c>
      <c r="AF3639" t="s">
        <v>11149</v>
      </c>
      <c r="AG3639" t="s">
        <v>11034</v>
      </c>
      <c r="AH3639">
        <v>3416</v>
      </c>
      <c r="AI3639">
        <v>3638</v>
      </c>
      <c r="AJ3639" t="s">
        <v>11337</v>
      </c>
      <c r="AK3639" t="s">
        <v>12028</v>
      </c>
      <c r="AL3639" t="s">
        <v>12032</v>
      </c>
      <c r="AM3639" t="s">
        <v>11184</v>
      </c>
      <c r="AN3639">
        <v>1</v>
      </c>
      <c r="AO3639" s="10" t="s">
        <v>12038</v>
      </c>
      <c r="AP3639" t="str" cm="1">
        <f t="array" ref="AP3639">_xlfn.IFS(
  Table1[[#This Row],[Age]]&lt;=25, "18-25",
  Table1[[#This Row],[Age]]&lt;=35, "26-35",
  Table1[[#This Row],[Age]]&lt;=45, "36-45",
  Table1[[#This Row],[Age]]&lt;=60, "46-60",
  TRUE, "60+")</f>
        <v>18-25</v>
      </c>
    </row>
    <row r="3640" spans="1:42" x14ac:dyDescent="0.3">
      <c r="A3640">
        <v>3639</v>
      </c>
      <c r="B3640" t="s">
        <v>20</v>
      </c>
      <c r="C3640" t="s">
        <v>70</v>
      </c>
      <c r="D3640">
        <v>22</v>
      </c>
      <c r="E3640" t="s">
        <v>106</v>
      </c>
      <c r="F3640" t="s">
        <v>3746</v>
      </c>
      <c r="G3640" t="s">
        <v>5111</v>
      </c>
      <c r="H3640">
        <v>19458798492</v>
      </c>
      <c r="I3640" t="s">
        <v>7044</v>
      </c>
      <c r="J3640" t="s">
        <v>7292</v>
      </c>
      <c r="K3640">
        <v>7053.57</v>
      </c>
      <c r="L3640" s="12" t="s">
        <v>7714</v>
      </c>
      <c r="M3640" s="10" t="s">
        <v>11302</v>
      </c>
      <c r="N3640">
        <v>3639</v>
      </c>
      <c r="O3640">
        <v>45232</v>
      </c>
      <c r="P3640" t="s">
        <v>11404</v>
      </c>
      <c r="Q3640" s="16">
        <v>4204.55</v>
      </c>
      <c r="R3640">
        <v>2849.02</v>
      </c>
      <c r="S3640">
        <v>94</v>
      </c>
      <c r="T3640">
        <v>3639</v>
      </c>
      <c r="U3640">
        <v>36811.31</v>
      </c>
      <c r="V3640" t="s">
        <v>11412</v>
      </c>
      <c r="W3640">
        <v>2.39</v>
      </c>
      <c r="X3640">
        <v>36</v>
      </c>
      <c r="Y3640" t="s">
        <v>8944</v>
      </c>
      <c r="Z3640" t="s">
        <v>12012</v>
      </c>
      <c r="AA3640">
        <v>3639</v>
      </c>
      <c r="AB3640" t="s">
        <v>12015</v>
      </c>
      <c r="AC3640">
        <v>1065.94</v>
      </c>
      <c r="AD3640">
        <v>2710.17</v>
      </c>
      <c r="AE3640">
        <v>135.51</v>
      </c>
      <c r="AF3640" t="s">
        <v>11388</v>
      </c>
      <c r="AG3640" t="s">
        <v>11217</v>
      </c>
      <c r="AH3640">
        <v>6685</v>
      </c>
      <c r="AI3640">
        <v>3639</v>
      </c>
      <c r="AJ3640" t="s">
        <v>11289</v>
      </c>
      <c r="AK3640" t="s">
        <v>12029</v>
      </c>
      <c r="AL3640" t="s">
        <v>12031</v>
      </c>
      <c r="AM3640" t="s">
        <v>11239</v>
      </c>
      <c r="AN3640">
        <v>1</v>
      </c>
      <c r="AO3640" s="10" t="s">
        <v>12040</v>
      </c>
      <c r="AP3640" t="str" cm="1">
        <f t="array" ref="AP3640">_xlfn.IFS(
  Table1[[#This Row],[Age]]&lt;=25, "18-25",
  Table1[[#This Row],[Age]]&lt;=35, "26-35",
  Table1[[#This Row],[Age]]&lt;=45, "36-45",
  Table1[[#This Row],[Age]]&lt;=60, "46-60",
  TRUE, "60+")</f>
        <v>18-25</v>
      </c>
    </row>
    <row r="3641" spans="1:42" x14ac:dyDescent="0.3">
      <c r="A3641">
        <v>3640</v>
      </c>
      <c r="B3641" t="s">
        <v>21</v>
      </c>
      <c r="C3641" t="s">
        <v>61</v>
      </c>
      <c r="D3641">
        <v>31</v>
      </c>
      <c r="E3641" t="s">
        <v>105</v>
      </c>
      <c r="F3641" t="s">
        <v>3747</v>
      </c>
      <c r="G3641" t="s">
        <v>5146</v>
      </c>
      <c r="H3641">
        <v>19458798493</v>
      </c>
      <c r="I3641" t="s">
        <v>5598</v>
      </c>
      <c r="J3641" t="s">
        <v>7292</v>
      </c>
      <c r="K3641">
        <v>6467.94</v>
      </c>
      <c r="L3641" s="12" t="s">
        <v>10205</v>
      </c>
      <c r="M3641" s="10" t="s">
        <v>11306</v>
      </c>
      <c r="N3641">
        <v>3640</v>
      </c>
      <c r="O3641">
        <v>45033</v>
      </c>
      <c r="P3641" t="s">
        <v>11402</v>
      </c>
      <c r="Q3641" s="16">
        <v>274.77999999999997</v>
      </c>
      <c r="R3641">
        <v>6742.72</v>
      </c>
      <c r="S3641">
        <v>10</v>
      </c>
      <c r="T3641">
        <v>3640</v>
      </c>
      <c r="U3641">
        <v>26716.34</v>
      </c>
      <c r="V3641" t="s">
        <v>11413</v>
      </c>
      <c r="W3641">
        <v>2.93</v>
      </c>
      <c r="X3641">
        <v>36</v>
      </c>
      <c r="Y3641" t="s">
        <v>8037</v>
      </c>
      <c r="Z3641" t="s">
        <v>12011</v>
      </c>
      <c r="AA3641">
        <v>3640</v>
      </c>
      <c r="AB3641" t="s">
        <v>12016</v>
      </c>
      <c r="AC3641">
        <v>2693.68</v>
      </c>
      <c r="AD3641">
        <v>92.97</v>
      </c>
      <c r="AE3641">
        <v>4.6500000000000004</v>
      </c>
      <c r="AF3641" t="s">
        <v>11205</v>
      </c>
      <c r="AG3641" t="s">
        <v>11267</v>
      </c>
      <c r="AH3641">
        <v>3282</v>
      </c>
      <c r="AI3641">
        <v>3640</v>
      </c>
      <c r="AJ3641" t="s">
        <v>11049</v>
      </c>
      <c r="AK3641" t="s">
        <v>12029</v>
      </c>
      <c r="AL3641" t="s">
        <v>12032</v>
      </c>
      <c r="AM3641" t="s">
        <v>11207</v>
      </c>
      <c r="AN3641">
        <v>-1</v>
      </c>
      <c r="AO3641" s="10" t="s">
        <v>12037</v>
      </c>
      <c r="AP3641" t="str" cm="1">
        <f t="array" ref="AP3641">_xlfn.IFS(
  Table1[[#This Row],[Age]]&lt;=25, "18-25",
  Table1[[#This Row],[Age]]&lt;=35, "26-35",
  Table1[[#This Row],[Age]]&lt;=45, "36-45",
  Table1[[#This Row],[Age]]&lt;=60, "46-60",
  TRUE, "60+")</f>
        <v>26-35</v>
      </c>
    </row>
    <row r="3642" spans="1:42" x14ac:dyDescent="0.3">
      <c r="A3642">
        <v>3641</v>
      </c>
      <c r="B3642" t="s">
        <v>4</v>
      </c>
      <c r="C3642" t="s">
        <v>82</v>
      </c>
      <c r="D3642">
        <v>18</v>
      </c>
      <c r="E3642" t="s">
        <v>106</v>
      </c>
      <c r="F3642" t="s">
        <v>3748</v>
      </c>
      <c r="G3642" t="s">
        <v>5111</v>
      </c>
      <c r="H3642">
        <v>19458798494</v>
      </c>
      <c r="I3642" t="s">
        <v>6661</v>
      </c>
      <c r="J3642" t="s">
        <v>7291</v>
      </c>
      <c r="K3642">
        <v>8780.5</v>
      </c>
      <c r="L3642" s="12" t="s">
        <v>10206</v>
      </c>
      <c r="M3642" s="10" t="s">
        <v>11333</v>
      </c>
      <c r="N3642">
        <v>3641</v>
      </c>
      <c r="O3642">
        <v>45014</v>
      </c>
      <c r="P3642" t="s">
        <v>11404</v>
      </c>
      <c r="Q3642" s="16">
        <v>3560.27</v>
      </c>
      <c r="R3642">
        <v>5220.2299999999996</v>
      </c>
      <c r="S3642">
        <v>63</v>
      </c>
      <c r="T3642">
        <v>3641</v>
      </c>
      <c r="U3642">
        <v>22427.99</v>
      </c>
      <c r="V3642" t="s">
        <v>11412</v>
      </c>
      <c r="W3642">
        <v>4.6500000000000004</v>
      </c>
      <c r="X3642">
        <v>60</v>
      </c>
      <c r="Y3642" t="s">
        <v>11895</v>
      </c>
      <c r="Z3642" t="s">
        <v>12011</v>
      </c>
      <c r="AA3642">
        <v>3641</v>
      </c>
      <c r="AB3642" t="s">
        <v>12016</v>
      </c>
      <c r="AC3642">
        <v>9406.5</v>
      </c>
      <c r="AD3642">
        <v>1576.64</v>
      </c>
      <c r="AE3642">
        <v>78.83</v>
      </c>
      <c r="AF3642" t="s">
        <v>11163</v>
      </c>
      <c r="AG3642" t="s">
        <v>11175</v>
      </c>
      <c r="AH3642">
        <v>1280</v>
      </c>
      <c r="AI3642">
        <v>3641</v>
      </c>
      <c r="AJ3642" t="s">
        <v>11254</v>
      </c>
      <c r="AK3642" t="s">
        <v>12027</v>
      </c>
      <c r="AL3642" t="s">
        <v>12031</v>
      </c>
      <c r="AM3642" t="s">
        <v>11375</v>
      </c>
      <c r="AN3642">
        <v>1</v>
      </c>
      <c r="AO3642" s="10" t="s">
        <v>12047</v>
      </c>
      <c r="AP3642" t="str" cm="1">
        <f t="array" ref="AP3642">_xlfn.IFS(
  Table1[[#This Row],[Age]]&lt;=25, "18-25",
  Table1[[#This Row],[Age]]&lt;=35, "26-35",
  Table1[[#This Row],[Age]]&lt;=45, "36-45",
  Table1[[#This Row],[Age]]&lt;=60, "46-60",
  TRUE, "60+")</f>
        <v>18-25</v>
      </c>
    </row>
    <row r="3643" spans="1:42" x14ac:dyDescent="0.3">
      <c r="A3643">
        <v>3642</v>
      </c>
      <c r="B3643" t="s">
        <v>46</v>
      </c>
      <c r="C3643" t="s">
        <v>99</v>
      </c>
      <c r="D3643">
        <v>39</v>
      </c>
      <c r="E3643" t="s">
        <v>105</v>
      </c>
      <c r="F3643" t="s">
        <v>3749</v>
      </c>
      <c r="G3643" t="s">
        <v>5144</v>
      </c>
      <c r="H3643">
        <v>19458798495</v>
      </c>
      <c r="I3643" t="s">
        <v>5417</v>
      </c>
      <c r="J3643" t="s">
        <v>7292</v>
      </c>
      <c r="K3643">
        <v>5594.41</v>
      </c>
      <c r="L3643" s="12" t="s">
        <v>10207</v>
      </c>
      <c r="M3643" s="10" t="s">
        <v>11241</v>
      </c>
      <c r="N3643">
        <v>3642</v>
      </c>
      <c r="O3643">
        <v>44940</v>
      </c>
      <c r="P3643" t="s">
        <v>11404</v>
      </c>
      <c r="Q3643" s="16">
        <v>3473.4</v>
      </c>
      <c r="R3643">
        <v>2121.0100000000002</v>
      </c>
      <c r="S3643">
        <v>95</v>
      </c>
      <c r="T3643">
        <v>3642</v>
      </c>
      <c r="U3643">
        <v>32746.880000000001</v>
      </c>
      <c r="V3643" t="s">
        <v>11413</v>
      </c>
      <c r="W3643">
        <v>4.29</v>
      </c>
      <c r="X3643">
        <v>60</v>
      </c>
      <c r="Y3643" t="s">
        <v>11800</v>
      </c>
      <c r="Z3643" t="s">
        <v>12011</v>
      </c>
      <c r="AA3643">
        <v>3642</v>
      </c>
      <c r="AB3643" t="s">
        <v>12017</v>
      </c>
      <c r="AC3643">
        <v>3443.82</v>
      </c>
      <c r="AD3643">
        <v>2309.7199999999998</v>
      </c>
      <c r="AE3643">
        <v>115.49</v>
      </c>
      <c r="AF3643" t="s">
        <v>11309</v>
      </c>
      <c r="AG3643" t="s">
        <v>11169</v>
      </c>
      <c r="AH3643">
        <v>496</v>
      </c>
      <c r="AI3643">
        <v>3642</v>
      </c>
      <c r="AJ3643" t="s">
        <v>11214</v>
      </c>
      <c r="AK3643" t="s">
        <v>12029</v>
      </c>
      <c r="AL3643" t="s">
        <v>12031</v>
      </c>
      <c r="AM3643" t="s">
        <v>11206</v>
      </c>
      <c r="AN3643">
        <v>1</v>
      </c>
      <c r="AO3643" s="10" t="s">
        <v>12039</v>
      </c>
      <c r="AP3643" t="str" cm="1">
        <f t="array" ref="AP3643">_xlfn.IFS(
  Table1[[#This Row],[Age]]&lt;=25, "18-25",
  Table1[[#This Row],[Age]]&lt;=35, "26-35",
  Table1[[#This Row],[Age]]&lt;=45, "36-45",
  Table1[[#This Row],[Age]]&lt;=60, "46-60",
  TRUE, "60+")</f>
        <v>36-45</v>
      </c>
    </row>
    <row r="3644" spans="1:42" x14ac:dyDescent="0.3">
      <c r="A3644">
        <v>3643</v>
      </c>
      <c r="B3644" t="s">
        <v>2</v>
      </c>
      <c r="C3644" t="s">
        <v>99</v>
      </c>
      <c r="D3644">
        <v>63</v>
      </c>
      <c r="E3644" t="s">
        <v>105</v>
      </c>
      <c r="F3644" t="s">
        <v>3750</v>
      </c>
      <c r="G3644" t="s">
        <v>5116</v>
      </c>
      <c r="H3644">
        <v>19458798496</v>
      </c>
      <c r="I3644" t="s">
        <v>5950</v>
      </c>
      <c r="J3644" t="s">
        <v>7291</v>
      </c>
      <c r="K3644">
        <v>2504.94</v>
      </c>
      <c r="L3644" s="12" t="s">
        <v>10208</v>
      </c>
      <c r="M3644" s="10" t="s">
        <v>11190</v>
      </c>
      <c r="N3644">
        <v>3643</v>
      </c>
      <c r="O3644">
        <v>45169</v>
      </c>
      <c r="P3644" t="s">
        <v>11403</v>
      </c>
      <c r="Q3644" s="16">
        <v>4581.58</v>
      </c>
      <c r="R3644">
        <v>7086.52</v>
      </c>
      <c r="S3644">
        <v>26</v>
      </c>
      <c r="T3644">
        <v>3643</v>
      </c>
      <c r="U3644">
        <v>25561.77</v>
      </c>
      <c r="V3644" t="s">
        <v>11412</v>
      </c>
      <c r="W3644">
        <v>3.14</v>
      </c>
      <c r="X3644">
        <v>48</v>
      </c>
      <c r="Y3644" t="s">
        <v>11750</v>
      </c>
      <c r="Z3644" t="s">
        <v>12012</v>
      </c>
      <c r="AA3644">
        <v>3643</v>
      </c>
      <c r="AB3644" t="s">
        <v>12017</v>
      </c>
      <c r="AC3644">
        <v>7415.48</v>
      </c>
      <c r="AD3644">
        <v>853.92</v>
      </c>
      <c r="AE3644">
        <v>42.7</v>
      </c>
      <c r="AF3644" t="s">
        <v>11310</v>
      </c>
      <c r="AG3644" t="s">
        <v>11358</v>
      </c>
      <c r="AH3644">
        <v>5815</v>
      </c>
      <c r="AI3644">
        <v>3643</v>
      </c>
      <c r="AJ3644" t="s">
        <v>11253</v>
      </c>
      <c r="AK3644" t="s">
        <v>12029</v>
      </c>
      <c r="AL3644" t="s">
        <v>12032</v>
      </c>
      <c r="AM3644" t="s">
        <v>11073</v>
      </c>
      <c r="AN3644">
        <v>1</v>
      </c>
      <c r="AO3644" s="10" t="s">
        <v>12041</v>
      </c>
      <c r="AP3644" t="str" cm="1">
        <f t="array" ref="AP3644">_xlfn.IFS(
  Table1[[#This Row],[Age]]&lt;=25, "18-25",
  Table1[[#This Row],[Age]]&lt;=35, "26-35",
  Table1[[#This Row],[Age]]&lt;=45, "36-45",
  Table1[[#This Row],[Age]]&lt;=60, "46-60",
  TRUE, "60+")</f>
        <v>60+</v>
      </c>
    </row>
    <row r="3645" spans="1:42" x14ac:dyDescent="0.3">
      <c r="A3645">
        <v>3644</v>
      </c>
      <c r="B3645" t="s">
        <v>16</v>
      </c>
      <c r="C3645" t="s">
        <v>97</v>
      </c>
      <c r="D3645">
        <v>38</v>
      </c>
      <c r="E3645" t="s">
        <v>105</v>
      </c>
      <c r="F3645" t="s">
        <v>3751</v>
      </c>
      <c r="G3645" t="s">
        <v>5129</v>
      </c>
      <c r="H3645">
        <v>19458798497</v>
      </c>
      <c r="I3645" t="s">
        <v>6777</v>
      </c>
      <c r="J3645" t="s">
        <v>7292</v>
      </c>
      <c r="K3645">
        <v>1463.95</v>
      </c>
      <c r="L3645" s="12" t="s">
        <v>10209</v>
      </c>
      <c r="M3645" s="10" t="s">
        <v>11038</v>
      </c>
      <c r="N3645">
        <v>3644</v>
      </c>
      <c r="O3645">
        <v>44944</v>
      </c>
      <c r="P3645" t="s">
        <v>11403</v>
      </c>
      <c r="Q3645" s="16">
        <v>835.49</v>
      </c>
      <c r="R3645">
        <v>628.46</v>
      </c>
      <c r="S3645">
        <v>48</v>
      </c>
      <c r="T3645">
        <v>3644</v>
      </c>
      <c r="U3645">
        <v>26757.73</v>
      </c>
      <c r="V3645" t="s">
        <v>11413</v>
      </c>
      <c r="W3645">
        <v>8.65</v>
      </c>
      <c r="X3645">
        <v>60</v>
      </c>
      <c r="Y3645" t="s">
        <v>11794</v>
      </c>
      <c r="Z3645" t="s">
        <v>12012</v>
      </c>
      <c r="AA3645">
        <v>3644</v>
      </c>
      <c r="AB3645" t="s">
        <v>12016</v>
      </c>
      <c r="AC3645">
        <v>5095.97</v>
      </c>
      <c r="AD3645">
        <v>4070.52</v>
      </c>
      <c r="AE3645">
        <v>203.53</v>
      </c>
      <c r="AF3645" t="s">
        <v>11303</v>
      </c>
      <c r="AG3645" t="s">
        <v>11202</v>
      </c>
      <c r="AH3645">
        <v>1066</v>
      </c>
      <c r="AI3645">
        <v>3644</v>
      </c>
      <c r="AJ3645" t="s">
        <v>11340</v>
      </c>
      <c r="AK3645" t="s">
        <v>12028</v>
      </c>
      <c r="AL3645" t="s">
        <v>12032</v>
      </c>
      <c r="AM3645" t="s">
        <v>11235</v>
      </c>
      <c r="AN3645">
        <v>1</v>
      </c>
      <c r="AO3645" s="10" t="s">
        <v>12039</v>
      </c>
      <c r="AP3645" t="str" cm="1">
        <f t="array" ref="AP3645">_xlfn.IFS(
  Table1[[#This Row],[Age]]&lt;=25, "18-25",
  Table1[[#This Row],[Age]]&lt;=35, "26-35",
  Table1[[#This Row],[Age]]&lt;=45, "36-45",
  Table1[[#This Row],[Age]]&lt;=60, "46-60",
  TRUE, "60+")</f>
        <v>36-45</v>
      </c>
    </row>
    <row r="3646" spans="1:42" x14ac:dyDescent="0.3">
      <c r="A3646">
        <v>3645</v>
      </c>
      <c r="B3646" t="s">
        <v>3</v>
      </c>
      <c r="C3646" t="s">
        <v>74</v>
      </c>
      <c r="D3646">
        <v>30</v>
      </c>
      <c r="E3646" t="s">
        <v>104</v>
      </c>
      <c r="F3646" t="s">
        <v>3752</v>
      </c>
      <c r="G3646" t="s">
        <v>5115</v>
      </c>
      <c r="H3646">
        <v>19458798498</v>
      </c>
      <c r="I3646" t="s">
        <v>7054</v>
      </c>
      <c r="J3646" t="s">
        <v>7292</v>
      </c>
      <c r="K3646">
        <v>4763.22</v>
      </c>
      <c r="L3646" s="12" t="s">
        <v>7549</v>
      </c>
      <c r="M3646" s="10" t="s">
        <v>11194</v>
      </c>
      <c r="N3646">
        <v>3645</v>
      </c>
      <c r="O3646">
        <v>45154</v>
      </c>
      <c r="P3646" t="s">
        <v>11402</v>
      </c>
      <c r="Q3646" s="16">
        <v>2840.68</v>
      </c>
      <c r="R3646">
        <v>1922.54</v>
      </c>
      <c r="S3646">
        <v>30</v>
      </c>
      <c r="T3646">
        <v>3645</v>
      </c>
      <c r="U3646">
        <v>2139.14</v>
      </c>
      <c r="V3646" t="s">
        <v>11412</v>
      </c>
      <c r="W3646">
        <v>3.52</v>
      </c>
      <c r="X3646">
        <v>12</v>
      </c>
      <c r="Y3646" t="s">
        <v>11595</v>
      </c>
      <c r="Z3646" t="s">
        <v>12010</v>
      </c>
      <c r="AA3646">
        <v>3645</v>
      </c>
      <c r="AB3646" t="s">
        <v>12015</v>
      </c>
      <c r="AC3646">
        <v>9830.64</v>
      </c>
      <c r="AD3646">
        <v>2096.4299999999998</v>
      </c>
      <c r="AE3646">
        <v>104.82</v>
      </c>
      <c r="AF3646" t="s">
        <v>11036</v>
      </c>
      <c r="AG3646" t="s">
        <v>11333</v>
      </c>
      <c r="AH3646">
        <v>7870</v>
      </c>
      <c r="AI3646">
        <v>3645</v>
      </c>
      <c r="AJ3646" t="s">
        <v>11161</v>
      </c>
      <c r="AK3646" t="s">
        <v>12028</v>
      </c>
      <c r="AL3646" t="s">
        <v>12032</v>
      </c>
      <c r="AM3646" t="s">
        <v>11257</v>
      </c>
      <c r="AN3646">
        <v>1</v>
      </c>
      <c r="AO3646" s="10" t="s">
        <v>12041</v>
      </c>
      <c r="AP3646" t="str" cm="1">
        <f t="array" ref="AP3646">_xlfn.IFS(
  Table1[[#This Row],[Age]]&lt;=25, "18-25",
  Table1[[#This Row],[Age]]&lt;=35, "26-35",
  Table1[[#This Row],[Age]]&lt;=45, "36-45",
  Table1[[#This Row],[Age]]&lt;=60, "46-60",
  TRUE, "60+")</f>
        <v>26-35</v>
      </c>
    </row>
    <row r="3647" spans="1:42" x14ac:dyDescent="0.3">
      <c r="A3647">
        <v>3646</v>
      </c>
      <c r="B3647" t="s">
        <v>46</v>
      </c>
      <c r="C3647" t="s">
        <v>76</v>
      </c>
      <c r="D3647">
        <v>65</v>
      </c>
      <c r="E3647" t="s">
        <v>105</v>
      </c>
      <c r="F3647" t="s">
        <v>3753</v>
      </c>
      <c r="G3647" t="s">
        <v>5130</v>
      </c>
      <c r="H3647">
        <v>19458798499</v>
      </c>
      <c r="I3647" t="s">
        <v>6990</v>
      </c>
      <c r="J3647" t="s">
        <v>7292</v>
      </c>
      <c r="K3647">
        <v>5204.9799999999996</v>
      </c>
      <c r="L3647" s="12" t="s">
        <v>10210</v>
      </c>
      <c r="M3647" s="10" t="s">
        <v>11303</v>
      </c>
      <c r="N3647">
        <v>3646</v>
      </c>
      <c r="O3647">
        <v>45003</v>
      </c>
      <c r="P3647" t="s">
        <v>11402</v>
      </c>
      <c r="Q3647" s="16">
        <v>2728.07</v>
      </c>
      <c r="R3647">
        <v>7933.05</v>
      </c>
      <c r="S3647">
        <v>2</v>
      </c>
      <c r="T3647">
        <v>3646</v>
      </c>
      <c r="U3647">
        <v>40299.800000000003</v>
      </c>
      <c r="V3647" t="s">
        <v>11411</v>
      </c>
      <c r="W3647">
        <v>6.33</v>
      </c>
      <c r="X3647">
        <v>24</v>
      </c>
      <c r="Y3647" t="s">
        <v>8463</v>
      </c>
      <c r="Z3647" t="s">
        <v>12012</v>
      </c>
      <c r="AA3647">
        <v>3646</v>
      </c>
      <c r="AB3647" t="s">
        <v>12016</v>
      </c>
      <c r="AC3647">
        <v>9807.41</v>
      </c>
      <c r="AD3647">
        <v>722.15</v>
      </c>
      <c r="AE3647">
        <v>36.11</v>
      </c>
      <c r="AF3647" t="s">
        <v>11230</v>
      </c>
      <c r="AG3647" t="s">
        <v>11117</v>
      </c>
      <c r="AH3647">
        <v>3894</v>
      </c>
      <c r="AI3647">
        <v>3646</v>
      </c>
      <c r="AJ3647" t="s">
        <v>11338</v>
      </c>
      <c r="AK3647" t="s">
        <v>12027</v>
      </c>
      <c r="AL3647" t="s">
        <v>12032</v>
      </c>
      <c r="AM3647" t="s">
        <v>11129</v>
      </c>
      <c r="AN3647">
        <v>1</v>
      </c>
      <c r="AO3647" s="10" t="s">
        <v>12047</v>
      </c>
      <c r="AP3647" t="str" cm="1">
        <f t="array" ref="AP3647">_xlfn.IFS(
  Table1[[#This Row],[Age]]&lt;=25, "18-25",
  Table1[[#This Row],[Age]]&lt;=35, "26-35",
  Table1[[#This Row],[Age]]&lt;=45, "36-45",
  Table1[[#This Row],[Age]]&lt;=60, "46-60",
  TRUE, "60+")</f>
        <v>60+</v>
      </c>
    </row>
    <row r="3648" spans="1:42" x14ac:dyDescent="0.3">
      <c r="A3648">
        <v>3647</v>
      </c>
      <c r="B3648" t="s">
        <v>42</v>
      </c>
      <c r="C3648" t="s">
        <v>82</v>
      </c>
      <c r="D3648">
        <v>53</v>
      </c>
      <c r="E3648" t="s">
        <v>105</v>
      </c>
      <c r="F3648" t="s">
        <v>3754</v>
      </c>
      <c r="G3648" t="s">
        <v>5148</v>
      </c>
      <c r="H3648">
        <v>19458798500</v>
      </c>
      <c r="I3648" t="s">
        <v>5741</v>
      </c>
      <c r="J3648" t="s">
        <v>7292</v>
      </c>
      <c r="K3648">
        <v>8294.17</v>
      </c>
      <c r="L3648" s="12" t="s">
        <v>10211</v>
      </c>
      <c r="M3648" s="10" t="s">
        <v>11164</v>
      </c>
      <c r="N3648">
        <v>3647</v>
      </c>
      <c r="O3648">
        <v>45216</v>
      </c>
      <c r="P3648" t="s">
        <v>11402</v>
      </c>
      <c r="Q3648" s="16">
        <v>184.55</v>
      </c>
      <c r="R3648">
        <v>8478.7199999999993</v>
      </c>
      <c r="S3648">
        <v>29</v>
      </c>
      <c r="T3648">
        <v>3647</v>
      </c>
      <c r="U3648">
        <v>21784.62</v>
      </c>
      <c r="V3648" t="s">
        <v>11411</v>
      </c>
      <c r="W3648">
        <v>5.31</v>
      </c>
      <c r="X3648">
        <v>36</v>
      </c>
      <c r="Y3648" t="s">
        <v>9458</v>
      </c>
      <c r="Z3648" t="s">
        <v>12010</v>
      </c>
      <c r="AA3648">
        <v>3647</v>
      </c>
      <c r="AB3648" t="s">
        <v>12016</v>
      </c>
      <c r="AC3648">
        <v>5762.71</v>
      </c>
      <c r="AD3648">
        <v>1458.79</v>
      </c>
      <c r="AE3648">
        <v>72.94</v>
      </c>
      <c r="AF3648" t="s">
        <v>11195</v>
      </c>
      <c r="AG3648" t="s">
        <v>11125</v>
      </c>
      <c r="AH3648">
        <v>3039</v>
      </c>
      <c r="AI3648">
        <v>3647</v>
      </c>
      <c r="AJ3648" t="s">
        <v>11035</v>
      </c>
      <c r="AK3648" t="s">
        <v>12029</v>
      </c>
      <c r="AL3648" t="s">
        <v>12032</v>
      </c>
      <c r="AM3648" t="s">
        <v>11350</v>
      </c>
      <c r="AN3648">
        <v>1</v>
      </c>
      <c r="AO3648" s="10" t="s">
        <v>12044</v>
      </c>
      <c r="AP3648" t="str" cm="1">
        <f t="array" ref="AP3648">_xlfn.IFS(
  Table1[[#This Row],[Age]]&lt;=25, "18-25",
  Table1[[#This Row],[Age]]&lt;=35, "26-35",
  Table1[[#This Row],[Age]]&lt;=45, "36-45",
  Table1[[#This Row],[Age]]&lt;=60, "46-60",
  TRUE, "60+")</f>
        <v>46-60</v>
      </c>
    </row>
    <row r="3649" spans="1:42" x14ac:dyDescent="0.3">
      <c r="A3649">
        <v>3648</v>
      </c>
      <c r="B3649" t="s">
        <v>16</v>
      </c>
      <c r="C3649" t="s">
        <v>91</v>
      </c>
      <c r="D3649">
        <v>46</v>
      </c>
      <c r="E3649" t="s">
        <v>104</v>
      </c>
      <c r="F3649" t="s">
        <v>3755</v>
      </c>
      <c r="G3649" t="s">
        <v>5137</v>
      </c>
      <c r="H3649">
        <v>19458798501</v>
      </c>
      <c r="I3649" t="s">
        <v>6572</v>
      </c>
      <c r="J3649" t="s">
        <v>7292</v>
      </c>
      <c r="K3649">
        <v>1480.8</v>
      </c>
      <c r="L3649" s="12" t="s">
        <v>7538</v>
      </c>
      <c r="M3649" s="10" t="s">
        <v>11107</v>
      </c>
      <c r="N3649">
        <v>3648</v>
      </c>
      <c r="O3649">
        <v>45265</v>
      </c>
      <c r="P3649" t="s">
        <v>11403</v>
      </c>
      <c r="Q3649" s="16">
        <v>3195.16</v>
      </c>
      <c r="R3649">
        <v>-1714.36</v>
      </c>
      <c r="S3649">
        <v>54</v>
      </c>
      <c r="T3649">
        <v>3648</v>
      </c>
      <c r="U3649">
        <v>26385.75</v>
      </c>
      <c r="V3649" t="s">
        <v>11413</v>
      </c>
      <c r="W3649">
        <v>9.31</v>
      </c>
      <c r="X3649">
        <v>60</v>
      </c>
      <c r="Y3649" t="s">
        <v>11605</v>
      </c>
      <c r="Z3649" t="s">
        <v>12010</v>
      </c>
      <c r="AA3649">
        <v>3648</v>
      </c>
      <c r="AB3649" t="s">
        <v>12015</v>
      </c>
      <c r="AC3649">
        <v>4101.18</v>
      </c>
      <c r="AD3649">
        <v>669.18</v>
      </c>
      <c r="AE3649">
        <v>33.46</v>
      </c>
      <c r="AF3649" t="s">
        <v>11065</v>
      </c>
      <c r="AG3649" t="s">
        <v>11125</v>
      </c>
      <c r="AH3649">
        <v>9138</v>
      </c>
      <c r="AI3649">
        <v>3648</v>
      </c>
      <c r="AJ3649" t="s">
        <v>11222</v>
      </c>
      <c r="AK3649" t="s">
        <v>12029</v>
      </c>
      <c r="AL3649" t="s">
        <v>12031</v>
      </c>
      <c r="AM3649" t="s">
        <v>11091</v>
      </c>
      <c r="AN3649">
        <v>-1</v>
      </c>
      <c r="AO3649" s="10" t="s">
        <v>12036</v>
      </c>
      <c r="AP3649" t="str" cm="1">
        <f t="array" ref="AP3649">_xlfn.IFS(
  Table1[[#This Row],[Age]]&lt;=25, "18-25",
  Table1[[#This Row],[Age]]&lt;=35, "26-35",
  Table1[[#This Row],[Age]]&lt;=45, "36-45",
  Table1[[#This Row],[Age]]&lt;=60, "46-60",
  TRUE, "60+")</f>
        <v>46-60</v>
      </c>
    </row>
    <row r="3650" spans="1:42" x14ac:dyDescent="0.3">
      <c r="A3650">
        <v>3649</v>
      </c>
      <c r="B3650" t="s">
        <v>10</v>
      </c>
      <c r="C3650" t="s">
        <v>65</v>
      </c>
      <c r="D3650">
        <v>55</v>
      </c>
      <c r="E3650" t="s">
        <v>104</v>
      </c>
      <c r="F3650" t="s">
        <v>3756</v>
      </c>
      <c r="G3650" t="s">
        <v>5138</v>
      </c>
      <c r="H3650">
        <v>19458798502</v>
      </c>
      <c r="I3650" t="s">
        <v>6013</v>
      </c>
      <c r="J3650" t="s">
        <v>7291</v>
      </c>
      <c r="K3650">
        <v>6844.18</v>
      </c>
      <c r="L3650" s="12" t="s">
        <v>9136</v>
      </c>
      <c r="M3650" s="10" t="s">
        <v>11386</v>
      </c>
      <c r="N3650">
        <v>3649</v>
      </c>
      <c r="O3650">
        <v>44967</v>
      </c>
      <c r="P3650" t="s">
        <v>11404</v>
      </c>
      <c r="Q3650" s="16">
        <v>1277.6099999999999</v>
      </c>
      <c r="R3650">
        <v>5566.57</v>
      </c>
      <c r="S3650">
        <v>32</v>
      </c>
      <c r="T3650">
        <v>3649</v>
      </c>
      <c r="U3650">
        <v>20105.62</v>
      </c>
      <c r="V3650" t="s">
        <v>11413</v>
      </c>
      <c r="W3650">
        <v>6.66</v>
      </c>
      <c r="X3650">
        <v>48</v>
      </c>
      <c r="Y3650" t="s">
        <v>11437</v>
      </c>
      <c r="Z3650" t="s">
        <v>12010</v>
      </c>
      <c r="AA3650">
        <v>3649</v>
      </c>
      <c r="AB3650" t="s">
        <v>12017</v>
      </c>
      <c r="AC3650">
        <v>4632.75</v>
      </c>
      <c r="AD3650">
        <v>2716.54</v>
      </c>
      <c r="AE3650">
        <v>135.83000000000001</v>
      </c>
      <c r="AF3650" t="s">
        <v>11196</v>
      </c>
      <c r="AG3650" t="s">
        <v>11091</v>
      </c>
      <c r="AH3650">
        <v>2147</v>
      </c>
      <c r="AI3650">
        <v>3649</v>
      </c>
      <c r="AJ3650" t="s">
        <v>11309</v>
      </c>
      <c r="AK3650" t="s">
        <v>12028</v>
      </c>
      <c r="AL3650" t="s">
        <v>12032</v>
      </c>
      <c r="AM3650" t="s">
        <v>11336</v>
      </c>
      <c r="AN3650">
        <v>1</v>
      </c>
      <c r="AO3650" s="10" t="s">
        <v>12045</v>
      </c>
      <c r="AP3650" t="str" cm="1">
        <f t="array" ref="AP3650">_xlfn.IFS(
  Table1[[#This Row],[Age]]&lt;=25, "18-25",
  Table1[[#This Row],[Age]]&lt;=35, "26-35",
  Table1[[#This Row],[Age]]&lt;=45, "36-45",
  Table1[[#This Row],[Age]]&lt;=60, "46-60",
  TRUE, "60+")</f>
        <v>46-60</v>
      </c>
    </row>
    <row r="3651" spans="1:42" x14ac:dyDescent="0.3">
      <c r="A3651">
        <v>3650</v>
      </c>
      <c r="B3651" t="s">
        <v>49</v>
      </c>
      <c r="C3651" t="s">
        <v>101</v>
      </c>
      <c r="D3651">
        <v>26</v>
      </c>
      <c r="E3651" t="s">
        <v>105</v>
      </c>
      <c r="F3651" t="s">
        <v>3757</v>
      </c>
      <c r="G3651" t="s">
        <v>5139</v>
      </c>
      <c r="H3651">
        <v>19458798503</v>
      </c>
      <c r="I3651" t="s">
        <v>6335</v>
      </c>
      <c r="J3651" t="s">
        <v>7292</v>
      </c>
      <c r="K3651">
        <v>3110.86</v>
      </c>
      <c r="L3651" s="12" t="s">
        <v>10212</v>
      </c>
      <c r="M3651" s="10" t="s">
        <v>11288</v>
      </c>
      <c r="N3651">
        <v>3650</v>
      </c>
      <c r="O3651">
        <v>45045</v>
      </c>
      <c r="P3651" t="s">
        <v>11404</v>
      </c>
      <c r="Q3651" s="16">
        <v>1669.13</v>
      </c>
      <c r="R3651">
        <v>1441.73</v>
      </c>
      <c r="S3651">
        <v>38</v>
      </c>
      <c r="T3651">
        <v>3650</v>
      </c>
      <c r="U3651">
        <v>28024.99</v>
      </c>
      <c r="V3651" t="s">
        <v>11413</v>
      </c>
      <c r="W3651">
        <v>3.99</v>
      </c>
      <c r="X3651">
        <v>60</v>
      </c>
      <c r="Y3651" t="s">
        <v>10494</v>
      </c>
      <c r="Z3651" t="s">
        <v>12011</v>
      </c>
      <c r="AA3651">
        <v>3650</v>
      </c>
      <c r="AB3651" t="s">
        <v>12016</v>
      </c>
      <c r="AC3651">
        <v>4216.22</v>
      </c>
      <c r="AD3651">
        <v>2337.69</v>
      </c>
      <c r="AE3651">
        <v>116.88</v>
      </c>
      <c r="AF3651" t="s">
        <v>11271</v>
      </c>
      <c r="AG3651" t="s">
        <v>11313</v>
      </c>
      <c r="AH3651">
        <v>3361</v>
      </c>
      <c r="AI3651">
        <v>3650</v>
      </c>
      <c r="AJ3651" t="s">
        <v>11054</v>
      </c>
      <c r="AK3651" t="s">
        <v>12028</v>
      </c>
      <c r="AL3651" t="s">
        <v>12031</v>
      </c>
      <c r="AM3651" t="s">
        <v>11095</v>
      </c>
      <c r="AN3651">
        <v>1</v>
      </c>
      <c r="AO3651" s="10" t="s">
        <v>12037</v>
      </c>
      <c r="AP3651" t="str" cm="1">
        <f t="array" ref="AP3651">_xlfn.IFS(
  Table1[[#This Row],[Age]]&lt;=25, "18-25",
  Table1[[#This Row],[Age]]&lt;=35, "26-35",
  Table1[[#This Row],[Age]]&lt;=45, "36-45",
  Table1[[#This Row],[Age]]&lt;=60, "46-60",
  TRUE, "60+")</f>
        <v>26-35</v>
      </c>
    </row>
    <row r="3652" spans="1:42" x14ac:dyDescent="0.3">
      <c r="A3652">
        <v>3651</v>
      </c>
      <c r="B3652" t="s">
        <v>42</v>
      </c>
      <c r="C3652" t="s">
        <v>95</v>
      </c>
      <c r="D3652">
        <v>50</v>
      </c>
      <c r="E3652" t="s">
        <v>104</v>
      </c>
      <c r="F3652" t="s">
        <v>3758</v>
      </c>
      <c r="G3652" t="s">
        <v>5142</v>
      </c>
      <c r="H3652">
        <v>19458798504</v>
      </c>
      <c r="I3652" t="s">
        <v>6204</v>
      </c>
      <c r="J3652" t="s">
        <v>7292</v>
      </c>
      <c r="K3652">
        <v>9396.4</v>
      </c>
      <c r="L3652" s="12" t="s">
        <v>10213</v>
      </c>
      <c r="M3652" s="10" t="s">
        <v>11035</v>
      </c>
      <c r="N3652">
        <v>3651</v>
      </c>
      <c r="O3652">
        <v>45001</v>
      </c>
      <c r="P3652" t="s">
        <v>11403</v>
      </c>
      <c r="Q3652" s="16">
        <v>1214.3599999999999</v>
      </c>
      <c r="R3652">
        <v>10610.76</v>
      </c>
      <c r="S3652">
        <v>21</v>
      </c>
      <c r="T3652">
        <v>3651</v>
      </c>
      <c r="U3652">
        <v>3648.08</v>
      </c>
      <c r="V3652" t="s">
        <v>11411</v>
      </c>
      <c r="W3652">
        <v>6.75</v>
      </c>
      <c r="X3652">
        <v>12</v>
      </c>
      <c r="Y3652" t="s">
        <v>11435</v>
      </c>
      <c r="Z3652" t="s">
        <v>12011</v>
      </c>
      <c r="AA3652">
        <v>3651</v>
      </c>
      <c r="AB3652" t="s">
        <v>12015</v>
      </c>
      <c r="AC3652">
        <v>1527.09</v>
      </c>
      <c r="AD3652">
        <v>1055.6300000000001</v>
      </c>
      <c r="AE3652">
        <v>52.78</v>
      </c>
      <c r="AF3652" t="s">
        <v>11386</v>
      </c>
      <c r="AG3652" t="s">
        <v>11284</v>
      </c>
      <c r="AH3652">
        <v>9348</v>
      </c>
      <c r="AI3652">
        <v>3651</v>
      </c>
      <c r="AJ3652" t="s">
        <v>11213</v>
      </c>
      <c r="AK3652" t="s">
        <v>12028</v>
      </c>
      <c r="AL3652" t="s">
        <v>12032</v>
      </c>
      <c r="AM3652" t="s">
        <v>11334</v>
      </c>
      <c r="AN3652">
        <v>1</v>
      </c>
      <c r="AO3652" s="10" t="s">
        <v>12047</v>
      </c>
      <c r="AP3652" t="str" cm="1">
        <f t="array" ref="AP3652">_xlfn.IFS(
  Table1[[#This Row],[Age]]&lt;=25, "18-25",
  Table1[[#This Row],[Age]]&lt;=35, "26-35",
  Table1[[#This Row],[Age]]&lt;=45, "36-45",
  Table1[[#This Row],[Age]]&lt;=60, "46-60",
  TRUE, "60+")</f>
        <v>46-60</v>
      </c>
    </row>
    <row r="3653" spans="1:42" x14ac:dyDescent="0.3">
      <c r="A3653">
        <v>3652</v>
      </c>
      <c r="B3653" t="s">
        <v>34</v>
      </c>
      <c r="C3653" t="s">
        <v>81</v>
      </c>
      <c r="D3653">
        <v>39</v>
      </c>
      <c r="E3653" t="s">
        <v>105</v>
      </c>
      <c r="F3653" t="s">
        <v>3759</v>
      </c>
      <c r="G3653" t="s">
        <v>5117</v>
      </c>
      <c r="H3653">
        <v>19458798505</v>
      </c>
      <c r="I3653" t="s">
        <v>6010</v>
      </c>
      <c r="J3653" t="s">
        <v>7292</v>
      </c>
      <c r="K3653">
        <v>4757.17</v>
      </c>
      <c r="L3653" s="12" t="s">
        <v>10214</v>
      </c>
      <c r="M3653" s="10" t="s">
        <v>11147</v>
      </c>
      <c r="N3653">
        <v>3652</v>
      </c>
      <c r="O3653">
        <v>45103</v>
      </c>
      <c r="P3653" t="s">
        <v>11402</v>
      </c>
      <c r="Q3653" s="16">
        <v>289.06</v>
      </c>
      <c r="R3653">
        <v>5046.2299999999996</v>
      </c>
      <c r="S3653">
        <v>27</v>
      </c>
      <c r="T3653">
        <v>3652</v>
      </c>
      <c r="U3653">
        <v>19811.54</v>
      </c>
      <c r="V3653" t="s">
        <v>11413</v>
      </c>
      <c r="W3653">
        <v>3.87</v>
      </c>
      <c r="X3653">
        <v>60</v>
      </c>
      <c r="Y3653" t="s">
        <v>8920</v>
      </c>
      <c r="Z3653" t="s">
        <v>12010</v>
      </c>
      <c r="AA3653">
        <v>3652</v>
      </c>
      <c r="AB3653" t="s">
        <v>12015</v>
      </c>
      <c r="AC3653">
        <v>1447.98</v>
      </c>
      <c r="AD3653">
        <v>4857.6400000000003</v>
      </c>
      <c r="AE3653">
        <v>242.88</v>
      </c>
      <c r="AF3653" t="s">
        <v>11036</v>
      </c>
      <c r="AG3653" t="s">
        <v>11337</v>
      </c>
      <c r="AH3653">
        <v>8361</v>
      </c>
      <c r="AI3653">
        <v>3652</v>
      </c>
      <c r="AJ3653" t="s">
        <v>11276</v>
      </c>
      <c r="AK3653" t="s">
        <v>12028</v>
      </c>
      <c r="AL3653" t="s">
        <v>12032</v>
      </c>
      <c r="AM3653" t="s">
        <v>11280</v>
      </c>
      <c r="AN3653">
        <v>-1</v>
      </c>
      <c r="AO3653" s="10" t="s">
        <v>12043</v>
      </c>
      <c r="AP3653" t="str" cm="1">
        <f t="array" ref="AP3653">_xlfn.IFS(
  Table1[[#This Row],[Age]]&lt;=25, "18-25",
  Table1[[#This Row],[Age]]&lt;=35, "26-35",
  Table1[[#This Row],[Age]]&lt;=45, "36-45",
  Table1[[#This Row],[Age]]&lt;=60, "46-60",
  TRUE, "60+")</f>
        <v>36-45</v>
      </c>
    </row>
    <row r="3654" spans="1:42" x14ac:dyDescent="0.3">
      <c r="A3654">
        <v>3653</v>
      </c>
      <c r="B3654" t="s">
        <v>32</v>
      </c>
      <c r="C3654" t="s">
        <v>57</v>
      </c>
      <c r="D3654">
        <v>34</v>
      </c>
      <c r="E3654" t="s">
        <v>106</v>
      </c>
      <c r="F3654" t="s">
        <v>3760</v>
      </c>
      <c r="G3654" t="s">
        <v>5124</v>
      </c>
      <c r="H3654">
        <v>19458798506</v>
      </c>
      <c r="I3654" t="s">
        <v>6145</v>
      </c>
      <c r="J3654" t="s">
        <v>7291</v>
      </c>
      <c r="K3654">
        <v>6261.74</v>
      </c>
      <c r="L3654" s="12" t="s">
        <v>10215</v>
      </c>
      <c r="M3654" s="10" t="s">
        <v>11042</v>
      </c>
      <c r="N3654">
        <v>3653</v>
      </c>
      <c r="O3654">
        <v>45144</v>
      </c>
      <c r="P3654" t="s">
        <v>11403</v>
      </c>
      <c r="Q3654" s="16">
        <v>841.47</v>
      </c>
      <c r="R3654">
        <v>5420.27</v>
      </c>
      <c r="S3654">
        <v>88</v>
      </c>
      <c r="T3654">
        <v>3653</v>
      </c>
      <c r="U3654">
        <v>33765.21</v>
      </c>
      <c r="V3654" t="s">
        <v>11413</v>
      </c>
      <c r="W3654">
        <v>1.82</v>
      </c>
      <c r="X3654">
        <v>12</v>
      </c>
      <c r="Y3654" t="s">
        <v>11994</v>
      </c>
      <c r="Z3654" t="s">
        <v>12012</v>
      </c>
      <c r="AA3654">
        <v>3653</v>
      </c>
      <c r="AB3654" t="s">
        <v>12015</v>
      </c>
      <c r="AC3654">
        <v>6051.39</v>
      </c>
      <c r="AD3654">
        <v>3298</v>
      </c>
      <c r="AE3654">
        <v>164.9</v>
      </c>
      <c r="AF3654" t="s">
        <v>11194</v>
      </c>
      <c r="AG3654" t="s">
        <v>11172</v>
      </c>
      <c r="AH3654">
        <v>6143</v>
      </c>
      <c r="AI3654">
        <v>3653</v>
      </c>
      <c r="AJ3654" t="s">
        <v>11109</v>
      </c>
      <c r="AK3654" t="s">
        <v>12029</v>
      </c>
      <c r="AL3654" t="s">
        <v>12032</v>
      </c>
      <c r="AM3654" t="s">
        <v>11080</v>
      </c>
      <c r="AN3654">
        <v>1</v>
      </c>
      <c r="AO3654" s="10" t="s">
        <v>12041</v>
      </c>
      <c r="AP3654" t="str" cm="1">
        <f t="array" ref="AP3654">_xlfn.IFS(
  Table1[[#This Row],[Age]]&lt;=25, "18-25",
  Table1[[#This Row],[Age]]&lt;=35, "26-35",
  Table1[[#This Row],[Age]]&lt;=45, "36-45",
  Table1[[#This Row],[Age]]&lt;=60, "46-60",
  TRUE, "60+")</f>
        <v>26-35</v>
      </c>
    </row>
    <row r="3655" spans="1:42" x14ac:dyDescent="0.3">
      <c r="A3655">
        <v>3654</v>
      </c>
      <c r="B3655" t="s">
        <v>31</v>
      </c>
      <c r="C3655" t="s">
        <v>61</v>
      </c>
      <c r="D3655">
        <v>40</v>
      </c>
      <c r="E3655" t="s">
        <v>104</v>
      </c>
      <c r="F3655" t="s">
        <v>3761</v>
      </c>
      <c r="G3655" t="s">
        <v>5148</v>
      </c>
      <c r="H3655">
        <v>19458798507</v>
      </c>
      <c r="I3655" t="s">
        <v>6774</v>
      </c>
      <c r="J3655" t="s">
        <v>7292</v>
      </c>
      <c r="K3655">
        <v>6536.07</v>
      </c>
      <c r="L3655" s="12" t="s">
        <v>10216</v>
      </c>
      <c r="M3655" s="10" t="s">
        <v>11133</v>
      </c>
      <c r="N3655">
        <v>3654</v>
      </c>
      <c r="O3655">
        <v>44995</v>
      </c>
      <c r="P3655" t="s">
        <v>11404</v>
      </c>
      <c r="Q3655" s="16">
        <v>1044.47</v>
      </c>
      <c r="R3655">
        <v>7580.54</v>
      </c>
      <c r="S3655">
        <v>34</v>
      </c>
      <c r="T3655">
        <v>3654</v>
      </c>
      <c r="U3655">
        <v>46983.86</v>
      </c>
      <c r="V3655" t="s">
        <v>11411</v>
      </c>
      <c r="W3655">
        <v>5.37</v>
      </c>
      <c r="X3655">
        <v>60</v>
      </c>
      <c r="Y3655" t="s">
        <v>10637</v>
      </c>
      <c r="Z3655" t="s">
        <v>12012</v>
      </c>
      <c r="AA3655">
        <v>3654</v>
      </c>
      <c r="AB3655" t="s">
        <v>12017</v>
      </c>
      <c r="AC3655">
        <v>6177.48</v>
      </c>
      <c r="AD3655">
        <v>1599.08</v>
      </c>
      <c r="AE3655">
        <v>79.95</v>
      </c>
      <c r="AF3655" t="s">
        <v>11100</v>
      </c>
      <c r="AG3655" t="s">
        <v>11222</v>
      </c>
      <c r="AH3655">
        <v>7373</v>
      </c>
      <c r="AI3655">
        <v>3654</v>
      </c>
      <c r="AJ3655" t="s">
        <v>11230</v>
      </c>
      <c r="AK3655" t="s">
        <v>12027</v>
      </c>
      <c r="AL3655" t="s">
        <v>12031</v>
      </c>
      <c r="AM3655" t="s">
        <v>11087</v>
      </c>
      <c r="AN3655">
        <v>1</v>
      </c>
      <c r="AO3655" s="10" t="s">
        <v>12047</v>
      </c>
      <c r="AP3655" t="str" cm="1">
        <f t="array" ref="AP3655">_xlfn.IFS(
  Table1[[#This Row],[Age]]&lt;=25, "18-25",
  Table1[[#This Row],[Age]]&lt;=35, "26-35",
  Table1[[#This Row],[Age]]&lt;=45, "36-45",
  Table1[[#This Row],[Age]]&lt;=60, "46-60",
  TRUE, "60+")</f>
        <v>36-45</v>
      </c>
    </row>
    <row r="3656" spans="1:42" x14ac:dyDescent="0.3">
      <c r="A3656">
        <v>3655</v>
      </c>
      <c r="B3656" t="s">
        <v>2</v>
      </c>
      <c r="C3656" t="s">
        <v>60</v>
      </c>
      <c r="D3656">
        <v>53</v>
      </c>
      <c r="E3656" t="s">
        <v>106</v>
      </c>
      <c r="F3656" t="s">
        <v>3762</v>
      </c>
      <c r="G3656" t="s">
        <v>5125</v>
      </c>
      <c r="H3656">
        <v>19458798508</v>
      </c>
      <c r="I3656" t="s">
        <v>6805</v>
      </c>
      <c r="J3656" t="s">
        <v>7291</v>
      </c>
      <c r="K3656">
        <v>1000.95</v>
      </c>
      <c r="L3656" s="12" t="s">
        <v>10217</v>
      </c>
      <c r="M3656" s="10" t="s">
        <v>11148</v>
      </c>
      <c r="N3656">
        <v>3655</v>
      </c>
      <c r="O3656">
        <v>45139</v>
      </c>
      <c r="P3656" t="s">
        <v>11403</v>
      </c>
      <c r="Q3656" s="16">
        <v>2890.85</v>
      </c>
      <c r="R3656">
        <v>-1889.9</v>
      </c>
      <c r="S3656">
        <v>23</v>
      </c>
      <c r="T3656">
        <v>3655</v>
      </c>
      <c r="U3656">
        <v>42609.83</v>
      </c>
      <c r="V3656" t="s">
        <v>11412</v>
      </c>
      <c r="W3656">
        <v>8.74</v>
      </c>
      <c r="X3656">
        <v>24</v>
      </c>
      <c r="Y3656" t="s">
        <v>11582</v>
      </c>
      <c r="Z3656" t="s">
        <v>12012</v>
      </c>
      <c r="AA3656">
        <v>3655</v>
      </c>
      <c r="AB3656" t="s">
        <v>12015</v>
      </c>
      <c r="AC3656">
        <v>1654.67</v>
      </c>
      <c r="AD3656">
        <v>1841.03</v>
      </c>
      <c r="AE3656">
        <v>92.05</v>
      </c>
      <c r="AF3656" t="s">
        <v>11332</v>
      </c>
      <c r="AG3656" t="s">
        <v>11269</v>
      </c>
      <c r="AH3656">
        <v>8159</v>
      </c>
      <c r="AI3656">
        <v>3655</v>
      </c>
      <c r="AJ3656" t="s">
        <v>11096</v>
      </c>
      <c r="AK3656" t="s">
        <v>12028</v>
      </c>
      <c r="AL3656" t="s">
        <v>12032</v>
      </c>
      <c r="AM3656" t="s">
        <v>11130</v>
      </c>
      <c r="AN3656">
        <v>1</v>
      </c>
      <c r="AO3656" s="10" t="s">
        <v>12041</v>
      </c>
      <c r="AP3656" t="str" cm="1">
        <f t="array" ref="AP3656">_xlfn.IFS(
  Table1[[#This Row],[Age]]&lt;=25, "18-25",
  Table1[[#This Row],[Age]]&lt;=35, "26-35",
  Table1[[#This Row],[Age]]&lt;=45, "36-45",
  Table1[[#This Row],[Age]]&lt;=60, "46-60",
  TRUE, "60+")</f>
        <v>46-60</v>
      </c>
    </row>
    <row r="3657" spans="1:42" x14ac:dyDescent="0.3">
      <c r="A3657">
        <v>3656</v>
      </c>
      <c r="B3657" t="s">
        <v>26</v>
      </c>
      <c r="C3657" t="s">
        <v>69</v>
      </c>
      <c r="D3657">
        <v>23</v>
      </c>
      <c r="E3657" t="s">
        <v>105</v>
      </c>
      <c r="F3657" t="s">
        <v>3763</v>
      </c>
      <c r="G3657" t="s">
        <v>5142</v>
      </c>
      <c r="H3657">
        <v>19458798509</v>
      </c>
      <c r="I3657" t="s">
        <v>6194</v>
      </c>
      <c r="J3657" t="s">
        <v>7292</v>
      </c>
      <c r="K3657">
        <v>8536.73</v>
      </c>
      <c r="L3657" s="12" t="s">
        <v>10218</v>
      </c>
      <c r="M3657" s="10" t="s">
        <v>11104</v>
      </c>
      <c r="N3657">
        <v>3656</v>
      </c>
      <c r="O3657">
        <v>45230</v>
      </c>
      <c r="P3657" t="s">
        <v>11403</v>
      </c>
      <c r="Q3657" s="16">
        <v>683.43</v>
      </c>
      <c r="R3657">
        <v>7853.3</v>
      </c>
      <c r="S3657">
        <v>78</v>
      </c>
      <c r="T3657">
        <v>3656</v>
      </c>
      <c r="U3657">
        <v>48178.080000000002</v>
      </c>
      <c r="V3657" t="s">
        <v>11413</v>
      </c>
      <c r="W3657">
        <v>9.18</v>
      </c>
      <c r="X3657">
        <v>48</v>
      </c>
      <c r="Y3657" t="s">
        <v>9758</v>
      </c>
      <c r="Z3657" t="s">
        <v>12010</v>
      </c>
      <c r="AA3657">
        <v>3656</v>
      </c>
      <c r="AB3657" t="s">
        <v>12016</v>
      </c>
      <c r="AC3657">
        <v>4482.8</v>
      </c>
      <c r="AD3657">
        <v>4712.2</v>
      </c>
      <c r="AE3657">
        <v>235.61</v>
      </c>
      <c r="AF3657" t="s">
        <v>11180</v>
      </c>
      <c r="AG3657" t="s">
        <v>11115</v>
      </c>
      <c r="AH3657">
        <v>1242</v>
      </c>
      <c r="AI3657">
        <v>3656</v>
      </c>
      <c r="AJ3657" t="s">
        <v>11281</v>
      </c>
      <c r="AK3657" t="s">
        <v>12027</v>
      </c>
      <c r="AL3657" t="s">
        <v>12031</v>
      </c>
      <c r="AM3657" t="s">
        <v>11396</v>
      </c>
      <c r="AN3657">
        <v>1</v>
      </c>
      <c r="AO3657" s="10" t="s">
        <v>12044</v>
      </c>
      <c r="AP3657" t="str" cm="1">
        <f t="array" ref="AP3657">_xlfn.IFS(
  Table1[[#This Row],[Age]]&lt;=25, "18-25",
  Table1[[#This Row],[Age]]&lt;=35, "26-35",
  Table1[[#This Row],[Age]]&lt;=45, "36-45",
  Table1[[#This Row],[Age]]&lt;=60, "46-60",
  TRUE, "60+")</f>
        <v>18-25</v>
      </c>
    </row>
    <row r="3658" spans="1:42" x14ac:dyDescent="0.3">
      <c r="A3658">
        <v>3657</v>
      </c>
      <c r="B3658" t="s">
        <v>14</v>
      </c>
      <c r="C3658" t="s">
        <v>90</v>
      </c>
      <c r="D3658">
        <v>65</v>
      </c>
      <c r="E3658" t="s">
        <v>104</v>
      </c>
      <c r="F3658" t="s">
        <v>3764</v>
      </c>
      <c r="G3658" t="s">
        <v>5148</v>
      </c>
      <c r="H3658">
        <v>19458798510</v>
      </c>
      <c r="I3658" t="s">
        <v>7055</v>
      </c>
      <c r="J3658" t="s">
        <v>7291</v>
      </c>
      <c r="K3658">
        <v>1725.94</v>
      </c>
      <c r="L3658" s="12" t="s">
        <v>10219</v>
      </c>
      <c r="M3658" s="10" t="s">
        <v>11154</v>
      </c>
      <c r="N3658">
        <v>3657</v>
      </c>
      <c r="O3658">
        <v>44938</v>
      </c>
      <c r="P3658" t="s">
        <v>11404</v>
      </c>
      <c r="Q3658" s="16">
        <v>4604.3599999999997</v>
      </c>
      <c r="R3658">
        <v>-2878.42</v>
      </c>
      <c r="S3658">
        <v>39</v>
      </c>
      <c r="T3658">
        <v>3657</v>
      </c>
      <c r="U3658">
        <v>39294.22</v>
      </c>
      <c r="V3658" t="s">
        <v>11413</v>
      </c>
      <c r="W3658">
        <v>5.89</v>
      </c>
      <c r="X3658">
        <v>12</v>
      </c>
      <c r="Y3658" t="s">
        <v>11734</v>
      </c>
      <c r="Z3658" t="s">
        <v>12010</v>
      </c>
      <c r="AA3658">
        <v>3657</v>
      </c>
      <c r="AB3658" t="s">
        <v>12015</v>
      </c>
      <c r="AC3658">
        <v>9280.49</v>
      </c>
      <c r="AD3658">
        <v>2889.29</v>
      </c>
      <c r="AE3658">
        <v>144.46</v>
      </c>
      <c r="AF3658" t="s">
        <v>11283</v>
      </c>
      <c r="AG3658" t="s">
        <v>11269</v>
      </c>
      <c r="AH3658">
        <v>5323</v>
      </c>
      <c r="AI3658">
        <v>3657</v>
      </c>
      <c r="AJ3658" t="s">
        <v>11232</v>
      </c>
      <c r="AK3658" t="s">
        <v>12027</v>
      </c>
      <c r="AL3658" t="s">
        <v>12032</v>
      </c>
      <c r="AM3658" t="s">
        <v>11287</v>
      </c>
      <c r="AN3658">
        <v>1</v>
      </c>
      <c r="AO3658" s="10" t="s">
        <v>12039</v>
      </c>
      <c r="AP3658" t="str" cm="1">
        <f t="array" ref="AP3658">_xlfn.IFS(
  Table1[[#This Row],[Age]]&lt;=25, "18-25",
  Table1[[#This Row],[Age]]&lt;=35, "26-35",
  Table1[[#This Row],[Age]]&lt;=45, "36-45",
  Table1[[#This Row],[Age]]&lt;=60, "46-60",
  TRUE, "60+")</f>
        <v>60+</v>
      </c>
    </row>
    <row r="3659" spans="1:42" x14ac:dyDescent="0.3">
      <c r="A3659">
        <v>3658</v>
      </c>
      <c r="B3659" t="s">
        <v>37</v>
      </c>
      <c r="C3659" t="s">
        <v>73</v>
      </c>
      <c r="D3659">
        <v>56</v>
      </c>
      <c r="E3659" t="s">
        <v>104</v>
      </c>
      <c r="F3659" t="s">
        <v>3765</v>
      </c>
      <c r="G3659" t="s">
        <v>5110</v>
      </c>
      <c r="H3659">
        <v>19458798511</v>
      </c>
      <c r="I3659" t="s">
        <v>6005</v>
      </c>
      <c r="J3659" t="s">
        <v>7291</v>
      </c>
      <c r="K3659">
        <v>4034.45</v>
      </c>
      <c r="L3659" s="12" t="s">
        <v>7482</v>
      </c>
      <c r="M3659" s="10" t="s">
        <v>11321</v>
      </c>
      <c r="N3659">
        <v>3658</v>
      </c>
      <c r="O3659">
        <v>45039</v>
      </c>
      <c r="P3659" t="s">
        <v>11403</v>
      </c>
      <c r="Q3659" s="16">
        <v>1166.6199999999999</v>
      </c>
      <c r="R3659">
        <v>5201.07</v>
      </c>
      <c r="S3659">
        <v>69</v>
      </c>
      <c r="T3659">
        <v>3658</v>
      </c>
      <c r="U3659">
        <v>31998.25</v>
      </c>
      <c r="V3659" t="s">
        <v>11413</v>
      </c>
      <c r="W3659">
        <v>7.3</v>
      </c>
      <c r="X3659">
        <v>60</v>
      </c>
      <c r="Y3659" t="s">
        <v>11869</v>
      </c>
      <c r="Z3659" t="s">
        <v>12010</v>
      </c>
      <c r="AA3659">
        <v>3658</v>
      </c>
      <c r="AB3659" t="s">
        <v>12015</v>
      </c>
      <c r="AC3659">
        <v>4930.3999999999996</v>
      </c>
      <c r="AD3659">
        <v>559.67999999999995</v>
      </c>
      <c r="AE3659">
        <v>27.98</v>
      </c>
      <c r="AF3659" t="s">
        <v>11198</v>
      </c>
      <c r="AG3659" t="s">
        <v>11137</v>
      </c>
      <c r="AH3659">
        <v>9707</v>
      </c>
      <c r="AI3659">
        <v>3658</v>
      </c>
      <c r="AJ3659" t="s">
        <v>11309</v>
      </c>
      <c r="AK3659" t="s">
        <v>12027</v>
      </c>
      <c r="AL3659" t="s">
        <v>12031</v>
      </c>
      <c r="AM3659" t="s">
        <v>11060</v>
      </c>
      <c r="AN3659">
        <v>1</v>
      </c>
      <c r="AO3659" s="10" t="s">
        <v>12037</v>
      </c>
      <c r="AP3659" t="str" cm="1">
        <f t="array" ref="AP3659">_xlfn.IFS(
  Table1[[#This Row],[Age]]&lt;=25, "18-25",
  Table1[[#This Row],[Age]]&lt;=35, "26-35",
  Table1[[#This Row],[Age]]&lt;=45, "36-45",
  Table1[[#This Row],[Age]]&lt;=60, "46-60",
  TRUE, "60+")</f>
        <v>46-60</v>
      </c>
    </row>
    <row r="3660" spans="1:42" x14ac:dyDescent="0.3">
      <c r="A3660">
        <v>3659</v>
      </c>
      <c r="B3660" t="s">
        <v>40</v>
      </c>
      <c r="C3660" t="s">
        <v>57</v>
      </c>
      <c r="D3660">
        <v>46</v>
      </c>
      <c r="E3660" t="s">
        <v>105</v>
      </c>
      <c r="F3660" t="s">
        <v>3766</v>
      </c>
      <c r="G3660" t="s">
        <v>5115</v>
      </c>
      <c r="H3660">
        <v>19458798512</v>
      </c>
      <c r="I3660" t="s">
        <v>6104</v>
      </c>
      <c r="J3660" t="s">
        <v>7291</v>
      </c>
      <c r="K3660">
        <v>6758.38</v>
      </c>
      <c r="L3660" s="12" t="s">
        <v>10220</v>
      </c>
      <c r="M3660" s="10" t="s">
        <v>11314</v>
      </c>
      <c r="N3660">
        <v>3659</v>
      </c>
      <c r="O3660">
        <v>45196</v>
      </c>
      <c r="P3660" t="s">
        <v>11403</v>
      </c>
      <c r="Q3660" s="16">
        <v>3262.21</v>
      </c>
      <c r="R3660">
        <v>10020.59</v>
      </c>
      <c r="S3660">
        <v>73</v>
      </c>
      <c r="T3660">
        <v>3659</v>
      </c>
      <c r="U3660">
        <v>21740.35</v>
      </c>
      <c r="V3660" t="s">
        <v>11411</v>
      </c>
      <c r="W3660">
        <v>6.5</v>
      </c>
      <c r="X3660">
        <v>36</v>
      </c>
      <c r="Y3660" t="s">
        <v>10201</v>
      </c>
      <c r="Z3660" t="s">
        <v>12012</v>
      </c>
      <c r="AA3660">
        <v>3659</v>
      </c>
      <c r="AB3660" t="s">
        <v>12016</v>
      </c>
      <c r="AC3660">
        <v>4205.91</v>
      </c>
      <c r="AD3660">
        <v>4032.45</v>
      </c>
      <c r="AE3660">
        <v>201.62</v>
      </c>
      <c r="AF3660" t="s">
        <v>11212</v>
      </c>
      <c r="AG3660" t="s">
        <v>11186</v>
      </c>
      <c r="AH3660">
        <v>1111</v>
      </c>
      <c r="AI3660">
        <v>3659</v>
      </c>
      <c r="AJ3660" t="s">
        <v>11112</v>
      </c>
      <c r="AK3660" t="s">
        <v>12027</v>
      </c>
      <c r="AL3660" t="s">
        <v>12031</v>
      </c>
      <c r="AM3660" t="s">
        <v>11195</v>
      </c>
      <c r="AN3660">
        <v>1</v>
      </c>
      <c r="AO3660" s="10" t="s">
        <v>12042</v>
      </c>
      <c r="AP3660" t="str" cm="1">
        <f t="array" ref="AP3660">_xlfn.IFS(
  Table1[[#This Row],[Age]]&lt;=25, "18-25",
  Table1[[#This Row],[Age]]&lt;=35, "26-35",
  Table1[[#This Row],[Age]]&lt;=45, "36-45",
  Table1[[#This Row],[Age]]&lt;=60, "46-60",
  TRUE, "60+")</f>
        <v>46-60</v>
      </c>
    </row>
    <row r="3661" spans="1:42" x14ac:dyDescent="0.3">
      <c r="A3661">
        <v>3660</v>
      </c>
      <c r="B3661" t="s">
        <v>24</v>
      </c>
      <c r="C3661" t="s">
        <v>72</v>
      </c>
      <c r="D3661">
        <v>44</v>
      </c>
      <c r="E3661" t="s">
        <v>104</v>
      </c>
      <c r="F3661" t="s">
        <v>3767</v>
      </c>
      <c r="G3661" t="s">
        <v>5118</v>
      </c>
      <c r="H3661">
        <v>19458798513</v>
      </c>
      <c r="I3661" t="s">
        <v>7056</v>
      </c>
      <c r="J3661" t="s">
        <v>7291</v>
      </c>
      <c r="K3661">
        <v>646.67999999999995</v>
      </c>
      <c r="L3661" s="12" t="s">
        <v>8738</v>
      </c>
      <c r="M3661" s="10" t="s">
        <v>11265</v>
      </c>
      <c r="N3661">
        <v>3660</v>
      </c>
      <c r="O3661">
        <v>45246</v>
      </c>
      <c r="P3661" t="s">
        <v>11403</v>
      </c>
      <c r="Q3661" s="16">
        <v>796.33</v>
      </c>
      <c r="R3661">
        <v>-149.65</v>
      </c>
      <c r="S3661">
        <v>45</v>
      </c>
      <c r="T3661">
        <v>3660</v>
      </c>
      <c r="U3661">
        <v>7033.98</v>
      </c>
      <c r="V3661" t="s">
        <v>11412</v>
      </c>
      <c r="W3661">
        <v>8.3000000000000007</v>
      </c>
      <c r="X3661">
        <v>12</v>
      </c>
      <c r="Y3661" t="s">
        <v>7675</v>
      </c>
      <c r="Z3661" t="s">
        <v>12011</v>
      </c>
      <c r="AA3661">
        <v>3660</v>
      </c>
      <c r="AB3661" t="s">
        <v>12015</v>
      </c>
      <c r="AC3661">
        <v>1653.96</v>
      </c>
      <c r="AD3661">
        <v>4392.72</v>
      </c>
      <c r="AE3661">
        <v>219.64</v>
      </c>
      <c r="AF3661" t="s">
        <v>11166</v>
      </c>
      <c r="AG3661" t="s">
        <v>11303</v>
      </c>
      <c r="AH3661">
        <v>4998</v>
      </c>
      <c r="AI3661">
        <v>3660</v>
      </c>
      <c r="AJ3661" t="s">
        <v>11179</v>
      </c>
      <c r="AK3661" t="s">
        <v>12029</v>
      </c>
      <c r="AL3661" t="s">
        <v>12032</v>
      </c>
      <c r="AM3661" t="s">
        <v>11395</v>
      </c>
      <c r="AN3661">
        <v>1</v>
      </c>
      <c r="AO3661" s="10" t="s">
        <v>12040</v>
      </c>
      <c r="AP3661" t="str" cm="1">
        <f t="array" ref="AP3661">_xlfn.IFS(
  Table1[[#This Row],[Age]]&lt;=25, "18-25",
  Table1[[#This Row],[Age]]&lt;=35, "26-35",
  Table1[[#This Row],[Age]]&lt;=45, "36-45",
  Table1[[#This Row],[Age]]&lt;=60, "46-60",
  TRUE, "60+")</f>
        <v>36-45</v>
      </c>
    </row>
    <row r="3662" spans="1:42" x14ac:dyDescent="0.3">
      <c r="A3662">
        <v>3661</v>
      </c>
      <c r="B3662" t="s">
        <v>16</v>
      </c>
      <c r="C3662" t="s">
        <v>101</v>
      </c>
      <c r="D3662">
        <v>22</v>
      </c>
      <c r="E3662" t="s">
        <v>104</v>
      </c>
      <c r="F3662" t="s">
        <v>3768</v>
      </c>
      <c r="G3662" t="s">
        <v>5119</v>
      </c>
      <c r="H3662">
        <v>19458798514</v>
      </c>
      <c r="I3662" t="s">
        <v>5354</v>
      </c>
      <c r="J3662" t="s">
        <v>7292</v>
      </c>
      <c r="K3662">
        <v>5846.2</v>
      </c>
      <c r="L3662" s="12" t="s">
        <v>8115</v>
      </c>
      <c r="M3662" s="10" t="s">
        <v>11349</v>
      </c>
      <c r="N3662">
        <v>3661</v>
      </c>
      <c r="O3662">
        <v>44952</v>
      </c>
      <c r="P3662" t="s">
        <v>11402</v>
      </c>
      <c r="Q3662" s="16">
        <v>3977.71</v>
      </c>
      <c r="R3662">
        <v>9823.91</v>
      </c>
      <c r="S3662">
        <v>63</v>
      </c>
      <c r="T3662">
        <v>3661</v>
      </c>
      <c r="U3662">
        <v>13289.3</v>
      </c>
      <c r="V3662" t="s">
        <v>11411</v>
      </c>
      <c r="W3662">
        <v>1.93</v>
      </c>
      <c r="X3662">
        <v>24</v>
      </c>
      <c r="Y3662" t="s">
        <v>7572</v>
      </c>
      <c r="Z3662" t="s">
        <v>12012</v>
      </c>
      <c r="AA3662">
        <v>3661</v>
      </c>
      <c r="AB3662" t="s">
        <v>12016</v>
      </c>
      <c r="AC3662">
        <v>8443.23</v>
      </c>
      <c r="AD3662">
        <v>3251.33</v>
      </c>
      <c r="AE3662">
        <v>162.57</v>
      </c>
      <c r="AF3662" t="s">
        <v>11139</v>
      </c>
      <c r="AG3662" t="s">
        <v>11246</v>
      </c>
      <c r="AH3662">
        <v>7623</v>
      </c>
      <c r="AI3662">
        <v>3661</v>
      </c>
      <c r="AJ3662" t="s">
        <v>11134</v>
      </c>
      <c r="AK3662" t="s">
        <v>12029</v>
      </c>
      <c r="AL3662" t="s">
        <v>12032</v>
      </c>
      <c r="AM3662" t="s">
        <v>11381</v>
      </c>
      <c r="AN3662">
        <v>1</v>
      </c>
      <c r="AO3662" s="10" t="s">
        <v>12039</v>
      </c>
      <c r="AP3662" t="str" cm="1">
        <f t="array" ref="AP3662">_xlfn.IFS(
  Table1[[#This Row],[Age]]&lt;=25, "18-25",
  Table1[[#This Row],[Age]]&lt;=35, "26-35",
  Table1[[#This Row],[Age]]&lt;=45, "36-45",
  Table1[[#This Row],[Age]]&lt;=60, "46-60",
  TRUE, "60+")</f>
        <v>18-25</v>
      </c>
    </row>
    <row r="3663" spans="1:42" x14ac:dyDescent="0.3">
      <c r="A3663">
        <v>3662</v>
      </c>
      <c r="B3663" t="s">
        <v>3</v>
      </c>
      <c r="C3663" t="s">
        <v>97</v>
      </c>
      <c r="D3663">
        <v>26</v>
      </c>
      <c r="E3663" t="s">
        <v>104</v>
      </c>
      <c r="F3663" t="s">
        <v>3769</v>
      </c>
      <c r="G3663" t="s">
        <v>5137</v>
      </c>
      <c r="H3663">
        <v>19458798515</v>
      </c>
      <c r="I3663" t="s">
        <v>6540</v>
      </c>
      <c r="J3663" t="s">
        <v>7291</v>
      </c>
      <c r="K3663">
        <v>4158.17</v>
      </c>
      <c r="L3663" s="12" t="s">
        <v>10221</v>
      </c>
      <c r="M3663" s="10" t="s">
        <v>11378</v>
      </c>
      <c r="N3663">
        <v>3662</v>
      </c>
      <c r="O3663">
        <v>44981</v>
      </c>
      <c r="P3663" t="s">
        <v>11404</v>
      </c>
      <c r="Q3663" s="16">
        <v>366.85</v>
      </c>
      <c r="R3663">
        <v>4525.0200000000004</v>
      </c>
      <c r="S3663">
        <v>8</v>
      </c>
      <c r="T3663">
        <v>3662</v>
      </c>
      <c r="U3663">
        <v>14287.58</v>
      </c>
      <c r="V3663" t="s">
        <v>11411</v>
      </c>
      <c r="W3663">
        <v>4.6100000000000003</v>
      </c>
      <c r="X3663">
        <v>24</v>
      </c>
      <c r="Y3663" t="s">
        <v>7489</v>
      </c>
      <c r="Z3663" t="s">
        <v>12010</v>
      </c>
      <c r="AA3663">
        <v>3662</v>
      </c>
      <c r="AB3663" t="s">
        <v>12017</v>
      </c>
      <c r="AC3663">
        <v>6316.36</v>
      </c>
      <c r="AD3663">
        <v>236.65</v>
      </c>
      <c r="AE3663">
        <v>11.83</v>
      </c>
      <c r="AF3663" t="s">
        <v>11238</v>
      </c>
      <c r="AG3663" t="s">
        <v>11191</v>
      </c>
      <c r="AH3663">
        <v>6750</v>
      </c>
      <c r="AI3663">
        <v>3662</v>
      </c>
      <c r="AJ3663" t="s">
        <v>11126</v>
      </c>
      <c r="AK3663" t="s">
        <v>12028</v>
      </c>
      <c r="AL3663" t="s">
        <v>12032</v>
      </c>
      <c r="AM3663" t="s">
        <v>11089</v>
      </c>
      <c r="AN3663">
        <v>1</v>
      </c>
      <c r="AO3663" s="10" t="s">
        <v>12045</v>
      </c>
      <c r="AP3663" t="str" cm="1">
        <f t="array" ref="AP3663">_xlfn.IFS(
  Table1[[#This Row],[Age]]&lt;=25, "18-25",
  Table1[[#This Row],[Age]]&lt;=35, "26-35",
  Table1[[#This Row],[Age]]&lt;=45, "36-45",
  Table1[[#This Row],[Age]]&lt;=60, "46-60",
  TRUE, "60+")</f>
        <v>26-35</v>
      </c>
    </row>
    <row r="3664" spans="1:42" x14ac:dyDescent="0.3">
      <c r="A3664">
        <v>3663</v>
      </c>
      <c r="B3664" t="s">
        <v>19</v>
      </c>
      <c r="C3664" t="s">
        <v>69</v>
      </c>
      <c r="D3664">
        <v>41</v>
      </c>
      <c r="E3664" t="s">
        <v>106</v>
      </c>
      <c r="F3664" t="s">
        <v>3770</v>
      </c>
      <c r="G3664" t="s">
        <v>5121</v>
      </c>
      <c r="H3664">
        <v>19458798516</v>
      </c>
      <c r="I3664" t="s">
        <v>5874</v>
      </c>
      <c r="J3664" t="s">
        <v>7292</v>
      </c>
      <c r="K3664">
        <v>732.14</v>
      </c>
      <c r="L3664" s="12" t="s">
        <v>10222</v>
      </c>
      <c r="M3664" s="10" t="s">
        <v>11259</v>
      </c>
      <c r="N3664">
        <v>3663</v>
      </c>
      <c r="O3664">
        <v>45241</v>
      </c>
      <c r="P3664" t="s">
        <v>11402</v>
      </c>
      <c r="Q3664" s="16">
        <v>3690.59</v>
      </c>
      <c r="R3664">
        <v>-2958.45</v>
      </c>
      <c r="S3664">
        <v>7</v>
      </c>
      <c r="T3664">
        <v>3663</v>
      </c>
      <c r="U3664">
        <v>21966.27</v>
      </c>
      <c r="V3664" t="s">
        <v>11412</v>
      </c>
      <c r="W3664">
        <v>3.28</v>
      </c>
      <c r="X3664">
        <v>36</v>
      </c>
      <c r="Y3664" t="s">
        <v>11644</v>
      </c>
      <c r="Z3664" t="s">
        <v>12011</v>
      </c>
      <c r="AA3664">
        <v>3663</v>
      </c>
      <c r="AB3664" t="s">
        <v>12017</v>
      </c>
      <c r="AC3664">
        <v>2515.8000000000002</v>
      </c>
      <c r="AD3664">
        <v>1476.49</v>
      </c>
      <c r="AE3664">
        <v>73.819999999999993</v>
      </c>
      <c r="AF3664" t="s">
        <v>11091</v>
      </c>
      <c r="AG3664" t="s">
        <v>11160</v>
      </c>
      <c r="AH3664">
        <v>2586</v>
      </c>
      <c r="AI3664">
        <v>3663</v>
      </c>
      <c r="AJ3664" t="s">
        <v>11327</v>
      </c>
      <c r="AK3664" t="s">
        <v>12028</v>
      </c>
      <c r="AL3664" t="s">
        <v>12032</v>
      </c>
      <c r="AM3664" t="s">
        <v>11088</v>
      </c>
      <c r="AN3664">
        <v>1</v>
      </c>
      <c r="AO3664" s="10" t="s">
        <v>12040</v>
      </c>
      <c r="AP3664" t="str" cm="1">
        <f t="array" ref="AP3664">_xlfn.IFS(
  Table1[[#This Row],[Age]]&lt;=25, "18-25",
  Table1[[#This Row],[Age]]&lt;=35, "26-35",
  Table1[[#This Row],[Age]]&lt;=45, "36-45",
  Table1[[#This Row],[Age]]&lt;=60, "46-60",
  TRUE, "60+")</f>
        <v>36-45</v>
      </c>
    </row>
    <row r="3665" spans="1:42" x14ac:dyDescent="0.3">
      <c r="A3665">
        <v>3664</v>
      </c>
      <c r="B3665" t="s">
        <v>14</v>
      </c>
      <c r="C3665" t="s">
        <v>84</v>
      </c>
      <c r="D3665">
        <v>36</v>
      </c>
      <c r="E3665" t="s">
        <v>105</v>
      </c>
      <c r="F3665" t="s">
        <v>3771</v>
      </c>
      <c r="G3665" t="s">
        <v>5141</v>
      </c>
      <c r="H3665">
        <v>19458798517</v>
      </c>
      <c r="I3665" t="s">
        <v>5494</v>
      </c>
      <c r="J3665" t="s">
        <v>7291</v>
      </c>
      <c r="K3665">
        <v>7291.27</v>
      </c>
      <c r="L3665" s="12" t="s">
        <v>10223</v>
      </c>
      <c r="M3665" s="10" t="s">
        <v>11355</v>
      </c>
      <c r="N3665">
        <v>3664</v>
      </c>
      <c r="O3665">
        <v>45134</v>
      </c>
      <c r="P3665" t="s">
        <v>11404</v>
      </c>
      <c r="Q3665" s="16">
        <v>1971.9</v>
      </c>
      <c r="R3665">
        <v>9263.17</v>
      </c>
      <c r="S3665">
        <v>30</v>
      </c>
      <c r="T3665">
        <v>3664</v>
      </c>
      <c r="U3665">
        <v>30882.21</v>
      </c>
      <c r="V3665" t="s">
        <v>11411</v>
      </c>
      <c r="W3665">
        <v>1.06</v>
      </c>
      <c r="X3665">
        <v>60</v>
      </c>
      <c r="Y3665" t="s">
        <v>11918</v>
      </c>
      <c r="Z3665" t="s">
        <v>12012</v>
      </c>
      <c r="AA3665">
        <v>3664</v>
      </c>
      <c r="AB3665" t="s">
        <v>12015</v>
      </c>
      <c r="AC3665">
        <v>4739.34</v>
      </c>
      <c r="AD3665">
        <v>3661.27</v>
      </c>
      <c r="AE3665">
        <v>183.06</v>
      </c>
      <c r="AF3665" t="s">
        <v>11064</v>
      </c>
      <c r="AG3665" t="s">
        <v>11339</v>
      </c>
      <c r="AH3665">
        <v>1057</v>
      </c>
      <c r="AI3665">
        <v>3664</v>
      </c>
      <c r="AJ3665" t="s">
        <v>11200</v>
      </c>
      <c r="AK3665" t="s">
        <v>12027</v>
      </c>
      <c r="AL3665" t="s">
        <v>12032</v>
      </c>
      <c r="AM3665" t="s">
        <v>11181</v>
      </c>
      <c r="AN3665">
        <v>1</v>
      </c>
      <c r="AO3665" s="10" t="s">
        <v>12038</v>
      </c>
      <c r="AP3665" t="str" cm="1">
        <f t="array" ref="AP3665">_xlfn.IFS(
  Table1[[#This Row],[Age]]&lt;=25, "18-25",
  Table1[[#This Row],[Age]]&lt;=35, "26-35",
  Table1[[#This Row],[Age]]&lt;=45, "36-45",
  Table1[[#This Row],[Age]]&lt;=60, "46-60",
  TRUE, "60+")</f>
        <v>36-45</v>
      </c>
    </row>
    <row r="3666" spans="1:42" x14ac:dyDescent="0.3">
      <c r="A3666">
        <v>3665</v>
      </c>
      <c r="B3666" t="s">
        <v>27</v>
      </c>
      <c r="C3666" t="s">
        <v>94</v>
      </c>
      <c r="D3666">
        <v>50</v>
      </c>
      <c r="E3666" t="s">
        <v>105</v>
      </c>
      <c r="F3666" t="s">
        <v>3772</v>
      </c>
      <c r="G3666" t="s">
        <v>5129</v>
      </c>
      <c r="H3666">
        <v>19458798518</v>
      </c>
      <c r="I3666" t="s">
        <v>6911</v>
      </c>
      <c r="J3666" t="s">
        <v>7291</v>
      </c>
      <c r="K3666">
        <v>5063.2</v>
      </c>
      <c r="L3666" s="12" t="s">
        <v>10224</v>
      </c>
      <c r="M3666" s="10" t="s">
        <v>11287</v>
      </c>
      <c r="N3666">
        <v>3665</v>
      </c>
      <c r="O3666">
        <v>45005</v>
      </c>
      <c r="P3666" t="s">
        <v>11404</v>
      </c>
      <c r="Q3666" s="16">
        <v>2332.94</v>
      </c>
      <c r="R3666">
        <v>7396.14</v>
      </c>
      <c r="S3666">
        <v>12</v>
      </c>
      <c r="T3666">
        <v>3665</v>
      </c>
      <c r="U3666">
        <v>31314.43</v>
      </c>
      <c r="V3666" t="s">
        <v>11413</v>
      </c>
      <c r="W3666">
        <v>8.4700000000000006</v>
      </c>
      <c r="X3666">
        <v>60</v>
      </c>
      <c r="Y3666" t="s">
        <v>11930</v>
      </c>
      <c r="Z3666" t="s">
        <v>12012</v>
      </c>
      <c r="AA3666">
        <v>3665</v>
      </c>
      <c r="AB3666" t="s">
        <v>12017</v>
      </c>
      <c r="AC3666">
        <v>7563.39</v>
      </c>
      <c r="AD3666">
        <v>1264.76</v>
      </c>
      <c r="AE3666">
        <v>63.24</v>
      </c>
      <c r="AF3666" t="s">
        <v>11300</v>
      </c>
      <c r="AG3666" t="s">
        <v>11155</v>
      </c>
      <c r="AH3666">
        <v>5695</v>
      </c>
      <c r="AI3666">
        <v>3665</v>
      </c>
      <c r="AJ3666" t="s">
        <v>11242</v>
      </c>
      <c r="AK3666" t="s">
        <v>12027</v>
      </c>
      <c r="AL3666" t="s">
        <v>12032</v>
      </c>
      <c r="AM3666" t="s">
        <v>11042</v>
      </c>
      <c r="AN3666">
        <v>1</v>
      </c>
      <c r="AO3666" s="10" t="s">
        <v>12047</v>
      </c>
      <c r="AP3666" t="str" cm="1">
        <f t="array" ref="AP3666">_xlfn.IFS(
  Table1[[#This Row],[Age]]&lt;=25, "18-25",
  Table1[[#This Row],[Age]]&lt;=35, "26-35",
  Table1[[#This Row],[Age]]&lt;=45, "36-45",
  Table1[[#This Row],[Age]]&lt;=60, "46-60",
  TRUE, "60+")</f>
        <v>46-60</v>
      </c>
    </row>
    <row r="3667" spans="1:42" x14ac:dyDescent="0.3">
      <c r="A3667">
        <v>3666</v>
      </c>
      <c r="B3667" t="s">
        <v>18</v>
      </c>
      <c r="C3667" t="s">
        <v>71</v>
      </c>
      <c r="D3667">
        <v>47</v>
      </c>
      <c r="E3667" t="s">
        <v>105</v>
      </c>
      <c r="F3667" t="s">
        <v>3773</v>
      </c>
      <c r="G3667" t="s">
        <v>5131</v>
      </c>
      <c r="H3667">
        <v>19458798519</v>
      </c>
      <c r="I3667" t="s">
        <v>5171</v>
      </c>
      <c r="J3667" t="s">
        <v>7291</v>
      </c>
      <c r="K3667">
        <v>3104.06</v>
      </c>
      <c r="L3667" s="12" t="s">
        <v>9723</v>
      </c>
      <c r="M3667" s="10" t="s">
        <v>11115</v>
      </c>
      <c r="N3667">
        <v>3666</v>
      </c>
      <c r="O3667">
        <v>45250</v>
      </c>
      <c r="P3667" t="s">
        <v>11404</v>
      </c>
      <c r="Q3667" s="16">
        <v>1837.93</v>
      </c>
      <c r="R3667">
        <v>4941.99</v>
      </c>
      <c r="S3667">
        <v>20</v>
      </c>
      <c r="T3667">
        <v>3666</v>
      </c>
      <c r="U3667">
        <v>23321.59</v>
      </c>
      <c r="V3667" t="s">
        <v>11413</v>
      </c>
      <c r="W3667">
        <v>2.21</v>
      </c>
      <c r="X3667">
        <v>60</v>
      </c>
      <c r="Y3667" t="s">
        <v>11537</v>
      </c>
      <c r="Z3667" t="s">
        <v>12012</v>
      </c>
      <c r="AA3667">
        <v>3666</v>
      </c>
      <c r="AB3667" t="s">
        <v>12017</v>
      </c>
      <c r="AC3667">
        <v>3385.09</v>
      </c>
      <c r="AD3667">
        <v>2194.79</v>
      </c>
      <c r="AE3667">
        <v>109.74</v>
      </c>
      <c r="AF3667" t="s">
        <v>11139</v>
      </c>
      <c r="AG3667" t="s">
        <v>11270</v>
      </c>
      <c r="AH3667">
        <v>6532</v>
      </c>
      <c r="AI3667">
        <v>3666</v>
      </c>
      <c r="AJ3667" t="s">
        <v>11264</v>
      </c>
      <c r="AK3667" t="s">
        <v>12027</v>
      </c>
      <c r="AL3667" t="s">
        <v>12032</v>
      </c>
      <c r="AM3667" t="s">
        <v>11161</v>
      </c>
      <c r="AN3667">
        <v>1</v>
      </c>
      <c r="AO3667" s="10" t="s">
        <v>12040</v>
      </c>
      <c r="AP3667" t="str" cm="1">
        <f t="array" ref="AP3667">_xlfn.IFS(
  Table1[[#This Row],[Age]]&lt;=25, "18-25",
  Table1[[#This Row],[Age]]&lt;=35, "26-35",
  Table1[[#This Row],[Age]]&lt;=45, "36-45",
  Table1[[#This Row],[Age]]&lt;=60, "46-60",
  TRUE, "60+")</f>
        <v>46-60</v>
      </c>
    </row>
    <row r="3668" spans="1:42" x14ac:dyDescent="0.3">
      <c r="A3668">
        <v>3667</v>
      </c>
      <c r="B3668" t="s">
        <v>13</v>
      </c>
      <c r="C3668" t="s">
        <v>56</v>
      </c>
      <c r="D3668">
        <v>57</v>
      </c>
      <c r="E3668" t="s">
        <v>104</v>
      </c>
      <c r="F3668" t="s">
        <v>3774</v>
      </c>
      <c r="G3668" t="s">
        <v>5140</v>
      </c>
      <c r="H3668">
        <v>19458798520</v>
      </c>
      <c r="I3668" t="s">
        <v>6841</v>
      </c>
      <c r="J3668" t="s">
        <v>7291</v>
      </c>
      <c r="K3668">
        <v>934.85</v>
      </c>
      <c r="L3668" s="12" t="s">
        <v>8532</v>
      </c>
      <c r="M3668" s="10" t="s">
        <v>11235</v>
      </c>
      <c r="N3668">
        <v>3667</v>
      </c>
      <c r="O3668">
        <v>45077</v>
      </c>
      <c r="P3668" t="s">
        <v>11403</v>
      </c>
      <c r="Q3668" s="16">
        <v>2016.22</v>
      </c>
      <c r="R3668">
        <v>2951.07</v>
      </c>
      <c r="S3668">
        <v>64</v>
      </c>
      <c r="T3668">
        <v>3667</v>
      </c>
      <c r="U3668">
        <v>14457.54</v>
      </c>
      <c r="V3668" t="s">
        <v>11411</v>
      </c>
      <c r="W3668">
        <v>3.91</v>
      </c>
      <c r="X3668">
        <v>60</v>
      </c>
      <c r="Y3668" t="s">
        <v>11952</v>
      </c>
      <c r="Z3668" t="s">
        <v>12010</v>
      </c>
      <c r="AA3668">
        <v>3667</v>
      </c>
      <c r="AB3668" t="s">
        <v>12015</v>
      </c>
      <c r="AC3668">
        <v>5379.37</v>
      </c>
      <c r="AD3668">
        <v>1413.83</v>
      </c>
      <c r="AE3668">
        <v>70.69</v>
      </c>
      <c r="AF3668" t="s">
        <v>11267</v>
      </c>
      <c r="AG3668" t="s">
        <v>11317</v>
      </c>
      <c r="AH3668">
        <v>8845</v>
      </c>
      <c r="AI3668">
        <v>3667</v>
      </c>
      <c r="AJ3668" t="s">
        <v>11092</v>
      </c>
      <c r="AK3668" t="s">
        <v>12029</v>
      </c>
      <c r="AL3668" t="s">
        <v>12032</v>
      </c>
      <c r="AM3668" t="s">
        <v>11213</v>
      </c>
      <c r="AN3668">
        <v>-1</v>
      </c>
      <c r="AO3668" s="10" t="s">
        <v>12046</v>
      </c>
      <c r="AP3668" t="str" cm="1">
        <f t="array" ref="AP3668">_xlfn.IFS(
  Table1[[#This Row],[Age]]&lt;=25, "18-25",
  Table1[[#This Row],[Age]]&lt;=35, "26-35",
  Table1[[#This Row],[Age]]&lt;=45, "36-45",
  Table1[[#This Row],[Age]]&lt;=60, "46-60",
  TRUE, "60+")</f>
        <v>46-60</v>
      </c>
    </row>
    <row r="3669" spans="1:42" x14ac:dyDescent="0.3">
      <c r="A3669">
        <v>3668</v>
      </c>
      <c r="B3669" t="s">
        <v>16</v>
      </c>
      <c r="C3669" t="s">
        <v>87</v>
      </c>
      <c r="D3669">
        <v>69</v>
      </c>
      <c r="E3669" t="s">
        <v>104</v>
      </c>
      <c r="F3669" t="s">
        <v>3775</v>
      </c>
      <c r="G3669" t="s">
        <v>5143</v>
      </c>
      <c r="H3669">
        <v>19458798521</v>
      </c>
      <c r="I3669" t="s">
        <v>6776</v>
      </c>
      <c r="J3669" t="s">
        <v>7291</v>
      </c>
      <c r="K3669">
        <v>5519.99</v>
      </c>
      <c r="L3669" s="12" t="s">
        <v>10225</v>
      </c>
      <c r="M3669" s="10" t="s">
        <v>11139</v>
      </c>
      <c r="N3669">
        <v>3668</v>
      </c>
      <c r="O3669">
        <v>45254</v>
      </c>
      <c r="P3669" t="s">
        <v>11402</v>
      </c>
      <c r="Q3669" s="16">
        <v>36.57</v>
      </c>
      <c r="R3669">
        <v>5556.56</v>
      </c>
      <c r="S3669">
        <v>29</v>
      </c>
      <c r="T3669">
        <v>3668</v>
      </c>
      <c r="U3669">
        <v>3768.23</v>
      </c>
      <c r="V3669" t="s">
        <v>11412</v>
      </c>
      <c r="W3669">
        <v>8.8000000000000007</v>
      </c>
      <c r="X3669">
        <v>60</v>
      </c>
      <c r="Y3669" t="s">
        <v>7383</v>
      </c>
      <c r="Z3669" t="s">
        <v>12010</v>
      </c>
      <c r="AA3669">
        <v>3668</v>
      </c>
      <c r="AB3669" t="s">
        <v>12016</v>
      </c>
      <c r="AC3669">
        <v>5888.27</v>
      </c>
      <c r="AD3669">
        <v>508.86</v>
      </c>
      <c r="AE3669">
        <v>25.44</v>
      </c>
      <c r="AF3669" t="s">
        <v>11300</v>
      </c>
      <c r="AG3669" t="s">
        <v>11370</v>
      </c>
      <c r="AH3669">
        <v>2089</v>
      </c>
      <c r="AI3669">
        <v>3668</v>
      </c>
      <c r="AJ3669" t="s">
        <v>11221</v>
      </c>
      <c r="AK3669" t="s">
        <v>12027</v>
      </c>
      <c r="AL3669" t="s">
        <v>12031</v>
      </c>
      <c r="AM3669" t="s">
        <v>11341</v>
      </c>
      <c r="AN3669">
        <v>1</v>
      </c>
      <c r="AO3669" s="10" t="s">
        <v>12040</v>
      </c>
      <c r="AP3669" t="str" cm="1">
        <f t="array" ref="AP3669">_xlfn.IFS(
  Table1[[#This Row],[Age]]&lt;=25, "18-25",
  Table1[[#This Row],[Age]]&lt;=35, "26-35",
  Table1[[#This Row],[Age]]&lt;=45, "36-45",
  Table1[[#This Row],[Age]]&lt;=60, "46-60",
  TRUE, "60+")</f>
        <v>60+</v>
      </c>
    </row>
    <row r="3670" spans="1:42" x14ac:dyDescent="0.3">
      <c r="A3670">
        <v>3669</v>
      </c>
      <c r="B3670" t="s">
        <v>39</v>
      </c>
      <c r="C3670" t="s">
        <v>70</v>
      </c>
      <c r="D3670">
        <v>21</v>
      </c>
      <c r="E3670" t="s">
        <v>104</v>
      </c>
      <c r="F3670" t="s">
        <v>3776</v>
      </c>
      <c r="G3670" t="s">
        <v>5143</v>
      </c>
      <c r="H3670">
        <v>19458798522</v>
      </c>
      <c r="I3670" t="s">
        <v>6468</v>
      </c>
      <c r="J3670" t="s">
        <v>7292</v>
      </c>
      <c r="K3670">
        <v>3129.03</v>
      </c>
      <c r="L3670" s="12" t="s">
        <v>10226</v>
      </c>
      <c r="M3670" s="10" t="s">
        <v>11079</v>
      </c>
      <c r="N3670">
        <v>3669</v>
      </c>
      <c r="O3670">
        <v>45124</v>
      </c>
      <c r="P3670" t="s">
        <v>11404</v>
      </c>
      <c r="Q3670" s="16">
        <v>140.49</v>
      </c>
      <c r="R3670">
        <v>2988.54</v>
      </c>
      <c r="S3670">
        <v>55</v>
      </c>
      <c r="T3670">
        <v>3669</v>
      </c>
      <c r="U3670">
        <v>49452.98</v>
      </c>
      <c r="V3670" t="s">
        <v>11413</v>
      </c>
      <c r="W3670">
        <v>7.49</v>
      </c>
      <c r="X3670">
        <v>36</v>
      </c>
      <c r="Y3670" t="s">
        <v>11644</v>
      </c>
      <c r="Z3670" t="s">
        <v>12010</v>
      </c>
      <c r="AA3670">
        <v>3669</v>
      </c>
      <c r="AB3670" t="s">
        <v>12016</v>
      </c>
      <c r="AC3670">
        <v>7427.11</v>
      </c>
      <c r="AD3670">
        <v>2268.7399999999998</v>
      </c>
      <c r="AE3670">
        <v>113.44</v>
      </c>
      <c r="AF3670" t="s">
        <v>11110</v>
      </c>
      <c r="AG3670" t="s">
        <v>11041</v>
      </c>
      <c r="AH3670">
        <v>6036</v>
      </c>
      <c r="AI3670">
        <v>3669</v>
      </c>
      <c r="AJ3670" t="s">
        <v>11167</v>
      </c>
      <c r="AK3670" t="s">
        <v>12027</v>
      </c>
      <c r="AL3670" t="s">
        <v>12032</v>
      </c>
      <c r="AM3670" t="s">
        <v>11094</v>
      </c>
      <c r="AN3670">
        <v>1</v>
      </c>
      <c r="AO3670" s="10" t="s">
        <v>12038</v>
      </c>
      <c r="AP3670" t="str" cm="1">
        <f t="array" ref="AP3670">_xlfn.IFS(
  Table1[[#This Row],[Age]]&lt;=25, "18-25",
  Table1[[#This Row],[Age]]&lt;=35, "26-35",
  Table1[[#This Row],[Age]]&lt;=45, "36-45",
  Table1[[#This Row],[Age]]&lt;=60, "46-60",
  TRUE, "60+")</f>
        <v>18-25</v>
      </c>
    </row>
    <row r="3671" spans="1:42" x14ac:dyDescent="0.3">
      <c r="A3671">
        <v>3670</v>
      </c>
      <c r="B3671" t="s">
        <v>46</v>
      </c>
      <c r="C3671" t="s">
        <v>59</v>
      </c>
      <c r="D3671">
        <v>49</v>
      </c>
      <c r="E3671" t="s">
        <v>105</v>
      </c>
      <c r="F3671" t="s">
        <v>3777</v>
      </c>
      <c r="G3671" t="s">
        <v>5141</v>
      </c>
      <c r="H3671">
        <v>19458798523</v>
      </c>
      <c r="I3671" t="s">
        <v>6304</v>
      </c>
      <c r="J3671" t="s">
        <v>7291</v>
      </c>
      <c r="K3671">
        <v>9472.17</v>
      </c>
      <c r="L3671" s="12" t="s">
        <v>10227</v>
      </c>
      <c r="M3671" s="10" t="s">
        <v>11099</v>
      </c>
      <c r="N3671">
        <v>3670</v>
      </c>
      <c r="O3671">
        <v>45146</v>
      </c>
      <c r="P3671" t="s">
        <v>11402</v>
      </c>
      <c r="Q3671" s="16">
        <v>3971.74</v>
      </c>
      <c r="R3671">
        <v>5500.43</v>
      </c>
      <c r="S3671">
        <v>12</v>
      </c>
      <c r="T3671">
        <v>3670</v>
      </c>
      <c r="U3671">
        <v>47038.44</v>
      </c>
      <c r="V3671" t="s">
        <v>11412</v>
      </c>
      <c r="W3671">
        <v>6.11</v>
      </c>
      <c r="X3671">
        <v>24</v>
      </c>
      <c r="Y3671" t="s">
        <v>11802</v>
      </c>
      <c r="Z3671" t="s">
        <v>12011</v>
      </c>
      <c r="AA3671">
        <v>3670</v>
      </c>
      <c r="AB3671" t="s">
        <v>12016</v>
      </c>
      <c r="AC3671">
        <v>6153.97</v>
      </c>
      <c r="AD3671">
        <v>3137.21</v>
      </c>
      <c r="AE3671">
        <v>156.86000000000001</v>
      </c>
      <c r="AF3671" t="s">
        <v>11362</v>
      </c>
      <c r="AG3671" t="s">
        <v>11227</v>
      </c>
      <c r="AH3671">
        <v>2980</v>
      </c>
      <c r="AI3671">
        <v>3670</v>
      </c>
      <c r="AJ3671" t="s">
        <v>11247</v>
      </c>
      <c r="AK3671" t="s">
        <v>12029</v>
      </c>
      <c r="AL3671" t="s">
        <v>12032</v>
      </c>
      <c r="AM3671" t="s">
        <v>11101</v>
      </c>
      <c r="AN3671">
        <v>1</v>
      </c>
      <c r="AO3671" s="10" t="s">
        <v>12041</v>
      </c>
      <c r="AP3671" t="str" cm="1">
        <f t="array" ref="AP3671">_xlfn.IFS(
  Table1[[#This Row],[Age]]&lt;=25, "18-25",
  Table1[[#This Row],[Age]]&lt;=35, "26-35",
  Table1[[#This Row],[Age]]&lt;=45, "36-45",
  Table1[[#This Row],[Age]]&lt;=60, "46-60",
  TRUE, "60+")</f>
        <v>46-60</v>
      </c>
    </row>
    <row r="3672" spans="1:42" x14ac:dyDescent="0.3">
      <c r="A3672">
        <v>3671</v>
      </c>
      <c r="B3672" t="s">
        <v>21</v>
      </c>
      <c r="C3672" t="s">
        <v>86</v>
      </c>
      <c r="D3672">
        <v>66</v>
      </c>
      <c r="E3672" t="s">
        <v>106</v>
      </c>
      <c r="F3672" t="s">
        <v>3778</v>
      </c>
      <c r="G3672" t="s">
        <v>5146</v>
      </c>
      <c r="H3672">
        <v>19458798524</v>
      </c>
      <c r="I3672" t="s">
        <v>6763</v>
      </c>
      <c r="J3672" t="s">
        <v>7292</v>
      </c>
      <c r="K3672">
        <v>5956.01</v>
      </c>
      <c r="L3672" s="12" t="s">
        <v>8044</v>
      </c>
      <c r="M3672" s="10" t="s">
        <v>11080</v>
      </c>
      <c r="N3672">
        <v>3671</v>
      </c>
      <c r="O3672">
        <v>45230</v>
      </c>
      <c r="P3672" t="s">
        <v>11402</v>
      </c>
      <c r="Q3672" s="16">
        <v>1075.29</v>
      </c>
      <c r="R3672">
        <v>7031.3</v>
      </c>
      <c r="S3672">
        <v>84</v>
      </c>
      <c r="T3672">
        <v>3671</v>
      </c>
      <c r="U3672">
        <v>9963.3700000000008</v>
      </c>
      <c r="V3672" t="s">
        <v>11412</v>
      </c>
      <c r="W3672">
        <v>3.79</v>
      </c>
      <c r="X3672">
        <v>36</v>
      </c>
      <c r="Y3672" t="s">
        <v>11695</v>
      </c>
      <c r="Z3672" t="s">
        <v>12012</v>
      </c>
      <c r="AA3672">
        <v>3671</v>
      </c>
      <c r="AB3672" t="s">
        <v>12016</v>
      </c>
      <c r="AC3672">
        <v>5107.3900000000003</v>
      </c>
      <c r="AD3672">
        <v>1446.6</v>
      </c>
      <c r="AE3672">
        <v>72.33</v>
      </c>
      <c r="AF3672" t="s">
        <v>11227</v>
      </c>
      <c r="AG3672" t="s">
        <v>11350</v>
      </c>
      <c r="AH3672">
        <v>2791</v>
      </c>
      <c r="AI3672">
        <v>3671</v>
      </c>
      <c r="AJ3672" t="s">
        <v>11083</v>
      </c>
      <c r="AK3672" t="s">
        <v>12028</v>
      </c>
      <c r="AL3672" t="s">
        <v>12031</v>
      </c>
      <c r="AM3672" t="s">
        <v>11119</v>
      </c>
      <c r="AN3672">
        <v>1</v>
      </c>
      <c r="AO3672" s="10" t="s">
        <v>12044</v>
      </c>
      <c r="AP3672" t="str" cm="1">
        <f t="array" ref="AP3672">_xlfn.IFS(
  Table1[[#This Row],[Age]]&lt;=25, "18-25",
  Table1[[#This Row],[Age]]&lt;=35, "26-35",
  Table1[[#This Row],[Age]]&lt;=45, "36-45",
  Table1[[#This Row],[Age]]&lt;=60, "46-60",
  TRUE, "60+")</f>
        <v>60+</v>
      </c>
    </row>
    <row r="3673" spans="1:42" x14ac:dyDescent="0.3">
      <c r="A3673">
        <v>3672</v>
      </c>
      <c r="B3673" t="s">
        <v>38</v>
      </c>
      <c r="C3673" t="s">
        <v>87</v>
      </c>
      <c r="D3673">
        <v>18</v>
      </c>
      <c r="E3673" t="s">
        <v>105</v>
      </c>
      <c r="F3673" t="s">
        <v>3779</v>
      </c>
      <c r="G3673" t="s">
        <v>5120</v>
      </c>
      <c r="H3673">
        <v>19458798525</v>
      </c>
      <c r="I3673" t="s">
        <v>7057</v>
      </c>
      <c r="J3673" t="s">
        <v>7291</v>
      </c>
      <c r="K3673">
        <v>2922.14</v>
      </c>
      <c r="L3673" s="12" t="s">
        <v>10228</v>
      </c>
      <c r="M3673" s="10" t="s">
        <v>11277</v>
      </c>
      <c r="N3673">
        <v>3672</v>
      </c>
      <c r="O3673">
        <v>45187</v>
      </c>
      <c r="P3673" t="s">
        <v>11402</v>
      </c>
      <c r="Q3673" s="16">
        <v>3040.41</v>
      </c>
      <c r="R3673">
        <v>-118.27</v>
      </c>
      <c r="S3673">
        <v>22</v>
      </c>
      <c r="T3673">
        <v>3672</v>
      </c>
      <c r="U3673">
        <v>30664.400000000001</v>
      </c>
      <c r="V3673" t="s">
        <v>11413</v>
      </c>
      <c r="W3673">
        <v>5.64</v>
      </c>
      <c r="X3673">
        <v>48</v>
      </c>
      <c r="Y3673" t="s">
        <v>11614</v>
      </c>
      <c r="Z3673" t="s">
        <v>12012</v>
      </c>
      <c r="AA3673">
        <v>3672</v>
      </c>
      <c r="AB3673" t="s">
        <v>12016</v>
      </c>
      <c r="AC3673">
        <v>2556.19</v>
      </c>
      <c r="AD3673">
        <v>1132.99</v>
      </c>
      <c r="AE3673">
        <v>56.65</v>
      </c>
      <c r="AF3673" t="s">
        <v>11202</v>
      </c>
      <c r="AG3673" t="s">
        <v>11148</v>
      </c>
      <c r="AH3673">
        <v>4972</v>
      </c>
      <c r="AI3673">
        <v>3672</v>
      </c>
      <c r="AJ3673" t="s">
        <v>11363</v>
      </c>
      <c r="AK3673" t="s">
        <v>12027</v>
      </c>
      <c r="AL3673" t="s">
        <v>12032</v>
      </c>
      <c r="AM3673" t="s">
        <v>11117</v>
      </c>
      <c r="AN3673">
        <v>1</v>
      </c>
      <c r="AO3673" s="10" t="s">
        <v>12042</v>
      </c>
      <c r="AP3673" t="str" cm="1">
        <f t="array" ref="AP3673">_xlfn.IFS(
  Table1[[#This Row],[Age]]&lt;=25, "18-25",
  Table1[[#This Row],[Age]]&lt;=35, "26-35",
  Table1[[#This Row],[Age]]&lt;=45, "36-45",
  Table1[[#This Row],[Age]]&lt;=60, "46-60",
  TRUE, "60+")</f>
        <v>18-25</v>
      </c>
    </row>
    <row r="3674" spans="1:42" x14ac:dyDescent="0.3">
      <c r="A3674">
        <v>3673</v>
      </c>
      <c r="B3674" t="s">
        <v>5</v>
      </c>
      <c r="C3674" t="s">
        <v>81</v>
      </c>
      <c r="D3674">
        <v>51</v>
      </c>
      <c r="E3674" t="s">
        <v>105</v>
      </c>
      <c r="F3674" t="s">
        <v>3780</v>
      </c>
      <c r="G3674" t="s">
        <v>5139</v>
      </c>
      <c r="H3674">
        <v>19458798526</v>
      </c>
      <c r="I3674" t="s">
        <v>6838</v>
      </c>
      <c r="J3674" t="s">
        <v>7291</v>
      </c>
      <c r="K3674">
        <v>5333.32</v>
      </c>
      <c r="L3674" s="12" t="s">
        <v>10229</v>
      </c>
      <c r="M3674" s="10" t="s">
        <v>11078</v>
      </c>
      <c r="N3674">
        <v>3673</v>
      </c>
      <c r="O3674">
        <v>44947</v>
      </c>
      <c r="P3674" t="s">
        <v>11402</v>
      </c>
      <c r="Q3674" s="16">
        <v>3270.09</v>
      </c>
      <c r="R3674">
        <v>8603.41</v>
      </c>
      <c r="S3674">
        <v>23</v>
      </c>
      <c r="T3674">
        <v>3673</v>
      </c>
      <c r="U3674">
        <v>15487.06</v>
      </c>
      <c r="V3674" t="s">
        <v>11413</v>
      </c>
      <c r="W3674">
        <v>1.51</v>
      </c>
      <c r="X3674">
        <v>48</v>
      </c>
      <c r="Y3674" t="s">
        <v>11449</v>
      </c>
      <c r="Z3674" t="s">
        <v>12012</v>
      </c>
      <c r="AA3674">
        <v>3673</v>
      </c>
      <c r="AB3674" t="s">
        <v>12015</v>
      </c>
      <c r="AC3674">
        <v>3790.59</v>
      </c>
      <c r="AD3674">
        <v>623.38</v>
      </c>
      <c r="AE3674">
        <v>31.17</v>
      </c>
      <c r="AF3674" t="s">
        <v>11065</v>
      </c>
      <c r="AG3674" t="s">
        <v>11165</v>
      </c>
      <c r="AH3674">
        <v>2140</v>
      </c>
      <c r="AI3674">
        <v>3673</v>
      </c>
      <c r="AJ3674" t="s">
        <v>11283</v>
      </c>
      <c r="AK3674" t="s">
        <v>12029</v>
      </c>
      <c r="AL3674" t="s">
        <v>12032</v>
      </c>
      <c r="AM3674" t="s">
        <v>11163</v>
      </c>
      <c r="AN3674">
        <v>1</v>
      </c>
      <c r="AO3674" s="10" t="s">
        <v>12039</v>
      </c>
      <c r="AP3674" t="str" cm="1">
        <f t="array" ref="AP3674">_xlfn.IFS(
  Table1[[#This Row],[Age]]&lt;=25, "18-25",
  Table1[[#This Row],[Age]]&lt;=35, "26-35",
  Table1[[#This Row],[Age]]&lt;=45, "36-45",
  Table1[[#This Row],[Age]]&lt;=60, "46-60",
  TRUE, "60+")</f>
        <v>46-60</v>
      </c>
    </row>
    <row r="3675" spans="1:42" x14ac:dyDescent="0.3">
      <c r="A3675">
        <v>3674</v>
      </c>
      <c r="B3675" t="s">
        <v>47</v>
      </c>
      <c r="C3675" t="s">
        <v>69</v>
      </c>
      <c r="D3675">
        <v>38</v>
      </c>
      <c r="E3675" t="s">
        <v>106</v>
      </c>
      <c r="F3675" t="s">
        <v>3781</v>
      </c>
      <c r="G3675" t="s">
        <v>5139</v>
      </c>
      <c r="H3675">
        <v>19458798527</v>
      </c>
      <c r="I3675" t="s">
        <v>7058</v>
      </c>
      <c r="J3675" t="s">
        <v>7291</v>
      </c>
      <c r="K3675">
        <v>5441</v>
      </c>
      <c r="L3675" s="12" t="s">
        <v>10230</v>
      </c>
      <c r="M3675" s="10" t="s">
        <v>11348</v>
      </c>
      <c r="N3675">
        <v>3674</v>
      </c>
      <c r="O3675">
        <v>45104</v>
      </c>
      <c r="P3675" t="s">
        <v>11403</v>
      </c>
      <c r="Q3675" s="16">
        <v>3492.93</v>
      </c>
      <c r="R3675">
        <v>1948.07</v>
      </c>
      <c r="S3675">
        <v>48</v>
      </c>
      <c r="T3675">
        <v>3674</v>
      </c>
      <c r="U3675">
        <v>10526.99</v>
      </c>
      <c r="V3675" t="s">
        <v>11413</v>
      </c>
      <c r="W3675">
        <v>7.55</v>
      </c>
      <c r="X3675">
        <v>12</v>
      </c>
      <c r="Y3675" t="s">
        <v>7853</v>
      </c>
      <c r="Z3675" t="s">
        <v>12010</v>
      </c>
      <c r="AA3675">
        <v>3674</v>
      </c>
      <c r="AB3675" t="s">
        <v>12017</v>
      </c>
      <c r="AC3675">
        <v>4477.55</v>
      </c>
      <c r="AD3675">
        <v>3408.31</v>
      </c>
      <c r="AE3675">
        <v>170.42</v>
      </c>
      <c r="AF3675" t="s">
        <v>11233</v>
      </c>
      <c r="AG3675" t="s">
        <v>11322</v>
      </c>
      <c r="AH3675">
        <v>9299</v>
      </c>
      <c r="AI3675">
        <v>3674</v>
      </c>
      <c r="AJ3675" t="s">
        <v>11210</v>
      </c>
      <c r="AK3675" t="s">
        <v>12029</v>
      </c>
      <c r="AL3675" t="s">
        <v>12032</v>
      </c>
      <c r="AM3675" t="s">
        <v>11053</v>
      </c>
      <c r="AN3675">
        <v>1</v>
      </c>
      <c r="AO3675" s="10" t="s">
        <v>12043</v>
      </c>
      <c r="AP3675" t="str" cm="1">
        <f t="array" ref="AP3675">_xlfn.IFS(
  Table1[[#This Row],[Age]]&lt;=25, "18-25",
  Table1[[#This Row],[Age]]&lt;=35, "26-35",
  Table1[[#This Row],[Age]]&lt;=45, "36-45",
  Table1[[#This Row],[Age]]&lt;=60, "46-60",
  TRUE, "60+")</f>
        <v>36-45</v>
      </c>
    </row>
    <row r="3676" spans="1:42" x14ac:dyDescent="0.3">
      <c r="A3676">
        <v>3675</v>
      </c>
      <c r="B3676" t="s">
        <v>45</v>
      </c>
      <c r="C3676" t="s">
        <v>90</v>
      </c>
      <c r="D3676">
        <v>48</v>
      </c>
      <c r="E3676" t="s">
        <v>104</v>
      </c>
      <c r="F3676" t="s">
        <v>3782</v>
      </c>
      <c r="G3676" t="s">
        <v>5110</v>
      </c>
      <c r="H3676">
        <v>19458798528</v>
      </c>
      <c r="I3676" t="s">
        <v>5462</v>
      </c>
      <c r="J3676" t="s">
        <v>7291</v>
      </c>
      <c r="K3676">
        <v>7294.94</v>
      </c>
      <c r="L3676" s="12" t="s">
        <v>10231</v>
      </c>
      <c r="M3676" s="10" t="s">
        <v>11254</v>
      </c>
      <c r="N3676">
        <v>3675</v>
      </c>
      <c r="O3676">
        <v>45289</v>
      </c>
      <c r="P3676" t="s">
        <v>11403</v>
      </c>
      <c r="Q3676" s="16">
        <v>2990.74</v>
      </c>
      <c r="R3676">
        <v>10285.68</v>
      </c>
      <c r="S3676">
        <v>45</v>
      </c>
      <c r="T3676">
        <v>3675</v>
      </c>
      <c r="U3676">
        <v>34536.15</v>
      </c>
      <c r="V3676" t="s">
        <v>11413</v>
      </c>
      <c r="W3676">
        <v>3.14</v>
      </c>
      <c r="X3676">
        <v>60</v>
      </c>
      <c r="Y3676" t="s">
        <v>11513</v>
      </c>
      <c r="Z3676" t="s">
        <v>12012</v>
      </c>
      <c r="AA3676">
        <v>3675</v>
      </c>
      <c r="AB3676" t="s">
        <v>12016</v>
      </c>
      <c r="AC3676">
        <v>9226.39</v>
      </c>
      <c r="AD3676">
        <v>1137.8</v>
      </c>
      <c r="AE3676">
        <v>56.89</v>
      </c>
      <c r="AF3676" t="s">
        <v>11254</v>
      </c>
      <c r="AG3676" t="s">
        <v>11085</v>
      </c>
      <c r="AH3676">
        <v>5790</v>
      </c>
      <c r="AI3676">
        <v>3675</v>
      </c>
      <c r="AJ3676" t="s">
        <v>11200</v>
      </c>
      <c r="AK3676" t="s">
        <v>12027</v>
      </c>
      <c r="AL3676" t="s">
        <v>12032</v>
      </c>
      <c r="AM3676" t="s">
        <v>11331</v>
      </c>
      <c r="AN3676">
        <v>-1</v>
      </c>
      <c r="AO3676" s="10" t="s">
        <v>12036</v>
      </c>
      <c r="AP3676" t="str" cm="1">
        <f t="array" ref="AP3676">_xlfn.IFS(
  Table1[[#This Row],[Age]]&lt;=25, "18-25",
  Table1[[#This Row],[Age]]&lt;=35, "26-35",
  Table1[[#This Row],[Age]]&lt;=45, "36-45",
  Table1[[#This Row],[Age]]&lt;=60, "46-60",
  TRUE, "60+")</f>
        <v>46-60</v>
      </c>
    </row>
    <row r="3677" spans="1:42" x14ac:dyDescent="0.3">
      <c r="A3677">
        <v>3676</v>
      </c>
      <c r="B3677" t="s">
        <v>4</v>
      </c>
      <c r="C3677" t="s">
        <v>93</v>
      </c>
      <c r="D3677">
        <v>31</v>
      </c>
      <c r="E3677" t="s">
        <v>104</v>
      </c>
      <c r="F3677" t="s">
        <v>3783</v>
      </c>
      <c r="G3677" t="s">
        <v>5121</v>
      </c>
      <c r="H3677">
        <v>19458798529</v>
      </c>
      <c r="I3677" t="s">
        <v>7059</v>
      </c>
      <c r="J3677" t="s">
        <v>7292</v>
      </c>
      <c r="K3677">
        <v>9031.7999999999993</v>
      </c>
      <c r="L3677" s="12" t="s">
        <v>10232</v>
      </c>
      <c r="M3677" s="10" t="s">
        <v>11145</v>
      </c>
      <c r="N3677">
        <v>3676</v>
      </c>
      <c r="O3677">
        <v>44997</v>
      </c>
      <c r="P3677" t="s">
        <v>11404</v>
      </c>
      <c r="Q3677" s="16">
        <v>3147.65</v>
      </c>
      <c r="R3677">
        <v>5884.15</v>
      </c>
      <c r="S3677">
        <v>26</v>
      </c>
      <c r="T3677">
        <v>3676</v>
      </c>
      <c r="U3677">
        <v>39523.440000000002</v>
      </c>
      <c r="V3677" t="s">
        <v>11413</v>
      </c>
      <c r="W3677">
        <v>5.31</v>
      </c>
      <c r="X3677">
        <v>24</v>
      </c>
      <c r="Y3677" t="s">
        <v>8249</v>
      </c>
      <c r="Z3677" t="s">
        <v>12011</v>
      </c>
      <c r="AA3677">
        <v>3676</v>
      </c>
      <c r="AB3677" t="s">
        <v>12017</v>
      </c>
      <c r="AC3677">
        <v>6920.69</v>
      </c>
      <c r="AD3677">
        <v>2155.3200000000002</v>
      </c>
      <c r="AE3677">
        <v>107.77</v>
      </c>
      <c r="AF3677" t="s">
        <v>11054</v>
      </c>
      <c r="AG3677" t="s">
        <v>11057</v>
      </c>
      <c r="AH3677">
        <v>2297</v>
      </c>
      <c r="AI3677">
        <v>3676</v>
      </c>
      <c r="AJ3677" t="s">
        <v>11234</v>
      </c>
      <c r="AK3677" t="s">
        <v>12028</v>
      </c>
      <c r="AL3677" t="s">
        <v>12032</v>
      </c>
      <c r="AM3677" t="s">
        <v>11261</v>
      </c>
      <c r="AN3677">
        <v>1</v>
      </c>
      <c r="AO3677" s="10" t="s">
        <v>12047</v>
      </c>
      <c r="AP3677" t="str" cm="1">
        <f t="array" ref="AP3677">_xlfn.IFS(
  Table1[[#This Row],[Age]]&lt;=25, "18-25",
  Table1[[#This Row],[Age]]&lt;=35, "26-35",
  Table1[[#This Row],[Age]]&lt;=45, "36-45",
  Table1[[#This Row],[Age]]&lt;=60, "46-60",
  TRUE, "60+")</f>
        <v>26-35</v>
      </c>
    </row>
    <row r="3678" spans="1:42" x14ac:dyDescent="0.3">
      <c r="A3678">
        <v>3677</v>
      </c>
      <c r="B3678" t="s">
        <v>36</v>
      </c>
      <c r="C3678" t="s">
        <v>88</v>
      </c>
      <c r="D3678">
        <v>43</v>
      </c>
      <c r="E3678" t="s">
        <v>105</v>
      </c>
      <c r="F3678" t="s">
        <v>3784</v>
      </c>
      <c r="G3678" t="s">
        <v>5125</v>
      </c>
      <c r="H3678">
        <v>19458798530</v>
      </c>
      <c r="I3678" t="s">
        <v>5972</v>
      </c>
      <c r="J3678" t="s">
        <v>7291</v>
      </c>
      <c r="K3678">
        <v>9629.68</v>
      </c>
      <c r="L3678" s="12" t="s">
        <v>10233</v>
      </c>
      <c r="M3678" s="10" t="s">
        <v>11302</v>
      </c>
      <c r="N3678">
        <v>3677</v>
      </c>
      <c r="O3678">
        <v>45276</v>
      </c>
      <c r="P3678" t="s">
        <v>11404</v>
      </c>
      <c r="Q3678" s="16">
        <v>2911.71</v>
      </c>
      <c r="R3678">
        <v>6717.97</v>
      </c>
      <c r="S3678">
        <v>28</v>
      </c>
      <c r="T3678">
        <v>3677</v>
      </c>
      <c r="U3678">
        <v>20923.05</v>
      </c>
      <c r="V3678" t="s">
        <v>11411</v>
      </c>
      <c r="W3678">
        <v>1.85</v>
      </c>
      <c r="X3678">
        <v>12</v>
      </c>
      <c r="Y3678" t="s">
        <v>11929</v>
      </c>
      <c r="Z3678" t="s">
        <v>12011</v>
      </c>
      <c r="AA3678">
        <v>3677</v>
      </c>
      <c r="AB3678" t="s">
        <v>12016</v>
      </c>
      <c r="AC3678">
        <v>5870.04</v>
      </c>
      <c r="AD3678">
        <v>841.78</v>
      </c>
      <c r="AE3678">
        <v>42.09</v>
      </c>
      <c r="AF3678" t="s">
        <v>11271</v>
      </c>
      <c r="AG3678" t="s">
        <v>11196</v>
      </c>
      <c r="AH3678">
        <v>9926</v>
      </c>
      <c r="AI3678">
        <v>3677</v>
      </c>
      <c r="AJ3678" t="s">
        <v>11195</v>
      </c>
      <c r="AK3678" t="s">
        <v>12028</v>
      </c>
      <c r="AL3678" t="s">
        <v>12032</v>
      </c>
      <c r="AM3678" t="s">
        <v>11316</v>
      </c>
      <c r="AN3678">
        <v>1</v>
      </c>
      <c r="AO3678" s="10" t="s">
        <v>12036</v>
      </c>
      <c r="AP3678" t="str" cm="1">
        <f t="array" ref="AP3678">_xlfn.IFS(
  Table1[[#This Row],[Age]]&lt;=25, "18-25",
  Table1[[#This Row],[Age]]&lt;=35, "26-35",
  Table1[[#This Row],[Age]]&lt;=45, "36-45",
  Table1[[#This Row],[Age]]&lt;=60, "46-60",
  TRUE, "60+")</f>
        <v>36-45</v>
      </c>
    </row>
    <row r="3679" spans="1:42" x14ac:dyDescent="0.3">
      <c r="A3679">
        <v>3678</v>
      </c>
      <c r="B3679" t="s">
        <v>29</v>
      </c>
      <c r="C3679" t="s">
        <v>56</v>
      </c>
      <c r="D3679">
        <v>39</v>
      </c>
      <c r="E3679" t="s">
        <v>106</v>
      </c>
      <c r="F3679" t="s">
        <v>3785</v>
      </c>
      <c r="G3679" t="s">
        <v>5125</v>
      </c>
      <c r="H3679">
        <v>19458798531</v>
      </c>
      <c r="I3679" t="s">
        <v>7060</v>
      </c>
      <c r="J3679" t="s">
        <v>7292</v>
      </c>
      <c r="K3679">
        <v>7207.12</v>
      </c>
      <c r="L3679" s="12" t="s">
        <v>8377</v>
      </c>
      <c r="M3679" s="10" t="s">
        <v>11238</v>
      </c>
      <c r="N3679">
        <v>3678</v>
      </c>
      <c r="O3679">
        <v>45020</v>
      </c>
      <c r="P3679" t="s">
        <v>11403</v>
      </c>
      <c r="Q3679" s="16">
        <v>4641.6099999999997</v>
      </c>
      <c r="R3679">
        <v>2565.5100000000002</v>
      </c>
      <c r="S3679">
        <v>55</v>
      </c>
      <c r="T3679">
        <v>3678</v>
      </c>
      <c r="U3679">
        <v>3894.12</v>
      </c>
      <c r="V3679" t="s">
        <v>11411</v>
      </c>
      <c r="W3679">
        <v>7.4</v>
      </c>
      <c r="X3679">
        <v>48</v>
      </c>
      <c r="Y3679" t="s">
        <v>11954</v>
      </c>
      <c r="Z3679" t="s">
        <v>12011</v>
      </c>
      <c r="AA3679">
        <v>3678</v>
      </c>
      <c r="AB3679" t="s">
        <v>12015</v>
      </c>
      <c r="AC3679">
        <v>5590.57</v>
      </c>
      <c r="AD3679">
        <v>3079.59</v>
      </c>
      <c r="AE3679">
        <v>153.97999999999999</v>
      </c>
      <c r="AF3679" t="s">
        <v>11143</v>
      </c>
      <c r="AG3679" t="s">
        <v>11269</v>
      </c>
      <c r="AH3679">
        <v>2274</v>
      </c>
      <c r="AI3679">
        <v>3678</v>
      </c>
      <c r="AJ3679" t="s">
        <v>11179</v>
      </c>
      <c r="AK3679" t="s">
        <v>12029</v>
      </c>
      <c r="AL3679" t="s">
        <v>12031</v>
      </c>
      <c r="AM3679" t="s">
        <v>11276</v>
      </c>
      <c r="AN3679">
        <v>1</v>
      </c>
      <c r="AO3679" s="10" t="s">
        <v>12037</v>
      </c>
      <c r="AP3679" t="str" cm="1">
        <f t="array" ref="AP3679">_xlfn.IFS(
  Table1[[#This Row],[Age]]&lt;=25, "18-25",
  Table1[[#This Row],[Age]]&lt;=35, "26-35",
  Table1[[#This Row],[Age]]&lt;=45, "36-45",
  Table1[[#This Row],[Age]]&lt;=60, "46-60",
  TRUE, "60+")</f>
        <v>36-45</v>
      </c>
    </row>
    <row r="3680" spans="1:42" x14ac:dyDescent="0.3">
      <c r="A3680">
        <v>3679</v>
      </c>
      <c r="B3680" t="s">
        <v>7</v>
      </c>
      <c r="C3680" t="s">
        <v>53</v>
      </c>
      <c r="D3680">
        <v>51</v>
      </c>
      <c r="E3680" t="s">
        <v>105</v>
      </c>
      <c r="F3680" t="s">
        <v>3786</v>
      </c>
      <c r="G3680" t="s">
        <v>5145</v>
      </c>
      <c r="H3680">
        <v>19458798532</v>
      </c>
      <c r="I3680" t="s">
        <v>5818</v>
      </c>
      <c r="J3680" t="s">
        <v>7292</v>
      </c>
      <c r="K3680">
        <v>5504.54</v>
      </c>
      <c r="L3680" s="12" t="s">
        <v>10234</v>
      </c>
      <c r="M3680" s="10" t="s">
        <v>11047</v>
      </c>
      <c r="N3680">
        <v>3679</v>
      </c>
      <c r="O3680">
        <v>45133</v>
      </c>
      <c r="P3680" t="s">
        <v>11404</v>
      </c>
      <c r="Q3680" s="16">
        <v>3326.28</v>
      </c>
      <c r="R3680">
        <v>8830.82</v>
      </c>
      <c r="S3680">
        <v>73</v>
      </c>
      <c r="T3680">
        <v>3679</v>
      </c>
      <c r="U3680">
        <v>20673.3</v>
      </c>
      <c r="V3680" t="s">
        <v>11411</v>
      </c>
      <c r="W3680">
        <v>9.06</v>
      </c>
      <c r="X3680">
        <v>12</v>
      </c>
      <c r="Y3680" t="s">
        <v>11432</v>
      </c>
      <c r="Z3680" t="s">
        <v>12012</v>
      </c>
      <c r="AA3680">
        <v>3679</v>
      </c>
      <c r="AB3680" t="s">
        <v>12015</v>
      </c>
      <c r="AC3680">
        <v>6900.78</v>
      </c>
      <c r="AD3680">
        <v>3121.74</v>
      </c>
      <c r="AE3680">
        <v>156.09</v>
      </c>
      <c r="AF3680" t="s">
        <v>11377</v>
      </c>
      <c r="AG3680" t="s">
        <v>11331</v>
      </c>
      <c r="AH3680">
        <v>3866</v>
      </c>
      <c r="AI3680">
        <v>3679</v>
      </c>
      <c r="AJ3680" t="s">
        <v>11237</v>
      </c>
      <c r="AK3680" t="s">
        <v>12028</v>
      </c>
      <c r="AL3680" t="s">
        <v>12031</v>
      </c>
      <c r="AM3680" t="s">
        <v>11388</v>
      </c>
      <c r="AN3680">
        <v>-1</v>
      </c>
      <c r="AO3680" s="10" t="s">
        <v>12038</v>
      </c>
      <c r="AP3680" t="str" cm="1">
        <f t="array" ref="AP3680">_xlfn.IFS(
  Table1[[#This Row],[Age]]&lt;=25, "18-25",
  Table1[[#This Row],[Age]]&lt;=35, "26-35",
  Table1[[#This Row],[Age]]&lt;=45, "36-45",
  Table1[[#This Row],[Age]]&lt;=60, "46-60",
  TRUE, "60+")</f>
        <v>46-60</v>
      </c>
    </row>
    <row r="3681" spans="1:42" x14ac:dyDescent="0.3">
      <c r="A3681">
        <v>3680</v>
      </c>
      <c r="B3681" t="s">
        <v>23</v>
      </c>
      <c r="C3681" t="s">
        <v>88</v>
      </c>
      <c r="D3681">
        <v>50</v>
      </c>
      <c r="E3681" t="s">
        <v>105</v>
      </c>
      <c r="F3681" t="s">
        <v>3787</v>
      </c>
      <c r="G3681" t="s">
        <v>5109</v>
      </c>
      <c r="H3681">
        <v>19458798533</v>
      </c>
      <c r="I3681" t="s">
        <v>5342</v>
      </c>
      <c r="J3681" t="s">
        <v>7292</v>
      </c>
      <c r="K3681">
        <v>2326.83</v>
      </c>
      <c r="L3681" s="12" t="s">
        <v>10013</v>
      </c>
      <c r="M3681" s="10" t="s">
        <v>11090</v>
      </c>
      <c r="N3681">
        <v>3680</v>
      </c>
      <c r="O3681">
        <v>44999</v>
      </c>
      <c r="P3681" t="s">
        <v>11403</v>
      </c>
      <c r="Q3681" s="16">
        <v>1771.15</v>
      </c>
      <c r="R3681">
        <v>555.67999999999995</v>
      </c>
      <c r="S3681">
        <v>69</v>
      </c>
      <c r="T3681">
        <v>3680</v>
      </c>
      <c r="U3681">
        <v>27077.5</v>
      </c>
      <c r="V3681" t="s">
        <v>11413</v>
      </c>
      <c r="W3681">
        <v>5.0999999999999996</v>
      </c>
      <c r="X3681">
        <v>48</v>
      </c>
      <c r="Y3681" t="s">
        <v>10948</v>
      </c>
      <c r="Z3681" t="s">
        <v>12011</v>
      </c>
      <c r="AA3681">
        <v>3680</v>
      </c>
      <c r="AB3681" t="s">
        <v>12017</v>
      </c>
      <c r="AC3681">
        <v>3065.16</v>
      </c>
      <c r="AD3681">
        <v>4282.3500000000004</v>
      </c>
      <c r="AE3681">
        <v>214.12</v>
      </c>
      <c r="AF3681" t="s">
        <v>11108</v>
      </c>
      <c r="AG3681" t="s">
        <v>11339</v>
      </c>
      <c r="AH3681">
        <v>7361</v>
      </c>
      <c r="AI3681">
        <v>3680</v>
      </c>
      <c r="AJ3681" t="s">
        <v>11249</v>
      </c>
      <c r="AK3681" t="s">
        <v>12027</v>
      </c>
      <c r="AL3681" t="s">
        <v>12031</v>
      </c>
      <c r="AM3681" t="s">
        <v>11167</v>
      </c>
      <c r="AN3681">
        <v>1</v>
      </c>
      <c r="AO3681" s="10" t="s">
        <v>12047</v>
      </c>
      <c r="AP3681" t="str" cm="1">
        <f t="array" ref="AP3681">_xlfn.IFS(
  Table1[[#This Row],[Age]]&lt;=25, "18-25",
  Table1[[#This Row],[Age]]&lt;=35, "26-35",
  Table1[[#This Row],[Age]]&lt;=45, "36-45",
  Table1[[#This Row],[Age]]&lt;=60, "46-60",
  TRUE, "60+")</f>
        <v>46-60</v>
      </c>
    </row>
    <row r="3682" spans="1:42" x14ac:dyDescent="0.3">
      <c r="A3682">
        <v>3681</v>
      </c>
      <c r="B3682" t="s">
        <v>43</v>
      </c>
      <c r="C3682" t="s">
        <v>101</v>
      </c>
      <c r="D3682">
        <v>30</v>
      </c>
      <c r="E3682" t="s">
        <v>106</v>
      </c>
      <c r="F3682" t="s">
        <v>3788</v>
      </c>
      <c r="G3682" t="s">
        <v>5119</v>
      </c>
      <c r="H3682">
        <v>19458798534</v>
      </c>
      <c r="I3682" t="s">
        <v>7061</v>
      </c>
      <c r="J3682" t="s">
        <v>7292</v>
      </c>
      <c r="K3682">
        <v>4089.99</v>
      </c>
      <c r="L3682" s="12" t="s">
        <v>10235</v>
      </c>
      <c r="M3682" s="10" t="s">
        <v>11091</v>
      </c>
      <c r="N3682">
        <v>3681</v>
      </c>
      <c r="O3682">
        <v>45081</v>
      </c>
      <c r="P3682" t="s">
        <v>11402</v>
      </c>
      <c r="Q3682" s="16">
        <v>1789.62</v>
      </c>
      <c r="R3682">
        <v>5879.61</v>
      </c>
      <c r="S3682">
        <v>2</v>
      </c>
      <c r="T3682">
        <v>3681</v>
      </c>
      <c r="U3682">
        <v>44767.61</v>
      </c>
      <c r="V3682" t="s">
        <v>11412</v>
      </c>
      <c r="W3682">
        <v>1.75</v>
      </c>
      <c r="X3682">
        <v>48</v>
      </c>
      <c r="Y3682" t="s">
        <v>7768</v>
      </c>
      <c r="Z3682" t="s">
        <v>12012</v>
      </c>
      <c r="AA3682">
        <v>3681</v>
      </c>
      <c r="AB3682" t="s">
        <v>12017</v>
      </c>
      <c r="AC3682">
        <v>4853.4799999999996</v>
      </c>
      <c r="AD3682">
        <v>4926.6400000000003</v>
      </c>
      <c r="AE3682">
        <v>246.33</v>
      </c>
      <c r="AF3682" t="s">
        <v>11178</v>
      </c>
      <c r="AG3682" t="s">
        <v>11304</v>
      </c>
      <c r="AH3682">
        <v>1506</v>
      </c>
      <c r="AI3682">
        <v>3681</v>
      </c>
      <c r="AJ3682" t="s">
        <v>11201</v>
      </c>
      <c r="AK3682" t="s">
        <v>12027</v>
      </c>
      <c r="AL3682" t="s">
        <v>12032</v>
      </c>
      <c r="AM3682" t="s">
        <v>11082</v>
      </c>
      <c r="AN3682">
        <v>1</v>
      </c>
      <c r="AO3682" s="10" t="s">
        <v>12043</v>
      </c>
      <c r="AP3682" t="str" cm="1">
        <f t="array" ref="AP3682">_xlfn.IFS(
  Table1[[#This Row],[Age]]&lt;=25, "18-25",
  Table1[[#This Row],[Age]]&lt;=35, "26-35",
  Table1[[#This Row],[Age]]&lt;=45, "36-45",
  Table1[[#This Row],[Age]]&lt;=60, "46-60",
  TRUE, "60+")</f>
        <v>26-35</v>
      </c>
    </row>
    <row r="3683" spans="1:42" x14ac:dyDescent="0.3">
      <c r="A3683">
        <v>3682</v>
      </c>
      <c r="B3683" t="s">
        <v>22</v>
      </c>
      <c r="C3683" t="s">
        <v>60</v>
      </c>
      <c r="D3683">
        <v>49</v>
      </c>
      <c r="E3683" t="s">
        <v>106</v>
      </c>
      <c r="F3683" t="s">
        <v>3789</v>
      </c>
      <c r="G3683" t="s">
        <v>5147</v>
      </c>
      <c r="H3683">
        <v>19458798535</v>
      </c>
      <c r="I3683" t="s">
        <v>6502</v>
      </c>
      <c r="J3683" t="s">
        <v>7292</v>
      </c>
      <c r="K3683">
        <v>4939.01</v>
      </c>
      <c r="L3683" s="12" t="s">
        <v>10236</v>
      </c>
      <c r="M3683" s="10" t="s">
        <v>11223</v>
      </c>
      <c r="N3683">
        <v>3682</v>
      </c>
      <c r="O3683">
        <v>45184</v>
      </c>
      <c r="P3683" t="s">
        <v>11402</v>
      </c>
      <c r="Q3683" s="16">
        <v>407.24</v>
      </c>
      <c r="R3683">
        <v>5346.25</v>
      </c>
      <c r="S3683">
        <v>28</v>
      </c>
      <c r="T3683">
        <v>3682</v>
      </c>
      <c r="U3683">
        <v>33183.33</v>
      </c>
      <c r="V3683" t="s">
        <v>11411</v>
      </c>
      <c r="W3683">
        <v>9.51</v>
      </c>
      <c r="X3683">
        <v>36</v>
      </c>
      <c r="Y3683" t="s">
        <v>11808</v>
      </c>
      <c r="Z3683" t="s">
        <v>12011</v>
      </c>
      <c r="AA3683">
        <v>3682</v>
      </c>
      <c r="AB3683" t="s">
        <v>12017</v>
      </c>
      <c r="AC3683">
        <v>6079.69</v>
      </c>
      <c r="AD3683">
        <v>4506.93</v>
      </c>
      <c r="AE3683">
        <v>225.35</v>
      </c>
      <c r="AF3683" t="s">
        <v>11048</v>
      </c>
      <c r="AG3683" t="s">
        <v>11207</v>
      </c>
      <c r="AH3683">
        <v>7708</v>
      </c>
      <c r="AI3683">
        <v>3682</v>
      </c>
      <c r="AJ3683" t="s">
        <v>11155</v>
      </c>
      <c r="AK3683" t="s">
        <v>12027</v>
      </c>
      <c r="AL3683" t="s">
        <v>12032</v>
      </c>
      <c r="AM3683" t="s">
        <v>11258</v>
      </c>
      <c r="AN3683">
        <v>1</v>
      </c>
      <c r="AO3683" s="10" t="s">
        <v>12042</v>
      </c>
      <c r="AP3683" t="str" cm="1">
        <f t="array" ref="AP3683">_xlfn.IFS(
  Table1[[#This Row],[Age]]&lt;=25, "18-25",
  Table1[[#This Row],[Age]]&lt;=35, "26-35",
  Table1[[#This Row],[Age]]&lt;=45, "36-45",
  Table1[[#This Row],[Age]]&lt;=60, "46-60",
  TRUE, "60+")</f>
        <v>46-60</v>
      </c>
    </row>
    <row r="3684" spans="1:42" x14ac:dyDescent="0.3">
      <c r="A3684">
        <v>3683</v>
      </c>
      <c r="B3684" t="s">
        <v>9</v>
      </c>
      <c r="C3684" t="s">
        <v>88</v>
      </c>
      <c r="D3684">
        <v>25</v>
      </c>
      <c r="E3684" t="s">
        <v>104</v>
      </c>
      <c r="F3684" t="s">
        <v>3790</v>
      </c>
      <c r="G3684" t="s">
        <v>5148</v>
      </c>
      <c r="H3684">
        <v>19458798536</v>
      </c>
      <c r="I3684" t="s">
        <v>5232</v>
      </c>
      <c r="J3684" t="s">
        <v>7292</v>
      </c>
      <c r="K3684">
        <v>1370.87</v>
      </c>
      <c r="L3684" s="12" t="s">
        <v>10237</v>
      </c>
      <c r="M3684" s="10" t="s">
        <v>11124</v>
      </c>
      <c r="N3684">
        <v>3683</v>
      </c>
      <c r="O3684">
        <v>45154</v>
      </c>
      <c r="P3684" t="s">
        <v>11403</v>
      </c>
      <c r="Q3684" s="16">
        <v>4959.01</v>
      </c>
      <c r="R3684">
        <v>-3588.14</v>
      </c>
      <c r="S3684">
        <v>77</v>
      </c>
      <c r="T3684">
        <v>3683</v>
      </c>
      <c r="U3684">
        <v>35814.33</v>
      </c>
      <c r="V3684" t="s">
        <v>11412</v>
      </c>
      <c r="W3684">
        <v>5.0199999999999996</v>
      </c>
      <c r="X3684">
        <v>12</v>
      </c>
      <c r="Y3684" t="s">
        <v>11688</v>
      </c>
      <c r="Z3684" t="s">
        <v>12012</v>
      </c>
      <c r="AA3684">
        <v>3683</v>
      </c>
      <c r="AB3684" t="s">
        <v>12017</v>
      </c>
      <c r="AC3684">
        <v>4309.46</v>
      </c>
      <c r="AD3684">
        <v>4114.1000000000004</v>
      </c>
      <c r="AE3684">
        <v>205.71</v>
      </c>
      <c r="AF3684" t="s">
        <v>11106</v>
      </c>
      <c r="AG3684" t="s">
        <v>11194</v>
      </c>
      <c r="AH3684">
        <v>5340</v>
      </c>
      <c r="AI3684">
        <v>3683</v>
      </c>
      <c r="AJ3684" t="s">
        <v>11089</v>
      </c>
      <c r="AK3684" t="s">
        <v>12029</v>
      </c>
      <c r="AL3684" t="s">
        <v>12032</v>
      </c>
      <c r="AM3684" t="s">
        <v>11338</v>
      </c>
      <c r="AN3684">
        <v>1</v>
      </c>
      <c r="AO3684" s="10" t="s">
        <v>12041</v>
      </c>
      <c r="AP3684" t="str" cm="1">
        <f t="array" ref="AP3684">_xlfn.IFS(
  Table1[[#This Row],[Age]]&lt;=25, "18-25",
  Table1[[#This Row],[Age]]&lt;=35, "26-35",
  Table1[[#This Row],[Age]]&lt;=45, "36-45",
  Table1[[#This Row],[Age]]&lt;=60, "46-60",
  TRUE, "60+")</f>
        <v>18-25</v>
      </c>
    </row>
    <row r="3685" spans="1:42" x14ac:dyDescent="0.3">
      <c r="A3685">
        <v>3684</v>
      </c>
      <c r="B3685" t="s">
        <v>11</v>
      </c>
      <c r="C3685" t="s">
        <v>80</v>
      </c>
      <c r="D3685">
        <v>39</v>
      </c>
      <c r="E3685" t="s">
        <v>105</v>
      </c>
      <c r="F3685" t="s">
        <v>3791</v>
      </c>
      <c r="G3685" t="s">
        <v>5109</v>
      </c>
      <c r="H3685">
        <v>19458798537</v>
      </c>
      <c r="I3685" t="s">
        <v>5521</v>
      </c>
      <c r="J3685" t="s">
        <v>7291</v>
      </c>
      <c r="K3685">
        <v>2638.4</v>
      </c>
      <c r="L3685" s="12" t="s">
        <v>10238</v>
      </c>
      <c r="M3685" s="10" t="s">
        <v>11193</v>
      </c>
      <c r="N3685">
        <v>3684</v>
      </c>
      <c r="O3685">
        <v>45273</v>
      </c>
      <c r="P3685" t="s">
        <v>11404</v>
      </c>
      <c r="Q3685" s="16">
        <v>4454.92</v>
      </c>
      <c r="R3685">
        <v>-1816.52</v>
      </c>
      <c r="S3685">
        <v>79</v>
      </c>
      <c r="T3685">
        <v>3684</v>
      </c>
      <c r="U3685">
        <v>10928.93</v>
      </c>
      <c r="V3685" t="s">
        <v>11413</v>
      </c>
      <c r="W3685">
        <v>1.72</v>
      </c>
      <c r="X3685">
        <v>48</v>
      </c>
      <c r="Y3685" t="s">
        <v>11606</v>
      </c>
      <c r="Z3685" t="s">
        <v>12011</v>
      </c>
      <c r="AA3685">
        <v>3684</v>
      </c>
      <c r="AB3685" t="s">
        <v>12015</v>
      </c>
      <c r="AC3685">
        <v>1469.03</v>
      </c>
      <c r="AD3685">
        <v>4416.76</v>
      </c>
      <c r="AE3685">
        <v>220.84</v>
      </c>
      <c r="AF3685" t="s">
        <v>11263</v>
      </c>
      <c r="AG3685" t="s">
        <v>11155</v>
      </c>
      <c r="AH3685">
        <v>365</v>
      </c>
      <c r="AI3685">
        <v>3684</v>
      </c>
      <c r="AJ3685" t="s">
        <v>11103</v>
      </c>
      <c r="AK3685" t="s">
        <v>12027</v>
      </c>
      <c r="AL3685" t="s">
        <v>12032</v>
      </c>
      <c r="AM3685" t="s">
        <v>11362</v>
      </c>
      <c r="AN3685">
        <v>1</v>
      </c>
      <c r="AO3685" s="10" t="s">
        <v>12036</v>
      </c>
      <c r="AP3685" t="str" cm="1">
        <f t="array" ref="AP3685">_xlfn.IFS(
  Table1[[#This Row],[Age]]&lt;=25, "18-25",
  Table1[[#This Row],[Age]]&lt;=35, "26-35",
  Table1[[#This Row],[Age]]&lt;=45, "36-45",
  Table1[[#This Row],[Age]]&lt;=60, "46-60",
  TRUE, "60+")</f>
        <v>36-45</v>
      </c>
    </row>
    <row r="3686" spans="1:42" x14ac:dyDescent="0.3">
      <c r="A3686">
        <v>3685</v>
      </c>
      <c r="B3686" t="s">
        <v>19</v>
      </c>
      <c r="C3686" t="s">
        <v>90</v>
      </c>
      <c r="D3686">
        <v>58</v>
      </c>
      <c r="E3686" t="s">
        <v>106</v>
      </c>
      <c r="F3686" t="s">
        <v>3792</v>
      </c>
      <c r="G3686" t="s">
        <v>5137</v>
      </c>
      <c r="H3686">
        <v>19458798538</v>
      </c>
      <c r="I3686" t="s">
        <v>5461</v>
      </c>
      <c r="J3686" t="s">
        <v>7292</v>
      </c>
      <c r="K3686">
        <v>9846.08</v>
      </c>
      <c r="L3686" s="12" t="s">
        <v>9100</v>
      </c>
      <c r="M3686" s="10" t="s">
        <v>11236</v>
      </c>
      <c r="N3686">
        <v>3685</v>
      </c>
      <c r="O3686">
        <v>45101</v>
      </c>
      <c r="P3686" t="s">
        <v>11404</v>
      </c>
      <c r="Q3686" s="16">
        <v>224.91</v>
      </c>
      <c r="R3686">
        <v>9621.17</v>
      </c>
      <c r="S3686">
        <v>53</v>
      </c>
      <c r="T3686">
        <v>3685</v>
      </c>
      <c r="U3686">
        <v>36293.31</v>
      </c>
      <c r="V3686" t="s">
        <v>11413</v>
      </c>
      <c r="W3686">
        <v>2.7</v>
      </c>
      <c r="X3686">
        <v>24</v>
      </c>
      <c r="Y3686" t="s">
        <v>11861</v>
      </c>
      <c r="Z3686" t="s">
        <v>12011</v>
      </c>
      <c r="AA3686">
        <v>3685</v>
      </c>
      <c r="AB3686" t="s">
        <v>12017</v>
      </c>
      <c r="AC3686">
        <v>4857.12</v>
      </c>
      <c r="AD3686">
        <v>268.98</v>
      </c>
      <c r="AE3686">
        <v>13.45</v>
      </c>
      <c r="AF3686" t="s">
        <v>11236</v>
      </c>
      <c r="AG3686" t="s">
        <v>11387</v>
      </c>
      <c r="AH3686">
        <v>6972</v>
      </c>
      <c r="AI3686">
        <v>3685</v>
      </c>
      <c r="AJ3686" t="s">
        <v>11037</v>
      </c>
      <c r="AK3686" t="s">
        <v>12029</v>
      </c>
      <c r="AL3686" t="s">
        <v>12032</v>
      </c>
      <c r="AM3686" t="s">
        <v>11264</v>
      </c>
      <c r="AN3686">
        <v>1</v>
      </c>
      <c r="AO3686" s="10" t="s">
        <v>12043</v>
      </c>
      <c r="AP3686" t="str" cm="1">
        <f t="array" ref="AP3686">_xlfn.IFS(
  Table1[[#This Row],[Age]]&lt;=25, "18-25",
  Table1[[#This Row],[Age]]&lt;=35, "26-35",
  Table1[[#This Row],[Age]]&lt;=45, "36-45",
  Table1[[#This Row],[Age]]&lt;=60, "46-60",
  TRUE, "60+")</f>
        <v>46-60</v>
      </c>
    </row>
    <row r="3687" spans="1:42" x14ac:dyDescent="0.3">
      <c r="A3687">
        <v>3686</v>
      </c>
      <c r="B3687" t="s">
        <v>26</v>
      </c>
      <c r="C3687" t="s">
        <v>78</v>
      </c>
      <c r="D3687">
        <v>37</v>
      </c>
      <c r="E3687" t="s">
        <v>106</v>
      </c>
      <c r="F3687" t="s">
        <v>3793</v>
      </c>
      <c r="G3687" t="s">
        <v>5136</v>
      </c>
      <c r="H3687">
        <v>19458798539</v>
      </c>
      <c r="I3687" t="s">
        <v>5747</v>
      </c>
      <c r="J3687" t="s">
        <v>7292</v>
      </c>
      <c r="K3687">
        <v>7591.23</v>
      </c>
      <c r="L3687" s="12" t="s">
        <v>10239</v>
      </c>
      <c r="M3687" s="10" t="s">
        <v>11157</v>
      </c>
      <c r="N3687">
        <v>3686</v>
      </c>
      <c r="O3687">
        <v>45222</v>
      </c>
      <c r="P3687" t="s">
        <v>11403</v>
      </c>
      <c r="Q3687" s="16">
        <v>4310.28</v>
      </c>
      <c r="R3687">
        <v>3280.95</v>
      </c>
      <c r="S3687">
        <v>14</v>
      </c>
      <c r="T3687">
        <v>3686</v>
      </c>
      <c r="U3687">
        <v>25589.42</v>
      </c>
      <c r="V3687" t="s">
        <v>11411</v>
      </c>
      <c r="W3687">
        <v>2.08</v>
      </c>
      <c r="X3687">
        <v>48</v>
      </c>
      <c r="Y3687" t="s">
        <v>11418</v>
      </c>
      <c r="Z3687" t="s">
        <v>12011</v>
      </c>
      <c r="AA3687">
        <v>3686</v>
      </c>
      <c r="AB3687" t="s">
        <v>12016</v>
      </c>
      <c r="AC3687">
        <v>2251.2600000000002</v>
      </c>
      <c r="AD3687">
        <v>3807.89</v>
      </c>
      <c r="AE3687">
        <v>190.39</v>
      </c>
      <c r="AF3687" t="s">
        <v>11251</v>
      </c>
      <c r="AG3687" t="s">
        <v>11347</v>
      </c>
      <c r="AH3687">
        <v>3873</v>
      </c>
      <c r="AI3687">
        <v>3686</v>
      </c>
      <c r="AJ3687" t="s">
        <v>11145</v>
      </c>
      <c r="AK3687" t="s">
        <v>12027</v>
      </c>
      <c r="AL3687" t="s">
        <v>12032</v>
      </c>
      <c r="AM3687" t="s">
        <v>11302</v>
      </c>
      <c r="AN3687">
        <v>1</v>
      </c>
      <c r="AO3687" s="10" t="s">
        <v>12044</v>
      </c>
      <c r="AP3687" t="str" cm="1">
        <f t="array" ref="AP3687">_xlfn.IFS(
  Table1[[#This Row],[Age]]&lt;=25, "18-25",
  Table1[[#This Row],[Age]]&lt;=35, "26-35",
  Table1[[#This Row],[Age]]&lt;=45, "36-45",
  Table1[[#This Row],[Age]]&lt;=60, "46-60",
  TRUE, "60+")</f>
        <v>36-45</v>
      </c>
    </row>
    <row r="3688" spans="1:42" x14ac:dyDescent="0.3">
      <c r="A3688">
        <v>3687</v>
      </c>
      <c r="B3688" t="s">
        <v>7</v>
      </c>
      <c r="C3688" t="s">
        <v>39</v>
      </c>
      <c r="D3688">
        <v>38</v>
      </c>
      <c r="E3688" t="s">
        <v>106</v>
      </c>
      <c r="F3688" t="s">
        <v>3794</v>
      </c>
      <c r="G3688" t="s">
        <v>5138</v>
      </c>
      <c r="H3688">
        <v>19458798540</v>
      </c>
      <c r="I3688" t="s">
        <v>7062</v>
      </c>
      <c r="J3688" t="s">
        <v>7292</v>
      </c>
      <c r="K3688">
        <v>4871.87</v>
      </c>
      <c r="L3688" s="12" t="s">
        <v>7649</v>
      </c>
      <c r="M3688" s="10" t="s">
        <v>11124</v>
      </c>
      <c r="N3688">
        <v>3687</v>
      </c>
      <c r="O3688">
        <v>45143</v>
      </c>
      <c r="P3688" t="s">
        <v>11403</v>
      </c>
      <c r="Q3688" s="16">
        <v>700.74</v>
      </c>
      <c r="R3688">
        <v>4171.13</v>
      </c>
      <c r="S3688">
        <v>46</v>
      </c>
      <c r="T3688">
        <v>3687</v>
      </c>
      <c r="U3688">
        <v>41200.17</v>
      </c>
      <c r="V3688" t="s">
        <v>11412</v>
      </c>
      <c r="W3688">
        <v>2.78</v>
      </c>
      <c r="X3688">
        <v>36</v>
      </c>
      <c r="Y3688" t="s">
        <v>7364</v>
      </c>
      <c r="Z3688" t="s">
        <v>12012</v>
      </c>
      <c r="AA3688">
        <v>3687</v>
      </c>
      <c r="AB3688" t="s">
        <v>12015</v>
      </c>
      <c r="AC3688">
        <v>8055.99</v>
      </c>
      <c r="AD3688">
        <v>1848.01</v>
      </c>
      <c r="AE3688">
        <v>92.4</v>
      </c>
      <c r="AF3688" t="s">
        <v>11276</v>
      </c>
      <c r="AG3688" t="s">
        <v>11054</v>
      </c>
      <c r="AH3688">
        <v>7579</v>
      </c>
      <c r="AI3688">
        <v>3687</v>
      </c>
      <c r="AJ3688" t="s">
        <v>11128</v>
      </c>
      <c r="AK3688" t="s">
        <v>12027</v>
      </c>
      <c r="AL3688" t="s">
        <v>12031</v>
      </c>
      <c r="AM3688" t="s">
        <v>11269</v>
      </c>
      <c r="AN3688">
        <v>1</v>
      </c>
      <c r="AO3688" s="10" t="s">
        <v>12041</v>
      </c>
      <c r="AP3688" t="str" cm="1">
        <f t="array" ref="AP3688">_xlfn.IFS(
  Table1[[#This Row],[Age]]&lt;=25, "18-25",
  Table1[[#This Row],[Age]]&lt;=35, "26-35",
  Table1[[#This Row],[Age]]&lt;=45, "36-45",
  Table1[[#This Row],[Age]]&lt;=60, "46-60",
  TRUE, "60+")</f>
        <v>36-45</v>
      </c>
    </row>
    <row r="3689" spans="1:42" x14ac:dyDescent="0.3">
      <c r="A3689">
        <v>3688</v>
      </c>
      <c r="B3689" t="s">
        <v>5</v>
      </c>
      <c r="C3689" t="s">
        <v>82</v>
      </c>
      <c r="D3689">
        <v>51</v>
      </c>
      <c r="E3689" t="s">
        <v>106</v>
      </c>
      <c r="F3689" t="s">
        <v>3795</v>
      </c>
      <c r="G3689" t="s">
        <v>5137</v>
      </c>
      <c r="H3689">
        <v>19458798541</v>
      </c>
      <c r="I3689" t="s">
        <v>7063</v>
      </c>
      <c r="J3689" t="s">
        <v>7292</v>
      </c>
      <c r="K3689">
        <v>2337.7199999999998</v>
      </c>
      <c r="L3689" s="12" t="s">
        <v>9694</v>
      </c>
      <c r="M3689" s="10" t="s">
        <v>11067</v>
      </c>
      <c r="N3689">
        <v>3688</v>
      </c>
      <c r="O3689">
        <v>44962</v>
      </c>
      <c r="P3689" t="s">
        <v>11402</v>
      </c>
      <c r="Q3689" s="16">
        <v>1202.8499999999999</v>
      </c>
      <c r="R3689">
        <v>1134.8699999999999</v>
      </c>
      <c r="S3689">
        <v>78</v>
      </c>
      <c r="T3689">
        <v>3688</v>
      </c>
      <c r="U3689">
        <v>11602.1</v>
      </c>
      <c r="V3689" t="s">
        <v>11412</v>
      </c>
      <c r="W3689">
        <v>2.4</v>
      </c>
      <c r="X3689">
        <v>12</v>
      </c>
      <c r="Y3689" t="s">
        <v>11429</v>
      </c>
      <c r="Z3689" t="s">
        <v>12011</v>
      </c>
      <c r="AA3689">
        <v>3688</v>
      </c>
      <c r="AB3689" t="s">
        <v>12016</v>
      </c>
      <c r="AC3689">
        <v>5549.35</v>
      </c>
      <c r="AD3689">
        <v>941.82</v>
      </c>
      <c r="AE3689">
        <v>47.09</v>
      </c>
      <c r="AF3689" t="s">
        <v>11080</v>
      </c>
      <c r="AG3689" t="s">
        <v>11093</v>
      </c>
      <c r="AH3689">
        <v>285</v>
      </c>
      <c r="AI3689">
        <v>3688</v>
      </c>
      <c r="AJ3689" t="s">
        <v>11049</v>
      </c>
      <c r="AK3689" t="s">
        <v>12027</v>
      </c>
      <c r="AL3689" t="s">
        <v>12032</v>
      </c>
      <c r="AM3689" t="s">
        <v>11311</v>
      </c>
      <c r="AN3689">
        <v>1</v>
      </c>
      <c r="AO3689" s="10" t="s">
        <v>12045</v>
      </c>
      <c r="AP3689" t="str" cm="1">
        <f t="array" ref="AP3689">_xlfn.IFS(
  Table1[[#This Row],[Age]]&lt;=25, "18-25",
  Table1[[#This Row],[Age]]&lt;=35, "26-35",
  Table1[[#This Row],[Age]]&lt;=45, "36-45",
  Table1[[#This Row],[Age]]&lt;=60, "46-60",
  TRUE, "60+")</f>
        <v>46-60</v>
      </c>
    </row>
    <row r="3690" spans="1:42" x14ac:dyDescent="0.3">
      <c r="A3690">
        <v>3689</v>
      </c>
      <c r="B3690" t="s">
        <v>32</v>
      </c>
      <c r="C3690" t="s">
        <v>39</v>
      </c>
      <c r="D3690">
        <v>66</v>
      </c>
      <c r="E3690" t="s">
        <v>105</v>
      </c>
      <c r="F3690" t="s">
        <v>3796</v>
      </c>
      <c r="G3690" t="s">
        <v>5115</v>
      </c>
      <c r="H3690">
        <v>19458798542</v>
      </c>
      <c r="I3690" t="s">
        <v>5815</v>
      </c>
      <c r="J3690" t="s">
        <v>7292</v>
      </c>
      <c r="K3690">
        <v>5777.13</v>
      </c>
      <c r="L3690" s="12" t="s">
        <v>10240</v>
      </c>
      <c r="M3690" s="10" t="s">
        <v>11275</v>
      </c>
      <c r="N3690">
        <v>3689</v>
      </c>
      <c r="O3690">
        <v>45283</v>
      </c>
      <c r="P3690" t="s">
        <v>11404</v>
      </c>
      <c r="Q3690" s="16">
        <v>3407.12</v>
      </c>
      <c r="R3690">
        <v>2370.0100000000002</v>
      </c>
      <c r="S3690">
        <v>67</v>
      </c>
      <c r="T3690">
        <v>3689</v>
      </c>
      <c r="U3690">
        <v>26228.26</v>
      </c>
      <c r="V3690" t="s">
        <v>11412</v>
      </c>
      <c r="W3690">
        <v>9.31</v>
      </c>
      <c r="X3690">
        <v>48</v>
      </c>
      <c r="Y3690" t="s">
        <v>11952</v>
      </c>
      <c r="Z3690" t="s">
        <v>12010</v>
      </c>
      <c r="AA3690">
        <v>3689</v>
      </c>
      <c r="AB3690" t="s">
        <v>12015</v>
      </c>
      <c r="AC3690">
        <v>9697.8799999999992</v>
      </c>
      <c r="AD3690">
        <v>2161.87</v>
      </c>
      <c r="AE3690">
        <v>108.09</v>
      </c>
      <c r="AF3690" t="s">
        <v>11101</v>
      </c>
      <c r="AG3690" t="s">
        <v>11117</v>
      </c>
      <c r="AH3690">
        <v>382</v>
      </c>
      <c r="AI3690">
        <v>3689</v>
      </c>
      <c r="AJ3690" t="s">
        <v>11149</v>
      </c>
      <c r="AK3690" t="s">
        <v>12029</v>
      </c>
      <c r="AL3690" t="s">
        <v>12032</v>
      </c>
      <c r="AM3690" t="s">
        <v>11100</v>
      </c>
      <c r="AN3690">
        <v>1</v>
      </c>
      <c r="AO3690" s="10" t="s">
        <v>12036</v>
      </c>
      <c r="AP3690" t="str" cm="1">
        <f t="array" ref="AP3690">_xlfn.IFS(
  Table1[[#This Row],[Age]]&lt;=25, "18-25",
  Table1[[#This Row],[Age]]&lt;=35, "26-35",
  Table1[[#This Row],[Age]]&lt;=45, "36-45",
  Table1[[#This Row],[Age]]&lt;=60, "46-60",
  TRUE, "60+")</f>
        <v>60+</v>
      </c>
    </row>
    <row r="3691" spans="1:42" x14ac:dyDescent="0.3">
      <c r="A3691">
        <v>3690</v>
      </c>
      <c r="B3691" t="s">
        <v>12</v>
      </c>
      <c r="C3691" t="s">
        <v>58</v>
      </c>
      <c r="D3691">
        <v>47</v>
      </c>
      <c r="E3691" t="s">
        <v>105</v>
      </c>
      <c r="F3691" t="s">
        <v>3797</v>
      </c>
      <c r="G3691" t="s">
        <v>5121</v>
      </c>
      <c r="H3691">
        <v>19458798543</v>
      </c>
      <c r="I3691" t="s">
        <v>5306</v>
      </c>
      <c r="J3691" t="s">
        <v>7292</v>
      </c>
      <c r="K3691">
        <v>2395.56</v>
      </c>
      <c r="L3691" s="12" t="s">
        <v>10241</v>
      </c>
      <c r="M3691" s="10" t="s">
        <v>11397</v>
      </c>
      <c r="N3691">
        <v>3690</v>
      </c>
      <c r="O3691">
        <v>45138</v>
      </c>
      <c r="P3691" t="s">
        <v>11402</v>
      </c>
      <c r="Q3691" s="16">
        <v>3653.77</v>
      </c>
      <c r="R3691">
        <v>-1258.21</v>
      </c>
      <c r="S3691">
        <v>74</v>
      </c>
      <c r="T3691">
        <v>3690</v>
      </c>
      <c r="U3691">
        <v>11264.38</v>
      </c>
      <c r="V3691" t="s">
        <v>11412</v>
      </c>
      <c r="W3691">
        <v>2.88</v>
      </c>
      <c r="X3691">
        <v>60</v>
      </c>
      <c r="Y3691" t="s">
        <v>11601</v>
      </c>
      <c r="Z3691" t="s">
        <v>12011</v>
      </c>
      <c r="AA3691">
        <v>3690</v>
      </c>
      <c r="AB3691" t="s">
        <v>12015</v>
      </c>
      <c r="AC3691">
        <v>4297.3</v>
      </c>
      <c r="AD3691">
        <v>576.49</v>
      </c>
      <c r="AE3691">
        <v>28.82</v>
      </c>
      <c r="AF3691" t="s">
        <v>11272</v>
      </c>
      <c r="AG3691" t="s">
        <v>11324</v>
      </c>
      <c r="AH3691">
        <v>5250</v>
      </c>
      <c r="AI3691">
        <v>3690</v>
      </c>
      <c r="AJ3691" t="s">
        <v>11365</v>
      </c>
      <c r="AK3691" t="s">
        <v>12028</v>
      </c>
      <c r="AL3691" t="s">
        <v>12031</v>
      </c>
      <c r="AM3691" t="s">
        <v>11295</v>
      </c>
      <c r="AN3691">
        <v>1</v>
      </c>
      <c r="AO3691" s="10" t="s">
        <v>12038</v>
      </c>
      <c r="AP3691" t="str" cm="1">
        <f t="array" ref="AP3691">_xlfn.IFS(
  Table1[[#This Row],[Age]]&lt;=25, "18-25",
  Table1[[#This Row],[Age]]&lt;=35, "26-35",
  Table1[[#This Row],[Age]]&lt;=45, "36-45",
  Table1[[#This Row],[Age]]&lt;=60, "46-60",
  TRUE, "60+")</f>
        <v>46-60</v>
      </c>
    </row>
    <row r="3692" spans="1:42" x14ac:dyDescent="0.3">
      <c r="A3692">
        <v>3691</v>
      </c>
      <c r="B3692" t="s">
        <v>38</v>
      </c>
      <c r="C3692" t="s">
        <v>81</v>
      </c>
      <c r="D3692">
        <v>23</v>
      </c>
      <c r="E3692" t="s">
        <v>105</v>
      </c>
      <c r="F3692" t="s">
        <v>3798</v>
      </c>
      <c r="G3692" t="s">
        <v>5142</v>
      </c>
      <c r="H3692">
        <v>19458798544</v>
      </c>
      <c r="I3692" t="s">
        <v>5277</v>
      </c>
      <c r="J3692" t="s">
        <v>7291</v>
      </c>
      <c r="K3692">
        <v>2011.78</v>
      </c>
      <c r="L3692" s="12" t="s">
        <v>8492</v>
      </c>
      <c r="M3692" s="10" t="s">
        <v>11390</v>
      </c>
      <c r="N3692">
        <v>3691</v>
      </c>
      <c r="O3692">
        <v>45076</v>
      </c>
      <c r="P3692" t="s">
        <v>11403</v>
      </c>
      <c r="Q3692" s="16">
        <v>2533.69</v>
      </c>
      <c r="R3692">
        <v>4545.47</v>
      </c>
      <c r="S3692">
        <v>70</v>
      </c>
      <c r="T3692">
        <v>3691</v>
      </c>
      <c r="U3692">
        <v>15009.91</v>
      </c>
      <c r="V3692" t="s">
        <v>11412</v>
      </c>
      <c r="W3692">
        <v>4.9800000000000004</v>
      </c>
      <c r="X3692">
        <v>60</v>
      </c>
      <c r="Y3692" t="s">
        <v>11531</v>
      </c>
      <c r="Z3692" t="s">
        <v>12011</v>
      </c>
      <c r="AA3692">
        <v>3691</v>
      </c>
      <c r="AB3692" t="s">
        <v>12016</v>
      </c>
      <c r="AC3692">
        <v>3388.36</v>
      </c>
      <c r="AD3692">
        <v>1340.73</v>
      </c>
      <c r="AE3692">
        <v>67.040000000000006</v>
      </c>
      <c r="AF3692" t="s">
        <v>11170</v>
      </c>
      <c r="AG3692" t="s">
        <v>11303</v>
      </c>
      <c r="AH3692">
        <v>3904</v>
      </c>
      <c r="AI3692">
        <v>3691</v>
      </c>
      <c r="AJ3692" t="s">
        <v>11369</v>
      </c>
      <c r="AK3692" t="s">
        <v>12029</v>
      </c>
      <c r="AL3692" t="s">
        <v>12032</v>
      </c>
      <c r="AM3692" t="s">
        <v>11298</v>
      </c>
      <c r="AN3692">
        <v>1</v>
      </c>
      <c r="AO3692" s="10" t="s">
        <v>12046</v>
      </c>
      <c r="AP3692" t="str" cm="1">
        <f t="array" ref="AP3692">_xlfn.IFS(
  Table1[[#This Row],[Age]]&lt;=25, "18-25",
  Table1[[#This Row],[Age]]&lt;=35, "26-35",
  Table1[[#This Row],[Age]]&lt;=45, "36-45",
  Table1[[#This Row],[Age]]&lt;=60, "46-60",
  TRUE, "60+")</f>
        <v>18-25</v>
      </c>
    </row>
    <row r="3693" spans="1:42" x14ac:dyDescent="0.3">
      <c r="A3693">
        <v>3692</v>
      </c>
      <c r="B3693" t="s">
        <v>45</v>
      </c>
      <c r="C3693" t="s">
        <v>70</v>
      </c>
      <c r="D3693">
        <v>52</v>
      </c>
      <c r="E3693" t="s">
        <v>106</v>
      </c>
      <c r="F3693" t="s">
        <v>3799</v>
      </c>
      <c r="G3693" t="s">
        <v>5128</v>
      </c>
      <c r="H3693">
        <v>19458798545</v>
      </c>
      <c r="I3693" t="s">
        <v>6234</v>
      </c>
      <c r="J3693" t="s">
        <v>7291</v>
      </c>
      <c r="K3693">
        <v>1028.19</v>
      </c>
      <c r="L3693" s="12" t="s">
        <v>8464</v>
      </c>
      <c r="M3693" s="10" t="s">
        <v>11150</v>
      </c>
      <c r="N3693">
        <v>3692</v>
      </c>
      <c r="O3693">
        <v>45200</v>
      </c>
      <c r="P3693" t="s">
        <v>11404</v>
      </c>
      <c r="Q3693" s="16">
        <v>4839.04</v>
      </c>
      <c r="R3693">
        <v>-3810.85</v>
      </c>
      <c r="S3693">
        <v>20</v>
      </c>
      <c r="T3693">
        <v>3692</v>
      </c>
      <c r="U3693">
        <v>41778</v>
      </c>
      <c r="V3693" t="s">
        <v>11413</v>
      </c>
      <c r="W3693">
        <v>7.57</v>
      </c>
      <c r="X3693">
        <v>48</v>
      </c>
      <c r="Y3693" t="s">
        <v>10124</v>
      </c>
      <c r="Z3693" t="s">
        <v>12011</v>
      </c>
      <c r="AA3693">
        <v>3692</v>
      </c>
      <c r="AB3693" t="s">
        <v>12015</v>
      </c>
      <c r="AC3693">
        <v>9978.2999999999993</v>
      </c>
      <c r="AD3693">
        <v>2063.83</v>
      </c>
      <c r="AE3693">
        <v>103.19</v>
      </c>
      <c r="AF3693" t="s">
        <v>11371</v>
      </c>
      <c r="AG3693" t="s">
        <v>11376</v>
      </c>
      <c r="AH3693">
        <v>1684</v>
      </c>
      <c r="AI3693">
        <v>3692</v>
      </c>
      <c r="AJ3693" t="s">
        <v>11307</v>
      </c>
      <c r="AK3693" t="s">
        <v>12029</v>
      </c>
      <c r="AL3693" t="s">
        <v>12031</v>
      </c>
      <c r="AM3693" t="s">
        <v>11327</v>
      </c>
      <c r="AN3693">
        <v>1</v>
      </c>
      <c r="AO3693" s="10" t="s">
        <v>12044</v>
      </c>
      <c r="AP3693" t="str" cm="1">
        <f t="array" ref="AP3693">_xlfn.IFS(
  Table1[[#This Row],[Age]]&lt;=25, "18-25",
  Table1[[#This Row],[Age]]&lt;=35, "26-35",
  Table1[[#This Row],[Age]]&lt;=45, "36-45",
  Table1[[#This Row],[Age]]&lt;=60, "46-60",
  TRUE, "60+")</f>
        <v>46-60</v>
      </c>
    </row>
    <row r="3694" spans="1:42" x14ac:dyDescent="0.3">
      <c r="A3694">
        <v>3693</v>
      </c>
      <c r="B3694" t="s">
        <v>31</v>
      </c>
      <c r="C3694" t="s">
        <v>97</v>
      </c>
      <c r="D3694">
        <v>44</v>
      </c>
      <c r="E3694" t="s">
        <v>104</v>
      </c>
      <c r="F3694" t="s">
        <v>3800</v>
      </c>
      <c r="G3694" t="s">
        <v>5148</v>
      </c>
      <c r="H3694">
        <v>19458798546</v>
      </c>
      <c r="I3694" t="s">
        <v>5659</v>
      </c>
      <c r="J3694" t="s">
        <v>7292</v>
      </c>
      <c r="K3694">
        <v>3523.95</v>
      </c>
      <c r="L3694" s="12" t="s">
        <v>10242</v>
      </c>
      <c r="M3694" s="10" t="s">
        <v>11072</v>
      </c>
      <c r="N3694">
        <v>3693</v>
      </c>
      <c r="O3694">
        <v>45041</v>
      </c>
      <c r="P3694" t="s">
        <v>11402</v>
      </c>
      <c r="Q3694" s="16">
        <v>2453.1799999999998</v>
      </c>
      <c r="R3694">
        <v>5977.13</v>
      </c>
      <c r="S3694">
        <v>35</v>
      </c>
      <c r="T3694">
        <v>3693</v>
      </c>
      <c r="U3694">
        <v>34701.919999999998</v>
      </c>
      <c r="V3694" t="s">
        <v>11412</v>
      </c>
      <c r="W3694">
        <v>7.09</v>
      </c>
      <c r="X3694">
        <v>12</v>
      </c>
      <c r="Y3694" t="s">
        <v>11889</v>
      </c>
      <c r="Z3694" t="s">
        <v>12011</v>
      </c>
      <c r="AA3694">
        <v>3693</v>
      </c>
      <c r="AB3694" t="s">
        <v>12017</v>
      </c>
      <c r="AC3694">
        <v>3908.95</v>
      </c>
      <c r="AD3694">
        <v>2936.91</v>
      </c>
      <c r="AE3694">
        <v>146.85</v>
      </c>
      <c r="AF3694" t="s">
        <v>11247</v>
      </c>
      <c r="AG3694" t="s">
        <v>11283</v>
      </c>
      <c r="AH3694">
        <v>3549</v>
      </c>
      <c r="AI3694">
        <v>3693</v>
      </c>
      <c r="AJ3694" t="s">
        <v>11371</v>
      </c>
      <c r="AK3694" t="s">
        <v>12027</v>
      </c>
      <c r="AL3694" t="s">
        <v>12032</v>
      </c>
      <c r="AM3694" t="s">
        <v>11324</v>
      </c>
      <c r="AN3694">
        <v>1</v>
      </c>
      <c r="AO3694" s="10" t="s">
        <v>12037</v>
      </c>
      <c r="AP3694" t="str" cm="1">
        <f t="array" ref="AP3694">_xlfn.IFS(
  Table1[[#This Row],[Age]]&lt;=25, "18-25",
  Table1[[#This Row],[Age]]&lt;=35, "26-35",
  Table1[[#This Row],[Age]]&lt;=45, "36-45",
  Table1[[#This Row],[Age]]&lt;=60, "46-60",
  TRUE, "60+")</f>
        <v>36-45</v>
      </c>
    </row>
    <row r="3695" spans="1:42" x14ac:dyDescent="0.3">
      <c r="A3695">
        <v>3694</v>
      </c>
      <c r="B3695" t="s">
        <v>19</v>
      </c>
      <c r="C3695" t="s">
        <v>85</v>
      </c>
      <c r="D3695">
        <v>37</v>
      </c>
      <c r="E3695" t="s">
        <v>106</v>
      </c>
      <c r="F3695" t="s">
        <v>3801</v>
      </c>
      <c r="G3695" t="s">
        <v>5128</v>
      </c>
      <c r="H3695">
        <v>19458798547</v>
      </c>
      <c r="I3695" t="s">
        <v>5726</v>
      </c>
      <c r="J3695" t="s">
        <v>7292</v>
      </c>
      <c r="K3695">
        <v>5463.06</v>
      </c>
      <c r="L3695" s="12" t="s">
        <v>10243</v>
      </c>
      <c r="M3695" s="10" t="s">
        <v>11307</v>
      </c>
      <c r="N3695">
        <v>3694</v>
      </c>
      <c r="O3695">
        <v>45129</v>
      </c>
      <c r="P3695" t="s">
        <v>11404</v>
      </c>
      <c r="Q3695" s="16">
        <v>1299.22</v>
      </c>
      <c r="R3695">
        <v>6762.28</v>
      </c>
      <c r="S3695">
        <v>48</v>
      </c>
      <c r="T3695">
        <v>3694</v>
      </c>
      <c r="U3695">
        <v>36695.910000000003</v>
      </c>
      <c r="V3695" t="s">
        <v>11412</v>
      </c>
      <c r="W3695">
        <v>9.61</v>
      </c>
      <c r="X3695">
        <v>36</v>
      </c>
      <c r="Y3695" t="s">
        <v>11641</v>
      </c>
      <c r="Z3695" t="s">
        <v>12011</v>
      </c>
      <c r="AA3695">
        <v>3694</v>
      </c>
      <c r="AB3695" t="s">
        <v>12016</v>
      </c>
      <c r="AC3695">
        <v>4595.66</v>
      </c>
      <c r="AD3695">
        <v>4671.63</v>
      </c>
      <c r="AE3695">
        <v>233.58</v>
      </c>
      <c r="AF3695" t="s">
        <v>11349</v>
      </c>
      <c r="AG3695" t="s">
        <v>11101</v>
      </c>
      <c r="AH3695">
        <v>3935</v>
      </c>
      <c r="AI3695">
        <v>3694</v>
      </c>
      <c r="AJ3695" t="s">
        <v>11331</v>
      </c>
      <c r="AK3695" t="s">
        <v>12028</v>
      </c>
      <c r="AL3695" t="s">
        <v>12031</v>
      </c>
      <c r="AM3695" t="s">
        <v>11225</v>
      </c>
      <c r="AN3695">
        <v>1</v>
      </c>
      <c r="AO3695" s="10" t="s">
        <v>12038</v>
      </c>
      <c r="AP3695" t="str" cm="1">
        <f t="array" ref="AP3695">_xlfn.IFS(
  Table1[[#This Row],[Age]]&lt;=25, "18-25",
  Table1[[#This Row],[Age]]&lt;=35, "26-35",
  Table1[[#This Row],[Age]]&lt;=45, "36-45",
  Table1[[#This Row],[Age]]&lt;=60, "46-60",
  TRUE, "60+")</f>
        <v>36-45</v>
      </c>
    </row>
    <row r="3696" spans="1:42" x14ac:dyDescent="0.3">
      <c r="A3696">
        <v>3695</v>
      </c>
      <c r="B3696" t="s">
        <v>18</v>
      </c>
      <c r="C3696" t="s">
        <v>39</v>
      </c>
      <c r="D3696">
        <v>66</v>
      </c>
      <c r="E3696" t="s">
        <v>105</v>
      </c>
      <c r="F3696" t="s">
        <v>3802</v>
      </c>
      <c r="G3696" t="s">
        <v>5128</v>
      </c>
      <c r="H3696">
        <v>19458798548</v>
      </c>
      <c r="I3696" t="s">
        <v>6317</v>
      </c>
      <c r="J3696" t="s">
        <v>7291</v>
      </c>
      <c r="K3696">
        <v>1677.34</v>
      </c>
      <c r="L3696" s="12" t="s">
        <v>10244</v>
      </c>
      <c r="M3696" s="10" t="s">
        <v>11233</v>
      </c>
      <c r="N3696">
        <v>3695</v>
      </c>
      <c r="O3696">
        <v>44932</v>
      </c>
      <c r="P3696" t="s">
        <v>11404</v>
      </c>
      <c r="Q3696" s="16">
        <v>55.21</v>
      </c>
      <c r="R3696">
        <v>1732.55</v>
      </c>
      <c r="S3696">
        <v>43</v>
      </c>
      <c r="T3696">
        <v>3695</v>
      </c>
      <c r="U3696">
        <v>4358.33</v>
      </c>
      <c r="V3696" t="s">
        <v>11412</v>
      </c>
      <c r="W3696">
        <v>9.69</v>
      </c>
      <c r="X3696">
        <v>24</v>
      </c>
      <c r="Y3696" t="s">
        <v>10538</v>
      </c>
      <c r="Z3696" t="s">
        <v>12011</v>
      </c>
      <c r="AA3696">
        <v>3695</v>
      </c>
      <c r="AB3696" t="s">
        <v>12015</v>
      </c>
      <c r="AC3696">
        <v>1087.8800000000001</v>
      </c>
      <c r="AD3696">
        <v>368.88</v>
      </c>
      <c r="AE3696">
        <v>18.440000000000001</v>
      </c>
      <c r="AF3696" t="s">
        <v>11263</v>
      </c>
      <c r="AG3696" t="s">
        <v>11375</v>
      </c>
      <c r="AH3696">
        <v>1966</v>
      </c>
      <c r="AI3696">
        <v>3695</v>
      </c>
      <c r="AJ3696" t="s">
        <v>11038</v>
      </c>
      <c r="AK3696" t="s">
        <v>12029</v>
      </c>
      <c r="AL3696" t="s">
        <v>12031</v>
      </c>
      <c r="AM3696" t="s">
        <v>11384</v>
      </c>
      <c r="AN3696">
        <v>1</v>
      </c>
      <c r="AO3696" s="10" t="s">
        <v>12039</v>
      </c>
      <c r="AP3696" t="str" cm="1">
        <f t="array" ref="AP3696">_xlfn.IFS(
  Table1[[#This Row],[Age]]&lt;=25, "18-25",
  Table1[[#This Row],[Age]]&lt;=35, "26-35",
  Table1[[#This Row],[Age]]&lt;=45, "36-45",
  Table1[[#This Row],[Age]]&lt;=60, "46-60",
  TRUE, "60+")</f>
        <v>60+</v>
      </c>
    </row>
    <row r="3697" spans="1:42" x14ac:dyDescent="0.3">
      <c r="A3697">
        <v>3696</v>
      </c>
      <c r="B3697" t="s">
        <v>17</v>
      </c>
      <c r="C3697" t="s">
        <v>65</v>
      </c>
      <c r="D3697">
        <v>55</v>
      </c>
      <c r="E3697" t="s">
        <v>105</v>
      </c>
      <c r="F3697" t="s">
        <v>3803</v>
      </c>
      <c r="G3697" t="s">
        <v>5119</v>
      </c>
      <c r="H3697">
        <v>19458798549</v>
      </c>
      <c r="I3697" t="s">
        <v>5758</v>
      </c>
      <c r="J3697" t="s">
        <v>7292</v>
      </c>
      <c r="K3697">
        <v>2084.31</v>
      </c>
      <c r="L3697" s="12" t="s">
        <v>10245</v>
      </c>
      <c r="M3697" s="10" t="s">
        <v>11314</v>
      </c>
      <c r="N3697">
        <v>3696</v>
      </c>
      <c r="O3697">
        <v>45249</v>
      </c>
      <c r="P3697" t="s">
        <v>11403</v>
      </c>
      <c r="Q3697" s="16">
        <v>4337.83</v>
      </c>
      <c r="R3697">
        <v>-2253.52</v>
      </c>
      <c r="S3697">
        <v>20</v>
      </c>
      <c r="T3697">
        <v>3696</v>
      </c>
      <c r="U3697">
        <v>36709.07</v>
      </c>
      <c r="V3697" t="s">
        <v>11411</v>
      </c>
      <c r="W3697">
        <v>6.14</v>
      </c>
      <c r="X3697">
        <v>12</v>
      </c>
      <c r="Y3697" t="s">
        <v>11494</v>
      </c>
      <c r="Z3697" t="s">
        <v>12012</v>
      </c>
      <c r="AA3697">
        <v>3696</v>
      </c>
      <c r="AB3697" t="s">
        <v>12015</v>
      </c>
      <c r="AC3697">
        <v>2904.37</v>
      </c>
      <c r="AD3697">
        <v>3104.62</v>
      </c>
      <c r="AE3697">
        <v>155.22999999999999</v>
      </c>
      <c r="AF3697" t="s">
        <v>11375</v>
      </c>
      <c r="AG3697" t="s">
        <v>11323</v>
      </c>
      <c r="AH3697">
        <v>7895</v>
      </c>
      <c r="AI3697">
        <v>3696</v>
      </c>
      <c r="AJ3697" t="s">
        <v>11095</v>
      </c>
      <c r="AK3697" t="s">
        <v>12029</v>
      </c>
      <c r="AL3697" t="s">
        <v>12031</v>
      </c>
      <c r="AM3697" t="s">
        <v>11322</v>
      </c>
      <c r="AN3697">
        <v>1</v>
      </c>
      <c r="AO3697" s="10" t="s">
        <v>12040</v>
      </c>
      <c r="AP3697" t="str" cm="1">
        <f t="array" ref="AP3697">_xlfn.IFS(
  Table1[[#This Row],[Age]]&lt;=25, "18-25",
  Table1[[#This Row],[Age]]&lt;=35, "26-35",
  Table1[[#This Row],[Age]]&lt;=45, "36-45",
  Table1[[#This Row],[Age]]&lt;=60, "46-60",
  TRUE, "60+")</f>
        <v>46-60</v>
      </c>
    </row>
    <row r="3698" spans="1:42" x14ac:dyDescent="0.3">
      <c r="A3698">
        <v>3697</v>
      </c>
      <c r="B3698" t="s">
        <v>41</v>
      </c>
      <c r="C3698" t="s">
        <v>56</v>
      </c>
      <c r="D3698">
        <v>57</v>
      </c>
      <c r="E3698" t="s">
        <v>105</v>
      </c>
      <c r="F3698" t="s">
        <v>3804</v>
      </c>
      <c r="G3698" t="s">
        <v>5117</v>
      </c>
      <c r="H3698">
        <v>19458798550</v>
      </c>
      <c r="I3698" t="s">
        <v>5853</v>
      </c>
      <c r="J3698" t="s">
        <v>7291</v>
      </c>
      <c r="K3698">
        <v>3972.28</v>
      </c>
      <c r="L3698" s="12" t="s">
        <v>10224</v>
      </c>
      <c r="M3698" s="10" t="s">
        <v>11200</v>
      </c>
      <c r="N3698">
        <v>3697</v>
      </c>
      <c r="O3698">
        <v>45051</v>
      </c>
      <c r="P3698" t="s">
        <v>11402</v>
      </c>
      <c r="Q3698" s="16">
        <v>1982.59</v>
      </c>
      <c r="R3698">
        <v>1989.69</v>
      </c>
      <c r="S3698">
        <v>56</v>
      </c>
      <c r="T3698">
        <v>3697</v>
      </c>
      <c r="U3698">
        <v>25078.95</v>
      </c>
      <c r="V3698" t="s">
        <v>11413</v>
      </c>
      <c r="W3698">
        <v>7.77</v>
      </c>
      <c r="X3698">
        <v>36</v>
      </c>
      <c r="Y3698" t="s">
        <v>11584</v>
      </c>
      <c r="Z3698" t="s">
        <v>12012</v>
      </c>
      <c r="AA3698">
        <v>3697</v>
      </c>
      <c r="AB3698" t="s">
        <v>12016</v>
      </c>
      <c r="AC3698">
        <v>7980.79</v>
      </c>
      <c r="AD3698">
        <v>383.28</v>
      </c>
      <c r="AE3698">
        <v>19.16</v>
      </c>
      <c r="AF3698" t="s">
        <v>11038</v>
      </c>
      <c r="AG3698" t="s">
        <v>11053</v>
      </c>
      <c r="AH3698">
        <v>2212</v>
      </c>
      <c r="AI3698">
        <v>3697</v>
      </c>
      <c r="AJ3698" t="s">
        <v>11064</v>
      </c>
      <c r="AK3698" t="s">
        <v>12029</v>
      </c>
      <c r="AL3698" t="s">
        <v>12031</v>
      </c>
      <c r="AM3698" t="s">
        <v>11364</v>
      </c>
      <c r="AN3698">
        <v>1</v>
      </c>
      <c r="AO3698" s="10" t="s">
        <v>12046</v>
      </c>
      <c r="AP3698" t="str" cm="1">
        <f t="array" ref="AP3698">_xlfn.IFS(
  Table1[[#This Row],[Age]]&lt;=25, "18-25",
  Table1[[#This Row],[Age]]&lt;=35, "26-35",
  Table1[[#This Row],[Age]]&lt;=45, "36-45",
  Table1[[#This Row],[Age]]&lt;=60, "46-60",
  TRUE, "60+")</f>
        <v>46-60</v>
      </c>
    </row>
    <row r="3699" spans="1:42" x14ac:dyDescent="0.3">
      <c r="A3699">
        <v>3698</v>
      </c>
      <c r="B3699" t="s">
        <v>50</v>
      </c>
      <c r="C3699" t="s">
        <v>57</v>
      </c>
      <c r="D3699">
        <v>31</v>
      </c>
      <c r="E3699" t="s">
        <v>104</v>
      </c>
      <c r="F3699" t="s">
        <v>3805</v>
      </c>
      <c r="G3699" t="s">
        <v>5130</v>
      </c>
      <c r="H3699">
        <v>19458798551</v>
      </c>
      <c r="I3699" t="s">
        <v>6877</v>
      </c>
      <c r="J3699" t="s">
        <v>7291</v>
      </c>
      <c r="K3699">
        <v>4946.3599999999997</v>
      </c>
      <c r="L3699" s="12" t="s">
        <v>10246</v>
      </c>
      <c r="M3699" s="10" t="s">
        <v>11382</v>
      </c>
      <c r="N3699">
        <v>3698</v>
      </c>
      <c r="O3699">
        <v>45234</v>
      </c>
      <c r="P3699" t="s">
        <v>11403</v>
      </c>
      <c r="Q3699" s="16">
        <v>3914.86</v>
      </c>
      <c r="R3699">
        <v>1031.5</v>
      </c>
      <c r="S3699">
        <v>3</v>
      </c>
      <c r="T3699">
        <v>3698</v>
      </c>
      <c r="U3699">
        <v>23498.05</v>
      </c>
      <c r="V3699" t="s">
        <v>11411</v>
      </c>
      <c r="W3699">
        <v>4.47</v>
      </c>
      <c r="X3699">
        <v>48</v>
      </c>
      <c r="Y3699" t="s">
        <v>11548</v>
      </c>
      <c r="Z3699" t="s">
        <v>12010</v>
      </c>
      <c r="AA3699">
        <v>3698</v>
      </c>
      <c r="AB3699" t="s">
        <v>12016</v>
      </c>
      <c r="AC3699">
        <v>7350.22</v>
      </c>
      <c r="AD3699">
        <v>2966.46</v>
      </c>
      <c r="AE3699">
        <v>148.32</v>
      </c>
      <c r="AF3699" t="s">
        <v>11201</v>
      </c>
      <c r="AG3699" t="s">
        <v>11108</v>
      </c>
      <c r="AH3699">
        <v>5082</v>
      </c>
      <c r="AI3699">
        <v>3698</v>
      </c>
      <c r="AJ3699" t="s">
        <v>11062</v>
      </c>
      <c r="AK3699" t="s">
        <v>12029</v>
      </c>
      <c r="AL3699" t="s">
        <v>12032</v>
      </c>
      <c r="AM3699" t="s">
        <v>11253</v>
      </c>
      <c r="AN3699">
        <v>1</v>
      </c>
      <c r="AO3699" s="10" t="s">
        <v>12040</v>
      </c>
      <c r="AP3699" t="str" cm="1">
        <f t="array" ref="AP3699">_xlfn.IFS(
  Table1[[#This Row],[Age]]&lt;=25, "18-25",
  Table1[[#This Row],[Age]]&lt;=35, "26-35",
  Table1[[#This Row],[Age]]&lt;=45, "36-45",
  Table1[[#This Row],[Age]]&lt;=60, "46-60",
  TRUE, "60+")</f>
        <v>26-35</v>
      </c>
    </row>
    <row r="3700" spans="1:42" x14ac:dyDescent="0.3">
      <c r="A3700">
        <v>3699</v>
      </c>
      <c r="B3700" t="s">
        <v>14</v>
      </c>
      <c r="C3700" t="s">
        <v>98</v>
      </c>
      <c r="D3700">
        <v>27</v>
      </c>
      <c r="E3700" t="s">
        <v>104</v>
      </c>
      <c r="F3700" t="s">
        <v>3806</v>
      </c>
      <c r="G3700" t="s">
        <v>5134</v>
      </c>
      <c r="H3700">
        <v>19458798552</v>
      </c>
      <c r="I3700" t="s">
        <v>5752</v>
      </c>
      <c r="J3700" t="s">
        <v>7291</v>
      </c>
      <c r="K3700">
        <v>7646.6</v>
      </c>
      <c r="L3700" s="12" t="s">
        <v>10247</v>
      </c>
      <c r="M3700" s="10" t="s">
        <v>11322</v>
      </c>
      <c r="N3700">
        <v>3699</v>
      </c>
      <c r="O3700">
        <v>45124</v>
      </c>
      <c r="P3700" t="s">
        <v>11402</v>
      </c>
      <c r="Q3700" s="16">
        <v>3871.53</v>
      </c>
      <c r="R3700">
        <v>11518.13</v>
      </c>
      <c r="S3700">
        <v>68</v>
      </c>
      <c r="T3700">
        <v>3699</v>
      </c>
      <c r="U3700">
        <v>21218.720000000001</v>
      </c>
      <c r="V3700" t="s">
        <v>11411</v>
      </c>
      <c r="W3700">
        <v>4.8600000000000003</v>
      </c>
      <c r="X3700">
        <v>24</v>
      </c>
      <c r="Y3700" t="s">
        <v>8288</v>
      </c>
      <c r="Z3700" t="s">
        <v>12010</v>
      </c>
      <c r="AA3700">
        <v>3699</v>
      </c>
      <c r="AB3700" t="s">
        <v>12017</v>
      </c>
      <c r="AC3700">
        <v>4608.7700000000004</v>
      </c>
      <c r="AD3700">
        <v>3018.34</v>
      </c>
      <c r="AE3700">
        <v>150.91999999999999</v>
      </c>
      <c r="AF3700" t="s">
        <v>11242</v>
      </c>
      <c r="AG3700" t="s">
        <v>11204</v>
      </c>
      <c r="AH3700">
        <v>8293</v>
      </c>
      <c r="AI3700">
        <v>3699</v>
      </c>
      <c r="AJ3700" t="s">
        <v>11106</v>
      </c>
      <c r="AK3700" t="s">
        <v>12027</v>
      </c>
      <c r="AL3700" t="s">
        <v>12032</v>
      </c>
      <c r="AM3700" t="s">
        <v>11334</v>
      </c>
      <c r="AN3700">
        <v>1</v>
      </c>
      <c r="AO3700" s="10" t="s">
        <v>12038</v>
      </c>
      <c r="AP3700" t="str" cm="1">
        <f t="array" ref="AP3700">_xlfn.IFS(
  Table1[[#This Row],[Age]]&lt;=25, "18-25",
  Table1[[#This Row],[Age]]&lt;=35, "26-35",
  Table1[[#This Row],[Age]]&lt;=45, "36-45",
  Table1[[#This Row],[Age]]&lt;=60, "46-60",
  TRUE, "60+")</f>
        <v>26-35</v>
      </c>
    </row>
    <row r="3701" spans="1:42" x14ac:dyDescent="0.3">
      <c r="A3701">
        <v>3700</v>
      </c>
      <c r="B3701" t="s">
        <v>14</v>
      </c>
      <c r="C3701" t="s">
        <v>101</v>
      </c>
      <c r="D3701">
        <v>69</v>
      </c>
      <c r="E3701" t="s">
        <v>105</v>
      </c>
      <c r="F3701" t="s">
        <v>3807</v>
      </c>
      <c r="G3701" t="s">
        <v>5128</v>
      </c>
      <c r="H3701">
        <v>19458798553</v>
      </c>
      <c r="I3701" t="s">
        <v>6730</v>
      </c>
      <c r="J3701" t="s">
        <v>7292</v>
      </c>
      <c r="K3701">
        <v>5709.62</v>
      </c>
      <c r="L3701" s="12" t="s">
        <v>9333</v>
      </c>
      <c r="M3701" s="10" t="s">
        <v>11300</v>
      </c>
      <c r="N3701">
        <v>3700</v>
      </c>
      <c r="O3701">
        <v>45133</v>
      </c>
      <c r="P3701" t="s">
        <v>11403</v>
      </c>
      <c r="Q3701" s="16">
        <v>227.4</v>
      </c>
      <c r="R3701">
        <v>5937.02</v>
      </c>
      <c r="S3701">
        <v>11</v>
      </c>
      <c r="T3701">
        <v>3700</v>
      </c>
      <c r="U3701">
        <v>42737.95</v>
      </c>
      <c r="V3701" t="s">
        <v>11411</v>
      </c>
      <c r="W3701">
        <v>1.94</v>
      </c>
      <c r="X3701">
        <v>12</v>
      </c>
      <c r="Y3701" t="s">
        <v>11472</v>
      </c>
      <c r="Z3701" t="s">
        <v>12012</v>
      </c>
      <c r="AA3701">
        <v>3700</v>
      </c>
      <c r="AB3701" t="s">
        <v>12017</v>
      </c>
      <c r="AC3701">
        <v>9265.39</v>
      </c>
      <c r="AD3701">
        <v>1948.77</v>
      </c>
      <c r="AE3701">
        <v>97.44</v>
      </c>
      <c r="AF3701" t="s">
        <v>11170</v>
      </c>
      <c r="AG3701" t="s">
        <v>11368</v>
      </c>
      <c r="AH3701">
        <v>9539</v>
      </c>
      <c r="AI3701">
        <v>3700</v>
      </c>
      <c r="AJ3701" t="s">
        <v>11094</v>
      </c>
      <c r="AK3701" t="s">
        <v>12028</v>
      </c>
      <c r="AL3701" t="s">
        <v>12031</v>
      </c>
      <c r="AM3701" t="s">
        <v>11241</v>
      </c>
      <c r="AN3701">
        <v>1</v>
      </c>
      <c r="AO3701" s="10" t="s">
        <v>12038</v>
      </c>
      <c r="AP3701" t="str" cm="1">
        <f t="array" ref="AP3701">_xlfn.IFS(
  Table1[[#This Row],[Age]]&lt;=25, "18-25",
  Table1[[#This Row],[Age]]&lt;=35, "26-35",
  Table1[[#This Row],[Age]]&lt;=45, "36-45",
  Table1[[#This Row],[Age]]&lt;=60, "46-60",
  TRUE, "60+")</f>
        <v>60+</v>
      </c>
    </row>
    <row r="3702" spans="1:42" x14ac:dyDescent="0.3">
      <c r="A3702">
        <v>3701</v>
      </c>
      <c r="B3702" t="s">
        <v>26</v>
      </c>
      <c r="C3702" t="s">
        <v>88</v>
      </c>
      <c r="D3702">
        <v>59</v>
      </c>
      <c r="E3702" t="s">
        <v>106</v>
      </c>
      <c r="F3702" t="s">
        <v>3808</v>
      </c>
      <c r="G3702" t="s">
        <v>5140</v>
      </c>
      <c r="H3702">
        <v>19458798554</v>
      </c>
      <c r="I3702" t="s">
        <v>7030</v>
      </c>
      <c r="J3702" t="s">
        <v>7291</v>
      </c>
      <c r="K3702">
        <v>6215.24</v>
      </c>
      <c r="L3702" s="12" t="s">
        <v>10248</v>
      </c>
      <c r="M3702" s="10" t="s">
        <v>11167</v>
      </c>
      <c r="N3702">
        <v>3701</v>
      </c>
      <c r="O3702">
        <v>44929</v>
      </c>
      <c r="P3702" t="s">
        <v>11403</v>
      </c>
      <c r="Q3702" s="16">
        <v>4109.6499999999996</v>
      </c>
      <c r="R3702">
        <v>2105.59</v>
      </c>
      <c r="S3702">
        <v>62</v>
      </c>
      <c r="T3702">
        <v>3701</v>
      </c>
      <c r="U3702">
        <v>9695.73</v>
      </c>
      <c r="V3702" t="s">
        <v>11411</v>
      </c>
      <c r="W3702">
        <v>7.06</v>
      </c>
      <c r="X3702">
        <v>48</v>
      </c>
      <c r="Y3702" t="s">
        <v>7973</v>
      </c>
      <c r="Z3702" t="s">
        <v>12010</v>
      </c>
      <c r="AA3702">
        <v>3701</v>
      </c>
      <c r="AB3702" t="s">
        <v>12017</v>
      </c>
      <c r="AC3702">
        <v>5889.64</v>
      </c>
      <c r="AD3702">
        <v>260.20999999999998</v>
      </c>
      <c r="AE3702">
        <v>13.01</v>
      </c>
      <c r="AF3702" t="s">
        <v>11196</v>
      </c>
      <c r="AG3702" t="s">
        <v>11340</v>
      </c>
      <c r="AH3702">
        <v>7837</v>
      </c>
      <c r="AI3702">
        <v>3701</v>
      </c>
      <c r="AJ3702" t="s">
        <v>11165</v>
      </c>
      <c r="AK3702" t="s">
        <v>12027</v>
      </c>
      <c r="AL3702" t="s">
        <v>12031</v>
      </c>
      <c r="AM3702" t="s">
        <v>11361</v>
      </c>
      <c r="AN3702">
        <v>-1</v>
      </c>
      <c r="AO3702" s="10" t="s">
        <v>12039</v>
      </c>
      <c r="AP3702" t="str" cm="1">
        <f t="array" ref="AP3702">_xlfn.IFS(
  Table1[[#This Row],[Age]]&lt;=25, "18-25",
  Table1[[#This Row],[Age]]&lt;=35, "26-35",
  Table1[[#This Row],[Age]]&lt;=45, "36-45",
  Table1[[#This Row],[Age]]&lt;=60, "46-60",
  TRUE, "60+")</f>
        <v>46-60</v>
      </c>
    </row>
    <row r="3703" spans="1:42" x14ac:dyDescent="0.3">
      <c r="A3703">
        <v>3702</v>
      </c>
      <c r="B3703" t="s">
        <v>17</v>
      </c>
      <c r="C3703" t="s">
        <v>101</v>
      </c>
      <c r="D3703">
        <v>32</v>
      </c>
      <c r="E3703" t="s">
        <v>105</v>
      </c>
      <c r="F3703" t="s">
        <v>3809</v>
      </c>
      <c r="G3703" t="s">
        <v>5122</v>
      </c>
      <c r="H3703">
        <v>19458798555</v>
      </c>
      <c r="I3703" t="s">
        <v>6222</v>
      </c>
      <c r="J3703" t="s">
        <v>7291</v>
      </c>
      <c r="K3703">
        <v>6992.48</v>
      </c>
      <c r="L3703" s="12" t="s">
        <v>10249</v>
      </c>
      <c r="M3703" s="10" t="s">
        <v>11116</v>
      </c>
      <c r="N3703">
        <v>3702</v>
      </c>
      <c r="O3703">
        <v>44992</v>
      </c>
      <c r="P3703" t="s">
        <v>11403</v>
      </c>
      <c r="Q3703" s="16">
        <v>1452.85</v>
      </c>
      <c r="R3703">
        <v>5539.63</v>
      </c>
      <c r="S3703">
        <v>61</v>
      </c>
      <c r="T3703">
        <v>3702</v>
      </c>
      <c r="U3703">
        <v>40891.620000000003</v>
      </c>
      <c r="V3703" t="s">
        <v>11411</v>
      </c>
      <c r="W3703">
        <v>3.44</v>
      </c>
      <c r="X3703">
        <v>24</v>
      </c>
      <c r="Y3703" t="s">
        <v>11968</v>
      </c>
      <c r="Z3703" t="s">
        <v>12011</v>
      </c>
      <c r="AA3703">
        <v>3702</v>
      </c>
      <c r="AB3703" t="s">
        <v>12017</v>
      </c>
      <c r="AC3703">
        <v>6660.9</v>
      </c>
      <c r="AD3703">
        <v>4105.24</v>
      </c>
      <c r="AE3703">
        <v>205.26</v>
      </c>
      <c r="AF3703" t="s">
        <v>11281</v>
      </c>
      <c r="AG3703" t="s">
        <v>11306</v>
      </c>
      <c r="AH3703">
        <v>8325</v>
      </c>
      <c r="AI3703">
        <v>3702</v>
      </c>
      <c r="AJ3703" t="s">
        <v>11234</v>
      </c>
      <c r="AK3703" t="s">
        <v>12027</v>
      </c>
      <c r="AL3703" t="s">
        <v>12032</v>
      </c>
      <c r="AM3703" t="s">
        <v>11171</v>
      </c>
      <c r="AN3703">
        <v>1</v>
      </c>
      <c r="AO3703" s="10" t="s">
        <v>12047</v>
      </c>
      <c r="AP3703" t="str" cm="1">
        <f t="array" ref="AP3703">_xlfn.IFS(
  Table1[[#This Row],[Age]]&lt;=25, "18-25",
  Table1[[#This Row],[Age]]&lt;=35, "26-35",
  Table1[[#This Row],[Age]]&lt;=45, "36-45",
  Table1[[#This Row],[Age]]&lt;=60, "46-60",
  TRUE, "60+")</f>
        <v>26-35</v>
      </c>
    </row>
    <row r="3704" spans="1:42" x14ac:dyDescent="0.3">
      <c r="A3704">
        <v>3703</v>
      </c>
      <c r="B3704" t="s">
        <v>4</v>
      </c>
      <c r="C3704" t="s">
        <v>93</v>
      </c>
      <c r="D3704">
        <v>57</v>
      </c>
      <c r="E3704" t="s">
        <v>105</v>
      </c>
      <c r="F3704" t="s">
        <v>3810</v>
      </c>
      <c r="G3704" t="s">
        <v>5127</v>
      </c>
      <c r="H3704">
        <v>19458798556</v>
      </c>
      <c r="I3704" t="s">
        <v>7059</v>
      </c>
      <c r="J3704" t="s">
        <v>7292</v>
      </c>
      <c r="K3704">
        <v>4564.7299999999996</v>
      </c>
      <c r="L3704" s="12" t="s">
        <v>10250</v>
      </c>
      <c r="M3704" s="10" t="s">
        <v>11052</v>
      </c>
      <c r="N3704">
        <v>3703</v>
      </c>
      <c r="O3704">
        <v>45134</v>
      </c>
      <c r="P3704" t="s">
        <v>11402</v>
      </c>
      <c r="Q3704" s="16">
        <v>4207.74</v>
      </c>
      <c r="R3704">
        <v>8772.4699999999993</v>
      </c>
      <c r="S3704">
        <v>95</v>
      </c>
      <c r="T3704">
        <v>3703</v>
      </c>
      <c r="U3704">
        <v>46487.87</v>
      </c>
      <c r="V3704" t="s">
        <v>11413</v>
      </c>
      <c r="W3704">
        <v>1.72</v>
      </c>
      <c r="X3704">
        <v>48</v>
      </c>
      <c r="Y3704" t="s">
        <v>10112</v>
      </c>
      <c r="Z3704" t="s">
        <v>12012</v>
      </c>
      <c r="AA3704">
        <v>3703</v>
      </c>
      <c r="AB3704" t="s">
        <v>12017</v>
      </c>
      <c r="AC3704">
        <v>8231.68</v>
      </c>
      <c r="AD3704">
        <v>1685.27</v>
      </c>
      <c r="AE3704">
        <v>84.26</v>
      </c>
      <c r="AF3704" t="s">
        <v>11287</v>
      </c>
      <c r="AG3704" t="s">
        <v>11146</v>
      </c>
      <c r="AH3704">
        <v>9000</v>
      </c>
      <c r="AI3704">
        <v>3703</v>
      </c>
      <c r="AJ3704" t="s">
        <v>11339</v>
      </c>
      <c r="AK3704" t="s">
        <v>12028</v>
      </c>
      <c r="AL3704" t="s">
        <v>12031</v>
      </c>
      <c r="AM3704" t="s">
        <v>11162</v>
      </c>
      <c r="AN3704">
        <v>1</v>
      </c>
      <c r="AO3704" s="10" t="s">
        <v>12038</v>
      </c>
      <c r="AP3704" t="str" cm="1">
        <f t="array" ref="AP3704">_xlfn.IFS(
  Table1[[#This Row],[Age]]&lt;=25, "18-25",
  Table1[[#This Row],[Age]]&lt;=35, "26-35",
  Table1[[#This Row],[Age]]&lt;=45, "36-45",
  Table1[[#This Row],[Age]]&lt;=60, "46-60",
  TRUE, "60+")</f>
        <v>46-60</v>
      </c>
    </row>
    <row r="3705" spans="1:42" x14ac:dyDescent="0.3">
      <c r="A3705">
        <v>3704</v>
      </c>
      <c r="B3705" t="s">
        <v>46</v>
      </c>
      <c r="C3705" t="s">
        <v>91</v>
      </c>
      <c r="D3705">
        <v>60</v>
      </c>
      <c r="E3705" t="s">
        <v>104</v>
      </c>
      <c r="F3705" t="s">
        <v>3811</v>
      </c>
      <c r="G3705" t="s">
        <v>5114</v>
      </c>
      <c r="H3705">
        <v>19458798557</v>
      </c>
      <c r="I3705" t="s">
        <v>5650</v>
      </c>
      <c r="J3705" t="s">
        <v>7292</v>
      </c>
      <c r="K3705">
        <v>3497.02</v>
      </c>
      <c r="L3705" s="12" t="s">
        <v>10251</v>
      </c>
      <c r="M3705" s="10" t="s">
        <v>11289</v>
      </c>
      <c r="N3705">
        <v>3704</v>
      </c>
      <c r="O3705">
        <v>45204</v>
      </c>
      <c r="P3705" t="s">
        <v>11403</v>
      </c>
      <c r="Q3705" s="16">
        <v>2465.94</v>
      </c>
      <c r="R3705">
        <v>1031.08</v>
      </c>
      <c r="S3705">
        <v>58</v>
      </c>
      <c r="T3705">
        <v>3704</v>
      </c>
      <c r="U3705">
        <v>9243.7000000000007</v>
      </c>
      <c r="V3705" t="s">
        <v>11412</v>
      </c>
      <c r="W3705">
        <v>1.88</v>
      </c>
      <c r="X3705">
        <v>60</v>
      </c>
      <c r="Y3705" t="s">
        <v>11575</v>
      </c>
      <c r="Z3705" t="s">
        <v>12011</v>
      </c>
      <c r="AA3705">
        <v>3704</v>
      </c>
      <c r="AB3705" t="s">
        <v>12016</v>
      </c>
      <c r="AC3705">
        <v>7330.75</v>
      </c>
      <c r="AD3705">
        <v>298.89</v>
      </c>
      <c r="AE3705">
        <v>14.94</v>
      </c>
      <c r="AF3705" t="s">
        <v>11274</v>
      </c>
      <c r="AG3705" t="s">
        <v>11269</v>
      </c>
      <c r="AH3705">
        <v>5518</v>
      </c>
      <c r="AI3705">
        <v>3704</v>
      </c>
      <c r="AJ3705" t="s">
        <v>11155</v>
      </c>
      <c r="AK3705" t="s">
        <v>12028</v>
      </c>
      <c r="AL3705" t="s">
        <v>12032</v>
      </c>
      <c r="AM3705" t="s">
        <v>11395</v>
      </c>
      <c r="AN3705">
        <v>1</v>
      </c>
      <c r="AO3705" s="10" t="s">
        <v>12044</v>
      </c>
      <c r="AP3705" t="str" cm="1">
        <f t="array" ref="AP3705">_xlfn.IFS(
  Table1[[#This Row],[Age]]&lt;=25, "18-25",
  Table1[[#This Row],[Age]]&lt;=35, "26-35",
  Table1[[#This Row],[Age]]&lt;=45, "36-45",
  Table1[[#This Row],[Age]]&lt;=60, "46-60",
  TRUE, "60+")</f>
        <v>46-60</v>
      </c>
    </row>
    <row r="3706" spans="1:42" x14ac:dyDescent="0.3">
      <c r="A3706">
        <v>3705</v>
      </c>
      <c r="B3706" t="s">
        <v>9</v>
      </c>
      <c r="C3706" t="s">
        <v>75</v>
      </c>
      <c r="D3706">
        <v>65</v>
      </c>
      <c r="E3706" t="s">
        <v>104</v>
      </c>
      <c r="F3706" t="s">
        <v>3812</v>
      </c>
      <c r="G3706" t="s">
        <v>5137</v>
      </c>
      <c r="H3706">
        <v>19458798558</v>
      </c>
      <c r="I3706" t="s">
        <v>6754</v>
      </c>
      <c r="J3706" t="s">
        <v>7291</v>
      </c>
      <c r="K3706">
        <v>8024.17</v>
      </c>
      <c r="L3706" s="12" t="s">
        <v>10252</v>
      </c>
      <c r="M3706" s="10" t="s">
        <v>11341</v>
      </c>
      <c r="N3706">
        <v>3705</v>
      </c>
      <c r="O3706">
        <v>45039</v>
      </c>
      <c r="P3706" t="s">
        <v>11404</v>
      </c>
      <c r="Q3706" s="16">
        <v>2962.04</v>
      </c>
      <c r="R3706">
        <v>10986.21</v>
      </c>
      <c r="S3706">
        <v>29</v>
      </c>
      <c r="T3706">
        <v>3705</v>
      </c>
      <c r="U3706">
        <v>49980.2</v>
      </c>
      <c r="V3706" t="s">
        <v>11411</v>
      </c>
      <c r="W3706">
        <v>7.5</v>
      </c>
      <c r="X3706">
        <v>60</v>
      </c>
      <c r="Y3706" t="s">
        <v>10495</v>
      </c>
      <c r="Z3706" t="s">
        <v>12010</v>
      </c>
      <c r="AA3706">
        <v>3705</v>
      </c>
      <c r="AB3706" t="s">
        <v>12016</v>
      </c>
      <c r="AC3706">
        <v>2343.7800000000002</v>
      </c>
      <c r="AD3706">
        <v>265.02999999999997</v>
      </c>
      <c r="AE3706">
        <v>13.25</v>
      </c>
      <c r="AF3706" t="s">
        <v>11045</v>
      </c>
      <c r="AG3706" t="s">
        <v>11305</v>
      </c>
      <c r="AH3706">
        <v>8038</v>
      </c>
      <c r="AI3706">
        <v>3705</v>
      </c>
      <c r="AJ3706" t="s">
        <v>11239</v>
      </c>
      <c r="AK3706" t="s">
        <v>12028</v>
      </c>
      <c r="AL3706" t="s">
        <v>12031</v>
      </c>
      <c r="AM3706" t="s">
        <v>11148</v>
      </c>
      <c r="AN3706">
        <v>1</v>
      </c>
      <c r="AO3706" s="10" t="s">
        <v>12037</v>
      </c>
      <c r="AP3706" t="str" cm="1">
        <f t="array" ref="AP3706">_xlfn.IFS(
  Table1[[#This Row],[Age]]&lt;=25, "18-25",
  Table1[[#This Row],[Age]]&lt;=35, "26-35",
  Table1[[#This Row],[Age]]&lt;=45, "36-45",
  Table1[[#This Row],[Age]]&lt;=60, "46-60",
  TRUE, "60+")</f>
        <v>60+</v>
      </c>
    </row>
    <row r="3707" spans="1:42" x14ac:dyDescent="0.3">
      <c r="A3707">
        <v>3706</v>
      </c>
      <c r="B3707" t="s">
        <v>13</v>
      </c>
      <c r="C3707" t="s">
        <v>80</v>
      </c>
      <c r="D3707">
        <v>20</v>
      </c>
      <c r="E3707" t="s">
        <v>104</v>
      </c>
      <c r="F3707" t="s">
        <v>3813</v>
      </c>
      <c r="G3707" t="s">
        <v>5118</v>
      </c>
      <c r="H3707">
        <v>19458798559</v>
      </c>
      <c r="I3707" t="s">
        <v>5580</v>
      </c>
      <c r="J3707" t="s">
        <v>7292</v>
      </c>
      <c r="K3707">
        <v>8300.3700000000008</v>
      </c>
      <c r="L3707" s="12" t="s">
        <v>10253</v>
      </c>
      <c r="M3707" s="10" t="s">
        <v>11352</v>
      </c>
      <c r="N3707">
        <v>3706</v>
      </c>
      <c r="O3707">
        <v>45065</v>
      </c>
      <c r="P3707" t="s">
        <v>11403</v>
      </c>
      <c r="Q3707" s="16">
        <v>515.84</v>
      </c>
      <c r="R3707">
        <v>8816.2099999999991</v>
      </c>
      <c r="S3707">
        <v>38</v>
      </c>
      <c r="T3707">
        <v>3706</v>
      </c>
      <c r="U3707">
        <v>49536.18</v>
      </c>
      <c r="V3707" t="s">
        <v>11413</v>
      </c>
      <c r="W3707">
        <v>3.06</v>
      </c>
      <c r="X3707">
        <v>36</v>
      </c>
      <c r="Y3707" t="s">
        <v>11739</v>
      </c>
      <c r="Z3707" t="s">
        <v>12011</v>
      </c>
      <c r="AA3707">
        <v>3706</v>
      </c>
      <c r="AB3707" t="s">
        <v>12016</v>
      </c>
      <c r="AC3707">
        <v>5303.26</v>
      </c>
      <c r="AD3707">
        <v>437.69</v>
      </c>
      <c r="AE3707">
        <v>21.88</v>
      </c>
      <c r="AF3707" t="s">
        <v>11354</v>
      </c>
      <c r="AG3707" t="s">
        <v>11383</v>
      </c>
      <c r="AH3707">
        <v>6436</v>
      </c>
      <c r="AI3707">
        <v>3706</v>
      </c>
      <c r="AJ3707" t="s">
        <v>11223</v>
      </c>
      <c r="AK3707" t="s">
        <v>12028</v>
      </c>
      <c r="AL3707" t="s">
        <v>12031</v>
      </c>
      <c r="AM3707" t="s">
        <v>11070</v>
      </c>
      <c r="AN3707">
        <v>1</v>
      </c>
      <c r="AO3707" s="10" t="s">
        <v>12046</v>
      </c>
      <c r="AP3707" t="str" cm="1">
        <f t="array" ref="AP3707">_xlfn.IFS(
  Table1[[#This Row],[Age]]&lt;=25, "18-25",
  Table1[[#This Row],[Age]]&lt;=35, "26-35",
  Table1[[#This Row],[Age]]&lt;=45, "36-45",
  Table1[[#This Row],[Age]]&lt;=60, "46-60",
  TRUE, "60+")</f>
        <v>18-25</v>
      </c>
    </row>
    <row r="3708" spans="1:42" x14ac:dyDescent="0.3">
      <c r="A3708">
        <v>3707</v>
      </c>
      <c r="B3708" t="s">
        <v>10</v>
      </c>
      <c r="C3708" t="s">
        <v>80</v>
      </c>
      <c r="D3708">
        <v>32</v>
      </c>
      <c r="E3708" t="s">
        <v>104</v>
      </c>
      <c r="F3708" t="s">
        <v>3814</v>
      </c>
      <c r="G3708" t="s">
        <v>5121</v>
      </c>
      <c r="H3708">
        <v>19458798560</v>
      </c>
      <c r="I3708" t="s">
        <v>7064</v>
      </c>
      <c r="J3708" t="s">
        <v>7292</v>
      </c>
      <c r="K3708">
        <v>1624.42</v>
      </c>
      <c r="L3708" s="12" t="s">
        <v>9155</v>
      </c>
      <c r="M3708" s="10" t="s">
        <v>11308</v>
      </c>
      <c r="N3708">
        <v>3707</v>
      </c>
      <c r="O3708">
        <v>45090</v>
      </c>
      <c r="P3708" t="s">
        <v>11404</v>
      </c>
      <c r="Q3708" s="16">
        <v>1902.65</v>
      </c>
      <c r="R3708">
        <v>-278.23</v>
      </c>
      <c r="S3708">
        <v>84</v>
      </c>
      <c r="T3708">
        <v>3707</v>
      </c>
      <c r="U3708">
        <v>31444.63</v>
      </c>
      <c r="V3708" t="s">
        <v>11411</v>
      </c>
      <c r="W3708">
        <v>7.93</v>
      </c>
      <c r="X3708">
        <v>24</v>
      </c>
      <c r="Y3708" t="s">
        <v>10236</v>
      </c>
      <c r="Z3708" t="s">
        <v>12010</v>
      </c>
      <c r="AA3708">
        <v>3707</v>
      </c>
      <c r="AB3708" t="s">
        <v>12016</v>
      </c>
      <c r="AC3708">
        <v>6431.56</v>
      </c>
      <c r="AD3708">
        <v>4329.04</v>
      </c>
      <c r="AE3708">
        <v>216.45</v>
      </c>
      <c r="AF3708" t="s">
        <v>11052</v>
      </c>
      <c r="AG3708" t="s">
        <v>11111</v>
      </c>
      <c r="AH3708">
        <v>6630</v>
      </c>
      <c r="AI3708">
        <v>3707</v>
      </c>
      <c r="AJ3708" t="s">
        <v>11092</v>
      </c>
      <c r="AK3708" t="s">
        <v>12028</v>
      </c>
      <c r="AL3708" t="s">
        <v>12031</v>
      </c>
      <c r="AM3708" t="s">
        <v>11126</v>
      </c>
      <c r="AN3708">
        <v>1</v>
      </c>
      <c r="AO3708" s="10" t="s">
        <v>12043</v>
      </c>
      <c r="AP3708" t="str" cm="1">
        <f t="array" ref="AP3708">_xlfn.IFS(
  Table1[[#This Row],[Age]]&lt;=25, "18-25",
  Table1[[#This Row],[Age]]&lt;=35, "26-35",
  Table1[[#This Row],[Age]]&lt;=45, "36-45",
  Table1[[#This Row],[Age]]&lt;=60, "46-60",
  TRUE, "60+")</f>
        <v>26-35</v>
      </c>
    </row>
    <row r="3709" spans="1:42" x14ac:dyDescent="0.3">
      <c r="A3709">
        <v>3708</v>
      </c>
      <c r="B3709" t="s">
        <v>44</v>
      </c>
      <c r="C3709" t="s">
        <v>64</v>
      </c>
      <c r="D3709">
        <v>62</v>
      </c>
      <c r="E3709" t="s">
        <v>105</v>
      </c>
      <c r="F3709" t="s">
        <v>3815</v>
      </c>
      <c r="G3709" t="s">
        <v>5137</v>
      </c>
      <c r="H3709">
        <v>19458798561</v>
      </c>
      <c r="I3709" t="s">
        <v>6660</v>
      </c>
      <c r="J3709" t="s">
        <v>7291</v>
      </c>
      <c r="K3709">
        <v>9538.36</v>
      </c>
      <c r="L3709" s="12" t="s">
        <v>10254</v>
      </c>
      <c r="M3709" s="10" t="s">
        <v>11144</v>
      </c>
      <c r="N3709">
        <v>3708</v>
      </c>
      <c r="O3709">
        <v>45235</v>
      </c>
      <c r="P3709" t="s">
        <v>11402</v>
      </c>
      <c r="Q3709" s="16">
        <v>4854.76</v>
      </c>
      <c r="R3709">
        <v>4683.6000000000004</v>
      </c>
      <c r="S3709">
        <v>88</v>
      </c>
      <c r="T3709">
        <v>3708</v>
      </c>
      <c r="U3709">
        <v>14158.21</v>
      </c>
      <c r="V3709" t="s">
        <v>11412</v>
      </c>
      <c r="W3709">
        <v>9.15</v>
      </c>
      <c r="X3709">
        <v>60</v>
      </c>
      <c r="Y3709" t="s">
        <v>10972</v>
      </c>
      <c r="Z3709" t="s">
        <v>12012</v>
      </c>
      <c r="AA3709">
        <v>3708</v>
      </c>
      <c r="AB3709" t="s">
        <v>12017</v>
      </c>
      <c r="AC3709">
        <v>1458.33</v>
      </c>
      <c r="AD3709">
        <v>2369.19</v>
      </c>
      <c r="AE3709">
        <v>118.46</v>
      </c>
      <c r="AF3709" t="s">
        <v>11215</v>
      </c>
      <c r="AG3709" t="s">
        <v>11180</v>
      </c>
      <c r="AH3709">
        <v>6720</v>
      </c>
      <c r="AI3709">
        <v>3708</v>
      </c>
      <c r="AJ3709" t="s">
        <v>11137</v>
      </c>
      <c r="AK3709" t="s">
        <v>12028</v>
      </c>
      <c r="AL3709" t="s">
        <v>12032</v>
      </c>
      <c r="AM3709" t="s">
        <v>11172</v>
      </c>
      <c r="AN3709">
        <v>1</v>
      </c>
      <c r="AO3709" s="10" t="s">
        <v>12040</v>
      </c>
      <c r="AP3709" t="str" cm="1">
        <f t="array" ref="AP3709">_xlfn.IFS(
  Table1[[#This Row],[Age]]&lt;=25, "18-25",
  Table1[[#This Row],[Age]]&lt;=35, "26-35",
  Table1[[#This Row],[Age]]&lt;=45, "36-45",
  Table1[[#This Row],[Age]]&lt;=60, "46-60",
  TRUE, "60+")</f>
        <v>60+</v>
      </c>
    </row>
    <row r="3710" spans="1:42" x14ac:dyDescent="0.3">
      <c r="A3710">
        <v>3709</v>
      </c>
      <c r="B3710" t="s">
        <v>50</v>
      </c>
      <c r="C3710" t="s">
        <v>89</v>
      </c>
      <c r="D3710">
        <v>48</v>
      </c>
      <c r="E3710" t="s">
        <v>106</v>
      </c>
      <c r="F3710" t="s">
        <v>3816</v>
      </c>
      <c r="G3710" t="s">
        <v>5144</v>
      </c>
      <c r="H3710">
        <v>19458798562</v>
      </c>
      <c r="I3710" t="s">
        <v>5365</v>
      </c>
      <c r="J3710" t="s">
        <v>7292</v>
      </c>
      <c r="K3710">
        <v>9306.24</v>
      </c>
      <c r="L3710" s="12" t="s">
        <v>10255</v>
      </c>
      <c r="M3710" s="10" t="s">
        <v>11185</v>
      </c>
      <c r="N3710">
        <v>3709</v>
      </c>
      <c r="O3710">
        <v>45258</v>
      </c>
      <c r="P3710" t="s">
        <v>11404</v>
      </c>
      <c r="Q3710" s="16">
        <v>4630.1899999999996</v>
      </c>
      <c r="R3710">
        <v>13936.43</v>
      </c>
      <c r="S3710">
        <v>87</v>
      </c>
      <c r="T3710">
        <v>3709</v>
      </c>
      <c r="U3710">
        <v>22051.63</v>
      </c>
      <c r="V3710" t="s">
        <v>11411</v>
      </c>
      <c r="W3710">
        <v>4.07</v>
      </c>
      <c r="X3710">
        <v>48</v>
      </c>
      <c r="Y3710" t="s">
        <v>10876</v>
      </c>
      <c r="Z3710" t="s">
        <v>12011</v>
      </c>
      <c r="AA3710">
        <v>3709</v>
      </c>
      <c r="AB3710" t="s">
        <v>12015</v>
      </c>
      <c r="AC3710">
        <v>3209.55</v>
      </c>
      <c r="AD3710">
        <v>4363.96</v>
      </c>
      <c r="AE3710">
        <v>218.2</v>
      </c>
      <c r="AF3710" t="s">
        <v>11197</v>
      </c>
      <c r="AG3710" t="s">
        <v>11076</v>
      </c>
      <c r="AH3710">
        <v>9369</v>
      </c>
      <c r="AI3710">
        <v>3709</v>
      </c>
      <c r="AJ3710" t="s">
        <v>11352</v>
      </c>
      <c r="AK3710" t="s">
        <v>12029</v>
      </c>
      <c r="AL3710" t="s">
        <v>12032</v>
      </c>
      <c r="AM3710" t="s">
        <v>11165</v>
      </c>
      <c r="AN3710">
        <v>1</v>
      </c>
      <c r="AO3710" s="10" t="s">
        <v>12040</v>
      </c>
      <c r="AP3710" t="str" cm="1">
        <f t="array" ref="AP3710">_xlfn.IFS(
  Table1[[#This Row],[Age]]&lt;=25, "18-25",
  Table1[[#This Row],[Age]]&lt;=35, "26-35",
  Table1[[#This Row],[Age]]&lt;=45, "36-45",
  Table1[[#This Row],[Age]]&lt;=60, "46-60",
  TRUE, "60+")</f>
        <v>46-60</v>
      </c>
    </row>
    <row r="3711" spans="1:42" x14ac:dyDescent="0.3">
      <c r="A3711">
        <v>3710</v>
      </c>
      <c r="B3711" t="s">
        <v>12</v>
      </c>
      <c r="C3711" t="s">
        <v>101</v>
      </c>
      <c r="D3711">
        <v>28</v>
      </c>
      <c r="E3711" t="s">
        <v>105</v>
      </c>
      <c r="F3711" t="s">
        <v>3817</v>
      </c>
      <c r="G3711" t="s">
        <v>5143</v>
      </c>
      <c r="H3711">
        <v>19458798563</v>
      </c>
      <c r="I3711" t="s">
        <v>7065</v>
      </c>
      <c r="J3711" t="s">
        <v>7291</v>
      </c>
      <c r="K3711">
        <v>8721.69</v>
      </c>
      <c r="L3711" s="12" t="s">
        <v>10256</v>
      </c>
      <c r="M3711" s="10" t="s">
        <v>11144</v>
      </c>
      <c r="N3711">
        <v>3710</v>
      </c>
      <c r="O3711">
        <v>45094</v>
      </c>
      <c r="P3711" t="s">
        <v>11404</v>
      </c>
      <c r="Q3711" s="16">
        <v>4971.0600000000004</v>
      </c>
      <c r="R3711">
        <v>3750.63</v>
      </c>
      <c r="S3711">
        <v>22</v>
      </c>
      <c r="T3711">
        <v>3710</v>
      </c>
      <c r="U3711">
        <v>9348.7800000000007</v>
      </c>
      <c r="V3711" t="s">
        <v>11413</v>
      </c>
      <c r="W3711">
        <v>8.14</v>
      </c>
      <c r="X3711">
        <v>36</v>
      </c>
      <c r="Y3711" t="s">
        <v>9266</v>
      </c>
      <c r="Z3711" t="s">
        <v>12012</v>
      </c>
      <c r="AA3711">
        <v>3710</v>
      </c>
      <c r="AB3711" t="s">
        <v>12017</v>
      </c>
      <c r="AC3711">
        <v>8050.3</v>
      </c>
      <c r="AD3711">
        <v>3744.11</v>
      </c>
      <c r="AE3711">
        <v>187.21</v>
      </c>
      <c r="AF3711" t="s">
        <v>11268</v>
      </c>
      <c r="AG3711" t="s">
        <v>11051</v>
      </c>
      <c r="AH3711">
        <v>4145</v>
      </c>
      <c r="AI3711">
        <v>3710</v>
      </c>
      <c r="AJ3711" t="s">
        <v>11208</v>
      </c>
      <c r="AK3711" t="s">
        <v>12028</v>
      </c>
      <c r="AL3711" t="s">
        <v>12031</v>
      </c>
      <c r="AM3711" t="s">
        <v>11361</v>
      </c>
      <c r="AN3711">
        <v>1</v>
      </c>
      <c r="AO3711" s="10" t="s">
        <v>12043</v>
      </c>
      <c r="AP3711" t="str" cm="1">
        <f t="array" ref="AP3711">_xlfn.IFS(
  Table1[[#This Row],[Age]]&lt;=25, "18-25",
  Table1[[#This Row],[Age]]&lt;=35, "26-35",
  Table1[[#This Row],[Age]]&lt;=45, "36-45",
  Table1[[#This Row],[Age]]&lt;=60, "46-60",
  TRUE, "60+")</f>
        <v>26-35</v>
      </c>
    </row>
    <row r="3712" spans="1:42" x14ac:dyDescent="0.3">
      <c r="A3712">
        <v>3711</v>
      </c>
      <c r="B3712" t="s">
        <v>20</v>
      </c>
      <c r="C3712" t="s">
        <v>56</v>
      </c>
      <c r="D3712">
        <v>63</v>
      </c>
      <c r="E3712" t="s">
        <v>105</v>
      </c>
      <c r="F3712" t="s">
        <v>3818</v>
      </c>
      <c r="G3712" t="s">
        <v>5114</v>
      </c>
      <c r="H3712">
        <v>19458798564</v>
      </c>
      <c r="I3712" t="s">
        <v>5425</v>
      </c>
      <c r="J3712" t="s">
        <v>7292</v>
      </c>
      <c r="K3712">
        <v>4284.32</v>
      </c>
      <c r="L3712" s="12" t="s">
        <v>10257</v>
      </c>
      <c r="M3712" s="10" t="s">
        <v>11179</v>
      </c>
      <c r="N3712">
        <v>3711</v>
      </c>
      <c r="O3712">
        <v>44961</v>
      </c>
      <c r="P3712" t="s">
        <v>11404</v>
      </c>
      <c r="Q3712" s="16">
        <v>2555.98</v>
      </c>
      <c r="R3712">
        <v>1728.34</v>
      </c>
      <c r="S3712">
        <v>86</v>
      </c>
      <c r="T3712">
        <v>3711</v>
      </c>
      <c r="U3712">
        <v>6889.91</v>
      </c>
      <c r="V3712" t="s">
        <v>11412</v>
      </c>
      <c r="W3712">
        <v>4.8600000000000003</v>
      </c>
      <c r="X3712">
        <v>60</v>
      </c>
      <c r="Y3712" t="s">
        <v>11678</v>
      </c>
      <c r="Z3712" t="s">
        <v>12010</v>
      </c>
      <c r="AA3712">
        <v>3711</v>
      </c>
      <c r="AB3712" t="s">
        <v>12016</v>
      </c>
      <c r="AC3712">
        <v>9596.02</v>
      </c>
      <c r="AD3712">
        <v>70.290000000000006</v>
      </c>
      <c r="AE3712">
        <v>3.51</v>
      </c>
      <c r="AF3712" t="s">
        <v>11176</v>
      </c>
      <c r="AG3712" t="s">
        <v>11201</v>
      </c>
      <c r="AH3712">
        <v>4726</v>
      </c>
      <c r="AI3712">
        <v>3711</v>
      </c>
      <c r="AJ3712" t="s">
        <v>11312</v>
      </c>
      <c r="AK3712" t="s">
        <v>12029</v>
      </c>
      <c r="AL3712" t="s">
        <v>12032</v>
      </c>
      <c r="AM3712" t="s">
        <v>11326</v>
      </c>
      <c r="AN3712">
        <v>1</v>
      </c>
      <c r="AO3712" s="10" t="s">
        <v>12045</v>
      </c>
      <c r="AP3712" t="str" cm="1">
        <f t="array" ref="AP3712">_xlfn.IFS(
  Table1[[#This Row],[Age]]&lt;=25, "18-25",
  Table1[[#This Row],[Age]]&lt;=35, "26-35",
  Table1[[#This Row],[Age]]&lt;=45, "36-45",
  Table1[[#This Row],[Age]]&lt;=60, "46-60",
  TRUE, "60+")</f>
        <v>60+</v>
      </c>
    </row>
    <row r="3713" spans="1:42" x14ac:dyDescent="0.3">
      <c r="A3713">
        <v>3712</v>
      </c>
      <c r="B3713" t="s">
        <v>11</v>
      </c>
      <c r="C3713" t="s">
        <v>80</v>
      </c>
      <c r="D3713">
        <v>56</v>
      </c>
      <c r="E3713" t="s">
        <v>106</v>
      </c>
      <c r="F3713" t="s">
        <v>3819</v>
      </c>
      <c r="G3713" t="s">
        <v>5141</v>
      </c>
      <c r="H3713">
        <v>19458798565</v>
      </c>
      <c r="I3713" t="s">
        <v>5521</v>
      </c>
      <c r="J3713" t="s">
        <v>7291</v>
      </c>
      <c r="K3713">
        <v>8437.57</v>
      </c>
      <c r="L3713" s="12" t="s">
        <v>10258</v>
      </c>
      <c r="M3713" s="10" t="s">
        <v>11254</v>
      </c>
      <c r="N3713">
        <v>3712</v>
      </c>
      <c r="O3713">
        <v>44969</v>
      </c>
      <c r="P3713" t="s">
        <v>11404</v>
      </c>
      <c r="Q3713" s="16">
        <v>4093.19</v>
      </c>
      <c r="R3713">
        <v>4344.38</v>
      </c>
      <c r="S3713">
        <v>41</v>
      </c>
      <c r="T3713">
        <v>3712</v>
      </c>
      <c r="U3713">
        <v>35497.449999999997</v>
      </c>
      <c r="V3713" t="s">
        <v>11412</v>
      </c>
      <c r="W3713">
        <v>7.95</v>
      </c>
      <c r="X3713">
        <v>36</v>
      </c>
      <c r="Y3713" t="s">
        <v>11620</v>
      </c>
      <c r="Z3713" t="s">
        <v>12011</v>
      </c>
      <c r="AA3713">
        <v>3712</v>
      </c>
      <c r="AB3713" t="s">
        <v>12016</v>
      </c>
      <c r="AC3713">
        <v>9823.1</v>
      </c>
      <c r="AD3713">
        <v>1523.95</v>
      </c>
      <c r="AE3713">
        <v>76.2</v>
      </c>
      <c r="AF3713" t="s">
        <v>11128</v>
      </c>
      <c r="AG3713" t="s">
        <v>11395</v>
      </c>
      <c r="AH3713">
        <v>5661</v>
      </c>
      <c r="AI3713">
        <v>3712</v>
      </c>
      <c r="AJ3713" t="s">
        <v>11049</v>
      </c>
      <c r="AK3713" t="s">
        <v>12027</v>
      </c>
      <c r="AL3713" t="s">
        <v>12032</v>
      </c>
      <c r="AM3713" t="s">
        <v>11301</v>
      </c>
      <c r="AN3713">
        <v>1</v>
      </c>
      <c r="AO3713" s="10" t="s">
        <v>12045</v>
      </c>
      <c r="AP3713" t="str" cm="1">
        <f t="array" ref="AP3713">_xlfn.IFS(
  Table1[[#This Row],[Age]]&lt;=25, "18-25",
  Table1[[#This Row],[Age]]&lt;=35, "26-35",
  Table1[[#This Row],[Age]]&lt;=45, "36-45",
  Table1[[#This Row],[Age]]&lt;=60, "46-60",
  TRUE, "60+")</f>
        <v>46-60</v>
      </c>
    </row>
    <row r="3714" spans="1:42" x14ac:dyDescent="0.3">
      <c r="A3714">
        <v>3713</v>
      </c>
      <c r="B3714" t="s">
        <v>2</v>
      </c>
      <c r="C3714" t="s">
        <v>56</v>
      </c>
      <c r="D3714">
        <v>36</v>
      </c>
      <c r="E3714" t="s">
        <v>105</v>
      </c>
      <c r="F3714" t="s">
        <v>3820</v>
      </c>
      <c r="G3714" t="s">
        <v>5130</v>
      </c>
      <c r="H3714">
        <v>19458798566</v>
      </c>
      <c r="I3714" t="s">
        <v>6944</v>
      </c>
      <c r="J3714" t="s">
        <v>7292</v>
      </c>
      <c r="K3714">
        <v>6317.78</v>
      </c>
      <c r="L3714" s="12" t="s">
        <v>9698</v>
      </c>
      <c r="M3714" s="10" t="s">
        <v>11254</v>
      </c>
      <c r="N3714">
        <v>3713</v>
      </c>
      <c r="O3714">
        <v>45227</v>
      </c>
      <c r="P3714" t="s">
        <v>11404</v>
      </c>
      <c r="Q3714" s="16">
        <v>2280.69</v>
      </c>
      <c r="R3714">
        <v>4037.09</v>
      </c>
      <c r="S3714">
        <v>84</v>
      </c>
      <c r="T3714">
        <v>3713</v>
      </c>
      <c r="U3714">
        <v>29412.46</v>
      </c>
      <c r="V3714" t="s">
        <v>11412</v>
      </c>
      <c r="W3714">
        <v>3.76</v>
      </c>
      <c r="X3714">
        <v>24</v>
      </c>
      <c r="Y3714" t="s">
        <v>11901</v>
      </c>
      <c r="Z3714" t="s">
        <v>12010</v>
      </c>
      <c r="AA3714">
        <v>3713</v>
      </c>
      <c r="AB3714" t="s">
        <v>12017</v>
      </c>
      <c r="AC3714">
        <v>7462.78</v>
      </c>
      <c r="AD3714">
        <v>2611.6999999999998</v>
      </c>
      <c r="AE3714">
        <v>130.58000000000001</v>
      </c>
      <c r="AF3714" t="s">
        <v>11308</v>
      </c>
      <c r="AG3714" t="s">
        <v>11184</v>
      </c>
      <c r="AH3714">
        <v>5281</v>
      </c>
      <c r="AI3714">
        <v>3713</v>
      </c>
      <c r="AJ3714" t="s">
        <v>11159</v>
      </c>
      <c r="AK3714" t="s">
        <v>12029</v>
      </c>
      <c r="AL3714" t="s">
        <v>12031</v>
      </c>
      <c r="AM3714" t="s">
        <v>11323</v>
      </c>
      <c r="AN3714">
        <v>1</v>
      </c>
      <c r="AO3714" s="10" t="s">
        <v>12044</v>
      </c>
      <c r="AP3714" t="str" cm="1">
        <f t="array" ref="AP3714">_xlfn.IFS(
  Table1[[#This Row],[Age]]&lt;=25, "18-25",
  Table1[[#This Row],[Age]]&lt;=35, "26-35",
  Table1[[#This Row],[Age]]&lt;=45, "36-45",
  Table1[[#This Row],[Age]]&lt;=60, "46-60",
  TRUE, "60+")</f>
        <v>36-45</v>
      </c>
    </row>
    <row r="3715" spans="1:42" x14ac:dyDescent="0.3">
      <c r="A3715">
        <v>3714</v>
      </c>
      <c r="B3715" t="s">
        <v>41</v>
      </c>
      <c r="C3715" t="s">
        <v>95</v>
      </c>
      <c r="D3715">
        <v>32</v>
      </c>
      <c r="E3715" t="s">
        <v>106</v>
      </c>
      <c r="F3715" t="s">
        <v>3821</v>
      </c>
      <c r="G3715" t="s">
        <v>5137</v>
      </c>
      <c r="H3715">
        <v>19458798567</v>
      </c>
      <c r="I3715" t="s">
        <v>5576</v>
      </c>
      <c r="J3715" t="s">
        <v>7291</v>
      </c>
      <c r="K3715">
        <v>2133.41</v>
      </c>
      <c r="L3715" s="12" t="s">
        <v>10259</v>
      </c>
      <c r="M3715" s="10" t="s">
        <v>11349</v>
      </c>
      <c r="N3715">
        <v>3714</v>
      </c>
      <c r="O3715">
        <v>45095</v>
      </c>
      <c r="P3715" t="s">
        <v>11402</v>
      </c>
      <c r="Q3715" s="16">
        <v>4707.59</v>
      </c>
      <c r="R3715">
        <v>6841</v>
      </c>
      <c r="S3715">
        <v>63</v>
      </c>
      <c r="T3715">
        <v>3714</v>
      </c>
      <c r="U3715">
        <v>28615.119999999999</v>
      </c>
      <c r="V3715" t="s">
        <v>11412</v>
      </c>
      <c r="W3715">
        <v>9.3800000000000008</v>
      </c>
      <c r="X3715">
        <v>60</v>
      </c>
      <c r="Y3715" t="s">
        <v>7352</v>
      </c>
      <c r="Z3715" t="s">
        <v>12011</v>
      </c>
      <c r="AA3715">
        <v>3714</v>
      </c>
      <c r="AB3715" t="s">
        <v>12015</v>
      </c>
      <c r="AC3715">
        <v>7321.16</v>
      </c>
      <c r="AD3715">
        <v>149.08000000000001</v>
      </c>
      <c r="AE3715">
        <v>7.45</v>
      </c>
      <c r="AF3715" t="s">
        <v>11249</v>
      </c>
      <c r="AG3715" t="s">
        <v>11183</v>
      </c>
      <c r="AH3715">
        <v>5871</v>
      </c>
      <c r="AI3715">
        <v>3714</v>
      </c>
      <c r="AJ3715" t="s">
        <v>11223</v>
      </c>
      <c r="AK3715" t="s">
        <v>12029</v>
      </c>
      <c r="AL3715" t="s">
        <v>12032</v>
      </c>
      <c r="AM3715" t="s">
        <v>11097</v>
      </c>
      <c r="AN3715">
        <v>1</v>
      </c>
      <c r="AO3715" s="10" t="s">
        <v>12043</v>
      </c>
      <c r="AP3715" t="str" cm="1">
        <f t="array" ref="AP3715">_xlfn.IFS(
  Table1[[#This Row],[Age]]&lt;=25, "18-25",
  Table1[[#This Row],[Age]]&lt;=35, "26-35",
  Table1[[#This Row],[Age]]&lt;=45, "36-45",
  Table1[[#This Row],[Age]]&lt;=60, "46-60",
  TRUE, "60+")</f>
        <v>26-35</v>
      </c>
    </row>
    <row r="3716" spans="1:42" x14ac:dyDescent="0.3">
      <c r="A3716">
        <v>3715</v>
      </c>
      <c r="B3716" t="s">
        <v>26</v>
      </c>
      <c r="C3716" t="s">
        <v>80</v>
      </c>
      <c r="D3716">
        <v>55</v>
      </c>
      <c r="E3716" t="s">
        <v>104</v>
      </c>
      <c r="F3716" t="s">
        <v>3822</v>
      </c>
      <c r="G3716" t="s">
        <v>5130</v>
      </c>
      <c r="H3716">
        <v>19458798568</v>
      </c>
      <c r="I3716" t="s">
        <v>6257</v>
      </c>
      <c r="J3716" t="s">
        <v>7292</v>
      </c>
      <c r="K3716">
        <v>7771.34</v>
      </c>
      <c r="L3716" s="12" t="s">
        <v>9013</v>
      </c>
      <c r="M3716" s="10" t="s">
        <v>11141</v>
      </c>
      <c r="N3716">
        <v>3715</v>
      </c>
      <c r="O3716">
        <v>45246</v>
      </c>
      <c r="P3716" t="s">
        <v>11402</v>
      </c>
      <c r="Q3716" s="16">
        <v>4930.09</v>
      </c>
      <c r="R3716">
        <v>12701.43</v>
      </c>
      <c r="S3716">
        <v>38</v>
      </c>
      <c r="T3716">
        <v>3715</v>
      </c>
      <c r="U3716">
        <v>13140.28</v>
      </c>
      <c r="V3716" t="s">
        <v>11412</v>
      </c>
      <c r="W3716">
        <v>9.8800000000000008</v>
      </c>
      <c r="X3716">
        <v>60</v>
      </c>
      <c r="Y3716" t="s">
        <v>8288</v>
      </c>
      <c r="Z3716" t="s">
        <v>12011</v>
      </c>
      <c r="AA3716">
        <v>3715</v>
      </c>
      <c r="AB3716" t="s">
        <v>12015</v>
      </c>
      <c r="AC3716">
        <v>7356.01</v>
      </c>
      <c r="AD3716">
        <v>4791.57</v>
      </c>
      <c r="AE3716">
        <v>239.58</v>
      </c>
      <c r="AF3716" t="s">
        <v>11040</v>
      </c>
      <c r="AG3716" t="s">
        <v>11109</v>
      </c>
      <c r="AH3716">
        <v>6189</v>
      </c>
      <c r="AI3716">
        <v>3715</v>
      </c>
      <c r="AJ3716" t="s">
        <v>11334</v>
      </c>
      <c r="AK3716" t="s">
        <v>12029</v>
      </c>
      <c r="AL3716" t="s">
        <v>12031</v>
      </c>
      <c r="AM3716" t="s">
        <v>11173</v>
      </c>
      <c r="AN3716">
        <v>1</v>
      </c>
      <c r="AO3716" s="10" t="s">
        <v>12040</v>
      </c>
      <c r="AP3716" t="str" cm="1">
        <f t="array" ref="AP3716">_xlfn.IFS(
  Table1[[#This Row],[Age]]&lt;=25, "18-25",
  Table1[[#This Row],[Age]]&lt;=35, "26-35",
  Table1[[#This Row],[Age]]&lt;=45, "36-45",
  Table1[[#This Row],[Age]]&lt;=60, "46-60",
  TRUE, "60+")</f>
        <v>46-60</v>
      </c>
    </row>
    <row r="3717" spans="1:42" x14ac:dyDescent="0.3">
      <c r="A3717">
        <v>3716</v>
      </c>
      <c r="B3717" t="s">
        <v>29</v>
      </c>
      <c r="C3717" t="s">
        <v>93</v>
      </c>
      <c r="D3717">
        <v>37</v>
      </c>
      <c r="E3717" t="s">
        <v>104</v>
      </c>
      <c r="F3717" t="s">
        <v>3823</v>
      </c>
      <c r="G3717" t="s">
        <v>5110</v>
      </c>
      <c r="H3717">
        <v>19458798569</v>
      </c>
      <c r="I3717" t="s">
        <v>6605</v>
      </c>
      <c r="J3717" t="s">
        <v>7291</v>
      </c>
      <c r="K3717">
        <v>4120.34</v>
      </c>
      <c r="L3717" s="12" t="s">
        <v>10260</v>
      </c>
      <c r="M3717" s="10" t="s">
        <v>11117</v>
      </c>
      <c r="N3717">
        <v>3716</v>
      </c>
      <c r="O3717">
        <v>45197</v>
      </c>
      <c r="P3717" t="s">
        <v>11402</v>
      </c>
      <c r="Q3717" s="16">
        <v>4390.1899999999996</v>
      </c>
      <c r="R3717">
        <v>8510.5300000000007</v>
      </c>
      <c r="S3717">
        <v>50</v>
      </c>
      <c r="T3717">
        <v>3716</v>
      </c>
      <c r="U3717">
        <v>12510.41</v>
      </c>
      <c r="V3717" t="s">
        <v>11411</v>
      </c>
      <c r="W3717">
        <v>4.4800000000000004</v>
      </c>
      <c r="X3717">
        <v>12</v>
      </c>
      <c r="Y3717" t="s">
        <v>8262</v>
      </c>
      <c r="Z3717" t="s">
        <v>12010</v>
      </c>
      <c r="AA3717">
        <v>3716</v>
      </c>
      <c r="AB3717" t="s">
        <v>12017</v>
      </c>
      <c r="AC3717">
        <v>3666.5</v>
      </c>
      <c r="AD3717">
        <v>4547.03</v>
      </c>
      <c r="AE3717">
        <v>227.35</v>
      </c>
      <c r="AF3717" t="s">
        <v>11394</v>
      </c>
      <c r="AG3717" t="s">
        <v>11195</v>
      </c>
      <c r="AH3717">
        <v>5698</v>
      </c>
      <c r="AI3717">
        <v>3716</v>
      </c>
      <c r="AJ3717" t="s">
        <v>11388</v>
      </c>
      <c r="AK3717" t="s">
        <v>12028</v>
      </c>
      <c r="AL3717" t="s">
        <v>12032</v>
      </c>
      <c r="AM3717" t="s">
        <v>11397</v>
      </c>
      <c r="AN3717">
        <v>1</v>
      </c>
      <c r="AO3717" s="10" t="s">
        <v>12042</v>
      </c>
      <c r="AP3717" t="str" cm="1">
        <f t="array" ref="AP3717">_xlfn.IFS(
  Table1[[#This Row],[Age]]&lt;=25, "18-25",
  Table1[[#This Row],[Age]]&lt;=35, "26-35",
  Table1[[#This Row],[Age]]&lt;=45, "36-45",
  Table1[[#This Row],[Age]]&lt;=60, "46-60",
  TRUE, "60+")</f>
        <v>36-45</v>
      </c>
    </row>
    <row r="3718" spans="1:42" x14ac:dyDescent="0.3">
      <c r="A3718">
        <v>3717</v>
      </c>
      <c r="B3718" t="s">
        <v>30</v>
      </c>
      <c r="C3718" t="s">
        <v>97</v>
      </c>
      <c r="D3718">
        <v>39</v>
      </c>
      <c r="E3718" t="s">
        <v>104</v>
      </c>
      <c r="F3718" t="s">
        <v>3824</v>
      </c>
      <c r="G3718" t="s">
        <v>5133</v>
      </c>
      <c r="H3718">
        <v>19458798570</v>
      </c>
      <c r="I3718" t="s">
        <v>7066</v>
      </c>
      <c r="J3718" t="s">
        <v>7292</v>
      </c>
      <c r="K3718">
        <v>2992.43</v>
      </c>
      <c r="L3718" s="12" t="s">
        <v>9341</v>
      </c>
      <c r="M3718" s="10" t="s">
        <v>11313</v>
      </c>
      <c r="N3718">
        <v>3717</v>
      </c>
      <c r="O3718">
        <v>45226</v>
      </c>
      <c r="P3718" t="s">
        <v>11402</v>
      </c>
      <c r="Q3718" s="16">
        <v>3109.6</v>
      </c>
      <c r="R3718">
        <v>6102.03</v>
      </c>
      <c r="S3718">
        <v>7</v>
      </c>
      <c r="T3718">
        <v>3717</v>
      </c>
      <c r="U3718">
        <v>49496.98</v>
      </c>
      <c r="V3718" t="s">
        <v>11413</v>
      </c>
      <c r="W3718">
        <v>2.79</v>
      </c>
      <c r="X3718">
        <v>12</v>
      </c>
      <c r="Y3718" t="s">
        <v>11754</v>
      </c>
      <c r="Z3718" t="s">
        <v>12012</v>
      </c>
      <c r="AA3718">
        <v>3717</v>
      </c>
      <c r="AB3718" t="s">
        <v>12016</v>
      </c>
      <c r="AC3718">
        <v>4699.03</v>
      </c>
      <c r="AD3718">
        <v>1179.43</v>
      </c>
      <c r="AE3718">
        <v>58.97</v>
      </c>
      <c r="AF3718" t="s">
        <v>11213</v>
      </c>
      <c r="AG3718" t="s">
        <v>11394</v>
      </c>
      <c r="AH3718">
        <v>5371</v>
      </c>
      <c r="AI3718">
        <v>3717</v>
      </c>
      <c r="AJ3718" t="s">
        <v>11170</v>
      </c>
      <c r="AK3718" t="s">
        <v>12027</v>
      </c>
      <c r="AL3718" t="s">
        <v>12032</v>
      </c>
      <c r="AM3718" t="s">
        <v>11254</v>
      </c>
      <c r="AN3718">
        <v>1</v>
      </c>
      <c r="AO3718" s="10" t="s">
        <v>12044</v>
      </c>
      <c r="AP3718" t="str" cm="1">
        <f t="array" ref="AP3718">_xlfn.IFS(
  Table1[[#This Row],[Age]]&lt;=25, "18-25",
  Table1[[#This Row],[Age]]&lt;=35, "26-35",
  Table1[[#This Row],[Age]]&lt;=45, "36-45",
  Table1[[#This Row],[Age]]&lt;=60, "46-60",
  TRUE, "60+")</f>
        <v>36-45</v>
      </c>
    </row>
    <row r="3719" spans="1:42" x14ac:dyDescent="0.3">
      <c r="A3719">
        <v>3718</v>
      </c>
      <c r="B3719" t="s">
        <v>33</v>
      </c>
      <c r="C3719" t="s">
        <v>84</v>
      </c>
      <c r="D3719">
        <v>24</v>
      </c>
      <c r="E3719" t="s">
        <v>106</v>
      </c>
      <c r="F3719" t="s">
        <v>3825</v>
      </c>
      <c r="G3719" t="s">
        <v>5127</v>
      </c>
      <c r="H3719">
        <v>19458798571</v>
      </c>
      <c r="I3719" t="s">
        <v>6445</v>
      </c>
      <c r="J3719" t="s">
        <v>7292</v>
      </c>
      <c r="K3719">
        <v>8795.09</v>
      </c>
      <c r="L3719" s="12" t="s">
        <v>10261</v>
      </c>
      <c r="M3719" s="10" t="s">
        <v>11307</v>
      </c>
      <c r="N3719">
        <v>3718</v>
      </c>
      <c r="O3719">
        <v>44968</v>
      </c>
      <c r="P3719" t="s">
        <v>11402</v>
      </c>
      <c r="Q3719" s="16">
        <v>4944.88</v>
      </c>
      <c r="R3719">
        <v>13739.97</v>
      </c>
      <c r="S3719">
        <v>24</v>
      </c>
      <c r="T3719">
        <v>3718</v>
      </c>
      <c r="U3719">
        <v>31809.919999999998</v>
      </c>
      <c r="V3719" t="s">
        <v>11413</v>
      </c>
      <c r="W3719">
        <v>7.17</v>
      </c>
      <c r="X3719">
        <v>24</v>
      </c>
      <c r="Y3719" t="s">
        <v>11963</v>
      </c>
      <c r="Z3719" t="s">
        <v>12011</v>
      </c>
      <c r="AA3719">
        <v>3718</v>
      </c>
      <c r="AB3719" t="s">
        <v>12015</v>
      </c>
      <c r="AC3719">
        <v>2613.9499999999998</v>
      </c>
      <c r="AD3719">
        <v>1829.39</v>
      </c>
      <c r="AE3719">
        <v>91.47</v>
      </c>
      <c r="AF3719" t="s">
        <v>11180</v>
      </c>
      <c r="AG3719" t="s">
        <v>11138</v>
      </c>
      <c r="AH3719">
        <v>6329</v>
      </c>
      <c r="AI3719">
        <v>3718</v>
      </c>
      <c r="AJ3719" t="s">
        <v>11083</v>
      </c>
      <c r="AK3719" t="s">
        <v>12027</v>
      </c>
      <c r="AL3719" t="s">
        <v>12032</v>
      </c>
      <c r="AM3719" t="s">
        <v>11235</v>
      </c>
      <c r="AN3719">
        <v>1</v>
      </c>
      <c r="AO3719" s="10" t="s">
        <v>12045</v>
      </c>
      <c r="AP3719" t="str" cm="1">
        <f t="array" ref="AP3719">_xlfn.IFS(
  Table1[[#This Row],[Age]]&lt;=25, "18-25",
  Table1[[#This Row],[Age]]&lt;=35, "26-35",
  Table1[[#This Row],[Age]]&lt;=45, "36-45",
  Table1[[#This Row],[Age]]&lt;=60, "46-60",
  TRUE, "60+")</f>
        <v>18-25</v>
      </c>
    </row>
    <row r="3720" spans="1:42" x14ac:dyDescent="0.3">
      <c r="A3720">
        <v>3719</v>
      </c>
      <c r="B3720" t="s">
        <v>29</v>
      </c>
      <c r="C3720" t="s">
        <v>83</v>
      </c>
      <c r="D3720">
        <v>31</v>
      </c>
      <c r="E3720" t="s">
        <v>105</v>
      </c>
      <c r="F3720" t="s">
        <v>3826</v>
      </c>
      <c r="G3720" t="s">
        <v>5134</v>
      </c>
      <c r="H3720">
        <v>19458798572</v>
      </c>
      <c r="I3720" t="s">
        <v>6132</v>
      </c>
      <c r="J3720" t="s">
        <v>7291</v>
      </c>
      <c r="K3720">
        <v>8636.5499999999993</v>
      </c>
      <c r="L3720" s="12" t="s">
        <v>10262</v>
      </c>
      <c r="M3720" s="10" t="s">
        <v>11118</v>
      </c>
      <c r="N3720">
        <v>3719</v>
      </c>
      <c r="O3720">
        <v>45113</v>
      </c>
      <c r="P3720" t="s">
        <v>11402</v>
      </c>
      <c r="Q3720" s="16">
        <v>4918.88</v>
      </c>
      <c r="R3720">
        <v>3717.67</v>
      </c>
      <c r="S3720">
        <v>46</v>
      </c>
      <c r="T3720">
        <v>3719</v>
      </c>
      <c r="U3720">
        <v>41153.32</v>
      </c>
      <c r="V3720" t="s">
        <v>11413</v>
      </c>
      <c r="W3720">
        <v>6.25</v>
      </c>
      <c r="X3720">
        <v>24</v>
      </c>
      <c r="Y3720" t="s">
        <v>9749</v>
      </c>
      <c r="Z3720" t="s">
        <v>12012</v>
      </c>
      <c r="AA3720">
        <v>3719</v>
      </c>
      <c r="AB3720" t="s">
        <v>12015</v>
      </c>
      <c r="AC3720">
        <v>5231.67</v>
      </c>
      <c r="AD3720">
        <v>3633.93</v>
      </c>
      <c r="AE3720">
        <v>181.7</v>
      </c>
      <c r="AF3720" t="s">
        <v>11376</v>
      </c>
      <c r="AG3720" t="s">
        <v>11315</v>
      </c>
      <c r="AH3720">
        <v>5874</v>
      </c>
      <c r="AI3720">
        <v>3719</v>
      </c>
      <c r="AJ3720" t="s">
        <v>11157</v>
      </c>
      <c r="AK3720" t="s">
        <v>12027</v>
      </c>
      <c r="AL3720" t="s">
        <v>12032</v>
      </c>
      <c r="AM3720" t="s">
        <v>11180</v>
      </c>
      <c r="AN3720">
        <v>1</v>
      </c>
      <c r="AO3720" s="10" t="s">
        <v>12038</v>
      </c>
      <c r="AP3720" t="str" cm="1">
        <f t="array" ref="AP3720">_xlfn.IFS(
  Table1[[#This Row],[Age]]&lt;=25, "18-25",
  Table1[[#This Row],[Age]]&lt;=35, "26-35",
  Table1[[#This Row],[Age]]&lt;=45, "36-45",
  Table1[[#This Row],[Age]]&lt;=60, "46-60",
  TRUE, "60+")</f>
        <v>26-35</v>
      </c>
    </row>
    <row r="3721" spans="1:42" x14ac:dyDescent="0.3">
      <c r="A3721">
        <v>3720</v>
      </c>
      <c r="B3721" t="s">
        <v>47</v>
      </c>
      <c r="C3721" t="s">
        <v>86</v>
      </c>
      <c r="D3721">
        <v>21</v>
      </c>
      <c r="E3721" t="s">
        <v>104</v>
      </c>
      <c r="F3721" t="s">
        <v>3827</v>
      </c>
      <c r="G3721" t="s">
        <v>5118</v>
      </c>
      <c r="H3721">
        <v>19458798573</v>
      </c>
      <c r="I3721" t="s">
        <v>5730</v>
      </c>
      <c r="J3721" t="s">
        <v>7292</v>
      </c>
      <c r="K3721">
        <v>8657.2999999999993</v>
      </c>
      <c r="L3721" s="12" t="s">
        <v>10263</v>
      </c>
      <c r="M3721" s="10" t="s">
        <v>11076</v>
      </c>
      <c r="N3721">
        <v>3720</v>
      </c>
      <c r="O3721">
        <v>45011</v>
      </c>
      <c r="P3721" t="s">
        <v>11403</v>
      </c>
      <c r="Q3721" s="16">
        <v>2380.64</v>
      </c>
      <c r="R3721">
        <v>11037.94</v>
      </c>
      <c r="S3721">
        <v>25</v>
      </c>
      <c r="T3721">
        <v>3720</v>
      </c>
      <c r="U3721">
        <v>19547.080000000002</v>
      </c>
      <c r="V3721" t="s">
        <v>11411</v>
      </c>
      <c r="W3721">
        <v>9.92</v>
      </c>
      <c r="X3721">
        <v>12</v>
      </c>
      <c r="Y3721" t="s">
        <v>11442</v>
      </c>
      <c r="Z3721" t="s">
        <v>12012</v>
      </c>
      <c r="AA3721">
        <v>3720</v>
      </c>
      <c r="AB3721" t="s">
        <v>12016</v>
      </c>
      <c r="AC3721">
        <v>1365.57</v>
      </c>
      <c r="AD3721">
        <v>86</v>
      </c>
      <c r="AE3721">
        <v>4.3</v>
      </c>
      <c r="AF3721" t="s">
        <v>11080</v>
      </c>
      <c r="AG3721" t="s">
        <v>11379</v>
      </c>
      <c r="AH3721">
        <v>3558</v>
      </c>
      <c r="AI3721">
        <v>3720</v>
      </c>
      <c r="AJ3721" t="s">
        <v>11349</v>
      </c>
      <c r="AK3721" t="s">
        <v>12027</v>
      </c>
      <c r="AL3721" t="s">
        <v>12031</v>
      </c>
      <c r="AM3721" t="s">
        <v>11137</v>
      </c>
      <c r="AN3721">
        <v>1</v>
      </c>
      <c r="AO3721" s="10" t="s">
        <v>12047</v>
      </c>
      <c r="AP3721" t="str" cm="1">
        <f t="array" ref="AP3721">_xlfn.IFS(
  Table1[[#This Row],[Age]]&lt;=25, "18-25",
  Table1[[#This Row],[Age]]&lt;=35, "26-35",
  Table1[[#This Row],[Age]]&lt;=45, "36-45",
  Table1[[#This Row],[Age]]&lt;=60, "46-60",
  TRUE, "60+")</f>
        <v>18-25</v>
      </c>
    </row>
    <row r="3722" spans="1:42" x14ac:dyDescent="0.3">
      <c r="A3722">
        <v>3721</v>
      </c>
      <c r="B3722" t="s">
        <v>47</v>
      </c>
      <c r="C3722" t="s">
        <v>73</v>
      </c>
      <c r="D3722">
        <v>26</v>
      </c>
      <c r="E3722" t="s">
        <v>104</v>
      </c>
      <c r="F3722" t="s">
        <v>3828</v>
      </c>
      <c r="G3722" t="s">
        <v>5132</v>
      </c>
      <c r="H3722">
        <v>19458798574</v>
      </c>
      <c r="I3722" t="s">
        <v>6355</v>
      </c>
      <c r="J3722" t="s">
        <v>7291</v>
      </c>
      <c r="K3722">
        <v>8609.2800000000007</v>
      </c>
      <c r="L3722" s="12" t="s">
        <v>10264</v>
      </c>
      <c r="M3722" s="10" t="s">
        <v>11234</v>
      </c>
      <c r="N3722">
        <v>3721</v>
      </c>
      <c r="O3722">
        <v>44930</v>
      </c>
      <c r="P3722" t="s">
        <v>11404</v>
      </c>
      <c r="Q3722" s="16">
        <v>1525.82</v>
      </c>
      <c r="R3722">
        <v>7083.46</v>
      </c>
      <c r="S3722">
        <v>78</v>
      </c>
      <c r="T3722">
        <v>3721</v>
      </c>
      <c r="U3722">
        <v>42340.37</v>
      </c>
      <c r="V3722" t="s">
        <v>11413</v>
      </c>
      <c r="W3722">
        <v>8.3000000000000007</v>
      </c>
      <c r="X3722">
        <v>60</v>
      </c>
      <c r="Y3722" t="s">
        <v>8339</v>
      </c>
      <c r="Z3722" t="s">
        <v>12012</v>
      </c>
      <c r="AA3722">
        <v>3721</v>
      </c>
      <c r="AB3722" t="s">
        <v>12017</v>
      </c>
      <c r="AC3722">
        <v>8460.18</v>
      </c>
      <c r="AD3722">
        <v>1124.53</v>
      </c>
      <c r="AE3722">
        <v>56.23</v>
      </c>
      <c r="AF3722" t="s">
        <v>11084</v>
      </c>
      <c r="AG3722" t="s">
        <v>11358</v>
      </c>
      <c r="AH3722">
        <v>9580</v>
      </c>
      <c r="AI3722">
        <v>3721</v>
      </c>
      <c r="AJ3722" t="s">
        <v>11293</v>
      </c>
      <c r="AK3722" t="s">
        <v>12027</v>
      </c>
      <c r="AL3722" t="s">
        <v>12031</v>
      </c>
      <c r="AM3722" t="s">
        <v>11095</v>
      </c>
      <c r="AN3722">
        <v>1</v>
      </c>
      <c r="AO3722" s="10" t="s">
        <v>12039</v>
      </c>
      <c r="AP3722" t="str" cm="1">
        <f t="array" ref="AP3722">_xlfn.IFS(
  Table1[[#This Row],[Age]]&lt;=25, "18-25",
  Table1[[#This Row],[Age]]&lt;=35, "26-35",
  Table1[[#This Row],[Age]]&lt;=45, "36-45",
  Table1[[#This Row],[Age]]&lt;=60, "46-60",
  TRUE, "60+")</f>
        <v>26-35</v>
      </c>
    </row>
    <row r="3723" spans="1:42" x14ac:dyDescent="0.3">
      <c r="A3723">
        <v>3722</v>
      </c>
      <c r="B3723" t="s">
        <v>28</v>
      </c>
      <c r="C3723" t="s">
        <v>78</v>
      </c>
      <c r="D3723">
        <v>56</v>
      </c>
      <c r="E3723" t="s">
        <v>105</v>
      </c>
      <c r="F3723" t="s">
        <v>3829</v>
      </c>
      <c r="G3723" t="s">
        <v>5140</v>
      </c>
      <c r="H3723">
        <v>19458798575</v>
      </c>
      <c r="I3723" t="s">
        <v>7067</v>
      </c>
      <c r="J3723" t="s">
        <v>7292</v>
      </c>
      <c r="K3723">
        <v>5586.87</v>
      </c>
      <c r="L3723" s="12" t="s">
        <v>7786</v>
      </c>
      <c r="M3723" s="10" t="s">
        <v>11316</v>
      </c>
      <c r="N3723">
        <v>3722</v>
      </c>
      <c r="O3723">
        <v>45253</v>
      </c>
      <c r="P3723" t="s">
        <v>11402</v>
      </c>
      <c r="Q3723" s="16">
        <v>945.23</v>
      </c>
      <c r="R3723">
        <v>4641.6400000000003</v>
      </c>
      <c r="S3723">
        <v>29</v>
      </c>
      <c r="T3723">
        <v>3722</v>
      </c>
      <c r="U3723">
        <v>36396.660000000003</v>
      </c>
      <c r="V3723" t="s">
        <v>11411</v>
      </c>
      <c r="W3723">
        <v>8.52</v>
      </c>
      <c r="X3723">
        <v>36</v>
      </c>
      <c r="Y3723" t="s">
        <v>10601</v>
      </c>
      <c r="Z3723" t="s">
        <v>12012</v>
      </c>
      <c r="AA3723">
        <v>3722</v>
      </c>
      <c r="AB3723" t="s">
        <v>12017</v>
      </c>
      <c r="AC3723">
        <v>9527.1299999999992</v>
      </c>
      <c r="AD3723">
        <v>2564.31</v>
      </c>
      <c r="AE3723">
        <v>128.22</v>
      </c>
      <c r="AF3723" t="s">
        <v>11142</v>
      </c>
      <c r="AG3723" t="s">
        <v>11145</v>
      </c>
      <c r="AH3723">
        <v>3724</v>
      </c>
      <c r="AI3723">
        <v>3722</v>
      </c>
      <c r="AJ3723" t="s">
        <v>11284</v>
      </c>
      <c r="AK3723" t="s">
        <v>12027</v>
      </c>
      <c r="AL3723" t="s">
        <v>12032</v>
      </c>
      <c r="AM3723" t="s">
        <v>11167</v>
      </c>
      <c r="AN3723">
        <v>-1</v>
      </c>
      <c r="AO3723" s="10" t="s">
        <v>12040</v>
      </c>
      <c r="AP3723" t="str" cm="1">
        <f t="array" ref="AP3723">_xlfn.IFS(
  Table1[[#This Row],[Age]]&lt;=25, "18-25",
  Table1[[#This Row],[Age]]&lt;=35, "26-35",
  Table1[[#This Row],[Age]]&lt;=45, "36-45",
  Table1[[#This Row],[Age]]&lt;=60, "46-60",
  TRUE, "60+")</f>
        <v>46-60</v>
      </c>
    </row>
    <row r="3724" spans="1:42" x14ac:dyDescent="0.3">
      <c r="A3724">
        <v>3723</v>
      </c>
      <c r="B3724" t="s">
        <v>37</v>
      </c>
      <c r="C3724" t="s">
        <v>62</v>
      </c>
      <c r="D3724">
        <v>42</v>
      </c>
      <c r="E3724" t="s">
        <v>104</v>
      </c>
      <c r="F3724" t="s">
        <v>3830</v>
      </c>
      <c r="G3724" t="s">
        <v>5138</v>
      </c>
      <c r="H3724">
        <v>19458798576</v>
      </c>
      <c r="I3724" t="s">
        <v>6608</v>
      </c>
      <c r="J3724" t="s">
        <v>7292</v>
      </c>
      <c r="K3724">
        <v>6207.51</v>
      </c>
      <c r="L3724" s="12" t="s">
        <v>10265</v>
      </c>
      <c r="M3724" s="10" t="s">
        <v>11217</v>
      </c>
      <c r="N3724">
        <v>3723</v>
      </c>
      <c r="O3724">
        <v>45211</v>
      </c>
      <c r="P3724" t="s">
        <v>11403</v>
      </c>
      <c r="Q3724" s="16">
        <v>3388.29</v>
      </c>
      <c r="R3724">
        <v>2819.22</v>
      </c>
      <c r="S3724">
        <v>67</v>
      </c>
      <c r="T3724">
        <v>3723</v>
      </c>
      <c r="U3724">
        <v>18156.099999999999</v>
      </c>
      <c r="V3724" t="s">
        <v>11412</v>
      </c>
      <c r="W3724">
        <v>7.54</v>
      </c>
      <c r="X3724">
        <v>24</v>
      </c>
      <c r="Y3724" t="s">
        <v>11612</v>
      </c>
      <c r="Z3724" t="s">
        <v>12011</v>
      </c>
      <c r="AA3724">
        <v>3723</v>
      </c>
      <c r="AB3724" t="s">
        <v>12017</v>
      </c>
      <c r="AC3724">
        <v>2243.3200000000002</v>
      </c>
      <c r="AD3724">
        <v>1814.89</v>
      </c>
      <c r="AE3724">
        <v>90.74</v>
      </c>
      <c r="AF3724" t="s">
        <v>11171</v>
      </c>
      <c r="AG3724" t="s">
        <v>11272</v>
      </c>
      <c r="AH3724">
        <v>7196</v>
      </c>
      <c r="AI3724">
        <v>3723</v>
      </c>
      <c r="AJ3724" t="s">
        <v>11162</v>
      </c>
      <c r="AK3724" t="s">
        <v>12029</v>
      </c>
      <c r="AL3724" t="s">
        <v>12031</v>
      </c>
      <c r="AM3724" t="s">
        <v>11210</v>
      </c>
      <c r="AN3724">
        <v>1</v>
      </c>
      <c r="AO3724" s="10" t="s">
        <v>12044</v>
      </c>
      <c r="AP3724" t="str" cm="1">
        <f t="array" ref="AP3724">_xlfn.IFS(
  Table1[[#This Row],[Age]]&lt;=25, "18-25",
  Table1[[#This Row],[Age]]&lt;=35, "26-35",
  Table1[[#This Row],[Age]]&lt;=45, "36-45",
  Table1[[#This Row],[Age]]&lt;=60, "46-60",
  TRUE, "60+")</f>
        <v>36-45</v>
      </c>
    </row>
    <row r="3725" spans="1:42" x14ac:dyDescent="0.3">
      <c r="A3725">
        <v>3724</v>
      </c>
      <c r="B3725" t="s">
        <v>8</v>
      </c>
      <c r="C3725" t="s">
        <v>88</v>
      </c>
      <c r="D3725">
        <v>64</v>
      </c>
      <c r="E3725" t="s">
        <v>104</v>
      </c>
      <c r="F3725" t="s">
        <v>3831</v>
      </c>
      <c r="G3725" t="s">
        <v>5114</v>
      </c>
      <c r="H3725">
        <v>19458798577</v>
      </c>
      <c r="I3725" t="s">
        <v>6471</v>
      </c>
      <c r="J3725" t="s">
        <v>7291</v>
      </c>
      <c r="K3725">
        <v>9493.77</v>
      </c>
      <c r="L3725" s="12" t="s">
        <v>10266</v>
      </c>
      <c r="M3725" s="10" t="s">
        <v>11390</v>
      </c>
      <c r="N3725">
        <v>3724</v>
      </c>
      <c r="O3725">
        <v>45188</v>
      </c>
      <c r="P3725" t="s">
        <v>11402</v>
      </c>
      <c r="Q3725" s="16">
        <v>183.64</v>
      </c>
      <c r="R3725">
        <v>9677.41</v>
      </c>
      <c r="S3725">
        <v>93</v>
      </c>
      <c r="T3725">
        <v>3724</v>
      </c>
      <c r="U3725">
        <v>36167.03</v>
      </c>
      <c r="V3725" t="s">
        <v>11412</v>
      </c>
      <c r="W3725">
        <v>4.16</v>
      </c>
      <c r="X3725">
        <v>12</v>
      </c>
      <c r="Y3725" t="s">
        <v>8925</v>
      </c>
      <c r="Z3725" t="s">
        <v>12012</v>
      </c>
      <c r="AA3725">
        <v>3724</v>
      </c>
      <c r="AB3725" t="s">
        <v>12016</v>
      </c>
      <c r="AC3725">
        <v>5363.56</v>
      </c>
      <c r="AD3725">
        <v>552.09</v>
      </c>
      <c r="AE3725">
        <v>27.6</v>
      </c>
      <c r="AF3725" t="s">
        <v>11159</v>
      </c>
      <c r="AG3725" t="s">
        <v>11324</v>
      </c>
      <c r="AH3725">
        <v>7092</v>
      </c>
      <c r="AI3725">
        <v>3724</v>
      </c>
      <c r="AJ3725" t="s">
        <v>11370</v>
      </c>
      <c r="AK3725" t="s">
        <v>12027</v>
      </c>
      <c r="AL3725" t="s">
        <v>12031</v>
      </c>
      <c r="AM3725" t="s">
        <v>11084</v>
      </c>
      <c r="AN3725">
        <v>1</v>
      </c>
      <c r="AO3725" s="10" t="s">
        <v>12042</v>
      </c>
      <c r="AP3725" t="str" cm="1">
        <f t="array" ref="AP3725">_xlfn.IFS(
  Table1[[#This Row],[Age]]&lt;=25, "18-25",
  Table1[[#This Row],[Age]]&lt;=35, "26-35",
  Table1[[#This Row],[Age]]&lt;=45, "36-45",
  Table1[[#This Row],[Age]]&lt;=60, "46-60",
  TRUE, "60+")</f>
        <v>60+</v>
      </c>
    </row>
    <row r="3726" spans="1:42" x14ac:dyDescent="0.3">
      <c r="A3726">
        <v>3725</v>
      </c>
      <c r="B3726" t="s">
        <v>3</v>
      </c>
      <c r="C3726" t="s">
        <v>69</v>
      </c>
      <c r="D3726">
        <v>52</v>
      </c>
      <c r="E3726" t="s">
        <v>106</v>
      </c>
      <c r="F3726" t="s">
        <v>3832</v>
      </c>
      <c r="G3726" t="s">
        <v>5131</v>
      </c>
      <c r="H3726">
        <v>19458798578</v>
      </c>
      <c r="I3726" t="s">
        <v>6870</v>
      </c>
      <c r="J3726" t="s">
        <v>7292</v>
      </c>
      <c r="K3726">
        <v>1380.48</v>
      </c>
      <c r="L3726" s="12" t="s">
        <v>10267</v>
      </c>
      <c r="M3726" s="10" t="s">
        <v>11297</v>
      </c>
      <c r="N3726">
        <v>3725</v>
      </c>
      <c r="O3726">
        <v>45135</v>
      </c>
      <c r="P3726" t="s">
        <v>11402</v>
      </c>
      <c r="Q3726" s="16">
        <v>3821.5</v>
      </c>
      <c r="R3726">
        <v>5201.9799999999996</v>
      </c>
      <c r="S3726">
        <v>80</v>
      </c>
      <c r="T3726">
        <v>3725</v>
      </c>
      <c r="U3726">
        <v>46355.51</v>
      </c>
      <c r="V3726" t="s">
        <v>11412</v>
      </c>
      <c r="W3726">
        <v>9.42</v>
      </c>
      <c r="X3726">
        <v>36</v>
      </c>
      <c r="Y3726" t="s">
        <v>8950</v>
      </c>
      <c r="Z3726" t="s">
        <v>12011</v>
      </c>
      <c r="AA3726">
        <v>3725</v>
      </c>
      <c r="AB3726" t="s">
        <v>12015</v>
      </c>
      <c r="AC3726">
        <v>4955.72</v>
      </c>
      <c r="AD3726">
        <v>2774.48</v>
      </c>
      <c r="AE3726">
        <v>138.72</v>
      </c>
      <c r="AF3726" t="s">
        <v>11183</v>
      </c>
      <c r="AG3726" t="s">
        <v>11209</v>
      </c>
      <c r="AH3726">
        <v>8649</v>
      </c>
      <c r="AI3726">
        <v>3725</v>
      </c>
      <c r="AJ3726" t="s">
        <v>11066</v>
      </c>
      <c r="AK3726" t="s">
        <v>12028</v>
      </c>
      <c r="AL3726" t="s">
        <v>12031</v>
      </c>
      <c r="AM3726" t="s">
        <v>11202</v>
      </c>
      <c r="AN3726">
        <v>1</v>
      </c>
      <c r="AO3726" s="10" t="s">
        <v>12038</v>
      </c>
      <c r="AP3726" t="str" cm="1">
        <f t="array" ref="AP3726">_xlfn.IFS(
  Table1[[#This Row],[Age]]&lt;=25, "18-25",
  Table1[[#This Row],[Age]]&lt;=35, "26-35",
  Table1[[#This Row],[Age]]&lt;=45, "36-45",
  Table1[[#This Row],[Age]]&lt;=60, "46-60",
  TRUE, "60+")</f>
        <v>46-60</v>
      </c>
    </row>
    <row r="3727" spans="1:42" x14ac:dyDescent="0.3">
      <c r="A3727">
        <v>3726</v>
      </c>
      <c r="B3727" t="s">
        <v>42</v>
      </c>
      <c r="C3727" t="s">
        <v>83</v>
      </c>
      <c r="D3727">
        <v>54</v>
      </c>
      <c r="E3727" t="s">
        <v>105</v>
      </c>
      <c r="F3727" t="s">
        <v>3833</v>
      </c>
      <c r="G3727" t="s">
        <v>5109</v>
      </c>
      <c r="H3727">
        <v>19458798579</v>
      </c>
      <c r="I3727" t="s">
        <v>5883</v>
      </c>
      <c r="J3727" t="s">
        <v>7291</v>
      </c>
      <c r="K3727">
        <v>8081.99</v>
      </c>
      <c r="L3727" s="12" t="s">
        <v>10268</v>
      </c>
      <c r="M3727" s="10" t="s">
        <v>11298</v>
      </c>
      <c r="N3727">
        <v>3726</v>
      </c>
      <c r="O3727">
        <v>45181</v>
      </c>
      <c r="P3727" t="s">
        <v>11403</v>
      </c>
      <c r="Q3727" s="16">
        <v>266.08999999999997</v>
      </c>
      <c r="R3727">
        <v>7815.9</v>
      </c>
      <c r="S3727">
        <v>85</v>
      </c>
      <c r="T3727">
        <v>3726</v>
      </c>
      <c r="U3727">
        <v>11472.84</v>
      </c>
      <c r="V3727" t="s">
        <v>11413</v>
      </c>
      <c r="W3727">
        <v>5.19</v>
      </c>
      <c r="X3727">
        <v>12</v>
      </c>
      <c r="Y3727" t="s">
        <v>11991</v>
      </c>
      <c r="Z3727" t="s">
        <v>12012</v>
      </c>
      <c r="AA3727">
        <v>3726</v>
      </c>
      <c r="AB3727" t="s">
        <v>12016</v>
      </c>
      <c r="AC3727">
        <v>7711.97</v>
      </c>
      <c r="AD3727">
        <v>4111.51</v>
      </c>
      <c r="AE3727">
        <v>205.58</v>
      </c>
      <c r="AF3727" t="s">
        <v>11152</v>
      </c>
      <c r="AG3727" t="s">
        <v>11333</v>
      </c>
      <c r="AH3727">
        <v>9616</v>
      </c>
      <c r="AI3727">
        <v>3726</v>
      </c>
      <c r="AJ3727" t="s">
        <v>11338</v>
      </c>
      <c r="AK3727" t="s">
        <v>12028</v>
      </c>
      <c r="AL3727" t="s">
        <v>12031</v>
      </c>
      <c r="AM3727" t="s">
        <v>11114</v>
      </c>
      <c r="AN3727">
        <v>1</v>
      </c>
      <c r="AO3727" s="10" t="s">
        <v>12042</v>
      </c>
      <c r="AP3727" t="str" cm="1">
        <f t="array" ref="AP3727">_xlfn.IFS(
  Table1[[#This Row],[Age]]&lt;=25, "18-25",
  Table1[[#This Row],[Age]]&lt;=35, "26-35",
  Table1[[#This Row],[Age]]&lt;=45, "36-45",
  Table1[[#This Row],[Age]]&lt;=60, "46-60",
  TRUE, "60+")</f>
        <v>46-60</v>
      </c>
    </row>
    <row r="3728" spans="1:42" x14ac:dyDescent="0.3">
      <c r="A3728">
        <v>3727</v>
      </c>
      <c r="B3728" t="s">
        <v>32</v>
      </c>
      <c r="C3728" t="s">
        <v>39</v>
      </c>
      <c r="D3728">
        <v>66</v>
      </c>
      <c r="E3728" t="s">
        <v>106</v>
      </c>
      <c r="F3728" t="s">
        <v>3834</v>
      </c>
      <c r="G3728" t="s">
        <v>5129</v>
      </c>
      <c r="H3728">
        <v>19458798580</v>
      </c>
      <c r="I3728" t="s">
        <v>5815</v>
      </c>
      <c r="J3728" t="s">
        <v>7292</v>
      </c>
      <c r="K3728">
        <v>5310.05</v>
      </c>
      <c r="L3728" s="12" t="s">
        <v>10269</v>
      </c>
      <c r="M3728" s="10" t="s">
        <v>11372</v>
      </c>
      <c r="N3728">
        <v>3727</v>
      </c>
      <c r="O3728">
        <v>45120</v>
      </c>
      <c r="P3728" t="s">
        <v>11402</v>
      </c>
      <c r="Q3728" s="16">
        <v>1334.21</v>
      </c>
      <c r="R3728">
        <v>6644.26</v>
      </c>
      <c r="S3728">
        <v>22</v>
      </c>
      <c r="T3728">
        <v>3727</v>
      </c>
      <c r="U3728">
        <v>27834</v>
      </c>
      <c r="V3728" t="s">
        <v>11413</v>
      </c>
      <c r="W3728">
        <v>4.59</v>
      </c>
      <c r="X3728">
        <v>48</v>
      </c>
      <c r="Y3728" t="s">
        <v>8094</v>
      </c>
      <c r="Z3728" t="s">
        <v>12012</v>
      </c>
      <c r="AA3728">
        <v>3727</v>
      </c>
      <c r="AB3728" t="s">
        <v>12015</v>
      </c>
      <c r="AC3728">
        <v>5629.59</v>
      </c>
      <c r="AD3728">
        <v>1155.81</v>
      </c>
      <c r="AE3728">
        <v>57.79</v>
      </c>
      <c r="AF3728" t="s">
        <v>11323</v>
      </c>
      <c r="AG3728" t="s">
        <v>11063</v>
      </c>
      <c r="AH3728">
        <v>542</v>
      </c>
      <c r="AI3728">
        <v>3727</v>
      </c>
      <c r="AJ3728" t="s">
        <v>11210</v>
      </c>
      <c r="AK3728" t="s">
        <v>12029</v>
      </c>
      <c r="AL3728" t="s">
        <v>12032</v>
      </c>
      <c r="AM3728" t="s">
        <v>11262</v>
      </c>
      <c r="AN3728">
        <v>1</v>
      </c>
      <c r="AO3728" s="10" t="s">
        <v>12038</v>
      </c>
      <c r="AP3728" t="str" cm="1">
        <f t="array" ref="AP3728">_xlfn.IFS(
  Table1[[#This Row],[Age]]&lt;=25, "18-25",
  Table1[[#This Row],[Age]]&lt;=35, "26-35",
  Table1[[#This Row],[Age]]&lt;=45, "36-45",
  Table1[[#This Row],[Age]]&lt;=60, "46-60",
  TRUE, "60+")</f>
        <v>60+</v>
      </c>
    </row>
    <row r="3729" spans="1:42" x14ac:dyDescent="0.3">
      <c r="A3729">
        <v>3728</v>
      </c>
      <c r="B3729" t="s">
        <v>26</v>
      </c>
      <c r="C3729" t="s">
        <v>71</v>
      </c>
      <c r="D3729">
        <v>44</v>
      </c>
      <c r="E3729" t="s">
        <v>104</v>
      </c>
      <c r="F3729" t="s">
        <v>3835</v>
      </c>
      <c r="G3729" t="s">
        <v>5112</v>
      </c>
      <c r="H3729">
        <v>19458798581</v>
      </c>
      <c r="I3729" t="s">
        <v>5321</v>
      </c>
      <c r="J3729" t="s">
        <v>7291</v>
      </c>
      <c r="K3729">
        <v>9786.23</v>
      </c>
      <c r="L3729" s="12" t="s">
        <v>9204</v>
      </c>
      <c r="M3729" s="10" t="s">
        <v>11287</v>
      </c>
      <c r="N3729">
        <v>3728</v>
      </c>
      <c r="O3729">
        <v>45007</v>
      </c>
      <c r="P3729" t="s">
        <v>11404</v>
      </c>
      <c r="Q3729" s="16">
        <v>2495.0100000000002</v>
      </c>
      <c r="R3729">
        <v>7291.22</v>
      </c>
      <c r="S3729">
        <v>85</v>
      </c>
      <c r="T3729">
        <v>3728</v>
      </c>
      <c r="U3729">
        <v>48365.87</v>
      </c>
      <c r="V3729" t="s">
        <v>11413</v>
      </c>
      <c r="W3729">
        <v>2.75</v>
      </c>
      <c r="X3729">
        <v>60</v>
      </c>
      <c r="Y3729" t="s">
        <v>9930</v>
      </c>
      <c r="Z3729" t="s">
        <v>12010</v>
      </c>
      <c r="AA3729">
        <v>3728</v>
      </c>
      <c r="AB3729" t="s">
        <v>12015</v>
      </c>
      <c r="AC3729">
        <v>5021.3</v>
      </c>
      <c r="AD3729">
        <v>1113.01</v>
      </c>
      <c r="AE3729">
        <v>55.65</v>
      </c>
      <c r="AF3729" t="s">
        <v>11271</v>
      </c>
      <c r="AG3729" t="s">
        <v>11180</v>
      </c>
      <c r="AH3729">
        <v>8071</v>
      </c>
      <c r="AI3729">
        <v>3728</v>
      </c>
      <c r="AJ3729" t="s">
        <v>11360</v>
      </c>
      <c r="AK3729" t="s">
        <v>12027</v>
      </c>
      <c r="AL3729" t="s">
        <v>12032</v>
      </c>
      <c r="AM3729" t="s">
        <v>11205</v>
      </c>
      <c r="AN3729">
        <v>1</v>
      </c>
      <c r="AO3729" s="10" t="s">
        <v>12047</v>
      </c>
      <c r="AP3729" t="str" cm="1">
        <f t="array" ref="AP3729">_xlfn.IFS(
  Table1[[#This Row],[Age]]&lt;=25, "18-25",
  Table1[[#This Row],[Age]]&lt;=35, "26-35",
  Table1[[#This Row],[Age]]&lt;=45, "36-45",
  Table1[[#This Row],[Age]]&lt;=60, "46-60",
  TRUE, "60+")</f>
        <v>36-45</v>
      </c>
    </row>
    <row r="3730" spans="1:42" x14ac:dyDescent="0.3">
      <c r="A3730">
        <v>3729</v>
      </c>
      <c r="B3730" t="s">
        <v>38</v>
      </c>
      <c r="C3730" t="s">
        <v>95</v>
      </c>
      <c r="D3730">
        <v>45</v>
      </c>
      <c r="E3730" t="s">
        <v>104</v>
      </c>
      <c r="F3730" t="s">
        <v>3836</v>
      </c>
      <c r="G3730" t="s">
        <v>5128</v>
      </c>
      <c r="H3730">
        <v>19458798582</v>
      </c>
      <c r="I3730" t="s">
        <v>5695</v>
      </c>
      <c r="J3730" t="s">
        <v>7292</v>
      </c>
      <c r="K3730">
        <v>6428.32</v>
      </c>
      <c r="L3730" s="12" t="s">
        <v>10270</v>
      </c>
      <c r="M3730" s="10" t="s">
        <v>11327</v>
      </c>
      <c r="N3730">
        <v>3729</v>
      </c>
      <c r="O3730">
        <v>45019</v>
      </c>
      <c r="P3730" t="s">
        <v>11404</v>
      </c>
      <c r="Q3730" s="16">
        <v>496.19</v>
      </c>
      <c r="R3730">
        <v>5932.13</v>
      </c>
      <c r="S3730">
        <v>86</v>
      </c>
      <c r="T3730">
        <v>3729</v>
      </c>
      <c r="U3730">
        <v>41248.5</v>
      </c>
      <c r="V3730" t="s">
        <v>11413</v>
      </c>
      <c r="W3730">
        <v>3.74</v>
      </c>
      <c r="X3730">
        <v>36</v>
      </c>
      <c r="Y3730" t="s">
        <v>11596</v>
      </c>
      <c r="Z3730" t="s">
        <v>12010</v>
      </c>
      <c r="AA3730">
        <v>3729</v>
      </c>
      <c r="AB3730" t="s">
        <v>12017</v>
      </c>
      <c r="AC3730">
        <v>2257.4699999999998</v>
      </c>
      <c r="AD3730">
        <v>353.6</v>
      </c>
      <c r="AE3730">
        <v>17.68</v>
      </c>
      <c r="AF3730" t="s">
        <v>11224</v>
      </c>
      <c r="AG3730" t="s">
        <v>11128</v>
      </c>
      <c r="AH3730">
        <v>2141</v>
      </c>
      <c r="AI3730">
        <v>3729</v>
      </c>
      <c r="AJ3730" t="s">
        <v>11245</v>
      </c>
      <c r="AK3730" t="s">
        <v>12027</v>
      </c>
      <c r="AL3730" t="s">
        <v>12032</v>
      </c>
      <c r="AM3730" t="s">
        <v>11037</v>
      </c>
      <c r="AN3730">
        <v>1</v>
      </c>
      <c r="AO3730" s="10" t="s">
        <v>12037</v>
      </c>
      <c r="AP3730" t="str" cm="1">
        <f t="array" ref="AP3730">_xlfn.IFS(
  Table1[[#This Row],[Age]]&lt;=25, "18-25",
  Table1[[#This Row],[Age]]&lt;=35, "26-35",
  Table1[[#This Row],[Age]]&lt;=45, "36-45",
  Table1[[#This Row],[Age]]&lt;=60, "46-60",
  TRUE, "60+")</f>
        <v>36-45</v>
      </c>
    </row>
    <row r="3731" spans="1:42" x14ac:dyDescent="0.3">
      <c r="A3731">
        <v>3730</v>
      </c>
      <c r="B3731" t="s">
        <v>5</v>
      </c>
      <c r="C3731" t="s">
        <v>53</v>
      </c>
      <c r="D3731">
        <v>41</v>
      </c>
      <c r="E3731" t="s">
        <v>105</v>
      </c>
      <c r="F3731" t="s">
        <v>3837</v>
      </c>
      <c r="G3731" t="s">
        <v>5116</v>
      </c>
      <c r="H3731">
        <v>19458798583</v>
      </c>
      <c r="I3731" t="s">
        <v>7068</v>
      </c>
      <c r="J3731" t="s">
        <v>7292</v>
      </c>
      <c r="K3731">
        <v>1709.19</v>
      </c>
      <c r="L3731" s="12" t="s">
        <v>8568</v>
      </c>
      <c r="M3731" s="10" t="s">
        <v>11061</v>
      </c>
      <c r="N3731">
        <v>3730</v>
      </c>
      <c r="O3731">
        <v>45065</v>
      </c>
      <c r="P3731" t="s">
        <v>11403</v>
      </c>
      <c r="Q3731" s="16">
        <v>191.13</v>
      </c>
      <c r="R3731">
        <v>1900.32</v>
      </c>
      <c r="S3731">
        <v>9</v>
      </c>
      <c r="T3731">
        <v>3730</v>
      </c>
      <c r="U3731">
        <v>31394.27</v>
      </c>
      <c r="V3731" t="s">
        <v>11412</v>
      </c>
      <c r="W3731">
        <v>1.02</v>
      </c>
      <c r="X3731">
        <v>12</v>
      </c>
      <c r="Y3731" t="s">
        <v>11473</v>
      </c>
      <c r="Z3731" t="s">
        <v>12010</v>
      </c>
      <c r="AA3731">
        <v>3730</v>
      </c>
      <c r="AB3731" t="s">
        <v>12016</v>
      </c>
      <c r="AC3731">
        <v>3573.01</v>
      </c>
      <c r="AD3731">
        <v>2771.41</v>
      </c>
      <c r="AE3731">
        <v>138.57</v>
      </c>
      <c r="AF3731" t="s">
        <v>11360</v>
      </c>
      <c r="AG3731" t="s">
        <v>11323</v>
      </c>
      <c r="AH3731">
        <v>9958</v>
      </c>
      <c r="AI3731">
        <v>3730</v>
      </c>
      <c r="AJ3731" t="s">
        <v>11274</v>
      </c>
      <c r="AK3731" t="s">
        <v>12027</v>
      </c>
      <c r="AL3731" t="s">
        <v>12031</v>
      </c>
      <c r="AM3731" t="s">
        <v>11215</v>
      </c>
      <c r="AN3731">
        <v>1</v>
      </c>
      <c r="AO3731" s="10" t="s">
        <v>12046</v>
      </c>
      <c r="AP3731" t="str" cm="1">
        <f t="array" ref="AP3731">_xlfn.IFS(
  Table1[[#This Row],[Age]]&lt;=25, "18-25",
  Table1[[#This Row],[Age]]&lt;=35, "26-35",
  Table1[[#This Row],[Age]]&lt;=45, "36-45",
  Table1[[#This Row],[Age]]&lt;=60, "46-60",
  TRUE, "60+")</f>
        <v>36-45</v>
      </c>
    </row>
    <row r="3732" spans="1:42" x14ac:dyDescent="0.3">
      <c r="A3732">
        <v>3731</v>
      </c>
      <c r="B3732" t="s">
        <v>28</v>
      </c>
      <c r="C3732" t="s">
        <v>58</v>
      </c>
      <c r="D3732">
        <v>50</v>
      </c>
      <c r="E3732" t="s">
        <v>104</v>
      </c>
      <c r="F3732" t="s">
        <v>3838</v>
      </c>
      <c r="G3732" t="s">
        <v>5116</v>
      </c>
      <c r="H3732">
        <v>19458798584</v>
      </c>
      <c r="I3732" t="s">
        <v>5575</v>
      </c>
      <c r="J3732" t="s">
        <v>7291</v>
      </c>
      <c r="K3732">
        <v>8173.36</v>
      </c>
      <c r="L3732" s="12" t="s">
        <v>10271</v>
      </c>
      <c r="M3732" s="10" t="s">
        <v>11232</v>
      </c>
      <c r="N3732">
        <v>3731</v>
      </c>
      <c r="O3732">
        <v>45144</v>
      </c>
      <c r="P3732" t="s">
        <v>11402</v>
      </c>
      <c r="Q3732" s="16">
        <v>2404.21</v>
      </c>
      <c r="R3732">
        <v>5769.15</v>
      </c>
      <c r="S3732">
        <v>87</v>
      </c>
      <c r="T3732">
        <v>3731</v>
      </c>
      <c r="U3732">
        <v>4418.51</v>
      </c>
      <c r="V3732" t="s">
        <v>11411</v>
      </c>
      <c r="W3732">
        <v>6.94</v>
      </c>
      <c r="X3732">
        <v>36</v>
      </c>
      <c r="Y3732" t="s">
        <v>10334</v>
      </c>
      <c r="Z3732" t="s">
        <v>12011</v>
      </c>
      <c r="AA3732">
        <v>3731</v>
      </c>
      <c r="AB3732" t="s">
        <v>12017</v>
      </c>
      <c r="AC3732">
        <v>6289.92</v>
      </c>
      <c r="AD3732">
        <v>2023.42</v>
      </c>
      <c r="AE3732">
        <v>101.17</v>
      </c>
      <c r="AF3732" t="s">
        <v>11107</v>
      </c>
      <c r="AG3732" t="s">
        <v>11132</v>
      </c>
      <c r="AH3732">
        <v>9692</v>
      </c>
      <c r="AI3732">
        <v>3731</v>
      </c>
      <c r="AJ3732" t="s">
        <v>11128</v>
      </c>
      <c r="AK3732" t="s">
        <v>12028</v>
      </c>
      <c r="AL3732" t="s">
        <v>12031</v>
      </c>
      <c r="AM3732" t="s">
        <v>11138</v>
      </c>
      <c r="AN3732">
        <v>1</v>
      </c>
      <c r="AO3732" s="10" t="s">
        <v>12041</v>
      </c>
      <c r="AP3732" t="str" cm="1">
        <f t="array" ref="AP3732">_xlfn.IFS(
  Table1[[#This Row],[Age]]&lt;=25, "18-25",
  Table1[[#This Row],[Age]]&lt;=35, "26-35",
  Table1[[#This Row],[Age]]&lt;=45, "36-45",
  Table1[[#This Row],[Age]]&lt;=60, "46-60",
  TRUE, "60+")</f>
        <v>46-60</v>
      </c>
    </row>
    <row r="3733" spans="1:42" x14ac:dyDescent="0.3">
      <c r="A3733">
        <v>3732</v>
      </c>
      <c r="B3733" t="s">
        <v>43</v>
      </c>
      <c r="C3733" t="s">
        <v>63</v>
      </c>
      <c r="D3733">
        <v>50</v>
      </c>
      <c r="E3733" t="s">
        <v>106</v>
      </c>
      <c r="F3733" t="s">
        <v>3839</v>
      </c>
      <c r="G3733" t="s">
        <v>5145</v>
      </c>
      <c r="H3733">
        <v>19458798585</v>
      </c>
      <c r="I3733" t="s">
        <v>6842</v>
      </c>
      <c r="J3733" t="s">
        <v>7292</v>
      </c>
      <c r="K3733">
        <v>6759.45</v>
      </c>
      <c r="L3733" s="12" t="s">
        <v>10272</v>
      </c>
      <c r="M3733" s="10" t="s">
        <v>11363</v>
      </c>
      <c r="N3733">
        <v>3732</v>
      </c>
      <c r="O3733">
        <v>45170</v>
      </c>
      <c r="P3733" t="s">
        <v>11404</v>
      </c>
      <c r="Q3733" s="16">
        <v>4434.91</v>
      </c>
      <c r="R3733">
        <v>2324.54</v>
      </c>
      <c r="S3733">
        <v>49</v>
      </c>
      <c r="T3733">
        <v>3732</v>
      </c>
      <c r="U3733">
        <v>20909.84</v>
      </c>
      <c r="V3733" t="s">
        <v>11411</v>
      </c>
      <c r="W3733">
        <v>6.45</v>
      </c>
      <c r="X3733">
        <v>48</v>
      </c>
      <c r="Y3733" t="s">
        <v>8385</v>
      </c>
      <c r="Z3733" t="s">
        <v>12012</v>
      </c>
      <c r="AA3733">
        <v>3732</v>
      </c>
      <c r="AB3733" t="s">
        <v>12015</v>
      </c>
      <c r="AC3733">
        <v>1366.49</v>
      </c>
      <c r="AD3733">
        <v>3159.86</v>
      </c>
      <c r="AE3733">
        <v>157.99</v>
      </c>
      <c r="AF3733" t="s">
        <v>11306</v>
      </c>
      <c r="AG3733" t="s">
        <v>11247</v>
      </c>
      <c r="AH3733">
        <v>4086</v>
      </c>
      <c r="AI3733">
        <v>3732</v>
      </c>
      <c r="AJ3733" t="s">
        <v>11308</v>
      </c>
      <c r="AK3733" t="s">
        <v>12029</v>
      </c>
      <c r="AL3733" t="s">
        <v>12031</v>
      </c>
      <c r="AM3733" t="s">
        <v>11243</v>
      </c>
      <c r="AN3733">
        <v>1</v>
      </c>
      <c r="AO3733" s="10" t="s">
        <v>12042</v>
      </c>
      <c r="AP3733" t="str" cm="1">
        <f t="array" ref="AP3733">_xlfn.IFS(
  Table1[[#This Row],[Age]]&lt;=25, "18-25",
  Table1[[#This Row],[Age]]&lt;=35, "26-35",
  Table1[[#This Row],[Age]]&lt;=45, "36-45",
  Table1[[#This Row],[Age]]&lt;=60, "46-60",
  TRUE, "60+")</f>
        <v>46-60</v>
      </c>
    </row>
    <row r="3734" spans="1:42" x14ac:dyDescent="0.3">
      <c r="A3734">
        <v>3733</v>
      </c>
      <c r="B3734" t="s">
        <v>24</v>
      </c>
      <c r="C3734" t="s">
        <v>89</v>
      </c>
      <c r="D3734">
        <v>33</v>
      </c>
      <c r="E3734" t="s">
        <v>106</v>
      </c>
      <c r="F3734" t="s">
        <v>3840</v>
      </c>
      <c r="G3734" t="s">
        <v>5130</v>
      </c>
      <c r="H3734">
        <v>19458798586</v>
      </c>
      <c r="I3734" t="s">
        <v>6971</v>
      </c>
      <c r="J3734" t="s">
        <v>7292</v>
      </c>
      <c r="K3734">
        <v>1574.39</v>
      </c>
      <c r="L3734" s="12" t="s">
        <v>10273</v>
      </c>
      <c r="M3734" s="10" t="s">
        <v>11296</v>
      </c>
      <c r="N3734">
        <v>3733</v>
      </c>
      <c r="O3734">
        <v>45029</v>
      </c>
      <c r="P3734" t="s">
        <v>11403</v>
      </c>
      <c r="Q3734" s="16">
        <v>2047.49</v>
      </c>
      <c r="R3734">
        <v>3621.88</v>
      </c>
      <c r="S3734">
        <v>73</v>
      </c>
      <c r="T3734">
        <v>3733</v>
      </c>
      <c r="U3734">
        <v>32887.51</v>
      </c>
      <c r="V3734" t="s">
        <v>11413</v>
      </c>
      <c r="W3734">
        <v>4.63</v>
      </c>
      <c r="X3734">
        <v>48</v>
      </c>
      <c r="Y3734" t="s">
        <v>11933</v>
      </c>
      <c r="Z3734" t="s">
        <v>12010</v>
      </c>
      <c r="AA3734">
        <v>3733</v>
      </c>
      <c r="AB3734" t="s">
        <v>12015</v>
      </c>
      <c r="AC3734">
        <v>4002.91</v>
      </c>
      <c r="AD3734">
        <v>173.58</v>
      </c>
      <c r="AE3734">
        <v>8.68</v>
      </c>
      <c r="AF3734" t="s">
        <v>11161</v>
      </c>
      <c r="AG3734" t="s">
        <v>11207</v>
      </c>
      <c r="AH3734">
        <v>6965</v>
      </c>
      <c r="AI3734">
        <v>3733</v>
      </c>
      <c r="AJ3734" t="s">
        <v>11278</v>
      </c>
      <c r="AK3734" t="s">
        <v>12028</v>
      </c>
      <c r="AL3734" t="s">
        <v>12032</v>
      </c>
      <c r="AM3734" t="s">
        <v>11379</v>
      </c>
      <c r="AN3734">
        <v>1</v>
      </c>
      <c r="AO3734" s="10" t="s">
        <v>12037</v>
      </c>
      <c r="AP3734" t="str" cm="1">
        <f t="array" ref="AP3734">_xlfn.IFS(
  Table1[[#This Row],[Age]]&lt;=25, "18-25",
  Table1[[#This Row],[Age]]&lt;=35, "26-35",
  Table1[[#This Row],[Age]]&lt;=45, "36-45",
  Table1[[#This Row],[Age]]&lt;=60, "46-60",
  TRUE, "60+")</f>
        <v>26-35</v>
      </c>
    </row>
    <row r="3735" spans="1:42" x14ac:dyDescent="0.3">
      <c r="A3735">
        <v>3734</v>
      </c>
      <c r="B3735" t="s">
        <v>10</v>
      </c>
      <c r="C3735" t="s">
        <v>100</v>
      </c>
      <c r="D3735">
        <v>40</v>
      </c>
      <c r="E3735" t="s">
        <v>105</v>
      </c>
      <c r="F3735" t="s">
        <v>3841</v>
      </c>
      <c r="G3735" t="s">
        <v>5146</v>
      </c>
      <c r="H3735">
        <v>19458798587</v>
      </c>
      <c r="I3735" t="s">
        <v>7069</v>
      </c>
      <c r="J3735" t="s">
        <v>7291</v>
      </c>
      <c r="K3735">
        <v>189.02</v>
      </c>
      <c r="L3735" s="12" t="s">
        <v>10274</v>
      </c>
      <c r="M3735" s="10" t="s">
        <v>11061</v>
      </c>
      <c r="N3735">
        <v>3734</v>
      </c>
      <c r="O3735">
        <v>44958</v>
      </c>
      <c r="P3735" t="s">
        <v>11404</v>
      </c>
      <c r="Q3735" s="16">
        <v>1009.39</v>
      </c>
      <c r="R3735">
        <v>1198.4100000000001</v>
      </c>
      <c r="S3735">
        <v>96</v>
      </c>
      <c r="T3735">
        <v>3734</v>
      </c>
      <c r="U3735">
        <v>21073.43</v>
      </c>
      <c r="V3735" t="s">
        <v>11412</v>
      </c>
      <c r="W3735">
        <v>9.6999999999999993</v>
      </c>
      <c r="X3735">
        <v>60</v>
      </c>
      <c r="Y3735" t="s">
        <v>9939</v>
      </c>
      <c r="Z3735" t="s">
        <v>12012</v>
      </c>
      <c r="AA3735">
        <v>3734</v>
      </c>
      <c r="AB3735" t="s">
        <v>12017</v>
      </c>
      <c r="AC3735">
        <v>2289.25</v>
      </c>
      <c r="AD3735">
        <v>3200.33</v>
      </c>
      <c r="AE3735">
        <v>160.02000000000001</v>
      </c>
      <c r="AF3735" t="s">
        <v>11185</v>
      </c>
      <c r="AG3735" t="s">
        <v>11202</v>
      </c>
      <c r="AH3735">
        <v>4300</v>
      </c>
      <c r="AI3735">
        <v>3734</v>
      </c>
      <c r="AJ3735" t="s">
        <v>11338</v>
      </c>
      <c r="AK3735" t="s">
        <v>12028</v>
      </c>
      <c r="AL3735" t="s">
        <v>12032</v>
      </c>
      <c r="AM3735" t="s">
        <v>11376</v>
      </c>
      <c r="AN3735">
        <v>1</v>
      </c>
      <c r="AO3735" s="10" t="s">
        <v>12045</v>
      </c>
      <c r="AP3735" t="str" cm="1">
        <f t="array" ref="AP3735">_xlfn.IFS(
  Table1[[#This Row],[Age]]&lt;=25, "18-25",
  Table1[[#This Row],[Age]]&lt;=35, "26-35",
  Table1[[#This Row],[Age]]&lt;=45, "36-45",
  Table1[[#This Row],[Age]]&lt;=60, "46-60",
  TRUE, "60+")</f>
        <v>36-45</v>
      </c>
    </row>
    <row r="3736" spans="1:42" x14ac:dyDescent="0.3">
      <c r="A3736">
        <v>3735</v>
      </c>
      <c r="B3736" t="s">
        <v>23</v>
      </c>
      <c r="C3736" t="s">
        <v>92</v>
      </c>
      <c r="D3736">
        <v>63</v>
      </c>
      <c r="E3736" t="s">
        <v>105</v>
      </c>
      <c r="F3736" t="s">
        <v>3842</v>
      </c>
      <c r="G3736" t="s">
        <v>5117</v>
      </c>
      <c r="H3736">
        <v>19458798588</v>
      </c>
      <c r="I3736" t="s">
        <v>5774</v>
      </c>
      <c r="J3736" t="s">
        <v>7292</v>
      </c>
      <c r="K3736">
        <v>5482.11</v>
      </c>
      <c r="L3736" s="12" t="s">
        <v>10275</v>
      </c>
      <c r="M3736" s="10" t="s">
        <v>11267</v>
      </c>
      <c r="N3736">
        <v>3735</v>
      </c>
      <c r="O3736">
        <v>45269</v>
      </c>
      <c r="P3736" t="s">
        <v>11403</v>
      </c>
      <c r="Q3736" s="16">
        <v>2047.67</v>
      </c>
      <c r="R3736">
        <v>3434.44</v>
      </c>
      <c r="S3736">
        <v>36</v>
      </c>
      <c r="T3736">
        <v>3735</v>
      </c>
      <c r="U3736">
        <v>49857.11</v>
      </c>
      <c r="V3736" t="s">
        <v>11412</v>
      </c>
      <c r="W3736">
        <v>7.24</v>
      </c>
      <c r="X3736">
        <v>12</v>
      </c>
      <c r="Y3736" t="s">
        <v>9110</v>
      </c>
      <c r="Z3736" t="s">
        <v>12011</v>
      </c>
      <c r="AA3736">
        <v>3735</v>
      </c>
      <c r="AB3736" t="s">
        <v>12016</v>
      </c>
      <c r="AC3736">
        <v>1684.81</v>
      </c>
      <c r="AD3736">
        <v>4658.97</v>
      </c>
      <c r="AE3736">
        <v>232.95</v>
      </c>
      <c r="AF3736" t="s">
        <v>11047</v>
      </c>
      <c r="AG3736" t="s">
        <v>11133</v>
      </c>
      <c r="AH3736">
        <v>2842</v>
      </c>
      <c r="AI3736">
        <v>3735</v>
      </c>
      <c r="AJ3736" t="s">
        <v>11256</v>
      </c>
      <c r="AK3736" t="s">
        <v>12028</v>
      </c>
      <c r="AL3736" t="s">
        <v>12032</v>
      </c>
      <c r="AM3736" t="s">
        <v>11176</v>
      </c>
      <c r="AN3736">
        <v>1</v>
      </c>
      <c r="AO3736" s="10" t="s">
        <v>12036</v>
      </c>
      <c r="AP3736" t="str" cm="1">
        <f t="array" ref="AP3736">_xlfn.IFS(
  Table1[[#This Row],[Age]]&lt;=25, "18-25",
  Table1[[#This Row],[Age]]&lt;=35, "26-35",
  Table1[[#This Row],[Age]]&lt;=45, "36-45",
  Table1[[#This Row],[Age]]&lt;=60, "46-60",
  TRUE, "60+")</f>
        <v>60+</v>
      </c>
    </row>
    <row r="3737" spans="1:42" x14ac:dyDescent="0.3">
      <c r="A3737">
        <v>3736</v>
      </c>
      <c r="B3737" t="s">
        <v>23</v>
      </c>
      <c r="C3737" t="s">
        <v>55</v>
      </c>
      <c r="D3737">
        <v>28</v>
      </c>
      <c r="E3737" t="s">
        <v>104</v>
      </c>
      <c r="F3737" t="s">
        <v>3843</v>
      </c>
      <c r="G3737" t="s">
        <v>5132</v>
      </c>
      <c r="H3737">
        <v>19458798589</v>
      </c>
      <c r="I3737" t="s">
        <v>6765</v>
      </c>
      <c r="J3737" t="s">
        <v>7291</v>
      </c>
      <c r="K3737">
        <v>2490.7399999999998</v>
      </c>
      <c r="L3737" s="12" t="s">
        <v>10276</v>
      </c>
      <c r="M3737" s="10" t="s">
        <v>11059</v>
      </c>
      <c r="N3737">
        <v>3736</v>
      </c>
      <c r="O3737">
        <v>44977</v>
      </c>
      <c r="P3737" t="s">
        <v>11403</v>
      </c>
      <c r="Q3737" s="16">
        <v>3615.95</v>
      </c>
      <c r="R3737">
        <v>-1125.21</v>
      </c>
      <c r="S3737">
        <v>5</v>
      </c>
      <c r="T3737">
        <v>3736</v>
      </c>
      <c r="U3737">
        <v>37916.25</v>
      </c>
      <c r="V3737" t="s">
        <v>11411</v>
      </c>
      <c r="W3737">
        <v>3.18</v>
      </c>
      <c r="X3737">
        <v>12</v>
      </c>
      <c r="Y3737" t="s">
        <v>11417</v>
      </c>
      <c r="Z3737" t="s">
        <v>12011</v>
      </c>
      <c r="AA3737">
        <v>3736</v>
      </c>
      <c r="AB3737" t="s">
        <v>12016</v>
      </c>
      <c r="AC3737">
        <v>4836.1899999999996</v>
      </c>
      <c r="AD3737">
        <v>4109.16</v>
      </c>
      <c r="AE3737">
        <v>205.46</v>
      </c>
      <c r="AF3737" t="s">
        <v>11306</v>
      </c>
      <c r="AG3737" t="s">
        <v>11071</v>
      </c>
      <c r="AH3737">
        <v>566</v>
      </c>
      <c r="AI3737">
        <v>3736</v>
      </c>
      <c r="AJ3737" t="s">
        <v>11194</v>
      </c>
      <c r="AK3737" t="s">
        <v>12029</v>
      </c>
      <c r="AL3737" t="s">
        <v>12031</v>
      </c>
      <c r="AM3737" t="s">
        <v>11153</v>
      </c>
      <c r="AN3737">
        <v>1</v>
      </c>
      <c r="AO3737" s="10" t="s">
        <v>12045</v>
      </c>
      <c r="AP3737" t="str" cm="1">
        <f t="array" ref="AP3737">_xlfn.IFS(
  Table1[[#This Row],[Age]]&lt;=25, "18-25",
  Table1[[#This Row],[Age]]&lt;=35, "26-35",
  Table1[[#This Row],[Age]]&lt;=45, "36-45",
  Table1[[#This Row],[Age]]&lt;=60, "46-60",
  TRUE, "60+")</f>
        <v>26-35</v>
      </c>
    </row>
    <row r="3738" spans="1:42" x14ac:dyDescent="0.3">
      <c r="A3738">
        <v>3737</v>
      </c>
      <c r="B3738" t="s">
        <v>19</v>
      </c>
      <c r="C3738" t="s">
        <v>83</v>
      </c>
      <c r="D3738">
        <v>63</v>
      </c>
      <c r="E3738" t="s">
        <v>105</v>
      </c>
      <c r="F3738" t="s">
        <v>3844</v>
      </c>
      <c r="G3738" t="s">
        <v>5131</v>
      </c>
      <c r="H3738">
        <v>19458798590</v>
      </c>
      <c r="I3738" t="s">
        <v>6636</v>
      </c>
      <c r="J3738" t="s">
        <v>7292</v>
      </c>
      <c r="K3738">
        <v>8685.69</v>
      </c>
      <c r="L3738" s="12" t="s">
        <v>10277</v>
      </c>
      <c r="M3738" s="10" t="s">
        <v>11266</v>
      </c>
      <c r="N3738">
        <v>3737</v>
      </c>
      <c r="O3738">
        <v>45164</v>
      </c>
      <c r="P3738" t="s">
        <v>11404</v>
      </c>
      <c r="Q3738" s="16">
        <v>216.4</v>
      </c>
      <c r="R3738">
        <v>8902.09</v>
      </c>
      <c r="S3738">
        <v>90</v>
      </c>
      <c r="T3738">
        <v>3737</v>
      </c>
      <c r="U3738">
        <v>10167.01</v>
      </c>
      <c r="V3738" t="s">
        <v>11412</v>
      </c>
      <c r="W3738">
        <v>4.41</v>
      </c>
      <c r="X3738">
        <v>12</v>
      </c>
      <c r="Y3738" t="s">
        <v>11867</v>
      </c>
      <c r="Z3738" t="s">
        <v>12011</v>
      </c>
      <c r="AA3738">
        <v>3737</v>
      </c>
      <c r="AB3738" t="s">
        <v>12016</v>
      </c>
      <c r="AC3738">
        <v>3749.6</v>
      </c>
      <c r="AD3738">
        <v>1726.54</v>
      </c>
      <c r="AE3738">
        <v>86.33</v>
      </c>
      <c r="AF3738" t="s">
        <v>11337</v>
      </c>
      <c r="AG3738" t="s">
        <v>11192</v>
      </c>
      <c r="AH3738">
        <v>9515</v>
      </c>
      <c r="AI3738">
        <v>3737</v>
      </c>
      <c r="AJ3738" t="s">
        <v>11219</v>
      </c>
      <c r="AK3738" t="s">
        <v>12028</v>
      </c>
      <c r="AL3738" t="s">
        <v>12031</v>
      </c>
      <c r="AM3738" t="s">
        <v>11384</v>
      </c>
      <c r="AN3738">
        <v>1</v>
      </c>
      <c r="AO3738" s="10" t="s">
        <v>12041</v>
      </c>
      <c r="AP3738" t="str" cm="1">
        <f t="array" ref="AP3738">_xlfn.IFS(
  Table1[[#This Row],[Age]]&lt;=25, "18-25",
  Table1[[#This Row],[Age]]&lt;=35, "26-35",
  Table1[[#This Row],[Age]]&lt;=45, "36-45",
  Table1[[#This Row],[Age]]&lt;=60, "46-60",
  TRUE, "60+")</f>
        <v>60+</v>
      </c>
    </row>
    <row r="3739" spans="1:42" x14ac:dyDescent="0.3">
      <c r="A3739">
        <v>3738</v>
      </c>
      <c r="B3739" t="s">
        <v>48</v>
      </c>
      <c r="C3739" t="s">
        <v>39</v>
      </c>
      <c r="D3739">
        <v>57</v>
      </c>
      <c r="E3739" t="s">
        <v>105</v>
      </c>
      <c r="F3739" t="s">
        <v>3845</v>
      </c>
      <c r="G3739" t="s">
        <v>5111</v>
      </c>
      <c r="H3739">
        <v>19458798591</v>
      </c>
      <c r="I3739" t="s">
        <v>5830</v>
      </c>
      <c r="J3739" t="s">
        <v>7292</v>
      </c>
      <c r="K3739">
        <v>2584.21</v>
      </c>
      <c r="L3739" s="12" t="s">
        <v>10278</v>
      </c>
      <c r="M3739" s="10" t="s">
        <v>11334</v>
      </c>
      <c r="N3739">
        <v>3738</v>
      </c>
      <c r="O3739">
        <v>44966</v>
      </c>
      <c r="P3739" t="s">
        <v>11402</v>
      </c>
      <c r="Q3739" s="16">
        <v>163.41999999999999</v>
      </c>
      <c r="R3739">
        <v>2420.79</v>
      </c>
      <c r="S3739">
        <v>4</v>
      </c>
      <c r="T3739">
        <v>3738</v>
      </c>
      <c r="U3739">
        <v>25028.93</v>
      </c>
      <c r="V3739" t="s">
        <v>11413</v>
      </c>
      <c r="W3739">
        <v>5.64</v>
      </c>
      <c r="X3739">
        <v>24</v>
      </c>
      <c r="Y3739" t="s">
        <v>11924</v>
      </c>
      <c r="Z3739" t="s">
        <v>12010</v>
      </c>
      <c r="AA3739">
        <v>3738</v>
      </c>
      <c r="AB3739" t="s">
        <v>12017</v>
      </c>
      <c r="AC3739">
        <v>6146.97</v>
      </c>
      <c r="AD3739">
        <v>552.78</v>
      </c>
      <c r="AE3739">
        <v>27.64</v>
      </c>
      <c r="AF3739" t="s">
        <v>11302</v>
      </c>
      <c r="AG3739" t="s">
        <v>11334</v>
      </c>
      <c r="AH3739">
        <v>9545</v>
      </c>
      <c r="AI3739">
        <v>3738</v>
      </c>
      <c r="AJ3739" t="s">
        <v>11297</v>
      </c>
      <c r="AK3739" t="s">
        <v>12029</v>
      </c>
      <c r="AL3739" t="s">
        <v>12032</v>
      </c>
      <c r="AM3739" t="s">
        <v>11039</v>
      </c>
      <c r="AN3739">
        <v>1</v>
      </c>
      <c r="AO3739" s="10" t="s">
        <v>12045</v>
      </c>
      <c r="AP3739" t="str" cm="1">
        <f t="array" ref="AP3739">_xlfn.IFS(
  Table1[[#This Row],[Age]]&lt;=25, "18-25",
  Table1[[#This Row],[Age]]&lt;=35, "26-35",
  Table1[[#This Row],[Age]]&lt;=45, "36-45",
  Table1[[#This Row],[Age]]&lt;=60, "46-60",
  TRUE, "60+")</f>
        <v>46-60</v>
      </c>
    </row>
    <row r="3740" spans="1:42" x14ac:dyDescent="0.3">
      <c r="A3740">
        <v>3739</v>
      </c>
      <c r="B3740" t="s">
        <v>6</v>
      </c>
      <c r="C3740" t="s">
        <v>101</v>
      </c>
      <c r="D3740">
        <v>36</v>
      </c>
      <c r="E3740" t="s">
        <v>104</v>
      </c>
      <c r="F3740" t="s">
        <v>3846</v>
      </c>
      <c r="G3740" t="s">
        <v>5128</v>
      </c>
      <c r="H3740">
        <v>19458798592</v>
      </c>
      <c r="I3740" t="s">
        <v>5788</v>
      </c>
      <c r="J3740" t="s">
        <v>7291</v>
      </c>
      <c r="K3740">
        <v>6662.28</v>
      </c>
      <c r="L3740" s="12" t="s">
        <v>10279</v>
      </c>
      <c r="M3740" s="10" t="s">
        <v>11372</v>
      </c>
      <c r="N3740">
        <v>3739</v>
      </c>
      <c r="O3740">
        <v>45183</v>
      </c>
      <c r="P3740" t="s">
        <v>11403</v>
      </c>
      <c r="Q3740" s="16">
        <v>2319.2800000000002</v>
      </c>
      <c r="R3740">
        <v>8981.56</v>
      </c>
      <c r="S3740">
        <v>24</v>
      </c>
      <c r="T3740">
        <v>3739</v>
      </c>
      <c r="U3740">
        <v>19814.64</v>
      </c>
      <c r="V3740" t="s">
        <v>11412</v>
      </c>
      <c r="W3740">
        <v>5.91</v>
      </c>
      <c r="X3740">
        <v>60</v>
      </c>
      <c r="Y3740" t="s">
        <v>11982</v>
      </c>
      <c r="Z3740" t="s">
        <v>12011</v>
      </c>
      <c r="AA3740">
        <v>3739</v>
      </c>
      <c r="AB3740" t="s">
        <v>12017</v>
      </c>
      <c r="AC3740">
        <v>2844.63</v>
      </c>
      <c r="AD3740">
        <v>2692.28</v>
      </c>
      <c r="AE3740">
        <v>134.61000000000001</v>
      </c>
      <c r="AF3740" t="s">
        <v>11395</v>
      </c>
      <c r="AG3740" t="s">
        <v>11371</v>
      </c>
      <c r="AH3740">
        <v>6316</v>
      </c>
      <c r="AI3740">
        <v>3739</v>
      </c>
      <c r="AJ3740" t="s">
        <v>11372</v>
      </c>
      <c r="AK3740" t="s">
        <v>12028</v>
      </c>
      <c r="AL3740" t="s">
        <v>12031</v>
      </c>
      <c r="AM3740" t="s">
        <v>11392</v>
      </c>
      <c r="AN3740">
        <v>1</v>
      </c>
      <c r="AO3740" s="10" t="s">
        <v>12042</v>
      </c>
      <c r="AP3740" t="str" cm="1">
        <f t="array" ref="AP3740">_xlfn.IFS(
  Table1[[#This Row],[Age]]&lt;=25, "18-25",
  Table1[[#This Row],[Age]]&lt;=35, "26-35",
  Table1[[#This Row],[Age]]&lt;=45, "36-45",
  Table1[[#This Row],[Age]]&lt;=60, "46-60",
  TRUE, "60+")</f>
        <v>36-45</v>
      </c>
    </row>
    <row r="3741" spans="1:42" x14ac:dyDescent="0.3">
      <c r="A3741">
        <v>3740</v>
      </c>
      <c r="B3741" t="s">
        <v>41</v>
      </c>
      <c r="C3741" t="s">
        <v>74</v>
      </c>
      <c r="D3741">
        <v>51</v>
      </c>
      <c r="E3741" t="s">
        <v>104</v>
      </c>
      <c r="F3741" t="s">
        <v>3847</v>
      </c>
      <c r="G3741" t="s">
        <v>5113</v>
      </c>
      <c r="H3741">
        <v>19458798593</v>
      </c>
      <c r="I3741" t="s">
        <v>5973</v>
      </c>
      <c r="J3741" t="s">
        <v>7291</v>
      </c>
      <c r="K3741">
        <v>3516.79</v>
      </c>
      <c r="L3741" s="12" t="s">
        <v>10280</v>
      </c>
      <c r="M3741" s="10" t="s">
        <v>11055</v>
      </c>
      <c r="N3741">
        <v>3740</v>
      </c>
      <c r="O3741">
        <v>45149</v>
      </c>
      <c r="P3741" t="s">
        <v>11404</v>
      </c>
      <c r="Q3741" s="16">
        <v>3386.7</v>
      </c>
      <c r="R3741">
        <v>130.09</v>
      </c>
      <c r="S3741">
        <v>41</v>
      </c>
      <c r="T3741">
        <v>3740</v>
      </c>
      <c r="U3741">
        <v>30098.32</v>
      </c>
      <c r="V3741" t="s">
        <v>11411</v>
      </c>
      <c r="W3741">
        <v>3.48</v>
      </c>
      <c r="X3741">
        <v>48</v>
      </c>
      <c r="Y3741" t="s">
        <v>11944</v>
      </c>
      <c r="Z3741" t="s">
        <v>12010</v>
      </c>
      <c r="AA3741">
        <v>3740</v>
      </c>
      <c r="AB3741" t="s">
        <v>12015</v>
      </c>
      <c r="AC3741">
        <v>1499.17</v>
      </c>
      <c r="AD3741">
        <v>1418.98</v>
      </c>
      <c r="AE3741">
        <v>70.95</v>
      </c>
      <c r="AF3741" t="s">
        <v>11304</v>
      </c>
      <c r="AG3741" t="s">
        <v>11282</v>
      </c>
      <c r="AH3741">
        <v>3279</v>
      </c>
      <c r="AI3741">
        <v>3740</v>
      </c>
      <c r="AJ3741" t="s">
        <v>11304</v>
      </c>
      <c r="AK3741" t="s">
        <v>12029</v>
      </c>
      <c r="AL3741" t="s">
        <v>12032</v>
      </c>
      <c r="AM3741" t="s">
        <v>11104</v>
      </c>
      <c r="AN3741">
        <v>1</v>
      </c>
      <c r="AO3741" s="10" t="s">
        <v>12041</v>
      </c>
      <c r="AP3741" t="str" cm="1">
        <f t="array" ref="AP3741">_xlfn.IFS(
  Table1[[#This Row],[Age]]&lt;=25, "18-25",
  Table1[[#This Row],[Age]]&lt;=35, "26-35",
  Table1[[#This Row],[Age]]&lt;=45, "36-45",
  Table1[[#This Row],[Age]]&lt;=60, "46-60",
  TRUE, "60+")</f>
        <v>46-60</v>
      </c>
    </row>
    <row r="3742" spans="1:42" x14ac:dyDescent="0.3">
      <c r="A3742">
        <v>3741</v>
      </c>
      <c r="B3742" t="s">
        <v>44</v>
      </c>
      <c r="C3742" t="s">
        <v>86</v>
      </c>
      <c r="D3742">
        <v>40</v>
      </c>
      <c r="E3742" t="s">
        <v>106</v>
      </c>
      <c r="F3742" t="s">
        <v>3848</v>
      </c>
      <c r="G3742" t="s">
        <v>5128</v>
      </c>
      <c r="H3742">
        <v>19458798594</v>
      </c>
      <c r="I3742" t="s">
        <v>7070</v>
      </c>
      <c r="J3742" t="s">
        <v>7292</v>
      </c>
      <c r="K3742">
        <v>3568.15</v>
      </c>
      <c r="L3742" s="12" t="s">
        <v>10281</v>
      </c>
      <c r="M3742" s="10" t="s">
        <v>11247</v>
      </c>
      <c r="N3742">
        <v>3741</v>
      </c>
      <c r="O3742">
        <v>44932</v>
      </c>
      <c r="P3742" t="s">
        <v>11404</v>
      </c>
      <c r="Q3742" s="16">
        <v>3072.65</v>
      </c>
      <c r="R3742">
        <v>495.5</v>
      </c>
      <c r="S3742">
        <v>14</v>
      </c>
      <c r="T3742">
        <v>3741</v>
      </c>
      <c r="U3742">
        <v>22881.66</v>
      </c>
      <c r="V3742" t="s">
        <v>11411</v>
      </c>
      <c r="W3742">
        <v>3.24</v>
      </c>
      <c r="X3742">
        <v>60</v>
      </c>
      <c r="Y3742" t="s">
        <v>11781</v>
      </c>
      <c r="Z3742" t="s">
        <v>12012</v>
      </c>
      <c r="AA3742">
        <v>3741</v>
      </c>
      <c r="AB3742" t="s">
        <v>12016</v>
      </c>
      <c r="AC3742">
        <v>1316.04</v>
      </c>
      <c r="AD3742">
        <v>53.87</v>
      </c>
      <c r="AE3742">
        <v>2.69</v>
      </c>
      <c r="AF3742" t="s">
        <v>11163</v>
      </c>
      <c r="AG3742" t="s">
        <v>11187</v>
      </c>
      <c r="AH3742">
        <v>4320</v>
      </c>
      <c r="AI3742">
        <v>3741</v>
      </c>
      <c r="AJ3742" t="s">
        <v>11380</v>
      </c>
      <c r="AK3742" t="s">
        <v>12027</v>
      </c>
      <c r="AL3742" t="s">
        <v>12031</v>
      </c>
      <c r="AM3742" t="s">
        <v>11358</v>
      </c>
      <c r="AN3742">
        <v>1</v>
      </c>
      <c r="AO3742" s="10" t="s">
        <v>12039</v>
      </c>
      <c r="AP3742" t="str" cm="1">
        <f t="array" ref="AP3742">_xlfn.IFS(
  Table1[[#This Row],[Age]]&lt;=25, "18-25",
  Table1[[#This Row],[Age]]&lt;=35, "26-35",
  Table1[[#This Row],[Age]]&lt;=45, "36-45",
  Table1[[#This Row],[Age]]&lt;=60, "46-60",
  TRUE, "60+")</f>
        <v>36-45</v>
      </c>
    </row>
    <row r="3743" spans="1:42" x14ac:dyDescent="0.3">
      <c r="A3743">
        <v>3742</v>
      </c>
      <c r="B3743" t="s">
        <v>21</v>
      </c>
      <c r="C3743" t="s">
        <v>101</v>
      </c>
      <c r="D3743">
        <v>27</v>
      </c>
      <c r="E3743" t="s">
        <v>106</v>
      </c>
      <c r="F3743" t="s">
        <v>3849</v>
      </c>
      <c r="G3743" t="s">
        <v>5123</v>
      </c>
      <c r="H3743">
        <v>19458798595</v>
      </c>
      <c r="I3743" t="s">
        <v>5785</v>
      </c>
      <c r="J3743" t="s">
        <v>7291</v>
      </c>
      <c r="K3743">
        <v>1899.97</v>
      </c>
      <c r="L3743" s="12" t="s">
        <v>7898</v>
      </c>
      <c r="M3743" s="10" t="s">
        <v>11394</v>
      </c>
      <c r="N3743">
        <v>3742</v>
      </c>
      <c r="O3743">
        <v>45021</v>
      </c>
      <c r="P3743" t="s">
        <v>11404</v>
      </c>
      <c r="Q3743" s="16">
        <v>3192.73</v>
      </c>
      <c r="R3743">
        <v>5092.7</v>
      </c>
      <c r="S3743">
        <v>91</v>
      </c>
      <c r="T3743">
        <v>3742</v>
      </c>
      <c r="U3743">
        <v>12657.14</v>
      </c>
      <c r="V3743" t="s">
        <v>11413</v>
      </c>
      <c r="W3743">
        <v>3.69</v>
      </c>
      <c r="X3743">
        <v>24</v>
      </c>
      <c r="Y3743" t="s">
        <v>8339</v>
      </c>
      <c r="Z3743" t="s">
        <v>12011</v>
      </c>
      <c r="AA3743">
        <v>3742</v>
      </c>
      <c r="AB3743" t="s">
        <v>12017</v>
      </c>
      <c r="AC3743">
        <v>4885.99</v>
      </c>
      <c r="AD3743">
        <v>2043.3</v>
      </c>
      <c r="AE3743">
        <v>102.16</v>
      </c>
      <c r="AF3743" t="s">
        <v>11306</v>
      </c>
      <c r="AG3743" t="s">
        <v>11062</v>
      </c>
      <c r="AH3743">
        <v>6681</v>
      </c>
      <c r="AI3743">
        <v>3742</v>
      </c>
      <c r="AJ3743" t="s">
        <v>11167</v>
      </c>
      <c r="AK3743" t="s">
        <v>12027</v>
      </c>
      <c r="AL3743" t="s">
        <v>12031</v>
      </c>
      <c r="AM3743" t="s">
        <v>11394</v>
      </c>
      <c r="AN3743">
        <v>1</v>
      </c>
      <c r="AO3743" s="10" t="s">
        <v>12037</v>
      </c>
      <c r="AP3743" t="str" cm="1">
        <f t="array" ref="AP3743">_xlfn.IFS(
  Table1[[#This Row],[Age]]&lt;=25, "18-25",
  Table1[[#This Row],[Age]]&lt;=35, "26-35",
  Table1[[#This Row],[Age]]&lt;=45, "36-45",
  Table1[[#This Row],[Age]]&lt;=60, "46-60",
  TRUE, "60+")</f>
        <v>26-35</v>
      </c>
    </row>
    <row r="3744" spans="1:42" x14ac:dyDescent="0.3">
      <c r="A3744">
        <v>3743</v>
      </c>
      <c r="B3744" t="s">
        <v>19</v>
      </c>
      <c r="C3744" t="s">
        <v>97</v>
      </c>
      <c r="D3744">
        <v>54</v>
      </c>
      <c r="E3744" t="s">
        <v>105</v>
      </c>
      <c r="F3744" t="s">
        <v>3850</v>
      </c>
      <c r="G3744" t="s">
        <v>5139</v>
      </c>
      <c r="H3744">
        <v>19458798596</v>
      </c>
      <c r="I3744" t="s">
        <v>7071</v>
      </c>
      <c r="J3744" t="s">
        <v>7292</v>
      </c>
      <c r="K3744">
        <v>5076.95</v>
      </c>
      <c r="L3744" s="12" t="s">
        <v>10282</v>
      </c>
      <c r="M3744" s="10" t="s">
        <v>11048</v>
      </c>
      <c r="N3744">
        <v>3743</v>
      </c>
      <c r="O3744">
        <v>45198</v>
      </c>
      <c r="P3744" t="s">
        <v>11403</v>
      </c>
      <c r="Q3744" s="16">
        <v>836.93</v>
      </c>
      <c r="R3744">
        <v>5913.88</v>
      </c>
      <c r="S3744">
        <v>12</v>
      </c>
      <c r="T3744">
        <v>3743</v>
      </c>
      <c r="U3744">
        <v>36494.19</v>
      </c>
      <c r="V3744" t="s">
        <v>11413</v>
      </c>
      <c r="W3744">
        <v>9.67</v>
      </c>
      <c r="X3744">
        <v>12</v>
      </c>
      <c r="Y3744" t="s">
        <v>7945</v>
      </c>
      <c r="Z3744" t="s">
        <v>12010</v>
      </c>
      <c r="AA3744">
        <v>3743</v>
      </c>
      <c r="AB3744" t="s">
        <v>12015</v>
      </c>
      <c r="AC3744">
        <v>1070.48</v>
      </c>
      <c r="AD3744">
        <v>2699.8</v>
      </c>
      <c r="AE3744">
        <v>134.99</v>
      </c>
      <c r="AF3744" t="s">
        <v>11110</v>
      </c>
      <c r="AG3744" t="s">
        <v>11348</v>
      </c>
      <c r="AH3744">
        <v>9465</v>
      </c>
      <c r="AI3744">
        <v>3743</v>
      </c>
      <c r="AJ3744" t="s">
        <v>11305</v>
      </c>
      <c r="AK3744" t="s">
        <v>12027</v>
      </c>
      <c r="AL3744" t="s">
        <v>12031</v>
      </c>
      <c r="AM3744" t="s">
        <v>11229</v>
      </c>
      <c r="AN3744">
        <v>1</v>
      </c>
      <c r="AO3744" s="10" t="s">
        <v>12042</v>
      </c>
      <c r="AP3744" t="str" cm="1">
        <f t="array" ref="AP3744">_xlfn.IFS(
  Table1[[#This Row],[Age]]&lt;=25, "18-25",
  Table1[[#This Row],[Age]]&lt;=35, "26-35",
  Table1[[#This Row],[Age]]&lt;=45, "36-45",
  Table1[[#This Row],[Age]]&lt;=60, "46-60",
  TRUE, "60+")</f>
        <v>46-60</v>
      </c>
    </row>
    <row r="3745" spans="1:42" x14ac:dyDescent="0.3">
      <c r="A3745">
        <v>3744</v>
      </c>
      <c r="B3745" t="s">
        <v>47</v>
      </c>
      <c r="C3745" t="s">
        <v>68</v>
      </c>
      <c r="D3745">
        <v>64</v>
      </c>
      <c r="E3745" t="s">
        <v>104</v>
      </c>
      <c r="F3745" t="s">
        <v>3851</v>
      </c>
      <c r="G3745" t="s">
        <v>5145</v>
      </c>
      <c r="H3745">
        <v>19458798597</v>
      </c>
      <c r="I3745" t="s">
        <v>7072</v>
      </c>
      <c r="J3745" t="s">
        <v>7292</v>
      </c>
      <c r="K3745">
        <v>5834.79</v>
      </c>
      <c r="L3745" s="12" t="s">
        <v>10283</v>
      </c>
      <c r="M3745" s="10" t="s">
        <v>11288</v>
      </c>
      <c r="N3745">
        <v>3744</v>
      </c>
      <c r="O3745">
        <v>45072</v>
      </c>
      <c r="P3745" t="s">
        <v>11402</v>
      </c>
      <c r="Q3745" s="16">
        <v>2698.29</v>
      </c>
      <c r="R3745">
        <v>8533.08</v>
      </c>
      <c r="S3745">
        <v>82</v>
      </c>
      <c r="T3745">
        <v>3744</v>
      </c>
      <c r="U3745">
        <v>6226.39</v>
      </c>
      <c r="V3745" t="s">
        <v>11411</v>
      </c>
      <c r="W3745">
        <v>4.24</v>
      </c>
      <c r="X3745">
        <v>48</v>
      </c>
      <c r="Y3745" t="s">
        <v>11712</v>
      </c>
      <c r="Z3745" t="s">
        <v>12010</v>
      </c>
      <c r="AA3745">
        <v>3744</v>
      </c>
      <c r="AB3745" t="s">
        <v>12017</v>
      </c>
      <c r="AC3745">
        <v>1504.01</v>
      </c>
      <c r="AD3745">
        <v>3877.38</v>
      </c>
      <c r="AE3745">
        <v>193.87</v>
      </c>
      <c r="AF3745" t="s">
        <v>11354</v>
      </c>
      <c r="AG3745" t="s">
        <v>11243</v>
      </c>
      <c r="AH3745">
        <v>2072</v>
      </c>
      <c r="AI3745">
        <v>3744</v>
      </c>
      <c r="AJ3745" t="s">
        <v>11171</v>
      </c>
      <c r="AK3745" t="s">
        <v>12028</v>
      </c>
      <c r="AL3745" t="s">
        <v>12032</v>
      </c>
      <c r="AM3745" t="s">
        <v>11345</v>
      </c>
      <c r="AN3745">
        <v>1</v>
      </c>
      <c r="AO3745" s="10" t="s">
        <v>12046</v>
      </c>
      <c r="AP3745" t="str" cm="1">
        <f t="array" ref="AP3745">_xlfn.IFS(
  Table1[[#This Row],[Age]]&lt;=25, "18-25",
  Table1[[#This Row],[Age]]&lt;=35, "26-35",
  Table1[[#This Row],[Age]]&lt;=45, "36-45",
  Table1[[#This Row],[Age]]&lt;=60, "46-60",
  TRUE, "60+")</f>
        <v>60+</v>
      </c>
    </row>
    <row r="3746" spans="1:42" x14ac:dyDescent="0.3">
      <c r="A3746">
        <v>3745</v>
      </c>
      <c r="B3746" t="s">
        <v>43</v>
      </c>
      <c r="C3746" t="s">
        <v>64</v>
      </c>
      <c r="D3746">
        <v>18</v>
      </c>
      <c r="E3746" t="s">
        <v>105</v>
      </c>
      <c r="F3746" t="s">
        <v>3852</v>
      </c>
      <c r="G3746" t="s">
        <v>5132</v>
      </c>
      <c r="H3746">
        <v>19458798598</v>
      </c>
      <c r="I3746" t="s">
        <v>7073</v>
      </c>
      <c r="J3746" t="s">
        <v>7291</v>
      </c>
      <c r="K3746">
        <v>5852.04</v>
      </c>
      <c r="L3746" s="12" t="s">
        <v>9934</v>
      </c>
      <c r="M3746" s="10" t="s">
        <v>11390</v>
      </c>
      <c r="N3746">
        <v>3745</v>
      </c>
      <c r="O3746">
        <v>45254</v>
      </c>
      <c r="P3746" t="s">
        <v>11404</v>
      </c>
      <c r="Q3746" s="16">
        <v>1895.83</v>
      </c>
      <c r="R3746">
        <v>7747.87</v>
      </c>
      <c r="S3746">
        <v>44</v>
      </c>
      <c r="T3746">
        <v>3745</v>
      </c>
      <c r="U3746">
        <v>27074.57</v>
      </c>
      <c r="V3746" t="s">
        <v>11413</v>
      </c>
      <c r="W3746">
        <v>4.37</v>
      </c>
      <c r="X3746">
        <v>12</v>
      </c>
      <c r="Y3746" t="s">
        <v>11521</v>
      </c>
      <c r="Z3746" t="s">
        <v>12010</v>
      </c>
      <c r="AA3746">
        <v>3745</v>
      </c>
      <c r="AB3746" t="s">
        <v>12015</v>
      </c>
      <c r="AC3746">
        <v>4090.71</v>
      </c>
      <c r="AD3746">
        <v>4898.6400000000003</v>
      </c>
      <c r="AE3746">
        <v>244.93</v>
      </c>
      <c r="AF3746" t="s">
        <v>11273</v>
      </c>
      <c r="AG3746" t="s">
        <v>11364</v>
      </c>
      <c r="AH3746">
        <v>7759</v>
      </c>
      <c r="AI3746">
        <v>3745</v>
      </c>
      <c r="AJ3746" t="s">
        <v>11303</v>
      </c>
      <c r="AK3746" t="s">
        <v>12027</v>
      </c>
      <c r="AL3746" t="s">
        <v>12032</v>
      </c>
      <c r="AM3746" t="s">
        <v>11188</v>
      </c>
      <c r="AN3746">
        <v>1</v>
      </c>
      <c r="AO3746" s="10" t="s">
        <v>12040</v>
      </c>
      <c r="AP3746" t="str" cm="1">
        <f t="array" ref="AP3746">_xlfn.IFS(
  Table1[[#This Row],[Age]]&lt;=25, "18-25",
  Table1[[#This Row],[Age]]&lt;=35, "26-35",
  Table1[[#This Row],[Age]]&lt;=45, "36-45",
  Table1[[#This Row],[Age]]&lt;=60, "46-60",
  TRUE, "60+")</f>
        <v>18-25</v>
      </c>
    </row>
    <row r="3747" spans="1:42" x14ac:dyDescent="0.3">
      <c r="A3747">
        <v>3746</v>
      </c>
      <c r="B3747" t="s">
        <v>33</v>
      </c>
      <c r="C3747" t="s">
        <v>73</v>
      </c>
      <c r="D3747">
        <v>19</v>
      </c>
      <c r="E3747" t="s">
        <v>106</v>
      </c>
      <c r="F3747" t="s">
        <v>3853</v>
      </c>
      <c r="G3747" t="s">
        <v>5129</v>
      </c>
      <c r="H3747">
        <v>19458798599</v>
      </c>
      <c r="I3747" t="s">
        <v>6529</v>
      </c>
      <c r="J3747" t="s">
        <v>7291</v>
      </c>
      <c r="K3747">
        <v>8580.44</v>
      </c>
      <c r="L3747" s="12" t="s">
        <v>10284</v>
      </c>
      <c r="M3747" s="10" t="s">
        <v>11128</v>
      </c>
      <c r="N3747">
        <v>3746</v>
      </c>
      <c r="O3747">
        <v>45155</v>
      </c>
      <c r="P3747" t="s">
        <v>11404</v>
      </c>
      <c r="Q3747" s="16">
        <v>561.37</v>
      </c>
      <c r="R3747">
        <v>9141.81</v>
      </c>
      <c r="S3747">
        <v>9</v>
      </c>
      <c r="T3747">
        <v>3746</v>
      </c>
      <c r="U3747">
        <v>16197.84</v>
      </c>
      <c r="V3747" t="s">
        <v>11411</v>
      </c>
      <c r="W3747">
        <v>7.48</v>
      </c>
      <c r="X3747">
        <v>24</v>
      </c>
      <c r="Y3747" t="s">
        <v>11600</v>
      </c>
      <c r="Z3747" t="s">
        <v>12010</v>
      </c>
      <c r="AA3747">
        <v>3746</v>
      </c>
      <c r="AB3747" t="s">
        <v>12016</v>
      </c>
      <c r="AC3747">
        <v>9465.5499999999993</v>
      </c>
      <c r="AD3747">
        <v>4333.08</v>
      </c>
      <c r="AE3747">
        <v>216.65</v>
      </c>
      <c r="AF3747" t="s">
        <v>11114</v>
      </c>
      <c r="AG3747" t="s">
        <v>11262</v>
      </c>
      <c r="AH3747">
        <v>6822</v>
      </c>
      <c r="AI3747">
        <v>3746</v>
      </c>
      <c r="AJ3747" t="s">
        <v>11359</v>
      </c>
      <c r="AK3747" t="s">
        <v>12029</v>
      </c>
      <c r="AL3747" t="s">
        <v>12031</v>
      </c>
      <c r="AM3747" t="s">
        <v>11148</v>
      </c>
      <c r="AN3747">
        <v>1</v>
      </c>
      <c r="AO3747" s="10" t="s">
        <v>12041</v>
      </c>
      <c r="AP3747" t="str" cm="1">
        <f t="array" ref="AP3747">_xlfn.IFS(
  Table1[[#This Row],[Age]]&lt;=25, "18-25",
  Table1[[#This Row],[Age]]&lt;=35, "26-35",
  Table1[[#This Row],[Age]]&lt;=45, "36-45",
  Table1[[#This Row],[Age]]&lt;=60, "46-60",
  TRUE, "60+")</f>
        <v>18-25</v>
      </c>
    </row>
    <row r="3748" spans="1:42" x14ac:dyDescent="0.3">
      <c r="A3748">
        <v>3747</v>
      </c>
      <c r="B3748" t="s">
        <v>23</v>
      </c>
      <c r="C3748" t="s">
        <v>98</v>
      </c>
      <c r="D3748">
        <v>68</v>
      </c>
      <c r="E3748" t="s">
        <v>105</v>
      </c>
      <c r="F3748" t="s">
        <v>3854</v>
      </c>
      <c r="G3748" t="s">
        <v>5140</v>
      </c>
      <c r="H3748">
        <v>19458798600</v>
      </c>
      <c r="I3748" t="s">
        <v>6599</v>
      </c>
      <c r="J3748" t="s">
        <v>7291</v>
      </c>
      <c r="K3748">
        <v>6558.24</v>
      </c>
      <c r="L3748" s="12" t="s">
        <v>9988</v>
      </c>
      <c r="M3748" s="10" t="s">
        <v>11318</v>
      </c>
      <c r="N3748">
        <v>3747</v>
      </c>
      <c r="O3748">
        <v>45157</v>
      </c>
      <c r="P3748" t="s">
        <v>11403</v>
      </c>
      <c r="Q3748" s="16">
        <v>649.03</v>
      </c>
      <c r="R3748">
        <v>7207.27</v>
      </c>
      <c r="S3748">
        <v>66</v>
      </c>
      <c r="T3748">
        <v>3747</v>
      </c>
      <c r="U3748">
        <v>48360.02</v>
      </c>
      <c r="V3748" t="s">
        <v>11411</v>
      </c>
      <c r="W3748">
        <v>2.46</v>
      </c>
      <c r="X3748">
        <v>24</v>
      </c>
      <c r="Y3748" t="s">
        <v>10810</v>
      </c>
      <c r="Z3748" t="s">
        <v>12012</v>
      </c>
      <c r="AA3748">
        <v>3747</v>
      </c>
      <c r="AB3748" t="s">
        <v>12015</v>
      </c>
      <c r="AC3748">
        <v>7438.32</v>
      </c>
      <c r="AD3748">
        <v>2707.63</v>
      </c>
      <c r="AE3748">
        <v>135.38</v>
      </c>
      <c r="AF3748" t="s">
        <v>11354</v>
      </c>
      <c r="AG3748" t="s">
        <v>11304</v>
      </c>
      <c r="AH3748">
        <v>4033</v>
      </c>
      <c r="AI3748">
        <v>3747</v>
      </c>
      <c r="AJ3748" t="s">
        <v>11106</v>
      </c>
      <c r="AK3748" t="s">
        <v>12028</v>
      </c>
      <c r="AL3748" t="s">
        <v>12031</v>
      </c>
      <c r="AM3748" t="s">
        <v>11339</v>
      </c>
      <c r="AN3748">
        <v>1</v>
      </c>
      <c r="AO3748" s="10" t="s">
        <v>12041</v>
      </c>
      <c r="AP3748" t="str" cm="1">
        <f t="array" ref="AP3748">_xlfn.IFS(
  Table1[[#This Row],[Age]]&lt;=25, "18-25",
  Table1[[#This Row],[Age]]&lt;=35, "26-35",
  Table1[[#This Row],[Age]]&lt;=45, "36-45",
  Table1[[#This Row],[Age]]&lt;=60, "46-60",
  TRUE, "60+")</f>
        <v>60+</v>
      </c>
    </row>
    <row r="3749" spans="1:42" x14ac:dyDescent="0.3">
      <c r="A3749">
        <v>3748</v>
      </c>
      <c r="B3749" t="s">
        <v>45</v>
      </c>
      <c r="C3749" t="s">
        <v>79</v>
      </c>
      <c r="D3749">
        <v>39</v>
      </c>
      <c r="E3749" t="s">
        <v>106</v>
      </c>
      <c r="F3749" t="s">
        <v>3855</v>
      </c>
      <c r="G3749" t="s">
        <v>5140</v>
      </c>
      <c r="H3749">
        <v>19458798601</v>
      </c>
      <c r="I3749" t="s">
        <v>6583</v>
      </c>
      <c r="J3749" t="s">
        <v>7291</v>
      </c>
      <c r="K3749">
        <v>7428.35</v>
      </c>
      <c r="L3749" s="12" t="s">
        <v>8463</v>
      </c>
      <c r="M3749" s="10" t="s">
        <v>11072</v>
      </c>
      <c r="N3749">
        <v>3748</v>
      </c>
      <c r="O3749">
        <v>44975</v>
      </c>
      <c r="P3749" t="s">
        <v>11402</v>
      </c>
      <c r="Q3749" s="16">
        <v>3230.26</v>
      </c>
      <c r="R3749">
        <v>10658.61</v>
      </c>
      <c r="S3749">
        <v>38</v>
      </c>
      <c r="T3749">
        <v>3748</v>
      </c>
      <c r="U3749">
        <v>15874.51</v>
      </c>
      <c r="V3749" t="s">
        <v>11413</v>
      </c>
      <c r="W3749">
        <v>6.79</v>
      </c>
      <c r="X3749">
        <v>12</v>
      </c>
      <c r="Y3749" t="s">
        <v>11434</v>
      </c>
      <c r="Z3749" t="s">
        <v>12011</v>
      </c>
      <c r="AA3749">
        <v>3748</v>
      </c>
      <c r="AB3749" t="s">
        <v>12017</v>
      </c>
      <c r="AC3749">
        <v>7656.08</v>
      </c>
      <c r="AD3749">
        <v>4033.56</v>
      </c>
      <c r="AE3749">
        <v>201.68</v>
      </c>
      <c r="AF3749" t="s">
        <v>11075</v>
      </c>
      <c r="AG3749" t="s">
        <v>11313</v>
      </c>
      <c r="AH3749">
        <v>2709</v>
      </c>
      <c r="AI3749">
        <v>3748</v>
      </c>
      <c r="AJ3749" t="s">
        <v>11110</v>
      </c>
      <c r="AK3749" t="s">
        <v>12028</v>
      </c>
      <c r="AL3749" t="s">
        <v>12031</v>
      </c>
      <c r="AM3749" t="s">
        <v>11333</v>
      </c>
      <c r="AN3749">
        <v>1</v>
      </c>
      <c r="AO3749" s="10" t="s">
        <v>12045</v>
      </c>
      <c r="AP3749" t="str" cm="1">
        <f t="array" ref="AP3749">_xlfn.IFS(
  Table1[[#This Row],[Age]]&lt;=25, "18-25",
  Table1[[#This Row],[Age]]&lt;=35, "26-35",
  Table1[[#This Row],[Age]]&lt;=45, "36-45",
  Table1[[#This Row],[Age]]&lt;=60, "46-60",
  TRUE, "60+")</f>
        <v>36-45</v>
      </c>
    </row>
    <row r="3750" spans="1:42" x14ac:dyDescent="0.3">
      <c r="A3750">
        <v>3749</v>
      </c>
      <c r="B3750" t="s">
        <v>35</v>
      </c>
      <c r="C3750" t="s">
        <v>85</v>
      </c>
      <c r="D3750">
        <v>34</v>
      </c>
      <c r="E3750" t="s">
        <v>106</v>
      </c>
      <c r="F3750" t="s">
        <v>3856</v>
      </c>
      <c r="G3750" t="s">
        <v>5110</v>
      </c>
      <c r="H3750">
        <v>19458798602</v>
      </c>
      <c r="I3750" t="s">
        <v>5653</v>
      </c>
      <c r="J3750" t="s">
        <v>7292</v>
      </c>
      <c r="K3750">
        <v>3302.14</v>
      </c>
      <c r="L3750" s="12" t="s">
        <v>10285</v>
      </c>
      <c r="M3750" s="10" t="s">
        <v>11300</v>
      </c>
      <c r="N3750">
        <v>3749</v>
      </c>
      <c r="O3750">
        <v>45289</v>
      </c>
      <c r="P3750" t="s">
        <v>11403</v>
      </c>
      <c r="Q3750" s="16">
        <v>4786.53</v>
      </c>
      <c r="R3750">
        <v>8088.67</v>
      </c>
      <c r="S3750">
        <v>96</v>
      </c>
      <c r="T3750">
        <v>3749</v>
      </c>
      <c r="U3750">
        <v>17706.14</v>
      </c>
      <c r="V3750" t="s">
        <v>11412</v>
      </c>
      <c r="W3750">
        <v>7</v>
      </c>
      <c r="X3750">
        <v>12</v>
      </c>
      <c r="Y3750" t="s">
        <v>11599</v>
      </c>
      <c r="Z3750" t="s">
        <v>12010</v>
      </c>
      <c r="AA3750">
        <v>3749</v>
      </c>
      <c r="AB3750" t="s">
        <v>12017</v>
      </c>
      <c r="AC3750">
        <v>2535.92</v>
      </c>
      <c r="AD3750">
        <v>4146.0200000000004</v>
      </c>
      <c r="AE3750">
        <v>207.3</v>
      </c>
      <c r="AF3750" t="s">
        <v>11278</v>
      </c>
      <c r="AG3750" t="s">
        <v>11214</v>
      </c>
      <c r="AH3750">
        <v>219</v>
      </c>
      <c r="AI3750">
        <v>3749</v>
      </c>
      <c r="AJ3750" t="s">
        <v>11196</v>
      </c>
      <c r="AK3750" t="s">
        <v>12029</v>
      </c>
      <c r="AL3750" t="s">
        <v>12031</v>
      </c>
      <c r="AM3750" t="s">
        <v>11349</v>
      </c>
      <c r="AN3750">
        <v>1</v>
      </c>
      <c r="AO3750" s="10" t="s">
        <v>12036</v>
      </c>
      <c r="AP3750" t="str" cm="1">
        <f t="array" ref="AP3750">_xlfn.IFS(
  Table1[[#This Row],[Age]]&lt;=25, "18-25",
  Table1[[#This Row],[Age]]&lt;=35, "26-35",
  Table1[[#This Row],[Age]]&lt;=45, "36-45",
  Table1[[#This Row],[Age]]&lt;=60, "46-60",
  TRUE, "60+")</f>
        <v>26-35</v>
      </c>
    </row>
    <row r="3751" spans="1:42" x14ac:dyDescent="0.3">
      <c r="A3751">
        <v>3750</v>
      </c>
      <c r="B3751" t="s">
        <v>48</v>
      </c>
      <c r="C3751" t="s">
        <v>88</v>
      </c>
      <c r="D3751">
        <v>64</v>
      </c>
      <c r="E3751" t="s">
        <v>105</v>
      </c>
      <c r="F3751" t="s">
        <v>3857</v>
      </c>
      <c r="G3751" t="s">
        <v>5112</v>
      </c>
      <c r="H3751">
        <v>19458798603</v>
      </c>
      <c r="I3751" t="s">
        <v>6086</v>
      </c>
      <c r="J3751" t="s">
        <v>7292</v>
      </c>
      <c r="K3751">
        <v>4264.79</v>
      </c>
      <c r="L3751" s="12" t="s">
        <v>10286</v>
      </c>
      <c r="M3751" s="10" t="s">
        <v>11220</v>
      </c>
      <c r="N3751">
        <v>3750</v>
      </c>
      <c r="O3751">
        <v>45177</v>
      </c>
      <c r="P3751" t="s">
        <v>11402</v>
      </c>
      <c r="Q3751" s="16">
        <v>540.44000000000005</v>
      </c>
      <c r="R3751">
        <v>4805.2299999999996</v>
      </c>
      <c r="S3751">
        <v>77</v>
      </c>
      <c r="T3751">
        <v>3750</v>
      </c>
      <c r="U3751">
        <v>35647.269999999997</v>
      </c>
      <c r="V3751" t="s">
        <v>11411</v>
      </c>
      <c r="W3751">
        <v>1.58</v>
      </c>
      <c r="X3751">
        <v>36</v>
      </c>
      <c r="Y3751" t="s">
        <v>11702</v>
      </c>
      <c r="Z3751" t="s">
        <v>12011</v>
      </c>
      <c r="AA3751">
        <v>3750</v>
      </c>
      <c r="AB3751" t="s">
        <v>12016</v>
      </c>
      <c r="AC3751">
        <v>6133.33</v>
      </c>
      <c r="AD3751">
        <v>4833.5600000000004</v>
      </c>
      <c r="AE3751">
        <v>241.68</v>
      </c>
      <c r="AF3751" t="s">
        <v>11265</v>
      </c>
      <c r="AG3751" t="s">
        <v>11210</v>
      </c>
      <c r="AH3751">
        <v>4227</v>
      </c>
      <c r="AI3751">
        <v>3750</v>
      </c>
      <c r="AJ3751" t="s">
        <v>11254</v>
      </c>
      <c r="AK3751" t="s">
        <v>12027</v>
      </c>
      <c r="AL3751" t="s">
        <v>12032</v>
      </c>
      <c r="AM3751" t="s">
        <v>11388</v>
      </c>
      <c r="AN3751">
        <v>1</v>
      </c>
      <c r="AO3751" s="10" t="s">
        <v>12042</v>
      </c>
      <c r="AP3751" t="str" cm="1">
        <f t="array" ref="AP3751">_xlfn.IFS(
  Table1[[#This Row],[Age]]&lt;=25, "18-25",
  Table1[[#This Row],[Age]]&lt;=35, "26-35",
  Table1[[#This Row],[Age]]&lt;=45, "36-45",
  Table1[[#This Row],[Age]]&lt;=60, "46-60",
  TRUE, "60+")</f>
        <v>60+</v>
      </c>
    </row>
    <row r="3752" spans="1:42" x14ac:dyDescent="0.3">
      <c r="A3752">
        <v>3751</v>
      </c>
      <c r="B3752" t="s">
        <v>18</v>
      </c>
      <c r="C3752" t="s">
        <v>83</v>
      </c>
      <c r="D3752">
        <v>41</v>
      </c>
      <c r="E3752" t="s">
        <v>106</v>
      </c>
      <c r="F3752" t="s">
        <v>3858</v>
      </c>
      <c r="G3752" t="s">
        <v>5123</v>
      </c>
      <c r="H3752">
        <v>19458798604</v>
      </c>
      <c r="I3752" t="s">
        <v>7074</v>
      </c>
      <c r="J3752" t="s">
        <v>7291</v>
      </c>
      <c r="K3752">
        <v>281.10000000000002</v>
      </c>
      <c r="L3752" s="12" t="s">
        <v>10287</v>
      </c>
      <c r="M3752" s="10" t="s">
        <v>11041</v>
      </c>
      <c r="N3752">
        <v>3751</v>
      </c>
      <c r="O3752">
        <v>45221</v>
      </c>
      <c r="P3752" t="s">
        <v>11403</v>
      </c>
      <c r="Q3752" s="16">
        <v>2479.5</v>
      </c>
      <c r="R3752">
        <v>-2198.4</v>
      </c>
      <c r="S3752">
        <v>57</v>
      </c>
      <c r="T3752">
        <v>3751</v>
      </c>
      <c r="U3752">
        <v>7295.29</v>
      </c>
      <c r="V3752" t="s">
        <v>11411</v>
      </c>
      <c r="W3752">
        <v>2.71</v>
      </c>
      <c r="X3752">
        <v>48</v>
      </c>
      <c r="Y3752" t="s">
        <v>11929</v>
      </c>
      <c r="Z3752" t="s">
        <v>12010</v>
      </c>
      <c r="AA3752">
        <v>3751</v>
      </c>
      <c r="AB3752" t="s">
        <v>12016</v>
      </c>
      <c r="AC3752">
        <v>3078.89</v>
      </c>
      <c r="AD3752">
        <v>1234.8</v>
      </c>
      <c r="AE3752">
        <v>61.74</v>
      </c>
      <c r="AF3752" t="s">
        <v>11086</v>
      </c>
      <c r="AG3752" t="s">
        <v>11054</v>
      </c>
      <c r="AH3752">
        <v>9645</v>
      </c>
      <c r="AI3752">
        <v>3751</v>
      </c>
      <c r="AJ3752" t="s">
        <v>11127</v>
      </c>
      <c r="AK3752" t="s">
        <v>12029</v>
      </c>
      <c r="AL3752" t="s">
        <v>12031</v>
      </c>
      <c r="AM3752" t="s">
        <v>11079</v>
      </c>
      <c r="AN3752">
        <v>1</v>
      </c>
      <c r="AO3752" s="10" t="s">
        <v>12044</v>
      </c>
      <c r="AP3752" t="str" cm="1">
        <f t="array" ref="AP3752">_xlfn.IFS(
  Table1[[#This Row],[Age]]&lt;=25, "18-25",
  Table1[[#This Row],[Age]]&lt;=35, "26-35",
  Table1[[#This Row],[Age]]&lt;=45, "36-45",
  Table1[[#This Row],[Age]]&lt;=60, "46-60",
  TRUE, "60+")</f>
        <v>36-45</v>
      </c>
    </row>
    <row r="3753" spans="1:42" x14ac:dyDescent="0.3">
      <c r="A3753">
        <v>3752</v>
      </c>
      <c r="B3753" t="s">
        <v>11</v>
      </c>
      <c r="C3753" t="s">
        <v>87</v>
      </c>
      <c r="D3753">
        <v>67</v>
      </c>
      <c r="E3753" t="s">
        <v>106</v>
      </c>
      <c r="F3753" t="s">
        <v>3859</v>
      </c>
      <c r="G3753" t="s">
        <v>5113</v>
      </c>
      <c r="H3753">
        <v>19458798605</v>
      </c>
      <c r="I3753" t="s">
        <v>5876</v>
      </c>
      <c r="J3753" t="s">
        <v>7292</v>
      </c>
      <c r="K3753">
        <v>883.18</v>
      </c>
      <c r="L3753" s="12" t="s">
        <v>10288</v>
      </c>
      <c r="M3753" s="10" t="s">
        <v>11120</v>
      </c>
      <c r="N3753">
        <v>3752</v>
      </c>
      <c r="O3753">
        <v>44984</v>
      </c>
      <c r="P3753" t="s">
        <v>11402</v>
      </c>
      <c r="Q3753" s="16">
        <v>1247.1500000000001</v>
      </c>
      <c r="R3753">
        <v>-363.97</v>
      </c>
      <c r="S3753">
        <v>47</v>
      </c>
      <c r="T3753">
        <v>3752</v>
      </c>
      <c r="U3753">
        <v>16906.63</v>
      </c>
      <c r="V3753" t="s">
        <v>11411</v>
      </c>
      <c r="W3753">
        <v>5.2</v>
      </c>
      <c r="X3753">
        <v>48</v>
      </c>
      <c r="Y3753" t="s">
        <v>7566</v>
      </c>
      <c r="Z3753" t="s">
        <v>12010</v>
      </c>
      <c r="AA3753">
        <v>3752</v>
      </c>
      <c r="AB3753" t="s">
        <v>12017</v>
      </c>
      <c r="AC3753">
        <v>5664.68</v>
      </c>
      <c r="AD3753">
        <v>1259.2</v>
      </c>
      <c r="AE3753">
        <v>62.96</v>
      </c>
      <c r="AF3753" t="s">
        <v>11168</v>
      </c>
      <c r="AG3753" t="s">
        <v>11073</v>
      </c>
      <c r="AH3753">
        <v>4161</v>
      </c>
      <c r="AI3753">
        <v>3752</v>
      </c>
      <c r="AJ3753" t="s">
        <v>11296</v>
      </c>
      <c r="AK3753" t="s">
        <v>12027</v>
      </c>
      <c r="AL3753" t="s">
        <v>12031</v>
      </c>
      <c r="AM3753" t="s">
        <v>11099</v>
      </c>
      <c r="AN3753">
        <v>-1</v>
      </c>
      <c r="AO3753" s="10" t="s">
        <v>12045</v>
      </c>
      <c r="AP3753" t="str" cm="1">
        <f t="array" ref="AP3753">_xlfn.IFS(
  Table1[[#This Row],[Age]]&lt;=25, "18-25",
  Table1[[#This Row],[Age]]&lt;=35, "26-35",
  Table1[[#This Row],[Age]]&lt;=45, "36-45",
  Table1[[#This Row],[Age]]&lt;=60, "46-60",
  TRUE, "60+")</f>
        <v>60+</v>
      </c>
    </row>
    <row r="3754" spans="1:42" x14ac:dyDescent="0.3">
      <c r="A3754">
        <v>3753</v>
      </c>
      <c r="B3754" t="s">
        <v>14</v>
      </c>
      <c r="C3754" t="s">
        <v>65</v>
      </c>
      <c r="D3754">
        <v>38</v>
      </c>
      <c r="E3754" t="s">
        <v>104</v>
      </c>
      <c r="F3754" t="s">
        <v>3860</v>
      </c>
      <c r="G3754" t="s">
        <v>5136</v>
      </c>
      <c r="H3754">
        <v>19458798606</v>
      </c>
      <c r="I3754" t="s">
        <v>7075</v>
      </c>
      <c r="J3754" t="s">
        <v>7291</v>
      </c>
      <c r="K3754">
        <v>3912.68</v>
      </c>
      <c r="L3754" s="12" t="s">
        <v>10289</v>
      </c>
      <c r="M3754" s="10" t="s">
        <v>11258</v>
      </c>
      <c r="N3754">
        <v>3753</v>
      </c>
      <c r="O3754">
        <v>45125</v>
      </c>
      <c r="P3754" t="s">
        <v>11404</v>
      </c>
      <c r="Q3754" s="16">
        <v>1415.23</v>
      </c>
      <c r="R3754">
        <v>2497.4499999999998</v>
      </c>
      <c r="S3754">
        <v>55</v>
      </c>
      <c r="T3754">
        <v>3753</v>
      </c>
      <c r="U3754">
        <v>35099.83</v>
      </c>
      <c r="V3754" t="s">
        <v>11413</v>
      </c>
      <c r="W3754">
        <v>8.52</v>
      </c>
      <c r="X3754">
        <v>60</v>
      </c>
      <c r="Y3754" t="s">
        <v>11768</v>
      </c>
      <c r="Z3754" t="s">
        <v>12010</v>
      </c>
      <c r="AA3754">
        <v>3753</v>
      </c>
      <c r="AB3754" t="s">
        <v>12017</v>
      </c>
      <c r="AC3754">
        <v>8320.0499999999993</v>
      </c>
      <c r="AD3754">
        <v>1092.78</v>
      </c>
      <c r="AE3754">
        <v>54.64</v>
      </c>
      <c r="AF3754" t="s">
        <v>11335</v>
      </c>
      <c r="AG3754" t="s">
        <v>11081</v>
      </c>
      <c r="AH3754">
        <v>5098</v>
      </c>
      <c r="AI3754">
        <v>3753</v>
      </c>
      <c r="AJ3754" t="s">
        <v>11142</v>
      </c>
      <c r="AK3754" t="s">
        <v>12027</v>
      </c>
      <c r="AL3754" t="s">
        <v>12032</v>
      </c>
      <c r="AM3754" t="s">
        <v>11284</v>
      </c>
      <c r="AN3754">
        <v>1</v>
      </c>
      <c r="AO3754" s="10" t="s">
        <v>12038</v>
      </c>
      <c r="AP3754" t="str" cm="1">
        <f t="array" ref="AP3754">_xlfn.IFS(
  Table1[[#This Row],[Age]]&lt;=25, "18-25",
  Table1[[#This Row],[Age]]&lt;=35, "26-35",
  Table1[[#This Row],[Age]]&lt;=45, "36-45",
  Table1[[#This Row],[Age]]&lt;=60, "46-60",
  TRUE, "60+")</f>
        <v>36-45</v>
      </c>
    </row>
    <row r="3755" spans="1:42" x14ac:dyDescent="0.3">
      <c r="A3755">
        <v>3754</v>
      </c>
      <c r="B3755" t="s">
        <v>10</v>
      </c>
      <c r="C3755" t="s">
        <v>74</v>
      </c>
      <c r="D3755">
        <v>57</v>
      </c>
      <c r="E3755" t="s">
        <v>105</v>
      </c>
      <c r="F3755" t="s">
        <v>3861</v>
      </c>
      <c r="G3755" t="s">
        <v>5121</v>
      </c>
      <c r="H3755">
        <v>19458798607</v>
      </c>
      <c r="I3755" t="s">
        <v>6796</v>
      </c>
      <c r="J3755" t="s">
        <v>7292</v>
      </c>
      <c r="K3755">
        <v>2176.36</v>
      </c>
      <c r="L3755" s="12" t="s">
        <v>10290</v>
      </c>
      <c r="M3755" s="10" t="s">
        <v>11104</v>
      </c>
      <c r="N3755">
        <v>3754</v>
      </c>
      <c r="O3755">
        <v>45096</v>
      </c>
      <c r="P3755" t="s">
        <v>11403</v>
      </c>
      <c r="Q3755" s="16">
        <v>1130.03</v>
      </c>
      <c r="R3755">
        <v>3306.39</v>
      </c>
      <c r="S3755">
        <v>88</v>
      </c>
      <c r="T3755">
        <v>3754</v>
      </c>
      <c r="U3755">
        <v>2506.9299999999998</v>
      </c>
      <c r="V3755" t="s">
        <v>11412</v>
      </c>
      <c r="W3755">
        <v>7.59</v>
      </c>
      <c r="X3755">
        <v>60</v>
      </c>
      <c r="Y3755" t="s">
        <v>9746</v>
      </c>
      <c r="Z3755" t="s">
        <v>12010</v>
      </c>
      <c r="AA3755">
        <v>3754</v>
      </c>
      <c r="AB3755" t="s">
        <v>12016</v>
      </c>
      <c r="AC3755">
        <v>4884.83</v>
      </c>
      <c r="AD3755">
        <v>4505.97</v>
      </c>
      <c r="AE3755">
        <v>225.3</v>
      </c>
      <c r="AF3755" t="s">
        <v>11110</v>
      </c>
      <c r="AG3755" t="s">
        <v>11052</v>
      </c>
      <c r="AH3755">
        <v>1718</v>
      </c>
      <c r="AI3755">
        <v>3754</v>
      </c>
      <c r="AJ3755" t="s">
        <v>11121</v>
      </c>
      <c r="AK3755" t="s">
        <v>12029</v>
      </c>
      <c r="AL3755" t="s">
        <v>12031</v>
      </c>
      <c r="AM3755" t="s">
        <v>11255</v>
      </c>
      <c r="AN3755">
        <v>1</v>
      </c>
      <c r="AO3755" s="10" t="s">
        <v>12043</v>
      </c>
      <c r="AP3755" t="str" cm="1">
        <f t="array" ref="AP3755">_xlfn.IFS(
  Table1[[#This Row],[Age]]&lt;=25, "18-25",
  Table1[[#This Row],[Age]]&lt;=35, "26-35",
  Table1[[#This Row],[Age]]&lt;=45, "36-45",
  Table1[[#This Row],[Age]]&lt;=60, "46-60",
  TRUE, "60+")</f>
        <v>46-60</v>
      </c>
    </row>
    <row r="3756" spans="1:42" x14ac:dyDescent="0.3">
      <c r="A3756">
        <v>3755</v>
      </c>
      <c r="B3756" t="s">
        <v>45</v>
      </c>
      <c r="C3756" t="s">
        <v>74</v>
      </c>
      <c r="D3756">
        <v>46</v>
      </c>
      <c r="E3756" t="s">
        <v>105</v>
      </c>
      <c r="F3756" t="s">
        <v>3862</v>
      </c>
      <c r="G3756" t="s">
        <v>5124</v>
      </c>
      <c r="H3756">
        <v>19458798608</v>
      </c>
      <c r="I3756" t="s">
        <v>6666</v>
      </c>
      <c r="J3756" t="s">
        <v>7291</v>
      </c>
      <c r="K3756">
        <v>8148.3</v>
      </c>
      <c r="L3756" s="12" t="s">
        <v>10291</v>
      </c>
      <c r="M3756" s="10" t="s">
        <v>11040</v>
      </c>
      <c r="N3756">
        <v>3755</v>
      </c>
      <c r="O3756">
        <v>45227</v>
      </c>
      <c r="P3756" t="s">
        <v>11402</v>
      </c>
      <c r="Q3756" s="16">
        <v>2733</v>
      </c>
      <c r="R3756">
        <v>10881.3</v>
      </c>
      <c r="S3756">
        <v>2</v>
      </c>
      <c r="T3756">
        <v>3755</v>
      </c>
      <c r="U3756">
        <v>16239.03</v>
      </c>
      <c r="V3756" t="s">
        <v>11413</v>
      </c>
      <c r="W3756">
        <v>8.86</v>
      </c>
      <c r="X3756">
        <v>24</v>
      </c>
      <c r="Y3756" t="s">
        <v>8971</v>
      </c>
      <c r="Z3756" t="s">
        <v>12010</v>
      </c>
      <c r="AA3756">
        <v>3755</v>
      </c>
      <c r="AB3756" t="s">
        <v>12017</v>
      </c>
      <c r="AC3756">
        <v>3058.1</v>
      </c>
      <c r="AD3756">
        <v>3420.28</v>
      </c>
      <c r="AE3756">
        <v>171.01</v>
      </c>
      <c r="AF3756" t="s">
        <v>11080</v>
      </c>
      <c r="AG3756" t="s">
        <v>11079</v>
      </c>
      <c r="AH3756">
        <v>9893</v>
      </c>
      <c r="AI3756">
        <v>3755</v>
      </c>
      <c r="AJ3756" t="s">
        <v>11314</v>
      </c>
      <c r="AK3756" t="s">
        <v>12028</v>
      </c>
      <c r="AL3756" t="s">
        <v>12031</v>
      </c>
      <c r="AM3756" t="s">
        <v>11159</v>
      </c>
      <c r="AN3756">
        <v>1</v>
      </c>
      <c r="AO3756" s="10" t="s">
        <v>12044</v>
      </c>
      <c r="AP3756" t="str" cm="1">
        <f t="array" ref="AP3756">_xlfn.IFS(
  Table1[[#This Row],[Age]]&lt;=25, "18-25",
  Table1[[#This Row],[Age]]&lt;=35, "26-35",
  Table1[[#This Row],[Age]]&lt;=45, "36-45",
  Table1[[#This Row],[Age]]&lt;=60, "46-60",
  TRUE, "60+")</f>
        <v>46-60</v>
      </c>
    </row>
    <row r="3757" spans="1:42" x14ac:dyDescent="0.3">
      <c r="A3757">
        <v>3756</v>
      </c>
      <c r="B3757" t="s">
        <v>33</v>
      </c>
      <c r="C3757" t="s">
        <v>80</v>
      </c>
      <c r="D3757">
        <v>31</v>
      </c>
      <c r="E3757" t="s">
        <v>105</v>
      </c>
      <c r="F3757" t="s">
        <v>3863</v>
      </c>
      <c r="G3757" t="s">
        <v>5133</v>
      </c>
      <c r="H3757">
        <v>19458798609</v>
      </c>
      <c r="I3757" t="s">
        <v>5298</v>
      </c>
      <c r="J3757" t="s">
        <v>7292</v>
      </c>
      <c r="K3757">
        <v>6797.22</v>
      </c>
      <c r="L3757" s="12" t="s">
        <v>10292</v>
      </c>
      <c r="M3757" s="10" t="s">
        <v>11138</v>
      </c>
      <c r="N3757">
        <v>3756</v>
      </c>
      <c r="O3757">
        <v>45153</v>
      </c>
      <c r="P3757" t="s">
        <v>11404</v>
      </c>
      <c r="Q3757" s="16">
        <v>293</v>
      </c>
      <c r="R3757">
        <v>7090.22</v>
      </c>
      <c r="S3757">
        <v>83</v>
      </c>
      <c r="T3757">
        <v>3756</v>
      </c>
      <c r="U3757">
        <v>1404.53</v>
      </c>
      <c r="V3757" t="s">
        <v>11411</v>
      </c>
      <c r="W3757">
        <v>8.66</v>
      </c>
      <c r="X3757">
        <v>48</v>
      </c>
      <c r="Y3757" t="s">
        <v>11647</v>
      </c>
      <c r="Z3757" t="s">
        <v>12011</v>
      </c>
      <c r="AA3757">
        <v>3756</v>
      </c>
      <c r="AB3757" t="s">
        <v>12016</v>
      </c>
      <c r="AC3757">
        <v>3772.36</v>
      </c>
      <c r="AD3757">
        <v>699.35</v>
      </c>
      <c r="AE3757">
        <v>34.97</v>
      </c>
      <c r="AF3757" t="s">
        <v>11243</v>
      </c>
      <c r="AG3757" t="s">
        <v>11142</v>
      </c>
      <c r="AH3757">
        <v>388</v>
      </c>
      <c r="AI3757">
        <v>3756</v>
      </c>
      <c r="AJ3757" t="s">
        <v>11228</v>
      </c>
      <c r="AK3757" t="s">
        <v>12029</v>
      </c>
      <c r="AL3757" t="s">
        <v>12031</v>
      </c>
      <c r="AM3757" t="s">
        <v>11288</v>
      </c>
      <c r="AN3757">
        <v>1</v>
      </c>
      <c r="AO3757" s="10" t="s">
        <v>12041</v>
      </c>
      <c r="AP3757" t="str" cm="1">
        <f t="array" ref="AP3757">_xlfn.IFS(
  Table1[[#This Row],[Age]]&lt;=25, "18-25",
  Table1[[#This Row],[Age]]&lt;=35, "26-35",
  Table1[[#This Row],[Age]]&lt;=45, "36-45",
  Table1[[#This Row],[Age]]&lt;=60, "46-60",
  TRUE, "60+")</f>
        <v>26-35</v>
      </c>
    </row>
    <row r="3758" spans="1:42" x14ac:dyDescent="0.3">
      <c r="A3758">
        <v>3757</v>
      </c>
      <c r="B3758" t="s">
        <v>36</v>
      </c>
      <c r="C3758" t="s">
        <v>100</v>
      </c>
      <c r="D3758">
        <v>25</v>
      </c>
      <c r="E3758" t="s">
        <v>106</v>
      </c>
      <c r="F3758" t="s">
        <v>3864</v>
      </c>
      <c r="G3758" t="s">
        <v>5118</v>
      </c>
      <c r="H3758">
        <v>19458798610</v>
      </c>
      <c r="I3758" t="s">
        <v>5601</v>
      </c>
      <c r="J3758" t="s">
        <v>7292</v>
      </c>
      <c r="K3758">
        <v>9706.02</v>
      </c>
      <c r="L3758" s="12" t="s">
        <v>10293</v>
      </c>
      <c r="M3758" s="10" t="s">
        <v>11309</v>
      </c>
      <c r="N3758">
        <v>3757</v>
      </c>
      <c r="O3758">
        <v>44954</v>
      </c>
      <c r="P3758" t="s">
        <v>11404</v>
      </c>
      <c r="Q3758" s="16">
        <v>3715.06</v>
      </c>
      <c r="R3758">
        <v>5990.96</v>
      </c>
      <c r="S3758">
        <v>18</v>
      </c>
      <c r="T3758">
        <v>3757</v>
      </c>
      <c r="U3758">
        <v>8361.23</v>
      </c>
      <c r="V3758" t="s">
        <v>11413</v>
      </c>
      <c r="W3758">
        <v>5.6</v>
      </c>
      <c r="X3758">
        <v>24</v>
      </c>
      <c r="Y3758" t="s">
        <v>10997</v>
      </c>
      <c r="Z3758" t="s">
        <v>12012</v>
      </c>
      <c r="AA3758">
        <v>3757</v>
      </c>
      <c r="AB3758" t="s">
        <v>12015</v>
      </c>
      <c r="AC3758">
        <v>5407.78</v>
      </c>
      <c r="AD3758">
        <v>4806.71</v>
      </c>
      <c r="AE3758">
        <v>240.34</v>
      </c>
      <c r="AF3758" t="s">
        <v>11272</v>
      </c>
      <c r="AG3758" t="s">
        <v>11233</v>
      </c>
      <c r="AH3758">
        <v>7885</v>
      </c>
      <c r="AI3758">
        <v>3757</v>
      </c>
      <c r="AJ3758" t="s">
        <v>11316</v>
      </c>
      <c r="AK3758" t="s">
        <v>12028</v>
      </c>
      <c r="AL3758" t="s">
        <v>12032</v>
      </c>
      <c r="AM3758" t="s">
        <v>11242</v>
      </c>
      <c r="AN3758">
        <v>-1</v>
      </c>
      <c r="AO3758" s="10" t="s">
        <v>12039</v>
      </c>
      <c r="AP3758" t="str" cm="1">
        <f t="array" ref="AP3758">_xlfn.IFS(
  Table1[[#This Row],[Age]]&lt;=25, "18-25",
  Table1[[#This Row],[Age]]&lt;=35, "26-35",
  Table1[[#This Row],[Age]]&lt;=45, "36-45",
  Table1[[#This Row],[Age]]&lt;=60, "46-60",
  TRUE, "60+")</f>
        <v>18-25</v>
      </c>
    </row>
    <row r="3759" spans="1:42" x14ac:dyDescent="0.3">
      <c r="A3759">
        <v>3758</v>
      </c>
      <c r="B3759" t="s">
        <v>24</v>
      </c>
      <c r="C3759" t="s">
        <v>83</v>
      </c>
      <c r="D3759">
        <v>47</v>
      </c>
      <c r="E3759" t="s">
        <v>106</v>
      </c>
      <c r="F3759" t="s">
        <v>3865</v>
      </c>
      <c r="G3759" t="s">
        <v>5122</v>
      </c>
      <c r="H3759">
        <v>19458798611</v>
      </c>
      <c r="I3759" t="s">
        <v>5276</v>
      </c>
      <c r="J3759" t="s">
        <v>7291</v>
      </c>
      <c r="K3759">
        <v>8881.64</v>
      </c>
      <c r="L3759" s="12" t="s">
        <v>10294</v>
      </c>
      <c r="M3759" s="10" t="s">
        <v>11241</v>
      </c>
      <c r="N3759">
        <v>3758</v>
      </c>
      <c r="O3759">
        <v>45015</v>
      </c>
      <c r="P3759" t="s">
        <v>11402</v>
      </c>
      <c r="Q3759" s="16">
        <v>3037.58</v>
      </c>
      <c r="R3759">
        <v>11919.22</v>
      </c>
      <c r="S3759">
        <v>66</v>
      </c>
      <c r="T3759">
        <v>3758</v>
      </c>
      <c r="U3759">
        <v>30605.67</v>
      </c>
      <c r="V3759" t="s">
        <v>11412</v>
      </c>
      <c r="W3759">
        <v>6.6</v>
      </c>
      <c r="X3759">
        <v>12</v>
      </c>
      <c r="Y3759" t="s">
        <v>8592</v>
      </c>
      <c r="Z3759" t="s">
        <v>12011</v>
      </c>
      <c r="AA3759">
        <v>3758</v>
      </c>
      <c r="AB3759" t="s">
        <v>12017</v>
      </c>
      <c r="AC3759">
        <v>8290.18</v>
      </c>
      <c r="AD3759">
        <v>3027.23</v>
      </c>
      <c r="AE3759">
        <v>151.36000000000001</v>
      </c>
      <c r="AF3759" t="s">
        <v>11347</v>
      </c>
      <c r="AG3759" t="s">
        <v>11177</v>
      </c>
      <c r="AH3759">
        <v>7353</v>
      </c>
      <c r="AI3759">
        <v>3758</v>
      </c>
      <c r="AJ3759" t="s">
        <v>11249</v>
      </c>
      <c r="AK3759" t="s">
        <v>12029</v>
      </c>
      <c r="AL3759" t="s">
        <v>12032</v>
      </c>
      <c r="AM3759" t="s">
        <v>11180</v>
      </c>
      <c r="AN3759">
        <v>1</v>
      </c>
      <c r="AO3759" s="10" t="s">
        <v>12047</v>
      </c>
      <c r="AP3759" t="str" cm="1">
        <f t="array" ref="AP3759">_xlfn.IFS(
  Table1[[#This Row],[Age]]&lt;=25, "18-25",
  Table1[[#This Row],[Age]]&lt;=35, "26-35",
  Table1[[#This Row],[Age]]&lt;=45, "36-45",
  Table1[[#This Row],[Age]]&lt;=60, "46-60",
  TRUE, "60+")</f>
        <v>46-60</v>
      </c>
    </row>
    <row r="3760" spans="1:42" x14ac:dyDescent="0.3">
      <c r="A3760">
        <v>3759</v>
      </c>
      <c r="B3760" t="s">
        <v>51</v>
      </c>
      <c r="C3760" t="s">
        <v>90</v>
      </c>
      <c r="D3760">
        <v>39</v>
      </c>
      <c r="E3760" t="s">
        <v>106</v>
      </c>
      <c r="F3760" t="s">
        <v>3866</v>
      </c>
      <c r="G3760" t="s">
        <v>5112</v>
      </c>
      <c r="H3760">
        <v>19458798612</v>
      </c>
      <c r="I3760" t="s">
        <v>6107</v>
      </c>
      <c r="J3760" t="s">
        <v>7292</v>
      </c>
      <c r="K3760">
        <v>9778.84</v>
      </c>
      <c r="L3760" s="12" t="s">
        <v>10295</v>
      </c>
      <c r="M3760" s="10" t="s">
        <v>11074</v>
      </c>
      <c r="N3760">
        <v>3759</v>
      </c>
      <c r="O3760">
        <v>45018</v>
      </c>
      <c r="P3760" t="s">
        <v>11403</v>
      </c>
      <c r="Q3760" s="16">
        <v>1930.31</v>
      </c>
      <c r="R3760">
        <v>7848.53</v>
      </c>
      <c r="S3760">
        <v>90</v>
      </c>
      <c r="T3760">
        <v>3759</v>
      </c>
      <c r="U3760">
        <v>23379.03</v>
      </c>
      <c r="V3760" t="s">
        <v>11413</v>
      </c>
      <c r="W3760">
        <v>9.2899999999999991</v>
      </c>
      <c r="X3760">
        <v>48</v>
      </c>
      <c r="Y3760" t="s">
        <v>11445</v>
      </c>
      <c r="Z3760" t="s">
        <v>12011</v>
      </c>
      <c r="AA3760">
        <v>3759</v>
      </c>
      <c r="AB3760" t="s">
        <v>12016</v>
      </c>
      <c r="AC3760">
        <v>6703.96</v>
      </c>
      <c r="AD3760">
        <v>10.53</v>
      </c>
      <c r="AE3760">
        <v>0.53</v>
      </c>
      <c r="AF3760" t="s">
        <v>11187</v>
      </c>
      <c r="AG3760" t="s">
        <v>11134</v>
      </c>
      <c r="AH3760">
        <v>7163</v>
      </c>
      <c r="AI3760">
        <v>3759</v>
      </c>
      <c r="AJ3760" t="s">
        <v>11188</v>
      </c>
      <c r="AK3760" t="s">
        <v>12029</v>
      </c>
      <c r="AL3760" t="s">
        <v>12031</v>
      </c>
      <c r="AM3760" t="s">
        <v>11397</v>
      </c>
      <c r="AN3760">
        <v>1</v>
      </c>
      <c r="AO3760" s="10" t="s">
        <v>12037</v>
      </c>
      <c r="AP3760" t="str" cm="1">
        <f t="array" ref="AP3760">_xlfn.IFS(
  Table1[[#This Row],[Age]]&lt;=25, "18-25",
  Table1[[#This Row],[Age]]&lt;=35, "26-35",
  Table1[[#This Row],[Age]]&lt;=45, "36-45",
  Table1[[#This Row],[Age]]&lt;=60, "46-60",
  TRUE, "60+")</f>
        <v>36-45</v>
      </c>
    </row>
    <row r="3761" spans="1:42" x14ac:dyDescent="0.3">
      <c r="A3761">
        <v>3760</v>
      </c>
      <c r="B3761" t="s">
        <v>5</v>
      </c>
      <c r="C3761" t="s">
        <v>67</v>
      </c>
      <c r="D3761">
        <v>40</v>
      </c>
      <c r="E3761" t="s">
        <v>105</v>
      </c>
      <c r="F3761" t="s">
        <v>3867</v>
      </c>
      <c r="G3761" t="s">
        <v>5111</v>
      </c>
      <c r="H3761">
        <v>19458798613</v>
      </c>
      <c r="I3761" t="s">
        <v>6973</v>
      </c>
      <c r="J3761" t="s">
        <v>7291</v>
      </c>
      <c r="K3761">
        <v>3716.22</v>
      </c>
      <c r="L3761" s="12" t="s">
        <v>8127</v>
      </c>
      <c r="M3761" s="10" t="s">
        <v>11186</v>
      </c>
      <c r="N3761">
        <v>3760</v>
      </c>
      <c r="O3761">
        <v>44999</v>
      </c>
      <c r="P3761" t="s">
        <v>11404</v>
      </c>
      <c r="Q3761" s="16">
        <v>1097.07</v>
      </c>
      <c r="R3761">
        <v>4813.29</v>
      </c>
      <c r="S3761">
        <v>57</v>
      </c>
      <c r="T3761">
        <v>3760</v>
      </c>
      <c r="U3761">
        <v>8645.27</v>
      </c>
      <c r="V3761" t="s">
        <v>11413</v>
      </c>
      <c r="W3761">
        <v>7.67</v>
      </c>
      <c r="X3761">
        <v>24</v>
      </c>
      <c r="Y3761" t="s">
        <v>11454</v>
      </c>
      <c r="Z3761" t="s">
        <v>12011</v>
      </c>
      <c r="AA3761">
        <v>3760</v>
      </c>
      <c r="AB3761" t="s">
        <v>12017</v>
      </c>
      <c r="AC3761">
        <v>9599.7000000000007</v>
      </c>
      <c r="AD3761">
        <v>2183.15</v>
      </c>
      <c r="AE3761">
        <v>109.16</v>
      </c>
      <c r="AF3761" t="s">
        <v>11110</v>
      </c>
      <c r="AG3761" t="s">
        <v>11268</v>
      </c>
      <c r="AH3761">
        <v>6964</v>
      </c>
      <c r="AI3761">
        <v>3760</v>
      </c>
      <c r="AJ3761" t="s">
        <v>11353</v>
      </c>
      <c r="AK3761" t="s">
        <v>12029</v>
      </c>
      <c r="AL3761" t="s">
        <v>12031</v>
      </c>
      <c r="AM3761" t="s">
        <v>11332</v>
      </c>
      <c r="AN3761">
        <v>1</v>
      </c>
      <c r="AO3761" s="10" t="s">
        <v>12047</v>
      </c>
      <c r="AP3761" t="str" cm="1">
        <f t="array" ref="AP3761">_xlfn.IFS(
  Table1[[#This Row],[Age]]&lt;=25, "18-25",
  Table1[[#This Row],[Age]]&lt;=35, "26-35",
  Table1[[#This Row],[Age]]&lt;=45, "36-45",
  Table1[[#This Row],[Age]]&lt;=60, "46-60",
  TRUE, "60+")</f>
        <v>36-45</v>
      </c>
    </row>
    <row r="3762" spans="1:42" x14ac:dyDescent="0.3">
      <c r="A3762">
        <v>3761</v>
      </c>
      <c r="B3762" t="s">
        <v>24</v>
      </c>
      <c r="C3762" t="s">
        <v>89</v>
      </c>
      <c r="D3762">
        <v>57</v>
      </c>
      <c r="E3762" t="s">
        <v>104</v>
      </c>
      <c r="F3762" t="s">
        <v>3868</v>
      </c>
      <c r="G3762" t="s">
        <v>5123</v>
      </c>
      <c r="H3762">
        <v>19458798614</v>
      </c>
      <c r="I3762" t="s">
        <v>6971</v>
      </c>
      <c r="J3762" t="s">
        <v>7291</v>
      </c>
      <c r="K3762">
        <v>4895.33</v>
      </c>
      <c r="L3762" s="12" t="s">
        <v>9680</v>
      </c>
      <c r="M3762" s="10" t="s">
        <v>11273</v>
      </c>
      <c r="N3762">
        <v>3761</v>
      </c>
      <c r="O3762">
        <v>45187</v>
      </c>
      <c r="P3762" t="s">
        <v>11402</v>
      </c>
      <c r="Q3762" s="16">
        <v>2686.23</v>
      </c>
      <c r="R3762">
        <v>2209.1</v>
      </c>
      <c r="S3762">
        <v>64</v>
      </c>
      <c r="T3762">
        <v>3761</v>
      </c>
      <c r="U3762">
        <v>4823.25</v>
      </c>
      <c r="V3762" t="s">
        <v>11412</v>
      </c>
      <c r="W3762">
        <v>4.22</v>
      </c>
      <c r="X3762">
        <v>36</v>
      </c>
      <c r="Y3762" t="s">
        <v>11519</v>
      </c>
      <c r="Z3762" t="s">
        <v>12010</v>
      </c>
      <c r="AA3762">
        <v>3761</v>
      </c>
      <c r="AB3762" t="s">
        <v>12017</v>
      </c>
      <c r="AC3762">
        <v>9789.93</v>
      </c>
      <c r="AD3762">
        <v>3864.04</v>
      </c>
      <c r="AE3762">
        <v>193.2</v>
      </c>
      <c r="AF3762" t="s">
        <v>11062</v>
      </c>
      <c r="AG3762" t="s">
        <v>11196</v>
      </c>
      <c r="AH3762">
        <v>8498</v>
      </c>
      <c r="AI3762">
        <v>3761</v>
      </c>
      <c r="AJ3762" t="s">
        <v>11379</v>
      </c>
      <c r="AK3762" t="s">
        <v>12027</v>
      </c>
      <c r="AL3762" t="s">
        <v>12032</v>
      </c>
      <c r="AM3762" t="s">
        <v>11366</v>
      </c>
      <c r="AN3762">
        <v>1</v>
      </c>
      <c r="AO3762" s="10" t="s">
        <v>12042</v>
      </c>
      <c r="AP3762" t="str" cm="1">
        <f t="array" ref="AP3762">_xlfn.IFS(
  Table1[[#This Row],[Age]]&lt;=25, "18-25",
  Table1[[#This Row],[Age]]&lt;=35, "26-35",
  Table1[[#This Row],[Age]]&lt;=45, "36-45",
  Table1[[#This Row],[Age]]&lt;=60, "46-60",
  TRUE, "60+")</f>
        <v>46-60</v>
      </c>
    </row>
    <row r="3763" spans="1:42" x14ac:dyDescent="0.3">
      <c r="A3763">
        <v>3762</v>
      </c>
      <c r="B3763" t="s">
        <v>25</v>
      </c>
      <c r="C3763" t="s">
        <v>67</v>
      </c>
      <c r="D3763">
        <v>68</v>
      </c>
      <c r="E3763" t="s">
        <v>105</v>
      </c>
      <c r="F3763" t="s">
        <v>3869</v>
      </c>
      <c r="G3763" t="s">
        <v>5120</v>
      </c>
      <c r="H3763">
        <v>19458798615</v>
      </c>
      <c r="I3763" t="s">
        <v>6692</v>
      </c>
      <c r="J3763" t="s">
        <v>7292</v>
      </c>
      <c r="K3763">
        <v>3788.99</v>
      </c>
      <c r="L3763" s="12" t="s">
        <v>10296</v>
      </c>
      <c r="M3763" s="10" t="s">
        <v>11344</v>
      </c>
      <c r="N3763">
        <v>3762</v>
      </c>
      <c r="O3763">
        <v>45239</v>
      </c>
      <c r="P3763" t="s">
        <v>11403</v>
      </c>
      <c r="Q3763" s="16">
        <v>4776.21</v>
      </c>
      <c r="R3763">
        <v>-987.22</v>
      </c>
      <c r="S3763">
        <v>88</v>
      </c>
      <c r="T3763">
        <v>3762</v>
      </c>
      <c r="U3763">
        <v>3759.9</v>
      </c>
      <c r="V3763" t="s">
        <v>11411</v>
      </c>
      <c r="W3763">
        <v>4.1500000000000004</v>
      </c>
      <c r="X3763">
        <v>36</v>
      </c>
      <c r="Y3763" t="s">
        <v>9930</v>
      </c>
      <c r="Z3763" t="s">
        <v>12011</v>
      </c>
      <c r="AA3763">
        <v>3762</v>
      </c>
      <c r="AB3763" t="s">
        <v>12015</v>
      </c>
      <c r="AC3763">
        <v>3817.78</v>
      </c>
      <c r="AD3763">
        <v>1551.45</v>
      </c>
      <c r="AE3763">
        <v>77.569999999999993</v>
      </c>
      <c r="AF3763" t="s">
        <v>11147</v>
      </c>
      <c r="AG3763" t="s">
        <v>11376</v>
      </c>
      <c r="AH3763">
        <v>2990</v>
      </c>
      <c r="AI3763">
        <v>3762</v>
      </c>
      <c r="AJ3763" t="s">
        <v>11248</v>
      </c>
      <c r="AK3763" t="s">
        <v>12028</v>
      </c>
      <c r="AL3763" t="s">
        <v>12031</v>
      </c>
      <c r="AM3763" t="s">
        <v>11132</v>
      </c>
      <c r="AN3763">
        <v>1</v>
      </c>
      <c r="AO3763" s="10" t="s">
        <v>12040</v>
      </c>
      <c r="AP3763" t="str" cm="1">
        <f t="array" ref="AP3763">_xlfn.IFS(
  Table1[[#This Row],[Age]]&lt;=25, "18-25",
  Table1[[#This Row],[Age]]&lt;=35, "26-35",
  Table1[[#This Row],[Age]]&lt;=45, "36-45",
  Table1[[#This Row],[Age]]&lt;=60, "46-60",
  TRUE, "60+")</f>
        <v>60+</v>
      </c>
    </row>
    <row r="3764" spans="1:42" x14ac:dyDescent="0.3">
      <c r="A3764">
        <v>3763</v>
      </c>
      <c r="B3764" t="s">
        <v>35</v>
      </c>
      <c r="C3764" t="s">
        <v>71</v>
      </c>
      <c r="D3764">
        <v>30</v>
      </c>
      <c r="E3764" t="s">
        <v>105</v>
      </c>
      <c r="F3764" t="s">
        <v>3870</v>
      </c>
      <c r="G3764" t="s">
        <v>5114</v>
      </c>
      <c r="H3764">
        <v>19458798616</v>
      </c>
      <c r="I3764" t="s">
        <v>7076</v>
      </c>
      <c r="J3764" t="s">
        <v>7292</v>
      </c>
      <c r="K3764">
        <v>9646.6299999999992</v>
      </c>
      <c r="L3764" s="12" t="s">
        <v>10297</v>
      </c>
      <c r="M3764" s="10" t="s">
        <v>11114</v>
      </c>
      <c r="N3764">
        <v>3763</v>
      </c>
      <c r="O3764">
        <v>45006</v>
      </c>
      <c r="P3764" t="s">
        <v>11404</v>
      </c>
      <c r="Q3764" s="16">
        <v>3543.45</v>
      </c>
      <c r="R3764">
        <v>6103.18</v>
      </c>
      <c r="S3764">
        <v>27</v>
      </c>
      <c r="T3764">
        <v>3763</v>
      </c>
      <c r="U3764">
        <v>5182.55</v>
      </c>
      <c r="V3764" t="s">
        <v>11411</v>
      </c>
      <c r="W3764">
        <v>4.3</v>
      </c>
      <c r="X3764">
        <v>48</v>
      </c>
      <c r="Y3764" t="s">
        <v>11800</v>
      </c>
      <c r="Z3764" t="s">
        <v>12012</v>
      </c>
      <c r="AA3764">
        <v>3763</v>
      </c>
      <c r="AB3764" t="s">
        <v>12016</v>
      </c>
      <c r="AC3764">
        <v>6941.6</v>
      </c>
      <c r="AD3764">
        <v>3355.56</v>
      </c>
      <c r="AE3764">
        <v>167.78</v>
      </c>
      <c r="AF3764" t="s">
        <v>11057</v>
      </c>
      <c r="AG3764" t="s">
        <v>11222</v>
      </c>
      <c r="AH3764">
        <v>4910</v>
      </c>
      <c r="AI3764">
        <v>3763</v>
      </c>
      <c r="AJ3764" t="s">
        <v>11130</v>
      </c>
      <c r="AK3764" t="s">
        <v>12029</v>
      </c>
      <c r="AL3764" t="s">
        <v>12031</v>
      </c>
      <c r="AM3764" t="s">
        <v>11130</v>
      </c>
      <c r="AN3764">
        <v>1</v>
      </c>
      <c r="AO3764" s="10" t="s">
        <v>12047</v>
      </c>
      <c r="AP3764" t="str" cm="1">
        <f t="array" ref="AP3764">_xlfn.IFS(
  Table1[[#This Row],[Age]]&lt;=25, "18-25",
  Table1[[#This Row],[Age]]&lt;=35, "26-35",
  Table1[[#This Row],[Age]]&lt;=45, "36-45",
  Table1[[#This Row],[Age]]&lt;=60, "46-60",
  TRUE, "60+")</f>
        <v>26-35</v>
      </c>
    </row>
    <row r="3765" spans="1:42" x14ac:dyDescent="0.3">
      <c r="A3765">
        <v>3764</v>
      </c>
      <c r="B3765" t="s">
        <v>40</v>
      </c>
      <c r="C3765" t="s">
        <v>92</v>
      </c>
      <c r="D3765">
        <v>45</v>
      </c>
      <c r="E3765" t="s">
        <v>105</v>
      </c>
      <c r="F3765" t="s">
        <v>3871</v>
      </c>
      <c r="G3765" t="s">
        <v>5112</v>
      </c>
      <c r="H3765">
        <v>19458798617</v>
      </c>
      <c r="I3765" t="s">
        <v>5482</v>
      </c>
      <c r="J3765" t="s">
        <v>7292</v>
      </c>
      <c r="K3765">
        <v>4086.82</v>
      </c>
      <c r="L3765" s="12" t="s">
        <v>10298</v>
      </c>
      <c r="M3765" s="10" t="s">
        <v>11078</v>
      </c>
      <c r="N3765">
        <v>3764</v>
      </c>
      <c r="O3765">
        <v>44955</v>
      </c>
      <c r="P3765" t="s">
        <v>11402</v>
      </c>
      <c r="Q3765" s="16">
        <v>1403.98</v>
      </c>
      <c r="R3765">
        <v>5490.8</v>
      </c>
      <c r="S3765">
        <v>53</v>
      </c>
      <c r="T3765">
        <v>3764</v>
      </c>
      <c r="U3765">
        <v>5707.76</v>
      </c>
      <c r="V3765" t="s">
        <v>11413</v>
      </c>
      <c r="W3765">
        <v>5.46</v>
      </c>
      <c r="X3765">
        <v>48</v>
      </c>
      <c r="Y3765" t="s">
        <v>11564</v>
      </c>
      <c r="Z3765" t="s">
        <v>12010</v>
      </c>
      <c r="AA3765">
        <v>3764</v>
      </c>
      <c r="AB3765" t="s">
        <v>12015</v>
      </c>
      <c r="AC3765">
        <v>7375.09</v>
      </c>
      <c r="AD3765">
        <v>3590.16</v>
      </c>
      <c r="AE3765">
        <v>179.51</v>
      </c>
      <c r="AF3765" t="s">
        <v>11176</v>
      </c>
      <c r="AG3765" t="s">
        <v>11342</v>
      </c>
      <c r="AH3765">
        <v>5706</v>
      </c>
      <c r="AI3765">
        <v>3764</v>
      </c>
      <c r="AJ3765" t="s">
        <v>11206</v>
      </c>
      <c r="AK3765" t="s">
        <v>12028</v>
      </c>
      <c r="AL3765" t="s">
        <v>12032</v>
      </c>
      <c r="AM3765" t="s">
        <v>11366</v>
      </c>
      <c r="AN3765">
        <v>1</v>
      </c>
      <c r="AO3765" s="10" t="s">
        <v>12039</v>
      </c>
      <c r="AP3765" t="str" cm="1">
        <f t="array" ref="AP3765">_xlfn.IFS(
  Table1[[#This Row],[Age]]&lt;=25, "18-25",
  Table1[[#This Row],[Age]]&lt;=35, "26-35",
  Table1[[#This Row],[Age]]&lt;=45, "36-45",
  Table1[[#This Row],[Age]]&lt;=60, "46-60",
  TRUE, "60+")</f>
        <v>36-45</v>
      </c>
    </row>
    <row r="3766" spans="1:42" x14ac:dyDescent="0.3">
      <c r="A3766">
        <v>3765</v>
      </c>
      <c r="B3766" t="s">
        <v>4</v>
      </c>
      <c r="C3766" t="s">
        <v>98</v>
      </c>
      <c r="D3766">
        <v>47</v>
      </c>
      <c r="E3766" t="s">
        <v>104</v>
      </c>
      <c r="F3766" t="s">
        <v>3872</v>
      </c>
      <c r="G3766" t="s">
        <v>5145</v>
      </c>
      <c r="H3766">
        <v>19458798618</v>
      </c>
      <c r="I3766" t="s">
        <v>7077</v>
      </c>
      <c r="J3766" t="s">
        <v>7291</v>
      </c>
      <c r="K3766">
        <v>1255.94</v>
      </c>
      <c r="L3766" s="12" t="s">
        <v>10299</v>
      </c>
      <c r="M3766" s="10" t="s">
        <v>11337</v>
      </c>
      <c r="N3766">
        <v>3765</v>
      </c>
      <c r="O3766">
        <v>45161</v>
      </c>
      <c r="P3766" t="s">
        <v>11404</v>
      </c>
      <c r="Q3766" s="16">
        <v>3717.16</v>
      </c>
      <c r="R3766">
        <v>-2461.2199999999998</v>
      </c>
      <c r="S3766">
        <v>59</v>
      </c>
      <c r="T3766">
        <v>3765</v>
      </c>
      <c r="U3766">
        <v>5229.32</v>
      </c>
      <c r="V3766" t="s">
        <v>11413</v>
      </c>
      <c r="W3766">
        <v>4.26</v>
      </c>
      <c r="X3766">
        <v>60</v>
      </c>
      <c r="Y3766" t="s">
        <v>8262</v>
      </c>
      <c r="Z3766" t="s">
        <v>12011</v>
      </c>
      <c r="AA3766">
        <v>3765</v>
      </c>
      <c r="AB3766" t="s">
        <v>12015</v>
      </c>
      <c r="AC3766">
        <v>6039.63</v>
      </c>
      <c r="AD3766">
        <v>4142.87</v>
      </c>
      <c r="AE3766">
        <v>207.14</v>
      </c>
      <c r="AF3766" t="s">
        <v>11054</v>
      </c>
      <c r="AG3766" t="s">
        <v>11260</v>
      </c>
      <c r="AH3766">
        <v>3667</v>
      </c>
      <c r="AI3766">
        <v>3765</v>
      </c>
      <c r="AJ3766" t="s">
        <v>11295</v>
      </c>
      <c r="AK3766" t="s">
        <v>12028</v>
      </c>
      <c r="AL3766" t="s">
        <v>12032</v>
      </c>
      <c r="AM3766" t="s">
        <v>11351</v>
      </c>
      <c r="AN3766">
        <v>1</v>
      </c>
      <c r="AO3766" s="10" t="s">
        <v>12041</v>
      </c>
      <c r="AP3766" t="str" cm="1">
        <f t="array" ref="AP3766">_xlfn.IFS(
  Table1[[#This Row],[Age]]&lt;=25, "18-25",
  Table1[[#This Row],[Age]]&lt;=35, "26-35",
  Table1[[#This Row],[Age]]&lt;=45, "36-45",
  Table1[[#This Row],[Age]]&lt;=60, "46-60",
  TRUE, "60+")</f>
        <v>46-60</v>
      </c>
    </row>
    <row r="3767" spans="1:42" x14ac:dyDescent="0.3">
      <c r="A3767">
        <v>3766</v>
      </c>
      <c r="B3767" t="s">
        <v>18</v>
      </c>
      <c r="C3767" t="s">
        <v>93</v>
      </c>
      <c r="D3767">
        <v>22</v>
      </c>
      <c r="E3767" t="s">
        <v>105</v>
      </c>
      <c r="F3767" t="s">
        <v>3873</v>
      </c>
      <c r="G3767" t="s">
        <v>5139</v>
      </c>
      <c r="H3767">
        <v>19458798619</v>
      </c>
      <c r="I3767" t="s">
        <v>5605</v>
      </c>
      <c r="J3767" t="s">
        <v>7292</v>
      </c>
      <c r="K3767">
        <v>2580.0500000000002</v>
      </c>
      <c r="L3767" s="12" t="s">
        <v>10300</v>
      </c>
      <c r="M3767" s="10" t="s">
        <v>11234</v>
      </c>
      <c r="N3767">
        <v>3766</v>
      </c>
      <c r="O3767">
        <v>45237</v>
      </c>
      <c r="P3767" t="s">
        <v>11403</v>
      </c>
      <c r="Q3767" s="16">
        <v>2525.16</v>
      </c>
      <c r="R3767">
        <v>5105.21</v>
      </c>
      <c r="S3767">
        <v>29</v>
      </c>
      <c r="T3767">
        <v>3766</v>
      </c>
      <c r="U3767">
        <v>3698.93</v>
      </c>
      <c r="V3767" t="s">
        <v>11413</v>
      </c>
      <c r="W3767">
        <v>2.69</v>
      </c>
      <c r="X3767">
        <v>48</v>
      </c>
      <c r="Y3767" t="s">
        <v>11574</v>
      </c>
      <c r="Z3767" t="s">
        <v>12012</v>
      </c>
      <c r="AA3767">
        <v>3766</v>
      </c>
      <c r="AB3767" t="s">
        <v>12015</v>
      </c>
      <c r="AC3767">
        <v>8232.34</v>
      </c>
      <c r="AD3767">
        <v>2902.27</v>
      </c>
      <c r="AE3767">
        <v>145.11000000000001</v>
      </c>
      <c r="AF3767" t="s">
        <v>11047</v>
      </c>
      <c r="AG3767" t="s">
        <v>11323</v>
      </c>
      <c r="AH3767">
        <v>3128</v>
      </c>
      <c r="AI3767">
        <v>3766</v>
      </c>
      <c r="AJ3767" t="s">
        <v>11208</v>
      </c>
      <c r="AK3767" t="s">
        <v>12029</v>
      </c>
      <c r="AL3767" t="s">
        <v>12032</v>
      </c>
      <c r="AM3767" t="s">
        <v>11307</v>
      </c>
      <c r="AN3767">
        <v>1</v>
      </c>
      <c r="AO3767" s="10" t="s">
        <v>12040</v>
      </c>
      <c r="AP3767" t="str" cm="1">
        <f t="array" ref="AP3767">_xlfn.IFS(
  Table1[[#This Row],[Age]]&lt;=25, "18-25",
  Table1[[#This Row],[Age]]&lt;=35, "26-35",
  Table1[[#This Row],[Age]]&lt;=45, "36-45",
  Table1[[#This Row],[Age]]&lt;=60, "46-60",
  TRUE, "60+")</f>
        <v>18-25</v>
      </c>
    </row>
    <row r="3768" spans="1:42" x14ac:dyDescent="0.3">
      <c r="A3768">
        <v>3767</v>
      </c>
      <c r="B3768" t="s">
        <v>25</v>
      </c>
      <c r="C3768" t="s">
        <v>57</v>
      </c>
      <c r="D3768">
        <v>27</v>
      </c>
      <c r="E3768" t="s">
        <v>104</v>
      </c>
      <c r="F3768" t="s">
        <v>3874</v>
      </c>
      <c r="G3768" t="s">
        <v>5148</v>
      </c>
      <c r="H3768">
        <v>19458798620</v>
      </c>
      <c r="I3768" t="s">
        <v>6073</v>
      </c>
      <c r="J3768" t="s">
        <v>7292</v>
      </c>
      <c r="K3768">
        <v>4305.72</v>
      </c>
      <c r="L3768" s="12" t="s">
        <v>10301</v>
      </c>
      <c r="M3768" s="10" t="s">
        <v>11215</v>
      </c>
      <c r="N3768">
        <v>3767</v>
      </c>
      <c r="O3768">
        <v>45077</v>
      </c>
      <c r="P3768" t="s">
        <v>11403</v>
      </c>
      <c r="Q3768" s="16">
        <v>249.61</v>
      </c>
      <c r="R3768">
        <v>4555.33</v>
      </c>
      <c r="S3768">
        <v>72</v>
      </c>
      <c r="T3768">
        <v>3767</v>
      </c>
      <c r="U3768">
        <v>35154.51</v>
      </c>
      <c r="V3768" t="s">
        <v>11413</v>
      </c>
      <c r="W3768">
        <v>6.35</v>
      </c>
      <c r="X3768">
        <v>60</v>
      </c>
      <c r="Y3768" t="s">
        <v>11820</v>
      </c>
      <c r="Z3768" t="s">
        <v>12012</v>
      </c>
      <c r="AA3768">
        <v>3767</v>
      </c>
      <c r="AB3768" t="s">
        <v>12015</v>
      </c>
      <c r="AC3768">
        <v>3484.66</v>
      </c>
      <c r="AD3768">
        <v>957.71</v>
      </c>
      <c r="AE3768">
        <v>47.89</v>
      </c>
      <c r="AF3768" t="s">
        <v>11349</v>
      </c>
      <c r="AG3768" t="s">
        <v>11133</v>
      </c>
      <c r="AH3768">
        <v>3184</v>
      </c>
      <c r="AI3768">
        <v>3767</v>
      </c>
      <c r="AJ3768" t="s">
        <v>11348</v>
      </c>
      <c r="AK3768" t="s">
        <v>12029</v>
      </c>
      <c r="AL3768" t="s">
        <v>12032</v>
      </c>
      <c r="AM3768" t="s">
        <v>11158</v>
      </c>
      <c r="AN3768">
        <v>1</v>
      </c>
      <c r="AO3768" s="10" t="s">
        <v>12046</v>
      </c>
      <c r="AP3768" t="str" cm="1">
        <f t="array" ref="AP3768">_xlfn.IFS(
  Table1[[#This Row],[Age]]&lt;=25, "18-25",
  Table1[[#This Row],[Age]]&lt;=35, "26-35",
  Table1[[#This Row],[Age]]&lt;=45, "36-45",
  Table1[[#This Row],[Age]]&lt;=60, "46-60",
  TRUE, "60+")</f>
        <v>26-35</v>
      </c>
    </row>
    <row r="3769" spans="1:42" x14ac:dyDescent="0.3">
      <c r="A3769">
        <v>3768</v>
      </c>
      <c r="B3769" t="s">
        <v>29</v>
      </c>
      <c r="C3769" t="s">
        <v>91</v>
      </c>
      <c r="D3769">
        <v>56</v>
      </c>
      <c r="E3769" t="s">
        <v>104</v>
      </c>
      <c r="F3769" t="s">
        <v>3875</v>
      </c>
      <c r="G3769" t="s">
        <v>5120</v>
      </c>
      <c r="H3769">
        <v>19458798621</v>
      </c>
      <c r="I3769" t="s">
        <v>6962</v>
      </c>
      <c r="J3769" t="s">
        <v>7291</v>
      </c>
      <c r="K3769">
        <v>6069.64</v>
      </c>
      <c r="L3769" s="12" t="s">
        <v>10302</v>
      </c>
      <c r="M3769" s="10" t="s">
        <v>11036</v>
      </c>
      <c r="N3769">
        <v>3768</v>
      </c>
      <c r="O3769">
        <v>44983</v>
      </c>
      <c r="P3769" t="s">
        <v>11404</v>
      </c>
      <c r="Q3769" s="16">
        <v>3091.51</v>
      </c>
      <c r="R3769">
        <v>9161.15</v>
      </c>
      <c r="S3769">
        <v>95</v>
      </c>
      <c r="T3769">
        <v>3768</v>
      </c>
      <c r="U3769">
        <v>47122.07</v>
      </c>
      <c r="V3769" t="s">
        <v>11412</v>
      </c>
      <c r="W3769">
        <v>8.82</v>
      </c>
      <c r="X3769">
        <v>36</v>
      </c>
      <c r="Y3769" t="s">
        <v>10601</v>
      </c>
      <c r="Z3769" t="s">
        <v>12011</v>
      </c>
      <c r="AA3769">
        <v>3768</v>
      </c>
      <c r="AB3769" t="s">
        <v>12017</v>
      </c>
      <c r="AC3769">
        <v>7855.58</v>
      </c>
      <c r="AD3769">
        <v>4211.1400000000003</v>
      </c>
      <c r="AE3769">
        <v>210.56</v>
      </c>
      <c r="AF3769" t="s">
        <v>11235</v>
      </c>
      <c r="AG3769" t="s">
        <v>11230</v>
      </c>
      <c r="AH3769">
        <v>560</v>
      </c>
      <c r="AI3769">
        <v>3768</v>
      </c>
      <c r="AJ3769" t="s">
        <v>11129</v>
      </c>
      <c r="AK3769" t="s">
        <v>12028</v>
      </c>
      <c r="AL3769" t="s">
        <v>12032</v>
      </c>
      <c r="AM3769" t="s">
        <v>11289</v>
      </c>
      <c r="AN3769">
        <v>-1</v>
      </c>
      <c r="AO3769" s="10" t="s">
        <v>12045</v>
      </c>
      <c r="AP3769" t="str" cm="1">
        <f t="array" ref="AP3769">_xlfn.IFS(
  Table1[[#This Row],[Age]]&lt;=25, "18-25",
  Table1[[#This Row],[Age]]&lt;=35, "26-35",
  Table1[[#This Row],[Age]]&lt;=45, "36-45",
  Table1[[#This Row],[Age]]&lt;=60, "46-60",
  TRUE, "60+")</f>
        <v>46-60</v>
      </c>
    </row>
    <row r="3770" spans="1:42" x14ac:dyDescent="0.3">
      <c r="A3770">
        <v>3769</v>
      </c>
      <c r="B3770" t="s">
        <v>29</v>
      </c>
      <c r="C3770" t="s">
        <v>73</v>
      </c>
      <c r="D3770">
        <v>26</v>
      </c>
      <c r="E3770" t="s">
        <v>105</v>
      </c>
      <c r="F3770" t="s">
        <v>3876</v>
      </c>
      <c r="G3770" t="s">
        <v>5138</v>
      </c>
      <c r="H3770">
        <v>19458798622</v>
      </c>
      <c r="I3770" t="s">
        <v>7078</v>
      </c>
      <c r="J3770" t="s">
        <v>7292</v>
      </c>
      <c r="K3770">
        <v>6219.06</v>
      </c>
      <c r="L3770" s="12" t="s">
        <v>10303</v>
      </c>
      <c r="M3770" s="10" t="s">
        <v>11355</v>
      </c>
      <c r="N3770">
        <v>3769</v>
      </c>
      <c r="O3770">
        <v>45072</v>
      </c>
      <c r="P3770" t="s">
        <v>11403</v>
      </c>
      <c r="Q3770" s="16">
        <v>1177.1300000000001</v>
      </c>
      <c r="R3770">
        <v>7396.19</v>
      </c>
      <c r="S3770">
        <v>98</v>
      </c>
      <c r="T3770">
        <v>3769</v>
      </c>
      <c r="U3770">
        <v>42942.97</v>
      </c>
      <c r="V3770" t="s">
        <v>11411</v>
      </c>
      <c r="W3770">
        <v>5.43</v>
      </c>
      <c r="X3770">
        <v>36</v>
      </c>
      <c r="Y3770" t="s">
        <v>11802</v>
      </c>
      <c r="Z3770" t="s">
        <v>12011</v>
      </c>
      <c r="AA3770">
        <v>3769</v>
      </c>
      <c r="AB3770" t="s">
        <v>12016</v>
      </c>
      <c r="AC3770">
        <v>3260.74</v>
      </c>
      <c r="AD3770">
        <v>916.48</v>
      </c>
      <c r="AE3770">
        <v>45.82</v>
      </c>
      <c r="AF3770" t="s">
        <v>11233</v>
      </c>
      <c r="AG3770" t="s">
        <v>11049</v>
      </c>
      <c r="AH3770">
        <v>7031</v>
      </c>
      <c r="AI3770">
        <v>3769</v>
      </c>
      <c r="AJ3770" t="s">
        <v>11386</v>
      </c>
      <c r="AK3770" t="s">
        <v>12028</v>
      </c>
      <c r="AL3770" t="s">
        <v>12031</v>
      </c>
      <c r="AM3770" t="s">
        <v>11199</v>
      </c>
      <c r="AN3770">
        <v>1</v>
      </c>
      <c r="AO3770" s="10" t="s">
        <v>12046</v>
      </c>
      <c r="AP3770" t="str" cm="1">
        <f t="array" ref="AP3770">_xlfn.IFS(
  Table1[[#This Row],[Age]]&lt;=25, "18-25",
  Table1[[#This Row],[Age]]&lt;=35, "26-35",
  Table1[[#This Row],[Age]]&lt;=45, "36-45",
  Table1[[#This Row],[Age]]&lt;=60, "46-60",
  TRUE, "60+")</f>
        <v>26-35</v>
      </c>
    </row>
    <row r="3771" spans="1:42" x14ac:dyDescent="0.3">
      <c r="A3771">
        <v>3770</v>
      </c>
      <c r="B3771" t="s">
        <v>25</v>
      </c>
      <c r="C3771" t="s">
        <v>98</v>
      </c>
      <c r="D3771">
        <v>31</v>
      </c>
      <c r="E3771" t="s">
        <v>105</v>
      </c>
      <c r="F3771" t="s">
        <v>3877</v>
      </c>
      <c r="G3771" t="s">
        <v>5119</v>
      </c>
      <c r="H3771">
        <v>19458798623</v>
      </c>
      <c r="I3771" t="s">
        <v>6284</v>
      </c>
      <c r="J3771" t="s">
        <v>7292</v>
      </c>
      <c r="K3771">
        <v>7611.96</v>
      </c>
      <c r="L3771" s="12" t="s">
        <v>10304</v>
      </c>
      <c r="M3771" s="10" t="s">
        <v>11356</v>
      </c>
      <c r="N3771">
        <v>3770</v>
      </c>
      <c r="O3771">
        <v>45059</v>
      </c>
      <c r="P3771" t="s">
        <v>11403</v>
      </c>
      <c r="Q3771" s="16">
        <v>2054.1999999999998</v>
      </c>
      <c r="R3771">
        <v>9666.16</v>
      </c>
      <c r="S3771">
        <v>14</v>
      </c>
      <c r="T3771">
        <v>3770</v>
      </c>
      <c r="U3771">
        <v>14026.82</v>
      </c>
      <c r="V3771" t="s">
        <v>11411</v>
      </c>
      <c r="W3771">
        <v>2.97</v>
      </c>
      <c r="X3771">
        <v>36</v>
      </c>
      <c r="Y3771" t="s">
        <v>11773</v>
      </c>
      <c r="Z3771" t="s">
        <v>12010</v>
      </c>
      <c r="AA3771">
        <v>3770</v>
      </c>
      <c r="AB3771" t="s">
        <v>12015</v>
      </c>
      <c r="AC3771">
        <v>5886.72</v>
      </c>
      <c r="AD3771">
        <v>2292.62</v>
      </c>
      <c r="AE3771">
        <v>114.63</v>
      </c>
      <c r="AF3771" t="s">
        <v>11228</v>
      </c>
      <c r="AG3771" t="s">
        <v>11265</v>
      </c>
      <c r="AH3771">
        <v>7345</v>
      </c>
      <c r="AI3771">
        <v>3770</v>
      </c>
      <c r="AJ3771" t="s">
        <v>11126</v>
      </c>
      <c r="AK3771" t="s">
        <v>12028</v>
      </c>
      <c r="AL3771" t="s">
        <v>12032</v>
      </c>
      <c r="AM3771" t="s">
        <v>11057</v>
      </c>
      <c r="AN3771">
        <v>1</v>
      </c>
      <c r="AO3771" s="10" t="s">
        <v>12046</v>
      </c>
      <c r="AP3771" t="str" cm="1">
        <f t="array" ref="AP3771">_xlfn.IFS(
  Table1[[#This Row],[Age]]&lt;=25, "18-25",
  Table1[[#This Row],[Age]]&lt;=35, "26-35",
  Table1[[#This Row],[Age]]&lt;=45, "36-45",
  Table1[[#This Row],[Age]]&lt;=60, "46-60",
  TRUE, "60+")</f>
        <v>26-35</v>
      </c>
    </row>
    <row r="3772" spans="1:42" x14ac:dyDescent="0.3">
      <c r="A3772">
        <v>3771</v>
      </c>
      <c r="B3772" t="s">
        <v>29</v>
      </c>
      <c r="C3772" t="s">
        <v>82</v>
      </c>
      <c r="D3772">
        <v>55</v>
      </c>
      <c r="E3772" t="s">
        <v>105</v>
      </c>
      <c r="F3772" t="s">
        <v>3878</v>
      </c>
      <c r="G3772" t="s">
        <v>5125</v>
      </c>
      <c r="H3772">
        <v>19458798624</v>
      </c>
      <c r="I3772" t="s">
        <v>5357</v>
      </c>
      <c r="J3772" t="s">
        <v>7292</v>
      </c>
      <c r="K3772">
        <v>6513.88</v>
      </c>
      <c r="L3772" s="12" t="s">
        <v>7410</v>
      </c>
      <c r="M3772" s="10" t="s">
        <v>11127</v>
      </c>
      <c r="N3772">
        <v>3771</v>
      </c>
      <c r="O3772">
        <v>45073</v>
      </c>
      <c r="P3772" t="s">
        <v>11402</v>
      </c>
      <c r="Q3772" s="16">
        <v>2397.5500000000002</v>
      </c>
      <c r="R3772">
        <v>4116.33</v>
      </c>
      <c r="S3772">
        <v>68</v>
      </c>
      <c r="T3772">
        <v>3771</v>
      </c>
      <c r="U3772">
        <v>11009.69</v>
      </c>
      <c r="V3772" t="s">
        <v>11413</v>
      </c>
      <c r="W3772">
        <v>8.32</v>
      </c>
      <c r="X3772">
        <v>12</v>
      </c>
      <c r="Y3772" t="s">
        <v>11433</v>
      </c>
      <c r="Z3772" t="s">
        <v>12011</v>
      </c>
      <c r="AA3772">
        <v>3771</v>
      </c>
      <c r="AB3772" t="s">
        <v>12017</v>
      </c>
      <c r="AC3772">
        <v>2017.77</v>
      </c>
      <c r="AD3772">
        <v>449.83</v>
      </c>
      <c r="AE3772">
        <v>22.49</v>
      </c>
      <c r="AF3772" t="s">
        <v>11330</v>
      </c>
      <c r="AG3772" t="s">
        <v>11057</v>
      </c>
      <c r="AH3772">
        <v>4803</v>
      </c>
      <c r="AI3772">
        <v>3771</v>
      </c>
      <c r="AJ3772" t="s">
        <v>11133</v>
      </c>
      <c r="AK3772" t="s">
        <v>12028</v>
      </c>
      <c r="AL3772" t="s">
        <v>12032</v>
      </c>
      <c r="AM3772" t="s">
        <v>11144</v>
      </c>
      <c r="AN3772">
        <v>1</v>
      </c>
      <c r="AO3772" s="10" t="s">
        <v>12046</v>
      </c>
      <c r="AP3772" t="str" cm="1">
        <f t="array" ref="AP3772">_xlfn.IFS(
  Table1[[#This Row],[Age]]&lt;=25, "18-25",
  Table1[[#This Row],[Age]]&lt;=35, "26-35",
  Table1[[#This Row],[Age]]&lt;=45, "36-45",
  Table1[[#This Row],[Age]]&lt;=60, "46-60",
  TRUE, "60+")</f>
        <v>46-60</v>
      </c>
    </row>
    <row r="3773" spans="1:42" x14ac:dyDescent="0.3">
      <c r="A3773">
        <v>3772</v>
      </c>
      <c r="B3773" t="s">
        <v>38</v>
      </c>
      <c r="C3773" t="s">
        <v>100</v>
      </c>
      <c r="D3773">
        <v>27</v>
      </c>
      <c r="E3773" t="s">
        <v>106</v>
      </c>
      <c r="F3773" t="s">
        <v>3879</v>
      </c>
      <c r="G3773" t="s">
        <v>5118</v>
      </c>
      <c r="H3773">
        <v>19458798625</v>
      </c>
      <c r="I3773" t="s">
        <v>5708</v>
      </c>
      <c r="J3773" t="s">
        <v>7292</v>
      </c>
      <c r="K3773">
        <v>4966.1899999999996</v>
      </c>
      <c r="L3773" s="12" t="s">
        <v>10305</v>
      </c>
      <c r="M3773" s="10" t="s">
        <v>11058</v>
      </c>
      <c r="N3773">
        <v>3772</v>
      </c>
      <c r="O3773">
        <v>45155</v>
      </c>
      <c r="P3773" t="s">
        <v>11404</v>
      </c>
      <c r="Q3773" s="16">
        <v>3998.55</v>
      </c>
      <c r="R3773">
        <v>967.64</v>
      </c>
      <c r="S3773">
        <v>43</v>
      </c>
      <c r="T3773">
        <v>3772</v>
      </c>
      <c r="U3773">
        <v>3347.69</v>
      </c>
      <c r="V3773" t="s">
        <v>11412</v>
      </c>
      <c r="W3773">
        <v>7.8</v>
      </c>
      <c r="X3773">
        <v>48</v>
      </c>
      <c r="Y3773" t="s">
        <v>10365</v>
      </c>
      <c r="Z3773" t="s">
        <v>12010</v>
      </c>
      <c r="AA3773">
        <v>3772</v>
      </c>
      <c r="AB3773" t="s">
        <v>12016</v>
      </c>
      <c r="AC3773">
        <v>7169.41</v>
      </c>
      <c r="AD3773">
        <v>796.09</v>
      </c>
      <c r="AE3773">
        <v>39.799999999999997</v>
      </c>
      <c r="AF3773" t="s">
        <v>11309</v>
      </c>
      <c r="AG3773" t="s">
        <v>11283</v>
      </c>
      <c r="AH3773">
        <v>4399</v>
      </c>
      <c r="AI3773">
        <v>3772</v>
      </c>
      <c r="AJ3773" t="s">
        <v>11163</v>
      </c>
      <c r="AK3773" t="s">
        <v>12029</v>
      </c>
      <c r="AL3773" t="s">
        <v>12031</v>
      </c>
      <c r="AM3773" t="s">
        <v>11076</v>
      </c>
      <c r="AN3773">
        <v>1</v>
      </c>
      <c r="AO3773" s="10" t="s">
        <v>12041</v>
      </c>
      <c r="AP3773" t="str" cm="1">
        <f t="array" ref="AP3773">_xlfn.IFS(
  Table1[[#This Row],[Age]]&lt;=25, "18-25",
  Table1[[#This Row],[Age]]&lt;=35, "26-35",
  Table1[[#This Row],[Age]]&lt;=45, "36-45",
  Table1[[#This Row],[Age]]&lt;=60, "46-60",
  TRUE, "60+")</f>
        <v>26-35</v>
      </c>
    </row>
    <row r="3774" spans="1:42" x14ac:dyDescent="0.3">
      <c r="A3774">
        <v>3773</v>
      </c>
      <c r="B3774" t="s">
        <v>9</v>
      </c>
      <c r="C3774" t="s">
        <v>69</v>
      </c>
      <c r="D3774">
        <v>50</v>
      </c>
      <c r="E3774" t="s">
        <v>104</v>
      </c>
      <c r="F3774" t="s">
        <v>3880</v>
      </c>
      <c r="G3774" t="s">
        <v>5118</v>
      </c>
      <c r="H3774">
        <v>19458798626</v>
      </c>
      <c r="I3774" t="s">
        <v>7079</v>
      </c>
      <c r="J3774" t="s">
        <v>7292</v>
      </c>
      <c r="K3774">
        <v>398.7</v>
      </c>
      <c r="L3774" s="12" t="s">
        <v>10306</v>
      </c>
      <c r="M3774" s="10" t="s">
        <v>11103</v>
      </c>
      <c r="N3774">
        <v>3773</v>
      </c>
      <c r="O3774">
        <v>45122</v>
      </c>
      <c r="P3774" t="s">
        <v>11404</v>
      </c>
      <c r="Q3774" s="16">
        <v>2904.54</v>
      </c>
      <c r="R3774">
        <v>-2505.84</v>
      </c>
      <c r="S3774">
        <v>29</v>
      </c>
      <c r="T3774">
        <v>3773</v>
      </c>
      <c r="U3774">
        <v>8645.65</v>
      </c>
      <c r="V3774" t="s">
        <v>11412</v>
      </c>
      <c r="W3774">
        <v>7.3</v>
      </c>
      <c r="X3774">
        <v>36</v>
      </c>
      <c r="Y3774" t="s">
        <v>9774</v>
      </c>
      <c r="Z3774" t="s">
        <v>12010</v>
      </c>
      <c r="AA3774">
        <v>3773</v>
      </c>
      <c r="AB3774" t="s">
        <v>12016</v>
      </c>
      <c r="AC3774">
        <v>8710.2800000000007</v>
      </c>
      <c r="AD3774">
        <v>959.14</v>
      </c>
      <c r="AE3774">
        <v>47.96</v>
      </c>
      <c r="AF3774" t="s">
        <v>11253</v>
      </c>
      <c r="AG3774" t="s">
        <v>11321</v>
      </c>
      <c r="AH3774">
        <v>2637</v>
      </c>
      <c r="AI3774">
        <v>3773</v>
      </c>
      <c r="AJ3774" t="s">
        <v>11286</v>
      </c>
      <c r="AK3774" t="s">
        <v>12029</v>
      </c>
      <c r="AL3774" t="s">
        <v>12032</v>
      </c>
      <c r="AM3774" t="s">
        <v>11139</v>
      </c>
      <c r="AN3774">
        <v>1</v>
      </c>
      <c r="AO3774" s="10" t="s">
        <v>12038</v>
      </c>
      <c r="AP3774" t="str" cm="1">
        <f t="array" ref="AP3774">_xlfn.IFS(
  Table1[[#This Row],[Age]]&lt;=25, "18-25",
  Table1[[#This Row],[Age]]&lt;=35, "26-35",
  Table1[[#This Row],[Age]]&lt;=45, "36-45",
  Table1[[#This Row],[Age]]&lt;=60, "46-60",
  TRUE, "60+")</f>
        <v>46-60</v>
      </c>
    </row>
    <row r="3775" spans="1:42" x14ac:dyDescent="0.3">
      <c r="A3775">
        <v>3774</v>
      </c>
      <c r="B3775" t="s">
        <v>40</v>
      </c>
      <c r="C3775" t="s">
        <v>67</v>
      </c>
      <c r="D3775">
        <v>28</v>
      </c>
      <c r="E3775" t="s">
        <v>105</v>
      </c>
      <c r="F3775" t="s">
        <v>3881</v>
      </c>
      <c r="G3775" t="s">
        <v>5117</v>
      </c>
      <c r="H3775">
        <v>19458798627</v>
      </c>
      <c r="I3775" t="s">
        <v>6069</v>
      </c>
      <c r="J3775" t="s">
        <v>7292</v>
      </c>
      <c r="K3775">
        <v>6980.78</v>
      </c>
      <c r="L3775" s="12" t="s">
        <v>10307</v>
      </c>
      <c r="M3775" s="10" t="s">
        <v>11035</v>
      </c>
      <c r="N3775">
        <v>3774</v>
      </c>
      <c r="O3775">
        <v>45010</v>
      </c>
      <c r="P3775" t="s">
        <v>11402</v>
      </c>
      <c r="Q3775" s="16">
        <v>1707.08</v>
      </c>
      <c r="R3775">
        <v>5273.7</v>
      </c>
      <c r="S3775">
        <v>57</v>
      </c>
      <c r="T3775">
        <v>3774</v>
      </c>
      <c r="U3775">
        <v>28820.79</v>
      </c>
      <c r="V3775" t="s">
        <v>11413</v>
      </c>
      <c r="W3775">
        <v>7.07</v>
      </c>
      <c r="X3775">
        <v>60</v>
      </c>
      <c r="Y3775" t="s">
        <v>11983</v>
      </c>
      <c r="Z3775" t="s">
        <v>12011</v>
      </c>
      <c r="AA3775">
        <v>3774</v>
      </c>
      <c r="AB3775" t="s">
        <v>12017</v>
      </c>
      <c r="AC3775">
        <v>7669.46</v>
      </c>
      <c r="AD3775">
        <v>3597.49</v>
      </c>
      <c r="AE3775">
        <v>179.87</v>
      </c>
      <c r="AF3775" t="s">
        <v>11244</v>
      </c>
      <c r="AG3775" t="s">
        <v>11357</v>
      </c>
      <c r="AH3775">
        <v>2565</v>
      </c>
      <c r="AI3775">
        <v>3774</v>
      </c>
      <c r="AJ3775" t="s">
        <v>11146</v>
      </c>
      <c r="AK3775" t="s">
        <v>12029</v>
      </c>
      <c r="AL3775" t="s">
        <v>12031</v>
      </c>
      <c r="AM3775" t="s">
        <v>11367</v>
      </c>
      <c r="AN3775">
        <v>1</v>
      </c>
      <c r="AO3775" s="10" t="s">
        <v>12047</v>
      </c>
      <c r="AP3775" t="str" cm="1">
        <f t="array" ref="AP3775">_xlfn.IFS(
  Table1[[#This Row],[Age]]&lt;=25, "18-25",
  Table1[[#This Row],[Age]]&lt;=35, "26-35",
  Table1[[#This Row],[Age]]&lt;=45, "36-45",
  Table1[[#This Row],[Age]]&lt;=60, "46-60",
  TRUE, "60+")</f>
        <v>26-35</v>
      </c>
    </row>
    <row r="3776" spans="1:42" x14ac:dyDescent="0.3">
      <c r="A3776">
        <v>3775</v>
      </c>
      <c r="B3776" t="s">
        <v>33</v>
      </c>
      <c r="C3776" t="s">
        <v>91</v>
      </c>
      <c r="D3776">
        <v>57</v>
      </c>
      <c r="E3776" t="s">
        <v>104</v>
      </c>
      <c r="F3776" t="s">
        <v>3882</v>
      </c>
      <c r="G3776" t="s">
        <v>5137</v>
      </c>
      <c r="H3776">
        <v>19458798628</v>
      </c>
      <c r="I3776" t="s">
        <v>5445</v>
      </c>
      <c r="J3776" t="s">
        <v>7291</v>
      </c>
      <c r="K3776">
        <v>946.04</v>
      </c>
      <c r="L3776" s="12" t="s">
        <v>7509</v>
      </c>
      <c r="M3776" s="10" t="s">
        <v>11122</v>
      </c>
      <c r="N3776">
        <v>3775</v>
      </c>
      <c r="O3776">
        <v>44976</v>
      </c>
      <c r="P3776" t="s">
        <v>11403</v>
      </c>
      <c r="Q3776" s="16">
        <v>3289.67</v>
      </c>
      <c r="R3776">
        <v>4235.71</v>
      </c>
      <c r="S3776">
        <v>33</v>
      </c>
      <c r="T3776">
        <v>3775</v>
      </c>
      <c r="U3776">
        <v>49908.12</v>
      </c>
      <c r="V3776" t="s">
        <v>11413</v>
      </c>
      <c r="W3776">
        <v>8.0399999999999991</v>
      </c>
      <c r="X3776">
        <v>60</v>
      </c>
      <c r="Y3776" t="s">
        <v>11435</v>
      </c>
      <c r="Z3776" t="s">
        <v>12012</v>
      </c>
      <c r="AA3776">
        <v>3775</v>
      </c>
      <c r="AB3776" t="s">
        <v>12015</v>
      </c>
      <c r="AC3776">
        <v>9582.06</v>
      </c>
      <c r="AD3776">
        <v>1099.0899999999999</v>
      </c>
      <c r="AE3776">
        <v>54.95</v>
      </c>
      <c r="AF3776" t="s">
        <v>11125</v>
      </c>
      <c r="AG3776" t="s">
        <v>11343</v>
      </c>
      <c r="AH3776">
        <v>7901</v>
      </c>
      <c r="AI3776">
        <v>3775</v>
      </c>
      <c r="AJ3776" t="s">
        <v>11104</v>
      </c>
      <c r="AK3776" t="s">
        <v>12027</v>
      </c>
      <c r="AL3776" t="s">
        <v>12032</v>
      </c>
      <c r="AM3776" t="s">
        <v>11395</v>
      </c>
      <c r="AN3776">
        <v>1</v>
      </c>
      <c r="AO3776" s="10" t="s">
        <v>12045</v>
      </c>
      <c r="AP3776" t="str" cm="1">
        <f t="array" ref="AP3776">_xlfn.IFS(
  Table1[[#This Row],[Age]]&lt;=25, "18-25",
  Table1[[#This Row],[Age]]&lt;=35, "26-35",
  Table1[[#This Row],[Age]]&lt;=45, "36-45",
  Table1[[#This Row],[Age]]&lt;=60, "46-60",
  TRUE, "60+")</f>
        <v>46-60</v>
      </c>
    </row>
    <row r="3777" spans="1:42" x14ac:dyDescent="0.3">
      <c r="A3777">
        <v>3776</v>
      </c>
      <c r="B3777" t="s">
        <v>32</v>
      </c>
      <c r="C3777" t="s">
        <v>81</v>
      </c>
      <c r="D3777">
        <v>23</v>
      </c>
      <c r="E3777" t="s">
        <v>106</v>
      </c>
      <c r="F3777" t="s">
        <v>3883</v>
      </c>
      <c r="G3777" t="s">
        <v>5134</v>
      </c>
      <c r="H3777">
        <v>19458798629</v>
      </c>
      <c r="I3777" t="s">
        <v>6425</v>
      </c>
      <c r="J3777" t="s">
        <v>7292</v>
      </c>
      <c r="K3777">
        <v>4741.2299999999996</v>
      </c>
      <c r="L3777" s="12" t="s">
        <v>7536</v>
      </c>
      <c r="M3777" s="10" t="s">
        <v>11069</v>
      </c>
      <c r="N3777">
        <v>3776</v>
      </c>
      <c r="O3777">
        <v>45268</v>
      </c>
      <c r="P3777" t="s">
        <v>11404</v>
      </c>
      <c r="Q3777" s="16">
        <v>968.55</v>
      </c>
      <c r="R3777">
        <v>5709.78</v>
      </c>
      <c r="S3777">
        <v>21</v>
      </c>
      <c r="T3777">
        <v>3776</v>
      </c>
      <c r="U3777">
        <v>43092.69</v>
      </c>
      <c r="V3777" t="s">
        <v>11411</v>
      </c>
      <c r="W3777">
        <v>8.4700000000000006</v>
      </c>
      <c r="X3777">
        <v>24</v>
      </c>
      <c r="Y3777" t="s">
        <v>11661</v>
      </c>
      <c r="Z3777" t="s">
        <v>12012</v>
      </c>
      <c r="AA3777">
        <v>3776</v>
      </c>
      <c r="AB3777" t="s">
        <v>12017</v>
      </c>
      <c r="AC3777">
        <v>9899.1</v>
      </c>
      <c r="AD3777">
        <v>2560.8000000000002</v>
      </c>
      <c r="AE3777">
        <v>128.04</v>
      </c>
      <c r="AF3777" t="s">
        <v>11300</v>
      </c>
      <c r="AG3777" t="s">
        <v>11106</v>
      </c>
      <c r="AH3777">
        <v>5545</v>
      </c>
      <c r="AI3777">
        <v>3776</v>
      </c>
      <c r="AJ3777" t="s">
        <v>11147</v>
      </c>
      <c r="AK3777" t="s">
        <v>12029</v>
      </c>
      <c r="AL3777" t="s">
        <v>12031</v>
      </c>
      <c r="AM3777" t="s">
        <v>11189</v>
      </c>
      <c r="AN3777">
        <v>1</v>
      </c>
      <c r="AO3777" s="10" t="s">
        <v>12036</v>
      </c>
      <c r="AP3777" t="str" cm="1">
        <f t="array" ref="AP3777">_xlfn.IFS(
  Table1[[#This Row],[Age]]&lt;=25, "18-25",
  Table1[[#This Row],[Age]]&lt;=35, "26-35",
  Table1[[#This Row],[Age]]&lt;=45, "36-45",
  Table1[[#This Row],[Age]]&lt;=60, "46-60",
  TRUE, "60+")</f>
        <v>18-25</v>
      </c>
    </row>
    <row r="3778" spans="1:42" x14ac:dyDescent="0.3">
      <c r="A3778">
        <v>3777</v>
      </c>
      <c r="B3778" t="s">
        <v>31</v>
      </c>
      <c r="C3778" t="s">
        <v>59</v>
      </c>
      <c r="D3778">
        <v>34</v>
      </c>
      <c r="E3778" t="s">
        <v>106</v>
      </c>
      <c r="F3778" t="s">
        <v>3884</v>
      </c>
      <c r="G3778" t="s">
        <v>5129</v>
      </c>
      <c r="H3778">
        <v>19458798630</v>
      </c>
      <c r="I3778" t="s">
        <v>7080</v>
      </c>
      <c r="J3778" t="s">
        <v>7292</v>
      </c>
      <c r="K3778">
        <v>8974.32</v>
      </c>
      <c r="L3778" s="12" t="s">
        <v>8407</v>
      </c>
      <c r="M3778" s="10" t="s">
        <v>11178</v>
      </c>
      <c r="N3778">
        <v>3777</v>
      </c>
      <c r="O3778">
        <v>45258</v>
      </c>
      <c r="P3778" t="s">
        <v>11404</v>
      </c>
      <c r="Q3778" s="16">
        <v>4115.74</v>
      </c>
      <c r="R3778">
        <v>4858.58</v>
      </c>
      <c r="S3778">
        <v>41</v>
      </c>
      <c r="T3778">
        <v>3777</v>
      </c>
      <c r="U3778">
        <v>26231.15</v>
      </c>
      <c r="V3778" t="s">
        <v>11413</v>
      </c>
      <c r="W3778">
        <v>9.08</v>
      </c>
      <c r="X3778">
        <v>24</v>
      </c>
      <c r="Y3778" t="s">
        <v>11632</v>
      </c>
      <c r="Z3778" t="s">
        <v>12012</v>
      </c>
      <c r="AA3778">
        <v>3777</v>
      </c>
      <c r="AB3778" t="s">
        <v>12016</v>
      </c>
      <c r="AC3778">
        <v>5147.8100000000004</v>
      </c>
      <c r="AD3778">
        <v>3387.31</v>
      </c>
      <c r="AE3778">
        <v>169.37</v>
      </c>
      <c r="AF3778" t="s">
        <v>11039</v>
      </c>
      <c r="AG3778" t="s">
        <v>11156</v>
      </c>
      <c r="AH3778">
        <v>125</v>
      </c>
      <c r="AI3778">
        <v>3777</v>
      </c>
      <c r="AJ3778" t="s">
        <v>11097</v>
      </c>
      <c r="AK3778" t="s">
        <v>12029</v>
      </c>
      <c r="AL3778" t="s">
        <v>12032</v>
      </c>
      <c r="AM3778" t="s">
        <v>11267</v>
      </c>
      <c r="AN3778">
        <v>1</v>
      </c>
      <c r="AO3778" s="10" t="s">
        <v>12040</v>
      </c>
      <c r="AP3778" t="str" cm="1">
        <f t="array" ref="AP3778">_xlfn.IFS(
  Table1[[#This Row],[Age]]&lt;=25, "18-25",
  Table1[[#This Row],[Age]]&lt;=35, "26-35",
  Table1[[#This Row],[Age]]&lt;=45, "36-45",
  Table1[[#This Row],[Age]]&lt;=60, "46-60",
  TRUE, "60+")</f>
        <v>26-35</v>
      </c>
    </row>
    <row r="3779" spans="1:42" x14ac:dyDescent="0.3">
      <c r="A3779">
        <v>3778</v>
      </c>
      <c r="B3779" t="s">
        <v>23</v>
      </c>
      <c r="C3779" t="s">
        <v>59</v>
      </c>
      <c r="D3779">
        <v>53</v>
      </c>
      <c r="E3779" t="s">
        <v>105</v>
      </c>
      <c r="F3779" t="s">
        <v>3885</v>
      </c>
      <c r="G3779" t="s">
        <v>5127</v>
      </c>
      <c r="H3779">
        <v>19458798631</v>
      </c>
      <c r="I3779" t="s">
        <v>6677</v>
      </c>
      <c r="J3779" t="s">
        <v>7292</v>
      </c>
      <c r="K3779">
        <v>6009.1</v>
      </c>
      <c r="L3779" s="12" t="s">
        <v>10308</v>
      </c>
      <c r="M3779" s="10" t="s">
        <v>11267</v>
      </c>
      <c r="N3779">
        <v>3778</v>
      </c>
      <c r="O3779">
        <v>45190</v>
      </c>
      <c r="P3779" t="s">
        <v>11402</v>
      </c>
      <c r="Q3779" s="16">
        <v>1015.14</v>
      </c>
      <c r="R3779">
        <v>7024.24</v>
      </c>
      <c r="S3779">
        <v>1</v>
      </c>
      <c r="T3779">
        <v>3778</v>
      </c>
      <c r="U3779">
        <v>21749.29</v>
      </c>
      <c r="V3779" t="s">
        <v>11413</v>
      </c>
      <c r="W3779">
        <v>6.49</v>
      </c>
      <c r="X3779">
        <v>12</v>
      </c>
      <c r="Y3779" t="s">
        <v>11579</v>
      </c>
      <c r="Z3779" t="s">
        <v>12011</v>
      </c>
      <c r="AA3779">
        <v>3778</v>
      </c>
      <c r="AB3779" t="s">
        <v>12015</v>
      </c>
      <c r="AC3779">
        <v>2393.27</v>
      </c>
      <c r="AD3779">
        <v>2749.97</v>
      </c>
      <c r="AE3779">
        <v>137.5</v>
      </c>
      <c r="AF3779" t="s">
        <v>11171</v>
      </c>
      <c r="AG3779" t="s">
        <v>11094</v>
      </c>
      <c r="AH3779">
        <v>9163</v>
      </c>
      <c r="AI3779">
        <v>3778</v>
      </c>
      <c r="AJ3779" t="s">
        <v>11382</v>
      </c>
      <c r="AK3779" t="s">
        <v>12029</v>
      </c>
      <c r="AL3779" t="s">
        <v>12032</v>
      </c>
      <c r="AM3779" t="s">
        <v>11144</v>
      </c>
      <c r="AN3779">
        <v>1</v>
      </c>
      <c r="AO3779" s="10" t="s">
        <v>12042</v>
      </c>
      <c r="AP3779" t="str" cm="1">
        <f t="array" ref="AP3779">_xlfn.IFS(
  Table1[[#This Row],[Age]]&lt;=25, "18-25",
  Table1[[#This Row],[Age]]&lt;=35, "26-35",
  Table1[[#This Row],[Age]]&lt;=45, "36-45",
  Table1[[#This Row],[Age]]&lt;=60, "46-60",
  TRUE, "60+")</f>
        <v>46-60</v>
      </c>
    </row>
    <row r="3780" spans="1:42" x14ac:dyDescent="0.3">
      <c r="A3780">
        <v>3779</v>
      </c>
      <c r="B3780" t="s">
        <v>3</v>
      </c>
      <c r="C3780" t="s">
        <v>57</v>
      </c>
      <c r="D3780">
        <v>23</v>
      </c>
      <c r="E3780" t="s">
        <v>104</v>
      </c>
      <c r="F3780" t="s">
        <v>3886</v>
      </c>
      <c r="G3780" t="s">
        <v>5140</v>
      </c>
      <c r="H3780">
        <v>19458798632</v>
      </c>
      <c r="I3780" t="s">
        <v>7081</v>
      </c>
      <c r="J3780" t="s">
        <v>7291</v>
      </c>
      <c r="K3780">
        <v>2069.75</v>
      </c>
      <c r="L3780" s="12" t="s">
        <v>8945</v>
      </c>
      <c r="M3780" s="10" t="s">
        <v>11263</v>
      </c>
      <c r="N3780">
        <v>3779</v>
      </c>
      <c r="O3780">
        <v>45139</v>
      </c>
      <c r="P3780" t="s">
        <v>11403</v>
      </c>
      <c r="Q3780" s="16">
        <v>2797.07</v>
      </c>
      <c r="R3780">
        <v>4866.82</v>
      </c>
      <c r="S3780">
        <v>27</v>
      </c>
      <c r="T3780">
        <v>3779</v>
      </c>
      <c r="U3780">
        <v>8243.4699999999993</v>
      </c>
      <c r="V3780" t="s">
        <v>11411</v>
      </c>
      <c r="W3780">
        <v>4.54</v>
      </c>
      <c r="X3780">
        <v>60</v>
      </c>
      <c r="Y3780" t="s">
        <v>7383</v>
      </c>
      <c r="Z3780" t="s">
        <v>12010</v>
      </c>
      <c r="AA3780">
        <v>3779</v>
      </c>
      <c r="AB3780" t="s">
        <v>12016</v>
      </c>
      <c r="AC3780">
        <v>7412.84</v>
      </c>
      <c r="AD3780">
        <v>3302.64</v>
      </c>
      <c r="AE3780">
        <v>165.13</v>
      </c>
      <c r="AF3780" t="s">
        <v>11393</v>
      </c>
      <c r="AG3780" t="s">
        <v>11144</v>
      </c>
      <c r="AH3780">
        <v>9624</v>
      </c>
      <c r="AI3780">
        <v>3779</v>
      </c>
      <c r="AJ3780" t="s">
        <v>11087</v>
      </c>
      <c r="AK3780" t="s">
        <v>12028</v>
      </c>
      <c r="AL3780" t="s">
        <v>12031</v>
      </c>
      <c r="AM3780" t="s">
        <v>11275</v>
      </c>
      <c r="AN3780">
        <v>1</v>
      </c>
      <c r="AO3780" s="10" t="s">
        <v>12041</v>
      </c>
      <c r="AP3780" t="str" cm="1">
        <f t="array" ref="AP3780">_xlfn.IFS(
  Table1[[#This Row],[Age]]&lt;=25, "18-25",
  Table1[[#This Row],[Age]]&lt;=35, "26-35",
  Table1[[#This Row],[Age]]&lt;=45, "36-45",
  Table1[[#This Row],[Age]]&lt;=60, "46-60",
  TRUE, "60+")</f>
        <v>18-25</v>
      </c>
    </row>
    <row r="3781" spans="1:42" x14ac:dyDescent="0.3">
      <c r="A3781">
        <v>3780</v>
      </c>
      <c r="B3781" t="s">
        <v>49</v>
      </c>
      <c r="C3781" t="s">
        <v>61</v>
      </c>
      <c r="D3781">
        <v>64</v>
      </c>
      <c r="E3781" t="s">
        <v>106</v>
      </c>
      <c r="F3781" t="s">
        <v>3887</v>
      </c>
      <c r="G3781" t="s">
        <v>5137</v>
      </c>
      <c r="H3781">
        <v>19458798633</v>
      </c>
      <c r="I3781" t="s">
        <v>6385</v>
      </c>
      <c r="J3781" t="s">
        <v>7291</v>
      </c>
      <c r="K3781">
        <v>8098.79</v>
      </c>
      <c r="L3781" s="12" t="s">
        <v>10309</v>
      </c>
      <c r="M3781" s="10" t="s">
        <v>11084</v>
      </c>
      <c r="N3781">
        <v>3780</v>
      </c>
      <c r="O3781">
        <v>45035</v>
      </c>
      <c r="P3781" t="s">
        <v>11402</v>
      </c>
      <c r="Q3781" s="16">
        <v>1033.5899999999999</v>
      </c>
      <c r="R3781">
        <v>9132.3799999999992</v>
      </c>
      <c r="S3781">
        <v>2</v>
      </c>
      <c r="T3781">
        <v>3780</v>
      </c>
      <c r="U3781">
        <v>21510.97</v>
      </c>
      <c r="V3781" t="s">
        <v>11411</v>
      </c>
      <c r="W3781">
        <v>1.81</v>
      </c>
      <c r="X3781">
        <v>24</v>
      </c>
      <c r="Y3781" t="s">
        <v>11718</v>
      </c>
      <c r="Z3781" t="s">
        <v>12012</v>
      </c>
      <c r="AA3781">
        <v>3780</v>
      </c>
      <c r="AB3781" t="s">
        <v>12015</v>
      </c>
      <c r="AC3781">
        <v>4785.1499999999996</v>
      </c>
      <c r="AD3781">
        <v>4497.37</v>
      </c>
      <c r="AE3781">
        <v>224.87</v>
      </c>
      <c r="AF3781" t="s">
        <v>11324</v>
      </c>
      <c r="AG3781" t="s">
        <v>11276</v>
      </c>
      <c r="AH3781">
        <v>2394</v>
      </c>
      <c r="AI3781">
        <v>3780</v>
      </c>
      <c r="AJ3781" t="s">
        <v>11231</v>
      </c>
      <c r="AK3781" t="s">
        <v>12027</v>
      </c>
      <c r="AL3781" t="s">
        <v>12032</v>
      </c>
      <c r="AM3781" t="s">
        <v>11255</v>
      </c>
      <c r="AN3781">
        <v>1</v>
      </c>
      <c r="AO3781" s="10" t="s">
        <v>12037</v>
      </c>
      <c r="AP3781" t="str" cm="1">
        <f t="array" ref="AP3781">_xlfn.IFS(
  Table1[[#This Row],[Age]]&lt;=25, "18-25",
  Table1[[#This Row],[Age]]&lt;=35, "26-35",
  Table1[[#This Row],[Age]]&lt;=45, "36-45",
  Table1[[#This Row],[Age]]&lt;=60, "46-60",
  TRUE, "60+")</f>
        <v>60+</v>
      </c>
    </row>
    <row r="3782" spans="1:42" x14ac:dyDescent="0.3">
      <c r="A3782">
        <v>3781</v>
      </c>
      <c r="B3782" t="s">
        <v>28</v>
      </c>
      <c r="C3782" t="s">
        <v>100</v>
      </c>
      <c r="D3782">
        <v>27</v>
      </c>
      <c r="E3782" t="s">
        <v>106</v>
      </c>
      <c r="F3782" t="s">
        <v>3888</v>
      </c>
      <c r="G3782" t="s">
        <v>5133</v>
      </c>
      <c r="H3782">
        <v>19458798634</v>
      </c>
      <c r="I3782" t="s">
        <v>6673</v>
      </c>
      <c r="J3782" t="s">
        <v>7292</v>
      </c>
      <c r="K3782">
        <v>3074.05</v>
      </c>
      <c r="L3782" s="12" t="s">
        <v>10310</v>
      </c>
      <c r="M3782" s="10" t="s">
        <v>11249</v>
      </c>
      <c r="N3782">
        <v>3781</v>
      </c>
      <c r="O3782">
        <v>44959</v>
      </c>
      <c r="P3782" t="s">
        <v>11404</v>
      </c>
      <c r="Q3782" s="16">
        <v>1634.56</v>
      </c>
      <c r="R3782">
        <v>1439.49</v>
      </c>
      <c r="S3782">
        <v>64</v>
      </c>
      <c r="T3782">
        <v>3781</v>
      </c>
      <c r="U3782">
        <v>30148.05</v>
      </c>
      <c r="V3782" t="s">
        <v>11412</v>
      </c>
      <c r="W3782">
        <v>7.5</v>
      </c>
      <c r="X3782">
        <v>48</v>
      </c>
      <c r="Y3782" t="s">
        <v>11882</v>
      </c>
      <c r="Z3782" t="s">
        <v>12011</v>
      </c>
      <c r="AA3782">
        <v>3781</v>
      </c>
      <c r="AB3782" t="s">
        <v>12015</v>
      </c>
      <c r="AC3782">
        <v>4454.38</v>
      </c>
      <c r="AD3782">
        <v>4829.55</v>
      </c>
      <c r="AE3782">
        <v>241.48</v>
      </c>
      <c r="AF3782" t="s">
        <v>11168</v>
      </c>
      <c r="AG3782" t="s">
        <v>11106</v>
      </c>
      <c r="AH3782">
        <v>3571</v>
      </c>
      <c r="AI3782">
        <v>3781</v>
      </c>
      <c r="AJ3782" t="s">
        <v>11085</v>
      </c>
      <c r="AK3782" t="s">
        <v>12027</v>
      </c>
      <c r="AL3782" t="s">
        <v>12031</v>
      </c>
      <c r="AM3782" t="s">
        <v>11116</v>
      </c>
      <c r="AN3782">
        <v>1</v>
      </c>
      <c r="AO3782" s="10" t="s">
        <v>12045</v>
      </c>
      <c r="AP3782" t="str" cm="1">
        <f t="array" ref="AP3782">_xlfn.IFS(
  Table1[[#This Row],[Age]]&lt;=25, "18-25",
  Table1[[#This Row],[Age]]&lt;=35, "26-35",
  Table1[[#This Row],[Age]]&lt;=45, "36-45",
  Table1[[#This Row],[Age]]&lt;=60, "46-60",
  TRUE, "60+")</f>
        <v>26-35</v>
      </c>
    </row>
    <row r="3783" spans="1:42" x14ac:dyDescent="0.3">
      <c r="A3783">
        <v>3782</v>
      </c>
      <c r="B3783" t="s">
        <v>39</v>
      </c>
      <c r="C3783" t="s">
        <v>57</v>
      </c>
      <c r="D3783">
        <v>66</v>
      </c>
      <c r="E3783" t="s">
        <v>104</v>
      </c>
      <c r="F3783" t="s">
        <v>3889</v>
      </c>
      <c r="G3783" t="s">
        <v>5126</v>
      </c>
      <c r="H3783">
        <v>19458798635</v>
      </c>
      <c r="I3783" t="s">
        <v>6804</v>
      </c>
      <c r="J3783" t="s">
        <v>7291</v>
      </c>
      <c r="K3783">
        <v>5814.98</v>
      </c>
      <c r="L3783" s="12" t="s">
        <v>10311</v>
      </c>
      <c r="M3783" s="10" t="s">
        <v>11225</v>
      </c>
      <c r="N3783">
        <v>3782</v>
      </c>
      <c r="O3783">
        <v>45028</v>
      </c>
      <c r="P3783" t="s">
        <v>11403</v>
      </c>
      <c r="Q3783" s="16">
        <v>2118.2199999999998</v>
      </c>
      <c r="R3783">
        <v>3696.76</v>
      </c>
      <c r="S3783">
        <v>51</v>
      </c>
      <c r="T3783">
        <v>3782</v>
      </c>
      <c r="U3783">
        <v>30178.25</v>
      </c>
      <c r="V3783" t="s">
        <v>11411</v>
      </c>
      <c r="W3783">
        <v>2.27</v>
      </c>
      <c r="X3783">
        <v>48</v>
      </c>
      <c r="Y3783" t="s">
        <v>9520</v>
      </c>
      <c r="Z3783" t="s">
        <v>12012</v>
      </c>
      <c r="AA3783">
        <v>3782</v>
      </c>
      <c r="AB3783" t="s">
        <v>12017</v>
      </c>
      <c r="AC3783">
        <v>2634.89</v>
      </c>
      <c r="AD3783">
        <v>3420.27</v>
      </c>
      <c r="AE3783">
        <v>171.01</v>
      </c>
      <c r="AF3783" t="s">
        <v>11034</v>
      </c>
      <c r="AG3783" t="s">
        <v>11268</v>
      </c>
      <c r="AH3783">
        <v>4834</v>
      </c>
      <c r="AI3783">
        <v>3782</v>
      </c>
      <c r="AJ3783" t="s">
        <v>11374</v>
      </c>
      <c r="AK3783" t="s">
        <v>12028</v>
      </c>
      <c r="AL3783" t="s">
        <v>12032</v>
      </c>
      <c r="AM3783" t="s">
        <v>11283</v>
      </c>
      <c r="AN3783">
        <v>1</v>
      </c>
      <c r="AO3783" s="10" t="s">
        <v>12037</v>
      </c>
      <c r="AP3783" t="str" cm="1">
        <f t="array" ref="AP3783">_xlfn.IFS(
  Table1[[#This Row],[Age]]&lt;=25, "18-25",
  Table1[[#This Row],[Age]]&lt;=35, "26-35",
  Table1[[#This Row],[Age]]&lt;=45, "36-45",
  Table1[[#This Row],[Age]]&lt;=60, "46-60",
  TRUE, "60+")</f>
        <v>60+</v>
      </c>
    </row>
    <row r="3784" spans="1:42" x14ac:dyDescent="0.3">
      <c r="A3784">
        <v>3783</v>
      </c>
      <c r="B3784" t="s">
        <v>45</v>
      </c>
      <c r="C3784" t="s">
        <v>94</v>
      </c>
      <c r="D3784">
        <v>59</v>
      </c>
      <c r="E3784" t="s">
        <v>106</v>
      </c>
      <c r="F3784" t="s">
        <v>3890</v>
      </c>
      <c r="G3784" t="s">
        <v>5127</v>
      </c>
      <c r="H3784">
        <v>19458798636</v>
      </c>
      <c r="I3784" t="s">
        <v>6564</v>
      </c>
      <c r="J3784" t="s">
        <v>7291</v>
      </c>
      <c r="K3784">
        <v>6394.9</v>
      </c>
      <c r="L3784" s="12" t="s">
        <v>10312</v>
      </c>
      <c r="M3784" s="10" t="s">
        <v>11283</v>
      </c>
      <c r="N3784">
        <v>3783</v>
      </c>
      <c r="O3784">
        <v>45100</v>
      </c>
      <c r="P3784" t="s">
        <v>11403</v>
      </c>
      <c r="Q3784" s="16">
        <v>1843.42</v>
      </c>
      <c r="R3784">
        <v>8238.32</v>
      </c>
      <c r="S3784">
        <v>54</v>
      </c>
      <c r="T3784">
        <v>3783</v>
      </c>
      <c r="U3784">
        <v>28319.78</v>
      </c>
      <c r="V3784" t="s">
        <v>11413</v>
      </c>
      <c r="W3784">
        <v>8.82</v>
      </c>
      <c r="X3784">
        <v>48</v>
      </c>
      <c r="Y3784" t="s">
        <v>11447</v>
      </c>
      <c r="Z3784" t="s">
        <v>12012</v>
      </c>
      <c r="AA3784">
        <v>3783</v>
      </c>
      <c r="AB3784" t="s">
        <v>12015</v>
      </c>
      <c r="AC3784">
        <v>1364.82</v>
      </c>
      <c r="AD3784">
        <v>933.84</v>
      </c>
      <c r="AE3784">
        <v>46.69</v>
      </c>
      <c r="AF3784" t="s">
        <v>11218</v>
      </c>
      <c r="AG3784" t="s">
        <v>11205</v>
      </c>
      <c r="AH3784">
        <v>8368</v>
      </c>
      <c r="AI3784">
        <v>3783</v>
      </c>
      <c r="AJ3784" t="s">
        <v>11123</v>
      </c>
      <c r="AK3784" t="s">
        <v>12028</v>
      </c>
      <c r="AL3784" t="s">
        <v>12031</v>
      </c>
      <c r="AM3784" t="s">
        <v>11344</v>
      </c>
      <c r="AN3784">
        <v>1</v>
      </c>
      <c r="AO3784" s="10" t="s">
        <v>12043</v>
      </c>
      <c r="AP3784" t="str" cm="1">
        <f t="array" ref="AP3784">_xlfn.IFS(
  Table1[[#This Row],[Age]]&lt;=25, "18-25",
  Table1[[#This Row],[Age]]&lt;=35, "26-35",
  Table1[[#This Row],[Age]]&lt;=45, "36-45",
  Table1[[#This Row],[Age]]&lt;=60, "46-60",
  TRUE, "60+")</f>
        <v>46-60</v>
      </c>
    </row>
    <row r="3785" spans="1:42" x14ac:dyDescent="0.3">
      <c r="A3785">
        <v>3784</v>
      </c>
      <c r="B3785" t="s">
        <v>50</v>
      </c>
      <c r="C3785" t="s">
        <v>63</v>
      </c>
      <c r="D3785">
        <v>22</v>
      </c>
      <c r="E3785" t="s">
        <v>104</v>
      </c>
      <c r="F3785" t="s">
        <v>3891</v>
      </c>
      <c r="G3785" t="s">
        <v>5148</v>
      </c>
      <c r="H3785">
        <v>19458798637</v>
      </c>
      <c r="I3785" t="s">
        <v>6383</v>
      </c>
      <c r="J3785" t="s">
        <v>7291</v>
      </c>
      <c r="K3785">
        <v>7338.1</v>
      </c>
      <c r="L3785" s="12" t="s">
        <v>10313</v>
      </c>
      <c r="M3785" s="10" t="s">
        <v>11036</v>
      </c>
      <c r="N3785">
        <v>3784</v>
      </c>
      <c r="O3785">
        <v>45163</v>
      </c>
      <c r="P3785" t="s">
        <v>11402</v>
      </c>
      <c r="Q3785" s="16">
        <v>4669.99</v>
      </c>
      <c r="R3785">
        <v>12008.09</v>
      </c>
      <c r="S3785">
        <v>74</v>
      </c>
      <c r="T3785">
        <v>3784</v>
      </c>
      <c r="U3785">
        <v>41376.92</v>
      </c>
      <c r="V3785" t="s">
        <v>11412</v>
      </c>
      <c r="W3785">
        <v>4.6500000000000004</v>
      </c>
      <c r="X3785">
        <v>48</v>
      </c>
      <c r="Y3785" t="s">
        <v>10257</v>
      </c>
      <c r="Z3785" t="s">
        <v>12012</v>
      </c>
      <c r="AA3785">
        <v>3784</v>
      </c>
      <c r="AB3785" t="s">
        <v>12015</v>
      </c>
      <c r="AC3785">
        <v>7875.33</v>
      </c>
      <c r="AD3785">
        <v>4896.22</v>
      </c>
      <c r="AE3785">
        <v>244.81</v>
      </c>
      <c r="AF3785" t="s">
        <v>11202</v>
      </c>
      <c r="AG3785" t="s">
        <v>11164</v>
      </c>
      <c r="AH3785">
        <v>9378</v>
      </c>
      <c r="AI3785">
        <v>3784</v>
      </c>
      <c r="AJ3785" t="s">
        <v>11280</v>
      </c>
      <c r="AK3785" t="s">
        <v>12029</v>
      </c>
      <c r="AL3785" t="s">
        <v>12032</v>
      </c>
      <c r="AM3785" t="s">
        <v>11279</v>
      </c>
      <c r="AN3785">
        <v>1</v>
      </c>
      <c r="AO3785" s="10" t="s">
        <v>12041</v>
      </c>
      <c r="AP3785" t="str" cm="1">
        <f t="array" ref="AP3785">_xlfn.IFS(
  Table1[[#This Row],[Age]]&lt;=25, "18-25",
  Table1[[#This Row],[Age]]&lt;=35, "26-35",
  Table1[[#This Row],[Age]]&lt;=45, "36-45",
  Table1[[#This Row],[Age]]&lt;=60, "46-60",
  TRUE, "60+")</f>
        <v>18-25</v>
      </c>
    </row>
    <row r="3786" spans="1:42" x14ac:dyDescent="0.3">
      <c r="A3786">
        <v>3785</v>
      </c>
      <c r="B3786" t="s">
        <v>44</v>
      </c>
      <c r="C3786" t="s">
        <v>58</v>
      </c>
      <c r="D3786">
        <v>36</v>
      </c>
      <c r="E3786" t="s">
        <v>105</v>
      </c>
      <c r="F3786" t="s">
        <v>3892</v>
      </c>
      <c r="G3786" t="s">
        <v>5140</v>
      </c>
      <c r="H3786">
        <v>19458798638</v>
      </c>
      <c r="I3786" t="s">
        <v>5578</v>
      </c>
      <c r="J3786" t="s">
        <v>7292</v>
      </c>
      <c r="K3786">
        <v>743.33</v>
      </c>
      <c r="L3786" s="12" t="s">
        <v>10314</v>
      </c>
      <c r="M3786" s="10" t="s">
        <v>11256</v>
      </c>
      <c r="N3786">
        <v>3785</v>
      </c>
      <c r="O3786">
        <v>45053</v>
      </c>
      <c r="P3786" t="s">
        <v>11403</v>
      </c>
      <c r="Q3786" s="16">
        <v>1125.22</v>
      </c>
      <c r="R3786">
        <v>1868.55</v>
      </c>
      <c r="S3786">
        <v>74</v>
      </c>
      <c r="T3786">
        <v>3785</v>
      </c>
      <c r="U3786">
        <v>25994.11</v>
      </c>
      <c r="V3786" t="s">
        <v>11413</v>
      </c>
      <c r="W3786">
        <v>8.89</v>
      </c>
      <c r="X3786">
        <v>24</v>
      </c>
      <c r="Y3786" t="s">
        <v>11761</v>
      </c>
      <c r="Z3786" t="s">
        <v>12011</v>
      </c>
      <c r="AA3786">
        <v>3785</v>
      </c>
      <c r="AB3786" t="s">
        <v>12017</v>
      </c>
      <c r="AC3786">
        <v>5336.46</v>
      </c>
      <c r="AD3786">
        <v>351.16</v>
      </c>
      <c r="AE3786">
        <v>17.559999999999999</v>
      </c>
      <c r="AF3786" t="s">
        <v>11204</v>
      </c>
      <c r="AG3786" t="s">
        <v>11119</v>
      </c>
      <c r="AH3786">
        <v>3795</v>
      </c>
      <c r="AI3786">
        <v>3785</v>
      </c>
      <c r="AJ3786" t="s">
        <v>11152</v>
      </c>
      <c r="AK3786" t="s">
        <v>12027</v>
      </c>
      <c r="AL3786" t="s">
        <v>12031</v>
      </c>
      <c r="AM3786" t="s">
        <v>11316</v>
      </c>
      <c r="AN3786">
        <v>1</v>
      </c>
      <c r="AO3786" s="10" t="s">
        <v>12046</v>
      </c>
      <c r="AP3786" t="str" cm="1">
        <f t="array" ref="AP3786">_xlfn.IFS(
  Table1[[#This Row],[Age]]&lt;=25, "18-25",
  Table1[[#This Row],[Age]]&lt;=35, "26-35",
  Table1[[#This Row],[Age]]&lt;=45, "36-45",
  Table1[[#This Row],[Age]]&lt;=60, "46-60",
  TRUE, "60+")</f>
        <v>36-45</v>
      </c>
    </row>
    <row r="3787" spans="1:42" x14ac:dyDescent="0.3">
      <c r="A3787">
        <v>3786</v>
      </c>
      <c r="B3787" t="s">
        <v>15</v>
      </c>
      <c r="C3787" t="s">
        <v>95</v>
      </c>
      <c r="D3787">
        <v>24</v>
      </c>
      <c r="E3787" t="s">
        <v>104</v>
      </c>
      <c r="F3787" t="s">
        <v>3893</v>
      </c>
      <c r="G3787" t="s">
        <v>5138</v>
      </c>
      <c r="H3787">
        <v>19458798639</v>
      </c>
      <c r="I3787" t="s">
        <v>6869</v>
      </c>
      <c r="J3787" t="s">
        <v>7291</v>
      </c>
      <c r="K3787">
        <v>8557.24</v>
      </c>
      <c r="L3787" s="12" t="s">
        <v>10315</v>
      </c>
      <c r="M3787" s="10" t="s">
        <v>11342</v>
      </c>
      <c r="N3787">
        <v>3786</v>
      </c>
      <c r="O3787">
        <v>45148</v>
      </c>
      <c r="P3787" t="s">
        <v>11404</v>
      </c>
      <c r="Q3787" s="16">
        <v>908.95</v>
      </c>
      <c r="R3787">
        <v>7648.29</v>
      </c>
      <c r="S3787">
        <v>30</v>
      </c>
      <c r="T3787">
        <v>3786</v>
      </c>
      <c r="U3787">
        <v>24169.63</v>
      </c>
      <c r="V3787" t="s">
        <v>11411</v>
      </c>
      <c r="W3787">
        <v>5.67</v>
      </c>
      <c r="X3787">
        <v>12</v>
      </c>
      <c r="Y3787" t="s">
        <v>11950</v>
      </c>
      <c r="Z3787" t="s">
        <v>12010</v>
      </c>
      <c r="AA3787">
        <v>3786</v>
      </c>
      <c r="AB3787" t="s">
        <v>12015</v>
      </c>
      <c r="AC3787">
        <v>4574.5600000000004</v>
      </c>
      <c r="AD3787">
        <v>4638.67</v>
      </c>
      <c r="AE3787">
        <v>231.93</v>
      </c>
      <c r="AF3787" t="s">
        <v>11209</v>
      </c>
      <c r="AG3787" t="s">
        <v>11114</v>
      </c>
      <c r="AH3787">
        <v>2698</v>
      </c>
      <c r="AI3787">
        <v>3786</v>
      </c>
      <c r="AJ3787" t="s">
        <v>11384</v>
      </c>
      <c r="AK3787" t="s">
        <v>12027</v>
      </c>
      <c r="AL3787" t="s">
        <v>12032</v>
      </c>
      <c r="AM3787" t="s">
        <v>11059</v>
      </c>
      <c r="AN3787">
        <v>1</v>
      </c>
      <c r="AO3787" s="10" t="s">
        <v>12041</v>
      </c>
      <c r="AP3787" t="str" cm="1">
        <f t="array" ref="AP3787">_xlfn.IFS(
  Table1[[#This Row],[Age]]&lt;=25, "18-25",
  Table1[[#This Row],[Age]]&lt;=35, "26-35",
  Table1[[#This Row],[Age]]&lt;=45, "36-45",
  Table1[[#This Row],[Age]]&lt;=60, "46-60",
  TRUE, "60+")</f>
        <v>18-25</v>
      </c>
    </row>
    <row r="3788" spans="1:42" x14ac:dyDescent="0.3">
      <c r="A3788">
        <v>3787</v>
      </c>
      <c r="B3788" t="s">
        <v>33</v>
      </c>
      <c r="C3788" t="s">
        <v>76</v>
      </c>
      <c r="D3788">
        <v>41</v>
      </c>
      <c r="E3788" t="s">
        <v>105</v>
      </c>
      <c r="F3788" t="s">
        <v>3894</v>
      </c>
      <c r="G3788" t="s">
        <v>5142</v>
      </c>
      <c r="H3788">
        <v>19458798640</v>
      </c>
      <c r="I3788" t="s">
        <v>5992</v>
      </c>
      <c r="J3788" t="s">
        <v>7292</v>
      </c>
      <c r="K3788">
        <v>1227.1199999999999</v>
      </c>
      <c r="L3788" s="12" t="s">
        <v>10049</v>
      </c>
      <c r="M3788" s="10" t="s">
        <v>11057</v>
      </c>
      <c r="N3788">
        <v>3787</v>
      </c>
      <c r="O3788">
        <v>45121</v>
      </c>
      <c r="P3788" t="s">
        <v>11404</v>
      </c>
      <c r="Q3788" s="16">
        <v>2592.5100000000002</v>
      </c>
      <c r="R3788">
        <v>-1365.39</v>
      </c>
      <c r="S3788">
        <v>1</v>
      </c>
      <c r="T3788">
        <v>3787</v>
      </c>
      <c r="U3788">
        <v>15982.92</v>
      </c>
      <c r="V3788" t="s">
        <v>11412</v>
      </c>
      <c r="W3788">
        <v>5.08</v>
      </c>
      <c r="X3788">
        <v>24</v>
      </c>
      <c r="Y3788" t="s">
        <v>11603</v>
      </c>
      <c r="Z3788" t="s">
        <v>12012</v>
      </c>
      <c r="AA3788">
        <v>3787</v>
      </c>
      <c r="AB3788" t="s">
        <v>12017</v>
      </c>
      <c r="AC3788">
        <v>4301.6499999999996</v>
      </c>
      <c r="AD3788">
        <v>2258.67</v>
      </c>
      <c r="AE3788">
        <v>112.93</v>
      </c>
      <c r="AF3788" t="s">
        <v>11200</v>
      </c>
      <c r="AG3788" t="s">
        <v>11300</v>
      </c>
      <c r="AH3788">
        <v>9915</v>
      </c>
      <c r="AI3788">
        <v>3787</v>
      </c>
      <c r="AJ3788" t="s">
        <v>11082</v>
      </c>
      <c r="AK3788" t="s">
        <v>12029</v>
      </c>
      <c r="AL3788" t="s">
        <v>12032</v>
      </c>
      <c r="AM3788" t="s">
        <v>11391</v>
      </c>
      <c r="AN3788">
        <v>1</v>
      </c>
      <c r="AO3788" s="10" t="s">
        <v>12038</v>
      </c>
      <c r="AP3788" t="str" cm="1">
        <f t="array" ref="AP3788">_xlfn.IFS(
  Table1[[#This Row],[Age]]&lt;=25, "18-25",
  Table1[[#This Row],[Age]]&lt;=35, "26-35",
  Table1[[#This Row],[Age]]&lt;=45, "36-45",
  Table1[[#This Row],[Age]]&lt;=60, "46-60",
  TRUE, "60+")</f>
        <v>36-45</v>
      </c>
    </row>
    <row r="3789" spans="1:42" x14ac:dyDescent="0.3">
      <c r="A3789">
        <v>3788</v>
      </c>
      <c r="B3789" t="s">
        <v>48</v>
      </c>
      <c r="C3789" t="s">
        <v>79</v>
      </c>
      <c r="D3789">
        <v>68</v>
      </c>
      <c r="E3789" t="s">
        <v>104</v>
      </c>
      <c r="F3789" t="s">
        <v>3895</v>
      </c>
      <c r="G3789" t="s">
        <v>5144</v>
      </c>
      <c r="H3789">
        <v>19458798641</v>
      </c>
      <c r="I3789" t="s">
        <v>7082</v>
      </c>
      <c r="J3789" t="s">
        <v>7291</v>
      </c>
      <c r="K3789">
        <v>1035.8900000000001</v>
      </c>
      <c r="L3789" s="12" t="s">
        <v>8496</v>
      </c>
      <c r="M3789" s="10" t="s">
        <v>11174</v>
      </c>
      <c r="N3789">
        <v>3788</v>
      </c>
      <c r="O3789">
        <v>45117</v>
      </c>
      <c r="P3789" t="s">
        <v>11404</v>
      </c>
      <c r="Q3789" s="16">
        <v>4745.09</v>
      </c>
      <c r="R3789">
        <v>5780.98</v>
      </c>
      <c r="S3789">
        <v>95</v>
      </c>
      <c r="T3789">
        <v>3788</v>
      </c>
      <c r="U3789">
        <v>9831.84</v>
      </c>
      <c r="V3789" t="s">
        <v>11412</v>
      </c>
      <c r="W3789">
        <v>4.2699999999999996</v>
      </c>
      <c r="X3789">
        <v>48</v>
      </c>
      <c r="Y3789" t="s">
        <v>11505</v>
      </c>
      <c r="Z3789" t="s">
        <v>12011</v>
      </c>
      <c r="AA3789">
        <v>3788</v>
      </c>
      <c r="AB3789" t="s">
        <v>12016</v>
      </c>
      <c r="AC3789">
        <v>5538.71</v>
      </c>
      <c r="AD3789">
        <v>4212.42</v>
      </c>
      <c r="AE3789">
        <v>210.62</v>
      </c>
      <c r="AF3789" t="s">
        <v>11262</v>
      </c>
      <c r="AG3789" t="s">
        <v>11055</v>
      </c>
      <c r="AH3789">
        <v>9350</v>
      </c>
      <c r="AI3789">
        <v>3788</v>
      </c>
      <c r="AJ3789" t="s">
        <v>11150</v>
      </c>
      <c r="AK3789" t="s">
        <v>12027</v>
      </c>
      <c r="AL3789" t="s">
        <v>12032</v>
      </c>
      <c r="AM3789" t="s">
        <v>11323</v>
      </c>
      <c r="AN3789">
        <v>1</v>
      </c>
      <c r="AO3789" s="10" t="s">
        <v>12038</v>
      </c>
      <c r="AP3789" t="str" cm="1">
        <f t="array" ref="AP3789">_xlfn.IFS(
  Table1[[#This Row],[Age]]&lt;=25, "18-25",
  Table1[[#This Row],[Age]]&lt;=35, "26-35",
  Table1[[#This Row],[Age]]&lt;=45, "36-45",
  Table1[[#This Row],[Age]]&lt;=60, "46-60",
  TRUE, "60+")</f>
        <v>60+</v>
      </c>
    </row>
    <row r="3790" spans="1:42" x14ac:dyDescent="0.3">
      <c r="A3790">
        <v>3789</v>
      </c>
      <c r="B3790" t="s">
        <v>29</v>
      </c>
      <c r="C3790" t="s">
        <v>86</v>
      </c>
      <c r="D3790">
        <v>59</v>
      </c>
      <c r="E3790" t="s">
        <v>106</v>
      </c>
      <c r="F3790" t="s">
        <v>3896</v>
      </c>
      <c r="G3790" t="s">
        <v>5144</v>
      </c>
      <c r="H3790">
        <v>19458798642</v>
      </c>
      <c r="I3790" t="s">
        <v>5861</v>
      </c>
      <c r="J3790" t="s">
        <v>7291</v>
      </c>
      <c r="K3790">
        <v>4623.16</v>
      </c>
      <c r="L3790" s="12" t="s">
        <v>9528</v>
      </c>
      <c r="M3790" s="10" t="s">
        <v>11180</v>
      </c>
      <c r="N3790">
        <v>3789</v>
      </c>
      <c r="O3790">
        <v>45020</v>
      </c>
      <c r="P3790" t="s">
        <v>11403</v>
      </c>
      <c r="Q3790" s="16">
        <v>2521.61</v>
      </c>
      <c r="R3790">
        <v>7144.77</v>
      </c>
      <c r="S3790">
        <v>99</v>
      </c>
      <c r="T3790">
        <v>3789</v>
      </c>
      <c r="U3790">
        <v>1068.79</v>
      </c>
      <c r="V3790" t="s">
        <v>11412</v>
      </c>
      <c r="W3790">
        <v>1.55</v>
      </c>
      <c r="X3790">
        <v>36</v>
      </c>
      <c r="Y3790" t="s">
        <v>9811</v>
      </c>
      <c r="Z3790" t="s">
        <v>12012</v>
      </c>
      <c r="AA3790">
        <v>3789</v>
      </c>
      <c r="AB3790" t="s">
        <v>12016</v>
      </c>
      <c r="AC3790">
        <v>7679.3</v>
      </c>
      <c r="AD3790">
        <v>1700.87</v>
      </c>
      <c r="AE3790">
        <v>85.04</v>
      </c>
      <c r="AF3790" t="s">
        <v>11328</v>
      </c>
      <c r="AG3790" t="s">
        <v>11151</v>
      </c>
      <c r="AH3790">
        <v>5839</v>
      </c>
      <c r="AI3790">
        <v>3789</v>
      </c>
      <c r="AJ3790" t="s">
        <v>11100</v>
      </c>
      <c r="AK3790" t="s">
        <v>12028</v>
      </c>
      <c r="AL3790" t="s">
        <v>12031</v>
      </c>
      <c r="AM3790" t="s">
        <v>11394</v>
      </c>
      <c r="AN3790">
        <v>1</v>
      </c>
      <c r="AO3790" s="10" t="s">
        <v>12037</v>
      </c>
      <c r="AP3790" t="str" cm="1">
        <f t="array" ref="AP3790">_xlfn.IFS(
  Table1[[#This Row],[Age]]&lt;=25, "18-25",
  Table1[[#This Row],[Age]]&lt;=35, "26-35",
  Table1[[#This Row],[Age]]&lt;=45, "36-45",
  Table1[[#This Row],[Age]]&lt;=60, "46-60",
  TRUE, "60+")</f>
        <v>46-60</v>
      </c>
    </row>
    <row r="3791" spans="1:42" x14ac:dyDescent="0.3">
      <c r="A3791">
        <v>3790</v>
      </c>
      <c r="B3791" t="s">
        <v>46</v>
      </c>
      <c r="C3791" t="s">
        <v>95</v>
      </c>
      <c r="D3791">
        <v>36</v>
      </c>
      <c r="E3791" t="s">
        <v>105</v>
      </c>
      <c r="F3791" t="s">
        <v>3897</v>
      </c>
      <c r="G3791" t="s">
        <v>5148</v>
      </c>
      <c r="H3791">
        <v>19458798643</v>
      </c>
      <c r="I3791" t="s">
        <v>6128</v>
      </c>
      <c r="J3791" t="s">
        <v>7291</v>
      </c>
      <c r="K3791">
        <v>3784.6</v>
      </c>
      <c r="L3791" s="12" t="s">
        <v>10316</v>
      </c>
      <c r="M3791" s="10" t="s">
        <v>11150</v>
      </c>
      <c r="N3791">
        <v>3790</v>
      </c>
      <c r="O3791">
        <v>45185</v>
      </c>
      <c r="P3791" t="s">
        <v>11403</v>
      </c>
      <c r="Q3791" s="16">
        <v>4797.28</v>
      </c>
      <c r="R3791">
        <v>-1012.68</v>
      </c>
      <c r="S3791">
        <v>29</v>
      </c>
      <c r="T3791">
        <v>3790</v>
      </c>
      <c r="U3791">
        <v>16782.82</v>
      </c>
      <c r="V3791" t="s">
        <v>11411</v>
      </c>
      <c r="W3791">
        <v>1.1000000000000001</v>
      </c>
      <c r="X3791">
        <v>48</v>
      </c>
      <c r="Y3791" t="s">
        <v>9930</v>
      </c>
      <c r="Z3791" t="s">
        <v>12010</v>
      </c>
      <c r="AA3791">
        <v>3790</v>
      </c>
      <c r="AB3791" t="s">
        <v>12017</v>
      </c>
      <c r="AC3791">
        <v>4907.93</v>
      </c>
      <c r="AD3791">
        <v>2807.48</v>
      </c>
      <c r="AE3791">
        <v>140.37</v>
      </c>
      <c r="AF3791" t="s">
        <v>11236</v>
      </c>
      <c r="AG3791" t="s">
        <v>11174</v>
      </c>
      <c r="AH3791">
        <v>7106</v>
      </c>
      <c r="AI3791">
        <v>3790</v>
      </c>
      <c r="AJ3791" t="s">
        <v>11207</v>
      </c>
      <c r="AK3791" t="s">
        <v>12027</v>
      </c>
      <c r="AL3791" t="s">
        <v>12032</v>
      </c>
      <c r="AM3791" t="s">
        <v>11207</v>
      </c>
      <c r="AN3791">
        <v>1</v>
      </c>
      <c r="AO3791" s="10" t="s">
        <v>12042</v>
      </c>
      <c r="AP3791" t="str" cm="1">
        <f t="array" ref="AP3791">_xlfn.IFS(
  Table1[[#This Row],[Age]]&lt;=25, "18-25",
  Table1[[#This Row],[Age]]&lt;=35, "26-35",
  Table1[[#This Row],[Age]]&lt;=45, "36-45",
  Table1[[#This Row],[Age]]&lt;=60, "46-60",
  TRUE, "60+")</f>
        <v>36-45</v>
      </c>
    </row>
    <row r="3792" spans="1:42" x14ac:dyDescent="0.3">
      <c r="A3792">
        <v>3791</v>
      </c>
      <c r="B3792" t="s">
        <v>23</v>
      </c>
      <c r="C3792" t="s">
        <v>82</v>
      </c>
      <c r="D3792">
        <v>28</v>
      </c>
      <c r="E3792" t="s">
        <v>104</v>
      </c>
      <c r="F3792" t="s">
        <v>3898</v>
      </c>
      <c r="G3792" t="s">
        <v>5144</v>
      </c>
      <c r="H3792">
        <v>19458798644</v>
      </c>
      <c r="I3792" t="s">
        <v>5486</v>
      </c>
      <c r="J3792" t="s">
        <v>7292</v>
      </c>
      <c r="K3792">
        <v>640.67999999999995</v>
      </c>
      <c r="L3792" s="12" t="s">
        <v>10317</v>
      </c>
      <c r="M3792" s="10" t="s">
        <v>11232</v>
      </c>
      <c r="N3792">
        <v>3791</v>
      </c>
      <c r="O3792">
        <v>45234</v>
      </c>
      <c r="P3792" t="s">
        <v>11404</v>
      </c>
      <c r="Q3792" s="16">
        <v>959.87</v>
      </c>
      <c r="R3792">
        <v>-319.19</v>
      </c>
      <c r="S3792">
        <v>13</v>
      </c>
      <c r="T3792">
        <v>3791</v>
      </c>
      <c r="U3792">
        <v>32020.959999999999</v>
      </c>
      <c r="V3792" t="s">
        <v>11411</v>
      </c>
      <c r="W3792">
        <v>5.58</v>
      </c>
      <c r="X3792">
        <v>12</v>
      </c>
      <c r="Y3792" t="s">
        <v>9778</v>
      </c>
      <c r="Z3792" t="s">
        <v>12010</v>
      </c>
      <c r="AA3792">
        <v>3791</v>
      </c>
      <c r="AB3792" t="s">
        <v>12015</v>
      </c>
      <c r="AC3792">
        <v>1858.13</v>
      </c>
      <c r="AD3792">
        <v>708.34</v>
      </c>
      <c r="AE3792">
        <v>35.42</v>
      </c>
      <c r="AF3792" t="s">
        <v>11197</v>
      </c>
      <c r="AG3792" t="s">
        <v>11135</v>
      </c>
      <c r="AH3792">
        <v>5656</v>
      </c>
      <c r="AI3792">
        <v>3791</v>
      </c>
      <c r="AJ3792" t="s">
        <v>11250</v>
      </c>
      <c r="AK3792" t="s">
        <v>12028</v>
      </c>
      <c r="AL3792" t="s">
        <v>12032</v>
      </c>
      <c r="AM3792" t="s">
        <v>11189</v>
      </c>
      <c r="AN3792">
        <v>1</v>
      </c>
      <c r="AO3792" s="10" t="s">
        <v>12040</v>
      </c>
      <c r="AP3792" t="str" cm="1">
        <f t="array" ref="AP3792">_xlfn.IFS(
  Table1[[#This Row],[Age]]&lt;=25, "18-25",
  Table1[[#This Row],[Age]]&lt;=35, "26-35",
  Table1[[#This Row],[Age]]&lt;=45, "36-45",
  Table1[[#This Row],[Age]]&lt;=60, "46-60",
  TRUE, "60+")</f>
        <v>26-35</v>
      </c>
    </row>
    <row r="3793" spans="1:42" x14ac:dyDescent="0.3">
      <c r="A3793">
        <v>3792</v>
      </c>
      <c r="B3793" t="s">
        <v>49</v>
      </c>
      <c r="C3793" t="s">
        <v>82</v>
      </c>
      <c r="D3793">
        <v>20</v>
      </c>
      <c r="E3793" t="s">
        <v>105</v>
      </c>
      <c r="F3793" t="s">
        <v>3899</v>
      </c>
      <c r="G3793" t="s">
        <v>5115</v>
      </c>
      <c r="H3793">
        <v>19458798645</v>
      </c>
      <c r="I3793" t="s">
        <v>6022</v>
      </c>
      <c r="J3793" t="s">
        <v>7292</v>
      </c>
      <c r="K3793">
        <v>1743.41</v>
      </c>
      <c r="L3793" s="12" t="s">
        <v>10318</v>
      </c>
      <c r="M3793" s="10" t="s">
        <v>11330</v>
      </c>
      <c r="N3793">
        <v>3792</v>
      </c>
      <c r="O3793">
        <v>44970</v>
      </c>
      <c r="P3793" t="s">
        <v>11402</v>
      </c>
      <c r="Q3793" s="16">
        <v>61.18</v>
      </c>
      <c r="R3793">
        <v>1682.23</v>
      </c>
      <c r="S3793">
        <v>73</v>
      </c>
      <c r="T3793">
        <v>3792</v>
      </c>
      <c r="U3793">
        <v>28385.98</v>
      </c>
      <c r="V3793" t="s">
        <v>11411</v>
      </c>
      <c r="W3793">
        <v>9.11</v>
      </c>
      <c r="X3793">
        <v>60</v>
      </c>
      <c r="Y3793" t="s">
        <v>8278</v>
      </c>
      <c r="Z3793" t="s">
        <v>12011</v>
      </c>
      <c r="AA3793">
        <v>3792</v>
      </c>
      <c r="AB3793" t="s">
        <v>12016</v>
      </c>
      <c r="AC3793">
        <v>3327.23</v>
      </c>
      <c r="AD3793">
        <v>4525.55</v>
      </c>
      <c r="AE3793">
        <v>226.28</v>
      </c>
      <c r="AF3793" t="s">
        <v>11112</v>
      </c>
      <c r="AG3793" t="s">
        <v>11127</v>
      </c>
      <c r="AH3793">
        <v>9435</v>
      </c>
      <c r="AI3793">
        <v>3792</v>
      </c>
      <c r="AJ3793" t="s">
        <v>11322</v>
      </c>
      <c r="AK3793" t="s">
        <v>12027</v>
      </c>
      <c r="AL3793" t="s">
        <v>12032</v>
      </c>
      <c r="AM3793" t="s">
        <v>11107</v>
      </c>
      <c r="AN3793">
        <v>1</v>
      </c>
      <c r="AO3793" s="10" t="s">
        <v>12045</v>
      </c>
      <c r="AP3793" t="str" cm="1">
        <f t="array" ref="AP3793">_xlfn.IFS(
  Table1[[#This Row],[Age]]&lt;=25, "18-25",
  Table1[[#This Row],[Age]]&lt;=35, "26-35",
  Table1[[#This Row],[Age]]&lt;=45, "36-45",
  Table1[[#This Row],[Age]]&lt;=60, "46-60",
  TRUE, "60+")</f>
        <v>18-25</v>
      </c>
    </row>
    <row r="3794" spans="1:42" x14ac:dyDescent="0.3">
      <c r="A3794">
        <v>3793</v>
      </c>
      <c r="B3794" t="s">
        <v>41</v>
      </c>
      <c r="C3794" t="s">
        <v>54</v>
      </c>
      <c r="D3794">
        <v>47</v>
      </c>
      <c r="E3794" t="s">
        <v>104</v>
      </c>
      <c r="F3794" t="s">
        <v>3900</v>
      </c>
      <c r="G3794" t="s">
        <v>5132</v>
      </c>
      <c r="H3794">
        <v>19458798646</v>
      </c>
      <c r="I3794" t="s">
        <v>6146</v>
      </c>
      <c r="J3794" t="s">
        <v>7291</v>
      </c>
      <c r="K3794">
        <v>4448.21</v>
      </c>
      <c r="L3794" s="12" t="s">
        <v>10000</v>
      </c>
      <c r="M3794" s="10" t="s">
        <v>11091</v>
      </c>
      <c r="N3794">
        <v>3793</v>
      </c>
      <c r="O3794">
        <v>45242</v>
      </c>
      <c r="P3794" t="s">
        <v>11404</v>
      </c>
      <c r="Q3794" s="16">
        <v>1521.7</v>
      </c>
      <c r="R3794">
        <v>2926.51</v>
      </c>
      <c r="S3794">
        <v>43</v>
      </c>
      <c r="T3794">
        <v>3793</v>
      </c>
      <c r="U3794">
        <v>26995.31</v>
      </c>
      <c r="V3794" t="s">
        <v>11412</v>
      </c>
      <c r="W3794">
        <v>6.27</v>
      </c>
      <c r="X3794">
        <v>60</v>
      </c>
      <c r="Y3794" t="s">
        <v>11881</v>
      </c>
      <c r="Z3794" t="s">
        <v>12011</v>
      </c>
      <c r="AA3794">
        <v>3793</v>
      </c>
      <c r="AB3794" t="s">
        <v>12016</v>
      </c>
      <c r="AC3794">
        <v>2199.36</v>
      </c>
      <c r="AD3794">
        <v>1499.05</v>
      </c>
      <c r="AE3794">
        <v>74.95</v>
      </c>
      <c r="AF3794" t="s">
        <v>11341</v>
      </c>
      <c r="AG3794" t="s">
        <v>11366</v>
      </c>
      <c r="AH3794">
        <v>2675</v>
      </c>
      <c r="AI3794">
        <v>3793</v>
      </c>
      <c r="AJ3794" t="s">
        <v>11335</v>
      </c>
      <c r="AK3794" t="s">
        <v>12027</v>
      </c>
      <c r="AL3794" t="s">
        <v>12031</v>
      </c>
      <c r="AM3794" t="s">
        <v>11262</v>
      </c>
      <c r="AN3794">
        <v>1</v>
      </c>
      <c r="AO3794" s="10" t="s">
        <v>12040</v>
      </c>
      <c r="AP3794" t="str" cm="1">
        <f t="array" ref="AP3794">_xlfn.IFS(
  Table1[[#This Row],[Age]]&lt;=25, "18-25",
  Table1[[#This Row],[Age]]&lt;=35, "26-35",
  Table1[[#This Row],[Age]]&lt;=45, "36-45",
  Table1[[#This Row],[Age]]&lt;=60, "46-60",
  TRUE, "60+")</f>
        <v>46-60</v>
      </c>
    </row>
    <row r="3795" spans="1:42" x14ac:dyDescent="0.3">
      <c r="A3795">
        <v>3794</v>
      </c>
      <c r="B3795" t="s">
        <v>45</v>
      </c>
      <c r="C3795" t="s">
        <v>82</v>
      </c>
      <c r="D3795">
        <v>60</v>
      </c>
      <c r="E3795" t="s">
        <v>104</v>
      </c>
      <c r="F3795" t="s">
        <v>3901</v>
      </c>
      <c r="G3795" t="s">
        <v>5144</v>
      </c>
      <c r="H3795">
        <v>19458798647</v>
      </c>
      <c r="I3795" t="s">
        <v>5615</v>
      </c>
      <c r="J3795" t="s">
        <v>7291</v>
      </c>
      <c r="K3795">
        <v>8307.81</v>
      </c>
      <c r="L3795" s="12" t="s">
        <v>10319</v>
      </c>
      <c r="M3795" s="10" t="s">
        <v>11285</v>
      </c>
      <c r="N3795">
        <v>3794</v>
      </c>
      <c r="O3795">
        <v>44984</v>
      </c>
      <c r="P3795" t="s">
        <v>11402</v>
      </c>
      <c r="Q3795" s="16">
        <v>3194.61</v>
      </c>
      <c r="R3795">
        <v>11502.42</v>
      </c>
      <c r="S3795">
        <v>41</v>
      </c>
      <c r="T3795">
        <v>3794</v>
      </c>
      <c r="U3795">
        <v>38846.46</v>
      </c>
      <c r="V3795" t="s">
        <v>11411</v>
      </c>
      <c r="W3795">
        <v>8.76</v>
      </c>
      <c r="X3795">
        <v>48</v>
      </c>
      <c r="Y3795" t="s">
        <v>11602</v>
      </c>
      <c r="Z3795" t="s">
        <v>12012</v>
      </c>
      <c r="AA3795">
        <v>3794</v>
      </c>
      <c r="AB3795" t="s">
        <v>12015</v>
      </c>
      <c r="AC3795">
        <v>2710.62</v>
      </c>
      <c r="AD3795">
        <v>1311.55</v>
      </c>
      <c r="AE3795">
        <v>65.58</v>
      </c>
      <c r="AF3795" t="s">
        <v>11305</v>
      </c>
      <c r="AG3795" t="s">
        <v>11236</v>
      </c>
      <c r="AH3795">
        <v>3668</v>
      </c>
      <c r="AI3795">
        <v>3794</v>
      </c>
      <c r="AJ3795" t="s">
        <v>11096</v>
      </c>
      <c r="AK3795" t="s">
        <v>12027</v>
      </c>
      <c r="AL3795" t="s">
        <v>12032</v>
      </c>
      <c r="AM3795" t="s">
        <v>11073</v>
      </c>
      <c r="AN3795">
        <v>1</v>
      </c>
      <c r="AO3795" s="10" t="s">
        <v>12045</v>
      </c>
      <c r="AP3795" t="str" cm="1">
        <f t="array" ref="AP3795">_xlfn.IFS(
  Table1[[#This Row],[Age]]&lt;=25, "18-25",
  Table1[[#This Row],[Age]]&lt;=35, "26-35",
  Table1[[#This Row],[Age]]&lt;=45, "36-45",
  Table1[[#This Row],[Age]]&lt;=60, "46-60",
  TRUE, "60+")</f>
        <v>46-60</v>
      </c>
    </row>
    <row r="3796" spans="1:42" x14ac:dyDescent="0.3">
      <c r="A3796">
        <v>3795</v>
      </c>
      <c r="B3796" t="s">
        <v>15</v>
      </c>
      <c r="C3796" t="s">
        <v>53</v>
      </c>
      <c r="D3796">
        <v>55</v>
      </c>
      <c r="E3796" t="s">
        <v>105</v>
      </c>
      <c r="F3796" t="s">
        <v>3902</v>
      </c>
      <c r="G3796" t="s">
        <v>5113</v>
      </c>
      <c r="H3796">
        <v>19458798648</v>
      </c>
      <c r="I3796" t="s">
        <v>6988</v>
      </c>
      <c r="J3796" t="s">
        <v>7292</v>
      </c>
      <c r="K3796">
        <v>1300.9100000000001</v>
      </c>
      <c r="L3796" s="12" t="s">
        <v>10320</v>
      </c>
      <c r="M3796" s="10" t="s">
        <v>11313</v>
      </c>
      <c r="N3796">
        <v>3795</v>
      </c>
      <c r="O3796">
        <v>45021</v>
      </c>
      <c r="P3796" t="s">
        <v>11404</v>
      </c>
      <c r="Q3796" s="16">
        <v>2964.33</v>
      </c>
      <c r="R3796">
        <v>4265.24</v>
      </c>
      <c r="S3796">
        <v>75</v>
      </c>
      <c r="T3796">
        <v>3795</v>
      </c>
      <c r="U3796">
        <v>12409.49</v>
      </c>
      <c r="V3796" t="s">
        <v>11411</v>
      </c>
      <c r="W3796">
        <v>10</v>
      </c>
      <c r="X3796">
        <v>12</v>
      </c>
      <c r="Y3796" t="s">
        <v>9446</v>
      </c>
      <c r="Z3796" t="s">
        <v>12012</v>
      </c>
      <c r="AA3796">
        <v>3795</v>
      </c>
      <c r="AB3796" t="s">
        <v>12015</v>
      </c>
      <c r="AC3796">
        <v>8871.2199999999993</v>
      </c>
      <c r="AD3796">
        <v>2228.37</v>
      </c>
      <c r="AE3796">
        <v>111.42</v>
      </c>
      <c r="AF3796" t="s">
        <v>11251</v>
      </c>
      <c r="AG3796" t="s">
        <v>11133</v>
      </c>
      <c r="AH3796">
        <v>771</v>
      </c>
      <c r="AI3796">
        <v>3795</v>
      </c>
      <c r="AJ3796" t="s">
        <v>11292</v>
      </c>
      <c r="AK3796" t="s">
        <v>12028</v>
      </c>
      <c r="AL3796" t="s">
        <v>12032</v>
      </c>
      <c r="AM3796" t="s">
        <v>11131</v>
      </c>
      <c r="AN3796">
        <v>1</v>
      </c>
      <c r="AO3796" s="10" t="s">
        <v>12037</v>
      </c>
      <c r="AP3796" t="str" cm="1">
        <f t="array" ref="AP3796">_xlfn.IFS(
  Table1[[#This Row],[Age]]&lt;=25, "18-25",
  Table1[[#This Row],[Age]]&lt;=35, "26-35",
  Table1[[#This Row],[Age]]&lt;=45, "36-45",
  Table1[[#This Row],[Age]]&lt;=60, "46-60",
  TRUE, "60+")</f>
        <v>46-60</v>
      </c>
    </row>
    <row r="3797" spans="1:42" x14ac:dyDescent="0.3">
      <c r="A3797">
        <v>3796</v>
      </c>
      <c r="B3797" t="s">
        <v>9</v>
      </c>
      <c r="C3797" t="s">
        <v>62</v>
      </c>
      <c r="D3797">
        <v>23</v>
      </c>
      <c r="E3797" t="s">
        <v>105</v>
      </c>
      <c r="F3797" t="s">
        <v>3903</v>
      </c>
      <c r="G3797" t="s">
        <v>5114</v>
      </c>
      <c r="H3797">
        <v>19458798649</v>
      </c>
      <c r="I3797" t="s">
        <v>5356</v>
      </c>
      <c r="J3797" t="s">
        <v>7291</v>
      </c>
      <c r="K3797">
        <v>1134.8499999999999</v>
      </c>
      <c r="L3797" s="12" t="s">
        <v>10321</v>
      </c>
      <c r="M3797" s="10" t="s">
        <v>11227</v>
      </c>
      <c r="N3797">
        <v>3796</v>
      </c>
      <c r="O3797">
        <v>45068</v>
      </c>
      <c r="P3797" t="s">
        <v>11402</v>
      </c>
      <c r="Q3797" s="16">
        <v>1216.21</v>
      </c>
      <c r="R3797">
        <v>-81.36</v>
      </c>
      <c r="S3797">
        <v>88</v>
      </c>
      <c r="T3797">
        <v>3796</v>
      </c>
      <c r="U3797">
        <v>34248.36</v>
      </c>
      <c r="V3797" t="s">
        <v>11413</v>
      </c>
      <c r="W3797">
        <v>2.61</v>
      </c>
      <c r="X3797">
        <v>24</v>
      </c>
      <c r="Y3797" t="s">
        <v>9316</v>
      </c>
      <c r="Z3797" t="s">
        <v>12011</v>
      </c>
      <c r="AA3797">
        <v>3796</v>
      </c>
      <c r="AB3797" t="s">
        <v>12017</v>
      </c>
      <c r="AC3797">
        <v>2548.2600000000002</v>
      </c>
      <c r="AD3797">
        <v>1827.59</v>
      </c>
      <c r="AE3797">
        <v>91.38</v>
      </c>
      <c r="AF3797" t="s">
        <v>11253</v>
      </c>
      <c r="AG3797" t="s">
        <v>11057</v>
      </c>
      <c r="AH3797">
        <v>7218</v>
      </c>
      <c r="AI3797">
        <v>3796</v>
      </c>
      <c r="AJ3797" t="s">
        <v>11304</v>
      </c>
      <c r="AK3797" t="s">
        <v>12027</v>
      </c>
      <c r="AL3797" t="s">
        <v>12032</v>
      </c>
      <c r="AM3797" t="s">
        <v>11064</v>
      </c>
      <c r="AN3797">
        <v>1</v>
      </c>
      <c r="AO3797" s="10" t="s">
        <v>12046</v>
      </c>
      <c r="AP3797" t="str" cm="1">
        <f t="array" ref="AP3797">_xlfn.IFS(
  Table1[[#This Row],[Age]]&lt;=25, "18-25",
  Table1[[#This Row],[Age]]&lt;=35, "26-35",
  Table1[[#This Row],[Age]]&lt;=45, "36-45",
  Table1[[#This Row],[Age]]&lt;=60, "46-60",
  TRUE, "60+")</f>
        <v>18-25</v>
      </c>
    </row>
    <row r="3798" spans="1:42" x14ac:dyDescent="0.3">
      <c r="A3798">
        <v>3797</v>
      </c>
      <c r="B3798" t="s">
        <v>14</v>
      </c>
      <c r="C3798" t="s">
        <v>92</v>
      </c>
      <c r="D3798">
        <v>64</v>
      </c>
      <c r="E3798" t="s">
        <v>105</v>
      </c>
      <c r="F3798" t="s">
        <v>3904</v>
      </c>
      <c r="G3798" t="s">
        <v>5117</v>
      </c>
      <c r="H3798">
        <v>19458798650</v>
      </c>
      <c r="I3798" t="s">
        <v>6182</v>
      </c>
      <c r="J3798" t="s">
        <v>7292</v>
      </c>
      <c r="K3798">
        <v>8067.81</v>
      </c>
      <c r="L3798" s="12" t="s">
        <v>7597</v>
      </c>
      <c r="M3798" s="10" t="s">
        <v>11279</v>
      </c>
      <c r="N3798">
        <v>3797</v>
      </c>
      <c r="O3798">
        <v>45201</v>
      </c>
      <c r="P3798" t="s">
        <v>11402</v>
      </c>
      <c r="Q3798" s="16">
        <v>3311.26</v>
      </c>
      <c r="R3798">
        <v>4756.55</v>
      </c>
      <c r="S3798">
        <v>89</v>
      </c>
      <c r="T3798">
        <v>3797</v>
      </c>
      <c r="U3798">
        <v>30751.08</v>
      </c>
      <c r="V3798" t="s">
        <v>11411</v>
      </c>
      <c r="W3798">
        <v>6.94</v>
      </c>
      <c r="X3798">
        <v>12</v>
      </c>
      <c r="Y3798" t="s">
        <v>11615</v>
      </c>
      <c r="Z3798" t="s">
        <v>12012</v>
      </c>
      <c r="AA3798">
        <v>3797</v>
      </c>
      <c r="AB3798" t="s">
        <v>12017</v>
      </c>
      <c r="AC3798">
        <v>7534.43</v>
      </c>
      <c r="AD3798">
        <v>689.55</v>
      </c>
      <c r="AE3798">
        <v>34.479999999999997</v>
      </c>
      <c r="AF3798" t="s">
        <v>11340</v>
      </c>
      <c r="AG3798" t="s">
        <v>11258</v>
      </c>
      <c r="AH3798">
        <v>4394</v>
      </c>
      <c r="AI3798">
        <v>3797</v>
      </c>
      <c r="AJ3798" t="s">
        <v>11099</v>
      </c>
      <c r="AK3798" t="s">
        <v>12027</v>
      </c>
      <c r="AL3798" t="s">
        <v>12031</v>
      </c>
      <c r="AM3798" t="s">
        <v>11323</v>
      </c>
      <c r="AN3798">
        <v>1</v>
      </c>
      <c r="AO3798" s="10" t="s">
        <v>12044</v>
      </c>
      <c r="AP3798" t="str" cm="1">
        <f t="array" ref="AP3798">_xlfn.IFS(
  Table1[[#This Row],[Age]]&lt;=25, "18-25",
  Table1[[#This Row],[Age]]&lt;=35, "26-35",
  Table1[[#This Row],[Age]]&lt;=45, "36-45",
  Table1[[#This Row],[Age]]&lt;=60, "46-60",
  TRUE, "60+")</f>
        <v>60+</v>
      </c>
    </row>
    <row r="3799" spans="1:42" x14ac:dyDescent="0.3">
      <c r="A3799">
        <v>3798</v>
      </c>
      <c r="B3799" t="s">
        <v>25</v>
      </c>
      <c r="C3799" t="s">
        <v>70</v>
      </c>
      <c r="D3799">
        <v>52</v>
      </c>
      <c r="E3799" t="s">
        <v>106</v>
      </c>
      <c r="F3799" t="s">
        <v>3905</v>
      </c>
      <c r="G3799" t="s">
        <v>5118</v>
      </c>
      <c r="H3799">
        <v>19458798651</v>
      </c>
      <c r="I3799" t="s">
        <v>6925</v>
      </c>
      <c r="J3799" t="s">
        <v>7292</v>
      </c>
      <c r="K3799">
        <v>4973.92</v>
      </c>
      <c r="L3799" s="12" t="s">
        <v>8422</v>
      </c>
      <c r="M3799" s="10" t="s">
        <v>11254</v>
      </c>
      <c r="N3799">
        <v>3798</v>
      </c>
      <c r="O3799">
        <v>44931</v>
      </c>
      <c r="P3799" t="s">
        <v>11403</v>
      </c>
      <c r="Q3799" s="16">
        <v>4152.93</v>
      </c>
      <c r="R3799">
        <v>9126.85</v>
      </c>
      <c r="S3799">
        <v>58</v>
      </c>
      <c r="T3799">
        <v>3798</v>
      </c>
      <c r="U3799">
        <v>17610.580000000002</v>
      </c>
      <c r="V3799" t="s">
        <v>11411</v>
      </c>
      <c r="W3799">
        <v>4.75</v>
      </c>
      <c r="X3799">
        <v>48</v>
      </c>
      <c r="Y3799" t="s">
        <v>11585</v>
      </c>
      <c r="Z3799" t="s">
        <v>12011</v>
      </c>
      <c r="AA3799">
        <v>3798</v>
      </c>
      <c r="AB3799" t="s">
        <v>12016</v>
      </c>
      <c r="AC3799">
        <v>3718.88</v>
      </c>
      <c r="AD3799">
        <v>123.13</v>
      </c>
      <c r="AE3799">
        <v>6.16</v>
      </c>
      <c r="AF3799" t="s">
        <v>11362</v>
      </c>
      <c r="AG3799" t="s">
        <v>11366</v>
      </c>
      <c r="AH3799">
        <v>3114</v>
      </c>
      <c r="AI3799">
        <v>3798</v>
      </c>
      <c r="AJ3799" t="s">
        <v>11046</v>
      </c>
      <c r="AK3799" t="s">
        <v>12028</v>
      </c>
      <c r="AL3799" t="s">
        <v>12031</v>
      </c>
      <c r="AM3799" t="s">
        <v>11322</v>
      </c>
      <c r="AN3799">
        <v>1</v>
      </c>
      <c r="AO3799" s="10" t="s">
        <v>12039</v>
      </c>
      <c r="AP3799" t="str" cm="1">
        <f t="array" ref="AP3799">_xlfn.IFS(
  Table1[[#This Row],[Age]]&lt;=25, "18-25",
  Table1[[#This Row],[Age]]&lt;=35, "26-35",
  Table1[[#This Row],[Age]]&lt;=45, "36-45",
  Table1[[#This Row],[Age]]&lt;=60, "46-60",
  TRUE, "60+")</f>
        <v>46-60</v>
      </c>
    </row>
    <row r="3800" spans="1:42" x14ac:dyDescent="0.3">
      <c r="A3800">
        <v>3799</v>
      </c>
      <c r="B3800" t="s">
        <v>41</v>
      </c>
      <c r="C3800" t="s">
        <v>81</v>
      </c>
      <c r="D3800">
        <v>39</v>
      </c>
      <c r="E3800" t="s">
        <v>104</v>
      </c>
      <c r="F3800" t="s">
        <v>3906</v>
      </c>
      <c r="G3800" t="s">
        <v>5122</v>
      </c>
      <c r="H3800">
        <v>19458798652</v>
      </c>
      <c r="I3800" t="s">
        <v>5849</v>
      </c>
      <c r="J3800" t="s">
        <v>7291</v>
      </c>
      <c r="K3800">
        <v>3666.47</v>
      </c>
      <c r="L3800" s="12" t="s">
        <v>10322</v>
      </c>
      <c r="M3800" s="10" t="s">
        <v>11083</v>
      </c>
      <c r="N3800">
        <v>3799</v>
      </c>
      <c r="O3800">
        <v>45173</v>
      </c>
      <c r="P3800" t="s">
        <v>11402</v>
      </c>
      <c r="Q3800" s="16">
        <v>3439.11</v>
      </c>
      <c r="R3800">
        <v>7105.58</v>
      </c>
      <c r="S3800">
        <v>77</v>
      </c>
      <c r="T3800">
        <v>3799</v>
      </c>
      <c r="U3800">
        <v>11708.64</v>
      </c>
      <c r="V3800" t="s">
        <v>11411</v>
      </c>
      <c r="W3800">
        <v>2.88</v>
      </c>
      <c r="X3800">
        <v>24</v>
      </c>
      <c r="Y3800" t="s">
        <v>11729</v>
      </c>
      <c r="Z3800" t="s">
        <v>12011</v>
      </c>
      <c r="AA3800">
        <v>3799</v>
      </c>
      <c r="AB3800" t="s">
        <v>12015</v>
      </c>
      <c r="AC3800">
        <v>9111.98</v>
      </c>
      <c r="AD3800">
        <v>1605.21</v>
      </c>
      <c r="AE3800">
        <v>80.260000000000005</v>
      </c>
      <c r="AF3800" t="s">
        <v>11076</v>
      </c>
      <c r="AG3800" t="s">
        <v>11107</v>
      </c>
      <c r="AH3800">
        <v>4743</v>
      </c>
      <c r="AI3800">
        <v>3799</v>
      </c>
      <c r="AJ3800" t="s">
        <v>11298</v>
      </c>
      <c r="AK3800" t="s">
        <v>12029</v>
      </c>
      <c r="AL3800" t="s">
        <v>12031</v>
      </c>
      <c r="AM3800" t="s">
        <v>11309</v>
      </c>
      <c r="AN3800">
        <v>1</v>
      </c>
      <c r="AO3800" s="10" t="s">
        <v>12042</v>
      </c>
      <c r="AP3800" t="str" cm="1">
        <f t="array" ref="AP3800">_xlfn.IFS(
  Table1[[#This Row],[Age]]&lt;=25, "18-25",
  Table1[[#This Row],[Age]]&lt;=35, "26-35",
  Table1[[#This Row],[Age]]&lt;=45, "36-45",
  Table1[[#This Row],[Age]]&lt;=60, "46-60",
  TRUE, "60+")</f>
        <v>36-45</v>
      </c>
    </row>
    <row r="3801" spans="1:42" x14ac:dyDescent="0.3">
      <c r="A3801">
        <v>3800</v>
      </c>
      <c r="B3801" t="s">
        <v>50</v>
      </c>
      <c r="C3801" t="s">
        <v>93</v>
      </c>
      <c r="D3801">
        <v>28</v>
      </c>
      <c r="E3801" t="s">
        <v>104</v>
      </c>
      <c r="F3801" t="s">
        <v>3907</v>
      </c>
      <c r="G3801" t="s">
        <v>5119</v>
      </c>
      <c r="H3801">
        <v>19458798653</v>
      </c>
      <c r="I3801" t="s">
        <v>6791</v>
      </c>
      <c r="J3801" t="s">
        <v>7291</v>
      </c>
      <c r="K3801">
        <v>4667.3999999999996</v>
      </c>
      <c r="L3801" s="12" t="s">
        <v>8837</v>
      </c>
      <c r="M3801" s="10" t="s">
        <v>11286</v>
      </c>
      <c r="N3801">
        <v>3800</v>
      </c>
      <c r="O3801">
        <v>45049</v>
      </c>
      <c r="P3801" t="s">
        <v>11403</v>
      </c>
      <c r="Q3801" s="16">
        <v>3642.01</v>
      </c>
      <c r="R3801">
        <v>1025.3900000000001</v>
      </c>
      <c r="S3801">
        <v>14</v>
      </c>
      <c r="T3801">
        <v>3800</v>
      </c>
      <c r="U3801">
        <v>28571.8</v>
      </c>
      <c r="V3801" t="s">
        <v>11411</v>
      </c>
      <c r="W3801">
        <v>3.17</v>
      </c>
      <c r="X3801">
        <v>60</v>
      </c>
      <c r="Y3801" t="s">
        <v>11526</v>
      </c>
      <c r="Z3801" t="s">
        <v>12010</v>
      </c>
      <c r="AA3801">
        <v>3800</v>
      </c>
      <c r="AB3801" t="s">
        <v>12015</v>
      </c>
      <c r="AC3801">
        <v>6599.31</v>
      </c>
      <c r="AD3801">
        <v>3599.16</v>
      </c>
      <c r="AE3801">
        <v>179.96</v>
      </c>
      <c r="AF3801" t="s">
        <v>11289</v>
      </c>
      <c r="AG3801" t="s">
        <v>11207</v>
      </c>
      <c r="AH3801">
        <v>5297</v>
      </c>
      <c r="AI3801">
        <v>3800</v>
      </c>
      <c r="AJ3801" t="s">
        <v>11273</v>
      </c>
      <c r="AK3801" t="s">
        <v>12027</v>
      </c>
      <c r="AL3801" t="s">
        <v>12032</v>
      </c>
      <c r="AM3801" t="s">
        <v>11326</v>
      </c>
      <c r="AN3801">
        <v>-1</v>
      </c>
      <c r="AO3801" s="10" t="s">
        <v>12046</v>
      </c>
      <c r="AP3801" t="str" cm="1">
        <f t="array" ref="AP3801">_xlfn.IFS(
  Table1[[#This Row],[Age]]&lt;=25, "18-25",
  Table1[[#This Row],[Age]]&lt;=35, "26-35",
  Table1[[#This Row],[Age]]&lt;=45, "36-45",
  Table1[[#This Row],[Age]]&lt;=60, "46-60",
  TRUE, "60+")</f>
        <v>26-35</v>
      </c>
    </row>
    <row r="3802" spans="1:42" x14ac:dyDescent="0.3">
      <c r="A3802">
        <v>3801</v>
      </c>
      <c r="B3802" t="s">
        <v>45</v>
      </c>
      <c r="C3802" t="s">
        <v>75</v>
      </c>
      <c r="D3802">
        <v>25</v>
      </c>
      <c r="E3802" t="s">
        <v>105</v>
      </c>
      <c r="F3802" t="s">
        <v>3908</v>
      </c>
      <c r="G3802" t="s">
        <v>5126</v>
      </c>
      <c r="H3802">
        <v>19458798654</v>
      </c>
      <c r="I3802" t="s">
        <v>6053</v>
      </c>
      <c r="J3802" t="s">
        <v>7292</v>
      </c>
      <c r="K3802">
        <v>4167.38</v>
      </c>
      <c r="L3802" s="12" t="s">
        <v>7513</v>
      </c>
      <c r="M3802" s="10" t="s">
        <v>11081</v>
      </c>
      <c r="N3802">
        <v>3801</v>
      </c>
      <c r="O3802">
        <v>45208</v>
      </c>
      <c r="P3802" t="s">
        <v>11404</v>
      </c>
      <c r="Q3802" s="16">
        <v>1544.96</v>
      </c>
      <c r="R3802">
        <v>5712.34</v>
      </c>
      <c r="S3802">
        <v>41</v>
      </c>
      <c r="T3802">
        <v>3801</v>
      </c>
      <c r="U3802">
        <v>47312.26</v>
      </c>
      <c r="V3802" t="s">
        <v>11413</v>
      </c>
      <c r="W3802">
        <v>3.2</v>
      </c>
      <c r="X3802">
        <v>48</v>
      </c>
      <c r="Y3802" t="s">
        <v>11488</v>
      </c>
      <c r="Z3802" t="s">
        <v>12011</v>
      </c>
      <c r="AA3802">
        <v>3801</v>
      </c>
      <c r="AB3802" t="s">
        <v>12015</v>
      </c>
      <c r="AC3802">
        <v>7073.02</v>
      </c>
      <c r="AD3802">
        <v>945.26</v>
      </c>
      <c r="AE3802">
        <v>47.26</v>
      </c>
      <c r="AF3802" t="s">
        <v>11180</v>
      </c>
      <c r="AG3802" t="s">
        <v>11337</v>
      </c>
      <c r="AH3802">
        <v>1629</v>
      </c>
      <c r="AI3802">
        <v>3801</v>
      </c>
      <c r="AJ3802" t="s">
        <v>11276</v>
      </c>
      <c r="AK3802" t="s">
        <v>12028</v>
      </c>
      <c r="AL3802" t="s">
        <v>12031</v>
      </c>
      <c r="AM3802" t="s">
        <v>11313</v>
      </c>
      <c r="AN3802">
        <v>1</v>
      </c>
      <c r="AO3802" s="10" t="s">
        <v>12044</v>
      </c>
      <c r="AP3802" t="str" cm="1">
        <f t="array" ref="AP3802">_xlfn.IFS(
  Table1[[#This Row],[Age]]&lt;=25, "18-25",
  Table1[[#This Row],[Age]]&lt;=35, "26-35",
  Table1[[#This Row],[Age]]&lt;=45, "36-45",
  Table1[[#This Row],[Age]]&lt;=60, "46-60",
  TRUE, "60+")</f>
        <v>18-25</v>
      </c>
    </row>
    <row r="3803" spans="1:42" x14ac:dyDescent="0.3">
      <c r="A3803">
        <v>3802</v>
      </c>
      <c r="B3803" t="s">
        <v>23</v>
      </c>
      <c r="C3803" t="s">
        <v>79</v>
      </c>
      <c r="D3803">
        <v>44</v>
      </c>
      <c r="E3803" t="s">
        <v>104</v>
      </c>
      <c r="F3803" t="s">
        <v>3909</v>
      </c>
      <c r="G3803" t="s">
        <v>5131</v>
      </c>
      <c r="H3803">
        <v>19458798655</v>
      </c>
      <c r="I3803" t="s">
        <v>5542</v>
      </c>
      <c r="J3803" t="s">
        <v>7291</v>
      </c>
      <c r="K3803">
        <v>7840.75</v>
      </c>
      <c r="L3803" s="12" t="s">
        <v>9985</v>
      </c>
      <c r="M3803" s="10" t="s">
        <v>11320</v>
      </c>
      <c r="N3803">
        <v>3802</v>
      </c>
      <c r="O3803">
        <v>45040</v>
      </c>
      <c r="P3803" t="s">
        <v>11402</v>
      </c>
      <c r="Q3803" s="16">
        <v>2650.75</v>
      </c>
      <c r="R3803">
        <v>10491.5</v>
      </c>
      <c r="S3803">
        <v>67</v>
      </c>
      <c r="T3803">
        <v>3802</v>
      </c>
      <c r="U3803">
        <v>4741.1899999999996</v>
      </c>
      <c r="V3803" t="s">
        <v>11411</v>
      </c>
      <c r="W3803">
        <v>7.57</v>
      </c>
      <c r="X3803">
        <v>60</v>
      </c>
      <c r="Y3803" t="s">
        <v>11808</v>
      </c>
      <c r="Z3803" t="s">
        <v>12010</v>
      </c>
      <c r="AA3803">
        <v>3802</v>
      </c>
      <c r="AB3803" t="s">
        <v>12017</v>
      </c>
      <c r="AC3803">
        <v>5727.61</v>
      </c>
      <c r="AD3803">
        <v>862.49</v>
      </c>
      <c r="AE3803">
        <v>43.12</v>
      </c>
      <c r="AF3803" t="s">
        <v>11263</v>
      </c>
      <c r="AG3803" t="s">
        <v>11331</v>
      </c>
      <c r="AH3803">
        <v>1123</v>
      </c>
      <c r="AI3803">
        <v>3802</v>
      </c>
      <c r="AJ3803" t="s">
        <v>11053</v>
      </c>
      <c r="AK3803" t="s">
        <v>12027</v>
      </c>
      <c r="AL3803" t="s">
        <v>12032</v>
      </c>
      <c r="AM3803" t="s">
        <v>11298</v>
      </c>
      <c r="AN3803">
        <v>1</v>
      </c>
      <c r="AO3803" s="10" t="s">
        <v>12037</v>
      </c>
      <c r="AP3803" t="str" cm="1">
        <f t="array" ref="AP3803">_xlfn.IFS(
  Table1[[#This Row],[Age]]&lt;=25, "18-25",
  Table1[[#This Row],[Age]]&lt;=35, "26-35",
  Table1[[#This Row],[Age]]&lt;=45, "36-45",
  Table1[[#This Row],[Age]]&lt;=60, "46-60",
  TRUE, "60+")</f>
        <v>36-45</v>
      </c>
    </row>
    <row r="3804" spans="1:42" x14ac:dyDescent="0.3">
      <c r="A3804">
        <v>3803</v>
      </c>
      <c r="B3804" t="s">
        <v>7</v>
      </c>
      <c r="C3804" t="s">
        <v>63</v>
      </c>
      <c r="D3804">
        <v>46</v>
      </c>
      <c r="E3804" t="s">
        <v>104</v>
      </c>
      <c r="F3804" t="s">
        <v>3910</v>
      </c>
      <c r="G3804" t="s">
        <v>5117</v>
      </c>
      <c r="H3804">
        <v>19458798656</v>
      </c>
      <c r="I3804" t="s">
        <v>6688</v>
      </c>
      <c r="J3804" t="s">
        <v>7291</v>
      </c>
      <c r="K3804">
        <v>192.34</v>
      </c>
      <c r="L3804" s="12" t="s">
        <v>10323</v>
      </c>
      <c r="M3804" s="10" t="s">
        <v>11141</v>
      </c>
      <c r="N3804">
        <v>3803</v>
      </c>
      <c r="O3804">
        <v>45173</v>
      </c>
      <c r="P3804" t="s">
        <v>11402</v>
      </c>
      <c r="Q3804" s="16">
        <v>223.1</v>
      </c>
      <c r="R3804">
        <v>415.44</v>
      </c>
      <c r="S3804">
        <v>54</v>
      </c>
      <c r="T3804">
        <v>3803</v>
      </c>
      <c r="U3804">
        <v>47696.26</v>
      </c>
      <c r="V3804" t="s">
        <v>11411</v>
      </c>
      <c r="W3804">
        <v>4.2</v>
      </c>
      <c r="X3804">
        <v>48</v>
      </c>
      <c r="Y3804" t="s">
        <v>11956</v>
      </c>
      <c r="Z3804" t="s">
        <v>12012</v>
      </c>
      <c r="AA3804">
        <v>3803</v>
      </c>
      <c r="AB3804" t="s">
        <v>12017</v>
      </c>
      <c r="AC3804">
        <v>9343.89</v>
      </c>
      <c r="AD3804">
        <v>2661.4</v>
      </c>
      <c r="AE3804">
        <v>133.07</v>
      </c>
      <c r="AF3804" t="s">
        <v>11263</v>
      </c>
      <c r="AG3804" t="s">
        <v>11169</v>
      </c>
      <c r="AH3804">
        <v>5790</v>
      </c>
      <c r="AI3804">
        <v>3803</v>
      </c>
      <c r="AJ3804" t="s">
        <v>11177</v>
      </c>
      <c r="AK3804" t="s">
        <v>12029</v>
      </c>
      <c r="AL3804" t="s">
        <v>12032</v>
      </c>
      <c r="AM3804" t="s">
        <v>11224</v>
      </c>
      <c r="AN3804">
        <v>1</v>
      </c>
      <c r="AO3804" s="10" t="s">
        <v>12042</v>
      </c>
      <c r="AP3804" t="str" cm="1">
        <f t="array" ref="AP3804">_xlfn.IFS(
  Table1[[#This Row],[Age]]&lt;=25, "18-25",
  Table1[[#This Row],[Age]]&lt;=35, "26-35",
  Table1[[#This Row],[Age]]&lt;=45, "36-45",
  Table1[[#This Row],[Age]]&lt;=60, "46-60",
  TRUE, "60+")</f>
        <v>46-60</v>
      </c>
    </row>
    <row r="3805" spans="1:42" x14ac:dyDescent="0.3">
      <c r="A3805">
        <v>3804</v>
      </c>
      <c r="B3805" t="s">
        <v>51</v>
      </c>
      <c r="C3805" t="s">
        <v>60</v>
      </c>
      <c r="D3805">
        <v>25</v>
      </c>
      <c r="E3805" t="s">
        <v>104</v>
      </c>
      <c r="F3805" t="s">
        <v>3911</v>
      </c>
      <c r="G3805" t="s">
        <v>5113</v>
      </c>
      <c r="H3805">
        <v>19458798657</v>
      </c>
      <c r="I3805" t="s">
        <v>7083</v>
      </c>
      <c r="J3805" t="s">
        <v>7291</v>
      </c>
      <c r="K3805">
        <v>4388.2700000000004</v>
      </c>
      <c r="L3805" s="12" t="s">
        <v>7730</v>
      </c>
      <c r="M3805" s="10" t="s">
        <v>11186</v>
      </c>
      <c r="N3805">
        <v>3804</v>
      </c>
      <c r="O3805">
        <v>45290</v>
      </c>
      <c r="P3805" t="s">
        <v>11404</v>
      </c>
      <c r="Q3805" s="16">
        <v>1801.82</v>
      </c>
      <c r="R3805">
        <v>2586.4499999999998</v>
      </c>
      <c r="S3805">
        <v>6</v>
      </c>
      <c r="T3805">
        <v>3804</v>
      </c>
      <c r="U3805">
        <v>23773.15</v>
      </c>
      <c r="V3805" t="s">
        <v>11411</v>
      </c>
      <c r="W3805">
        <v>3.3</v>
      </c>
      <c r="X3805">
        <v>24</v>
      </c>
      <c r="Y3805" t="s">
        <v>9416</v>
      </c>
      <c r="Z3805" t="s">
        <v>12012</v>
      </c>
      <c r="AA3805">
        <v>3804</v>
      </c>
      <c r="AB3805" t="s">
        <v>12017</v>
      </c>
      <c r="AC3805">
        <v>2420.12</v>
      </c>
      <c r="AD3805">
        <v>3358.35</v>
      </c>
      <c r="AE3805">
        <v>167.92</v>
      </c>
      <c r="AF3805" t="s">
        <v>11115</v>
      </c>
      <c r="AG3805" t="s">
        <v>11222</v>
      </c>
      <c r="AH3805">
        <v>8228</v>
      </c>
      <c r="AI3805">
        <v>3804</v>
      </c>
      <c r="AJ3805" t="s">
        <v>11305</v>
      </c>
      <c r="AK3805" t="s">
        <v>12028</v>
      </c>
      <c r="AL3805" t="s">
        <v>12032</v>
      </c>
      <c r="AM3805" t="s">
        <v>11272</v>
      </c>
      <c r="AN3805">
        <v>1</v>
      </c>
      <c r="AO3805" s="10" t="s">
        <v>12036</v>
      </c>
      <c r="AP3805" t="str" cm="1">
        <f t="array" ref="AP3805">_xlfn.IFS(
  Table1[[#This Row],[Age]]&lt;=25, "18-25",
  Table1[[#This Row],[Age]]&lt;=35, "26-35",
  Table1[[#This Row],[Age]]&lt;=45, "36-45",
  Table1[[#This Row],[Age]]&lt;=60, "46-60",
  TRUE, "60+")</f>
        <v>18-25</v>
      </c>
    </row>
    <row r="3806" spans="1:42" x14ac:dyDescent="0.3">
      <c r="A3806">
        <v>3805</v>
      </c>
      <c r="B3806" t="s">
        <v>17</v>
      </c>
      <c r="C3806" t="s">
        <v>53</v>
      </c>
      <c r="D3806">
        <v>40</v>
      </c>
      <c r="E3806" t="s">
        <v>105</v>
      </c>
      <c r="F3806" t="s">
        <v>3912</v>
      </c>
      <c r="G3806" t="s">
        <v>5117</v>
      </c>
      <c r="H3806">
        <v>19458798658</v>
      </c>
      <c r="I3806" t="s">
        <v>6289</v>
      </c>
      <c r="J3806" t="s">
        <v>7292</v>
      </c>
      <c r="K3806">
        <v>1672.66</v>
      </c>
      <c r="L3806" s="12" t="s">
        <v>8388</v>
      </c>
      <c r="M3806" s="10" t="s">
        <v>11117</v>
      </c>
      <c r="N3806">
        <v>3805</v>
      </c>
      <c r="O3806">
        <v>44944</v>
      </c>
      <c r="P3806" t="s">
        <v>11404</v>
      </c>
      <c r="Q3806" s="16">
        <v>4080.46</v>
      </c>
      <c r="R3806">
        <v>5753.12</v>
      </c>
      <c r="S3806">
        <v>46</v>
      </c>
      <c r="T3806">
        <v>3805</v>
      </c>
      <c r="U3806">
        <v>35792.129999999997</v>
      </c>
      <c r="V3806" t="s">
        <v>11411</v>
      </c>
      <c r="W3806">
        <v>8.9700000000000006</v>
      </c>
      <c r="X3806">
        <v>12</v>
      </c>
      <c r="Y3806" t="s">
        <v>8150</v>
      </c>
      <c r="Z3806" t="s">
        <v>12012</v>
      </c>
      <c r="AA3806">
        <v>3805</v>
      </c>
      <c r="AB3806" t="s">
        <v>12016</v>
      </c>
      <c r="AC3806">
        <v>3577.16</v>
      </c>
      <c r="AD3806">
        <v>4934.1499999999996</v>
      </c>
      <c r="AE3806">
        <v>246.71</v>
      </c>
      <c r="AF3806" t="s">
        <v>11179</v>
      </c>
      <c r="AG3806" t="s">
        <v>11288</v>
      </c>
      <c r="AH3806">
        <v>1763</v>
      </c>
      <c r="AI3806">
        <v>3805</v>
      </c>
      <c r="AJ3806" t="s">
        <v>11239</v>
      </c>
      <c r="AK3806" t="s">
        <v>12029</v>
      </c>
      <c r="AL3806" t="s">
        <v>12032</v>
      </c>
      <c r="AM3806" t="s">
        <v>11141</v>
      </c>
      <c r="AN3806">
        <v>1</v>
      </c>
      <c r="AO3806" s="10" t="s">
        <v>12039</v>
      </c>
      <c r="AP3806" t="str" cm="1">
        <f t="array" ref="AP3806">_xlfn.IFS(
  Table1[[#This Row],[Age]]&lt;=25, "18-25",
  Table1[[#This Row],[Age]]&lt;=35, "26-35",
  Table1[[#This Row],[Age]]&lt;=45, "36-45",
  Table1[[#This Row],[Age]]&lt;=60, "46-60",
  TRUE, "60+")</f>
        <v>36-45</v>
      </c>
    </row>
    <row r="3807" spans="1:42" x14ac:dyDescent="0.3">
      <c r="A3807">
        <v>3806</v>
      </c>
      <c r="B3807" t="s">
        <v>7</v>
      </c>
      <c r="C3807" t="s">
        <v>88</v>
      </c>
      <c r="D3807">
        <v>46</v>
      </c>
      <c r="E3807" t="s">
        <v>104</v>
      </c>
      <c r="F3807" t="s">
        <v>3913</v>
      </c>
      <c r="G3807" t="s">
        <v>5128</v>
      </c>
      <c r="H3807">
        <v>19458798659</v>
      </c>
      <c r="I3807" t="s">
        <v>6801</v>
      </c>
      <c r="J3807" t="s">
        <v>7292</v>
      </c>
      <c r="K3807">
        <v>3152.03</v>
      </c>
      <c r="L3807" s="12" t="s">
        <v>10324</v>
      </c>
      <c r="M3807" s="10" t="s">
        <v>11355</v>
      </c>
      <c r="N3807">
        <v>3806</v>
      </c>
      <c r="O3807">
        <v>45099</v>
      </c>
      <c r="P3807" t="s">
        <v>11402</v>
      </c>
      <c r="Q3807" s="16">
        <v>3952.65</v>
      </c>
      <c r="R3807">
        <v>-800.62</v>
      </c>
      <c r="S3807">
        <v>77</v>
      </c>
      <c r="T3807">
        <v>3806</v>
      </c>
      <c r="U3807">
        <v>40357.03</v>
      </c>
      <c r="V3807" t="s">
        <v>11412</v>
      </c>
      <c r="W3807">
        <v>1.31</v>
      </c>
      <c r="X3807">
        <v>60</v>
      </c>
      <c r="Y3807" t="s">
        <v>11793</v>
      </c>
      <c r="Z3807" t="s">
        <v>12010</v>
      </c>
      <c r="AA3807">
        <v>3806</v>
      </c>
      <c r="AB3807" t="s">
        <v>12015</v>
      </c>
      <c r="AC3807">
        <v>9140.9599999999991</v>
      </c>
      <c r="AD3807">
        <v>417</v>
      </c>
      <c r="AE3807">
        <v>20.85</v>
      </c>
      <c r="AF3807" t="s">
        <v>11378</v>
      </c>
      <c r="AG3807" t="s">
        <v>11101</v>
      </c>
      <c r="AH3807">
        <v>8547</v>
      </c>
      <c r="AI3807">
        <v>3806</v>
      </c>
      <c r="AJ3807" t="s">
        <v>11375</v>
      </c>
      <c r="AK3807" t="s">
        <v>12028</v>
      </c>
      <c r="AL3807" t="s">
        <v>12031</v>
      </c>
      <c r="AM3807" t="s">
        <v>11268</v>
      </c>
      <c r="AN3807">
        <v>1</v>
      </c>
      <c r="AO3807" s="10" t="s">
        <v>12043</v>
      </c>
      <c r="AP3807" t="str" cm="1">
        <f t="array" ref="AP3807">_xlfn.IFS(
  Table1[[#This Row],[Age]]&lt;=25, "18-25",
  Table1[[#This Row],[Age]]&lt;=35, "26-35",
  Table1[[#This Row],[Age]]&lt;=45, "36-45",
  Table1[[#This Row],[Age]]&lt;=60, "46-60",
  TRUE, "60+")</f>
        <v>46-60</v>
      </c>
    </row>
    <row r="3808" spans="1:42" x14ac:dyDescent="0.3">
      <c r="A3808">
        <v>3807</v>
      </c>
      <c r="B3808" t="s">
        <v>17</v>
      </c>
      <c r="C3808" t="s">
        <v>85</v>
      </c>
      <c r="D3808">
        <v>33</v>
      </c>
      <c r="E3808" t="s">
        <v>104</v>
      </c>
      <c r="F3808" t="s">
        <v>3914</v>
      </c>
      <c r="G3808" t="s">
        <v>5142</v>
      </c>
      <c r="H3808">
        <v>19458798660</v>
      </c>
      <c r="I3808" t="s">
        <v>5205</v>
      </c>
      <c r="J3808" t="s">
        <v>7292</v>
      </c>
      <c r="K3808">
        <v>1210.49</v>
      </c>
      <c r="L3808" s="12" t="s">
        <v>10325</v>
      </c>
      <c r="M3808" s="10" t="s">
        <v>11050</v>
      </c>
      <c r="N3808">
        <v>3807</v>
      </c>
      <c r="O3808">
        <v>45154</v>
      </c>
      <c r="P3808" t="s">
        <v>11402</v>
      </c>
      <c r="Q3808" s="16">
        <v>4704.59</v>
      </c>
      <c r="R3808">
        <v>-3494.1</v>
      </c>
      <c r="S3808">
        <v>1</v>
      </c>
      <c r="T3808">
        <v>3807</v>
      </c>
      <c r="U3808">
        <v>8424.23</v>
      </c>
      <c r="V3808" t="s">
        <v>11411</v>
      </c>
      <c r="W3808">
        <v>7.62</v>
      </c>
      <c r="X3808">
        <v>24</v>
      </c>
      <c r="Y3808" t="s">
        <v>8318</v>
      </c>
      <c r="Z3808" t="s">
        <v>12011</v>
      </c>
      <c r="AA3808">
        <v>3807</v>
      </c>
      <c r="AB3808" t="s">
        <v>12017</v>
      </c>
      <c r="AC3808">
        <v>9900.94</v>
      </c>
      <c r="AD3808">
        <v>2317.52</v>
      </c>
      <c r="AE3808">
        <v>115.88</v>
      </c>
      <c r="AF3808" t="s">
        <v>11134</v>
      </c>
      <c r="AG3808" t="s">
        <v>11215</v>
      </c>
      <c r="AH3808">
        <v>4474</v>
      </c>
      <c r="AI3808">
        <v>3807</v>
      </c>
      <c r="AJ3808" t="s">
        <v>11348</v>
      </c>
      <c r="AK3808" t="s">
        <v>12027</v>
      </c>
      <c r="AL3808" t="s">
        <v>12031</v>
      </c>
      <c r="AM3808" t="s">
        <v>11258</v>
      </c>
      <c r="AN3808">
        <v>1</v>
      </c>
      <c r="AO3808" s="10" t="s">
        <v>12041</v>
      </c>
      <c r="AP3808" t="str" cm="1">
        <f t="array" ref="AP3808">_xlfn.IFS(
  Table1[[#This Row],[Age]]&lt;=25, "18-25",
  Table1[[#This Row],[Age]]&lt;=35, "26-35",
  Table1[[#This Row],[Age]]&lt;=45, "36-45",
  Table1[[#This Row],[Age]]&lt;=60, "46-60",
  TRUE, "60+")</f>
        <v>26-35</v>
      </c>
    </row>
    <row r="3809" spans="1:42" x14ac:dyDescent="0.3">
      <c r="A3809">
        <v>3808</v>
      </c>
      <c r="B3809" t="s">
        <v>10</v>
      </c>
      <c r="C3809" t="s">
        <v>82</v>
      </c>
      <c r="D3809">
        <v>52</v>
      </c>
      <c r="E3809" t="s">
        <v>106</v>
      </c>
      <c r="F3809" t="s">
        <v>3915</v>
      </c>
      <c r="G3809" t="s">
        <v>5115</v>
      </c>
      <c r="H3809">
        <v>19458798661</v>
      </c>
      <c r="I3809" t="s">
        <v>7084</v>
      </c>
      <c r="J3809" t="s">
        <v>7292</v>
      </c>
      <c r="K3809">
        <v>4327.18</v>
      </c>
      <c r="L3809" s="12" t="s">
        <v>7589</v>
      </c>
      <c r="M3809" s="10" t="s">
        <v>11108</v>
      </c>
      <c r="N3809">
        <v>3808</v>
      </c>
      <c r="O3809">
        <v>45149</v>
      </c>
      <c r="P3809" t="s">
        <v>11403</v>
      </c>
      <c r="Q3809" s="16">
        <v>4844.13</v>
      </c>
      <c r="R3809">
        <v>9171.31</v>
      </c>
      <c r="S3809">
        <v>29</v>
      </c>
      <c r="T3809">
        <v>3808</v>
      </c>
      <c r="U3809">
        <v>3202.94</v>
      </c>
      <c r="V3809" t="s">
        <v>11413</v>
      </c>
      <c r="W3809">
        <v>9.65</v>
      </c>
      <c r="X3809">
        <v>60</v>
      </c>
      <c r="Y3809" t="s">
        <v>11973</v>
      </c>
      <c r="Z3809" t="s">
        <v>12011</v>
      </c>
      <c r="AA3809">
        <v>3808</v>
      </c>
      <c r="AB3809" t="s">
        <v>12015</v>
      </c>
      <c r="AC3809">
        <v>7932.83</v>
      </c>
      <c r="AD3809">
        <v>4843.79</v>
      </c>
      <c r="AE3809">
        <v>242.19</v>
      </c>
      <c r="AF3809" t="s">
        <v>11182</v>
      </c>
      <c r="AG3809" t="s">
        <v>11228</v>
      </c>
      <c r="AH3809">
        <v>2213</v>
      </c>
      <c r="AI3809">
        <v>3808</v>
      </c>
      <c r="AJ3809" t="s">
        <v>11164</v>
      </c>
      <c r="AK3809" t="s">
        <v>12029</v>
      </c>
      <c r="AL3809" t="s">
        <v>12032</v>
      </c>
      <c r="AM3809" t="s">
        <v>11308</v>
      </c>
      <c r="AN3809">
        <v>1</v>
      </c>
      <c r="AO3809" s="10" t="s">
        <v>12041</v>
      </c>
      <c r="AP3809" t="str" cm="1">
        <f t="array" ref="AP3809">_xlfn.IFS(
  Table1[[#This Row],[Age]]&lt;=25, "18-25",
  Table1[[#This Row],[Age]]&lt;=35, "26-35",
  Table1[[#This Row],[Age]]&lt;=45, "36-45",
  Table1[[#This Row],[Age]]&lt;=60, "46-60",
  TRUE, "60+")</f>
        <v>46-60</v>
      </c>
    </row>
    <row r="3810" spans="1:42" x14ac:dyDescent="0.3">
      <c r="A3810">
        <v>3809</v>
      </c>
      <c r="B3810" t="s">
        <v>2</v>
      </c>
      <c r="C3810" t="s">
        <v>79</v>
      </c>
      <c r="D3810">
        <v>25</v>
      </c>
      <c r="E3810" t="s">
        <v>106</v>
      </c>
      <c r="F3810" t="s">
        <v>3916</v>
      </c>
      <c r="G3810" t="s">
        <v>5136</v>
      </c>
      <c r="H3810">
        <v>19458798662</v>
      </c>
      <c r="I3810" t="s">
        <v>7085</v>
      </c>
      <c r="J3810" t="s">
        <v>7292</v>
      </c>
      <c r="K3810">
        <v>6468.62</v>
      </c>
      <c r="L3810" s="12" t="s">
        <v>10063</v>
      </c>
      <c r="M3810" s="10" t="s">
        <v>11226</v>
      </c>
      <c r="N3810">
        <v>3809</v>
      </c>
      <c r="O3810">
        <v>45136</v>
      </c>
      <c r="P3810" t="s">
        <v>11403</v>
      </c>
      <c r="Q3810" s="16">
        <v>4863.6400000000003</v>
      </c>
      <c r="R3810">
        <v>1604.98</v>
      </c>
      <c r="S3810">
        <v>78</v>
      </c>
      <c r="T3810">
        <v>3809</v>
      </c>
      <c r="U3810">
        <v>7296.09</v>
      </c>
      <c r="V3810" t="s">
        <v>11412</v>
      </c>
      <c r="W3810">
        <v>6.63</v>
      </c>
      <c r="X3810">
        <v>36</v>
      </c>
      <c r="Y3810" t="s">
        <v>11445</v>
      </c>
      <c r="Z3810" t="s">
        <v>12012</v>
      </c>
      <c r="AA3810">
        <v>3809</v>
      </c>
      <c r="AB3810" t="s">
        <v>12017</v>
      </c>
      <c r="AC3810">
        <v>2912.68</v>
      </c>
      <c r="AD3810">
        <v>3216.05</v>
      </c>
      <c r="AE3810">
        <v>160.80000000000001</v>
      </c>
      <c r="AF3810" t="s">
        <v>11199</v>
      </c>
      <c r="AG3810" t="s">
        <v>11082</v>
      </c>
      <c r="AH3810">
        <v>6003</v>
      </c>
      <c r="AI3810">
        <v>3809</v>
      </c>
      <c r="AJ3810" t="s">
        <v>11387</v>
      </c>
      <c r="AK3810" t="s">
        <v>12027</v>
      </c>
      <c r="AL3810" t="s">
        <v>12031</v>
      </c>
      <c r="AM3810" t="s">
        <v>11179</v>
      </c>
      <c r="AN3810">
        <v>1</v>
      </c>
      <c r="AO3810" s="10" t="s">
        <v>12038</v>
      </c>
      <c r="AP3810" t="str" cm="1">
        <f t="array" ref="AP3810">_xlfn.IFS(
  Table1[[#This Row],[Age]]&lt;=25, "18-25",
  Table1[[#This Row],[Age]]&lt;=35, "26-35",
  Table1[[#This Row],[Age]]&lt;=45, "36-45",
  Table1[[#This Row],[Age]]&lt;=60, "46-60",
  TRUE, "60+")</f>
        <v>18-25</v>
      </c>
    </row>
    <row r="3811" spans="1:42" x14ac:dyDescent="0.3">
      <c r="A3811">
        <v>3810</v>
      </c>
      <c r="B3811" t="s">
        <v>33</v>
      </c>
      <c r="C3811" t="s">
        <v>69</v>
      </c>
      <c r="D3811">
        <v>25</v>
      </c>
      <c r="E3811" t="s">
        <v>105</v>
      </c>
      <c r="F3811" t="s">
        <v>3917</v>
      </c>
      <c r="G3811" t="s">
        <v>5130</v>
      </c>
      <c r="H3811">
        <v>19458798663</v>
      </c>
      <c r="I3811" t="s">
        <v>5733</v>
      </c>
      <c r="J3811" t="s">
        <v>7292</v>
      </c>
      <c r="K3811">
        <v>6649.77</v>
      </c>
      <c r="L3811" s="12" t="s">
        <v>7723</v>
      </c>
      <c r="M3811" s="10" t="s">
        <v>11158</v>
      </c>
      <c r="N3811">
        <v>3810</v>
      </c>
      <c r="O3811">
        <v>45170</v>
      </c>
      <c r="P3811" t="s">
        <v>11402</v>
      </c>
      <c r="Q3811" s="16">
        <v>795.33</v>
      </c>
      <c r="R3811">
        <v>5854.44</v>
      </c>
      <c r="S3811">
        <v>76</v>
      </c>
      <c r="T3811">
        <v>3810</v>
      </c>
      <c r="U3811">
        <v>17706.689999999999</v>
      </c>
      <c r="V3811" t="s">
        <v>11411</v>
      </c>
      <c r="W3811">
        <v>5.93</v>
      </c>
      <c r="X3811">
        <v>24</v>
      </c>
      <c r="Y3811" t="s">
        <v>11990</v>
      </c>
      <c r="Z3811" t="s">
        <v>12011</v>
      </c>
      <c r="AA3811">
        <v>3810</v>
      </c>
      <c r="AB3811" t="s">
        <v>12015</v>
      </c>
      <c r="AC3811">
        <v>9174.85</v>
      </c>
      <c r="AD3811">
        <v>3252.96</v>
      </c>
      <c r="AE3811">
        <v>162.65</v>
      </c>
      <c r="AF3811" t="s">
        <v>11276</v>
      </c>
      <c r="AG3811" t="s">
        <v>11156</v>
      </c>
      <c r="AH3811">
        <v>2525</v>
      </c>
      <c r="AI3811">
        <v>3810</v>
      </c>
      <c r="AJ3811" t="s">
        <v>11175</v>
      </c>
      <c r="AK3811" t="s">
        <v>12028</v>
      </c>
      <c r="AL3811" t="s">
        <v>12032</v>
      </c>
      <c r="AM3811" t="s">
        <v>11112</v>
      </c>
      <c r="AN3811">
        <v>1</v>
      </c>
      <c r="AO3811" s="10" t="s">
        <v>12042</v>
      </c>
      <c r="AP3811" t="str" cm="1">
        <f t="array" ref="AP3811">_xlfn.IFS(
  Table1[[#This Row],[Age]]&lt;=25, "18-25",
  Table1[[#This Row],[Age]]&lt;=35, "26-35",
  Table1[[#This Row],[Age]]&lt;=45, "36-45",
  Table1[[#This Row],[Age]]&lt;=60, "46-60",
  TRUE, "60+")</f>
        <v>18-25</v>
      </c>
    </row>
    <row r="3812" spans="1:42" x14ac:dyDescent="0.3">
      <c r="A3812">
        <v>3811</v>
      </c>
      <c r="B3812" t="s">
        <v>47</v>
      </c>
      <c r="C3812" t="s">
        <v>99</v>
      </c>
      <c r="D3812">
        <v>62</v>
      </c>
      <c r="E3812" t="s">
        <v>104</v>
      </c>
      <c r="F3812" t="s">
        <v>3918</v>
      </c>
      <c r="G3812" t="s">
        <v>5143</v>
      </c>
      <c r="H3812">
        <v>19458798664</v>
      </c>
      <c r="I3812" t="s">
        <v>6620</v>
      </c>
      <c r="J3812" t="s">
        <v>7292</v>
      </c>
      <c r="K3812">
        <v>7987.76</v>
      </c>
      <c r="L3812" s="12" t="s">
        <v>9820</v>
      </c>
      <c r="M3812" s="10" t="s">
        <v>11040</v>
      </c>
      <c r="N3812">
        <v>3811</v>
      </c>
      <c r="O3812">
        <v>44935</v>
      </c>
      <c r="P3812" t="s">
        <v>11402</v>
      </c>
      <c r="Q3812" s="16">
        <v>611.96</v>
      </c>
      <c r="R3812">
        <v>8599.7199999999993</v>
      </c>
      <c r="S3812">
        <v>26</v>
      </c>
      <c r="T3812">
        <v>3811</v>
      </c>
      <c r="U3812">
        <v>47871.16</v>
      </c>
      <c r="V3812" t="s">
        <v>11413</v>
      </c>
      <c r="W3812">
        <v>1.55</v>
      </c>
      <c r="X3812">
        <v>24</v>
      </c>
      <c r="Y3812" t="s">
        <v>11942</v>
      </c>
      <c r="Z3812" t="s">
        <v>12010</v>
      </c>
      <c r="AA3812">
        <v>3811</v>
      </c>
      <c r="AB3812" t="s">
        <v>12016</v>
      </c>
      <c r="AC3812">
        <v>2510.2800000000002</v>
      </c>
      <c r="AD3812">
        <v>4494.9399999999996</v>
      </c>
      <c r="AE3812">
        <v>224.75</v>
      </c>
      <c r="AF3812" t="s">
        <v>11173</v>
      </c>
      <c r="AG3812" t="s">
        <v>11324</v>
      </c>
      <c r="AH3812">
        <v>2970</v>
      </c>
      <c r="AI3812">
        <v>3811</v>
      </c>
      <c r="AJ3812" t="s">
        <v>11217</v>
      </c>
      <c r="AK3812" t="s">
        <v>12027</v>
      </c>
      <c r="AL3812" t="s">
        <v>12031</v>
      </c>
      <c r="AM3812" t="s">
        <v>11075</v>
      </c>
      <c r="AN3812">
        <v>1</v>
      </c>
      <c r="AO3812" s="10" t="s">
        <v>12039</v>
      </c>
      <c r="AP3812" t="str" cm="1">
        <f t="array" ref="AP3812">_xlfn.IFS(
  Table1[[#This Row],[Age]]&lt;=25, "18-25",
  Table1[[#This Row],[Age]]&lt;=35, "26-35",
  Table1[[#This Row],[Age]]&lt;=45, "36-45",
  Table1[[#This Row],[Age]]&lt;=60, "46-60",
  TRUE, "60+")</f>
        <v>60+</v>
      </c>
    </row>
    <row r="3813" spans="1:42" x14ac:dyDescent="0.3">
      <c r="A3813">
        <v>3812</v>
      </c>
      <c r="B3813" t="s">
        <v>26</v>
      </c>
      <c r="C3813" t="s">
        <v>79</v>
      </c>
      <c r="D3813">
        <v>50</v>
      </c>
      <c r="E3813" t="s">
        <v>104</v>
      </c>
      <c r="F3813" t="s">
        <v>3919</v>
      </c>
      <c r="G3813" t="s">
        <v>5110</v>
      </c>
      <c r="H3813">
        <v>19458798665</v>
      </c>
      <c r="I3813" t="s">
        <v>5183</v>
      </c>
      <c r="J3813" t="s">
        <v>7292</v>
      </c>
      <c r="K3813">
        <v>8168.61</v>
      </c>
      <c r="L3813" s="12" t="s">
        <v>10326</v>
      </c>
      <c r="M3813" s="10" t="s">
        <v>11071</v>
      </c>
      <c r="N3813">
        <v>3812</v>
      </c>
      <c r="O3813">
        <v>45272</v>
      </c>
      <c r="P3813" t="s">
        <v>11404</v>
      </c>
      <c r="Q3813" s="16">
        <v>4376.66</v>
      </c>
      <c r="R3813">
        <v>12545.27</v>
      </c>
      <c r="S3813">
        <v>58</v>
      </c>
      <c r="T3813">
        <v>3812</v>
      </c>
      <c r="U3813">
        <v>3096</v>
      </c>
      <c r="V3813" t="s">
        <v>11411</v>
      </c>
      <c r="W3813">
        <v>5.53</v>
      </c>
      <c r="X3813">
        <v>12</v>
      </c>
      <c r="Y3813" t="s">
        <v>11747</v>
      </c>
      <c r="Z3813" t="s">
        <v>12012</v>
      </c>
      <c r="AA3813">
        <v>3812</v>
      </c>
      <c r="AB3813" t="s">
        <v>12016</v>
      </c>
      <c r="AC3813">
        <v>8874.2999999999993</v>
      </c>
      <c r="AD3813">
        <v>1699.37</v>
      </c>
      <c r="AE3813">
        <v>84.97</v>
      </c>
      <c r="AF3813" t="s">
        <v>11080</v>
      </c>
      <c r="AG3813" t="s">
        <v>11379</v>
      </c>
      <c r="AH3813">
        <v>6578</v>
      </c>
      <c r="AI3813">
        <v>3812</v>
      </c>
      <c r="AJ3813" t="s">
        <v>11227</v>
      </c>
      <c r="AK3813" t="s">
        <v>12029</v>
      </c>
      <c r="AL3813" t="s">
        <v>12031</v>
      </c>
      <c r="AM3813" t="s">
        <v>11397</v>
      </c>
      <c r="AN3813">
        <v>1</v>
      </c>
      <c r="AO3813" s="10" t="s">
        <v>12036</v>
      </c>
      <c r="AP3813" t="str" cm="1">
        <f t="array" ref="AP3813">_xlfn.IFS(
  Table1[[#This Row],[Age]]&lt;=25, "18-25",
  Table1[[#This Row],[Age]]&lt;=35, "26-35",
  Table1[[#This Row],[Age]]&lt;=45, "36-45",
  Table1[[#This Row],[Age]]&lt;=60, "46-60",
  TRUE, "60+")</f>
        <v>46-60</v>
      </c>
    </row>
    <row r="3814" spans="1:42" x14ac:dyDescent="0.3">
      <c r="A3814">
        <v>3813</v>
      </c>
      <c r="B3814" t="s">
        <v>11</v>
      </c>
      <c r="C3814" t="s">
        <v>74</v>
      </c>
      <c r="D3814">
        <v>59</v>
      </c>
      <c r="E3814" t="s">
        <v>106</v>
      </c>
      <c r="F3814" t="s">
        <v>3920</v>
      </c>
      <c r="G3814" t="s">
        <v>5134</v>
      </c>
      <c r="H3814">
        <v>19458798666</v>
      </c>
      <c r="I3814" t="s">
        <v>5786</v>
      </c>
      <c r="J3814" t="s">
        <v>7292</v>
      </c>
      <c r="K3814">
        <v>6017.56</v>
      </c>
      <c r="L3814" s="12" t="s">
        <v>10327</v>
      </c>
      <c r="M3814" s="10" t="s">
        <v>11286</v>
      </c>
      <c r="N3814">
        <v>3813</v>
      </c>
      <c r="O3814">
        <v>45048</v>
      </c>
      <c r="P3814" t="s">
        <v>11404</v>
      </c>
      <c r="Q3814" s="16">
        <v>1921.86</v>
      </c>
      <c r="R3814">
        <v>4095.7</v>
      </c>
      <c r="S3814">
        <v>87</v>
      </c>
      <c r="T3814">
        <v>3813</v>
      </c>
      <c r="U3814">
        <v>46070.11</v>
      </c>
      <c r="V3814" t="s">
        <v>11412</v>
      </c>
      <c r="W3814">
        <v>4.25</v>
      </c>
      <c r="X3814">
        <v>12</v>
      </c>
      <c r="Y3814" t="s">
        <v>11750</v>
      </c>
      <c r="Z3814" t="s">
        <v>12010</v>
      </c>
      <c r="AA3814">
        <v>3813</v>
      </c>
      <c r="AB3814" t="s">
        <v>12016</v>
      </c>
      <c r="AC3814">
        <v>4447.5600000000004</v>
      </c>
      <c r="AD3814">
        <v>2740.56</v>
      </c>
      <c r="AE3814">
        <v>137.03</v>
      </c>
      <c r="AF3814" t="s">
        <v>11128</v>
      </c>
      <c r="AG3814" t="s">
        <v>11275</v>
      </c>
      <c r="AH3814">
        <v>1927</v>
      </c>
      <c r="AI3814">
        <v>3813</v>
      </c>
      <c r="AJ3814" t="s">
        <v>11322</v>
      </c>
      <c r="AK3814" t="s">
        <v>12028</v>
      </c>
      <c r="AL3814" t="s">
        <v>12031</v>
      </c>
      <c r="AM3814" t="s">
        <v>11233</v>
      </c>
      <c r="AN3814">
        <v>1</v>
      </c>
      <c r="AO3814" s="10" t="s">
        <v>12046</v>
      </c>
      <c r="AP3814" t="str" cm="1">
        <f t="array" ref="AP3814">_xlfn.IFS(
  Table1[[#This Row],[Age]]&lt;=25, "18-25",
  Table1[[#This Row],[Age]]&lt;=35, "26-35",
  Table1[[#This Row],[Age]]&lt;=45, "36-45",
  Table1[[#This Row],[Age]]&lt;=60, "46-60",
  TRUE, "60+")</f>
        <v>46-60</v>
      </c>
    </row>
    <row r="3815" spans="1:42" x14ac:dyDescent="0.3">
      <c r="A3815">
        <v>3814</v>
      </c>
      <c r="B3815" t="s">
        <v>38</v>
      </c>
      <c r="C3815" t="s">
        <v>71</v>
      </c>
      <c r="D3815">
        <v>22</v>
      </c>
      <c r="E3815" t="s">
        <v>105</v>
      </c>
      <c r="F3815" t="s">
        <v>3921</v>
      </c>
      <c r="G3815" t="s">
        <v>5115</v>
      </c>
      <c r="H3815">
        <v>19458798667</v>
      </c>
      <c r="I3815" t="s">
        <v>5518</v>
      </c>
      <c r="J3815" t="s">
        <v>7292</v>
      </c>
      <c r="K3815">
        <v>3596.18</v>
      </c>
      <c r="L3815" s="12" t="s">
        <v>10328</v>
      </c>
      <c r="M3815" s="10" t="s">
        <v>11181</v>
      </c>
      <c r="N3815">
        <v>3814</v>
      </c>
      <c r="O3815">
        <v>45224</v>
      </c>
      <c r="P3815" t="s">
        <v>11403</v>
      </c>
      <c r="Q3815" s="16">
        <v>1792.35</v>
      </c>
      <c r="R3815">
        <v>5388.53</v>
      </c>
      <c r="S3815">
        <v>3</v>
      </c>
      <c r="T3815">
        <v>3814</v>
      </c>
      <c r="U3815">
        <v>28503.439999999999</v>
      </c>
      <c r="V3815" t="s">
        <v>11412</v>
      </c>
      <c r="W3815">
        <v>8</v>
      </c>
      <c r="X3815">
        <v>48</v>
      </c>
      <c r="Y3815" t="s">
        <v>11749</v>
      </c>
      <c r="Z3815" t="s">
        <v>12011</v>
      </c>
      <c r="AA3815">
        <v>3814</v>
      </c>
      <c r="AB3815" t="s">
        <v>12017</v>
      </c>
      <c r="AC3815">
        <v>1431.86</v>
      </c>
      <c r="AD3815">
        <v>2341.3000000000002</v>
      </c>
      <c r="AE3815">
        <v>117.07</v>
      </c>
      <c r="AF3815" t="s">
        <v>11075</v>
      </c>
      <c r="AG3815" t="s">
        <v>11384</v>
      </c>
      <c r="AH3815">
        <v>2382</v>
      </c>
      <c r="AI3815">
        <v>3814</v>
      </c>
      <c r="AJ3815" t="s">
        <v>11044</v>
      </c>
      <c r="AK3815" t="s">
        <v>12029</v>
      </c>
      <c r="AL3815" t="s">
        <v>12031</v>
      </c>
      <c r="AM3815" t="s">
        <v>11156</v>
      </c>
      <c r="AN3815">
        <v>1</v>
      </c>
      <c r="AO3815" s="10" t="s">
        <v>12044</v>
      </c>
      <c r="AP3815" t="str" cm="1">
        <f t="array" ref="AP3815">_xlfn.IFS(
  Table1[[#This Row],[Age]]&lt;=25, "18-25",
  Table1[[#This Row],[Age]]&lt;=35, "26-35",
  Table1[[#This Row],[Age]]&lt;=45, "36-45",
  Table1[[#This Row],[Age]]&lt;=60, "46-60",
  TRUE, "60+")</f>
        <v>18-25</v>
      </c>
    </row>
    <row r="3816" spans="1:42" x14ac:dyDescent="0.3">
      <c r="A3816">
        <v>3815</v>
      </c>
      <c r="B3816" t="s">
        <v>49</v>
      </c>
      <c r="C3816" t="s">
        <v>39</v>
      </c>
      <c r="D3816">
        <v>54</v>
      </c>
      <c r="E3816" t="s">
        <v>105</v>
      </c>
      <c r="F3816" t="s">
        <v>3922</v>
      </c>
      <c r="G3816" t="s">
        <v>5145</v>
      </c>
      <c r="H3816">
        <v>19458798668</v>
      </c>
      <c r="I3816" t="s">
        <v>7086</v>
      </c>
      <c r="J3816" t="s">
        <v>7291</v>
      </c>
      <c r="K3816">
        <v>608.02</v>
      </c>
      <c r="L3816" s="12" t="s">
        <v>8143</v>
      </c>
      <c r="M3816" s="10" t="s">
        <v>11320</v>
      </c>
      <c r="N3816">
        <v>3815</v>
      </c>
      <c r="O3816">
        <v>45291</v>
      </c>
      <c r="P3816" t="s">
        <v>11403</v>
      </c>
      <c r="Q3816" s="16">
        <v>2673.02</v>
      </c>
      <c r="R3816">
        <v>-2065</v>
      </c>
      <c r="S3816">
        <v>60</v>
      </c>
      <c r="T3816">
        <v>3815</v>
      </c>
      <c r="U3816">
        <v>6014.71</v>
      </c>
      <c r="V3816" t="s">
        <v>11413</v>
      </c>
      <c r="W3816">
        <v>8.31</v>
      </c>
      <c r="X3816">
        <v>12</v>
      </c>
      <c r="Y3816" t="s">
        <v>10972</v>
      </c>
      <c r="Z3816" t="s">
        <v>12010</v>
      </c>
      <c r="AA3816">
        <v>3815</v>
      </c>
      <c r="AB3816" t="s">
        <v>12015</v>
      </c>
      <c r="AC3816">
        <v>6506.21</v>
      </c>
      <c r="AD3816">
        <v>1709.87</v>
      </c>
      <c r="AE3816">
        <v>85.49</v>
      </c>
      <c r="AF3816" t="s">
        <v>11064</v>
      </c>
      <c r="AG3816" t="s">
        <v>11118</v>
      </c>
      <c r="AH3816">
        <v>6</v>
      </c>
      <c r="AI3816">
        <v>3815</v>
      </c>
      <c r="AJ3816" t="s">
        <v>11254</v>
      </c>
      <c r="AK3816" t="s">
        <v>12028</v>
      </c>
      <c r="AL3816" t="s">
        <v>12031</v>
      </c>
      <c r="AM3816" t="s">
        <v>11220</v>
      </c>
      <c r="AN3816">
        <v>1</v>
      </c>
      <c r="AO3816" s="10" t="s">
        <v>12036</v>
      </c>
      <c r="AP3816" t="str" cm="1">
        <f t="array" ref="AP3816">_xlfn.IFS(
  Table1[[#This Row],[Age]]&lt;=25, "18-25",
  Table1[[#This Row],[Age]]&lt;=35, "26-35",
  Table1[[#This Row],[Age]]&lt;=45, "36-45",
  Table1[[#This Row],[Age]]&lt;=60, "46-60",
  TRUE, "60+")</f>
        <v>46-60</v>
      </c>
    </row>
    <row r="3817" spans="1:42" x14ac:dyDescent="0.3">
      <c r="A3817">
        <v>3816</v>
      </c>
      <c r="B3817" t="s">
        <v>28</v>
      </c>
      <c r="C3817" t="s">
        <v>55</v>
      </c>
      <c r="D3817">
        <v>34</v>
      </c>
      <c r="E3817" t="s">
        <v>104</v>
      </c>
      <c r="F3817" t="s">
        <v>3923</v>
      </c>
      <c r="G3817" t="s">
        <v>5135</v>
      </c>
      <c r="H3817">
        <v>19458798669</v>
      </c>
      <c r="I3817" t="s">
        <v>5279</v>
      </c>
      <c r="J3817" t="s">
        <v>7292</v>
      </c>
      <c r="K3817">
        <v>455.11</v>
      </c>
      <c r="L3817" s="12" t="s">
        <v>10329</v>
      </c>
      <c r="M3817" s="10" t="s">
        <v>11128</v>
      </c>
      <c r="N3817">
        <v>3816</v>
      </c>
      <c r="O3817">
        <v>45252</v>
      </c>
      <c r="P3817" t="s">
        <v>11404</v>
      </c>
      <c r="Q3817" s="16">
        <v>2262.5500000000002</v>
      </c>
      <c r="R3817">
        <v>2717.66</v>
      </c>
      <c r="S3817">
        <v>14</v>
      </c>
      <c r="T3817">
        <v>3816</v>
      </c>
      <c r="U3817">
        <v>8484.68</v>
      </c>
      <c r="V3817" t="s">
        <v>11413</v>
      </c>
      <c r="W3817">
        <v>2.5099999999999998</v>
      </c>
      <c r="X3817">
        <v>48</v>
      </c>
      <c r="Y3817" t="s">
        <v>10175</v>
      </c>
      <c r="Z3817" t="s">
        <v>12011</v>
      </c>
      <c r="AA3817">
        <v>3816</v>
      </c>
      <c r="AB3817" t="s">
        <v>12015</v>
      </c>
      <c r="AC3817">
        <v>4324.46</v>
      </c>
      <c r="AD3817">
        <v>4414.76</v>
      </c>
      <c r="AE3817">
        <v>220.74</v>
      </c>
      <c r="AF3817" t="s">
        <v>11213</v>
      </c>
      <c r="AG3817" t="s">
        <v>11149</v>
      </c>
      <c r="AH3817">
        <v>3779</v>
      </c>
      <c r="AI3817">
        <v>3816</v>
      </c>
      <c r="AJ3817" t="s">
        <v>11271</v>
      </c>
      <c r="AK3817" t="s">
        <v>12028</v>
      </c>
      <c r="AL3817" t="s">
        <v>12032</v>
      </c>
      <c r="AM3817" t="s">
        <v>11134</v>
      </c>
      <c r="AN3817">
        <v>1</v>
      </c>
      <c r="AO3817" s="10" t="s">
        <v>12040</v>
      </c>
      <c r="AP3817" t="str" cm="1">
        <f t="array" ref="AP3817">_xlfn.IFS(
  Table1[[#This Row],[Age]]&lt;=25, "18-25",
  Table1[[#This Row],[Age]]&lt;=35, "26-35",
  Table1[[#This Row],[Age]]&lt;=45, "36-45",
  Table1[[#This Row],[Age]]&lt;=60, "46-60",
  TRUE, "60+")</f>
        <v>26-35</v>
      </c>
    </row>
    <row r="3818" spans="1:42" x14ac:dyDescent="0.3">
      <c r="A3818">
        <v>3817</v>
      </c>
      <c r="B3818" t="s">
        <v>41</v>
      </c>
      <c r="C3818" t="s">
        <v>39</v>
      </c>
      <c r="D3818">
        <v>39</v>
      </c>
      <c r="E3818" t="s">
        <v>106</v>
      </c>
      <c r="F3818" t="s">
        <v>3924</v>
      </c>
      <c r="G3818" t="s">
        <v>5114</v>
      </c>
      <c r="H3818">
        <v>19458798670</v>
      </c>
      <c r="I3818" t="s">
        <v>6793</v>
      </c>
      <c r="J3818" t="s">
        <v>7292</v>
      </c>
      <c r="K3818">
        <v>1221.3</v>
      </c>
      <c r="L3818" s="12" t="s">
        <v>10330</v>
      </c>
      <c r="M3818" s="10" t="s">
        <v>11092</v>
      </c>
      <c r="N3818">
        <v>3817</v>
      </c>
      <c r="O3818">
        <v>45266</v>
      </c>
      <c r="P3818" t="s">
        <v>11404</v>
      </c>
      <c r="Q3818" s="16">
        <v>1122.97</v>
      </c>
      <c r="R3818">
        <v>98.33</v>
      </c>
      <c r="S3818">
        <v>98</v>
      </c>
      <c r="T3818">
        <v>3817</v>
      </c>
      <c r="U3818">
        <v>34777.230000000003</v>
      </c>
      <c r="V3818" t="s">
        <v>11412</v>
      </c>
      <c r="W3818">
        <v>5.7</v>
      </c>
      <c r="X3818">
        <v>12</v>
      </c>
      <c r="Y3818" t="s">
        <v>10911</v>
      </c>
      <c r="Z3818" t="s">
        <v>12010</v>
      </c>
      <c r="AA3818">
        <v>3817</v>
      </c>
      <c r="AB3818" t="s">
        <v>12017</v>
      </c>
      <c r="AC3818">
        <v>1173.1199999999999</v>
      </c>
      <c r="AD3818">
        <v>2093.12</v>
      </c>
      <c r="AE3818">
        <v>104.66</v>
      </c>
      <c r="AF3818" t="s">
        <v>11182</v>
      </c>
      <c r="AG3818" t="s">
        <v>11129</v>
      </c>
      <c r="AH3818">
        <v>1256</v>
      </c>
      <c r="AI3818">
        <v>3817</v>
      </c>
      <c r="AJ3818" t="s">
        <v>11359</v>
      </c>
      <c r="AK3818" t="s">
        <v>12027</v>
      </c>
      <c r="AL3818" t="s">
        <v>12031</v>
      </c>
      <c r="AM3818" t="s">
        <v>11195</v>
      </c>
      <c r="AN3818">
        <v>1</v>
      </c>
      <c r="AO3818" s="10" t="s">
        <v>12036</v>
      </c>
      <c r="AP3818" t="str" cm="1">
        <f t="array" ref="AP3818">_xlfn.IFS(
  Table1[[#This Row],[Age]]&lt;=25, "18-25",
  Table1[[#This Row],[Age]]&lt;=35, "26-35",
  Table1[[#This Row],[Age]]&lt;=45, "36-45",
  Table1[[#This Row],[Age]]&lt;=60, "46-60",
  TRUE, "60+")</f>
        <v>36-45</v>
      </c>
    </row>
    <row r="3819" spans="1:42" x14ac:dyDescent="0.3">
      <c r="A3819">
        <v>3818</v>
      </c>
      <c r="B3819" t="s">
        <v>10</v>
      </c>
      <c r="C3819" t="s">
        <v>54</v>
      </c>
      <c r="D3819">
        <v>31</v>
      </c>
      <c r="E3819" t="s">
        <v>106</v>
      </c>
      <c r="F3819" t="s">
        <v>3925</v>
      </c>
      <c r="G3819" t="s">
        <v>5133</v>
      </c>
      <c r="H3819">
        <v>19458798671</v>
      </c>
      <c r="I3819" t="s">
        <v>5655</v>
      </c>
      <c r="J3819" t="s">
        <v>7291</v>
      </c>
      <c r="K3819">
        <v>9839.93</v>
      </c>
      <c r="L3819" s="12" t="s">
        <v>9094</v>
      </c>
      <c r="M3819" s="10" t="s">
        <v>11316</v>
      </c>
      <c r="N3819">
        <v>3818</v>
      </c>
      <c r="O3819">
        <v>45254</v>
      </c>
      <c r="P3819" t="s">
        <v>11404</v>
      </c>
      <c r="Q3819" s="16">
        <v>4224.62</v>
      </c>
      <c r="R3819">
        <v>14064.55</v>
      </c>
      <c r="S3819">
        <v>23</v>
      </c>
      <c r="T3819">
        <v>3818</v>
      </c>
      <c r="U3819">
        <v>30814.22</v>
      </c>
      <c r="V3819" t="s">
        <v>11411</v>
      </c>
      <c r="W3819">
        <v>8.74</v>
      </c>
      <c r="X3819">
        <v>12</v>
      </c>
      <c r="Y3819" t="s">
        <v>8222</v>
      </c>
      <c r="Z3819" t="s">
        <v>12010</v>
      </c>
      <c r="AA3819">
        <v>3818</v>
      </c>
      <c r="AB3819" t="s">
        <v>12015</v>
      </c>
      <c r="AC3819">
        <v>2356.7199999999998</v>
      </c>
      <c r="AD3819">
        <v>706.17</v>
      </c>
      <c r="AE3819">
        <v>35.31</v>
      </c>
      <c r="AF3819" t="s">
        <v>11267</v>
      </c>
      <c r="AG3819" t="s">
        <v>11110</v>
      </c>
      <c r="AH3819">
        <v>5679</v>
      </c>
      <c r="AI3819">
        <v>3818</v>
      </c>
      <c r="AJ3819" t="s">
        <v>11140</v>
      </c>
      <c r="AK3819" t="s">
        <v>12029</v>
      </c>
      <c r="AL3819" t="s">
        <v>12031</v>
      </c>
      <c r="AM3819" t="s">
        <v>11362</v>
      </c>
      <c r="AN3819">
        <v>1</v>
      </c>
      <c r="AO3819" s="10" t="s">
        <v>12040</v>
      </c>
      <c r="AP3819" t="str" cm="1">
        <f t="array" ref="AP3819">_xlfn.IFS(
  Table1[[#This Row],[Age]]&lt;=25, "18-25",
  Table1[[#This Row],[Age]]&lt;=35, "26-35",
  Table1[[#This Row],[Age]]&lt;=45, "36-45",
  Table1[[#This Row],[Age]]&lt;=60, "46-60",
  TRUE, "60+")</f>
        <v>26-35</v>
      </c>
    </row>
    <row r="3820" spans="1:42" x14ac:dyDescent="0.3">
      <c r="A3820">
        <v>3819</v>
      </c>
      <c r="B3820" t="s">
        <v>12</v>
      </c>
      <c r="C3820" t="s">
        <v>78</v>
      </c>
      <c r="D3820">
        <v>55</v>
      </c>
      <c r="E3820" t="s">
        <v>106</v>
      </c>
      <c r="F3820" t="s">
        <v>3926</v>
      </c>
      <c r="G3820" t="s">
        <v>5128</v>
      </c>
      <c r="H3820">
        <v>19458798672</v>
      </c>
      <c r="I3820" t="s">
        <v>6241</v>
      </c>
      <c r="J3820" t="s">
        <v>7292</v>
      </c>
      <c r="K3820">
        <v>7881.18</v>
      </c>
      <c r="L3820" s="12" t="s">
        <v>7299</v>
      </c>
      <c r="M3820" s="10" t="s">
        <v>11058</v>
      </c>
      <c r="N3820">
        <v>3819</v>
      </c>
      <c r="O3820">
        <v>45035</v>
      </c>
      <c r="P3820" t="s">
        <v>11404</v>
      </c>
      <c r="Q3820" s="16">
        <v>4547.21</v>
      </c>
      <c r="R3820">
        <v>3333.97</v>
      </c>
      <c r="S3820">
        <v>62</v>
      </c>
      <c r="T3820">
        <v>3819</v>
      </c>
      <c r="U3820">
        <v>9205.3700000000008</v>
      </c>
      <c r="V3820" t="s">
        <v>11412</v>
      </c>
      <c r="W3820">
        <v>6.62</v>
      </c>
      <c r="X3820">
        <v>48</v>
      </c>
      <c r="Y3820" t="s">
        <v>9787</v>
      </c>
      <c r="Z3820" t="s">
        <v>12012</v>
      </c>
      <c r="AA3820">
        <v>3819</v>
      </c>
      <c r="AB3820" t="s">
        <v>12017</v>
      </c>
      <c r="AC3820">
        <v>5103.43</v>
      </c>
      <c r="AD3820">
        <v>776</v>
      </c>
      <c r="AE3820">
        <v>38.799999999999997</v>
      </c>
      <c r="AF3820" t="s">
        <v>11175</v>
      </c>
      <c r="AG3820" t="s">
        <v>11191</v>
      </c>
      <c r="AH3820">
        <v>5127</v>
      </c>
      <c r="AI3820">
        <v>3819</v>
      </c>
      <c r="AJ3820" t="s">
        <v>11153</v>
      </c>
      <c r="AK3820" t="s">
        <v>12027</v>
      </c>
      <c r="AL3820" t="s">
        <v>12031</v>
      </c>
      <c r="AM3820" t="s">
        <v>11380</v>
      </c>
      <c r="AN3820">
        <v>1</v>
      </c>
      <c r="AO3820" s="10" t="s">
        <v>12037</v>
      </c>
      <c r="AP3820" t="str" cm="1">
        <f t="array" ref="AP3820">_xlfn.IFS(
  Table1[[#This Row],[Age]]&lt;=25, "18-25",
  Table1[[#This Row],[Age]]&lt;=35, "26-35",
  Table1[[#This Row],[Age]]&lt;=45, "36-45",
  Table1[[#This Row],[Age]]&lt;=60, "46-60",
  TRUE, "60+")</f>
        <v>46-60</v>
      </c>
    </row>
    <row r="3821" spans="1:42" x14ac:dyDescent="0.3">
      <c r="A3821">
        <v>3820</v>
      </c>
      <c r="B3821" t="s">
        <v>39</v>
      </c>
      <c r="C3821" t="s">
        <v>39</v>
      </c>
      <c r="D3821">
        <v>49</v>
      </c>
      <c r="E3821" t="s">
        <v>104</v>
      </c>
      <c r="F3821" t="s">
        <v>3927</v>
      </c>
      <c r="G3821" t="s">
        <v>5117</v>
      </c>
      <c r="H3821">
        <v>19458798673</v>
      </c>
      <c r="I3821" t="s">
        <v>6148</v>
      </c>
      <c r="J3821" t="s">
        <v>7292</v>
      </c>
      <c r="K3821">
        <v>4108.24</v>
      </c>
      <c r="L3821" s="12" t="s">
        <v>8327</v>
      </c>
      <c r="M3821" s="10" t="s">
        <v>11388</v>
      </c>
      <c r="N3821">
        <v>3820</v>
      </c>
      <c r="O3821">
        <v>45250</v>
      </c>
      <c r="P3821" t="s">
        <v>11404</v>
      </c>
      <c r="Q3821" s="16">
        <v>3740.06</v>
      </c>
      <c r="R3821">
        <v>7848.3</v>
      </c>
      <c r="S3821">
        <v>10</v>
      </c>
      <c r="T3821">
        <v>3820</v>
      </c>
      <c r="U3821">
        <v>45312.22</v>
      </c>
      <c r="V3821" t="s">
        <v>11411</v>
      </c>
      <c r="W3821">
        <v>5.33</v>
      </c>
      <c r="X3821">
        <v>36</v>
      </c>
      <c r="Y3821" t="s">
        <v>9887</v>
      </c>
      <c r="Z3821" t="s">
        <v>12011</v>
      </c>
      <c r="AA3821">
        <v>3820</v>
      </c>
      <c r="AB3821" t="s">
        <v>12015</v>
      </c>
      <c r="AC3821">
        <v>6870.51</v>
      </c>
      <c r="AD3821">
        <v>573.01</v>
      </c>
      <c r="AE3821">
        <v>28.65</v>
      </c>
      <c r="AF3821" t="s">
        <v>11323</v>
      </c>
      <c r="AG3821" t="s">
        <v>11226</v>
      </c>
      <c r="AH3821">
        <v>8278</v>
      </c>
      <c r="AI3821">
        <v>3820</v>
      </c>
      <c r="AJ3821" t="s">
        <v>11361</v>
      </c>
      <c r="AK3821" t="s">
        <v>12028</v>
      </c>
      <c r="AL3821" t="s">
        <v>12031</v>
      </c>
      <c r="AM3821" t="s">
        <v>11350</v>
      </c>
      <c r="AN3821">
        <v>1</v>
      </c>
      <c r="AO3821" s="10" t="s">
        <v>12040</v>
      </c>
      <c r="AP3821" t="str" cm="1">
        <f t="array" ref="AP3821">_xlfn.IFS(
  Table1[[#This Row],[Age]]&lt;=25, "18-25",
  Table1[[#This Row],[Age]]&lt;=35, "26-35",
  Table1[[#This Row],[Age]]&lt;=45, "36-45",
  Table1[[#This Row],[Age]]&lt;=60, "46-60",
  TRUE, "60+")</f>
        <v>46-60</v>
      </c>
    </row>
    <row r="3822" spans="1:42" x14ac:dyDescent="0.3">
      <c r="A3822">
        <v>3821</v>
      </c>
      <c r="B3822" t="s">
        <v>38</v>
      </c>
      <c r="C3822" t="s">
        <v>78</v>
      </c>
      <c r="D3822">
        <v>31</v>
      </c>
      <c r="E3822" t="s">
        <v>104</v>
      </c>
      <c r="F3822" t="s">
        <v>3928</v>
      </c>
      <c r="G3822" t="s">
        <v>5125</v>
      </c>
      <c r="H3822">
        <v>19458798674</v>
      </c>
      <c r="I3822" t="s">
        <v>5273</v>
      </c>
      <c r="J3822" t="s">
        <v>7291</v>
      </c>
      <c r="K3822">
        <v>4715.3900000000003</v>
      </c>
      <c r="L3822" s="12" t="s">
        <v>10331</v>
      </c>
      <c r="M3822" s="10" t="s">
        <v>11147</v>
      </c>
      <c r="N3822">
        <v>3821</v>
      </c>
      <c r="O3822">
        <v>45271</v>
      </c>
      <c r="P3822" t="s">
        <v>11404</v>
      </c>
      <c r="Q3822" s="16">
        <v>249.88</v>
      </c>
      <c r="R3822">
        <v>4965.2700000000004</v>
      </c>
      <c r="S3822">
        <v>4</v>
      </c>
      <c r="T3822">
        <v>3821</v>
      </c>
      <c r="U3822">
        <v>7512.29</v>
      </c>
      <c r="V3822" t="s">
        <v>11413</v>
      </c>
      <c r="W3822">
        <v>9.08</v>
      </c>
      <c r="X3822">
        <v>24</v>
      </c>
      <c r="Y3822" t="s">
        <v>11732</v>
      </c>
      <c r="Z3822" t="s">
        <v>12012</v>
      </c>
      <c r="AA3822">
        <v>3821</v>
      </c>
      <c r="AB3822" t="s">
        <v>12016</v>
      </c>
      <c r="AC3822">
        <v>1295.57</v>
      </c>
      <c r="AD3822">
        <v>3726</v>
      </c>
      <c r="AE3822">
        <v>186.3</v>
      </c>
      <c r="AF3822" t="s">
        <v>11214</v>
      </c>
      <c r="AG3822" t="s">
        <v>11364</v>
      </c>
      <c r="AH3822">
        <v>8857</v>
      </c>
      <c r="AI3822">
        <v>3821</v>
      </c>
      <c r="AJ3822" t="s">
        <v>11070</v>
      </c>
      <c r="AK3822" t="s">
        <v>12028</v>
      </c>
      <c r="AL3822" t="s">
        <v>12032</v>
      </c>
      <c r="AM3822" t="s">
        <v>11169</v>
      </c>
      <c r="AN3822">
        <v>-1</v>
      </c>
      <c r="AO3822" s="10" t="s">
        <v>12036</v>
      </c>
      <c r="AP3822" t="str" cm="1">
        <f t="array" ref="AP3822">_xlfn.IFS(
  Table1[[#This Row],[Age]]&lt;=25, "18-25",
  Table1[[#This Row],[Age]]&lt;=35, "26-35",
  Table1[[#This Row],[Age]]&lt;=45, "36-45",
  Table1[[#This Row],[Age]]&lt;=60, "46-60",
  TRUE, "60+")</f>
        <v>26-35</v>
      </c>
    </row>
    <row r="3823" spans="1:42" x14ac:dyDescent="0.3">
      <c r="A3823">
        <v>3822</v>
      </c>
      <c r="B3823" t="s">
        <v>32</v>
      </c>
      <c r="C3823" t="s">
        <v>72</v>
      </c>
      <c r="D3823">
        <v>61</v>
      </c>
      <c r="E3823" t="s">
        <v>104</v>
      </c>
      <c r="F3823" t="s">
        <v>3929</v>
      </c>
      <c r="G3823" t="s">
        <v>5138</v>
      </c>
      <c r="H3823">
        <v>19458798675</v>
      </c>
      <c r="I3823" t="s">
        <v>6110</v>
      </c>
      <c r="J3823" t="s">
        <v>7292</v>
      </c>
      <c r="K3823">
        <v>7400.08</v>
      </c>
      <c r="L3823" s="12" t="s">
        <v>9912</v>
      </c>
      <c r="M3823" s="10" t="s">
        <v>11188</v>
      </c>
      <c r="N3823">
        <v>3822</v>
      </c>
      <c r="O3823">
        <v>44957</v>
      </c>
      <c r="P3823" t="s">
        <v>11403</v>
      </c>
      <c r="Q3823" s="16">
        <v>598.4</v>
      </c>
      <c r="R3823">
        <v>7998.48</v>
      </c>
      <c r="S3823">
        <v>39</v>
      </c>
      <c r="T3823">
        <v>3822</v>
      </c>
      <c r="U3823">
        <v>26067.11</v>
      </c>
      <c r="V3823" t="s">
        <v>11412</v>
      </c>
      <c r="W3823">
        <v>9.6999999999999993</v>
      </c>
      <c r="X3823">
        <v>48</v>
      </c>
      <c r="Y3823" t="s">
        <v>11607</v>
      </c>
      <c r="Z3823" t="s">
        <v>12012</v>
      </c>
      <c r="AA3823">
        <v>3822</v>
      </c>
      <c r="AB3823" t="s">
        <v>12015</v>
      </c>
      <c r="AC3823">
        <v>5687.01</v>
      </c>
      <c r="AD3823">
        <v>4805.1099999999997</v>
      </c>
      <c r="AE3823">
        <v>240.26</v>
      </c>
      <c r="AF3823" t="s">
        <v>11119</v>
      </c>
      <c r="AG3823" t="s">
        <v>11346</v>
      </c>
      <c r="AH3823">
        <v>5455</v>
      </c>
      <c r="AI3823">
        <v>3822</v>
      </c>
      <c r="AJ3823" t="s">
        <v>11346</v>
      </c>
      <c r="AK3823" t="s">
        <v>12027</v>
      </c>
      <c r="AL3823" t="s">
        <v>12032</v>
      </c>
      <c r="AM3823" t="s">
        <v>11366</v>
      </c>
      <c r="AN3823">
        <v>1</v>
      </c>
      <c r="AO3823" s="10" t="s">
        <v>12039</v>
      </c>
      <c r="AP3823" t="str" cm="1">
        <f t="array" ref="AP3823">_xlfn.IFS(
  Table1[[#This Row],[Age]]&lt;=25, "18-25",
  Table1[[#This Row],[Age]]&lt;=35, "26-35",
  Table1[[#This Row],[Age]]&lt;=45, "36-45",
  Table1[[#This Row],[Age]]&lt;=60, "46-60",
  TRUE, "60+")</f>
        <v>60+</v>
      </c>
    </row>
    <row r="3824" spans="1:42" x14ac:dyDescent="0.3">
      <c r="A3824">
        <v>3823</v>
      </c>
      <c r="B3824" t="s">
        <v>13</v>
      </c>
      <c r="C3824" t="s">
        <v>75</v>
      </c>
      <c r="D3824">
        <v>37</v>
      </c>
      <c r="E3824" t="s">
        <v>106</v>
      </c>
      <c r="F3824" t="s">
        <v>3930</v>
      </c>
      <c r="G3824" t="s">
        <v>5112</v>
      </c>
      <c r="H3824">
        <v>19458798676</v>
      </c>
      <c r="I3824" t="s">
        <v>6264</v>
      </c>
      <c r="J3824" t="s">
        <v>7291</v>
      </c>
      <c r="K3824">
        <v>5192.57</v>
      </c>
      <c r="L3824" s="12" t="s">
        <v>10332</v>
      </c>
      <c r="M3824" s="10" t="s">
        <v>11150</v>
      </c>
      <c r="N3824">
        <v>3823</v>
      </c>
      <c r="O3824">
        <v>45048</v>
      </c>
      <c r="P3824" t="s">
        <v>11404</v>
      </c>
      <c r="Q3824" s="16">
        <v>1736.6</v>
      </c>
      <c r="R3824">
        <v>3455.97</v>
      </c>
      <c r="S3824">
        <v>74</v>
      </c>
      <c r="T3824">
        <v>3823</v>
      </c>
      <c r="U3824">
        <v>26886.42</v>
      </c>
      <c r="V3824" t="s">
        <v>11411</v>
      </c>
      <c r="W3824">
        <v>3.12</v>
      </c>
      <c r="X3824">
        <v>36</v>
      </c>
      <c r="Y3824" t="s">
        <v>11980</v>
      </c>
      <c r="Z3824" t="s">
        <v>12012</v>
      </c>
      <c r="AA3824">
        <v>3823</v>
      </c>
      <c r="AB3824" t="s">
        <v>12015</v>
      </c>
      <c r="AC3824">
        <v>1423.64</v>
      </c>
      <c r="AD3824">
        <v>1208.81</v>
      </c>
      <c r="AE3824">
        <v>60.44</v>
      </c>
      <c r="AF3824" t="s">
        <v>11034</v>
      </c>
      <c r="AG3824" t="s">
        <v>11303</v>
      </c>
      <c r="AH3824">
        <v>3370</v>
      </c>
      <c r="AI3824">
        <v>3823</v>
      </c>
      <c r="AJ3824" t="s">
        <v>11187</v>
      </c>
      <c r="AK3824" t="s">
        <v>12028</v>
      </c>
      <c r="AL3824" t="s">
        <v>12031</v>
      </c>
      <c r="AM3824" t="s">
        <v>11087</v>
      </c>
      <c r="AN3824">
        <v>1</v>
      </c>
      <c r="AO3824" s="10" t="s">
        <v>12046</v>
      </c>
      <c r="AP3824" t="str" cm="1">
        <f t="array" ref="AP3824">_xlfn.IFS(
  Table1[[#This Row],[Age]]&lt;=25, "18-25",
  Table1[[#This Row],[Age]]&lt;=35, "26-35",
  Table1[[#This Row],[Age]]&lt;=45, "36-45",
  Table1[[#This Row],[Age]]&lt;=60, "46-60",
  TRUE, "60+")</f>
        <v>36-45</v>
      </c>
    </row>
    <row r="3825" spans="1:42" x14ac:dyDescent="0.3">
      <c r="A3825">
        <v>3824</v>
      </c>
      <c r="B3825" t="s">
        <v>15</v>
      </c>
      <c r="C3825" t="s">
        <v>82</v>
      </c>
      <c r="D3825">
        <v>39</v>
      </c>
      <c r="E3825" t="s">
        <v>105</v>
      </c>
      <c r="F3825" t="s">
        <v>3931</v>
      </c>
      <c r="G3825" t="s">
        <v>5143</v>
      </c>
      <c r="H3825">
        <v>19458798677</v>
      </c>
      <c r="I3825" t="s">
        <v>6268</v>
      </c>
      <c r="J3825" t="s">
        <v>7292</v>
      </c>
      <c r="K3825">
        <v>3668.12</v>
      </c>
      <c r="L3825" s="12" t="s">
        <v>10333</v>
      </c>
      <c r="M3825" s="10" t="s">
        <v>11207</v>
      </c>
      <c r="N3825">
        <v>3824</v>
      </c>
      <c r="O3825">
        <v>45201</v>
      </c>
      <c r="P3825" t="s">
        <v>11402</v>
      </c>
      <c r="Q3825" s="16">
        <v>2787.98</v>
      </c>
      <c r="R3825">
        <v>880.14</v>
      </c>
      <c r="S3825">
        <v>88</v>
      </c>
      <c r="T3825">
        <v>3824</v>
      </c>
      <c r="U3825">
        <v>43654.62</v>
      </c>
      <c r="V3825" t="s">
        <v>11411</v>
      </c>
      <c r="W3825">
        <v>2.65</v>
      </c>
      <c r="X3825">
        <v>12</v>
      </c>
      <c r="Y3825" t="s">
        <v>11755</v>
      </c>
      <c r="Z3825" t="s">
        <v>12012</v>
      </c>
      <c r="AA3825">
        <v>3824</v>
      </c>
      <c r="AB3825" t="s">
        <v>12015</v>
      </c>
      <c r="AC3825">
        <v>9121.58</v>
      </c>
      <c r="AD3825">
        <v>248.36</v>
      </c>
      <c r="AE3825">
        <v>12.42</v>
      </c>
      <c r="AF3825" t="s">
        <v>11200</v>
      </c>
      <c r="AG3825" t="s">
        <v>11139</v>
      </c>
      <c r="AH3825">
        <v>49</v>
      </c>
      <c r="AI3825">
        <v>3824</v>
      </c>
      <c r="AJ3825" t="s">
        <v>11307</v>
      </c>
      <c r="AK3825" t="s">
        <v>12029</v>
      </c>
      <c r="AL3825" t="s">
        <v>12032</v>
      </c>
      <c r="AM3825" t="s">
        <v>11327</v>
      </c>
      <c r="AN3825">
        <v>-1</v>
      </c>
      <c r="AO3825" s="10" t="s">
        <v>12044</v>
      </c>
      <c r="AP3825" t="str" cm="1">
        <f t="array" ref="AP3825">_xlfn.IFS(
  Table1[[#This Row],[Age]]&lt;=25, "18-25",
  Table1[[#This Row],[Age]]&lt;=35, "26-35",
  Table1[[#This Row],[Age]]&lt;=45, "36-45",
  Table1[[#This Row],[Age]]&lt;=60, "46-60",
  TRUE, "60+")</f>
        <v>36-45</v>
      </c>
    </row>
    <row r="3826" spans="1:42" x14ac:dyDescent="0.3">
      <c r="A3826">
        <v>3825</v>
      </c>
      <c r="B3826" t="s">
        <v>11</v>
      </c>
      <c r="C3826" t="s">
        <v>78</v>
      </c>
      <c r="D3826">
        <v>47</v>
      </c>
      <c r="E3826" t="s">
        <v>104</v>
      </c>
      <c r="F3826" t="s">
        <v>3932</v>
      </c>
      <c r="G3826" t="s">
        <v>5113</v>
      </c>
      <c r="H3826">
        <v>19458798678</v>
      </c>
      <c r="I3826" t="s">
        <v>5370</v>
      </c>
      <c r="J3826" t="s">
        <v>7292</v>
      </c>
      <c r="K3826">
        <v>3560.65</v>
      </c>
      <c r="L3826" s="12" t="s">
        <v>10334</v>
      </c>
      <c r="M3826" s="10" t="s">
        <v>11226</v>
      </c>
      <c r="N3826">
        <v>3825</v>
      </c>
      <c r="O3826">
        <v>44997</v>
      </c>
      <c r="P3826" t="s">
        <v>11402</v>
      </c>
      <c r="Q3826" s="16">
        <v>3051.48</v>
      </c>
      <c r="R3826">
        <v>509.17</v>
      </c>
      <c r="S3826">
        <v>34</v>
      </c>
      <c r="T3826">
        <v>3825</v>
      </c>
      <c r="U3826">
        <v>2085.36</v>
      </c>
      <c r="V3826" t="s">
        <v>11412</v>
      </c>
      <c r="W3826">
        <v>8.7799999999999994</v>
      </c>
      <c r="X3826">
        <v>48</v>
      </c>
      <c r="Y3826" t="s">
        <v>11860</v>
      </c>
      <c r="Z3826" t="s">
        <v>12010</v>
      </c>
      <c r="AA3826">
        <v>3825</v>
      </c>
      <c r="AB3826" t="s">
        <v>12017</v>
      </c>
      <c r="AC3826">
        <v>7363.09</v>
      </c>
      <c r="AD3826">
        <v>633</v>
      </c>
      <c r="AE3826">
        <v>31.65</v>
      </c>
      <c r="AF3826" t="s">
        <v>11308</v>
      </c>
      <c r="AG3826" t="s">
        <v>11162</v>
      </c>
      <c r="AH3826">
        <v>7316</v>
      </c>
      <c r="AI3826">
        <v>3825</v>
      </c>
      <c r="AJ3826" t="s">
        <v>11344</v>
      </c>
      <c r="AK3826" t="s">
        <v>12027</v>
      </c>
      <c r="AL3826" t="s">
        <v>12031</v>
      </c>
      <c r="AM3826" t="s">
        <v>11048</v>
      </c>
      <c r="AN3826">
        <v>1</v>
      </c>
      <c r="AO3826" s="10" t="s">
        <v>12047</v>
      </c>
      <c r="AP3826" t="str" cm="1">
        <f t="array" ref="AP3826">_xlfn.IFS(
  Table1[[#This Row],[Age]]&lt;=25, "18-25",
  Table1[[#This Row],[Age]]&lt;=35, "26-35",
  Table1[[#This Row],[Age]]&lt;=45, "36-45",
  Table1[[#This Row],[Age]]&lt;=60, "46-60",
  TRUE, "60+")</f>
        <v>46-60</v>
      </c>
    </row>
    <row r="3827" spans="1:42" x14ac:dyDescent="0.3">
      <c r="A3827">
        <v>3826</v>
      </c>
      <c r="B3827" t="s">
        <v>8</v>
      </c>
      <c r="C3827" t="s">
        <v>88</v>
      </c>
      <c r="D3827">
        <v>50</v>
      </c>
      <c r="E3827" t="s">
        <v>104</v>
      </c>
      <c r="F3827" t="s">
        <v>3933</v>
      </c>
      <c r="G3827" t="s">
        <v>5111</v>
      </c>
      <c r="H3827">
        <v>19458798679</v>
      </c>
      <c r="I3827" t="s">
        <v>6471</v>
      </c>
      <c r="J3827" t="s">
        <v>7291</v>
      </c>
      <c r="K3827">
        <v>2175.4499999999998</v>
      </c>
      <c r="L3827" s="12" t="s">
        <v>10335</v>
      </c>
      <c r="M3827" s="10" t="s">
        <v>11292</v>
      </c>
      <c r="N3827">
        <v>3826</v>
      </c>
      <c r="O3827">
        <v>45101</v>
      </c>
      <c r="P3827" t="s">
        <v>11402</v>
      </c>
      <c r="Q3827" s="16">
        <v>508.98</v>
      </c>
      <c r="R3827">
        <v>1666.47</v>
      </c>
      <c r="S3827">
        <v>88</v>
      </c>
      <c r="T3827">
        <v>3826</v>
      </c>
      <c r="U3827">
        <v>7686.13</v>
      </c>
      <c r="V3827" t="s">
        <v>11412</v>
      </c>
      <c r="W3827">
        <v>3.19</v>
      </c>
      <c r="X3827">
        <v>36</v>
      </c>
      <c r="Y3827" t="s">
        <v>9838</v>
      </c>
      <c r="Z3827" t="s">
        <v>12011</v>
      </c>
      <c r="AA3827">
        <v>3826</v>
      </c>
      <c r="AB3827" t="s">
        <v>12015</v>
      </c>
      <c r="AC3827">
        <v>1755.36</v>
      </c>
      <c r="AD3827">
        <v>3691.06</v>
      </c>
      <c r="AE3827">
        <v>184.55</v>
      </c>
      <c r="AF3827" t="s">
        <v>11324</v>
      </c>
      <c r="AG3827" t="s">
        <v>11047</v>
      </c>
      <c r="AH3827">
        <v>1676</v>
      </c>
      <c r="AI3827">
        <v>3826</v>
      </c>
      <c r="AJ3827" t="s">
        <v>11075</v>
      </c>
      <c r="AK3827" t="s">
        <v>12028</v>
      </c>
      <c r="AL3827" t="s">
        <v>12031</v>
      </c>
      <c r="AM3827" t="s">
        <v>11069</v>
      </c>
      <c r="AN3827">
        <v>1</v>
      </c>
      <c r="AO3827" s="10" t="s">
        <v>12043</v>
      </c>
      <c r="AP3827" t="str" cm="1">
        <f t="array" ref="AP3827">_xlfn.IFS(
  Table1[[#This Row],[Age]]&lt;=25, "18-25",
  Table1[[#This Row],[Age]]&lt;=35, "26-35",
  Table1[[#This Row],[Age]]&lt;=45, "36-45",
  Table1[[#This Row],[Age]]&lt;=60, "46-60",
  TRUE, "60+")</f>
        <v>46-60</v>
      </c>
    </row>
    <row r="3828" spans="1:42" x14ac:dyDescent="0.3">
      <c r="A3828">
        <v>3827</v>
      </c>
      <c r="B3828" t="s">
        <v>29</v>
      </c>
      <c r="C3828" t="s">
        <v>96</v>
      </c>
      <c r="D3828">
        <v>22</v>
      </c>
      <c r="E3828" t="s">
        <v>105</v>
      </c>
      <c r="F3828" t="s">
        <v>3934</v>
      </c>
      <c r="G3828" t="s">
        <v>5110</v>
      </c>
      <c r="H3828">
        <v>19458798680</v>
      </c>
      <c r="I3828" t="s">
        <v>5970</v>
      </c>
      <c r="J3828" t="s">
        <v>7292</v>
      </c>
      <c r="K3828">
        <v>8867.5499999999993</v>
      </c>
      <c r="L3828" s="12" t="s">
        <v>7831</v>
      </c>
      <c r="M3828" s="10" t="s">
        <v>11115</v>
      </c>
      <c r="N3828">
        <v>3827</v>
      </c>
      <c r="O3828">
        <v>45219</v>
      </c>
      <c r="P3828" t="s">
        <v>11402</v>
      </c>
      <c r="Q3828" s="16">
        <v>4801.6000000000004</v>
      </c>
      <c r="R3828">
        <v>4065.95</v>
      </c>
      <c r="S3828">
        <v>25</v>
      </c>
      <c r="T3828">
        <v>3827</v>
      </c>
      <c r="U3828">
        <v>9363.26</v>
      </c>
      <c r="V3828" t="s">
        <v>11411</v>
      </c>
      <c r="W3828">
        <v>8.6300000000000008</v>
      </c>
      <c r="X3828">
        <v>36</v>
      </c>
      <c r="Y3828" t="s">
        <v>11695</v>
      </c>
      <c r="Z3828" t="s">
        <v>12012</v>
      </c>
      <c r="AA3828">
        <v>3827</v>
      </c>
      <c r="AB3828" t="s">
        <v>12017</v>
      </c>
      <c r="AC3828">
        <v>5568.84</v>
      </c>
      <c r="AD3828">
        <v>3986.35</v>
      </c>
      <c r="AE3828">
        <v>199.32</v>
      </c>
      <c r="AF3828" t="s">
        <v>11040</v>
      </c>
      <c r="AG3828" t="s">
        <v>11094</v>
      </c>
      <c r="AH3828">
        <v>8501</v>
      </c>
      <c r="AI3828">
        <v>3827</v>
      </c>
      <c r="AJ3828" t="s">
        <v>11356</v>
      </c>
      <c r="AK3828" t="s">
        <v>12027</v>
      </c>
      <c r="AL3828" t="s">
        <v>12032</v>
      </c>
      <c r="AM3828" t="s">
        <v>11063</v>
      </c>
      <c r="AN3828">
        <v>1</v>
      </c>
      <c r="AO3828" s="10" t="s">
        <v>12044</v>
      </c>
      <c r="AP3828" t="str" cm="1">
        <f t="array" ref="AP3828">_xlfn.IFS(
  Table1[[#This Row],[Age]]&lt;=25, "18-25",
  Table1[[#This Row],[Age]]&lt;=35, "26-35",
  Table1[[#This Row],[Age]]&lt;=45, "36-45",
  Table1[[#This Row],[Age]]&lt;=60, "46-60",
  TRUE, "60+")</f>
        <v>18-25</v>
      </c>
    </row>
    <row r="3829" spans="1:42" x14ac:dyDescent="0.3">
      <c r="A3829">
        <v>3828</v>
      </c>
      <c r="B3829" t="s">
        <v>2</v>
      </c>
      <c r="C3829" t="s">
        <v>65</v>
      </c>
      <c r="D3829">
        <v>35</v>
      </c>
      <c r="E3829" t="s">
        <v>105</v>
      </c>
      <c r="F3829" t="s">
        <v>3935</v>
      </c>
      <c r="G3829" t="s">
        <v>5113</v>
      </c>
      <c r="H3829">
        <v>19458798681</v>
      </c>
      <c r="I3829" t="s">
        <v>6286</v>
      </c>
      <c r="J3829" t="s">
        <v>7291</v>
      </c>
      <c r="K3829">
        <v>4200.12</v>
      </c>
      <c r="L3829" s="12" t="s">
        <v>10336</v>
      </c>
      <c r="M3829" s="10" t="s">
        <v>11166</v>
      </c>
      <c r="N3829">
        <v>3828</v>
      </c>
      <c r="O3829">
        <v>45276</v>
      </c>
      <c r="P3829" t="s">
        <v>11403</v>
      </c>
      <c r="Q3829" s="16">
        <v>2652.56</v>
      </c>
      <c r="R3829">
        <v>6852.68</v>
      </c>
      <c r="S3829">
        <v>52</v>
      </c>
      <c r="T3829">
        <v>3828</v>
      </c>
      <c r="U3829">
        <v>4081.19</v>
      </c>
      <c r="V3829" t="s">
        <v>11411</v>
      </c>
      <c r="W3829">
        <v>3.71</v>
      </c>
      <c r="X3829">
        <v>24</v>
      </c>
      <c r="Y3829" t="s">
        <v>9554</v>
      </c>
      <c r="Z3829" t="s">
        <v>12010</v>
      </c>
      <c r="AA3829">
        <v>3828</v>
      </c>
      <c r="AB3829" t="s">
        <v>12015</v>
      </c>
      <c r="AC3829">
        <v>7615.98</v>
      </c>
      <c r="AD3829">
        <v>1742.26</v>
      </c>
      <c r="AE3829">
        <v>87.11</v>
      </c>
      <c r="AF3829" t="s">
        <v>11321</v>
      </c>
      <c r="AG3829" t="s">
        <v>11267</v>
      </c>
      <c r="AH3829">
        <v>2098</v>
      </c>
      <c r="AI3829">
        <v>3828</v>
      </c>
      <c r="AJ3829" t="s">
        <v>11217</v>
      </c>
      <c r="AK3829" t="s">
        <v>12028</v>
      </c>
      <c r="AL3829" t="s">
        <v>12032</v>
      </c>
      <c r="AM3829" t="s">
        <v>11383</v>
      </c>
      <c r="AN3829">
        <v>1</v>
      </c>
      <c r="AO3829" s="10" t="s">
        <v>12036</v>
      </c>
      <c r="AP3829" t="str" cm="1">
        <f t="array" ref="AP3829">_xlfn.IFS(
  Table1[[#This Row],[Age]]&lt;=25, "18-25",
  Table1[[#This Row],[Age]]&lt;=35, "26-35",
  Table1[[#This Row],[Age]]&lt;=45, "36-45",
  Table1[[#This Row],[Age]]&lt;=60, "46-60",
  TRUE, "60+")</f>
        <v>26-35</v>
      </c>
    </row>
    <row r="3830" spans="1:42" x14ac:dyDescent="0.3">
      <c r="A3830">
        <v>3829</v>
      </c>
      <c r="B3830" t="s">
        <v>7</v>
      </c>
      <c r="C3830" t="s">
        <v>90</v>
      </c>
      <c r="D3830">
        <v>63</v>
      </c>
      <c r="E3830" t="s">
        <v>106</v>
      </c>
      <c r="F3830" t="s">
        <v>3936</v>
      </c>
      <c r="G3830" t="s">
        <v>5121</v>
      </c>
      <c r="H3830">
        <v>19458798682</v>
      </c>
      <c r="I3830" t="s">
        <v>6657</v>
      </c>
      <c r="J3830" t="s">
        <v>7292</v>
      </c>
      <c r="K3830">
        <v>7548.39</v>
      </c>
      <c r="L3830" s="12" t="s">
        <v>8067</v>
      </c>
      <c r="M3830" s="10" t="s">
        <v>11068</v>
      </c>
      <c r="N3830">
        <v>3829</v>
      </c>
      <c r="O3830">
        <v>45135</v>
      </c>
      <c r="P3830" t="s">
        <v>11402</v>
      </c>
      <c r="Q3830" s="16">
        <v>2164.42</v>
      </c>
      <c r="R3830">
        <v>5383.97</v>
      </c>
      <c r="S3830">
        <v>15</v>
      </c>
      <c r="T3830">
        <v>3829</v>
      </c>
      <c r="U3830">
        <v>31942.68</v>
      </c>
      <c r="V3830" t="s">
        <v>11413</v>
      </c>
      <c r="W3830">
        <v>1.17</v>
      </c>
      <c r="X3830">
        <v>12</v>
      </c>
      <c r="Y3830" t="s">
        <v>8963</v>
      </c>
      <c r="Z3830" t="s">
        <v>12010</v>
      </c>
      <c r="AA3830">
        <v>3829</v>
      </c>
      <c r="AB3830" t="s">
        <v>12015</v>
      </c>
      <c r="AC3830">
        <v>3591.68</v>
      </c>
      <c r="AD3830">
        <v>42.17</v>
      </c>
      <c r="AE3830">
        <v>2.11</v>
      </c>
      <c r="AF3830" t="s">
        <v>11202</v>
      </c>
      <c r="AG3830" t="s">
        <v>11176</v>
      </c>
      <c r="AH3830">
        <v>5578</v>
      </c>
      <c r="AI3830">
        <v>3829</v>
      </c>
      <c r="AJ3830" t="s">
        <v>11368</v>
      </c>
      <c r="AK3830" t="s">
        <v>12029</v>
      </c>
      <c r="AL3830" t="s">
        <v>12031</v>
      </c>
      <c r="AM3830" t="s">
        <v>11377</v>
      </c>
      <c r="AN3830">
        <v>1</v>
      </c>
      <c r="AO3830" s="10" t="s">
        <v>12038</v>
      </c>
      <c r="AP3830" t="str" cm="1">
        <f t="array" ref="AP3830">_xlfn.IFS(
  Table1[[#This Row],[Age]]&lt;=25, "18-25",
  Table1[[#This Row],[Age]]&lt;=35, "26-35",
  Table1[[#This Row],[Age]]&lt;=45, "36-45",
  Table1[[#This Row],[Age]]&lt;=60, "46-60",
  TRUE, "60+")</f>
        <v>60+</v>
      </c>
    </row>
    <row r="3831" spans="1:42" x14ac:dyDescent="0.3">
      <c r="A3831">
        <v>3830</v>
      </c>
      <c r="B3831" t="s">
        <v>6</v>
      </c>
      <c r="C3831" t="s">
        <v>99</v>
      </c>
      <c r="D3831">
        <v>24</v>
      </c>
      <c r="E3831" t="s">
        <v>104</v>
      </c>
      <c r="F3831" t="s">
        <v>3937</v>
      </c>
      <c r="G3831" t="s">
        <v>5131</v>
      </c>
      <c r="H3831">
        <v>19458798683</v>
      </c>
      <c r="I3831" t="s">
        <v>5427</v>
      </c>
      <c r="J3831" t="s">
        <v>7291</v>
      </c>
      <c r="K3831">
        <v>5780.24</v>
      </c>
      <c r="L3831" s="12" t="s">
        <v>9034</v>
      </c>
      <c r="M3831" s="10" t="s">
        <v>11302</v>
      </c>
      <c r="N3831">
        <v>3830</v>
      </c>
      <c r="O3831">
        <v>45150</v>
      </c>
      <c r="P3831" t="s">
        <v>11403</v>
      </c>
      <c r="Q3831" s="16">
        <v>963.68</v>
      </c>
      <c r="R3831">
        <v>4816.5600000000004</v>
      </c>
      <c r="S3831">
        <v>12</v>
      </c>
      <c r="T3831">
        <v>3830</v>
      </c>
      <c r="U3831">
        <v>12250.39</v>
      </c>
      <c r="V3831" t="s">
        <v>11411</v>
      </c>
      <c r="W3831">
        <v>4.8</v>
      </c>
      <c r="X3831">
        <v>60</v>
      </c>
      <c r="Y3831" t="s">
        <v>11998</v>
      </c>
      <c r="Z3831" t="s">
        <v>12010</v>
      </c>
      <c r="AA3831">
        <v>3830</v>
      </c>
      <c r="AB3831" t="s">
        <v>12017</v>
      </c>
      <c r="AC3831">
        <v>2690.08</v>
      </c>
      <c r="AD3831">
        <v>4336.51</v>
      </c>
      <c r="AE3831">
        <v>216.83</v>
      </c>
      <c r="AF3831" t="s">
        <v>11229</v>
      </c>
      <c r="AG3831" t="s">
        <v>11098</v>
      </c>
      <c r="AH3831">
        <v>1901</v>
      </c>
      <c r="AI3831">
        <v>3830</v>
      </c>
      <c r="AJ3831" t="s">
        <v>11112</v>
      </c>
      <c r="AK3831" t="s">
        <v>12028</v>
      </c>
      <c r="AL3831" t="s">
        <v>12031</v>
      </c>
      <c r="AM3831" t="s">
        <v>11393</v>
      </c>
      <c r="AN3831">
        <v>1</v>
      </c>
      <c r="AO3831" s="10" t="s">
        <v>12041</v>
      </c>
      <c r="AP3831" t="str" cm="1">
        <f t="array" ref="AP3831">_xlfn.IFS(
  Table1[[#This Row],[Age]]&lt;=25, "18-25",
  Table1[[#This Row],[Age]]&lt;=35, "26-35",
  Table1[[#This Row],[Age]]&lt;=45, "36-45",
  Table1[[#This Row],[Age]]&lt;=60, "46-60",
  TRUE, "60+")</f>
        <v>18-25</v>
      </c>
    </row>
    <row r="3832" spans="1:42" x14ac:dyDescent="0.3">
      <c r="A3832">
        <v>3831</v>
      </c>
      <c r="B3832" t="s">
        <v>26</v>
      </c>
      <c r="C3832" t="s">
        <v>85</v>
      </c>
      <c r="D3832">
        <v>46</v>
      </c>
      <c r="E3832" t="s">
        <v>106</v>
      </c>
      <c r="F3832" t="s">
        <v>3938</v>
      </c>
      <c r="G3832" t="s">
        <v>5146</v>
      </c>
      <c r="H3832">
        <v>19458798684</v>
      </c>
      <c r="I3832" t="s">
        <v>6554</v>
      </c>
      <c r="J3832" t="s">
        <v>7291</v>
      </c>
      <c r="K3832">
        <v>7565.53</v>
      </c>
      <c r="L3832" s="12" t="s">
        <v>10337</v>
      </c>
      <c r="M3832" s="10" t="s">
        <v>11109</v>
      </c>
      <c r="N3832">
        <v>3831</v>
      </c>
      <c r="O3832">
        <v>44945</v>
      </c>
      <c r="P3832" t="s">
        <v>11402</v>
      </c>
      <c r="Q3832" s="16">
        <v>4754.71</v>
      </c>
      <c r="R3832">
        <v>12320.24</v>
      </c>
      <c r="S3832">
        <v>1</v>
      </c>
      <c r="T3832">
        <v>3831</v>
      </c>
      <c r="U3832">
        <v>29256.82</v>
      </c>
      <c r="V3832" t="s">
        <v>11412</v>
      </c>
      <c r="W3832">
        <v>1.36</v>
      </c>
      <c r="X3832">
        <v>36</v>
      </c>
      <c r="Y3832" t="s">
        <v>10128</v>
      </c>
      <c r="Z3832" t="s">
        <v>12012</v>
      </c>
      <c r="AA3832">
        <v>3831</v>
      </c>
      <c r="AB3832" t="s">
        <v>12016</v>
      </c>
      <c r="AC3832">
        <v>7081.31</v>
      </c>
      <c r="AD3832">
        <v>454.45</v>
      </c>
      <c r="AE3832">
        <v>22.72</v>
      </c>
      <c r="AF3832" t="s">
        <v>11252</v>
      </c>
      <c r="AG3832" t="s">
        <v>11102</v>
      </c>
      <c r="AH3832">
        <v>7433</v>
      </c>
      <c r="AI3832">
        <v>3831</v>
      </c>
      <c r="AJ3832" t="s">
        <v>11099</v>
      </c>
      <c r="AK3832" t="s">
        <v>12029</v>
      </c>
      <c r="AL3832" t="s">
        <v>12032</v>
      </c>
      <c r="AM3832" t="s">
        <v>11262</v>
      </c>
      <c r="AN3832">
        <v>1</v>
      </c>
      <c r="AO3832" s="10" t="s">
        <v>12039</v>
      </c>
      <c r="AP3832" t="str" cm="1">
        <f t="array" ref="AP3832">_xlfn.IFS(
  Table1[[#This Row],[Age]]&lt;=25, "18-25",
  Table1[[#This Row],[Age]]&lt;=35, "26-35",
  Table1[[#This Row],[Age]]&lt;=45, "36-45",
  Table1[[#This Row],[Age]]&lt;=60, "46-60",
  TRUE, "60+")</f>
        <v>46-60</v>
      </c>
    </row>
    <row r="3833" spans="1:42" x14ac:dyDescent="0.3">
      <c r="A3833">
        <v>3832</v>
      </c>
      <c r="B3833" t="s">
        <v>48</v>
      </c>
      <c r="C3833" t="s">
        <v>69</v>
      </c>
      <c r="D3833">
        <v>64</v>
      </c>
      <c r="E3833" t="s">
        <v>104</v>
      </c>
      <c r="F3833" t="s">
        <v>3939</v>
      </c>
      <c r="G3833" t="s">
        <v>5121</v>
      </c>
      <c r="H3833">
        <v>19458798685</v>
      </c>
      <c r="I3833" t="s">
        <v>5413</v>
      </c>
      <c r="J3833" t="s">
        <v>7292</v>
      </c>
      <c r="K3833">
        <v>3277.01</v>
      </c>
      <c r="L3833" s="12" t="s">
        <v>9754</v>
      </c>
      <c r="M3833" s="10" t="s">
        <v>11365</v>
      </c>
      <c r="N3833">
        <v>3832</v>
      </c>
      <c r="O3833">
        <v>45143</v>
      </c>
      <c r="P3833" t="s">
        <v>11404</v>
      </c>
      <c r="Q3833" s="16">
        <v>2242.5100000000002</v>
      </c>
      <c r="R3833">
        <v>1034.5</v>
      </c>
      <c r="S3833">
        <v>9</v>
      </c>
      <c r="T3833">
        <v>3832</v>
      </c>
      <c r="U3833">
        <v>39348</v>
      </c>
      <c r="V3833" t="s">
        <v>11412</v>
      </c>
      <c r="W3833">
        <v>2.87</v>
      </c>
      <c r="X3833">
        <v>48</v>
      </c>
      <c r="Y3833" t="s">
        <v>7651</v>
      </c>
      <c r="Z3833" t="s">
        <v>12011</v>
      </c>
      <c r="AA3833">
        <v>3832</v>
      </c>
      <c r="AB3833" t="s">
        <v>12016</v>
      </c>
      <c r="AC3833">
        <v>8009.99</v>
      </c>
      <c r="AD3833">
        <v>765.9</v>
      </c>
      <c r="AE3833">
        <v>38.299999999999997</v>
      </c>
      <c r="AF3833" t="s">
        <v>11232</v>
      </c>
      <c r="AG3833" t="s">
        <v>11045</v>
      </c>
      <c r="AH3833">
        <v>4049</v>
      </c>
      <c r="AI3833">
        <v>3832</v>
      </c>
      <c r="AJ3833" t="s">
        <v>11169</v>
      </c>
      <c r="AK3833" t="s">
        <v>12029</v>
      </c>
      <c r="AL3833" t="s">
        <v>12032</v>
      </c>
      <c r="AM3833" t="s">
        <v>11239</v>
      </c>
      <c r="AN3833">
        <v>1</v>
      </c>
      <c r="AO3833" s="10" t="s">
        <v>12041</v>
      </c>
      <c r="AP3833" t="str" cm="1">
        <f t="array" ref="AP3833">_xlfn.IFS(
  Table1[[#This Row],[Age]]&lt;=25, "18-25",
  Table1[[#This Row],[Age]]&lt;=35, "26-35",
  Table1[[#This Row],[Age]]&lt;=45, "36-45",
  Table1[[#This Row],[Age]]&lt;=60, "46-60",
  TRUE, "60+")</f>
        <v>60+</v>
      </c>
    </row>
    <row r="3834" spans="1:42" x14ac:dyDescent="0.3">
      <c r="A3834">
        <v>3833</v>
      </c>
      <c r="B3834" t="s">
        <v>39</v>
      </c>
      <c r="C3834" t="s">
        <v>75</v>
      </c>
      <c r="D3834">
        <v>26</v>
      </c>
      <c r="E3834" t="s">
        <v>106</v>
      </c>
      <c r="F3834" t="s">
        <v>3940</v>
      </c>
      <c r="G3834" t="s">
        <v>5140</v>
      </c>
      <c r="H3834">
        <v>19458798686</v>
      </c>
      <c r="I3834" t="s">
        <v>6161</v>
      </c>
      <c r="J3834" t="s">
        <v>7292</v>
      </c>
      <c r="K3834">
        <v>7544.89</v>
      </c>
      <c r="L3834" s="12" t="s">
        <v>8511</v>
      </c>
      <c r="M3834" s="10" t="s">
        <v>11306</v>
      </c>
      <c r="N3834">
        <v>3833</v>
      </c>
      <c r="O3834">
        <v>45019</v>
      </c>
      <c r="P3834" t="s">
        <v>11404</v>
      </c>
      <c r="Q3834" s="16">
        <v>597.75</v>
      </c>
      <c r="R3834">
        <v>6947.14</v>
      </c>
      <c r="S3834">
        <v>59</v>
      </c>
      <c r="T3834">
        <v>3833</v>
      </c>
      <c r="U3834">
        <v>21017.9</v>
      </c>
      <c r="V3834" t="s">
        <v>11411</v>
      </c>
      <c r="W3834">
        <v>5.31</v>
      </c>
      <c r="X3834">
        <v>12</v>
      </c>
      <c r="Y3834" t="s">
        <v>7495</v>
      </c>
      <c r="Z3834" t="s">
        <v>12010</v>
      </c>
      <c r="AA3834">
        <v>3833</v>
      </c>
      <c r="AB3834" t="s">
        <v>12016</v>
      </c>
      <c r="AC3834">
        <v>4607.2299999999996</v>
      </c>
      <c r="AD3834">
        <v>1233.8399999999999</v>
      </c>
      <c r="AE3834">
        <v>61.69</v>
      </c>
      <c r="AF3834" t="s">
        <v>11127</v>
      </c>
      <c r="AG3834" t="s">
        <v>11306</v>
      </c>
      <c r="AH3834">
        <v>205</v>
      </c>
      <c r="AI3834">
        <v>3833</v>
      </c>
      <c r="AJ3834" t="s">
        <v>11350</v>
      </c>
      <c r="AK3834" t="s">
        <v>12028</v>
      </c>
      <c r="AL3834" t="s">
        <v>12032</v>
      </c>
      <c r="AM3834" t="s">
        <v>11264</v>
      </c>
      <c r="AN3834">
        <v>1</v>
      </c>
      <c r="AO3834" s="10" t="s">
        <v>12037</v>
      </c>
      <c r="AP3834" t="str" cm="1">
        <f t="array" ref="AP3834">_xlfn.IFS(
  Table1[[#This Row],[Age]]&lt;=25, "18-25",
  Table1[[#This Row],[Age]]&lt;=35, "26-35",
  Table1[[#This Row],[Age]]&lt;=45, "36-45",
  Table1[[#This Row],[Age]]&lt;=60, "46-60",
  TRUE, "60+")</f>
        <v>26-35</v>
      </c>
    </row>
    <row r="3835" spans="1:42" x14ac:dyDescent="0.3">
      <c r="A3835">
        <v>3834</v>
      </c>
      <c r="B3835" t="s">
        <v>29</v>
      </c>
      <c r="C3835" t="s">
        <v>61</v>
      </c>
      <c r="D3835">
        <v>64</v>
      </c>
      <c r="E3835" t="s">
        <v>106</v>
      </c>
      <c r="F3835" t="s">
        <v>3941</v>
      </c>
      <c r="G3835" t="s">
        <v>5125</v>
      </c>
      <c r="H3835">
        <v>19458798687</v>
      </c>
      <c r="I3835" t="s">
        <v>5725</v>
      </c>
      <c r="J3835" t="s">
        <v>7292</v>
      </c>
      <c r="K3835">
        <v>7920.69</v>
      </c>
      <c r="L3835" s="12" t="s">
        <v>9684</v>
      </c>
      <c r="M3835" s="10" t="s">
        <v>11320</v>
      </c>
      <c r="N3835">
        <v>3834</v>
      </c>
      <c r="O3835">
        <v>44979</v>
      </c>
      <c r="P3835" t="s">
        <v>11404</v>
      </c>
      <c r="Q3835" s="16">
        <v>3075.68</v>
      </c>
      <c r="R3835">
        <v>4845.01</v>
      </c>
      <c r="S3835">
        <v>14</v>
      </c>
      <c r="T3835">
        <v>3834</v>
      </c>
      <c r="U3835">
        <v>38673.660000000003</v>
      </c>
      <c r="V3835" t="s">
        <v>11411</v>
      </c>
      <c r="W3835">
        <v>1.35</v>
      </c>
      <c r="X3835">
        <v>60</v>
      </c>
      <c r="Y3835" t="s">
        <v>10001</v>
      </c>
      <c r="Z3835" t="s">
        <v>12011</v>
      </c>
      <c r="AA3835">
        <v>3834</v>
      </c>
      <c r="AB3835" t="s">
        <v>12017</v>
      </c>
      <c r="AC3835">
        <v>3162.67</v>
      </c>
      <c r="AD3835">
        <v>3178.16</v>
      </c>
      <c r="AE3835">
        <v>158.91</v>
      </c>
      <c r="AF3835" t="s">
        <v>11184</v>
      </c>
      <c r="AG3835" t="s">
        <v>11146</v>
      </c>
      <c r="AH3835">
        <v>7529</v>
      </c>
      <c r="AI3835">
        <v>3834</v>
      </c>
      <c r="AJ3835" t="s">
        <v>11380</v>
      </c>
      <c r="AK3835" t="s">
        <v>12027</v>
      </c>
      <c r="AL3835" t="s">
        <v>12032</v>
      </c>
      <c r="AM3835" t="s">
        <v>11337</v>
      </c>
      <c r="AN3835">
        <v>1</v>
      </c>
      <c r="AO3835" s="10" t="s">
        <v>12045</v>
      </c>
      <c r="AP3835" t="str" cm="1">
        <f t="array" ref="AP3835">_xlfn.IFS(
  Table1[[#This Row],[Age]]&lt;=25, "18-25",
  Table1[[#This Row],[Age]]&lt;=35, "26-35",
  Table1[[#This Row],[Age]]&lt;=45, "36-45",
  Table1[[#This Row],[Age]]&lt;=60, "46-60",
  TRUE, "60+")</f>
        <v>60+</v>
      </c>
    </row>
    <row r="3836" spans="1:42" x14ac:dyDescent="0.3">
      <c r="A3836">
        <v>3835</v>
      </c>
      <c r="B3836" t="s">
        <v>12</v>
      </c>
      <c r="C3836" t="s">
        <v>72</v>
      </c>
      <c r="D3836">
        <v>65</v>
      </c>
      <c r="E3836" t="s">
        <v>105</v>
      </c>
      <c r="F3836" t="s">
        <v>3942</v>
      </c>
      <c r="G3836" t="s">
        <v>5122</v>
      </c>
      <c r="H3836">
        <v>19458798688</v>
      </c>
      <c r="I3836" t="s">
        <v>6699</v>
      </c>
      <c r="J3836" t="s">
        <v>7291</v>
      </c>
      <c r="K3836">
        <v>1132.3699999999999</v>
      </c>
      <c r="L3836" s="12" t="s">
        <v>10338</v>
      </c>
      <c r="M3836" s="10" t="s">
        <v>11257</v>
      </c>
      <c r="N3836">
        <v>3835</v>
      </c>
      <c r="O3836">
        <v>45001</v>
      </c>
      <c r="P3836" t="s">
        <v>11404</v>
      </c>
      <c r="Q3836" s="16">
        <v>1757.26</v>
      </c>
      <c r="R3836">
        <v>-624.89</v>
      </c>
      <c r="S3836">
        <v>31</v>
      </c>
      <c r="T3836">
        <v>3835</v>
      </c>
      <c r="U3836">
        <v>39115.56</v>
      </c>
      <c r="V3836" t="s">
        <v>11411</v>
      </c>
      <c r="W3836">
        <v>1.3</v>
      </c>
      <c r="X3836">
        <v>60</v>
      </c>
      <c r="Y3836" t="s">
        <v>9360</v>
      </c>
      <c r="Z3836" t="s">
        <v>12011</v>
      </c>
      <c r="AA3836">
        <v>3835</v>
      </c>
      <c r="AB3836" t="s">
        <v>12016</v>
      </c>
      <c r="AC3836">
        <v>9477.4</v>
      </c>
      <c r="AD3836">
        <v>1747.43</v>
      </c>
      <c r="AE3836">
        <v>87.37</v>
      </c>
      <c r="AF3836" t="s">
        <v>11395</v>
      </c>
      <c r="AG3836" t="s">
        <v>11187</v>
      </c>
      <c r="AH3836">
        <v>197</v>
      </c>
      <c r="AI3836">
        <v>3835</v>
      </c>
      <c r="AJ3836" t="s">
        <v>11309</v>
      </c>
      <c r="AK3836" t="s">
        <v>12027</v>
      </c>
      <c r="AL3836" t="s">
        <v>12031</v>
      </c>
      <c r="AM3836" t="s">
        <v>11282</v>
      </c>
      <c r="AN3836">
        <v>1</v>
      </c>
      <c r="AO3836" s="10" t="s">
        <v>12047</v>
      </c>
      <c r="AP3836" t="str" cm="1">
        <f t="array" ref="AP3836">_xlfn.IFS(
  Table1[[#This Row],[Age]]&lt;=25, "18-25",
  Table1[[#This Row],[Age]]&lt;=35, "26-35",
  Table1[[#This Row],[Age]]&lt;=45, "36-45",
  Table1[[#This Row],[Age]]&lt;=60, "46-60",
  TRUE, "60+")</f>
        <v>60+</v>
      </c>
    </row>
    <row r="3837" spans="1:42" x14ac:dyDescent="0.3">
      <c r="A3837">
        <v>3836</v>
      </c>
      <c r="B3837" t="s">
        <v>8</v>
      </c>
      <c r="C3837" t="s">
        <v>76</v>
      </c>
      <c r="D3837">
        <v>58</v>
      </c>
      <c r="E3837" t="s">
        <v>104</v>
      </c>
      <c r="F3837" t="s">
        <v>3943</v>
      </c>
      <c r="G3837" t="s">
        <v>5136</v>
      </c>
      <c r="H3837">
        <v>19458798689</v>
      </c>
      <c r="I3837" t="s">
        <v>7087</v>
      </c>
      <c r="J3837" t="s">
        <v>7291</v>
      </c>
      <c r="K3837">
        <v>1005.49</v>
      </c>
      <c r="L3837" s="12" t="s">
        <v>8597</v>
      </c>
      <c r="M3837" s="10" t="s">
        <v>11271</v>
      </c>
      <c r="N3837">
        <v>3836</v>
      </c>
      <c r="O3837">
        <v>45058</v>
      </c>
      <c r="P3837" t="s">
        <v>11403</v>
      </c>
      <c r="Q3837" s="16">
        <v>4041.9</v>
      </c>
      <c r="R3837">
        <v>-3036.41</v>
      </c>
      <c r="S3837">
        <v>88</v>
      </c>
      <c r="T3837">
        <v>3836</v>
      </c>
      <c r="U3837">
        <v>13907.73</v>
      </c>
      <c r="V3837" t="s">
        <v>11413</v>
      </c>
      <c r="W3837">
        <v>2.4</v>
      </c>
      <c r="X3837">
        <v>60</v>
      </c>
      <c r="Y3837" t="s">
        <v>10537</v>
      </c>
      <c r="Z3837" t="s">
        <v>12010</v>
      </c>
      <c r="AA3837">
        <v>3836</v>
      </c>
      <c r="AB3837" t="s">
        <v>12017</v>
      </c>
      <c r="AC3837">
        <v>5826.37</v>
      </c>
      <c r="AD3837">
        <v>227.49</v>
      </c>
      <c r="AE3837">
        <v>11.37</v>
      </c>
      <c r="AF3837" t="s">
        <v>11273</v>
      </c>
      <c r="AG3837" t="s">
        <v>11053</v>
      </c>
      <c r="AH3837">
        <v>9080</v>
      </c>
      <c r="AI3837">
        <v>3836</v>
      </c>
      <c r="AJ3837" t="s">
        <v>11238</v>
      </c>
      <c r="AK3837" t="s">
        <v>12027</v>
      </c>
      <c r="AL3837" t="s">
        <v>12031</v>
      </c>
      <c r="AM3837" t="s">
        <v>11263</v>
      </c>
      <c r="AN3837">
        <v>1</v>
      </c>
      <c r="AO3837" s="10" t="s">
        <v>12046</v>
      </c>
      <c r="AP3837" t="str" cm="1">
        <f t="array" ref="AP3837">_xlfn.IFS(
  Table1[[#This Row],[Age]]&lt;=25, "18-25",
  Table1[[#This Row],[Age]]&lt;=35, "26-35",
  Table1[[#This Row],[Age]]&lt;=45, "36-45",
  Table1[[#This Row],[Age]]&lt;=60, "46-60",
  TRUE, "60+")</f>
        <v>46-60</v>
      </c>
    </row>
    <row r="3838" spans="1:42" x14ac:dyDescent="0.3">
      <c r="A3838">
        <v>3837</v>
      </c>
      <c r="B3838" t="s">
        <v>24</v>
      </c>
      <c r="C3838" t="s">
        <v>92</v>
      </c>
      <c r="D3838">
        <v>24</v>
      </c>
      <c r="E3838" t="s">
        <v>105</v>
      </c>
      <c r="F3838" t="s">
        <v>3944</v>
      </c>
      <c r="G3838" t="s">
        <v>5109</v>
      </c>
      <c r="H3838">
        <v>19458798690</v>
      </c>
      <c r="I3838" t="s">
        <v>5798</v>
      </c>
      <c r="J3838" t="s">
        <v>7292</v>
      </c>
      <c r="K3838">
        <v>9856.41</v>
      </c>
      <c r="L3838" s="12" t="s">
        <v>9978</v>
      </c>
      <c r="M3838" s="10" t="s">
        <v>11239</v>
      </c>
      <c r="N3838">
        <v>3837</v>
      </c>
      <c r="O3838">
        <v>44972</v>
      </c>
      <c r="P3838" t="s">
        <v>11404</v>
      </c>
      <c r="Q3838" s="16">
        <v>2731.87</v>
      </c>
      <c r="R3838">
        <v>12588.28</v>
      </c>
      <c r="S3838">
        <v>53</v>
      </c>
      <c r="T3838">
        <v>3837</v>
      </c>
      <c r="U3838">
        <v>1771.49</v>
      </c>
      <c r="V3838" t="s">
        <v>11412</v>
      </c>
      <c r="W3838">
        <v>5.16</v>
      </c>
      <c r="X3838">
        <v>36</v>
      </c>
      <c r="Y3838" t="s">
        <v>11496</v>
      </c>
      <c r="Z3838" t="s">
        <v>12012</v>
      </c>
      <c r="AA3838">
        <v>3837</v>
      </c>
      <c r="AB3838" t="s">
        <v>12017</v>
      </c>
      <c r="AC3838">
        <v>5412.03</v>
      </c>
      <c r="AD3838">
        <v>3799.47</v>
      </c>
      <c r="AE3838">
        <v>189.97</v>
      </c>
      <c r="AF3838" t="s">
        <v>11184</v>
      </c>
      <c r="AG3838" t="s">
        <v>11186</v>
      </c>
      <c r="AH3838">
        <v>1686</v>
      </c>
      <c r="AI3838">
        <v>3837</v>
      </c>
      <c r="AJ3838" t="s">
        <v>11264</v>
      </c>
      <c r="AK3838" t="s">
        <v>12027</v>
      </c>
      <c r="AL3838" t="s">
        <v>12032</v>
      </c>
      <c r="AM3838" t="s">
        <v>11313</v>
      </c>
      <c r="AN3838">
        <v>1</v>
      </c>
      <c r="AO3838" s="10" t="s">
        <v>12045</v>
      </c>
      <c r="AP3838" t="str" cm="1">
        <f t="array" ref="AP3838">_xlfn.IFS(
  Table1[[#This Row],[Age]]&lt;=25, "18-25",
  Table1[[#This Row],[Age]]&lt;=35, "26-35",
  Table1[[#This Row],[Age]]&lt;=45, "36-45",
  Table1[[#This Row],[Age]]&lt;=60, "46-60",
  TRUE, "60+")</f>
        <v>18-25</v>
      </c>
    </row>
    <row r="3839" spans="1:42" x14ac:dyDescent="0.3">
      <c r="A3839">
        <v>3838</v>
      </c>
      <c r="B3839" t="s">
        <v>41</v>
      </c>
      <c r="C3839" t="s">
        <v>67</v>
      </c>
      <c r="D3839">
        <v>24</v>
      </c>
      <c r="E3839" t="s">
        <v>105</v>
      </c>
      <c r="F3839" t="s">
        <v>3945</v>
      </c>
      <c r="G3839" t="s">
        <v>5133</v>
      </c>
      <c r="H3839">
        <v>19458798691</v>
      </c>
      <c r="I3839" t="s">
        <v>7088</v>
      </c>
      <c r="J3839" t="s">
        <v>7291</v>
      </c>
      <c r="K3839">
        <v>1267.74</v>
      </c>
      <c r="L3839" s="12" t="s">
        <v>10339</v>
      </c>
      <c r="M3839" s="10" t="s">
        <v>11079</v>
      </c>
      <c r="N3839">
        <v>3838</v>
      </c>
      <c r="O3839">
        <v>44962</v>
      </c>
      <c r="P3839" t="s">
        <v>11404</v>
      </c>
      <c r="Q3839" s="16">
        <v>537.44000000000005</v>
      </c>
      <c r="R3839">
        <v>1805.18</v>
      </c>
      <c r="S3839">
        <v>63</v>
      </c>
      <c r="T3839">
        <v>3838</v>
      </c>
      <c r="U3839">
        <v>6060.81</v>
      </c>
      <c r="V3839" t="s">
        <v>11412</v>
      </c>
      <c r="W3839">
        <v>9.77</v>
      </c>
      <c r="X3839">
        <v>24</v>
      </c>
      <c r="Y3839" t="s">
        <v>8950</v>
      </c>
      <c r="Z3839" t="s">
        <v>12012</v>
      </c>
      <c r="AA3839">
        <v>3838</v>
      </c>
      <c r="AB3839" t="s">
        <v>12015</v>
      </c>
      <c r="AC3839">
        <v>7576.58</v>
      </c>
      <c r="AD3839">
        <v>2768.49</v>
      </c>
      <c r="AE3839">
        <v>138.41999999999999</v>
      </c>
      <c r="AF3839" t="s">
        <v>11095</v>
      </c>
      <c r="AG3839" t="s">
        <v>11056</v>
      </c>
      <c r="AH3839">
        <v>6209</v>
      </c>
      <c r="AI3839">
        <v>3838</v>
      </c>
      <c r="AJ3839" t="s">
        <v>11214</v>
      </c>
      <c r="AK3839" t="s">
        <v>12029</v>
      </c>
      <c r="AL3839" t="s">
        <v>12031</v>
      </c>
      <c r="AM3839" t="s">
        <v>11379</v>
      </c>
      <c r="AN3839">
        <v>1</v>
      </c>
      <c r="AO3839" s="10" t="s">
        <v>12045</v>
      </c>
      <c r="AP3839" t="str" cm="1">
        <f t="array" ref="AP3839">_xlfn.IFS(
  Table1[[#This Row],[Age]]&lt;=25, "18-25",
  Table1[[#This Row],[Age]]&lt;=35, "26-35",
  Table1[[#This Row],[Age]]&lt;=45, "36-45",
  Table1[[#This Row],[Age]]&lt;=60, "46-60",
  TRUE, "60+")</f>
        <v>18-25</v>
      </c>
    </row>
    <row r="3840" spans="1:42" x14ac:dyDescent="0.3">
      <c r="A3840">
        <v>3839</v>
      </c>
      <c r="B3840" t="s">
        <v>10</v>
      </c>
      <c r="C3840" t="s">
        <v>84</v>
      </c>
      <c r="D3840">
        <v>66</v>
      </c>
      <c r="E3840" t="s">
        <v>105</v>
      </c>
      <c r="F3840" t="s">
        <v>3946</v>
      </c>
      <c r="G3840" t="s">
        <v>5122</v>
      </c>
      <c r="H3840">
        <v>19458798692</v>
      </c>
      <c r="I3840" t="s">
        <v>6679</v>
      </c>
      <c r="J3840" t="s">
        <v>7291</v>
      </c>
      <c r="K3840">
        <v>6879.92</v>
      </c>
      <c r="L3840" s="12" t="s">
        <v>10340</v>
      </c>
      <c r="M3840" s="10" t="s">
        <v>11068</v>
      </c>
      <c r="N3840">
        <v>3839</v>
      </c>
      <c r="O3840">
        <v>45058</v>
      </c>
      <c r="P3840" t="s">
        <v>11403</v>
      </c>
      <c r="Q3840" s="16">
        <v>3755.52</v>
      </c>
      <c r="R3840">
        <v>10635.44</v>
      </c>
      <c r="S3840">
        <v>10</v>
      </c>
      <c r="T3840">
        <v>3839</v>
      </c>
      <c r="U3840">
        <v>41352.660000000003</v>
      </c>
      <c r="V3840" t="s">
        <v>11411</v>
      </c>
      <c r="W3840">
        <v>1.84</v>
      </c>
      <c r="X3840">
        <v>60</v>
      </c>
      <c r="Y3840" t="s">
        <v>11610</v>
      </c>
      <c r="Z3840" t="s">
        <v>12012</v>
      </c>
      <c r="AA3840">
        <v>3839</v>
      </c>
      <c r="AB3840" t="s">
        <v>12016</v>
      </c>
      <c r="AC3840">
        <v>9064.93</v>
      </c>
      <c r="AD3840">
        <v>4151.09</v>
      </c>
      <c r="AE3840">
        <v>207.55</v>
      </c>
      <c r="AF3840" t="s">
        <v>11362</v>
      </c>
      <c r="AG3840" t="s">
        <v>11085</v>
      </c>
      <c r="AH3840">
        <v>2904</v>
      </c>
      <c r="AI3840">
        <v>3839</v>
      </c>
      <c r="AJ3840" t="s">
        <v>11203</v>
      </c>
      <c r="AK3840" t="s">
        <v>12028</v>
      </c>
      <c r="AL3840" t="s">
        <v>12031</v>
      </c>
      <c r="AM3840" t="s">
        <v>11391</v>
      </c>
      <c r="AN3840">
        <v>1</v>
      </c>
      <c r="AO3840" s="10" t="s">
        <v>12046</v>
      </c>
      <c r="AP3840" t="str" cm="1">
        <f t="array" ref="AP3840">_xlfn.IFS(
  Table1[[#This Row],[Age]]&lt;=25, "18-25",
  Table1[[#This Row],[Age]]&lt;=35, "26-35",
  Table1[[#This Row],[Age]]&lt;=45, "36-45",
  Table1[[#This Row],[Age]]&lt;=60, "46-60",
  TRUE, "60+")</f>
        <v>60+</v>
      </c>
    </row>
    <row r="3841" spans="1:42" x14ac:dyDescent="0.3">
      <c r="A3841">
        <v>3840</v>
      </c>
      <c r="B3841" t="s">
        <v>45</v>
      </c>
      <c r="C3841" t="s">
        <v>100</v>
      </c>
      <c r="D3841">
        <v>60</v>
      </c>
      <c r="E3841" t="s">
        <v>104</v>
      </c>
      <c r="F3841" t="s">
        <v>3947</v>
      </c>
      <c r="G3841" t="s">
        <v>5131</v>
      </c>
      <c r="H3841">
        <v>19458798693</v>
      </c>
      <c r="I3841" t="s">
        <v>5844</v>
      </c>
      <c r="J3841" t="s">
        <v>7291</v>
      </c>
      <c r="K3841">
        <v>7503.35</v>
      </c>
      <c r="L3841" s="12" t="s">
        <v>10341</v>
      </c>
      <c r="M3841" s="10" t="s">
        <v>11145</v>
      </c>
      <c r="N3841">
        <v>3840</v>
      </c>
      <c r="O3841">
        <v>45056</v>
      </c>
      <c r="P3841" t="s">
        <v>11402</v>
      </c>
      <c r="Q3841" s="16">
        <v>1530.29</v>
      </c>
      <c r="R3841">
        <v>9033.64</v>
      </c>
      <c r="S3841">
        <v>43</v>
      </c>
      <c r="T3841">
        <v>3840</v>
      </c>
      <c r="U3841">
        <v>20860.060000000001</v>
      </c>
      <c r="V3841" t="s">
        <v>11413</v>
      </c>
      <c r="W3841">
        <v>6.6</v>
      </c>
      <c r="X3841">
        <v>60</v>
      </c>
      <c r="Y3841" t="s">
        <v>8592</v>
      </c>
      <c r="Z3841" t="s">
        <v>12010</v>
      </c>
      <c r="AA3841">
        <v>3840</v>
      </c>
      <c r="AB3841" t="s">
        <v>12016</v>
      </c>
      <c r="AC3841">
        <v>3751.59</v>
      </c>
      <c r="AD3841">
        <v>329.08</v>
      </c>
      <c r="AE3841">
        <v>16.45</v>
      </c>
      <c r="AF3841" t="s">
        <v>11350</v>
      </c>
      <c r="AG3841" t="s">
        <v>11213</v>
      </c>
      <c r="AH3841">
        <v>3356</v>
      </c>
      <c r="AI3841">
        <v>3840</v>
      </c>
      <c r="AJ3841" t="s">
        <v>11222</v>
      </c>
      <c r="AK3841" t="s">
        <v>12028</v>
      </c>
      <c r="AL3841" t="s">
        <v>12032</v>
      </c>
      <c r="AM3841" t="s">
        <v>11239</v>
      </c>
      <c r="AN3841">
        <v>1</v>
      </c>
      <c r="AO3841" s="10" t="s">
        <v>12046</v>
      </c>
      <c r="AP3841" t="str" cm="1">
        <f t="array" ref="AP3841">_xlfn.IFS(
  Table1[[#This Row],[Age]]&lt;=25, "18-25",
  Table1[[#This Row],[Age]]&lt;=35, "26-35",
  Table1[[#This Row],[Age]]&lt;=45, "36-45",
  Table1[[#This Row],[Age]]&lt;=60, "46-60",
  TRUE, "60+")</f>
        <v>46-60</v>
      </c>
    </row>
    <row r="3842" spans="1:42" x14ac:dyDescent="0.3">
      <c r="A3842">
        <v>3841</v>
      </c>
      <c r="B3842" t="s">
        <v>28</v>
      </c>
      <c r="C3842" t="s">
        <v>89</v>
      </c>
      <c r="D3842">
        <v>23</v>
      </c>
      <c r="E3842" t="s">
        <v>106</v>
      </c>
      <c r="F3842" t="s">
        <v>3948</v>
      </c>
      <c r="G3842" t="s">
        <v>5147</v>
      </c>
      <c r="H3842">
        <v>19458798694</v>
      </c>
      <c r="I3842" t="s">
        <v>6737</v>
      </c>
      <c r="J3842" t="s">
        <v>7291</v>
      </c>
      <c r="K3842">
        <v>728.76</v>
      </c>
      <c r="L3842" s="12" t="s">
        <v>7718</v>
      </c>
      <c r="M3842" s="10" t="s">
        <v>11258</v>
      </c>
      <c r="N3842">
        <v>3841</v>
      </c>
      <c r="O3842">
        <v>45093</v>
      </c>
      <c r="P3842" t="s">
        <v>11403</v>
      </c>
      <c r="Q3842" s="16">
        <v>2047.14</v>
      </c>
      <c r="R3842">
        <v>2775.9</v>
      </c>
      <c r="S3842">
        <v>18</v>
      </c>
      <c r="T3842">
        <v>3841</v>
      </c>
      <c r="U3842">
        <v>42115.7</v>
      </c>
      <c r="V3842" t="s">
        <v>11413</v>
      </c>
      <c r="W3842">
        <v>5.47</v>
      </c>
      <c r="X3842">
        <v>48</v>
      </c>
      <c r="Y3842" t="s">
        <v>7440</v>
      </c>
      <c r="Z3842" t="s">
        <v>12011</v>
      </c>
      <c r="AA3842">
        <v>3841</v>
      </c>
      <c r="AB3842" t="s">
        <v>12015</v>
      </c>
      <c r="AC3842">
        <v>8316</v>
      </c>
      <c r="AD3842">
        <v>4757.01</v>
      </c>
      <c r="AE3842">
        <v>237.85</v>
      </c>
      <c r="AF3842" t="s">
        <v>11345</v>
      </c>
      <c r="AG3842" t="s">
        <v>11079</v>
      </c>
      <c r="AH3842">
        <v>1793</v>
      </c>
      <c r="AI3842">
        <v>3841</v>
      </c>
      <c r="AJ3842" t="s">
        <v>11332</v>
      </c>
      <c r="AK3842" t="s">
        <v>12028</v>
      </c>
      <c r="AL3842" t="s">
        <v>12031</v>
      </c>
      <c r="AM3842" t="s">
        <v>11212</v>
      </c>
      <c r="AN3842">
        <v>1</v>
      </c>
      <c r="AO3842" s="10" t="s">
        <v>12043</v>
      </c>
      <c r="AP3842" t="str" cm="1">
        <f t="array" ref="AP3842">_xlfn.IFS(
  Table1[[#This Row],[Age]]&lt;=25, "18-25",
  Table1[[#This Row],[Age]]&lt;=35, "26-35",
  Table1[[#This Row],[Age]]&lt;=45, "36-45",
  Table1[[#This Row],[Age]]&lt;=60, "46-60",
  TRUE, "60+")</f>
        <v>18-25</v>
      </c>
    </row>
    <row r="3843" spans="1:42" x14ac:dyDescent="0.3">
      <c r="A3843">
        <v>3842</v>
      </c>
      <c r="B3843" t="s">
        <v>21</v>
      </c>
      <c r="C3843" t="s">
        <v>76</v>
      </c>
      <c r="D3843">
        <v>63</v>
      </c>
      <c r="E3843" t="s">
        <v>106</v>
      </c>
      <c r="F3843" t="s">
        <v>3949</v>
      </c>
      <c r="G3843" t="s">
        <v>5128</v>
      </c>
      <c r="H3843">
        <v>19458798695</v>
      </c>
      <c r="I3843" t="s">
        <v>5632</v>
      </c>
      <c r="J3843" t="s">
        <v>7291</v>
      </c>
      <c r="K3843">
        <v>7490.46</v>
      </c>
      <c r="L3843" s="12" t="s">
        <v>9193</v>
      </c>
      <c r="M3843" s="10" t="s">
        <v>11294</v>
      </c>
      <c r="N3843">
        <v>3842</v>
      </c>
      <c r="O3843">
        <v>45169</v>
      </c>
      <c r="P3843" t="s">
        <v>11402</v>
      </c>
      <c r="Q3843" s="16">
        <v>3880.46</v>
      </c>
      <c r="R3843">
        <v>11370.92</v>
      </c>
      <c r="S3843">
        <v>67</v>
      </c>
      <c r="T3843">
        <v>3842</v>
      </c>
      <c r="U3843">
        <v>27828.2</v>
      </c>
      <c r="V3843" t="s">
        <v>11411</v>
      </c>
      <c r="W3843">
        <v>1.54</v>
      </c>
      <c r="X3843">
        <v>60</v>
      </c>
      <c r="Y3843" t="s">
        <v>8556</v>
      </c>
      <c r="Z3843" t="s">
        <v>12012</v>
      </c>
      <c r="AA3843">
        <v>3842</v>
      </c>
      <c r="AB3843" t="s">
        <v>12017</v>
      </c>
      <c r="AC3843">
        <v>9400.69</v>
      </c>
      <c r="AD3843">
        <v>514.4</v>
      </c>
      <c r="AE3843">
        <v>25.72</v>
      </c>
      <c r="AF3843" t="s">
        <v>11164</v>
      </c>
      <c r="AG3843" t="s">
        <v>11140</v>
      </c>
      <c r="AH3843">
        <v>2890</v>
      </c>
      <c r="AI3843">
        <v>3842</v>
      </c>
      <c r="AJ3843" t="s">
        <v>11229</v>
      </c>
      <c r="AK3843" t="s">
        <v>12027</v>
      </c>
      <c r="AL3843" t="s">
        <v>12032</v>
      </c>
      <c r="AM3843" t="s">
        <v>11206</v>
      </c>
      <c r="AN3843">
        <v>1</v>
      </c>
      <c r="AO3843" s="10" t="s">
        <v>12041</v>
      </c>
      <c r="AP3843" t="str" cm="1">
        <f t="array" ref="AP3843">_xlfn.IFS(
  Table1[[#This Row],[Age]]&lt;=25, "18-25",
  Table1[[#This Row],[Age]]&lt;=35, "26-35",
  Table1[[#This Row],[Age]]&lt;=45, "36-45",
  Table1[[#This Row],[Age]]&lt;=60, "46-60",
  TRUE, "60+")</f>
        <v>60+</v>
      </c>
    </row>
    <row r="3844" spans="1:42" x14ac:dyDescent="0.3">
      <c r="A3844">
        <v>3843</v>
      </c>
      <c r="B3844" t="s">
        <v>7</v>
      </c>
      <c r="C3844" t="s">
        <v>81</v>
      </c>
      <c r="D3844">
        <v>64</v>
      </c>
      <c r="E3844" t="s">
        <v>104</v>
      </c>
      <c r="F3844" t="s">
        <v>3950</v>
      </c>
      <c r="G3844" t="s">
        <v>5120</v>
      </c>
      <c r="H3844">
        <v>19458798696</v>
      </c>
      <c r="I3844" t="s">
        <v>5190</v>
      </c>
      <c r="J3844" t="s">
        <v>7292</v>
      </c>
      <c r="K3844">
        <v>4253.2</v>
      </c>
      <c r="L3844" s="12" t="s">
        <v>10342</v>
      </c>
      <c r="M3844" s="10" t="s">
        <v>11126</v>
      </c>
      <c r="N3844">
        <v>3843</v>
      </c>
      <c r="O3844">
        <v>45151</v>
      </c>
      <c r="P3844" t="s">
        <v>11404</v>
      </c>
      <c r="Q3844" s="16">
        <v>541.20000000000005</v>
      </c>
      <c r="R3844">
        <v>3712</v>
      </c>
      <c r="S3844">
        <v>59</v>
      </c>
      <c r="T3844">
        <v>3843</v>
      </c>
      <c r="U3844">
        <v>10672.37</v>
      </c>
      <c r="V3844" t="s">
        <v>11412</v>
      </c>
      <c r="W3844">
        <v>1.31</v>
      </c>
      <c r="X3844">
        <v>12</v>
      </c>
      <c r="Y3844" t="s">
        <v>8288</v>
      </c>
      <c r="Z3844" t="s">
        <v>12011</v>
      </c>
      <c r="AA3844">
        <v>3843</v>
      </c>
      <c r="AB3844" t="s">
        <v>12015</v>
      </c>
      <c r="AC3844">
        <v>9656.01</v>
      </c>
      <c r="AD3844">
        <v>2789.82</v>
      </c>
      <c r="AE3844">
        <v>139.49</v>
      </c>
      <c r="AF3844" t="s">
        <v>11099</v>
      </c>
      <c r="AG3844" t="s">
        <v>11190</v>
      </c>
      <c r="AH3844">
        <v>9587</v>
      </c>
      <c r="AI3844">
        <v>3843</v>
      </c>
      <c r="AJ3844" t="s">
        <v>11263</v>
      </c>
      <c r="AK3844" t="s">
        <v>12029</v>
      </c>
      <c r="AL3844" t="s">
        <v>12032</v>
      </c>
      <c r="AM3844" t="s">
        <v>11368</v>
      </c>
      <c r="AN3844">
        <v>1</v>
      </c>
      <c r="AO3844" s="10" t="s">
        <v>12041</v>
      </c>
      <c r="AP3844" t="str" cm="1">
        <f t="array" ref="AP3844">_xlfn.IFS(
  Table1[[#This Row],[Age]]&lt;=25, "18-25",
  Table1[[#This Row],[Age]]&lt;=35, "26-35",
  Table1[[#This Row],[Age]]&lt;=45, "36-45",
  Table1[[#This Row],[Age]]&lt;=60, "46-60",
  TRUE, "60+")</f>
        <v>60+</v>
      </c>
    </row>
    <row r="3845" spans="1:42" x14ac:dyDescent="0.3">
      <c r="A3845">
        <v>3844</v>
      </c>
      <c r="B3845" t="s">
        <v>10</v>
      </c>
      <c r="C3845" t="s">
        <v>94</v>
      </c>
      <c r="D3845">
        <v>57</v>
      </c>
      <c r="E3845" t="s">
        <v>104</v>
      </c>
      <c r="F3845" t="s">
        <v>3951</v>
      </c>
      <c r="G3845" t="s">
        <v>5142</v>
      </c>
      <c r="H3845">
        <v>19458798697</v>
      </c>
      <c r="I3845" t="s">
        <v>6028</v>
      </c>
      <c r="J3845" t="s">
        <v>7292</v>
      </c>
      <c r="K3845">
        <v>2819.27</v>
      </c>
      <c r="L3845" s="12" t="s">
        <v>10343</v>
      </c>
      <c r="M3845" s="10" t="s">
        <v>11271</v>
      </c>
      <c r="N3845">
        <v>3844</v>
      </c>
      <c r="O3845">
        <v>45226</v>
      </c>
      <c r="P3845" t="s">
        <v>11403</v>
      </c>
      <c r="Q3845" s="16">
        <v>4889.12</v>
      </c>
      <c r="R3845">
        <v>-2069.85</v>
      </c>
      <c r="S3845">
        <v>76</v>
      </c>
      <c r="T3845">
        <v>3844</v>
      </c>
      <c r="U3845">
        <v>35899.629999999997</v>
      </c>
      <c r="V3845" t="s">
        <v>11413</v>
      </c>
      <c r="W3845">
        <v>3</v>
      </c>
      <c r="X3845">
        <v>24</v>
      </c>
      <c r="Y3845" t="s">
        <v>11580</v>
      </c>
      <c r="Z3845" t="s">
        <v>12010</v>
      </c>
      <c r="AA3845">
        <v>3844</v>
      </c>
      <c r="AB3845" t="s">
        <v>12015</v>
      </c>
      <c r="AC3845">
        <v>7189.85</v>
      </c>
      <c r="AD3845">
        <v>2600.54</v>
      </c>
      <c r="AE3845">
        <v>130.03</v>
      </c>
      <c r="AF3845" t="s">
        <v>11239</v>
      </c>
      <c r="AG3845" t="s">
        <v>11299</v>
      </c>
      <c r="AH3845">
        <v>6083</v>
      </c>
      <c r="AI3845">
        <v>3844</v>
      </c>
      <c r="AJ3845" t="s">
        <v>11117</v>
      </c>
      <c r="AK3845" t="s">
        <v>12027</v>
      </c>
      <c r="AL3845" t="s">
        <v>12032</v>
      </c>
      <c r="AM3845" t="s">
        <v>11329</v>
      </c>
      <c r="AN3845">
        <v>1</v>
      </c>
      <c r="AO3845" s="10" t="s">
        <v>12044</v>
      </c>
      <c r="AP3845" t="str" cm="1">
        <f t="array" ref="AP3845">_xlfn.IFS(
  Table1[[#This Row],[Age]]&lt;=25, "18-25",
  Table1[[#This Row],[Age]]&lt;=35, "26-35",
  Table1[[#This Row],[Age]]&lt;=45, "36-45",
  Table1[[#This Row],[Age]]&lt;=60, "46-60",
  TRUE, "60+")</f>
        <v>46-60</v>
      </c>
    </row>
    <row r="3846" spans="1:42" x14ac:dyDescent="0.3">
      <c r="A3846">
        <v>3845</v>
      </c>
      <c r="B3846" t="s">
        <v>2</v>
      </c>
      <c r="C3846" t="s">
        <v>89</v>
      </c>
      <c r="D3846">
        <v>44</v>
      </c>
      <c r="E3846" t="s">
        <v>106</v>
      </c>
      <c r="F3846" t="s">
        <v>3952</v>
      </c>
      <c r="G3846" t="s">
        <v>5131</v>
      </c>
      <c r="H3846">
        <v>19458798698</v>
      </c>
      <c r="I3846" t="s">
        <v>6076</v>
      </c>
      <c r="J3846" t="s">
        <v>7291</v>
      </c>
      <c r="K3846">
        <v>6686.77</v>
      </c>
      <c r="L3846" s="12" t="s">
        <v>10344</v>
      </c>
      <c r="M3846" s="10" t="s">
        <v>11377</v>
      </c>
      <c r="N3846">
        <v>3845</v>
      </c>
      <c r="O3846">
        <v>45017</v>
      </c>
      <c r="P3846" t="s">
        <v>11402</v>
      </c>
      <c r="Q3846" s="16">
        <v>3513.41</v>
      </c>
      <c r="R3846">
        <v>10200.18</v>
      </c>
      <c r="S3846">
        <v>99</v>
      </c>
      <c r="T3846">
        <v>3845</v>
      </c>
      <c r="U3846">
        <v>28351.13</v>
      </c>
      <c r="V3846" t="s">
        <v>11411</v>
      </c>
      <c r="W3846">
        <v>7.16</v>
      </c>
      <c r="X3846">
        <v>24</v>
      </c>
      <c r="Y3846" t="s">
        <v>11988</v>
      </c>
      <c r="Z3846" t="s">
        <v>12011</v>
      </c>
      <c r="AA3846">
        <v>3845</v>
      </c>
      <c r="AB3846" t="s">
        <v>12016</v>
      </c>
      <c r="AC3846">
        <v>7937.73</v>
      </c>
      <c r="AD3846">
        <v>4460.6899999999996</v>
      </c>
      <c r="AE3846">
        <v>223.03</v>
      </c>
      <c r="AF3846" t="s">
        <v>11177</v>
      </c>
      <c r="AG3846" t="s">
        <v>11202</v>
      </c>
      <c r="AH3846">
        <v>776</v>
      </c>
      <c r="AI3846">
        <v>3845</v>
      </c>
      <c r="AJ3846" t="s">
        <v>11128</v>
      </c>
      <c r="AK3846" t="s">
        <v>12028</v>
      </c>
      <c r="AL3846" t="s">
        <v>12032</v>
      </c>
      <c r="AM3846" t="s">
        <v>11048</v>
      </c>
      <c r="AN3846">
        <v>1</v>
      </c>
      <c r="AO3846" s="10" t="s">
        <v>12037</v>
      </c>
      <c r="AP3846" t="str" cm="1">
        <f t="array" ref="AP3846">_xlfn.IFS(
  Table1[[#This Row],[Age]]&lt;=25, "18-25",
  Table1[[#This Row],[Age]]&lt;=35, "26-35",
  Table1[[#This Row],[Age]]&lt;=45, "36-45",
  Table1[[#This Row],[Age]]&lt;=60, "46-60",
  TRUE, "60+")</f>
        <v>36-45</v>
      </c>
    </row>
    <row r="3847" spans="1:42" x14ac:dyDescent="0.3">
      <c r="A3847">
        <v>3846</v>
      </c>
      <c r="B3847" t="s">
        <v>26</v>
      </c>
      <c r="C3847" t="s">
        <v>87</v>
      </c>
      <c r="D3847">
        <v>21</v>
      </c>
      <c r="E3847" t="s">
        <v>106</v>
      </c>
      <c r="F3847" t="s">
        <v>3953</v>
      </c>
      <c r="G3847" t="s">
        <v>5130</v>
      </c>
      <c r="H3847">
        <v>19458798699</v>
      </c>
      <c r="I3847" t="s">
        <v>7089</v>
      </c>
      <c r="J3847" t="s">
        <v>7292</v>
      </c>
      <c r="K3847">
        <v>8347.93</v>
      </c>
      <c r="L3847" s="12" t="s">
        <v>10345</v>
      </c>
      <c r="M3847" s="10" t="s">
        <v>11183</v>
      </c>
      <c r="N3847">
        <v>3846</v>
      </c>
      <c r="O3847">
        <v>45272</v>
      </c>
      <c r="P3847" t="s">
        <v>11403</v>
      </c>
      <c r="Q3847" s="16">
        <v>971.04</v>
      </c>
      <c r="R3847">
        <v>9318.9699999999993</v>
      </c>
      <c r="S3847">
        <v>23</v>
      </c>
      <c r="T3847">
        <v>3846</v>
      </c>
      <c r="U3847">
        <v>18238.46</v>
      </c>
      <c r="V3847" t="s">
        <v>11412</v>
      </c>
      <c r="W3847">
        <v>9.66</v>
      </c>
      <c r="X3847">
        <v>60</v>
      </c>
      <c r="Y3847" t="s">
        <v>8289</v>
      </c>
      <c r="Z3847" t="s">
        <v>12010</v>
      </c>
      <c r="AA3847">
        <v>3846</v>
      </c>
      <c r="AB3847" t="s">
        <v>12016</v>
      </c>
      <c r="AC3847">
        <v>8582.57</v>
      </c>
      <c r="AD3847">
        <v>2809.59</v>
      </c>
      <c r="AE3847">
        <v>140.47999999999999</v>
      </c>
      <c r="AF3847" t="s">
        <v>11352</v>
      </c>
      <c r="AG3847" t="s">
        <v>11305</v>
      </c>
      <c r="AH3847">
        <v>5089</v>
      </c>
      <c r="AI3847">
        <v>3846</v>
      </c>
      <c r="AJ3847" t="s">
        <v>11121</v>
      </c>
      <c r="AK3847" t="s">
        <v>12028</v>
      </c>
      <c r="AL3847" t="s">
        <v>12031</v>
      </c>
      <c r="AM3847" t="s">
        <v>11229</v>
      </c>
      <c r="AN3847">
        <v>1</v>
      </c>
      <c r="AO3847" s="10" t="s">
        <v>12036</v>
      </c>
      <c r="AP3847" t="str" cm="1">
        <f t="array" ref="AP3847">_xlfn.IFS(
  Table1[[#This Row],[Age]]&lt;=25, "18-25",
  Table1[[#This Row],[Age]]&lt;=35, "26-35",
  Table1[[#This Row],[Age]]&lt;=45, "36-45",
  Table1[[#This Row],[Age]]&lt;=60, "46-60",
  TRUE, "60+")</f>
        <v>18-25</v>
      </c>
    </row>
    <row r="3848" spans="1:42" x14ac:dyDescent="0.3">
      <c r="A3848">
        <v>3847</v>
      </c>
      <c r="B3848" t="s">
        <v>48</v>
      </c>
      <c r="C3848" t="s">
        <v>88</v>
      </c>
      <c r="D3848">
        <v>18</v>
      </c>
      <c r="E3848" t="s">
        <v>105</v>
      </c>
      <c r="F3848" t="s">
        <v>3954</v>
      </c>
      <c r="G3848" t="s">
        <v>5122</v>
      </c>
      <c r="H3848">
        <v>19458798700</v>
      </c>
      <c r="I3848" t="s">
        <v>6086</v>
      </c>
      <c r="J3848" t="s">
        <v>7291</v>
      </c>
      <c r="K3848">
        <v>5770.67</v>
      </c>
      <c r="L3848" s="12" t="s">
        <v>10346</v>
      </c>
      <c r="M3848" s="10" t="s">
        <v>11235</v>
      </c>
      <c r="N3848">
        <v>3847</v>
      </c>
      <c r="O3848">
        <v>45290</v>
      </c>
      <c r="P3848" t="s">
        <v>11402</v>
      </c>
      <c r="Q3848" s="16">
        <v>300.04000000000002</v>
      </c>
      <c r="R3848">
        <v>6070.71</v>
      </c>
      <c r="S3848">
        <v>86</v>
      </c>
      <c r="T3848">
        <v>3847</v>
      </c>
      <c r="U3848">
        <v>5298.13</v>
      </c>
      <c r="V3848" t="s">
        <v>11412</v>
      </c>
      <c r="W3848">
        <v>6</v>
      </c>
      <c r="X3848">
        <v>36</v>
      </c>
      <c r="Y3848" t="s">
        <v>9620</v>
      </c>
      <c r="Z3848" t="s">
        <v>12011</v>
      </c>
      <c r="AA3848">
        <v>3847</v>
      </c>
      <c r="AB3848" t="s">
        <v>12017</v>
      </c>
      <c r="AC3848">
        <v>8131.33</v>
      </c>
      <c r="AD3848">
        <v>1393.3</v>
      </c>
      <c r="AE3848">
        <v>69.67</v>
      </c>
      <c r="AF3848" t="s">
        <v>11359</v>
      </c>
      <c r="AG3848" t="s">
        <v>11257</v>
      </c>
      <c r="AH3848">
        <v>4017</v>
      </c>
      <c r="AI3848">
        <v>3847</v>
      </c>
      <c r="AJ3848" t="s">
        <v>11156</v>
      </c>
      <c r="AK3848" t="s">
        <v>12027</v>
      </c>
      <c r="AL3848" t="s">
        <v>12031</v>
      </c>
      <c r="AM3848" t="s">
        <v>11325</v>
      </c>
      <c r="AN3848">
        <v>1</v>
      </c>
      <c r="AO3848" s="10" t="s">
        <v>12036</v>
      </c>
      <c r="AP3848" t="str" cm="1">
        <f t="array" ref="AP3848">_xlfn.IFS(
  Table1[[#This Row],[Age]]&lt;=25, "18-25",
  Table1[[#This Row],[Age]]&lt;=35, "26-35",
  Table1[[#This Row],[Age]]&lt;=45, "36-45",
  Table1[[#This Row],[Age]]&lt;=60, "46-60",
  TRUE, "60+")</f>
        <v>18-25</v>
      </c>
    </row>
    <row r="3849" spans="1:42" x14ac:dyDescent="0.3">
      <c r="A3849">
        <v>3848</v>
      </c>
      <c r="B3849" t="s">
        <v>39</v>
      </c>
      <c r="C3849" t="s">
        <v>64</v>
      </c>
      <c r="D3849">
        <v>23</v>
      </c>
      <c r="E3849" t="s">
        <v>106</v>
      </c>
      <c r="F3849" t="s">
        <v>3955</v>
      </c>
      <c r="G3849" t="s">
        <v>5127</v>
      </c>
      <c r="H3849">
        <v>19458798701</v>
      </c>
      <c r="I3849" t="s">
        <v>6274</v>
      </c>
      <c r="J3849" t="s">
        <v>7291</v>
      </c>
      <c r="K3849">
        <v>8719.2099999999991</v>
      </c>
      <c r="L3849" s="12" t="s">
        <v>9723</v>
      </c>
      <c r="M3849" s="10" t="s">
        <v>11281</v>
      </c>
      <c r="N3849">
        <v>3848</v>
      </c>
      <c r="O3849">
        <v>45223</v>
      </c>
      <c r="P3849" t="s">
        <v>11404</v>
      </c>
      <c r="Q3849" s="16">
        <v>2727.23</v>
      </c>
      <c r="R3849">
        <v>5991.98</v>
      </c>
      <c r="S3849">
        <v>75</v>
      </c>
      <c r="T3849">
        <v>3848</v>
      </c>
      <c r="U3849">
        <v>6012.62</v>
      </c>
      <c r="V3849" t="s">
        <v>11411</v>
      </c>
      <c r="W3849">
        <v>1.41</v>
      </c>
      <c r="X3849">
        <v>36</v>
      </c>
      <c r="Y3849" t="s">
        <v>9776</v>
      </c>
      <c r="Z3849" t="s">
        <v>12010</v>
      </c>
      <c r="AA3849">
        <v>3848</v>
      </c>
      <c r="AB3849" t="s">
        <v>12017</v>
      </c>
      <c r="AC3849">
        <v>2684.48</v>
      </c>
      <c r="AD3849">
        <v>859.39</v>
      </c>
      <c r="AE3849">
        <v>42.97</v>
      </c>
      <c r="AF3849" t="s">
        <v>11175</v>
      </c>
      <c r="AG3849" t="s">
        <v>11074</v>
      </c>
      <c r="AH3849">
        <v>5792</v>
      </c>
      <c r="AI3849">
        <v>3848</v>
      </c>
      <c r="AJ3849" t="s">
        <v>11126</v>
      </c>
      <c r="AK3849" t="s">
        <v>12028</v>
      </c>
      <c r="AL3849" t="s">
        <v>12032</v>
      </c>
      <c r="AM3849" t="s">
        <v>11177</v>
      </c>
      <c r="AN3849">
        <v>1</v>
      </c>
      <c r="AO3849" s="10" t="s">
        <v>12044</v>
      </c>
      <c r="AP3849" t="str" cm="1">
        <f t="array" ref="AP3849">_xlfn.IFS(
  Table1[[#This Row],[Age]]&lt;=25, "18-25",
  Table1[[#This Row],[Age]]&lt;=35, "26-35",
  Table1[[#This Row],[Age]]&lt;=45, "36-45",
  Table1[[#This Row],[Age]]&lt;=60, "46-60",
  TRUE, "60+")</f>
        <v>18-25</v>
      </c>
    </row>
    <row r="3850" spans="1:42" x14ac:dyDescent="0.3">
      <c r="A3850">
        <v>3849</v>
      </c>
      <c r="B3850" t="s">
        <v>37</v>
      </c>
      <c r="C3850" t="s">
        <v>58</v>
      </c>
      <c r="D3850">
        <v>48</v>
      </c>
      <c r="E3850" t="s">
        <v>105</v>
      </c>
      <c r="F3850" t="s">
        <v>3956</v>
      </c>
      <c r="G3850" t="s">
        <v>5145</v>
      </c>
      <c r="H3850">
        <v>19458798702</v>
      </c>
      <c r="I3850" t="s">
        <v>5383</v>
      </c>
      <c r="J3850" t="s">
        <v>7292</v>
      </c>
      <c r="K3850">
        <v>321.32</v>
      </c>
      <c r="L3850" s="12" t="s">
        <v>7999</v>
      </c>
      <c r="M3850" s="10" t="s">
        <v>11396</v>
      </c>
      <c r="N3850">
        <v>3849</v>
      </c>
      <c r="O3850">
        <v>45048</v>
      </c>
      <c r="P3850" t="s">
        <v>11404</v>
      </c>
      <c r="Q3850" s="16">
        <v>1902.5</v>
      </c>
      <c r="R3850">
        <v>-1581.18</v>
      </c>
      <c r="S3850">
        <v>46</v>
      </c>
      <c r="T3850">
        <v>3849</v>
      </c>
      <c r="U3850">
        <v>10237.07</v>
      </c>
      <c r="V3850" t="s">
        <v>11412</v>
      </c>
      <c r="W3850">
        <v>3.32</v>
      </c>
      <c r="X3850">
        <v>60</v>
      </c>
      <c r="Y3850" t="s">
        <v>10375</v>
      </c>
      <c r="Z3850" t="s">
        <v>12011</v>
      </c>
      <c r="AA3850">
        <v>3849</v>
      </c>
      <c r="AB3850" t="s">
        <v>12015</v>
      </c>
      <c r="AC3850">
        <v>1020.43</v>
      </c>
      <c r="AD3850">
        <v>1298.32</v>
      </c>
      <c r="AE3850">
        <v>64.92</v>
      </c>
      <c r="AF3850" t="s">
        <v>11105</v>
      </c>
      <c r="AG3850" t="s">
        <v>11224</v>
      </c>
      <c r="AH3850">
        <v>7841</v>
      </c>
      <c r="AI3850">
        <v>3849</v>
      </c>
      <c r="AJ3850" t="s">
        <v>11259</v>
      </c>
      <c r="AK3850" t="s">
        <v>12029</v>
      </c>
      <c r="AL3850" t="s">
        <v>12031</v>
      </c>
      <c r="AM3850" t="s">
        <v>11361</v>
      </c>
      <c r="AN3850">
        <v>1</v>
      </c>
      <c r="AO3850" s="10" t="s">
        <v>12046</v>
      </c>
      <c r="AP3850" t="str" cm="1">
        <f t="array" ref="AP3850">_xlfn.IFS(
  Table1[[#This Row],[Age]]&lt;=25, "18-25",
  Table1[[#This Row],[Age]]&lt;=35, "26-35",
  Table1[[#This Row],[Age]]&lt;=45, "36-45",
  Table1[[#This Row],[Age]]&lt;=60, "46-60",
  TRUE, "60+")</f>
        <v>46-60</v>
      </c>
    </row>
    <row r="3851" spans="1:42" x14ac:dyDescent="0.3">
      <c r="A3851">
        <v>3850</v>
      </c>
      <c r="B3851" t="s">
        <v>46</v>
      </c>
      <c r="C3851" t="s">
        <v>86</v>
      </c>
      <c r="D3851">
        <v>18</v>
      </c>
      <c r="E3851" t="s">
        <v>106</v>
      </c>
      <c r="F3851" t="s">
        <v>3957</v>
      </c>
      <c r="G3851" t="s">
        <v>5136</v>
      </c>
      <c r="H3851">
        <v>19458798703</v>
      </c>
      <c r="I3851" t="s">
        <v>6434</v>
      </c>
      <c r="J3851" t="s">
        <v>7291</v>
      </c>
      <c r="K3851">
        <v>7412.19</v>
      </c>
      <c r="L3851" s="12" t="s">
        <v>9276</v>
      </c>
      <c r="M3851" s="10" t="s">
        <v>11350</v>
      </c>
      <c r="N3851">
        <v>3850</v>
      </c>
      <c r="O3851">
        <v>45285</v>
      </c>
      <c r="P3851" t="s">
        <v>11404</v>
      </c>
      <c r="Q3851" s="16">
        <v>157.22999999999999</v>
      </c>
      <c r="R3851">
        <v>7569.42</v>
      </c>
      <c r="S3851">
        <v>49</v>
      </c>
      <c r="T3851">
        <v>3850</v>
      </c>
      <c r="U3851">
        <v>33973.620000000003</v>
      </c>
      <c r="V3851" t="s">
        <v>11413</v>
      </c>
      <c r="W3851">
        <v>9.48</v>
      </c>
      <c r="X3851">
        <v>60</v>
      </c>
      <c r="Y3851" t="s">
        <v>11769</v>
      </c>
      <c r="Z3851" t="s">
        <v>12010</v>
      </c>
      <c r="AA3851">
        <v>3850</v>
      </c>
      <c r="AB3851" t="s">
        <v>12015</v>
      </c>
      <c r="AC3851">
        <v>6164.26</v>
      </c>
      <c r="AD3851">
        <v>1351.63</v>
      </c>
      <c r="AE3851">
        <v>67.58</v>
      </c>
      <c r="AF3851" t="s">
        <v>11289</v>
      </c>
      <c r="AG3851" t="s">
        <v>11194</v>
      </c>
      <c r="AH3851">
        <v>598</v>
      </c>
      <c r="AI3851">
        <v>3850</v>
      </c>
      <c r="AJ3851" t="s">
        <v>11142</v>
      </c>
      <c r="AK3851" t="s">
        <v>12029</v>
      </c>
      <c r="AL3851" t="s">
        <v>12031</v>
      </c>
      <c r="AM3851" t="s">
        <v>11357</v>
      </c>
      <c r="AN3851">
        <v>1</v>
      </c>
      <c r="AO3851" s="10" t="s">
        <v>12036</v>
      </c>
      <c r="AP3851" t="str" cm="1">
        <f t="array" ref="AP3851">_xlfn.IFS(
  Table1[[#This Row],[Age]]&lt;=25, "18-25",
  Table1[[#This Row],[Age]]&lt;=35, "26-35",
  Table1[[#This Row],[Age]]&lt;=45, "36-45",
  Table1[[#This Row],[Age]]&lt;=60, "46-60",
  TRUE, "60+")</f>
        <v>18-25</v>
      </c>
    </row>
    <row r="3852" spans="1:42" x14ac:dyDescent="0.3">
      <c r="A3852">
        <v>3851</v>
      </c>
      <c r="B3852" t="s">
        <v>51</v>
      </c>
      <c r="C3852" t="s">
        <v>78</v>
      </c>
      <c r="D3852">
        <v>22</v>
      </c>
      <c r="E3852" t="s">
        <v>106</v>
      </c>
      <c r="F3852" t="s">
        <v>3958</v>
      </c>
      <c r="G3852" t="s">
        <v>5133</v>
      </c>
      <c r="H3852">
        <v>19458798704</v>
      </c>
      <c r="I3852" t="s">
        <v>6231</v>
      </c>
      <c r="J3852" t="s">
        <v>7292</v>
      </c>
      <c r="K3852">
        <v>1777.08</v>
      </c>
      <c r="L3852" s="12" t="s">
        <v>10347</v>
      </c>
      <c r="M3852" s="10" t="s">
        <v>11267</v>
      </c>
      <c r="N3852">
        <v>3851</v>
      </c>
      <c r="O3852">
        <v>45279</v>
      </c>
      <c r="P3852" t="s">
        <v>11402</v>
      </c>
      <c r="Q3852" s="16">
        <v>3050</v>
      </c>
      <c r="R3852">
        <v>4827.08</v>
      </c>
      <c r="S3852">
        <v>23</v>
      </c>
      <c r="T3852">
        <v>3851</v>
      </c>
      <c r="U3852">
        <v>36670.6</v>
      </c>
      <c r="V3852" t="s">
        <v>11412</v>
      </c>
      <c r="W3852">
        <v>1.1100000000000001</v>
      </c>
      <c r="X3852">
        <v>36</v>
      </c>
      <c r="Y3852" t="s">
        <v>11424</v>
      </c>
      <c r="Z3852" t="s">
        <v>12011</v>
      </c>
      <c r="AA3852">
        <v>3851</v>
      </c>
      <c r="AB3852" t="s">
        <v>12017</v>
      </c>
      <c r="AC3852">
        <v>6624.02</v>
      </c>
      <c r="AD3852">
        <v>1057.9100000000001</v>
      </c>
      <c r="AE3852">
        <v>52.9</v>
      </c>
      <c r="AF3852" t="s">
        <v>11331</v>
      </c>
      <c r="AG3852" t="s">
        <v>11187</v>
      </c>
      <c r="AH3852">
        <v>9781</v>
      </c>
      <c r="AI3852">
        <v>3851</v>
      </c>
      <c r="AJ3852" t="s">
        <v>11354</v>
      </c>
      <c r="AK3852" t="s">
        <v>12027</v>
      </c>
      <c r="AL3852" t="s">
        <v>12032</v>
      </c>
      <c r="AM3852" t="s">
        <v>11108</v>
      </c>
      <c r="AN3852">
        <v>1</v>
      </c>
      <c r="AO3852" s="10" t="s">
        <v>12036</v>
      </c>
      <c r="AP3852" t="str" cm="1">
        <f t="array" ref="AP3852">_xlfn.IFS(
  Table1[[#This Row],[Age]]&lt;=25, "18-25",
  Table1[[#This Row],[Age]]&lt;=35, "26-35",
  Table1[[#This Row],[Age]]&lt;=45, "36-45",
  Table1[[#This Row],[Age]]&lt;=60, "46-60",
  TRUE, "60+")</f>
        <v>18-25</v>
      </c>
    </row>
    <row r="3853" spans="1:42" x14ac:dyDescent="0.3">
      <c r="A3853">
        <v>3852</v>
      </c>
      <c r="B3853" t="s">
        <v>21</v>
      </c>
      <c r="C3853" t="s">
        <v>57</v>
      </c>
      <c r="D3853">
        <v>36</v>
      </c>
      <c r="E3853" t="s">
        <v>106</v>
      </c>
      <c r="F3853" t="s">
        <v>3959</v>
      </c>
      <c r="G3853" t="s">
        <v>5133</v>
      </c>
      <c r="H3853">
        <v>19458798705</v>
      </c>
      <c r="I3853" t="s">
        <v>7090</v>
      </c>
      <c r="J3853" t="s">
        <v>7292</v>
      </c>
      <c r="K3853">
        <v>2932.13</v>
      </c>
      <c r="L3853" s="12" t="s">
        <v>9680</v>
      </c>
      <c r="M3853" s="10" t="s">
        <v>11257</v>
      </c>
      <c r="N3853">
        <v>3852</v>
      </c>
      <c r="O3853">
        <v>45220</v>
      </c>
      <c r="P3853" t="s">
        <v>11404</v>
      </c>
      <c r="Q3853" s="16">
        <v>1550.65</v>
      </c>
      <c r="R3853">
        <v>1381.48</v>
      </c>
      <c r="S3853">
        <v>12</v>
      </c>
      <c r="T3853">
        <v>3852</v>
      </c>
      <c r="U3853">
        <v>31914.880000000001</v>
      </c>
      <c r="V3853" t="s">
        <v>11413</v>
      </c>
      <c r="W3853">
        <v>6.42</v>
      </c>
      <c r="X3853">
        <v>60</v>
      </c>
      <c r="Y3853" t="s">
        <v>11676</v>
      </c>
      <c r="Z3853" t="s">
        <v>12012</v>
      </c>
      <c r="AA3853">
        <v>3852</v>
      </c>
      <c r="AB3853" t="s">
        <v>12017</v>
      </c>
      <c r="AC3853">
        <v>3032.48</v>
      </c>
      <c r="AD3853">
        <v>1169.81</v>
      </c>
      <c r="AE3853">
        <v>58.49</v>
      </c>
      <c r="AF3853" t="s">
        <v>11334</v>
      </c>
      <c r="AG3853" t="s">
        <v>11188</v>
      </c>
      <c r="AH3853">
        <v>9125</v>
      </c>
      <c r="AI3853">
        <v>3852</v>
      </c>
      <c r="AJ3853" t="s">
        <v>11224</v>
      </c>
      <c r="AK3853" t="s">
        <v>12028</v>
      </c>
      <c r="AL3853" t="s">
        <v>12032</v>
      </c>
      <c r="AM3853" t="s">
        <v>11119</v>
      </c>
      <c r="AN3853">
        <v>1</v>
      </c>
      <c r="AO3853" s="10" t="s">
        <v>12044</v>
      </c>
      <c r="AP3853" t="str" cm="1">
        <f t="array" ref="AP3853">_xlfn.IFS(
  Table1[[#This Row],[Age]]&lt;=25, "18-25",
  Table1[[#This Row],[Age]]&lt;=35, "26-35",
  Table1[[#This Row],[Age]]&lt;=45, "36-45",
  Table1[[#This Row],[Age]]&lt;=60, "46-60",
  TRUE, "60+")</f>
        <v>36-45</v>
      </c>
    </row>
    <row r="3854" spans="1:42" x14ac:dyDescent="0.3">
      <c r="A3854">
        <v>3853</v>
      </c>
      <c r="B3854" t="s">
        <v>40</v>
      </c>
      <c r="C3854" t="s">
        <v>92</v>
      </c>
      <c r="D3854">
        <v>22</v>
      </c>
      <c r="E3854" t="s">
        <v>105</v>
      </c>
      <c r="F3854" t="s">
        <v>3960</v>
      </c>
      <c r="G3854" t="s">
        <v>5124</v>
      </c>
      <c r="H3854">
        <v>19458798706</v>
      </c>
      <c r="I3854" t="s">
        <v>5482</v>
      </c>
      <c r="J3854" t="s">
        <v>7292</v>
      </c>
      <c r="K3854">
        <v>5765.3</v>
      </c>
      <c r="L3854" s="12" t="s">
        <v>10348</v>
      </c>
      <c r="M3854" s="10" t="s">
        <v>11172</v>
      </c>
      <c r="N3854">
        <v>3853</v>
      </c>
      <c r="O3854">
        <v>45119</v>
      </c>
      <c r="P3854" t="s">
        <v>11403</v>
      </c>
      <c r="Q3854" s="16">
        <v>1616.69</v>
      </c>
      <c r="R3854">
        <v>4148.6099999999997</v>
      </c>
      <c r="S3854">
        <v>29</v>
      </c>
      <c r="T3854">
        <v>3853</v>
      </c>
      <c r="U3854">
        <v>17526.150000000001</v>
      </c>
      <c r="V3854" t="s">
        <v>11413</v>
      </c>
      <c r="W3854">
        <v>2.61</v>
      </c>
      <c r="X3854">
        <v>48</v>
      </c>
      <c r="Y3854" t="s">
        <v>11633</v>
      </c>
      <c r="Z3854" t="s">
        <v>12010</v>
      </c>
      <c r="AA3854">
        <v>3853</v>
      </c>
      <c r="AB3854" t="s">
        <v>12016</v>
      </c>
      <c r="AC3854">
        <v>2686.49</v>
      </c>
      <c r="AD3854">
        <v>4285.25</v>
      </c>
      <c r="AE3854">
        <v>214.26</v>
      </c>
      <c r="AF3854" t="s">
        <v>11164</v>
      </c>
      <c r="AG3854" t="s">
        <v>11153</v>
      </c>
      <c r="AH3854">
        <v>1078</v>
      </c>
      <c r="AI3854">
        <v>3853</v>
      </c>
      <c r="AJ3854" t="s">
        <v>11395</v>
      </c>
      <c r="AK3854" t="s">
        <v>12027</v>
      </c>
      <c r="AL3854" t="s">
        <v>12032</v>
      </c>
      <c r="AM3854" t="s">
        <v>11179</v>
      </c>
      <c r="AN3854">
        <v>1</v>
      </c>
      <c r="AO3854" s="10" t="s">
        <v>12038</v>
      </c>
      <c r="AP3854" t="str" cm="1">
        <f t="array" ref="AP3854">_xlfn.IFS(
  Table1[[#This Row],[Age]]&lt;=25, "18-25",
  Table1[[#This Row],[Age]]&lt;=35, "26-35",
  Table1[[#This Row],[Age]]&lt;=45, "36-45",
  Table1[[#This Row],[Age]]&lt;=60, "46-60",
  TRUE, "60+")</f>
        <v>18-25</v>
      </c>
    </row>
    <row r="3855" spans="1:42" x14ac:dyDescent="0.3">
      <c r="A3855">
        <v>3854</v>
      </c>
      <c r="B3855" t="s">
        <v>39</v>
      </c>
      <c r="C3855" t="s">
        <v>89</v>
      </c>
      <c r="D3855">
        <v>22</v>
      </c>
      <c r="E3855" t="s">
        <v>105</v>
      </c>
      <c r="F3855" t="s">
        <v>3961</v>
      </c>
      <c r="G3855" t="s">
        <v>5112</v>
      </c>
      <c r="H3855">
        <v>19458798707</v>
      </c>
      <c r="I3855" t="s">
        <v>7091</v>
      </c>
      <c r="J3855" t="s">
        <v>7292</v>
      </c>
      <c r="K3855">
        <v>2817.01</v>
      </c>
      <c r="L3855" s="12" t="s">
        <v>10349</v>
      </c>
      <c r="M3855" s="10" t="s">
        <v>11221</v>
      </c>
      <c r="N3855">
        <v>3854</v>
      </c>
      <c r="O3855">
        <v>45040</v>
      </c>
      <c r="P3855" t="s">
        <v>11402</v>
      </c>
      <c r="Q3855" s="16">
        <v>819.24</v>
      </c>
      <c r="R3855">
        <v>1997.77</v>
      </c>
      <c r="S3855">
        <v>89</v>
      </c>
      <c r="T3855">
        <v>3854</v>
      </c>
      <c r="U3855">
        <v>22583.03</v>
      </c>
      <c r="V3855" t="s">
        <v>11411</v>
      </c>
      <c r="W3855">
        <v>1.6</v>
      </c>
      <c r="X3855">
        <v>48</v>
      </c>
      <c r="Y3855" t="s">
        <v>11947</v>
      </c>
      <c r="Z3855" t="s">
        <v>12012</v>
      </c>
      <c r="AA3855">
        <v>3854</v>
      </c>
      <c r="AB3855" t="s">
        <v>12016</v>
      </c>
      <c r="AC3855">
        <v>5790.48</v>
      </c>
      <c r="AD3855">
        <v>4353.1000000000004</v>
      </c>
      <c r="AE3855">
        <v>217.66</v>
      </c>
      <c r="AF3855" t="s">
        <v>11051</v>
      </c>
      <c r="AG3855" t="s">
        <v>11307</v>
      </c>
      <c r="AH3855">
        <v>704</v>
      </c>
      <c r="AI3855">
        <v>3854</v>
      </c>
      <c r="AJ3855" t="s">
        <v>11178</v>
      </c>
      <c r="AK3855" t="s">
        <v>12029</v>
      </c>
      <c r="AL3855" t="s">
        <v>12031</v>
      </c>
      <c r="AM3855" t="s">
        <v>11126</v>
      </c>
      <c r="AN3855">
        <v>1</v>
      </c>
      <c r="AO3855" s="10" t="s">
        <v>12037</v>
      </c>
      <c r="AP3855" t="str" cm="1">
        <f t="array" ref="AP3855">_xlfn.IFS(
  Table1[[#This Row],[Age]]&lt;=25, "18-25",
  Table1[[#This Row],[Age]]&lt;=35, "26-35",
  Table1[[#This Row],[Age]]&lt;=45, "36-45",
  Table1[[#This Row],[Age]]&lt;=60, "46-60",
  TRUE, "60+")</f>
        <v>18-25</v>
      </c>
    </row>
    <row r="3856" spans="1:42" x14ac:dyDescent="0.3">
      <c r="A3856">
        <v>3855</v>
      </c>
      <c r="B3856" t="s">
        <v>8</v>
      </c>
      <c r="C3856" t="s">
        <v>66</v>
      </c>
      <c r="D3856">
        <v>66</v>
      </c>
      <c r="E3856" t="s">
        <v>106</v>
      </c>
      <c r="F3856" t="s">
        <v>3962</v>
      </c>
      <c r="G3856" t="s">
        <v>5134</v>
      </c>
      <c r="H3856">
        <v>19458798708</v>
      </c>
      <c r="I3856" t="s">
        <v>6536</v>
      </c>
      <c r="J3856" t="s">
        <v>7291</v>
      </c>
      <c r="K3856">
        <v>1764.72</v>
      </c>
      <c r="L3856" s="12" t="s">
        <v>10350</v>
      </c>
      <c r="M3856" s="10" t="s">
        <v>11097</v>
      </c>
      <c r="N3856">
        <v>3855</v>
      </c>
      <c r="O3856">
        <v>44937</v>
      </c>
      <c r="P3856" t="s">
        <v>11403</v>
      </c>
      <c r="Q3856" s="16">
        <v>710.49</v>
      </c>
      <c r="R3856">
        <v>1054.23</v>
      </c>
      <c r="S3856">
        <v>88</v>
      </c>
      <c r="T3856">
        <v>3855</v>
      </c>
      <c r="U3856">
        <v>35768.43</v>
      </c>
      <c r="V3856" t="s">
        <v>11411</v>
      </c>
      <c r="W3856">
        <v>3.29</v>
      </c>
      <c r="X3856">
        <v>60</v>
      </c>
      <c r="Y3856" t="s">
        <v>11815</v>
      </c>
      <c r="Z3856" t="s">
        <v>12010</v>
      </c>
      <c r="AA3856">
        <v>3855</v>
      </c>
      <c r="AB3856" t="s">
        <v>12015</v>
      </c>
      <c r="AC3856">
        <v>9038.6</v>
      </c>
      <c r="AD3856">
        <v>2654.95</v>
      </c>
      <c r="AE3856">
        <v>132.75</v>
      </c>
      <c r="AF3856" t="s">
        <v>11394</v>
      </c>
      <c r="AG3856" t="s">
        <v>11041</v>
      </c>
      <c r="AH3856">
        <v>6455</v>
      </c>
      <c r="AI3856">
        <v>3855</v>
      </c>
      <c r="AJ3856" t="s">
        <v>11230</v>
      </c>
      <c r="AK3856" t="s">
        <v>12028</v>
      </c>
      <c r="AL3856" t="s">
        <v>12032</v>
      </c>
      <c r="AM3856" t="s">
        <v>11381</v>
      </c>
      <c r="AN3856">
        <v>1</v>
      </c>
      <c r="AO3856" s="10" t="s">
        <v>12039</v>
      </c>
      <c r="AP3856" t="str" cm="1">
        <f t="array" ref="AP3856">_xlfn.IFS(
  Table1[[#This Row],[Age]]&lt;=25, "18-25",
  Table1[[#This Row],[Age]]&lt;=35, "26-35",
  Table1[[#This Row],[Age]]&lt;=45, "36-45",
  Table1[[#This Row],[Age]]&lt;=60, "46-60",
  TRUE, "60+")</f>
        <v>60+</v>
      </c>
    </row>
    <row r="3857" spans="1:42" x14ac:dyDescent="0.3">
      <c r="A3857">
        <v>3856</v>
      </c>
      <c r="B3857" t="s">
        <v>36</v>
      </c>
      <c r="C3857" t="s">
        <v>96</v>
      </c>
      <c r="D3857">
        <v>48</v>
      </c>
      <c r="E3857" t="s">
        <v>105</v>
      </c>
      <c r="F3857" t="s">
        <v>3963</v>
      </c>
      <c r="G3857" t="s">
        <v>5116</v>
      </c>
      <c r="H3857">
        <v>19458798709</v>
      </c>
      <c r="I3857" t="s">
        <v>6000</v>
      </c>
      <c r="J3857" t="s">
        <v>7291</v>
      </c>
      <c r="K3857">
        <v>8866.43</v>
      </c>
      <c r="L3857" s="12" t="s">
        <v>10351</v>
      </c>
      <c r="M3857" s="10" t="s">
        <v>11282</v>
      </c>
      <c r="N3857">
        <v>3856</v>
      </c>
      <c r="O3857">
        <v>45113</v>
      </c>
      <c r="P3857" t="s">
        <v>11402</v>
      </c>
      <c r="Q3857" s="16">
        <v>730.27</v>
      </c>
      <c r="R3857">
        <v>9596.7000000000007</v>
      </c>
      <c r="S3857">
        <v>59</v>
      </c>
      <c r="T3857">
        <v>3856</v>
      </c>
      <c r="U3857">
        <v>33332.9</v>
      </c>
      <c r="V3857" t="s">
        <v>11412</v>
      </c>
      <c r="W3857">
        <v>9.43</v>
      </c>
      <c r="X3857">
        <v>36</v>
      </c>
      <c r="Y3857" t="s">
        <v>10494</v>
      </c>
      <c r="Z3857" t="s">
        <v>12010</v>
      </c>
      <c r="AA3857">
        <v>3856</v>
      </c>
      <c r="AB3857" t="s">
        <v>12017</v>
      </c>
      <c r="AC3857">
        <v>2690.24</v>
      </c>
      <c r="AD3857">
        <v>4574.49</v>
      </c>
      <c r="AE3857">
        <v>228.72</v>
      </c>
      <c r="AF3857" t="s">
        <v>11395</v>
      </c>
      <c r="AG3857" t="s">
        <v>11253</v>
      </c>
      <c r="AH3857">
        <v>686</v>
      </c>
      <c r="AI3857">
        <v>3856</v>
      </c>
      <c r="AJ3857" t="s">
        <v>11146</v>
      </c>
      <c r="AK3857" t="s">
        <v>12029</v>
      </c>
      <c r="AL3857" t="s">
        <v>12032</v>
      </c>
      <c r="AM3857" t="s">
        <v>11064</v>
      </c>
      <c r="AN3857">
        <v>1</v>
      </c>
      <c r="AO3857" s="10" t="s">
        <v>12038</v>
      </c>
      <c r="AP3857" t="str" cm="1">
        <f t="array" ref="AP3857">_xlfn.IFS(
  Table1[[#This Row],[Age]]&lt;=25, "18-25",
  Table1[[#This Row],[Age]]&lt;=35, "26-35",
  Table1[[#This Row],[Age]]&lt;=45, "36-45",
  Table1[[#This Row],[Age]]&lt;=60, "46-60",
  TRUE, "60+")</f>
        <v>46-60</v>
      </c>
    </row>
    <row r="3858" spans="1:42" x14ac:dyDescent="0.3">
      <c r="A3858">
        <v>3857</v>
      </c>
      <c r="B3858" t="s">
        <v>44</v>
      </c>
      <c r="C3858" t="s">
        <v>95</v>
      </c>
      <c r="D3858">
        <v>61</v>
      </c>
      <c r="E3858" t="s">
        <v>105</v>
      </c>
      <c r="F3858" t="s">
        <v>3964</v>
      </c>
      <c r="G3858" t="s">
        <v>5123</v>
      </c>
      <c r="H3858">
        <v>19458798710</v>
      </c>
      <c r="I3858" t="s">
        <v>5376</v>
      </c>
      <c r="J3858" t="s">
        <v>7291</v>
      </c>
      <c r="K3858">
        <v>9076.56</v>
      </c>
      <c r="L3858" s="12" t="s">
        <v>10352</v>
      </c>
      <c r="M3858" s="10" t="s">
        <v>11351</v>
      </c>
      <c r="N3858">
        <v>3857</v>
      </c>
      <c r="O3858">
        <v>45004</v>
      </c>
      <c r="P3858" t="s">
        <v>11402</v>
      </c>
      <c r="Q3858" s="16">
        <v>4431.4399999999996</v>
      </c>
      <c r="R3858">
        <v>4645.12</v>
      </c>
      <c r="S3858">
        <v>53</v>
      </c>
      <c r="T3858">
        <v>3857</v>
      </c>
      <c r="U3858">
        <v>38877.660000000003</v>
      </c>
      <c r="V3858" t="s">
        <v>11413</v>
      </c>
      <c r="W3858">
        <v>7.86</v>
      </c>
      <c r="X3858">
        <v>48</v>
      </c>
      <c r="Y3858" t="s">
        <v>10522</v>
      </c>
      <c r="Z3858" t="s">
        <v>12012</v>
      </c>
      <c r="AA3858">
        <v>3857</v>
      </c>
      <c r="AB3858" t="s">
        <v>12016</v>
      </c>
      <c r="AC3858">
        <v>8875.15</v>
      </c>
      <c r="AD3858">
        <v>2523.84</v>
      </c>
      <c r="AE3858">
        <v>126.19</v>
      </c>
      <c r="AF3858" t="s">
        <v>11128</v>
      </c>
      <c r="AG3858" t="s">
        <v>11389</v>
      </c>
      <c r="AH3858">
        <v>2001</v>
      </c>
      <c r="AI3858">
        <v>3857</v>
      </c>
      <c r="AJ3858" t="s">
        <v>11264</v>
      </c>
      <c r="AK3858" t="s">
        <v>12027</v>
      </c>
      <c r="AL3858" t="s">
        <v>12031</v>
      </c>
      <c r="AM3858" t="s">
        <v>11094</v>
      </c>
      <c r="AN3858">
        <v>1</v>
      </c>
      <c r="AO3858" s="10" t="s">
        <v>12047</v>
      </c>
      <c r="AP3858" t="str" cm="1">
        <f t="array" ref="AP3858">_xlfn.IFS(
  Table1[[#This Row],[Age]]&lt;=25, "18-25",
  Table1[[#This Row],[Age]]&lt;=35, "26-35",
  Table1[[#This Row],[Age]]&lt;=45, "36-45",
  Table1[[#This Row],[Age]]&lt;=60, "46-60",
  TRUE, "60+")</f>
        <v>60+</v>
      </c>
    </row>
    <row r="3859" spans="1:42" x14ac:dyDescent="0.3">
      <c r="A3859">
        <v>3858</v>
      </c>
      <c r="B3859" t="s">
        <v>17</v>
      </c>
      <c r="C3859" t="s">
        <v>84</v>
      </c>
      <c r="D3859">
        <v>24</v>
      </c>
      <c r="E3859" t="s">
        <v>105</v>
      </c>
      <c r="F3859" t="s">
        <v>3965</v>
      </c>
      <c r="G3859" t="s">
        <v>5133</v>
      </c>
      <c r="H3859">
        <v>19458798711</v>
      </c>
      <c r="I3859" t="s">
        <v>7092</v>
      </c>
      <c r="J3859" t="s">
        <v>7291</v>
      </c>
      <c r="K3859">
        <v>460.08</v>
      </c>
      <c r="L3859" s="12" t="s">
        <v>10353</v>
      </c>
      <c r="M3859" s="10" t="s">
        <v>11242</v>
      </c>
      <c r="N3859">
        <v>3858</v>
      </c>
      <c r="O3859">
        <v>44996</v>
      </c>
      <c r="P3859" t="s">
        <v>11403</v>
      </c>
      <c r="Q3859" s="16">
        <v>2670.06</v>
      </c>
      <c r="R3859">
        <v>-2209.98</v>
      </c>
      <c r="S3859">
        <v>68</v>
      </c>
      <c r="T3859">
        <v>3858</v>
      </c>
      <c r="U3859">
        <v>12815.74</v>
      </c>
      <c r="V3859" t="s">
        <v>11413</v>
      </c>
      <c r="W3859">
        <v>2.54</v>
      </c>
      <c r="X3859">
        <v>36</v>
      </c>
      <c r="Y3859" t="s">
        <v>10618</v>
      </c>
      <c r="Z3859" t="s">
        <v>12011</v>
      </c>
      <c r="AA3859">
        <v>3858</v>
      </c>
      <c r="AB3859" t="s">
        <v>12017</v>
      </c>
      <c r="AC3859">
        <v>8766.94</v>
      </c>
      <c r="AD3859">
        <v>2999.19</v>
      </c>
      <c r="AE3859">
        <v>149.96</v>
      </c>
      <c r="AF3859" t="s">
        <v>11276</v>
      </c>
      <c r="AG3859" t="s">
        <v>11127</v>
      </c>
      <c r="AH3859">
        <v>1080</v>
      </c>
      <c r="AI3859">
        <v>3858</v>
      </c>
      <c r="AJ3859" t="s">
        <v>11300</v>
      </c>
      <c r="AK3859" t="s">
        <v>12028</v>
      </c>
      <c r="AL3859" t="s">
        <v>12031</v>
      </c>
      <c r="AM3859" t="s">
        <v>11146</v>
      </c>
      <c r="AN3859">
        <v>1</v>
      </c>
      <c r="AO3859" s="10" t="s">
        <v>12047</v>
      </c>
      <c r="AP3859" t="str" cm="1">
        <f t="array" ref="AP3859">_xlfn.IFS(
  Table1[[#This Row],[Age]]&lt;=25, "18-25",
  Table1[[#This Row],[Age]]&lt;=35, "26-35",
  Table1[[#This Row],[Age]]&lt;=45, "36-45",
  Table1[[#This Row],[Age]]&lt;=60, "46-60",
  TRUE, "60+")</f>
        <v>18-25</v>
      </c>
    </row>
    <row r="3860" spans="1:42" x14ac:dyDescent="0.3">
      <c r="A3860">
        <v>3859</v>
      </c>
      <c r="B3860" t="s">
        <v>17</v>
      </c>
      <c r="C3860" t="s">
        <v>71</v>
      </c>
      <c r="D3860">
        <v>32</v>
      </c>
      <c r="E3860" t="s">
        <v>105</v>
      </c>
      <c r="F3860" t="s">
        <v>3966</v>
      </c>
      <c r="G3860" t="s">
        <v>5145</v>
      </c>
      <c r="H3860">
        <v>19458798712</v>
      </c>
      <c r="I3860" t="s">
        <v>6114</v>
      </c>
      <c r="J3860" t="s">
        <v>7291</v>
      </c>
      <c r="K3860">
        <v>5051.2</v>
      </c>
      <c r="L3860" s="12" t="s">
        <v>10354</v>
      </c>
      <c r="M3860" s="10" t="s">
        <v>11132</v>
      </c>
      <c r="N3860">
        <v>3859</v>
      </c>
      <c r="O3860">
        <v>45225</v>
      </c>
      <c r="P3860" t="s">
        <v>11404</v>
      </c>
      <c r="Q3860" s="16">
        <v>2352.44</v>
      </c>
      <c r="R3860">
        <v>2698.76</v>
      </c>
      <c r="S3860">
        <v>63</v>
      </c>
      <c r="T3860">
        <v>3859</v>
      </c>
      <c r="U3860">
        <v>1219.96</v>
      </c>
      <c r="V3860" t="s">
        <v>11413</v>
      </c>
      <c r="W3860">
        <v>1.59</v>
      </c>
      <c r="X3860">
        <v>60</v>
      </c>
      <c r="Y3860" t="s">
        <v>9910</v>
      </c>
      <c r="Z3860" t="s">
        <v>12011</v>
      </c>
      <c r="AA3860">
        <v>3859</v>
      </c>
      <c r="AB3860" t="s">
        <v>12015</v>
      </c>
      <c r="AC3860">
        <v>3253.03</v>
      </c>
      <c r="AD3860">
        <v>4969.99</v>
      </c>
      <c r="AE3860">
        <v>248.5</v>
      </c>
      <c r="AF3860" t="s">
        <v>11357</v>
      </c>
      <c r="AG3860" t="s">
        <v>11244</v>
      </c>
      <c r="AH3860">
        <v>1797</v>
      </c>
      <c r="AI3860">
        <v>3859</v>
      </c>
      <c r="AJ3860" t="s">
        <v>11335</v>
      </c>
      <c r="AK3860" t="s">
        <v>12029</v>
      </c>
      <c r="AL3860" t="s">
        <v>12031</v>
      </c>
      <c r="AM3860" t="s">
        <v>11156</v>
      </c>
      <c r="AN3860">
        <v>1</v>
      </c>
      <c r="AO3860" s="10" t="s">
        <v>12044</v>
      </c>
      <c r="AP3860" t="str" cm="1">
        <f t="array" ref="AP3860">_xlfn.IFS(
  Table1[[#This Row],[Age]]&lt;=25, "18-25",
  Table1[[#This Row],[Age]]&lt;=35, "26-35",
  Table1[[#This Row],[Age]]&lt;=45, "36-45",
  Table1[[#This Row],[Age]]&lt;=60, "46-60",
  TRUE, "60+")</f>
        <v>26-35</v>
      </c>
    </row>
    <row r="3861" spans="1:42" x14ac:dyDescent="0.3">
      <c r="A3861">
        <v>3860</v>
      </c>
      <c r="B3861" t="s">
        <v>50</v>
      </c>
      <c r="C3861" t="s">
        <v>66</v>
      </c>
      <c r="D3861">
        <v>68</v>
      </c>
      <c r="E3861" t="s">
        <v>104</v>
      </c>
      <c r="F3861" t="s">
        <v>3967</v>
      </c>
      <c r="G3861" t="s">
        <v>5121</v>
      </c>
      <c r="H3861">
        <v>19458798713</v>
      </c>
      <c r="I3861" t="s">
        <v>6862</v>
      </c>
      <c r="J3861" t="s">
        <v>7292</v>
      </c>
      <c r="K3861">
        <v>2116.42</v>
      </c>
      <c r="L3861" s="12" t="s">
        <v>10355</v>
      </c>
      <c r="M3861" s="10" t="s">
        <v>11325</v>
      </c>
      <c r="N3861">
        <v>3860</v>
      </c>
      <c r="O3861">
        <v>45030</v>
      </c>
      <c r="P3861" t="s">
        <v>11403</v>
      </c>
      <c r="Q3861" s="16">
        <v>3525.29</v>
      </c>
      <c r="R3861">
        <v>-1408.87</v>
      </c>
      <c r="S3861">
        <v>29</v>
      </c>
      <c r="T3861">
        <v>3860</v>
      </c>
      <c r="U3861">
        <v>14055.66</v>
      </c>
      <c r="V3861" t="s">
        <v>11413</v>
      </c>
      <c r="W3861">
        <v>5.44</v>
      </c>
      <c r="X3861">
        <v>60</v>
      </c>
      <c r="Y3861" t="s">
        <v>11808</v>
      </c>
      <c r="Z3861" t="s">
        <v>12011</v>
      </c>
      <c r="AA3861">
        <v>3860</v>
      </c>
      <c r="AB3861" t="s">
        <v>12015</v>
      </c>
      <c r="AC3861">
        <v>8179.41</v>
      </c>
      <c r="AD3861">
        <v>1866.15</v>
      </c>
      <c r="AE3861">
        <v>93.31</v>
      </c>
      <c r="AF3861" t="s">
        <v>11055</v>
      </c>
      <c r="AG3861" t="s">
        <v>11131</v>
      </c>
      <c r="AH3861">
        <v>4226</v>
      </c>
      <c r="AI3861">
        <v>3860</v>
      </c>
      <c r="AJ3861" t="s">
        <v>11062</v>
      </c>
      <c r="AK3861" t="s">
        <v>12028</v>
      </c>
      <c r="AL3861" t="s">
        <v>12031</v>
      </c>
      <c r="AM3861" t="s">
        <v>11296</v>
      </c>
      <c r="AN3861">
        <v>-1</v>
      </c>
      <c r="AO3861" s="10" t="s">
        <v>12037</v>
      </c>
      <c r="AP3861" t="str" cm="1">
        <f t="array" ref="AP3861">_xlfn.IFS(
  Table1[[#This Row],[Age]]&lt;=25, "18-25",
  Table1[[#This Row],[Age]]&lt;=35, "26-35",
  Table1[[#This Row],[Age]]&lt;=45, "36-45",
  Table1[[#This Row],[Age]]&lt;=60, "46-60",
  TRUE, "60+")</f>
        <v>60+</v>
      </c>
    </row>
    <row r="3862" spans="1:42" x14ac:dyDescent="0.3">
      <c r="A3862">
        <v>3861</v>
      </c>
      <c r="B3862" t="s">
        <v>40</v>
      </c>
      <c r="C3862" t="s">
        <v>74</v>
      </c>
      <c r="D3862">
        <v>30</v>
      </c>
      <c r="E3862" t="s">
        <v>105</v>
      </c>
      <c r="F3862" t="s">
        <v>3968</v>
      </c>
      <c r="G3862" t="s">
        <v>5137</v>
      </c>
      <c r="H3862">
        <v>19458798714</v>
      </c>
      <c r="I3862" t="s">
        <v>6361</v>
      </c>
      <c r="J3862" t="s">
        <v>7291</v>
      </c>
      <c r="K3862">
        <v>8647.75</v>
      </c>
      <c r="L3862" s="12" t="s">
        <v>10356</v>
      </c>
      <c r="M3862" s="10" t="s">
        <v>11159</v>
      </c>
      <c r="N3862">
        <v>3861</v>
      </c>
      <c r="O3862">
        <v>45271</v>
      </c>
      <c r="P3862" t="s">
        <v>11404</v>
      </c>
      <c r="Q3862" s="16">
        <v>1605.64</v>
      </c>
      <c r="R3862">
        <v>10253.39</v>
      </c>
      <c r="S3862">
        <v>3</v>
      </c>
      <c r="T3862">
        <v>3861</v>
      </c>
      <c r="U3862">
        <v>18046.68</v>
      </c>
      <c r="V3862" t="s">
        <v>11413</v>
      </c>
      <c r="W3862">
        <v>1.47</v>
      </c>
      <c r="X3862">
        <v>60</v>
      </c>
      <c r="Y3862" t="s">
        <v>10256</v>
      </c>
      <c r="Z3862" t="s">
        <v>12011</v>
      </c>
      <c r="AA3862">
        <v>3861</v>
      </c>
      <c r="AB3862" t="s">
        <v>12016</v>
      </c>
      <c r="AC3862">
        <v>9628.08</v>
      </c>
      <c r="AD3862">
        <v>3137.86</v>
      </c>
      <c r="AE3862">
        <v>156.88999999999999</v>
      </c>
      <c r="AF3862" t="s">
        <v>11346</v>
      </c>
      <c r="AG3862" t="s">
        <v>11187</v>
      </c>
      <c r="AH3862">
        <v>5315</v>
      </c>
      <c r="AI3862">
        <v>3861</v>
      </c>
      <c r="AJ3862" t="s">
        <v>11193</v>
      </c>
      <c r="AK3862" t="s">
        <v>12027</v>
      </c>
      <c r="AL3862" t="s">
        <v>12031</v>
      </c>
      <c r="AM3862" t="s">
        <v>11375</v>
      </c>
      <c r="AN3862">
        <v>1</v>
      </c>
      <c r="AO3862" s="10" t="s">
        <v>12036</v>
      </c>
      <c r="AP3862" t="str" cm="1">
        <f t="array" ref="AP3862">_xlfn.IFS(
  Table1[[#This Row],[Age]]&lt;=25, "18-25",
  Table1[[#This Row],[Age]]&lt;=35, "26-35",
  Table1[[#This Row],[Age]]&lt;=45, "36-45",
  Table1[[#This Row],[Age]]&lt;=60, "46-60",
  TRUE, "60+")</f>
        <v>26-35</v>
      </c>
    </row>
    <row r="3863" spans="1:42" x14ac:dyDescent="0.3">
      <c r="A3863">
        <v>3862</v>
      </c>
      <c r="B3863" t="s">
        <v>12</v>
      </c>
      <c r="C3863" t="s">
        <v>85</v>
      </c>
      <c r="D3863">
        <v>29</v>
      </c>
      <c r="E3863" t="s">
        <v>106</v>
      </c>
      <c r="F3863" t="s">
        <v>3969</v>
      </c>
      <c r="G3863" t="s">
        <v>5148</v>
      </c>
      <c r="H3863">
        <v>19458798715</v>
      </c>
      <c r="I3863" t="s">
        <v>5657</v>
      </c>
      <c r="J3863" t="s">
        <v>7292</v>
      </c>
      <c r="K3863">
        <v>4678.96</v>
      </c>
      <c r="L3863" s="12" t="s">
        <v>10357</v>
      </c>
      <c r="M3863" s="10" t="s">
        <v>11129</v>
      </c>
      <c r="N3863">
        <v>3862</v>
      </c>
      <c r="O3863">
        <v>45141</v>
      </c>
      <c r="P3863" t="s">
        <v>11403</v>
      </c>
      <c r="Q3863" s="16">
        <v>4112.8999999999996</v>
      </c>
      <c r="R3863">
        <v>8791.86</v>
      </c>
      <c r="S3863">
        <v>95</v>
      </c>
      <c r="T3863">
        <v>3862</v>
      </c>
      <c r="U3863">
        <v>48065.16</v>
      </c>
      <c r="V3863" t="s">
        <v>11412</v>
      </c>
      <c r="W3863">
        <v>4.6399999999999997</v>
      </c>
      <c r="X3863">
        <v>48</v>
      </c>
      <c r="Y3863" t="s">
        <v>9258</v>
      </c>
      <c r="Z3863" t="s">
        <v>12011</v>
      </c>
      <c r="AA3863">
        <v>3862</v>
      </c>
      <c r="AB3863" t="s">
        <v>12017</v>
      </c>
      <c r="AC3863">
        <v>2419.58</v>
      </c>
      <c r="AD3863">
        <v>3420.17</v>
      </c>
      <c r="AE3863">
        <v>171.01</v>
      </c>
      <c r="AF3863" t="s">
        <v>11255</v>
      </c>
      <c r="AG3863" t="s">
        <v>11377</v>
      </c>
      <c r="AH3863">
        <v>9516</v>
      </c>
      <c r="AI3863">
        <v>3862</v>
      </c>
      <c r="AJ3863" t="s">
        <v>11340</v>
      </c>
      <c r="AK3863" t="s">
        <v>12029</v>
      </c>
      <c r="AL3863" t="s">
        <v>12031</v>
      </c>
      <c r="AM3863" t="s">
        <v>11360</v>
      </c>
      <c r="AN3863">
        <v>1</v>
      </c>
      <c r="AO3863" s="10" t="s">
        <v>12041</v>
      </c>
      <c r="AP3863" t="str" cm="1">
        <f t="array" ref="AP3863">_xlfn.IFS(
  Table1[[#This Row],[Age]]&lt;=25, "18-25",
  Table1[[#This Row],[Age]]&lt;=35, "26-35",
  Table1[[#This Row],[Age]]&lt;=45, "36-45",
  Table1[[#This Row],[Age]]&lt;=60, "46-60",
  TRUE, "60+")</f>
        <v>26-35</v>
      </c>
    </row>
    <row r="3864" spans="1:42" x14ac:dyDescent="0.3">
      <c r="A3864">
        <v>3863</v>
      </c>
      <c r="B3864" t="s">
        <v>19</v>
      </c>
      <c r="C3864" t="s">
        <v>82</v>
      </c>
      <c r="D3864">
        <v>36</v>
      </c>
      <c r="E3864" t="s">
        <v>105</v>
      </c>
      <c r="F3864" t="s">
        <v>3970</v>
      </c>
      <c r="G3864" t="s">
        <v>5110</v>
      </c>
      <c r="H3864">
        <v>19458798716</v>
      </c>
      <c r="I3864" t="s">
        <v>7093</v>
      </c>
      <c r="J3864" t="s">
        <v>7291</v>
      </c>
      <c r="K3864">
        <v>4836.7299999999996</v>
      </c>
      <c r="L3864" s="12" t="s">
        <v>10358</v>
      </c>
      <c r="M3864" s="10" t="s">
        <v>11326</v>
      </c>
      <c r="N3864">
        <v>3863</v>
      </c>
      <c r="O3864">
        <v>45044</v>
      </c>
      <c r="P3864" t="s">
        <v>11402</v>
      </c>
      <c r="Q3864" s="16">
        <v>994.01</v>
      </c>
      <c r="R3864">
        <v>3842.72</v>
      </c>
      <c r="S3864">
        <v>89</v>
      </c>
      <c r="T3864">
        <v>3863</v>
      </c>
      <c r="U3864">
        <v>11668.88</v>
      </c>
      <c r="V3864" t="s">
        <v>11413</v>
      </c>
      <c r="W3864">
        <v>8.1999999999999993</v>
      </c>
      <c r="X3864">
        <v>24</v>
      </c>
      <c r="Y3864" t="s">
        <v>11915</v>
      </c>
      <c r="Z3864" t="s">
        <v>12011</v>
      </c>
      <c r="AA3864">
        <v>3863</v>
      </c>
      <c r="AB3864" t="s">
        <v>12017</v>
      </c>
      <c r="AC3864">
        <v>5913.77</v>
      </c>
      <c r="AD3864">
        <v>2977.55</v>
      </c>
      <c r="AE3864">
        <v>148.88</v>
      </c>
      <c r="AF3864" t="s">
        <v>11288</v>
      </c>
      <c r="AG3864" t="s">
        <v>11382</v>
      </c>
      <c r="AH3864">
        <v>3590</v>
      </c>
      <c r="AI3864">
        <v>3863</v>
      </c>
      <c r="AJ3864" t="s">
        <v>11328</v>
      </c>
      <c r="AK3864" t="s">
        <v>12029</v>
      </c>
      <c r="AL3864" t="s">
        <v>12032</v>
      </c>
      <c r="AM3864" t="s">
        <v>11106</v>
      </c>
      <c r="AN3864">
        <v>1</v>
      </c>
      <c r="AO3864" s="10" t="s">
        <v>12037</v>
      </c>
      <c r="AP3864" t="str" cm="1">
        <f t="array" ref="AP3864">_xlfn.IFS(
  Table1[[#This Row],[Age]]&lt;=25, "18-25",
  Table1[[#This Row],[Age]]&lt;=35, "26-35",
  Table1[[#This Row],[Age]]&lt;=45, "36-45",
  Table1[[#This Row],[Age]]&lt;=60, "46-60",
  TRUE, "60+")</f>
        <v>36-45</v>
      </c>
    </row>
    <row r="3865" spans="1:42" x14ac:dyDescent="0.3">
      <c r="A3865">
        <v>3864</v>
      </c>
      <c r="B3865" t="s">
        <v>10</v>
      </c>
      <c r="C3865" t="s">
        <v>99</v>
      </c>
      <c r="D3865">
        <v>30</v>
      </c>
      <c r="E3865" t="s">
        <v>106</v>
      </c>
      <c r="F3865" t="s">
        <v>3971</v>
      </c>
      <c r="G3865" t="s">
        <v>5145</v>
      </c>
      <c r="H3865">
        <v>19458798717</v>
      </c>
      <c r="I3865" t="s">
        <v>7094</v>
      </c>
      <c r="J3865" t="s">
        <v>7291</v>
      </c>
      <c r="K3865">
        <v>6311.98</v>
      </c>
      <c r="L3865" s="12" t="s">
        <v>8848</v>
      </c>
      <c r="M3865" s="10" t="s">
        <v>11260</v>
      </c>
      <c r="N3865">
        <v>3864</v>
      </c>
      <c r="O3865">
        <v>44931</v>
      </c>
      <c r="P3865" t="s">
        <v>11403</v>
      </c>
      <c r="Q3865" s="16">
        <v>4015.29</v>
      </c>
      <c r="R3865">
        <v>2296.69</v>
      </c>
      <c r="S3865">
        <v>37</v>
      </c>
      <c r="T3865">
        <v>3864</v>
      </c>
      <c r="U3865">
        <v>41493.81</v>
      </c>
      <c r="V3865" t="s">
        <v>11411</v>
      </c>
      <c r="W3865">
        <v>5.51</v>
      </c>
      <c r="X3865">
        <v>24</v>
      </c>
      <c r="Y3865" t="s">
        <v>10390</v>
      </c>
      <c r="Z3865" t="s">
        <v>12012</v>
      </c>
      <c r="AA3865">
        <v>3864</v>
      </c>
      <c r="AB3865" t="s">
        <v>12016</v>
      </c>
      <c r="AC3865">
        <v>8259.77</v>
      </c>
      <c r="AD3865">
        <v>1576.17</v>
      </c>
      <c r="AE3865">
        <v>78.81</v>
      </c>
      <c r="AF3865" t="s">
        <v>11144</v>
      </c>
      <c r="AG3865" t="s">
        <v>11041</v>
      </c>
      <c r="AH3865">
        <v>7106</v>
      </c>
      <c r="AI3865">
        <v>3864</v>
      </c>
      <c r="AJ3865" t="s">
        <v>11298</v>
      </c>
      <c r="AK3865" t="s">
        <v>12028</v>
      </c>
      <c r="AL3865" t="s">
        <v>12032</v>
      </c>
      <c r="AM3865" t="s">
        <v>11229</v>
      </c>
      <c r="AN3865">
        <v>1</v>
      </c>
      <c r="AO3865" s="10" t="s">
        <v>12039</v>
      </c>
      <c r="AP3865" t="str" cm="1">
        <f t="array" ref="AP3865">_xlfn.IFS(
  Table1[[#This Row],[Age]]&lt;=25, "18-25",
  Table1[[#This Row],[Age]]&lt;=35, "26-35",
  Table1[[#This Row],[Age]]&lt;=45, "36-45",
  Table1[[#This Row],[Age]]&lt;=60, "46-60",
  TRUE, "60+")</f>
        <v>26-35</v>
      </c>
    </row>
    <row r="3866" spans="1:42" x14ac:dyDescent="0.3">
      <c r="A3866">
        <v>3865</v>
      </c>
      <c r="B3866" t="s">
        <v>20</v>
      </c>
      <c r="C3866" t="s">
        <v>86</v>
      </c>
      <c r="D3866">
        <v>44</v>
      </c>
      <c r="E3866" t="s">
        <v>105</v>
      </c>
      <c r="F3866" t="s">
        <v>3972</v>
      </c>
      <c r="G3866" t="s">
        <v>5109</v>
      </c>
      <c r="H3866">
        <v>19458798718</v>
      </c>
      <c r="I3866" t="s">
        <v>5392</v>
      </c>
      <c r="J3866" t="s">
        <v>7292</v>
      </c>
      <c r="K3866">
        <v>650.67999999999995</v>
      </c>
      <c r="L3866" s="12" t="s">
        <v>7820</v>
      </c>
      <c r="M3866" s="10" t="s">
        <v>11254</v>
      </c>
      <c r="N3866">
        <v>3865</v>
      </c>
      <c r="O3866">
        <v>45080</v>
      </c>
      <c r="P3866" t="s">
        <v>11403</v>
      </c>
      <c r="Q3866" s="16">
        <v>289.68</v>
      </c>
      <c r="R3866">
        <v>361</v>
      </c>
      <c r="S3866">
        <v>63</v>
      </c>
      <c r="T3866">
        <v>3865</v>
      </c>
      <c r="U3866">
        <v>31503.06</v>
      </c>
      <c r="V3866" t="s">
        <v>11411</v>
      </c>
      <c r="W3866">
        <v>9.07</v>
      </c>
      <c r="X3866">
        <v>24</v>
      </c>
      <c r="Y3866" t="s">
        <v>11500</v>
      </c>
      <c r="Z3866" t="s">
        <v>12010</v>
      </c>
      <c r="AA3866">
        <v>3865</v>
      </c>
      <c r="AB3866" t="s">
        <v>12016</v>
      </c>
      <c r="AC3866">
        <v>3986.48</v>
      </c>
      <c r="AD3866">
        <v>4608.13</v>
      </c>
      <c r="AE3866">
        <v>230.41</v>
      </c>
      <c r="AF3866" t="s">
        <v>11148</v>
      </c>
      <c r="AG3866" t="s">
        <v>11383</v>
      </c>
      <c r="AH3866">
        <v>1424</v>
      </c>
      <c r="AI3866">
        <v>3865</v>
      </c>
      <c r="AJ3866" t="s">
        <v>11344</v>
      </c>
      <c r="AK3866" t="s">
        <v>12029</v>
      </c>
      <c r="AL3866" t="s">
        <v>12031</v>
      </c>
      <c r="AM3866" t="s">
        <v>11317</v>
      </c>
      <c r="AN3866">
        <v>1</v>
      </c>
      <c r="AO3866" s="10" t="s">
        <v>12043</v>
      </c>
      <c r="AP3866" t="str" cm="1">
        <f t="array" ref="AP3866">_xlfn.IFS(
  Table1[[#This Row],[Age]]&lt;=25, "18-25",
  Table1[[#This Row],[Age]]&lt;=35, "26-35",
  Table1[[#This Row],[Age]]&lt;=45, "36-45",
  Table1[[#This Row],[Age]]&lt;=60, "46-60",
  TRUE, "60+")</f>
        <v>36-45</v>
      </c>
    </row>
    <row r="3867" spans="1:42" x14ac:dyDescent="0.3">
      <c r="A3867">
        <v>3866</v>
      </c>
      <c r="B3867" t="s">
        <v>11</v>
      </c>
      <c r="C3867" t="s">
        <v>62</v>
      </c>
      <c r="D3867">
        <v>55</v>
      </c>
      <c r="E3867" t="s">
        <v>106</v>
      </c>
      <c r="F3867" t="s">
        <v>3973</v>
      </c>
      <c r="G3867" t="s">
        <v>5110</v>
      </c>
      <c r="H3867">
        <v>19458798719</v>
      </c>
      <c r="I3867" t="s">
        <v>5985</v>
      </c>
      <c r="J3867" t="s">
        <v>7291</v>
      </c>
      <c r="K3867">
        <v>1360.25</v>
      </c>
      <c r="L3867" s="12" t="s">
        <v>9442</v>
      </c>
      <c r="M3867" s="10" t="s">
        <v>11283</v>
      </c>
      <c r="N3867">
        <v>3866</v>
      </c>
      <c r="O3867">
        <v>45136</v>
      </c>
      <c r="P3867" t="s">
        <v>11402</v>
      </c>
      <c r="Q3867" s="16">
        <v>792.63</v>
      </c>
      <c r="R3867">
        <v>2152.88</v>
      </c>
      <c r="S3867">
        <v>23</v>
      </c>
      <c r="T3867">
        <v>3866</v>
      </c>
      <c r="U3867">
        <v>9209.2999999999993</v>
      </c>
      <c r="V3867" t="s">
        <v>11413</v>
      </c>
      <c r="W3867">
        <v>8.1199999999999992</v>
      </c>
      <c r="X3867">
        <v>48</v>
      </c>
      <c r="Y3867" t="s">
        <v>9266</v>
      </c>
      <c r="Z3867" t="s">
        <v>12010</v>
      </c>
      <c r="AA3867">
        <v>3866</v>
      </c>
      <c r="AB3867" t="s">
        <v>12015</v>
      </c>
      <c r="AC3867">
        <v>1685.07</v>
      </c>
      <c r="AD3867">
        <v>4480.49</v>
      </c>
      <c r="AE3867">
        <v>224.02</v>
      </c>
      <c r="AF3867" t="s">
        <v>11347</v>
      </c>
      <c r="AG3867" t="s">
        <v>11150</v>
      </c>
      <c r="AH3867">
        <v>9253</v>
      </c>
      <c r="AI3867">
        <v>3866</v>
      </c>
      <c r="AJ3867" t="s">
        <v>11325</v>
      </c>
      <c r="AK3867" t="s">
        <v>12029</v>
      </c>
      <c r="AL3867" t="s">
        <v>12031</v>
      </c>
      <c r="AM3867" t="s">
        <v>11230</v>
      </c>
      <c r="AN3867">
        <v>1</v>
      </c>
      <c r="AO3867" s="10" t="s">
        <v>12038</v>
      </c>
      <c r="AP3867" t="str" cm="1">
        <f t="array" ref="AP3867">_xlfn.IFS(
  Table1[[#This Row],[Age]]&lt;=25, "18-25",
  Table1[[#This Row],[Age]]&lt;=35, "26-35",
  Table1[[#This Row],[Age]]&lt;=45, "36-45",
  Table1[[#This Row],[Age]]&lt;=60, "46-60",
  TRUE, "60+")</f>
        <v>46-60</v>
      </c>
    </row>
    <row r="3868" spans="1:42" x14ac:dyDescent="0.3">
      <c r="A3868">
        <v>3867</v>
      </c>
      <c r="B3868" t="s">
        <v>9</v>
      </c>
      <c r="C3868" t="s">
        <v>71</v>
      </c>
      <c r="D3868">
        <v>50</v>
      </c>
      <c r="E3868" t="s">
        <v>104</v>
      </c>
      <c r="F3868" t="s">
        <v>3974</v>
      </c>
      <c r="G3868" t="s">
        <v>5146</v>
      </c>
      <c r="H3868">
        <v>19458798720</v>
      </c>
      <c r="I3868" t="s">
        <v>7095</v>
      </c>
      <c r="J3868" t="s">
        <v>7291</v>
      </c>
      <c r="K3868">
        <v>5034.01</v>
      </c>
      <c r="L3868" s="12" t="s">
        <v>10359</v>
      </c>
      <c r="M3868" s="10" t="s">
        <v>11300</v>
      </c>
      <c r="N3868">
        <v>3867</v>
      </c>
      <c r="O3868">
        <v>45214</v>
      </c>
      <c r="P3868" t="s">
        <v>11404</v>
      </c>
      <c r="Q3868" s="16">
        <v>4464.3500000000004</v>
      </c>
      <c r="R3868">
        <v>9498.36</v>
      </c>
      <c r="S3868">
        <v>49</v>
      </c>
      <c r="T3868">
        <v>3867</v>
      </c>
      <c r="U3868">
        <v>20771.740000000002</v>
      </c>
      <c r="V3868" t="s">
        <v>11412</v>
      </c>
      <c r="W3868">
        <v>6</v>
      </c>
      <c r="X3868">
        <v>36</v>
      </c>
      <c r="Y3868" t="s">
        <v>8961</v>
      </c>
      <c r="Z3868" t="s">
        <v>12012</v>
      </c>
      <c r="AA3868">
        <v>3867</v>
      </c>
      <c r="AB3868" t="s">
        <v>12015</v>
      </c>
      <c r="AC3868">
        <v>2105.0700000000002</v>
      </c>
      <c r="AD3868">
        <v>4757.8100000000004</v>
      </c>
      <c r="AE3868">
        <v>237.89</v>
      </c>
      <c r="AF3868" t="s">
        <v>11123</v>
      </c>
      <c r="AG3868" t="s">
        <v>11293</v>
      </c>
      <c r="AH3868">
        <v>5056</v>
      </c>
      <c r="AI3868">
        <v>3867</v>
      </c>
      <c r="AJ3868" t="s">
        <v>11208</v>
      </c>
      <c r="AK3868" t="s">
        <v>12028</v>
      </c>
      <c r="AL3868" t="s">
        <v>12031</v>
      </c>
      <c r="AM3868" t="s">
        <v>11282</v>
      </c>
      <c r="AN3868">
        <v>1</v>
      </c>
      <c r="AO3868" s="10" t="s">
        <v>12044</v>
      </c>
      <c r="AP3868" t="str" cm="1">
        <f t="array" ref="AP3868">_xlfn.IFS(
  Table1[[#This Row],[Age]]&lt;=25, "18-25",
  Table1[[#This Row],[Age]]&lt;=35, "26-35",
  Table1[[#This Row],[Age]]&lt;=45, "36-45",
  Table1[[#This Row],[Age]]&lt;=60, "46-60",
  TRUE, "60+")</f>
        <v>46-60</v>
      </c>
    </row>
    <row r="3869" spans="1:42" x14ac:dyDescent="0.3">
      <c r="A3869">
        <v>3868</v>
      </c>
      <c r="B3869" t="s">
        <v>4</v>
      </c>
      <c r="C3869" t="s">
        <v>91</v>
      </c>
      <c r="D3869">
        <v>23</v>
      </c>
      <c r="E3869" t="s">
        <v>106</v>
      </c>
      <c r="F3869" t="s">
        <v>3975</v>
      </c>
      <c r="G3869" t="s">
        <v>5122</v>
      </c>
      <c r="H3869">
        <v>19458798721</v>
      </c>
      <c r="I3869" t="s">
        <v>6311</v>
      </c>
      <c r="J3869" t="s">
        <v>7292</v>
      </c>
      <c r="K3869">
        <v>9670.4</v>
      </c>
      <c r="L3869" s="12" t="s">
        <v>9146</v>
      </c>
      <c r="M3869" s="10" t="s">
        <v>11287</v>
      </c>
      <c r="N3869">
        <v>3868</v>
      </c>
      <c r="O3869">
        <v>45229</v>
      </c>
      <c r="P3869" t="s">
        <v>11404</v>
      </c>
      <c r="Q3869" s="16">
        <v>553.95000000000005</v>
      </c>
      <c r="R3869">
        <v>10224.35</v>
      </c>
      <c r="S3869">
        <v>86</v>
      </c>
      <c r="T3869">
        <v>3868</v>
      </c>
      <c r="U3869">
        <v>25997.77</v>
      </c>
      <c r="V3869" t="s">
        <v>11411</v>
      </c>
      <c r="W3869">
        <v>8.11</v>
      </c>
      <c r="X3869">
        <v>24</v>
      </c>
      <c r="Y3869" t="s">
        <v>8708</v>
      </c>
      <c r="Z3869" t="s">
        <v>12011</v>
      </c>
      <c r="AA3869">
        <v>3868</v>
      </c>
      <c r="AB3869" t="s">
        <v>12017</v>
      </c>
      <c r="AC3869">
        <v>4000.39</v>
      </c>
      <c r="AD3869">
        <v>1900.38</v>
      </c>
      <c r="AE3869">
        <v>95.02</v>
      </c>
      <c r="AF3869" t="s">
        <v>11208</v>
      </c>
      <c r="AG3869" t="s">
        <v>11065</v>
      </c>
      <c r="AH3869">
        <v>5569</v>
      </c>
      <c r="AI3869">
        <v>3868</v>
      </c>
      <c r="AJ3869" t="s">
        <v>11183</v>
      </c>
      <c r="AK3869" t="s">
        <v>12027</v>
      </c>
      <c r="AL3869" t="s">
        <v>12032</v>
      </c>
      <c r="AM3869" t="s">
        <v>11359</v>
      </c>
      <c r="AN3869">
        <v>1</v>
      </c>
      <c r="AO3869" s="10" t="s">
        <v>12044</v>
      </c>
      <c r="AP3869" t="str" cm="1">
        <f t="array" ref="AP3869">_xlfn.IFS(
  Table1[[#This Row],[Age]]&lt;=25, "18-25",
  Table1[[#This Row],[Age]]&lt;=35, "26-35",
  Table1[[#This Row],[Age]]&lt;=45, "36-45",
  Table1[[#This Row],[Age]]&lt;=60, "46-60",
  TRUE, "60+")</f>
        <v>18-25</v>
      </c>
    </row>
    <row r="3870" spans="1:42" x14ac:dyDescent="0.3">
      <c r="A3870">
        <v>3869</v>
      </c>
      <c r="B3870" t="s">
        <v>24</v>
      </c>
      <c r="C3870" t="s">
        <v>39</v>
      </c>
      <c r="D3870">
        <v>30</v>
      </c>
      <c r="E3870" t="s">
        <v>105</v>
      </c>
      <c r="F3870" t="s">
        <v>3976</v>
      </c>
      <c r="G3870" t="s">
        <v>5123</v>
      </c>
      <c r="H3870">
        <v>19458798722</v>
      </c>
      <c r="I3870" t="s">
        <v>6929</v>
      </c>
      <c r="J3870" t="s">
        <v>7292</v>
      </c>
      <c r="K3870">
        <v>8451.7000000000007</v>
      </c>
      <c r="L3870" s="12" t="s">
        <v>10360</v>
      </c>
      <c r="M3870" s="10" t="s">
        <v>11360</v>
      </c>
      <c r="N3870">
        <v>3869</v>
      </c>
      <c r="O3870">
        <v>45016</v>
      </c>
      <c r="P3870" t="s">
        <v>11402</v>
      </c>
      <c r="Q3870" s="16">
        <v>1235.33</v>
      </c>
      <c r="R3870">
        <v>9687.0300000000007</v>
      </c>
      <c r="S3870">
        <v>93</v>
      </c>
      <c r="T3870">
        <v>3869</v>
      </c>
      <c r="U3870">
        <v>17863.36</v>
      </c>
      <c r="V3870" t="s">
        <v>11412</v>
      </c>
      <c r="W3870">
        <v>1.85</v>
      </c>
      <c r="X3870">
        <v>24</v>
      </c>
      <c r="Y3870" t="s">
        <v>11859</v>
      </c>
      <c r="Z3870" t="s">
        <v>12011</v>
      </c>
      <c r="AA3870">
        <v>3869</v>
      </c>
      <c r="AB3870" t="s">
        <v>12017</v>
      </c>
      <c r="AC3870">
        <v>1383.14</v>
      </c>
      <c r="AD3870">
        <v>4440.8999999999996</v>
      </c>
      <c r="AE3870">
        <v>222.04</v>
      </c>
      <c r="AF3870" t="s">
        <v>11257</v>
      </c>
      <c r="AG3870" t="s">
        <v>11353</v>
      </c>
      <c r="AH3870">
        <v>8765</v>
      </c>
      <c r="AI3870">
        <v>3869</v>
      </c>
      <c r="AJ3870" t="s">
        <v>11090</v>
      </c>
      <c r="AK3870" t="s">
        <v>12029</v>
      </c>
      <c r="AL3870" t="s">
        <v>12032</v>
      </c>
      <c r="AM3870" t="s">
        <v>11306</v>
      </c>
      <c r="AN3870">
        <v>1</v>
      </c>
      <c r="AO3870" s="10" t="s">
        <v>12047</v>
      </c>
      <c r="AP3870" t="str" cm="1">
        <f t="array" ref="AP3870">_xlfn.IFS(
  Table1[[#This Row],[Age]]&lt;=25, "18-25",
  Table1[[#This Row],[Age]]&lt;=35, "26-35",
  Table1[[#This Row],[Age]]&lt;=45, "36-45",
  Table1[[#This Row],[Age]]&lt;=60, "46-60",
  TRUE, "60+")</f>
        <v>26-35</v>
      </c>
    </row>
    <row r="3871" spans="1:42" x14ac:dyDescent="0.3">
      <c r="A3871">
        <v>3870</v>
      </c>
      <c r="B3871" t="s">
        <v>10</v>
      </c>
      <c r="C3871" t="s">
        <v>77</v>
      </c>
      <c r="D3871">
        <v>30</v>
      </c>
      <c r="E3871" t="s">
        <v>105</v>
      </c>
      <c r="F3871" t="s">
        <v>3977</v>
      </c>
      <c r="G3871" t="s">
        <v>5114</v>
      </c>
      <c r="H3871">
        <v>19458798723</v>
      </c>
      <c r="I3871" t="s">
        <v>6522</v>
      </c>
      <c r="J3871" t="s">
        <v>7291</v>
      </c>
      <c r="K3871">
        <v>8904.68</v>
      </c>
      <c r="L3871" s="12" t="s">
        <v>8545</v>
      </c>
      <c r="M3871" s="10" t="s">
        <v>11341</v>
      </c>
      <c r="N3871">
        <v>3870</v>
      </c>
      <c r="O3871">
        <v>44976</v>
      </c>
      <c r="P3871" t="s">
        <v>11404</v>
      </c>
      <c r="Q3871" s="16">
        <v>223.06</v>
      </c>
      <c r="R3871">
        <v>9127.74</v>
      </c>
      <c r="S3871">
        <v>77</v>
      </c>
      <c r="T3871">
        <v>3870</v>
      </c>
      <c r="U3871">
        <v>12081.36</v>
      </c>
      <c r="V3871" t="s">
        <v>11411</v>
      </c>
      <c r="W3871">
        <v>2.81</v>
      </c>
      <c r="X3871">
        <v>12</v>
      </c>
      <c r="Y3871" t="s">
        <v>11871</v>
      </c>
      <c r="Z3871" t="s">
        <v>12012</v>
      </c>
      <c r="AA3871">
        <v>3870</v>
      </c>
      <c r="AB3871" t="s">
        <v>12016</v>
      </c>
      <c r="AC3871">
        <v>1409.94</v>
      </c>
      <c r="AD3871">
        <v>3159.62</v>
      </c>
      <c r="AE3871">
        <v>157.97999999999999</v>
      </c>
      <c r="AF3871" t="s">
        <v>11305</v>
      </c>
      <c r="AG3871" t="s">
        <v>11138</v>
      </c>
      <c r="AH3871">
        <v>1800</v>
      </c>
      <c r="AI3871">
        <v>3870</v>
      </c>
      <c r="AJ3871" t="s">
        <v>11146</v>
      </c>
      <c r="AK3871" t="s">
        <v>12028</v>
      </c>
      <c r="AL3871" t="s">
        <v>12032</v>
      </c>
      <c r="AM3871" t="s">
        <v>11389</v>
      </c>
      <c r="AN3871">
        <v>1</v>
      </c>
      <c r="AO3871" s="10" t="s">
        <v>12045</v>
      </c>
      <c r="AP3871" t="str" cm="1">
        <f t="array" ref="AP3871">_xlfn.IFS(
  Table1[[#This Row],[Age]]&lt;=25, "18-25",
  Table1[[#This Row],[Age]]&lt;=35, "26-35",
  Table1[[#This Row],[Age]]&lt;=45, "36-45",
  Table1[[#This Row],[Age]]&lt;=60, "46-60",
  TRUE, "60+")</f>
        <v>26-35</v>
      </c>
    </row>
    <row r="3872" spans="1:42" x14ac:dyDescent="0.3">
      <c r="A3872">
        <v>3871</v>
      </c>
      <c r="B3872" t="s">
        <v>35</v>
      </c>
      <c r="C3872" t="s">
        <v>82</v>
      </c>
      <c r="D3872">
        <v>30</v>
      </c>
      <c r="E3872" t="s">
        <v>106</v>
      </c>
      <c r="F3872" t="s">
        <v>3978</v>
      </c>
      <c r="G3872" t="s">
        <v>5116</v>
      </c>
      <c r="H3872">
        <v>19458798724</v>
      </c>
      <c r="I3872" t="s">
        <v>5905</v>
      </c>
      <c r="J3872" t="s">
        <v>7291</v>
      </c>
      <c r="K3872">
        <v>1457.83</v>
      </c>
      <c r="L3872" s="12" t="s">
        <v>9395</v>
      </c>
      <c r="M3872" s="10" t="s">
        <v>11286</v>
      </c>
      <c r="N3872">
        <v>3871</v>
      </c>
      <c r="O3872">
        <v>45281</v>
      </c>
      <c r="P3872" t="s">
        <v>11404</v>
      </c>
      <c r="Q3872" s="16">
        <v>2997.34</v>
      </c>
      <c r="R3872">
        <v>-1539.51</v>
      </c>
      <c r="S3872">
        <v>3</v>
      </c>
      <c r="T3872">
        <v>3871</v>
      </c>
      <c r="U3872">
        <v>13389.7</v>
      </c>
      <c r="V3872" t="s">
        <v>11413</v>
      </c>
      <c r="W3872">
        <v>7.3</v>
      </c>
      <c r="X3872">
        <v>60</v>
      </c>
      <c r="Y3872" t="s">
        <v>10575</v>
      </c>
      <c r="Z3872" t="s">
        <v>12010</v>
      </c>
      <c r="AA3872">
        <v>3871</v>
      </c>
      <c r="AB3872" t="s">
        <v>12015</v>
      </c>
      <c r="AC3872">
        <v>9772.7000000000007</v>
      </c>
      <c r="AD3872">
        <v>4980.75</v>
      </c>
      <c r="AE3872">
        <v>249.04</v>
      </c>
      <c r="AF3872" t="s">
        <v>11110</v>
      </c>
      <c r="AG3872" t="s">
        <v>11370</v>
      </c>
      <c r="AH3872">
        <v>807</v>
      </c>
      <c r="AI3872">
        <v>3871</v>
      </c>
      <c r="AJ3872" t="s">
        <v>11112</v>
      </c>
      <c r="AK3872" t="s">
        <v>12029</v>
      </c>
      <c r="AL3872" t="s">
        <v>12032</v>
      </c>
      <c r="AM3872" t="s">
        <v>11057</v>
      </c>
      <c r="AN3872">
        <v>1</v>
      </c>
      <c r="AO3872" s="10" t="s">
        <v>12036</v>
      </c>
      <c r="AP3872" t="str" cm="1">
        <f t="array" ref="AP3872">_xlfn.IFS(
  Table1[[#This Row],[Age]]&lt;=25, "18-25",
  Table1[[#This Row],[Age]]&lt;=35, "26-35",
  Table1[[#This Row],[Age]]&lt;=45, "36-45",
  Table1[[#This Row],[Age]]&lt;=60, "46-60",
  TRUE, "60+")</f>
        <v>26-35</v>
      </c>
    </row>
    <row r="3873" spans="1:42" x14ac:dyDescent="0.3">
      <c r="A3873">
        <v>3872</v>
      </c>
      <c r="B3873" t="s">
        <v>39</v>
      </c>
      <c r="C3873" t="s">
        <v>90</v>
      </c>
      <c r="D3873">
        <v>37</v>
      </c>
      <c r="E3873" t="s">
        <v>104</v>
      </c>
      <c r="F3873" t="s">
        <v>3979</v>
      </c>
      <c r="G3873" t="s">
        <v>5135</v>
      </c>
      <c r="H3873">
        <v>19458798725</v>
      </c>
      <c r="I3873" t="s">
        <v>5884</v>
      </c>
      <c r="J3873" t="s">
        <v>7292</v>
      </c>
      <c r="K3873">
        <v>9590.3799999999992</v>
      </c>
      <c r="L3873" s="12" t="s">
        <v>10361</v>
      </c>
      <c r="M3873" s="10" t="s">
        <v>11146</v>
      </c>
      <c r="N3873">
        <v>3872</v>
      </c>
      <c r="O3873">
        <v>45128</v>
      </c>
      <c r="P3873" t="s">
        <v>11404</v>
      </c>
      <c r="Q3873" s="16">
        <v>1645.28</v>
      </c>
      <c r="R3873">
        <v>7945.1</v>
      </c>
      <c r="S3873">
        <v>22</v>
      </c>
      <c r="T3873">
        <v>3872</v>
      </c>
      <c r="U3873">
        <v>29675.08</v>
      </c>
      <c r="V3873" t="s">
        <v>11411</v>
      </c>
      <c r="W3873">
        <v>1.05</v>
      </c>
      <c r="X3873">
        <v>24</v>
      </c>
      <c r="Y3873" t="s">
        <v>8483</v>
      </c>
      <c r="Z3873" t="s">
        <v>12012</v>
      </c>
      <c r="AA3873">
        <v>3872</v>
      </c>
      <c r="AB3873" t="s">
        <v>12015</v>
      </c>
      <c r="AC3873">
        <v>2108.2399999999998</v>
      </c>
      <c r="AD3873">
        <v>2045.59</v>
      </c>
      <c r="AE3873">
        <v>102.28</v>
      </c>
      <c r="AF3873" t="s">
        <v>11370</v>
      </c>
      <c r="AG3873" t="s">
        <v>11326</v>
      </c>
      <c r="AH3873">
        <v>7675</v>
      </c>
      <c r="AI3873">
        <v>3872</v>
      </c>
      <c r="AJ3873" t="s">
        <v>11125</v>
      </c>
      <c r="AK3873" t="s">
        <v>12028</v>
      </c>
      <c r="AL3873" t="s">
        <v>12032</v>
      </c>
      <c r="AM3873" t="s">
        <v>11212</v>
      </c>
      <c r="AN3873">
        <v>1</v>
      </c>
      <c r="AO3873" s="10" t="s">
        <v>12038</v>
      </c>
      <c r="AP3873" t="str" cm="1">
        <f t="array" ref="AP3873">_xlfn.IFS(
  Table1[[#This Row],[Age]]&lt;=25, "18-25",
  Table1[[#This Row],[Age]]&lt;=35, "26-35",
  Table1[[#This Row],[Age]]&lt;=45, "36-45",
  Table1[[#This Row],[Age]]&lt;=60, "46-60",
  TRUE, "60+")</f>
        <v>36-45</v>
      </c>
    </row>
    <row r="3874" spans="1:42" x14ac:dyDescent="0.3">
      <c r="A3874">
        <v>3873</v>
      </c>
      <c r="B3874" t="s">
        <v>34</v>
      </c>
      <c r="C3874" t="s">
        <v>63</v>
      </c>
      <c r="D3874">
        <v>53</v>
      </c>
      <c r="E3874" t="s">
        <v>105</v>
      </c>
      <c r="F3874" t="s">
        <v>3980</v>
      </c>
      <c r="G3874" t="s">
        <v>5124</v>
      </c>
      <c r="H3874">
        <v>19458798726</v>
      </c>
      <c r="I3874" t="s">
        <v>6752</v>
      </c>
      <c r="J3874" t="s">
        <v>7291</v>
      </c>
      <c r="K3874">
        <v>7326.93</v>
      </c>
      <c r="L3874" s="12" t="s">
        <v>10362</v>
      </c>
      <c r="M3874" s="10" t="s">
        <v>11236</v>
      </c>
      <c r="N3874">
        <v>3873</v>
      </c>
      <c r="O3874">
        <v>45082</v>
      </c>
      <c r="P3874" t="s">
        <v>11402</v>
      </c>
      <c r="Q3874" s="16">
        <v>3171.1</v>
      </c>
      <c r="R3874">
        <v>10498.03</v>
      </c>
      <c r="S3874">
        <v>36</v>
      </c>
      <c r="T3874">
        <v>3873</v>
      </c>
      <c r="U3874">
        <v>34717.199999999997</v>
      </c>
      <c r="V3874" t="s">
        <v>11413</v>
      </c>
      <c r="W3874">
        <v>1.04</v>
      </c>
      <c r="X3874">
        <v>24</v>
      </c>
      <c r="Y3874" t="s">
        <v>8117</v>
      </c>
      <c r="Z3874" t="s">
        <v>12011</v>
      </c>
      <c r="AA3874">
        <v>3873</v>
      </c>
      <c r="AB3874" t="s">
        <v>12016</v>
      </c>
      <c r="AC3874">
        <v>2470.09</v>
      </c>
      <c r="AD3874">
        <v>25.71</v>
      </c>
      <c r="AE3874">
        <v>1.29</v>
      </c>
      <c r="AF3874" t="s">
        <v>11157</v>
      </c>
      <c r="AG3874" t="s">
        <v>11318</v>
      </c>
      <c r="AH3874">
        <v>5559</v>
      </c>
      <c r="AI3874">
        <v>3873</v>
      </c>
      <c r="AJ3874" t="s">
        <v>11313</v>
      </c>
      <c r="AK3874" t="s">
        <v>12028</v>
      </c>
      <c r="AL3874" t="s">
        <v>12031</v>
      </c>
      <c r="AM3874" t="s">
        <v>11272</v>
      </c>
      <c r="AN3874">
        <v>-1</v>
      </c>
      <c r="AO3874" s="10" t="s">
        <v>12043</v>
      </c>
      <c r="AP3874" t="str" cm="1">
        <f t="array" ref="AP3874">_xlfn.IFS(
  Table1[[#This Row],[Age]]&lt;=25, "18-25",
  Table1[[#This Row],[Age]]&lt;=35, "26-35",
  Table1[[#This Row],[Age]]&lt;=45, "36-45",
  Table1[[#This Row],[Age]]&lt;=60, "46-60",
  TRUE, "60+")</f>
        <v>46-60</v>
      </c>
    </row>
    <row r="3875" spans="1:42" x14ac:dyDescent="0.3">
      <c r="A3875">
        <v>3874</v>
      </c>
      <c r="B3875" t="s">
        <v>24</v>
      </c>
      <c r="C3875" t="s">
        <v>79</v>
      </c>
      <c r="D3875">
        <v>54</v>
      </c>
      <c r="E3875" t="s">
        <v>105</v>
      </c>
      <c r="F3875" t="s">
        <v>3981</v>
      </c>
      <c r="G3875" t="s">
        <v>5126</v>
      </c>
      <c r="H3875">
        <v>19458798727</v>
      </c>
      <c r="I3875" t="s">
        <v>5822</v>
      </c>
      <c r="J3875" t="s">
        <v>7292</v>
      </c>
      <c r="K3875">
        <v>3324.28</v>
      </c>
      <c r="L3875" s="12" t="s">
        <v>8041</v>
      </c>
      <c r="M3875" s="10" t="s">
        <v>11122</v>
      </c>
      <c r="N3875">
        <v>3874</v>
      </c>
      <c r="O3875">
        <v>45021</v>
      </c>
      <c r="P3875" t="s">
        <v>11402</v>
      </c>
      <c r="Q3875" s="16">
        <v>438.05</v>
      </c>
      <c r="R3875">
        <v>2886.23</v>
      </c>
      <c r="S3875">
        <v>10</v>
      </c>
      <c r="T3875">
        <v>3874</v>
      </c>
      <c r="U3875">
        <v>23979.59</v>
      </c>
      <c r="V3875" t="s">
        <v>11413</v>
      </c>
      <c r="W3875">
        <v>4.42</v>
      </c>
      <c r="X3875">
        <v>36</v>
      </c>
      <c r="Y3875" t="s">
        <v>11445</v>
      </c>
      <c r="Z3875" t="s">
        <v>12010</v>
      </c>
      <c r="AA3875">
        <v>3874</v>
      </c>
      <c r="AB3875" t="s">
        <v>12015</v>
      </c>
      <c r="AC3875">
        <v>6317.88</v>
      </c>
      <c r="AD3875">
        <v>2522.38</v>
      </c>
      <c r="AE3875">
        <v>126.12</v>
      </c>
      <c r="AF3875" t="s">
        <v>11144</v>
      </c>
      <c r="AG3875" t="s">
        <v>11288</v>
      </c>
      <c r="AH3875">
        <v>2942</v>
      </c>
      <c r="AI3875">
        <v>3874</v>
      </c>
      <c r="AJ3875" t="s">
        <v>11309</v>
      </c>
      <c r="AK3875" t="s">
        <v>12029</v>
      </c>
      <c r="AL3875" t="s">
        <v>12031</v>
      </c>
      <c r="AM3875" t="s">
        <v>11167</v>
      </c>
      <c r="AN3875">
        <v>1</v>
      </c>
      <c r="AO3875" s="10" t="s">
        <v>12037</v>
      </c>
      <c r="AP3875" t="str" cm="1">
        <f t="array" ref="AP3875">_xlfn.IFS(
  Table1[[#This Row],[Age]]&lt;=25, "18-25",
  Table1[[#This Row],[Age]]&lt;=35, "26-35",
  Table1[[#This Row],[Age]]&lt;=45, "36-45",
  Table1[[#This Row],[Age]]&lt;=60, "46-60",
  TRUE, "60+")</f>
        <v>46-60</v>
      </c>
    </row>
    <row r="3876" spans="1:42" x14ac:dyDescent="0.3">
      <c r="A3876">
        <v>3875</v>
      </c>
      <c r="B3876" t="s">
        <v>32</v>
      </c>
      <c r="C3876" t="s">
        <v>65</v>
      </c>
      <c r="D3876">
        <v>62</v>
      </c>
      <c r="E3876" t="s">
        <v>106</v>
      </c>
      <c r="F3876" t="s">
        <v>3982</v>
      </c>
      <c r="G3876" t="s">
        <v>5124</v>
      </c>
      <c r="H3876">
        <v>19458798728</v>
      </c>
      <c r="I3876" t="s">
        <v>6450</v>
      </c>
      <c r="J3876" t="s">
        <v>7292</v>
      </c>
      <c r="K3876">
        <v>8658.2199999999993</v>
      </c>
      <c r="L3876" s="12" t="s">
        <v>9426</v>
      </c>
      <c r="M3876" s="10" t="s">
        <v>11051</v>
      </c>
      <c r="N3876">
        <v>3875</v>
      </c>
      <c r="O3876">
        <v>45005</v>
      </c>
      <c r="P3876" t="s">
        <v>11403</v>
      </c>
      <c r="Q3876" s="16">
        <v>1981.58</v>
      </c>
      <c r="R3876">
        <v>10639.8</v>
      </c>
      <c r="S3876">
        <v>9</v>
      </c>
      <c r="T3876">
        <v>3875</v>
      </c>
      <c r="U3876">
        <v>47145.06</v>
      </c>
      <c r="V3876" t="s">
        <v>11413</v>
      </c>
      <c r="W3876">
        <v>8.8000000000000007</v>
      </c>
      <c r="X3876">
        <v>60</v>
      </c>
      <c r="Y3876" t="s">
        <v>7320</v>
      </c>
      <c r="Z3876" t="s">
        <v>12012</v>
      </c>
      <c r="AA3876">
        <v>3875</v>
      </c>
      <c r="AB3876" t="s">
        <v>12017</v>
      </c>
      <c r="AC3876">
        <v>8333.77</v>
      </c>
      <c r="AD3876">
        <v>2694.17</v>
      </c>
      <c r="AE3876">
        <v>134.71</v>
      </c>
      <c r="AF3876" t="s">
        <v>11359</v>
      </c>
      <c r="AG3876" t="s">
        <v>11301</v>
      </c>
      <c r="AH3876">
        <v>7525</v>
      </c>
      <c r="AI3876">
        <v>3875</v>
      </c>
      <c r="AJ3876" t="s">
        <v>11173</v>
      </c>
      <c r="AK3876" t="s">
        <v>12028</v>
      </c>
      <c r="AL3876" t="s">
        <v>12031</v>
      </c>
      <c r="AM3876" t="s">
        <v>11394</v>
      </c>
      <c r="AN3876">
        <v>1</v>
      </c>
      <c r="AO3876" s="10" t="s">
        <v>12047</v>
      </c>
      <c r="AP3876" t="str" cm="1">
        <f t="array" ref="AP3876">_xlfn.IFS(
  Table1[[#This Row],[Age]]&lt;=25, "18-25",
  Table1[[#This Row],[Age]]&lt;=35, "26-35",
  Table1[[#This Row],[Age]]&lt;=45, "36-45",
  Table1[[#This Row],[Age]]&lt;=60, "46-60",
  TRUE, "60+")</f>
        <v>60+</v>
      </c>
    </row>
    <row r="3877" spans="1:42" x14ac:dyDescent="0.3">
      <c r="A3877">
        <v>3876</v>
      </c>
      <c r="B3877" t="s">
        <v>26</v>
      </c>
      <c r="C3877" t="s">
        <v>53</v>
      </c>
      <c r="D3877">
        <v>26</v>
      </c>
      <c r="E3877" t="s">
        <v>106</v>
      </c>
      <c r="F3877" t="s">
        <v>3983</v>
      </c>
      <c r="G3877" t="s">
        <v>5115</v>
      </c>
      <c r="H3877">
        <v>19458798729</v>
      </c>
      <c r="I3877" t="s">
        <v>6546</v>
      </c>
      <c r="J3877" t="s">
        <v>7291</v>
      </c>
      <c r="K3877">
        <v>7498.37</v>
      </c>
      <c r="L3877" s="12" t="s">
        <v>10363</v>
      </c>
      <c r="M3877" s="10" t="s">
        <v>11356</v>
      </c>
      <c r="N3877">
        <v>3876</v>
      </c>
      <c r="O3877">
        <v>45109</v>
      </c>
      <c r="P3877" t="s">
        <v>11403</v>
      </c>
      <c r="Q3877" s="16">
        <v>1864.67</v>
      </c>
      <c r="R3877">
        <v>5633.7</v>
      </c>
      <c r="S3877">
        <v>56</v>
      </c>
      <c r="T3877">
        <v>3876</v>
      </c>
      <c r="U3877">
        <v>36699.75</v>
      </c>
      <c r="V3877" t="s">
        <v>11411</v>
      </c>
      <c r="W3877">
        <v>9.83</v>
      </c>
      <c r="X3877">
        <v>48</v>
      </c>
      <c r="Y3877" t="s">
        <v>8795</v>
      </c>
      <c r="Z3877" t="s">
        <v>12011</v>
      </c>
      <c r="AA3877">
        <v>3876</v>
      </c>
      <c r="AB3877" t="s">
        <v>12015</v>
      </c>
      <c r="AC3877">
        <v>2436.91</v>
      </c>
      <c r="AD3877">
        <v>2318.1</v>
      </c>
      <c r="AE3877">
        <v>115.9</v>
      </c>
      <c r="AF3877" t="s">
        <v>11301</v>
      </c>
      <c r="AG3877" t="s">
        <v>11335</v>
      </c>
      <c r="AH3877">
        <v>3026</v>
      </c>
      <c r="AI3877">
        <v>3876</v>
      </c>
      <c r="AJ3877" t="s">
        <v>11055</v>
      </c>
      <c r="AK3877" t="s">
        <v>12027</v>
      </c>
      <c r="AL3877" t="s">
        <v>12032</v>
      </c>
      <c r="AM3877" t="s">
        <v>11264</v>
      </c>
      <c r="AN3877">
        <v>1</v>
      </c>
      <c r="AO3877" s="10" t="s">
        <v>12038</v>
      </c>
      <c r="AP3877" t="str" cm="1">
        <f t="array" ref="AP3877">_xlfn.IFS(
  Table1[[#This Row],[Age]]&lt;=25, "18-25",
  Table1[[#This Row],[Age]]&lt;=35, "26-35",
  Table1[[#This Row],[Age]]&lt;=45, "36-45",
  Table1[[#This Row],[Age]]&lt;=60, "46-60",
  TRUE, "60+")</f>
        <v>26-35</v>
      </c>
    </row>
    <row r="3878" spans="1:42" x14ac:dyDescent="0.3">
      <c r="A3878">
        <v>3877</v>
      </c>
      <c r="B3878" t="s">
        <v>28</v>
      </c>
      <c r="C3878" t="s">
        <v>58</v>
      </c>
      <c r="D3878">
        <v>34</v>
      </c>
      <c r="E3878" t="s">
        <v>104</v>
      </c>
      <c r="F3878" t="s">
        <v>3984</v>
      </c>
      <c r="G3878" t="s">
        <v>5120</v>
      </c>
      <c r="H3878">
        <v>19458798730</v>
      </c>
      <c r="I3878" t="s">
        <v>5575</v>
      </c>
      <c r="J3878" t="s">
        <v>7292</v>
      </c>
      <c r="K3878">
        <v>7391.45</v>
      </c>
      <c r="L3878" s="12" t="s">
        <v>10364</v>
      </c>
      <c r="M3878" s="10" t="s">
        <v>11217</v>
      </c>
      <c r="N3878">
        <v>3877</v>
      </c>
      <c r="O3878">
        <v>45240</v>
      </c>
      <c r="P3878" t="s">
        <v>11403</v>
      </c>
      <c r="Q3878" s="16">
        <v>2688.79</v>
      </c>
      <c r="R3878">
        <v>10080.24</v>
      </c>
      <c r="S3878">
        <v>55</v>
      </c>
      <c r="T3878">
        <v>3877</v>
      </c>
      <c r="U3878">
        <v>44696.14</v>
      </c>
      <c r="V3878" t="s">
        <v>11412</v>
      </c>
      <c r="W3878">
        <v>6.85</v>
      </c>
      <c r="X3878">
        <v>48</v>
      </c>
      <c r="Y3878" t="s">
        <v>11484</v>
      </c>
      <c r="Z3878" t="s">
        <v>12012</v>
      </c>
      <c r="AA3878">
        <v>3877</v>
      </c>
      <c r="AB3878" t="s">
        <v>12017</v>
      </c>
      <c r="AC3878">
        <v>1387.27</v>
      </c>
      <c r="AD3878">
        <v>2029.36</v>
      </c>
      <c r="AE3878">
        <v>101.47</v>
      </c>
      <c r="AF3878" t="s">
        <v>11192</v>
      </c>
      <c r="AG3878" t="s">
        <v>11052</v>
      </c>
      <c r="AH3878">
        <v>1053</v>
      </c>
      <c r="AI3878">
        <v>3877</v>
      </c>
      <c r="AJ3878" t="s">
        <v>11143</v>
      </c>
      <c r="AK3878" t="s">
        <v>12027</v>
      </c>
      <c r="AL3878" t="s">
        <v>12031</v>
      </c>
      <c r="AM3878" t="s">
        <v>11152</v>
      </c>
      <c r="AN3878">
        <v>1</v>
      </c>
      <c r="AO3878" s="10" t="s">
        <v>12040</v>
      </c>
      <c r="AP3878" t="str" cm="1">
        <f t="array" ref="AP3878">_xlfn.IFS(
  Table1[[#This Row],[Age]]&lt;=25, "18-25",
  Table1[[#This Row],[Age]]&lt;=35, "26-35",
  Table1[[#This Row],[Age]]&lt;=45, "36-45",
  Table1[[#This Row],[Age]]&lt;=60, "46-60",
  TRUE, "60+")</f>
        <v>26-35</v>
      </c>
    </row>
    <row r="3879" spans="1:42" x14ac:dyDescent="0.3">
      <c r="A3879">
        <v>3878</v>
      </c>
      <c r="B3879" t="s">
        <v>28</v>
      </c>
      <c r="C3879" t="s">
        <v>71</v>
      </c>
      <c r="D3879">
        <v>52</v>
      </c>
      <c r="E3879" t="s">
        <v>106</v>
      </c>
      <c r="F3879" t="s">
        <v>3985</v>
      </c>
      <c r="G3879" t="s">
        <v>5115</v>
      </c>
      <c r="H3879">
        <v>19458798731</v>
      </c>
      <c r="I3879" t="s">
        <v>5963</v>
      </c>
      <c r="J3879" t="s">
        <v>7291</v>
      </c>
      <c r="K3879">
        <v>7372.74</v>
      </c>
      <c r="L3879" s="12" t="s">
        <v>8580</v>
      </c>
      <c r="M3879" s="10" t="s">
        <v>11264</v>
      </c>
      <c r="N3879">
        <v>3878</v>
      </c>
      <c r="O3879">
        <v>45094</v>
      </c>
      <c r="P3879" t="s">
        <v>11404</v>
      </c>
      <c r="Q3879" s="16">
        <v>1482.22</v>
      </c>
      <c r="R3879">
        <v>5890.52</v>
      </c>
      <c r="S3879">
        <v>19</v>
      </c>
      <c r="T3879">
        <v>3878</v>
      </c>
      <c r="U3879">
        <v>24307.51</v>
      </c>
      <c r="V3879" t="s">
        <v>11411</v>
      </c>
      <c r="W3879">
        <v>9.5500000000000007</v>
      </c>
      <c r="X3879">
        <v>12</v>
      </c>
      <c r="Y3879" t="s">
        <v>10375</v>
      </c>
      <c r="Z3879" t="s">
        <v>12012</v>
      </c>
      <c r="AA3879">
        <v>3878</v>
      </c>
      <c r="AB3879" t="s">
        <v>12017</v>
      </c>
      <c r="AC3879">
        <v>2977.74</v>
      </c>
      <c r="AD3879">
        <v>1099.55</v>
      </c>
      <c r="AE3879">
        <v>54.98</v>
      </c>
      <c r="AF3879" t="s">
        <v>11191</v>
      </c>
      <c r="AG3879" t="s">
        <v>11245</v>
      </c>
      <c r="AH3879">
        <v>252</v>
      </c>
      <c r="AI3879">
        <v>3878</v>
      </c>
      <c r="AJ3879" t="s">
        <v>11173</v>
      </c>
      <c r="AK3879" t="s">
        <v>12027</v>
      </c>
      <c r="AL3879" t="s">
        <v>12032</v>
      </c>
      <c r="AM3879" t="s">
        <v>11078</v>
      </c>
      <c r="AN3879">
        <v>1</v>
      </c>
      <c r="AO3879" s="10" t="s">
        <v>12043</v>
      </c>
      <c r="AP3879" t="str" cm="1">
        <f t="array" ref="AP3879">_xlfn.IFS(
  Table1[[#This Row],[Age]]&lt;=25, "18-25",
  Table1[[#This Row],[Age]]&lt;=35, "26-35",
  Table1[[#This Row],[Age]]&lt;=45, "36-45",
  Table1[[#This Row],[Age]]&lt;=60, "46-60",
  TRUE, "60+")</f>
        <v>46-60</v>
      </c>
    </row>
    <row r="3880" spans="1:42" x14ac:dyDescent="0.3">
      <c r="A3880">
        <v>3879</v>
      </c>
      <c r="B3880" t="s">
        <v>33</v>
      </c>
      <c r="C3880" t="s">
        <v>71</v>
      </c>
      <c r="D3880">
        <v>69</v>
      </c>
      <c r="E3880" t="s">
        <v>105</v>
      </c>
      <c r="F3880" t="s">
        <v>3986</v>
      </c>
      <c r="G3880" t="s">
        <v>5121</v>
      </c>
      <c r="H3880">
        <v>19458798732</v>
      </c>
      <c r="I3880" t="s">
        <v>6083</v>
      </c>
      <c r="J3880" t="s">
        <v>7291</v>
      </c>
      <c r="K3880">
        <v>8028.45</v>
      </c>
      <c r="L3880" s="12" t="s">
        <v>8866</v>
      </c>
      <c r="M3880" s="10" t="s">
        <v>11074</v>
      </c>
      <c r="N3880">
        <v>3879</v>
      </c>
      <c r="O3880">
        <v>45112</v>
      </c>
      <c r="P3880" t="s">
        <v>11403</v>
      </c>
      <c r="Q3880" s="16">
        <v>4923.93</v>
      </c>
      <c r="R3880">
        <v>3104.52</v>
      </c>
      <c r="S3880">
        <v>72</v>
      </c>
      <c r="T3880">
        <v>3879</v>
      </c>
      <c r="U3880">
        <v>1729.26</v>
      </c>
      <c r="V3880" t="s">
        <v>11412</v>
      </c>
      <c r="W3880">
        <v>8.6300000000000008</v>
      </c>
      <c r="X3880">
        <v>36</v>
      </c>
      <c r="Y3880" t="s">
        <v>7674</v>
      </c>
      <c r="Z3880" t="s">
        <v>12012</v>
      </c>
      <c r="AA3880">
        <v>3879</v>
      </c>
      <c r="AB3880" t="s">
        <v>12015</v>
      </c>
      <c r="AC3880">
        <v>5535.39</v>
      </c>
      <c r="AD3880">
        <v>3653.16</v>
      </c>
      <c r="AE3880">
        <v>182.66</v>
      </c>
      <c r="AF3880" t="s">
        <v>11201</v>
      </c>
      <c r="AG3880" t="s">
        <v>11091</v>
      </c>
      <c r="AH3880">
        <v>2533</v>
      </c>
      <c r="AI3880">
        <v>3879</v>
      </c>
      <c r="AJ3880" t="s">
        <v>11202</v>
      </c>
      <c r="AK3880" t="s">
        <v>12028</v>
      </c>
      <c r="AL3880" t="s">
        <v>12032</v>
      </c>
      <c r="AM3880" t="s">
        <v>11153</v>
      </c>
      <c r="AN3880">
        <v>1</v>
      </c>
      <c r="AO3880" s="10" t="s">
        <v>12038</v>
      </c>
      <c r="AP3880" t="str" cm="1">
        <f t="array" ref="AP3880">_xlfn.IFS(
  Table1[[#This Row],[Age]]&lt;=25, "18-25",
  Table1[[#This Row],[Age]]&lt;=35, "26-35",
  Table1[[#This Row],[Age]]&lt;=45, "36-45",
  Table1[[#This Row],[Age]]&lt;=60, "46-60",
  TRUE, "60+")</f>
        <v>60+</v>
      </c>
    </row>
    <row r="3881" spans="1:42" x14ac:dyDescent="0.3">
      <c r="A3881">
        <v>3880</v>
      </c>
      <c r="B3881" t="s">
        <v>30</v>
      </c>
      <c r="C3881" t="s">
        <v>96</v>
      </c>
      <c r="D3881">
        <v>35</v>
      </c>
      <c r="E3881" t="s">
        <v>106</v>
      </c>
      <c r="F3881" t="s">
        <v>3987</v>
      </c>
      <c r="G3881" t="s">
        <v>5130</v>
      </c>
      <c r="H3881">
        <v>19458798733</v>
      </c>
      <c r="I3881" t="s">
        <v>6071</v>
      </c>
      <c r="J3881" t="s">
        <v>7292</v>
      </c>
      <c r="K3881">
        <v>9490.44</v>
      </c>
      <c r="L3881" s="12" t="s">
        <v>9171</v>
      </c>
      <c r="M3881" s="10" t="s">
        <v>11112</v>
      </c>
      <c r="N3881">
        <v>3880</v>
      </c>
      <c r="O3881">
        <v>45254</v>
      </c>
      <c r="P3881" t="s">
        <v>11404</v>
      </c>
      <c r="Q3881" s="16">
        <v>1586.99</v>
      </c>
      <c r="R3881">
        <v>7903.45</v>
      </c>
      <c r="S3881">
        <v>33</v>
      </c>
      <c r="T3881">
        <v>3880</v>
      </c>
      <c r="U3881">
        <v>30011.46</v>
      </c>
      <c r="V3881" t="s">
        <v>11413</v>
      </c>
      <c r="W3881">
        <v>2.81</v>
      </c>
      <c r="X3881">
        <v>36</v>
      </c>
      <c r="Y3881" t="s">
        <v>8701</v>
      </c>
      <c r="Z3881" t="s">
        <v>12012</v>
      </c>
      <c r="AA3881">
        <v>3880</v>
      </c>
      <c r="AB3881" t="s">
        <v>12016</v>
      </c>
      <c r="AC3881">
        <v>9923.1299999999992</v>
      </c>
      <c r="AD3881">
        <v>2660.43</v>
      </c>
      <c r="AE3881">
        <v>133.02000000000001</v>
      </c>
      <c r="AF3881" t="s">
        <v>11349</v>
      </c>
      <c r="AG3881" t="s">
        <v>11334</v>
      </c>
      <c r="AH3881">
        <v>4547</v>
      </c>
      <c r="AI3881">
        <v>3880</v>
      </c>
      <c r="AJ3881" t="s">
        <v>11339</v>
      </c>
      <c r="AK3881" t="s">
        <v>12027</v>
      </c>
      <c r="AL3881" t="s">
        <v>12032</v>
      </c>
      <c r="AM3881" t="s">
        <v>11106</v>
      </c>
      <c r="AN3881">
        <v>-1</v>
      </c>
      <c r="AO3881" s="10" t="s">
        <v>12040</v>
      </c>
      <c r="AP3881" t="str" cm="1">
        <f t="array" ref="AP3881">_xlfn.IFS(
  Table1[[#This Row],[Age]]&lt;=25, "18-25",
  Table1[[#This Row],[Age]]&lt;=35, "26-35",
  Table1[[#This Row],[Age]]&lt;=45, "36-45",
  Table1[[#This Row],[Age]]&lt;=60, "46-60",
  TRUE, "60+")</f>
        <v>26-35</v>
      </c>
    </row>
    <row r="3882" spans="1:42" x14ac:dyDescent="0.3">
      <c r="A3882">
        <v>3881</v>
      </c>
      <c r="B3882" t="s">
        <v>45</v>
      </c>
      <c r="C3882" t="s">
        <v>71</v>
      </c>
      <c r="D3882">
        <v>42</v>
      </c>
      <c r="E3882" t="s">
        <v>104</v>
      </c>
      <c r="F3882" t="s">
        <v>3988</v>
      </c>
      <c r="G3882" t="s">
        <v>5116</v>
      </c>
      <c r="H3882">
        <v>19458798734</v>
      </c>
      <c r="I3882" t="s">
        <v>7096</v>
      </c>
      <c r="J3882" t="s">
        <v>7291</v>
      </c>
      <c r="K3882">
        <v>1455.03</v>
      </c>
      <c r="L3882" s="12" t="s">
        <v>9840</v>
      </c>
      <c r="M3882" s="10" t="s">
        <v>11237</v>
      </c>
      <c r="N3882">
        <v>3881</v>
      </c>
      <c r="O3882">
        <v>45256</v>
      </c>
      <c r="P3882" t="s">
        <v>11404</v>
      </c>
      <c r="Q3882" s="16">
        <v>3484.89</v>
      </c>
      <c r="R3882">
        <v>-2029.86</v>
      </c>
      <c r="S3882">
        <v>20</v>
      </c>
      <c r="T3882">
        <v>3881</v>
      </c>
      <c r="U3882">
        <v>41094.71</v>
      </c>
      <c r="V3882" t="s">
        <v>11412</v>
      </c>
      <c r="W3882">
        <v>4.6399999999999997</v>
      </c>
      <c r="X3882">
        <v>60</v>
      </c>
      <c r="Y3882" t="s">
        <v>11509</v>
      </c>
      <c r="Z3882" t="s">
        <v>12012</v>
      </c>
      <c r="AA3882">
        <v>3881</v>
      </c>
      <c r="AB3882" t="s">
        <v>12017</v>
      </c>
      <c r="AC3882">
        <v>6562.73</v>
      </c>
      <c r="AD3882">
        <v>521.67999999999995</v>
      </c>
      <c r="AE3882">
        <v>26.08</v>
      </c>
      <c r="AF3882" t="s">
        <v>11135</v>
      </c>
      <c r="AG3882" t="s">
        <v>11183</v>
      </c>
      <c r="AH3882">
        <v>7156</v>
      </c>
      <c r="AI3882">
        <v>3881</v>
      </c>
      <c r="AJ3882" t="s">
        <v>11181</v>
      </c>
      <c r="AK3882" t="s">
        <v>12029</v>
      </c>
      <c r="AL3882" t="s">
        <v>12031</v>
      </c>
      <c r="AM3882" t="s">
        <v>11258</v>
      </c>
      <c r="AN3882">
        <v>1</v>
      </c>
      <c r="AO3882" s="10" t="s">
        <v>12040</v>
      </c>
      <c r="AP3882" t="str" cm="1">
        <f t="array" ref="AP3882">_xlfn.IFS(
  Table1[[#This Row],[Age]]&lt;=25, "18-25",
  Table1[[#This Row],[Age]]&lt;=35, "26-35",
  Table1[[#This Row],[Age]]&lt;=45, "36-45",
  Table1[[#This Row],[Age]]&lt;=60, "46-60",
  TRUE, "60+")</f>
        <v>36-45</v>
      </c>
    </row>
    <row r="3883" spans="1:42" x14ac:dyDescent="0.3">
      <c r="A3883">
        <v>3882</v>
      </c>
      <c r="B3883" t="s">
        <v>38</v>
      </c>
      <c r="C3883" t="s">
        <v>61</v>
      </c>
      <c r="D3883">
        <v>32</v>
      </c>
      <c r="E3883" t="s">
        <v>104</v>
      </c>
      <c r="F3883" t="s">
        <v>3989</v>
      </c>
      <c r="G3883" t="s">
        <v>5141</v>
      </c>
      <c r="H3883">
        <v>19458798735</v>
      </c>
      <c r="I3883" t="s">
        <v>6032</v>
      </c>
      <c r="J3883" t="s">
        <v>7291</v>
      </c>
      <c r="K3883">
        <v>9995.27</v>
      </c>
      <c r="L3883" s="12" t="s">
        <v>10365</v>
      </c>
      <c r="M3883" s="10" t="s">
        <v>11087</v>
      </c>
      <c r="N3883">
        <v>3882</v>
      </c>
      <c r="O3883">
        <v>45099</v>
      </c>
      <c r="P3883" t="s">
        <v>11404</v>
      </c>
      <c r="Q3883" s="16">
        <v>1837.84</v>
      </c>
      <c r="R3883">
        <v>11833.11</v>
      </c>
      <c r="S3883">
        <v>94</v>
      </c>
      <c r="T3883">
        <v>3882</v>
      </c>
      <c r="U3883">
        <v>27290.22</v>
      </c>
      <c r="V3883" t="s">
        <v>11413</v>
      </c>
      <c r="W3883">
        <v>6.61</v>
      </c>
      <c r="X3883">
        <v>36</v>
      </c>
      <c r="Y3883" t="s">
        <v>11606</v>
      </c>
      <c r="Z3883" t="s">
        <v>12010</v>
      </c>
      <c r="AA3883">
        <v>3882</v>
      </c>
      <c r="AB3883" t="s">
        <v>12017</v>
      </c>
      <c r="AC3883">
        <v>2996.04</v>
      </c>
      <c r="AD3883">
        <v>502.89</v>
      </c>
      <c r="AE3883">
        <v>25.14</v>
      </c>
      <c r="AF3883" t="s">
        <v>11054</v>
      </c>
      <c r="AG3883" t="s">
        <v>11290</v>
      </c>
      <c r="AH3883">
        <v>5013</v>
      </c>
      <c r="AI3883">
        <v>3882</v>
      </c>
      <c r="AJ3883" t="s">
        <v>11118</v>
      </c>
      <c r="AK3883" t="s">
        <v>12028</v>
      </c>
      <c r="AL3883" t="s">
        <v>12031</v>
      </c>
      <c r="AM3883" t="s">
        <v>11357</v>
      </c>
      <c r="AN3883">
        <v>1</v>
      </c>
      <c r="AO3883" s="10" t="s">
        <v>12043</v>
      </c>
      <c r="AP3883" t="str" cm="1">
        <f t="array" ref="AP3883">_xlfn.IFS(
  Table1[[#This Row],[Age]]&lt;=25, "18-25",
  Table1[[#This Row],[Age]]&lt;=35, "26-35",
  Table1[[#This Row],[Age]]&lt;=45, "36-45",
  Table1[[#This Row],[Age]]&lt;=60, "46-60",
  TRUE, "60+")</f>
        <v>26-35</v>
      </c>
    </row>
    <row r="3884" spans="1:42" x14ac:dyDescent="0.3">
      <c r="A3884">
        <v>3883</v>
      </c>
      <c r="B3884" t="s">
        <v>44</v>
      </c>
      <c r="C3884" t="s">
        <v>84</v>
      </c>
      <c r="D3884">
        <v>40</v>
      </c>
      <c r="E3884" t="s">
        <v>105</v>
      </c>
      <c r="F3884" t="s">
        <v>3990</v>
      </c>
      <c r="G3884" t="s">
        <v>5138</v>
      </c>
      <c r="H3884">
        <v>19458798736</v>
      </c>
      <c r="I3884" t="s">
        <v>5432</v>
      </c>
      <c r="J3884" t="s">
        <v>7291</v>
      </c>
      <c r="K3884">
        <v>8736.16</v>
      </c>
      <c r="L3884" s="12" t="s">
        <v>8182</v>
      </c>
      <c r="M3884" s="10" t="s">
        <v>11287</v>
      </c>
      <c r="N3884">
        <v>3883</v>
      </c>
      <c r="O3884">
        <v>45064</v>
      </c>
      <c r="P3884" t="s">
        <v>11403</v>
      </c>
      <c r="Q3884" s="16">
        <v>2672.83</v>
      </c>
      <c r="R3884">
        <v>6063.33</v>
      </c>
      <c r="S3884">
        <v>35</v>
      </c>
      <c r="T3884">
        <v>3883</v>
      </c>
      <c r="U3884">
        <v>28827.15</v>
      </c>
      <c r="V3884" t="s">
        <v>11411</v>
      </c>
      <c r="W3884">
        <v>2.36</v>
      </c>
      <c r="X3884">
        <v>12</v>
      </c>
      <c r="Y3884" t="s">
        <v>8302</v>
      </c>
      <c r="Z3884" t="s">
        <v>12010</v>
      </c>
      <c r="AA3884">
        <v>3883</v>
      </c>
      <c r="AB3884" t="s">
        <v>12017</v>
      </c>
      <c r="AC3884">
        <v>1099.47</v>
      </c>
      <c r="AD3884">
        <v>3886.15</v>
      </c>
      <c r="AE3884">
        <v>194.31</v>
      </c>
      <c r="AF3884" t="s">
        <v>11138</v>
      </c>
      <c r="AG3884" t="s">
        <v>11355</v>
      </c>
      <c r="AH3884">
        <v>1480</v>
      </c>
      <c r="AI3884">
        <v>3883</v>
      </c>
      <c r="AJ3884" t="s">
        <v>11094</v>
      </c>
      <c r="AK3884" t="s">
        <v>12029</v>
      </c>
      <c r="AL3884" t="s">
        <v>12032</v>
      </c>
      <c r="AM3884" t="s">
        <v>11153</v>
      </c>
      <c r="AN3884">
        <v>1</v>
      </c>
      <c r="AO3884" s="10" t="s">
        <v>12046</v>
      </c>
      <c r="AP3884" t="str" cm="1">
        <f t="array" ref="AP3884">_xlfn.IFS(
  Table1[[#This Row],[Age]]&lt;=25, "18-25",
  Table1[[#This Row],[Age]]&lt;=35, "26-35",
  Table1[[#This Row],[Age]]&lt;=45, "36-45",
  Table1[[#This Row],[Age]]&lt;=60, "46-60",
  TRUE, "60+")</f>
        <v>36-45</v>
      </c>
    </row>
    <row r="3885" spans="1:42" x14ac:dyDescent="0.3">
      <c r="A3885">
        <v>3884</v>
      </c>
      <c r="B3885" t="s">
        <v>31</v>
      </c>
      <c r="C3885" t="s">
        <v>39</v>
      </c>
      <c r="D3885">
        <v>18</v>
      </c>
      <c r="E3885" t="s">
        <v>106</v>
      </c>
      <c r="F3885" t="s">
        <v>3991</v>
      </c>
      <c r="G3885" t="s">
        <v>5139</v>
      </c>
      <c r="H3885">
        <v>19458798737</v>
      </c>
      <c r="I3885" t="s">
        <v>6798</v>
      </c>
      <c r="J3885" t="s">
        <v>7292</v>
      </c>
      <c r="K3885">
        <v>4472.1099999999997</v>
      </c>
      <c r="L3885" s="12" t="s">
        <v>10366</v>
      </c>
      <c r="M3885" s="10" t="s">
        <v>11035</v>
      </c>
      <c r="N3885">
        <v>3884</v>
      </c>
      <c r="O3885">
        <v>45284</v>
      </c>
      <c r="P3885" t="s">
        <v>11403</v>
      </c>
      <c r="Q3885" s="16">
        <v>1141.07</v>
      </c>
      <c r="R3885">
        <v>5613.18</v>
      </c>
      <c r="S3885">
        <v>31</v>
      </c>
      <c r="T3885">
        <v>3884</v>
      </c>
      <c r="U3885">
        <v>48773.57</v>
      </c>
      <c r="V3885" t="s">
        <v>11412</v>
      </c>
      <c r="W3885">
        <v>3.82</v>
      </c>
      <c r="X3885">
        <v>60</v>
      </c>
      <c r="Y3885" t="s">
        <v>9755</v>
      </c>
      <c r="Z3885" t="s">
        <v>12012</v>
      </c>
      <c r="AA3885">
        <v>3884</v>
      </c>
      <c r="AB3885" t="s">
        <v>12017</v>
      </c>
      <c r="AC3885">
        <v>2494.52</v>
      </c>
      <c r="AD3885">
        <v>2928.83</v>
      </c>
      <c r="AE3885">
        <v>146.44</v>
      </c>
      <c r="AF3885" t="s">
        <v>11202</v>
      </c>
      <c r="AG3885" t="s">
        <v>11348</v>
      </c>
      <c r="AH3885">
        <v>5013</v>
      </c>
      <c r="AI3885">
        <v>3884</v>
      </c>
      <c r="AJ3885" t="s">
        <v>11390</v>
      </c>
      <c r="AK3885" t="s">
        <v>12029</v>
      </c>
      <c r="AL3885" t="s">
        <v>12031</v>
      </c>
      <c r="AM3885" t="s">
        <v>11347</v>
      </c>
      <c r="AN3885">
        <v>1</v>
      </c>
      <c r="AO3885" s="10" t="s">
        <v>12036</v>
      </c>
      <c r="AP3885" t="str" cm="1">
        <f t="array" ref="AP3885">_xlfn.IFS(
  Table1[[#This Row],[Age]]&lt;=25, "18-25",
  Table1[[#This Row],[Age]]&lt;=35, "26-35",
  Table1[[#This Row],[Age]]&lt;=45, "36-45",
  Table1[[#This Row],[Age]]&lt;=60, "46-60",
  TRUE, "60+")</f>
        <v>18-25</v>
      </c>
    </row>
    <row r="3886" spans="1:42" x14ac:dyDescent="0.3">
      <c r="A3886">
        <v>3885</v>
      </c>
      <c r="B3886" t="s">
        <v>6</v>
      </c>
      <c r="C3886" t="s">
        <v>92</v>
      </c>
      <c r="D3886">
        <v>58</v>
      </c>
      <c r="E3886" t="s">
        <v>105</v>
      </c>
      <c r="F3886" t="s">
        <v>3992</v>
      </c>
      <c r="G3886" t="s">
        <v>5128</v>
      </c>
      <c r="H3886">
        <v>19458798738</v>
      </c>
      <c r="I3886" t="s">
        <v>6616</v>
      </c>
      <c r="J3886" t="s">
        <v>7292</v>
      </c>
      <c r="K3886">
        <v>1658.63</v>
      </c>
      <c r="L3886" s="12" t="s">
        <v>9663</v>
      </c>
      <c r="M3886" s="10" t="s">
        <v>11318</v>
      </c>
      <c r="N3886">
        <v>3885</v>
      </c>
      <c r="O3886">
        <v>45136</v>
      </c>
      <c r="P3886" t="s">
        <v>11403</v>
      </c>
      <c r="Q3886" s="16">
        <v>872.23</v>
      </c>
      <c r="R3886">
        <v>2530.86</v>
      </c>
      <c r="S3886">
        <v>83</v>
      </c>
      <c r="T3886">
        <v>3885</v>
      </c>
      <c r="U3886">
        <v>18940.97</v>
      </c>
      <c r="V3886" t="s">
        <v>11412</v>
      </c>
      <c r="W3886">
        <v>7.81</v>
      </c>
      <c r="X3886">
        <v>36</v>
      </c>
      <c r="Y3886" t="s">
        <v>11422</v>
      </c>
      <c r="Z3886" t="s">
        <v>12010</v>
      </c>
      <c r="AA3886">
        <v>3885</v>
      </c>
      <c r="AB3886" t="s">
        <v>12016</v>
      </c>
      <c r="AC3886">
        <v>6905.65</v>
      </c>
      <c r="AD3886">
        <v>2525.89</v>
      </c>
      <c r="AE3886">
        <v>126.29</v>
      </c>
      <c r="AF3886" t="s">
        <v>11245</v>
      </c>
      <c r="AG3886" t="s">
        <v>11154</v>
      </c>
      <c r="AH3886">
        <v>956</v>
      </c>
      <c r="AI3886">
        <v>3885</v>
      </c>
      <c r="AJ3886" t="s">
        <v>11321</v>
      </c>
      <c r="AK3886" t="s">
        <v>12029</v>
      </c>
      <c r="AL3886" t="s">
        <v>12031</v>
      </c>
      <c r="AM3886" t="s">
        <v>11157</v>
      </c>
      <c r="AN3886">
        <v>1</v>
      </c>
      <c r="AO3886" s="10" t="s">
        <v>12038</v>
      </c>
      <c r="AP3886" t="str" cm="1">
        <f t="array" ref="AP3886">_xlfn.IFS(
  Table1[[#This Row],[Age]]&lt;=25, "18-25",
  Table1[[#This Row],[Age]]&lt;=35, "26-35",
  Table1[[#This Row],[Age]]&lt;=45, "36-45",
  Table1[[#This Row],[Age]]&lt;=60, "46-60",
  TRUE, "60+")</f>
        <v>46-60</v>
      </c>
    </row>
    <row r="3887" spans="1:42" x14ac:dyDescent="0.3">
      <c r="A3887">
        <v>3886</v>
      </c>
      <c r="B3887" t="s">
        <v>45</v>
      </c>
      <c r="C3887" t="s">
        <v>61</v>
      </c>
      <c r="D3887">
        <v>55</v>
      </c>
      <c r="E3887" t="s">
        <v>104</v>
      </c>
      <c r="F3887" t="s">
        <v>3993</v>
      </c>
      <c r="G3887" t="s">
        <v>5110</v>
      </c>
      <c r="H3887">
        <v>19458798739</v>
      </c>
      <c r="I3887" t="s">
        <v>6767</v>
      </c>
      <c r="J3887" t="s">
        <v>7291</v>
      </c>
      <c r="K3887">
        <v>4592.51</v>
      </c>
      <c r="L3887" s="12" t="s">
        <v>7841</v>
      </c>
      <c r="M3887" s="10" t="s">
        <v>11332</v>
      </c>
      <c r="N3887">
        <v>3886</v>
      </c>
      <c r="O3887">
        <v>45230</v>
      </c>
      <c r="P3887" t="s">
        <v>11404</v>
      </c>
      <c r="Q3887" s="16">
        <v>4862.2299999999996</v>
      </c>
      <c r="R3887">
        <v>9454.74</v>
      </c>
      <c r="S3887">
        <v>50</v>
      </c>
      <c r="T3887">
        <v>3886</v>
      </c>
      <c r="U3887">
        <v>40291.769999999997</v>
      </c>
      <c r="V3887" t="s">
        <v>11412</v>
      </c>
      <c r="W3887">
        <v>4.0999999999999996</v>
      </c>
      <c r="X3887">
        <v>36</v>
      </c>
      <c r="Y3887" t="s">
        <v>11528</v>
      </c>
      <c r="Z3887" t="s">
        <v>12011</v>
      </c>
      <c r="AA3887">
        <v>3886</v>
      </c>
      <c r="AB3887" t="s">
        <v>12016</v>
      </c>
      <c r="AC3887">
        <v>3868.06</v>
      </c>
      <c r="AD3887">
        <v>1105.71</v>
      </c>
      <c r="AE3887">
        <v>55.29</v>
      </c>
      <c r="AF3887" t="s">
        <v>11343</v>
      </c>
      <c r="AG3887" t="s">
        <v>11248</v>
      </c>
      <c r="AH3887">
        <v>8227</v>
      </c>
      <c r="AI3887">
        <v>3886</v>
      </c>
      <c r="AJ3887" t="s">
        <v>11071</v>
      </c>
      <c r="AK3887" t="s">
        <v>12027</v>
      </c>
      <c r="AL3887" t="s">
        <v>12032</v>
      </c>
      <c r="AM3887" t="s">
        <v>11355</v>
      </c>
      <c r="AN3887">
        <v>1</v>
      </c>
      <c r="AO3887" s="10" t="s">
        <v>12044</v>
      </c>
      <c r="AP3887" t="str" cm="1">
        <f t="array" ref="AP3887">_xlfn.IFS(
  Table1[[#This Row],[Age]]&lt;=25, "18-25",
  Table1[[#This Row],[Age]]&lt;=35, "26-35",
  Table1[[#This Row],[Age]]&lt;=45, "36-45",
  Table1[[#This Row],[Age]]&lt;=60, "46-60",
  TRUE, "60+")</f>
        <v>46-60</v>
      </c>
    </row>
    <row r="3888" spans="1:42" x14ac:dyDescent="0.3">
      <c r="A3888">
        <v>3887</v>
      </c>
      <c r="B3888" t="s">
        <v>39</v>
      </c>
      <c r="C3888" t="s">
        <v>63</v>
      </c>
      <c r="D3888">
        <v>35</v>
      </c>
      <c r="E3888" t="s">
        <v>104</v>
      </c>
      <c r="F3888" t="s">
        <v>3994</v>
      </c>
      <c r="G3888" t="s">
        <v>5136</v>
      </c>
      <c r="H3888">
        <v>19458798740</v>
      </c>
      <c r="I3888" t="s">
        <v>6404</v>
      </c>
      <c r="J3888" t="s">
        <v>7291</v>
      </c>
      <c r="K3888">
        <v>7808.26</v>
      </c>
      <c r="L3888" s="12" t="s">
        <v>10367</v>
      </c>
      <c r="M3888" s="10" t="s">
        <v>11205</v>
      </c>
      <c r="N3888">
        <v>3887</v>
      </c>
      <c r="O3888">
        <v>45146</v>
      </c>
      <c r="P3888" t="s">
        <v>11404</v>
      </c>
      <c r="Q3888" s="16">
        <v>2709.29</v>
      </c>
      <c r="R3888">
        <v>5098.97</v>
      </c>
      <c r="S3888">
        <v>46</v>
      </c>
      <c r="T3888">
        <v>3887</v>
      </c>
      <c r="U3888">
        <v>25748.639999999999</v>
      </c>
      <c r="V3888" t="s">
        <v>11411</v>
      </c>
      <c r="W3888">
        <v>9.33</v>
      </c>
      <c r="X3888">
        <v>24</v>
      </c>
      <c r="Y3888" t="s">
        <v>11948</v>
      </c>
      <c r="Z3888" t="s">
        <v>12012</v>
      </c>
      <c r="AA3888">
        <v>3887</v>
      </c>
      <c r="AB3888" t="s">
        <v>12015</v>
      </c>
      <c r="AC3888">
        <v>5995.51</v>
      </c>
      <c r="AD3888">
        <v>1566.38</v>
      </c>
      <c r="AE3888">
        <v>78.319999999999993</v>
      </c>
      <c r="AF3888" t="s">
        <v>11325</v>
      </c>
      <c r="AG3888" t="s">
        <v>11039</v>
      </c>
      <c r="AH3888">
        <v>9722</v>
      </c>
      <c r="AI3888">
        <v>3887</v>
      </c>
      <c r="AJ3888" t="s">
        <v>11239</v>
      </c>
      <c r="AK3888" t="s">
        <v>12029</v>
      </c>
      <c r="AL3888" t="s">
        <v>12032</v>
      </c>
      <c r="AM3888" t="s">
        <v>11232</v>
      </c>
      <c r="AN3888">
        <v>1</v>
      </c>
      <c r="AO3888" s="10" t="s">
        <v>12041</v>
      </c>
      <c r="AP3888" t="str" cm="1">
        <f t="array" ref="AP3888">_xlfn.IFS(
  Table1[[#This Row],[Age]]&lt;=25, "18-25",
  Table1[[#This Row],[Age]]&lt;=35, "26-35",
  Table1[[#This Row],[Age]]&lt;=45, "36-45",
  Table1[[#This Row],[Age]]&lt;=60, "46-60",
  TRUE, "60+")</f>
        <v>26-35</v>
      </c>
    </row>
    <row r="3889" spans="1:42" x14ac:dyDescent="0.3">
      <c r="A3889">
        <v>3888</v>
      </c>
      <c r="B3889" t="s">
        <v>39</v>
      </c>
      <c r="C3889" t="s">
        <v>57</v>
      </c>
      <c r="D3889">
        <v>18</v>
      </c>
      <c r="E3889" t="s">
        <v>106</v>
      </c>
      <c r="F3889" t="s">
        <v>3995</v>
      </c>
      <c r="G3889" t="s">
        <v>5113</v>
      </c>
      <c r="H3889">
        <v>19458798741</v>
      </c>
      <c r="I3889" t="s">
        <v>6804</v>
      </c>
      <c r="J3889" t="s">
        <v>7292</v>
      </c>
      <c r="K3889">
        <v>6064.29</v>
      </c>
      <c r="L3889" s="12" t="s">
        <v>10368</v>
      </c>
      <c r="M3889" s="10" t="s">
        <v>11105</v>
      </c>
      <c r="N3889">
        <v>3888</v>
      </c>
      <c r="O3889">
        <v>45116</v>
      </c>
      <c r="P3889" t="s">
        <v>11402</v>
      </c>
      <c r="Q3889" s="16">
        <v>2309.4499999999998</v>
      </c>
      <c r="R3889">
        <v>8373.74</v>
      </c>
      <c r="S3889">
        <v>78</v>
      </c>
      <c r="T3889">
        <v>3888</v>
      </c>
      <c r="U3889">
        <v>23721.84</v>
      </c>
      <c r="V3889" t="s">
        <v>11412</v>
      </c>
      <c r="W3889">
        <v>4.66</v>
      </c>
      <c r="X3889">
        <v>24</v>
      </c>
      <c r="Y3889" t="s">
        <v>11918</v>
      </c>
      <c r="Z3889" t="s">
        <v>12010</v>
      </c>
      <c r="AA3889">
        <v>3888</v>
      </c>
      <c r="AB3889" t="s">
        <v>12017</v>
      </c>
      <c r="AC3889">
        <v>6272.46</v>
      </c>
      <c r="AD3889">
        <v>4076.94</v>
      </c>
      <c r="AE3889">
        <v>203.85</v>
      </c>
      <c r="AF3889" t="s">
        <v>11360</v>
      </c>
      <c r="AG3889" t="s">
        <v>11139</v>
      </c>
      <c r="AH3889">
        <v>2811</v>
      </c>
      <c r="AI3889">
        <v>3888</v>
      </c>
      <c r="AJ3889" t="s">
        <v>11186</v>
      </c>
      <c r="AK3889" t="s">
        <v>12029</v>
      </c>
      <c r="AL3889" t="s">
        <v>12031</v>
      </c>
      <c r="AM3889" t="s">
        <v>11362</v>
      </c>
      <c r="AN3889">
        <v>1</v>
      </c>
      <c r="AO3889" s="10" t="s">
        <v>12038</v>
      </c>
      <c r="AP3889" t="str" cm="1">
        <f t="array" ref="AP3889">_xlfn.IFS(
  Table1[[#This Row],[Age]]&lt;=25, "18-25",
  Table1[[#This Row],[Age]]&lt;=35, "26-35",
  Table1[[#This Row],[Age]]&lt;=45, "36-45",
  Table1[[#This Row],[Age]]&lt;=60, "46-60",
  TRUE, "60+")</f>
        <v>18-25</v>
      </c>
    </row>
    <row r="3890" spans="1:42" x14ac:dyDescent="0.3">
      <c r="A3890">
        <v>3889</v>
      </c>
      <c r="B3890" t="s">
        <v>23</v>
      </c>
      <c r="C3890" t="s">
        <v>56</v>
      </c>
      <c r="D3890">
        <v>56</v>
      </c>
      <c r="E3890" t="s">
        <v>106</v>
      </c>
      <c r="F3890" t="s">
        <v>3996</v>
      </c>
      <c r="G3890" t="s">
        <v>5114</v>
      </c>
      <c r="H3890">
        <v>19458798742</v>
      </c>
      <c r="I3890" t="s">
        <v>6152</v>
      </c>
      <c r="J3890" t="s">
        <v>7292</v>
      </c>
      <c r="K3890">
        <v>2867.55</v>
      </c>
      <c r="L3890" s="12" t="s">
        <v>10369</v>
      </c>
      <c r="M3890" s="10" t="s">
        <v>11116</v>
      </c>
      <c r="N3890">
        <v>3889</v>
      </c>
      <c r="O3890">
        <v>45210</v>
      </c>
      <c r="P3890" t="s">
        <v>11402</v>
      </c>
      <c r="Q3890" s="16">
        <v>3211.45</v>
      </c>
      <c r="R3890">
        <v>6079</v>
      </c>
      <c r="S3890">
        <v>10</v>
      </c>
      <c r="T3890">
        <v>3889</v>
      </c>
      <c r="U3890">
        <v>8133.28</v>
      </c>
      <c r="V3890" t="s">
        <v>11413</v>
      </c>
      <c r="W3890">
        <v>2.98</v>
      </c>
      <c r="X3890">
        <v>12</v>
      </c>
      <c r="Y3890" t="s">
        <v>7912</v>
      </c>
      <c r="Z3890" t="s">
        <v>12012</v>
      </c>
      <c r="AA3890">
        <v>3889</v>
      </c>
      <c r="AB3890" t="s">
        <v>12017</v>
      </c>
      <c r="AC3890">
        <v>2431.17</v>
      </c>
      <c r="AD3890">
        <v>1395.33</v>
      </c>
      <c r="AE3890">
        <v>69.77</v>
      </c>
      <c r="AF3890" t="s">
        <v>11342</v>
      </c>
      <c r="AG3890" t="s">
        <v>11093</v>
      </c>
      <c r="AH3890">
        <v>1355</v>
      </c>
      <c r="AI3890">
        <v>3889</v>
      </c>
      <c r="AJ3890" t="s">
        <v>11121</v>
      </c>
      <c r="AK3890" t="s">
        <v>12029</v>
      </c>
      <c r="AL3890" t="s">
        <v>12031</v>
      </c>
      <c r="AM3890" t="s">
        <v>11208</v>
      </c>
      <c r="AN3890">
        <v>1</v>
      </c>
      <c r="AO3890" s="10" t="s">
        <v>12044</v>
      </c>
      <c r="AP3890" t="str" cm="1">
        <f t="array" ref="AP3890">_xlfn.IFS(
  Table1[[#This Row],[Age]]&lt;=25, "18-25",
  Table1[[#This Row],[Age]]&lt;=35, "26-35",
  Table1[[#This Row],[Age]]&lt;=45, "36-45",
  Table1[[#This Row],[Age]]&lt;=60, "46-60",
  TRUE, "60+")</f>
        <v>46-60</v>
      </c>
    </row>
    <row r="3891" spans="1:42" x14ac:dyDescent="0.3">
      <c r="A3891">
        <v>3890</v>
      </c>
      <c r="B3891" t="s">
        <v>20</v>
      </c>
      <c r="C3891" t="s">
        <v>71</v>
      </c>
      <c r="D3891">
        <v>27</v>
      </c>
      <c r="E3891" t="s">
        <v>105</v>
      </c>
      <c r="F3891" t="s">
        <v>3997</v>
      </c>
      <c r="G3891" t="s">
        <v>5118</v>
      </c>
      <c r="H3891">
        <v>19458798743</v>
      </c>
      <c r="I3891" t="s">
        <v>6087</v>
      </c>
      <c r="J3891" t="s">
        <v>7291</v>
      </c>
      <c r="K3891">
        <v>4127.2700000000004</v>
      </c>
      <c r="L3891" s="12" t="s">
        <v>10370</v>
      </c>
      <c r="M3891" s="10" t="s">
        <v>11158</v>
      </c>
      <c r="N3891">
        <v>3890</v>
      </c>
      <c r="O3891">
        <v>45040</v>
      </c>
      <c r="P3891" t="s">
        <v>11404</v>
      </c>
      <c r="Q3891" s="16">
        <v>1125.03</v>
      </c>
      <c r="R3891">
        <v>3002.24</v>
      </c>
      <c r="S3891">
        <v>67</v>
      </c>
      <c r="T3891">
        <v>3890</v>
      </c>
      <c r="U3891">
        <v>37671.360000000001</v>
      </c>
      <c r="V3891" t="s">
        <v>11411</v>
      </c>
      <c r="W3891">
        <v>2.89</v>
      </c>
      <c r="X3891">
        <v>24</v>
      </c>
      <c r="Y3891" t="s">
        <v>8401</v>
      </c>
      <c r="Z3891" t="s">
        <v>12012</v>
      </c>
      <c r="AA3891">
        <v>3890</v>
      </c>
      <c r="AB3891" t="s">
        <v>12017</v>
      </c>
      <c r="AC3891">
        <v>4677.13</v>
      </c>
      <c r="AD3891">
        <v>882.37</v>
      </c>
      <c r="AE3891">
        <v>44.12</v>
      </c>
      <c r="AF3891" t="s">
        <v>11246</v>
      </c>
      <c r="AG3891" t="s">
        <v>11329</v>
      </c>
      <c r="AH3891">
        <v>9183</v>
      </c>
      <c r="AI3891">
        <v>3890</v>
      </c>
      <c r="AJ3891" t="s">
        <v>11176</v>
      </c>
      <c r="AK3891" t="s">
        <v>12027</v>
      </c>
      <c r="AL3891" t="s">
        <v>12032</v>
      </c>
      <c r="AM3891" t="s">
        <v>11394</v>
      </c>
      <c r="AN3891">
        <v>1</v>
      </c>
      <c r="AO3891" s="10" t="s">
        <v>12037</v>
      </c>
      <c r="AP3891" t="str" cm="1">
        <f t="array" ref="AP3891">_xlfn.IFS(
  Table1[[#This Row],[Age]]&lt;=25, "18-25",
  Table1[[#This Row],[Age]]&lt;=35, "26-35",
  Table1[[#This Row],[Age]]&lt;=45, "36-45",
  Table1[[#This Row],[Age]]&lt;=60, "46-60",
  TRUE, "60+")</f>
        <v>26-35</v>
      </c>
    </row>
    <row r="3892" spans="1:42" x14ac:dyDescent="0.3">
      <c r="A3892">
        <v>3891</v>
      </c>
      <c r="B3892" t="s">
        <v>50</v>
      </c>
      <c r="C3892" t="s">
        <v>60</v>
      </c>
      <c r="D3892">
        <v>48</v>
      </c>
      <c r="E3892" t="s">
        <v>104</v>
      </c>
      <c r="F3892" t="s">
        <v>3998</v>
      </c>
      <c r="G3892" t="s">
        <v>5148</v>
      </c>
      <c r="H3892">
        <v>19458798744</v>
      </c>
      <c r="I3892" t="s">
        <v>5308</v>
      </c>
      <c r="J3892" t="s">
        <v>7291</v>
      </c>
      <c r="K3892">
        <v>9547.56</v>
      </c>
      <c r="L3892" s="12" t="s">
        <v>10371</v>
      </c>
      <c r="M3892" s="10" t="s">
        <v>11372</v>
      </c>
      <c r="N3892">
        <v>3891</v>
      </c>
      <c r="O3892">
        <v>44946</v>
      </c>
      <c r="P3892" t="s">
        <v>11402</v>
      </c>
      <c r="Q3892" s="16">
        <v>4111.6400000000003</v>
      </c>
      <c r="R3892">
        <v>13659.2</v>
      </c>
      <c r="S3892">
        <v>34</v>
      </c>
      <c r="T3892">
        <v>3891</v>
      </c>
      <c r="U3892">
        <v>41341.43</v>
      </c>
      <c r="V3892" t="s">
        <v>11413</v>
      </c>
      <c r="W3892">
        <v>7.18</v>
      </c>
      <c r="X3892">
        <v>36</v>
      </c>
      <c r="Y3892" t="s">
        <v>8849</v>
      </c>
      <c r="Z3892" t="s">
        <v>12011</v>
      </c>
      <c r="AA3892">
        <v>3891</v>
      </c>
      <c r="AB3892" t="s">
        <v>12017</v>
      </c>
      <c r="AC3892">
        <v>5983.23</v>
      </c>
      <c r="AD3892">
        <v>3295.24</v>
      </c>
      <c r="AE3892">
        <v>164.76</v>
      </c>
      <c r="AF3892" t="s">
        <v>11270</v>
      </c>
      <c r="AG3892" t="s">
        <v>11218</v>
      </c>
      <c r="AH3892">
        <v>5442</v>
      </c>
      <c r="AI3892">
        <v>3891</v>
      </c>
      <c r="AJ3892" t="s">
        <v>11070</v>
      </c>
      <c r="AK3892" t="s">
        <v>12027</v>
      </c>
      <c r="AL3892" t="s">
        <v>12031</v>
      </c>
      <c r="AM3892" t="s">
        <v>11070</v>
      </c>
      <c r="AN3892">
        <v>1</v>
      </c>
      <c r="AO3892" s="10" t="s">
        <v>12039</v>
      </c>
      <c r="AP3892" t="str" cm="1">
        <f t="array" ref="AP3892">_xlfn.IFS(
  Table1[[#This Row],[Age]]&lt;=25, "18-25",
  Table1[[#This Row],[Age]]&lt;=35, "26-35",
  Table1[[#This Row],[Age]]&lt;=45, "36-45",
  Table1[[#This Row],[Age]]&lt;=60, "46-60",
  TRUE, "60+")</f>
        <v>46-60</v>
      </c>
    </row>
    <row r="3893" spans="1:42" x14ac:dyDescent="0.3">
      <c r="A3893">
        <v>3892</v>
      </c>
      <c r="B3893" t="s">
        <v>6</v>
      </c>
      <c r="C3893" t="s">
        <v>76</v>
      </c>
      <c r="D3893">
        <v>55</v>
      </c>
      <c r="E3893" t="s">
        <v>105</v>
      </c>
      <c r="F3893" t="s">
        <v>3999</v>
      </c>
      <c r="G3893" t="s">
        <v>5109</v>
      </c>
      <c r="H3893">
        <v>19458798745</v>
      </c>
      <c r="I3893" t="s">
        <v>6072</v>
      </c>
      <c r="J3893" t="s">
        <v>7291</v>
      </c>
      <c r="K3893">
        <v>8057.83</v>
      </c>
      <c r="L3893" s="12" t="s">
        <v>10372</v>
      </c>
      <c r="M3893" s="10" t="s">
        <v>11113</v>
      </c>
      <c r="N3893">
        <v>3892</v>
      </c>
      <c r="O3893">
        <v>45014</v>
      </c>
      <c r="P3893" t="s">
        <v>11404</v>
      </c>
      <c r="Q3893" s="16">
        <v>1248.7</v>
      </c>
      <c r="R3893">
        <v>6809.13</v>
      </c>
      <c r="S3893">
        <v>51</v>
      </c>
      <c r="T3893">
        <v>3892</v>
      </c>
      <c r="U3893">
        <v>22112.99</v>
      </c>
      <c r="V3893" t="s">
        <v>11413</v>
      </c>
      <c r="W3893">
        <v>4.3099999999999996</v>
      </c>
      <c r="X3893">
        <v>24</v>
      </c>
      <c r="Y3893" t="s">
        <v>11825</v>
      </c>
      <c r="Z3893" t="s">
        <v>12010</v>
      </c>
      <c r="AA3893">
        <v>3892</v>
      </c>
      <c r="AB3893" t="s">
        <v>12016</v>
      </c>
      <c r="AC3893">
        <v>8804.9699999999993</v>
      </c>
      <c r="AD3893">
        <v>3849.6</v>
      </c>
      <c r="AE3893">
        <v>192.48</v>
      </c>
      <c r="AF3893" t="s">
        <v>11036</v>
      </c>
      <c r="AG3893" t="s">
        <v>11042</v>
      </c>
      <c r="AH3893">
        <v>3026</v>
      </c>
      <c r="AI3893">
        <v>3892</v>
      </c>
      <c r="AJ3893" t="s">
        <v>11111</v>
      </c>
      <c r="AK3893" t="s">
        <v>12028</v>
      </c>
      <c r="AL3893" t="s">
        <v>12032</v>
      </c>
      <c r="AM3893" t="s">
        <v>11105</v>
      </c>
      <c r="AN3893">
        <v>1</v>
      </c>
      <c r="AO3893" s="10" t="s">
        <v>12047</v>
      </c>
      <c r="AP3893" t="str" cm="1">
        <f t="array" ref="AP3893">_xlfn.IFS(
  Table1[[#This Row],[Age]]&lt;=25, "18-25",
  Table1[[#This Row],[Age]]&lt;=35, "26-35",
  Table1[[#This Row],[Age]]&lt;=45, "36-45",
  Table1[[#This Row],[Age]]&lt;=60, "46-60",
  TRUE, "60+")</f>
        <v>46-60</v>
      </c>
    </row>
    <row r="3894" spans="1:42" x14ac:dyDescent="0.3">
      <c r="A3894">
        <v>3893</v>
      </c>
      <c r="B3894" t="s">
        <v>8</v>
      </c>
      <c r="C3894" t="s">
        <v>70</v>
      </c>
      <c r="D3894">
        <v>24</v>
      </c>
      <c r="E3894" t="s">
        <v>105</v>
      </c>
      <c r="F3894" t="s">
        <v>4000</v>
      </c>
      <c r="G3894" t="s">
        <v>5125</v>
      </c>
      <c r="H3894">
        <v>19458798746</v>
      </c>
      <c r="I3894" t="s">
        <v>7097</v>
      </c>
      <c r="J3894" t="s">
        <v>7292</v>
      </c>
      <c r="K3894">
        <v>1328.29</v>
      </c>
      <c r="L3894" s="12" t="s">
        <v>10373</v>
      </c>
      <c r="M3894" s="10" t="s">
        <v>11286</v>
      </c>
      <c r="N3894">
        <v>3893</v>
      </c>
      <c r="O3894">
        <v>45252</v>
      </c>
      <c r="P3894" t="s">
        <v>11402</v>
      </c>
      <c r="Q3894" s="16">
        <v>2717.22</v>
      </c>
      <c r="R3894">
        <v>4045.51</v>
      </c>
      <c r="S3894">
        <v>92</v>
      </c>
      <c r="T3894">
        <v>3893</v>
      </c>
      <c r="U3894">
        <v>38413</v>
      </c>
      <c r="V3894" t="s">
        <v>11411</v>
      </c>
      <c r="W3894">
        <v>3.14</v>
      </c>
      <c r="X3894">
        <v>36</v>
      </c>
      <c r="Y3894" t="s">
        <v>11703</v>
      </c>
      <c r="Z3894" t="s">
        <v>12010</v>
      </c>
      <c r="AA3894">
        <v>3893</v>
      </c>
      <c r="AB3894" t="s">
        <v>12017</v>
      </c>
      <c r="AC3894">
        <v>8195.51</v>
      </c>
      <c r="AD3894">
        <v>874.35</v>
      </c>
      <c r="AE3894">
        <v>43.72</v>
      </c>
      <c r="AF3894" t="s">
        <v>11142</v>
      </c>
      <c r="AG3894" t="s">
        <v>11318</v>
      </c>
      <c r="AH3894">
        <v>6748</v>
      </c>
      <c r="AI3894">
        <v>3893</v>
      </c>
      <c r="AJ3894" t="s">
        <v>11191</v>
      </c>
      <c r="AK3894" t="s">
        <v>12027</v>
      </c>
      <c r="AL3894" t="s">
        <v>12032</v>
      </c>
      <c r="AM3894" t="s">
        <v>11150</v>
      </c>
      <c r="AN3894">
        <v>1</v>
      </c>
      <c r="AO3894" s="10" t="s">
        <v>12040</v>
      </c>
      <c r="AP3894" t="str" cm="1">
        <f t="array" ref="AP3894">_xlfn.IFS(
  Table1[[#This Row],[Age]]&lt;=25, "18-25",
  Table1[[#This Row],[Age]]&lt;=35, "26-35",
  Table1[[#This Row],[Age]]&lt;=45, "36-45",
  Table1[[#This Row],[Age]]&lt;=60, "46-60",
  TRUE, "60+")</f>
        <v>18-25</v>
      </c>
    </row>
    <row r="3895" spans="1:42" x14ac:dyDescent="0.3">
      <c r="A3895">
        <v>3894</v>
      </c>
      <c r="B3895" t="s">
        <v>19</v>
      </c>
      <c r="C3895" t="s">
        <v>76</v>
      </c>
      <c r="D3895">
        <v>55</v>
      </c>
      <c r="E3895" t="s">
        <v>105</v>
      </c>
      <c r="F3895" t="s">
        <v>4001</v>
      </c>
      <c r="G3895" t="s">
        <v>5141</v>
      </c>
      <c r="H3895">
        <v>19458798747</v>
      </c>
      <c r="I3895" t="s">
        <v>6500</v>
      </c>
      <c r="J3895" t="s">
        <v>7292</v>
      </c>
      <c r="K3895">
        <v>5499.38</v>
      </c>
      <c r="L3895" s="12" t="s">
        <v>10374</v>
      </c>
      <c r="M3895" s="10" t="s">
        <v>11262</v>
      </c>
      <c r="N3895">
        <v>3894</v>
      </c>
      <c r="O3895">
        <v>45223</v>
      </c>
      <c r="P3895" t="s">
        <v>11404</v>
      </c>
      <c r="Q3895" s="16">
        <v>644.63</v>
      </c>
      <c r="R3895">
        <v>6144.01</v>
      </c>
      <c r="S3895">
        <v>83</v>
      </c>
      <c r="T3895">
        <v>3894</v>
      </c>
      <c r="U3895">
        <v>29474.92</v>
      </c>
      <c r="V3895" t="s">
        <v>11413</v>
      </c>
      <c r="W3895">
        <v>7.24</v>
      </c>
      <c r="X3895">
        <v>60</v>
      </c>
      <c r="Y3895" t="s">
        <v>10316</v>
      </c>
      <c r="Z3895" t="s">
        <v>12012</v>
      </c>
      <c r="AA3895">
        <v>3894</v>
      </c>
      <c r="AB3895" t="s">
        <v>12017</v>
      </c>
      <c r="AC3895">
        <v>7061.76</v>
      </c>
      <c r="AD3895">
        <v>1262.25</v>
      </c>
      <c r="AE3895">
        <v>63.11</v>
      </c>
      <c r="AF3895" t="s">
        <v>11264</v>
      </c>
      <c r="AG3895" t="s">
        <v>11384</v>
      </c>
      <c r="AH3895">
        <v>4432</v>
      </c>
      <c r="AI3895">
        <v>3894</v>
      </c>
      <c r="AJ3895" t="s">
        <v>11055</v>
      </c>
      <c r="AK3895" t="s">
        <v>12029</v>
      </c>
      <c r="AL3895" t="s">
        <v>12032</v>
      </c>
      <c r="AM3895" t="s">
        <v>11116</v>
      </c>
      <c r="AN3895">
        <v>1</v>
      </c>
      <c r="AO3895" s="10" t="s">
        <v>12044</v>
      </c>
      <c r="AP3895" t="str" cm="1">
        <f t="array" ref="AP3895">_xlfn.IFS(
  Table1[[#This Row],[Age]]&lt;=25, "18-25",
  Table1[[#This Row],[Age]]&lt;=35, "26-35",
  Table1[[#This Row],[Age]]&lt;=45, "36-45",
  Table1[[#This Row],[Age]]&lt;=60, "46-60",
  TRUE, "60+")</f>
        <v>46-60</v>
      </c>
    </row>
    <row r="3896" spans="1:42" x14ac:dyDescent="0.3">
      <c r="A3896">
        <v>3895</v>
      </c>
      <c r="B3896" t="s">
        <v>14</v>
      </c>
      <c r="C3896" t="s">
        <v>83</v>
      </c>
      <c r="D3896">
        <v>25</v>
      </c>
      <c r="E3896" t="s">
        <v>104</v>
      </c>
      <c r="F3896" t="s">
        <v>4002</v>
      </c>
      <c r="G3896" t="s">
        <v>5142</v>
      </c>
      <c r="H3896">
        <v>19458798748</v>
      </c>
      <c r="I3896" t="s">
        <v>5585</v>
      </c>
      <c r="J3896" t="s">
        <v>7292</v>
      </c>
      <c r="K3896">
        <v>9316.75</v>
      </c>
      <c r="L3896" s="12" t="s">
        <v>10375</v>
      </c>
      <c r="M3896" s="10" t="s">
        <v>11094</v>
      </c>
      <c r="N3896">
        <v>3895</v>
      </c>
      <c r="O3896">
        <v>45278</v>
      </c>
      <c r="P3896" t="s">
        <v>11402</v>
      </c>
      <c r="Q3896" s="16">
        <v>2877.08</v>
      </c>
      <c r="R3896">
        <v>6439.67</v>
      </c>
      <c r="S3896">
        <v>39</v>
      </c>
      <c r="T3896">
        <v>3895</v>
      </c>
      <c r="U3896">
        <v>13620.16</v>
      </c>
      <c r="V3896" t="s">
        <v>11412</v>
      </c>
      <c r="W3896">
        <v>4.79</v>
      </c>
      <c r="X3896">
        <v>24</v>
      </c>
      <c r="Y3896" t="s">
        <v>10406</v>
      </c>
      <c r="Z3896" t="s">
        <v>12011</v>
      </c>
      <c r="AA3896">
        <v>3895</v>
      </c>
      <c r="AB3896" t="s">
        <v>12015</v>
      </c>
      <c r="AC3896">
        <v>7994.67</v>
      </c>
      <c r="AD3896">
        <v>160.19999999999999</v>
      </c>
      <c r="AE3896">
        <v>8.01</v>
      </c>
      <c r="AF3896" t="s">
        <v>11268</v>
      </c>
      <c r="AG3896" t="s">
        <v>11192</v>
      </c>
      <c r="AH3896">
        <v>2325</v>
      </c>
      <c r="AI3896">
        <v>3895</v>
      </c>
      <c r="AJ3896" t="s">
        <v>11237</v>
      </c>
      <c r="AK3896" t="s">
        <v>12029</v>
      </c>
      <c r="AL3896" t="s">
        <v>12031</v>
      </c>
      <c r="AM3896" t="s">
        <v>11344</v>
      </c>
      <c r="AN3896">
        <v>1</v>
      </c>
      <c r="AO3896" s="10" t="s">
        <v>12036</v>
      </c>
      <c r="AP3896" t="str" cm="1">
        <f t="array" ref="AP3896">_xlfn.IFS(
  Table1[[#This Row],[Age]]&lt;=25, "18-25",
  Table1[[#This Row],[Age]]&lt;=35, "26-35",
  Table1[[#This Row],[Age]]&lt;=45, "36-45",
  Table1[[#This Row],[Age]]&lt;=60, "46-60",
  TRUE, "60+")</f>
        <v>18-25</v>
      </c>
    </row>
    <row r="3897" spans="1:42" x14ac:dyDescent="0.3">
      <c r="A3897">
        <v>3896</v>
      </c>
      <c r="B3897" t="s">
        <v>48</v>
      </c>
      <c r="C3897" t="s">
        <v>88</v>
      </c>
      <c r="D3897">
        <v>51</v>
      </c>
      <c r="E3897" t="s">
        <v>106</v>
      </c>
      <c r="F3897" t="s">
        <v>4003</v>
      </c>
      <c r="G3897" t="s">
        <v>5130</v>
      </c>
      <c r="H3897">
        <v>19458798749</v>
      </c>
      <c r="I3897" t="s">
        <v>6086</v>
      </c>
      <c r="J3897" t="s">
        <v>7291</v>
      </c>
      <c r="K3897">
        <v>439.66</v>
      </c>
      <c r="L3897" s="12" t="s">
        <v>10376</v>
      </c>
      <c r="M3897" s="10" t="s">
        <v>11173</v>
      </c>
      <c r="N3897">
        <v>3896</v>
      </c>
      <c r="O3897">
        <v>45188</v>
      </c>
      <c r="P3897" t="s">
        <v>11404</v>
      </c>
      <c r="Q3897" s="16">
        <v>2419.9499999999998</v>
      </c>
      <c r="R3897">
        <v>2859.61</v>
      </c>
      <c r="S3897">
        <v>90</v>
      </c>
      <c r="T3897">
        <v>3896</v>
      </c>
      <c r="U3897">
        <v>46262.06</v>
      </c>
      <c r="V3897" t="s">
        <v>11413</v>
      </c>
      <c r="W3897">
        <v>8.61</v>
      </c>
      <c r="X3897">
        <v>12</v>
      </c>
      <c r="Y3897" t="s">
        <v>11544</v>
      </c>
      <c r="Z3897" t="s">
        <v>12011</v>
      </c>
      <c r="AA3897">
        <v>3896</v>
      </c>
      <c r="AB3897" t="s">
        <v>12016</v>
      </c>
      <c r="AC3897">
        <v>9626.0499999999993</v>
      </c>
      <c r="AD3897">
        <v>146.94</v>
      </c>
      <c r="AE3897">
        <v>7.35</v>
      </c>
      <c r="AF3897" t="s">
        <v>11199</v>
      </c>
      <c r="AG3897" t="s">
        <v>11183</v>
      </c>
      <c r="AH3897">
        <v>4743</v>
      </c>
      <c r="AI3897">
        <v>3896</v>
      </c>
      <c r="AJ3897" t="s">
        <v>11186</v>
      </c>
      <c r="AK3897" t="s">
        <v>12029</v>
      </c>
      <c r="AL3897" t="s">
        <v>12032</v>
      </c>
      <c r="AM3897" t="s">
        <v>11046</v>
      </c>
      <c r="AN3897">
        <v>1</v>
      </c>
      <c r="AO3897" s="10" t="s">
        <v>12042</v>
      </c>
      <c r="AP3897" t="str" cm="1">
        <f t="array" ref="AP3897">_xlfn.IFS(
  Table1[[#This Row],[Age]]&lt;=25, "18-25",
  Table1[[#This Row],[Age]]&lt;=35, "26-35",
  Table1[[#This Row],[Age]]&lt;=45, "36-45",
  Table1[[#This Row],[Age]]&lt;=60, "46-60",
  TRUE, "60+")</f>
        <v>46-60</v>
      </c>
    </row>
    <row r="3898" spans="1:42" x14ac:dyDescent="0.3">
      <c r="A3898">
        <v>3897</v>
      </c>
      <c r="B3898" t="s">
        <v>49</v>
      </c>
      <c r="C3898" t="s">
        <v>56</v>
      </c>
      <c r="D3898">
        <v>26</v>
      </c>
      <c r="E3898" t="s">
        <v>104</v>
      </c>
      <c r="F3898" t="s">
        <v>4004</v>
      </c>
      <c r="G3898" t="s">
        <v>5137</v>
      </c>
      <c r="H3898">
        <v>19458798750</v>
      </c>
      <c r="I3898" t="s">
        <v>5640</v>
      </c>
      <c r="J3898" t="s">
        <v>7292</v>
      </c>
      <c r="K3898">
        <v>521.22</v>
      </c>
      <c r="L3898" s="12" t="s">
        <v>10377</v>
      </c>
      <c r="M3898" s="10" t="s">
        <v>11239</v>
      </c>
      <c r="N3898">
        <v>3897</v>
      </c>
      <c r="O3898">
        <v>44956</v>
      </c>
      <c r="P3898" t="s">
        <v>11403</v>
      </c>
      <c r="Q3898" s="16">
        <v>1410.43</v>
      </c>
      <c r="R3898">
        <v>-889.21</v>
      </c>
      <c r="S3898">
        <v>68</v>
      </c>
      <c r="T3898">
        <v>3897</v>
      </c>
      <c r="U3898">
        <v>35141.800000000003</v>
      </c>
      <c r="V3898" t="s">
        <v>11412</v>
      </c>
      <c r="W3898">
        <v>5.94</v>
      </c>
      <c r="X3898">
        <v>48</v>
      </c>
      <c r="Y3898" t="s">
        <v>7347</v>
      </c>
      <c r="Z3898" t="s">
        <v>12011</v>
      </c>
      <c r="AA3898">
        <v>3897</v>
      </c>
      <c r="AB3898" t="s">
        <v>12015</v>
      </c>
      <c r="AC3898">
        <v>7866.72</v>
      </c>
      <c r="AD3898">
        <v>274.13</v>
      </c>
      <c r="AE3898">
        <v>13.71</v>
      </c>
      <c r="AF3898" t="s">
        <v>11206</v>
      </c>
      <c r="AG3898" t="s">
        <v>11187</v>
      </c>
      <c r="AH3898">
        <v>1629</v>
      </c>
      <c r="AI3898">
        <v>3897</v>
      </c>
      <c r="AJ3898" t="s">
        <v>11250</v>
      </c>
      <c r="AK3898" t="s">
        <v>12027</v>
      </c>
      <c r="AL3898" t="s">
        <v>12031</v>
      </c>
      <c r="AM3898" t="s">
        <v>11339</v>
      </c>
      <c r="AN3898">
        <v>1</v>
      </c>
      <c r="AO3898" s="10" t="s">
        <v>12039</v>
      </c>
      <c r="AP3898" t="str" cm="1">
        <f t="array" ref="AP3898">_xlfn.IFS(
  Table1[[#This Row],[Age]]&lt;=25, "18-25",
  Table1[[#This Row],[Age]]&lt;=35, "26-35",
  Table1[[#This Row],[Age]]&lt;=45, "36-45",
  Table1[[#This Row],[Age]]&lt;=60, "46-60",
  TRUE, "60+")</f>
        <v>26-35</v>
      </c>
    </row>
    <row r="3899" spans="1:42" x14ac:dyDescent="0.3">
      <c r="A3899">
        <v>3898</v>
      </c>
      <c r="B3899" t="s">
        <v>28</v>
      </c>
      <c r="C3899" t="s">
        <v>54</v>
      </c>
      <c r="D3899">
        <v>42</v>
      </c>
      <c r="E3899" t="s">
        <v>105</v>
      </c>
      <c r="F3899" t="s">
        <v>4005</v>
      </c>
      <c r="G3899" t="s">
        <v>5136</v>
      </c>
      <c r="H3899">
        <v>19458798751</v>
      </c>
      <c r="I3899" t="s">
        <v>6598</v>
      </c>
      <c r="J3899" t="s">
        <v>7291</v>
      </c>
      <c r="K3899">
        <v>7195.65</v>
      </c>
      <c r="L3899" s="12" t="s">
        <v>10378</v>
      </c>
      <c r="M3899" s="10" t="s">
        <v>11102</v>
      </c>
      <c r="N3899">
        <v>3898</v>
      </c>
      <c r="O3899">
        <v>44980</v>
      </c>
      <c r="P3899" t="s">
        <v>11402</v>
      </c>
      <c r="Q3899" s="16">
        <v>1544.55</v>
      </c>
      <c r="R3899">
        <v>8740.2000000000007</v>
      </c>
      <c r="S3899">
        <v>12</v>
      </c>
      <c r="T3899">
        <v>3898</v>
      </c>
      <c r="U3899">
        <v>44038.400000000001</v>
      </c>
      <c r="V3899" t="s">
        <v>11411</v>
      </c>
      <c r="W3899">
        <v>9.75</v>
      </c>
      <c r="X3899">
        <v>36</v>
      </c>
      <c r="Y3899" t="s">
        <v>10381</v>
      </c>
      <c r="Z3899" t="s">
        <v>12012</v>
      </c>
      <c r="AA3899">
        <v>3898</v>
      </c>
      <c r="AB3899" t="s">
        <v>12016</v>
      </c>
      <c r="AC3899">
        <v>2835.84</v>
      </c>
      <c r="AD3899">
        <v>287.33999999999997</v>
      </c>
      <c r="AE3899">
        <v>14.37</v>
      </c>
      <c r="AF3899" t="s">
        <v>11039</v>
      </c>
      <c r="AG3899" t="s">
        <v>11337</v>
      </c>
      <c r="AH3899">
        <v>938</v>
      </c>
      <c r="AI3899">
        <v>3898</v>
      </c>
      <c r="AJ3899" t="s">
        <v>11126</v>
      </c>
      <c r="AK3899" t="s">
        <v>12027</v>
      </c>
      <c r="AL3899" t="s">
        <v>12032</v>
      </c>
      <c r="AM3899" t="s">
        <v>11113</v>
      </c>
      <c r="AN3899">
        <v>1</v>
      </c>
      <c r="AO3899" s="10" t="s">
        <v>12045</v>
      </c>
      <c r="AP3899" t="str" cm="1">
        <f t="array" ref="AP3899">_xlfn.IFS(
  Table1[[#This Row],[Age]]&lt;=25, "18-25",
  Table1[[#This Row],[Age]]&lt;=35, "26-35",
  Table1[[#This Row],[Age]]&lt;=45, "36-45",
  Table1[[#This Row],[Age]]&lt;=60, "46-60",
  TRUE, "60+")</f>
        <v>36-45</v>
      </c>
    </row>
    <row r="3900" spans="1:42" x14ac:dyDescent="0.3">
      <c r="A3900">
        <v>3899</v>
      </c>
      <c r="B3900" t="s">
        <v>51</v>
      </c>
      <c r="C3900" t="s">
        <v>39</v>
      </c>
      <c r="D3900">
        <v>44</v>
      </c>
      <c r="E3900" t="s">
        <v>104</v>
      </c>
      <c r="F3900" t="s">
        <v>4006</v>
      </c>
      <c r="G3900" t="s">
        <v>5132</v>
      </c>
      <c r="H3900">
        <v>19458798752</v>
      </c>
      <c r="I3900" t="s">
        <v>5642</v>
      </c>
      <c r="J3900" t="s">
        <v>7292</v>
      </c>
      <c r="K3900">
        <v>5797.9</v>
      </c>
      <c r="L3900" s="12" t="s">
        <v>10379</v>
      </c>
      <c r="M3900" s="10" t="s">
        <v>11168</v>
      </c>
      <c r="N3900">
        <v>3899</v>
      </c>
      <c r="O3900">
        <v>45101</v>
      </c>
      <c r="P3900" t="s">
        <v>11404</v>
      </c>
      <c r="Q3900" s="16">
        <v>58.96</v>
      </c>
      <c r="R3900">
        <v>5738.94</v>
      </c>
      <c r="S3900">
        <v>26</v>
      </c>
      <c r="T3900">
        <v>3899</v>
      </c>
      <c r="U3900">
        <v>14791.76</v>
      </c>
      <c r="V3900" t="s">
        <v>11413</v>
      </c>
      <c r="W3900">
        <v>4.37</v>
      </c>
      <c r="X3900">
        <v>12</v>
      </c>
      <c r="Y3900" t="s">
        <v>7504</v>
      </c>
      <c r="Z3900" t="s">
        <v>12011</v>
      </c>
      <c r="AA3900">
        <v>3899</v>
      </c>
      <c r="AB3900" t="s">
        <v>12015</v>
      </c>
      <c r="AC3900">
        <v>4024.77</v>
      </c>
      <c r="AD3900">
        <v>3890.39</v>
      </c>
      <c r="AE3900">
        <v>194.52</v>
      </c>
      <c r="AF3900" t="s">
        <v>11116</v>
      </c>
      <c r="AG3900" t="s">
        <v>11167</v>
      </c>
      <c r="AH3900">
        <v>2231</v>
      </c>
      <c r="AI3900">
        <v>3899</v>
      </c>
      <c r="AJ3900" t="s">
        <v>11131</v>
      </c>
      <c r="AK3900" t="s">
        <v>12028</v>
      </c>
      <c r="AL3900" t="s">
        <v>12032</v>
      </c>
      <c r="AM3900" t="s">
        <v>11116</v>
      </c>
      <c r="AN3900">
        <v>-1</v>
      </c>
      <c r="AO3900" s="10" t="s">
        <v>12043</v>
      </c>
      <c r="AP3900" t="str" cm="1">
        <f t="array" ref="AP3900">_xlfn.IFS(
  Table1[[#This Row],[Age]]&lt;=25, "18-25",
  Table1[[#This Row],[Age]]&lt;=35, "26-35",
  Table1[[#This Row],[Age]]&lt;=45, "36-45",
  Table1[[#This Row],[Age]]&lt;=60, "46-60",
  TRUE, "60+")</f>
        <v>36-45</v>
      </c>
    </row>
    <row r="3901" spans="1:42" x14ac:dyDescent="0.3">
      <c r="A3901">
        <v>3900</v>
      </c>
      <c r="B3901" t="s">
        <v>43</v>
      </c>
      <c r="C3901" t="s">
        <v>97</v>
      </c>
      <c r="D3901">
        <v>58</v>
      </c>
      <c r="E3901" t="s">
        <v>105</v>
      </c>
      <c r="F3901" t="s">
        <v>4007</v>
      </c>
      <c r="G3901" t="s">
        <v>5146</v>
      </c>
      <c r="H3901">
        <v>19458798753</v>
      </c>
      <c r="I3901" t="s">
        <v>6924</v>
      </c>
      <c r="J3901" t="s">
        <v>7292</v>
      </c>
      <c r="K3901">
        <v>555.39</v>
      </c>
      <c r="L3901" s="12" t="s">
        <v>7888</v>
      </c>
      <c r="M3901" s="10" t="s">
        <v>11184</v>
      </c>
      <c r="N3901">
        <v>3900</v>
      </c>
      <c r="O3901">
        <v>45176</v>
      </c>
      <c r="P3901" t="s">
        <v>11403</v>
      </c>
      <c r="Q3901" s="16">
        <v>146.31</v>
      </c>
      <c r="R3901">
        <v>409.08</v>
      </c>
      <c r="S3901">
        <v>71</v>
      </c>
      <c r="T3901">
        <v>3900</v>
      </c>
      <c r="U3901">
        <v>45901.8</v>
      </c>
      <c r="V3901" t="s">
        <v>11413</v>
      </c>
      <c r="W3901">
        <v>3.54</v>
      </c>
      <c r="X3901">
        <v>36</v>
      </c>
      <c r="Y3901" t="s">
        <v>8014</v>
      </c>
      <c r="Z3901" t="s">
        <v>12010</v>
      </c>
      <c r="AA3901">
        <v>3900</v>
      </c>
      <c r="AB3901" t="s">
        <v>12017</v>
      </c>
      <c r="AC3901">
        <v>4311.1899999999996</v>
      </c>
      <c r="AD3901">
        <v>2939.4</v>
      </c>
      <c r="AE3901">
        <v>146.97</v>
      </c>
      <c r="AF3901" t="s">
        <v>11297</v>
      </c>
      <c r="AG3901" t="s">
        <v>11310</v>
      </c>
      <c r="AH3901">
        <v>646</v>
      </c>
      <c r="AI3901">
        <v>3900</v>
      </c>
      <c r="AJ3901" t="s">
        <v>11253</v>
      </c>
      <c r="AK3901" t="s">
        <v>12028</v>
      </c>
      <c r="AL3901" t="s">
        <v>12032</v>
      </c>
      <c r="AM3901" t="s">
        <v>11139</v>
      </c>
      <c r="AN3901">
        <v>1</v>
      </c>
      <c r="AO3901" s="10" t="s">
        <v>12042</v>
      </c>
      <c r="AP3901" t="str" cm="1">
        <f t="array" ref="AP3901">_xlfn.IFS(
  Table1[[#This Row],[Age]]&lt;=25, "18-25",
  Table1[[#This Row],[Age]]&lt;=35, "26-35",
  Table1[[#This Row],[Age]]&lt;=45, "36-45",
  Table1[[#This Row],[Age]]&lt;=60, "46-60",
  TRUE, "60+")</f>
        <v>46-60</v>
      </c>
    </row>
    <row r="3902" spans="1:42" x14ac:dyDescent="0.3">
      <c r="A3902">
        <v>3901</v>
      </c>
      <c r="B3902" t="s">
        <v>27</v>
      </c>
      <c r="C3902" t="s">
        <v>73</v>
      </c>
      <c r="D3902">
        <v>24</v>
      </c>
      <c r="E3902" t="s">
        <v>105</v>
      </c>
      <c r="F3902" t="s">
        <v>4008</v>
      </c>
      <c r="G3902" t="s">
        <v>5113</v>
      </c>
      <c r="H3902">
        <v>19458798754</v>
      </c>
      <c r="I3902" t="s">
        <v>6294</v>
      </c>
      <c r="J3902" t="s">
        <v>7291</v>
      </c>
      <c r="K3902">
        <v>9960.56</v>
      </c>
      <c r="L3902" s="12" t="s">
        <v>10380</v>
      </c>
      <c r="M3902" s="10" t="s">
        <v>11244</v>
      </c>
      <c r="N3902">
        <v>3901</v>
      </c>
      <c r="O3902">
        <v>44936</v>
      </c>
      <c r="P3902" t="s">
        <v>11404</v>
      </c>
      <c r="Q3902" s="16">
        <v>3008.28</v>
      </c>
      <c r="R3902">
        <v>6952.28</v>
      </c>
      <c r="S3902">
        <v>67</v>
      </c>
      <c r="T3902">
        <v>3901</v>
      </c>
      <c r="U3902">
        <v>18868.68</v>
      </c>
      <c r="V3902" t="s">
        <v>11412</v>
      </c>
      <c r="W3902">
        <v>6.8</v>
      </c>
      <c r="X3902">
        <v>36</v>
      </c>
      <c r="Y3902" t="s">
        <v>11927</v>
      </c>
      <c r="Z3902" t="s">
        <v>12011</v>
      </c>
      <c r="AA3902">
        <v>3901</v>
      </c>
      <c r="AB3902" t="s">
        <v>12016</v>
      </c>
      <c r="AC3902">
        <v>4938</v>
      </c>
      <c r="AD3902">
        <v>1350.22</v>
      </c>
      <c r="AE3902">
        <v>67.510000000000005</v>
      </c>
      <c r="AF3902" t="s">
        <v>11193</v>
      </c>
      <c r="AG3902" t="s">
        <v>11305</v>
      </c>
      <c r="AH3902">
        <v>1939</v>
      </c>
      <c r="AI3902">
        <v>3901</v>
      </c>
      <c r="AJ3902" t="s">
        <v>11225</v>
      </c>
      <c r="AK3902" t="s">
        <v>12027</v>
      </c>
      <c r="AL3902" t="s">
        <v>12031</v>
      </c>
      <c r="AM3902" t="s">
        <v>11210</v>
      </c>
      <c r="AN3902">
        <v>1</v>
      </c>
      <c r="AO3902" s="10" t="s">
        <v>12039</v>
      </c>
      <c r="AP3902" t="str" cm="1">
        <f t="array" ref="AP3902">_xlfn.IFS(
  Table1[[#This Row],[Age]]&lt;=25, "18-25",
  Table1[[#This Row],[Age]]&lt;=35, "26-35",
  Table1[[#This Row],[Age]]&lt;=45, "36-45",
  Table1[[#This Row],[Age]]&lt;=60, "46-60",
  TRUE, "60+")</f>
        <v>18-25</v>
      </c>
    </row>
    <row r="3903" spans="1:42" x14ac:dyDescent="0.3">
      <c r="A3903">
        <v>3902</v>
      </c>
      <c r="B3903" t="s">
        <v>35</v>
      </c>
      <c r="C3903" t="s">
        <v>97</v>
      </c>
      <c r="D3903">
        <v>49</v>
      </c>
      <c r="E3903" t="s">
        <v>106</v>
      </c>
      <c r="F3903" t="s">
        <v>4009</v>
      </c>
      <c r="G3903" t="s">
        <v>5116</v>
      </c>
      <c r="H3903">
        <v>19458798755</v>
      </c>
      <c r="I3903" t="s">
        <v>6226</v>
      </c>
      <c r="J3903" t="s">
        <v>7292</v>
      </c>
      <c r="K3903">
        <v>5842.94</v>
      </c>
      <c r="L3903" s="12" t="s">
        <v>10381</v>
      </c>
      <c r="M3903" s="10" t="s">
        <v>11372</v>
      </c>
      <c r="N3903">
        <v>3902</v>
      </c>
      <c r="O3903">
        <v>45201</v>
      </c>
      <c r="P3903" t="s">
        <v>11403</v>
      </c>
      <c r="Q3903" s="16">
        <v>3594.7</v>
      </c>
      <c r="R3903">
        <v>9437.64</v>
      </c>
      <c r="S3903">
        <v>90</v>
      </c>
      <c r="T3903">
        <v>3902</v>
      </c>
      <c r="U3903">
        <v>1467.06</v>
      </c>
      <c r="V3903" t="s">
        <v>11413</v>
      </c>
      <c r="W3903">
        <v>7.38</v>
      </c>
      <c r="X3903">
        <v>60</v>
      </c>
      <c r="Y3903" t="s">
        <v>8616</v>
      </c>
      <c r="Z3903" t="s">
        <v>12011</v>
      </c>
      <c r="AA3903">
        <v>3902</v>
      </c>
      <c r="AB3903" t="s">
        <v>12016</v>
      </c>
      <c r="AC3903">
        <v>6702.15</v>
      </c>
      <c r="AD3903">
        <v>570.36</v>
      </c>
      <c r="AE3903">
        <v>28.52</v>
      </c>
      <c r="AF3903" t="s">
        <v>11194</v>
      </c>
      <c r="AG3903" t="s">
        <v>11114</v>
      </c>
      <c r="AH3903">
        <v>9740</v>
      </c>
      <c r="AI3903">
        <v>3902</v>
      </c>
      <c r="AJ3903" t="s">
        <v>11270</v>
      </c>
      <c r="AK3903" t="s">
        <v>12027</v>
      </c>
      <c r="AL3903" t="s">
        <v>12032</v>
      </c>
      <c r="AM3903" t="s">
        <v>11138</v>
      </c>
      <c r="AN3903">
        <v>1</v>
      </c>
      <c r="AO3903" s="10" t="s">
        <v>12044</v>
      </c>
      <c r="AP3903" t="str" cm="1">
        <f t="array" ref="AP3903">_xlfn.IFS(
  Table1[[#This Row],[Age]]&lt;=25, "18-25",
  Table1[[#This Row],[Age]]&lt;=35, "26-35",
  Table1[[#This Row],[Age]]&lt;=45, "36-45",
  Table1[[#This Row],[Age]]&lt;=60, "46-60",
  TRUE, "60+")</f>
        <v>46-60</v>
      </c>
    </row>
    <row r="3904" spans="1:42" x14ac:dyDescent="0.3">
      <c r="A3904">
        <v>3903</v>
      </c>
      <c r="B3904" t="s">
        <v>50</v>
      </c>
      <c r="C3904" t="s">
        <v>68</v>
      </c>
      <c r="D3904">
        <v>26</v>
      </c>
      <c r="E3904" t="s">
        <v>105</v>
      </c>
      <c r="F3904" t="s">
        <v>4010</v>
      </c>
      <c r="G3904" t="s">
        <v>5126</v>
      </c>
      <c r="H3904">
        <v>19458798756</v>
      </c>
      <c r="I3904" t="s">
        <v>6225</v>
      </c>
      <c r="J3904" t="s">
        <v>7291</v>
      </c>
      <c r="K3904">
        <v>4970.1000000000004</v>
      </c>
      <c r="L3904" s="12" t="s">
        <v>9921</v>
      </c>
      <c r="M3904" s="10" t="s">
        <v>11099</v>
      </c>
      <c r="N3904">
        <v>3903</v>
      </c>
      <c r="O3904">
        <v>45191</v>
      </c>
      <c r="P3904" t="s">
        <v>11404</v>
      </c>
      <c r="Q3904" s="16">
        <v>2739.04</v>
      </c>
      <c r="R3904">
        <v>7709.14</v>
      </c>
      <c r="S3904">
        <v>2</v>
      </c>
      <c r="T3904">
        <v>3903</v>
      </c>
      <c r="U3904">
        <v>4676.3900000000003</v>
      </c>
      <c r="V3904" t="s">
        <v>11412</v>
      </c>
      <c r="W3904">
        <v>1.1499999999999999</v>
      </c>
      <c r="X3904">
        <v>36</v>
      </c>
      <c r="Y3904" t="s">
        <v>11794</v>
      </c>
      <c r="Z3904" t="s">
        <v>12010</v>
      </c>
      <c r="AA3904">
        <v>3903</v>
      </c>
      <c r="AB3904" t="s">
        <v>12016</v>
      </c>
      <c r="AC3904">
        <v>4781.1099999999997</v>
      </c>
      <c r="AD3904">
        <v>4760.21</v>
      </c>
      <c r="AE3904">
        <v>238.01</v>
      </c>
      <c r="AF3904" t="s">
        <v>11319</v>
      </c>
      <c r="AG3904" t="s">
        <v>11251</v>
      </c>
      <c r="AH3904">
        <v>1251</v>
      </c>
      <c r="AI3904">
        <v>3903</v>
      </c>
      <c r="AJ3904" t="s">
        <v>11206</v>
      </c>
      <c r="AK3904" t="s">
        <v>12028</v>
      </c>
      <c r="AL3904" t="s">
        <v>12031</v>
      </c>
      <c r="AM3904" t="s">
        <v>11216</v>
      </c>
      <c r="AN3904">
        <v>1</v>
      </c>
      <c r="AO3904" s="10" t="s">
        <v>12042</v>
      </c>
      <c r="AP3904" t="str" cm="1">
        <f t="array" ref="AP3904">_xlfn.IFS(
  Table1[[#This Row],[Age]]&lt;=25, "18-25",
  Table1[[#This Row],[Age]]&lt;=35, "26-35",
  Table1[[#This Row],[Age]]&lt;=45, "36-45",
  Table1[[#This Row],[Age]]&lt;=60, "46-60",
  TRUE, "60+")</f>
        <v>26-35</v>
      </c>
    </row>
    <row r="3905" spans="1:42" x14ac:dyDescent="0.3">
      <c r="A3905">
        <v>3904</v>
      </c>
      <c r="B3905" t="s">
        <v>15</v>
      </c>
      <c r="C3905" t="s">
        <v>87</v>
      </c>
      <c r="D3905">
        <v>34</v>
      </c>
      <c r="E3905" t="s">
        <v>104</v>
      </c>
      <c r="F3905" t="s">
        <v>4011</v>
      </c>
      <c r="G3905" t="s">
        <v>5112</v>
      </c>
      <c r="H3905">
        <v>19458798757</v>
      </c>
      <c r="I3905" t="s">
        <v>5590</v>
      </c>
      <c r="J3905" t="s">
        <v>7292</v>
      </c>
      <c r="K3905">
        <v>4532.2</v>
      </c>
      <c r="L3905" s="12" t="s">
        <v>10382</v>
      </c>
      <c r="M3905" s="10" t="s">
        <v>11173</v>
      </c>
      <c r="N3905">
        <v>3904</v>
      </c>
      <c r="O3905">
        <v>45061</v>
      </c>
      <c r="P3905" t="s">
        <v>11404</v>
      </c>
      <c r="Q3905" s="16">
        <v>418.74</v>
      </c>
      <c r="R3905">
        <v>4950.9399999999996</v>
      </c>
      <c r="S3905">
        <v>12</v>
      </c>
      <c r="T3905">
        <v>3904</v>
      </c>
      <c r="U3905">
        <v>5377.59</v>
      </c>
      <c r="V3905" t="s">
        <v>11413</v>
      </c>
      <c r="W3905">
        <v>7.02</v>
      </c>
      <c r="X3905">
        <v>48</v>
      </c>
      <c r="Y3905" t="s">
        <v>11855</v>
      </c>
      <c r="Z3905" t="s">
        <v>12010</v>
      </c>
      <c r="AA3905">
        <v>3904</v>
      </c>
      <c r="AB3905" t="s">
        <v>12016</v>
      </c>
      <c r="AC3905">
        <v>5186.72</v>
      </c>
      <c r="AD3905">
        <v>1862.79</v>
      </c>
      <c r="AE3905">
        <v>93.14</v>
      </c>
      <c r="AF3905" t="s">
        <v>11377</v>
      </c>
      <c r="AG3905" t="s">
        <v>11037</v>
      </c>
      <c r="AH3905">
        <v>8689</v>
      </c>
      <c r="AI3905">
        <v>3904</v>
      </c>
      <c r="AJ3905" t="s">
        <v>11367</v>
      </c>
      <c r="AK3905" t="s">
        <v>12027</v>
      </c>
      <c r="AL3905" t="s">
        <v>12032</v>
      </c>
      <c r="AM3905" t="s">
        <v>11050</v>
      </c>
      <c r="AN3905">
        <v>1</v>
      </c>
      <c r="AO3905" s="10" t="s">
        <v>12046</v>
      </c>
      <c r="AP3905" t="str" cm="1">
        <f t="array" ref="AP3905">_xlfn.IFS(
  Table1[[#This Row],[Age]]&lt;=25, "18-25",
  Table1[[#This Row],[Age]]&lt;=35, "26-35",
  Table1[[#This Row],[Age]]&lt;=45, "36-45",
  Table1[[#This Row],[Age]]&lt;=60, "46-60",
  TRUE, "60+")</f>
        <v>26-35</v>
      </c>
    </row>
    <row r="3906" spans="1:42" x14ac:dyDescent="0.3">
      <c r="A3906">
        <v>3905</v>
      </c>
      <c r="B3906" t="s">
        <v>3</v>
      </c>
      <c r="C3906" t="s">
        <v>58</v>
      </c>
      <c r="D3906">
        <v>52</v>
      </c>
      <c r="E3906" t="s">
        <v>106</v>
      </c>
      <c r="F3906" t="s">
        <v>4012</v>
      </c>
      <c r="G3906" t="s">
        <v>5132</v>
      </c>
      <c r="H3906">
        <v>19458798758</v>
      </c>
      <c r="I3906" t="s">
        <v>5903</v>
      </c>
      <c r="J3906" t="s">
        <v>7292</v>
      </c>
      <c r="K3906">
        <v>7036.77</v>
      </c>
      <c r="L3906" s="12" t="s">
        <v>10383</v>
      </c>
      <c r="M3906" s="10" t="s">
        <v>11361</v>
      </c>
      <c r="N3906">
        <v>3905</v>
      </c>
      <c r="O3906">
        <v>44987</v>
      </c>
      <c r="P3906" t="s">
        <v>11404</v>
      </c>
      <c r="Q3906" s="16">
        <v>4704.9399999999996</v>
      </c>
      <c r="R3906">
        <v>2331.83</v>
      </c>
      <c r="S3906">
        <v>59</v>
      </c>
      <c r="T3906">
        <v>3905</v>
      </c>
      <c r="U3906">
        <v>11150.03</v>
      </c>
      <c r="V3906" t="s">
        <v>11411</v>
      </c>
      <c r="W3906">
        <v>2.63</v>
      </c>
      <c r="X3906">
        <v>48</v>
      </c>
      <c r="Y3906" t="s">
        <v>11551</v>
      </c>
      <c r="Z3906" t="s">
        <v>12010</v>
      </c>
      <c r="AA3906">
        <v>3905</v>
      </c>
      <c r="AB3906" t="s">
        <v>12017</v>
      </c>
      <c r="AC3906">
        <v>6338.25</v>
      </c>
      <c r="AD3906">
        <v>68.69</v>
      </c>
      <c r="AE3906">
        <v>3.43</v>
      </c>
      <c r="AF3906" t="s">
        <v>11327</v>
      </c>
      <c r="AG3906" t="s">
        <v>11286</v>
      </c>
      <c r="AH3906">
        <v>9928</v>
      </c>
      <c r="AI3906">
        <v>3905</v>
      </c>
      <c r="AJ3906" t="s">
        <v>11153</v>
      </c>
      <c r="AK3906" t="s">
        <v>12027</v>
      </c>
      <c r="AL3906" t="s">
        <v>12032</v>
      </c>
      <c r="AM3906" t="s">
        <v>11104</v>
      </c>
      <c r="AN3906">
        <v>1</v>
      </c>
      <c r="AO3906" s="10" t="s">
        <v>12047</v>
      </c>
      <c r="AP3906" t="str" cm="1">
        <f t="array" ref="AP3906">_xlfn.IFS(
  Table1[[#This Row],[Age]]&lt;=25, "18-25",
  Table1[[#This Row],[Age]]&lt;=35, "26-35",
  Table1[[#This Row],[Age]]&lt;=45, "36-45",
  Table1[[#This Row],[Age]]&lt;=60, "46-60",
  TRUE, "60+")</f>
        <v>46-60</v>
      </c>
    </row>
    <row r="3907" spans="1:42" x14ac:dyDescent="0.3">
      <c r="A3907">
        <v>3906</v>
      </c>
      <c r="B3907" t="s">
        <v>15</v>
      </c>
      <c r="C3907" t="s">
        <v>57</v>
      </c>
      <c r="D3907">
        <v>65</v>
      </c>
      <c r="E3907" t="s">
        <v>106</v>
      </c>
      <c r="F3907" t="s">
        <v>4013</v>
      </c>
      <c r="G3907" t="s">
        <v>5113</v>
      </c>
      <c r="H3907">
        <v>19458798759</v>
      </c>
      <c r="I3907" t="s">
        <v>6466</v>
      </c>
      <c r="J3907" t="s">
        <v>7292</v>
      </c>
      <c r="K3907">
        <v>4637.7299999999996</v>
      </c>
      <c r="L3907" s="12" t="s">
        <v>10384</v>
      </c>
      <c r="M3907" s="10" t="s">
        <v>11320</v>
      </c>
      <c r="N3907">
        <v>3906</v>
      </c>
      <c r="O3907">
        <v>44940</v>
      </c>
      <c r="P3907" t="s">
        <v>11402</v>
      </c>
      <c r="Q3907" s="16">
        <v>3570.03</v>
      </c>
      <c r="R3907">
        <v>8207.76</v>
      </c>
      <c r="S3907">
        <v>32</v>
      </c>
      <c r="T3907">
        <v>3906</v>
      </c>
      <c r="U3907">
        <v>10139.58</v>
      </c>
      <c r="V3907" t="s">
        <v>11412</v>
      </c>
      <c r="W3907">
        <v>9.6300000000000008</v>
      </c>
      <c r="X3907">
        <v>48</v>
      </c>
      <c r="Y3907" t="s">
        <v>7621</v>
      </c>
      <c r="Z3907" t="s">
        <v>12010</v>
      </c>
      <c r="AA3907">
        <v>3906</v>
      </c>
      <c r="AB3907" t="s">
        <v>12017</v>
      </c>
      <c r="AC3907">
        <v>8294.19</v>
      </c>
      <c r="AD3907">
        <v>80.05</v>
      </c>
      <c r="AE3907">
        <v>4</v>
      </c>
      <c r="AF3907" t="s">
        <v>11138</v>
      </c>
      <c r="AG3907" t="s">
        <v>11082</v>
      </c>
      <c r="AH3907">
        <v>9613</v>
      </c>
      <c r="AI3907">
        <v>3906</v>
      </c>
      <c r="AJ3907" t="s">
        <v>11098</v>
      </c>
      <c r="AK3907" t="s">
        <v>12029</v>
      </c>
      <c r="AL3907" t="s">
        <v>12031</v>
      </c>
      <c r="AM3907" t="s">
        <v>11069</v>
      </c>
      <c r="AN3907">
        <v>1</v>
      </c>
      <c r="AO3907" s="10" t="s">
        <v>12039</v>
      </c>
      <c r="AP3907" t="str" cm="1">
        <f t="array" ref="AP3907">_xlfn.IFS(
  Table1[[#This Row],[Age]]&lt;=25, "18-25",
  Table1[[#This Row],[Age]]&lt;=35, "26-35",
  Table1[[#This Row],[Age]]&lt;=45, "36-45",
  Table1[[#This Row],[Age]]&lt;=60, "46-60",
  TRUE, "60+")</f>
        <v>60+</v>
      </c>
    </row>
    <row r="3908" spans="1:42" x14ac:dyDescent="0.3">
      <c r="A3908">
        <v>3907</v>
      </c>
      <c r="B3908" t="s">
        <v>5</v>
      </c>
      <c r="C3908" t="s">
        <v>86</v>
      </c>
      <c r="D3908">
        <v>33</v>
      </c>
      <c r="E3908" t="s">
        <v>106</v>
      </c>
      <c r="F3908" t="s">
        <v>4014</v>
      </c>
      <c r="G3908" t="s">
        <v>5140</v>
      </c>
      <c r="H3908">
        <v>19458798760</v>
      </c>
      <c r="I3908" t="s">
        <v>6273</v>
      </c>
      <c r="J3908" t="s">
        <v>7291</v>
      </c>
      <c r="K3908">
        <v>6624.86</v>
      </c>
      <c r="L3908" s="12" t="s">
        <v>10385</v>
      </c>
      <c r="M3908" s="10" t="s">
        <v>11127</v>
      </c>
      <c r="N3908">
        <v>3907</v>
      </c>
      <c r="O3908">
        <v>45184</v>
      </c>
      <c r="P3908" t="s">
        <v>11403</v>
      </c>
      <c r="Q3908" s="16">
        <v>1194.5</v>
      </c>
      <c r="R3908">
        <v>7819.36</v>
      </c>
      <c r="S3908">
        <v>51</v>
      </c>
      <c r="T3908">
        <v>3907</v>
      </c>
      <c r="U3908">
        <v>3836.81</v>
      </c>
      <c r="V3908" t="s">
        <v>11413</v>
      </c>
      <c r="W3908">
        <v>6.18</v>
      </c>
      <c r="X3908">
        <v>12</v>
      </c>
      <c r="Y3908" t="s">
        <v>11829</v>
      </c>
      <c r="Z3908" t="s">
        <v>12011</v>
      </c>
      <c r="AA3908">
        <v>3907</v>
      </c>
      <c r="AB3908" t="s">
        <v>12017</v>
      </c>
      <c r="AC3908">
        <v>5036.26</v>
      </c>
      <c r="AD3908">
        <v>1064.23</v>
      </c>
      <c r="AE3908">
        <v>53.21</v>
      </c>
      <c r="AF3908" t="s">
        <v>11293</v>
      </c>
      <c r="AG3908" t="s">
        <v>11073</v>
      </c>
      <c r="AH3908">
        <v>1807</v>
      </c>
      <c r="AI3908">
        <v>3907</v>
      </c>
      <c r="AJ3908" t="s">
        <v>11047</v>
      </c>
      <c r="AK3908" t="s">
        <v>12029</v>
      </c>
      <c r="AL3908" t="s">
        <v>12031</v>
      </c>
      <c r="AM3908" t="s">
        <v>11372</v>
      </c>
      <c r="AN3908">
        <v>1</v>
      </c>
      <c r="AO3908" s="10" t="s">
        <v>12042</v>
      </c>
      <c r="AP3908" t="str" cm="1">
        <f t="array" ref="AP3908">_xlfn.IFS(
  Table1[[#This Row],[Age]]&lt;=25, "18-25",
  Table1[[#This Row],[Age]]&lt;=35, "26-35",
  Table1[[#This Row],[Age]]&lt;=45, "36-45",
  Table1[[#This Row],[Age]]&lt;=60, "46-60",
  TRUE, "60+")</f>
        <v>26-35</v>
      </c>
    </row>
    <row r="3909" spans="1:42" x14ac:dyDescent="0.3">
      <c r="A3909">
        <v>3908</v>
      </c>
      <c r="B3909" t="s">
        <v>14</v>
      </c>
      <c r="C3909" t="s">
        <v>93</v>
      </c>
      <c r="D3909">
        <v>19</v>
      </c>
      <c r="E3909" t="s">
        <v>106</v>
      </c>
      <c r="F3909" t="s">
        <v>4015</v>
      </c>
      <c r="G3909" t="s">
        <v>5147</v>
      </c>
      <c r="H3909">
        <v>19458798761</v>
      </c>
      <c r="I3909" t="s">
        <v>6758</v>
      </c>
      <c r="J3909" t="s">
        <v>7292</v>
      </c>
      <c r="K3909">
        <v>4934.51</v>
      </c>
      <c r="L3909" s="12" t="s">
        <v>10386</v>
      </c>
      <c r="M3909" s="10" t="s">
        <v>11163</v>
      </c>
      <c r="N3909">
        <v>3908</v>
      </c>
      <c r="O3909">
        <v>45227</v>
      </c>
      <c r="P3909" t="s">
        <v>11403</v>
      </c>
      <c r="Q3909" s="16">
        <v>3360.72</v>
      </c>
      <c r="R3909">
        <v>8295.23</v>
      </c>
      <c r="S3909">
        <v>11</v>
      </c>
      <c r="T3909">
        <v>3908</v>
      </c>
      <c r="U3909">
        <v>44874.23</v>
      </c>
      <c r="V3909" t="s">
        <v>11413</v>
      </c>
      <c r="W3909">
        <v>2.14</v>
      </c>
      <c r="X3909">
        <v>60</v>
      </c>
      <c r="Y3909" t="s">
        <v>8027</v>
      </c>
      <c r="Z3909" t="s">
        <v>12011</v>
      </c>
      <c r="AA3909">
        <v>3908</v>
      </c>
      <c r="AB3909" t="s">
        <v>12015</v>
      </c>
      <c r="AC3909">
        <v>6675.12</v>
      </c>
      <c r="AD3909">
        <v>4029.16</v>
      </c>
      <c r="AE3909">
        <v>201.46</v>
      </c>
      <c r="AF3909" t="s">
        <v>11184</v>
      </c>
      <c r="AG3909" t="s">
        <v>11183</v>
      </c>
      <c r="AH3909">
        <v>1582</v>
      </c>
      <c r="AI3909">
        <v>3908</v>
      </c>
      <c r="AJ3909" t="s">
        <v>11175</v>
      </c>
      <c r="AK3909" t="s">
        <v>12029</v>
      </c>
      <c r="AL3909" t="s">
        <v>12031</v>
      </c>
      <c r="AM3909" t="s">
        <v>11056</v>
      </c>
      <c r="AN3909">
        <v>1</v>
      </c>
      <c r="AO3909" s="10" t="s">
        <v>12044</v>
      </c>
      <c r="AP3909" t="str" cm="1">
        <f t="array" ref="AP3909">_xlfn.IFS(
  Table1[[#This Row],[Age]]&lt;=25, "18-25",
  Table1[[#This Row],[Age]]&lt;=35, "26-35",
  Table1[[#This Row],[Age]]&lt;=45, "36-45",
  Table1[[#This Row],[Age]]&lt;=60, "46-60",
  TRUE, "60+")</f>
        <v>18-25</v>
      </c>
    </row>
    <row r="3910" spans="1:42" x14ac:dyDescent="0.3">
      <c r="A3910">
        <v>3909</v>
      </c>
      <c r="B3910" t="s">
        <v>42</v>
      </c>
      <c r="C3910" t="s">
        <v>68</v>
      </c>
      <c r="D3910">
        <v>60</v>
      </c>
      <c r="E3910" t="s">
        <v>106</v>
      </c>
      <c r="F3910" t="s">
        <v>4016</v>
      </c>
      <c r="G3910" t="s">
        <v>5112</v>
      </c>
      <c r="H3910">
        <v>19458798762</v>
      </c>
      <c r="I3910" t="s">
        <v>7098</v>
      </c>
      <c r="J3910" t="s">
        <v>7292</v>
      </c>
      <c r="K3910">
        <v>6146.11</v>
      </c>
      <c r="L3910" s="12" t="s">
        <v>9580</v>
      </c>
      <c r="M3910" s="10" t="s">
        <v>11193</v>
      </c>
      <c r="N3910">
        <v>3909</v>
      </c>
      <c r="O3910">
        <v>45202</v>
      </c>
      <c r="P3910" t="s">
        <v>11403</v>
      </c>
      <c r="Q3910" s="16">
        <v>566.16999999999996</v>
      </c>
      <c r="R3910">
        <v>5579.94</v>
      </c>
      <c r="S3910">
        <v>32</v>
      </c>
      <c r="T3910">
        <v>3909</v>
      </c>
      <c r="U3910">
        <v>41587.19</v>
      </c>
      <c r="V3910" t="s">
        <v>11412</v>
      </c>
      <c r="W3910">
        <v>1.47</v>
      </c>
      <c r="X3910">
        <v>12</v>
      </c>
      <c r="Y3910" t="s">
        <v>8268</v>
      </c>
      <c r="Z3910" t="s">
        <v>12010</v>
      </c>
      <c r="AA3910">
        <v>3909</v>
      </c>
      <c r="AB3910" t="s">
        <v>12017</v>
      </c>
      <c r="AC3910">
        <v>5185.63</v>
      </c>
      <c r="AD3910">
        <v>3955.92</v>
      </c>
      <c r="AE3910">
        <v>197.8</v>
      </c>
      <c r="AF3910" t="s">
        <v>11239</v>
      </c>
      <c r="AG3910" t="s">
        <v>11058</v>
      </c>
      <c r="AH3910">
        <v>9615</v>
      </c>
      <c r="AI3910">
        <v>3909</v>
      </c>
      <c r="AJ3910" t="s">
        <v>11203</v>
      </c>
      <c r="AK3910" t="s">
        <v>12029</v>
      </c>
      <c r="AL3910" t="s">
        <v>12031</v>
      </c>
      <c r="AM3910" t="s">
        <v>11097</v>
      </c>
      <c r="AN3910">
        <v>-1</v>
      </c>
      <c r="AO3910" s="10" t="s">
        <v>12044</v>
      </c>
      <c r="AP3910" t="str" cm="1">
        <f t="array" ref="AP3910">_xlfn.IFS(
  Table1[[#This Row],[Age]]&lt;=25, "18-25",
  Table1[[#This Row],[Age]]&lt;=35, "26-35",
  Table1[[#This Row],[Age]]&lt;=45, "36-45",
  Table1[[#This Row],[Age]]&lt;=60, "46-60",
  TRUE, "60+")</f>
        <v>46-60</v>
      </c>
    </row>
    <row r="3911" spans="1:42" x14ac:dyDescent="0.3">
      <c r="A3911">
        <v>3910</v>
      </c>
      <c r="B3911" t="s">
        <v>25</v>
      </c>
      <c r="C3911" t="s">
        <v>64</v>
      </c>
      <c r="D3911">
        <v>48</v>
      </c>
      <c r="E3911" t="s">
        <v>104</v>
      </c>
      <c r="F3911" t="s">
        <v>4017</v>
      </c>
      <c r="G3911" t="s">
        <v>5119</v>
      </c>
      <c r="H3911">
        <v>19458798763</v>
      </c>
      <c r="I3911" t="s">
        <v>7099</v>
      </c>
      <c r="J3911" t="s">
        <v>7291</v>
      </c>
      <c r="K3911">
        <v>8071.34</v>
      </c>
      <c r="L3911" s="12" t="s">
        <v>7788</v>
      </c>
      <c r="M3911" s="10" t="s">
        <v>11070</v>
      </c>
      <c r="N3911">
        <v>3910</v>
      </c>
      <c r="O3911">
        <v>44952</v>
      </c>
      <c r="P3911" t="s">
        <v>11402</v>
      </c>
      <c r="Q3911" s="16">
        <v>3899.15</v>
      </c>
      <c r="R3911">
        <v>11970.49</v>
      </c>
      <c r="S3911">
        <v>64</v>
      </c>
      <c r="T3911">
        <v>3910</v>
      </c>
      <c r="U3911">
        <v>38378.339999999997</v>
      </c>
      <c r="V3911" t="s">
        <v>11413</v>
      </c>
      <c r="W3911">
        <v>8.92</v>
      </c>
      <c r="X3911">
        <v>12</v>
      </c>
      <c r="Y3911" t="s">
        <v>11978</v>
      </c>
      <c r="Z3911" t="s">
        <v>12010</v>
      </c>
      <c r="AA3911">
        <v>3910</v>
      </c>
      <c r="AB3911" t="s">
        <v>12016</v>
      </c>
      <c r="AC3911">
        <v>9978.09</v>
      </c>
      <c r="AD3911">
        <v>118.07</v>
      </c>
      <c r="AE3911">
        <v>5.9</v>
      </c>
      <c r="AF3911" t="s">
        <v>11282</v>
      </c>
      <c r="AG3911" t="s">
        <v>11167</v>
      </c>
      <c r="AH3911">
        <v>7310</v>
      </c>
      <c r="AI3911">
        <v>3910</v>
      </c>
      <c r="AJ3911" t="s">
        <v>11386</v>
      </c>
      <c r="AK3911" t="s">
        <v>12027</v>
      </c>
      <c r="AL3911" t="s">
        <v>12031</v>
      </c>
      <c r="AM3911" t="s">
        <v>11191</v>
      </c>
      <c r="AN3911">
        <v>1</v>
      </c>
      <c r="AO3911" s="10" t="s">
        <v>12039</v>
      </c>
      <c r="AP3911" t="str" cm="1">
        <f t="array" ref="AP3911">_xlfn.IFS(
  Table1[[#This Row],[Age]]&lt;=25, "18-25",
  Table1[[#This Row],[Age]]&lt;=35, "26-35",
  Table1[[#This Row],[Age]]&lt;=45, "36-45",
  Table1[[#This Row],[Age]]&lt;=60, "46-60",
  TRUE, "60+")</f>
        <v>46-60</v>
      </c>
    </row>
    <row r="3912" spans="1:42" x14ac:dyDescent="0.3">
      <c r="A3912">
        <v>3911</v>
      </c>
      <c r="B3912" t="s">
        <v>7</v>
      </c>
      <c r="C3912" t="s">
        <v>99</v>
      </c>
      <c r="D3912">
        <v>33</v>
      </c>
      <c r="E3912" t="s">
        <v>105</v>
      </c>
      <c r="F3912" t="s">
        <v>4018</v>
      </c>
      <c r="G3912" t="s">
        <v>5127</v>
      </c>
      <c r="H3912">
        <v>19458798764</v>
      </c>
      <c r="I3912" t="s">
        <v>7100</v>
      </c>
      <c r="J3912" t="s">
        <v>7292</v>
      </c>
      <c r="K3912">
        <v>8189.96</v>
      </c>
      <c r="L3912" s="12" t="s">
        <v>10387</v>
      </c>
      <c r="M3912" s="10" t="s">
        <v>11209</v>
      </c>
      <c r="N3912">
        <v>3911</v>
      </c>
      <c r="O3912">
        <v>44965</v>
      </c>
      <c r="P3912" t="s">
        <v>11402</v>
      </c>
      <c r="Q3912" s="16">
        <v>2409.81</v>
      </c>
      <c r="R3912">
        <v>10599.77</v>
      </c>
      <c r="S3912">
        <v>45</v>
      </c>
      <c r="T3912">
        <v>3911</v>
      </c>
      <c r="U3912">
        <v>24477.54</v>
      </c>
      <c r="V3912" t="s">
        <v>11413</v>
      </c>
      <c r="W3912">
        <v>8.66</v>
      </c>
      <c r="X3912">
        <v>48</v>
      </c>
      <c r="Y3912" t="s">
        <v>11896</v>
      </c>
      <c r="Z3912" t="s">
        <v>12011</v>
      </c>
      <c r="AA3912">
        <v>3911</v>
      </c>
      <c r="AB3912" t="s">
        <v>12017</v>
      </c>
      <c r="AC3912">
        <v>9491.61</v>
      </c>
      <c r="AD3912">
        <v>1004.92</v>
      </c>
      <c r="AE3912">
        <v>50.25</v>
      </c>
      <c r="AF3912" t="s">
        <v>11333</v>
      </c>
      <c r="AG3912" t="s">
        <v>11046</v>
      </c>
      <c r="AH3912">
        <v>3522</v>
      </c>
      <c r="AI3912">
        <v>3911</v>
      </c>
      <c r="AJ3912" t="s">
        <v>11227</v>
      </c>
      <c r="AK3912" t="s">
        <v>12028</v>
      </c>
      <c r="AL3912" t="s">
        <v>12032</v>
      </c>
      <c r="AM3912" t="s">
        <v>11097</v>
      </c>
      <c r="AN3912">
        <v>1</v>
      </c>
      <c r="AO3912" s="10" t="s">
        <v>12045</v>
      </c>
      <c r="AP3912" t="str" cm="1">
        <f t="array" ref="AP3912">_xlfn.IFS(
  Table1[[#This Row],[Age]]&lt;=25, "18-25",
  Table1[[#This Row],[Age]]&lt;=35, "26-35",
  Table1[[#This Row],[Age]]&lt;=45, "36-45",
  Table1[[#This Row],[Age]]&lt;=60, "46-60",
  TRUE, "60+")</f>
        <v>26-35</v>
      </c>
    </row>
    <row r="3913" spans="1:42" x14ac:dyDescent="0.3">
      <c r="A3913">
        <v>3912</v>
      </c>
      <c r="B3913" t="s">
        <v>27</v>
      </c>
      <c r="C3913" t="s">
        <v>76</v>
      </c>
      <c r="D3913">
        <v>64</v>
      </c>
      <c r="E3913" t="s">
        <v>105</v>
      </c>
      <c r="F3913" t="s">
        <v>4019</v>
      </c>
      <c r="G3913" t="s">
        <v>5109</v>
      </c>
      <c r="H3913">
        <v>19458798765</v>
      </c>
      <c r="I3913" t="s">
        <v>5588</v>
      </c>
      <c r="J3913" t="s">
        <v>7292</v>
      </c>
      <c r="K3913">
        <v>8505.58</v>
      </c>
      <c r="L3913" s="12" t="s">
        <v>10388</v>
      </c>
      <c r="M3913" s="10" t="s">
        <v>11084</v>
      </c>
      <c r="N3913">
        <v>3912</v>
      </c>
      <c r="O3913">
        <v>45172</v>
      </c>
      <c r="P3913" t="s">
        <v>11403</v>
      </c>
      <c r="Q3913" s="16">
        <v>2052.75</v>
      </c>
      <c r="R3913">
        <v>6452.83</v>
      </c>
      <c r="S3913">
        <v>79</v>
      </c>
      <c r="T3913">
        <v>3912</v>
      </c>
      <c r="U3913">
        <v>21832.26</v>
      </c>
      <c r="V3913" t="s">
        <v>11412</v>
      </c>
      <c r="W3913">
        <v>4.91</v>
      </c>
      <c r="X3913">
        <v>12</v>
      </c>
      <c r="Y3913" t="s">
        <v>9473</v>
      </c>
      <c r="Z3913" t="s">
        <v>12011</v>
      </c>
      <c r="AA3913">
        <v>3912</v>
      </c>
      <c r="AB3913" t="s">
        <v>12017</v>
      </c>
      <c r="AC3913">
        <v>5867.15</v>
      </c>
      <c r="AD3913">
        <v>3688.46</v>
      </c>
      <c r="AE3913">
        <v>184.42</v>
      </c>
      <c r="AF3913" t="s">
        <v>11354</v>
      </c>
      <c r="AG3913" t="s">
        <v>11089</v>
      </c>
      <c r="AH3913">
        <v>2820</v>
      </c>
      <c r="AI3913">
        <v>3912</v>
      </c>
      <c r="AJ3913" t="s">
        <v>11362</v>
      </c>
      <c r="AK3913" t="s">
        <v>12029</v>
      </c>
      <c r="AL3913" t="s">
        <v>12031</v>
      </c>
      <c r="AM3913" t="s">
        <v>11395</v>
      </c>
      <c r="AN3913">
        <v>1</v>
      </c>
      <c r="AO3913" s="10" t="s">
        <v>12042</v>
      </c>
      <c r="AP3913" t="str" cm="1">
        <f t="array" ref="AP3913">_xlfn.IFS(
  Table1[[#This Row],[Age]]&lt;=25, "18-25",
  Table1[[#This Row],[Age]]&lt;=35, "26-35",
  Table1[[#This Row],[Age]]&lt;=45, "36-45",
  Table1[[#This Row],[Age]]&lt;=60, "46-60",
  TRUE, "60+")</f>
        <v>60+</v>
      </c>
    </row>
    <row r="3914" spans="1:42" x14ac:dyDescent="0.3">
      <c r="A3914">
        <v>3913</v>
      </c>
      <c r="B3914" t="s">
        <v>21</v>
      </c>
      <c r="C3914" t="s">
        <v>70</v>
      </c>
      <c r="D3914">
        <v>50</v>
      </c>
      <c r="E3914" t="s">
        <v>105</v>
      </c>
      <c r="F3914" t="s">
        <v>4020</v>
      </c>
      <c r="G3914" t="s">
        <v>5140</v>
      </c>
      <c r="H3914">
        <v>19458798766</v>
      </c>
      <c r="I3914" t="s">
        <v>5913</v>
      </c>
      <c r="J3914" t="s">
        <v>7291</v>
      </c>
      <c r="K3914">
        <v>2109.4</v>
      </c>
      <c r="L3914" s="12" t="s">
        <v>10389</v>
      </c>
      <c r="M3914" s="10" t="s">
        <v>11075</v>
      </c>
      <c r="N3914">
        <v>3913</v>
      </c>
      <c r="O3914">
        <v>45077</v>
      </c>
      <c r="P3914" t="s">
        <v>11402</v>
      </c>
      <c r="Q3914" s="16">
        <v>55.64</v>
      </c>
      <c r="R3914">
        <v>2165.04</v>
      </c>
      <c r="S3914">
        <v>54</v>
      </c>
      <c r="T3914">
        <v>3913</v>
      </c>
      <c r="U3914">
        <v>21842.86</v>
      </c>
      <c r="V3914" t="s">
        <v>11412</v>
      </c>
      <c r="W3914">
        <v>1.79</v>
      </c>
      <c r="X3914">
        <v>36</v>
      </c>
      <c r="Y3914" t="s">
        <v>8393</v>
      </c>
      <c r="Z3914" t="s">
        <v>12012</v>
      </c>
      <c r="AA3914">
        <v>3913</v>
      </c>
      <c r="AB3914" t="s">
        <v>12015</v>
      </c>
      <c r="AC3914">
        <v>8338.44</v>
      </c>
      <c r="AD3914">
        <v>365.86</v>
      </c>
      <c r="AE3914">
        <v>18.29</v>
      </c>
      <c r="AF3914" t="s">
        <v>11248</v>
      </c>
      <c r="AG3914" t="s">
        <v>11187</v>
      </c>
      <c r="AH3914">
        <v>1624</v>
      </c>
      <c r="AI3914">
        <v>3913</v>
      </c>
      <c r="AJ3914" t="s">
        <v>11323</v>
      </c>
      <c r="AK3914" t="s">
        <v>12029</v>
      </c>
      <c r="AL3914" t="s">
        <v>12032</v>
      </c>
      <c r="AM3914" t="s">
        <v>11158</v>
      </c>
      <c r="AN3914">
        <v>1</v>
      </c>
      <c r="AO3914" s="10" t="s">
        <v>12046</v>
      </c>
      <c r="AP3914" t="str" cm="1">
        <f t="array" ref="AP3914">_xlfn.IFS(
  Table1[[#This Row],[Age]]&lt;=25, "18-25",
  Table1[[#This Row],[Age]]&lt;=35, "26-35",
  Table1[[#This Row],[Age]]&lt;=45, "36-45",
  Table1[[#This Row],[Age]]&lt;=60, "46-60",
  TRUE, "60+")</f>
        <v>46-60</v>
      </c>
    </row>
    <row r="3915" spans="1:42" x14ac:dyDescent="0.3">
      <c r="A3915">
        <v>3914</v>
      </c>
      <c r="B3915" t="s">
        <v>16</v>
      </c>
      <c r="C3915" t="s">
        <v>95</v>
      </c>
      <c r="D3915">
        <v>38</v>
      </c>
      <c r="E3915" t="s">
        <v>105</v>
      </c>
      <c r="F3915" t="s">
        <v>4021</v>
      </c>
      <c r="G3915" t="s">
        <v>5132</v>
      </c>
      <c r="H3915">
        <v>19458798767</v>
      </c>
      <c r="I3915" t="s">
        <v>6259</v>
      </c>
      <c r="J3915" t="s">
        <v>7292</v>
      </c>
      <c r="K3915">
        <v>705.09</v>
      </c>
      <c r="L3915" s="12" t="s">
        <v>10390</v>
      </c>
      <c r="M3915" s="10" t="s">
        <v>11146</v>
      </c>
      <c r="N3915">
        <v>3914</v>
      </c>
      <c r="O3915">
        <v>45134</v>
      </c>
      <c r="P3915" t="s">
        <v>11402</v>
      </c>
      <c r="Q3915" s="16">
        <v>3265.85</v>
      </c>
      <c r="R3915">
        <v>3970.94</v>
      </c>
      <c r="S3915">
        <v>6</v>
      </c>
      <c r="T3915">
        <v>3914</v>
      </c>
      <c r="U3915">
        <v>13826.6</v>
      </c>
      <c r="V3915" t="s">
        <v>11411</v>
      </c>
      <c r="W3915">
        <v>4.51</v>
      </c>
      <c r="X3915">
        <v>24</v>
      </c>
      <c r="Y3915" t="s">
        <v>8979</v>
      </c>
      <c r="Z3915" t="s">
        <v>12010</v>
      </c>
      <c r="AA3915">
        <v>3914</v>
      </c>
      <c r="AB3915" t="s">
        <v>12016</v>
      </c>
      <c r="AC3915">
        <v>8769.25</v>
      </c>
      <c r="AD3915">
        <v>2078.4499999999998</v>
      </c>
      <c r="AE3915">
        <v>103.92</v>
      </c>
      <c r="AF3915" t="s">
        <v>11144</v>
      </c>
      <c r="AG3915" t="s">
        <v>11069</v>
      </c>
      <c r="AH3915">
        <v>5082</v>
      </c>
      <c r="AI3915">
        <v>3914</v>
      </c>
      <c r="AJ3915" t="s">
        <v>11262</v>
      </c>
      <c r="AK3915" t="s">
        <v>12029</v>
      </c>
      <c r="AL3915" t="s">
        <v>12032</v>
      </c>
      <c r="AM3915" t="s">
        <v>11305</v>
      </c>
      <c r="AN3915">
        <v>1</v>
      </c>
      <c r="AO3915" s="10" t="s">
        <v>12038</v>
      </c>
      <c r="AP3915" t="str" cm="1">
        <f t="array" ref="AP3915">_xlfn.IFS(
  Table1[[#This Row],[Age]]&lt;=25, "18-25",
  Table1[[#This Row],[Age]]&lt;=35, "26-35",
  Table1[[#This Row],[Age]]&lt;=45, "36-45",
  Table1[[#This Row],[Age]]&lt;=60, "46-60",
  TRUE, "60+")</f>
        <v>36-45</v>
      </c>
    </row>
    <row r="3916" spans="1:42" x14ac:dyDescent="0.3">
      <c r="A3916">
        <v>3915</v>
      </c>
      <c r="B3916" t="s">
        <v>46</v>
      </c>
      <c r="C3916" t="s">
        <v>57</v>
      </c>
      <c r="D3916">
        <v>34</v>
      </c>
      <c r="E3916" t="s">
        <v>106</v>
      </c>
      <c r="F3916" t="s">
        <v>4022</v>
      </c>
      <c r="G3916" t="s">
        <v>5137</v>
      </c>
      <c r="H3916">
        <v>19458798768</v>
      </c>
      <c r="I3916" t="s">
        <v>7101</v>
      </c>
      <c r="J3916" t="s">
        <v>7292</v>
      </c>
      <c r="K3916">
        <v>8377.77</v>
      </c>
      <c r="L3916" s="12" t="s">
        <v>10391</v>
      </c>
      <c r="M3916" s="10" t="s">
        <v>11057</v>
      </c>
      <c r="N3916">
        <v>3915</v>
      </c>
      <c r="O3916">
        <v>45079</v>
      </c>
      <c r="P3916" t="s">
        <v>11403</v>
      </c>
      <c r="Q3916" s="16">
        <v>4146.72</v>
      </c>
      <c r="R3916">
        <v>4231.05</v>
      </c>
      <c r="S3916">
        <v>26</v>
      </c>
      <c r="T3916">
        <v>3915</v>
      </c>
      <c r="U3916">
        <v>30804.62</v>
      </c>
      <c r="V3916" t="s">
        <v>11411</v>
      </c>
      <c r="W3916">
        <v>7.84</v>
      </c>
      <c r="X3916">
        <v>36</v>
      </c>
      <c r="Y3916" t="s">
        <v>11993</v>
      </c>
      <c r="Z3916" t="s">
        <v>12011</v>
      </c>
      <c r="AA3916">
        <v>3915</v>
      </c>
      <c r="AB3916" t="s">
        <v>12015</v>
      </c>
      <c r="AC3916">
        <v>1250.83</v>
      </c>
      <c r="AD3916">
        <v>4802.7299999999996</v>
      </c>
      <c r="AE3916">
        <v>240.14</v>
      </c>
      <c r="AF3916" t="s">
        <v>11059</v>
      </c>
      <c r="AG3916" t="s">
        <v>11077</v>
      </c>
      <c r="AH3916">
        <v>5594</v>
      </c>
      <c r="AI3916">
        <v>3915</v>
      </c>
      <c r="AJ3916" t="s">
        <v>11301</v>
      </c>
      <c r="AK3916" t="s">
        <v>12029</v>
      </c>
      <c r="AL3916" t="s">
        <v>12032</v>
      </c>
      <c r="AM3916" t="s">
        <v>11098</v>
      </c>
      <c r="AN3916">
        <v>1</v>
      </c>
      <c r="AO3916" s="10" t="s">
        <v>12043</v>
      </c>
      <c r="AP3916" t="str" cm="1">
        <f t="array" ref="AP3916">_xlfn.IFS(
  Table1[[#This Row],[Age]]&lt;=25, "18-25",
  Table1[[#This Row],[Age]]&lt;=35, "26-35",
  Table1[[#This Row],[Age]]&lt;=45, "36-45",
  Table1[[#This Row],[Age]]&lt;=60, "46-60",
  TRUE, "60+")</f>
        <v>26-35</v>
      </c>
    </row>
    <row r="3917" spans="1:42" x14ac:dyDescent="0.3">
      <c r="A3917">
        <v>3916</v>
      </c>
      <c r="B3917" t="s">
        <v>11</v>
      </c>
      <c r="C3917" t="s">
        <v>92</v>
      </c>
      <c r="D3917">
        <v>52</v>
      </c>
      <c r="E3917" t="s">
        <v>105</v>
      </c>
      <c r="F3917" t="s">
        <v>4023</v>
      </c>
      <c r="G3917" t="s">
        <v>5148</v>
      </c>
      <c r="H3917">
        <v>19458798769</v>
      </c>
      <c r="I3917" t="s">
        <v>6691</v>
      </c>
      <c r="J3917" t="s">
        <v>7291</v>
      </c>
      <c r="K3917">
        <v>518.75</v>
      </c>
      <c r="L3917" s="12" t="s">
        <v>8113</v>
      </c>
      <c r="M3917" s="10" t="s">
        <v>11060</v>
      </c>
      <c r="N3917">
        <v>3916</v>
      </c>
      <c r="O3917">
        <v>45042</v>
      </c>
      <c r="P3917" t="s">
        <v>11404</v>
      </c>
      <c r="Q3917" s="16">
        <v>1448.6</v>
      </c>
      <c r="R3917">
        <v>-929.85</v>
      </c>
      <c r="S3917">
        <v>8</v>
      </c>
      <c r="T3917">
        <v>3916</v>
      </c>
      <c r="U3917">
        <v>3894.9</v>
      </c>
      <c r="V3917" t="s">
        <v>11412</v>
      </c>
      <c r="W3917">
        <v>6.95</v>
      </c>
      <c r="X3917">
        <v>12</v>
      </c>
      <c r="Y3917" t="s">
        <v>9512</v>
      </c>
      <c r="Z3917" t="s">
        <v>12011</v>
      </c>
      <c r="AA3917">
        <v>3916</v>
      </c>
      <c r="AB3917" t="s">
        <v>12017</v>
      </c>
      <c r="AC3917">
        <v>9281.0400000000009</v>
      </c>
      <c r="AD3917">
        <v>2893.28</v>
      </c>
      <c r="AE3917">
        <v>144.66</v>
      </c>
      <c r="AF3917" t="s">
        <v>11137</v>
      </c>
      <c r="AG3917" t="s">
        <v>11342</v>
      </c>
      <c r="AH3917">
        <v>8690</v>
      </c>
      <c r="AI3917">
        <v>3916</v>
      </c>
      <c r="AJ3917" t="s">
        <v>11277</v>
      </c>
      <c r="AK3917" t="s">
        <v>12027</v>
      </c>
      <c r="AL3917" t="s">
        <v>12031</v>
      </c>
      <c r="AM3917" t="s">
        <v>11288</v>
      </c>
      <c r="AN3917">
        <v>1</v>
      </c>
      <c r="AO3917" s="10" t="s">
        <v>12037</v>
      </c>
      <c r="AP3917" t="str" cm="1">
        <f t="array" ref="AP3917">_xlfn.IFS(
  Table1[[#This Row],[Age]]&lt;=25, "18-25",
  Table1[[#This Row],[Age]]&lt;=35, "26-35",
  Table1[[#This Row],[Age]]&lt;=45, "36-45",
  Table1[[#This Row],[Age]]&lt;=60, "46-60",
  TRUE, "60+")</f>
        <v>46-60</v>
      </c>
    </row>
    <row r="3918" spans="1:42" x14ac:dyDescent="0.3">
      <c r="A3918">
        <v>3917</v>
      </c>
      <c r="B3918" t="s">
        <v>38</v>
      </c>
      <c r="C3918" t="s">
        <v>77</v>
      </c>
      <c r="D3918">
        <v>68</v>
      </c>
      <c r="E3918" t="s">
        <v>105</v>
      </c>
      <c r="F3918" t="s">
        <v>4024</v>
      </c>
      <c r="G3918" t="s">
        <v>5126</v>
      </c>
      <c r="H3918">
        <v>19458798770</v>
      </c>
      <c r="I3918" t="s">
        <v>5948</v>
      </c>
      <c r="J3918" t="s">
        <v>7292</v>
      </c>
      <c r="K3918">
        <v>2213.56</v>
      </c>
      <c r="L3918" s="12" t="s">
        <v>10133</v>
      </c>
      <c r="M3918" s="10" t="s">
        <v>11370</v>
      </c>
      <c r="N3918">
        <v>3917</v>
      </c>
      <c r="O3918">
        <v>45127</v>
      </c>
      <c r="P3918" t="s">
        <v>11404</v>
      </c>
      <c r="Q3918" s="16">
        <v>68.73</v>
      </c>
      <c r="R3918">
        <v>2282.29</v>
      </c>
      <c r="S3918">
        <v>8</v>
      </c>
      <c r="T3918">
        <v>3917</v>
      </c>
      <c r="U3918">
        <v>33280.410000000003</v>
      </c>
      <c r="V3918" t="s">
        <v>11413</v>
      </c>
      <c r="W3918">
        <v>8.7899999999999991</v>
      </c>
      <c r="X3918">
        <v>60</v>
      </c>
      <c r="Y3918" t="s">
        <v>11507</v>
      </c>
      <c r="Z3918" t="s">
        <v>12010</v>
      </c>
      <c r="AA3918">
        <v>3917</v>
      </c>
      <c r="AB3918" t="s">
        <v>12015</v>
      </c>
      <c r="AC3918">
        <v>8743.84</v>
      </c>
      <c r="AD3918">
        <v>2154.19</v>
      </c>
      <c r="AE3918">
        <v>107.71</v>
      </c>
      <c r="AF3918" t="s">
        <v>11195</v>
      </c>
      <c r="AG3918" t="s">
        <v>11070</v>
      </c>
      <c r="AH3918">
        <v>5517</v>
      </c>
      <c r="AI3918">
        <v>3917</v>
      </c>
      <c r="AJ3918" t="s">
        <v>11050</v>
      </c>
      <c r="AK3918" t="s">
        <v>12028</v>
      </c>
      <c r="AL3918" t="s">
        <v>12031</v>
      </c>
      <c r="AM3918" t="s">
        <v>11363</v>
      </c>
      <c r="AN3918">
        <v>1</v>
      </c>
      <c r="AO3918" s="10" t="s">
        <v>12038</v>
      </c>
      <c r="AP3918" t="str" cm="1">
        <f t="array" ref="AP3918">_xlfn.IFS(
  Table1[[#This Row],[Age]]&lt;=25, "18-25",
  Table1[[#This Row],[Age]]&lt;=35, "26-35",
  Table1[[#This Row],[Age]]&lt;=45, "36-45",
  Table1[[#This Row],[Age]]&lt;=60, "46-60",
  TRUE, "60+")</f>
        <v>60+</v>
      </c>
    </row>
    <row r="3919" spans="1:42" x14ac:dyDescent="0.3">
      <c r="A3919">
        <v>3918</v>
      </c>
      <c r="B3919" t="s">
        <v>18</v>
      </c>
      <c r="C3919" t="s">
        <v>58</v>
      </c>
      <c r="D3919">
        <v>69</v>
      </c>
      <c r="E3919" t="s">
        <v>106</v>
      </c>
      <c r="F3919" t="s">
        <v>4025</v>
      </c>
      <c r="G3919" t="s">
        <v>5148</v>
      </c>
      <c r="H3919">
        <v>19458798771</v>
      </c>
      <c r="I3919" t="s">
        <v>7102</v>
      </c>
      <c r="J3919" t="s">
        <v>7292</v>
      </c>
      <c r="K3919">
        <v>5309.37</v>
      </c>
      <c r="L3919" s="12" t="s">
        <v>10392</v>
      </c>
      <c r="M3919" s="10" t="s">
        <v>11346</v>
      </c>
      <c r="N3919">
        <v>3918</v>
      </c>
      <c r="O3919">
        <v>45107</v>
      </c>
      <c r="P3919" t="s">
        <v>11403</v>
      </c>
      <c r="Q3919" s="16">
        <v>3878.83</v>
      </c>
      <c r="R3919">
        <v>1430.54</v>
      </c>
      <c r="S3919">
        <v>38</v>
      </c>
      <c r="T3919">
        <v>3918</v>
      </c>
      <c r="U3919">
        <v>26179.02</v>
      </c>
      <c r="V3919" t="s">
        <v>11412</v>
      </c>
      <c r="W3919">
        <v>7.76</v>
      </c>
      <c r="X3919">
        <v>36</v>
      </c>
      <c r="Y3919" t="s">
        <v>11684</v>
      </c>
      <c r="Z3919" t="s">
        <v>12010</v>
      </c>
      <c r="AA3919">
        <v>3918</v>
      </c>
      <c r="AB3919" t="s">
        <v>12015</v>
      </c>
      <c r="AC3919">
        <v>8370.02</v>
      </c>
      <c r="AD3919">
        <v>4803.93</v>
      </c>
      <c r="AE3919">
        <v>240.2</v>
      </c>
      <c r="AF3919" t="s">
        <v>11228</v>
      </c>
      <c r="AG3919" t="s">
        <v>11371</v>
      </c>
      <c r="AH3919">
        <v>473</v>
      </c>
      <c r="AI3919">
        <v>3918</v>
      </c>
      <c r="AJ3919" t="s">
        <v>11043</v>
      </c>
      <c r="AK3919" t="s">
        <v>12027</v>
      </c>
      <c r="AL3919" t="s">
        <v>12032</v>
      </c>
      <c r="AM3919" t="s">
        <v>11129</v>
      </c>
      <c r="AN3919">
        <v>1</v>
      </c>
      <c r="AO3919" s="10" t="s">
        <v>12043</v>
      </c>
      <c r="AP3919" t="str" cm="1">
        <f t="array" ref="AP3919">_xlfn.IFS(
  Table1[[#This Row],[Age]]&lt;=25, "18-25",
  Table1[[#This Row],[Age]]&lt;=35, "26-35",
  Table1[[#This Row],[Age]]&lt;=45, "36-45",
  Table1[[#This Row],[Age]]&lt;=60, "46-60",
  TRUE, "60+")</f>
        <v>60+</v>
      </c>
    </row>
    <row r="3920" spans="1:42" x14ac:dyDescent="0.3">
      <c r="A3920">
        <v>3919</v>
      </c>
      <c r="B3920" t="s">
        <v>18</v>
      </c>
      <c r="C3920" t="s">
        <v>61</v>
      </c>
      <c r="D3920">
        <v>24</v>
      </c>
      <c r="E3920" t="s">
        <v>106</v>
      </c>
      <c r="F3920" t="s">
        <v>4026</v>
      </c>
      <c r="G3920" t="s">
        <v>5148</v>
      </c>
      <c r="H3920">
        <v>19458798772</v>
      </c>
      <c r="I3920" t="s">
        <v>6497</v>
      </c>
      <c r="J3920" t="s">
        <v>7291</v>
      </c>
      <c r="K3920">
        <v>8568.7900000000009</v>
      </c>
      <c r="L3920" s="12" t="s">
        <v>10393</v>
      </c>
      <c r="M3920" s="10" t="s">
        <v>11137</v>
      </c>
      <c r="N3920">
        <v>3919</v>
      </c>
      <c r="O3920">
        <v>45207</v>
      </c>
      <c r="P3920" t="s">
        <v>11402</v>
      </c>
      <c r="Q3920" s="16">
        <v>3181.97</v>
      </c>
      <c r="R3920">
        <v>11750.76</v>
      </c>
      <c r="S3920">
        <v>8</v>
      </c>
      <c r="T3920">
        <v>3919</v>
      </c>
      <c r="U3920">
        <v>41009.49</v>
      </c>
      <c r="V3920" t="s">
        <v>11413</v>
      </c>
      <c r="W3920">
        <v>3.97</v>
      </c>
      <c r="X3920">
        <v>12</v>
      </c>
      <c r="Y3920" t="s">
        <v>10117</v>
      </c>
      <c r="Z3920" t="s">
        <v>12010</v>
      </c>
      <c r="AA3920">
        <v>3919</v>
      </c>
      <c r="AB3920" t="s">
        <v>12016</v>
      </c>
      <c r="AC3920">
        <v>6108.75</v>
      </c>
      <c r="AD3920">
        <v>2532.35</v>
      </c>
      <c r="AE3920">
        <v>126.62</v>
      </c>
      <c r="AF3920" t="s">
        <v>11329</v>
      </c>
      <c r="AG3920" t="s">
        <v>11255</v>
      </c>
      <c r="AH3920">
        <v>2731</v>
      </c>
      <c r="AI3920">
        <v>3919</v>
      </c>
      <c r="AJ3920" t="s">
        <v>11124</v>
      </c>
      <c r="AK3920" t="s">
        <v>12029</v>
      </c>
      <c r="AL3920" t="s">
        <v>12032</v>
      </c>
      <c r="AM3920" t="s">
        <v>11247</v>
      </c>
      <c r="AN3920">
        <v>1</v>
      </c>
      <c r="AO3920" s="10" t="s">
        <v>12044</v>
      </c>
      <c r="AP3920" t="str" cm="1">
        <f t="array" ref="AP3920">_xlfn.IFS(
  Table1[[#This Row],[Age]]&lt;=25, "18-25",
  Table1[[#This Row],[Age]]&lt;=35, "26-35",
  Table1[[#This Row],[Age]]&lt;=45, "36-45",
  Table1[[#This Row],[Age]]&lt;=60, "46-60",
  TRUE, "60+")</f>
        <v>18-25</v>
      </c>
    </row>
    <row r="3921" spans="1:42" x14ac:dyDescent="0.3">
      <c r="A3921">
        <v>3920</v>
      </c>
      <c r="B3921" t="s">
        <v>28</v>
      </c>
      <c r="C3921" t="s">
        <v>39</v>
      </c>
      <c r="D3921">
        <v>46</v>
      </c>
      <c r="E3921" t="s">
        <v>106</v>
      </c>
      <c r="F3921" t="s">
        <v>4027</v>
      </c>
      <c r="G3921" t="s">
        <v>5138</v>
      </c>
      <c r="H3921">
        <v>19458798773</v>
      </c>
      <c r="I3921" t="s">
        <v>6106</v>
      </c>
      <c r="J3921" t="s">
        <v>7292</v>
      </c>
      <c r="K3921">
        <v>8978.1299999999992</v>
      </c>
      <c r="L3921" s="12" t="s">
        <v>10394</v>
      </c>
      <c r="M3921" s="10" t="s">
        <v>11200</v>
      </c>
      <c r="N3921">
        <v>3920</v>
      </c>
      <c r="O3921">
        <v>45100</v>
      </c>
      <c r="P3921" t="s">
        <v>11402</v>
      </c>
      <c r="Q3921" s="16">
        <v>3886.67</v>
      </c>
      <c r="R3921">
        <v>5091.46</v>
      </c>
      <c r="S3921">
        <v>17</v>
      </c>
      <c r="T3921">
        <v>3920</v>
      </c>
      <c r="U3921">
        <v>48664.35</v>
      </c>
      <c r="V3921" t="s">
        <v>11411</v>
      </c>
      <c r="W3921">
        <v>4.07</v>
      </c>
      <c r="X3921">
        <v>60</v>
      </c>
      <c r="Y3921" t="s">
        <v>8270</v>
      </c>
      <c r="Z3921" t="s">
        <v>12012</v>
      </c>
      <c r="AA3921">
        <v>3920</v>
      </c>
      <c r="AB3921" t="s">
        <v>12016</v>
      </c>
      <c r="AC3921">
        <v>3050</v>
      </c>
      <c r="AD3921">
        <v>3009.11</v>
      </c>
      <c r="AE3921">
        <v>150.46</v>
      </c>
      <c r="AF3921" t="s">
        <v>11070</v>
      </c>
      <c r="AG3921" t="s">
        <v>11224</v>
      </c>
      <c r="AH3921">
        <v>7404</v>
      </c>
      <c r="AI3921">
        <v>3920</v>
      </c>
      <c r="AJ3921" t="s">
        <v>11055</v>
      </c>
      <c r="AK3921" t="s">
        <v>12029</v>
      </c>
      <c r="AL3921" t="s">
        <v>12031</v>
      </c>
      <c r="AM3921" t="s">
        <v>11375</v>
      </c>
      <c r="AN3921">
        <v>1</v>
      </c>
      <c r="AO3921" s="10" t="s">
        <v>12043</v>
      </c>
      <c r="AP3921" t="str" cm="1">
        <f t="array" ref="AP3921">_xlfn.IFS(
  Table1[[#This Row],[Age]]&lt;=25, "18-25",
  Table1[[#This Row],[Age]]&lt;=35, "26-35",
  Table1[[#This Row],[Age]]&lt;=45, "36-45",
  Table1[[#This Row],[Age]]&lt;=60, "46-60",
  TRUE, "60+")</f>
        <v>46-60</v>
      </c>
    </row>
    <row r="3922" spans="1:42" x14ac:dyDescent="0.3">
      <c r="A3922">
        <v>3921</v>
      </c>
      <c r="B3922" t="s">
        <v>38</v>
      </c>
      <c r="C3922" t="s">
        <v>96</v>
      </c>
      <c r="D3922">
        <v>28</v>
      </c>
      <c r="E3922" t="s">
        <v>105</v>
      </c>
      <c r="F3922" t="s">
        <v>4028</v>
      </c>
      <c r="G3922" t="s">
        <v>5125</v>
      </c>
      <c r="H3922">
        <v>19458798774</v>
      </c>
      <c r="I3922" t="s">
        <v>6778</v>
      </c>
      <c r="J3922" t="s">
        <v>7292</v>
      </c>
      <c r="K3922">
        <v>6317.7</v>
      </c>
      <c r="L3922" s="12" t="s">
        <v>9282</v>
      </c>
      <c r="M3922" s="10" t="s">
        <v>11204</v>
      </c>
      <c r="N3922">
        <v>3921</v>
      </c>
      <c r="O3922">
        <v>45081</v>
      </c>
      <c r="P3922" t="s">
        <v>11403</v>
      </c>
      <c r="Q3922" s="16">
        <v>2696.2</v>
      </c>
      <c r="R3922">
        <v>9013.9</v>
      </c>
      <c r="S3922">
        <v>83</v>
      </c>
      <c r="T3922">
        <v>3921</v>
      </c>
      <c r="U3922">
        <v>43953.9</v>
      </c>
      <c r="V3922" t="s">
        <v>11412</v>
      </c>
      <c r="W3922">
        <v>6.83</v>
      </c>
      <c r="X3922">
        <v>48</v>
      </c>
      <c r="Y3922" t="s">
        <v>11682</v>
      </c>
      <c r="Z3922" t="s">
        <v>12012</v>
      </c>
      <c r="AA3922">
        <v>3921</v>
      </c>
      <c r="AB3922" t="s">
        <v>12016</v>
      </c>
      <c r="AC3922">
        <v>5513.68</v>
      </c>
      <c r="AD3922">
        <v>2561.87</v>
      </c>
      <c r="AE3922">
        <v>128.09</v>
      </c>
      <c r="AF3922" t="s">
        <v>11187</v>
      </c>
      <c r="AG3922" t="s">
        <v>11041</v>
      </c>
      <c r="AH3922">
        <v>9507</v>
      </c>
      <c r="AI3922">
        <v>3921</v>
      </c>
      <c r="AJ3922" t="s">
        <v>11231</v>
      </c>
      <c r="AK3922" t="s">
        <v>12029</v>
      </c>
      <c r="AL3922" t="s">
        <v>12032</v>
      </c>
      <c r="AM3922" t="s">
        <v>11160</v>
      </c>
      <c r="AN3922">
        <v>1</v>
      </c>
      <c r="AO3922" s="10" t="s">
        <v>12043</v>
      </c>
      <c r="AP3922" t="str" cm="1">
        <f t="array" ref="AP3922">_xlfn.IFS(
  Table1[[#This Row],[Age]]&lt;=25, "18-25",
  Table1[[#This Row],[Age]]&lt;=35, "26-35",
  Table1[[#This Row],[Age]]&lt;=45, "36-45",
  Table1[[#This Row],[Age]]&lt;=60, "46-60",
  TRUE, "60+")</f>
        <v>26-35</v>
      </c>
    </row>
    <row r="3923" spans="1:42" x14ac:dyDescent="0.3">
      <c r="A3923">
        <v>3922</v>
      </c>
      <c r="B3923" t="s">
        <v>8</v>
      </c>
      <c r="C3923" t="s">
        <v>94</v>
      </c>
      <c r="D3923">
        <v>47</v>
      </c>
      <c r="E3923" t="s">
        <v>106</v>
      </c>
      <c r="F3923" t="s">
        <v>4029</v>
      </c>
      <c r="G3923" t="s">
        <v>5142</v>
      </c>
      <c r="H3923">
        <v>19458798775</v>
      </c>
      <c r="I3923" t="s">
        <v>7103</v>
      </c>
      <c r="J3923" t="s">
        <v>7292</v>
      </c>
      <c r="K3923">
        <v>9670.91</v>
      </c>
      <c r="L3923" s="12" t="s">
        <v>10395</v>
      </c>
      <c r="M3923" s="10" t="s">
        <v>11167</v>
      </c>
      <c r="N3923">
        <v>3922</v>
      </c>
      <c r="O3923">
        <v>45282</v>
      </c>
      <c r="P3923" t="s">
        <v>11403</v>
      </c>
      <c r="Q3923" s="16">
        <v>2310.12</v>
      </c>
      <c r="R3923">
        <v>7360.79</v>
      </c>
      <c r="S3923">
        <v>3</v>
      </c>
      <c r="T3923">
        <v>3922</v>
      </c>
      <c r="U3923">
        <v>36276.28</v>
      </c>
      <c r="V3923" t="s">
        <v>11412</v>
      </c>
      <c r="W3923">
        <v>3.79</v>
      </c>
      <c r="X3923">
        <v>24</v>
      </c>
      <c r="Y3923" t="s">
        <v>11865</v>
      </c>
      <c r="Z3923" t="s">
        <v>12012</v>
      </c>
      <c r="AA3923">
        <v>3922</v>
      </c>
      <c r="AB3923" t="s">
        <v>12016</v>
      </c>
      <c r="AC3923">
        <v>8194.14</v>
      </c>
      <c r="AD3923">
        <v>3751.7</v>
      </c>
      <c r="AE3923">
        <v>187.58</v>
      </c>
      <c r="AF3923" t="s">
        <v>11193</v>
      </c>
      <c r="AG3923" t="s">
        <v>11211</v>
      </c>
      <c r="AH3923">
        <v>9430</v>
      </c>
      <c r="AI3923">
        <v>3922</v>
      </c>
      <c r="AJ3923" t="s">
        <v>11265</v>
      </c>
      <c r="AK3923" t="s">
        <v>12028</v>
      </c>
      <c r="AL3923" t="s">
        <v>12031</v>
      </c>
      <c r="AM3923" t="s">
        <v>11135</v>
      </c>
      <c r="AN3923">
        <v>1</v>
      </c>
      <c r="AO3923" s="10" t="s">
        <v>12036</v>
      </c>
      <c r="AP3923" t="str" cm="1">
        <f t="array" ref="AP3923">_xlfn.IFS(
  Table1[[#This Row],[Age]]&lt;=25, "18-25",
  Table1[[#This Row],[Age]]&lt;=35, "26-35",
  Table1[[#This Row],[Age]]&lt;=45, "36-45",
  Table1[[#This Row],[Age]]&lt;=60, "46-60",
  TRUE, "60+")</f>
        <v>46-60</v>
      </c>
    </row>
    <row r="3924" spans="1:42" x14ac:dyDescent="0.3">
      <c r="A3924">
        <v>3923</v>
      </c>
      <c r="B3924" t="s">
        <v>35</v>
      </c>
      <c r="C3924" t="s">
        <v>83</v>
      </c>
      <c r="D3924">
        <v>35</v>
      </c>
      <c r="E3924" t="s">
        <v>106</v>
      </c>
      <c r="F3924" t="s">
        <v>4030</v>
      </c>
      <c r="G3924" t="s">
        <v>5147</v>
      </c>
      <c r="H3924">
        <v>19458798776</v>
      </c>
      <c r="I3924" t="s">
        <v>6957</v>
      </c>
      <c r="J3924" t="s">
        <v>7291</v>
      </c>
      <c r="K3924">
        <v>7326.44</v>
      </c>
      <c r="L3924" s="12" t="s">
        <v>9808</v>
      </c>
      <c r="M3924" s="10" t="s">
        <v>11284</v>
      </c>
      <c r="N3924">
        <v>3923</v>
      </c>
      <c r="O3924">
        <v>45245</v>
      </c>
      <c r="P3924" t="s">
        <v>11403</v>
      </c>
      <c r="Q3924" s="16">
        <v>1104.5999999999999</v>
      </c>
      <c r="R3924">
        <v>8431.0400000000009</v>
      </c>
      <c r="S3924">
        <v>41</v>
      </c>
      <c r="T3924">
        <v>3923</v>
      </c>
      <c r="U3924">
        <v>22206.39</v>
      </c>
      <c r="V3924" t="s">
        <v>11411</v>
      </c>
      <c r="W3924">
        <v>8.81</v>
      </c>
      <c r="X3924">
        <v>12</v>
      </c>
      <c r="Y3924" t="s">
        <v>10042</v>
      </c>
      <c r="Z3924" t="s">
        <v>12012</v>
      </c>
      <c r="AA3924">
        <v>3923</v>
      </c>
      <c r="AB3924" t="s">
        <v>12015</v>
      </c>
      <c r="AC3924">
        <v>5064.99</v>
      </c>
      <c r="AD3924">
        <v>1661.64</v>
      </c>
      <c r="AE3924">
        <v>83.08</v>
      </c>
      <c r="AF3924" t="s">
        <v>11396</v>
      </c>
      <c r="AG3924" t="s">
        <v>11164</v>
      </c>
      <c r="AH3924">
        <v>5447</v>
      </c>
      <c r="AI3924">
        <v>3923</v>
      </c>
      <c r="AJ3924" t="s">
        <v>11059</v>
      </c>
      <c r="AK3924" t="s">
        <v>12027</v>
      </c>
      <c r="AL3924" t="s">
        <v>12032</v>
      </c>
      <c r="AM3924" t="s">
        <v>11087</v>
      </c>
      <c r="AN3924">
        <v>1</v>
      </c>
      <c r="AO3924" s="10" t="s">
        <v>12040</v>
      </c>
      <c r="AP3924" t="str" cm="1">
        <f t="array" ref="AP3924">_xlfn.IFS(
  Table1[[#This Row],[Age]]&lt;=25, "18-25",
  Table1[[#This Row],[Age]]&lt;=35, "26-35",
  Table1[[#This Row],[Age]]&lt;=45, "36-45",
  Table1[[#This Row],[Age]]&lt;=60, "46-60",
  TRUE, "60+")</f>
        <v>26-35</v>
      </c>
    </row>
    <row r="3925" spans="1:42" x14ac:dyDescent="0.3">
      <c r="A3925">
        <v>3924</v>
      </c>
      <c r="B3925" t="s">
        <v>6</v>
      </c>
      <c r="C3925" t="s">
        <v>89</v>
      </c>
      <c r="D3925">
        <v>63</v>
      </c>
      <c r="E3925" t="s">
        <v>104</v>
      </c>
      <c r="F3925" t="s">
        <v>4031</v>
      </c>
      <c r="G3925" t="s">
        <v>5142</v>
      </c>
      <c r="H3925">
        <v>19458798777</v>
      </c>
      <c r="I3925" t="s">
        <v>6057</v>
      </c>
      <c r="J3925" t="s">
        <v>7291</v>
      </c>
      <c r="K3925">
        <v>5324.47</v>
      </c>
      <c r="L3925" s="12" t="s">
        <v>10396</v>
      </c>
      <c r="M3925" s="10" t="s">
        <v>11241</v>
      </c>
      <c r="N3925">
        <v>3924</v>
      </c>
      <c r="O3925">
        <v>45041</v>
      </c>
      <c r="P3925" t="s">
        <v>11403</v>
      </c>
      <c r="Q3925" s="16">
        <v>403.4</v>
      </c>
      <c r="R3925">
        <v>4921.07</v>
      </c>
      <c r="S3925">
        <v>73</v>
      </c>
      <c r="T3925">
        <v>3924</v>
      </c>
      <c r="U3925">
        <v>11511.69</v>
      </c>
      <c r="V3925" t="s">
        <v>11412</v>
      </c>
      <c r="W3925">
        <v>3.95</v>
      </c>
      <c r="X3925">
        <v>36</v>
      </c>
      <c r="Y3925" t="s">
        <v>10016</v>
      </c>
      <c r="Z3925" t="s">
        <v>12010</v>
      </c>
      <c r="AA3925">
        <v>3924</v>
      </c>
      <c r="AB3925" t="s">
        <v>12017</v>
      </c>
      <c r="AC3925">
        <v>9886.1299999999992</v>
      </c>
      <c r="AD3925">
        <v>760.39</v>
      </c>
      <c r="AE3925">
        <v>38.020000000000003</v>
      </c>
      <c r="AF3925" t="s">
        <v>11196</v>
      </c>
      <c r="AG3925" t="s">
        <v>11200</v>
      </c>
      <c r="AH3925">
        <v>2091</v>
      </c>
      <c r="AI3925">
        <v>3924</v>
      </c>
      <c r="AJ3925" t="s">
        <v>11342</v>
      </c>
      <c r="AK3925" t="s">
        <v>12028</v>
      </c>
      <c r="AL3925" t="s">
        <v>12032</v>
      </c>
      <c r="AM3925" t="s">
        <v>11368</v>
      </c>
      <c r="AN3925">
        <v>1</v>
      </c>
      <c r="AO3925" s="10" t="s">
        <v>12037</v>
      </c>
      <c r="AP3925" t="str" cm="1">
        <f t="array" ref="AP3925">_xlfn.IFS(
  Table1[[#This Row],[Age]]&lt;=25, "18-25",
  Table1[[#This Row],[Age]]&lt;=35, "26-35",
  Table1[[#This Row],[Age]]&lt;=45, "36-45",
  Table1[[#This Row],[Age]]&lt;=60, "46-60",
  TRUE, "60+")</f>
        <v>60+</v>
      </c>
    </row>
    <row r="3926" spans="1:42" x14ac:dyDescent="0.3">
      <c r="A3926">
        <v>3925</v>
      </c>
      <c r="B3926" t="s">
        <v>36</v>
      </c>
      <c r="C3926" t="s">
        <v>68</v>
      </c>
      <c r="D3926">
        <v>33</v>
      </c>
      <c r="E3926" t="s">
        <v>104</v>
      </c>
      <c r="F3926" t="s">
        <v>4032</v>
      </c>
      <c r="G3926" t="s">
        <v>5124</v>
      </c>
      <c r="H3926">
        <v>19458798778</v>
      </c>
      <c r="I3926" t="s">
        <v>6624</v>
      </c>
      <c r="J3926" t="s">
        <v>7291</v>
      </c>
      <c r="K3926">
        <v>1430.27</v>
      </c>
      <c r="L3926" s="12" t="s">
        <v>7432</v>
      </c>
      <c r="M3926" s="10" t="s">
        <v>11338</v>
      </c>
      <c r="N3926">
        <v>3925</v>
      </c>
      <c r="O3926">
        <v>45229</v>
      </c>
      <c r="P3926" t="s">
        <v>11402</v>
      </c>
      <c r="Q3926" s="16">
        <v>2362.5100000000002</v>
      </c>
      <c r="R3926">
        <v>3792.78</v>
      </c>
      <c r="S3926">
        <v>53</v>
      </c>
      <c r="T3926">
        <v>3925</v>
      </c>
      <c r="U3926">
        <v>33578.79</v>
      </c>
      <c r="V3926" t="s">
        <v>11412</v>
      </c>
      <c r="W3926">
        <v>5.4</v>
      </c>
      <c r="X3926">
        <v>24</v>
      </c>
      <c r="Y3926" t="s">
        <v>10307</v>
      </c>
      <c r="Z3926" t="s">
        <v>12012</v>
      </c>
      <c r="AA3926">
        <v>3925</v>
      </c>
      <c r="AB3926" t="s">
        <v>12015</v>
      </c>
      <c r="AC3926">
        <v>3040.02</v>
      </c>
      <c r="AD3926">
        <v>2359.4899999999998</v>
      </c>
      <c r="AE3926">
        <v>117.97</v>
      </c>
      <c r="AF3926" t="s">
        <v>11396</v>
      </c>
      <c r="AG3926" t="s">
        <v>11137</v>
      </c>
      <c r="AH3926">
        <v>339</v>
      </c>
      <c r="AI3926">
        <v>3925</v>
      </c>
      <c r="AJ3926" t="s">
        <v>11245</v>
      </c>
      <c r="AK3926" t="s">
        <v>12027</v>
      </c>
      <c r="AL3926" t="s">
        <v>12032</v>
      </c>
      <c r="AM3926" t="s">
        <v>11141</v>
      </c>
      <c r="AN3926">
        <v>1</v>
      </c>
      <c r="AO3926" s="10" t="s">
        <v>12044</v>
      </c>
      <c r="AP3926" t="str" cm="1">
        <f t="array" ref="AP3926">_xlfn.IFS(
  Table1[[#This Row],[Age]]&lt;=25, "18-25",
  Table1[[#This Row],[Age]]&lt;=35, "26-35",
  Table1[[#This Row],[Age]]&lt;=45, "36-45",
  Table1[[#This Row],[Age]]&lt;=60, "46-60",
  TRUE, "60+")</f>
        <v>26-35</v>
      </c>
    </row>
    <row r="3927" spans="1:42" x14ac:dyDescent="0.3">
      <c r="A3927">
        <v>3926</v>
      </c>
      <c r="B3927" t="s">
        <v>23</v>
      </c>
      <c r="C3927" t="s">
        <v>94</v>
      </c>
      <c r="D3927">
        <v>23</v>
      </c>
      <c r="E3927" t="s">
        <v>105</v>
      </c>
      <c r="F3927" t="s">
        <v>4033</v>
      </c>
      <c r="G3927" t="s">
        <v>5146</v>
      </c>
      <c r="H3927">
        <v>19458798779</v>
      </c>
      <c r="I3927" t="s">
        <v>5409</v>
      </c>
      <c r="J3927" t="s">
        <v>7291</v>
      </c>
      <c r="K3927">
        <v>4344.9799999999996</v>
      </c>
      <c r="L3927" s="12" t="s">
        <v>7606</v>
      </c>
      <c r="M3927" s="10" t="s">
        <v>11373</v>
      </c>
      <c r="N3927">
        <v>3926</v>
      </c>
      <c r="O3927">
        <v>45068</v>
      </c>
      <c r="P3927" t="s">
        <v>11404</v>
      </c>
      <c r="Q3927" s="16">
        <v>4343.3</v>
      </c>
      <c r="R3927">
        <v>1.68</v>
      </c>
      <c r="S3927">
        <v>97</v>
      </c>
      <c r="T3927">
        <v>3926</v>
      </c>
      <c r="U3927">
        <v>10878.36</v>
      </c>
      <c r="V3927" t="s">
        <v>11412</v>
      </c>
      <c r="W3927">
        <v>1.39</v>
      </c>
      <c r="X3927">
        <v>48</v>
      </c>
      <c r="Y3927" t="s">
        <v>11972</v>
      </c>
      <c r="Z3927" t="s">
        <v>12010</v>
      </c>
      <c r="AA3927">
        <v>3926</v>
      </c>
      <c r="AB3927" t="s">
        <v>12016</v>
      </c>
      <c r="AC3927">
        <v>9196.99</v>
      </c>
      <c r="AD3927">
        <v>3663.47</v>
      </c>
      <c r="AE3927">
        <v>183.17</v>
      </c>
      <c r="AF3927" t="s">
        <v>11356</v>
      </c>
      <c r="AG3927" t="s">
        <v>11256</v>
      </c>
      <c r="AH3927">
        <v>4907</v>
      </c>
      <c r="AI3927">
        <v>3926</v>
      </c>
      <c r="AJ3927" t="s">
        <v>11334</v>
      </c>
      <c r="AK3927" t="s">
        <v>12027</v>
      </c>
      <c r="AL3927" t="s">
        <v>12032</v>
      </c>
      <c r="AM3927" t="s">
        <v>11214</v>
      </c>
      <c r="AN3927">
        <v>1</v>
      </c>
      <c r="AO3927" s="10" t="s">
        <v>12046</v>
      </c>
      <c r="AP3927" t="str" cm="1">
        <f t="array" ref="AP3927">_xlfn.IFS(
  Table1[[#This Row],[Age]]&lt;=25, "18-25",
  Table1[[#This Row],[Age]]&lt;=35, "26-35",
  Table1[[#This Row],[Age]]&lt;=45, "36-45",
  Table1[[#This Row],[Age]]&lt;=60, "46-60",
  TRUE, "60+")</f>
        <v>18-25</v>
      </c>
    </row>
    <row r="3928" spans="1:42" x14ac:dyDescent="0.3">
      <c r="A3928">
        <v>3927</v>
      </c>
      <c r="B3928" t="s">
        <v>13</v>
      </c>
      <c r="C3928" t="s">
        <v>99</v>
      </c>
      <c r="D3928">
        <v>19</v>
      </c>
      <c r="E3928" t="s">
        <v>106</v>
      </c>
      <c r="F3928" t="s">
        <v>4034</v>
      </c>
      <c r="G3928" t="s">
        <v>5142</v>
      </c>
      <c r="H3928">
        <v>19458798780</v>
      </c>
      <c r="I3928" t="s">
        <v>7104</v>
      </c>
      <c r="J3928" t="s">
        <v>7292</v>
      </c>
      <c r="K3928">
        <v>8241.17</v>
      </c>
      <c r="L3928" s="12" t="s">
        <v>8569</v>
      </c>
      <c r="M3928" s="10" t="s">
        <v>11282</v>
      </c>
      <c r="N3928">
        <v>3927</v>
      </c>
      <c r="O3928">
        <v>45205</v>
      </c>
      <c r="P3928" t="s">
        <v>11403</v>
      </c>
      <c r="Q3928" s="16">
        <v>306.14</v>
      </c>
      <c r="R3928">
        <v>8547.31</v>
      </c>
      <c r="S3928">
        <v>96</v>
      </c>
      <c r="T3928">
        <v>3927</v>
      </c>
      <c r="U3928">
        <v>1992.69</v>
      </c>
      <c r="V3928" t="s">
        <v>11412</v>
      </c>
      <c r="W3928">
        <v>2.06</v>
      </c>
      <c r="X3928">
        <v>48</v>
      </c>
      <c r="Y3928" t="s">
        <v>11858</v>
      </c>
      <c r="Z3928" t="s">
        <v>12010</v>
      </c>
      <c r="AA3928">
        <v>3927</v>
      </c>
      <c r="AB3928" t="s">
        <v>12016</v>
      </c>
      <c r="AC3928">
        <v>3905.11</v>
      </c>
      <c r="AD3928">
        <v>2333.2800000000002</v>
      </c>
      <c r="AE3928">
        <v>116.66</v>
      </c>
      <c r="AF3928" t="s">
        <v>11060</v>
      </c>
      <c r="AG3928" t="s">
        <v>11095</v>
      </c>
      <c r="AH3928">
        <v>7630</v>
      </c>
      <c r="AI3928">
        <v>3927</v>
      </c>
      <c r="AJ3928" t="s">
        <v>11379</v>
      </c>
      <c r="AK3928" t="s">
        <v>12029</v>
      </c>
      <c r="AL3928" t="s">
        <v>12032</v>
      </c>
      <c r="AM3928" t="s">
        <v>11067</v>
      </c>
      <c r="AN3928">
        <v>1</v>
      </c>
      <c r="AO3928" s="10" t="s">
        <v>12044</v>
      </c>
      <c r="AP3928" t="str" cm="1">
        <f t="array" ref="AP3928">_xlfn.IFS(
  Table1[[#This Row],[Age]]&lt;=25, "18-25",
  Table1[[#This Row],[Age]]&lt;=35, "26-35",
  Table1[[#This Row],[Age]]&lt;=45, "36-45",
  Table1[[#This Row],[Age]]&lt;=60, "46-60",
  TRUE, "60+")</f>
        <v>18-25</v>
      </c>
    </row>
    <row r="3929" spans="1:42" x14ac:dyDescent="0.3">
      <c r="A3929">
        <v>3928</v>
      </c>
      <c r="B3929" t="s">
        <v>30</v>
      </c>
      <c r="C3929" t="s">
        <v>90</v>
      </c>
      <c r="D3929">
        <v>60</v>
      </c>
      <c r="E3929" t="s">
        <v>105</v>
      </c>
      <c r="F3929" t="s">
        <v>4035</v>
      </c>
      <c r="G3929" t="s">
        <v>5127</v>
      </c>
      <c r="H3929">
        <v>19458798781</v>
      </c>
      <c r="I3929" t="s">
        <v>7105</v>
      </c>
      <c r="J3929" t="s">
        <v>7292</v>
      </c>
      <c r="K3929">
        <v>2908.11</v>
      </c>
      <c r="L3929" s="12" t="s">
        <v>8821</v>
      </c>
      <c r="M3929" s="10" t="s">
        <v>11222</v>
      </c>
      <c r="N3929">
        <v>3928</v>
      </c>
      <c r="O3929">
        <v>44942</v>
      </c>
      <c r="P3929" t="s">
        <v>11402</v>
      </c>
      <c r="Q3929" s="16">
        <v>4945.58</v>
      </c>
      <c r="R3929">
        <v>-2037.47</v>
      </c>
      <c r="S3929">
        <v>96</v>
      </c>
      <c r="T3929">
        <v>3928</v>
      </c>
      <c r="U3929">
        <v>29088.42</v>
      </c>
      <c r="V3929" t="s">
        <v>11411</v>
      </c>
      <c r="W3929">
        <v>2.19</v>
      </c>
      <c r="X3929">
        <v>24</v>
      </c>
      <c r="Y3929" t="s">
        <v>11763</v>
      </c>
      <c r="Z3929" t="s">
        <v>12011</v>
      </c>
      <c r="AA3929">
        <v>3928</v>
      </c>
      <c r="AB3929" t="s">
        <v>12016</v>
      </c>
      <c r="AC3929">
        <v>8547.75</v>
      </c>
      <c r="AD3929">
        <v>1011.7</v>
      </c>
      <c r="AE3929">
        <v>50.59</v>
      </c>
      <c r="AF3929" t="s">
        <v>11279</v>
      </c>
      <c r="AG3929" t="s">
        <v>11398</v>
      </c>
      <c r="AH3929">
        <v>5197</v>
      </c>
      <c r="AI3929">
        <v>3928</v>
      </c>
      <c r="AJ3929" t="s">
        <v>11218</v>
      </c>
      <c r="AK3929" t="s">
        <v>12028</v>
      </c>
      <c r="AL3929" t="s">
        <v>12032</v>
      </c>
      <c r="AM3929" t="s">
        <v>11246</v>
      </c>
      <c r="AN3929">
        <v>1</v>
      </c>
      <c r="AO3929" s="10" t="s">
        <v>12039</v>
      </c>
      <c r="AP3929" t="str" cm="1">
        <f t="array" ref="AP3929">_xlfn.IFS(
  Table1[[#This Row],[Age]]&lt;=25, "18-25",
  Table1[[#This Row],[Age]]&lt;=35, "26-35",
  Table1[[#This Row],[Age]]&lt;=45, "36-45",
  Table1[[#This Row],[Age]]&lt;=60, "46-60",
  TRUE, "60+")</f>
        <v>46-60</v>
      </c>
    </row>
    <row r="3930" spans="1:42" x14ac:dyDescent="0.3">
      <c r="A3930">
        <v>3929</v>
      </c>
      <c r="B3930" t="s">
        <v>18</v>
      </c>
      <c r="C3930" t="s">
        <v>54</v>
      </c>
      <c r="D3930">
        <v>60</v>
      </c>
      <c r="E3930" t="s">
        <v>104</v>
      </c>
      <c r="F3930" t="s">
        <v>4036</v>
      </c>
      <c r="G3930" t="s">
        <v>5117</v>
      </c>
      <c r="H3930">
        <v>19458798782</v>
      </c>
      <c r="I3930" t="s">
        <v>6769</v>
      </c>
      <c r="J3930" t="s">
        <v>7291</v>
      </c>
      <c r="K3930">
        <v>5824.88</v>
      </c>
      <c r="L3930" s="12" t="s">
        <v>9612</v>
      </c>
      <c r="M3930" s="10" t="s">
        <v>11068</v>
      </c>
      <c r="N3930">
        <v>3929</v>
      </c>
      <c r="O3930">
        <v>45074</v>
      </c>
      <c r="P3930" t="s">
        <v>11403</v>
      </c>
      <c r="Q3930" s="16">
        <v>4735.49</v>
      </c>
      <c r="R3930">
        <v>10560.37</v>
      </c>
      <c r="S3930">
        <v>70</v>
      </c>
      <c r="T3930">
        <v>3929</v>
      </c>
      <c r="U3930">
        <v>20312.39</v>
      </c>
      <c r="V3930" t="s">
        <v>11413</v>
      </c>
      <c r="W3930">
        <v>4.0999999999999996</v>
      </c>
      <c r="X3930">
        <v>12</v>
      </c>
      <c r="Y3930" t="s">
        <v>11778</v>
      </c>
      <c r="Z3930" t="s">
        <v>12011</v>
      </c>
      <c r="AA3930">
        <v>3929</v>
      </c>
      <c r="AB3930" t="s">
        <v>12016</v>
      </c>
      <c r="AC3930">
        <v>4910.5</v>
      </c>
      <c r="AD3930">
        <v>748.57</v>
      </c>
      <c r="AE3930">
        <v>37.43</v>
      </c>
      <c r="AF3930" t="s">
        <v>11099</v>
      </c>
      <c r="AG3930" t="s">
        <v>11180</v>
      </c>
      <c r="AH3930">
        <v>3329</v>
      </c>
      <c r="AI3930">
        <v>3929</v>
      </c>
      <c r="AJ3930" t="s">
        <v>11109</v>
      </c>
      <c r="AK3930" t="s">
        <v>12027</v>
      </c>
      <c r="AL3930" t="s">
        <v>12031</v>
      </c>
      <c r="AM3930" t="s">
        <v>11319</v>
      </c>
      <c r="AN3930">
        <v>1</v>
      </c>
      <c r="AO3930" s="10" t="s">
        <v>12046</v>
      </c>
      <c r="AP3930" t="str" cm="1">
        <f t="array" ref="AP3930">_xlfn.IFS(
  Table1[[#This Row],[Age]]&lt;=25, "18-25",
  Table1[[#This Row],[Age]]&lt;=35, "26-35",
  Table1[[#This Row],[Age]]&lt;=45, "36-45",
  Table1[[#This Row],[Age]]&lt;=60, "46-60",
  TRUE, "60+")</f>
        <v>46-60</v>
      </c>
    </row>
    <row r="3931" spans="1:42" x14ac:dyDescent="0.3">
      <c r="A3931">
        <v>3930</v>
      </c>
      <c r="B3931" t="s">
        <v>30</v>
      </c>
      <c r="C3931" t="s">
        <v>67</v>
      </c>
      <c r="D3931">
        <v>27</v>
      </c>
      <c r="E3931" t="s">
        <v>104</v>
      </c>
      <c r="F3931" t="s">
        <v>4037</v>
      </c>
      <c r="G3931" t="s">
        <v>5118</v>
      </c>
      <c r="H3931">
        <v>19458798783</v>
      </c>
      <c r="I3931" t="s">
        <v>6166</v>
      </c>
      <c r="J3931" t="s">
        <v>7291</v>
      </c>
      <c r="K3931">
        <v>9836</v>
      </c>
      <c r="L3931" s="12" t="s">
        <v>10397</v>
      </c>
      <c r="M3931" s="10" t="s">
        <v>11334</v>
      </c>
      <c r="N3931">
        <v>3930</v>
      </c>
      <c r="O3931">
        <v>45188</v>
      </c>
      <c r="P3931" t="s">
        <v>11404</v>
      </c>
      <c r="Q3931" s="16">
        <v>3207.28</v>
      </c>
      <c r="R3931">
        <v>13043.28</v>
      </c>
      <c r="S3931">
        <v>62</v>
      </c>
      <c r="T3931">
        <v>3930</v>
      </c>
      <c r="U3931">
        <v>43924.91</v>
      </c>
      <c r="V3931" t="s">
        <v>11411</v>
      </c>
      <c r="W3931">
        <v>2.0499999999999998</v>
      </c>
      <c r="X3931">
        <v>12</v>
      </c>
      <c r="Y3931" t="s">
        <v>11552</v>
      </c>
      <c r="Z3931" t="s">
        <v>12010</v>
      </c>
      <c r="AA3931">
        <v>3930</v>
      </c>
      <c r="AB3931" t="s">
        <v>12015</v>
      </c>
      <c r="AC3931">
        <v>8493.5300000000007</v>
      </c>
      <c r="AD3931">
        <v>4855.09</v>
      </c>
      <c r="AE3931">
        <v>242.75</v>
      </c>
      <c r="AF3931" t="s">
        <v>11170</v>
      </c>
      <c r="AG3931" t="s">
        <v>11268</v>
      </c>
      <c r="AH3931">
        <v>6407</v>
      </c>
      <c r="AI3931">
        <v>3930</v>
      </c>
      <c r="AJ3931" t="s">
        <v>11266</v>
      </c>
      <c r="AK3931" t="s">
        <v>12028</v>
      </c>
      <c r="AL3931" t="s">
        <v>12031</v>
      </c>
      <c r="AM3931" t="s">
        <v>11311</v>
      </c>
      <c r="AN3931">
        <v>1</v>
      </c>
      <c r="AO3931" s="10" t="s">
        <v>12042</v>
      </c>
      <c r="AP3931" t="str" cm="1">
        <f t="array" ref="AP3931">_xlfn.IFS(
  Table1[[#This Row],[Age]]&lt;=25, "18-25",
  Table1[[#This Row],[Age]]&lt;=35, "26-35",
  Table1[[#This Row],[Age]]&lt;=45, "36-45",
  Table1[[#This Row],[Age]]&lt;=60, "46-60",
  TRUE, "60+")</f>
        <v>26-35</v>
      </c>
    </row>
    <row r="3932" spans="1:42" x14ac:dyDescent="0.3">
      <c r="A3932">
        <v>3931</v>
      </c>
      <c r="B3932" t="s">
        <v>14</v>
      </c>
      <c r="C3932" t="s">
        <v>66</v>
      </c>
      <c r="D3932">
        <v>21</v>
      </c>
      <c r="E3932" t="s">
        <v>106</v>
      </c>
      <c r="F3932" t="s">
        <v>4038</v>
      </c>
      <c r="G3932" t="s">
        <v>5136</v>
      </c>
      <c r="H3932">
        <v>19458798784</v>
      </c>
      <c r="I3932" t="s">
        <v>5166</v>
      </c>
      <c r="J3932" t="s">
        <v>7291</v>
      </c>
      <c r="K3932">
        <v>1826.8</v>
      </c>
      <c r="L3932" s="12" t="s">
        <v>10398</v>
      </c>
      <c r="M3932" s="10" t="s">
        <v>11190</v>
      </c>
      <c r="N3932">
        <v>3931</v>
      </c>
      <c r="O3932">
        <v>44955</v>
      </c>
      <c r="P3932" t="s">
        <v>11403</v>
      </c>
      <c r="Q3932" s="16">
        <v>4571.91</v>
      </c>
      <c r="R3932">
        <v>6398.71</v>
      </c>
      <c r="S3932">
        <v>53</v>
      </c>
      <c r="T3932">
        <v>3931</v>
      </c>
      <c r="U3932">
        <v>32643.22</v>
      </c>
      <c r="V3932" t="s">
        <v>11411</v>
      </c>
      <c r="W3932">
        <v>5.1100000000000003</v>
      </c>
      <c r="X3932">
        <v>60</v>
      </c>
      <c r="Y3932" t="s">
        <v>11591</v>
      </c>
      <c r="Z3932" t="s">
        <v>12012</v>
      </c>
      <c r="AA3932">
        <v>3931</v>
      </c>
      <c r="AB3932" t="s">
        <v>12015</v>
      </c>
      <c r="AC3932">
        <v>6303.06</v>
      </c>
      <c r="AD3932">
        <v>4607.9399999999996</v>
      </c>
      <c r="AE3932">
        <v>230.4</v>
      </c>
      <c r="AF3932" t="s">
        <v>11201</v>
      </c>
      <c r="AG3932" t="s">
        <v>11218</v>
      </c>
      <c r="AH3932">
        <v>2555</v>
      </c>
      <c r="AI3932">
        <v>3931</v>
      </c>
      <c r="AJ3932" t="s">
        <v>11161</v>
      </c>
      <c r="AK3932" t="s">
        <v>12029</v>
      </c>
      <c r="AL3932" t="s">
        <v>12032</v>
      </c>
      <c r="AM3932" t="s">
        <v>11300</v>
      </c>
      <c r="AN3932">
        <v>1</v>
      </c>
      <c r="AO3932" s="10" t="s">
        <v>12039</v>
      </c>
      <c r="AP3932" t="str" cm="1">
        <f t="array" ref="AP3932">_xlfn.IFS(
  Table1[[#This Row],[Age]]&lt;=25, "18-25",
  Table1[[#This Row],[Age]]&lt;=35, "26-35",
  Table1[[#This Row],[Age]]&lt;=45, "36-45",
  Table1[[#This Row],[Age]]&lt;=60, "46-60",
  TRUE, "60+")</f>
        <v>18-25</v>
      </c>
    </row>
    <row r="3933" spans="1:42" x14ac:dyDescent="0.3">
      <c r="A3933">
        <v>3932</v>
      </c>
      <c r="B3933" t="s">
        <v>47</v>
      </c>
      <c r="C3933" t="s">
        <v>69</v>
      </c>
      <c r="D3933">
        <v>66</v>
      </c>
      <c r="E3933" t="s">
        <v>105</v>
      </c>
      <c r="F3933" t="s">
        <v>4039</v>
      </c>
      <c r="G3933" t="s">
        <v>5133</v>
      </c>
      <c r="H3933">
        <v>19458798785</v>
      </c>
      <c r="I3933" t="s">
        <v>7058</v>
      </c>
      <c r="J3933" t="s">
        <v>7292</v>
      </c>
      <c r="K3933">
        <v>1104.43</v>
      </c>
      <c r="L3933" s="12" t="s">
        <v>10399</v>
      </c>
      <c r="M3933" s="10" t="s">
        <v>11318</v>
      </c>
      <c r="N3933">
        <v>3932</v>
      </c>
      <c r="O3933">
        <v>45186</v>
      </c>
      <c r="P3933" t="s">
        <v>11402</v>
      </c>
      <c r="Q3933" s="16">
        <v>2772.1</v>
      </c>
      <c r="R3933">
        <v>3876.53</v>
      </c>
      <c r="S3933">
        <v>59</v>
      </c>
      <c r="T3933">
        <v>3932</v>
      </c>
      <c r="U3933">
        <v>32715.26</v>
      </c>
      <c r="V3933" t="s">
        <v>11412</v>
      </c>
      <c r="W3933">
        <v>3.42</v>
      </c>
      <c r="X3933">
        <v>60</v>
      </c>
      <c r="Y3933" t="s">
        <v>11441</v>
      </c>
      <c r="Z3933" t="s">
        <v>12012</v>
      </c>
      <c r="AA3933">
        <v>3932</v>
      </c>
      <c r="AB3933" t="s">
        <v>12017</v>
      </c>
      <c r="AC3933">
        <v>9164.36</v>
      </c>
      <c r="AD3933">
        <v>1554.82</v>
      </c>
      <c r="AE3933">
        <v>77.739999999999995</v>
      </c>
      <c r="AF3933" t="s">
        <v>11066</v>
      </c>
      <c r="AG3933" t="s">
        <v>11379</v>
      </c>
      <c r="AH3933">
        <v>731</v>
      </c>
      <c r="AI3933">
        <v>3932</v>
      </c>
      <c r="AJ3933" t="s">
        <v>11347</v>
      </c>
      <c r="AK3933" t="s">
        <v>12027</v>
      </c>
      <c r="AL3933" t="s">
        <v>12032</v>
      </c>
      <c r="AM3933" t="s">
        <v>11166</v>
      </c>
      <c r="AN3933">
        <v>1</v>
      </c>
      <c r="AO3933" s="10" t="s">
        <v>12042</v>
      </c>
      <c r="AP3933" t="str" cm="1">
        <f t="array" ref="AP3933">_xlfn.IFS(
  Table1[[#This Row],[Age]]&lt;=25, "18-25",
  Table1[[#This Row],[Age]]&lt;=35, "26-35",
  Table1[[#This Row],[Age]]&lt;=45, "36-45",
  Table1[[#This Row],[Age]]&lt;=60, "46-60",
  TRUE, "60+")</f>
        <v>60+</v>
      </c>
    </row>
    <row r="3934" spans="1:42" x14ac:dyDescent="0.3">
      <c r="A3934">
        <v>3933</v>
      </c>
      <c r="B3934" t="s">
        <v>12</v>
      </c>
      <c r="C3934" t="s">
        <v>65</v>
      </c>
      <c r="D3934">
        <v>27</v>
      </c>
      <c r="E3934" t="s">
        <v>104</v>
      </c>
      <c r="F3934" t="s">
        <v>4040</v>
      </c>
      <c r="G3934" t="s">
        <v>5132</v>
      </c>
      <c r="H3934">
        <v>19458798786</v>
      </c>
      <c r="I3934" t="s">
        <v>5225</v>
      </c>
      <c r="J3934" t="s">
        <v>7292</v>
      </c>
      <c r="K3934">
        <v>7976.41</v>
      </c>
      <c r="L3934" s="12" t="s">
        <v>10400</v>
      </c>
      <c r="M3934" s="10" t="s">
        <v>11185</v>
      </c>
      <c r="N3934">
        <v>3933</v>
      </c>
      <c r="O3934">
        <v>45040</v>
      </c>
      <c r="P3934" t="s">
        <v>11403</v>
      </c>
      <c r="Q3934" s="16">
        <v>2028.87</v>
      </c>
      <c r="R3934">
        <v>10005.280000000001</v>
      </c>
      <c r="S3934">
        <v>93</v>
      </c>
      <c r="T3934">
        <v>3933</v>
      </c>
      <c r="U3934">
        <v>39606.76</v>
      </c>
      <c r="V3934" t="s">
        <v>11411</v>
      </c>
      <c r="W3934">
        <v>3.45</v>
      </c>
      <c r="X3934">
        <v>12</v>
      </c>
      <c r="Y3934" t="s">
        <v>8147</v>
      </c>
      <c r="Z3934" t="s">
        <v>12010</v>
      </c>
      <c r="AA3934">
        <v>3933</v>
      </c>
      <c r="AB3934" t="s">
        <v>12016</v>
      </c>
      <c r="AC3934">
        <v>5306.93</v>
      </c>
      <c r="AD3934">
        <v>4817.05</v>
      </c>
      <c r="AE3934">
        <v>240.85</v>
      </c>
      <c r="AF3934" t="s">
        <v>11087</v>
      </c>
      <c r="AG3934" t="s">
        <v>11038</v>
      </c>
      <c r="AH3934">
        <v>8329</v>
      </c>
      <c r="AI3934">
        <v>3933</v>
      </c>
      <c r="AJ3934" t="s">
        <v>11045</v>
      </c>
      <c r="AK3934" t="s">
        <v>12028</v>
      </c>
      <c r="AL3934" t="s">
        <v>12031</v>
      </c>
      <c r="AM3934" t="s">
        <v>11054</v>
      </c>
      <c r="AN3934">
        <v>1</v>
      </c>
      <c r="AO3934" s="10" t="s">
        <v>12037</v>
      </c>
      <c r="AP3934" t="str" cm="1">
        <f t="array" ref="AP3934">_xlfn.IFS(
  Table1[[#This Row],[Age]]&lt;=25, "18-25",
  Table1[[#This Row],[Age]]&lt;=35, "26-35",
  Table1[[#This Row],[Age]]&lt;=45, "36-45",
  Table1[[#This Row],[Age]]&lt;=60, "46-60",
  TRUE, "60+")</f>
        <v>26-35</v>
      </c>
    </row>
    <row r="3935" spans="1:42" x14ac:dyDescent="0.3">
      <c r="A3935">
        <v>3934</v>
      </c>
      <c r="B3935" t="s">
        <v>22</v>
      </c>
      <c r="C3935" t="s">
        <v>54</v>
      </c>
      <c r="D3935">
        <v>26</v>
      </c>
      <c r="E3935" t="s">
        <v>106</v>
      </c>
      <c r="F3935" t="s">
        <v>4041</v>
      </c>
      <c r="G3935" t="s">
        <v>5134</v>
      </c>
      <c r="H3935">
        <v>19458798787</v>
      </c>
      <c r="I3935" t="s">
        <v>5495</v>
      </c>
      <c r="J3935" t="s">
        <v>7292</v>
      </c>
      <c r="K3935">
        <v>346.73</v>
      </c>
      <c r="L3935" s="12" t="s">
        <v>7480</v>
      </c>
      <c r="M3935" s="10" t="s">
        <v>11285</v>
      </c>
      <c r="N3935">
        <v>3934</v>
      </c>
      <c r="O3935">
        <v>44934</v>
      </c>
      <c r="P3935" t="s">
        <v>11404</v>
      </c>
      <c r="Q3935" s="16">
        <v>2862.74</v>
      </c>
      <c r="R3935">
        <v>-2516.0100000000002</v>
      </c>
      <c r="S3935">
        <v>81</v>
      </c>
      <c r="T3935">
        <v>3934</v>
      </c>
      <c r="U3935">
        <v>17446.95</v>
      </c>
      <c r="V3935" t="s">
        <v>11412</v>
      </c>
      <c r="W3935">
        <v>5.01</v>
      </c>
      <c r="X3935">
        <v>36</v>
      </c>
      <c r="Y3935" t="s">
        <v>8895</v>
      </c>
      <c r="Z3935" t="s">
        <v>12012</v>
      </c>
      <c r="AA3935">
        <v>3934</v>
      </c>
      <c r="AB3935" t="s">
        <v>12015</v>
      </c>
      <c r="AC3935">
        <v>9398.57</v>
      </c>
      <c r="AD3935">
        <v>3098.36</v>
      </c>
      <c r="AE3935">
        <v>154.91999999999999</v>
      </c>
      <c r="AF3935" t="s">
        <v>11237</v>
      </c>
      <c r="AG3935" t="s">
        <v>11182</v>
      </c>
      <c r="AH3935">
        <v>5382</v>
      </c>
      <c r="AI3935">
        <v>3934</v>
      </c>
      <c r="AJ3935" t="s">
        <v>11218</v>
      </c>
      <c r="AK3935" t="s">
        <v>12027</v>
      </c>
      <c r="AL3935" t="s">
        <v>12031</v>
      </c>
      <c r="AM3935" t="s">
        <v>11281</v>
      </c>
      <c r="AN3935">
        <v>1</v>
      </c>
      <c r="AO3935" s="10" t="s">
        <v>12039</v>
      </c>
      <c r="AP3935" t="str" cm="1">
        <f t="array" ref="AP3935">_xlfn.IFS(
  Table1[[#This Row],[Age]]&lt;=25, "18-25",
  Table1[[#This Row],[Age]]&lt;=35, "26-35",
  Table1[[#This Row],[Age]]&lt;=45, "36-45",
  Table1[[#This Row],[Age]]&lt;=60, "46-60",
  TRUE, "60+")</f>
        <v>26-35</v>
      </c>
    </row>
    <row r="3936" spans="1:42" x14ac:dyDescent="0.3">
      <c r="A3936">
        <v>3935</v>
      </c>
      <c r="B3936" t="s">
        <v>29</v>
      </c>
      <c r="C3936" t="s">
        <v>90</v>
      </c>
      <c r="D3936">
        <v>62</v>
      </c>
      <c r="E3936" t="s">
        <v>105</v>
      </c>
      <c r="F3936" t="s">
        <v>4042</v>
      </c>
      <c r="G3936" t="s">
        <v>5135</v>
      </c>
      <c r="H3936">
        <v>19458798788</v>
      </c>
      <c r="I3936" t="s">
        <v>6237</v>
      </c>
      <c r="J3936" t="s">
        <v>7292</v>
      </c>
      <c r="K3936">
        <v>6468.23</v>
      </c>
      <c r="L3936" s="12" t="s">
        <v>10401</v>
      </c>
      <c r="M3936" s="10" t="s">
        <v>11099</v>
      </c>
      <c r="N3936">
        <v>3935</v>
      </c>
      <c r="O3936">
        <v>45230</v>
      </c>
      <c r="P3936" t="s">
        <v>11402</v>
      </c>
      <c r="Q3936" s="16">
        <v>4384.01</v>
      </c>
      <c r="R3936">
        <v>10852.24</v>
      </c>
      <c r="S3936">
        <v>83</v>
      </c>
      <c r="T3936">
        <v>3935</v>
      </c>
      <c r="U3936">
        <v>47950.43</v>
      </c>
      <c r="V3936" t="s">
        <v>11412</v>
      </c>
      <c r="W3936">
        <v>8.68</v>
      </c>
      <c r="X3936">
        <v>48</v>
      </c>
      <c r="Y3936" t="s">
        <v>11845</v>
      </c>
      <c r="Z3936" t="s">
        <v>12012</v>
      </c>
      <c r="AA3936">
        <v>3935</v>
      </c>
      <c r="AB3936" t="s">
        <v>12017</v>
      </c>
      <c r="AC3936">
        <v>2146.63</v>
      </c>
      <c r="AD3936">
        <v>1540.61</v>
      </c>
      <c r="AE3936">
        <v>77.03</v>
      </c>
      <c r="AF3936" t="s">
        <v>11278</v>
      </c>
      <c r="AG3936" t="s">
        <v>11222</v>
      </c>
      <c r="AH3936">
        <v>1968</v>
      </c>
      <c r="AI3936">
        <v>3935</v>
      </c>
      <c r="AJ3936" t="s">
        <v>11389</v>
      </c>
      <c r="AK3936" t="s">
        <v>12029</v>
      </c>
      <c r="AL3936" t="s">
        <v>12032</v>
      </c>
      <c r="AM3936" t="s">
        <v>11247</v>
      </c>
      <c r="AN3936">
        <v>1</v>
      </c>
      <c r="AO3936" s="10" t="s">
        <v>12044</v>
      </c>
      <c r="AP3936" t="str" cm="1">
        <f t="array" ref="AP3936">_xlfn.IFS(
  Table1[[#This Row],[Age]]&lt;=25, "18-25",
  Table1[[#This Row],[Age]]&lt;=35, "26-35",
  Table1[[#This Row],[Age]]&lt;=45, "36-45",
  Table1[[#This Row],[Age]]&lt;=60, "46-60",
  TRUE, "60+")</f>
        <v>60+</v>
      </c>
    </row>
    <row r="3937" spans="1:42" x14ac:dyDescent="0.3">
      <c r="A3937">
        <v>3936</v>
      </c>
      <c r="B3937" t="s">
        <v>47</v>
      </c>
      <c r="C3937" t="s">
        <v>53</v>
      </c>
      <c r="D3937">
        <v>60</v>
      </c>
      <c r="E3937" t="s">
        <v>106</v>
      </c>
      <c r="F3937" t="s">
        <v>4043</v>
      </c>
      <c r="G3937" t="s">
        <v>5140</v>
      </c>
      <c r="H3937">
        <v>19458798789</v>
      </c>
      <c r="I3937" t="s">
        <v>5912</v>
      </c>
      <c r="J3937" t="s">
        <v>7291</v>
      </c>
      <c r="K3937">
        <v>3423.88</v>
      </c>
      <c r="L3937" s="12" t="s">
        <v>7430</v>
      </c>
      <c r="M3937" s="10" t="s">
        <v>11349</v>
      </c>
      <c r="N3937">
        <v>3936</v>
      </c>
      <c r="O3937">
        <v>45181</v>
      </c>
      <c r="P3937" t="s">
        <v>11402</v>
      </c>
      <c r="Q3937" s="16">
        <v>4788.03</v>
      </c>
      <c r="R3937">
        <v>-1364.15</v>
      </c>
      <c r="S3937">
        <v>95</v>
      </c>
      <c r="T3937">
        <v>3936</v>
      </c>
      <c r="U3937">
        <v>11844.75</v>
      </c>
      <c r="V3937" t="s">
        <v>11413</v>
      </c>
      <c r="W3937">
        <v>7.86</v>
      </c>
      <c r="X3937">
        <v>60</v>
      </c>
      <c r="Y3937" t="s">
        <v>8657</v>
      </c>
      <c r="Z3937" t="s">
        <v>12012</v>
      </c>
      <c r="AA3937">
        <v>3936</v>
      </c>
      <c r="AB3937" t="s">
        <v>12017</v>
      </c>
      <c r="AC3937">
        <v>8280.58</v>
      </c>
      <c r="AD3937">
        <v>1524.48</v>
      </c>
      <c r="AE3937">
        <v>76.22</v>
      </c>
      <c r="AF3937" t="s">
        <v>11045</v>
      </c>
      <c r="AG3937" t="s">
        <v>11237</v>
      </c>
      <c r="AH3937">
        <v>3234</v>
      </c>
      <c r="AI3937">
        <v>3936</v>
      </c>
      <c r="AJ3937" t="s">
        <v>11232</v>
      </c>
      <c r="AK3937" t="s">
        <v>12029</v>
      </c>
      <c r="AL3937" t="s">
        <v>12031</v>
      </c>
      <c r="AM3937" t="s">
        <v>11132</v>
      </c>
      <c r="AN3937">
        <v>1</v>
      </c>
      <c r="AO3937" s="10" t="s">
        <v>12042</v>
      </c>
      <c r="AP3937" t="str" cm="1">
        <f t="array" ref="AP3937">_xlfn.IFS(
  Table1[[#This Row],[Age]]&lt;=25, "18-25",
  Table1[[#This Row],[Age]]&lt;=35, "26-35",
  Table1[[#This Row],[Age]]&lt;=45, "36-45",
  Table1[[#This Row],[Age]]&lt;=60, "46-60",
  TRUE, "60+")</f>
        <v>46-60</v>
      </c>
    </row>
    <row r="3938" spans="1:42" x14ac:dyDescent="0.3">
      <c r="A3938">
        <v>3937</v>
      </c>
      <c r="B3938" t="s">
        <v>4</v>
      </c>
      <c r="C3938" t="s">
        <v>67</v>
      </c>
      <c r="D3938">
        <v>59</v>
      </c>
      <c r="E3938" t="s">
        <v>106</v>
      </c>
      <c r="F3938" t="s">
        <v>4044</v>
      </c>
      <c r="G3938" t="s">
        <v>5117</v>
      </c>
      <c r="H3938">
        <v>19458798790</v>
      </c>
      <c r="I3938" t="s">
        <v>7106</v>
      </c>
      <c r="J3938" t="s">
        <v>7292</v>
      </c>
      <c r="K3938">
        <v>7265.76</v>
      </c>
      <c r="L3938" s="12" t="s">
        <v>10402</v>
      </c>
      <c r="M3938" s="10" t="s">
        <v>11089</v>
      </c>
      <c r="N3938">
        <v>3937</v>
      </c>
      <c r="O3938">
        <v>45010</v>
      </c>
      <c r="P3938" t="s">
        <v>11404</v>
      </c>
      <c r="Q3938" s="16">
        <v>4192.0600000000004</v>
      </c>
      <c r="R3938">
        <v>3073.7</v>
      </c>
      <c r="S3938">
        <v>83</v>
      </c>
      <c r="T3938">
        <v>3937</v>
      </c>
      <c r="U3938">
        <v>43712.31</v>
      </c>
      <c r="V3938" t="s">
        <v>11411</v>
      </c>
      <c r="W3938">
        <v>8.9499999999999993</v>
      </c>
      <c r="X3938">
        <v>24</v>
      </c>
      <c r="Y3938" t="s">
        <v>11953</v>
      </c>
      <c r="Z3938" t="s">
        <v>12012</v>
      </c>
      <c r="AA3938">
        <v>3937</v>
      </c>
      <c r="AB3938" t="s">
        <v>12017</v>
      </c>
      <c r="AC3938">
        <v>2987.13</v>
      </c>
      <c r="AD3938">
        <v>4500.17</v>
      </c>
      <c r="AE3938">
        <v>225.01</v>
      </c>
      <c r="AF3938" t="s">
        <v>11063</v>
      </c>
      <c r="AG3938" t="s">
        <v>11261</v>
      </c>
      <c r="AH3938">
        <v>5575</v>
      </c>
      <c r="AI3938">
        <v>3937</v>
      </c>
      <c r="AJ3938" t="s">
        <v>11093</v>
      </c>
      <c r="AK3938" t="s">
        <v>12028</v>
      </c>
      <c r="AL3938" t="s">
        <v>12032</v>
      </c>
      <c r="AM3938" t="s">
        <v>11054</v>
      </c>
      <c r="AN3938">
        <v>1</v>
      </c>
      <c r="AO3938" s="10" t="s">
        <v>12047</v>
      </c>
      <c r="AP3938" t="str" cm="1">
        <f t="array" ref="AP3938">_xlfn.IFS(
  Table1[[#This Row],[Age]]&lt;=25, "18-25",
  Table1[[#This Row],[Age]]&lt;=35, "26-35",
  Table1[[#This Row],[Age]]&lt;=45, "36-45",
  Table1[[#This Row],[Age]]&lt;=60, "46-60",
  TRUE, "60+")</f>
        <v>46-60</v>
      </c>
    </row>
    <row r="3939" spans="1:42" x14ac:dyDescent="0.3">
      <c r="A3939">
        <v>3938</v>
      </c>
      <c r="B3939" t="s">
        <v>29</v>
      </c>
      <c r="C3939" t="s">
        <v>73</v>
      </c>
      <c r="D3939">
        <v>41</v>
      </c>
      <c r="E3939" t="s">
        <v>104</v>
      </c>
      <c r="F3939" t="s">
        <v>4045</v>
      </c>
      <c r="G3939" t="s">
        <v>5111</v>
      </c>
      <c r="H3939">
        <v>19458798791</v>
      </c>
      <c r="I3939" t="s">
        <v>7078</v>
      </c>
      <c r="J3939" t="s">
        <v>7292</v>
      </c>
      <c r="K3939">
        <v>1290.51</v>
      </c>
      <c r="L3939" s="12" t="s">
        <v>10403</v>
      </c>
      <c r="M3939" s="10" t="s">
        <v>11325</v>
      </c>
      <c r="N3939">
        <v>3938</v>
      </c>
      <c r="O3939">
        <v>44942</v>
      </c>
      <c r="P3939" t="s">
        <v>11403</v>
      </c>
      <c r="Q3939" s="16">
        <v>906.61</v>
      </c>
      <c r="R3939">
        <v>383.9</v>
      </c>
      <c r="S3939">
        <v>23</v>
      </c>
      <c r="T3939">
        <v>3938</v>
      </c>
      <c r="U3939">
        <v>45631.21</v>
      </c>
      <c r="V3939" t="s">
        <v>11411</v>
      </c>
      <c r="W3939">
        <v>9.91</v>
      </c>
      <c r="X3939">
        <v>24</v>
      </c>
      <c r="Y3939" t="s">
        <v>11840</v>
      </c>
      <c r="Z3939" t="s">
        <v>12012</v>
      </c>
      <c r="AA3939">
        <v>3938</v>
      </c>
      <c r="AB3939" t="s">
        <v>12017</v>
      </c>
      <c r="AC3939">
        <v>3069.83</v>
      </c>
      <c r="AD3939">
        <v>1852.73</v>
      </c>
      <c r="AE3939">
        <v>92.64</v>
      </c>
      <c r="AF3939" t="s">
        <v>11268</v>
      </c>
      <c r="AG3939" t="s">
        <v>11375</v>
      </c>
      <c r="AH3939">
        <v>4553</v>
      </c>
      <c r="AI3939">
        <v>3938</v>
      </c>
      <c r="AJ3939" t="s">
        <v>11278</v>
      </c>
      <c r="AK3939" t="s">
        <v>12027</v>
      </c>
      <c r="AL3939" t="s">
        <v>12031</v>
      </c>
      <c r="AM3939" t="s">
        <v>11077</v>
      </c>
      <c r="AN3939">
        <v>1</v>
      </c>
      <c r="AO3939" s="10" t="s">
        <v>12039</v>
      </c>
      <c r="AP3939" t="str" cm="1">
        <f t="array" ref="AP3939">_xlfn.IFS(
  Table1[[#This Row],[Age]]&lt;=25, "18-25",
  Table1[[#This Row],[Age]]&lt;=35, "26-35",
  Table1[[#This Row],[Age]]&lt;=45, "36-45",
  Table1[[#This Row],[Age]]&lt;=60, "46-60",
  TRUE, "60+")</f>
        <v>36-45</v>
      </c>
    </row>
    <row r="3940" spans="1:42" x14ac:dyDescent="0.3">
      <c r="A3940">
        <v>3939</v>
      </c>
      <c r="B3940" t="s">
        <v>49</v>
      </c>
      <c r="C3940" t="s">
        <v>87</v>
      </c>
      <c r="D3940">
        <v>22</v>
      </c>
      <c r="E3940" t="s">
        <v>105</v>
      </c>
      <c r="F3940" t="s">
        <v>4046</v>
      </c>
      <c r="G3940" t="s">
        <v>5130</v>
      </c>
      <c r="H3940">
        <v>19458798792</v>
      </c>
      <c r="I3940" t="s">
        <v>5683</v>
      </c>
      <c r="J3940" t="s">
        <v>7291</v>
      </c>
      <c r="K3940">
        <v>3367.44</v>
      </c>
      <c r="L3940" s="12" t="s">
        <v>10404</v>
      </c>
      <c r="M3940" s="10" t="s">
        <v>11128</v>
      </c>
      <c r="N3940">
        <v>3939</v>
      </c>
      <c r="O3940">
        <v>45229</v>
      </c>
      <c r="P3940" t="s">
        <v>11403</v>
      </c>
      <c r="Q3940" s="16">
        <v>2962.77</v>
      </c>
      <c r="R3940">
        <v>6330.21</v>
      </c>
      <c r="S3940">
        <v>47</v>
      </c>
      <c r="T3940">
        <v>3939</v>
      </c>
      <c r="U3940">
        <v>2912.98</v>
      </c>
      <c r="V3940" t="s">
        <v>11412</v>
      </c>
      <c r="W3940">
        <v>1.1000000000000001</v>
      </c>
      <c r="X3940">
        <v>12</v>
      </c>
      <c r="Y3940" t="s">
        <v>11760</v>
      </c>
      <c r="Z3940" t="s">
        <v>12011</v>
      </c>
      <c r="AA3940">
        <v>3939</v>
      </c>
      <c r="AB3940" t="s">
        <v>12016</v>
      </c>
      <c r="AC3940">
        <v>1590.61</v>
      </c>
      <c r="AD3940">
        <v>389.47</v>
      </c>
      <c r="AE3940">
        <v>19.47</v>
      </c>
      <c r="AF3940" t="s">
        <v>11228</v>
      </c>
      <c r="AG3940" t="s">
        <v>11238</v>
      </c>
      <c r="AH3940">
        <v>257</v>
      </c>
      <c r="AI3940">
        <v>3939</v>
      </c>
      <c r="AJ3940" t="s">
        <v>11310</v>
      </c>
      <c r="AK3940" t="s">
        <v>12027</v>
      </c>
      <c r="AL3940" t="s">
        <v>12032</v>
      </c>
      <c r="AM3940" t="s">
        <v>11311</v>
      </c>
      <c r="AN3940">
        <v>1</v>
      </c>
      <c r="AO3940" s="10" t="s">
        <v>12044</v>
      </c>
      <c r="AP3940" t="str" cm="1">
        <f t="array" ref="AP3940">_xlfn.IFS(
  Table1[[#This Row],[Age]]&lt;=25, "18-25",
  Table1[[#This Row],[Age]]&lt;=35, "26-35",
  Table1[[#This Row],[Age]]&lt;=45, "36-45",
  Table1[[#This Row],[Age]]&lt;=60, "46-60",
  TRUE, "60+")</f>
        <v>18-25</v>
      </c>
    </row>
    <row r="3941" spans="1:42" x14ac:dyDescent="0.3">
      <c r="A3941">
        <v>3940</v>
      </c>
      <c r="B3941" t="s">
        <v>13</v>
      </c>
      <c r="C3941" t="s">
        <v>64</v>
      </c>
      <c r="D3941">
        <v>52</v>
      </c>
      <c r="E3941" t="s">
        <v>104</v>
      </c>
      <c r="F3941" t="s">
        <v>4047</v>
      </c>
      <c r="G3941" t="s">
        <v>5140</v>
      </c>
      <c r="H3941">
        <v>19458798793</v>
      </c>
      <c r="I3941" t="s">
        <v>6866</v>
      </c>
      <c r="J3941" t="s">
        <v>7291</v>
      </c>
      <c r="K3941">
        <v>268.67</v>
      </c>
      <c r="L3941" s="12" t="s">
        <v>10405</v>
      </c>
      <c r="M3941" s="10" t="s">
        <v>11087</v>
      </c>
      <c r="N3941">
        <v>3940</v>
      </c>
      <c r="O3941">
        <v>45213</v>
      </c>
      <c r="P3941" t="s">
        <v>11402</v>
      </c>
      <c r="Q3941" s="16">
        <v>2229.33</v>
      </c>
      <c r="R3941">
        <v>2498</v>
      </c>
      <c r="S3941">
        <v>35</v>
      </c>
      <c r="T3941">
        <v>3940</v>
      </c>
      <c r="U3941">
        <v>31959.279999999999</v>
      </c>
      <c r="V3941" t="s">
        <v>11412</v>
      </c>
      <c r="W3941">
        <v>7.23</v>
      </c>
      <c r="X3941">
        <v>24</v>
      </c>
      <c r="Y3941" t="s">
        <v>11772</v>
      </c>
      <c r="Z3941" t="s">
        <v>12010</v>
      </c>
      <c r="AA3941">
        <v>3940</v>
      </c>
      <c r="AB3941" t="s">
        <v>12017</v>
      </c>
      <c r="AC3941">
        <v>7586.27</v>
      </c>
      <c r="AD3941">
        <v>3698.44</v>
      </c>
      <c r="AE3941">
        <v>184.92</v>
      </c>
      <c r="AF3941" t="s">
        <v>11237</v>
      </c>
      <c r="AG3941" t="s">
        <v>11207</v>
      </c>
      <c r="AH3941">
        <v>5142</v>
      </c>
      <c r="AI3941">
        <v>3940</v>
      </c>
      <c r="AJ3941" t="s">
        <v>11323</v>
      </c>
      <c r="AK3941" t="s">
        <v>12028</v>
      </c>
      <c r="AL3941" t="s">
        <v>12031</v>
      </c>
      <c r="AM3941" t="s">
        <v>11388</v>
      </c>
      <c r="AN3941">
        <v>1</v>
      </c>
      <c r="AO3941" s="10" t="s">
        <v>12044</v>
      </c>
      <c r="AP3941" t="str" cm="1">
        <f t="array" ref="AP3941">_xlfn.IFS(
  Table1[[#This Row],[Age]]&lt;=25, "18-25",
  Table1[[#This Row],[Age]]&lt;=35, "26-35",
  Table1[[#This Row],[Age]]&lt;=45, "36-45",
  Table1[[#This Row],[Age]]&lt;=60, "46-60",
  TRUE, "60+")</f>
        <v>46-60</v>
      </c>
    </row>
    <row r="3942" spans="1:42" x14ac:dyDescent="0.3">
      <c r="A3942">
        <v>3941</v>
      </c>
      <c r="B3942" t="s">
        <v>6</v>
      </c>
      <c r="C3942" t="s">
        <v>71</v>
      </c>
      <c r="D3942">
        <v>21</v>
      </c>
      <c r="E3942" t="s">
        <v>105</v>
      </c>
      <c r="F3942" t="s">
        <v>4048</v>
      </c>
      <c r="G3942" t="s">
        <v>5145</v>
      </c>
      <c r="H3942">
        <v>19458798794</v>
      </c>
      <c r="I3942" t="s">
        <v>7107</v>
      </c>
      <c r="J3942" t="s">
        <v>7292</v>
      </c>
      <c r="K3942">
        <v>2427.4</v>
      </c>
      <c r="L3942" s="12" t="s">
        <v>8995</v>
      </c>
      <c r="M3942" s="10" t="s">
        <v>11215</v>
      </c>
      <c r="N3942">
        <v>3941</v>
      </c>
      <c r="O3942">
        <v>45022</v>
      </c>
      <c r="P3942" t="s">
        <v>11404</v>
      </c>
      <c r="Q3942" s="16">
        <v>2411.5100000000002</v>
      </c>
      <c r="R3942">
        <v>15.89</v>
      </c>
      <c r="S3942">
        <v>14</v>
      </c>
      <c r="T3942">
        <v>3941</v>
      </c>
      <c r="U3942">
        <v>37721.620000000003</v>
      </c>
      <c r="V3942" t="s">
        <v>11413</v>
      </c>
      <c r="W3942">
        <v>2.08</v>
      </c>
      <c r="X3942">
        <v>24</v>
      </c>
      <c r="Y3942" t="s">
        <v>11702</v>
      </c>
      <c r="Z3942" t="s">
        <v>12011</v>
      </c>
      <c r="AA3942">
        <v>3941</v>
      </c>
      <c r="AB3942" t="s">
        <v>12016</v>
      </c>
      <c r="AC3942">
        <v>6794.4</v>
      </c>
      <c r="AD3942">
        <v>735.97</v>
      </c>
      <c r="AE3942">
        <v>36.799999999999997</v>
      </c>
      <c r="AF3942" t="s">
        <v>11337</v>
      </c>
      <c r="AG3942" t="s">
        <v>11079</v>
      </c>
      <c r="AH3942">
        <v>3411</v>
      </c>
      <c r="AI3942">
        <v>3941</v>
      </c>
      <c r="AJ3942" t="s">
        <v>11241</v>
      </c>
      <c r="AK3942" t="s">
        <v>12028</v>
      </c>
      <c r="AL3942" t="s">
        <v>12031</v>
      </c>
      <c r="AM3942" t="s">
        <v>11086</v>
      </c>
      <c r="AN3942">
        <v>1</v>
      </c>
      <c r="AO3942" s="10" t="s">
        <v>12037</v>
      </c>
      <c r="AP3942" t="str" cm="1">
        <f t="array" ref="AP3942">_xlfn.IFS(
  Table1[[#This Row],[Age]]&lt;=25, "18-25",
  Table1[[#This Row],[Age]]&lt;=35, "26-35",
  Table1[[#This Row],[Age]]&lt;=45, "36-45",
  Table1[[#This Row],[Age]]&lt;=60, "46-60",
  TRUE, "60+")</f>
        <v>18-25</v>
      </c>
    </row>
    <row r="3943" spans="1:42" x14ac:dyDescent="0.3">
      <c r="A3943">
        <v>3942</v>
      </c>
      <c r="B3943" t="s">
        <v>48</v>
      </c>
      <c r="C3943" t="s">
        <v>71</v>
      </c>
      <c r="D3943">
        <v>52</v>
      </c>
      <c r="E3943" t="s">
        <v>105</v>
      </c>
      <c r="F3943" t="s">
        <v>4049</v>
      </c>
      <c r="G3943" t="s">
        <v>5136</v>
      </c>
      <c r="H3943">
        <v>19458798795</v>
      </c>
      <c r="I3943" t="s">
        <v>5594</v>
      </c>
      <c r="J3943" t="s">
        <v>7292</v>
      </c>
      <c r="K3943">
        <v>4884.26</v>
      </c>
      <c r="L3943" s="12" t="s">
        <v>10406</v>
      </c>
      <c r="M3943" s="10" t="s">
        <v>11281</v>
      </c>
      <c r="N3943">
        <v>3942</v>
      </c>
      <c r="O3943">
        <v>45048</v>
      </c>
      <c r="P3943" t="s">
        <v>11402</v>
      </c>
      <c r="Q3943" s="16">
        <v>2146.91</v>
      </c>
      <c r="R3943">
        <v>2737.35</v>
      </c>
      <c r="S3943">
        <v>65</v>
      </c>
      <c r="T3943">
        <v>3942</v>
      </c>
      <c r="U3943">
        <v>47737.69</v>
      </c>
      <c r="V3943" t="s">
        <v>11412</v>
      </c>
      <c r="W3943">
        <v>9.43</v>
      </c>
      <c r="X3943">
        <v>12</v>
      </c>
      <c r="Y3943" t="s">
        <v>11999</v>
      </c>
      <c r="Z3943" t="s">
        <v>12012</v>
      </c>
      <c r="AA3943">
        <v>3942</v>
      </c>
      <c r="AB3943" t="s">
        <v>12017</v>
      </c>
      <c r="AC3943">
        <v>4015.81</v>
      </c>
      <c r="AD3943">
        <v>3455.39</v>
      </c>
      <c r="AE3943">
        <v>172.77</v>
      </c>
      <c r="AF3943" t="s">
        <v>11078</v>
      </c>
      <c r="AG3943" t="s">
        <v>11241</v>
      </c>
      <c r="AH3943">
        <v>9044</v>
      </c>
      <c r="AI3943">
        <v>3942</v>
      </c>
      <c r="AJ3943" t="s">
        <v>11271</v>
      </c>
      <c r="AK3943" t="s">
        <v>12029</v>
      </c>
      <c r="AL3943" t="s">
        <v>12031</v>
      </c>
      <c r="AM3943" t="s">
        <v>11301</v>
      </c>
      <c r="AN3943">
        <v>1</v>
      </c>
      <c r="AO3943" s="10" t="s">
        <v>12046</v>
      </c>
      <c r="AP3943" t="str" cm="1">
        <f t="array" ref="AP3943">_xlfn.IFS(
  Table1[[#This Row],[Age]]&lt;=25, "18-25",
  Table1[[#This Row],[Age]]&lt;=35, "26-35",
  Table1[[#This Row],[Age]]&lt;=45, "36-45",
  Table1[[#This Row],[Age]]&lt;=60, "46-60",
  TRUE, "60+")</f>
        <v>46-60</v>
      </c>
    </row>
    <row r="3944" spans="1:42" x14ac:dyDescent="0.3">
      <c r="A3944">
        <v>3943</v>
      </c>
      <c r="B3944" t="s">
        <v>31</v>
      </c>
      <c r="C3944" t="s">
        <v>61</v>
      </c>
      <c r="D3944">
        <v>59</v>
      </c>
      <c r="E3944" t="s">
        <v>106</v>
      </c>
      <c r="F3944" t="s">
        <v>4050</v>
      </c>
      <c r="G3944" t="s">
        <v>5143</v>
      </c>
      <c r="H3944">
        <v>19458798796</v>
      </c>
      <c r="I3944" t="s">
        <v>6774</v>
      </c>
      <c r="J3944" t="s">
        <v>7292</v>
      </c>
      <c r="K3944">
        <v>1858.37</v>
      </c>
      <c r="L3944" s="12" t="s">
        <v>10407</v>
      </c>
      <c r="M3944" s="10" t="s">
        <v>11040</v>
      </c>
      <c r="N3944">
        <v>3943</v>
      </c>
      <c r="O3944">
        <v>45152</v>
      </c>
      <c r="P3944" t="s">
        <v>11402</v>
      </c>
      <c r="Q3944" s="16">
        <v>347.11</v>
      </c>
      <c r="R3944">
        <v>2205.48</v>
      </c>
      <c r="S3944">
        <v>97</v>
      </c>
      <c r="T3944">
        <v>3943</v>
      </c>
      <c r="U3944">
        <v>13317.57</v>
      </c>
      <c r="V3944" t="s">
        <v>11413</v>
      </c>
      <c r="W3944">
        <v>3.04</v>
      </c>
      <c r="X3944">
        <v>36</v>
      </c>
      <c r="Y3944" t="s">
        <v>11557</v>
      </c>
      <c r="Z3944" t="s">
        <v>12012</v>
      </c>
      <c r="AA3944">
        <v>3943</v>
      </c>
      <c r="AB3944" t="s">
        <v>12017</v>
      </c>
      <c r="AC3944">
        <v>9782.09</v>
      </c>
      <c r="AD3944">
        <v>3462.7</v>
      </c>
      <c r="AE3944">
        <v>173.14</v>
      </c>
      <c r="AF3944" t="s">
        <v>11368</v>
      </c>
      <c r="AG3944" t="s">
        <v>11145</v>
      </c>
      <c r="AH3944">
        <v>3070</v>
      </c>
      <c r="AI3944">
        <v>3943</v>
      </c>
      <c r="AJ3944" t="s">
        <v>11037</v>
      </c>
      <c r="AK3944" t="s">
        <v>12029</v>
      </c>
      <c r="AL3944" t="s">
        <v>12032</v>
      </c>
      <c r="AM3944" t="s">
        <v>11079</v>
      </c>
      <c r="AN3944">
        <v>1</v>
      </c>
      <c r="AO3944" s="10" t="s">
        <v>12041</v>
      </c>
      <c r="AP3944" t="str" cm="1">
        <f t="array" ref="AP3944">_xlfn.IFS(
  Table1[[#This Row],[Age]]&lt;=25, "18-25",
  Table1[[#This Row],[Age]]&lt;=35, "26-35",
  Table1[[#This Row],[Age]]&lt;=45, "36-45",
  Table1[[#This Row],[Age]]&lt;=60, "46-60",
  TRUE, "60+")</f>
        <v>46-60</v>
      </c>
    </row>
    <row r="3945" spans="1:42" x14ac:dyDescent="0.3">
      <c r="A3945">
        <v>3944</v>
      </c>
      <c r="B3945" t="s">
        <v>47</v>
      </c>
      <c r="C3945" t="s">
        <v>73</v>
      </c>
      <c r="D3945">
        <v>30</v>
      </c>
      <c r="E3945" t="s">
        <v>106</v>
      </c>
      <c r="F3945" t="s">
        <v>4051</v>
      </c>
      <c r="G3945" t="s">
        <v>5137</v>
      </c>
      <c r="H3945">
        <v>19458798797</v>
      </c>
      <c r="I3945" t="s">
        <v>6355</v>
      </c>
      <c r="J3945" t="s">
        <v>7291</v>
      </c>
      <c r="K3945">
        <v>6036.59</v>
      </c>
      <c r="L3945" s="12" t="s">
        <v>8559</v>
      </c>
      <c r="M3945" s="10" t="s">
        <v>11153</v>
      </c>
      <c r="N3945">
        <v>3944</v>
      </c>
      <c r="O3945">
        <v>44955</v>
      </c>
      <c r="P3945" t="s">
        <v>11404</v>
      </c>
      <c r="Q3945" s="16">
        <v>4231.05</v>
      </c>
      <c r="R3945">
        <v>10267.64</v>
      </c>
      <c r="S3945">
        <v>49</v>
      </c>
      <c r="T3945">
        <v>3944</v>
      </c>
      <c r="U3945">
        <v>28530.66</v>
      </c>
      <c r="V3945" t="s">
        <v>11412</v>
      </c>
      <c r="W3945">
        <v>4.1500000000000004</v>
      </c>
      <c r="X3945">
        <v>12</v>
      </c>
      <c r="Y3945" t="s">
        <v>11751</v>
      </c>
      <c r="Z3945" t="s">
        <v>12010</v>
      </c>
      <c r="AA3945">
        <v>3944</v>
      </c>
      <c r="AB3945" t="s">
        <v>12015</v>
      </c>
      <c r="AC3945">
        <v>1523.11</v>
      </c>
      <c r="AD3945">
        <v>2852.14</v>
      </c>
      <c r="AE3945">
        <v>142.61000000000001</v>
      </c>
      <c r="AF3945" t="s">
        <v>11146</v>
      </c>
      <c r="AG3945" t="s">
        <v>11394</v>
      </c>
      <c r="AH3945">
        <v>5100</v>
      </c>
      <c r="AI3945">
        <v>3944</v>
      </c>
      <c r="AJ3945" t="s">
        <v>11285</v>
      </c>
      <c r="AK3945" t="s">
        <v>12027</v>
      </c>
      <c r="AL3945" t="s">
        <v>12031</v>
      </c>
      <c r="AM3945" t="s">
        <v>11296</v>
      </c>
      <c r="AN3945">
        <v>1</v>
      </c>
      <c r="AO3945" s="10" t="s">
        <v>12039</v>
      </c>
      <c r="AP3945" t="str" cm="1">
        <f t="array" ref="AP3945">_xlfn.IFS(
  Table1[[#This Row],[Age]]&lt;=25, "18-25",
  Table1[[#This Row],[Age]]&lt;=35, "26-35",
  Table1[[#This Row],[Age]]&lt;=45, "36-45",
  Table1[[#This Row],[Age]]&lt;=60, "46-60",
  TRUE, "60+")</f>
        <v>26-35</v>
      </c>
    </row>
    <row r="3946" spans="1:42" x14ac:dyDescent="0.3">
      <c r="A3946">
        <v>3945</v>
      </c>
      <c r="B3946" t="s">
        <v>12</v>
      </c>
      <c r="C3946" t="s">
        <v>83</v>
      </c>
      <c r="D3946">
        <v>54</v>
      </c>
      <c r="E3946" t="s">
        <v>105</v>
      </c>
      <c r="F3946" t="s">
        <v>4052</v>
      </c>
      <c r="G3946" t="s">
        <v>5144</v>
      </c>
      <c r="H3946">
        <v>19458798798</v>
      </c>
      <c r="I3946" t="s">
        <v>6270</v>
      </c>
      <c r="J3946" t="s">
        <v>7291</v>
      </c>
      <c r="K3946">
        <v>1269.6500000000001</v>
      </c>
      <c r="L3946" s="12" t="s">
        <v>10408</v>
      </c>
      <c r="M3946" s="10" t="s">
        <v>11199</v>
      </c>
      <c r="N3946">
        <v>3945</v>
      </c>
      <c r="O3946">
        <v>45002</v>
      </c>
      <c r="P3946" t="s">
        <v>11404</v>
      </c>
      <c r="Q3946" s="16">
        <v>4892.05</v>
      </c>
      <c r="R3946">
        <v>6161.7</v>
      </c>
      <c r="S3946">
        <v>36</v>
      </c>
      <c r="T3946">
        <v>3945</v>
      </c>
      <c r="U3946">
        <v>38882.76</v>
      </c>
      <c r="V3946" t="s">
        <v>11412</v>
      </c>
      <c r="W3946">
        <v>9.81</v>
      </c>
      <c r="X3946">
        <v>48</v>
      </c>
      <c r="Y3946" t="s">
        <v>7724</v>
      </c>
      <c r="Z3946" t="s">
        <v>12011</v>
      </c>
      <c r="AA3946">
        <v>3945</v>
      </c>
      <c r="AB3946" t="s">
        <v>12016</v>
      </c>
      <c r="AC3946">
        <v>7928.75</v>
      </c>
      <c r="AD3946">
        <v>2865.76</v>
      </c>
      <c r="AE3946">
        <v>143.29</v>
      </c>
      <c r="AF3946" t="s">
        <v>11042</v>
      </c>
      <c r="AG3946" t="s">
        <v>11060</v>
      </c>
      <c r="AH3946">
        <v>8543</v>
      </c>
      <c r="AI3946">
        <v>3945</v>
      </c>
      <c r="AJ3946" t="s">
        <v>11110</v>
      </c>
      <c r="AK3946" t="s">
        <v>12027</v>
      </c>
      <c r="AL3946" t="s">
        <v>12032</v>
      </c>
      <c r="AM3946" t="s">
        <v>11312</v>
      </c>
      <c r="AN3946">
        <v>1</v>
      </c>
      <c r="AO3946" s="10" t="s">
        <v>12047</v>
      </c>
      <c r="AP3946" t="str" cm="1">
        <f t="array" ref="AP3946">_xlfn.IFS(
  Table1[[#This Row],[Age]]&lt;=25, "18-25",
  Table1[[#This Row],[Age]]&lt;=35, "26-35",
  Table1[[#This Row],[Age]]&lt;=45, "36-45",
  Table1[[#This Row],[Age]]&lt;=60, "46-60",
  TRUE, "60+")</f>
        <v>46-60</v>
      </c>
    </row>
    <row r="3947" spans="1:42" x14ac:dyDescent="0.3">
      <c r="A3947">
        <v>3946</v>
      </c>
      <c r="B3947" t="s">
        <v>38</v>
      </c>
      <c r="C3947" t="s">
        <v>84</v>
      </c>
      <c r="D3947">
        <v>49</v>
      </c>
      <c r="E3947" t="s">
        <v>106</v>
      </c>
      <c r="F3947" t="s">
        <v>4053</v>
      </c>
      <c r="G3947" t="s">
        <v>5118</v>
      </c>
      <c r="H3947">
        <v>19458798799</v>
      </c>
      <c r="I3947" t="s">
        <v>7108</v>
      </c>
      <c r="J3947" t="s">
        <v>7291</v>
      </c>
      <c r="K3947">
        <v>7477.71</v>
      </c>
      <c r="L3947" s="12" t="s">
        <v>10409</v>
      </c>
      <c r="M3947" s="10" t="s">
        <v>11057</v>
      </c>
      <c r="N3947">
        <v>3946</v>
      </c>
      <c r="O3947">
        <v>45250</v>
      </c>
      <c r="P3947" t="s">
        <v>11404</v>
      </c>
      <c r="Q3947" s="16">
        <v>1056.57</v>
      </c>
      <c r="R3947">
        <v>8534.2800000000007</v>
      </c>
      <c r="S3947">
        <v>1</v>
      </c>
      <c r="T3947">
        <v>3946</v>
      </c>
      <c r="U3947">
        <v>8269.42</v>
      </c>
      <c r="V3947" t="s">
        <v>11412</v>
      </c>
      <c r="W3947">
        <v>8.8000000000000007</v>
      </c>
      <c r="X3947">
        <v>60</v>
      </c>
      <c r="Y3947" t="s">
        <v>11433</v>
      </c>
      <c r="Z3947" t="s">
        <v>12010</v>
      </c>
      <c r="AA3947">
        <v>3946</v>
      </c>
      <c r="AB3947" t="s">
        <v>12016</v>
      </c>
      <c r="AC3947">
        <v>3375.22</v>
      </c>
      <c r="AD3947">
        <v>1751.2</v>
      </c>
      <c r="AE3947">
        <v>87.56</v>
      </c>
      <c r="AF3947" t="s">
        <v>11394</v>
      </c>
      <c r="AG3947" t="s">
        <v>11117</v>
      </c>
      <c r="AH3947">
        <v>7849</v>
      </c>
      <c r="AI3947">
        <v>3946</v>
      </c>
      <c r="AJ3947" t="s">
        <v>11168</v>
      </c>
      <c r="AK3947" t="s">
        <v>12027</v>
      </c>
      <c r="AL3947" t="s">
        <v>12032</v>
      </c>
      <c r="AM3947" t="s">
        <v>11234</v>
      </c>
      <c r="AN3947">
        <v>1</v>
      </c>
      <c r="AO3947" s="10" t="s">
        <v>12040</v>
      </c>
      <c r="AP3947" t="str" cm="1">
        <f t="array" ref="AP3947">_xlfn.IFS(
  Table1[[#This Row],[Age]]&lt;=25, "18-25",
  Table1[[#This Row],[Age]]&lt;=35, "26-35",
  Table1[[#This Row],[Age]]&lt;=45, "36-45",
  Table1[[#This Row],[Age]]&lt;=60, "46-60",
  TRUE, "60+")</f>
        <v>46-60</v>
      </c>
    </row>
    <row r="3948" spans="1:42" x14ac:dyDescent="0.3">
      <c r="A3948">
        <v>3947</v>
      </c>
      <c r="B3948" t="s">
        <v>16</v>
      </c>
      <c r="C3948" t="s">
        <v>68</v>
      </c>
      <c r="D3948">
        <v>62</v>
      </c>
      <c r="E3948" t="s">
        <v>104</v>
      </c>
      <c r="F3948" t="s">
        <v>4054</v>
      </c>
      <c r="G3948" t="s">
        <v>5143</v>
      </c>
      <c r="H3948">
        <v>19458798800</v>
      </c>
      <c r="I3948" t="s">
        <v>5168</v>
      </c>
      <c r="J3948" t="s">
        <v>7291</v>
      </c>
      <c r="K3948">
        <v>9224.48</v>
      </c>
      <c r="L3948" s="12" t="s">
        <v>10410</v>
      </c>
      <c r="M3948" s="10" t="s">
        <v>11146</v>
      </c>
      <c r="N3948">
        <v>3947</v>
      </c>
      <c r="O3948">
        <v>45045</v>
      </c>
      <c r="P3948" t="s">
        <v>11403</v>
      </c>
      <c r="Q3948" s="16">
        <v>3113.56</v>
      </c>
      <c r="R3948">
        <v>6110.92</v>
      </c>
      <c r="S3948">
        <v>84</v>
      </c>
      <c r="T3948">
        <v>3947</v>
      </c>
      <c r="U3948">
        <v>42796.12</v>
      </c>
      <c r="V3948" t="s">
        <v>11412</v>
      </c>
      <c r="W3948">
        <v>1.42</v>
      </c>
      <c r="X3948">
        <v>36</v>
      </c>
      <c r="Y3948" t="s">
        <v>11744</v>
      </c>
      <c r="Z3948" t="s">
        <v>12011</v>
      </c>
      <c r="AA3948">
        <v>3947</v>
      </c>
      <c r="AB3948" t="s">
        <v>12017</v>
      </c>
      <c r="AC3948">
        <v>1603.11</v>
      </c>
      <c r="AD3948">
        <v>2054.5700000000002</v>
      </c>
      <c r="AE3948">
        <v>102.73</v>
      </c>
      <c r="AF3948" t="s">
        <v>11206</v>
      </c>
      <c r="AG3948" t="s">
        <v>11343</v>
      </c>
      <c r="AH3948">
        <v>8051</v>
      </c>
      <c r="AI3948">
        <v>3947</v>
      </c>
      <c r="AJ3948" t="s">
        <v>11341</v>
      </c>
      <c r="AK3948" t="s">
        <v>12029</v>
      </c>
      <c r="AL3948" t="s">
        <v>12031</v>
      </c>
      <c r="AM3948" t="s">
        <v>11215</v>
      </c>
      <c r="AN3948">
        <v>-1</v>
      </c>
      <c r="AO3948" s="10" t="s">
        <v>12037</v>
      </c>
      <c r="AP3948" t="str" cm="1">
        <f t="array" ref="AP3948">_xlfn.IFS(
  Table1[[#This Row],[Age]]&lt;=25, "18-25",
  Table1[[#This Row],[Age]]&lt;=35, "26-35",
  Table1[[#This Row],[Age]]&lt;=45, "36-45",
  Table1[[#This Row],[Age]]&lt;=60, "46-60",
  TRUE, "60+")</f>
        <v>60+</v>
      </c>
    </row>
    <row r="3949" spans="1:42" x14ac:dyDescent="0.3">
      <c r="A3949">
        <v>3948</v>
      </c>
      <c r="B3949" t="s">
        <v>13</v>
      </c>
      <c r="C3949" t="s">
        <v>91</v>
      </c>
      <c r="D3949">
        <v>18</v>
      </c>
      <c r="E3949" t="s">
        <v>105</v>
      </c>
      <c r="F3949" t="s">
        <v>4055</v>
      </c>
      <c r="G3949" t="s">
        <v>5125</v>
      </c>
      <c r="H3949">
        <v>19458798801</v>
      </c>
      <c r="I3949" t="s">
        <v>7109</v>
      </c>
      <c r="J3949" t="s">
        <v>7291</v>
      </c>
      <c r="K3949">
        <v>3920.66</v>
      </c>
      <c r="L3949" s="12" t="s">
        <v>10411</v>
      </c>
      <c r="M3949" s="10" t="s">
        <v>11266</v>
      </c>
      <c r="N3949">
        <v>3948</v>
      </c>
      <c r="O3949">
        <v>45097</v>
      </c>
      <c r="P3949" t="s">
        <v>11402</v>
      </c>
      <c r="Q3949" s="16">
        <v>2687.48</v>
      </c>
      <c r="R3949">
        <v>6608.14</v>
      </c>
      <c r="S3949">
        <v>22</v>
      </c>
      <c r="T3949">
        <v>3948</v>
      </c>
      <c r="U3949">
        <v>20778.259999999998</v>
      </c>
      <c r="V3949" t="s">
        <v>11411</v>
      </c>
      <c r="W3949">
        <v>1.42</v>
      </c>
      <c r="X3949">
        <v>36</v>
      </c>
      <c r="Y3949" t="s">
        <v>11941</v>
      </c>
      <c r="Z3949" t="s">
        <v>12011</v>
      </c>
      <c r="AA3949">
        <v>3948</v>
      </c>
      <c r="AB3949" t="s">
        <v>12016</v>
      </c>
      <c r="AC3949">
        <v>6730.73</v>
      </c>
      <c r="AD3949">
        <v>605.04999999999995</v>
      </c>
      <c r="AE3949">
        <v>30.25</v>
      </c>
      <c r="AF3949" t="s">
        <v>11246</v>
      </c>
      <c r="AG3949" t="s">
        <v>11332</v>
      </c>
      <c r="AH3949">
        <v>5398</v>
      </c>
      <c r="AI3949">
        <v>3948</v>
      </c>
      <c r="AJ3949" t="s">
        <v>11294</v>
      </c>
      <c r="AK3949" t="s">
        <v>12027</v>
      </c>
      <c r="AL3949" t="s">
        <v>12032</v>
      </c>
      <c r="AM3949" t="s">
        <v>11380</v>
      </c>
      <c r="AN3949">
        <v>1</v>
      </c>
      <c r="AO3949" s="10" t="s">
        <v>12043</v>
      </c>
      <c r="AP3949" t="str" cm="1">
        <f t="array" ref="AP3949">_xlfn.IFS(
  Table1[[#This Row],[Age]]&lt;=25, "18-25",
  Table1[[#This Row],[Age]]&lt;=35, "26-35",
  Table1[[#This Row],[Age]]&lt;=45, "36-45",
  Table1[[#This Row],[Age]]&lt;=60, "46-60",
  TRUE, "60+")</f>
        <v>18-25</v>
      </c>
    </row>
    <row r="3950" spans="1:42" x14ac:dyDescent="0.3">
      <c r="A3950">
        <v>3949</v>
      </c>
      <c r="B3950" t="s">
        <v>9</v>
      </c>
      <c r="C3950" t="s">
        <v>78</v>
      </c>
      <c r="D3950">
        <v>28</v>
      </c>
      <c r="E3950" t="s">
        <v>104</v>
      </c>
      <c r="F3950" t="s">
        <v>4056</v>
      </c>
      <c r="G3950" t="s">
        <v>5134</v>
      </c>
      <c r="H3950">
        <v>19458798802</v>
      </c>
      <c r="I3950" t="s">
        <v>7110</v>
      </c>
      <c r="J3950" t="s">
        <v>7292</v>
      </c>
      <c r="K3950">
        <v>5329.24</v>
      </c>
      <c r="L3950" s="12" t="s">
        <v>10143</v>
      </c>
      <c r="M3950" s="10" t="s">
        <v>11041</v>
      </c>
      <c r="N3950">
        <v>3949</v>
      </c>
      <c r="O3950">
        <v>44960</v>
      </c>
      <c r="P3950" t="s">
        <v>11402</v>
      </c>
      <c r="Q3950" s="16">
        <v>4483.51</v>
      </c>
      <c r="R3950">
        <v>9812.75</v>
      </c>
      <c r="S3950">
        <v>35</v>
      </c>
      <c r="T3950">
        <v>3949</v>
      </c>
      <c r="U3950">
        <v>32347.79</v>
      </c>
      <c r="V3950" t="s">
        <v>11413</v>
      </c>
      <c r="W3950">
        <v>8.3699999999999992</v>
      </c>
      <c r="X3950">
        <v>24</v>
      </c>
      <c r="Y3950" t="s">
        <v>11808</v>
      </c>
      <c r="Z3950" t="s">
        <v>12012</v>
      </c>
      <c r="AA3950">
        <v>3949</v>
      </c>
      <c r="AB3950" t="s">
        <v>12015</v>
      </c>
      <c r="AC3950">
        <v>3961.89</v>
      </c>
      <c r="AD3950">
        <v>2773.11</v>
      </c>
      <c r="AE3950">
        <v>138.66</v>
      </c>
      <c r="AF3950" t="s">
        <v>11388</v>
      </c>
      <c r="AG3950" t="s">
        <v>11053</v>
      </c>
      <c r="AH3950">
        <v>3565</v>
      </c>
      <c r="AI3950">
        <v>3949</v>
      </c>
      <c r="AJ3950" t="s">
        <v>11253</v>
      </c>
      <c r="AK3950" t="s">
        <v>12027</v>
      </c>
      <c r="AL3950" t="s">
        <v>12032</v>
      </c>
      <c r="AM3950" t="s">
        <v>11374</v>
      </c>
      <c r="AN3950">
        <v>1</v>
      </c>
      <c r="AO3950" s="10" t="s">
        <v>12045</v>
      </c>
      <c r="AP3950" t="str" cm="1">
        <f t="array" ref="AP3950">_xlfn.IFS(
  Table1[[#This Row],[Age]]&lt;=25, "18-25",
  Table1[[#This Row],[Age]]&lt;=35, "26-35",
  Table1[[#This Row],[Age]]&lt;=45, "36-45",
  Table1[[#This Row],[Age]]&lt;=60, "46-60",
  TRUE, "60+")</f>
        <v>26-35</v>
      </c>
    </row>
    <row r="3951" spans="1:42" x14ac:dyDescent="0.3">
      <c r="A3951">
        <v>3950</v>
      </c>
      <c r="B3951" t="s">
        <v>31</v>
      </c>
      <c r="C3951" t="s">
        <v>59</v>
      </c>
      <c r="D3951">
        <v>43</v>
      </c>
      <c r="E3951" t="s">
        <v>106</v>
      </c>
      <c r="F3951" t="s">
        <v>4057</v>
      </c>
      <c r="G3951" t="s">
        <v>5146</v>
      </c>
      <c r="H3951">
        <v>19458798803</v>
      </c>
      <c r="I3951" t="s">
        <v>7080</v>
      </c>
      <c r="J3951" t="s">
        <v>7292</v>
      </c>
      <c r="K3951">
        <v>4936.28</v>
      </c>
      <c r="L3951" s="12" t="s">
        <v>10412</v>
      </c>
      <c r="M3951" s="10" t="s">
        <v>11269</v>
      </c>
      <c r="N3951">
        <v>3950</v>
      </c>
      <c r="O3951">
        <v>45188</v>
      </c>
      <c r="P3951" t="s">
        <v>11403</v>
      </c>
      <c r="Q3951" s="16">
        <v>3523.47</v>
      </c>
      <c r="R3951">
        <v>1412.81</v>
      </c>
      <c r="S3951">
        <v>3</v>
      </c>
      <c r="T3951">
        <v>3950</v>
      </c>
      <c r="U3951">
        <v>3059.87</v>
      </c>
      <c r="V3951" t="s">
        <v>11411</v>
      </c>
      <c r="W3951">
        <v>1.63</v>
      </c>
      <c r="X3951">
        <v>60</v>
      </c>
      <c r="Y3951" t="s">
        <v>8647</v>
      </c>
      <c r="Z3951" t="s">
        <v>12012</v>
      </c>
      <c r="AA3951">
        <v>3950</v>
      </c>
      <c r="AB3951" t="s">
        <v>12017</v>
      </c>
      <c r="AC3951">
        <v>5054.59</v>
      </c>
      <c r="AD3951">
        <v>4082.51</v>
      </c>
      <c r="AE3951">
        <v>204.13</v>
      </c>
      <c r="AF3951" t="s">
        <v>11109</v>
      </c>
      <c r="AG3951" t="s">
        <v>11312</v>
      </c>
      <c r="AH3951">
        <v>6733</v>
      </c>
      <c r="AI3951">
        <v>3950</v>
      </c>
      <c r="AJ3951" t="s">
        <v>11300</v>
      </c>
      <c r="AK3951" t="s">
        <v>12029</v>
      </c>
      <c r="AL3951" t="s">
        <v>12032</v>
      </c>
      <c r="AM3951" t="s">
        <v>11380</v>
      </c>
      <c r="AN3951">
        <v>1</v>
      </c>
      <c r="AO3951" s="10" t="s">
        <v>12042</v>
      </c>
      <c r="AP3951" t="str" cm="1">
        <f t="array" ref="AP3951">_xlfn.IFS(
  Table1[[#This Row],[Age]]&lt;=25, "18-25",
  Table1[[#This Row],[Age]]&lt;=35, "26-35",
  Table1[[#This Row],[Age]]&lt;=45, "36-45",
  Table1[[#This Row],[Age]]&lt;=60, "46-60",
  TRUE, "60+")</f>
        <v>36-45</v>
      </c>
    </row>
    <row r="3952" spans="1:42" x14ac:dyDescent="0.3">
      <c r="A3952">
        <v>3951</v>
      </c>
      <c r="B3952" t="s">
        <v>41</v>
      </c>
      <c r="C3952" t="s">
        <v>67</v>
      </c>
      <c r="D3952">
        <v>20</v>
      </c>
      <c r="E3952" t="s">
        <v>105</v>
      </c>
      <c r="F3952" t="s">
        <v>4058</v>
      </c>
      <c r="G3952" t="s">
        <v>5125</v>
      </c>
      <c r="H3952">
        <v>19458798804</v>
      </c>
      <c r="I3952" t="s">
        <v>7088</v>
      </c>
      <c r="J3952" t="s">
        <v>7292</v>
      </c>
      <c r="K3952">
        <v>7875.42</v>
      </c>
      <c r="L3952" s="12" t="s">
        <v>10413</v>
      </c>
      <c r="M3952" s="10" t="s">
        <v>11054</v>
      </c>
      <c r="N3952">
        <v>3951</v>
      </c>
      <c r="O3952">
        <v>45231</v>
      </c>
      <c r="P3952" t="s">
        <v>11404</v>
      </c>
      <c r="Q3952" s="16">
        <v>3750.81</v>
      </c>
      <c r="R3952">
        <v>11626.23</v>
      </c>
      <c r="S3952">
        <v>12</v>
      </c>
      <c r="T3952">
        <v>3951</v>
      </c>
      <c r="U3952">
        <v>11923.87</v>
      </c>
      <c r="V3952" t="s">
        <v>11411</v>
      </c>
      <c r="W3952">
        <v>8.67</v>
      </c>
      <c r="X3952">
        <v>60</v>
      </c>
      <c r="Y3952" t="s">
        <v>11792</v>
      </c>
      <c r="Z3952" t="s">
        <v>12012</v>
      </c>
      <c r="AA3952">
        <v>3951</v>
      </c>
      <c r="AB3952" t="s">
        <v>12015</v>
      </c>
      <c r="AC3952">
        <v>5255.05</v>
      </c>
      <c r="AD3952">
        <v>151.22</v>
      </c>
      <c r="AE3952">
        <v>7.56</v>
      </c>
      <c r="AF3952" t="s">
        <v>11387</v>
      </c>
      <c r="AG3952" t="s">
        <v>11166</v>
      </c>
      <c r="AH3952">
        <v>7844</v>
      </c>
      <c r="AI3952">
        <v>3951</v>
      </c>
      <c r="AJ3952" t="s">
        <v>11349</v>
      </c>
      <c r="AK3952" t="s">
        <v>12029</v>
      </c>
      <c r="AL3952" t="s">
        <v>12031</v>
      </c>
      <c r="AM3952" t="s">
        <v>11124</v>
      </c>
      <c r="AN3952">
        <v>1</v>
      </c>
      <c r="AO3952" s="10" t="s">
        <v>12040</v>
      </c>
      <c r="AP3952" t="str" cm="1">
        <f t="array" ref="AP3952">_xlfn.IFS(
  Table1[[#This Row],[Age]]&lt;=25, "18-25",
  Table1[[#This Row],[Age]]&lt;=35, "26-35",
  Table1[[#This Row],[Age]]&lt;=45, "36-45",
  Table1[[#This Row],[Age]]&lt;=60, "46-60",
  TRUE, "60+")</f>
        <v>18-25</v>
      </c>
    </row>
    <row r="3953" spans="1:42" x14ac:dyDescent="0.3">
      <c r="A3953">
        <v>3952</v>
      </c>
      <c r="B3953" t="s">
        <v>51</v>
      </c>
      <c r="C3953" t="s">
        <v>83</v>
      </c>
      <c r="D3953">
        <v>66</v>
      </c>
      <c r="E3953" t="s">
        <v>106</v>
      </c>
      <c r="F3953" t="s">
        <v>4059</v>
      </c>
      <c r="G3953" t="s">
        <v>5111</v>
      </c>
      <c r="H3953">
        <v>19458798805</v>
      </c>
      <c r="I3953" t="s">
        <v>7111</v>
      </c>
      <c r="J3953" t="s">
        <v>7292</v>
      </c>
      <c r="K3953">
        <v>9942.49</v>
      </c>
      <c r="L3953" s="12" t="s">
        <v>8443</v>
      </c>
      <c r="M3953" s="10" t="s">
        <v>11188</v>
      </c>
      <c r="N3953">
        <v>3952</v>
      </c>
      <c r="O3953">
        <v>45114</v>
      </c>
      <c r="P3953" t="s">
        <v>11403</v>
      </c>
      <c r="Q3953" s="16">
        <v>4760</v>
      </c>
      <c r="R3953">
        <v>5182.49</v>
      </c>
      <c r="S3953">
        <v>37</v>
      </c>
      <c r="T3953">
        <v>3952</v>
      </c>
      <c r="U3953">
        <v>24431.06</v>
      </c>
      <c r="V3953" t="s">
        <v>11413</v>
      </c>
      <c r="W3953">
        <v>9.32</v>
      </c>
      <c r="X3953">
        <v>36</v>
      </c>
      <c r="Y3953" t="s">
        <v>11791</v>
      </c>
      <c r="Z3953" t="s">
        <v>12011</v>
      </c>
      <c r="AA3953">
        <v>3952</v>
      </c>
      <c r="AB3953" t="s">
        <v>12017</v>
      </c>
      <c r="AC3953">
        <v>1366.14</v>
      </c>
      <c r="AD3953">
        <v>3544.28</v>
      </c>
      <c r="AE3953">
        <v>177.21</v>
      </c>
      <c r="AF3953" t="s">
        <v>11170</v>
      </c>
      <c r="AG3953" t="s">
        <v>11186</v>
      </c>
      <c r="AH3953">
        <v>6130</v>
      </c>
      <c r="AI3953">
        <v>3952</v>
      </c>
      <c r="AJ3953" t="s">
        <v>11283</v>
      </c>
      <c r="AK3953" t="s">
        <v>12028</v>
      </c>
      <c r="AL3953" t="s">
        <v>12032</v>
      </c>
      <c r="AM3953" t="s">
        <v>11339</v>
      </c>
      <c r="AN3953">
        <v>1</v>
      </c>
      <c r="AO3953" s="10" t="s">
        <v>12038</v>
      </c>
      <c r="AP3953" t="str" cm="1">
        <f t="array" ref="AP3953">_xlfn.IFS(
  Table1[[#This Row],[Age]]&lt;=25, "18-25",
  Table1[[#This Row],[Age]]&lt;=35, "26-35",
  Table1[[#This Row],[Age]]&lt;=45, "36-45",
  Table1[[#This Row],[Age]]&lt;=60, "46-60",
  TRUE, "60+")</f>
        <v>60+</v>
      </c>
    </row>
    <row r="3954" spans="1:42" x14ac:dyDescent="0.3">
      <c r="A3954">
        <v>3953</v>
      </c>
      <c r="B3954" t="s">
        <v>34</v>
      </c>
      <c r="C3954" t="s">
        <v>78</v>
      </c>
      <c r="D3954">
        <v>68</v>
      </c>
      <c r="E3954" t="s">
        <v>104</v>
      </c>
      <c r="F3954" t="s">
        <v>4060</v>
      </c>
      <c r="G3954" t="s">
        <v>5136</v>
      </c>
      <c r="H3954">
        <v>19458798806</v>
      </c>
      <c r="I3954" t="s">
        <v>6909</v>
      </c>
      <c r="J3954" t="s">
        <v>7292</v>
      </c>
      <c r="K3954">
        <v>7383.29</v>
      </c>
      <c r="L3954" s="12" t="s">
        <v>10197</v>
      </c>
      <c r="M3954" s="10" t="s">
        <v>11214</v>
      </c>
      <c r="N3954">
        <v>3953</v>
      </c>
      <c r="O3954">
        <v>44977</v>
      </c>
      <c r="P3954" t="s">
        <v>11402</v>
      </c>
      <c r="Q3954" s="16">
        <v>3320.75</v>
      </c>
      <c r="R3954">
        <v>4062.54</v>
      </c>
      <c r="S3954">
        <v>58</v>
      </c>
      <c r="T3954">
        <v>3953</v>
      </c>
      <c r="U3954">
        <v>15171.27</v>
      </c>
      <c r="V3954" t="s">
        <v>11412</v>
      </c>
      <c r="W3954">
        <v>1.21</v>
      </c>
      <c r="X3954">
        <v>48</v>
      </c>
      <c r="Y3954" t="s">
        <v>9244</v>
      </c>
      <c r="Z3954" t="s">
        <v>12010</v>
      </c>
      <c r="AA3954">
        <v>3953</v>
      </c>
      <c r="AB3954" t="s">
        <v>12016</v>
      </c>
      <c r="AC3954">
        <v>5786.07</v>
      </c>
      <c r="AD3954">
        <v>671.27</v>
      </c>
      <c r="AE3954">
        <v>33.56</v>
      </c>
      <c r="AF3954" t="s">
        <v>11141</v>
      </c>
      <c r="AG3954" t="s">
        <v>11146</v>
      </c>
      <c r="AH3954">
        <v>8828</v>
      </c>
      <c r="AI3954">
        <v>3953</v>
      </c>
      <c r="AJ3954" t="s">
        <v>11168</v>
      </c>
      <c r="AK3954" t="s">
        <v>12027</v>
      </c>
      <c r="AL3954" t="s">
        <v>12032</v>
      </c>
      <c r="AM3954" t="s">
        <v>11141</v>
      </c>
      <c r="AN3954">
        <v>1</v>
      </c>
      <c r="AO3954" s="10" t="s">
        <v>12045</v>
      </c>
      <c r="AP3954" t="str" cm="1">
        <f t="array" ref="AP3954">_xlfn.IFS(
  Table1[[#This Row],[Age]]&lt;=25, "18-25",
  Table1[[#This Row],[Age]]&lt;=35, "26-35",
  Table1[[#This Row],[Age]]&lt;=45, "36-45",
  Table1[[#This Row],[Age]]&lt;=60, "46-60",
  TRUE, "60+")</f>
        <v>60+</v>
      </c>
    </row>
    <row r="3955" spans="1:42" x14ac:dyDescent="0.3">
      <c r="A3955">
        <v>3954</v>
      </c>
      <c r="B3955" t="s">
        <v>33</v>
      </c>
      <c r="C3955" t="s">
        <v>83</v>
      </c>
      <c r="D3955">
        <v>30</v>
      </c>
      <c r="E3955" t="s">
        <v>105</v>
      </c>
      <c r="F3955" t="s">
        <v>4061</v>
      </c>
      <c r="G3955" t="s">
        <v>5133</v>
      </c>
      <c r="H3955">
        <v>19458798807</v>
      </c>
      <c r="I3955" t="s">
        <v>6094</v>
      </c>
      <c r="J3955" t="s">
        <v>7292</v>
      </c>
      <c r="K3955">
        <v>2223.85</v>
      </c>
      <c r="L3955" s="12" t="s">
        <v>10414</v>
      </c>
      <c r="M3955" s="10" t="s">
        <v>11105</v>
      </c>
      <c r="N3955">
        <v>3954</v>
      </c>
      <c r="O3955">
        <v>44935</v>
      </c>
      <c r="P3955" t="s">
        <v>11403</v>
      </c>
      <c r="Q3955" s="16">
        <v>2273.25</v>
      </c>
      <c r="R3955">
        <v>-49.4</v>
      </c>
      <c r="S3955">
        <v>77</v>
      </c>
      <c r="T3955">
        <v>3954</v>
      </c>
      <c r="U3955">
        <v>47934.32</v>
      </c>
      <c r="V3955" t="s">
        <v>11412</v>
      </c>
      <c r="W3955">
        <v>2.98</v>
      </c>
      <c r="X3955">
        <v>48</v>
      </c>
      <c r="Y3955" t="s">
        <v>10791</v>
      </c>
      <c r="Z3955" t="s">
        <v>12011</v>
      </c>
      <c r="AA3955">
        <v>3954</v>
      </c>
      <c r="AB3955" t="s">
        <v>12017</v>
      </c>
      <c r="AC3955">
        <v>1353.9</v>
      </c>
      <c r="AD3955">
        <v>3993.58</v>
      </c>
      <c r="AE3955">
        <v>199.68</v>
      </c>
      <c r="AF3955" t="s">
        <v>11222</v>
      </c>
      <c r="AG3955" t="s">
        <v>11177</v>
      </c>
      <c r="AH3955">
        <v>3357</v>
      </c>
      <c r="AI3955">
        <v>3954</v>
      </c>
      <c r="AJ3955" t="s">
        <v>11296</v>
      </c>
      <c r="AK3955" t="s">
        <v>12027</v>
      </c>
      <c r="AL3955" t="s">
        <v>12031</v>
      </c>
      <c r="AM3955" t="s">
        <v>11271</v>
      </c>
      <c r="AN3955">
        <v>1</v>
      </c>
      <c r="AO3955" s="10" t="s">
        <v>12039</v>
      </c>
      <c r="AP3955" t="str" cm="1">
        <f t="array" ref="AP3955">_xlfn.IFS(
  Table1[[#This Row],[Age]]&lt;=25, "18-25",
  Table1[[#This Row],[Age]]&lt;=35, "26-35",
  Table1[[#This Row],[Age]]&lt;=45, "36-45",
  Table1[[#This Row],[Age]]&lt;=60, "46-60",
  TRUE, "60+")</f>
        <v>26-35</v>
      </c>
    </row>
    <row r="3956" spans="1:42" x14ac:dyDescent="0.3">
      <c r="A3956">
        <v>3955</v>
      </c>
      <c r="B3956" t="s">
        <v>18</v>
      </c>
      <c r="C3956" t="s">
        <v>96</v>
      </c>
      <c r="D3956">
        <v>49</v>
      </c>
      <c r="E3956" t="s">
        <v>106</v>
      </c>
      <c r="F3956" t="s">
        <v>4062</v>
      </c>
      <c r="G3956" t="s">
        <v>5131</v>
      </c>
      <c r="H3956">
        <v>19458798808</v>
      </c>
      <c r="I3956" t="s">
        <v>5811</v>
      </c>
      <c r="J3956" t="s">
        <v>7292</v>
      </c>
      <c r="K3956">
        <v>6991.19</v>
      </c>
      <c r="L3956" s="12" t="s">
        <v>7487</v>
      </c>
      <c r="M3956" s="10" t="s">
        <v>11378</v>
      </c>
      <c r="N3956">
        <v>3955</v>
      </c>
      <c r="O3956">
        <v>45059</v>
      </c>
      <c r="P3956" t="s">
        <v>11402</v>
      </c>
      <c r="Q3956" s="16">
        <v>269.01</v>
      </c>
      <c r="R3956">
        <v>6722.18</v>
      </c>
      <c r="S3956">
        <v>12</v>
      </c>
      <c r="T3956">
        <v>3955</v>
      </c>
      <c r="U3956">
        <v>39951.69</v>
      </c>
      <c r="V3956" t="s">
        <v>11412</v>
      </c>
      <c r="W3956">
        <v>1.21</v>
      </c>
      <c r="X3956">
        <v>24</v>
      </c>
      <c r="Y3956" t="s">
        <v>11602</v>
      </c>
      <c r="Z3956" t="s">
        <v>12011</v>
      </c>
      <c r="AA3956">
        <v>3955</v>
      </c>
      <c r="AB3956" t="s">
        <v>12017</v>
      </c>
      <c r="AC3956">
        <v>2646.67</v>
      </c>
      <c r="AD3956">
        <v>4.88</v>
      </c>
      <c r="AE3956">
        <v>0.24</v>
      </c>
      <c r="AF3956" t="s">
        <v>11144</v>
      </c>
      <c r="AG3956" t="s">
        <v>11219</v>
      </c>
      <c r="AH3956">
        <v>7486</v>
      </c>
      <c r="AI3956">
        <v>3955</v>
      </c>
      <c r="AJ3956" t="s">
        <v>11087</v>
      </c>
      <c r="AK3956" t="s">
        <v>12028</v>
      </c>
      <c r="AL3956" t="s">
        <v>12032</v>
      </c>
      <c r="AM3956" t="s">
        <v>11071</v>
      </c>
      <c r="AN3956">
        <v>1</v>
      </c>
      <c r="AO3956" s="10" t="s">
        <v>12046</v>
      </c>
      <c r="AP3956" t="str" cm="1">
        <f t="array" ref="AP3956">_xlfn.IFS(
  Table1[[#This Row],[Age]]&lt;=25, "18-25",
  Table1[[#This Row],[Age]]&lt;=35, "26-35",
  Table1[[#This Row],[Age]]&lt;=45, "36-45",
  Table1[[#This Row],[Age]]&lt;=60, "46-60",
  TRUE, "60+")</f>
        <v>46-60</v>
      </c>
    </row>
    <row r="3957" spans="1:42" x14ac:dyDescent="0.3">
      <c r="A3957">
        <v>3956</v>
      </c>
      <c r="B3957" t="s">
        <v>43</v>
      </c>
      <c r="C3957" t="s">
        <v>61</v>
      </c>
      <c r="D3957">
        <v>65</v>
      </c>
      <c r="E3957" t="s">
        <v>104</v>
      </c>
      <c r="F3957" t="s">
        <v>4063</v>
      </c>
      <c r="G3957" t="s">
        <v>5114</v>
      </c>
      <c r="H3957">
        <v>19458798809</v>
      </c>
      <c r="I3957" t="s">
        <v>7112</v>
      </c>
      <c r="J3957" t="s">
        <v>7291</v>
      </c>
      <c r="K3957">
        <v>6196.06</v>
      </c>
      <c r="L3957" s="12" t="s">
        <v>10415</v>
      </c>
      <c r="M3957" s="10" t="s">
        <v>11037</v>
      </c>
      <c r="N3957">
        <v>3956</v>
      </c>
      <c r="O3957">
        <v>45118</v>
      </c>
      <c r="P3957" t="s">
        <v>11403</v>
      </c>
      <c r="Q3957" s="16">
        <v>4532.76</v>
      </c>
      <c r="R3957">
        <v>10728.82</v>
      </c>
      <c r="S3957">
        <v>2</v>
      </c>
      <c r="T3957">
        <v>3956</v>
      </c>
      <c r="U3957">
        <v>43379.12</v>
      </c>
      <c r="V3957" t="s">
        <v>11413</v>
      </c>
      <c r="W3957">
        <v>1.66</v>
      </c>
      <c r="X3957">
        <v>24</v>
      </c>
      <c r="Y3957" t="s">
        <v>11535</v>
      </c>
      <c r="Z3957" t="s">
        <v>12010</v>
      </c>
      <c r="AA3957">
        <v>3956</v>
      </c>
      <c r="AB3957" t="s">
        <v>12016</v>
      </c>
      <c r="AC3957">
        <v>7450.78</v>
      </c>
      <c r="AD3957">
        <v>383.99</v>
      </c>
      <c r="AE3957">
        <v>19.2</v>
      </c>
      <c r="AF3957" t="s">
        <v>11046</v>
      </c>
      <c r="AG3957" t="s">
        <v>11307</v>
      </c>
      <c r="AH3957">
        <v>4894</v>
      </c>
      <c r="AI3957">
        <v>3956</v>
      </c>
      <c r="AJ3957" t="s">
        <v>11299</v>
      </c>
      <c r="AK3957" t="s">
        <v>12029</v>
      </c>
      <c r="AL3957" t="s">
        <v>12031</v>
      </c>
      <c r="AM3957" t="s">
        <v>11301</v>
      </c>
      <c r="AN3957">
        <v>1</v>
      </c>
      <c r="AO3957" s="10" t="s">
        <v>12038</v>
      </c>
      <c r="AP3957" t="str" cm="1">
        <f t="array" ref="AP3957">_xlfn.IFS(
  Table1[[#This Row],[Age]]&lt;=25, "18-25",
  Table1[[#This Row],[Age]]&lt;=35, "26-35",
  Table1[[#This Row],[Age]]&lt;=45, "36-45",
  Table1[[#This Row],[Age]]&lt;=60, "46-60",
  TRUE, "60+")</f>
        <v>60+</v>
      </c>
    </row>
    <row r="3958" spans="1:42" x14ac:dyDescent="0.3">
      <c r="A3958">
        <v>3957</v>
      </c>
      <c r="B3958" t="s">
        <v>19</v>
      </c>
      <c r="C3958" t="s">
        <v>84</v>
      </c>
      <c r="D3958">
        <v>67</v>
      </c>
      <c r="E3958" t="s">
        <v>104</v>
      </c>
      <c r="F3958" t="s">
        <v>4064</v>
      </c>
      <c r="G3958" t="s">
        <v>5132</v>
      </c>
      <c r="H3958">
        <v>19458798810</v>
      </c>
      <c r="I3958" t="s">
        <v>7113</v>
      </c>
      <c r="J3958" t="s">
        <v>7292</v>
      </c>
      <c r="K3958">
        <v>2180.19</v>
      </c>
      <c r="L3958" s="12" t="s">
        <v>10416</v>
      </c>
      <c r="M3958" s="10" t="s">
        <v>11240</v>
      </c>
      <c r="N3958">
        <v>3957</v>
      </c>
      <c r="O3958">
        <v>44942</v>
      </c>
      <c r="P3958" t="s">
        <v>11403</v>
      </c>
      <c r="Q3958" s="16">
        <v>2952.74</v>
      </c>
      <c r="R3958">
        <v>-772.55</v>
      </c>
      <c r="S3958">
        <v>84</v>
      </c>
      <c r="T3958">
        <v>3957</v>
      </c>
      <c r="U3958">
        <v>23849.58</v>
      </c>
      <c r="V3958" t="s">
        <v>11411</v>
      </c>
      <c r="W3958">
        <v>5.81</v>
      </c>
      <c r="X3958">
        <v>48</v>
      </c>
      <c r="Y3958" t="s">
        <v>7344</v>
      </c>
      <c r="Z3958" t="s">
        <v>12011</v>
      </c>
      <c r="AA3958">
        <v>3957</v>
      </c>
      <c r="AB3958" t="s">
        <v>12015</v>
      </c>
      <c r="AC3958">
        <v>7512.46</v>
      </c>
      <c r="AD3958">
        <v>4109.8</v>
      </c>
      <c r="AE3958">
        <v>205.49</v>
      </c>
      <c r="AF3958" t="s">
        <v>11302</v>
      </c>
      <c r="AG3958" t="s">
        <v>11069</v>
      </c>
      <c r="AH3958">
        <v>4306</v>
      </c>
      <c r="AI3958">
        <v>3957</v>
      </c>
      <c r="AJ3958" t="s">
        <v>11341</v>
      </c>
      <c r="AK3958" t="s">
        <v>12027</v>
      </c>
      <c r="AL3958" t="s">
        <v>12031</v>
      </c>
      <c r="AM3958" t="s">
        <v>11092</v>
      </c>
      <c r="AN3958">
        <v>1</v>
      </c>
      <c r="AO3958" s="10" t="s">
        <v>12039</v>
      </c>
      <c r="AP3958" t="str" cm="1">
        <f t="array" ref="AP3958">_xlfn.IFS(
  Table1[[#This Row],[Age]]&lt;=25, "18-25",
  Table1[[#This Row],[Age]]&lt;=35, "26-35",
  Table1[[#This Row],[Age]]&lt;=45, "36-45",
  Table1[[#This Row],[Age]]&lt;=60, "46-60",
  TRUE, "60+")</f>
        <v>60+</v>
      </c>
    </row>
    <row r="3959" spans="1:42" x14ac:dyDescent="0.3">
      <c r="A3959">
        <v>3958</v>
      </c>
      <c r="B3959" t="s">
        <v>10</v>
      </c>
      <c r="C3959" t="s">
        <v>87</v>
      </c>
      <c r="D3959">
        <v>40</v>
      </c>
      <c r="E3959" t="s">
        <v>106</v>
      </c>
      <c r="F3959" t="s">
        <v>4065</v>
      </c>
      <c r="G3959" t="s">
        <v>5140</v>
      </c>
      <c r="H3959">
        <v>19458798811</v>
      </c>
      <c r="I3959" t="s">
        <v>7114</v>
      </c>
      <c r="J3959" t="s">
        <v>7291</v>
      </c>
      <c r="K3959">
        <v>2485.52</v>
      </c>
      <c r="L3959" s="12" t="s">
        <v>10417</v>
      </c>
      <c r="M3959" s="10" t="s">
        <v>11260</v>
      </c>
      <c r="N3959">
        <v>3958</v>
      </c>
      <c r="O3959">
        <v>45113</v>
      </c>
      <c r="P3959" t="s">
        <v>11402</v>
      </c>
      <c r="Q3959" s="16">
        <v>3414.76</v>
      </c>
      <c r="R3959">
        <v>5900.28</v>
      </c>
      <c r="S3959">
        <v>65</v>
      </c>
      <c r="T3959">
        <v>3958</v>
      </c>
      <c r="U3959">
        <v>24208.46</v>
      </c>
      <c r="V3959" t="s">
        <v>11411</v>
      </c>
      <c r="W3959">
        <v>7.57</v>
      </c>
      <c r="X3959">
        <v>60</v>
      </c>
      <c r="Y3959" t="s">
        <v>11674</v>
      </c>
      <c r="Z3959" t="s">
        <v>12010</v>
      </c>
      <c r="AA3959">
        <v>3958</v>
      </c>
      <c r="AB3959" t="s">
        <v>12016</v>
      </c>
      <c r="AC3959">
        <v>1025.24</v>
      </c>
      <c r="AD3959">
        <v>1347.13</v>
      </c>
      <c r="AE3959">
        <v>67.36</v>
      </c>
      <c r="AF3959" t="s">
        <v>11376</v>
      </c>
      <c r="AG3959" t="s">
        <v>11247</v>
      </c>
      <c r="AH3959">
        <v>1449</v>
      </c>
      <c r="AI3959">
        <v>3958</v>
      </c>
      <c r="AJ3959" t="s">
        <v>11181</v>
      </c>
      <c r="AK3959" t="s">
        <v>12027</v>
      </c>
      <c r="AL3959" t="s">
        <v>12032</v>
      </c>
      <c r="AM3959" t="s">
        <v>11135</v>
      </c>
      <c r="AN3959">
        <v>1</v>
      </c>
      <c r="AO3959" s="10" t="s">
        <v>12038</v>
      </c>
      <c r="AP3959" t="str" cm="1">
        <f t="array" ref="AP3959">_xlfn.IFS(
  Table1[[#This Row],[Age]]&lt;=25, "18-25",
  Table1[[#This Row],[Age]]&lt;=35, "26-35",
  Table1[[#This Row],[Age]]&lt;=45, "36-45",
  Table1[[#This Row],[Age]]&lt;=60, "46-60",
  TRUE, "60+")</f>
        <v>36-45</v>
      </c>
    </row>
    <row r="3960" spans="1:42" x14ac:dyDescent="0.3">
      <c r="A3960">
        <v>3959</v>
      </c>
      <c r="B3960" t="s">
        <v>38</v>
      </c>
      <c r="C3960" t="s">
        <v>60</v>
      </c>
      <c r="D3960">
        <v>69</v>
      </c>
      <c r="E3960" t="s">
        <v>105</v>
      </c>
      <c r="F3960" t="s">
        <v>4066</v>
      </c>
      <c r="G3960" t="s">
        <v>5134</v>
      </c>
      <c r="H3960">
        <v>19458798812</v>
      </c>
      <c r="I3960" t="s">
        <v>5644</v>
      </c>
      <c r="J3960" t="s">
        <v>7292</v>
      </c>
      <c r="K3960">
        <v>6562.59</v>
      </c>
      <c r="L3960" s="12" t="s">
        <v>10418</v>
      </c>
      <c r="M3960" s="10" t="s">
        <v>11142</v>
      </c>
      <c r="N3960">
        <v>3959</v>
      </c>
      <c r="O3960">
        <v>45110</v>
      </c>
      <c r="P3960" t="s">
        <v>11402</v>
      </c>
      <c r="Q3960" s="16">
        <v>2531.4299999999998</v>
      </c>
      <c r="R3960">
        <v>9094.02</v>
      </c>
      <c r="S3960">
        <v>58</v>
      </c>
      <c r="T3960">
        <v>3959</v>
      </c>
      <c r="U3960">
        <v>40454.26</v>
      </c>
      <c r="V3960" t="s">
        <v>11411</v>
      </c>
      <c r="W3960">
        <v>5.32</v>
      </c>
      <c r="X3960">
        <v>48</v>
      </c>
      <c r="Y3960" t="s">
        <v>11773</v>
      </c>
      <c r="Z3960" t="s">
        <v>12012</v>
      </c>
      <c r="AA3960">
        <v>3959</v>
      </c>
      <c r="AB3960" t="s">
        <v>12017</v>
      </c>
      <c r="AC3960">
        <v>8639.9</v>
      </c>
      <c r="AD3960">
        <v>4468.72</v>
      </c>
      <c r="AE3960">
        <v>223.44</v>
      </c>
      <c r="AF3960" t="s">
        <v>11042</v>
      </c>
      <c r="AG3960" t="s">
        <v>11297</v>
      </c>
      <c r="AH3960">
        <v>5241</v>
      </c>
      <c r="AI3960">
        <v>3959</v>
      </c>
      <c r="AJ3960" t="s">
        <v>11229</v>
      </c>
      <c r="AK3960" t="s">
        <v>12029</v>
      </c>
      <c r="AL3960" t="s">
        <v>12031</v>
      </c>
      <c r="AM3960" t="s">
        <v>11218</v>
      </c>
      <c r="AN3960">
        <v>1</v>
      </c>
      <c r="AO3960" s="10" t="s">
        <v>12038</v>
      </c>
      <c r="AP3960" t="str" cm="1">
        <f t="array" ref="AP3960">_xlfn.IFS(
  Table1[[#This Row],[Age]]&lt;=25, "18-25",
  Table1[[#This Row],[Age]]&lt;=35, "26-35",
  Table1[[#This Row],[Age]]&lt;=45, "36-45",
  Table1[[#This Row],[Age]]&lt;=60, "46-60",
  TRUE, "60+")</f>
        <v>60+</v>
      </c>
    </row>
    <row r="3961" spans="1:42" x14ac:dyDescent="0.3">
      <c r="A3961">
        <v>3960</v>
      </c>
      <c r="B3961" t="s">
        <v>6</v>
      </c>
      <c r="C3961" t="s">
        <v>76</v>
      </c>
      <c r="D3961">
        <v>40</v>
      </c>
      <c r="E3961" t="s">
        <v>106</v>
      </c>
      <c r="F3961" t="s">
        <v>4067</v>
      </c>
      <c r="G3961" t="s">
        <v>5145</v>
      </c>
      <c r="H3961">
        <v>19458798813</v>
      </c>
      <c r="I3961" t="s">
        <v>6072</v>
      </c>
      <c r="J3961" t="s">
        <v>7292</v>
      </c>
      <c r="K3961">
        <v>8097.4</v>
      </c>
      <c r="L3961" s="12" t="s">
        <v>10419</v>
      </c>
      <c r="M3961" s="10" t="s">
        <v>11371</v>
      </c>
      <c r="N3961">
        <v>3960</v>
      </c>
      <c r="O3961">
        <v>45119</v>
      </c>
      <c r="P3961" t="s">
        <v>11403</v>
      </c>
      <c r="Q3961" s="16">
        <v>1974.18</v>
      </c>
      <c r="R3961">
        <v>6123.22</v>
      </c>
      <c r="S3961">
        <v>60</v>
      </c>
      <c r="T3961">
        <v>3960</v>
      </c>
      <c r="U3961">
        <v>19989.099999999999</v>
      </c>
      <c r="V3961" t="s">
        <v>11411</v>
      </c>
      <c r="W3961">
        <v>4.47</v>
      </c>
      <c r="X3961">
        <v>36</v>
      </c>
      <c r="Y3961" t="s">
        <v>8469</v>
      </c>
      <c r="Z3961" t="s">
        <v>12010</v>
      </c>
      <c r="AA3961">
        <v>3960</v>
      </c>
      <c r="AB3961" t="s">
        <v>12017</v>
      </c>
      <c r="AC3961">
        <v>1078.26</v>
      </c>
      <c r="AD3961">
        <v>3905.6</v>
      </c>
      <c r="AE3961">
        <v>195.28</v>
      </c>
      <c r="AF3961" t="s">
        <v>11269</v>
      </c>
      <c r="AG3961" t="s">
        <v>11387</v>
      </c>
      <c r="AH3961">
        <v>1397</v>
      </c>
      <c r="AI3961">
        <v>3960</v>
      </c>
      <c r="AJ3961" t="s">
        <v>11103</v>
      </c>
      <c r="AK3961" t="s">
        <v>12028</v>
      </c>
      <c r="AL3961" t="s">
        <v>12031</v>
      </c>
      <c r="AM3961" t="s">
        <v>11174</v>
      </c>
      <c r="AN3961">
        <v>1</v>
      </c>
      <c r="AO3961" s="10" t="s">
        <v>12038</v>
      </c>
      <c r="AP3961" t="str" cm="1">
        <f t="array" ref="AP3961">_xlfn.IFS(
  Table1[[#This Row],[Age]]&lt;=25, "18-25",
  Table1[[#This Row],[Age]]&lt;=35, "26-35",
  Table1[[#This Row],[Age]]&lt;=45, "36-45",
  Table1[[#This Row],[Age]]&lt;=60, "46-60",
  TRUE, "60+")</f>
        <v>36-45</v>
      </c>
    </row>
    <row r="3962" spans="1:42" x14ac:dyDescent="0.3">
      <c r="A3962">
        <v>3961</v>
      </c>
      <c r="B3962" t="s">
        <v>14</v>
      </c>
      <c r="C3962" t="s">
        <v>39</v>
      </c>
      <c r="D3962">
        <v>68</v>
      </c>
      <c r="E3962" t="s">
        <v>105</v>
      </c>
      <c r="F3962" t="s">
        <v>4068</v>
      </c>
      <c r="G3962" t="s">
        <v>5109</v>
      </c>
      <c r="H3962">
        <v>19458798814</v>
      </c>
      <c r="I3962" t="s">
        <v>6729</v>
      </c>
      <c r="J3962" t="s">
        <v>7291</v>
      </c>
      <c r="K3962">
        <v>7647.8</v>
      </c>
      <c r="L3962" s="12" t="s">
        <v>9015</v>
      </c>
      <c r="M3962" s="10" t="s">
        <v>11310</v>
      </c>
      <c r="N3962">
        <v>3961</v>
      </c>
      <c r="O3962">
        <v>45010</v>
      </c>
      <c r="P3962" t="s">
        <v>11403</v>
      </c>
      <c r="Q3962" s="16">
        <v>2524.4</v>
      </c>
      <c r="R3962">
        <v>10172.200000000001</v>
      </c>
      <c r="S3962">
        <v>41</v>
      </c>
      <c r="T3962">
        <v>3961</v>
      </c>
      <c r="U3962">
        <v>24561.62</v>
      </c>
      <c r="V3962" t="s">
        <v>11413</v>
      </c>
      <c r="W3962">
        <v>2.86</v>
      </c>
      <c r="X3962">
        <v>12</v>
      </c>
      <c r="Y3962" t="s">
        <v>7950</v>
      </c>
      <c r="Z3962" t="s">
        <v>12012</v>
      </c>
      <c r="AA3962">
        <v>3961</v>
      </c>
      <c r="AB3962" t="s">
        <v>12017</v>
      </c>
      <c r="AC3962">
        <v>9720.57</v>
      </c>
      <c r="AD3962">
        <v>3206.5</v>
      </c>
      <c r="AE3962">
        <v>160.33000000000001</v>
      </c>
      <c r="AF3962" t="s">
        <v>11186</v>
      </c>
      <c r="AG3962" t="s">
        <v>11319</v>
      </c>
      <c r="AH3962">
        <v>3569</v>
      </c>
      <c r="AI3962">
        <v>3961</v>
      </c>
      <c r="AJ3962" t="s">
        <v>11136</v>
      </c>
      <c r="AK3962" t="s">
        <v>12029</v>
      </c>
      <c r="AL3962" t="s">
        <v>12031</v>
      </c>
      <c r="AM3962" t="s">
        <v>11373</v>
      </c>
      <c r="AN3962">
        <v>1</v>
      </c>
      <c r="AO3962" s="10" t="s">
        <v>12047</v>
      </c>
      <c r="AP3962" t="str" cm="1">
        <f t="array" ref="AP3962">_xlfn.IFS(
  Table1[[#This Row],[Age]]&lt;=25, "18-25",
  Table1[[#This Row],[Age]]&lt;=35, "26-35",
  Table1[[#This Row],[Age]]&lt;=45, "36-45",
  Table1[[#This Row],[Age]]&lt;=60, "46-60",
  TRUE, "60+")</f>
        <v>60+</v>
      </c>
    </row>
    <row r="3963" spans="1:42" x14ac:dyDescent="0.3">
      <c r="A3963">
        <v>3962</v>
      </c>
      <c r="B3963" t="s">
        <v>34</v>
      </c>
      <c r="C3963" t="s">
        <v>75</v>
      </c>
      <c r="D3963">
        <v>47</v>
      </c>
      <c r="E3963" t="s">
        <v>104</v>
      </c>
      <c r="F3963" t="s">
        <v>4069</v>
      </c>
      <c r="G3963" t="s">
        <v>5115</v>
      </c>
      <c r="H3963">
        <v>19458798815</v>
      </c>
      <c r="I3963" t="s">
        <v>7115</v>
      </c>
      <c r="J3963" t="s">
        <v>7291</v>
      </c>
      <c r="K3963">
        <v>6103.48</v>
      </c>
      <c r="L3963" s="12" t="s">
        <v>7865</v>
      </c>
      <c r="M3963" s="10" t="s">
        <v>11369</v>
      </c>
      <c r="N3963">
        <v>3962</v>
      </c>
      <c r="O3963">
        <v>45101</v>
      </c>
      <c r="P3963" t="s">
        <v>11403</v>
      </c>
      <c r="Q3963" s="16">
        <v>252.03</v>
      </c>
      <c r="R3963">
        <v>6355.51</v>
      </c>
      <c r="S3963">
        <v>35</v>
      </c>
      <c r="T3963">
        <v>3962</v>
      </c>
      <c r="U3963">
        <v>26900.9</v>
      </c>
      <c r="V3963" t="s">
        <v>11411</v>
      </c>
      <c r="W3963">
        <v>3.13</v>
      </c>
      <c r="X3963">
        <v>12</v>
      </c>
      <c r="Y3963" t="s">
        <v>7517</v>
      </c>
      <c r="Z3963" t="s">
        <v>12011</v>
      </c>
      <c r="AA3963">
        <v>3962</v>
      </c>
      <c r="AB3963" t="s">
        <v>12015</v>
      </c>
      <c r="AC3963">
        <v>6043.95</v>
      </c>
      <c r="AD3963">
        <v>1498.85</v>
      </c>
      <c r="AE3963">
        <v>74.94</v>
      </c>
      <c r="AF3963" t="s">
        <v>11212</v>
      </c>
      <c r="AG3963" t="s">
        <v>11228</v>
      </c>
      <c r="AH3963">
        <v>4662</v>
      </c>
      <c r="AI3963">
        <v>3962</v>
      </c>
      <c r="AJ3963" t="s">
        <v>11065</v>
      </c>
      <c r="AK3963" t="s">
        <v>12027</v>
      </c>
      <c r="AL3963" t="s">
        <v>12032</v>
      </c>
      <c r="AM3963" t="s">
        <v>11059</v>
      </c>
      <c r="AN3963">
        <v>1</v>
      </c>
      <c r="AO3963" s="10" t="s">
        <v>12043</v>
      </c>
      <c r="AP3963" t="str" cm="1">
        <f t="array" ref="AP3963">_xlfn.IFS(
  Table1[[#This Row],[Age]]&lt;=25, "18-25",
  Table1[[#This Row],[Age]]&lt;=35, "26-35",
  Table1[[#This Row],[Age]]&lt;=45, "36-45",
  Table1[[#This Row],[Age]]&lt;=60, "46-60",
  TRUE, "60+")</f>
        <v>46-60</v>
      </c>
    </row>
    <row r="3964" spans="1:42" x14ac:dyDescent="0.3">
      <c r="A3964">
        <v>3963</v>
      </c>
      <c r="B3964" t="s">
        <v>49</v>
      </c>
      <c r="C3964" t="s">
        <v>68</v>
      </c>
      <c r="D3964">
        <v>23</v>
      </c>
      <c r="E3964" t="s">
        <v>104</v>
      </c>
      <c r="F3964" t="s">
        <v>4070</v>
      </c>
      <c r="G3964" t="s">
        <v>5144</v>
      </c>
      <c r="H3964">
        <v>19458798816</v>
      </c>
      <c r="I3964" t="s">
        <v>7116</v>
      </c>
      <c r="J3964" t="s">
        <v>7292</v>
      </c>
      <c r="K3964">
        <v>9381.67</v>
      </c>
      <c r="L3964" s="12" t="s">
        <v>7876</v>
      </c>
      <c r="M3964" s="10" t="s">
        <v>11338</v>
      </c>
      <c r="N3964">
        <v>3963</v>
      </c>
      <c r="O3964">
        <v>45018</v>
      </c>
      <c r="P3964" t="s">
        <v>11403</v>
      </c>
      <c r="Q3964" s="16">
        <v>3991.58</v>
      </c>
      <c r="R3964">
        <v>5390.09</v>
      </c>
      <c r="S3964">
        <v>88</v>
      </c>
      <c r="T3964">
        <v>3963</v>
      </c>
      <c r="U3964">
        <v>30750.73</v>
      </c>
      <c r="V3964" t="s">
        <v>11413</v>
      </c>
      <c r="W3964">
        <v>6.24</v>
      </c>
      <c r="X3964">
        <v>12</v>
      </c>
      <c r="Y3964" t="s">
        <v>10996</v>
      </c>
      <c r="Z3964" t="s">
        <v>12011</v>
      </c>
      <c r="AA3964">
        <v>3963</v>
      </c>
      <c r="AB3964" t="s">
        <v>12016</v>
      </c>
      <c r="AC3964">
        <v>4313.62</v>
      </c>
      <c r="AD3964">
        <v>4197.68</v>
      </c>
      <c r="AE3964">
        <v>209.88</v>
      </c>
      <c r="AF3964" t="s">
        <v>11082</v>
      </c>
      <c r="AG3964" t="s">
        <v>11392</v>
      </c>
      <c r="AH3964">
        <v>4910</v>
      </c>
      <c r="AI3964">
        <v>3963</v>
      </c>
      <c r="AJ3964" t="s">
        <v>11158</v>
      </c>
      <c r="AK3964" t="s">
        <v>12029</v>
      </c>
      <c r="AL3964" t="s">
        <v>12031</v>
      </c>
      <c r="AM3964" t="s">
        <v>11301</v>
      </c>
      <c r="AN3964">
        <v>1</v>
      </c>
      <c r="AO3964" s="10" t="s">
        <v>12037</v>
      </c>
      <c r="AP3964" t="str" cm="1">
        <f t="array" ref="AP3964">_xlfn.IFS(
  Table1[[#This Row],[Age]]&lt;=25, "18-25",
  Table1[[#This Row],[Age]]&lt;=35, "26-35",
  Table1[[#This Row],[Age]]&lt;=45, "36-45",
  Table1[[#This Row],[Age]]&lt;=60, "46-60",
  TRUE, "60+")</f>
        <v>18-25</v>
      </c>
    </row>
    <row r="3965" spans="1:42" x14ac:dyDescent="0.3">
      <c r="A3965">
        <v>3964</v>
      </c>
      <c r="B3965" t="s">
        <v>45</v>
      </c>
      <c r="C3965" t="s">
        <v>81</v>
      </c>
      <c r="D3965">
        <v>24</v>
      </c>
      <c r="E3965" t="s">
        <v>104</v>
      </c>
      <c r="F3965" t="s">
        <v>4071</v>
      </c>
      <c r="G3965" t="s">
        <v>5121</v>
      </c>
      <c r="H3965">
        <v>19458798817</v>
      </c>
      <c r="I3965" t="s">
        <v>6275</v>
      </c>
      <c r="J3965" t="s">
        <v>7292</v>
      </c>
      <c r="K3965">
        <v>7337.35</v>
      </c>
      <c r="L3965" s="12" t="s">
        <v>8020</v>
      </c>
      <c r="M3965" s="10" t="s">
        <v>11119</v>
      </c>
      <c r="N3965">
        <v>3964</v>
      </c>
      <c r="O3965">
        <v>45217</v>
      </c>
      <c r="P3965" t="s">
        <v>11402</v>
      </c>
      <c r="Q3965" s="16">
        <v>798.27</v>
      </c>
      <c r="R3965">
        <v>8135.62</v>
      </c>
      <c r="S3965">
        <v>90</v>
      </c>
      <c r="T3965">
        <v>3964</v>
      </c>
      <c r="U3965">
        <v>32848.550000000003</v>
      </c>
      <c r="V3965" t="s">
        <v>11411</v>
      </c>
      <c r="W3965">
        <v>8.6999999999999993</v>
      </c>
      <c r="X3965">
        <v>60</v>
      </c>
      <c r="Y3965" t="s">
        <v>11534</v>
      </c>
      <c r="Z3965" t="s">
        <v>12012</v>
      </c>
      <c r="AA3965">
        <v>3964</v>
      </c>
      <c r="AB3965" t="s">
        <v>12016</v>
      </c>
      <c r="AC3965">
        <v>6463.79</v>
      </c>
      <c r="AD3965">
        <v>968.78</v>
      </c>
      <c r="AE3965">
        <v>48.44</v>
      </c>
      <c r="AF3965" t="s">
        <v>11139</v>
      </c>
      <c r="AG3965" t="s">
        <v>11283</v>
      </c>
      <c r="AH3965">
        <v>8287</v>
      </c>
      <c r="AI3965">
        <v>3964</v>
      </c>
      <c r="AJ3965" t="s">
        <v>11291</v>
      </c>
      <c r="AK3965" t="s">
        <v>12027</v>
      </c>
      <c r="AL3965" t="s">
        <v>12031</v>
      </c>
      <c r="AM3965" t="s">
        <v>11370</v>
      </c>
      <c r="AN3965">
        <v>-1</v>
      </c>
      <c r="AO3965" s="10" t="s">
        <v>12044</v>
      </c>
      <c r="AP3965" t="str" cm="1">
        <f t="array" ref="AP3965">_xlfn.IFS(
  Table1[[#This Row],[Age]]&lt;=25, "18-25",
  Table1[[#This Row],[Age]]&lt;=35, "26-35",
  Table1[[#This Row],[Age]]&lt;=45, "36-45",
  Table1[[#This Row],[Age]]&lt;=60, "46-60",
  TRUE, "60+")</f>
        <v>18-25</v>
      </c>
    </row>
    <row r="3966" spans="1:42" x14ac:dyDescent="0.3">
      <c r="A3966">
        <v>3965</v>
      </c>
      <c r="B3966" t="s">
        <v>50</v>
      </c>
      <c r="C3966" t="s">
        <v>84</v>
      </c>
      <c r="D3966">
        <v>64</v>
      </c>
      <c r="E3966" t="s">
        <v>106</v>
      </c>
      <c r="F3966" t="s">
        <v>4072</v>
      </c>
      <c r="G3966" t="s">
        <v>5143</v>
      </c>
      <c r="H3966">
        <v>19458798818</v>
      </c>
      <c r="I3966" t="s">
        <v>6749</v>
      </c>
      <c r="J3966" t="s">
        <v>7292</v>
      </c>
      <c r="K3966">
        <v>5464.97</v>
      </c>
      <c r="L3966" s="12" t="s">
        <v>10420</v>
      </c>
      <c r="M3966" s="10" t="s">
        <v>11387</v>
      </c>
      <c r="N3966">
        <v>3965</v>
      </c>
      <c r="O3966">
        <v>44988</v>
      </c>
      <c r="P3966" t="s">
        <v>11404</v>
      </c>
      <c r="Q3966" s="16">
        <v>1669.98</v>
      </c>
      <c r="R3966">
        <v>7134.95</v>
      </c>
      <c r="S3966">
        <v>11</v>
      </c>
      <c r="T3966">
        <v>3965</v>
      </c>
      <c r="U3966">
        <v>34356.839999999997</v>
      </c>
      <c r="V3966" t="s">
        <v>11413</v>
      </c>
      <c r="W3966">
        <v>4.6399999999999997</v>
      </c>
      <c r="X3966">
        <v>48</v>
      </c>
      <c r="Y3966" t="s">
        <v>7853</v>
      </c>
      <c r="Z3966" t="s">
        <v>12012</v>
      </c>
      <c r="AA3966">
        <v>3965</v>
      </c>
      <c r="AB3966" t="s">
        <v>12016</v>
      </c>
      <c r="AC3966">
        <v>2336.8000000000002</v>
      </c>
      <c r="AD3966">
        <v>4459.34</v>
      </c>
      <c r="AE3966">
        <v>222.97</v>
      </c>
      <c r="AF3966" t="s">
        <v>11324</v>
      </c>
      <c r="AG3966" t="s">
        <v>11134</v>
      </c>
      <c r="AH3966">
        <v>3200</v>
      </c>
      <c r="AI3966">
        <v>3965</v>
      </c>
      <c r="AJ3966" t="s">
        <v>11263</v>
      </c>
      <c r="AK3966" t="s">
        <v>12029</v>
      </c>
      <c r="AL3966" t="s">
        <v>12031</v>
      </c>
      <c r="AM3966" t="s">
        <v>11311</v>
      </c>
      <c r="AN3966">
        <v>1</v>
      </c>
      <c r="AO3966" s="10" t="s">
        <v>12047</v>
      </c>
      <c r="AP3966" t="str" cm="1">
        <f t="array" ref="AP3966">_xlfn.IFS(
  Table1[[#This Row],[Age]]&lt;=25, "18-25",
  Table1[[#This Row],[Age]]&lt;=35, "26-35",
  Table1[[#This Row],[Age]]&lt;=45, "36-45",
  Table1[[#This Row],[Age]]&lt;=60, "46-60",
  TRUE, "60+")</f>
        <v>60+</v>
      </c>
    </row>
    <row r="3967" spans="1:42" x14ac:dyDescent="0.3">
      <c r="A3967">
        <v>3966</v>
      </c>
      <c r="B3967" t="s">
        <v>41</v>
      </c>
      <c r="C3967" t="s">
        <v>67</v>
      </c>
      <c r="D3967">
        <v>47</v>
      </c>
      <c r="E3967" t="s">
        <v>106</v>
      </c>
      <c r="F3967" t="s">
        <v>4073</v>
      </c>
      <c r="G3967" t="s">
        <v>5123</v>
      </c>
      <c r="H3967">
        <v>19458798819</v>
      </c>
      <c r="I3967" t="s">
        <v>7088</v>
      </c>
      <c r="J3967" t="s">
        <v>7292</v>
      </c>
      <c r="K3967">
        <v>8180.43</v>
      </c>
      <c r="L3967" s="12" t="s">
        <v>8505</v>
      </c>
      <c r="M3967" s="10" t="s">
        <v>11150</v>
      </c>
      <c r="N3967">
        <v>3966</v>
      </c>
      <c r="O3967">
        <v>44959</v>
      </c>
      <c r="P3967" t="s">
        <v>11402</v>
      </c>
      <c r="Q3967" s="16">
        <v>444.1</v>
      </c>
      <c r="R3967">
        <v>8624.5300000000007</v>
      </c>
      <c r="S3967">
        <v>52</v>
      </c>
      <c r="T3967">
        <v>3966</v>
      </c>
      <c r="U3967">
        <v>22756.45</v>
      </c>
      <c r="V3967" t="s">
        <v>11411</v>
      </c>
      <c r="W3967">
        <v>9.4600000000000009</v>
      </c>
      <c r="X3967">
        <v>36</v>
      </c>
      <c r="Y3967" t="s">
        <v>11446</v>
      </c>
      <c r="Z3967" t="s">
        <v>12011</v>
      </c>
      <c r="AA3967">
        <v>3966</v>
      </c>
      <c r="AB3967" t="s">
        <v>12016</v>
      </c>
      <c r="AC3967">
        <v>5295.18</v>
      </c>
      <c r="AD3967">
        <v>3782.1</v>
      </c>
      <c r="AE3967">
        <v>189.1</v>
      </c>
      <c r="AF3967" t="s">
        <v>11178</v>
      </c>
      <c r="AG3967" t="s">
        <v>11376</v>
      </c>
      <c r="AH3967">
        <v>6455</v>
      </c>
      <c r="AI3967">
        <v>3966</v>
      </c>
      <c r="AJ3967" t="s">
        <v>11368</v>
      </c>
      <c r="AK3967" t="s">
        <v>12028</v>
      </c>
      <c r="AL3967" t="s">
        <v>12031</v>
      </c>
      <c r="AM3967" t="s">
        <v>11200</v>
      </c>
      <c r="AN3967">
        <v>1</v>
      </c>
      <c r="AO3967" s="10" t="s">
        <v>12045</v>
      </c>
      <c r="AP3967" t="str" cm="1">
        <f t="array" ref="AP3967">_xlfn.IFS(
  Table1[[#This Row],[Age]]&lt;=25, "18-25",
  Table1[[#This Row],[Age]]&lt;=35, "26-35",
  Table1[[#This Row],[Age]]&lt;=45, "36-45",
  Table1[[#This Row],[Age]]&lt;=60, "46-60",
  TRUE, "60+")</f>
        <v>46-60</v>
      </c>
    </row>
    <row r="3968" spans="1:42" x14ac:dyDescent="0.3">
      <c r="A3968">
        <v>3967</v>
      </c>
      <c r="B3968" t="s">
        <v>45</v>
      </c>
      <c r="C3968" t="s">
        <v>101</v>
      </c>
      <c r="D3968">
        <v>54</v>
      </c>
      <c r="E3968" t="s">
        <v>106</v>
      </c>
      <c r="F3968" t="s">
        <v>4074</v>
      </c>
      <c r="G3968" t="s">
        <v>5121</v>
      </c>
      <c r="H3968">
        <v>19458798820</v>
      </c>
      <c r="I3968" t="s">
        <v>7045</v>
      </c>
      <c r="J3968" t="s">
        <v>7292</v>
      </c>
      <c r="K3968">
        <v>2975.79</v>
      </c>
      <c r="L3968" s="12" t="s">
        <v>9235</v>
      </c>
      <c r="M3968" s="10" t="s">
        <v>11348</v>
      </c>
      <c r="N3968">
        <v>3967</v>
      </c>
      <c r="O3968">
        <v>45069</v>
      </c>
      <c r="P3968" t="s">
        <v>11404</v>
      </c>
      <c r="Q3968" s="16">
        <v>4101.53</v>
      </c>
      <c r="R3968">
        <v>-1125.74</v>
      </c>
      <c r="S3968">
        <v>52</v>
      </c>
      <c r="T3968">
        <v>3967</v>
      </c>
      <c r="U3968">
        <v>15462.2</v>
      </c>
      <c r="V3968" t="s">
        <v>11411</v>
      </c>
      <c r="W3968">
        <v>1.47</v>
      </c>
      <c r="X3968">
        <v>36</v>
      </c>
      <c r="Y3968" t="s">
        <v>11533</v>
      </c>
      <c r="Z3968" t="s">
        <v>12012</v>
      </c>
      <c r="AA3968">
        <v>3967</v>
      </c>
      <c r="AB3968" t="s">
        <v>12016</v>
      </c>
      <c r="AC3968">
        <v>7199.16</v>
      </c>
      <c r="AD3968">
        <v>1742.09</v>
      </c>
      <c r="AE3968">
        <v>87.1</v>
      </c>
      <c r="AF3968" t="s">
        <v>11135</v>
      </c>
      <c r="AG3968" t="s">
        <v>11386</v>
      </c>
      <c r="AH3968">
        <v>8458</v>
      </c>
      <c r="AI3968">
        <v>3967</v>
      </c>
      <c r="AJ3968" t="s">
        <v>11065</v>
      </c>
      <c r="AK3968" t="s">
        <v>12027</v>
      </c>
      <c r="AL3968" t="s">
        <v>12031</v>
      </c>
      <c r="AM3968" t="s">
        <v>11035</v>
      </c>
      <c r="AN3968">
        <v>1</v>
      </c>
      <c r="AO3968" s="10" t="s">
        <v>12046</v>
      </c>
      <c r="AP3968" t="str" cm="1">
        <f t="array" ref="AP3968">_xlfn.IFS(
  Table1[[#This Row],[Age]]&lt;=25, "18-25",
  Table1[[#This Row],[Age]]&lt;=35, "26-35",
  Table1[[#This Row],[Age]]&lt;=45, "36-45",
  Table1[[#This Row],[Age]]&lt;=60, "46-60",
  TRUE, "60+")</f>
        <v>46-60</v>
      </c>
    </row>
    <row r="3969" spans="1:42" x14ac:dyDescent="0.3">
      <c r="A3969">
        <v>3968</v>
      </c>
      <c r="B3969" t="s">
        <v>8</v>
      </c>
      <c r="C3969" t="s">
        <v>53</v>
      </c>
      <c r="D3969">
        <v>65</v>
      </c>
      <c r="E3969" t="s">
        <v>104</v>
      </c>
      <c r="F3969" t="s">
        <v>4075</v>
      </c>
      <c r="G3969" t="s">
        <v>5113</v>
      </c>
      <c r="H3969">
        <v>19458798821</v>
      </c>
      <c r="I3969" t="s">
        <v>5691</v>
      </c>
      <c r="J3969" t="s">
        <v>7291</v>
      </c>
      <c r="K3969">
        <v>2708.58</v>
      </c>
      <c r="L3969" s="12" t="s">
        <v>10421</v>
      </c>
      <c r="M3969" s="10" t="s">
        <v>11073</v>
      </c>
      <c r="N3969">
        <v>3968</v>
      </c>
      <c r="O3969">
        <v>45267</v>
      </c>
      <c r="P3969" t="s">
        <v>11402</v>
      </c>
      <c r="Q3969" s="16">
        <v>850.04</v>
      </c>
      <c r="R3969">
        <v>1858.54</v>
      </c>
      <c r="S3969">
        <v>62</v>
      </c>
      <c r="T3969">
        <v>3968</v>
      </c>
      <c r="U3969">
        <v>46087.55</v>
      </c>
      <c r="V3969" t="s">
        <v>11411</v>
      </c>
      <c r="W3969">
        <v>8.4600000000000009</v>
      </c>
      <c r="X3969">
        <v>24</v>
      </c>
      <c r="Y3969" t="s">
        <v>11594</v>
      </c>
      <c r="Z3969" t="s">
        <v>12010</v>
      </c>
      <c r="AA3969">
        <v>3968</v>
      </c>
      <c r="AB3969" t="s">
        <v>12016</v>
      </c>
      <c r="AC3969">
        <v>6889.92</v>
      </c>
      <c r="AD3969">
        <v>871.66</v>
      </c>
      <c r="AE3969">
        <v>43.58</v>
      </c>
      <c r="AF3969" t="s">
        <v>11371</v>
      </c>
      <c r="AG3969" t="s">
        <v>11207</v>
      </c>
      <c r="AH3969">
        <v>2651</v>
      </c>
      <c r="AI3969">
        <v>3968</v>
      </c>
      <c r="AJ3969" t="s">
        <v>11188</v>
      </c>
      <c r="AK3969" t="s">
        <v>12027</v>
      </c>
      <c r="AL3969" t="s">
        <v>12032</v>
      </c>
      <c r="AM3969" t="s">
        <v>11385</v>
      </c>
      <c r="AN3969">
        <v>1</v>
      </c>
      <c r="AO3969" s="10" t="s">
        <v>12036</v>
      </c>
      <c r="AP3969" t="str" cm="1">
        <f t="array" ref="AP3969">_xlfn.IFS(
  Table1[[#This Row],[Age]]&lt;=25, "18-25",
  Table1[[#This Row],[Age]]&lt;=35, "26-35",
  Table1[[#This Row],[Age]]&lt;=45, "36-45",
  Table1[[#This Row],[Age]]&lt;=60, "46-60",
  TRUE, "60+")</f>
        <v>60+</v>
      </c>
    </row>
    <row r="3970" spans="1:42" x14ac:dyDescent="0.3">
      <c r="A3970">
        <v>3969</v>
      </c>
      <c r="B3970" t="s">
        <v>19</v>
      </c>
      <c r="C3970" t="s">
        <v>67</v>
      </c>
      <c r="D3970">
        <v>49</v>
      </c>
      <c r="E3970" t="s">
        <v>105</v>
      </c>
      <c r="F3970" t="s">
        <v>4076</v>
      </c>
      <c r="G3970" t="s">
        <v>5147</v>
      </c>
      <c r="H3970">
        <v>19458798822</v>
      </c>
      <c r="I3970" t="s">
        <v>6011</v>
      </c>
      <c r="J3970" t="s">
        <v>7291</v>
      </c>
      <c r="K3970">
        <v>9717.41</v>
      </c>
      <c r="L3970" s="12" t="s">
        <v>10422</v>
      </c>
      <c r="M3970" s="10" t="s">
        <v>11218</v>
      </c>
      <c r="N3970">
        <v>3969</v>
      </c>
      <c r="O3970">
        <v>45288</v>
      </c>
      <c r="P3970" t="s">
        <v>11404</v>
      </c>
      <c r="Q3970" s="16">
        <v>2000.61</v>
      </c>
      <c r="R3970">
        <v>11718.02</v>
      </c>
      <c r="S3970">
        <v>63</v>
      </c>
      <c r="T3970">
        <v>3969</v>
      </c>
      <c r="U3970">
        <v>41509.360000000001</v>
      </c>
      <c r="V3970" t="s">
        <v>11413</v>
      </c>
      <c r="W3970">
        <v>4.05</v>
      </c>
      <c r="X3970">
        <v>60</v>
      </c>
      <c r="Y3970" t="s">
        <v>10290</v>
      </c>
      <c r="Z3970" t="s">
        <v>12012</v>
      </c>
      <c r="AA3970">
        <v>3969</v>
      </c>
      <c r="AB3970" t="s">
        <v>12016</v>
      </c>
      <c r="AC3970">
        <v>9168.4599999999991</v>
      </c>
      <c r="AD3970">
        <v>2209.06</v>
      </c>
      <c r="AE3970">
        <v>110.45</v>
      </c>
      <c r="AF3970" t="s">
        <v>11206</v>
      </c>
      <c r="AG3970" t="s">
        <v>11308</v>
      </c>
      <c r="AH3970">
        <v>4120</v>
      </c>
      <c r="AI3970">
        <v>3969</v>
      </c>
      <c r="AJ3970" t="s">
        <v>11254</v>
      </c>
      <c r="AK3970" t="s">
        <v>12029</v>
      </c>
      <c r="AL3970" t="s">
        <v>12032</v>
      </c>
      <c r="AM3970" t="s">
        <v>11270</v>
      </c>
      <c r="AN3970">
        <v>1</v>
      </c>
      <c r="AO3970" s="10" t="s">
        <v>12036</v>
      </c>
      <c r="AP3970" t="str" cm="1">
        <f t="array" ref="AP3970">_xlfn.IFS(
  Table1[[#This Row],[Age]]&lt;=25, "18-25",
  Table1[[#This Row],[Age]]&lt;=35, "26-35",
  Table1[[#This Row],[Age]]&lt;=45, "36-45",
  Table1[[#This Row],[Age]]&lt;=60, "46-60",
  TRUE, "60+")</f>
        <v>46-60</v>
      </c>
    </row>
    <row r="3971" spans="1:42" x14ac:dyDescent="0.3">
      <c r="A3971">
        <v>3970</v>
      </c>
      <c r="B3971" t="s">
        <v>27</v>
      </c>
      <c r="C3971" t="s">
        <v>61</v>
      </c>
      <c r="D3971">
        <v>23</v>
      </c>
      <c r="E3971" t="s">
        <v>106</v>
      </c>
      <c r="F3971" t="s">
        <v>4077</v>
      </c>
      <c r="G3971" t="s">
        <v>5144</v>
      </c>
      <c r="H3971">
        <v>19458798823</v>
      </c>
      <c r="I3971" t="s">
        <v>6996</v>
      </c>
      <c r="J3971" t="s">
        <v>7291</v>
      </c>
      <c r="K3971">
        <v>9503.23</v>
      </c>
      <c r="L3971" s="12" t="s">
        <v>10423</v>
      </c>
      <c r="M3971" s="10" t="s">
        <v>11188</v>
      </c>
      <c r="N3971">
        <v>3970</v>
      </c>
      <c r="O3971">
        <v>45049</v>
      </c>
      <c r="P3971" t="s">
        <v>11402</v>
      </c>
      <c r="Q3971" s="16">
        <v>2083.23</v>
      </c>
      <c r="R3971">
        <v>7420</v>
      </c>
      <c r="S3971">
        <v>15</v>
      </c>
      <c r="T3971">
        <v>3970</v>
      </c>
      <c r="U3971">
        <v>1168.43</v>
      </c>
      <c r="V3971" t="s">
        <v>11413</v>
      </c>
      <c r="W3971">
        <v>8.82</v>
      </c>
      <c r="X3971">
        <v>36</v>
      </c>
      <c r="Y3971" t="s">
        <v>11578</v>
      </c>
      <c r="Z3971" t="s">
        <v>12010</v>
      </c>
      <c r="AA3971">
        <v>3970</v>
      </c>
      <c r="AB3971" t="s">
        <v>12016</v>
      </c>
      <c r="AC3971">
        <v>3559.33</v>
      </c>
      <c r="AD3971">
        <v>655.29</v>
      </c>
      <c r="AE3971">
        <v>32.76</v>
      </c>
      <c r="AF3971" t="s">
        <v>11169</v>
      </c>
      <c r="AG3971" t="s">
        <v>11292</v>
      </c>
      <c r="AH3971">
        <v>2427</v>
      </c>
      <c r="AI3971">
        <v>3970</v>
      </c>
      <c r="AJ3971" t="s">
        <v>11182</v>
      </c>
      <c r="AK3971" t="s">
        <v>12029</v>
      </c>
      <c r="AL3971" t="s">
        <v>12032</v>
      </c>
      <c r="AM3971" t="s">
        <v>11222</v>
      </c>
      <c r="AN3971">
        <v>1</v>
      </c>
      <c r="AO3971" s="10" t="s">
        <v>12046</v>
      </c>
      <c r="AP3971" t="str" cm="1">
        <f t="array" ref="AP3971">_xlfn.IFS(
  Table1[[#This Row],[Age]]&lt;=25, "18-25",
  Table1[[#This Row],[Age]]&lt;=35, "26-35",
  Table1[[#This Row],[Age]]&lt;=45, "36-45",
  Table1[[#This Row],[Age]]&lt;=60, "46-60",
  TRUE, "60+")</f>
        <v>18-25</v>
      </c>
    </row>
    <row r="3972" spans="1:42" x14ac:dyDescent="0.3">
      <c r="A3972">
        <v>3971</v>
      </c>
      <c r="B3972" t="s">
        <v>16</v>
      </c>
      <c r="C3972" t="s">
        <v>95</v>
      </c>
      <c r="D3972">
        <v>52</v>
      </c>
      <c r="E3972" t="s">
        <v>106</v>
      </c>
      <c r="F3972" t="s">
        <v>4078</v>
      </c>
      <c r="G3972" t="s">
        <v>5121</v>
      </c>
      <c r="H3972">
        <v>19458798824</v>
      </c>
      <c r="I3972" t="s">
        <v>6259</v>
      </c>
      <c r="J3972" t="s">
        <v>7292</v>
      </c>
      <c r="K3972">
        <v>8817.11</v>
      </c>
      <c r="L3972" s="12" t="s">
        <v>8376</v>
      </c>
      <c r="M3972" s="10" t="s">
        <v>11101</v>
      </c>
      <c r="N3972">
        <v>3971</v>
      </c>
      <c r="O3972">
        <v>45041</v>
      </c>
      <c r="P3972" t="s">
        <v>11404</v>
      </c>
      <c r="Q3972" s="16">
        <v>1588.97</v>
      </c>
      <c r="R3972">
        <v>7228.14</v>
      </c>
      <c r="S3972">
        <v>70</v>
      </c>
      <c r="T3972">
        <v>3971</v>
      </c>
      <c r="U3972">
        <v>26133.25</v>
      </c>
      <c r="V3972" t="s">
        <v>11411</v>
      </c>
      <c r="W3972">
        <v>9.27</v>
      </c>
      <c r="X3972">
        <v>24</v>
      </c>
      <c r="Y3972" t="s">
        <v>11584</v>
      </c>
      <c r="Z3972" t="s">
        <v>12010</v>
      </c>
      <c r="AA3972">
        <v>3971</v>
      </c>
      <c r="AB3972" t="s">
        <v>12016</v>
      </c>
      <c r="AC3972">
        <v>1634.69</v>
      </c>
      <c r="AD3972">
        <v>2426.3000000000002</v>
      </c>
      <c r="AE3972">
        <v>121.32</v>
      </c>
      <c r="AF3972" t="s">
        <v>11053</v>
      </c>
      <c r="AG3972" t="s">
        <v>11330</v>
      </c>
      <c r="AH3972">
        <v>409</v>
      </c>
      <c r="AI3972">
        <v>3971</v>
      </c>
      <c r="AJ3972" t="s">
        <v>11261</v>
      </c>
      <c r="AK3972" t="s">
        <v>12029</v>
      </c>
      <c r="AL3972" t="s">
        <v>12031</v>
      </c>
      <c r="AM3972" t="s">
        <v>11140</v>
      </c>
      <c r="AN3972">
        <v>1</v>
      </c>
      <c r="AO3972" s="10" t="s">
        <v>12037</v>
      </c>
      <c r="AP3972" t="str" cm="1">
        <f t="array" ref="AP3972">_xlfn.IFS(
  Table1[[#This Row],[Age]]&lt;=25, "18-25",
  Table1[[#This Row],[Age]]&lt;=35, "26-35",
  Table1[[#This Row],[Age]]&lt;=45, "36-45",
  Table1[[#This Row],[Age]]&lt;=60, "46-60",
  TRUE, "60+")</f>
        <v>46-60</v>
      </c>
    </row>
    <row r="3973" spans="1:42" x14ac:dyDescent="0.3">
      <c r="A3973">
        <v>3972</v>
      </c>
      <c r="B3973" t="s">
        <v>13</v>
      </c>
      <c r="C3973" t="s">
        <v>86</v>
      </c>
      <c r="D3973">
        <v>49</v>
      </c>
      <c r="E3973" t="s">
        <v>106</v>
      </c>
      <c r="F3973" t="s">
        <v>4079</v>
      </c>
      <c r="G3973" t="s">
        <v>5119</v>
      </c>
      <c r="H3973">
        <v>19458798825</v>
      </c>
      <c r="I3973" t="s">
        <v>7117</v>
      </c>
      <c r="J3973" t="s">
        <v>7292</v>
      </c>
      <c r="K3973">
        <v>2222.25</v>
      </c>
      <c r="L3973" s="12" t="s">
        <v>10424</v>
      </c>
      <c r="M3973" s="10" t="s">
        <v>11180</v>
      </c>
      <c r="N3973">
        <v>3972</v>
      </c>
      <c r="O3973">
        <v>45283</v>
      </c>
      <c r="P3973" t="s">
        <v>11403</v>
      </c>
      <c r="Q3973" s="16">
        <v>4302.03</v>
      </c>
      <c r="R3973">
        <v>6524.28</v>
      </c>
      <c r="S3973">
        <v>40</v>
      </c>
      <c r="T3973">
        <v>3972</v>
      </c>
      <c r="U3973">
        <v>14455.55</v>
      </c>
      <c r="V3973" t="s">
        <v>11412</v>
      </c>
      <c r="W3973">
        <v>7.3</v>
      </c>
      <c r="X3973">
        <v>60</v>
      </c>
      <c r="Y3973" t="s">
        <v>7648</v>
      </c>
      <c r="Z3973" t="s">
        <v>12011</v>
      </c>
      <c r="AA3973">
        <v>3972</v>
      </c>
      <c r="AB3973" t="s">
        <v>12017</v>
      </c>
      <c r="AC3973">
        <v>4352.6899999999996</v>
      </c>
      <c r="AD3973">
        <v>1134.47</v>
      </c>
      <c r="AE3973">
        <v>56.72</v>
      </c>
      <c r="AF3973" t="s">
        <v>11089</v>
      </c>
      <c r="AG3973" t="s">
        <v>11226</v>
      </c>
      <c r="AH3973">
        <v>9735</v>
      </c>
      <c r="AI3973">
        <v>3972</v>
      </c>
      <c r="AJ3973" t="s">
        <v>11260</v>
      </c>
      <c r="AK3973" t="s">
        <v>12028</v>
      </c>
      <c r="AL3973" t="s">
        <v>12031</v>
      </c>
      <c r="AM3973" t="s">
        <v>11297</v>
      </c>
      <c r="AN3973">
        <v>1</v>
      </c>
      <c r="AO3973" s="10" t="s">
        <v>12036</v>
      </c>
      <c r="AP3973" t="str" cm="1">
        <f t="array" ref="AP3973">_xlfn.IFS(
  Table1[[#This Row],[Age]]&lt;=25, "18-25",
  Table1[[#This Row],[Age]]&lt;=35, "26-35",
  Table1[[#This Row],[Age]]&lt;=45, "36-45",
  Table1[[#This Row],[Age]]&lt;=60, "46-60",
  TRUE, "60+")</f>
        <v>46-60</v>
      </c>
    </row>
    <row r="3974" spans="1:42" x14ac:dyDescent="0.3">
      <c r="A3974">
        <v>3973</v>
      </c>
      <c r="B3974" t="s">
        <v>39</v>
      </c>
      <c r="C3974" t="s">
        <v>91</v>
      </c>
      <c r="D3974">
        <v>29</v>
      </c>
      <c r="E3974" t="s">
        <v>104</v>
      </c>
      <c r="F3974" t="s">
        <v>4080</v>
      </c>
      <c r="G3974" t="s">
        <v>5143</v>
      </c>
      <c r="H3974">
        <v>19458798826</v>
      </c>
      <c r="I3974" t="s">
        <v>5715</v>
      </c>
      <c r="J3974" t="s">
        <v>7291</v>
      </c>
      <c r="K3974">
        <v>5918.12</v>
      </c>
      <c r="L3974" s="12" t="s">
        <v>10425</v>
      </c>
      <c r="M3974" s="10" t="s">
        <v>11269</v>
      </c>
      <c r="N3974">
        <v>3973</v>
      </c>
      <c r="O3974">
        <v>45006</v>
      </c>
      <c r="P3974" t="s">
        <v>11403</v>
      </c>
      <c r="Q3974" s="16">
        <v>3861.19</v>
      </c>
      <c r="R3974">
        <v>9779.31</v>
      </c>
      <c r="S3974">
        <v>9</v>
      </c>
      <c r="T3974">
        <v>3973</v>
      </c>
      <c r="U3974">
        <v>32493.72</v>
      </c>
      <c r="V3974" t="s">
        <v>11413</v>
      </c>
      <c r="W3974">
        <v>4.2</v>
      </c>
      <c r="X3974">
        <v>36</v>
      </c>
      <c r="Y3974" t="s">
        <v>11779</v>
      </c>
      <c r="Z3974" t="s">
        <v>12011</v>
      </c>
      <c r="AA3974">
        <v>3973</v>
      </c>
      <c r="AB3974" t="s">
        <v>12016</v>
      </c>
      <c r="AC3974">
        <v>2195.2199999999998</v>
      </c>
      <c r="AD3974">
        <v>22.42</v>
      </c>
      <c r="AE3974">
        <v>1.1200000000000001</v>
      </c>
      <c r="AF3974" t="s">
        <v>11089</v>
      </c>
      <c r="AG3974" t="s">
        <v>11257</v>
      </c>
      <c r="AH3974">
        <v>8680</v>
      </c>
      <c r="AI3974">
        <v>3973</v>
      </c>
      <c r="AJ3974" t="s">
        <v>11347</v>
      </c>
      <c r="AK3974" t="s">
        <v>12027</v>
      </c>
      <c r="AL3974" t="s">
        <v>12032</v>
      </c>
      <c r="AM3974" t="s">
        <v>11208</v>
      </c>
      <c r="AN3974">
        <v>1</v>
      </c>
      <c r="AO3974" s="10" t="s">
        <v>12047</v>
      </c>
      <c r="AP3974" t="str" cm="1">
        <f t="array" ref="AP3974">_xlfn.IFS(
  Table1[[#This Row],[Age]]&lt;=25, "18-25",
  Table1[[#This Row],[Age]]&lt;=35, "26-35",
  Table1[[#This Row],[Age]]&lt;=45, "36-45",
  Table1[[#This Row],[Age]]&lt;=60, "46-60",
  TRUE, "60+")</f>
        <v>26-35</v>
      </c>
    </row>
    <row r="3975" spans="1:42" x14ac:dyDescent="0.3">
      <c r="A3975">
        <v>3974</v>
      </c>
      <c r="B3975" t="s">
        <v>41</v>
      </c>
      <c r="C3975" t="s">
        <v>101</v>
      </c>
      <c r="D3975">
        <v>21</v>
      </c>
      <c r="E3975" t="s">
        <v>105</v>
      </c>
      <c r="F3975" t="s">
        <v>4081</v>
      </c>
      <c r="G3975" t="s">
        <v>5110</v>
      </c>
      <c r="H3975">
        <v>19458798827</v>
      </c>
      <c r="I3975" t="s">
        <v>6638</v>
      </c>
      <c r="J3975" t="s">
        <v>7291</v>
      </c>
      <c r="K3975">
        <v>5397</v>
      </c>
      <c r="L3975" s="12" t="s">
        <v>7374</v>
      </c>
      <c r="M3975" s="10" t="s">
        <v>11303</v>
      </c>
      <c r="N3975">
        <v>3974</v>
      </c>
      <c r="O3975">
        <v>45168</v>
      </c>
      <c r="P3975" t="s">
        <v>11404</v>
      </c>
      <c r="Q3975" s="16">
        <v>3720.95</v>
      </c>
      <c r="R3975">
        <v>9117.9500000000007</v>
      </c>
      <c r="S3975">
        <v>70</v>
      </c>
      <c r="T3975">
        <v>3974</v>
      </c>
      <c r="U3975">
        <v>25629.35</v>
      </c>
      <c r="V3975" t="s">
        <v>11412</v>
      </c>
      <c r="W3975">
        <v>5.1100000000000003</v>
      </c>
      <c r="X3975">
        <v>48</v>
      </c>
      <c r="Y3975" t="s">
        <v>10124</v>
      </c>
      <c r="Z3975" t="s">
        <v>12011</v>
      </c>
      <c r="AA3975">
        <v>3974</v>
      </c>
      <c r="AB3975" t="s">
        <v>12017</v>
      </c>
      <c r="AC3975">
        <v>9039.42</v>
      </c>
      <c r="AD3975">
        <v>2657.96</v>
      </c>
      <c r="AE3975">
        <v>132.9</v>
      </c>
      <c r="AF3975" t="s">
        <v>11190</v>
      </c>
      <c r="AG3975" t="s">
        <v>11220</v>
      </c>
      <c r="AH3975">
        <v>7281</v>
      </c>
      <c r="AI3975">
        <v>3974</v>
      </c>
      <c r="AJ3975" t="s">
        <v>11304</v>
      </c>
      <c r="AK3975" t="s">
        <v>12029</v>
      </c>
      <c r="AL3975" t="s">
        <v>12031</v>
      </c>
      <c r="AM3975" t="s">
        <v>11105</v>
      </c>
      <c r="AN3975">
        <v>-1</v>
      </c>
      <c r="AO3975" s="10" t="s">
        <v>12041</v>
      </c>
      <c r="AP3975" t="str" cm="1">
        <f t="array" ref="AP3975">_xlfn.IFS(
  Table1[[#This Row],[Age]]&lt;=25, "18-25",
  Table1[[#This Row],[Age]]&lt;=35, "26-35",
  Table1[[#This Row],[Age]]&lt;=45, "36-45",
  Table1[[#This Row],[Age]]&lt;=60, "46-60",
  TRUE, "60+")</f>
        <v>18-25</v>
      </c>
    </row>
    <row r="3976" spans="1:42" x14ac:dyDescent="0.3">
      <c r="A3976">
        <v>3975</v>
      </c>
      <c r="B3976" t="s">
        <v>25</v>
      </c>
      <c r="C3976" t="s">
        <v>85</v>
      </c>
      <c r="D3976">
        <v>49</v>
      </c>
      <c r="E3976" t="s">
        <v>105</v>
      </c>
      <c r="F3976" t="s">
        <v>4082</v>
      </c>
      <c r="G3976" t="s">
        <v>5137</v>
      </c>
      <c r="H3976">
        <v>19458798828</v>
      </c>
      <c r="I3976" t="s">
        <v>6563</v>
      </c>
      <c r="J3976" t="s">
        <v>7292</v>
      </c>
      <c r="K3976">
        <v>2110.77</v>
      </c>
      <c r="L3976" s="12" t="s">
        <v>8310</v>
      </c>
      <c r="M3976" s="10" t="s">
        <v>11168</v>
      </c>
      <c r="N3976">
        <v>3975</v>
      </c>
      <c r="O3976">
        <v>45062</v>
      </c>
      <c r="P3976" t="s">
        <v>11403</v>
      </c>
      <c r="Q3976" s="16">
        <v>1133.33</v>
      </c>
      <c r="R3976">
        <v>977.44</v>
      </c>
      <c r="S3976">
        <v>17</v>
      </c>
      <c r="T3976">
        <v>3975</v>
      </c>
      <c r="U3976">
        <v>2037.16</v>
      </c>
      <c r="V3976" t="s">
        <v>11413</v>
      </c>
      <c r="W3976">
        <v>5.97</v>
      </c>
      <c r="X3976">
        <v>36</v>
      </c>
      <c r="Y3976" t="s">
        <v>8616</v>
      </c>
      <c r="Z3976" t="s">
        <v>12012</v>
      </c>
      <c r="AA3976">
        <v>3975</v>
      </c>
      <c r="AB3976" t="s">
        <v>12016</v>
      </c>
      <c r="AC3976">
        <v>9831.94</v>
      </c>
      <c r="AD3976">
        <v>1499.58</v>
      </c>
      <c r="AE3976">
        <v>74.98</v>
      </c>
      <c r="AF3976" t="s">
        <v>11151</v>
      </c>
      <c r="AG3976" t="s">
        <v>11297</v>
      </c>
      <c r="AH3976">
        <v>6595</v>
      </c>
      <c r="AI3976">
        <v>3975</v>
      </c>
      <c r="AJ3976" t="s">
        <v>11120</v>
      </c>
      <c r="AK3976" t="s">
        <v>12027</v>
      </c>
      <c r="AL3976" t="s">
        <v>12032</v>
      </c>
      <c r="AM3976" t="s">
        <v>11079</v>
      </c>
      <c r="AN3976">
        <v>1</v>
      </c>
      <c r="AO3976" s="10" t="s">
        <v>12046</v>
      </c>
      <c r="AP3976" t="str" cm="1">
        <f t="array" ref="AP3976">_xlfn.IFS(
  Table1[[#This Row],[Age]]&lt;=25, "18-25",
  Table1[[#This Row],[Age]]&lt;=35, "26-35",
  Table1[[#This Row],[Age]]&lt;=45, "36-45",
  Table1[[#This Row],[Age]]&lt;=60, "46-60",
  TRUE, "60+")</f>
        <v>46-60</v>
      </c>
    </row>
    <row r="3977" spans="1:42" x14ac:dyDescent="0.3">
      <c r="A3977">
        <v>3976</v>
      </c>
      <c r="B3977" t="s">
        <v>27</v>
      </c>
      <c r="C3977" t="s">
        <v>96</v>
      </c>
      <c r="D3977">
        <v>52</v>
      </c>
      <c r="E3977" t="s">
        <v>105</v>
      </c>
      <c r="F3977" t="s">
        <v>4083</v>
      </c>
      <c r="G3977" t="s">
        <v>5142</v>
      </c>
      <c r="H3977">
        <v>19458798829</v>
      </c>
      <c r="I3977" t="s">
        <v>7118</v>
      </c>
      <c r="J3977" t="s">
        <v>7292</v>
      </c>
      <c r="K3977">
        <v>4533.1000000000004</v>
      </c>
      <c r="L3977" s="12" t="s">
        <v>10426</v>
      </c>
      <c r="M3977" s="10" t="s">
        <v>11313</v>
      </c>
      <c r="N3977">
        <v>3976</v>
      </c>
      <c r="O3977">
        <v>45291</v>
      </c>
      <c r="P3977" t="s">
        <v>11404</v>
      </c>
      <c r="Q3977" s="16">
        <v>955.7</v>
      </c>
      <c r="R3977">
        <v>5488.8</v>
      </c>
      <c r="S3977">
        <v>23</v>
      </c>
      <c r="T3977">
        <v>3976</v>
      </c>
      <c r="U3977">
        <v>36660.85</v>
      </c>
      <c r="V3977" t="s">
        <v>11412</v>
      </c>
      <c r="W3977">
        <v>5.16</v>
      </c>
      <c r="X3977">
        <v>60</v>
      </c>
      <c r="Y3977" t="s">
        <v>11692</v>
      </c>
      <c r="Z3977" t="s">
        <v>12011</v>
      </c>
      <c r="AA3977">
        <v>3976</v>
      </c>
      <c r="AB3977" t="s">
        <v>12016</v>
      </c>
      <c r="AC3977">
        <v>6710.57</v>
      </c>
      <c r="AD3977">
        <v>3055.56</v>
      </c>
      <c r="AE3977">
        <v>152.78</v>
      </c>
      <c r="AF3977" t="s">
        <v>11362</v>
      </c>
      <c r="AG3977" t="s">
        <v>11295</v>
      </c>
      <c r="AH3977">
        <v>1986</v>
      </c>
      <c r="AI3977">
        <v>3976</v>
      </c>
      <c r="AJ3977" t="s">
        <v>11302</v>
      </c>
      <c r="AK3977" t="s">
        <v>12028</v>
      </c>
      <c r="AL3977" t="s">
        <v>12031</v>
      </c>
      <c r="AM3977" t="s">
        <v>11154</v>
      </c>
      <c r="AN3977">
        <v>1</v>
      </c>
      <c r="AO3977" s="10" t="s">
        <v>12036</v>
      </c>
      <c r="AP3977" t="str" cm="1">
        <f t="array" ref="AP3977">_xlfn.IFS(
  Table1[[#This Row],[Age]]&lt;=25, "18-25",
  Table1[[#This Row],[Age]]&lt;=35, "26-35",
  Table1[[#This Row],[Age]]&lt;=45, "36-45",
  Table1[[#This Row],[Age]]&lt;=60, "46-60",
  TRUE, "60+")</f>
        <v>46-60</v>
      </c>
    </row>
    <row r="3978" spans="1:42" x14ac:dyDescent="0.3">
      <c r="A3978">
        <v>3977</v>
      </c>
      <c r="B3978" t="s">
        <v>19</v>
      </c>
      <c r="C3978" t="s">
        <v>68</v>
      </c>
      <c r="D3978">
        <v>65</v>
      </c>
      <c r="E3978" t="s">
        <v>106</v>
      </c>
      <c r="F3978" t="s">
        <v>4084</v>
      </c>
      <c r="G3978" t="s">
        <v>5123</v>
      </c>
      <c r="H3978">
        <v>19458798830</v>
      </c>
      <c r="I3978" t="s">
        <v>6982</v>
      </c>
      <c r="J3978" t="s">
        <v>7292</v>
      </c>
      <c r="K3978">
        <v>4704.9399999999996</v>
      </c>
      <c r="L3978" s="12" t="s">
        <v>10427</v>
      </c>
      <c r="M3978" s="10" t="s">
        <v>11383</v>
      </c>
      <c r="N3978">
        <v>3977</v>
      </c>
      <c r="O3978">
        <v>45021</v>
      </c>
      <c r="P3978" t="s">
        <v>11404</v>
      </c>
      <c r="Q3978" s="16">
        <v>1240.5</v>
      </c>
      <c r="R3978">
        <v>5945.44</v>
      </c>
      <c r="S3978">
        <v>58</v>
      </c>
      <c r="T3978">
        <v>3977</v>
      </c>
      <c r="U3978">
        <v>14493.95</v>
      </c>
      <c r="V3978" t="s">
        <v>11411</v>
      </c>
      <c r="W3978">
        <v>8.1199999999999992</v>
      </c>
      <c r="X3978">
        <v>24</v>
      </c>
      <c r="Y3978" t="s">
        <v>11975</v>
      </c>
      <c r="Z3978" t="s">
        <v>12012</v>
      </c>
      <c r="AA3978">
        <v>3977</v>
      </c>
      <c r="AB3978" t="s">
        <v>12017</v>
      </c>
      <c r="AC3978">
        <v>8143.68</v>
      </c>
      <c r="AD3978">
        <v>1563.78</v>
      </c>
      <c r="AE3978">
        <v>78.19</v>
      </c>
      <c r="AF3978" t="s">
        <v>11169</v>
      </c>
      <c r="AG3978" t="s">
        <v>11348</v>
      </c>
      <c r="AH3978">
        <v>6330</v>
      </c>
      <c r="AI3978">
        <v>3977</v>
      </c>
      <c r="AJ3978" t="s">
        <v>11046</v>
      </c>
      <c r="AK3978" t="s">
        <v>12027</v>
      </c>
      <c r="AL3978" t="s">
        <v>12031</v>
      </c>
      <c r="AM3978" t="s">
        <v>11233</v>
      </c>
      <c r="AN3978">
        <v>1</v>
      </c>
      <c r="AO3978" s="10" t="s">
        <v>12037</v>
      </c>
      <c r="AP3978" t="str" cm="1">
        <f t="array" ref="AP3978">_xlfn.IFS(
  Table1[[#This Row],[Age]]&lt;=25, "18-25",
  Table1[[#This Row],[Age]]&lt;=35, "26-35",
  Table1[[#This Row],[Age]]&lt;=45, "36-45",
  Table1[[#This Row],[Age]]&lt;=60, "46-60",
  TRUE, "60+")</f>
        <v>60+</v>
      </c>
    </row>
    <row r="3979" spans="1:42" x14ac:dyDescent="0.3">
      <c r="A3979">
        <v>3978</v>
      </c>
      <c r="B3979" t="s">
        <v>16</v>
      </c>
      <c r="C3979" t="s">
        <v>64</v>
      </c>
      <c r="D3979">
        <v>33</v>
      </c>
      <c r="E3979" t="s">
        <v>106</v>
      </c>
      <c r="F3979" t="s">
        <v>4085</v>
      </c>
      <c r="G3979" t="s">
        <v>5133</v>
      </c>
      <c r="H3979">
        <v>19458798831</v>
      </c>
      <c r="I3979" t="s">
        <v>7119</v>
      </c>
      <c r="J3979" t="s">
        <v>7292</v>
      </c>
      <c r="K3979">
        <v>2482.16</v>
      </c>
      <c r="L3979" s="12" t="s">
        <v>8415</v>
      </c>
      <c r="M3979" s="10" t="s">
        <v>11208</v>
      </c>
      <c r="N3979">
        <v>3978</v>
      </c>
      <c r="O3979">
        <v>45190</v>
      </c>
      <c r="P3979" t="s">
        <v>11403</v>
      </c>
      <c r="Q3979" s="16">
        <v>1936.95</v>
      </c>
      <c r="R3979">
        <v>545.21</v>
      </c>
      <c r="S3979">
        <v>95</v>
      </c>
      <c r="T3979">
        <v>3978</v>
      </c>
      <c r="U3979">
        <v>13751.59</v>
      </c>
      <c r="V3979" t="s">
        <v>11413</v>
      </c>
      <c r="W3979">
        <v>7.94</v>
      </c>
      <c r="X3979">
        <v>60</v>
      </c>
      <c r="Y3979" t="s">
        <v>11479</v>
      </c>
      <c r="Z3979" t="s">
        <v>12010</v>
      </c>
      <c r="AA3979">
        <v>3978</v>
      </c>
      <c r="AB3979" t="s">
        <v>12016</v>
      </c>
      <c r="AC3979">
        <v>7270.27</v>
      </c>
      <c r="AD3979">
        <v>3422.14</v>
      </c>
      <c r="AE3979">
        <v>171.11</v>
      </c>
      <c r="AF3979" t="s">
        <v>11098</v>
      </c>
      <c r="AG3979" t="s">
        <v>11249</v>
      </c>
      <c r="AH3979">
        <v>1261</v>
      </c>
      <c r="AI3979">
        <v>3978</v>
      </c>
      <c r="AJ3979" t="s">
        <v>11095</v>
      </c>
      <c r="AK3979" t="s">
        <v>12029</v>
      </c>
      <c r="AL3979" t="s">
        <v>12032</v>
      </c>
      <c r="AM3979" t="s">
        <v>11175</v>
      </c>
      <c r="AN3979">
        <v>1</v>
      </c>
      <c r="AO3979" s="10" t="s">
        <v>12042</v>
      </c>
      <c r="AP3979" t="str" cm="1">
        <f t="array" ref="AP3979">_xlfn.IFS(
  Table1[[#This Row],[Age]]&lt;=25, "18-25",
  Table1[[#This Row],[Age]]&lt;=35, "26-35",
  Table1[[#This Row],[Age]]&lt;=45, "36-45",
  Table1[[#This Row],[Age]]&lt;=60, "46-60",
  TRUE, "60+")</f>
        <v>26-35</v>
      </c>
    </row>
    <row r="3980" spans="1:42" x14ac:dyDescent="0.3">
      <c r="A3980">
        <v>3979</v>
      </c>
      <c r="B3980" t="s">
        <v>16</v>
      </c>
      <c r="C3980" t="s">
        <v>74</v>
      </c>
      <c r="D3980">
        <v>68</v>
      </c>
      <c r="E3980" t="s">
        <v>105</v>
      </c>
      <c r="F3980" t="s">
        <v>4086</v>
      </c>
      <c r="G3980" t="s">
        <v>5122</v>
      </c>
      <c r="H3980">
        <v>19458798832</v>
      </c>
      <c r="I3980" t="s">
        <v>5891</v>
      </c>
      <c r="J3980" t="s">
        <v>7292</v>
      </c>
      <c r="K3980">
        <v>9553.32</v>
      </c>
      <c r="L3980" s="12" t="s">
        <v>9908</v>
      </c>
      <c r="M3980" s="10" t="s">
        <v>11144</v>
      </c>
      <c r="N3980">
        <v>3979</v>
      </c>
      <c r="O3980">
        <v>45067</v>
      </c>
      <c r="P3980" t="s">
        <v>11403</v>
      </c>
      <c r="Q3980" s="16">
        <v>2399</v>
      </c>
      <c r="R3980">
        <v>11952.32</v>
      </c>
      <c r="S3980">
        <v>80</v>
      </c>
      <c r="T3980">
        <v>3979</v>
      </c>
      <c r="U3980">
        <v>2564.38</v>
      </c>
      <c r="V3980" t="s">
        <v>11413</v>
      </c>
      <c r="W3980">
        <v>1.1100000000000001</v>
      </c>
      <c r="X3980">
        <v>12</v>
      </c>
      <c r="Y3980" t="s">
        <v>10613</v>
      </c>
      <c r="Z3980" t="s">
        <v>12012</v>
      </c>
      <c r="AA3980">
        <v>3979</v>
      </c>
      <c r="AB3980" t="s">
        <v>12015</v>
      </c>
      <c r="AC3980">
        <v>5931.69</v>
      </c>
      <c r="AD3980">
        <v>3333.91</v>
      </c>
      <c r="AE3980">
        <v>166.7</v>
      </c>
      <c r="AF3980" t="s">
        <v>11079</v>
      </c>
      <c r="AG3980" t="s">
        <v>11126</v>
      </c>
      <c r="AH3980">
        <v>5034</v>
      </c>
      <c r="AI3980">
        <v>3979</v>
      </c>
      <c r="AJ3980" t="s">
        <v>11070</v>
      </c>
      <c r="AK3980" t="s">
        <v>12027</v>
      </c>
      <c r="AL3980" t="s">
        <v>12032</v>
      </c>
      <c r="AM3980" t="s">
        <v>11247</v>
      </c>
      <c r="AN3980">
        <v>1</v>
      </c>
      <c r="AO3980" s="10" t="s">
        <v>12046</v>
      </c>
      <c r="AP3980" t="str" cm="1">
        <f t="array" ref="AP3980">_xlfn.IFS(
  Table1[[#This Row],[Age]]&lt;=25, "18-25",
  Table1[[#This Row],[Age]]&lt;=35, "26-35",
  Table1[[#This Row],[Age]]&lt;=45, "36-45",
  Table1[[#This Row],[Age]]&lt;=60, "46-60",
  TRUE, "60+")</f>
        <v>60+</v>
      </c>
    </row>
    <row r="3981" spans="1:42" x14ac:dyDescent="0.3">
      <c r="A3981">
        <v>3980</v>
      </c>
      <c r="B3981" t="s">
        <v>36</v>
      </c>
      <c r="C3981" t="s">
        <v>58</v>
      </c>
      <c r="D3981">
        <v>32</v>
      </c>
      <c r="E3981" t="s">
        <v>104</v>
      </c>
      <c r="F3981" t="s">
        <v>4087</v>
      </c>
      <c r="G3981" t="s">
        <v>5131</v>
      </c>
      <c r="H3981">
        <v>19458798833</v>
      </c>
      <c r="I3981" t="s">
        <v>6718</v>
      </c>
      <c r="J3981" t="s">
        <v>7291</v>
      </c>
      <c r="K3981">
        <v>4977.88</v>
      </c>
      <c r="L3981" s="12" t="s">
        <v>8752</v>
      </c>
      <c r="M3981" s="10" t="s">
        <v>11252</v>
      </c>
      <c r="N3981">
        <v>3980</v>
      </c>
      <c r="O3981">
        <v>45014</v>
      </c>
      <c r="P3981" t="s">
        <v>11402</v>
      </c>
      <c r="Q3981" s="16">
        <v>1258.3699999999999</v>
      </c>
      <c r="R3981">
        <v>6236.25</v>
      </c>
      <c r="S3981">
        <v>51</v>
      </c>
      <c r="T3981">
        <v>3980</v>
      </c>
      <c r="U3981">
        <v>41588.47</v>
      </c>
      <c r="V3981" t="s">
        <v>11412</v>
      </c>
      <c r="W3981">
        <v>2.36</v>
      </c>
      <c r="X3981">
        <v>36</v>
      </c>
      <c r="Y3981" t="s">
        <v>11901</v>
      </c>
      <c r="Z3981" t="s">
        <v>12010</v>
      </c>
      <c r="AA3981">
        <v>3980</v>
      </c>
      <c r="AB3981" t="s">
        <v>12016</v>
      </c>
      <c r="AC3981">
        <v>8454.2800000000007</v>
      </c>
      <c r="AD3981">
        <v>125.03</v>
      </c>
      <c r="AE3981">
        <v>6.25</v>
      </c>
      <c r="AF3981" t="s">
        <v>11196</v>
      </c>
      <c r="AG3981" t="s">
        <v>11125</v>
      </c>
      <c r="AH3981">
        <v>1037</v>
      </c>
      <c r="AI3981">
        <v>3980</v>
      </c>
      <c r="AJ3981" t="s">
        <v>11332</v>
      </c>
      <c r="AK3981" t="s">
        <v>12027</v>
      </c>
      <c r="AL3981" t="s">
        <v>12032</v>
      </c>
      <c r="AM3981" t="s">
        <v>11190</v>
      </c>
      <c r="AN3981">
        <v>1</v>
      </c>
      <c r="AO3981" s="10" t="s">
        <v>12047</v>
      </c>
      <c r="AP3981" t="str" cm="1">
        <f t="array" ref="AP3981">_xlfn.IFS(
  Table1[[#This Row],[Age]]&lt;=25, "18-25",
  Table1[[#This Row],[Age]]&lt;=35, "26-35",
  Table1[[#This Row],[Age]]&lt;=45, "36-45",
  Table1[[#This Row],[Age]]&lt;=60, "46-60",
  TRUE, "60+")</f>
        <v>26-35</v>
      </c>
    </row>
    <row r="3982" spans="1:42" x14ac:dyDescent="0.3">
      <c r="A3982">
        <v>3981</v>
      </c>
      <c r="B3982" t="s">
        <v>49</v>
      </c>
      <c r="C3982" t="s">
        <v>80</v>
      </c>
      <c r="D3982">
        <v>58</v>
      </c>
      <c r="E3982" t="s">
        <v>105</v>
      </c>
      <c r="F3982" t="s">
        <v>4088</v>
      </c>
      <c r="G3982" t="s">
        <v>5148</v>
      </c>
      <c r="H3982">
        <v>19458798834</v>
      </c>
      <c r="I3982" t="s">
        <v>6639</v>
      </c>
      <c r="J3982" t="s">
        <v>7291</v>
      </c>
      <c r="K3982">
        <v>5296.43</v>
      </c>
      <c r="L3982" s="12" t="s">
        <v>7711</v>
      </c>
      <c r="M3982" s="10" t="s">
        <v>11279</v>
      </c>
      <c r="N3982">
        <v>3981</v>
      </c>
      <c r="O3982">
        <v>45163</v>
      </c>
      <c r="P3982" t="s">
        <v>11404</v>
      </c>
      <c r="Q3982" s="16">
        <v>2294.23</v>
      </c>
      <c r="R3982">
        <v>7590.66</v>
      </c>
      <c r="S3982">
        <v>57</v>
      </c>
      <c r="T3982">
        <v>3981</v>
      </c>
      <c r="U3982">
        <v>29363.14</v>
      </c>
      <c r="V3982" t="s">
        <v>11411</v>
      </c>
      <c r="W3982">
        <v>4.2699999999999996</v>
      </c>
      <c r="X3982">
        <v>12</v>
      </c>
      <c r="Y3982" t="s">
        <v>11684</v>
      </c>
      <c r="Z3982" t="s">
        <v>12010</v>
      </c>
      <c r="AA3982">
        <v>3981</v>
      </c>
      <c r="AB3982" t="s">
        <v>12017</v>
      </c>
      <c r="AC3982">
        <v>9039.32</v>
      </c>
      <c r="AD3982">
        <v>3442.53</v>
      </c>
      <c r="AE3982">
        <v>172.13</v>
      </c>
      <c r="AF3982" t="s">
        <v>11151</v>
      </c>
      <c r="AG3982" t="s">
        <v>11087</v>
      </c>
      <c r="AH3982">
        <v>2601</v>
      </c>
      <c r="AI3982">
        <v>3981</v>
      </c>
      <c r="AJ3982" t="s">
        <v>11147</v>
      </c>
      <c r="AK3982" t="s">
        <v>12028</v>
      </c>
      <c r="AL3982" t="s">
        <v>12032</v>
      </c>
      <c r="AM3982" t="s">
        <v>11041</v>
      </c>
      <c r="AN3982">
        <v>1</v>
      </c>
      <c r="AO3982" s="10" t="s">
        <v>12041</v>
      </c>
      <c r="AP3982" t="str" cm="1">
        <f t="array" ref="AP3982">_xlfn.IFS(
  Table1[[#This Row],[Age]]&lt;=25, "18-25",
  Table1[[#This Row],[Age]]&lt;=35, "26-35",
  Table1[[#This Row],[Age]]&lt;=45, "36-45",
  Table1[[#This Row],[Age]]&lt;=60, "46-60",
  TRUE, "60+")</f>
        <v>46-60</v>
      </c>
    </row>
    <row r="3983" spans="1:42" x14ac:dyDescent="0.3">
      <c r="A3983">
        <v>3982</v>
      </c>
      <c r="B3983" t="s">
        <v>28</v>
      </c>
      <c r="C3983" t="s">
        <v>60</v>
      </c>
      <c r="D3983">
        <v>69</v>
      </c>
      <c r="E3983" t="s">
        <v>106</v>
      </c>
      <c r="F3983" t="s">
        <v>4089</v>
      </c>
      <c r="G3983" t="s">
        <v>5143</v>
      </c>
      <c r="H3983">
        <v>19458798835</v>
      </c>
      <c r="I3983" t="s">
        <v>7120</v>
      </c>
      <c r="J3983" t="s">
        <v>7292</v>
      </c>
      <c r="K3983">
        <v>6025.93</v>
      </c>
      <c r="L3983" s="12" t="s">
        <v>8474</v>
      </c>
      <c r="M3983" s="10" t="s">
        <v>11037</v>
      </c>
      <c r="N3983">
        <v>3982</v>
      </c>
      <c r="O3983">
        <v>44985</v>
      </c>
      <c r="P3983" t="s">
        <v>11402</v>
      </c>
      <c r="Q3983" s="16">
        <v>930.06</v>
      </c>
      <c r="R3983">
        <v>5095.87</v>
      </c>
      <c r="S3983">
        <v>86</v>
      </c>
      <c r="T3983">
        <v>3982</v>
      </c>
      <c r="U3983">
        <v>24757.29</v>
      </c>
      <c r="V3983" t="s">
        <v>11413</v>
      </c>
      <c r="W3983">
        <v>7.05</v>
      </c>
      <c r="X3983">
        <v>48</v>
      </c>
      <c r="Y3983" t="s">
        <v>7385</v>
      </c>
      <c r="Z3983" t="s">
        <v>12011</v>
      </c>
      <c r="AA3983">
        <v>3982</v>
      </c>
      <c r="AB3983" t="s">
        <v>12017</v>
      </c>
      <c r="AC3983">
        <v>5613.95</v>
      </c>
      <c r="AD3983">
        <v>914.75</v>
      </c>
      <c r="AE3983">
        <v>45.74</v>
      </c>
      <c r="AF3983" t="s">
        <v>11316</v>
      </c>
      <c r="AG3983" t="s">
        <v>11361</v>
      </c>
      <c r="AH3983">
        <v>5890</v>
      </c>
      <c r="AI3983">
        <v>3982</v>
      </c>
      <c r="AJ3983" t="s">
        <v>11149</v>
      </c>
      <c r="AK3983" t="s">
        <v>12028</v>
      </c>
      <c r="AL3983" t="s">
        <v>12031</v>
      </c>
      <c r="AM3983" t="s">
        <v>11252</v>
      </c>
      <c r="AN3983">
        <v>1</v>
      </c>
      <c r="AO3983" s="10" t="s">
        <v>12045</v>
      </c>
      <c r="AP3983" t="str" cm="1">
        <f t="array" ref="AP3983">_xlfn.IFS(
  Table1[[#This Row],[Age]]&lt;=25, "18-25",
  Table1[[#This Row],[Age]]&lt;=35, "26-35",
  Table1[[#This Row],[Age]]&lt;=45, "36-45",
  Table1[[#This Row],[Age]]&lt;=60, "46-60",
  TRUE, "60+")</f>
        <v>60+</v>
      </c>
    </row>
    <row r="3984" spans="1:42" x14ac:dyDescent="0.3">
      <c r="A3984">
        <v>3983</v>
      </c>
      <c r="B3984" t="s">
        <v>43</v>
      </c>
      <c r="C3984" t="s">
        <v>72</v>
      </c>
      <c r="D3984">
        <v>19</v>
      </c>
      <c r="E3984" t="s">
        <v>105</v>
      </c>
      <c r="F3984" t="s">
        <v>4090</v>
      </c>
      <c r="G3984" t="s">
        <v>5121</v>
      </c>
      <c r="H3984">
        <v>19458798836</v>
      </c>
      <c r="I3984" t="s">
        <v>6632</v>
      </c>
      <c r="J3984" t="s">
        <v>7292</v>
      </c>
      <c r="K3984">
        <v>8880.83</v>
      </c>
      <c r="L3984" s="12" t="s">
        <v>8961</v>
      </c>
      <c r="M3984" s="10" t="s">
        <v>11095</v>
      </c>
      <c r="N3984">
        <v>3983</v>
      </c>
      <c r="O3984">
        <v>45263</v>
      </c>
      <c r="P3984" t="s">
        <v>11404</v>
      </c>
      <c r="Q3984" s="16">
        <v>1352.07</v>
      </c>
      <c r="R3984">
        <v>10232.9</v>
      </c>
      <c r="S3984">
        <v>16</v>
      </c>
      <c r="T3984">
        <v>3983</v>
      </c>
      <c r="U3984">
        <v>34114.83</v>
      </c>
      <c r="V3984" t="s">
        <v>11411</v>
      </c>
      <c r="W3984">
        <v>3.07</v>
      </c>
      <c r="X3984">
        <v>24</v>
      </c>
      <c r="Y3984" t="s">
        <v>7648</v>
      </c>
      <c r="Z3984" t="s">
        <v>12011</v>
      </c>
      <c r="AA3984">
        <v>3983</v>
      </c>
      <c r="AB3984" t="s">
        <v>12017</v>
      </c>
      <c r="AC3984">
        <v>8300.26</v>
      </c>
      <c r="AD3984">
        <v>4103.68</v>
      </c>
      <c r="AE3984">
        <v>205.18</v>
      </c>
      <c r="AF3984" t="s">
        <v>11390</v>
      </c>
      <c r="AG3984" t="s">
        <v>11107</v>
      </c>
      <c r="AH3984">
        <v>2000</v>
      </c>
      <c r="AI3984">
        <v>3983</v>
      </c>
      <c r="AJ3984" t="s">
        <v>11234</v>
      </c>
      <c r="AK3984" t="s">
        <v>12028</v>
      </c>
      <c r="AL3984" t="s">
        <v>12031</v>
      </c>
      <c r="AM3984" t="s">
        <v>11332</v>
      </c>
      <c r="AN3984">
        <v>1</v>
      </c>
      <c r="AO3984" s="10" t="s">
        <v>12036</v>
      </c>
      <c r="AP3984" t="str" cm="1">
        <f t="array" ref="AP3984">_xlfn.IFS(
  Table1[[#This Row],[Age]]&lt;=25, "18-25",
  Table1[[#This Row],[Age]]&lt;=35, "26-35",
  Table1[[#This Row],[Age]]&lt;=45, "36-45",
  Table1[[#This Row],[Age]]&lt;=60, "46-60",
  TRUE, "60+")</f>
        <v>18-25</v>
      </c>
    </row>
    <row r="3985" spans="1:42" x14ac:dyDescent="0.3">
      <c r="A3985">
        <v>3984</v>
      </c>
      <c r="B3985" t="s">
        <v>41</v>
      </c>
      <c r="C3985" t="s">
        <v>60</v>
      </c>
      <c r="D3985">
        <v>23</v>
      </c>
      <c r="E3985" t="s">
        <v>105</v>
      </c>
      <c r="F3985" t="s">
        <v>4091</v>
      </c>
      <c r="G3985" t="s">
        <v>5140</v>
      </c>
      <c r="H3985">
        <v>19458798837</v>
      </c>
      <c r="I3985" t="s">
        <v>6235</v>
      </c>
      <c r="J3985" t="s">
        <v>7292</v>
      </c>
      <c r="K3985">
        <v>5379.77</v>
      </c>
      <c r="L3985" s="12" t="s">
        <v>9030</v>
      </c>
      <c r="M3985" s="10" t="s">
        <v>11155</v>
      </c>
      <c r="N3985">
        <v>3984</v>
      </c>
      <c r="O3985">
        <v>45101</v>
      </c>
      <c r="P3985" t="s">
        <v>11404</v>
      </c>
      <c r="Q3985" s="16">
        <v>1311.11</v>
      </c>
      <c r="R3985">
        <v>6690.88</v>
      </c>
      <c r="S3985">
        <v>45</v>
      </c>
      <c r="T3985">
        <v>3984</v>
      </c>
      <c r="U3985">
        <v>17923.13</v>
      </c>
      <c r="V3985" t="s">
        <v>11413</v>
      </c>
      <c r="W3985">
        <v>3.91</v>
      </c>
      <c r="X3985">
        <v>48</v>
      </c>
      <c r="Y3985" t="s">
        <v>11737</v>
      </c>
      <c r="Z3985" t="s">
        <v>12012</v>
      </c>
      <c r="AA3985">
        <v>3984</v>
      </c>
      <c r="AB3985" t="s">
        <v>12016</v>
      </c>
      <c r="AC3985">
        <v>4511.1000000000004</v>
      </c>
      <c r="AD3985">
        <v>595.01</v>
      </c>
      <c r="AE3985">
        <v>29.75</v>
      </c>
      <c r="AF3985" t="s">
        <v>11333</v>
      </c>
      <c r="AG3985" t="s">
        <v>11231</v>
      </c>
      <c r="AH3985">
        <v>3369</v>
      </c>
      <c r="AI3985">
        <v>3984</v>
      </c>
      <c r="AJ3985" t="s">
        <v>11084</v>
      </c>
      <c r="AK3985" t="s">
        <v>12028</v>
      </c>
      <c r="AL3985" t="s">
        <v>12031</v>
      </c>
      <c r="AM3985" t="s">
        <v>11244</v>
      </c>
      <c r="AN3985">
        <v>1</v>
      </c>
      <c r="AO3985" s="10" t="s">
        <v>12043</v>
      </c>
      <c r="AP3985" t="str" cm="1">
        <f t="array" ref="AP3985">_xlfn.IFS(
  Table1[[#This Row],[Age]]&lt;=25, "18-25",
  Table1[[#This Row],[Age]]&lt;=35, "26-35",
  Table1[[#This Row],[Age]]&lt;=45, "36-45",
  Table1[[#This Row],[Age]]&lt;=60, "46-60",
  TRUE, "60+")</f>
        <v>18-25</v>
      </c>
    </row>
    <row r="3986" spans="1:42" x14ac:dyDescent="0.3">
      <c r="A3986">
        <v>3985</v>
      </c>
      <c r="B3986" t="s">
        <v>2</v>
      </c>
      <c r="C3986" t="s">
        <v>90</v>
      </c>
      <c r="D3986">
        <v>31</v>
      </c>
      <c r="E3986" t="s">
        <v>105</v>
      </c>
      <c r="F3986" t="s">
        <v>4092</v>
      </c>
      <c r="G3986" t="s">
        <v>5132</v>
      </c>
      <c r="H3986">
        <v>19458798838</v>
      </c>
      <c r="I3986" t="s">
        <v>6917</v>
      </c>
      <c r="J3986" t="s">
        <v>7292</v>
      </c>
      <c r="K3986">
        <v>5455.56</v>
      </c>
      <c r="L3986" s="12" t="s">
        <v>10428</v>
      </c>
      <c r="M3986" s="10" t="s">
        <v>11083</v>
      </c>
      <c r="N3986">
        <v>3985</v>
      </c>
      <c r="O3986">
        <v>44986</v>
      </c>
      <c r="P3986" t="s">
        <v>11402</v>
      </c>
      <c r="Q3986" s="16">
        <v>3638.32</v>
      </c>
      <c r="R3986">
        <v>1817.24</v>
      </c>
      <c r="S3986">
        <v>61</v>
      </c>
      <c r="T3986">
        <v>3985</v>
      </c>
      <c r="U3986">
        <v>28904.25</v>
      </c>
      <c r="V3986" t="s">
        <v>11412</v>
      </c>
      <c r="W3986">
        <v>5.16</v>
      </c>
      <c r="X3986">
        <v>60</v>
      </c>
      <c r="Y3986" t="s">
        <v>11625</v>
      </c>
      <c r="Z3986" t="s">
        <v>12011</v>
      </c>
      <c r="AA3986">
        <v>3985</v>
      </c>
      <c r="AB3986" t="s">
        <v>12015</v>
      </c>
      <c r="AC3986">
        <v>3099.8</v>
      </c>
      <c r="AD3986">
        <v>1237.3599999999999</v>
      </c>
      <c r="AE3986">
        <v>61.87</v>
      </c>
      <c r="AF3986" t="s">
        <v>11176</v>
      </c>
      <c r="AG3986" t="s">
        <v>11247</v>
      </c>
      <c r="AH3986">
        <v>4659</v>
      </c>
      <c r="AI3986">
        <v>3985</v>
      </c>
      <c r="AJ3986" t="s">
        <v>11176</v>
      </c>
      <c r="AK3986" t="s">
        <v>12027</v>
      </c>
      <c r="AL3986" t="s">
        <v>12032</v>
      </c>
      <c r="AM3986" t="s">
        <v>11180</v>
      </c>
      <c r="AN3986">
        <v>1</v>
      </c>
      <c r="AO3986" s="10" t="s">
        <v>12047</v>
      </c>
      <c r="AP3986" t="str" cm="1">
        <f t="array" ref="AP3986">_xlfn.IFS(
  Table1[[#This Row],[Age]]&lt;=25, "18-25",
  Table1[[#This Row],[Age]]&lt;=35, "26-35",
  Table1[[#This Row],[Age]]&lt;=45, "36-45",
  Table1[[#This Row],[Age]]&lt;=60, "46-60",
  TRUE, "60+")</f>
        <v>26-35</v>
      </c>
    </row>
    <row r="3987" spans="1:42" x14ac:dyDescent="0.3">
      <c r="A3987">
        <v>3986</v>
      </c>
      <c r="B3987" t="s">
        <v>14</v>
      </c>
      <c r="C3987" t="s">
        <v>90</v>
      </c>
      <c r="D3987">
        <v>58</v>
      </c>
      <c r="E3987" t="s">
        <v>104</v>
      </c>
      <c r="F3987" t="s">
        <v>4093</v>
      </c>
      <c r="G3987" t="s">
        <v>5145</v>
      </c>
      <c r="H3987">
        <v>19458798839</v>
      </c>
      <c r="I3987" t="s">
        <v>7055</v>
      </c>
      <c r="J3987" t="s">
        <v>7292</v>
      </c>
      <c r="K3987">
        <v>2477.91</v>
      </c>
      <c r="L3987" s="12" t="s">
        <v>7600</v>
      </c>
      <c r="M3987" s="10" t="s">
        <v>11320</v>
      </c>
      <c r="N3987">
        <v>3986</v>
      </c>
      <c r="O3987">
        <v>45095</v>
      </c>
      <c r="P3987" t="s">
        <v>11403</v>
      </c>
      <c r="Q3987" s="16">
        <v>2297.89</v>
      </c>
      <c r="R3987">
        <v>180.02</v>
      </c>
      <c r="S3987">
        <v>12</v>
      </c>
      <c r="T3987">
        <v>3986</v>
      </c>
      <c r="U3987">
        <v>13214.4</v>
      </c>
      <c r="V3987" t="s">
        <v>11411</v>
      </c>
      <c r="W3987">
        <v>6.31</v>
      </c>
      <c r="X3987">
        <v>36</v>
      </c>
      <c r="Y3987" t="s">
        <v>9074</v>
      </c>
      <c r="Z3987" t="s">
        <v>12010</v>
      </c>
      <c r="AA3987">
        <v>3986</v>
      </c>
      <c r="AB3987" t="s">
        <v>12015</v>
      </c>
      <c r="AC3987">
        <v>5166.8599999999997</v>
      </c>
      <c r="AD3987">
        <v>2868.25</v>
      </c>
      <c r="AE3987">
        <v>143.41</v>
      </c>
      <c r="AF3987" t="s">
        <v>11140</v>
      </c>
      <c r="AG3987" t="s">
        <v>11365</v>
      </c>
      <c r="AH3987">
        <v>6514</v>
      </c>
      <c r="AI3987">
        <v>3986</v>
      </c>
      <c r="AJ3987" t="s">
        <v>11045</v>
      </c>
      <c r="AK3987" t="s">
        <v>12027</v>
      </c>
      <c r="AL3987" t="s">
        <v>12032</v>
      </c>
      <c r="AM3987" t="s">
        <v>11091</v>
      </c>
      <c r="AN3987">
        <v>1</v>
      </c>
      <c r="AO3987" s="10" t="s">
        <v>12043</v>
      </c>
      <c r="AP3987" t="str" cm="1">
        <f t="array" ref="AP3987">_xlfn.IFS(
  Table1[[#This Row],[Age]]&lt;=25, "18-25",
  Table1[[#This Row],[Age]]&lt;=35, "26-35",
  Table1[[#This Row],[Age]]&lt;=45, "36-45",
  Table1[[#This Row],[Age]]&lt;=60, "46-60",
  TRUE, "60+")</f>
        <v>46-60</v>
      </c>
    </row>
    <row r="3988" spans="1:42" x14ac:dyDescent="0.3">
      <c r="A3988">
        <v>3987</v>
      </c>
      <c r="B3988" t="s">
        <v>6</v>
      </c>
      <c r="C3988" t="s">
        <v>97</v>
      </c>
      <c r="D3988">
        <v>46</v>
      </c>
      <c r="E3988" t="s">
        <v>106</v>
      </c>
      <c r="F3988" t="s">
        <v>4094</v>
      </c>
      <c r="G3988" t="s">
        <v>5122</v>
      </c>
      <c r="H3988">
        <v>19458798840</v>
      </c>
      <c r="I3988" t="s">
        <v>5930</v>
      </c>
      <c r="J3988" t="s">
        <v>7292</v>
      </c>
      <c r="K3988">
        <v>6067.89</v>
      </c>
      <c r="L3988" s="12" t="s">
        <v>8331</v>
      </c>
      <c r="M3988" s="10" t="s">
        <v>11396</v>
      </c>
      <c r="N3988">
        <v>3987</v>
      </c>
      <c r="O3988">
        <v>44978</v>
      </c>
      <c r="P3988" t="s">
        <v>11402</v>
      </c>
      <c r="Q3988" s="16">
        <v>3079.93</v>
      </c>
      <c r="R3988">
        <v>9147.82</v>
      </c>
      <c r="S3988">
        <v>73</v>
      </c>
      <c r="T3988">
        <v>3987</v>
      </c>
      <c r="U3988">
        <v>4084.8</v>
      </c>
      <c r="V3988" t="s">
        <v>11412</v>
      </c>
      <c r="W3988">
        <v>9.1199999999999992</v>
      </c>
      <c r="X3988">
        <v>24</v>
      </c>
      <c r="Y3988" t="s">
        <v>11452</v>
      </c>
      <c r="Z3988" t="s">
        <v>12012</v>
      </c>
      <c r="AA3988">
        <v>3987</v>
      </c>
      <c r="AB3988" t="s">
        <v>12016</v>
      </c>
      <c r="AC3988">
        <v>3226.57</v>
      </c>
      <c r="AD3988">
        <v>2097.9499999999998</v>
      </c>
      <c r="AE3988">
        <v>104.9</v>
      </c>
      <c r="AF3988" t="s">
        <v>11291</v>
      </c>
      <c r="AG3988" t="s">
        <v>11163</v>
      </c>
      <c r="AH3988">
        <v>8034</v>
      </c>
      <c r="AI3988">
        <v>3987</v>
      </c>
      <c r="AJ3988" t="s">
        <v>11205</v>
      </c>
      <c r="AK3988" t="s">
        <v>12027</v>
      </c>
      <c r="AL3988" t="s">
        <v>12031</v>
      </c>
      <c r="AM3988" t="s">
        <v>11147</v>
      </c>
      <c r="AN3988">
        <v>1</v>
      </c>
      <c r="AO3988" s="10" t="s">
        <v>12045</v>
      </c>
      <c r="AP3988" t="str" cm="1">
        <f t="array" ref="AP3988">_xlfn.IFS(
  Table1[[#This Row],[Age]]&lt;=25, "18-25",
  Table1[[#This Row],[Age]]&lt;=35, "26-35",
  Table1[[#This Row],[Age]]&lt;=45, "36-45",
  Table1[[#This Row],[Age]]&lt;=60, "46-60",
  TRUE, "60+")</f>
        <v>46-60</v>
      </c>
    </row>
    <row r="3989" spans="1:42" x14ac:dyDescent="0.3">
      <c r="A3989">
        <v>3988</v>
      </c>
      <c r="B3989" t="s">
        <v>9</v>
      </c>
      <c r="C3989" t="s">
        <v>53</v>
      </c>
      <c r="D3989">
        <v>59</v>
      </c>
      <c r="E3989" t="s">
        <v>106</v>
      </c>
      <c r="F3989" t="s">
        <v>4095</v>
      </c>
      <c r="G3989" t="s">
        <v>5130</v>
      </c>
      <c r="H3989">
        <v>19458798841</v>
      </c>
      <c r="I3989" t="s">
        <v>5537</v>
      </c>
      <c r="J3989" t="s">
        <v>7292</v>
      </c>
      <c r="K3989">
        <v>3873.38</v>
      </c>
      <c r="L3989" s="12" t="s">
        <v>10429</v>
      </c>
      <c r="M3989" s="10" t="s">
        <v>11376</v>
      </c>
      <c r="N3989">
        <v>3988</v>
      </c>
      <c r="O3989">
        <v>45154</v>
      </c>
      <c r="P3989" t="s">
        <v>11403</v>
      </c>
      <c r="Q3989" s="16">
        <v>3349.84</v>
      </c>
      <c r="R3989">
        <v>523.54</v>
      </c>
      <c r="S3989">
        <v>6</v>
      </c>
      <c r="T3989">
        <v>3988</v>
      </c>
      <c r="U3989">
        <v>28505.82</v>
      </c>
      <c r="V3989" t="s">
        <v>11411</v>
      </c>
      <c r="W3989">
        <v>8.24</v>
      </c>
      <c r="X3989">
        <v>12</v>
      </c>
      <c r="Y3989" t="s">
        <v>11765</v>
      </c>
      <c r="Z3989" t="s">
        <v>12012</v>
      </c>
      <c r="AA3989">
        <v>3988</v>
      </c>
      <c r="AB3989" t="s">
        <v>12017</v>
      </c>
      <c r="AC3989">
        <v>4526.6000000000004</v>
      </c>
      <c r="AD3989">
        <v>4957.13</v>
      </c>
      <c r="AE3989">
        <v>247.86</v>
      </c>
      <c r="AF3989" t="s">
        <v>11065</v>
      </c>
      <c r="AG3989" t="s">
        <v>11350</v>
      </c>
      <c r="AH3989">
        <v>2636</v>
      </c>
      <c r="AI3989">
        <v>3988</v>
      </c>
      <c r="AJ3989" t="s">
        <v>11174</v>
      </c>
      <c r="AK3989" t="s">
        <v>12029</v>
      </c>
      <c r="AL3989" t="s">
        <v>12032</v>
      </c>
      <c r="AM3989" t="s">
        <v>11089</v>
      </c>
      <c r="AN3989">
        <v>1</v>
      </c>
      <c r="AO3989" s="10" t="s">
        <v>12041</v>
      </c>
      <c r="AP3989" t="str" cm="1">
        <f t="array" ref="AP3989">_xlfn.IFS(
  Table1[[#This Row],[Age]]&lt;=25, "18-25",
  Table1[[#This Row],[Age]]&lt;=35, "26-35",
  Table1[[#This Row],[Age]]&lt;=45, "36-45",
  Table1[[#This Row],[Age]]&lt;=60, "46-60",
  TRUE, "60+")</f>
        <v>46-60</v>
      </c>
    </row>
    <row r="3990" spans="1:42" x14ac:dyDescent="0.3">
      <c r="A3990">
        <v>3989</v>
      </c>
      <c r="B3990" t="s">
        <v>34</v>
      </c>
      <c r="C3990" t="s">
        <v>73</v>
      </c>
      <c r="D3990">
        <v>43</v>
      </c>
      <c r="E3990" t="s">
        <v>105</v>
      </c>
      <c r="F3990" t="s">
        <v>4096</v>
      </c>
      <c r="G3990" t="s">
        <v>5139</v>
      </c>
      <c r="H3990">
        <v>19458798842</v>
      </c>
      <c r="I3990" t="s">
        <v>7121</v>
      </c>
      <c r="J3990" t="s">
        <v>7292</v>
      </c>
      <c r="K3990">
        <v>6503.14</v>
      </c>
      <c r="L3990" s="12" t="s">
        <v>10430</v>
      </c>
      <c r="M3990" s="10" t="s">
        <v>11270</v>
      </c>
      <c r="N3990">
        <v>3989</v>
      </c>
      <c r="O3990">
        <v>45174</v>
      </c>
      <c r="P3990" t="s">
        <v>11403</v>
      </c>
      <c r="Q3990" s="16">
        <v>351.89</v>
      </c>
      <c r="R3990">
        <v>6151.25</v>
      </c>
      <c r="S3990">
        <v>4</v>
      </c>
      <c r="T3990">
        <v>3989</v>
      </c>
      <c r="U3990">
        <v>11838.39</v>
      </c>
      <c r="V3990" t="s">
        <v>11413</v>
      </c>
      <c r="W3990">
        <v>4.2300000000000004</v>
      </c>
      <c r="X3990">
        <v>12</v>
      </c>
      <c r="Y3990" t="s">
        <v>11521</v>
      </c>
      <c r="Z3990" t="s">
        <v>12010</v>
      </c>
      <c r="AA3990">
        <v>3989</v>
      </c>
      <c r="AB3990" t="s">
        <v>12017</v>
      </c>
      <c r="AC3990">
        <v>6765.87</v>
      </c>
      <c r="AD3990">
        <v>3598.02</v>
      </c>
      <c r="AE3990">
        <v>179.9</v>
      </c>
      <c r="AF3990" t="s">
        <v>11115</v>
      </c>
      <c r="AG3990" t="s">
        <v>11092</v>
      </c>
      <c r="AH3990">
        <v>2663</v>
      </c>
      <c r="AI3990">
        <v>3989</v>
      </c>
      <c r="AJ3990" t="s">
        <v>11244</v>
      </c>
      <c r="AK3990" t="s">
        <v>12029</v>
      </c>
      <c r="AL3990" t="s">
        <v>12031</v>
      </c>
      <c r="AM3990" t="s">
        <v>11163</v>
      </c>
      <c r="AN3990">
        <v>1</v>
      </c>
      <c r="AO3990" s="10" t="s">
        <v>12042</v>
      </c>
      <c r="AP3990" t="str" cm="1">
        <f t="array" ref="AP3990">_xlfn.IFS(
  Table1[[#This Row],[Age]]&lt;=25, "18-25",
  Table1[[#This Row],[Age]]&lt;=35, "26-35",
  Table1[[#This Row],[Age]]&lt;=45, "36-45",
  Table1[[#This Row],[Age]]&lt;=60, "46-60",
  TRUE, "60+")</f>
        <v>36-45</v>
      </c>
    </row>
    <row r="3991" spans="1:42" x14ac:dyDescent="0.3">
      <c r="A3991">
        <v>3990</v>
      </c>
      <c r="B3991" t="s">
        <v>24</v>
      </c>
      <c r="C3991" t="s">
        <v>67</v>
      </c>
      <c r="D3991">
        <v>35</v>
      </c>
      <c r="E3991" t="s">
        <v>106</v>
      </c>
      <c r="F3991" t="s">
        <v>4097</v>
      </c>
      <c r="G3991" t="s">
        <v>5135</v>
      </c>
      <c r="H3991">
        <v>19458798843</v>
      </c>
      <c r="I3991" t="s">
        <v>7122</v>
      </c>
      <c r="J3991" t="s">
        <v>7291</v>
      </c>
      <c r="K3991">
        <v>3077.39</v>
      </c>
      <c r="L3991" s="12" t="s">
        <v>9315</v>
      </c>
      <c r="M3991" s="10" t="s">
        <v>11070</v>
      </c>
      <c r="N3991">
        <v>3990</v>
      </c>
      <c r="O3991">
        <v>45258</v>
      </c>
      <c r="P3991" t="s">
        <v>11404</v>
      </c>
      <c r="Q3991" s="16">
        <v>3976.24</v>
      </c>
      <c r="R3991">
        <v>7053.63</v>
      </c>
      <c r="S3991">
        <v>81</v>
      </c>
      <c r="T3991">
        <v>3990</v>
      </c>
      <c r="U3991">
        <v>37752.07</v>
      </c>
      <c r="V3991" t="s">
        <v>11413</v>
      </c>
      <c r="W3991">
        <v>7.91</v>
      </c>
      <c r="X3991">
        <v>60</v>
      </c>
      <c r="Y3991" t="s">
        <v>11652</v>
      </c>
      <c r="Z3991" t="s">
        <v>12011</v>
      </c>
      <c r="AA3991">
        <v>3990</v>
      </c>
      <c r="AB3991" t="s">
        <v>12015</v>
      </c>
      <c r="AC3991">
        <v>2547.48</v>
      </c>
      <c r="AD3991">
        <v>1101.43</v>
      </c>
      <c r="AE3991">
        <v>55.07</v>
      </c>
      <c r="AF3991" t="s">
        <v>11171</v>
      </c>
      <c r="AG3991" t="s">
        <v>11214</v>
      </c>
      <c r="AH3991">
        <v>7599</v>
      </c>
      <c r="AI3991">
        <v>3990</v>
      </c>
      <c r="AJ3991" t="s">
        <v>11208</v>
      </c>
      <c r="AK3991" t="s">
        <v>12029</v>
      </c>
      <c r="AL3991" t="s">
        <v>12032</v>
      </c>
      <c r="AM3991" t="s">
        <v>11101</v>
      </c>
      <c r="AN3991">
        <v>1</v>
      </c>
      <c r="AO3991" s="10" t="s">
        <v>12040</v>
      </c>
      <c r="AP3991" t="str" cm="1">
        <f t="array" ref="AP3991">_xlfn.IFS(
  Table1[[#This Row],[Age]]&lt;=25, "18-25",
  Table1[[#This Row],[Age]]&lt;=35, "26-35",
  Table1[[#This Row],[Age]]&lt;=45, "36-45",
  Table1[[#This Row],[Age]]&lt;=60, "46-60",
  TRUE, "60+")</f>
        <v>26-35</v>
      </c>
    </row>
    <row r="3992" spans="1:42" x14ac:dyDescent="0.3">
      <c r="A3992">
        <v>3991</v>
      </c>
      <c r="B3992" t="s">
        <v>3</v>
      </c>
      <c r="C3992" t="s">
        <v>66</v>
      </c>
      <c r="D3992">
        <v>64</v>
      </c>
      <c r="E3992" t="s">
        <v>104</v>
      </c>
      <c r="F3992" t="s">
        <v>4098</v>
      </c>
      <c r="G3992" t="s">
        <v>5141</v>
      </c>
      <c r="H3992">
        <v>19458798844</v>
      </c>
      <c r="I3992" t="s">
        <v>5436</v>
      </c>
      <c r="J3992" t="s">
        <v>7292</v>
      </c>
      <c r="K3992">
        <v>7185.71</v>
      </c>
      <c r="L3992" s="12" t="s">
        <v>10431</v>
      </c>
      <c r="M3992" s="10" t="s">
        <v>11075</v>
      </c>
      <c r="N3992">
        <v>3991</v>
      </c>
      <c r="O3992">
        <v>44962</v>
      </c>
      <c r="P3992" t="s">
        <v>11402</v>
      </c>
      <c r="Q3992" s="16">
        <v>1427.02</v>
      </c>
      <c r="R3992">
        <v>8612.73</v>
      </c>
      <c r="S3992">
        <v>74</v>
      </c>
      <c r="T3992">
        <v>3991</v>
      </c>
      <c r="U3992">
        <v>23140.31</v>
      </c>
      <c r="V3992" t="s">
        <v>11412</v>
      </c>
      <c r="W3992">
        <v>8.49</v>
      </c>
      <c r="X3992">
        <v>12</v>
      </c>
      <c r="Y3992" t="s">
        <v>11769</v>
      </c>
      <c r="Z3992" t="s">
        <v>12012</v>
      </c>
      <c r="AA3992">
        <v>3991</v>
      </c>
      <c r="AB3992" t="s">
        <v>12016</v>
      </c>
      <c r="AC3992">
        <v>7518.94</v>
      </c>
      <c r="AD3992">
        <v>3666.67</v>
      </c>
      <c r="AE3992">
        <v>183.33</v>
      </c>
      <c r="AF3992" t="s">
        <v>11213</v>
      </c>
      <c r="AG3992" t="s">
        <v>11157</v>
      </c>
      <c r="AH3992">
        <v>4288</v>
      </c>
      <c r="AI3992">
        <v>3991</v>
      </c>
      <c r="AJ3992" t="s">
        <v>11167</v>
      </c>
      <c r="AK3992" t="s">
        <v>12028</v>
      </c>
      <c r="AL3992" t="s">
        <v>12031</v>
      </c>
      <c r="AM3992" t="s">
        <v>11099</v>
      </c>
      <c r="AN3992">
        <v>1</v>
      </c>
      <c r="AO3992" s="10" t="s">
        <v>12045</v>
      </c>
      <c r="AP3992" t="str" cm="1">
        <f t="array" ref="AP3992">_xlfn.IFS(
  Table1[[#This Row],[Age]]&lt;=25, "18-25",
  Table1[[#This Row],[Age]]&lt;=35, "26-35",
  Table1[[#This Row],[Age]]&lt;=45, "36-45",
  Table1[[#This Row],[Age]]&lt;=60, "46-60",
  TRUE, "60+")</f>
        <v>60+</v>
      </c>
    </row>
    <row r="3993" spans="1:42" x14ac:dyDescent="0.3">
      <c r="A3993">
        <v>3992</v>
      </c>
      <c r="B3993" t="s">
        <v>2</v>
      </c>
      <c r="C3993" t="s">
        <v>64</v>
      </c>
      <c r="D3993">
        <v>21</v>
      </c>
      <c r="E3993" t="s">
        <v>105</v>
      </c>
      <c r="F3993" t="s">
        <v>4099</v>
      </c>
      <c r="G3993" t="s">
        <v>5120</v>
      </c>
      <c r="H3993">
        <v>19458798845</v>
      </c>
      <c r="I3993" t="s">
        <v>7123</v>
      </c>
      <c r="J3993" t="s">
        <v>7291</v>
      </c>
      <c r="K3993">
        <v>6227.14</v>
      </c>
      <c r="L3993" s="12" t="s">
        <v>9982</v>
      </c>
      <c r="M3993" s="10" t="s">
        <v>11124</v>
      </c>
      <c r="N3993">
        <v>3992</v>
      </c>
      <c r="O3993">
        <v>45259</v>
      </c>
      <c r="P3993" t="s">
        <v>11402</v>
      </c>
      <c r="Q3993" s="16">
        <v>2553.67</v>
      </c>
      <c r="R3993">
        <v>3673.47</v>
      </c>
      <c r="S3993">
        <v>35</v>
      </c>
      <c r="T3993">
        <v>3992</v>
      </c>
      <c r="U3993">
        <v>13269.53</v>
      </c>
      <c r="V3993" t="s">
        <v>11411</v>
      </c>
      <c r="W3993">
        <v>5.7</v>
      </c>
      <c r="X3993">
        <v>60</v>
      </c>
      <c r="Y3993" t="s">
        <v>11499</v>
      </c>
      <c r="Z3993" t="s">
        <v>12012</v>
      </c>
      <c r="AA3993">
        <v>3992</v>
      </c>
      <c r="AB3993" t="s">
        <v>12015</v>
      </c>
      <c r="AC3993">
        <v>9066.08</v>
      </c>
      <c r="AD3993">
        <v>1781.41</v>
      </c>
      <c r="AE3993">
        <v>89.07</v>
      </c>
      <c r="AF3993" t="s">
        <v>11039</v>
      </c>
      <c r="AG3993" t="s">
        <v>11168</v>
      </c>
      <c r="AH3993">
        <v>1734</v>
      </c>
      <c r="AI3993">
        <v>3992</v>
      </c>
      <c r="AJ3993" t="s">
        <v>11236</v>
      </c>
      <c r="AK3993" t="s">
        <v>12027</v>
      </c>
      <c r="AL3993" t="s">
        <v>12032</v>
      </c>
      <c r="AM3993" t="s">
        <v>11088</v>
      </c>
      <c r="AN3993">
        <v>1</v>
      </c>
      <c r="AO3993" s="10" t="s">
        <v>12040</v>
      </c>
      <c r="AP3993" t="str" cm="1">
        <f t="array" ref="AP3993">_xlfn.IFS(
  Table1[[#This Row],[Age]]&lt;=25, "18-25",
  Table1[[#This Row],[Age]]&lt;=35, "26-35",
  Table1[[#This Row],[Age]]&lt;=45, "36-45",
  Table1[[#This Row],[Age]]&lt;=60, "46-60",
  TRUE, "60+")</f>
        <v>18-25</v>
      </c>
    </row>
    <row r="3994" spans="1:42" x14ac:dyDescent="0.3">
      <c r="A3994">
        <v>3993</v>
      </c>
      <c r="B3994" t="s">
        <v>2</v>
      </c>
      <c r="C3994" t="s">
        <v>81</v>
      </c>
      <c r="D3994">
        <v>54</v>
      </c>
      <c r="E3994" t="s">
        <v>104</v>
      </c>
      <c r="F3994" t="s">
        <v>4100</v>
      </c>
      <c r="G3994" t="s">
        <v>5118</v>
      </c>
      <c r="H3994">
        <v>19458798846</v>
      </c>
      <c r="I3994" t="s">
        <v>6428</v>
      </c>
      <c r="J3994" t="s">
        <v>7291</v>
      </c>
      <c r="K3994">
        <v>4797.3900000000003</v>
      </c>
      <c r="L3994" s="12" t="s">
        <v>7931</v>
      </c>
      <c r="M3994" s="10" t="s">
        <v>11044</v>
      </c>
      <c r="N3994">
        <v>3993</v>
      </c>
      <c r="O3994">
        <v>45025</v>
      </c>
      <c r="P3994" t="s">
        <v>11403</v>
      </c>
      <c r="Q3994" s="16">
        <v>1698.55</v>
      </c>
      <c r="R3994">
        <v>3098.84</v>
      </c>
      <c r="S3994">
        <v>47</v>
      </c>
      <c r="T3994">
        <v>3993</v>
      </c>
      <c r="U3994">
        <v>30808.95</v>
      </c>
      <c r="V3994" t="s">
        <v>11412</v>
      </c>
      <c r="W3994">
        <v>3.66</v>
      </c>
      <c r="X3994">
        <v>24</v>
      </c>
      <c r="Y3994" t="s">
        <v>9416</v>
      </c>
      <c r="Z3994" t="s">
        <v>12012</v>
      </c>
      <c r="AA3994">
        <v>3993</v>
      </c>
      <c r="AB3994" t="s">
        <v>12016</v>
      </c>
      <c r="AC3994">
        <v>4442.7700000000004</v>
      </c>
      <c r="AD3994">
        <v>113.19</v>
      </c>
      <c r="AE3994">
        <v>5.66</v>
      </c>
      <c r="AF3994" t="s">
        <v>11183</v>
      </c>
      <c r="AG3994" t="s">
        <v>11381</v>
      </c>
      <c r="AH3994">
        <v>136</v>
      </c>
      <c r="AI3994">
        <v>3993</v>
      </c>
      <c r="AJ3994" t="s">
        <v>11055</v>
      </c>
      <c r="AK3994" t="s">
        <v>12029</v>
      </c>
      <c r="AL3994" t="s">
        <v>12031</v>
      </c>
      <c r="AM3994" t="s">
        <v>11228</v>
      </c>
      <c r="AN3994">
        <v>1</v>
      </c>
      <c r="AO3994" s="10" t="s">
        <v>12037</v>
      </c>
      <c r="AP3994" t="str" cm="1">
        <f t="array" ref="AP3994">_xlfn.IFS(
  Table1[[#This Row],[Age]]&lt;=25, "18-25",
  Table1[[#This Row],[Age]]&lt;=35, "26-35",
  Table1[[#This Row],[Age]]&lt;=45, "36-45",
  Table1[[#This Row],[Age]]&lt;=60, "46-60",
  TRUE, "60+")</f>
        <v>46-60</v>
      </c>
    </row>
    <row r="3995" spans="1:42" x14ac:dyDescent="0.3">
      <c r="A3995">
        <v>3994</v>
      </c>
      <c r="B3995" t="s">
        <v>47</v>
      </c>
      <c r="C3995" t="s">
        <v>62</v>
      </c>
      <c r="D3995">
        <v>55</v>
      </c>
      <c r="E3995" t="s">
        <v>105</v>
      </c>
      <c r="F3995" t="s">
        <v>4101</v>
      </c>
      <c r="G3995" t="s">
        <v>5133</v>
      </c>
      <c r="H3995">
        <v>19458798847</v>
      </c>
      <c r="I3995" t="s">
        <v>6874</v>
      </c>
      <c r="J3995" t="s">
        <v>7292</v>
      </c>
      <c r="K3995">
        <v>1057.06</v>
      </c>
      <c r="L3995" s="12" t="s">
        <v>10002</v>
      </c>
      <c r="M3995" s="10" t="s">
        <v>11098</v>
      </c>
      <c r="N3995">
        <v>3994</v>
      </c>
      <c r="O3995">
        <v>44995</v>
      </c>
      <c r="P3995" t="s">
        <v>11403</v>
      </c>
      <c r="Q3995" s="16">
        <v>3870.21</v>
      </c>
      <c r="R3995">
        <v>4927.2700000000004</v>
      </c>
      <c r="S3995">
        <v>85</v>
      </c>
      <c r="T3995">
        <v>3994</v>
      </c>
      <c r="U3995">
        <v>6714.42</v>
      </c>
      <c r="V3995" t="s">
        <v>11411</v>
      </c>
      <c r="W3995">
        <v>9.49</v>
      </c>
      <c r="X3995">
        <v>48</v>
      </c>
      <c r="Y3995" t="s">
        <v>11722</v>
      </c>
      <c r="Z3995" t="s">
        <v>12011</v>
      </c>
      <c r="AA3995">
        <v>3994</v>
      </c>
      <c r="AB3995" t="s">
        <v>12015</v>
      </c>
      <c r="AC3995">
        <v>9771.11</v>
      </c>
      <c r="AD3995">
        <v>1408.23</v>
      </c>
      <c r="AE3995">
        <v>70.41</v>
      </c>
      <c r="AF3995" t="s">
        <v>11039</v>
      </c>
      <c r="AG3995" t="s">
        <v>11205</v>
      </c>
      <c r="AH3995">
        <v>3056</v>
      </c>
      <c r="AI3995">
        <v>3994</v>
      </c>
      <c r="AJ3995" t="s">
        <v>11201</v>
      </c>
      <c r="AK3995" t="s">
        <v>12028</v>
      </c>
      <c r="AL3995" t="s">
        <v>12032</v>
      </c>
      <c r="AM3995" t="s">
        <v>11041</v>
      </c>
      <c r="AN3995">
        <v>1</v>
      </c>
      <c r="AO3995" s="10" t="s">
        <v>12047</v>
      </c>
      <c r="AP3995" t="str" cm="1">
        <f t="array" ref="AP3995">_xlfn.IFS(
  Table1[[#This Row],[Age]]&lt;=25, "18-25",
  Table1[[#This Row],[Age]]&lt;=35, "26-35",
  Table1[[#This Row],[Age]]&lt;=45, "36-45",
  Table1[[#This Row],[Age]]&lt;=60, "46-60",
  TRUE, "60+")</f>
        <v>46-60</v>
      </c>
    </row>
    <row r="3996" spans="1:42" x14ac:dyDescent="0.3">
      <c r="A3996">
        <v>3995</v>
      </c>
      <c r="B3996" t="s">
        <v>39</v>
      </c>
      <c r="C3996" t="s">
        <v>84</v>
      </c>
      <c r="D3996">
        <v>42</v>
      </c>
      <c r="E3996" t="s">
        <v>105</v>
      </c>
      <c r="F3996" t="s">
        <v>4102</v>
      </c>
      <c r="G3996" t="s">
        <v>5144</v>
      </c>
      <c r="H3996">
        <v>19458798848</v>
      </c>
      <c r="I3996" t="s">
        <v>5566</v>
      </c>
      <c r="J3996" t="s">
        <v>7292</v>
      </c>
      <c r="K3996">
        <v>6306.98</v>
      </c>
      <c r="L3996" s="12" t="s">
        <v>10432</v>
      </c>
      <c r="M3996" s="10" t="s">
        <v>11176</v>
      </c>
      <c r="N3996">
        <v>3995</v>
      </c>
      <c r="O3996">
        <v>45067</v>
      </c>
      <c r="P3996" t="s">
        <v>11404</v>
      </c>
      <c r="Q3996" s="16">
        <v>1149</v>
      </c>
      <c r="R3996">
        <v>5157.9799999999996</v>
      </c>
      <c r="S3996">
        <v>19</v>
      </c>
      <c r="T3996">
        <v>3995</v>
      </c>
      <c r="U3996">
        <v>38309.769999999997</v>
      </c>
      <c r="V3996" t="s">
        <v>11413</v>
      </c>
      <c r="W3996">
        <v>9.66</v>
      </c>
      <c r="X3996">
        <v>36</v>
      </c>
      <c r="Y3996" t="s">
        <v>11672</v>
      </c>
      <c r="Z3996" t="s">
        <v>12012</v>
      </c>
      <c r="AA3996">
        <v>3995</v>
      </c>
      <c r="AB3996" t="s">
        <v>12017</v>
      </c>
      <c r="AC3996">
        <v>7201.07</v>
      </c>
      <c r="AD3996">
        <v>4705.07</v>
      </c>
      <c r="AE3996">
        <v>235.25</v>
      </c>
      <c r="AF3996" t="s">
        <v>11261</v>
      </c>
      <c r="AG3996" t="s">
        <v>11100</v>
      </c>
      <c r="AH3996">
        <v>1957</v>
      </c>
      <c r="AI3996">
        <v>3995</v>
      </c>
      <c r="AJ3996" t="s">
        <v>11252</v>
      </c>
      <c r="AK3996" t="s">
        <v>12029</v>
      </c>
      <c r="AL3996" t="s">
        <v>12032</v>
      </c>
      <c r="AM3996" t="s">
        <v>11107</v>
      </c>
      <c r="AN3996">
        <v>1</v>
      </c>
      <c r="AO3996" s="10" t="s">
        <v>12046</v>
      </c>
      <c r="AP3996" t="str" cm="1">
        <f t="array" ref="AP3996">_xlfn.IFS(
  Table1[[#This Row],[Age]]&lt;=25, "18-25",
  Table1[[#This Row],[Age]]&lt;=35, "26-35",
  Table1[[#This Row],[Age]]&lt;=45, "36-45",
  Table1[[#This Row],[Age]]&lt;=60, "46-60",
  TRUE, "60+")</f>
        <v>36-45</v>
      </c>
    </row>
    <row r="3997" spans="1:42" x14ac:dyDescent="0.3">
      <c r="A3997">
        <v>3996</v>
      </c>
      <c r="B3997" t="s">
        <v>46</v>
      </c>
      <c r="C3997" t="s">
        <v>94</v>
      </c>
      <c r="D3997">
        <v>64</v>
      </c>
      <c r="E3997" t="s">
        <v>105</v>
      </c>
      <c r="F3997" t="s">
        <v>4103</v>
      </c>
      <c r="G3997" t="s">
        <v>5125</v>
      </c>
      <c r="H3997">
        <v>19458798849</v>
      </c>
      <c r="I3997" t="s">
        <v>5262</v>
      </c>
      <c r="J3997" t="s">
        <v>7291</v>
      </c>
      <c r="K3997">
        <v>8606.86</v>
      </c>
      <c r="L3997" s="12" t="s">
        <v>10433</v>
      </c>
      <c r="M3997" s="10" t="s">
        <v>11353</v>
      </c>
      <c r="N3997">
        <v>3996</v>
      </c>
      <c r="O3997">
        <v>45126</v>
      </c>
      <c r="P3997" t="s">
        <v>11404</v>
      </c>
      <c r="Q3997" s="16">
        <v>4819.1899999999996</v>
      </c>
      <c r="R3997">
        <v>13426.05</v>
      </c>
      <c r="S3997">
        <v>27</v>
      </c>
      <c r="T3997">
        <v>3996</v>
      </c>
      <c r="U3997">
        <v>23156.720000000001</v>
      </c>
      <c r="V3997" t="s">
        <v>11413</v>
      </c>
      <c r="W3997">
        <v>3.02</v>
      </c>
      <c r="X3997">
        <v>48</v>
      </c>
      <c r="Y3997" t="s">
        <v>10810</v>
      </c>
      <c r="Z3997" t="s">
        <v>12010</v>
      </c>
      <c r="AA3997">
        <v>3996</v>
      </c>
      <c r="AB3997" t="s">
        <v>12015</v>
      </c>
      <c r="AC3997">
        <v>6178.29</v>
      </c>
      <c r="AD3997">
        <v>640.54999999999995</v>
      </c>
      <c r="AE3997">
        <v>32.03</v>
      </c>
      <c r="AF3997" t="s">
        <v>11112</v>
      </c>
      <c r="AG3997" t="s">
        <v>11341</v>
      </c>
      <c r="AH3997">
        <v>49</v>
      </c>
      <c r="AI3997">
        <v>3996</v>
      </c>
      <c r="AJ3997" t="s">
        <v>11225</v>
      </c>
      <c r="AK3997" t="s">
        <v>12029</v>
      </c>
      <c r="AL3997" t="s">
        <v>12032</v>
      </c>
      <c r="AM3997" t="s">
        <v>11150</v>
      </c>
      <c r="AN3997">
        <v>1</v>
      </c>
      <c r="AO3997" s="10" t="s">
        <v>12038</v>
      </c>
      <c r="AP3997" t="str" cm="1">
        <f t="array" ref="AP3997">_xlfn.IFS(
  Table1[[#This Row],[Age]]&lt;=25, "18-25",
  Table1[[#This Row],[Age]]&lt;=35, "26-35",
  Table1[[#This Row],[Age]]&lt;=45, "36-45",
  Table1[[#This Row],[Age]]&lt;=60, "46-60",
  TRUE, "60+")</f>
        <v>60+</v>
      </c>
    </row>
    <row r="3998" spans="1:42" x14ac:dyDescent="0.3">
      <c r="A3998">
        <v>3997</v>
      </c>
      <c r="B3998" t="s">
        <v>18</v>
      </c>
      <c r="C3998" t="s">
        <v>83</v>
      </c>
      <c r="D3998">
        <v>69</v>
      </c>
      <c r="E3998" t="s">
        <v>104</v>
      </c>
      <c r="F3998" t="s">
        <v>4104</v>
      </c>
      <c r="G3998" t="s">
        <v>5141</v>
      </c>
      <c r="H3998">
        <v>19458798850</v>
      </c>
      <c r="I3998" t="s">
        <v>7074</v>
      </c>
      <c r="J3998" t="s">
        <v>7292</v>
      </c>
      <c r="K3998">
        <v>1793.64</v>
      </c>
      <c r="L3998" s="12" t="s">
        <v>10434</v>
      </c>
      <c r="M3998" s="10" t="s">
        <v>11292</v>
      </c>
      <c r="N3998">
        <v>3997</v>
      </c>
      <c r="O3998">
        <v>45193</v>
      </c>
      <c r="P3998" t="s">
        <v>11403</v>
      </c>
      <c r="Q3998" s="16">
        <v>2006.61</v>
      </c>
      <c r="R3998">
        <v>-212.97</v>
      </c>
      <c r="S3998">
        <v>11</v>
      </c>
      <c r="T3998">
        <v>3997</v>
      </c>
      <c r="U3998">
        <v>40819.64</v>
      </c>
      <c r="V3998" t="s">
        <v>11413</v>
      </c>
      <c r="W3998">
        <v>8.07</v>
      </c>
      <c r="X3998">
        <v>48</v>
      </c>
      <c r="Y3998" t="s">
        <v>12000</v>
      </c>
      <c r="Z3998" t="s">
        <v>12011</v>
      </c>
      <c r="AA3998">
        <v>3997</v>
      </c>
      <c r="AB3998" t="s">
        <v>12016</v>
      </c>
      <c r="AC3998">
        <v>3735.49</v>
      </c>
      <c r="AD3998">
        <v>2861.79</v>
      </c>
      <c r="AE3998">
        <v>143.09</v>
      </c>
      <c r="AF3998" t="s">
        <v>11066</v>
      </c>
      <c r="AG3998" t="s">
        <v>11377</v>
      </c>
      <c r="AH3998">
        <v>5102</v>
      </c>
      <c r="AI3998">
        <v>3997</v>
      </c>
      <c r="AJ3998" t="s">
        <v>11301</v>
      </c>
      <c r="AK3998" t="s">
        <v>12029</v>
      </c>
      <c r="AL3998" t="s">
        <v>12032</v>
      </c>
      <c r="AM3998" t="s">
        <v>11211</v>
      </c>
      <c r="AN3998">
        <v>1</v>
      </c>
      <c r="AO3998" s="10" t="s">
        <v>12042</v>
      </c>
      <c r="AP3998" t="str" cm="1">
        <f t="array" ref="AP3998">_xlfn.IFS(
  Table1[[#This Row],[Age]]&lt;=25, "18-25",
  Table1[[#This Row],[Age]]&lt;=35, "26-35",
  Table1[[#This Row],[Age]]&lt;=45, "36-45",
  Table1[[#This Row],[Age]]&lt;=60, "46-60",
  TRUE, "60+")</f>
        <v>60+</v>
      </c>
    </row>
    <row r="3999" spans="1:42" x14ac:dyDescent="0.3">
      <c r="A3999">
        <v>3998</v>
      </c>
      <c r="B3999" t="s">
        <v>49</v>
      </c>
      <c r="C3999" t="s">
        <v>81</v>
      </c>
      <c r="D3999">
        <v>46</v>
      </c>
      <c r="E3999" t="s">
        <v>106</v>
      </c>
      <c r="F3999" t="s">
        <v>4105</v>
      </c>
      <c r="G3999" t="s">
        <v>5122</v>
      </c>
      <c r="H3999">
        <v>19458798851</v>
      </c>
      <c r="I3999" t="s">
        <v>7124</v>
      </c>
      <c r="J3999" t="s">
        <v>7292</v>
      </c>
      <c r="K3999">
        <v>938.72</v>
      </c>
      <c r="L3999" s="12" t="s">
        <v>8333</v>
      </c>
      <c r="M3999" s="10" t="s">
        <v>11374</v>
      </c>
      <c r="N3999">
        <v>3998</v>
      </c>
      <c r="O3999">
        <v>44934</v>
      </c>
      <c r="P3999" t="s">
        <v>11404</v>
      </c>
      <c r="Q3999" s="16">
        <v>3561.06</v>
      </c>
      <c r="R3999">
        <v>4499.78</v>
      </c>
      <c r="S3999">
        <v>70</v>
      </c>
      <c r="T3999">
        <v>3998</v>
      </c>
      <c r="U3999">
        <v>7766.72</v>
      </c>
      <c r="V3999" t="s">
        <v>11411</v>
      </c>
      <c r="W3999">
        <v>1.38</v>
      </c>
      <c r="X3999">
        <v>36</v>
      </c>
      <c r="Y3999" t="s">
        <v>8573</v>
      </c>
      <c r="Z3999" t="s">
        <v>12010</v>
      </c>
      <c r="AA3999">
        <v>3998</v>
      </c>
      <c r="AB3999" t="s">
        <v>12017</v>
      </c>
      <c r="AC3999">
        <v>1148.21</v>
      </c>
      <c r="AD3999">
        <v>4887.78</v>
      </c>
      <c r="AE3999">
        <v>244.39</v>
      </c>
      <c r="AF3999" t="s">
        <v>11235</v>
      </c>
      <c r="AG3999" t="s">
        <v>11327</v>
      </c>
      <c r="AH3999">
        <v>792</v>
      </c>
      <c r="AI3999">
        <v>3998</v>
      </c>
      <c r="AJ3999" t="s">
        <v>11227</v>
      </c>
      <c r="AK3999" t="s">
        <v>12027</v>
      </c>
      <c r="AL3999" t="s">
        <v>12031</v>
      </c>
      <c r="AM3999" t="s">
        <v>11100</v>
      </c>
      <c r="AN3999">
        <v>1</v>
      </c>
      <c r="AO3999" s="10" t="s">
        <v>12039</v>
      </c>
      <c r="AP3999" t="str" cm="1">
        <f t="array" ref="AP3999">_xlfn.IFS(
  Table1[[#This Row],[Age]]&lt;=25, "18-25",
  Table1[[#This Row],[Age]]&lt;=35, "26-35",
  Table1[[#This Row],[Age]]&lt;=45, "36-45",
  Table1[[#This Row],[Age]]&lt;=60, "46-60",
  TRUE, "60+")</f>
        <v>46-60</v>
      </c>
    </row>
    <row r="4000" spans="1:42" x14ac:dyDescent="0.3">
      <c r="A4000">
        <v>3999</v>
      </c>
      <c r="B4000" t="s">
        <v>7</v>
      </c>
      <c r="C4000" t="s">
        <v>88</v>
      </c>
      <c r="D4000">
        <v>51</v>
      </c>
      <c r="E4000" t="s">
        <v>106</v>
      </c>
      <c r="F4000" t="s">
        <v>4106</v>
      </c>
      <c r="G4000" t="s">
        <v>5146</v>
      </c>
      <c r="H4000">
        <v>19458798852</v>
      </c>
      <c r="I4000" t="s">
        <v>6801</v>
      </c>
      <c r="J4000" t="s">
        <v>7292</v>
      </c>
      <c r="K4000">
        <v>491.73</v>
      </c>
      <c r="L4000" s="12" t="s">
        <v>10435</v>
      </c>
      <c r="M4000" s="10" t="s">
        <v>11306</v>
      </c>
      <c r="N4000">
        <v>3999</v>
      </c>
      <c r="O4000">
        <v>44988</v>
      </c>
      <c r="P4000" t="s">
        <v>11403</v>
      </c>
      <c r="Q4000" s="16">
        <v>3210.82</v>
      </c>
      <c r="R4000">
        <v>-2719.09</v>
      </c>
      <c r="S4000">
        <v>59</v>
      </c>
      <c r="T4000">
        <v>3999</v>
      </c>
      <c r="U4000">
        <v>19744.57</v>
      </c>
      <c r="V4000" t="s">
        <v>11413</v>
      </c>
      <c r="W4000">
        <v>1.02</v>
      </c>
      <c r="X4000">
        <v>24</v>
      </c>
      <c r="Y4000" t="s">
        <v>11894</v>
      </c>
      <c r="Z4000" t="s">
        <v>12012</v>
      </c>
      <c r="AA4000">
        <v>3999</v>
      </c>
      <c r="AB4000" t="s">
        <v>12015</v>
      </c>
      <c r="AC4000">
        <v>4720.05</v>
      </c>
      <c r="AD4000">
        <v>2604.0300000000002</v>
      </c>
      <c r="AE4000">
        <v>130.19999999999999</v>
      </c>
      <c r="AF4000" t="s">
        <v>11069</v>
      </c>
      <c r="AG4000" t="s">
        <v>11044</v>
      </c>
      <c r="AH4000">
        <v>6816</v>
      </c>
      <c r="AI4000">
        <v>3999</v>
      </c>
      <c r="AJ4000" t="s">
        <v>11063</v>
      </c>
      <c r="AK4000" t="s">
        <v>12028</v>
      </c>
      <c r="AL4000" t="s">
        <v>12031</v>
      </c>
      <c r="AM4000" t="s">
        <v>11288</v>
      </c>
      <c r="AN4000">
        <v>1</v>
      </c>
      <c r="AO4000" s="10" t="s">
        <v>12047</v>
      </c>
      <c r="AP4000" t="str" cm="1">
        <f t="array" ref="AP4000">_xlfn.IFS(
  Table1[[#This Row],[Age]]&lt;=25, "18-25",
  Table1[[#This Row],[Age]]&lt;=35, "26-35",
  Table1[[#This Row],[Age]]&lt;=45, "36-45",
  Table1[[#This Row],[Age]]&lt;=60, "46-60",
  TRUE, "60+")</f>
        <v>46-60</v>
      </c>
    </row>
    <row r="4001" spans="1:42" x14ac:dyDescent="0.3">
      <c r="A4001">
        <v>4000</v>
      </c>
      <c r="B4001" t="s">
        <v>8</v>
      </c>
      <c r="C4001" t="s">
        <v>62</v>
      </c>
      <c r="D4001">
        <v>33</v>
      </c>
      <c r="E4001" t="s">
        <v>106</v>
      </c>
      <c r="F4001" t="s">
        <v>4107</v>
      </c>
      <c r="G4001" t="s">
        <v>5147</v>
      </c>
      <c r="H4001">
        <v>19458798853</v>
      </c>
      <c r="I4001" t="s">
        <v>5737</v>
      </c>
      <c r="J4001" t="s">
        <v>7291</v>
      </c>
      <c r="K4001">
        <v>415.01</v>
      </c>
      <c r="L4001" s="12" t="s">
        <v>10436</v>
      </c>
      <c r="M4001" s="10" t="s">
        <v>11122</v>
      </c>
      <c r="N4001">
        <v>4000</v>
      </c>
      <c r="O4001">
        <v>45066</v>
      </c>
      <c r="P4001" t="s">
        <v>11402</v>
      </c>
      <c r="Q4001" s="16">
        <v>3715.51</v>
      </c>
      <c r="R4001">
        <v>-3300.5</v>
      </c>
      <c r="S4001">
        <v>41</v>
      </c>
      <c r="T4001">
        <v>4000</v>
      </c>
      <c r="U4001">
        <v>9821.4500000000007</v>
      </c>
      <c r="V4001" t="s">
        <v>11413</v>
      </c>
      <c r="W4001">
        <v>4.16</v>
      </c>
      <c r="X4001">
        <v>60</v>
      </c>
      <c r="Y4001" t="s">
        <v>11573</v>
      </c>
      <c r="Z4001" t="s">
        <v>12011</v>
      </c>
      <c r="AA4001">
        <v>4000</v>
      </c>
      <c r="AB4001" t="s">
        <v>12015</v>
      </c>
      <c r="AC4001">
        <v>9205.44</v>
      </c>
      <c r="AD4001">
        <v>1650.76</v>
      </c>
      <c r="AE4001">
        <v>82.54</v>
      </c>
      <c r="AF4001" t="s">
        <v>11268</v>
      </c>
      <c r="AG4001" t="s">
        <v>11288</v>
      </c>
      <c r="AH4001">
        <v>651</v>
      </c>
      <c r="AI4001">
        <v>4000</v>
      </c>
      <c r="AJ4001" t="s">
        <v>11114</v>
      </c>
      <c r="AK4001" t="s">
        <v>12029</v>
      </c>
      <c r="AL4001" t="s">
        <v>12031</v>
      </c>
      <c r="AM4001" t="s">
        <v>11380</v>
      </c>
      <c r="AN4001">
        <v>1</v>
      </c>
      <c r="AO4001" s="10" t="s">
        <v>12046</v>
      </c>
      <c r="AP4001" t="str" cm="1">
        <f t="array" ref="AP4001">_xlfn.IFS(
  Table1[[#This Row],[Age]]&lt;=25, "18-25",
  Table1[[#This Row],[Age]]&lt;=35, "26-35",
  Table1[[#This Row],[Age]]&lt;=45, "36-45",
  Table1[[#This Row],[Age]]&lt;=60, "46-60",
  TRUE, "60+")</f>
        <v>26-35</v>
      </c>
    </row>
    <row r="4002" spans="1:42" x14ac:dyDescent="0.3">
      <c r="A4002">
        <v>4001</v>
      </c>
      <c r="B4002" t="s">
        <v>8</v>
      </c>
      <c r="C4002" t="s">
        <v>73</v>
      </c>
      <c r="D4002">
        <v>54</v>
      </c>
      <c r="E4002" t="s">
        <v>106</v>
      </c>
      <c r="F4002" t="s">
        <v>4108</v>
      </c>
      <c r="G4002" t="s">
        <v>5146</v>
      </c>
      <c r="H4002">
        <v>19458798854</v>
      </c>
      <c r="I4002" t="s">
        <v>6544</v>
      </c>
      <c r="J4002" t="s">
        <v>7292</v>
      </c>
      <c r="K4002">
        <v>8436.48</v>
      </c>
      <c r="L4002" s="12" t="s">
        <v>10437</v>
      </c>
      <c r="M4002" s="10" t="s">
        <v>11140</v>
      </c>
      <c r="N4002">
        <v>4001</v>
      </c>
      <c r="O4002">
        <v>45259</v>
      </c>
      <c r="P4002" t="s">
        <v>11404</v>
      </c>
      <c r="Q4002" s="16">
        <v>2759.84</v>
      </c>
      <c r="R4002">
        <v>5676.64</v>
      </c>
      <c r="S4002">
        <v>43</v>
      </c>
      <c r="T4002">
        <v>4001</v>
      </c>
      <c r="U4002">
        <v>3998.58</v>
      </c>
      <c r="V4002" t="s">
        <v>11411</v>
      </c>
      <c r="W4002">
        <v>5.16</v>
      </c>
      <c r="X4002">
        <v>12</v>
      </c>
      <c r="Y4002" t="s">
        <v>11761</v>
      </c>
      <c r="Z4002" t="s">
        <v>12012</v>
      </c>
      <c r="AA4002">
        <v>4001</v>
      </c>
      <c r="AB4002" t="s">
        <v>12015</v>
      </c>
      <c r="AC4002">
        <v>8236.7099999999991</v>
      </c>
      <c r="AD4002">
        <v>2992.76</v>
      </c>
      <c r="AE4002">
        <v>149.63999999999999</v>
      </c>
      <c r="AF4002" t="s">
        <v>11088</v>
      </c>
      <c r="AG4002" t="s">
        <v>11121</v>
      </c>
      <c r="AH4002">
        <v>5897</v>
      </c>
      <c r="AI4002">
        <v>4001</v>
      </c>
      <c r="AJ4002" t="s">
        <v>11311</v>
      </c>
      <c r="AK4002" t="s">
        <v>12029</v>
      </c>
      <c r="AL4002" t="s">
        <v>12032</v>
      </c>
      <c r="AM4002" t="s">
        <v>11133</v>
      </c>
      <c r="AN4002">
        <v>1</v>
      </c>
      <c r="AO4002" s="10" t="s">
        <v>12040</v>
      </c>
      <c r="AP4002" t="str" cm="1">
        <f t="array" ref="AP4002">_xlfn.IFS(
  Table1[[#This Row],[Age]]&lt;=25, "18-25",
  Table1[[#This Row],[Age]]&lt;=35, "26-35",
  Table1[[#This Row],[Age]]&lt;=45, "36-45",
  Table1[[#This Row],[Age]]&lt;=60, "46-60",
  TRUE, "60+")</f>
        <v>46-60</v>
      </c>
    </row>
    <row r="4003" spans="1:42" x14ac:dyDescent="0.3">
      <c r="A4003">
        <v>4002</v>
      </c>
      <c r="B4003" t="s">
        <v>22</v>
      </c>
      <c r="C4003" t="s">
        <v>88</v>
      </c>
      <c r="D4003">
        <v>47</v>
      </c>
      <c r="E4003" t="s">
        <v>104</v>
      </c>
      <c r="F4003" t="s">
        <v>4109</v>
      </c>
      <c r="G4003" t="s">
        <v>5124</v>
      </c>
      <c r="H4003">
        <v>19458798855</v>
      </c>
      <c r="I4003" t="s">
        <v>7125</v>
      </c>
      <c r="J4003" t="s">
        <v>7291</v>
      </c>
      <c r="K4003">
        <v>7303.39</v>
      </c>
      <c r="L4003" s="12" t="s">
        <v>10438</v>
      </c>
      <c r="M4003" s="10" t="s">
        <v>11155</v>
      </c>
      <c r="N4003">
        <v>4002</v>
      </c>
      <c r="O4003">
        <v>45287</v>
      </c>
      <c r="P4003" t="s">
        <v>11402</v>
      </c>
      <c r="Q4003" s="16">
        <v>1925.14</v>
      </c>
      <c r="R4003">
        <v>5378.25</v>
      </c>
      <c r="S4003">
        <v>28</v>
      </c>
      <c r="T4003">
        <v>4002</v>
      </c>
      <c r="U4003">
        <v>47812.03</v>
      </c>
      <c r="V4003" t="s">
        <v>11413</v>
      </c>
      <c r="W4003">
        <v>5.92</v>
      </c>
      <c r="X4003">
        <v>36</v>
      </c>
      <c r="Y4003" t="s">
        <v>8706</v>
      </c>
      <c r="Z4003" t="s">
        <v>12010</v>
      </c>
      <c r="AA4003">
        <v>4002</v>
      </c>
      <c r="AB4003" t="s">
        <v>12016</v>
      </c>
      <c r="AC4003">
        <v>9845.2900000000009</v>
      </c>
      <c r="AD4003">
        <v>1282.93</v>
      </c>
      <c r="AE4003">
        <v>64.150000000000006</v>
      </c>
      <c r="AF4003" t="s">
        <v>11279</v>
      </c>
      <c r="AG4003" t="s">
        <v>11237</v>
      </c>
      <c r="AH4003">
        <v>2961</v>
      </c>
      <c r="AI4003">
        <v>4002</v>
      </c>
      <c r="AJ4003" t="s">
        <v>11134</v>
      </c>
      <c r="AK4003" t="s">
        <v>12027</v>
      </c>
      <c r="AL4003" t="s">
        <v>12031</v>
      </c>
      <c r="AM4003" t="s">
        <v>11195</v>
      </c>
      <c r="AN4003">
        <v>1</v>
      </c>
      <c r="AO4003" s="10" t="s">
        <v>12036</v>
      </c>
      <c r="AP4003" t="str" cm="1">
        <f t="array" ref="AP4003">_xlfn.IFS(
  Table1[[#This Row],[Age]]&lt;=25, "18-25",
  Table1[[#This Row],[Age]]&lt;=35, "26-35",
  Table1[[#This Row],[Age]]&lt;=45, "36-45",
  Table1[[#This Row],[Age]]&lt;=60, "46-60",
  TRUE, "60+")</f>
        <v>46-60</v>
      </c>
    </row>
    <row r="4004" spans="1:42" x14ac:dyDescent="0.3">
      <c r="A4004">
        <v>4003</v>
      </c>
      <c r="B4004" t="s">
        <v>15</v>
      </c>
      <c r="C4004" t="s">
        <v>57</v>
      </c>
      <c r="D4004">
        <v>40</v>
      </c>
      <c r="E4004" t="s">
        <v>106</v>
      </c>
      <c r="F4004" t="s">
        <v>4110</v>
      </c>
      <c r="G4004" t="s">
        <v>5114</v>
      </c>
      <c r="H4004">
        <v>19458798856</v>
      </c>
      <c r="I4004" t="s">
        <v>6466</v>
      </c>
      <c r="J4004" t="s">
        <v>7292</v>
      </c>
      <c r="K4004">
        <v>2102.75</v>
      </c>
      <c r="L4004" s="12" t="s">
        <v>10439</v>
      </c>
      <c r="M4004" s="10" t="s">
        <v>11083</v>
      </c>
      <c r="N4004">
        <v>4003</v>
      </c>
      <c r="O4004">
        <v>45268</v>
      </c>
      <c r="P4004" t="s">
        <v>11403</v>
      </c>
      <c r="Q4004" s="16">
        <v>906.17</v>
      </c>
      <c r="R4004">
        <v>3008.92</v>
      </c>
      <c r="S4004">
        <v>63</v>
      </c>
      <c r="T4004">
        <v>4003</v>
      </c>
      <c r="U4004">
        <v>36605.78</v>
      </c>
      <c r="V4004" t="s">
        <v>11411</v>
      </c>
      <c r="W4004">
        <v>4.4000000000000004</v>
      </c>
      <c r="X4004">
        <v>48</v>
      </c>
      <c r="Y4004" t="s">
        <v>11562</v>
      </c>
      <c r="Z4004" t="s">
        <v>12012</v>
      </c>
      <c r="AA4004">
        <v>4003</v>
      </c>
      <c r="AB4004" t="s">
        <v>12016</v>
      </c>
      <c r="AC4004">
        <v>8268.4599999999991</v>
      </c>
      <c r="AD4004">
        <v>3878.01</v>
      </c>
      <c r="AE4004">
        <v>193.9</v>
      </c>
      <c r="AF4004" t="s">
        <v>11356</v>
      </c>
      <c r="AG4004" t="s">
        <v>11124</v>
      </c>
      <c r="AH4004">
        <v>2415</v>
      </c>
      <c r="AI4004">
        <v>4003</v>
      </c>
      <c r="AJ4004" t="s">
        <v>11152</v>
      </c>
      <c r="AK4004" t="s">
        <v>12027</v>
      </c>
      <c r="AL4004" t="s">
        <v>12032</v>
      </c>
      <c r="AM4004" t="s">
        <v>11277</v>
      </c>
      <c r="AN4004">
        <v>1</v>
      </c>
      <c r="AO4004" s="10" t="s">
        <v>12036</v>
      </c>
      <c r="AP4004" t="str" cm="1">
        <f t="array" ref="AP4004">_xlfn.IFS(
  Table1[[#This Row],[Age]]&lt;=25, "18-25",
  Table1[[#This Row],[Age]]&lt;=35, "26-35",
  Table1[[#This Row],[Age]]&lt;=45, "36-45",
  Table1[[#This Row],[Age]]&lt;=60, "46-60",
  TRUE, "60+")</f>
        <v>36-45</v>
      </c>
    </row>
    <row r="4005" spans="1:42" x14ac:dyDescent="0.3">
      <c r="A4005">
        <v>4004</v>
      </c>
      <c r="B4005" t="s">
        <v>43</v>
      </c>
      <c r="C4005" t="s">
        <v>81</v>
      </c>
      <c r="D4005">
        <v>53</v>
      </c>
      <c r="E4005" t="s">
        <v>106</v>
      </c>
      <c r="F4005" t="s">
        <v>4111</v>
      </c>
      <c r="G4005" t="s">
        <v>5134</v>
      </c>
      <c r="H4005">
        <v>19458798857</v>
      </c>
      <c r="I4005" t="s">
        <v>5227</v>
      </c>
      <c r="J4005" t="s">
        <v>7292</v>
      </c>
      <c r="K4005">
        <v>9179.4599999999991</v>
      </c>
      <c r="L4005" s="12" t="s">
        <v>10440</v>
      </c>
      <c r="M4005" s="10" t="s">
        <v>11041</v>
      </c>
      <c r="N4005">
        <v>4004</v>
      </c>
      <c r="O4005">
        <v>45036</v>
      </c>
      <c r="P4005" t="s">
        <v>11404</v>
      </c>
      <c r="Q4005" s="16">
        <v>2602.02</v>
      </c>
      <c r="R4005">
        <v>11781.48</v>
      </c>
      <c r="S4005">
        <v>67</v>
      </c>
      <c r="T4005">
        <v>4004</v>
      </c>
      <c r="U4005">
        <v>16954.66</v>
      </c>
      <c r="V4005" t="s">
        <v>11413</v>
      </c>
      <c r="W4005">
        <v>2.16</v>
      </c>
      <c r="X4005">
        <v>36</v>
      </c>
      <c r="Y4005" t="s">
        <v>11979</v>
      </c>
      <c r="Z4005" t="s">
        <v>12011</v>
      </c>
      <c r="AA4005">
        <v>4004</v>
      </c>
      <c r="AB4005" t="s">
        <v>12015</v>
      </c>
      <c r="AC4005">
        <v>7565.72</v>
      </c>
      <c r="AD4005">
        <v>4313.34</v>
      </c>
      <c r="AE4005">
        <v>215.67</v>
      </c>
      <c r="AF4005" t="s">
        <v>11305</v>
      </c>
      <c r="AG4005" t="s">
        <v>11214</v>
      </c>
      <c r="AH4005">
        <v>5603</v>
      </c>
      <c r="AI4005">
        <v>4004</v>
      </c>
      <c r="AJ4005" t="s">
        <v>11389</v>
      </c>
      <c r="AK4005" t="s">
        <v>12029</v>
      </c>
      <c r="AL4005" t="s">
        <v>12031</v>
      </c>
      <c r="AM4005" t="s">
        <v>11234</v>
      </c>
      <c r="AN4005">
        <v>1</v>
      </c>
      <c r="AO4005" s="10" t="s">
        <v>12037</v>
      </c>
      <c r="AP4005" t="str" cm="1">
        <f t="array" ref="AP4005">_xlfn.IFS(
  Table1[[#This Row],[Age]]&lt;=25, "18-25",
  Table1[[#This Row],[Age]]&lt;=35, "26-35",
  Table1[[#This Row],[Age]]&lt;=45, "36-45",
  Table1[[#This Row],[Age]]&lt;=60, "46-60",
  TRUE, "60+")</f>
        <v>46-60</v>
      </c>
    </row>
    <row r="4006" spans="1:42" x14ac:dyDescent="0.3">
      <c r="A4006">
        <v>4005</v>
      </c>
      <c r="B4006" t="s">
        <v>39</v>
      </c>
      <c r="C4006" t="s">
        <v>93</v>
      </c>
      <c r="D4006">
        <v>45</v>
      </c>
      <c r="E4006" t="s">
        <v>105</v>
      </c>
      <c r="F4006" t="s">
        <v>4112</v>
      </c>
      <c r="G4006" t="s">
        <v>5130</v>
      </c>
      <c r="H4006">
        <v>19458798858</v>
      </c>
      <c r="I4006" t="s">
        <v>7126</v>
      </c>
      <c r="J4006" t="s">
        <v>7291</v>
      </c>
      <c r="K4006">
        <v>1439.86</v>
      </c>
      <c r="L4006" s="12" t="s">
        <v>10441</v>
      </c>
      <c r="M4006" s="10" t="s">
        <v>11079</v>
      </c>
      <c r="N4006">
        <v>4005</v>
      </c>
      <c r="O4006">
        <v>45098</v>
      </c>
      <c r="P4006" t="s">
        <v>11403</v>
      </c>
      <c r="Q4006" s="16">
        <v>313.68</v>
      </c>
      <c r="R4006">
        <v>1126.18</v>
      </c>
      <c r="S4006">
        <v>45</v>
      </c>
      <c r="T4006">
        <v>4005</v>
      </c>
      <c r="U4006">
        <v>13061.37</v>
      </c>
      <c r="V4006" t="s">
        <v>11411</v>
      </c>
      <c r="W4006">
        <v>4.0999999999999996</v>
      </c>
      <c r="X4006">
        <v>24</v>
      </c>
      <c r="Y4006" t="s">
        <v>10896</v>
      </c>
      <c r="Z4006" t="s">
        <v>12012</v>
      </c>
      <c r="AA4006">
        <v>4005</v>
      </c>
      <c r="AB4006" t="s">
        <v>12015</v>
      </c>
      <c r="AC4006">
        <v>1781.96</v>
      </c>
      <c r="AD4006">
        <v>1761.34</v>
      </c>
      <c r="AE4006">
        <v>88.07</v>
      </c>
      <c r="AF4006" t="s">
        <v>11245</v>
      </c>
      <c r="AG4006" t="s">
        <v>11062</v>
      </c>
      <c r="AH4006">
        <v>7807</v>
      </c>
      <c r="AI4006">
        <v>4005</v>
      </c>
      <c r="AJ4006" t="s">
        <v>11302</v>
      </c>
      <c r="AK4006" t="s">
        <v>12028</v>
      </c>
      <c r="AL4006" t="s">
        <v>12032</v>
      </c>
      <c r="AM4006" t="s">
        <v>11187</v>
      </c>
      <c r="AN4006">
        <v>1</v>
      </c>
      <c r="AO4006" s="10" t="s">
        <v>12043</v>
      </c>
      <c r="AP4006" t="str" cm="1">
        <f t="array" ref="AP4006">_xlfn.IFS(
  Table1[[#This Row],[Age]]&lt;=25, "18-25",
  Table1[[#This Row],[Age]]&lt;=35, "26-35",
  Table1[[#This Row],[Age]]&lt;=45, "36-45",
  Table1[[#This Row],[Age]]&lt;=60, "46-60",
  TRUE, "60+")</f>
        <v>36-45</v>
      </c>
    </row>
    <row r="4007" spans="1:42" x14ac:dyDescent="0.3">
      <c r="A4007">
        <v>4006</v>
      </c>
      <c r="B4007" t="s">
        <v>9</v>
      </c>
      <c r="C4007" t="s">
        <v>96</v>
      </c>
      <c r="D4007">
        <v>18</v>
      </c>
      <c r="E4007" t="s">
        <v>104</v>
      </c>
      <c r="F4007" t="s">
        <v>4113</v>
      </c>
      <c r="G4007" t="s">
        <v>5113</v>
      </c>
      <c r="H4007">
        <v>19458798859</v>
      </c>
      <c r="I4007" t="s">
        <v>6456</v>
      </c>
      <c r="J4007" t="s">
        <v>7291</v>
      </c>
      <c r="K4007">
        <v>3804.21</v>
      </c>
      <c r="L4007" s="12" t="s">
        <v>10188</v>
      </c>
      <c r="M4007" s="10" t="s">
        <v>11045</v>
      </c>
      <c r="N4007">
        <v>4006</v>
      </c>
      <c r="O4007">
        <v>44984</v>
      </c>
      <c r="P4007" t="s">
        <v>11402</v>
      </c>
      <c r="Q4007" s="16">
        <v>303.52999999999997</v>
      </c>
      <c r="R4007">
        <v>4107.74</v>
      </c>
      <c r="S4007">
        <v>24</v>
      </c>
      <c r="T4007">
        <v>4006</v>
      </c>
      <c r="U4007">
        <v>11011.77</v>
      </c>
      <c r="V4007" t="s">
        <v>11412</v>
      </c>
      <c r="W4007">
        <v>8.4</v>
      </c>
      <c r="X4007">
        <v>36</v>
      </c>
      <c r="Y4007" t="s">
        <v>11919</v>
      </c>
      <c r="Z4007" t="s">
        <v>12010</v>
      </c>
      <c r="AA4007">
        <v>4006</v>
      </c>
      <c r="AB4007" t="s">
        <v>12015</v>
      </c>
      <c r="AC4007">
        <v>9817.2099999999991</v>
      </c>
      <c r="AD4007">
        <v>3864.53</v>
      </c>
      <c r="AE4007">
        <v>193.23</v>
      </c>
      <c r="AF4007" t="s">
        <v>11182</v>
      </c>
      <c r="AG4007" t="s">
        <v>11073</v>
      </c>
      <c r="AH4007">
        <v>447</v>
      </c>
      <c r="AI4007">
        <v>4006</v>
      </c>
      <c r="AJ4007" t="s">
        <v>11367</v>
      </c>
      <c r="AK4007" t="s">
        <v>12028</v>
      </c>
      <c r="AL4007" t="s">
        <v>12032</v>
      </c>
      <c r="AM4007" t="s">
        <v>11096</v>
      </c>
      <c r="AN4007">
        <v>1</v>
      </c>
      <c r="AO4007" s="10" t="s">
        <v>12045</v>
      </c>
      <c r="AP4007" t="str" cm="1">
        <f t="array" ref="AP4007">_xlfn.IFS(
  Table1[[#This Row],[Age]]&lt;=25, "18-25",
  Table1[[#This Row],[Age]]&lt;=35, "26-35",
  Table1[[#This Row],[Age]]&lt;=45, "36-45",
  Table1[[#This Row],[Age]]&lt;=60, "46-60",
  TRUE, "60+")</f>
        <v>18-25</v>
      </c>
    </row>
    <row r="4008" spans="1:42" x14ac:dyDescent="0.3">
      <c r="A4008">
        <v>4007</v>
      </c>
      <c r="B4008" t="s">
        <v>50</v>
      </c>
      <c r="C4008" t="s">
        <v>91</v>
      </c>
      <c r="D4008">
        <v>25</v>
      </c>
      <c r="E4008" t="s">
        <v>105</v>
      </c>
      <c r="F4008" t="s">
        <v>4114</v>
      </c>
      <c r="G4008" t="s">
        <v>5130</v>
      </c>
      <c r="H4008">
        <v>19458798860</v>
      </c>
      <c r="I4008" t="s">
        <v>6446</v>
      </c>
      <c r="J4008" t="s">
        <v>7291</v>
      </c>
      <c r="K4008">
        <v>4575.87</v>
      </c>
      <c r="L4008" s="12" t="s">
        <v>10442</v>
      </c>
      <c r="M4008" s="10" t="s">
        <v>11236</v>
      </c>
      <c r="N4008">
        <v>4007</v>
      </c>
      <c r="O4008">
        <v>45270</v>
      </c>
      <c r="P4008" t="s">
        <v>11404</v>
      </c>
      <c r="Q4008" s="16">
        <v>3070.83</v>
      </c>
      <c r="R4008">
        <v>1505.04</v>
      </c>
      <c r="S4008">
        <v>77</v>
      </c>
      <c r="T4008">
        <v>4007</v>
      </c>
      <c r="U4008">
        <v>3107.51</v>
      </c>
      <c r="V4008" t="s">
        <v>11411</v>
      </c>
      <c r="W4008">
        <v>4.0199999999999996</v>
      </c>
      <c r="X4008">
        <v>12</v>
      </c>
      <c r="Y4008" t="s">
        <v>8143</v>
      </c>
      <c r="Z4008" t="s">
        <v>12011</v>
      </c>
      <c r="AA4008">
        <v>4007</v>
      </c>
      <c r="AB4008" t="s">
        <v>12017</v>
      </c>
      <c r="AC4008">
        <v>3627.81</v>
      </c>
      <c r="AD4008">
        <v>4176.42</v>
      </c>
      <c r="AE4008">
        <v>208.82</v>
      </c>
      <c r="AF4008" t="s">
        <v>11326</v>
      </c>
      <c r="AG4008" t="s">
        <v>11248</v>
      </c>
      <c r="AH4008">
        <v>9848</v>
      </c>
      <c r="AI4008">
        <v>4007</v>
      </c>
      <c r="AJ4008" t="s">
        <v>11096</v>
      </c>
      <c r="AK4008" t="s">
        <v>12027</v>
      </c>
      <c r="AL4008" t="s">
        <v>12032</v>
      </c>
      <c r="AM4008" t="s">
        <v>11156</v>
      </c>
      <c r="AN4008">
        <v>1</v>
      </c>
      <c r="AO4008" s="10" t="s">
        <v>12036</v>
      </c>
      <c r="AP4008" t="str" cm="1">
        <f t="array" ref="AP4008">_xlfn.IFS(
  Table1[[#This Row],[Age]]&lt;=25, "18-25",
  Table1[[#This Row],[Age]]&lt;=35, "26-35",
  Table1[[#This Row],[Age]]&lt;=45, "36-45",
  Table1[[#This Row],[Age]]&lt;=60, "46-60",
  TRUE, "60+")</f>
        <v>18-25</v>
      </c>
    </row>
    <row r="4009" spans="1:42" x14ac:dyDescent="0.3">
      <c r="A4009">
        <v>4008</v>
      </c>
      <c r="B4009" t="s">
        <v>42</v>
      </c>
      <c r="C4009" t="s">
        <v>85</v>
      </c>
      <c r="D4009">
        <v>59</v>
      </c>
      <c r="E4009" t="s">
        <v>106</v>
      </c>
      <c r="F4009" t="s">
        <v>4115</v>
      </c>
      <c r="G4009" t="s">
        <v>5131</v>
      </c>
      <c r="H4009">
        <v>19458798861</v>
      </c>
      <c r="I4009" t="s">
        <v>6814</v>
      </c>
      <c r="J4009" t="s">
        <v>7292</v>
      </c>
      <c r="K4009">
        <v>851.37</v>
      </c>
      <c r="L4009" s="12" t="s">
        <v>10443</v>
      </c>
      <c r="M4009" s="10" t="s">
        <v>11252</v>
      </c>
      <c r="N4009">
        <v>4008</v>
      </c>
      <c r="O4009">
        <v>44934</v>
      </c>
      <c r="P4009" t="s">
        <v>11402</v>
      </c>
      <c r="Q4009" s="16">
        <v>2407.64</v>
      </c>
      <c r="R4009">
        <v>3259.01</v>
      </c>
      <c r="S4009">
        <v>64</v>
      </c>
      <c r="T4009">
        <v>4008</v>
      </c>
      <c r="U4009">
        <v>6030.8</v>
      </c>
      <c r="V4009" t="s">
        <v>11411</v>
      </c>
      <c r="W4009">
        <v>6.33</v>
      </c>
      <c r="X4009">
        <v>48</v>
      </c>
      <c r="Y4009" t="s">
        <v>11756</v>
      </c>
      <c r="Z4009" t="s">
        <v>12011</v>
      </c>
      <c r="AA4009">
        <v>4008</v>
      </c>
      <c r="AB4009" t="s">
        <v>12017</v>
      </c>
      <c r="AC4009">
        <v>3194.3</v>
      </c>
      <c r="AD4009">
        <v>2039.87</v>
      </c>
      <c r="AE4009">
        <v>101.99</v>
      </c>
      <c r="AF4009" t="s">
        <v>11102</v>
      </c>
      <c r="AG4009" t="s">
        <v>11117</v>
      </c>
      <c r="AH4009">
        <v>6625</v>
      </c>
      <c r="AI4009">
        <v>4008</v>
      </c>
      <c r="AJ4009" t="s">
        <v>11266</v>
      </c>
      <c r="AK4009" t="s">
        <v>12029</v>
      </c>
      <c r="AL4009" t="s">
        <v>12031</v>
      </c>
      <c r="AM4009" t="s">
        <v>11286</v>
      </c>
      <c r="AN4009">
        <v>1</v>
      </c>
      <c r="AO4009" s="10" t="s">
        <v>12039</v>
      </c>
      <c r="AP4009" t="str" cm="1">
        <f t="array" ref="AP4009">_xlfn.IFS(
  Table1[[#This Row],[Age]]&lt;=25, "18-25",
  Table1[[#This Row],[Age]]&lt;=35, "26-35",
  Table1[[#This Row],[Age]]&lt;=45, "36-45",
  Table1[[#This Row],[Age]]&lt;=60, "46-60",
  TRUE, "60+")</f>
        <v>46-60</v>
      </c>
    </row>
    <row r="4010" spans="1:42" x14ac:dyDescent="0.3">
      <c r="A4010">
        <v>4009</v>
      </c>
      <c r="B4010" t="s">
        <v>42</v>
      </c>
      <c r="C4010" t="s">
        <v>76</v>
      </c>
      <c r="D4010">
        <v>32</v>
      </c>
      <c r="E4010" t="s">
        <v>105</v>
      </c>
      <c r="F4010" t="s">
        <v>4116</v>
      </c>
      <c r="G4010" t="s">
        <v>5145</v>
      </c>
      <c r="H4010">
        <v>19458798862</v>
      </c>
      <c r="I4010" t="s">
        <v>5780</v>
      </c>
      <c r="J4010" t="s">
        <v>7292</v>
      </c>
      <c r="K4010">
        <v>3539.99</v>
      </c>
      <c r="L4010" s="12" t="s">
        <v>10444</v>
      </c>
      <c r="M4010" s="10" t="s">
        <v>11355</v>
      </c>
      <c r="N4010">
        <v>4009</v>
      </c>
      <c r="O4010">
        <v>45289</v>
      </c>
      <c r="P4010" t="s">
        <v>11402</v>
      </c>
      <c r="Q4010" s="16">
        <v>2535.46</v>
      </c>
      <c r="R4010">
        <v>6075.45</v>
      </c>
      <c r="S4010">
        <v>79</v>
      </c>
      <c r="T4010">
        <v>4009</v>
      </c>
      <c r="U4010">
        <v>6042.45</v>
      </c>
      <c r="V4010" t="s">
        <v>11413</v>
      </c>
      <c r="W4010">
        <v>7.13</v>
      </c>
      <c r="X4010">
        <v>12</v>
      </c>
      <c r="Y4010" t="s">
        <v>11714</v>
      </c>
      <c r="Z4010" t="s">
        <v>12011</v>
      </c>
      <c r="AA4010">
        <v>4009</v>
      </c>
      <c r="AB4010" t="s">
        <v>12015</v>
      </c>
      <c r="AC4010">
        <v>1264.1199999999999</v>
      </c>
      <c r="AD4010">
        <v>4748.82</v>
      </c>
      <c r="AE4010">
        <v>237.44</v>
      </c>
      <c r="AF4010" t="s">
        <v>11100</v>
      </c>
      <c r="AG4010" t="s">
        <v>11269</v>
      </c>
      <c r="AH4010">
        <v>6555</v>
      </c>
      <c r="AI4010">
        <v>4009</v>
      </c>
      <c r="AJ4010" t="s">
        <v>11055</v>
      </c>
      <c r="AK4010" t="s">
        <v>12027</v>
      </c>
      <c r="AL4010" t="s">
        <v>12032</v>
      </c>
      <c r="AM4010" t="s">
        <v>11193</v>
      </c>
      <c r="AN4010">
        <v>1</v>
      </c>
      <c r="AO4010" s="10" t="s">
        <v>12036</v>
      </c>
      <c r="AP4010" t="str" cm="1">
        <f t="array" ref="AP4010">_xlfn.IFS(
  Table1[[#This Row],[Age]]&lt;=25, "18-25",
  Table1[[#This Row],[Age]]&lt;=35, "26-35",
  Table1[[#This Row],[Age]]&lt;=45, "36-45",
  Table1[[#This Row],[Age]]&lt;=60, "46-60",
  TRUE, "60+")</f>
        <v>26-35</v>
      </c>
    </row>
    <row r="4011" spans="1:42" x14ac:dyDescent="0.3">
      <c r="A4011">
        <v>4010</v>
      </c>
      <c r="B4011" t="s">
        <v>12</v>
      </c>
      <c r="C4011" t="s">
        <v>60</v>
      </c>
      <c r="D4011">
        <v>51</v>
      </c>
      <c r="E4011" t="s">
        <v>106</v>
      </c>
      <c r="F4011" t="s">
        <v>4117</v>
      </c>
      <c r="G4011" t="s">
        <v>5141</v>
      </c>
      <c r="H4011">
        <v>19458798863</v>
      </c>
      <c r="I4011" t="s">
        <v>5734</v>
      </c>
      <c r="J4011" t="s">
        <v>7291</v>
      </c>
      <c r="K4011">
        <v>1108.6199999999999</v>
      </c>
      <c r="L4011" s="12" t="s">
        <v>7537</v>
      </c>
      <c r="M4011" s="10" t="s">
        <v>11052</v>
      </c>
      <c r="N4011">
        <v>4010</v>
      </c>
      <c r="O4011">
        <v>44990</v>
      </c>
      <c r="P4011" t="s">
        <v>11403</v>
      </c>
      <c r="Q4011" s="16">
        <v>1600.28</v>
      </c>
      <c r="R4011">
        <v>2708.9</v>
      </c>
      <c r="S4011">
        <v>73</v>
      </c>
      <c r="T4011">
        <v>4010</v>
      </c>
      <c r="U4011">
        <v>33646.980000000003</v>
      </c>
      <c r="V4011" t="s">
        <v>11413</v>
      </c>
      <c r="W4011">
        <v>7.59</v>
      </c>
      <c r="X4011">
        <v>12</v>
      </c>
      <c r="Y4011" t="s">
        <v>11767</v>
      </c>
      <c r="Z4011" t="s">
        <v>12012</v>
      </c>
      <c r="AA4011">
        <v>4010</v>
      </c>
      <c r="AB4011" t="s">
        <v>12017</v>
      </c>
      <c r="AC4011">
        <v>4613.9799999999996</v>
      </c>
      <c r="AD4011">
        <v>3449.04</v>
      </c>
      <c r="AE4011">
        <v>172.45</v>
      </c>
      <c r="AF4011" t="s">
        <v>11111</v>
      </c>
      <c r="AG4011" t="s">
        <v>11273</v>
      </c>
      <c r="AH4011">
        <v>4085</v>
      </c>
      <c r="AI4011">
        <v>4010</v>
      </c>
      <c r="AJ4011" t="s">
        <v>11288</v>
      </c>
      <c r="AK4011" t="s">
        <v>12027</v>
      </c>
      <c r="AL4011" t="s">
        <v>12031</v>
      </c>
      <c r="AM4011" t="s">
        <v>11331</v>
      </c>
      <c r="AN4011">
        <v>1</v>
      </c>
      <c r="AO4011" s="10" t="s">
        <v>12047</v>
      </c>
      <c r="AP4011" t="str" cm="1">
        <f t="array" ref="AP4011">_xlfn.IFS(
  Table1[[#This Row],[Age]]&lt;=25, "18-25",
  Table1[[#This Row],[Age]]&lt;=35, "26-35",
  Table1[[#This Row],[Age]]&lt;=45, "36-45",
  Table1[[#This Row],[Age]]&lt;=60, "46-60",
  TRUE, "60+")</f>
        <v>46-60</v>
      </c>
    </row>
    <row r="4012" spans="1:42" x14ac:dyDescent="0.3">
      <c r="A4012">
        <v>4011</v>
      </c>
      <c r="B4012" t="s">
        <v>6</v>
      </c>
      <c r="C4012" t="s">
        <v>99</v>
      </c>
      <c r="D4012">
        <v>36</v>
      </c>
      <c r="E4012" t="s">
        <v>105</v>
      </c>
      <c r="F4012" t="s">
        <v>4118</v>
      </c>
      <c r="G4012" t="s">
        <v>5125</v>
      </c>
      <c r="H4012">
        <v>19458798864</v>
      </c>
      <c r="I4012" t="s">
        <v>5427</v>
      </c>
      <c r="J4012" t="s">
        <v>7291</v>
      </c>
      <c r="K4012">
        <v>7918.77</v>
      </c>
      <c r="L4012" s="12" t="s">
        <v>10445</v>
      </c>
      <c r="M4012" s="10" t="s">
        <v>11161</v>
      </c>
      <c r="N4012">
        <v>4011</v>
      </c>
      <c r="O4012">
        <v>45234</v>
      </c>
      <c r="P4012" t="s">
        <v>11402</v>
      </c>
      <c r="Q4012" s="16">
        <v>3954.92</v>
      </c>
      <c r="R4012">
        <v>3963.85</v>
      </c>
      <c r="S4012">
        <v>39</v>
      </c>
      <c r="T4012">
        <v>4011</v>
      </c>
      <c r="U4012">
        <v>30140.67</v>
      </c>
      <c r="V4012" t="s">
        <v>11413</v>
      </c>
      <c r="W4012">
        <v>5.39</v>
      </c>
      <c r="X4012">
        <v>12</v>
      </c>
      <c r="Y4012" t="s">
        <v>11000</v>
      </c>
      <c r="Z4012" t="s">
        <v>12010</v>
      </c>
      <c r="AA4012">
        <v>4011</v>
      </c>
      <c r="AB4012" t="s">
        <v>12017</v>
      </c>
      <c r="AC4012">
        <v>9052.1</v>
      </c>
      <c r="AD4012">
        <v>2283.13</v>
      </c>
      <c r="AE4012">
        <v>114.16</v>
      </c>
      <c r="AF4012" t="s">
        <v>11352</v>
      </c>
      <c r="AG4012" t="s">
        <v>11060</v>
      </c>
      <c r="AH4012">
        <v>5527</v>
      </c>
      <c r="AI4012">
        <v>4011</v>
      </c>
      <c r="AJ4012" t="s">
        <v>11049</v>
      </c>
      <c r="AK4012" t="s">
        <v>12027</v>
      </c>
      <c r="AL4012" t="s">
        <v>12032</v>
      </c>
      <c r="AM4012" t="s">
        <v>11256</v>
      </c>
      <c r="AN4012">
        <v>1</v>
      </c>
      <c r="AO4012" s="10" t="s">
        <v>12040</v>
      </c>
      <c r="AP4012" t="str" cm="1">
        <f t="array" ref="AP4012">_xlfn.IFS(
  Table1[[#This Row],[Age]]&lt;=25, "18-25",
  Table1[[#This Row],[Age]]&lt;=35, "26-35",
  Table1[[#This Row],[Age]]&lt;=45, "36-45",
  Table1[[#This Row],[Age]]&lt;=60, "46-60",
  TRUE, "60+")</f>
        <v>36-45</v>
      </c>
    </row>
    <row r="4013" spans="1:42" x14ac:dyDescent="0.3">
      <c r="A4013">
        <v>4012</v>
      </c>
      <c r="B4013" t="s">
        <v>37</v>
      </c>
      <c r="C4013" t="s">
        <v>100</v>
      </c>
      <c r="D4013">
        <v>61</v>
      </c>
      <c r="E4013" t="s">
        <v>104</v>
      </c>
      <c r="F4013" t="s">
        <v>4119</v>
      </c>
      <c r="G4013" t="s">
        <v>5135</v>
      </c>
      <c r="H4013">
        <v>19458798865</v>
      </c>
      <c r="I4013" t="s">
        <v>6603</v>
      </c>
      <c r="J4013" t="s">
        <v>7292</v>
      </c>
      <c r="K4013">
        <v>563.6</v>
      </c>
      <c r="L4013" s="12" t="s">
        <v>10446</v>
      </c>
      <c r="M4013" s="10" t="s">
        <v>11144</v>
      </c>
      <c r="N4013">
        <v>4012</v>
      </c>
      <c r="O4013">
        <v>45253</v>
      </c>
      <c r="P4013" t="s">
        <v>11402</v>
      </c>
      <c r="Q4013" s="16">
        <v>1013.91</v>
      </c>
      <c r="R4013">
        <v>-450.31</v>
      </c>
      <c r="S4013">
        <v>99</v>
      </c>
      <c r="T4013">
        <v>4012</v>
      </c>
      <c r="U4013">
        <v>28841.48</v>
      </c>
      <c r="V4013" t="s">
        <v>11413</v>
      </c>
      <c r="W4013">
        <v>2.13</v>
      </c>
      <c r="X4013">
        <v>12</v>
      </c>
      <c r="Y4013" t="s">
        <v>8979</v>
      </c>
      <c r="Z4013" t="s">
        <v>12012</v>
      </c>
      <c r="AA4013">
        <v>4012</v>
      </c>
      <c r="AB4013" t="s">
        <v>12016</v>
      </c>
      <c r="AC4013">
        <v>7925.27</v>
      </c>
      <c r="AD4013">
        <v>3052.53</v>
      </c>
      <c r="AE4013">
        <v>152.63</v>
      </c>
      <c r="AF4013" t="s">
        <v>11222</v>
      </c>
      <c r="AG4013" t="s">
        <v>11310</v>
      </c>
      <c r="AH4013">
        <v>8511</v>
      </c>
      <c r="AI4013">
        <v>4012</v>
      </c>
      <c r="AJ4013" t="s">
        <v>11268</v>
      </c>
      <c r="AK4013" t="s">
        <v>12029</v>
      </c>
      <c r="AL4013" t="s">
        <v>12031</v>
      </c>
      <c r="AM4013" t="s">
        <v>11257</v>
      </c>
      <c r="AN4013">
        <v>1</v>
      </c>
      <c r="AO4013" s="10" t="s">
        <v>12040</v>
      </c>
      <c r="AP4013" t="str" cm="1">
        <f t="array" ref="AP4013">_xlfn.IFS(
  Table1[[#This Row],[Age]]&lt;=25, "18-25",
  Table1[[#This Row],[Age]]&lt;=35, "26-35",
  Table1[[#This Row],[Age]]&lt;=45, "36-45",
  Table1[[#This Row],[Age]]&lt;=60, "46-60",
  TRUE, "60+")</f>
        <v>60+</v>
      </c>
    </row>
    <row r="4014" spans="1:42" x14ac:dyDescent="0.3">
      <c r="A4014">
        <v>4013</v>
      </c>
      <c r="B4014" t="s">
        <v>50</v>
      </c>
      <c r="C4014" t="s">
        <v>73</v>
      </c>
      <c r="D4014">
        <v>47</v>
      </c>
      <c r="E4014" t="s">
        <v>105</v>
      </c>
      <c r="F4014" t="s">
        <v>4120</v>
      </c>
      <c r="G4014" t="s">
        <v>5143</v>
      </c>
      <c r="H4014">
        <v>19458798866</v>
      </c>
      <c r="I4014" t="s">
        <v>7127</v>
      </c>
      <c r="J4014" t="s">
        <v>7292</v>
      </c>
      <c r="K4014">
        <v>269.64999999999998</v>
      </c>
      <c r="L4014" s="12" t="s">
        <v>10447</v>
      </c>
      <c r="M4014" s="10" t="s">
        <v>11272</v>
      </c>
      <c r="N4014">
        <v>4013</v>
      </c>
      <c r="O4014">
        <v>45204</v>
      </c>
      <c r="P4014" t="s">
        <v>11402</v>
      </c>
      <c r="Q4014" s="16">
        <v>2934.79</v>
      </c>
      <c r="R4014">
        <v>-2665.14</v>
      </c>
      <c r="S4014">
        <v>45</v>
      </c>
      <c r="T4014">
        <v>4013</v>
      </c>
      <c r="U4014">
        <v>36988.69</v>
      </c>
      <c r="V4014" t="s">
        <v>11412</v>
      </c>
      <c r="W4014">
        <v>9.1</v>
      </c>
      <c r="X4014">
        <v>36</v>
      </c>
      <c r="Y4014" t="s">
        <v>10241</v>
      </c>
      <c r="Z4014" t="s">
        <v>12011</v>
      </c>
      <c r="AA4014">
        <v>4013</v>
      </c>
      <c r="AB4014" t="s">
        <v>12017</v>
      </c>
      <c r="AC4014">
        <v>6275.89</v>
      </c>
      <c r="AD4014">
        <v>2484.7399999999998</v>
      </c>
      <c r="AE4014">
        <v>124.24</v>
      </c>
      <c r="AF4014" t="s">
        <v>11397</v>
      </c>
      <c r="AG4014" t="s">
        <v>11059</v>
      </c>
      <c r="AH4014">
        <v>2648</v>
      </c>
      <c r="AI4014">
        <v>4013</v>
      </c>
      <c r="AJ4014" t="s">
        <v>11351</v>
      </c>
      <c r="AK4014" t="s">
        <v>12027</v>
      </c>
      <c r="AL4014" t="s">
        <v>12031</v>
      </c>
      <c r="AM4014" t="s">
        <v>11392</v>
      </c>
      <c r="AN4014">
        <v>1</v>
      </c>
      <c r="AO4014" s="10" t="s">
        <v>12044</v>
      </c>
      <c r="AP4014" t="str" cm="1">
        <f t="array" ref="AP4014">_xlfn.IFS(
  Table1[[#This Row],[Age]]&lt;=25, "18-25",
  Table1[[#This Row],[Age]]&lt;=35, "26-35",
  Table1[[#This Row],[Age]]&lt;=45, "36-45",
  Table1[[#This Row],[Age]]&lt;=60, "46-60",
  TRUE, "60+")</f>
        <v>46-60</v>
      </c>
    </row>
    <row r="4015" spans="1:42" x14ac:dyDescent="0.3">
      <c r="A4015">
        <v>4014</v>
      </c>
      <c r="B4015" t="s">
        <v>35</v>
      </c>
      <c r="C4015" t="s">
        <v>57</v>
      </c>
      <c r="D4015">
        <v>27</v>
      </c>
      <c r="E4015" t="s">
        <v>105</v>
      </c>
      <c r="F4015" t="s">
        <v>4121</v>
      </c>
      <c r="G4015" t="s">
        <v>5143</v>
      </c>
      <c r="H4015">
        <v>19458798867</v>
      </c>
      <c r="I4015" t="s">
        <v>6177</v>
      </c>
      <c r="J4015" t="s">
        <v>7292</v>
      </c>
      <c r="K4015">
        <v>7351.74</v>
      </c>
      <c r="L4015" s="12" t="s">
        <v>10448</v>
      </c>
      <c r="M4015" s="10" t="s">
        <v>11192</v>
      </c>
      <c r="N4015">
        <v>4014</v>
      </c>
      <c r="O4015">
        <v>45117</v>
      </c>
      <c r="P4015" t="s">
        <v>11403</v>
      </c>
      <c r="Q4015" s="16">
        <v>4303.79</v>
      </c>
      <c r="R4015">
        <v>3047.95</v>
      </c>
      <c r="S4015">
        <v>61</v>
      </c>
      <c r="T4015">
        <v>4014</v>
      </c>
      <c r="U4015">
        <v>13307.44</v>
      </c>
      <c r="V4015" t="s">
        <v>11413</v>
      </c>
      <c r="W4015">
        <v>3.34</v>
      </c>
      <c r="X4015">
        <v>36</v>
      </c>
      <c r="Y4015" t="s">
        <v>11596</v>
      </c>
      <c r="Z4015" t="s">
        <v>12011</v>
      </c>
      <c r="AA4015">
        <v>4014</v>
      </c>
      <c r="AB4015" t="s">
        <v>12015</v>
      </c>
      <c r="AC4015">
        <v>7720.96</v>
      </c>
      <c r="AD4015">
        <v>824.9</v>
      </c>
      <c r="AE4015">
        <v>41.24</v>
      </c>
      <c r="AF4015" t="s">
        <v>11315</v>
      </c>
      <c r="AG4015" t="s">
        <v>11037</v>
      </c>
      <c r="AH4015">
        <v>2020</v>
      </c>
      <c r="AI4015">
        <v>4014</v>
      </c>
      <c r="AJ4015" t="s">
        <v>11387</v>
      </c>
      <c r="AK4015" t="s">
        <v>12028</v>
      </c>
      <c r="AL4015" t="s">
        <v>12031</v>
      </c>
      <c r="AM4015" t="s">
        <v>11232</v>
      </c>
      <c r="AN4015">
        <v>1</v>
      </c>
      <c r="AO4015" s="10" t="s">
        <v>12038</v>
      </c>
      <c r="AP4015" t="str" cm="1">
        <f t="array" ref="AP4015">_xlfn.IFS(
  Table1[[#This Row],[Age]]&lt;=25, "18-25",
  Table1[[#This Row],[Age]]&lt;=35, "26-35",
  Table1[[#This Row],[Age]]&lt;=45, "36-45",
  Table1[[#This Row],[Age]]&lt;=60, "46-60",
  TRUE, "60+")</f>
        <v>26-35</v>
      </c>
    </row>
    <row r="4016" spans="1:42" x14ac:dyDescent="0.3">
      <c r="A4016">
        <v>4015</v>
      </c>
      <c r="B4016" t="s">
        <v>34</v>
      </c>
      <c r="C4016" t="s">
        <v>92</v>
      </c>
      <c r="D4016">
        <v>61</v>
      </c>
      <c r="E4016" t="s">
        <v>105</v>
      </c>
      <c r="F4016" t="s">
        <v>4122</v>
      </c>
      <c r="G4016" t="s">
        <v>5133</v>
      </c>
      <c r="H4016">
        <v>19458798868</v>
      </c>
      <c r="I4016" t="s">
        <v>7128</v>
      </c>
      <c r="J4016" t="s">
        <v>7292</v>
      </c>
      <c r="K4016">
        <v>7830.4</v>
      </c>
      <c r="L4016" s="12" t="s">
        <v>9817</v>
      </c>
      <c r="M4016" s="10" t="s">
        <v>11131</v>
      </c>
      <c r="N4016">
        <v>4015</v>
      </c>
      <c r="O4016">
        <v>45148</v>
      </c>
      <c r="P4016" t="s">
        <v>11402</v>
      </c>
      <c r="Q4016" s="16">
        <v>4172.0200000000004</v>
      </c>
      <c r="R4016">
        <v>3658.38</v>
      </c>
      <c r="S4016">
        <v>82</v>
      </c>
      <c r="T4016">
        <v>4015</v>
      </c>
      <c r="U4016">
        <v>17781.28</v>
      </c>
      <c r="V4016" t="s">
        <v>11412</v>
      </c>
      <c r="W4016">
        <v>4.05</v>
      </c>
      <c r="X4016">
        <v>48</v>
      </c>
      <c r="Y4016" t="s">
        <v>9039</v>
      </c>
      <c r="Z4016" t="s">
        <v>12012</v>
      </c>
      <c r="AA4016">
        <v>4015</v>
      </c>
      <c r="AB4016" t="s">
        <v>12017</v>
      </c>
      <c r="AC4016">
        <v>1475.29</v>
      </c>
      <c r="AD4016">
        <v>2311.39</v>
      </c>
      <c r="AE4016">
        <v>115.57</v>
      </c>
      <c r="AF4016" t="s">
        <v>11304</v>
      </c>
      <c r="AG4016" t="s">
        <v>11071</v>
      </c>
      <c r="AH4016">
        <v>1895</v>
      </c>
      <c r="AI4016">
        <v>4015</v>
      </c>
      <c r="AJ4016" t="s">
        <v>11238</v>
      </c>
      <c r="AK4016" t="s">
        <v>12027</v>
      </c>
      <c r="AL4016" t="s">
        <v>12031</v>
      </c>
      <c r="AM4016" t="s">
        <v>11356</v>
      </c>
      <c r="AN4016">
        <v>1</v>
      </c>
      <c r="AO4016" s="10" t="s">
        <v>12041</v>
      </c>
      <c r="AP4016" t="str" cm="1">
        <f t="array" ref="AP4016">_xlfn.IFS(
  Table1[[#This Row],[Age]]&lt;=25, "18-25",
  Table1[[#This Row],[Age]]&lt;=35, "26-35",
  Table1[[#This Row],[Age]]&lt;=45, "36-45",
  Table1[[#This Row],[Age]]&lt;=60, "46-60",
  TRUE, "60+")</f>
        <v>60+</v>
      </c>
    </row>
    <row r="4017" spans="1:42" x14ac:dyDescent="0.3">
      <c r="A4017">
        <v>4016</v>
      </c>
      <c r="B4017" t="s">
        <v>35</v>
      </c>
      <c r="C4017" t="s">
        <v>60</v>
      </c>
      <c r="D4017">
        <v>44</v>
      </c>
      <c r="E4017" t="s">
        <v>105</v>
      </c>
      <c r="F4017" t="s">
        <v>4123</v>
      </c>
      <c r="G4017" t="s">
        <v>5125</v>
      </c>
      <c r="H4017">
        <v>19458798869</v>
      </c>
      <c r="I4017" t="s">
        <v>6807</v>
      </c>
      <c r="J4017" t="s">
        <v>7292</v>
      </c>
      <c r="K4017">
        <v>5006.74</v>
      </c>
      <c r="L4017" s="12" t="s">
        <v>10449</v>
      </c>
      <c r="M4017" s="10" t="s">
        <v>11322</v>
      </c>
      <c r="N4017">
        <v>4016</v>
      </c>
      <c r="O4017">
        <v>45005</v>
      </c>
      <c r="P4017" t="s">
        <v>11403</v>
      </c>
      <c r="Q4017" s="16">
        <v>152.85</v>
      </c>
      <c r="R4017">
        <v>4853.8900000000003</v>
      </c>
      <c r="S4017">
        <v>43</v>
      </c>
      <c r="T4017">
        <v>4016</v>
      </c>
      <c r="U4017">
        <v>7208.38</v>
      </c>
      <c r="V4017" t="s">
        <v>11413</v>
      </c>
      <c r="W4017">
        <v>7.96</v>
      </c>
      <c r="X4017">
        <v>60</v>
      </c>
      <c r="Y4017" t="s">
        <v>9303</v>
      </c>
      <c r="Z4017" t="s">
        <v>12010</v>
      </c>
      <c r="AA4017">
        <v>4016</v>
      </c>
      <c r="AB4017" t="s">
        <v>12017</v>
      </c>
      <c r="AC4017">
        <v>2692.3</v>
      </c>
      <c r="AD4017">
        <v>2788.07</v>
      </c>
      <c r="AE4017">
        <v>139.4</v>
      </c>
      <c r="AF4017" t="s">
        <v>11120</v>
      </c>
      <c r="AG4017" t="s">
        <v>11046</v>
      </c>
      <c r="AH4017">
        <v>2588</v>
      </c>
      <c r="AI4017">
        <v>4016</v>
      </c>
      <c r="AJ4017" t="s">
        <v>11200</v>
      </c>
      <c r="AK4017" t="s">
        <v>12028</v>
      </c>
      <c r="AL4017" t="s">
        <v>12032</v>
      </c>
      <c r="AM4017" t="s">
        <v>11080</v>
      </c>
      <c r="AN4017">
        <v>1</v>
      </c>
      <c r="AO4017" s="10" t="s">
        <v>12047</v>
      </c>
      <c r="AP4017" t="str" cm="1">
        <f t="array" ref="AP4017">_xlfn.IFS(
  Table1[[#This Row],[Age]]&lt;=25, "18-25",
  Table1[[#This Row],[Age]]&lt;=35, "26-35",
  Table1[[#This Row],[Age]]&lt;=45, "36-45",
  Table1[[#This Row],[Age]]&lt;=60, "46-60",
  TRUE, "60+")</f>
        <v>36-45</v>
      </c>
    </row>
    <row r="4018" spans="1:42" x14ac:dyDescent="0.3">
      <c r="A4018">
        <v>4017</v>
      </c>
      <c r="B4018" t="s">
        <v>26</v>
      </c>
      <c r="C4018" t="s">
        <v>97</v>
      </c>
      <c r="D4018">
        <v>37</v>
      </c>
      <c r="E4018" t="s">
        <v>106</v>
      </c>
      <c r="F4018" t="s">
        <v>4124</v>
      </c>
      <c r="G4018" t="s">
        <v>5134</v>
      </c>
      <c r="H4018">
        <v>19458798870</v>
      </c>
      <c r="I4018" t="s">
        <v>7129</v>
      </c>
      <c r="J4018" t="s">
        <v>7291</v>
      </c>
      <c r="K4018">
        <v>3246.94</v>
      </c>
      <c r="L4018" s="12" t="s">
        <v>8215</v>
      </c>
      <c r="M4018" s="10" t="s">
        <v>11214</v>
      </c>
      <c r="N4018">
        <v>4017</v>
      </c>
      <c r="O4018">
        <v>44963</v>
      </c>
      <c r="P4018" t="s">
        <v>11404</v>
      </c>
      <c r="Q4018" s="16">
        <v>1402.14</v>
      </c>
      <c r="R4018">
        <v>1844.8</v>
      </c>
      <c r="S4018">
        <v>67</v>
      </c>
      <c r="T4018">
        <v>4017</v>
      </c>
      <c r="U4018">
        <v>29797.83</v>
      </c>
      <c r="V4018" t="s">
        <v>11411</v>
      </c>
      <c r="W4018">
        <v>7.87</v>
      </c>
      <c r="X4018">
        <v>60</v>
      </c>
      <c r="Y4018" t="s">
        <v>11763</v>
      </c>
      <c r="Z4018" t="s">
        <v>12010</v>
      </c>
      <c r="AA4018">
        <v>4017</v>
      </c>
      <c r="AB4018" t="s">
        <v>12016</v>
      </c>
      <c r="AC4018">
        <v>5213.07</v>
      </c>
      <c r="AD4018">
        <v>803</v>
      </c>
      <c r="AE4018">
        <v>40.15</v>
      </c>
      <c r="AF4018" t="s">
        <v>11102</v>
      </c>
      <c r="AG4018" t="s">
        <v>11140</v>
      </c>
      <c r="AH4018">
        <v>3283</v>
      </c>
      <c r="AI4018">
        <v>4017</v>
      </c>
      <c r="AJ4018" t="s">
        <v>11141</v>
      </c>
      <c r="AK4018" t="s">
        <v>12027</v>
      </c>
      <c r="AL4018" t="s">
        <v>12032</v>
      </c>
      <c r="AM4018" t="s">
        <v>11359</v>
      </c>
      <c r="AN4018">
        <v>1</v>
      </c>
      <c r="AO4018" s="10" t="s">
        <v>12045</v>
      </c>
      <c r="AP4018" t="str" cm="1">
        <f t="array" ref="AP4018">_xlfn.IFS(
  Table1[[#This Row],[Age]]&lt;=25, "18-25",
  Table1[[#This Row],[Age]]&lt;=35, "26-35",
  Table1[[#This Row],[Age]]&lt;=45, "36-45",
  Table1[[#This Row],[Age]]&lt;=60, "46-60",
  TRUE, "60+")</f>
        <v>36-45</v>
      </c>
    </row>
    <row r="4019" spans="1:42" x14ac:dyDescent="0.3">
      <c r="A4019">
        <v>4018</v>
      </c>
      <c r="B4019" t="s">
        <v>51</v>
      </c>
      <c r="C4019" t="s">
        <v>60</v>
      </c>
      <c r="D4019">
        <v>42</v>
      </c>
      <c r="E4019" t="s">
        <v>105</v>
      </c>
      <c r="F4019" t="s">
        <v>4125</v>
      </c>
      <c r="G4019" t="s">
        <v>5146</v>
      </c>
      <c r="H4019">
        <v>19458798871</v>
      </c>
      <c r="I4019" t="s">
        <v>7083</v>
      </c>
      <c r="J4019" t="s">
        <v>7292</v>
      </c>
      <c r="K4019">
        <v>2440.89</v>
      </c>
      <c r="L4019" s="12" t="s">
        <v>10450</v>
      </c>
      <c r="M4019" s="10" t="s">
        <v>11286</v>
      </c>
      <c r="N4019">
        <v>4018</v>
      </c>
      <c r="O4019">
        <v>45114</v>
      </c>
      <c r="P4019" t="s">
        <v>11404</v>
      </c>
      <c r="Q4019" s="16">
        <v>3576.52</v>
      </c>
      <c r="R4019">
        <v>6017.41</v>
      </c>
      <c r="S4019">
        <v>92</v>
      </c>
      <c r="T4019">
        <v>4018</v>
      </c>
      <c r="U4019">
        <v>46712.37</v>
      </c>
      <c r="V4019" t="s">
        <v>11411</v>
      </c>
      <c r="W4019">
        <v>9.07</v>
      </c>
      <c r="X4019">
        <v>12</v>
      </c>
      <c r="Y4019" t="s">
        <v>7864</v>
      </c>
      <c r="Z4019" t="s">
        <v>12011</v>
      </c>
      <c r="AA4019">
        <v>4018</v>
      </c>
      <c r="AB4019" t="s">
        <v>12017</v>
      </c>
      <c r="AC4019">
        <v>7021.3</v>
      </c>
      <c r="AD4019">
        <v>4458.42</v>
      </c>
      <c r="AE4019">
        <v>222.92</v>
      </c>
      <c r="AF4019" t="s">
        <v>11080</v>
      </c>
      <c r="AG4019" t="s">
        <v>11036</v>
      </c>
      <c r="AH4019">
        <v>9958</v>
      </c>
      <c r="AI4019">
        <v>4018</v>
      </c>
      <c r="AJ4019" t="s">
        <v>11210</v>
      </c>
      <c r="AK4019" t="s">
        <v>12027</v>
      </c>
      <c r="AL4019" t="s">
        <v>12031</v>
      </c>
      <c r="AM4019" t="s">
        <v>11048</v>
      </c>
      <c r="AN4019">
        <v>1</v>
      </c>
      <c r="AO4019" s="10" t="s">
        <v>12038</v>
      </c>
      <c r="AP4019" t="str" cm="1">
        <f t="array" ref="AP4019">_xlfn.IFS(
  Table1[[#This Row],[Age]]&lt;=25, "18-25",
  Table1[[#This Row],[Age]]&lt;=35, "26-35",
  Table1[[#This Row],[Age]]&lt;=45, "36-45",
  Table1[[#This Row],[Age]]&lt;=60, "46-60",
  TRUE, "60+")</f>
        <v>36-45</v>
      </c>
    </row>
    <row r="4020" spans="1:42" x14ac:dyDescent="0.3">
      <c r="A4020">
        <v>4019</v>
      </c>
      <c r="B4020" t="s">
        <v>11</v>
      </c>
      <c r="C4020" t="s">
        <v>70</v>
      </c>
      <c r="D4020">
        <v>26</v>
      </c>
      <c r="E4020" t="s">
        <v>104</v>
      </c>
      <c r="F4020" t="s">
        <v>4126</v>
      </c>
      <c r="G4020" t="s">
        <v>5114</v>
      </c>
      <c r="H4020">
        <v>19458798872</v>
      </c>
      <c r="I4020" t="s">
        <v>6267</v>
      </c>
      <c r="J4020" t="s">
        <v>7292</v>
      </c>
      <c r="K4020">
        <v>1258.58</v>
      </c>
      <c r="L4020" s="12" t="s">
        <v>8599</v>
      </c>
      <c r="M4020" s="10" t="s">
        <v>11337</v>
      </c>
      <c r="N4020">
        <v>4019</v>
      </c>
      <c r="O4020">
        <v>45074</v>
      </c>
      <c r="P4020" t="s">
        <v>11403</v>
      </c>
      <c r="Q4020" s="16">
        <v>3706.32</v>
      </c>
      <c r="R4020">
        <v>4964.8999999999996</v>
      </c>
      <c r="S4020">
        <v>80</v>
      </c>
      <c r="T4020">
        <v>4019</v>
      </c>
      <c r="U4020">
        <v>43293.75</v>
      </c>
      <c r="V4020" t="s">
        <v>11411</v>
      </c>
      <c r="W4020">
        <v>1.3</v>
      </c>
      <c r="X4020">
        <v>24</v>
      </c>
      <c r="Y4020" t="s">
        <v>11645</v>
      </c>
      <c r="Z4020" t="s">
        <v>12010</v>
      </c>
      <c r="AA4020">
        <v>4019</v>
      </c>
      <c r="AB4020" t="s">
        <v>12017</v>
      </c>
      <c r="AC4020">
        <v>6120.55</v>
      </c>
      <c r="AD4020">
        <v>2983.32</v>
      </c>
      <c r="AE4020">
        <v>149.16999999999999</v>
      </c>
      <c r="AF4020" t="s">
        <v>11297</v>
      </c>
      <c r="AG4020" t="s">
        <v>11116</v>
      </c>
      <c r="AH4020">
        <v>1339</v>
      </c>
      <c r="AI4020">
        <v>4019</v>
      </c>
      <c r="AJ4020" t="s">
        <v>11125</v>
      </c>
      <c r="AK4020" t="s">
        <v>12027</v>
      </c>
      <c r="AL4020" t="s">
        <v>12031</v>
      </c>
      <c r="AM4020" t="s">
        <v>11284</v>
      </c>
      <c r="AN4020">
        <v>1</v>
      </c>
      <c r="AO4020" s="10" t="s">
        <v>12046</v>
      </c>
      <c r="AP4020" t="str" cm="1">
        <f t="array" ref="AP4020">_xlfn.IFS(
  Table1[[#This Row],[Age]]&lt;=25, "18-25",
  Table1[[#This Row],[Age]]&lt;=35, "26-35",
  Table1[[#This Row],[Age]]&lt;=45, "36-45",
  Table1[[#This Row],[Age]]&lt;=60, "46-60",
  TRUE, "60+")</f>
        <v>26-35</v>
      </c>
    </row>
    <row r="4021" spans="1:42" x14ac:dyDescent="0.3">
      <c r="A4021">
        <v>4020</v>
      </c>
      <c r="B4021" t="s">
        <v>4</v>
      </c>
      <c r="C4021" t="s">
        <v>57</v>
      </c>
      <c r="D4021">
        <v>57</v>
      </c>
      <c r="E4021" t="s">
        <v>105</v>
      </c>
      <c r="F4021" t="s">
        <v>4127</v>
      </c>
      <c r="G4021" t="s">
        <v>5111</v>
      </c>
      <c r="H4021">
        <v>19458798873</v>
      </c>
      <c r="I4021" t="s">
        <v>6518</v>
      </c>
      <c r="J4021" t="s">
        <v>7292</v>
      </c>
      <c r="K4021">
        <v>4893.88</v>
      </c>
      <c r="L4021" s="12" t="s">
        <v>9150</v>
      </c>
      <c r="M4021" s="10" t="s">
        <v>11156</v>
      </c>
      <c r="N4021">
        <v>4020</v>
      </c>
      <c r="O4021">
        <v>45021</v>
      </c>
      <c r="P4021" t="s">
        <v>11404</v>
      </c>
      <c r="Q4021" s="16">
        <v>2418.9</v>
      </c>
      <c r="R4021">
        <v>7312.78</v>
      </c>
      <c r="S4021">
        <v>42</v>
      </c>
      <c r="T4021">
        <v>4020</v>
      </c>
      <c r="U4021">
        <v>28194.94</v>
      </c>
      <c r="V4021" t="s">
        <v>11413</v>
      </c>
      <c r="W4021">
        <v>8.8699999999999992</v>
      </c>
      <c r="X4021">
        <v>12</v>
      </c>
      <c r="Y4021" t="s">
        <v>11884</v>
      </c>
      <c r="Z4021" t="s">
        <v>12012</v>
      </c>
      <c r="AA4021">
        <v>4020</v>
      </c>
      <c r="AB4021" t="s">
        <v>12015</v>
      </c>
      <c r="AC4021">
        <v>2383.17</v>
      </c>
      <c r="AD4021">
        <v>2319.2800000000002</v>
      </c>
      <c r="AE4021">
        <v>115.96</v>
      </c>
      <c r="AF4021" t="s">
        <v>11315</v>
      </c>
      <c r="AG4021" t="s">
        <v>11195</v>
      </c>
      <c r="AH4021">
        <v>7988</v>
      </c>
      <c r="AI4021">
        <v>4020</v>
      </c>
      <c r="AJ4021" t="s">
        <v>11081</v>
      </c>
      <c r="AK4021" t="s">
        <v>12029</v>
      </c>
      <c r="AL4021" t="s">
        <v>12031</v>
      </c>
      <c r="AM4021" t="s">
        <v>11219</v>
      </c>
      <c r="AN4021">
        <v>1</v>
      </c>
      <c r="AO4021" s="10" t="s">
        <v>12037</v>
      </c>
      <c r="AP4021" t="str" cm="1">
        <f t="array" ref="AP4021">_xlfn.IFS(
  Table1[[#This Row],[Age]]&lt;=25, "18-25",
  Table1[[#This Row],[Age]]&lt;=35, "26-35",
  Table1[[#This Row],[Age]]&lt;=45, "36-45",
  Table1[[#This Row],[Age]]&lt;=60, "46-60",
  TRUE, "60+")</f>
        <v>46-60</v>
      </c>
    </row>
    <row r="4022" spans="1:42" x14ac:dyDescent="0.3">
      <c r="A4022">
        <v>4021</v>
      </c>
      <c r="B4022" t="s">
        <v>15</v>
      </c>
      <c r="C4022" t="s">
        <v>66</v>
      </c>
      <c r="D4022">
        <v>51</v>
      </c>
      <c r="E4022" t="s">
        <v>104</v>
      </c>
      <c r="F4022" t="s">
        <v>4128</v>
      </c>
      <c r="G4022" t="s">
        <v>5146</v>
      </c>
      <c r="H4022">
        <v>19458798874</v>
      </c>
      <c r="I4022" t="s">
        <v>7130</v>
      </c>
      <c r="J4022" t="s">
        <v>7291</v>
      </c>
      <c r="K4022">
        <v>4961.78</v>
      </c>
      <c r="L4022" s="12" t="s">
        <v>9554</v>
      </c>
      <c r="M4022" s="10" t="s">
        <v>11104</v>
      </c>
      <c r="N4022">
        <v>4021</v>
      </c>
      <c r="O4022">
        <v>45041</v>
      </c>
      <c r="P4022" t="s">
        <v>11402</v>
      </c>
      <c r="Q4022" s="16">
        <v>1020.37</v>
      </c>
      <c r="R4022">
        <v>5982.15</v>
      </c>
      <c r="S4022">
        <v>41</v>
      </c>
      <c r="T4022">
        <v>4021</v>
      </c>
      <c r="U4022">
        <v>32585.78</v>
      </c>
      <c r="V4022" t="s">
        <v>11412</v>
      </c>
      <c r="W4022">
        <v>8.1300000000000008</v>
      </c>
      <c r="X4022">
        <v>24</v>
      </c>
      <c r="Y4022" t="s">
        <v>11888</v>
      </c>
      <c r="Z4022" t="s">
        <v>12011</v>
      </c>
      <c r="AA4022">
        <v>4021</v>
      </c>
      <c r="AB4022" t="s">
        <v>12017</v>
      </c>
      <c r="AC4022">
        <v>8394.99</v>
      </c>
      <c r="AD4022">
        <v>3922.31</v>
      </c>
      <c r="AE4022">
        <v>196.12</v>
      </c>
      <c r="AF4022" t="s">
        <v>11268</v>
      </c>
      <c r="AG4022" t="s">
        <v>11108</v>
      </c>
      <c r="AH4022">
        <v>278</v>
      </c>
      <c r="AI4022">
        <v>4021</v>
      </c>
      <c r="AJ4022" t="s">
        <v>11247</v>
      </c>
      <c r="AK4022" t="s">
        <v>12028</v>
      </c>
      <c r="AL4022" t="s">
        <v>12031</v>
      </c>
      <c r="AM4022" t="s">
        <v>11151</v>
      </c>
      <c r="AN4022">
        <v>1</v>
      </c>
      <c r="AO4022" s="10" t="s">
        <v>12037</v>
      </c>
      <c r="AP4022" t="str" cm="1">
        <f t="array" ref="AP4022">_xlfn.IFS(
  Table1[[#This Row],[Age]]&lt;=25, "18-25",
  Table1[[#This Row],[Age]]&lt;=35, "26-35",
  Table1[[#This Row],[Age]]&lt;=45, "36-45",
  Table1[[#This Row],[Age]]&lt;=60, "46-60",
  TRUE, "60+")</f>
        <v>46-60</v>
      </c>
    </row>
    <row r="4023" spans="1:42" x14ac:dyDescent="0.3">
      <c r="A4023">
        <v>4022</v>
      </c>
      <c r="B4023" t="s">
        <v>18</v>
      </c>
      <c r="C4023" t="s">
        <v>61</v>
      </c>
      <c r="D4023">
        <v>38</v>
      </c>
      <c r="E4023" t="s">
        <v>105</v>
      </c>
      <c r="F4023" t="s">
        <v>4129</v>
      </c>
      <c r="G4023" t="s">
        <v>5140</v>
      </c>
      <c r="H4023">
        <v>19458798875</v>
      </c>
      <c r="I4023" t="s">
        <v>6497</v>
      </c>
      <c r="J4023" t="s">
        <v>7291</v>
      </c>
      <c r="K4023">
        <v>4614.01</v>
      </c>
      <c r="L4023" s="12" t="s">
        <v>7418</v>
      </c>
      <c r="M4023" s="10" t="s">
        <v>11049</v>
      </c>
      <c r="N4023">
        <v>4022</v>
      </c>
      <c r="O4023">
        <v>45099</v>
      </c>
      <c r="P4023" t="s">
        <v>11402</v>
      </c>
      <c r="Q4023" s="16">
        <v>1402.21</v>
      </c>
      <c r="R4023">
        <v>3211.8</v>
      </c>
      <c r="S4023">
        <v>47</v>
      </c>
      <c r="T4023">
        <v>4022</v>
      </c>
      <c r="U4023">
        <v>49623.14</v>
      </c>
      <c r="V4023" t="s">
        <v>11411</v>
      </c>
      <c r="W4023">
        <v>5.73</v>
      </c>
      <c r="X4023">
        <v>24</v>
      </c>
      <c r="Y4023" t="s">
        <v>11453</v>
      </c>
      <c r="Z4023" t="s">
        <v>12012</v>
      </c>
      <c r="AA4023">
        <v>4022</v>
      </c>
      <c r="AB4023" t="s">
        <v>12016</v>
      </c>
      <c r="AC4023">
        <v>2221.4</v>
      </c>
      <c r="AD4023">
        <v>3831.29</v>
      </c>
      <c r="AE4023">
        <v>191.56</v>
      </c>
      <c r="AF4023" t="s">
        <v>11118</v>
      </c>
      <c r="AG4023" t="s">
        <v>11173</v>
      </c>
      <c r="AH4023">
        <v>3379</v>
      </c>
      <c r="AI4023">
        <v>4022</v>
      </c>
      <c r="AJ4023" t="s">
        <v>11050</v>
      </c>
      <c r="AK4023" t="s">
        <v>12027</v>
      </c>
      <c r="AL4023" t="s">
        <v>12032</v>
      </c>
      <c r="AM4023" t="s">
        <v>11184</v>
      </c>
      <c r="AN4023">
        <v>1</v>
      </c>
      <c r="AO4023" s="10" t="s">
        <v>12043</v>
      </c>
      <c r="AP4023" t="str" cm="1">
        <f t="array" ref="AP4023">_xlfn.IFS(
  Table1[[#This Row],[Age]]&lt;=25, "18-25",
  Table1[[#This Row],[Age]]&lt;=35, "26-35",
  Table1[[#This Row],[Age]]&lt;=45, "36-45",
  Table1[[#This Row],[Age]]&lt;=60, "46-60",
  TRUE, "60+")</f>
        <v>36-45</v>
      </c>
    </row>
    <row r="4024" spans="1:42" x14ac:dyDescent="0.3">
      <c r="A4024">
        <v>4023</v>
      </c>
      <c r="B4024" t="s">
        <v>33</v>
      </c>
      <c r="C4024" t="s">
        <v>85</v>
      </c>
      <c r="D4024">
        <v>41</v>
      </c>
      <c r="E4024" t="s">
        <v>106</v>
      </c>
      <c r="F4024" t="s">
        <v>4130</v>
      </c>
      <c r="G4024" t="s">
        <v>5135</v>
      </c>
      <c r="H4024">
        <v>19458798876</v>
      </c>
      <c r="I4024" t="s">
        <v>5214</v>
      </c>
      <c r="J4024" t="s">
        <v>7292</v>
      </c>
      <c r="K4024">
        <v>7804.8</v>
      </c>
      <c r="L4024" s="12" t="s">
        <v>10451</v>
      </c>
      <c r="M4024" s="10" t="s">
        <v>11384</v>
      </c>
      <c r="N4024">
        <v>4023</v>
      </c>
      <c r="O4024">
        <v>45048</v>
      </c>
      <c r="P4024" t="s">
        <v>11403</v>
      </c>
      <c r="Q4024" s="16">
        <v>4006.78</v>
      </c>
      <c r="R4024">
        <v>11811.58</v>
      </c>
      <c r="S4024">
        <v>43</v>
      </c>
      <c r="T4024">
        <v>4023</v>
      </c>
      <c r="U4024">
        <v>26350.38</v>
      </c>
      <c r="V4024" t="s">
        <v>11411</v>
      </c>
      <c r="W4024">
        <v>2.44</v>
      </c>
      <c r="X4024">
        <v>12</v>
      </c>
      <c r="Y4024" t="s">
        <v>11498</v>
      </c>
      <c r="Z4024" t="s">
        <v>12011</v>
      </c>
      <c r="AA4024">
        <v>4023</v>
      </c>
      <c r="AB4024" t="s">
        <v>12016</v>
      </c>
      <c r="AC4024">
        <v>3259.54</v>
      </c>
      <c r="AD4024">
        <v>1934.69</v>
      </c>
      <c r="AE4024">
        <v>96.73</v>
      </c>
      <c r="AF4024" t="s">
        <v>11200</v>
      </c>
      <c r="AG4024" t="s">
        <v>11250</v>
      </c>
      <c r="AH4024">
        <v>9107</v>
      </c>
      <c r="AI4024">
        <v>4023</v>
      </c>
      <c r="AJ4024" t="s">
        <v>11075</v>
      </c>
      <c r="AK4024" t="s">
        <v>12027</v>
      </c>
      <c r="AL4024" t="s">
        <v>12032</v>
      </c>
      <c r="AM4024" t="s">
        <v>11397</v>
      </c>
      <c r="AN4024">
        <v>1</v>
      </c>
      <c r="AO4024" s="10" t="s">
        <v>12046</v>
      </c>
      <c r="AP4024" t="str" cm="1">
        <f t="array" ref="AP4024">_xlfn.IFS(
  Table1[[#This Row],[Age]]&lt;=25, "18-25",
  Table1[[#This Row],[Age]]&lt;=35, "26-35",
  Table1[[#This Row],[Age]]&lt;=45, "36-45",
  Table1[[#This Row],[Age]]&lt;=60, "46-60",
  TRUE, "60+")</f>
        <v>36-45</v>
      </c>
    </row>
    <row r="4025" spans="1:42" x14ac:dyDescent="0.3">
      <c r="A4025">
        <v>4024</v>
      </c>
      <c r="B4025" t="s">
        <v>49</v>
      </c>
      <c r="C4025" t="s">
        <v>93</v>
      </c>
      <c r="D4025">
        <v>24</v>
      </c>
      <c r="E4025" t="s">
        <v>104</v>
      </c>
      <c r="F4025" t="s">
        <v>4131</v>
      </c>
      <c r="G4025" t="s">
        <v>5116</v>
      </c>
      <c r="H4025">
        <v>19458798877</v>
      </c>
      <c r="I4025" t="s">
        <v>5801</v>
      </c>
      <c r="J4025" t="s">
        <v>7292</v>
      </c>
      <c r="K4025">
        <v>1087.79</v>
      </c>
      <c r="L4025" s="12" t="s">
        <v>7567</v>
      </c>
      <c r="M4025" s="10" t="s">
        <v>11094</v>
      </c>
      <c r="N4025">
        <v>4024</v>
      </c>
      <c r="O4025">
        <v>45240</v>
      </c>
      <c r="P4025" t="s">
        <v>11402</v>
      </c>
      <c r="Q4025" s="16">
        <v>968.88</v>
      </c>
      <c r="R4025">
        <v>118.91</v>
      </c>
      <c r="S4025">
        <v>23</v>
      </c>
      <c r="T4025">
        <v>4024</v>
      </c>
      <c r="U4025">
        <v>43658.82</v>
      </c>
      <c r="V4025" t="s">
        <v>11412</v>
      </c>
      <c r="W4025">
        <v>5.9</v>
      </c>
      <c r="X4025">
        <v>48</v>
      </c>
      <c r="Y4025" t="s">
        <v>11512</v>
      </c>
      <c r="Z4025" t="s">
        <v>12011</v>
      </c>
      <c r="AA4025">
        <v>4024</v>
      </c>
      <c r="AB4025" t="s">
        <v>12016</v>
      </c>
      <c r="AC4025">
        <v>9522.2000000000007</v>
      </c>
      <c r="AD4025">
        <v>2233.77</v>
      </c>
      <c r="AE4025">
        <v>111.69</v>
      </c>
      <c r="AF4025" t="s">
        <v>11127</v>
      </c>
      <c r="AG4025" t="s">
        <v>11311</v>
      </c>
      <c r="AH4025">
        <v>9505</v>
      </c>
      <c r="AI4025">
        <v>4024</v>
      </c>
      <c r="AJ4025" t="s">
        <v>11122</v>
      </c>
      <c r="AK4025" t="s">
        <v>12028</v>
      </c>
      <c r="AL4025" t="s">
        <v>12032</v>
      </c>
      <c r="AM4025" t="s">
        <v>11125</v>
      </c>
      <c r="AN4025">
        <v>1</v>
      </c>
      <c r="AO4025" s="10" t="s">
        <v>12040</v>
      </c>
      <c r="AP4025" t="str" cm="1">
        <f t="array" ref="AP4025">_xlfn.IFS(
  Table1[[#This Row],[Age]]&lt;=25, "18-25",
  Table1[[#This Row],[Age]]&lt;=35, "26-35",
  Table1[[#This Row],[Age]]&lt;=45, "36-45",
  Table1[[#This Row],[Age]]&lt;=60, "46-60",
  TRUE, "60+")</f>
        <v>18-25</v>
      </c>
    </row>
    <row r="4026" spans="1:42" x14ac:dyDescent="0.3">
      <c r="A4026">
        <v>4025</v>
      </c>
      <c r="B4026" t="s">
        <v>9</v>
      </c>
      <c r="C4026" t="s">
        <v>90</v>
      </c>
      <c r="D4026">
        <v>21</v>
      </c>
      <c r="E4026" t="s">
        <v>104</v>
      </c>
      <c r="F4026" t="s">
        <v>4132</v>
      </c>
      <c r="G4026" t="s">
        <v>5128</v>
      </c>
      <c r="H4026">
        <v>19458798878</v>
      </c>
      <c r="I4026" t="s">
        <v>5606</v>
      </c>
      <c r="J4026" t="s">
        <v>7291</v>
      </c>
      <c r="K4026">
        <v>6733.1</v>
      </c>
      <c r="L4026" s="12" t="s">
        <v>10452</v>
      </c>
      <c r="M4026" s="10" t="s">
        <v>11373</v>
      </c>
      <c r="N4026">
        <v>4025</v>
      </c>
      <c r="O4026">
        <v>45130</v>
      </c>
      <c r="P4026" t="s">
        <v>11404</v>
      </c>
      <c r="Q4026" s="16">
        <v>4712.1400000000003</v>
      </c>
      <c r="R4026">
        <v>2020.96</v>
      </c>
      <c r="S4026">
        <v>32</v>
      </c>
      <c r="T4026">
        <v>4025</v>
      </c>
      <c r="U4026">
        <v>25532.21</v>
      </c>
      <c r="V4026" t="s">
        <v>11412</v>
      </c>
      <c r="W4026">
        <v>2.75</v>
      </c>
      <c r="X4026">
        <v>24</v>
      </c>
      <c r="Y4026" t="s">
        <v>11659</v>
      </c>
      <c r="Z4026" t="s">
        <v>12012</v>
      </c>
      <c r="AA4026">
        <v>4025</v>
      </c>
      <c r="AB4026" t="s">
        <v>12015</v>
      </c>
      <c r="AC4026">
        <v>9440.7900000000009</v>
      </c>
      <c r="AD4026">
        <v>2347.6999999999998</v>
      </c>
      <c r="AE4026">
        <v>117.38</v>
      </c>
      <c r="AF4026" t="s">
        <v>11126</v>
      </c>
      <c r="AG4026" t="s">
        <v>11262</v>
      </c>
      <c r="AH4026">
        <v>1562</v>
      </c>
      <c r="AI4026">
        <v>4025</v>
      </c>
      <c r="AJ4026" t="s">
        <v>11072</v>
      </c>
      <c r="AK4026" t="s">
        <v>12028</v>
      </c>
      <c r="AL4026" t="s">
        <v>12031</v>
      </c>
      <c r="AM4026" t="s">
        <v>11318</v>
      </c>
      <c r="AN4026">
        <v>1</v>
      </c>
      <c r="AO4026" s="10" t="s">
        <v>12038</v>
      </c>
      <c r="AP4026" t="str" cm="1">
        <f t="array" ref="AP4026">_xlfn.IFS(
  Table1[[#This Row],[Age]]&lt;=25, "18-25",
  Table1[[#This Row],[Age]]&lt;=35, "26-35",
  Table1[[#This Row],[Age]]&lt;=45, "36-45",
  Table1[[#This Row],[Age]]&lt;=60, "46-60",
  TRUE, "60+")</f>
        <v>18-25</v>
      </c>
    </row>
    <row r="4027" spans="1:42" x14ac:dyDescent="0.3">
      <c r="A4027">
        <v>4026</v>
      </c>
      <c r="B4027" t="s">
        <v>6</v>
      </c>
      <c r="C4027" t="s">
        <v>67</v>
      </c>
      <c r="D4027">
        <v>68</v>
      </c>
      <c r="E4027" t="s">
        <v>105</v>
      </c>
      <c r="F4027" t="s">
        <v>4133</v>
      </c>
      <c r="G4027" t="s">
        <v>5116</v>
      </c>
      <c r="H4027">
        <v>19458798879</v>
      </c>
      <c r="I4027" t="s">
        <v>6300</v>
      </c>
      <c r="J4027" t="s">
        <v>7292</v>
      </c>
      <c r="K4027">
        <v>4075.52</v>
      </c>
      <c r="L4027" s="12" t="s">
        <v>10453</v>
      </c>
      <c r="M4027" s="10" t="s">
        <v>11038</v>
      </c>
      <c r="N4027">
        <v>4026</v>
      </c>
      <c r="O4027">
        <v>45091</v>
      </c>
      <c r="P4027" t="s">
        <v>11404</v>
      </c>
      <c r="Q4027" s="16">
        <v>2509.33</v>
      </c>
      <c r="R4027">
        <v>6584.85</v>
      </c>
      <c r="S4027">
        <v>74</v>
      </c>
      <c r="T4027">
        <v>4026</v>
      </c>
      <c r="U4027">
        <v>3345.55</v>
      </c>
      <c r="V4027" t="s">
        <v>11412</v>
      </c>
      <c r="W4027">
        <v>9.68</v>
      </c>
      <c r="X4027">
        <v>12</v>
      </c>
      <c r="Y4027" t="s">
        <v>7709</v>
      </c>
      <c r="Z4027" t="s">
        <v>12011</v>
      </c>
      <c r="AA4027">
        <v>4026</v>
      </c>
      <c r="AB4027" t="s">
        <v>12017</v>
      </c>
      <c r="AC4027">
        <v>2488.87</v>
      </c>
      <c r="AD4027">
        <v>743.58</v>
      </c>
      <c r="AE4027">
        <v>37.18</v>
      </c>
      <c r="AF4027" t="s">
        <v>11278</v>
      </c>
      <c r="AG4027" t="s">
        <v>11114</v>
      </c>
      <c r="AH4027">
        <v>2284</v>
      </c>
      <c r="AI4027">
        <v>4026</v>
      </c>
      <c r="AJ4027" t="s">
        <v>11271</v>
      </c>
      <c r="AK4027" t="s">
        <v>12029</v>
      </c>
      <c r="AL4027" t="s">
        <v>12031</v>
      </c>
      <c r="AM4027" t="s">
        <v>11092</v>
      </c>
      <c r="AN4027">
        <v>1</v>
      </c>
      <c r="AO4027" s="10" t="s">
        <v>12043</v>
      </c>
      <c r="AP4027" t="str" cm="1">
        <f t="array" ref="AP4027">_xlfn.IFS(
  Table1[[#This Row],[Age]]&lt;=25, "18-25",
  Table1[[#This Row],[Age]]&lt;=35, "26-35",
  Table1[[#This Row],[Age]]&lt;=45, "36-45",
  Table1[[#This Row],[Age]]&lt;=60, "46-60",
  TRUE, "60+")</f>
        <v>60+</v>
      </c>
    </row>
    <row r="4028" spans="1:42" x14ac:dyDescent="0.3">
      <c r="A4028">
        <v>4027</v>
      </c>
      <c r="B4028" t="s">
        <v>32</v>
      </c>
      <c r="C4028" t="s">
        <v>60</v>
      </c>
      <c r="D4028">
        <v>25</v>
      </c>
      <c r="E4028" t="s">
        <v>106</v>
      </c>
      <c r="F4028" t="s">
        <v>4134</v>
      </c>
      <c r="G4028" t="s">
        <v>5122</v>
      </c>
      <c r="H4028">
        <v>19458798880</v>
      </c>
      <c r="I4028" t="s">
        <v>5947</v>
      </c>
      <c r="J4028" t="s">
        <v>7291</v>
      </c>
      <c r="K4028">
        <v>2485.4</v>
      </c>
      <c r="L4028" s="12" t="s">
        <v>9582</v>
      </c>
      <c r="M4028" s="10" t="s">
        <v>11137</v>
      </c>
      <c r="N4028">
        <v>4027</v>
      </c>
      <c r="O4028">
        <v>45148</v>
      </c>
      <c r="P4028" t="s">
        <v>11403</v>
      </c>
      <c r="Q4028" s="16">
        <v>1424.27</v>
      </c>
      <c r="R4028">
        <v>3909.67</v>
      </c>
      <c r="S4028">
        <v>57</v>
      </c>
      <c r="T4028">
        <v>4027</v>
      </c>
      <c r="U4028">
        <v>46798.41</v>
      </c>
      <c r="V4028" t="s">
        <v>11411</v>
      </c>
      <c r="W4028">
        <v>7.38</v>
      </c>
      <c r="X4028">
        <v>12</v>
      </c>
      <c r="Y4028" t="s">
        <v>11623</v>
      </c>
      <c r="Z4028" t="s">
        <v>12010</v>
      </c>
      <c r="AA4028">
        <v>4027</v>
      </c>
      <c r="AB4028" t="s">
        <v>12017</v>
      </c>
      <c r="AC4028">
        <v>3060.63</v>
      </c>
      <c r="AD4028">
        <v>3624.83</v>
      </c>
      <c r="AE4028">
        <v>181.24</v>
      </c>
      <c r="AF4028" t="s">
        <v>11200</v>
      </c>
      <c r="AG4028" t="s">
        <v>11364</v>
      </c>
      <c r="AH4028">
        <v>3721</v>
      </c>
      <c r="AI4028">
        <v>4027</v>
      </c>
      <c r="AJ4028" t="s">
        <v>11048</v>
      </c>
      <c r="AK4028" t="s">
        <v>12027</v>
      </c>
      <c r="AL4028" t="s">
        <v>12031</v>
      </c>
      <c r="AM4028" t="s">
        <v>11099</v>
      </c>
      <c r="AN4028">
        <v>1</v>
      </c>
      <c r="AO4028" s="10" t="s">
        <v>12041</v>
      </c>
      <c r="AP4028" t="str" cm="1">
        <f t="array" ref="AP4028">_xlfn.IFS(
  Table1[[#This Row],[Age]]&lt;=25, "18-25",
  Table1[[#This Row],[Age]]&lt;=35, "26-35",
  Table1[[#This Row],[Age]]&lt;=45, "36-45",
  Table1[[#This Row],[Age]]&lt;=60, "46-60",
  TRUE, "60+")</f>
        <v>18-25</v>
      </c>
    </row>
    <row r="4029" spans="1:42" x14ac:dyDescent="0.3">
      <c r="A4029">
        <v>4028</v>
      </c>
      <c r="B4029" t="s">
        <v>21</v>
      </c>
      <c r="C4029" t="s">
        <v>69</v>
      </c>
      <c r="D4029">
        <v>30</v>
      </c>
      <c r="E4029" t="s">
        <v>106</v>
      </c>
      <c r="F4029" t="s">
        <v>4135</v>
      </c>
      <c r="G4029" t="s">
        <v>5114</v>
      </c>
      <c r="H4029">
        <v>19458798881</v>
      </c>
      <c r="I4029" t="s">
        <v>5574</v>
      </c>
      <c r="J4029" t="s">
        <v>7291</v>
      </c>
      <c r="K4029">
        <v>6847.78</v>
      </c>
      <c r="L4029" s="12" t="s">
        <v>10454</v>
      </c>
      <c r="M4029" s="10" t="s">
        <v>11219</v>
      </c>
      <c r="N4029">
        <v>4028</v>
      </c>
      <c r="O4029">
        <v>45185</v>
      </c>
      <c r="P4029" t="s">
        <v>11404</v>
      </c>
      <c r="Q4029" s="16">
        <v>1954.18</v>
      </c>
      <c r="R4029">
        <v>4893.6000000000004</v>
      </c>
      <c r="S4029">
        <v>38</v>
      </c>
      <c r="T4029">
        <v>4028</v>
      </c>
      <c r="U4029">
        <v>6482.13</v>
      </c>
      <c r="V4029" t="s">
        <v>11412</v>
      </c>
      <c r="W4029">
        <v>6.37</v>
      </c>
      <c r="X4029">
        <v>12</v>
      </c>
      <c r="Y4029" t="s">
        <v>11769</v>
      </c>
      <c r="Z4029" t="s">
        <v>12011</v>
      </c>
      <c r="AA4029">
        <v>4028</v>
      </c>
      <c r="AB4029" t="s">
        <v>12017</v>
      </c>
      <c r="AC4029">
        <v>6790.54</v>
      </c>
      <c r="AD4029">
        <v>885.88</v>
      </c>
      <c r="AE4029">
        <v>44.29</v>
      </c>
      <c r="AF4029" t="s">
        <v>11205</v>
      </c>
      <c r="AG4029" t="s">
        <v>11047</v>
      </c>
      <c r="AH4029">
        <v>2428</v>
      </c>
      <c r="AI4029">
        <v>4028</v>
      </c>
      <c r="AJ4029" t="s">
        <v>11101</v>
      </c>
      <c r="AK4029" t="s">
        <v>12029</v>
      </c>
      <c r="AL4029" t="s">
        <v>12031</v>
      </c>
      <c r="AM4029" t="s">
        <v>11063</v>
      </c>
      <c r="AN4029">
        <v>1</v>
      </c>
      <c r="AO4029" s="10" t="s">
        <v>12042</v>
      </c>
      <c r="AP4029" t="str" cm="1">
        <f t="array" ref="AP4029">_xlfn.IFS(
  Table1[[#This Row],[Age]]&lt;=25, "18-25",
  Table1[[#This Row],[Age]]&lt;=35, "26-35",
  Table1[[#This Row],[Age]]&lt;=45, "36-45",
  Table1[[#This Row],[Age]]&lt;=60, "46-60",
  TRUE, "60+")</f>
        <v>26-35</v>
      </c>
    </row>
    <row r="4030" spans="1:42" x14ac:dyDescent="0.3">
      <c r="A4030">
        <v>4029</v>
      </c>
      <c r="B4030" t="s">
        <v>43</v>
      </c>
      <c r="C4030" t="s">
        <v>65</v>
      </c>
      <c r="D4030">
        <v>38</v>
      </c>
      <c r="E4030" t="s">
        <v>104</v>
      </c>
      <c r="F4030" t="s">
        <v>4136</v>
      </c>
      <c r="G4030" t="s">
        <v>5126</v>
      </c>
      <c r="H4030">
        <v>19458798882</v>
      </c>
      <c r="I4030" t="s">
        <v>6736</v>
      </c>
      <c r="J4030" t="s">
        <v>7291</v>
      </c>
      <c r="K4030">
        <v>2057.0100000000002</v>
      </c>
      <c r="L4030" s="12" t="s">
        <v>10455</v>
      </c>
      <c r="M4030" s="10" t="s">
        <v>11247</v>
      </c>
      <c r="N4030">
        <v>4029</v>
      </c>
      <c r="O4030">
        <v>45003</v>
      </c>
      <c r="P4030" t="s">
        <v>11404</v>
      </c>
      <c r="Q4030" s="16">
        <v>1290</v>
      </c>
      <c r="R4030">
        <v>3347.01</v>
      </c>
      <c r="S4030">
        <v>77</v>
      </c>
      <c r="T4030">
        <v>4029</v>
      </c>
      <c r="U4030">
        <v>35505.21</v>
      </c>
      <c r="V4030" t="s">
        <v>11413</v>
      </c>
      <c r="W4030">
        <v>8.32</v>
      </c>
      <c r="X4030">
        <v>24</v>
      </c>
      <c r="Y4030" t="s">
        <v>8896</v>
      </c>
      <c r="Z4030" t="s">
        <v>12010</v>
      </c>
      <c r="AA4030">
        <v>4029</v>
      </c>
      <c r="AB4030" t="s">
        <v>12016</v>
      </c>
      <c r="AC4030">
        <v>8546.2000000000007</v>
      </c>
      <c r="AD4030">
        <v>361.42</v>
      </c>
      <c r="AE4030">
        <v>18.07</v>
      </c>
      <c r="AF4030" t="s">
        <v>11383</v>
      </c>
      <c r="AG4030" t="s">
        <v>11245</v>
      </c>
      <c r="AH4030">
        <v>1697</v>
      </c>
      <c r="AI4030">
        <v>4029</v>
      </c>
      <c r="AJ4030" t="s">
        <v>11160</v>
      </c>
      <c r="AK4030" t="s">
        <v>12028</v>
      </c>
      <c r="AL4030" t="s">
        <v>12031</v>
      </c>
      <c r="AM4030" t="s">
        <v>11280</v>
      </c>
      <c r="AN4030">
        <v>1</v>
      </c>
      <c r="AO4030" s="10" t="s">
        <v>12047</v>
      </c>
      <c r="AP4030" t="str" cm="1">
        <f t="array" ref="AP4030">_xlfn.IFS(
  Table1[[#This Row],[Age]]&lt;=25, "18-25",
  Table1[[#This Row],[Age]]&lt;=35, "26-35",
  Table1[[#This Row],[Age]]&lt;=45, "36-45",
  Table1[[#This Row],[Age]]&lt;=60, "46-60",
  TRUE, "60+")</f>
        <v>36-45</v>
      </c>
    </row>
    <row r="4031" spans="1:42" x14ac:dyDescent="0.3">
      <c r="A4031">
        <v>4030</v>
      </c>
      <c r="B4031" t="s">
        <v>34</v>
      </c>
      <c r="C4031" t="s">
        <v>91</v>
      </c>
      <c r="D4031">
        <v>52</v>
      </c>
      <c r="E4031" t="s">
        <v>105</v>
      </c>
      <c r="F4031" t="s">
        <v>4137</v>
      </c>
      <c r="G4031" t="s">
        <v>5119</v>
      </c>
      <c r="H4031">
        <v>19458798883</v>
      </c>
      <c r="I4031" t="s">
        <v>5226</v>
      </c>
      <c r="J4031" t="s">
        <v>7292</v>
      </c>
      <c r="K4031">
        <v>2386.08</v>
      </c>
      <c r="L4031" s="12" t="s">
        <v>10456</v>
      </c>
      <c r="M4031" s="10" t="s">
        <v>11179</v>
      </c>
      <c r="N4031">
        <v>4030</v>
      </c>
      <c r="O4031">
        <v>45001</v>
      </c>
      <c r="P4031" t="s">
        <v>11404</v>
      </c>
      <c r="Q4031" s="16">
        <v>1927.83</v>
      </c>
      <c r="R4031">
        <v>4313.91</v>
      </c>
      <c r="S4031">
        <v>15</v>
      </c>
      <c r="T4031">
        <v>4030</v>
      </c>
      <c r="U4031">
        <v>12659.99</v>
      </c>
      <c r="V4031" t="s">
        <v>11413</v>
      </c>
      <c r="W4031">
        <v>5.79</v>
      </c>
      <c r="X4031">
        <v>36</v>
      </c>
      <c r="Y4031" t="s">
        <v>8895</v>
      </c>
      <c r="Z4031" t="s">
        <v>12011</v>
      </c>
      <c r="AA4031">
        <v>4030</v>
      </c>
      <c r="AB4031" t="s">
        <v>12016</v>
      </c>
      <c r="AC4031">
        <v>6018.35</v>
      </c>
      <c r="AD4031">
        <v>3357.74</v>
      </c>
      <c r="AE4031">
        <v>167.89</v>
      </c>
      <c r="AF4031" t="s">
        <v>11333</v>
      </c>
      <c r="AG4031" t="s">
        <v>11276</v>
      </c>
      <c r="AH4031">
        <v>7541</v>
      </c>
      <c r="AI4031">
        <v>4030</v>
      </c>
      <c r="AJ4031" t="s">
        <v>11210</v>
      </c>
      <c r="AK4031" t="s">
        <v>12028</v>
      </c>
      <c r="AL4031" t="s">
        <v>12032</v>
      </c>
      <c r="AM4031" t="s">
        <v>11269</v>
      </c>
      <c r="AN4031">
        <v>1</v>
      </c>
      <c r="AO4031" s="10" t="s">
        <v>12047</v>
      </c>
      <c r="AP4031" t="str" cm="1">
        <f t="array" ref="AP4031">_xlfn.IFS(
  Table1[[#This Row],[Age]]&lt;=25, "18-25",
  Table1[[#This Row],[Age]]&lt;=35, "26-35",
  Table1[[#This Row],[Age]]&lt;=45, "36-45",
  Table1[[#This Row],[Age]]&lt;=60, "46-60",
  TRUE, "60+")</f>
        <v>46-60</v>
      </c>
    </row>
    <row r="4032" spans="1:42" x14ac:dyDescent="0.3">
      <c r="A4032">
        <v>4031</v>
      </c>
      <c r="B4032" t="s">
        <v>41</v>
      </c>
      <c r="C4032" t="s">
        <v>72</v>
      </c>
      <c r="D4032">
        <v>22</v>
      </c>
      <c r="E4032" t="s">
        <v>106</v>
      </c>
      <c r="F4032" t="s">
        <v>4138</v>
      </c>
      <c r="G4032" t="s">
        <v>5109</v>
      </c>
      <c r="H4032">
        <v>19458798884</v>
      </c>
      <c r="I4032" t="s">
        <v>6458</v>
      </c>
      <c r="J4032" t="s">
        <v>7291</v>
      </c>
      <c r="K4032">
        <v>9985.6</v>
      </c>
      <c r="L4032" s="12" t="s">
        <v>9139</v>
      </c>
      <c r="M4032" s="10" t="s">
        <v>11112</v>
      </c>
      <c r="N4032">
        <v>4031</v>
      </c>
      <c r="O4032">
        <v>45148</v>
      </c>
      <c r="P4032" t="s">
        <v>11403</v>
      </c>
      <c r="Q4032" s="16">
        <v>662.67</v>
      </c>
      <c r="R4032">
        <v>9322.93</v>
      </c>
      <c r="S4032">
        <v>28</v>
      </c>
      <c r="T4032">
        <v>4031</v>
      </c>
      <c r="U4032">
        <v>45150.8</v>
      </c>
      <c r="V4032" t="s">
        <v>11413</v>
      </c>
      <c r="W4032">
        <v>1.54</v>
      </c>
      <c r="X4032">
        <v>24</v>
      </c>
      <c r="Y4032" t="s">
        <v>10390</v>
      </c>
      <c r="Z4032" t="s">
        <v>12010</v>
      </c>
      <c r="AA4032">
        <v>4031</v>
      </c>
      <c r="AB4032" t="s">
        <v>12016</v>
      </c>
      <c r="AC4032">
        <v>3523.17</v>
      </c>
      <c r="AD4032">
        <v>411.52</v>
      </c>
      <c r="AE4032">
        <v>20.58</v>
      </c>
      <c r="AF4032" t="s">
        <v>11264</v>
      </c>
      <c r="AG4032" t="s">
        <v>11220</v>
      </c>
      <c r="AH4032">
        <v>1951</v>
      </c>
      <c r="AI4032">
        <v>4031</v>
      </c>
      <c r="AJ4032" t="s">
        <v>11192</v>
      </c>
      <c r="AK4032" t="s">
        <v>12028</v>
      </c>
      <c r="AL4032" t="s">
        <v>12032</v>
      </c>
      <c r="AM4032" t="s">
        <v>11158</v>
      </c>
      <c r="AN4032">
        <v>1</v>
      </c>
      <c r="AO4032" s="10" t="s">
        <v>12041</v>
      </c>
      <c r="AP4032" t="str" cm="1">
        <f t="array" ref="AP4032">_xlfn.IFS(
  Table1[[#This Row],[Age]]&lt;=25, "18-25",
  Table1[[#This Row],[Age]]&lt;=35, "26-35",
  Table1[[#This Row],[Age]]&lt;=45, "36-45",
  Table1[[#This Row],[Age]]&lt;=60, "46-60",
  TRUE, "60+")</f>
        <v>18-25</v>
      </c>
    </row>
    <row r="4033" spans="1:42" x14ac:dyDescent="0.3">
      <c r="A4033">
        <v>4032</v>
      </c>
      <c r="B4033" t="s">
        <v>32</v>
      </c>
      <c r="C4033" t="s">
        <v>58</v>
      </c>
      <c r="D4033">
        <v>69</v>
      </c>
      <c r="E4033" t="s">
        <v>106</v>
      </c>
      <c r="F4033" t="s">
        <v>4139</v>
      </c>
      <c r="G4033" t="s">
        <v>5134</v>
      </c>
      <c r="H4033">
        <v>19458798885</v>
      </c>
      <c r="I4033" t="s">
        <v>5772</v>
      </c>
      <c r="J4033" t="s">
        <v>7292</v>
      </c>
      <c r="K4033">
        <v>8897.82</v>
      </c>
      <c r="L4033" s="12" t="s">
        <v>10457</v>
      </c>
      <c r="M4033" s="10" t="s">
        <v>11236</v>
      </c>
      <c r="N4033">
        <v>4032</v>
      </c>
      <c r="O4033">
        <v>45127</v>
      </c>
      <c r="P4033" t="s">
        <v>11403</v>
      </c>
      <c r="Q4033" s="16">
        <v>4117.58</v>
      </c>
      <c r="R4033">
        <v>13015.4</v>
      </c>
      <c r="S4033">
        <v>13</v>
      </c>
      <c r="T4033">
        <v>4032</v>
      </c>
      <c r="U4033">
        <v>10823.95</v>
      </c>
      <c r="V4033" t="s">
        <v>11413</v>
      </c>
      <c r="W4033">
        <v>3.33</v>
      </c>
      <c r="X4033">
        <v>36</v>
      </c>
      <c r="Y4033" t="s">
        <v>9802</v>
      </c>
      <c r="Z4033" t="s">
        <v>12010</v>
      </c>
      <c r="AA4033">
        <v>4032</v>
      </c>
      <c r="AB4033" t="s">
        <v>12015</v>
      </c>
      <c r="AC4033">
        <v>3562.45</v>
      </c>
      <c r="AD4033">
        <v>4334.04</v>
      </c>
      <c r="AE4033">
        <v>216.7</v>
      </c>
      <c r="AF4033" t="s">
        <v>11317</v>
      </c>
      <c r="AG4033" t="s">
        <v>11125</v>
      </c>
      <c r="AH4033">
        <v>7677</v>
      </c>
      <c r="AI4033">
        <v>4032</v>
      </c>
      <c r="AJ4033" t="s">
        <v>11081</v>
      </c>
      <c r="AK4033" t="s">
        <v>12027</v>
      </c>
      <c r="AL4033" t="s">
        <v>12032</v>
      </c>
      <c r="AM4033" t="s">
        <v>11294</v>
      </c>
      <c r="AN4033">
        <v>1</v>
      </c>
      <c r="AO4033" s="10" t="s">
        <v>12038</v>
      </c>
      <c r="AP4033" t="str" cm="1">
        <f t="array" ref="AP4033">_xlfn.IFS(
  Table1[[#This Row],[Age]]&lt;=25, "18-25",
  Table1[[#This Row],[Age]]&lt;=35, "26-35",
  Table1[[#This Row],[Age]]&lt;=45, "36-45",
  Table1[[#This Row],[Age]]&lt;=60, "46-60",
  TRUE, "60+")</f>
        <v>60+</v>
      </c>
    </row>
    <row r="4034" spans="1:42" x14ac:dyDescent="0.3">
      <c r="A4034">
        <v>4033</v>
      </c>
      <c r="B4034" t="s">
        <v>41</v>
      </c>
      <c r="C4034" t="s">
        <v>62</v>
      </c>
      <c r="D4034">
        <v>25</v>
      </c>
      <c r="E4034" t="s">
        <v>106</v>
      </c>
      <c r="F4034" t="s">
        <v>4140</v>
      </c>
      <c r="G4034" t="s">
        <v>5147</v>
      </c>
      <c r="H4034">
        <v>19458798886</v>
      </c>
      <c r="I4034" t="s">
        <v>5889</v>
      </c>
      <c r="J4034" t="s">
        <v>7291</v>
      </c>
      <c r="K4034">
        <v>7001.68</v>
      </c>
      <c r="L4034" s="12" t="s">
        <v>10458</v>
      </c>
      <c r="M4034" s="10" t="s">
        <v>11332</v>
      </c>
      <c r="N4034">
        <v>4033</v>
      </c>
      <c r="O4034">
        <v>45148</v>
      </c>
      <c r="P4034" t="s">
        <v>11402</v>
      </c>
      <c r="Q4034" s="16">
        <v>4818.6499999999996</v>
      </c>
      <c r="R4034">
        <v>2183.0300000000002</v>
      </c>
      <c r="S4034">
        <v>35</v>
      </c>
      <c r="T4034">
        <v>4033</v>
      </c>
      <c r="U4034">
        <v>7863.64</v>
      </c>
      <c r="V4034" t="s">
        <v>11413</v>
      </c>
      <c r="W4034">
        <v>9.84</v>
      </c>
      <c r="X4034">
        <v>36</v>
      </c>
      <c r="Y4034" t="s">
        <v>11928</v>
      </c>
      <c r="Z4034" t="s">
        <v>12012</v>
      </c>
      <c r="AA4034">
        <v>4033</v>
      </c>
      <c r="AB4034" t="s">
        <v>12016</v>
      </c>
      <c r="AC4034">
        <v>1324.94</v>
      </c>
      <c r="AD4034">
        <v>1655.96</v>
      </c>
      <c r="AE4034">
        <v>82.8</v>
      </c>
      <c r="AF4034" t="s">
        <v>11141</v>
      </c>
      <c r="AG4034" t="s">
        <v>11212</v>
      </c>
      <c r="AH4034">
        <v>5576</v>
      </c>
      <c r="AI4034">
        <v>4033</v>
      </c>
      <c r="AJ4034" t="s">
        <v>11268</v>
      </c>
      <c r="AK4034" t="s">
        <v>12028</v>
      </c>
      <c r="AL4034" t="s">
        <v>12032</v>
      </c>
      <c r="AM4034" t="s">
        <v>11215</v>
      </c>
      <c r="AN4034">
        <v>1</v>
      </c>
      <c r="AO4034" s="10" t="s">
        <v>12041</v>
      </c>
      <c r="AP4034" t="str" cm="1">
        <f t="array" ref="AP4034">_xlfn.IFS(
  Table1[[#This Row],[Age]]&lt;=25, "18-25",
  Table1[[#This Row],[Age]]&lt;=35, "26-35",
  Table1[[#This Row],[Age]]&lt;=45, "36-45",
  Table1[[#This Row],[Age]]&lt;=60, "46-60",
  TRUE, "60+")</f>
        <v>18-25</v>
      </c>
    </row>
    <row r="4035" spans="1:42" x14ac:dyDescent="0.3">
      <c r="A4035">
        <v>4034</v>
      </c>
      <c r="B4035" t="s">
        <v>10</v>
      </c>
      <c r="C4035" t="s">
        <v>89</v>
      </c>
      <c r="D4035">
        <v>19</v>
      </c>
      <c r="E4035" t="s">
        <v>105</v>
      </c>
      <c r="F4035" t="s">
        <v>4141</v>
      </c>
      <c r="G4035" t="s">
        <v>5143</v>
      </c>
      <c r="H4035">
        <v>19458798887</v>
      </c>
      <c r="I4035" t="s">
        <v>5398</v>
      </c>
      <c r="J4035" t="s">
        <v>7291</v>
      </c>
      <c r="K4035">
        <v>3226.05</v>
      </c>
      <c r="L4035" s="12" t="s">
        <v>10410</v>
      </c>
      <c r="M4035" s="10" t="s">
        <v>11349</v>
      </c>
      <c r="N4035">
        <v>4034</v>
      </c>
      <c r="O4035">
        <v>45019</v>
      </c>
      <c r="P4035" t="s">
        <v>11404</v>
      </c>
      <c r="Q4035" s="16">
        <v>3299.11</v>
      </c>
      <c r="R4035">
        <v>6525.16</v>
      </c>
      <c r="S4035">
        <v>2</v>
      </c>
      <c r="T4035">
        <v>4034</v>
      </c>
      <c r="U4035">
        <v>22496.93</v>
      </c>
      <c r="V4035" t="s">
        <v>11413</v>
      </c>
      <c r="W4035">
        <v>8.66</v>
      </c>
      <c r="X4035">
        <v>48</v>
      </c>
      <c r="Y4035" t="s">
        <v>11539</v>
      </c>
      <c r="Z4035" t="s">
        <v>12010</v>
      </c>
      <c r="AA4035">
        <v>4034</v>
      </c>
      <c r="AB4035" t="s">
        <v>12016</v>
      </c>
      <c r="AC4035">
        <v>1050.33</v>
      </c>
      <c r="AD4035">
        <v>1163.7</v>
      </c>
      <c r="AE4035">
        <v>58.18</v>
      </c>
      <c r="AF4035" t="s">
        <v>11095</v>
      </c>
      <c r="AG4035" t="s">
        <v>11398</v>
      </c>
      <c r="AH4035">
        <v>7880</v>
      </c>
      <c r="AI4035">
        <v>4034</v>
      </c>
      <c r="AJ4035" t="s">
        <v>11047</v>
      </c>
      <c r="AK4035" t="s">
        <v>12029</v>
      </c>
      <c r="AL4035" t="s">
        <v>12031</v>
      </c>
      <c r="AM4035" t="s">
        <v>11258</v>
      </c>
      <c r="AN4035">
        <v>1</v>
      </c>
      <c r="AO4035" s="10" t="s">
        <v>12037</v>
      </c>
      <c r="AP4035" t="str" cm="1">
        <f t="array" ref="AP4035">_xlfn.IFS(
  Table1[[#This Row],[Age]]&lt;=25, "18-25",
  Table1[[#This Row],[Age]]&lt;=35, "26-35",
  Table1[[#This Row],[Age]]&lt;=45, "36-45",
  Table1[[#This Row],[Age]]&lt;=60, "46-60",
  TRUE, "60+")</f>
        <v>18-25</v>
      </c>
    </row>
    <row r="4036" spans="1:42" x14ac:dyDescent="0.3">
      <c r="A4036">
        <v>4035</v>
      </c>
      <c r="B4036" t="s">
        <v>46</v>
      </c>
      <c r="C4036" t="s">
        <v>59</v>
      </c>
      <c r="D4036">
        <v>41</v>
      </c>
      <c r="E4036" t="s">
        <v>105</v>
      </c>
      <c r="F4036" t="s">
        <v>4142</v>
      </c>
      <c r="G4036" t="s">
        <v>5148</v>
      </c>
      <c r="H4036">
        <v>19458798888</v>
      </c>
      <c r="I4036" t="s">
        <v>6304</v>
      </c>
      <c r="J4036" t="s">
        <v>7291</v>
      </c>
      <c r="K4036">
        <v>5413.51</v>
      </c>
      <c r="L4036" s="12" t="s">
        <v>8214</v>
      </c>
      <c r="M4036" s="10" t="s">
        <v>11087</v>
      </c>
      <c r="N4036">
        <v>4035</v>
      </c>
      <c r="O4036">
        <v>44964</v>
      </c>
      <c r="P4036" t="s">
        <v>11404</v>
      </c>
      <c r="Q4036" s="16">
        <v>4044.82</v>
      </c>
      <c r="R4036">
        <v>1368.69</v>
      </c>
      <c r="S4036">
        <v>61</v>
      </c>
      <c r="T4036">
        <v>4035</v>
      </c>
      <c r="U4036">
        <v>25337.360000000001</v>
      </c>
      <c r="V4036" t="s">
        <v>11413</v>
      </c>
      <c r="W4036">
        <v>9.35</v>
      </c>
      <c r="X4036">
        <v>60</v>
      </c>
      <c r="Y4036" t="s">
        <v>11688</v>
      </c>
      <c r="Z4036" t="s">
        <v>12011</v>
      </c>
      <c r="AA4036">
        <v>4035</v>
      </c>
      <c r="AB4036" t="s">
        <v>12015</v>
      </c>
      <c r="AC4036">
        <v>2153.98</v>
      </c>
      <c r="AD4036">
        <v>2138.61</v>
      </c>
      <c r="AE4036">
        <v>106.93</v>
      </c>
      <c r="AF4036" t="s">
        <v>11145</v>
      </c>
      <c r="AG4036" t="s">
        <v>11138</v>
      </c>
      <c r="AH4036">
        <v>9499</v>
      </c>
      <c r="AI4036">
        <v>4035</v>
      </c>
      <c r="AJ4036" t="s">
        <v>11126</v>
      </c>
      <c r="AK4036" t="s">
        <v>12028</v>
      </c>
      <c r="AL4036" t="s">
        <v>12031</v>
      </c>
      <c r="AM4036" t="s">
        <v>11378</v>
      </c>
      <c r="AN4036">
        <v>1</v>
      </c>
      <c r="AO4036" s="10" t="s">
        <v>12045</v>
      </c>
      <c r="AP4036" t="str" cm="1">
        <f t="array" ref="AP4036">_xlfn.IFS(
  Table1[[#This Row],[Age]]&lt;=25, "18-25",
  Table1[[#This Row],[Age]]&lt;=35, "26-35",
  Table1[[#This Row],[Age]]&lt;=45, "36-45",
  Table1[[#This Row],[Age]]&lt;=60, "46-60",
  TRUE, "60+")</f>
        <v>36-45</v>
      </c>
    </row>
    <row r="4037" spans="1:42" x14ac:dyDescent="0.3">
      <c r="A4037">
        <v>4036</v>
      </c>
      <c r="B4037" t="s">
        <v>21</v>
      </c>
      <c r="C4037" t="s">
        <v>81</v>
      </c>
      <c r="D4037">
        <v>59</v>
      </c>
      <c r="E4037" t="s">
        <v>104</v>
      </c>
      <c r="F4037" t="s">
        <v>4143</v>
      </c>
      <c r="G4037" t="s">
        <v>5121</v>
      </c>
      <c r="H4037">
        <v>19458798889</v>
      </c>
      <c r="I4037" t="s">
        <v>6095</v>
      </c>
      <c r="J4037" t="s">
        <v>7291</v>
      </c>
      <c r="K4037">
        <v>1353.5</v>
      </c>
      <c r="L4037" s="12" t="s">
        <v>10333</v>
      </c>
      <c r="M4037" s="10" t="s">
        <v>11040</v>
      </c>
      <c r="N4037">
        <v>4036</v>
      </c>
      <c r="O4037">
        <v>45160</v>
      </c>
      <c r="P4037" t="s">
        <v>11403</v>
      </c>
      <c r="Q4037" s="16">
        <v>1148.1199999999999</v>
      </c>
      <c r="R4037">
        <v>2501.62</v>
      </c>
      <c r="S4037">
        <v>65</v>
      </c>
      <c r="T4037">
        <v>4036</v>
      </c>
      <c r="U4037">
        <v>41127.449999999997</v>
      </c>
      <c r="V4037" t="s">
        <v>11411</v>
      </c>
      <c r="W4037">
        <v>1.88</v>
      </c>
      <c r="X4037">
        <v>12</v>
      </c>
      <c r="Y4037" t="s">
        <v>11639</v>
      </c>
      <c r="Z4037" t="s">
        <v>12012</v>
      </c>
      <c r="AA4037">
        <v>4036</v>
      </c>
      <c r="AB4037" t="s">
        <v>12015</v>
      </c>
      <c r="AC4037">
        <v>9936.9500000000007</v>
      </c>
      <c r="AD4037">
        <v>2414.84</v>
      </c>
      <c r="AE4037">
        <v>120.74</v>
      </c>
      <c r="AF4037" t="s">
        <v>11196</v>
      </c>
      <c r="AG4037" t="s">
        <v>11160</v>
      </c>
      <c r="AH4037">
        <v>8350</v>
      </c>
      <c r="AI4037">
        <v>4036</v>
      </c>
      <c r="AJ4037" t="s">
        <v>11035</v>
      </c>
      <c r="AK4037" t="s">
        <v>12029</v>
      </c>
      <c r="AL4037" t="s">
        <v>12032</v>
      </c>
      <c r="AM4037" t="s">
        <v>11203</v>
      </c>
      <c r="AN4037">
        <v>-1</v>
      </c>
      <c r="AO4037" s="10" t="s">
        <v>12041</v>
      </c>
      <c r="AP4037" t="str" cm="1">
        <f t="array" ref="AP4037">_xlfn.IFS(
  Table1[[#This Row],[Age]]&lt;=25, "18-25",
  Table1[[#This Row],[Age]]&lt;=35, "26-35",
  Table1[[#This Row],[Age]]&lt;=45, "36-45",
  Table1[[#This Row],[Age]]&lt;=60, "46-60",
  TRUE, "60+")</f>
        <v>46-60</v>
      </c>
    </row>
    <row r="4038" spans="1:42" x14ac:dyDescent="0.3">
      <c r="A4038">
        <v>4037</v>
      </c>
      <c r="B4038" t="s">
        <v>23</v>
      </c>
      <c r="C4038" t="s">
        <v>85</v>
      </c>
      <c r="D4038">
        <v>33</v>
      </c>
      <c r="E4038" t="s">
        <v>105</v>
      </c>
      <c r="F4038" t="s">
        <v>4144</v>
      </c>
      <c r="G4038" t="s">
        <v>5130</v>
      </c>
      <c r="H4038">
        <v>19458798890</v>
      </c>
      <c r="I4038" t="s">
        <v>5917</v>
      </c>
      <c r="J4038" t="s">
        <v>7291</v>
      </c>
      <c r="K4038">
        <v>3406.12</v>
      </c>
      <c r="L4038" s="12" t="s">
        <v>10459</v>
      </c>
      <c r="M4038" s="10" t="s">
        <v>11198</v>
      </c>
      <c r="N4038">
        <v>4037</v>
      </c>
      <c r="O4038">
        <v>45047</v>
      </c>
      <c r="P4038" t="s">
        <v>11404</v>
      </c>
      <c r="Q4038" s="16">
        <v>323.14</v>
      </c>
      <c r="R4038">
        <v>3729.26</v>
      </c>
      <c r="S4038">
        <v>41</v>
      </c>
      <c r="T4038">
        <v>4037</v>
      </c>
      <c r="U4038">
        <v>38357.74</v>
      </c>
      <c r="V4038" t="s">
        <v>11413</v>
      </c>
      <c r="W4038">
        <v>3.23</v>
      </c>
      <c r="X4038">
        <v>12</v>
      </c>
      <c r="Y4038" t="s">
        <v>11956</v>
      </c>
      <c r="Z4038" t="s">
        <v>12011</v>
      </c>
      <c r="AA4038">
        <v>4037</v>
      </c>
      <c r="AB4038" t="s">
        <v>12015</v>
      </c>
      <c r="AC4038">
        <v>2766.08</v>
      </c>
      <c r="AD4038">
        <v>710.4</v>
      </c>
      <c r="AE4038">
        <v>35.520000000000003</v>
      </c>
      <c r="AF4038" t="s">
        <v>11143</v>
      </c>
      <c r="AG4038" t="s">
        <v>11091</v>
      </c>
      <c r="AH4038">
        <v>647</v>
      </c>
      <c r="AI4038">
        <v>4037</v>
      </c>
      <c r="AJ4038" t="s">
        <v>11310</v>
      </c>
      <c r="AK4038" t="s">
        <v>12029</v>
      </c>
      <c r="AL4038" t="s">
        <v>12031</v>
      </c>
      <c r="AM4038" t="s">
        <v>11241</v>
      </c>
      <c r="AN4038">
        <v>1</v>
      </c>
      <c r="AO4038" s="10" t="s">
        <v>12046</v>
      </c>
      <c r="AP4038" t="str" cm="1">
        <f t="array" ref="AP4038">_xlfn.IFS(
  Table1[[#This Row],[Age]]&lt;=25, "18-25",
  Table1[[#This Row],[Age]]&lt;=35, "26-35",
  Table1[[#This Row],[Age]]&lt;=45, "36-45",
  Table1[[#This Row],[Age]]&lt;=60, "46-60",
  TRUE, "60+")</f>
        <v>26-35</v>
      </c>
    </row>
    <row r="4039" spans="1:42" x14ac:dyDescent="0.3">
      <c r="A4039">
        <v>4038</v>
      </c>
      <c r="B4039" t="s">
        <v>4</v>
      </c>
      <c r="C4039" t="s">
        <v>81</v>
      </c>
      <c r="D4039">
        <v>21</v>
      </c>
      <c r="E4039" t="s">
        <v>106</v>
      </c>
      <c r="F4039" t="s">
        <v>4145</v>
      </c>
      <c r="G4039" t="s">
        <v>5146</v>
      </c>
      <c r="H4039">
        <v>19458798891</v>
      </c>
      <c r="I4039" t="s">
        <v>5872</v>
      </c>
      <c r="J4039" t="s">
        <v>7292</v>
      </c>
      <c r="K4039">
        <v>772.91</v>
      </c>
      <c r="L4039" s="12" t="s">
        <v>10460</v>
      </c>
      <c r="M4039" s="10" t="s">
        <v>11134</v>
      </c>
      <c r="N4039">
        <v>4038</v>
      </c>
      <c r="O4039">
        <v>44975</v>
      </c>
      <c r="P4039" t="s">
        <v>11402</v>
      </c>
      <c r="Q4039" s="16">
        <v>3139.29</v>
      </c>
      <c r="R4039">
        <v>-2366.38</v>
      </c>
      <c r="S4039">
        <v>96</v>
      </c>
      <c r="T4039">
        <v>4038</v>
      </c>
      <c r="U4039">
        <v>17085.169999999998</v>
      </c>
      <c r="V4039" t="s">
        <v>11412</v>
      </c>
      <c r="W4039">
        <v>1.57</v>
      </c>
      <c r="X4039">
        <v>24</v>
      </c>
      <c r="Y4039" t="s">
        <v>11760</v>
      </c>
      <c r="Z4039" t="s">
        <v>12011</v>
      </c>
      <c r="AA4039">
        <v>4038</v>
      </c>
      <c r="AB4039" t="s">
        <v>12017</v>
      </c>
      <c r="AC4039">
        <v>5943.34</v>
      </c>
      <c r="AD4039">
        <v>4458.04</v>
      </c>
      <c r="AE4039">
        <v>222.9</v>
      </c>
      <c r="AF4039" t="s">
        <v>11391</v>
      </c>
      <c r="AG4039" t="s">
        <v>11132</v>
      </c>
      <c r="AH4039">
        <v>6881</v>
      </c>
      <c r="AI4039">
        <v>4038</v>
      </c>
      <c r="AJ4039" t="s">
        <v>11114</v>
      </c>
      <c r="AK4039" t="s">
        <v>12029</v>
      </c>
      <c r="AL4039" t="s">
        <v>12032</v>
      </c>
      <c r="AM4039" t="s">
        <v>11211</v>
      </c>
      <c r="AN4039">
        <v>1</v>
      </c>
      <c r="AO4039" s="10" t="s">
        <v>12045</v>
      </c>
      <c r="AP4039" t="str" cm="1">
        <f t="array" ref="AP4039">_xlfn.IFS(
  Table1[[#This Row],[Age]]&lt;=25, "18-25",
  Table1[[#This Row],[Age]]&lt;=35, "26-35",
  Table1[[#This Row],[Age]]&lt;=45, "36-45",
  Table1[[#This Row],[Age]]&lt;=60, "46-60",
  TRUE, "60+")</f>
        <v>18-25</v>
      </c>
    </row>
    <row r="4040" spans="1:42" x14ac:dyDescent="0.3">
      <c r="A4040">
        <v>4039</v>
      </c>
      <c r="B4040" t="s">
        <v>43</v>
      </c>
      <c r="C4040" t="s">
        <v>88</v>
      </c>
      <c r="D4040">
        <v>47</v>
      </c>
      <c r="E4040" t="s">
        <v>104</v>
      </c>
      <c r="F4040" t="s">
        <v>4146</v>
      </c>
      <c r="G4040" t="s">
        <v>5111</v>
      </c>
      <c r="H4040">
        <v>19458798892</v>
      </c>
      <c r="I4040" t="s">
        <v>6787</v>
      </c>
      <c r="J4040" t="s">
        <v>7291</v>
      </c>
      <c r="K4040">
        <v>6142.15</v>
      </c>
      <c r="L4040" s="12" t="s">
        <v>9142</v>
      </c>
      <c r="M4040" s="10" t="s">
        <v>11296</v>
      </c>
      <c r="N4040">
        <v>4039</v>
      </c>
      <c r="O4040">
        <v>44960</v>
      </c>
      <c r="P4040" t="s">
        <v>11404</v>
      </c>
      <c r="Q4040" s="16">
        <v>4089.72</v>
      </c>
      <c r="R4040">
        <v>10231.870000000001</v>
      </c>
      <c r="S4040">
        <v>94</v>
      </c>
      <c r="T4040">
        <v>4039</v>
      </c>
      <c r="U4040">
        <v>19862.54</v>
      </c>
      <c r="V4040" t="s">
        <v>11411</v>
      </c>
      <c r="W4040">
        <v>8.4</v>
      </c>
      <c r="X4040">
        <v>60</v>
      </c>
      <c r="Y4040" t="s">
        <v>11466</v>
      </c>
      <c r="Z4040" t="s">
        <v>12012</v>
      </c>
      <c r="AA4040">
        <v>4039</v>
      </c>
      <c r="AB4040" t="s">
        <v>12016</v>
      </c>
      <c r="AC4040">
        <v>2547.6</v>
      </c>
      <c r="AD4040">
        <v>887.83</v>
      </c>
      <c r="AE4040">
        <v>44.39</v>
      </c>
      <c r="AF4040" t="s">
        <v>11059</v>
      </c>
      <c r="AG4040" t="s">
        <v>11046</v>
      </c>
      <c r="AH4040">
        <v>5489</v>
      </c>
      <c r="AI4040">
        <v>4039</v>
      </c>
      <c r="AJ4040" t="s">
        <v>11080</v>
      </c>
      <c r="AK4040" t="s">
        <v>12027</v>
      </c>
      <c r="AL4040" t="s">
        <v>12031</v>
      </c>
      <c r="AM4040" t="s">
        <v>11310</v>
      </c>
      <c r="AN4040">
        <v>1</v>
      </c>
      <c r="AO4040" s="10" t="s">
        <v>12045</v>
      </c>
      <c r="AP4040" t="str" cm="1">
        <f t="array" ref="AP4040">_xlfn.IFS(
  Table1[[#This Row],[Age]]&lt;=25, "18-25",
  Table1[[#This Row],[Age]]&lt;=35, "26-35",
  Table1[[#This Row],[Age]]&lt;=45, "36-45",
  Table1[[#This Row],[Age]]&lt;=60, "46-60",
  TRUE, "60+")</f>
        <v>46-60</v>
      </c>
    </row>
    <row r="4041" spans="1:42" x14ac:dyDescent="0.3">
      <c r="A4041">
        <v>4040</v>
      </c>
      <c r="B4041" t="s">
        <v>23</v>
      </c>
      <c r="C4041" t="s">
        <v>79</v>
      </c>
      <c r="D4041">
        <v>63</v>
      </c>
      <c r="E4041" t="s">
        <v>105</v>
      </c>
      <c r="F4041" t="s">
        <v>4147</v>
      </c>
      <c r="G4041" t="s">
        <v>5140</v>
      </c>
      <c r="H4041">
        <v>19458798893</v>
      </c>
      <c r="I4041" t="s">
        <v>5542</v>
      </c>
      <c r="J4041" t="s">
        <v>7291</v>
      </c>
      <c r="K4041">
        <v>8589.2099999999991</v>
      </c>
      <c r="L4041" s="12" t="s">
        <v>10458</v>
      </c>
      <c r="M4041" s="10" t="s">
        <v>11203</v>
      </c>
      <c r="N4041">
        <v>4040</v>
      </c>
      <c r="O4041">
        <v>45080</v>
      </c>
      <c r="P4041" t="s">
        <v>11403</v>
      </c>
      <c r="Q4041" s="16">
        <v>4173.37</v>
      </c>
      <c r="R4041">
        <v>4415.84</v>
      </c>
      <c r="S4041">
        <v>86</v>
      </c>
      <c r="T4041">
        <v>4040</v>
      </c>
      <c r="U4041">
        <v>29256.85</v>
      </c>
      <c r="V4041" t="s">
        <v>11411</v>
      </c>
      <c r="W4041">
        <v>2.57</v>
      </c>
      <c r="X4041">
        <v>48</v>
      </c>
      <c r="Y4041" t="s">
        <v>10800</v>
      </c>
      <c r="Z4041" t="s">
        <v>12012</v>
      </c>
      <c r="AA4041">
        <v>4040</v>
      </c>
      <c r="AB4041" t="s">
        <v>12017</v>
      </c>
      <c r="AC4041">
        <v>8796.35</v>
      </c>
      <c r="AD4041">
        <v>2552.79</v>
      </c>
      <c r="AE4041">
        <v>127.64</v>
      </c>
      <c r="AF4041" t="s">
        <v>11146</v>
      </c>
      <c r="AG4041" t="s">
        <v>11067</v>
      </c>
      <c r="AH4041">
        <v>6839</v>
      </c>
      <c r="AI4041">
        <v>4040</v>
      </c>
      <c r="AJ4041" t="s">
        <v>11169</v>
      </c>
      <c r="AK4041" t="s">
        <v>12029</v>
      </c>
      <c r="AL4041" t="s">
        <v>12031</v>
      </c>
      <c r="AM4041" t="s">
        <v>11056</v>
      </c>
      <c r="AN4041">
        <v>1</v>
      </c>
      <c r="AO4041" s="10" t="s">
        <v>12043</v>
      </c>
      <c r="AP4041" t="str" cm="1">
        <f t="array" ref="AP4041">_xlfn.IFS(
  Table1[[#This Row],[Age]]&lt;=25, "18-25",
  Table1[[#This Row],[Age]]&lt;=35, "26-35",
  Table1[[#This Row],[Age]]&lt;=45, "36-45",
  Table1[[#This Row],[Age]]&lt;=60, "46-60",
  TRUE, "60+")</f>
        <v>60+</v>
      </c>
    </row>
    <row r="4042" spans="1:42" x14ac:dyDescent="0.3">
      <c r="A4042">
        <v>4041</v>
      </c>
      <c r="B4042" t="s">
        <v>3</v>
      </c>
      <c r="C4042" t="s">
        <v>59</v>
      </c>
      <c r="D4042">
        <v>47</v>
      </c>
      <c r="E4042" t="s">
        <v>106</v>
      </c>
      <c r="F4042" t="s">
        <v>4148</v>
      </c>
      <c r="G4042" t="s">
        <v>5115</v>
      </c>
      <c r="H4042">
        <v>19458798894</v>
      </c>
      <c r="I4042" t="s">
        <v>7131</v>
      </c>
      <c r="J4042" t="s">
        <v>7292</v>
      </c>
      <c r="K4042">
        <v>8114.56</v>
      </c>
      <c r="L4042" s="12" t="s">
        <v>9715</v>
      </c>
      <c r="M4042" s="10" t="s">
        <v>11059</v>
      </c>
      <c r="N4042">
        <v>4041</v>
      </c>
      <c r="O4042">
        <v>45056</v>
      </c>
      <c r="P4042" t="s">
        <v>11404</v>
      </c>
      <c r="Q4042" s="16">
        <v>2668.49</v>
      </c>
      <c r="R4042">
        <v>10783.05</v>
      </c>
      <c r="S4042">
        <v>4</v>
      </c>
      <c r="T4042">
        <v>4041</v>
      </c>
      <c r="U4042">
        <v>28027.23</v>
      </c>
      <c r="V4042" t="s">
        <v>11413</v>
      </c>
      <c r="W4042">
        <v>4.6900000000000004</v>
      </c>
      <c r="X4042">
        <v>12</v>
      </c>
      <c r="Y4042" t="s">
        <v>11961</v>
      </c>
      <c r="Z4042" t="s">
        <v>12011</v>
      </c>
      <c r="AA4042">
        <v>4041</v>
      </c>
      <c r="AB4042" t="s">
        <v>12016</v>
      </c>
      <c r="AC4042">
        <v>6955.74</v>
      </c>
      <c r="AD4042">
        <v>3005.21</v>
      </c>
      <c r="AE4042">
        <v>150.26</v>
      </c>
      <c r="AF4042" t="s">
        <v>11166</v>
      </c>
      <c r="AG4042" t="s">
        <v>11068</v>
      </c>
      <c r="AH4042">
        <v>4707</v>
      </c>
      <c r="AI4042">
        <v>4041</v>
      </c>
      <c r="AJ4042" t="s">
        <v>11364</v>
      </c>
      <c r="AK4042" t="s">
        <v>12028</v>
      </c>
      <c r="AL4042" t="s">
        <v>12031</v>
      </c>
      <c r="AM4042" t="s">
        <v>11183</v>
      </c>
      <c r="AN4042">
        <v>1</v>
      </c>
      <c r="AO4042" s="10" t="s">
        <v>12046</v>
      </c>
      <c r="AP4042" t="str" cm="1">
        <f t="array" ref="AP4042">_xlfn.IFS(
  Table1[[#This Row],[Age]]&lt;=25, "18-25",
  Table1[[#This Row],[Age]]&lt;=35, "26-35",
  Table1[[#This Row],[Age]]&lt;=45, "36-45",
  Table1[[#This Row],[Age]]&lt;=60, "46-60",
  TRUE, "60+")</f>
        <v>46-60</v>
      </c>
    </row>
    <row r="4043" spans="1:42" x14ac:dyDescent="0.3">
      <c r="A4043">
        <v>4042</v>
      </c>
      <c r="B4043" t="s">
        <v>36</v>
      </c>
      <c r="C4043" t="s">
        <v>65</v>
      </c>
      <c r="D4043">
        <v>52</v>
      </c>
      <c r="E4043" t="s">
        <v>106</v>
      </c>
      <c r="F4043" t="s">
        <v>4149</v>
      </c>
      <c r="G4043" t="s">
        <v>5134</v>
      </c>
      <c r="H4043">
        <v>19458798895</v>
      </c>
      <c r="I4043" t="s">
        <v>7132</v>
      </c>
      <c r="J4043" t="s">
        <v>7292</v>
      </c>
      <c r="K4043">
        <v>8575.2000000000007</v>
      </c>
      <c r="L4043" s="12" t="s">
        <v>10461</v>
      </c>
      <c r="M4043" s="10" t="s">
        <v>11242</v>
      </c>
      <c r="N4043">
        <v>4042</v>
      </c>
      <c r="O4043">
        <v>44982</v>
      </c>
      <c r="P4043" t="s">
        <v>11402</v>
      </c>
      <c r="Q4043" s="16">
        <v>3114.28</v>
      </c>
      <c r="R4043">
        <v>11689.48</v>
      </c>
      <c r="S4043">
        <v>53</v>
      </c>
      <c r="T4043">
        <v>4042</v>
      </c>
      <c r="U4043">
        <v>43240.28</v>
      </c>
      <c r="V4043" t="s">
        <v>11413</v>
      </c>
      <c r="W4043">
        <v>3.43</v>
      </c>
      <c r="X4043">
        <v>24</v>
      </c>
      <c r="Y4043" t="s">
        <v>11744</v>
      </c>
      <c r="Z4043" t="s">
        <v>12011</v>
      </c>
      <c r="AA4043">
        <v>4042</v>
      </c>
      <c r="AB4043" t="s">
        <v>12015</v>
      </c>
      <c r="AC4043">
        <v>7678.28</v>
      </c>
      <c r="AD4043">
        <v>3254.09</v>
      </c>
      <c r="AE4043">
        <v>162.69999999999999</v>
      </c>
      <c r="AF4043" t="s">
        <v>11249</v>
      </c>
      <c r="AG4043" t="s">
        <v>11140</v>
      </c>
      <c r="AH4043">
        <v>7855</v>
      </c>
      <c r="AI4043">
        <v>4042</v>
      </c>
      <c r="AJ4043" t="s">
        <v>11320</v>
      </c>
      <c r="AK4043" t="s">
        <v>12028</v>
      </c>
      <c r="AL4043" t="s">
        <v>12031</v>
      </c>
      <c r="AM4043" t="s">
        <v>11286</v>
      </c>
      <c r="AN4043">
        <v>1</v>
      </c>
      <c r="AO4043" s="10" t="s">
        <v>12045</v>
      </c>
      <c r="AP4043" t="str" cm="1">
        <f t="array" ref="AP4043">_xlfn.IFS(
  Table1[[#This Row],[Age]]&lt;=25, "18-25",
  Table1[[#This Row],[Age]]&lt;=35, "26-35",
  Table1[[#This Row],[Age]]&lt;=45, "36-45",
  Table1[[#This Row],[Age]]&lt;=60, "46-60",
  TRUE, "60+")</f>
        <v>46-60</v>
      </c>
    </row>
    <row r="4044" spans="1:42" x14ac:dyDescent="0.3">
      <c r="A4044">
        <v>4043</v>
      </c>
      <c r="B4044" t="s">
        <v>32</v>
      </c>
      <c r="C4044" t="s">
        <v>87</v>
      </c>
      <c r="D4044">
        <v>59</v>
      </c>
      <c r="E4044" t="s">
        <v>104</v>
      </c>
      <c r="F4044" t="s">
        <v>4150</v>
      </c>
      <c r="G4044" t="s">
        <v>5138</v>
      </c>
      <c r="H4044">
        <v>19458798896</v>
      </c>
      <c r="I4044" t="s">
        <v>5220</v>
      </c>
      <c r="J4044" t="s">
        <v>7291</v>
      </c>
      <c r="K4044">
        <v>1828.54</v>
      </c>
      <c r="L4044" s="12" t="s">
        <v>10315</v>
      </c>
      <c r="M4044" s="10" t="s">
        <v>11151</v>
      </c>
      <c r="N4044">
        <v>4043</v>
      </c>
      <c r="O4044">
        <v>45026</v>
      </c>
      <c r="P4044" t="s">
        <v>11402</v>
      </c>
      <c r="Q4044" s="16">
        <v>1847.57</v>
      </c>
      <c r="R4044">
        <v>-19.03</v>
      </c>
      <c r="S4044">
        <v>88</v>
      </c>
      <c r="T4044">
        <v>4043</v>
      </c>
      <c r="U4044">
        <v>24151.22</v>
      </c>
      <c r="V4044" t="s">
        <v>11411</v>
      </c>
      <c r="W4044">
        <v>9.3699999999999992</v>
      </c>
      <c r="X4044">
        <v>48</v>
      </c>
      <c r="Y4044" t="s">
        <v>11537</v>
      </c>
      <c r="Z4044" t="s">
        <v>12010</v>
      </c>
      <c r="AA4044">
        <v>4043</v>
      </c>
      <c r="AB4044" t="s">
        <v>12017</v>
      </c>
      <c r="AC4044">
        <v>8344.06</v>
      </c>
      <c r="AD4044">
        <v>2546.31</v>
      </c>
      <c r="AE4044">
        <v>127.32</v>
      </c>
      <c r="AF4044" t="s">
        <v>11375</v>
      </c>
      <c r="AG4044" t="s">
        <v>11309</v>
      </c>
      <c r="AH4044">
        <v>911</v>
      </c>
      <c r="AI4044">
        <v>4043</v>
      </c>
      <c r="AJ4044" t="s">
        <v>11171</v>
      </c>
      <c r="AK4044" t="s">
        <v>12028</v>
      </c>
      <c r="AL4044" t="s">
        <v>12031</v>
      </c>
      <c r="AM4044" t="s">
        <v>11056</v>
      </c>
      <c r="AN4044">
        <v>1</v>
      </c>
      <c r="AO4044" s="10" t="s">
        <v>12037</v>
      </c>
      <c r="AP4044" t="str" cm="1">
        <f t="array" ref="AP4044">_xlfn.IFS(
  Table1[[#This Row],[Age]]&lt;=25, "18-25",
  Table1[[#This Row],[Age]]&lt;=35, "26-35",
  Table1[[#This Row],[Age]]&lt;=45, "36-45",
  Table1[[#This Row],[Age]]&lt;=60, "46-60",
  TRUE, "60+")</f>
        <v>46-60</v>
      </c>
    </row>
    <row r="4045" spans="1:42" x14ac:dyDescent="0.3">
      <c r="A4045">
        <v>4044</v>
      </c>
      <c r="B4045" t="s">
        <v>50</v>
      </c>
      <c r="C4045" t="s">
        <v>67</v>
      </c>
      <c r="D4045">
        <v>30</v>
      </c>
      <c r="E4045" t="s">
        <v>104</v>
      </c>
      <c r="F4045" t="s">
        <v>4151</v>
      </c>
      <c r="G4045" t="s">
        <v>5130</v>
      </c>
      <c r="H4045">
        <v>19458798897</v>
      </c>
      <c r="I4045" t="s">
        <v>6060</v>
      </c>
      <c r="J4045" t="s">
        <v>7292</v>
      </c>
      <c r="K4045">
        <v>6535.84</v>
      </c>
      <c r="L4045" s="12" t="s">
        <v>10462</v>
      </c>
      <c r="M4045" s="10" t="s">
        <v>11196</v>
      </c>
      <c r="N4045">
        <v>4044</v>
      </c>
      <c r="O4045">
        <v>45061</v>
      </c>
      <c r="P4045" t="s">
        <v>11403</v>
      </c>
      <c r="Q4045" s="16">
        <v>4155.04</v>
      </c>
      <c r="R4045">
        <v>2380.8000000000002</v>
      </c>
      <c r="S4045">
        <v>14</v>
      </c>
      <c r="T4045">
        <v>4044</v>
      </c>
      <c r="U4045">
        <v>44781.94</v>
      </c>
      <c r="V4045" t="s">
        <v>11413</v>
      </c>
      <c r="W4045">
        <v>6.48</v>
      </c>
      <c r="X4045">
        <v>60</v>
      </c>
      <c r="Y4045" t="s">
        <v>11690</v>
      </c>
      <c r="Z4045" t="s">
        <v>12010</v>
      </c>
      <c r="AA4045">
        <v>4044</v>
      </c>
      <c r="AB4045" t="s">
        <v>12016</v>
      </c>
      <c r="AC4045">
        <v>8299.43</v>
      </c>
      <c r="AD4045">
        <v>1300.9100000000001</v>
      </c>
      <c r="AE4045">
        <v>65.05</v>
      </c>
      <c r="AF4045" t="s">
        <v>11118</v>
      </c>
      <c r="AG4045" t="s">
        <v>11248</v>
      </c>
      <c r="AH4045">
        <v>2763</v>
      </c>
      <c r="AI4045">
        <v>4044</v>
      </c>
      <c r="AJ4045" t="s">
        <v>11303</v>
      </c>
      <c r="AK4045" t="s">
        <v>12027</v>
      </c>
      <c r="AL4045" t="s">
        <v>12032</v>
      </c>
      <c r="AM4045" t="s">
        <v>11327</v>
      </c>
      <c r="AN4045">
        <v>1</v>
      </c>
      <c r="AO4045" s="10" t="s">
        <v>12046</v>
      </c>
      <c r="AP4045" t="str" cm="1">
        <f t="array" ref="AP4045">_xlfn.IFS(
  Table1[[#This Row],[Age]]&lt;=25, "18-25",
  Table1[[#This Row],[Age]]&lt;=35, "26-35",
  Table1[[#This Row],[Age]]&lt;=45, "36-45",
  Table1[[#This Row],[Age]]&lt;=60, "46-60",
  TRUE, "60+")</f>
        <v>26-35</v>
      </c>
    </row>
    <row r="4046" spans="1:42" x14ac:dyDescent="0.3">
      <c r="A4046">
        <v>4045</v>
      </c>
      <c r="B4046" t="s">
        <v>15</v>
      </c>
      <c r="C4046" t="s">
        <v>94</v>
      </c>
      <c r="D4046">
        <v>54</v>
      </c>
      <c r="E4046" t="s">
        <v>105</v>
      </c>
      <c r="F4046" t="s">
        <v>4152</v>
      </c>
      <c r="G4046" t="s">
        <v>5143</v>
      </c>
      <c r="H4046">
        <v>19458798898</v>
      </c>
      <c r="I4046" t="s">
        <v>5682</v>
      </c>
      <c r="J4046" t="s">
        <v>7291</v>
      </c>
      <c r="K4046">
        <v>9571.75</v>
      </c>
      <c r="L4046" s="12" t="s">
        <v>10463</v>
      </c>
      <c r="M4046" s="10" t="s">
        <v>11385</v>
      </c>
      <c r="N4046">
        <v>4045</v>
      </c>
      <c r="O4046">
        <v>44962</v>
      </c>
      <c r="P4046" t="s">
        <v>11402</v>
      </c>
      <c r="Q4046" s="16">
        <v>3491.05</v>
      </c>
      <c r="R4046">
        <v>6080.7</v>
      </c>
      <c r="S4046">
        <v>17</v>
      </c>
      <c r="T4046">
        <v>4045</v>
      </c>
      <c r="U4046">
        <v>11048.51</v>
      </c>
      <c r="V4046" t="s">
        <v>11412</v>
      </c>
      <c r="W4046">
        <v>8.1999999999999993</v>
      </c>
      <c r="X4046">
        <v>24</v>
      </c>
      <c r="Y4046" t="s">
        <v>11750</v>
      </c>
      <c r="Z4046" t="s">
        <v>12012</v>
      </c>
      <c r="AA4046">
        <v>4045</v>
      </c>
      <c r="AB4046" t="s">
        <v>12015</v>
      </c>
      <c r="AC4046">
        <v>1065.03</v>
      </c>
      <c r="AD4046">
        <v>352.97</v>
      </c>
      <c r="AE4046">
        <v>17.649999999999999</v>
      </c>
      <c r="AF4046" t="s">
        <v>11179</v>
      </c>
      <c r="AG4046" t="s">
        <v>11201</v>
      </c>
      <c r="AH4046">
        <v>9760</v>
      </c>
      <c r="AI4046">
        <v>4045</v>
      </c>
      <c r="AJ4046" t="s">
        <v>11082</v>
      </c>
      <c r="AK4046" t="s">
        <v>12029</v>
      </c>
      <c r="AL4046" t="s">
        <v>12032</v>
      </c>
      <c r="AM4046" t="s">
        <v>11116</v>
      </c>
      <c r="AN4046">
        <v>1</v>
      </c>
      <c r="AO4046" s="10" t="s">
        <v>12045</v>
      </c>
      <c r="AP4046" t="str" cm="1">
        <f t="array" ref="AP4046">_xlfn.IFS(
  Table1[[#This Row],[Age]]&lt;=25, "18-25",
  Table1[[#This Row],[Age]]&lt;=35, "26-35",
  Table1[[#This Row],[Age]]&lt;=45, "36-45",
  Table1[[#This Row],[Age]]&lt;=60, "46-60",
  TRUE, "60+")</f>
        <v>46-60</v>
      </c>
    </row>
    <row r="4047" spans="1:42" x14ac:dyDescent="0.3">
      <c r="A4047">
        <v>4046</v>
      </c>
      <c r="B4047" t="s">
        <v>19</v>
      </c>
      <c r="C4047" t="s">
        <v>87</v>
      </c>
      <c r="D4047">
        <v>66</v>
      </c>
      <c r="E4047" t="s">
        <v>105</v>
      </c>
      <c r="F4047" t="s">
        <v>4153</v>
      </c>
      <c r="G4047" t="s">
        <v>5118</v>
      </c>
      <c r="H4047">
        <v>19458798899</v>
      </c>
      <c r="I4047" t="s">
        <v>7133</v>
      </c>
      <c r="J4047" t="s">
        <v>7291</v>
      </c>
      <c r="K4047">
        <v>7854.19</v>
      </c>
      <c r="L4047" s="12" t="s">
        <v>10464</v>
      </c>
      <c r="M4047" s="10" t="s">
        <v>11112</v>
      </c>
      <c r="N4047">
        <v>4046</v>
      </c>
      <c r="O4047">
        <v>45094</v>
      </c>
      <c r="P4047" t="s">
        <v>11404</v>
      </c>
      <c r="Q4047" s="16">
        <v>937.5</v>
      </c>
      <c r="R4047">
        <v>6916.69</v>
      </c>
      <c r="S4047">
        <v>14</v>
      </c>
      <c r="T4047">
        <v>4046</v>
      </c>
      <c r="U4047">
        <v>43513.66</v>
      </c>
      <c r="V4047" t="s">
        <v>11411</v>
      </c>
      <c r="W4047">
        <v>6.42</v>
      </c>
      <c r="X4047">
        <v>48</v>
      </c>
      <c r="Y4047" t="s">
        <v>9266</v>
      </c>
      <c r="Z4047" t="s">
        <v>12010</v>
      </c>
      <c r="AA4047">
        <v>4046</v>
      </c>
      <c r="AB4047" t="s">
        <v>12016</v>
      </c>
      <c r="AC4047">
        <v>7047.03</v>
      </c>
      <c r="AD4047">
        <v>4717.3500000000004</v>
      </c>
      <c r="AE4047">
        <v>235.87</v>
      </c>
      <c r="AF4047" t="s">
        <v>11049</v>
      </c>
      <c r="AG4047" t="s">
        <v>11373</v>
      </c>
      <c r="AH4047">
        <v>4341</v>
      </c>
      <c r="AI4047">
        <v>4046</v>
      </c>
      <c r="AJ4047" t="s">
        <v>11245</v>
      </c>
      <c r="AK4047" t="s">
        <v>12028</v>
      </c>
      <c r="AL4047" t="s">
        <v>12031</v>
      </c>
      <c r="AM4047" t="s">
        <v>11217</v>
      </c>
      <c r="AN4047">
        <v>1</v>
      </c>
      <c r="AO4047" s="10" t="s">
        <v>12043</v>
      </c>
      <c r="AP4047" t="str" cm="1">
        <f t="array" ref="AP4047">_xlfn.IFS(
  Table1[[#This Row],[Age]]&lt;=25, "18-25",
  Table1[[#This Row],[Age]]&lt;=35, "26-35",
  Table1[[#This Row],[Age]]&lt;=45, "36-45",
  Table1[[#This Row],[Age]]&lt;=60, "46-60",
  TRUE, "60+")</f>
        <v>60+</v>
      </c>
    </row>
    <row r="4048" spans="1:42" x14ac:dyDescent="0.3">
      <c r="A4048">
        <v>4047</v>
      </c>
      <c r="B4048" t="s">
        <v>39</v>
      </c>
      <c r="C4048" t="s">
        <v>71</v>
      </c>
      <c r="D4048">
        <v>66</v>
      </c>
      <c r="E4048" t="s">
        <v>104</v>
      </c>
      <c r="F4048" t="s">
        <v>4154</v>
      </c>
      <c r="G4048" t="s">
        <v>5120</v>
      </c>
      <c r="H4048">
        <v>19458798900</v>
      </c>
      <c r="I4048" t="s">
        <v>5799</v>
      </c>
      <c r="J4048" t="s">
        <v>7291</v>
      </c>
      <c r="K4048">
        <v>133.56</v>
      </c>
      <c r="L4048" s="12" t="s">
        <v>10465</v>
      </c>
      <c r="M4048" s="10" t="s">
        <v>11096</v>
      </c>
      <c r="N4048">
        <v>4047</v>
      </c>
      <c r="O4048">
        <v>45132</v>
      </c>
      <c r="P4048" t="s">
        <v>11402</v>
      </c>
      <c r="Q4048" s="16">
        <v>1404.4</v>
      </c>
      <c r="R4048">
        <v>-1270.8399999999999</v>
      </c>
      <c r="S4048">
        <v>41</v>
      </c>
      <c r="T4048">
        <v>4047</v>
      </c>
      <c r="U4048">
        <v>15910.34</v>
      </c>
      <c r="V4048" t="s">
        <v>11413</v>
      </c>
      <c r="W4048">
        <v>6.51</v>
      </c>
      <c r="X4048">
        <v>60</v>
      </c>
      <c r="Y4048" t="s">
        <v>7573</v>
      </c>
      <c r="Z4048" t="s">
        <v>12011</v>
      </c>
      <c r="AA4048">
        <v>4047</v>
      </c>
      <c r="AB4048" t="s">
        <v>12015</v>
      </c>
      <c r="AC4048">
        <v>8402.82</v>
      </c>
      <c r="AD4048">
        <v>3995.12</v>
      </c>
      <c r="AE4048">
        <v>199.76</v>
      </c>
      <c r="AF4048" t="s">
        <v>11233</v>
      </c>
      <c r="AG4048" t="s">
        <v>11222</v>
      </c>
      <c r="AH4048">
        <v>429</v>
      </c>
      <c r="AI4048">
        <v>4047</v>
      </c>
      <c r="AJ4048" t="s">
        <v>11092</v>
      </c>
      <c r="AK4048" t="s">
        <v>12029</v>
      </c>
      <c r="AL4048" t="s">
        <v>12031</v>
      </c>
      <c r="AM4048" t="s">
        <v>11357</v>
      </c>
      <c r="AN4048">
        <v>1</v>
      </c>
      <c r="AO4048" s="10" t="s">
        <v>12038</v>
      </c>
      <c r="AP4048" t="str" cm="1">
        <f t="array" ref="AP4048">_xlfn.IFS(
  Table1[[#This Row],[Age]]&lt;=25, "18-25",
  Table1[[#This Row],[Age]]&lt;=35, "26-35",
  Table1[[#This Row],[Age]]&lt;=45, "36-45",
  Table1[[#This Row],[Age]]&lt;=60, "46-60",
  TRUE, "60+")</f>
        <v>60+</v>
      </c>
    </row>
    <row r="4049" spans="1:42" x14ac:dyDescent="0.3">
      <c r="A4049">
        <v>4048</v>
      </c>
      <c r="B4049" t="s">
        <v>9</v>
      </c>
      <c r="C4049" t="s">
        <v>57</v>
      </c>
      <c r="D4049">
        <v>28</v>
      </c>
      <c r="E4049" t="s">
        <v>104</v>
      </c>
      <c r="F4049" t="s">
        <v>4155</v>
      </c>
      <c r="G4049" t="s">
        <v>5137</v>
      </c>
      <c r="H4049">
        <v>19458798901</v>
      </c>
      <c r="I4049" t="s">
        <v>5270</v>
      </c>
      <c r="J4049" t="s">
        <v>7292</v>
      </c>
      <c r="K4049">
        <v>8834.84</v>
      </c>
      <c r="L4049" s="12" t="s">
        <v>10466</v>
      </c>
      <c r="M4049" s="10" t="s">
        <v>11089</v>
      </c>
      <c r="N4049">
        <v>4048</v>
      </c>
      <c r="O4049">
        <v>45208</v>
      </c>
      <c r="P4049" t="s">
        <v>11402</v>
      </c>
      <c r="Q4049" s="16">
        <v>767.76</v>
      </c>
      <c r="R4049">
        <v>8067.08</v>
      </c>
      <c r="S4049">
        <v>62</v>
      </c>
      <c r="T4049">
        <v>4048</v>
      </c>
      <c r="U4049">
        <v>39673.629999999997</v>
      </c>
      <c r="V4049" t="s">
        <v>11413</v>
      </c>
      <c r="W4049">
        <v>4.45</v>
      </c>
      <c r="X4049">
        <v>12</v>
      </c>
      <c r="Y4049" t="s">
        <v>11473</v>
      </c>
      <c r="Z4049" t="s">
        <v>12010</v>
      </c>
      <c r="AA4049">
        <v>4048</v>
      </c>
      <c r="AB4049" t="s">
        <v>12015</v>
      </c>
      <c r="AC4049">
        <v>1496.37</v>
      </c>
      <c r="AD4049">
        <v>1380.28</v>
      </c>
      <c r="AE4049">
        <v>69.010000000000005</v>
      </c>
      <c r="AF4049" t="s">
        <v>11051</v>
      </c>
      <c r="AG4049" t="s">
        <v>11170</v>
      </c>
      <c r="AH4049">
        <v>1568</v>
      </c>
      <c r="AI4049">
        <v>4048</v>
      </c>
      <c r="AJ4049" t="s">
        <v>11313</v>
      </c>
      <c r="AK4049" t="s">
        <v>12029</v>
      </c>
      <c r="AL4049" t="s">
        <v>12031</v>
      </c>
      <c r="AM4049" t="s">
        <v>11378</v>
      </c>
      <c r="AN4049">
        <v>1</v>
      </c>
      <c r="AO4049" s="10" t="s">
        <v>12044</v>
      </c>
      <c r="AP4049" t="str" cm="1">
        <f t="array" ref="AP4049">_xlfn.IFS(
  Table1[[#This Row],[Age]]&lt;=25, "18-25",
  Table1[[#This Row],[Age]]&lt;=35, "26-35",
  Table1[[#This Row],[Age]]&lt;=45, "36-45",
  Table1[[#This Row],[Age]]&lt;=60, "46-60",
  TRUE, "60+")</f>
        <v>26-35</v>
      </c>
    </row>
    <row r="4050" spans="1:42" x14ac:dyDescent="0.3">
      <c r="A4050">
        <v>4049</v>
      </c>
      <c r="B4050" t="s">
        <v>11</v>
      </c>
      <c r="C4050" t="s">
        <v>75</v>
      </c>
      <c r="D4050">
        <v>36</v>
      </c>
      <c r="E4050" t="s">
        <v>106</v>
      </c>
      <c r="F4050" t="s">
        <v>4156</v>
      </c>
      <c r="G4050" t="s">
        <v>5126</v>
      </c>
      <c r="H4050">
        <v>19458798902</v>
      </c>
      <c r="I4050" t="s">
        <v>5424</v>
      </c>
      <c r="J4050" t="s">
        <v>7291</v>
      </c>
      <c r="K4050">
        <v>7087.22</v>
      </c>
      <c r="L4050" s="12" t="s">
        <v>10467</v>
      </c>
      <c r="M4050" s="10" t="s">
        <v>11200</v>
      </c>
      <c r="N4050">
        <v>4049</v>
      </c>
      <c r="O4050">
        <v>45010</v>
      </c>
      <c r="P4050" t="s">
        <v>11403</v>
      </c>
      <c r="Q4050" s="16">
        <v>2533.56</v>
      </c>
      <c r="R4050">
        <v>4553.66</v>
      </c>
      <c r="S4050">
        <v>52</v>
      </c>
      <c r="T4050">
        <v>4049</v>
      </c>
      <c r="U4050">
        <v>28703.98</v>
      </c>
      <c r="V4050" t="s">
        <v>11413</v>
      </c>
      <c r="W4050">
        <v>3.15</v>
      </c>
      <c r="X4050">
        <v>60</v>
      </c>
      <c r="Y4050" t="s">
        <v>11666</v>
      </c>
      <c r="Z4050" t="s">
        <v>12011</v>
      </c>
      <c r="AA4050">
        <v>4049</v>
      </c>
      <c r="AB4050" t="s">
        <v>12016</v>
      </c>
      <c r="AC4050">
        <v>5793.44</v>
      </c>
      <c r="AD4050">
        <v>509.64</v>
      </c>
      <c r="AE4050">
        <v>25.48</v>
      </c>
      <c r="AF4050" t="s">
        <v>11245</v>
      </c>
      <c r="AG4050" t="s">
        <v>11378</v>
      </c>
      <c r="AH4050">
        <v>5285</v>
      </c>
      <c r="AI4050">
        <v>4049</v>
      </c>
      <c r="AJ4050" t="s">
        <v>11318</v>
      </c>
      <c r="AK4050" t="s">
        <v>12027</v>
      </c>
      <c r="AL4050" t="s">
        <v>12032</v>
      </c>
      <c r="AM4050" t="s">
        <v>11391</v>
      </c>
      <c r="AN4050">
        <v>1</v>
      </c>
      <c r="AO4050" s="10" t="s">
        <v>12047</v>
      </c>
      <c r="AP4050" t="str" cm="1">
        <f t="array" ref="AP4050">_xlfn.IFS(
  Table1[[#This Row],[Age]]&lt;=25, "18-25",
  Table1[[#This Row],[Age]]&lt;=35, "26-35",
  Table1[[#This Row],[Age]]&lt;=45, "36-45",
  Table1[[#This Row],[Age]]&lt;=60, "46-60",
  TRUE, "60+")</f>
        <v>36-45</v>
      </c>
    </row>
    <row r="4051" spans="1:42" x14ac:dyDescent="0.3">
      <c r="A4051">
        <v>4050</v>
      </c>
      <c r="B4051" t="s">
        <v>35</v>
      </c>
      <c r="C4051" t="s">
        <v>76</v>
      </c>
      <c r="D4051">
        <v>35</v>
      </c>
      <c r="E4051" t="s">
        <v>105</v>
      </c>
      <c r="F4051" t="s">
        <v>4157</v>
      </c>
      <c r="G4051" t="s">
        <v>5118</v>
      </c>
      <c r="H4051">
        <v>19458798903</v>
      </c>
      <c r="I4051" t="s">
        <v>6850</v>
      </c>
      <c r="J4051" t="s">
        <v>7292</v>
      </c>
      <c r="K4051">
        <v>1308.4100000000001</v>
      </c>
      <c r="L4051" s="12" t="s">
        <v>10468</v>
      </c>
      <c r="M4051" s="10" t="s">
        <v>11067</v>
      </c>
      <c r="N4051">
        <v>4050</v>
      </c>
      <c r="O4051">
        <v>45001</v>
      </c>
      <c r="P4051" t="s">
        <v>11402</v>
      </c>
      <c r="Q4051" s="16">
        <v>1019.17</v>
      </c>
      <c r="R4051">
        <v>2327.58</v>
      </c>
      <c r="S4051">
        <v>27</v>
      </c>
      <c r="T4051">
        <v>4050</v>
      </c>
      <c r="U4051">
        <v>43902.53</v>
      </c>
      <c r="V4051" t="s">
        <v>11411</v>
      </c>
      <c r="W4051">
        <v>4.1399999999999997</v>
      </c>
      <c r="X4051">
        <v>24</v>
      </c>
      <c r="Y4051" t="s">
        <v>11888</v>
      </c>
      <c r="Z4051" t="s">
        <v>12010</v>
      </c>
      <c r="AA4051">
        <v>4050</v>
      </c>
      <c r="AB4051" t="s">
        <v>12017</v>
      </c>
      <c r="AC4051">
        <v>2547.73</v>
      </c>
      <c r="AD4051">
        <v>4886.05</v>
      </c>
      <c r="AE4051">
        <v>244.3</v>
      </c>
      <c r="AF4051" t="s">
        <v>11150</v>
      </c>
      <c r="AG4051" t="s">
        <v>11304</v>
      </c>
      <c r="AH4051">
        <v>8253</v>
      </c>
      <c r="AI4051">
        <v>4050</v>
      </c>
      <c r="AJ4051" t="s">
        <v>11362</v>
      </c>
      <c r="AK4051" t="s">
        <v>12029</v>
      </c>
      <c r="AL4051" t="s">
        <v>12031</v>
      </c>
      <c r="AM4051" t="s">
        <v>11215</v>
      </c>
      <c r="AN4051">
        <v>1</v>
      </c>
      <c r="AO4051" s="10" t="s">
        <v>12047</v>
      </c>
      <c r="AP4051" t="str" cm="1">
        <f t="array" ref="AP4051">_xlfn.IFS(
  Table1[[#This Row],[Age]]&lt;=25, "18-25",
  Table1[[#This Row],[Age]]&lt;=35, "26-35",
  Table1[[#This Row],[Age]]&lt;=45, "36-45",
  Table1[[#This Row],[Age]]&lt;=60, "46-60",
  TRUE, "60+")</f>
        <v>26-35</v>
      </c>
    </row>
    <row r="4052" spans="1:42" x14ac:dyDescent="0.3">
      <c r="A4052">
        <v>4051</v>
      </c>
      <c r="B4052" t="s">
        <v>6</v>
      </c>
      <c r="C4052" t="s">
        <v>72</v>
      </c>
      <c r="D4052">
        <v>34</v>
      </c>
      <c r="E4052" t="s">
        <v>106</v>
      </c>
      <c r="F4052" t="s">
        <v>4158</v>
      </c>
      <c r="G4052" t="s">
        <v>5116</v>
      </c>
      <c r="H4052">
        <v>19458798904</v>
      </c>
      <c r="I4052" t="s">
        <v>6195</v>
      </c>
      <c r="J4052" t="s">
        <v>7291</v>
      </c>
      <c r="K4052">
        <v>3206.84</v>
      </c>
      <c r="L4052" s="12" t="s">
        <v>7884</v>
      </c>
      <c r="M4052" s="10" t="s">
        <v>11214</v>
      </c>
      <c r="N4052">
        <v>4051</v>
      </c>
      <c r="O4052">
        <v>45016</v>
      </c>
      <c r="P4052" t="s">
        <v>11403</v>
      </c>
      <c r="Q4052" s="16">
        <v>802.25</v>
      </c>
      <c r="R4052">
        <v>4009.09</v>
      </c>
      <c r="S4052">
        <v>85</v>
      </c>
      <c r="T4052">
        <v>4051</v>
      </c>
      <c r="U4052">
        <v>12331.43</v>
      </c>
      <c r="V4052" t="s">
        <v>11412</v>
      </c>
      <c r="W4052">
        <v>3.65</v>
      </c>
      <c r="X4052">
        <v>12</v>
      </c>
      <c r="Y4052" t="s">
        <v>8414</v>
      </c>
      <c r="Z4052" t="s">
        <v>12011</v>
      </c>
      <c r="AA4052">
        <v>4051</v>
      </c>
      <c r="AB4052" t="s">
        <v>12015</v>
      </c>
      <c r="AC4052">
        <v>2915.09</v>
      </c>
      <c r="AD4052">
        <v>4386.6899999999996</v>
      </c>
      <c r="AE4052">
        <v>219.33</v>
      </c>
      <c r="AF4052" t="s">
        <v>11309</v>
      </c>
      <c r="AG4052" t="s">
        <v>11288</v>
      </c>
      <c r="AH4052">
        <v>1784</v>
      </c>
      <c r="AI4052">
        <v>4051</v>
      </c>
      <c r="AJ4052" t="s">
        <v>11321</v>
      </c>
      <c r="AK4052" t="s">
        <v>12029</v>
      </c>
      <c r="AL4052" t="s">
        <v>12032</v>
      </c>
      <c r="AM4052" t="s">
        <v>11340</v>
      </c>
      <c r="AN4052">
        <v>1</v>
      </c>
      <c r="AO4052" s="10" t="s">
        <v>12047</v>
      </c>
      <c r="AP4052" t="str" cm="1">
        <f t="array" ref="AP4052">_xlfn.IFS(
  Table1[[#This Row],[Age]]&lt;=25, "18-25",
  Table1[[#This Row],[Age]]&lt;=35, "26-35",
  Table1[[#This Row],[Age]]&lt;=45, "36-45",
  Table1[[#This Row],[Age]]&lt;=60, "46-60",
  TRUE, "60+")</f>
        <v>26-35</v>
      </c>
    </row>
    <row r="4053" spans="1:42" x14ac:dyDescent="0.3">
      <c r="A4053">
        <v>4052</v>
      </c>
      <c r="B4053" t="s">
        <v>46</v>
      </c>
      <c r="C4053" t="s">
        <v>88</v>
      </c>
      <c r="D4053">
        <v>28</v>
      </c>
      <c r="E4053" t="s">
        <v>104</v>
      </c>
      <c r="F4053" t="s">
        <v>4159</v>
      </c>
      <c r="G4053" t="s">
        <v>5141</v>
      </c>
      <c r="H4053">
        <v>19458798905</v>
      </c>
      <c r="I4053" t="s">
        <v>6723</v>
      </c>
      <c r="J4053" t="s">
        <v>7291</v>
      </c>
      <c r="K4053">
        <v>1263.4000000000001</v>
      </c>
      <c r="L4053" s="12" t="s">
        <v>9808</v>
      </c>
      <c r="M4053" s="10" t="s">
        <v>11297</v>
      </c>
      <c r="N4053">
        <v>4052</v>
      </c>
      <c r="O4053">
        <v>45047</v>
      </c>
      <c r="P4053" t="s">
        <v>11404</v>
      </c>
      <c r="Q4053" s="16">
        <v>810.56</v>
      </c>
      <c r="R4053">
        <v>2073.96</v>
      </c>
      <c r="S4053">
        <v>40</v>
      </c>
      <c r="T4053">
        <v>4052</v>
      </c>
      <c r="U4053">
        <v>35373.449999999997</v>
      </c>
      <c r="V4053" t="s">
        <v>11412</v>
      </c>
      <c r="W4053">
        <v>7.22</v>
      </c>
      <c r="X4053">
        <v>36</v>
      </c>
      <c r="Y4053" t="s">
        <v>8358</v>
      </c>
      <c r="Z4053" t="s">
        <v>12012</v>
      </c>
      <c r="AA4053">
        <v>4052</v>
      </c>
      <c r="AB4053" t="s">
        <v>12016</v>
      </c>
      <c r="AC4053">
        <v>8579.17</v>
      </c>
      <c r="AD4053">
        <v>3051.69</v>
      </c>
      <c r="AE4053">
        <v>152.58000000000001</v>
      </c>
      <c r="AF4053" t="s">
        <v>11192</v>
      </c>
      <c r="AG4053" t="s">
        <v>11154</v>
      </c>
      <c r="AH4053">
        <v>7835</v>
      </c>
      <c r="AI4053">
        <v>4052</v>
      </c>
      <c r="AJ4053" t="s">
        <v>11238</v>
      </c>
      <c r="AK4053" t="s">
        <v>12029</v>
      </c>
      <c r="AL4053" t="s">
        <v>12032</v>
      </c>
      <c r="AM4053" t="s">
        <v>11164</v>
      </c>
      <c r="AN4053">
        <v>1</v>
      </c>
      <c r="AO4053" s="10" t="s">
        <v>12046</v>
      </c>
      <c r="AP4053" t="str" cm="1">
        <f t="array" ref="AP4053">_xlfn.IFS(
  Table1[[#This Row],[Age]]&lt;=25, "18-25",
  Table1[[#This Row],[Age]]&lt;=35, "26-35",
  Table1[[#This Row],[Age]]&lt;=45, "36-45",
  Table1[[#This Row],[Age]]&lt;=60, "46-60",
  TRUE, "60+")</f>
        <v>26-35</v>
      </c>
    </row>
    <row r="4054" spans="1:42" x14ac:dyDescent="0.3">
      <c r="A4054">
        <v>4053</v>
      </c>
      <c r="B4054" t="s">
        <v>40</v>
      </c>
      <c r="C4054" t="s">
        <v>61</v>
      </c>
      <c r="D4054">
        <v>32</v>
      </c>
      <c r="E4054" t="s">
        <v>104</v>
      </c>
      <c r="F4054" t="s">
        <v>4160</v>
      </c>
      <c r="G4054" t="s">
        <v>5141</v>
      </c>
      <c r="H4054">
        <v>19458798906</v>
      </c>
      <c r="I4054" t="s">
        <v>6542</v>
      </c>
      <c r="J4054" t="s">
        <v>7292</v>
      </c>
      <c r="K4054">
        <v>7325.12</v>
      </c>
      <c r="L4054" s="12" t="s">
        <v>10469</v>
      </c>
      <c r="M4054" s="10" t="s">
        <v>11218</v>
      </c>
      <c r="N4054">
        <v>4053</v>
      </c>
      <c r="O4054">
        <v>45025</v>
      </c>
      <c r="P4054" t="s">
        <v>11402</v>
      </c>
      <c r="Q4054" s="16">
        <v>1336.7</v>
      </c>
      <c r="R4054">
        <v>5988.42</v>
      </c>
      <c r="S4054">
        <v>35</v>
      </c>
      <c r="T4054">
        <v>4053</v>
      </c>
      <c r="U4054">
        <v>42599.03</v>
      </c>
      <c r="V4054" t="s">
        <v>11411</v>
      </c>
      <c r="W4054">
        <v>4.8</v>
      </c>
      <c r="X4054">
        <v>24</v>
      </c>
      <c r="Y4054" t="s">
        <v>11878</v>
      </c>
      <c r="Z4054" t="s">
        <v>12011</v>
      </c>
      <c r="AA4054">
        <v>4053</v>
      </c>
      <c r="AB4054" t="s">
        <v>12015</v>
      </c>
      <c r="AC4054">
        <v>5138.8599999999997</v>
      </c>
      <c r="AD4054">
        <v>2585.34</v>
      </c>
      <c r="AE4054">
        <v>129.27000000000001</v>
      </c>
      <c r="AF4054" t="s">
        <v>11225</v>
      </c>
      <c r="AG4054" t="s">
        <v>11209</v>
      </c>
      <c r="AH4054">
        <v>1468</v>
      </c>
      <c r="AI4054">
        <v>4053</v>
      </c>
      <c r="AJ4054" t="s">
        <v>11098</v>
      </c>
      <c r="AK4054" t="s">
        <v>12027</v>
      </c>
      <c r="AL4054" t="s">
        <v>12032</v>
      </c>
      <c r="AM4054" t="s">
        <v>11289</v>
      </c>
      <c r="AN4054">
        <v>1</v>
      </c>
      <c r="AO4054" s="10" t="s">
        <v>12037</v>
      </c>
      <c r="AP4054" t="str" cm="1">
        <f t="array" ref="AP4054">_xlfn.IFS(
  Table1[[#This Row],[Age]]&lt;=25, "18-25",
  Table1[[#This Row],[Age]]&lt;=35, "26-35",
  Table1[[#This Row],[Age]]&lt;=45, "36-45",
  Table1[[#This Row],[Age]]&lt;=60, "46-60",
  TRUE, "60+")</f>
        <v>26-35</v>
      </c>
    </row>
    <row r="4055" spans="1:42" x14ac:dyDescent="0.3">
      <c r="A4055">
        <v>4054</v>
      </c>
      <c r="B4055" t="s">
        <v>48</v>
      </c>
      <c r="C4055" t="s">
        <v>56</v>
      </c>
      <c r="D4055">
        <v>25</v>
      </c>
      <c r="E4055" t="s">
        <v>104</v>
      </c>
      <c r="F4055" t="s">
        <v>4161</v>
      </c>
      <c r="G4055" t="s">
        <v>5111</v>
      </c>
      <c r="H4055">
        <v>19458798907</v>
      </c>
      <c r="I4055" t="s">
        <v>6701</v>
      </c>
      <c r="J4055" t="s">
        <v>7291</v>
      </c>
      <c r="K4055">
        <v>134.88999999999999</v>
      </c>
      <c r="L4055" s="12" t="s">
        <v>8631</v>
      </c>
      <c r="M4055" s="10" t="s">
        <v>11069</v>
      </c>
      <c r="N4055">
        <v>4054</v>
      </c>
      <c r="O4055">
        <v>45251</v>
      </c>
      <c r="P4055" t="s">
        <v>11404</v>
      </c>
      <c r="Q4055" s="16">
        <v>4047.06</v>
      </c>
      <c r="R4055">
        <v>-3912.17</v>
      </c>
      <c r="S4055">
        <v>90</v>
      </c>
      <c r="T4055">
        <v>4054</v>
      </c>
      <c r="U4055">
        <v>39057.83</v>
      </c>
      <c r="V4055" t="s">
        <v>11411</v>
      </c>
      <c r="W4055">
        <v>5.95</v>
      </c>
      <c r="X4055">
        <v>36</v>
      </c>
      <c r="Y4055" t="s">
        <v>10106</v>
      </c>
      <c r="Z4055" t="s">
        <v>12011</v>
      </c>
      <c r="AA4055">
        <v>4054</v>
      </c>
      <c r="AB4055" t="s">
        <v>12015</v>
      </c>
      <c r="AC4055">
        <v>2661.1</v>
      </c>
      <c r="AD4055">
        <v>1435.06</v>
      </c>
      <c r="AE4055">
        <v>71.75</v>
      </c>
      <c r="AF4055" t="s">
        <v>11224</v>
      </c>
      <c r="AG4055" t="s">
        <v>11090</v>
      </c>
      <c r="AH4055">
        <v>2126</v>
      </c>
      <c r="AI4055">
        <v>4054</v>
      </c>
      <c r="AJ4055" t="s">
        <v>11257</v>
      </c>
      <c r="AK4055" t="s">
        <v>12028</v>
      </c>
      <c r="AL4055" t="s">
        <v>12032</v>
      </c>
      <c r="AM4055" t="s">
        <v>11388</v>
      </c>
      <c r="AN4055">
        <v>1</v>
      </c>
      <c r="AO4055" s="10" t="s">
        <v>12040</v>
      </c>
      <c r="AP4055" t="str" cm="1">
        <f t="array" ref="AP4055">_xlfn.IFS(
  Table1[[#This Row],[Age]]&lt;=25, "18-25",
  Table1[[#This Row],[Age]]&lt;=35, "26-35",
  Table1[[#This Row],[Age]]&lt;=45, "36-45",
  Table1[[#This Row],[Age]]&lt;=60, "46-60",
  TRUE, "60+")</f>
        <v>18-25</v>
      </c>
    </row>
    <row r="4056" spans="1:42" x14ac:dyDescent="0.3">
      <c r="A4056">
        <v>4055</v>
      </c>
      <c r="B4056" t="s">
        <v>17</v>
      </c>
      <c r="C4056" t="s">
        <v>71</v>
      </c>
      <c r="D4056">
        <v>61</v>
      </c>
      <c r="E4056" t="s">
        <v>105</v>
      </c>
      <c r="F4056" t="s">
        <v>4162</v>
      </c>
      <c r="G4056" t="s">
        <v>5141</v>
      </c>
      <c r="H4056">
        <v>19458798908</v>
      </c>
      <c r="I4056" t="s">
        <v>6114</v>
      </c>
      <c r="J4056" t="s">
        <v>7291</v>
      </c>
      <c r="K4056">
        <v>4698.7700000000004</v>
      </c>
      <c r="L4056" s="12" t="s">
        <v>8271</v>
      </c>
      <c r="M4056" s="10" t="s">
        <v>11154</v>
      </c>
      <c r="N4056">
        <v>4055</v>
      </c>
      <c r="O4056">
        <v>45198</v>
      </c>
      <c r="P4056" t="s">
        <v>11404</v>
      </c>
      <c r="Q4056" s="16">
        <v>4692.07</v>
      </c>
      <c r="R4056">
        <v>9390.84</v>
      </c>
      <c r="S4056">
        <v>95</v>
      </c>
      <c r="T4056">
        <v>4055</v>
      </c>
      <c r="U4056">
        <v>28733.97</v>
      </c>
      <c r="V4056" t="s">
        <v>11413</v>
      </c>
      <c r="W4056">
        <v>7.94</v>
      </c>
      <c r="X4056">
        <v>60</v>
      </c>
      <c r="Y4056" t="s">
        <v>11663</v>
      </c>
      <c r="Z4056" t="s">
        <v>12012</v>
      </c>
      <c r="AA4056">
        <v>4055</v>
      </c>
      <c r="AB4056" t="s">
        <v>12017</v>
      </c>
      <c r="AC4056">
        <v>7715</v>
      </c>
      <c r="AD4056">
        <v>1755.17</v>
      </c>
      <c r="AE4056">
        <v>87.76</v>
      </c>
      <c r="AF4056" t="s">
        <v>11108</v>
      </c>
      <c r="AG4056" t="s">
        <v>11226</v>
      </c>
      <c r="AH4056">
        <v>3897</v>
      </c>
      <c r="AI4056">
        <v>4055</v>
      </c>
      <c r="AJ4056" t="s">
        <v>11228</v>
      </c>
      <c r="AK4056" t="s">
        <v>12028</v>
      </c>
      <c r="AL4056" t="s">
        <v>12031</v>
      </c>
      <c r="AM4056" t="s">
        <v>11098</v>
      </c>
      <c r="AN4056">
        <v>1</v>
      </c>
      <c r="AO4056" s="10" t="s">
        <v>12042</v>
      </c>
      <c r="AP4056" t="str" cm="1">
        <f t="array" ref="AP4056">_xlfn.IFS(
  Table1[[#This Row],[Age]]&lt;=25, "18-25",
  Table1[[#This Row],[Age]]&lt;=35, "26-35",
  Table1[[#This Row],[Age]]&lt;=45, "36-45",
  Table1[[#This Row],[Age]]&lt;=60, "46-60",
  TRUE, "60+")</f>
        <v>60+</v>
      </c>
    </row>
    <row r="4057" spans="1:42" x14ac:dyDescent="0.3">
      <c r="A4057">
        <v>4056</v>
      </c>
      <c r="B4057" t="s">
        <v>3</v>
      </c>
      <c r="C4057" t="s">
        <v>55</v>
      </c>
      <c r="D4057">
        <v>46</v>
      </c>
      <c r="E4057" t="s">
        <v>104</v>
      </c>
      <c r="F4057" t="s">
        <v>4163</v>
      </c>
      <c r="G4057" t="s">
        <v>5145</v>
      </c>
      <c r="H4057">
        <v>19458798909</v>
      </c>
      <c r="I4057" t="s">
        <v>6078</v>
      </c>
      <c r="J4057" t="s">
        <v>7292</v>
      </c>
      <c r="K4057">
        <v>9998.11</v>
      </c>
      <c r="L4057" s="12" t="s">
        <v>10470</v>
      </c>
      <c r="M4057" s="10" t="s">
        <v>11159</v>
      </c>
      <c r="N4057">
        <v>4056</v>
      </c>
      <c r="O4057">
        <v>45001</v>
      </c>
      <c r="P4057" t="s">
        <v>11402</v>
      </c>
      <c r="Q4057" s="16">
        <v>4979.33</v>
      </c>
      <c r="R4057">
        <v>5018.78</v>
      </c>
      <c r="S4057">
        <v>59</v>
      </c>
      <c r="T4057">
        <v>4056</v>
      </c>
      <c r="U4057">
        <v>34094.559999999998</v>
      </c>
      <c r="V4057" t="s">
        <v>11412</v>
      </c>
      <c r="W4057">
        <v>3.4</v>
      </c>
      <c r="X4057">
        <v>48</v>
      </c>
      <c r="Y4057" t="s">
        <v>11789</v>
      </c>
      <c r="Z4057" t="s">
        <v>12011</v>
      </c>
      <c r="AA4057">
        <v>4056</v>
      </c>
      <c r="AB4057" t="s">
        <v>12017</v>
      </c>
      <c r="AC4057">
        <v>9023.0499999999993</v>
      </c>
      <c r="AD4057">
        <v>4332.8</v>
      </c>
      <c r="AE4057">
        <v>216.64</v>
      </c>
      <c r="AF4057" t="s">
        <v>11288</v>
      </c>
      <c r="AG4057" t="s">
        <v>11238</v>
      </c>
      <c r="AH4057">
        <v>6883</v>
      </c>
      <c r="AI4057">
        <v>4056</v>
      </c>
      <c r="AJ4057" t="s">
        <v>11187</v>
      </c>
      <c r="AK4057" t="s">
        <v>12027</v>
      </c>
      <c r="AL4057" t="s">
        <v>12031</v>
      </c>
      <c r="AM4057" t="s">
        <v>11301</v>
      </c>
      <c r="AN4057">
        <v>1</v>
      </c>
      <c r="AO4057" s="10" t="s">
        <v>12047</v>
      </c>
      <c r="AP4057" t="str" cm="1">
        <f t="array" ref="AP4057">_xlfn.IFS(
  Table1[[#This Row],[Age]]&lt;=25, "18-25",
  Table1[[#This Row],[Age]]&lt;=35, "26-35",
  Table1[[#This Row],[Age]]&lt;=45, "36-45",
  Table1[[#This Row],[Age]]&lt;=60, "46-60",
  TRUE, "60+")</f>
        <v>46-60</v>
      </c>
    </row>
    <row r="4058" spans="1:42" x14ac:dyDescent="0.3">
      <c r="A4058">
        <v>4057</v>
      </c>
      <c r="B4058" t="s">
        <v>26</v>
      </c>
      <c r="C4058" t="s">
        <v>93</v>
      </c>
      <c r="D4058">
        <v>34</v>
      </c>
      <c r="E4058" t="s">
        <v>104</v>
      </c>
      <c r="F4058" t="s">
        <v>4164</v>
      </c>
      <c r="G4058" t="s">
        <v>5148</v>
      </c>
      <c r="H4058">
        <v>19458798910</v>
      </c>
      <c r="I4058" t="s">
        <v>5533</v>
      </c>
      <c r="J4058" t="s">
        <v>7292</v>
      </c>
      <c r="K4058">
        <v>8526.19</v>
      </c>
      <c r="L4058" s="12" t="s">
        <v>10471</v>
      </c>
      <c r="M4058" s="10" t="s">
        <v>11392</v>
      </c>
      <c r="N4058">
        <v>4057</v>
      </c>
      <c r="O4058">
        <v>45279</v>
      </c>
      <c r="P4058" t="s">
        <v>11402</v>
      </c>
      <c r="Q4058" s="16">
        <v>211</v>
      </c>
      <c r="R4058">
        <v>8737.19</v>
      </c>
      <c r="S4058">
        <v>97</v>
      </c>
      <c r="T4058">
        <v>4057</v>
      </c>
      <c r="U4058">
        <v>10629.34</v>
      </c>
      <c r="V4058" t="s">
        <v>11413</v>
      </c>
      <c r="W4058">
        <v>4.8099999999999996</v>
      </c>
      <c r="X4058">
        <v>12</v>
      </c>
      <c r="Y4058" t="s">
        <v>11868</v>
      </c>
      <c r="Z4058" t="s">
        <v>12012</v>
      </c>
      <c r="AA4058">
        <v>4057</v>
      </c>
      <c r="AB4058" t="s">
        <v>12015</v>
      </c>
      <c r="AC4058">
        <v>7109.9</v>
      </c>
      <c r="AD4058">
        <v>2894.6</v>
      </c>
      <c r="AE4058">
        <v>144.72999999999999</v>
      </c>
      <c r="AF4058" t="s">
        <v>11275</v>
      </c>
      <c r="AG4058" t="s">
        <v>11271</v>
      </c>
      <c r="AH4058">
        <v>5462</v>
      </c>
      <c r="AI4058">
        <v>4057</v>
      </c>
      <c r="AJ4058" t="s">
        <v>11352</v>
      </c>
      <c r="AK4058" t="s">
        <v>12029</v>
      </c>
      <c r="AL4058" t="s">
        <v>12031</v>
      </c>
      <c r="AM4058" t="s">
        <v>11055</v>
      </c>
      <c r="AN4058">
        <v>1</v>
      </c>
      <c r="AO4058" s="10" t="s">
        <v>12036</v>
      </c>
      <c r="AP4058" t="str" cm="1">
        <f t="array" ref="AP4058">_xlfn.IFS(
  Table1[[#This Row],[Age]]&lt;=25, "18-25",
  Table1[[#This Row],[Age]]&lt;=35, "26-35",
  Table1[[#This Row],[Age]]&lt;=45, "36-45",
  Table1[[#This Row],[Age]]&lt;=60, "46-60",
  TRUE, "60+")</f>
        <v>26-35</v>
      </c>
    </row>
    <row r="4059" spans="1:42" x14ac:dyDescent="0.3">
      <c r="A4059">
        <v>4058</v>
      </c>
      <c r="B4059" t="s">
        <v>10</v>
      </c>
      <c r="C4059" t="s">
        <v>60</v>
      </c>
      <c r="D4059">
        <v>43</v>
      </c>
      <c r="E4059" t="s">
        <v>105</v>
      </c>
      <c r="F4059" t="s">
        <v>4165</v>
      </c>
      <c r="G4059" t="s">
        <v>5118</v>
      </c>
      <c r="H4059">
        <v>19458798911</v>
      </c>
      <c r="I4059" t="s">
        <v>6633</v>
      </c>
      <c r="J4059" t="s">
        <v>7291</v>
      </c>
      <c r="K4059">
        <v>5913.49</v>
      </c>
      <c r="L4059" s="12" t="s">
        <v>10472</v>
      </c>
      <c r="M4059" s="10" t="s">
        <v>11227</v>
      </c>
      <c r="N4059">
        <v>4058</v>
      </c>
      <c r="O4059">
        <v>45063</v>
      </c>
      <c r="P4059" t="s">
        <v>11403</v>
      </c>
      <c r="Q4059" s="16">
        <v>2848.84</v>
      </c>
      <c r="R4059">
        <v>3064.65</v>
      </c>
      <c r="S4059">
        <v>49</v>
      </c>
      <c r="T4059">
        <v>4058</v>
      </c>
      <c r="U4059">
        <v>11606.72</v>
      </c>
      <c r="V4059" t="s">
        <v>11411</v>
      </c>
      <c r="W4059">
        <v>5.68</v>
      </c>
      <c r="X4059">
        <v>24</v>
      </c>
      <c r="Y4059" t="s">
        <v>8828</v>
      </c>
      <c r="Z4059" t="s">
        <v>12011</v>
      </c>
      <c r="AA4059">
        <v>4058</v>
      </c>
      <c r="AB4059" t="s">
        <v>12016</v>
      </c>
      <c r="AC4059">
        <v>9287.36</v>
      </c>
      <c r="AD4059">
        <v>4483.21</v>
      </c>
      <c r="AE4059">
        <v>224.16</v>
      </c>
      <c r="AF4059" t="s">
        <v>11334</v>
      </c>
      <c r="AG4059" t="s">
        <v>11284</v>
      </c>
      <c r="AH4059">
        <v>2044</v>
      </c>
      <c r="AI4059">
        <v>4058</v>
      </c>
      <c r="AJ4059" t="s">
        <v>11248</v>
      </c>
      <c r="AK4059" t="s">
        <v>12027</v>
      </c>
      <c r="AL4059" t="s">
        <v>12032</v>
      </c>
      <c r="AM4059" t="s">
        <v>11198</v>
      </c>
      <c r="AN4059">
        <v>-1</v>
      </c>
      <c r="AO4059" s="10" t="s">
        <v>12046</v>
      </c>
      <c r="AP4059" t="str" cm="1">
        <f t="array" ref="AP4059">_xlfn.IFS(
  Table1[[#This Row],[Age]]&lt;=25, "18-25",
  Table1[[#This Row],[Age]]&lt;=35, "26-35",
  Table1[[#This Row],[Age]]&lt;=45, "36-45",
  Table1[[#This Row],[Age]]&lt;=60, "46-60",
  TRUE, "60+")</f>
        <v>36-45</v>
      </c>
    </row>
    <row r="4060" spans="1:42" x14ac:dyDescent="0.3">
      <c r="A4060">
        <v>4059</v>
      </c>
      <c r="B4060" t="s">
        <v>47</v>
      </c>
      <c r="C4060" t="s">
        <v>63</v>
      </c>
      <c r="D4060">
        <v>22</v>
      </c>
      <c r="E4060" t="s">
        <v>104</v>
      </c>
      <c r="F4060" t="s">
        <v>4166</v>
      </c>
      <c r="G4060" t="s">
        <v>5140</v>
      </c>
      <c r="H4060">
        <v>19458798912</v>
      </c>
      <c r="I4060" t="s">
        <v>6131</v>
      </c>
      <c r="J4060" t="s">
        <v>7291</v>
      </c>
      <c r="K4060">
        <v>6969.95</v>
      </c>
      <c r="L4060" s="12" t="s">
        <v>10473</v>
      </c>
      <c r="M4060" s="10" t="s">
        <v>11392</v>
      </c>
      <c r="N4060">
        <v>4059</v>
      </c>
      <c r="O4060">
        <v>45187</v>
      </c>
      <c r="P4060" t="s">
        <v>11402</v>
      </c>
      <c r="Q4060" s="16">
        <v>1339.56</v>
      </c>
      <c r="R4060">
        <v>5630.39</v>
      </c>
      <c r="S4060">
        <v>63</v>
      </c>
      <c r="T4060">
        <v>4059</v>
      </c>
      <c r="U4060">
        <v>14097.24</v>
      </c>
      <c r="V4060" t="s">
        <v>11412</v>
      </c>
      <c r="W4060">
        <v>1.48</v>
      </c>
      <c r="X4060">
        <v>12</v>
      </c>
      <c r="Y4060" t="s">
        <v>11688</v>
      </c>
      <c r="Z4060" t="s">
        <v>12011</v>
      </c>
      <c r="AA4060">
        <v>4059</v>
      </c>
      <c r="AB4060" t="s">
        <v>12016</v>
      </c>
      <c r="AC4060">
        <v>3578.36</v>
      </c>
      <c r="AD4060">
        <v>4335</v>
      </c>
      <c r="AE4060">
        <v>216.75</v>
      </c>
      <c r="AF4060" t="s">
        <v>11074</v>
      </c>
      <c r="AG4060" t="s">
        <v>11274</v>
      </c>
      <c r="AH4060">
        <v>715</v>
      </c>
      <c r="AI4060">
        <v>4059</v>
      </c>
      <c r="AJ4060" t="s">
        <v>11372</v>
      </c>
      <c r="AK4060" t="s">
        <v>12029</v>
      </c>
      <c r="AL4060" t="s">
        <v>12032</v>
      </c>
      <c r="AM4060" t="s">
        <v>11124</v>
      </c>
      <c r="AN4060">
        <v>-1</v>
      </c>
      <c r="AO4060" s="10" t="s">
        <v>12042</v>
      </c>
      <c r="AP4060" t="str" cm="1">
        <f t="array" ref="AP4060">_xlfn.IFS(
  Table1[[#This Row],[Age]]&lt;=25, "18-25",
  Table1[[#This Row],[Age]]&lt;=35, "26-35",
  Table1[[#This Row],[Age]]&lt;=45, "36-45",
  Table1[[#This Row],[Age]]&lt;=60, "46-60",
  TRUE, "60+")</f>
        <v>18-25</v>
      </c>
    </row>
    <row r="4061" spans="1:42" x14ac:dyDescent="0.3">
      <c r="A4061">
        <v>4060</v>
      </c>
      <c r="B4061" t="s">
        <v>5</v>
      </c>
      <c r="C4061" t="s">
        <v>62</v>
      </c>
      <c r="D4061">
        <v>21</v>
      </c>
      <c r="E4061" t="s">
        <v>105</v>
      </c>
      <c r="F4061" t="s">
        <v>4167</v>
      </c>
      <c r="G4061" t="s">
        <v>5138</v>
      </c>
      <c r="H4061">
        <v>19458798913</v>
      </c>
      <c r="I4061" t="s">
        <v>7134</v>
      </c>
      <c r="J4061" t="s">
        <v>7292</v>
      </c>
      <c r="K4061">
        <v>6076.02</v>
      </c>
      <c r="L4061" s="12" t="s">
        <v>8496</v>
      </c>
      <c r="M4061" s="10" t="s">
        <v>11360</v>
      </c>
      <c r="N4061">
        <v>4060</v>
      </c>
      <c r="O4061">
        <v>45138</v>
      </c>
      <c r="P4061" t="s">
        <v>11403</v>
      </c>
      <c r="Q4061" s="16">
        <v>4944.66</v>
      </c>
      <c r="R4061">
        <v>1131.3599999999999</v>
      </c>
      <c r="S4061">
        <v>11</v>
      </c>
      <c r="T4061">
        <v>4060</v>
      </c>
      <c r="U4061">
        <v>41572.67</v>
      </c>
      <c r="V4061" t="s">
        <v>11411</v>
      </c>
      <c r="W4061">
        <v>2.37</v>
      </c>
      <c r="X4061">
        <v>60</v>
      </c>
      <c r="Y4061" t="s">
        <v>8202</v>
      </c>
      <c r="Z4061" t="s">
        <v>12011</v>
      </c>
      <c r="AA4061">
        <v>4060</v>
      </c>
      <c r="AB4061" t="s">
        <v>12017</v>
      </c>
      <c r="AC4061">
        <v>4894.75</v>
      </c>
      <c r="AD4061">
        <v>2105.6999999999998</v>
      </c>
      <c r="AE4061">
        <v>105.28</v>
      </c>
      <c r="AF4061" t="s">
        <v>11177</v>
      </c>
      <c r="AG4061" t="s">
        <v>11087</v>
      </c>
      <c r="AH4061">
        <v>3573</v>
      </c>
      <c r="AI4061">
        <v>4060</v>
      </c>
      <c r="AJ4061" t="s">
        <v>11387</v>
      </c>
      <c r="AK4061" t="s">
        <v>12028</v>
      </c>
      <c r="AL4061" t="s">
        <v>12031</v>
      </c>
      <c r="AM4061" t="s">
        <v>11053</v>
      </c>
      <c r="AN4061">
        <v>1</v>
      </c>
      <c r="AO4061" s="10" t="s">
        <v>12038</v>
      </c>
      <c r="AP4061" t="str" cm="1">
        <f t="array" ref="AP4061">_xlfn.IFS(
  Table1[[#This Row],[Age]]&lt;=25, "18-25",
  Table1[[#This Row],[Age]]&lt;=35, "26-35",
  Table1[[#This Row],[Age]]&lt;=45, "36-45",
  Table1[[#This Row],[Age]]&lt;=60, "46-60",
  TRUE, "60+")</f>
        <v>18-25</v>
      </c>
    </row>
    <row r="4062" spans="1:42" x14ac:dyDescent="0.3">
      <c r="A4062">
        <v>4061</v>
      </c>
      <c r="B4062" t="s">
        <v>8</v>
      </c>
      <c r="C4062" t="s">
        <v>84</v>
      </c>
      <c r="D4062">
        <v>41</v>
      </c>
      <c r="E4062" t="s">
        <v>104</v>
      </c>
      <c r="F4062" t="s">
        <v>4168</v>
      </c>
      <c r="G4062" t="s">
        <v>5146</v>
      </c>
      <c r="H4062">
        <v>19458798914</v>
      </c>
      <c r="I4062" t="s">
        <v>5770</v>
      </c>
      <c r="J4062" t="s">
        <v>7291</v>
      </c>
      <c r="K4062">
        <v>8127.37</v>
      </c>
      <c r="L4062" s="12" t="s">
        <v>10474</v>
      </c>
      <c r="M4062" s="10" t="s">
        <v>11352</v>
      </c>
      <c r="N4062">
        <v>4061</v>
      </c>
      <c r="O4062">
        <v>44969</v>
      </c>
      <c r="P4062" t="s">
        <v>11402</v>
      </c>
      <c r="Q4062" s="16">
        <v>4921.8</v>
      </c>
      <c r="R4062">
        <v>3205.57</v>
      </c>
      <c r="S4062">
        <v>80</v>
      </c>
      <c r="T4062">
        <v>4061</v>
      </c>
      <c r="U4062">
        <v>9204.5400000000009</v>
      </c>
      <c r="V4062" t="s">
        <v>11412</v>
      </c>
      <c r="W4062">
        <v>1.57</v>
      </c>
      <c r="X4062">
        <v>60</v>
      </c>
      <c r="Y4062" t="s">
        <v>11545</v>
      </c>
      <c r="Z4062" t="s">
        <v>12012</v>
      </c>
      <c r="AA4062">
        <v>4061</v>
      </c>
      <c r="AB4062" t="s">
        <v>12015</v>
      </c>
      <c r="AC4062">
        <v>1948.07</v>
      </c>
      <c r="AD4062">
        <v>724.05</v>
      </c>
      <c r="AE4062">
        <v>36.200000000000003</v>
      </c>
      <c r="AF4062" t="s">
        <v>11134</v>
      </c>
      <c r="AG4062" t="s">
        <v>11035</v>
      </c>
      <c r="AH4062">
        <v>9734</v>
      </c>
      <c r="AI4062">
        <v>4061</v>
      </c>
      <c r="AJ4062" t="s">
        <v>11133</v>
      </c>
      <c r="AK4062" t="s">
        <v>12029</v>
      </c>
      <c r="AL4062" t="s">
        <v>12032</v>
      </c>
      <c r="AM4062" t="s">
        <v>11170</v>
      </c>
      <c r="AN4062">
        <v>1</v>
      </c>
      <c r="AO4062" s="10" t="s">
        <v>12045</v>
      </c>
      <c r="AP4062" t="str" cm="1">
        <f t="array" ref="AP4062">_xlfn.IFS(
  Table1[[#This Row],[Age]]&lt;=25, "18-25",
  Table1[[#This Row],[Age]]&lt;=35, "26-35",
  Table1[[#This Row],[Age]]&lt;=45, "36-45",
  Table1[[#This Row],[Age]]&lt;=60, "46-60",
  TRUE, "60+")</f>
        <v>36-45</v>
      </c>
    </row>
    <row r="4063" spans="1:42" x14ac:dyDescent="0.3">
      <c r="A4063">
        <v>4062</v>
      </c>
      <c r="B4063" t="s">
        <v>31</v>
      </c>
      <c r="C4063" t="s">
        <v>65</v>
      </c>
      <c r="D4063">
        <v>28</v>
      </c>
      <c r="E4063" t="s">
        <v>105</v>
      </c>
      <c r="F4063" t="s">
        <v>4169</v>
      </c>
      <c r="G4063" t="s">
        <v>5132</v>
      </c>
      <c r="H4063">
        <v>19458798915</v>
      </c>
      <c r="I4063" t="s">
        <v>6926</v>
      </c>
      <c r="J4063" t="s">
        <v>7291</v>
      </c>
      <c r="K4063">
        <v>8871.25</v>
      </c>
      <c r="L4063" s="12" t="s">
        <v>10475</v>
      </c>
      <c r="M4063" s="10" t="s">
        <v>11053</v>
      </c>
      <c r="N4063">
        <v>4062</v>
      </c>
      <c r="O4063">
        <v>45024</v>
      </c>
      <c r="P4063" t="s">
        <v>11402</v>
      </c>
      <c r="Q4063" s="16">
        <v>4671.1899999999996</v>
      </c>
      <c r="R4063">
        <v>13542.44</v>
      </c>
      <c r="S4063">
        <v>6</v>
      </c>
      <c r="T4063">
        <v>4062</v>
      </c>
      <c r="U4063">
        <v>15647.21</v>
      </c>
      <c r="V4063" t="s">
        <v>11411</v>
      </c>
      <c r="W4063">
        <v>7.77</v>
      </c>
      <c r="X4063">
        <v>48</v>
      </c>
      <c r="Y4063" t="s">
        <v>9139</v>
      </c>
      <c r="Z4063" t="s">
        <v>12010</v>
      </c>
      <c r="AA4063">
        <v>4062</v>
      </c>
      <c r="AB4063" t="s">
        <v>12016</v>
      </c>
      <c r="AC4063">
        <v>1660.34</v>
      </c>
      <c r="AD4063">
        <v>4716.5</v>
      </c>
      <c r="AE4063">
        <v>235.82</v>
      </c>
      <c r="AF4063" t="s">
        <v>11295</v>
      </c>
      <c r="AG4063" t="s">
        <v>11306</v>
      </c>
      <c r="AH4063">
        <v>9977</v>
      </c>
      <c r="AI4063">
        <v>4062</v>
      </c>
      <c r="AJ4063" t="s">
        <v>11286</v>
      </c>
      <c r="AK4063" t="s">
        <v>12029</v>
      </c>
      <c r="AL4063" t="s">
        <v>12031</v>
      </c>
      <c r="AM4063" t="s">
        <v>11164</v>
      </c>
      <c r="AN4063">
        <v>1</v>
      </c>
      <c r="AO4063" s="10" t="s">
        <v>12037</v>
      </c>
      <c r="AP4063" t="str" cm="1">
        <f t="array" ref="AP4063">_xlfn.IFS(
  Table1[[#This Row],[Age]]&lt;=25, "18-25",
  Table1[[#This Row],[Age]]&lt;=35, "26-35",
  Table1[[#This Row],[Age]]&lt;=45, "36-45",
  Table1[[#This Row],[Age]]&lt;=60, "46-60",
  TRUE, "60+")</f>
        <v>26-35</v>
      </c>
    </row>
    <row r="4064" spans="1:42" x14ac:dyDescent="0.3">
      <c r="A4064">
        <v>4063</v>
      </c>
      <c r="B4064" t="s">
        <v>24</v>
      </c>
      <c r="C4064" t="s">
        <v>62</v>
      </c>
      <c r="D4064">
        <v>47</v>
      </c>
      <c r="E4064" t="s">
        <v>105</v>
      </c>
      <c r="F4064" t="s">
        <v>4170</v>
      </c>
      <c r="G4064" t="s">
        <v>5137</v>
      </c>
      <c r="H4064">
        <v>19458798916</v>
      </c>
      <c r="I4064" t="s">
        <v>7135</v>
      </c>
      <c r="J4064" t="s">
        <v>7292</v>
      </c>
      <c r="K4064">
        <v>7689.26</v>
      </c>
      <c r="L4064" s="12" t="s">
        <v>10020</v>
      </c>
      <c r="M4064" s="10" t="s">
        <v>11063</v>
      </c>
      <c r="N4064">
        <v>4063</v>
      </c>
      <c r="O4064">
        <v>45212</v>
      </c>
      <c r="P4064" t="s">
        <v>11402</v>
      </c>
      <c r="Q4064" s="16">
        <v>80.98</v>
      </c>
      <c r="R4064">
        <v>7608.28</v>
      </c>
      <c r="S4064">
        <v>98</v>
      </c>
      <c r="T4064">
        <v>4063</v>
      </c>
      <c r="U4064">
        <v>46101.279999999999</v>
      </c>
      <c r="V4064" t="s">
        <v>11413</v>
      </c>
      <c r="W4064">
        <v>3.7</v>
      </c>
      <c r="X4064">
        <v>48</v>
      </c>
      <c r="Y4064" t="s">
        <v>7675</v>
      </c>
      <c r="Z4064" t="s">
        <v>12010</v>
      </c>
      <c r="AA4064">
        <v>4063</v>
      </c>
      <c r="AB4064" t="s">
        <v>12016</v>
      </c>
      <c r="AC4064">
        <v>4628.74</v>
      </c>
      <c r="AD4064">
        <v>4020.32</v>
      </c>
      <c r="AE4064">
        <v>201.02</v>
      </c>
      <c r="AF4064" t="s">
        <v>11390</v>
      </c>
      <c r="AG4064" t="s">
        <v>11123</v>
      </c>
      <c r="AH4064">
        <v>2719</v>
      </c>
      <c r="AI4064">
        <v>4063</v>
      </c>
      <c r="AJ4064" t="s">
        <v>11362</v>
      </c>
      <c r="AK4064" t="s">
        <v>12028</v>
      </c>
      <c r="AL4064" t="s">
        <v>12032</v>
      </c>
      <c r="AM4064" t="s">
        <v>11129</v>
      </c>
      <c r="AN4064">
        <v>1</v>
      </c>
      <c r="AO4064" s="10" t="s">
        <v>12044</v>
      </c>
      <c r="AP4064" t="str" cm="1">
        <f t="array" ref="AP4064">_xlfn.IFS(
  Table1[[#This Row],[Age]]&lt;=25, "18-25",
  Table1[[#This Row],[Age]]&lt;=35, "26-35",
  Table1[[#This Row],[Age]]&lt;=45, "36-45",
  Table1[[#This Row],[Age]]&lt;=60, "46-60",
  TRUE, "60+")</f>
        <v>46-60</v>
      </c>
    </row>
    <row r="4065" spans="1:42" x14ac:dyDescent="0.3">
      <c r="A4065">
        <v>4064</v>
      </c>
      <c r="B4065" t="s">
        <v>41</v>
      </c>
      <c r="C4065" t="s">
        <v>80</v>
      </c>
      <c r="D4065">
        <v>57</v>
      </c>
      <c r="E4065" t="s">
        <v>105</v>
      </c>
      <c r="F4065" t="s">
        <v>4171</v>
      </c>
      <c r="G4065" t="s">
        <v>5128</v>
      </c>
      <c r="H4065">
        <v>19458798917</v>
      </c>
      <c r="I4065" t="s">
        <v>7136</v>
      </c>
      <c r="J4065" t="s">
        <v>7292</v>
      </c>
      <c r="K4065">
        <v>1901.43</v>
      </c>
      <c r="L4065" s="12" t="s">
        <v>7507</v>
      </c>
      <c r="M4065" s="10" t="s">
        <v>11193</v>
      </c>
      <c r="N4065">
        <v>4064</v>
      </c>
      <c r="O4065">
        <v>45000</v>
      </c>
      <c r="P4065" t="s">
        <v>11402</v>
      </c>
      <c r="Q4065" s="16">
        <v>781.06</v>
      </c>
      <c r="R4065">
        <v>2682.49</v>
      </c>
      <c r="S4065">
        <v>41</v>
      </c>
      <c r="T4065">
        <v>4064</v>
      </c>
      <c r="U4065">
        <v>38006.53</v>
      </c>
      <c r="V4065" t="s">
        <v>11412</v>
      </c>
      <c r="W4065">
        <v>4.8</v>
      </c>
      <c r="X4065">
        <v>24</v>
      </c>
      <c r="Y4065" t="s">
        <v>8746</v>
      </c>
      <c r="Z4065" t="s">
        <v>12012</v>
      </c>
      <c r="AA4065">
        <v>4064</v>
      </c>
      <c r="AB4065" t="s">
        <v>12016</v>
      </c>
      <c r="AC4065">
        <v>7139.36</v>
      </c>
      <c r="AD4065">
        <v>1828.63</v>
      </c>
      <c r="AE4065">
        <v>91.43</v>
      </c>
      <c r="AF4065" t="s">
        <v>11035</v>
      </c>
      <c r="AG4065" t="s">
        <v>11094</v>
      </c>
      <c r="AH4065">
        <v>6590</v>
      </c>
      <c r="AI4065">
        <v>4064</v>
      </c>
      <c r="AJ4065" t="s">
        <v>11236</v>
      </c>
      <c r="AK4065" t="s">
        <v>12027</v>
      </c>
      <c r="AL4065" t="s">
        <v>12031</v>
      </c>
      <c r="AM4065" t="s">
        <v>11347</v>
      </c>
      <c r="AN4065">
        <v>1</v>
      </c>
      <c r="AO4065" s="10" t="s">
        <v>12047</v>
      </c>
      <c r="AP4065" t="str" cm="1">
        <f t="array" ref="AP4065">_xlfn.IFS(
  Table1[[#This Row],[Age]]&lt;=25, "18-25",
  Table1[[#This Row],[Age]]&lt;=35, "26-35",
  Table1[[#This Row],[Age]]&lt;=45, "36-45",
  Table1[[#This Row],[Age]]&lt;=60, "46-60",
  TRUE, "60+")</f>
        <v>46-60</v>
      </c>
    </row>
    <row r="4066" spans="1:42" x14ac:dyDescent="0.3">
      <c r="A4066">
        <v>4065</v>
      </c>
      <c r="B4066" t="s">
        <v>17</v>
      </c>
      <c r="C4066" t="s">
        <v>72</v>
      </c>
      <c r="D4066">
        <v>65</v>
      </c>
      <c r="E4066" t="s">
        <v>105</v>
      </c>
      <c r="F4066" t="s">
        <v>4172</v>
      </c>
      <c r="G4066" t="s">
        <v>5112</v>
      </c>
      <c r="H4066">
        <v>19458798918</v>
      </c>
      <c r="I4066" t="s">
        <v>6601</v>
      </c>
      <c r="J4066" t="s">
        <v>7291</v>
      </c>
      <c r="K4066">
        <v>3787.96</v>
      </c>
      <c r="L4066" s="12" t="s">
        <v>10476</v>
      </c>
      <c r="M4066" s="10" t="s">
        <v>11234</v>
      </c>
      <c r="N4066">
        <v>4065</v>
      </c>
      <c r="O4066">
        <v>45054</v>
      </c>
      <c r="P4066" t="s">
        <v>11402</v>
      </c>
      <c r="Q4066" s="16">
        <v>2766.73</v>
      </c>
      <c r="R4066">
        <v>1021.23</v>
      </c>
      <c r="S4066">
        <v>32</v>
      </c>
      <c r="T4066">
        <v>4065</v>
      </c>
      <c r="U4066">
        <v>36923.160000000003</v>
      </c>
      <c r="V4066" t="s">
        <v>11412</v>
      </c>
      <c r="W4066">
        <v>7.05</v>
      </c>
      <c r="X4066">
        <v>12</v>
      </c>
      <c r="Y4066" t="s">
        <v>11590</v>
      </c>
      <c r="Z4066" t="s">
        <v>12012</v>
      </c>
      <c r="AA4066">
        <v>4065</v>
      </c>
      <c r="AB4066" t="s">
        <v>12016</v>
      </c>
      <c r="AC4066">
        <v>7788.62</v>
      </c>
      <c r="AD4066">
        <v>4428.3</v>
      </c>
      <c r="AE4066">
        <v>221.42</v>
      </c>
      <c r="AF4066" t="s">
        <v>11107</v>
      </c>
      <c r="AG4066" t="s">
        <v>11204</v>
      </c>
      <c r="AH4066">
        <v>2326</v>
      </c>
      <c r="AI4066">
        <v>4065</v>
      </c>
      <c r="AJ4066" t="s">
        <v>11271</v>
      </c>
      <c r="AK4066" t="s">
        <v>12029</v>
      </c>
      <c r="AL4066" t="s">
        <v>12031</v>
      </c>
      <c r="AM4066" t="s">
        <v>11118</v>
      </c>
      <c r="AN4066">
        <v>1</v>
      </c>
      <c r="AO4066" s="10" t="s">
        <v>12046</v>
      </c>
      <c r="AP4066" t="str" cm="1">
        <f t="array" ref="AP4066">_xlfn.IFS(
  Table1[[#This Row],[Age]]&lt;=25, "18-25",
  Table1[[#This Row],[Age]]&lt;=35, "26-35",
  Table1[[#This Row],[Age]]&lt;=45, "36-45",
  Table1[[#This Row],[Age]]&lt;=60, "46-60",
  TRUE, "60+")</f>
        <v>60+</v>
      </c>
    </row>
    <row r="4067" spans="1:42" x14ac:dyDescent="0.3">
      <c r="A4067">
        <v>4066</v>
      </c>
      <c r="B4067" t="s">
        <v>33</v>
      </c>
      <c r="C4067" t="s">
        <v>70</v>
      </c>
      <c r="D4067">
        <v>65</v>
      </c>
      <c r="E4067" t="s">
        <v>106</v>
      </c>
      <c r="F4067" t="s">
        <v>4173</v>
      </c>
      <c r="G4067" t="s">
        <v>5127</v>
      </c>
      <c r="H4067">
        <v>19458798919</v>
      </c>
      <c r="I4067" t="s">
        <v>5898</v>
      </c>
      <c r="J4067" t="s">
        <v>7292</v>
      </c>
      <c r="K4067">
        <v>7865.64</v>
      </c>
      <c r="L4067" s="12" t="s">
        <v>10477</v>
      </c>
      <c r="M4067" s="10" t="s">
        <v>11316</v>
      </c>
      <c r="N4067">
        <v>4066</v>
      </c>
      <c r="O4067">
        <v>44958</v>
      </c>
      <c r="P4067" t="s">
        <v>11403</v>
      </c>
      <c r="Q4067" s="16">
        <v>944.57</v>
      </c>
      <c r="R4067">
        <v>6921.07</v>
      </c>
      <c r="S4067">
        <v>21</v>
      </c>
      <c r="T4067">
        <v>4066</v>
      </c>
      <c r="U4067">
        <v>23301.93</v>
      </c>
      <c r="V4067" t="s">
        <v>11412</v>
      </c>
      <c r="W4067">
        <v>9.6999999999999993</v>
      </c>
      <c r="X4067">
        <v>24</v>
      </c>
      <c r="Y4067" t="s">
        <v>7795</v>
      </c>
      <c r="Z4067" t="s">
        <v>12011</v>
      </c>
      <c r="AA4067">
        <v>4066</v>
      </c>
      <c r="AB4067" t="s">
        <v>12016</v>
      </c>
      <c r="AC4067">
        <v>2357.65</v>
      </c>
      <c r="AD4067">
        <v>1817.6</v>
      </c>
      <c r="AE4067">
        <v>90.88</v>
      </c>
      <c r="AF4067" t="s">
        <v>11269</v>
      </c>
      <c r="AG4067" t="s">
        <v>11273</v>
      </c>
      <c r="AH4067">
        <v>9638</v>
      </c>
      <c r="AI4067">
        <v>4066</v>
      </c>
      <c r="AJ4067" t="s">
        <v>11056</v>
      </c>
      <c r="AK4067" t="s">
        <v>12027</v>
      </c>
      <c r="AL4067" t="s">
        <v>12031</v>
      </c>
      <c r="AM4067" t="s">
        <v>11164</v>
      </c>
      <c r="AN4067">
        <v>1</v>
      </c>
      <c r="AO4067" s="10" t="s">
        <v>12045</v>
      </c>
      <c r="AP4067" t="str" cm="1">
        <f t="array" ref="AP4067">_xlfn.IFS(
  Table1[[#This Row],[Age]]&lt;=25, "18-25",
  Table1[[#This Row],[Age]]&lt;=35, "26-35",
  Table1[[#This Row],[Age]]&lt;=45, "36-45",
  Table1[[#This Row],[Age]]&lt;=60, "46-60",
  TRUE, "60+")</f>
        <v>60+</v>
      </c>
    </row>
    <row r="4068" spans="1:42" x14ac:dyDescent="0.3">
      <c r="A4068">
        <v>4067</v>
      </c>
      <c r="B4068" t="s">
        <v>12</v>
      </c>
      <c r="C4068" t="s">
        <v>73</v>
      </c>
      <c r="D4068">
        <v>52</v>
      </c>
      <c r="E4068" t="s">
        <v>105</v>
      </c>
      <c r="F4068" t="s">
        <v>4174</v>
      </c>
      <c r="G4068" t="s">
        <v>5114</v>
      </c>
      <c r="H4068">
        <v>19458798920</v>
      </c>
      <c r="I4068" t="s">
        <v>6115</v>
      </c>
      <c r="J4068" t="s">
        <v>7292</v>
      </c>
      <c r="K4068">
        <v>8249.4599999999991</v>
      </c>
      <c r="L4068" s="12" t="s">
        <v>8936</v>
      </c>
      <c r="M4068" s="10" t="s">
        <v>11201</v>
      </c>
      <c r="N4068">
        <v>4067</v>
      </c>
      <c r="O4068">
        <v>45142</v>
      </c>
      <c r="P4068" t="s">
        <v>11402</v>
      </c>
      <c r="Q4068" s="16">
        <v>4275.71</v>
      </c>
      <c r="R4068">
        <v>12525.17</v>
      </c>
      <c r="S4068">
        <v>93</v>
      </c>
      <c r="T4068">
        <v>4067</v>
      </c>
      <c r="U4068">
        <v>35415.72</v>
      </c>
      <c r="V4068" t="s">
        <v>11411</v>
      </c>
      <c r="W4068">
        <v>8.3000000000000007</v>
      </c>
      <c r="X4068">
        <v>36</v>
      </c>
      <c r="Y4068" t="s">
        <v>8338</v>
      </c>
      <c r="Z4068" t="s">
        <v>12012</v>
      </c>
      <c r="AA4068">
        <v>4067</v>
      </c>
      <c r="AB4068" t="s">
        <v>12015</v>
      </c>
      <c r="AC4068">
        <v>6523.67</v>
      </c>
      <c r="AD4068">
        <v>3244.74</v>
      </c>
      <c r="AE4068">
        <v>162.24</v>
      </c>
      <c r="AF4068" t="s">
        <v>11261</v>
      </c>
      <c r="AG4068" t="s">
        <v>11079</v>
      </c>
      <c r="AH4068">
        <v>1924</v>
      </c>
      <c r="AI4068">
        <v>4067</v>
      </c>
      <c r="AJ4068" t="s">
        <v>11129</v>
      </c>
      <c r="AK4068" t="s">
        <v>12029</v>
      </c>
      <c r="AL4068" t="s">
        <v>12032</v>
      </c>
      <c r="AM4068" t="s">
        <v>11355</v>
      </c>
      <c r="AN4068">
        <v>1</v>
      </c>
      <c r="AO4068" s="10" t="s">
        <v>12041</v>
      </c>
      <c r="AP4068" t="str" cm="1">
        <f t="array" ref="AP4068">_xlfn.IFS(
  Table1[[#This Row],[Age]]&lt;=25, "18-25",
  Table1[[#This Row],[Age]]&lt;=35, "26-35",
  Table1[[#This Row],[Age]]&lt;=45, "36-45",
  Table1[[#This Row],[Age]]&lt;=60, "46-60",
  TRUE, "60+")</f>
        <v>46-60</v>
      </c>
    </row>
    <row r="4069" spans="1:42" x14ac:dyDescent="0.3">
      <c r="A4069">
        <v>4068</v>
      </c>
      <c r="B4069" t="s">
        <v>32</v>
      </c>
      <c r="C4069" t="s">
        <v>95</v>
      </c>
      <c r="D4069">
        <v>61</v>
      </c>
      <c r="E4069" t="s">
        <v>105</v>
      </c>
      <c r="F4069" t="s">
        <v>4175</v>
      </c>
      <c r="G4069" t="s">
        <v>5145</v>
      </c>
      <c r="H4069">
        <v>19458798921</v>
      </c>
      <c r="I4069" t="s">
        <v>6932</v>
      </c>
      <c r="J4069" t="s">
        <v>7292</v>
      </c>
      <c r="K4069">
        <v>6325.15</v>
      </c>
      <c r="L4069" s="12" t="s">
        <v>10478</v>
      </c>
      <c r="M4069" s="10" t="s">
        <v>11158</v>
      </c>
      <c r="N4069">
        <v>4068</v>
      </c>
      <c r="O4069">
        <v>45199</v>
      </c>
      <c r="P4069" t="s">
        <v>11403</v>
      </c>
      <c r="Q4069" s="16">
        <v>3501.69</v>
      </c>
      <c r="R4069">
        <v>9826.84</v>
      </c>
      <c r="S4069">
        <v>75</v>
      </c>
      <c r="T4069">
        <v>4068</v>
      </c>
      <c r="U4069">
        <v>28720.66</v>
      </c>
      <c r="V4069" t="s">
        <v>11413</v>
      </c>
      <c r="W4069">
        <v>1.52</v>
      </c>
      <c r="X4069">
        <v>60</v>
      </c>
      <c r="Y4069" t="s">
        <v>11867</v>
      </c>
      <c r="Z4069" t="s">
        <v>12012</v>
      </c>
      <c r="AA4069">
        <v>4068</v>
      </c>
      <c r="AB4069" t="s">
        <v>12015</v>
      </c>
      <c r="AC4069">
        <v>5724.73</v>
      </c>
      <c r="AD4069">
        <v>1568.75</v>
      </c>
      <c r="AE4069">
        <v>78.44</v>
      </c>
      <c r="AF4069" t="s">
        <v>11325</v>
      </c>
      <c r="AG4069" t="s">
        <v>11167</v>
      </c>
      <c r="AH4069">
        <v>7903</v>
      </c>
      <c r="AI4069">
        <v>4068</v>
      </c>
      <c r="AJ4069" t="s">
        <v>11354</v>
      </c>
      <c r="AK4069" t="s">
        <v>12029</v>
      </c>
      <c r="AL4069" t="s">
        <v>12031</v>
      </c>
      <c r="AM4069" t="s">
        <v>11136</v>
      </c>
      <c r="AN4069">
        <v>1</v>
      </c>
      <c r="AO4069" s="10" t="s">
        <v>12042</v>
      </c>
      <c r="AP4069" t="str" cm="1">
        <f t="array" ref="AP4069">_xlfn.IFS(
  Table1[[#This Row],[Age]]&lt;=25, "18-25",
  Table1[[#This Row],[Age]]&lt;=35, "26-35",
  Table1[[#This Row],[Age]]&lt;=45, "36-45",
  Table1[[#This Row],[Age]]&lt;=60, "46-60",
  TRUE, "60+")</f>
        <v>60+</v>
      </c>
    </row>
    <row r="4070" spans="1:42" x14ac:dyDescent="0.3">
      <c r="A4070">
        <v>4069</v>
      </c>
      <c r="B4070" t="s">
        <v>4</v>
      </c>
      <c r="C4070" t="s">
        <v>55</v>
      </c>
      <c r="D4070">
        <v>62</v>
      </c>
      <c r="E4070" t="s">
        <v>105</v>
      </c>
      <c r="F4070" t="s">
        <v>4176</v>
      </c>
      <c r="G4070" t="s">
        <v>5133</v>
      </c>
      <c r="H4070">
        <v>19458798922</v>
      </c>
      <c r="I4070" t="s">
        <v>5153</v>
      </c>
      <c r="J4070" t="s">
        <v>7291</v>
      </c>
      <c r="K4070">
        <v>7170.04</v>
      </c>
      <c r="L4070" s="12" t="s">
        <v>10479</v>
      </c>
      <c r="M4070" s="10" t="s">
        <v>11198</v>
      </c>
      <c r="N4070">
        <v>4069</v>
      </c>
      <c r="O4070">
        <v>45290</v>
      </c>
      <c r="P4070" t="s">
        <v>11403</v>
      </c>
      <c r="Q4070" s="16">
        <v>928.57</v>
      </c>
      <c r="R4070">
        <v>6241.47</v>
      </c>
      <c r="S4070">
        <v>57</v>
      </c>
      <c r="T4070">
        <v>4069</v>
      </c>
      <c r="U4070">
        <v>4501.7700000000004</v>
      </c>
      <c r="V4070" t="s">
        <v>11413</v>
      </c>
      <c r="W4070">
        <v>3.75</v>
      </c>
      <c r="X4070">
        <v>36</v>
      </c>
      <c r="Y4070" t="s">
        <v>7864</v>
      </c>
      <c r="Z4070" t="s">
        <v>12011</v>
      </c>
      <c r="AA4070">
        <v>4069</v>
      </c>
      <c r="AB4070" t="s">
        <v>12015</v>
      </c>
      <c r="AC4070">
        <v>8271.0300000000007</v>
      </c>
      <c r="AD4070">
        <v>4538.72</v>
      </c>
      <c r="AE4070">
        <v>226.94</v>
      </c>
      <c r="AF4070" t="s">
        <v>11243</v>
      </c>
      <c r="AG4070" t="s">
        <v>11392</v>
      </c>
      <c r="AH4070">
        <v>2875</v>
      </c>
      <c r="AI4070">
        <v>4069</v>
      </c>
      <c r="AJ4070" t="s">
        <v>11311</v>
      </c>
      <c r="AK4070" t="s">
        <v>12029</v>
      </c>
      <c r="AL4070" t="s">
        <v>12032</v>
      </c>
      <c r="AM4070" t="s">
        <v>11335</v>
      </c>
      <c r="AN4070">
        <v>1</v>
      </c>
      <c r="AO4070" s="10" t="s">
        <v>12036</v>
      </c>
      <c r="AP4070" t="str" cm="1">
        <f t="array" ref="AP4070">_xlfn.IFS(
  Table1[[#This Row],[Age]]&lt;=25, "18-25",
  Table1[[#This Row],[Age]]&lt;=35, "26-35",
  Table1[[#This Row],[Age]]&lt;=45, "36-45",
  Table1[[#This Row],[Age]]&lt;=60, "46-60",
  TRUE, "60+")</f>
        <v>60+</v>
      </c>
    </row>
    <row r="4071" spans="1:42" x14ac:dyDescent="0.3">
      <c r="A4071">
        <v>4070</v>
      </c>
      <c r="B4071" t="s">
        <v>49</v>
      </c>
      <c r="C4071" t="s">
        <v>91</v>
      </c>
      <c r="D4071">
        <v>50</v>
      </c>
      <c r="E4071" t="s">
        <v>105</v>
      </c>
      <c r="F4071" t="s">
        <v>4177</v>
      </c>
      <c r="G4071" t="s">
        <v>5144</v>
      </c>
      <c r="H4071">
        <v>19458798923</v>
      </c>
      <c r="I4071" t="s">
        <v>6513</v>
      </c>
      <c r="J4071" t="s">
        <v>7291</v>
      </c>
      <c r="K4071">
        <v>1827.54</v>
      </c>
      <c r="L4071" s="12" t="s">
        <v>9965</v>
      </c>
      <c r="M4071" s="10" t="s">
        <v>11374</v>
      </c>
      <c r="N4071">
        <v>4070</v>
      </c>
      <c r="O4071">
        <v>44993</v>
      </c>
      <c r="P4071" t="s">
        <v>11402</v>
      </c>
      <c r="Q4071" s="16">
        <v>4093.87</v>
      </c>
      <c r="R4071">
        <v>5921.41</v>
      </c>
      <c r="S4071">
        <v>5</v>
      </c>
      <c r="T4071">
        <v>4070</v>
      </c>
      <c r="U4071">
        <v>29249.78</v>
      </c>
      <c r="V4071" t="s">
        <v>11412</v>
      </c>
      <c r="W4071">
        <v>1.44</v>
      </c>
      <c r="X4071">
        <v>36</v>
      </c>
      <c r="Y4071" t="s">
        <v>10653</v>
      </c>
      <c r="Z4071" t="s">
        <v>12010</v>
      </c>
      <c r="AA4071">
        <v>4070</v>
      </c>
      <c r="AB4071" t="s">
        <v>12016</v>
      </c>
      <c r="AC4071">
        <v>7558.24</v>
      </c>
      <c r="AD4071">
        <v>190.75</v>
      </c>
      <c r="AE4071">
        <v>9.5399999999999991</v>
      </c>
      <c r="AF4071" t="s">
        <v>11300</v>
      </c>
      <c r="AG4071" t="s">
        <v>11352</v>
      </c>
      <c r="AH4071">
        <v>7370</v>
      </c>
      <c r="AI4071">
        <v>4070</v>
      </c>
      <c r="AJ4071" t="s">
        <v>11112</v>
      </c>
      <c r="AK4071" t="s">
        <v>12027</v>
      </c>
      <c r="AL4071" t="s">
        <v>12032</v>
      </c>
      <c r="AM4071" t="s">
        <v>11047</v>
      </c>
      <c r="AN4071">
        <v>1</v>
      </c>
      <c r="AO4071" s="10" t="s">
        <v>12047</v>
      </c>
      <c r="AP4071" t="str" cm="1">
        <f t="array" ref="AP4071">_xlfn.IFS(
  Table1[[#This Row],[Age]]&lt;=25, "18-25",
  Table1[[#This Row],[Age]]&lt;=35, "26-35",
  Table1[[#This Row],[Age]]&lt;=45, "36-45",
  Table1[[#This Row],[Age]]&lt;=60, "46-60",
  TRUE, "60+")</f>
        <v>46-60</v>
      </c>
    </row>
    <row r="4072" spans="1:42" x14ac:dyDescent="0.3">
      <c r="A4072">
        <v>4071</v>
      </c>
      <c r="B4072" t="s">
        <v>8</v>
      </c>
      <c r="C4072" t="s">
        <v>77</v>
      </c>
      <c r="D4072">
        <v>53</v>
      </c>
      <c r="E4072" t="s">
        <v>104</v>
      </c>
      <c r="F4072" t="s">
        <v>4178</v>
      </c>
      <c r="G4072" t="s">
        <v>5120</v>
      </c>
      <c r="H4072">
        <v>19458798924</v>
      </c>
      <c r="I4072" t="s">
        <v>6296</v>
      </c>
      <c r="J4072" t="s">
        <v>7292</v>
      </c>
      <c r="K4072">
        <v>3789.39</v>
      </c>
      <c r="L4072" s="12" t="s">
        <v>10480</v>
      </c>
      <c r="M4072" s="10" t="s">
        <v>11241</v>
      </c>
      <c r="N4072">
        <v>4071</v>
      </c>
      <c r="O4072">
        <v>45157</v>
      </c>
      <c r="P4072" t="s">
        <v>11402</v>
      </c>
      <c r="Q4072" s="16">
        <v>2496.39</v>
      </c>
      <c r="R4072">
        <v>1293</v>
      </c>
      <c r="S4072">
        <v>91</v>
      </c>
      <c r="T4072">
        <v>4071</v>
      </c>
      <c r="U4072">
        <v>23160.12</v>
      </c>
      <c r="V4072" t="s">
        <v>11413</v>
      </c>
      <c r="W4072">
        <v>1.56</v>
      </c>
      <c r="X4072">
        <v>12</v>
      </c>
      <c r="Y4072" t="s">
        <v>8427</v>
      </c>
      <c r="Z4072" t="s">
        <v>12011</v>
      </c>
      <c r="AA4072">
        <v>4071</v>
      </c>
      <c r="AB4072" t="s">
        <v>12015</v>
      </c>
      <c r="AC4072">
        <v>5500.11</v>
      </c>
      <c r="AD4072">
        <v>3398.16</v>
      </c>
      <c r="AE4072">
        <v>169.91</v>
      </c>
      <c r="AF4072" t="s">
        <v>11248</v>
      </c>
      <c r="AG4072" t="s">
        <v>11092</v>
      </c>
      <c r="AH4072">
        <v>1607</v>
      </c>
      <c r="AI4072">
        <v>4071</v>
      </c>
      <c r="AJ4072" t="s">
        <v>11259</v>
      </c>
      <c r="AK4072" t="s">
        <v>12028</v>
      </c>
      <c r="AL4072" t="s">
        <v>12032</v>
      </c>
      <c r="AM4072" t="s">
        <v>11275</v>
      </c>
      <c r="AN4072">
        <v>1</v>
      </c>
      <c r="AO4072" s="10" t="s">
        <v>12041</v>
      </c>
      <c r="AP4072" t="str" cm="1">
        <f t="array" ref="AP4072">_xlfn.IFS(
  Table1[[#This Row],[Age]]&lt;=25, "18-25",
  Table1[[#This Row],[Age]]&lt;=35, "26-35",
  Table1[[#This Row],[Age]]&lt;=45, "36-45",
  Table1[[#This Row],[Age]]&lt;=60, "46-60",
  TRUE, "60+")</f>
        <v>46-60</v>
      </c>
    </row>
    <row r="4073" spans="1:42" x14ac:dyDescent="0.3">
      <c r="A4073">
        <v>4072</v>
      </c>
      <c r="B4073" t="s">
        <v>23</v>
      </c>
      <c r="C4073" t="s">
        <v>90</v>
      </c>
      <c r="D4073">
        <v>38</v>
      </c>
      <c r="E4073" t="s">
        <v>104</v>
      </c>
      <c r="F4073" t="s">
        <v>4179</v>
      </c>
      <c r="G4073" t="s">
        <v>5112</v>
      </c>
      <c r="H4073">
        <v>19458798925</v>
      </c>
      <c r="I4073" t="s">
        <v>6551</v>
      </c>
      <c r="J4073" t="s">
        <v>7292</v>
      </c>
      <c r="K4073">
        <v>5392.9</v>
      </c>
      <c r="L4073" s="12" t="s">
        <v>10375</v>
      </c>
      <c r="M4073" s="10" t="s">
        <v>11197</v>
      </c>
      <c r="N4073">
        <v>4072</v>
      </c>
      <c r="O4073">
        <v>45161</v>
      </c>
      <c r="P4073" t="s">
        <v>11402</v>
      </c>
      <c r="Q4073" s="16">
        <v>3551.46</v>
      </c>
      <c r="R4073">
        <v>8944.36</v>
      </c>
      <c r="S4073">
        <v>28</v>
      </c>
      <c r="T4073">
        <v>4072</v>
      </c>
      <c r="U4073">
        <v>6584.18</v>
      </c>
      <c r="V4073" t="s">
        <v>11411</v>
      </c>
      <c r="W4073">
        <v>2.15</v>
      </c>
      <c r="X4073">
        <v>36</v>
      </c>
      <c r="Y4073" t="s">
        <v>11658</v>
      </c>
      <c r="Z4073" t="s">
        <v>12011</v>
      </c>
      <c r="AA4073">
        <v>4072</v>
      </c>
      <c r="AB4073" t="s">
        <v>12017</v>
      </c>
      <c r="AC4073">
        <v>3216.3</v>
      </c>
      <c r="AD4073">
        <v>959.06</v>
      </c>
      <c r="AE4073">
        <v>47.95</v>
      </c>
      <c r="AF4073" t="s">
        <v>11396</v>
      </c>
      <c r="AG4073" t="s">
        <v>11092</v>
      </c>
      <c r="AH4073">
        <v>9021</v>
      </c>
      <c r="AI4073">
        <v>4072</v>
      </c>
      <c r="AJ4073" t="s">
        <v>11064</v>
      </c>
      <c r="AK4073" t="s">
        <v>12028</v>
      </c>
      <c r="AL4073" t="s">
        <v>12032</v>
      </c>
      <c r="AM4073" t="s">
        <v>11257</v>
      </c>
      <c r="AN4073">
        <v>1</v>
      </c>
      <c r="AO4073" s="10" t="s">
        <v>12041</v>
      </c>
      <c r="AP4073" t="str" cm="1">
        <f t="array" ref="AP4073">_xlfn.IFS(
  Table1[[#This Row],[Age]]&lt;=25, "18-25",
  Table1[[#This Row],[Age]]&lt;=35, "26-35",
  Table1[[#This Row],[Age]]&lt;=45, "36-45",
  Table1[[#This Row],[Age]]&lt;=60, "46-60",
  TRUE, "60+")</f>
        <v>36-45</v>
      </c>
    </row>
    <row r="4074" spans="1:42" x14ac:dyDescent="0.3">
      <c r="A4074">
        <v>4073</v>
      </c>
      <c r="B4074" t="s">
        <v>40</v>
      </c>
      <c r="C4074" t="s">
        <v>75</v>
      </c>
      <c r="D4074">
        <v>55</v>
      </c>
      <c r="E4074" t="s">
        <v>105</v>
      </c>
      <c r="F4074" t="s">
        <v>4180</v>
      </c>
      <c r="G4074" t="s">
        <v>5145</v>
      </c>
      <c r="H4074">
        <v>19458798926</v>
      </c>
      <c r="I4074" t="s">
        <v>5890</v>
      </c>
      <c r="J4074" t="s">
        <v>7291</v>
      </c>
      <c r="K4074">
        <v>9838.7099999999991</v>
      </c>
      <c r="L4074" s="12" t="s">
        <v>10481</v>
      </c>
      <c r="M4074" s="10" t="s">
        <v>11071</v>
      </c>
      <c r="N4074">
        <v>4073</v>
      </c>
      <c r="O4074">
        <v>45080</v>
      </c>
      <c r="P4074" t="s">
        <v>11403</v>
      </c>
      <c r="Q4074" s="16">
        <v>707.75</v>
      </c>
      <c r="R4074">
        <v>9130.9599999999991</v>
      </c>
      <c r="S4074">
        <v>95</v>
      </c>
      <c r="T4074">
        <v>4073</v>
      </c>
      <c r="U4074">
        <v>17868.990000000002</v>
      </c>
      <c r="V4074" t="s">
        <v>11412</v>
      </c>
      <c r="W4074">
        <v>3.89</v>
      </c>
      <c r="X4074">
        <v>36</v>
      </c>
      <c r="Y4074" t="s">
        <v>11541</v>
      </c>
      <c r="Z4074" t="s">
        <v>12010</v>
      </c>
      <c r="AA4074">
        <v>4073</v>
      </c>
      <c r="AB4074" t="s">
        <v>12015</v>
      </c>
      <c r="AC4074">
        <v>8893.64</v>
      </c>
      <c r="AD4074">
        <v>476.22</v>
      </c>
      <c r="AE4074">
        <v>23.81</v>
      </c>
      <c r="AF4074" t="s">
        <v>11044</v>
      </c>
      <c r="AG4074" t="s">
        <v>11052</v>
      </c>
      <c r="AH4074">
        <v>9503</v>
      </c>
      <c r="AI4074">
        <v>4073</v>
      </c>
      <c r="AJ4074" t="s">
        <v>11199</v>
      </c>
      <c r="AK4074" t="s">
        <v>12029</v>
      </c>
      <c r="AL4074" t="s">
        <v>12032</v>
      </c>
      <c r="AM4074" t="s">
        <v>11096</v>
      </c>
      <c r="AN4074">
        <v>-1</v>
      </c>
      <c r="AO4074" s="10" t="s">
        <v>12043</v>
      </c>
      <c r="AP4074" t="str" cm="1">
        <f t="array" ref="AP4074">_xlfn.IFS(
  Table1[[#This Row],[Age]]&lt;=25, "18-25",
  Table1[[#This Row],[Age]]&lt;=35, "26-35",
  Table1[[#This Row],[Age]]&lt;=45, "36-45",
  Table1[[#This Row],[Age]]&lt;=60, "46-60",
  TRUE, "60+")</f>
        <v>46-60</v>
      </c>
    </row>
    <row r="4075" spans="1:42" x14ac:dyDescent="0.3">
      <c r="A4075">
        <v>4074</v>
      </c>
      <c r="B4075" t="s">
        <v>44</v>
      </c>
      <c r="C4075" t="s">
        <v>78</v>
      </c>
      <c r="D4075">
        <v>22</v>
      </c>
      <c r="E4075" t="s">
        <v>105</v>
      </c>
      <c r="F4075" t="s">
        <v>4181</v>
      </c>
      <c r="G4075" t="s">
        <v>5130</v>
      </c>
      <c r="H4075">
        <v>19458798927</v>
      </c>
      <c r="I4075" t="s">
        <v>5228</v>
      </c>
      <c r="J4075" t="s">
        <v>7291</v>
      </c>
      <c r="K4075">
        <v>8012.23</v>
      </c>
      <c r="L4075" s="12" t="s">
        <v>10482</v>
      </c>
      <c r="M4075" s="10" t="s">
        <v>11120</v>
      </c>
      <c r="N4075">
        <v>4074</v>
      </c>
      <c r="O4075">
        <v>44938</v>
      </c>
      <c r="P4075" t="s">
        <v>11404</v>
      </c>
      <c r="Q4075" s="16">
        <v>2594.08</v>
      </c>
      <c r="R4075">
        <v>5418.15</v>
      </c>
      <c r="S4075">
        <v>75</v>
      </c>
      <c r="T4075">
        <v>4074</v>
      </c>
      <c r="U4075">
        <v>44845.07</v>
      </c>
      <c r="V4075" t="s">
        <v>11411</v>
      </c>
      <c r="W4075">
        <v>3.08</v>
      </c>
      <c r="X4075">
        <v>48</v>
      </c>
      <c r="Y4075" t="s">
        <v>9245</v>
      </c>
      <c r="Z4075" t="s">
        <v>12010</v>
      </c>
      <c r="AA4075">
        <v>4074</v>
      </c>
      <c r="AB4075" t="s">
        <v>12016</v>
      </c>
      <c r="AC4075">
        <v>2505.15</v>
      </c>
      <c r="AD4075">
        <v>2906.52</v>
      </c>
      <c r="AE4075">
        <v>145.33000000000001</v>
      </c>
      <c r="AF4075" t="s">
        <v>11216</v>
      </c>
      <c r="AG4075" t="s">
        <v>11353</v>
      </c>
      <c r="AH4075">
        <v>1106</v>
      </c>
      <c r="AI4075">
        <v>4074</v>
      </c>
      <c r="AJ4075" t="s">
        <v>11149</v>
      </c>
      <c r="AK4075" t="s">
        <v>12027</v>
      </c>
      <c r="AL4075" t="s">
        <v>12032</v>
      </c>
      <c r="AM4075" t="s">
        <v>11047</v>
      </c>
      <c r="AN4075">
        <v>1</v>
      </c>
      <c r="AO4075" s="10" t="s">
        <v>12039</v>
      </c>
      <c r="AP4075" t="str" cm="1">
        <f t="array" ref="AP4075">_xlfn.IFS(
  Table1[[#This Row],[Age]]&lt;=25, "18-25",
  Table1[[#This Row],[Age]]&lt;=35, "26-35",
  Table1[[#This Row],[Age]]&lt;=45, "36-45",
  Table1[[#This Row],[Age]]&lt;=60, "46-60",
  TRUE, "60+")</f>
        <v>18-25</v>
      </c>
    </row>
    <row r="4076" spans="1:42" x14ac:dyDescent="0.3">
      <c r="A4076">
        <v>4075</v>
      </c>
      <c r="B4076" t="s">
        <v>21</v>
      </c>
      <c r="C4076" t="s">
        <v>80</v>
      </c>
      <c r="D4076">
        <v>22</v>
      </c>
      <c r="E4076" t="s">
        <v>106</v>
      </c>
      <c r="F4076" t="s">
        <v>4182</v>
      </c>
      <c r="G4076" t="s">
        <v>5148</v>
      </c>
      <c r="H4076">
        <v>19458798928</v>
      </c>
      <c r="I4076" t="s">
        <v>6292</v>
      </c>
      <c r="J4076" t="s">
        <v>7291</v>
      </c>
      <c r="K4076">
        <v>2006.94</v>
      </c>
      <c r="L4076" s="12" t="s">
        <v>7565</v>
      </c>
      <c r="M4076" s="10" t="s">
        <v>11200</v>
      </c>
      <c r="N4076">
        <v>4075</v>
      </c>
      <c r="O4076">
        <v>44963</v>
      </c>
      <c r="P4076" t="s">
        <v>11404</v>
      </c>
      <c r="Q4076" s="16">
        <v>3883.93</v>
      </c>
      <c r="R4076">
        <v>-1876.99</v>
      </c>
      <c r="S4076">
        <v>77</v>
      </c>
      <c r="T4076">
        <v>4075</v>
      </c>
      <c r="U4076">
        <v>40381.42</v>
      </c>
      <c r="V4076" t="s">
        <v>11411</v>
      </c>
      <c r="W4076">
        <v>4.17</v>
      </c>
      <c r="X4076">
        <v>24</v>
      </c>
      <c r="Y4076" t="s">
        <v>11934</v>
      </c>
      <c r="Z4076" t="s">
        <v>12011</v>
      </c>
      <c r="AA4076">
        <v>4075</v>
      </c>
      <c r="AB4076" t="s">
        <v>12015</v>
      </c>
      <c r="AC4076">
        <v>3340.32</v>
      </c>
      <c r="AD4076">
        <v>3659.33</v>
      </c>
      <c r="AE4076">
        <v>182.97</v>
      </c>
      <c r="AF4076" t="s">
        <v>11235</v>
      </c>
      <c r="AG4076" t="s">
        <v>11168</v>
      </c>
      <c r="AH4076">
        <v>4038</v>
      </c>
      <c r="AI4076">
        <v>4075</v>
      </c>
      <c r="AJ4076" t="s">
        <v>11154</v>
      </c>
      <c r="AK4076" t="s">
        <v>12028</v>
      </c>
      <c r="AL4076" t="s">
        <v>12031</v>
      </c>
      <c r="AM4076" t="s">
        <v>11244</v>
      </c>
      <c r="AN4076">
        <v>1</v>
      </c>
      <c r="AO4076" s="10" t="s">
        <v>12045</v>
      </c>
      <c r="AP4076" t="str" cm="1">
        <f t="array" ref="AP4076">_xlfn.IFS(
  Table1[[#This Row],[Age]]&lt;=25, "18-25",
  Table1[[#This Row],[Age]]&lt;=35, "26-35",
  Table1[[#This Row],[Age]]&lt;=45, "36-45",
  Table1[[#This Row],[Age]]&lt;=60, "46-60",
  TRUE, "60+")</f>
        <v>18-25</v>
      </c>
    </row>
    <row r="4077" spans="1:42" x14ac:dyDescent="0.3">
      <c r="A4077">
        <v>4076</v>
      </c>
      <c r="B4077" t="s">
        <v>29</v>
      </c>
      <c r="C4077" t="s">
        <v>77</v>
      </c>
      <c r="D4077">
        <v>38</v>
      </c>
      <c r="E4077" t="s">
        <v>105</v>
      </c>
      <c r="F4077" t="s">
        <v>4183</v>
      </c>
      <c r="G4077" t="s">
        <v>5148</v>
      </c>
      <c r="H4077">
        <v>19458798929</v>
      </c>
      <c r="I4077" t="s">
        <v>6470</v>
      </c>
      <c r="J4077" t="s">
        <v>7291</v>
      </c>
      <c r="K4077">
        <v>3588.82</v>
      </c>
      <c r="L4077" s="12" t="s">
        <v>10483</v>
      </c>
      <c r="M4077" s="10" t="s">
        <v>11361</v>
      </c>
      <c r="N4077">
        <v>4076</v>
      </c>
      <c r="O4077">
        <v>45096</v>
      </c>
      <c r="P4077" t="s">
        <v>11403</v>
      </c>
      <c r="Q4077" s="16">
        <v>1734.48</v>
      </c>
      <c r="R4077">
        <v>1854.34</v>
      </c>
      <c r="S4077">
        <v>70</v>
      </c>
      <c r="T4077">
        <v>4076</v>
      </c>
      <c r="U4077">
        <v>45781.26</v>
      </c>
      <c r="V4077" t="s">
        <v>11413</v>
      </c>
      <c r="W4077">
        <v>8.4</v>
      </c>
      <c r="X4077">
        <v>48</v>
      </c>
      <c r="Y4077" t="s">
        <v>11944</v>
      </c>
      <c r="Z4077" t="s">
        <v>12012</v>
      </c>
      <c r="AA4077">
        <v>4076</v>
      </c>
      <c r="AB4077" t="s">
        <v>12017</v>
      </c>
      <c r="AC4077">
        <v>7068.33</v>
      </c>
      <c r="AD4077">
        <v>4956.59</v>
      </c>
      <c r="AE4077">
        <v>247.83</v>
      </c>
      <c r="AF4077" t="s">
        <v>11203</v>
      </c>
      <c r="AG4077" t="s">
        <v>11394</v>
      </c>
      <c r="AH4077">
        <v>3966</v>
      </c>
      <c r="AI4077">
        <v>4076</v>
      </c>
      <c r="AJ4077" t="s">
        <v>11212</v>
      </c>
      <c r="AK4077" t="s">
        <v>12028</v>
      </c>
      <c r="AL4077" t="s">
        <v>12032</v>
      </c>
      <c r="AM4077" t="s">
        <v>11102</v>
      </c>
      <c r="AN4077">
        <v>-1</v>
      </c>
      <c r="AO4077" s="10" t="s">
        <v>12043</v>
      </c>
      <c r="AP4077" t="str" cm="1">
        <f t="array" ref="AP4077">_xlfn.IFS(
  Table1[[#This Row],[Age]]&lt;=25, "18-25",
  Table1[[#This Row],[Age]]&lt;=35, "26-35",
  Table1[[#This Row],[Age]]&lt;=45, "36-45",
  Table1[[#This Row],[Age]]&lt;=60, "46-60",
  TRUE, "60+")</f>
        <v>36-45</v>
      </c>
    </row>
    <row r="4078" spans="1:42" x14ac:dyDescent="0.3">
      <c r="A4078">
        <v>4077</v>
      </c>
      <c r="B4078" t="s">
        <v>39</v>
      </c>
      <c r="C4078" t="s">
        <v>100</v>
      </c>
      <c r="D4078">
        <v>42</v>
      </c>
      <c r="E4078" t="s">
        <v>105</v>
      </c>
      <c r="F4078" t="s">
        <v>4184</v>
      </c>
      <c r="G4078" t="s">
        <v>5136</v>
      </c>
      <c r="H4078">
        <v>19458798930</v>
      </c>
      <c r="I4078" t="s">
        <v>5476</v>
      </c>
      <c r="J4078" t="s">
        <v>7292</v>
      </c>
      <c r="K4078">
        <v>2247.29</v>
      </c>
      <c r="L4078" s="12" t="s">
        <v>10484</v>
      </c>
      <c r="M4078" s="10" t="s">
        <v>11139</v>
      </c>
      <c r="N4078">
        <v>4077</v>
      </c>
      <c r="O4078">
        <v>45239</v>
      </c>
      <c r="P4078" t="s">
        <v>11402</v>
      </c>
      <c r="Q4078" s="16">
        <v>942.25</v>
      </c>
      <c r="R4078">
        <v>3189.54</v>
      </c>
      <c r="S4078">
        <v>27</v>
      </c>
      <c r="T4078">
        <v>4077</v>
      </c>
      <c r="U4078">
        <v>36136.910000000003</v>
      </c>
      <c r="V4078" t="s">
        <v>11412</v>
      </c>
      <c r="W4078">
        <v>8.18</v>
      </c>
      <c r="X4078">
        <v>12</v>
      </c>
      <c r="Y4078" t="s">
        <v>11417</v>
      </c>
      <c r="Z4078" t="s">
        <v>12012</v>
      </c>
      <c r="AA4078">
        <v>4077</v>
      </c>
      <c r="AB4078" t="s">
        <v>12017</v>
      </c>
      <c r="AC4078">
        <v>5755.16</v>
      </c>
      <c r="AD4078">
        <v>618.48</v>
      </c>
      <c r="AE4078">
        <v>30.92</v>
      </c>
      <c r="AF4078" t="s">
        <v>11114</v>
      </c>
      <c r="AG4078" t="s">
        <v>11093</v>
      </c>
      <c r="AH4078">
        <v>1015</v>
      </c>
      <c r="AI4078">
        <v>4077</v>
      </c>
      <c r="AJ4078" t="s">
        <v>11189</v>
      </c>
      <c r="AK4078" t="s">
        <v>12029</v>
      </c>
      <c r="AL4078" t="s">
        <v>12031</v>
      </c>
      <c r="AM4078" t="s">
        <v>11177</v>
      </c>
      <c r="AN4078">
        <v>1</v>
      </c>
      <c r="AO4078" s="10" t="s">
        <v>12040</v>
      </c>
      <c r="AP4078" t="str" cm="1">
        <f t="array" ref="AP4078">_xlfn.IFS(
  Table1[[#This Row],[Age]]&lt;=25, "18-25",
  Table1[[#This Row],[Age]]&lt;=35, "26-35",
  Table1[[#This Row],[Age]]&lt;=45, "36-45",
  Table1[[#This Row],[Age]]&lt;=60, "46-60",
  TRUE, "60+")</f>
        <v>36-45</v>
      </c>
    </row>
    <row r="4079" spans="1:42" x14ac:dyDescent="0.3">
      <c r="A4079">
        <v>4078</v>
      </c>
      <c r="B4079" t="s">
        <v>9</v>
      </c>
      <c r="C4079" t="s">
        <v>98</v>
      </c>
      <c r="D4079">
        <v>27</v>
      </c>
      <c r="E4079" t="s">
        <v>105</v>
      </c>
      <c r="F4079" t="s">
        <v>4185</v>
      </c>
      <c r="G4079" t="s">
        <v>5139</v>
      </c>
      <c r="H4079">
        <v>19458798931</v>
      </c>
      <c r="I4079" t="s">
        <v>7137</v>
      </c>
      <c r="J4079" t="s">
        <v>7292</v>
      </c>
      <c r="K4079">
        <v>1607.36</v>
      </c>
      <c r="L4079" s="12" t="s">
        <v>10485</v>
      </c>
      <c r="M4079" s="10" t="s">
        <v>11184</v>
      </c>
      <c r="N4079">
        <v>4078</v>
      </c>
      <c r="O4079">
        <v>44938</v>
      </c>
      <c r="P4079" t="s">
        <v>11402</v>
      </c>
      <c r="Q4079" s="16">
        <v>3200.95</v>
      </c>
      <c r="R4079">
        <v>4808.3100000000004</v>
      </c>
      <c r="S4079">
        <v>94</v>
      </c>
      <c r="T4079">
        <v>4078</v>
      </c>
      <c r="U4079">
        <v>31995.13</v>
      </c>
      <c r="V4079" t="s">
        <v>11411</v>
      </c>
      <c r="W4079">
        <v>4.16</v>
      </c>
      <c r="X4079">
        <v>24</v>
      </c>
      <c r="Y4079" t="s">
        <v>11899</v>
      </c>
      <c r="Z4079" t="s">
        <v>12010</v>
      </c>
      <c r="AA4079">
        <v>4078</v>
      </c>
      <c r="AB4079" t="s">
        <v>12016</v>
      </c>
      <c r="AC4079">
        <v>1939.44</v>
      </c>
      <c r="AD4079">
        <v>1152.28</v>
      </c>
      <c r="AE4079">
        <v>57.61</v>
      </c>
      <c r="AF4079" t="s">
        <v>11180</v>
      </c>
      <c r="AG4079" t="s">
        <v>11136</v>
      </c>
      <c r="AH4079">
        <v>616</v>
      </c>
      <c r="AI4079">
        <v>4078</v>
      </c>
      <c r="AJ4079" t="s">
        <v>11103</v>
      </c>
      <c r="AK4079" t="s">
        <v>12028</v>
      </c>
      <c r="AL4079" t="s">
        <v>12031</v>
      </c>
      <c r="AM4079" t="s">
        <v>11196</v>
      </c>
      <c r="AN4079">
        <v>-1</v>
      </c>
      <c r="AO4079" s="10" t="s">
        <v>12039</v>
      </c>
      <c r="AP4079" t="str" cm="1">
        <f t="array" ref="AP4079">_xlfn.IFS(
  Table1[[#This Row],[Age]]&lt;=25, "18-25",
  Table1[[#This Row],[Age]]&lt;=35, "26-35",
  Table1[[#This Row],[Age]]&lt;=45, "36-45",
  Table1[[#This Row],[Age]]&lt;=60, "46-60",
  TRUE, "60+")</f>
        <v>26-35</v>
      </c>
    </row>
    <row r="4080" spans="1:42" x14ac:dyDescent="0.3">
      <c r="A4080">
        <v>4079</v>
      </c>
      <c r="B4080" t="s">
        <v>36</v>
      </c>
      <c r="C4080" t="s">
        <v>55</v>
      </c>
      <c r="D4080">
        <v>36</v>
      </c>
      <c r="E4080" t="s">
        <v>104</v>
      </c>
      <c r="F4080" t="s">
        <v>4186</v>
      </c>
      <c r="G4080" t="s">
        <v>5120</v>
      </c>
      <c r="H4080">
        <v>19458798932</v>
      </c>
      <c r="I4080" t="s">
        <v>7138</v>
      </c>
      <c r="J4080" t="s">
        <v>7291</v>
      </c>
      <c r="K4080">
        <v>1287.8</v>
      </c>
      <c r="L4080" s="12" t="s">
        <v>10486</v>
      </c>
      <c r="M4080" s="10" t="s">
        <v>11103</v>
      </c>
      <c r="N4080">
        <v>4079</v>
      </c>
      <c r="O4080">
        <v>45100</v>
      </c>
      <c r="P4080" t="s">
        <v>11403</v>
      </c>
      <c r="Q4080" s="16">
        <v>3223.91</v>
      </c>
      <c r="R4080">
        <v>-1936.11</v>
      </c>
      <c r="S4080">
        <v>53</v>
      </c>
      <c r="T4080">
        <v>4079</v>
      </c>
      <c r="U4080">
        <v>7822.64</v>
      </c>
      <c r="V4080" t="s">
        <v>11412</v>
      </c>
      <c r="W4080">
        <v>6.94</v>
      </c>
      <c r="X4080">
        <v>24</v>
      </c>
      <c r="Y4080" t="s">
        <v>11582</v>
      </c>
      <c r="Z4080" t="s">
        <v>12011</v>
      </c>
      <c r="AA4080">
        <v>4079</v>
      </c>
      <c r="AB4080" t="s">
        <v>12015</v>
      </c>
      <c r="AC4080">
        <v>5362.22</v>
      </c>
      <c r="AD4080">
        <v>4898.75</v>
      </c>
      <c r="AE4080">
        <v>244.94</v>
      </c>
      <c r="AF4080" t="s">
        <v>11272</v>
      </c>
      <c r="AG4080" t="s">
        <v>11393</v>
      </c>
      <c r="AH4080">
        <v>1322</v>
      </c>
      <c r="AI4080">
        <v>4079</v>
      </c>
      <c r="AJ4080" t="s">
        <v>11376</v>
      </c>
      <c r="AK4080" t="s">
        <v>12028</v>
      </c>
      <c r="AL4080" t="s">
        <v>12032</v>
      </c>
      <c r="AM4080" t="s">
        <v>11276</v>
      </c>
      <c r="AN4080">
        <v>1</v>
      </c>
      <c r="AO4080" s="10" t="s">
        <v>12043</v>
      </c>
      <c r="AP4080" t="str" cm="1">
        <f t="array" ref="AP4080">_xlfn.IFS(
  Table1[[#This Row],[Age]]&lt;=25, "18-25",
  Table1[[#This Row],[Age]]&lt;=35, "26-35",
  Table1[[#This Row],[Age]]&lt;=45, "36-45",
  Table1[[#This Row],[Age]]&lt;=60, "46-60",
  TRUE, "60+")</f>
        <v>36-45</v>
      </c>
    </row>
    <row r="4081" spans="1:42" x14ac:dyDescent="0.3">
      <c r="A4081">
        <v>4080</v>
      </c>
      <c r="B4081" t="s">
        <v>3</v>
      </c>
      <c r="C4081" t="s">
        <v>66</v>
      </c>
      <c r="D4081">
        <v>49</v>
      </c>
      <c r="E4081" t="s">
        <v>105</v>
      </c>
      <c r="F4081" t="s">
        <v>4187</v>
      </c>
      <c r="G4081" t="s">
        <v>5130</v>
      </c>
      <c r="H4081">
        <v>19458798933</v>
      </c>
      <c r="I4081" t="s">
        <v>5436</v>
      </c>
      <c r="J4081" t="s">
        <v>7291</v>
      </c>
      <c r="K4081">
        <v>9660.4599999999991</v>
      </c>
      <c r="L4081" s="12" t="s">
        <v>10487</v>
      </c>
      <c r="M4081" s="10" t="s">
        <v>11247</v>
      </c>
      <c r="N4081">
        <v>4080</v>
      </c>
      <c r="O4081">
        <v>45151</v>
      </c>
      <c r="P4081" t="s">
        <v>11402</v>
      </c>
      <c r="Q4081" s="16">
        <v>1029.69</v>
      </c>
      <c r="R4081">
        <v>10690.15</v>
      </c>
      <c r="S4081">
        <v>48</v>
      </c>
      <c r="T4081">
        <v>4080</v>
      </c>
      <c r="U4081">
        <v>6253.27</v>
      </c>
      <c r="V4081" t="s">
        <v>11412</v>
      </c>
      <c r="W4081">
        <v>4.3499999999999996</v>
      </c>
      <c r="X4081">
        <v>60</v>
      </c>
      <c r="Y4081" t="s">
        <v>11856</v>
      </c>
      <c r="Z4081" t="s">
        <v>12012</v>
      </c>
      <c r="AA4081">
        <v>4080</v>
      </c>
      <c r="AB4081" t="s">
        <v>12017</v>
      </c>
      <c r="AC4081">
        <v>2061.4899999999998</v>
      </c>
      <c r="AD4081">
        <v>1143.07</v>
      </c>
      <c r="AE4081">
        <v>57.15</v>
      </c>
      <c r="AF4081" t="s">
        <v>11052</v>
      </c>
      <c r="AG4081" t="s">
        <v>11387</v>
      </c>
      <c r="AH4081">
        <v>4398</v>
      </c>
      <c r="AI4081">
        <v>4080</v>
      </c>
      <c r="AJ4081" t="s">
        <v>11344</v>
      </c>
      <c r="AK4081" t="s">
        <v>12027</v>
      </c>
      <c r="AL4081" t="s">
        <v>12032</v>
      </c>
      <c r="AM4081" t="s">
        <v>11381</v>
      </c>
      <c r="AN4081">
        <v>1</v>
      </c>
      <c r="AO4081" s="10" t="s">
        <v>12041</v>
      </c>
      <c r="AP4081" t="str" cm="1">
        <f t="array" ref="AP4081">_xlfn.IFS(
  Table1[[#This Row],[Age]]&lt;=25, "18-25",
  Table1[[#This Row],[Age]]&lt;=35, "26-35",
  Table1[[#This Row],[Age]]&lt;=45, "36-45",
  Table1[[#This Row],[Age]]&lt;=60, "46-60",
  TRUE, "60+")</f>
        <v>46-60</v>
      </c>
    </row>
    <row r="4082" spans="1:42" x14ac:dyDescent="0.3">
      <c r="A4082">
        <v>4081</v>
      </c>
      <c r="B4082" t="s">
        <v>20</v>
      </c>
      <c r="C4082" t="s">
        <v>88</v>
      </c>
      <c r="D4082">
        <v>35</v>
      </c>
      <c r="E4082" t="s">
        <v>105</v>
      </c>
      <c r="F4082" t="s">
        <v>4188</v>
      </c>
      <c r="G4082" t="s">
        <v>5142</v>
      </c>
      <c r="H4082">
        <v>19458798934</v>
      </c>
      <c r="I4082" t="s">
        <v>5824</v>
      </c>
      <c r="J4082" t="s">
        <v>7292</v>
      </c>
      <c r="K4082">
        <v>9075.67</v>
      </c>
      <c r="L4082" s="12" t="s">
        <v>10488</v>
      </c>
      <c r="M4082" s="10" t="s">
        <v>11054</v>
      </c>
      <c r="N4082">
        <v>4081</v>
      </c>
      <c r="O4082">
        <v>45081</v>
      </c>
      <c r="P4082" t="s">
        <v>11403</v>
      </c>
      <c r="Q4082" s="16">
        <v>356.06</v>
      </c>
      <c r="R4082">
        <v>8719.61</v>
      </c>
      <c r="S4082">
        <v>83</v>
      </c>
      <c r="T4082">
        <v>4081</v>
      </c>
      <c r="U4082">
        <v>13090.92</v>
      </c>
      <c r="V4082" t="s">
        <v>11411</v>
      </c>
      <c r="W4082">
        <v>4.47</v>
      </c>
      <c r="X4082">
        <v>60</v>
      </c>
      <c r="Y4082" t="s">
        <v>9196</v>
      </c>
      <c r="Z4082" t="s">
        <v>12011</v>
      </c>
      <c r="AA4082">
        <v>4081</v>
      </c>
      <c r="AB4082" t="s">
        <v>12016</v>
      </c>
      <c r="AC4082">
        <v>1980.17</v>
      </c>
      <c r="AD4082">
        <v>3105.44</v>
      </c>
      <c r="AE4082">
        <v>155.27000000000001</v>
      </c>
      <c r="AF4082" t="s">
        <v>11338</v>
      </c>
      <c r="AG4082" t="s">
        <v>11371</v>
      </c>
      <c r="AH4082">
        <v>7012</v>
      </c>
      <c r="AI4082">
        <v>4081</v>
      </c>
      <c r="AJ4082" t="s">
        <v>11300</v>
      </c>
      <c r="AK4082" t="s">
        <v>12027</v>
      </c>
      <c r="AL4082" t="s">
        <v>12032</v>
      </c>
      <c r="AM4082" t="s">
        <v>11105</v>
      </c>
      <c r="AN4082">
        <v>1</v>
      </c>
      <c r="AO4082" s="10" t="s">
        <v>12043</v>
      </c>
      <c r="AP4082" t="str" cm="1">
        <f t="array" ref="AP4082">_xlfn.IFS(
  Table1[[#This Row],[Age]]&lt;=25, "18-25",
  Table1[[#This Row],[Age]]&lt;=35, "26-35",
  Table1[[#This Row],[Age]]&lt;=45, "36-45",
  Table1[[#This Row],[Age]]&lt;=60, "46-60",
  TRUE, "60+")</f>
        <v>26-35</v>
      </c>
    </row>
    <row r="4083" spans="1:42" x14ac:dyDescent="0.3">
      <c r="A4083">
        <v>4082</v>
      </c>
      <c r="B4083" t="s">
        <v>24</v>
      </c>
      <c r="C4083" t="s">
        <v>98</v>
      </c>
      <c r="D4083">
        <v>51</v>
      </c>
      <c r="E4083" t="s">
        <v>106</v>
      </c>
      <c r="F4083" t="s">
        <v>4189</v>
      </c>
      <c r="G4083" t="s">
        <v>5148</v>
      </c>
      <c r="H4083">
        <v>19458798935</v>
      </c>
      <c r="I4083" t="s">
        <v>7139</v>
      </c>
      <c r="J4083" t="s">
        <v>7291</v>
      </c>
      <c r="K4083">
        <v>4884.12</v>
      </c>
      <c r="L4083" s="12" t="s">
        <v>10489</v>
      </c>
      <c r="M4083" s="10" t="s">
        <v>11297</v>
      </c>
      <c r="N4083">
        <v>4082</v>
      </c>
      <c r="O4083">
        <v>45260</v>
      </c>
      <c r="P4083" t="s">
        <v>11402</v>
      </c>
      <c r="Q4083" s="16">
        <v>840.59</v>
      </c>
      <c r="R4083">
        <v>5724.71</v>
      </c>
      <c r="S4083">
        <v>78</v>
      </c>
      <c r="T4083">
        <v>4082</v>
      </c>
      <c r="U4083">
        <v>16395.66</v>
      </c>
      <c r="V4083" t="s">
        <v>11413</v>
      </c>
      <c r="W4083">
        <v>7.08</v>
      </c>
      <c r="X4083">
        <v>36</v>
      </c>
      <c r="Y4083" t="s">
        <v>10124</v>
      </c>
      <c r="Z4083" t="s">
        <v>12010</v>
      </c>
      <c r="AA4083">
        <v>4082</v>
      </c>
      <c r="AB4083" t="s">
        <v>12017</v>
      </c>
      <c r="AC4083">
        <v>3304.36</v>
      </c>
      <c r="AD4083">
        <v>3338.75</v>
      </c>
      <c r="AE4083">
        <v>166.94</v>
      </c>
      <c r="AF4083" t="s">
        <v>11335</v>
      </c>
      <c r="AG4083" t="s">
        <v>11160</v>
      </c>
      <c r="AH4083">
        <v>2170</v>
      </c>
      <c r="AI4083">
        <v>4082</v>
      </c>
      <c r="AJ4083" t="s">
        <v>11085</v>
      </c>
      <c r="AK4083" t="s">
        <v>12029</v>
      </c>
      <c r="AL4083" t="s">
        <v>12032</v>
      </c>
      <c r="AM4083" t="s">
        <v>11129</v>
      </c>
      <c r="AN4083">
        <v>1</v>
      </c>
      <c r="AO4083" s="10" t="s">
        <v>12040</v>
      </c>
      <c r="AP4083" t="str" cm="1">
        <f t="array" ref="AP4083">_xlfn.IFS(
  Table1[[#This Row],[Age]]&lt;=25, "18-25",
  Table1[[#This Row],[Age]]&lt;=35, "26-35",
  Table1[[#This Row],[Age]]&lt;=45, "36-45",
  Table1[[#This Row],[Age]]&lt;=60, "46-60",
  TRUE, "60+")</f>
        <v>46-60</v>
      </c>
    </row>
    <row r="4084" spans="1:42" x14ac:dyDescent="0.3">
      <c r="A4084">
        <v>4083</v>
      </c>
      <c r="B4084" t="s">
        <v>22</v>
      </c>
      <c r="C4084" t="s">
        <v>77</v>
      </c>
      <c r="D4084">
        <v>65</v>
      </c>
      <c r="E4084" t="s">
        <v>104</v>
      </c>
      <c r="F4084" t="s">
        <v>4190</v>
      </c>
      <c r="G4084" t="s">
        <v>5143</v>
      </c>
      <c r="H4084">
        <v>19458798936</v>
      </c>
      <c r="I4084" t="s">
        <v>5247</v>
      </c>
      <c r="J4084" t="s">
        <v>7291</v>
      </c>
      <c r="K4084">
        <v>5530.59</v>
      </c>
      <c r="L4084" s="12" t="s">
        <v>10490</v>
      </c>
      <c r="M4084" s="10" t="s">
        <v>11257</v>
      </c>
      <c r="N4084">
        <v>4083</v>
      </c>
      <c r="O4084">
        <v>44933</v>
      </c>
      <c r="P4084" t="s">
        <v>11402</v>
      </c>
      <c r="Q4084" s="16">
        <v>1384.88</v>
      </c>
      <c r="R4084">
        <v>6915.47</v>
      </c>
      <c r="S4084">
        <v>58</v>
      </c>
      <c r="T4084">
        <v>4083</v>
      </c>
      <c r="U4084">
        <v>30744.74</v>
      </c>
      <c r="V4084" t="s">
        <v>11413</v>
      </c>
      <c r="W4084">
        <v>4.46</v>
      </c>
      <c r="X4084">
        <v>24</v>
      </c>
      <c r="Y4084" t="s">
        <v>11598</v>
      </c>
      <c r="Z4084" t="s">
        <v>12011</v>
      </c>
      <c r="AA4084">
        <v>4083</v>
      </c>
      <c r="AB4084" t="s">
        <v>12016</v>
      </c>
      <c r="AC4084">
        <v>2546.36</v>
      </c>
      <c r="AD4084">
        <v>4046.11</v>
      </c>
      <c r="AE4084">
        <v>202.31</v>
      </c>
      <c r="AF4084" t="s">
        <v>11334</v>
      </c>
      <c r="AG4084" t="s">
        <v>11358</v>
      </c>
      <c r="AH4084">
        <v>9780</v>
      </c>
      <c r="AI4084">
        <v>4083</v>
      </c>
      <c r="AJ4084" t="s">
        <v>11337</v>
      </c>
      <c r="AK4084" t="s">
        <v>12028</v>
      </c>
      <c r="AL4084" t="s">
        <v>12032</v>
      </c>
      <c r="AM4084" t="s">
        <v>11197</v>
      </c>
      <c r="AN4084">
        <v>1</v>
      </c>
      <c r="AO4084" s="10" t="s">
        <v>12039</v>
      </c>
      <c r="AP4084" t="str" cm="1">
        <f t="array" ref="AP4084">_xlfn.IFS(
  Table1[[#This Row],[Age]]&lt;=25, "18-25",
  Table1[[#This Row],[Age]]&lt;=35, "26-35",
  Table1[[#This Row],[Age]]&lt;=45, "36-45",
  Table1[[#This Row],[Age]]&lt;=60, "46-60",
  TRUE, "60+")</f>
        <v>60+</v>
      </c>
    </row>
    <row r="4085" spans="1:42" x14ac:dyDescent="0.3">
      <c r="A4085">
        <v>4084</v>
      </c>
      <c r="B4085" t="s">
        <v>42</v>
      </c>
      <c r="C4085" t="s">
        <v>84</v>
      </c>
      <c r="D4085">
        <v>32</v>
      </c>
      <c r="E4085" t="s">
        <v>106</v>
      </c>
      <c r="F4085" t="s">
        <v>4191</v>
      </c>
      <c r="G4085" t="s">
        <v>5135</v>
      </c>
      <c r="H4085">
        <v>19458798937</v>
      </c>
      <c r="I4085" t="s">
        <v>5810</v>
      </c>
      <c r="J4085" t="s">
        <v>7292</v>
      </c>
      <c r="K4085">
        <v>8402.3700000000008</v>
      </c>
      <c r="L4085" s="12" t="s">
        <v>8671</v>
      </c>
      <c r="M4085" s="10" t="s">
        <v>11231</v>
      </c>
      <c r="N4085">
        <v>4084</v>
      </c>
      <c r="O4085">
        <v>45162</v>
      </c>
      <c r="P4085" t="s">
        <v>11403</v>
      </c>
      <c r="Q4085" s="16">
        <v>191.03</v>
      </c>
      <c r="R4085">
        <v>8211.34</v>
      </c>
      <c r="S4085">
        <v>9</v>
      </c>
      <c r="T4085">
        <v>4084</v>
      </c>
      <c r="U4085">
        <v>43988.14</v>
      </c>
      <c r="V4085" t="s">
        <v>11412</v>
      </c>
      <c r="W4085">
        <v>5.94</v>
      </c>
      <c r="X4085">
        <v>24</v>
      </c>
      <c r="Y4085" t="s">
        <v>11665</v>
      </c>
      <c r="Z4085" t="s">
        <v>12010</v>
      </c>
      <c r="AA4085">
        <v>4084</v>
      </c>
      <c r="AB4085" t="s">
        <v>12017</v>
      </c>
      <c r="AC4085">
        <v>9925.98</v>
      </c>
      <c r="AD4085">
        <v>1821.99</v>
      </c>
      <c r="AE4085">
        <v>91.1</v>
      </c>
      <c r="AF4085" t="s">
        <v>11222</v>
      </c>
      <c r="AG4085" t="s">
        <v>11185</v>
      </c>
      <c r="AH4085">
        <v>5000</v>
      </c>
      <c r="AI4085">
        <v>4084</v>
      </c>
      <c r="AJ4085" t="s">
        <v>11317</v>
      </c>
      <c r="AK4085" t="s">
        <v>12027</v>
      </c>
      <c r="AL4085" t="s">
        <v>12032</v>
      </c>
      <c r="AM4085" t="s">
        <v>11365</v>
      </c>
      <c r="AN4085">
        <v>1</v>
      </c>
      <c r="AO4085" s="10" t="s">
        <v>12041</v>
      </c>
      <c r="AP4085" t="str" cm="1">
        <f t="array" ref="AP4085">_xlfn.IFS(
  Table1[[#This Row],[Age]]&lt;=25, "18-25",
  Table1[[#This Row],[Age]]&lt;=35, "26-35",
  Table1[[#This Row],[Age]]&lt;=45, "36-45",
  Table1[[#This Row],[Age]]&lt;=60, "46-60",
  TRUE, "60+")</f>
        <v>26-35</v>
      </c>
    </row>
    <row r="4086" spans="1:42" x14ac:dyDescent="0.3">
      <c r="A4086">
        <v>4085</v>
      </c>
      <c r="B4086" t="s">
        <v>28</v>
      </c>
      <c r="C4086" t="s">
        <v>67</v>
      </c>
      <c r="D4086">
        <v>41</v>
      </c>
      <c r="E4086" t="s">
        <v>105</v>
      </c>
      <c r="F4086" t="s">
        <v>4192</v>
      </c>
      <c r="G4086" t="s">
        <v>5120</v>
      </c>
      <c r="H4086">
        <v>19458798938</v>
      </c>
      <c r="I4086" t="s">
        <v>5692</v>
      </c>
      <c r="J4086" t="s">
        <v>7292</v>
      </c>
      <c r="K4086">
        <v>6523.5</v>
      </c>
      <c r="L4086" s="12" t="s">
        <v>10491</v>
      </c>
      <c r="M4086" s="10" t="s">
        <v>11332</v>
      </c>
      <c r="N4086">
        <v>4085</v>
      </c>
      <c r="O4086">
        <v>44964</v>
      </c>
      <c r="P4086" t="s">
        <v>11404</v>
      </c>
      <c r="Q4086" s="16">
        <v>4614.43</v>
      </c>
      <c r="R4086">
        <v>11137.93</v>
      </c>
      <c r="S4086">
        <v>55</v>
      </c>
      <c r="T4086">
        <v>4085</v>
      </c>
      <c r="U4086">
        <v>44645.8</v>
      </c>
      <c r="V4086" t="s">
        <v>11413</v>
      </c>
      <c r="W4086">
        <v>2.04</v>
      </c>
      <c r="X4086">
        <v>60</v>
      </c>
      <c r="Y4086" t="s">
        <v>8746</v>
      </c>
      <c r="Z4086" t="s">
        <v>12010</v>
      </c>
      <c r="AA4086">
        <v>4085</v>
      </c>
      <c r="AB4086" t="s">
        <v>12016</v>
      </c>
      <c r="AC4086">
        <v>9620.5400000000009</v>
      </c>
      <c r="AD4086">
        <v>651.99</v>
      </c>
      <c r="AE4086">
        <v>32.6</v>
      </c>
      <c r="AF4086" t="s">
        <v>11347</v>
      </c>
      <c r="AG4086" t="s">
        <v>11070</v>
      </c>
      <c r="AH4086">
        <v>2382</v>
      </c>
      <c r="AI4086">
        <v>4085</v>
      </c>
      <c r="AJ4086" t="s">
        <v>11054</v>
      </c>
      <c r="AK4086" t="s">
        <v>12029</v>
      </c>
      <c r="AL4086" t="s">
        <v>12032</v>
      </c>
      <c r="AM4086" t="s">
        <v>11074</v>
      </c>
      <c r="AN4086">
        <v>-1</v>
      </c>
      <c r="AO4086" s="10" t="s">
        <v>12045</v>
      </c>
      <c r="AP4086" t="str" cm="1">
        <f t="array" ref="AP4086">_xlfn.IFS(
  Table1[[#This Row],[Age]]&lt;=25, "18-25",
  Table1[[#This Row],[Age]]&lt;=35, "26-35",
  Table1[[#This Row],[Age]]&lt;=45, "36-45",
  Table1[[#This Row],[Age]]&lt;=60, "46-60",
  TRUE, "60+")</f>
        <v>36-45</v>
      </c>
    </row>
    <row r="4087" spans="1:42" x14ac:dyDescent="0.3">
      <c r="A4087">
        <v>4086</v>
      </c>
      <c r="B4087" t="s">
        <v>9</v>
      </c>
      <c r="C4087" t="s">
        <v>83</v>
      </c>
      <c r="D4087">
        <v>22</v>
      </c>
      <c r="E4087" t="s">
        <v>106</v>
      </c>
      <c r="F4087" t="s">
        <v>4193</v>
      </c>
      <c r="G4087" t="s">
        <v>5130</v>
      </c>
      <c r="H4087">
        <v>19458798939</v>
      </c>
      <c r="I4087" t="s">
        <v>6569</v>
      </c>
      <c r="J4087" t="s">
        <v>7291</v>
      </c>
      <c r="K4087">
        <v>7353.31</v>
      </c>
      <c r="L4087" s="12" t="s">
        <v>8946</v>
      </c>
      <c r="M4087" s="10" t="s">
        <v>11165</v>
      </c>
      <c r="N4087">
        <v>4086</v>
      </c>
      <c r="O4087">
        <v>45224</v>
      </c>
      <c r="P4087" t="s">
        <v>11404</v>
      </c>
      <c r="Q4087" s="16">
        <v>1160.21</v>
      </c>
      <c r="R4087">
        <v>8513.52</v>
      </c>
      <c r="S4087">
        <v>45</v>
      </c>
      <c r="T4087">
        <v>4086</v>
      </c>
      <c r="U4087">
        <v>34435.480000000003</v>
      </c>
      <c r="V4087" t="s">
        <v>11412</v>
      </c>
      <c r="W4087">
        <v>5.85</v>
      </c>
      <c r="X4087">
        <v>36</v>
      </c>
      <c r="Y4087" t="s">
        <v>11833</v>
      </c>
      <c r="Z4087" t="s">
        <v>12012</v>
      </c>
      <c r="AA4087">
        <v>4086</v>
      </c>
      <c r="AB4087" t="s">
        <v>12015</v>
      </c>
      <c r="AC4087">
        <v>7518.57</v>
      </c>
      <c r="AD4087">
        <v>237.12</v>
      </c>
      <c r="AE4087">
        <v>11.86</v>
      </c>
      <c r="AF4087" t="s">
        <v>11127</v>
      </c>
      <c r="AG4087" t="s">
        <v>11305</v>
      </c>
      <c r="AH4087">
        <v>7328</v>
      </c>
      <c r="AI4087">
        <v>4086</v>
      </c>
      <c r="AJ4087" t="s">
        <v>11208</v>
      </c>
      <c r="AK4087" t="s">
        <v>12029</v>
      </c>
      <c r="AL4087" t="s">
        <v>12032</v>
      </c>
      <c r="AM4087" t="s">
        <v>11304</v>
      </c>
      <c r="AN4087">
        <v>1</v>
      </c>
      <c r="AO4087" s="10" t="s">
        <v>12044</v>
      </c>
      <c r="AP4087" t="str" cm="1">
        <f t="array" ref="AP4087">_xlfn.IFS(
  Table1[[#This Row],[Age]]&lt;=25, "18-25",
  Table1[[#This Row],[Age]]&lt;=35, "26-35",
  Table1[[#This Row],[Age]]&lt;=45, "36-45",
  Table1[[#This Row],[Age]]&lt;=60, "46-60",
  TRUE, "60+")</f>
        <v>18-25</v>
      </c>
    </row>
    <row r="4088" spans="1:42" x14ac:dyDescent="0.3">
      <c r="A4088">
        <v>4087</v>
      </c>
      <c r="B4088" t="s">
        <v>7</v>
      </c>
      <c r="C4088" t="s">
        <v>76</v>
      </c>
      <c r="D4088">
        <v>49</v>
      </c>
      <c r="E4088" t="s">
        <v>105</v>
      </c>
      <c r="F4088" t="s">
        <v>4194</v>
      </c>
      <c r="G4088" t="s">
        <v>5145</v>
      </c>
      <c r="H4088">
        <v>19458798940</v>
      </c>
      <c r="I4088" t="s">
        <v>7140</v>
      </c>
      <c r="J4088" t="s">
        <v>7291</v>
      </c>
      <c r="K4088">
        <v>7932.3</v>
      </c>
      <c r="L4088" s="12" t="s">
        <v>9894</v>
      </c>
      <c r="M4088" s="10" t="s">
        <v>11046</v>
      </c>
      <c r="N4088">
        <v>4087</v>
      </c>
      <c r="O4088">
        <v>45170</v>
      </c>
      <c r="P4088" t="s">
        <v>11404</v>
      </c>
      <c r="Q4088" s="16">
        <v>3697.21</v>
      </c>
      <c r="R4088">
        <v>11629.51</v>
      </c>
      <c r="S4088">
        <v>28</v>
      </c>
      <c r="T4088">
        <v>4087</v>
      </c>
      <c r="U4088">
        <v>29121.78</v>
      </c>
      <c r="V4088" t="s">
        <v>11412</v>
      </c>
      <c r="W4088">
        <v>7.68</v>
      </c>
      <c r="X4088">
        <v>60</v>
      </c>
      <c r="Y4088" t="s">
        <v>8746</v>
      </c>
      <c r="Z4088" t="s">
        <v>12010</v>
      </c>
      <c r="AA4088">
        <v>4087</v>
      </c>
      <c r="AB4088" t="s">
        <v>12015</v>
      </c>
      <c r="AC4088">
        <v>8555.64</v>
      </c>
      <c r="AD4088">
        <v>442.57</v>
      </c>
      <c r="AE4088">
        <v>22.13</v>
      </c>
      <c r="AF4088" t="s">
        <v>11350</v>
      </c>
      <c r="AG4088" t="s">
        <v>11184</v>
      </c>
      <c r="AH4088">
        <v>288</v>
      </c>
      <c r="AI4088">
        <v>4087</v>
      </c>
      <c r="AJ4088" t="s">
        <v>11374</v>
      </c>
      <c r="AK4088" t="s">
        <v>12028</v>
      </c>
      <c r="AL4088" t="s">
        <v>12032</v>
      </c>
      <c r="AM4088" t="s">
        <v>11367</v>
      </c>
      <c r="AN4088">
        <v>1</v>
      </c>
      <c r="AO4088" s="10" t="s">
        <v>12042</v>
      </c>
      <c r="AP4088" t="str" cm="1">
        <f t="array" ref="AP4088">_xlfn.IFS(
  Table1[[#This Row],[Age]]&lt;=25, "18-25",
  Table1[[#This Row],[Age]]&lt;=35, "26-35",
  Table1[[#This Row],[Age]]&lt;=45, "36-45",
  Table1[[#This Row],[Age]]&lt;=60, "46-60",
  TRUE, "60+")</f>
        <v>46-60</v>
      </c>
    </row>
    <row r="4089" spans="1:42" x14ac:dyDescent="0.3">
      <c r="A4089">
        <v>4088</v>
      </c>
      <c r="B4089" t="s">
        <v>7</v>
      </c>
      <c r="C4089" t="s">
        <v>92</v>
      </c>
      <c r="D4089">
        <v>26</v>
      </c>
      <c r="E4089" t="s">
        <v>105</v>
      </c>
      <c r="F4089" t="s">
        <v>4195</v>
      </c>
      <c r="G4089" t="s">
        <v>5120</v>
      </c>
      <c r="H4089">
        <v>19458798941</v>
      </c>
      <c r="I4089" t="s">
        <v>6915</v>
      </c>
      <c r="J4089" t="s">
        <v>7291</v>
      </c>
      <c r="K4089">
        <v>4881.9799999999996</v>
      </c>
      <c r="L4089" s="12" t="s">
        <v>8607</v>
      </c>
      <c r="M4089" s="10" t="s">
        <v>11149</v>
      </c>
      <c r="N4089">
        <v>4088</v>
      </c>
      <c r="O4089">
        <v>45049</v>
      </c>
      <c r="P4089" t="s">
        <v>11402</v>
      </c>
      <c r="Q4089" s="16">
        <v>2079.14</v>
      </c>
      <c r="R4089">
        <v>6961.12</v>
      </c>
      <c r="S4089">
        <v>28</v>
      </c>
      <c r="T4089">
        <v>4088</v>
      </c>
      <c r="U4089">
        <v>12975.04</v>
      </c>
      <c r="V4089" t="s">
        <v>11411</v>
      </c>
      <c r="W4089">
        <v>9</v>
      </c>
      <c r="X4089">
        <v>24</v>
      </c>
      <c r="Y4089" t="s">
        <v>7621</v>
      </c>
      <c r="Z4089" t="s">
        <v>12010</v>
      </c>
      <c r="AA4089">
        <v>4088</v>
      </c>
      <c r="AB4089" t="s">
        <v>12016</v>
      </c>
      <c r="AC4089">
        <v>9083.94</v>
      </c>
      <c r="AD4089">
        <v>2798.01</v>
      </c>
      <c r="AE4089">
        <v>139.9</v>
      </c>
      <c r="AF4089" t="s">
        <v>11143</v>
      </c>
      <c r="AG4089" t="s">
        <v>11064</v>
      </c>
      <c r="AH4089">
        <v>507</v>
      </c>
      <c r="AI4089">
        <v>4088</v>
      </c>
      <c r="AJ4089" t="s">
        <v>11228</v>
      </c>
      <c r="AK4089" t="s">
        <v>12027</v>
      </c>
      <c r="AL4089" t="s">
        <v>12031</v>
      </c>
      <c r="AM4089" t="s">
        <v>11104</v>
      </c>
      <c r="AN4089">
        <v>1</v>
      </c>
      <c r="AO4089" s="10" t="s">
        <v>12046</v>
      </c>
      <c r="AP4089" t="str" cm="1">
        <f t="array" ref="AP4089">_xlfn.IFS(
  Table1[[#This Row],[Age]]&lt;=25, "18-25",
  Table1[[#This Row],[Age]]&lt;=35, "26-35",
  Table1[[#This Row],[Age]]&lt;=45, "36-45",
  Table1[[#This Row],[Age]]&lt;=60, "46-60",
  TRUE, "60+")</f>
        <v>26-35</v>
      </c>
    </row>
    <row r="4090" spans="1:42" x14ac:dyDescent="0.3">
      <c r="A4090">
        <v>4089</v>
      </c>
      <c r="B4090" t="s">
        <v>5</v>
      </c>
      <c r="C4090" t="s">
        <v>64</v>
      </c>
      <c r="D4090">
        <v>22</v>
      </c>
      <c r="E4090" t="s">
        <v>104</v>
      </c>
      <c r="F4090" t="s">
        <v>4196</v>
      </c>
      <c r="G4090" t="s">
        <v>5140</v>
      </c>
      <c r="H4090">
        <v>19458798942</v>
      </c>
      <c r="I4090" t="s">
        <v>6665</v>
      </c>
      <c r="J4090" t="s">
        <v>7292</v>
      </c>
      <c r="K4090">
        <v>9750.4500000000007</v>
      </c>
      <c r="L4090" s="12" t="s">
        <v>8025</v>
      </c>
      <c r="M4090" s="10" t="s">
        <v>11153</v>
      </c>
      <c r="N4090">
        <v>4089</v>
      </c>
      <c r="O4090">
        <v>45081</v>
      </c>
      <c r="P4090" t="s">
        <v>11404</v>
      </c>
      <c r="Q4090" s="16">
        <v>2514.9</v>
      </c>
      <c r="R4090">
        <v>7235.55</v>
      </c>
      <c r="S4090">
        <v>46</v>
      </c>
      <c r="T4090">
        <v>4089</v>
      </c>
      <c r="U4090">
        <v>46959.28</v>
      </c>
      <c r="V4090" t="s">
        <v>11412</v>
      </c>
      <c r="W4090">
        <v>2.33</v>
      </c>
      <c r="X4090">
        <v>12</v>
      </c>
      <c r="Y4090" t="s">
        <v>8949</v>
      </c>
      <c r="Z4090" t="s">
        <v>12012</v>
      </c>
      <c r="AA4090">
        <v>4089</v>
      </c>
      <c r="AB4090" t="s">
        <v>12017</v>
      </c>
      <c r="AC4090">
        <v>5767.13</v>
      </c>
      <c r="AD4090">
        <v>1819.51</v>
      </c>
      <c r="AE4090">
        <v>90.98</v>
      </c>
      <c r="AF4090" t="s">
        <v>11102</v>
      </c>
      <c r="AG4090" t="s">
        <v>11259</v>
      </c>
      <c r="AH4090">
        <v>3871</v>
      </c>
      <c r="AI4090">
        <v>4089</v>
      </c>
      <c r="AJ4090" t="s">
        <v>11358</v>
      </c>
      <c r="AK4090" t="s">
        <v>12027</v>
      </c>
      <c r="AL4090" t="s">
        <v>12031</v>
      </c>
      <c r="AM4090" t="s">
        <v>11214</v>
      </c>
      <c r="AN4090">
        <v>1</v>
      </c>
      <c r="AO4090" s="10" t="s">
        <v>12043</v>
      </c>
      <c r="AP4090" t="str" cm="1">
        <f t="array" ref="AP4090">_xlfn.IFS(
  Table1[[#This Row],[Age]]&lt;=25, "18-25",
  Table1[[#This Row],[Age]]&lt;=35, "26-35",
  Table1[[#This Row],[Age]]&lt;=45, "36-45",
  Table1[[#This Row],[Age]]&lt;=60, "46-60",
  TRUE, "60+")</f>
        <v>18-25</v>
      </c>
    </row>
    <row r="4091" spans="1:42" x14ac:dyDescent="0.3">
      <c r="A4091">
        <v>4090</v>
      </c>
      <c r="B4091" t="s">
        <v>49</v>
      </c>
      <c r="C4091" t="s">
        <v>77</v>
      </c>
      <c r="D4091">
        <v>22</v>
      </c>
      <c r="E4091" t="s">
        <v>106</v>
      </c>
      <c r="F4091" t="s">
        <v>4197</v>
      </c>
      <c r="G4091" t="s">
        <v>5148</v>
      </c>
      <c r="H4091">
        <v>19458798943</v>
      </c>
      <c r="I4091" t="s">
        <v>5307</v>
      </c>
      <c r="J4091" t="s">
        <v>7291</v>
      </c>
      <c r="K4091">
        <v>6320.81</v>
      </c>
      <c r="L4091" s="12" t="s">
        <v>10492</v>
      </c>
      <c r="M4091" s="10" t="s">
        <v>11338</v>
      </c>
      <c r="N4091">
        <v>4090</v>
      </c>
      <c r="O4091">
        <v>45224</v>
      </c>
      <c r="P4091" t="s">
        <v>11404</v>
      </c>
      <c r="Q4091" s="16">
        <v>2689.34</v>
      </c>
      <c r="R4091">
        <v>3631.47</v>
      </c>
      <c r="S4091">
        <v>25</v>
      </c>
      <c r="T4091">
        <v>4090</v>
      </c>
      <c r="U4091">
        <v>33884.53</v>
      </c>
      <c r="V4091" t="s">
        <v>11411</v>
      </c>
      <c r="W4091">
        <v>4.7</v>
      </c>
      <c r="X4091">
        <v>60</v>
      </c>
      <c r="Y4091" t="s">
        <v>11887</v>
      </c>
      <c r="Z4091" t="s">
        <v>12012</v>
      </c>
      <c r="AA4091">
        <v>4090</v>
      </c>
      <c r="AB4091" t="s">
        <v>12017</v>
      </c>
      <c r="AC4091">
        <v>8274.4599999999991</v>
      </c>
      <c r="AD4091">
        <v>4125.91</v>
      </c>
      <c r="AE4091">
        <v>206.3</v>
      </c>
      <c r="AF4091" t="s">
        <v>11119</v>
      </c>
      <c r="AG4091" t="s">
        <v>11299</v>
      </c>
      <c r="AH4091">
        <v>1824</v>
      </c>
      <c r="AI4091">
        <v>4090</v>
      </c>
      <c r="AJ4091" t="s">
        <v>11133</v>
      </c>
      <c r="AK4091" t="s">
        <v>12027</v>
      </c>
      <c r="AL4091" t="s">
        <v>12031</v>
      </c>
      <c r="AM4091" t="s">
        <v>11241</v>
      </c>
      <c r="AN4091">
        <v>1</v>
      </c>
      <c r="AO4091" s="10" t="s">
        <v>12044</v>
      </c>
      <c r="AP4091" t="str" cm="1">
        <f t="array" ref="AP4091">_xlfn.IFS(
  Table1[[#This Row],[Age]]&lt;=25, "18-25",
  Table1[[#This Row],[Age]]&lt;=35, "26-35",
  Table1[[#This Row],[Age]]&lt;=45, "36-45",
  Table1[[#This Row],[Age]]&lt;=60, "46-60",
  TRUE, "60+")</f>
        <v>18-25</v>
      </c>
    </row>
    <row r="4092" spans="1:42" x14ac:dyDescent="0.3">
      <c r="A4092">
        <v>4091</v>
      </c>
      <c r="B4092" t="s">
        <v>29</v>
      </c>
      <c r="C4092" t="s">
        <v>58</v>
      </c>
      <c r="D4092">
        <v>58</v>
      </c>
      <c r="E4092" t="s">
        <v>105</v>
      </c>
      <c r="F4092" t="s">
        <v>4198</v>
      </c>
      <c r="G4092" t="s">
        <v>5130</v>
      </c>
      <c r="H4092">
        <v>19458798944</v>
      </c>
      <c r="I4092" t="s">
        <v>5300</v>
      </c>
      <c r="J4092" t="s">
        <v>7292</v>
      </c>
      <c r="K4092">
        <v>6371.5</v>
      </c>
      <c r="L4092" s="12" t="s">
        <v>10493</v>
      </c>
      <c r="M4092" s="10" t="s">
        <v>11218</v>
      </c>
      <c r="N4092">
        <v>4091</v>
      </c>
      <c r="O4092">
        <v>45172</v>
      </c>
      <c r="P4092" t="s">
        <v>11404</v>
      </c>
      <c r="Q4092" s="16">
        <v>3866.25</v>
      </c>
      <c r="R4092">
        <v>10237.75</v>
      </c>
      <c r="S4092">
        <v>26</v>
      </c>
      <c r="T4092">
        <v>4091</v>
      </c>
      <c r="U4092">
        <v>27139.4</v>
      </c>
      <c r="V4092" t="s">
        <v>11413</v>
      </c>
      <c r="W4092">
        <v>5.38</v>
      </c>
      <c r="X4092">
        <v>48</v>
      </c>
      <c r="Y4092" t="s">
        <v>11637</v>
      </c>
      <c r="Z4092" t="s">
        <v>12010</v>
      </c>
      <c r="AA4092">
        <v>4091</v>
      </c>
      <c r="AB4092" t="s">
        <v>12015</v>
      </c>
      <c r="AC4092">
        <v>9123.0300000000007</v>
      </c>
      <c r="AD4092">
        <v>2030.1</v>
      </c>
      <c r="AE4092">
        <v>101.5</v>
      </c>
      <c r="AF4092" t="s">
        <v>11218</v>
      </c>
      <c r="AG4092" t="s">
        <v>11212</v>
      </c>
      <c r="AH4092">
        <v>6752</v>
      </c>
      <c r="AI4092">
        <v>4091</v>
      </c>
      <c r="AJ4092" t="s">
        <v>11306</v>
      </c>
      <c r="AK4092" t="s">
        <v>12028</v>
      </c>
      <c r="AL4092" t="s">
        <v>12032</v>
      </c>
      <c r="AM4092" t="s">
        <v>11114</v>
      </c>
      <c r="AN4092">
        <v>1</v>
      </c>
      <c r="AO4092" s="10" t="s">
        <v>12042</v>
      </c>
      <c r="AP4092" t="str" cm="1">
        <f t="array" ref="AP4092">_xlfn.IFS(
  Table1[[#This Row],[Age]]&lt;=25, "18-25",
  Table1[[#This Row],[Age]]&lt;=35, "26-35",
  Table1[[#This Row],[Age]]&lt;=45, "36-45",
  Table1[[#This Row],[Age]]&lt;=60, "46-60",
  TRUE, "60+")</f>
        <v>46-60</v>
      </c>
    </row>
    <row r="4093" spans="1:42" x14ac:dyDescent="0.3">
      <c r="A4093">
        <v>4092</v>
      </c>
      <c r="B4093" t="s">
        <v>20</v>
      </c>
      <c r="C4093" t="s">
        <v>77</v>
      </c>
      <c r="D4093">
        <v>58</v>
      </c>
      <c r="E4093" t="s">
        <v>106</v>
      </c>
      <c r="F4093" t="s">
        <v>4199</v>
      </c>
      <c r="G4093" t="s">
        <v>5125</v>
      </c>
      <c r="H4093">
        <v>19458798945</v>
      </c>
      <c r="I4093" t="s">
        <v>5444</v>
      </c>
      <c r="J4093" t="s">
        <v>7291</v>
      </c>
      <c r="K4093">
        <v>1496.35</v>
      </c>
      <c r="L4093" s="12" t="s">
        <v>10402</v>
      </c>
      <c r="M4093" s="10" t="s">
        <v>11253</v>
      </c>
      <c r="N4093">
        <v>4092</v>
      </c>
      <c r="O4093">
        <v>45289</v>
      </c>
      <c r="P4093" t="s">
        <v>11404</v>
      </c>
      <c r="Q4093" s="16">
        <v>3941.69</v>
      </c>
      <c r="R4093">
        <v>-2445.34</v>
      </c>
      <c r="S4093">
        <v>62</v>
      </c>
      <c r="T4093">
        <v>4092</v>
      </c>
      <c r="U4093">
        <v>6093.86</v>
      </c>
      <c r="V4093" t="s">
        <v>11411</v>
      </c>
      <c r="W4093">
        <v>9.14</v>
      </c>
      <c r="X4093">
        <v>60</v>
      </c>
      <c r="Y4093" t="s">
        <v>11492</v>
      </c>
      <c r="Z4093" t="s">
        <v>12012</v>
      </c>
      <c r="AA4093">
        <v>4092</v>
      </c>
      <c r="AB4093" t="s">
        <v>12015</v>
      </c>
      <c r="AC4093">
        <v>1453.99</v>
      </c>
      <c r="AD4093">
        <v>2601.91</v>
      </c>
      <c r="AE4093">
        <v>130.1</v>
      </c>
      <c r="AF4093" t="s">
        <v>11293</v>
      </c>
      <c r="AG4093" t="s">
        <v>11196</v>
      </c>
      <c r="AH4093">
        <v>2391</v>
      </c>
      <c r="AI4093">
        <v>4092</v>
      </c>
      <c r="AJ4093" t="s">
        <v>11279</v>
      </c>
      <c r="AK4093" t="s">
        <v>12029</v>
      </c>
      <c r="AL4093" t="s">
        <v>12032</v>
      </c>
      <c r="AM4093" t="s">
        <v>11185</v>
      </c>
      <c r="AN4093">
        <v>1</v>
      </c>
      <c r="AO4093" s="10" t="s">
        <v>12036</v>
      </c>
      <c r="AP4093" t="str" cm="1">
        <f t="array" ref="AP4093">_xlfn.IFS(
  Table1[[#This Row],[Age]]&lt;=25, "18-25",
  Table1[[#This Row],[Age]]&lt;=35, "26-35",
  Table1[[#This Row],[Age]]&lt;=45, "36-45",
  Table1[[#This Row],[Age]]&lt;=60, "46-60",
  TRUE, "60+")</f>
        <v>46-60</v>
      </c>
    </row>
    <row r="4094" spans="1:42" x14ac:dyDescent="0.3">
      <c r="A4094">
        <v>4093</v>
      </c>
      <c r="B4094" t="s">
        <v>11</v>
      </c>
      <c r="C4094" t="s">
        <v>64</v>
      </c>
      <c r="D4094">
        <v>51</v>
      </c>
      <c r="E4094" t="s">
        <v>104</v>
      </c>
      <c r="F4094" t="s">
        <v>4200</v>
      </c>
      <c r="G4094" t="s">
        <v>5144</v>
      </c>
      <c r="H4094">
        <v>19458798946</v>
      </c>
      <c r="I4094" t="s">
        <v>5162</v>
      </c>
      <c r="J4094" t="s">
        <v>7291</v>
      </c>
      <c r="K4094">
        <v>9878.6</v>
      </c>
      <c r="L4094" s="12" t="s">
        <v>10494</v>
      </c>
      <c r="M4094" s="10" t="s">
        <v>11058</v>
      </c>
      <c r="N4094">
        <v>4093</v>
      </c>
      <c r="O4094">
        <v>44967</v>
      </c>
      <c r="P4094" t="s">
        <v>11404</v>
      </c>
      <c r="Q4094" s="16">
        <v>714.95</v>
      </c>
      <c r="R4094">
        <v>9163.65</v>
      </c>
      <c r="S4094">
        <v>68</v>
      </c>
      <c r="T4094">
        <v>4093</v>
      </c>
      <c r="U4094">
        <v>41468.28</v>
      </c>
      <c r="V4094" t="s">
        <v>11413</v>
      </c>
      <c r="W4094">
        <v>3.32</v>
      </c>
      <c r="X4094">
        <v>24</v>
      </c>
      <c r="Y4094" t="s">
        <v>7617</v>
      </c>
      <c r="Z4094" t="s">
        <v>12011</v>
      </c>
      <c r="AA4094">
        <v>4093</v>
      </c>
      <c r="AB4094" t="s">
        <v>12016</v>
      </c>
      <c r="AC4094">
        <v>8255.7999999999993</v>
      </c>
      <c r="AD4094">
        <v>4751.66</v>
      </c>
      <c r="AE4094">
        <v>237.58</v>
      </c>
      <c r="AF4094" t="s">
        <v>11183</v>
      </c>
      <c r="AG4094" t="s">
        <v>11259</v>
      </c>
      <c r="AH4094">
        <v>8051</v>
      </c>
      <c r="AI4094">
        <v>4093</v>
      </c>
      <c r="AJ4094" t="s">
        <v>11168</v>
      </c>
      <c r="AK4094" t="s">
        <v>12028</v>
      </c>
      <c r="AL4094" t="s">
        <v>12031</v>
      </c>
      <c r="AM4094" t="s">
        <v>11145</v>
      </c>
      <c r="AN4094">
        <v>1</v>
      </c>
      <c r="AO4094" s="10" t="s">
        <v>12045</v>
      </c>
      <c r="AP4094" t="str" cm="1">
        <f t="array" ref="AP4094">_xlfn.IFS(
  Table1[[#This Row],[Age]]&lt;=25, "18-25",
  Table1[[#This Row],[Age]]&lt;=35, "26-35",
  Table1[[#This Row],[Age]]&lt;=45, "36-45",
  Table1[[#This Row],[Age]]&lt;=60, "46-60",
  TRUE, "60+")</f>
        <v>46-60</v>
      </c>
    </row>
    <row r="4095" spans="1:42" x14ac:dyDescent="0.3">
      <c r="A4095">
        <v>4094</v>
      </c>
      <c r="B4095" t="s">
        <v>17</v>
      </c>
      <c r="C4095" t="s">
        <v>70</v>
      </c>
      <c r="D4095">
        <v>24</v>
      </c>
      <c r="E4095" t="s">
        <v>105</v>
      </c>
      <c r="F4095" t="s">
        <v>4201</v>
      </c>
      <c r="G4095" t="s">
        <v>5138</v>
      </c>
      <c r="H4095">
        <v>19458798947</v>
      </c>
      <c r="I4095" t="s">
        <v>5170</v>
      </c>
      <c r="J4095" t="s">
        <v>7292</v>
      </c>
      <c r="K4095">
        <v>800.68</v>
      </c>
      <c r="L4095" s="12" t="s">
        <v>10495</v>
      </c>
      <c r="M4095" s="10" t="s">
        <v>11072</v>
      </c>
      <c r="N4095">
        <v>4094</v>
      </c>
      <c r="O4095">
        <v>45191</v>
      </c>
      <c r="P4095" t="s">
        <v>11404</v>
      </c>
      <c r="Q4095" s="16">
        <v>1523.68</v>
      </c>
      <c r="R4095">
        <v>2324.36</v>
      </c>
      <c r="S4095">
        <v>67</v>
      </c>
      <c r="T4095">
        <v>4094</v>
      </c>
      <c r="U4095">
        <v>18100.63</v>
      </c>
      <c r="V4095" t="s">
        <v>11411</v>
      </c>
      <c r="W4095">
        <v>2.4900000000000002</v>
      </c>
      <c r="X4095">
        <v>36</v>
      </c>
      <c r="Y4095" t="s">
        <v>10106</v>
      </c>
      <c r="Z4095" t="s">
        <v>12011</v>
      </c>
      <c r="AA4095">
        <v>4094</v>
      </c>
      <c r="AB4095" t="s">
        <v>12017</v>
      </c>
      <c r="AC4095">
        <v>1746.37</v>
      </c>
      <c r="AD4095">
        <v>2660.63</v>
      </c>
      <c r="AE4095">
        <v>133.03</v>
      </c>
      <c r="AF4095" t="s">
        <v>11340</v>
      </c>
      <c r="AG4095" t="s">
        <v>11128</v>
      </c>
      <c r="AH4095">
        <v>6789</v>
      </c>
      <c r="AI4095">
        <v>4094</v>
      </c>
      <c r="AJ4095" t="s">
        <v>11294</v>
      </c>
      <c r="AK4095" t="s">
        <v>12029</v>
      </c>
      <c r="AL4095" t="s">
        <v>12032</v>
      </c>
      <c r="AM4095" t="s">
        <v>11116</v>
      </c>
      <c r="AN4095">
        <v>1</v>
      </c>
      <c r="AO4095" s="10" t="s">
        <v>12042</v>
      </c>
      <c r="AP4095" t="str" cm="1">
        <f t="array" ref="AP4095">_xlfn.IFS(
  Table1[[#This Row],[Age]]&lt;=25, "18-25",
  Table1[[#This Row],[Age]]&lt;=35, "26-35",
  Table1[[#This Row],[Age]]&lt;=45, "36-45",
  Table1[[#This Row],[Age]]&lt;=60, "46-60",
  TRUE, "60+")</f>
        <v>18-25</v>
      </c>
    </row>
    <row r="4096" spans="1:42" x14ac:dyDescent="0.3">
      <c r="A4096">
        <v>4095</v>
      </c>
      <c r="B4096" t="s">
        <v>10</v>
      </c>
      <c r="C4096" t="s">
        <v>39</v>
      </c>
      <c r="D4096">
        <v>43</v>
      </c>
      <c r="E4096" t="s">
        <v>104</v>
      </c>
      <c r="F4096" t="s">
        <v>4202</v>
      </c>
      <c r="G4096" t="s">
        <v>5142</v>
      </c>
      <c r="H4096">
        <v>19458798948</v>
      </c>
      <c r="I4096" t="s">
        <v>7040</v>
      </c>
      <c r="J4096" t="s">
        <v>7292</v>
      </c>
      <c r="K4096">
        <v>9857.7999999999993</v>
      </c>
      <c r="L4096" s="12" t="s">
        <v>10496</v>
      </c>
      <c r="M4096" s="10" t="s">
        <v>11140</v>
      </c>
      <c r="N4096">
        <v>4095</v>
      </c>
      <c r="O4096">
        <v>45034</v>
      </c>
      <c r="P4096" t="s">
        <v>11403</v>
      </c>
      <c r="Q4096" s="16">
        <v>2869.46</v>
      </c>
      <c r="R4096">
        <v>6988.34</v>
      </c>
      <c r="S4096">
        <v>34</v>
      </c>
      <c r="T4096">
        <v>4095</v>
      </c>
      <c r="U4096">
        <v>45128.75</v>
      </c>
      <c r="V4096" t="s">
        <v>11413</v>
      </c>
      <c r="W4096">
        <v>2.27</v>
      </c>
      <c r="X4096">
        <v>24</v>
      </c>
      <c r="Y4096" t="s">
        <v>10381</v>
      </c>
      <c r="Z4096" t="s">
        <v>12010</v>
      </c>
      <c r="AA4096">
        <v>4095</v>
      </c>
      <c r="AB4096" t="s">
        <v>12016</v>
      </c>
      <c r="AC4096">
        <v>9497.33</v>
      </c>
      <c r="AD4096">
        <v>3982.72</v>
      </c>
      <c r="AE4096">
        <v>199.14</v>
      </c>
      <c r="AF4096" t="s">
        <v>11172</v>
      </c>
      <c r="AG4096" t="s">
        <v>11158</v>
      </c>
      <c r="AH4096">
        <v>5056</v>
      </c>
      <c r="AI4096">
        <v>4095</v>
      </c>
      <c r="AJ4096" t="s">
        <v>11175</v>
      </c>
      <c r="AK4096" t="s">
        <v>12028</v>
      </c>
      <c r="AL4096" t="s">
        <v>12032</v>
      </c>
      <c r="AM4096" t="s">
        <v>11198</v>
      </c>
      <c r="AN4096">
        <v>1</v>
      </c>
      <c r="AO4096" s="10" t="s">
        <v>12037</v>
      </c>
      <c r="AP4096" t="str" cm="1">
        <f t="array" ref="AP4096">_xlfn.IFS(
  Table1[[#This Row],[Age]]&lt;=25, "18-25",
  Table1[[#This Row],[Age]]&lt;=35, "26-35",
  Table1[[#This Row],[Age]]&lt;=45, "36-45",
  Table1[[#This Row],[Age]]&lt;=60, "46-60",
  TRUE, "60+")</f>
        <v>36-45</v>
      </c>
    </row>
    <row r="4097" spans="1:42" x14ac:dyDescent="0.3">
      <c r="A4097">
        <v>4096</v>
      </c>
      <c r="B4097" t="s">
        <v>39</v>
      </c>
      <c r="C4097" t="s">
        <v>100</v>
      </c>
      <c r="D4097">
        <v>18</v>
      </c>
      <c r="E4097" t="s">
        <v>106</v>
      </c>
      <c r="F4097" t="s">
        <v>4203</v>
      </c>
      <c r="G4097" t="s">
        <v>5125</v>
      </c>
      <c r="H4097">
        <v>19458798949</v>
      </c>
      <c r="I4097" t="s">
        <v>5476</v>
      </c>
      <c r="J4097" t="s">
        <v>7291</v>
      </c>
      <c r="K4097">
        <v>9114.6</v>
      </c>
      <c r="L4097" s="12" t="s">
        <v>10497</v>
      </c>
      <c r="M4097" s="10" t="s">
        <v>11231</v>
      </c>
      <c r="N4097">
        <v>4096</v>
      </c>
      <c r="O4097">
        <v>45152</v>
      </c>
      <c r="P4097" t="s">
        <v>11404</v>
      </c>
      <c r="Q4097" s="16">
        <v>1658.73</v>
      </c>
      <c r="R4097">
        <v>10773.33</v>
      </c>
      <c r="S4097">
        <v>21</v>
      </c>
      <c r="T4097">
        <v>4096</v>
      </c>
      <c r="U4097">
        <v>9252.33</v>
      </c>
      <c r="V4097" t="s">
        <v>11412</v>
      </c>
      <c r="W4097">
        <v>2.39</v>
      </c>
      <c r="X4097">
        <v>36</v>
      </c>
      <c r="Y4097" t="s">
        <v>11779</v>
      </c>
      <c r="Z4097" t="s">
        <v>12012</v>
      </c>
      <c r="AA4097">
        <v>4096</v>
      </c>
      <c r="AB4097" t="s">
        <v>12015</v>
      </c>
      <c r="AC4097">
        <v>7052.94</v>
      </c>
      <c r="AD4097">
        <v>3814.03</v>
      </c>
      <c r="AE4097">
        <v>190.7</v>
      </c>
      <c r="AF4097" t="s">
        <v>11111</v>
      </c>
      <c r="AG4097" t="s">
        <v>11123</v>
      </c>
      <c r="AH4097">
        <v>9672</v>
      </c>
      <c r="AI4097">
        <v>4096</v>
      </c>
      <c r="AJ4097" t="s">
        <v>11090</v>
      </c>
      <c r="AK4097" t="s">
        <v>12027</v>
      </c>
      <c r="AL4097" t="s">
        <v>12031</v>
      </c>
      <c r="AM4097" t="s">
        <v>11259</v>
      </c>
      <c r="AN4097">
        <v>1</v>
      </c>
      <c r="AO4097" s="10" t="s">
        <v>12041</v>
      </c>
      <c r="AP4097" t="str" cm="1">
        <f t="array" ref="AP4097">_xlfn.IFS(
  Table1[[#This Row],[Age]]&lt;=25, "18-25",
  Table1[[#This Row],[Age]]&lt;=35, "26-35",
  Table1[[#This Row],[Age]]&lt;=45, "36-45",
  Table1[[#This Row],[Age]]&lt;=60, "46-60",
  TRUE, "60+")</f>
        <v>18-25</v>
      </c>
    </row>
    <row r="4098" spans="1:42" x14ac:dyDescent="0.3">
      <c r="A4098">
        <v>4097</v>
      </c>
      <c r="B4098" t="s">
        <v>33</v>
      </c>
      <c r="C4098" t="s">
        <v>89</v>
      </c>
      <c r="D4098">
        <v>69</v>
      </c>
      <c r="E4098" t="s">
        <v>106</v>
      </c>
      <c r="F4098" t="s">
        <v>4204</v>
      </c>
      <c r="G4098" t="s">
        <v>5126</v>
      </c>
      <c r="H4098">
        <v>19458798950</v>
      </c>
      <c r="I4098" t="s">
        <v>5958</v>
      </c>
      <c r="J4098" t="s">
        <v>7292</v>
      </c>
      <c r="K4098">
        <v>8578.56</v>
      </c>
      <c r="L4098" s="12" t="s">
        <v>10498</v>
      </c>
      <c r="M4098" s="10" t="s">
        <v>11263</v>
      </c>
      <c r="N4098">
        <v>4097</v>
      </c>
      <c r="O4098">
        <v>45100</v>
      </c>
      <c r="P4098" t="s">
        <v>11402</v>
      </c>
      <c r="Q4098" s="16">
        <v>672.67</v>
      </c>
      <c r="R4098">
        <v>7905.89</v>
      </c>
      <c r="S4098">
        <v>81</v>
      </c>
      <c r="T4098">
        <v>4097</v>
      </c>
      <c r="U4098">
        <v>3381.16</v>
      </c>
      <c r="V4098" t="s">
        <v>11411</v>
      </c>
      <c r="W4098">
        <v>8.83</v>
      </c>
      <c r="X4098">
        <v>24</v>
      </c>
      <c r="Y4098" t="s">
        <v>12001</v>
      </c>
      <c r="Z4098" t="s">
        <v>12011</v>
      </c>
      <c r="AA4098">
        <v>4097</v>
      </c>
      <c r="AB4098" t="s">
        <v>12016</v>
      </c>
      <c r="AC4098">
        <v>9985.0300000000007</v>
      </c>
      <c r="AD4098">
        <v>1277.3</v>
      </c>
      <c r="AE4098">
        <v>63.86</v>
      </c>
      <c r="AF4098" t="s">
        <v>11076</v>
      </c>
      <c r="AG4098" t="s">
        <v>11226</v>
      </c>
      <c r="AH4098">
        <v>4182</v>
      </c>
      <c r="AI4098">
        <v>4097</v>
      </c>
      <c r="AJ4098" t="s">
        <v>11379</v>
      </c>
      <c r="AK4098" t="s">
        <v>12028</v>
      </c>
      <c r="AL4098" t="s">
        <v>12031</v>
      </c>
      <c r="AM4098" t="s">
        <v>11181</v>
      </c>
      <c r="AN4098">
        <v>-1</v>
      </c>
      <c r="AO4098" s="10" t="s">
        <v>12043</v>
      </c>
      <c r="AP4098" t="str" cm="1">
        <f t="array" ref="AP4098">_xlfn.IFS(
  Table1[[#This Row],[Age]]&lt;=25, "18-25",
  Table1[[#This Row],[Age]]&lt;=35, "26-35",
  Table1[[#This Row],[Age]]&lt;=45, "36-45",
  Table1[[#This Row],[Age]]&lt;=60, "46-60",
  TRUE, "60+")</f>
        <v>60+</v>
      </c>
    </row>
    <row r="4099" spans="1:42" x14ac:dyDescent="0.3">
      <c r="A4099">
        <v>4098</v>
      </c>
      <c r="B4099" t="s">
        <v>28</v>
      </c>
      <c r="C4099" t="s">
        <v>88</v>
      </c>
      <c r="D4099">
        <v>51</v>
      </c>
      <c r="E4099" t="s">
        <v>106</v>
      </c>
      <c r="F4099" t="s">
        <v>4205</v>
      </c>
      <c r="G4099" t="s">
        <v>5128</v>
      </c>
      <c r="H4099">
        <v>19458798951</v>
      </c>
      <c r="I4099" t="s">
        <v>7141</v>
      </c>
      <c r="J4099" t="s">
        <v>7291</v>
      </c>
      <c r="K4099">
        <v>6768.63</v>
      </c>
      <c r="L4099" s="12" t="s">
        <v>10499</v>
      </c>
      <c r="M4099" s="10" t="s">
        <v>11311</v>
      </c>
      <c r="N4099">
        <v>4098</v>
      </c>
      <c r="O4099">
        <v>45031</v>
      </c>
      <c r="P4099" t="s">
        <v>11403</v>
      </c>
      <c r="Q4099" s="16">
        <v>2048.09</v>
      </c>
      <c r="R4099">
        <v>4720.54</v>
      </c>
      <c r="S4099">
        <v>34</v>
      </c>
      <c r="T4099">
        <v>4098</v>
      </c>
      <c r="U4099">
        <v>22301.68</v>
      </c>
      <c r="V4099" t="s">
        <v>11413</v>
      </c>
      <c r="W4099">
        <v>6.58</v>
      </c>
      <c r="X4099">
        <v>48</v>
      </c>
      <c r="Y4099" t="s">
        <v>10585</v>
      </c>
      <c r="Z4099" t="s">
        <v>12012</v>
      </c>
      <c r="AA4099">
        <v>4098</v>
      </c>
      <c r="AB4099" t="s">
        <v>12016</v>
      </c>
      <c r="AC4099">
        <v>4624.26</v>
      </c>
      <c r="AD4099">
        <v>2693.86</v>
      </c>
      <c r="AE4099">
        <v>134.69</v>
      </c>
      <c r="AF4099" t="s">
        <v>11164</v>
      </c>
      <c r="AG4099" t="s">
        <v>11085</v>
      </c>
      <c r="AH4099">
        <v>9607</v>
      </c>
      <c r="AI4099">
        <v>4098</v>
      </c>
      <c r="AJ4099" t="s">
        <v>11182</v>
      </c>
      <c r="AK4099" t="s">
        <v>12027</v>
      </c>
      <c r="AL4099" t="s">
        <v>12032</v>
      </c>
      <c r="AM4099" t="s">
        <v>11133</v>
      </c>
      <c r="AN4099">
        <v>1</v>
      </c>
      <c r="AO4099" s="10" t="s">
        <v>12037</v>
      </c>
      <c r="AP4099" t="str" cm="1">
        <f t="array" ref="AP4099">_xlfn.IFS(
  Table1[[#This Row],[Age]]&lt;=25, "18-25",
  Table1[[#This Row],[Age]]&lt;=35, "26-35",
  Table1[[#This Row],[Age]]&lt;=45, "36-45",
  Table1[[#This Row],[Age]]&lt;=60, "46-60",
  TRUE, "60+")</f>
        <v>46-60</v>
      </c>
    </row>
    <row r="4100" spans="1:42" x14ac:dyDescent="0.3">
      <c r="A4100">
        <v>4099</v>
      </c>
      <c r="B4100" t="s">
        <v>22</v>
      </c>
      <c r="C4100" t="s">
        <v>66</v>
      </c>
      <c r="D4100">
        <v>43</v>
      </c>
      <c r="E4100" t="s">
        <v>105</v>
      </c>
      <c r="F4100" t="s">
        <v>4206</v>
      </c>
      <c r="G4100" t="s">
        <v>5124</v>
      </c>
      <c r="H4100">
        <v>19458798952</v>
      </c>
      <c r="I4100" t="s">
        <v>6631</v>
      </c>
      <c r="J4100" t="s">
        <v>7292</v>
      </c>
      <c r="K4100">
        <v>6127.7</v>
      </c>
      <c r="L4100" s="12" t="s">
        <v>10500</v>
      </c>
      <c r="M4100" s="10" t="s">
        <v>11260</v>
      </c>
      <c r="N4100">
        <v>4099</v>
      </c>
      <c r="O4100">
        <v>45275</v>
      </c>
      <c r="P4100" t="s">
        <v>11402</v>
      </c>
      <c r="Q4100" s="16">
        <v>1099.94</v>
      </c>
      <c r="R4100">
        <v>7227.64</v>
      </c>
      <c r="S4100">
        <v>44</v>
      </c>
      <c r="T4100">
        <v>4099</v>
      </c>
      <c r="U4100">
        <v>4836.8599999999997</v>
      </c>
      <c r="V4100" t="s">
        <v>11411</v>
      </c>
      <c r="W4100">
        <v>4.79</v>
      </c>
      <c r="X4100">
        <v>48</v>
      </c>
      <c r="Y4100" t="s">
        <v>11673</v>
      </c>
      <c r="Z4100" t="s">
        <v>12011</v>
      </c>
      <c r="AA4100">
        <v>4099</v>
      </c>
      <c r="AB4100" t="s">
        <v>12016</v>
      </c>
      <c r="AC4100">
        <v>8735.85</v>
      </c>
      <c r="AD4100">
        <v>743.8</v>
      </c>
      <c r="AE4100">
        <v>37.19</v>
      </c>
      <c r="AF4100" t="s">
        <v>11354</v>
      </c>
      <c r="AG4100" t="s">
        <v>11338</v>
      </c>
      <c r="AH4100">
        <v>8721</v>
      </c>
      <c r="AI4100">
        <v>4099</v>
      </c>
      <c r="AJ4100" t="s">
        <v>11274</v>
      </c>
      <c r="AK4100" t="s">
        <v>12028</v>
      </c>
      <c r="AL4100" t="s">
        <v>12031</v>
      </c>
      <c r="AM4100" t="s">
        <v>11318</v>
      </c>
      <c r="AN4100">
        <v>1</v>
      </c>
      <c r="AO4100" s="10" t="s">
        <v>12036</v>
      </c>
      <c r="AP4100" t="str" cm="1">
        <f t="array" ref="AP4100">_xlfn.IFS(
  Table1[[#This Row],[Age]]&lt;=25, "18-25",
  Table1[[#This Row],[Age]]&lt;=35, "26-35",
  Table1[[#This Row],[Age]]&lt;=45, "36-45",
  Table1[[#This Row],[Age]]&lt;=60, "46-60",
  TRUE, "60+")</f>
        <v>36-45</v>
      </c>
    </row>
    <row r="4101" spans="1:42" x14ac:dyDescent="0.3">
      <c r="A4101">
        <v>4100</v>
      </c>
      <c r="B4101" t="s">
        <v>18</v>
      </c>
      <c r="C4101" t="s">
        <v>94</v>
      </c>
      <c r="D4101">
        <v>49</v>
      </c>
      <c r="E4101" t="s">
        <v>105</v>
      </c>
      <c r="F4101" t="s">
        <v>4207</v>
      </c>
      <c r="G4101" t="s">
        <v>5137</v>
      </c>
      <c r="H4101">
        <v>19458798953</v>
      </c>
      <c r="I4101" t="s">
        <v>5557</v>
      </c>
      <c r="J4101" t="s">
        <v>7292</v>
      </c>
      <c r="K4101">
        <v>9966.5400000000009</v>
      </c>
      <c r="L4101" s="12" t="s">
        <v>10501</v>
      </c>
      <c r="M4101" s="10" t="s">
        <v>11271</v>
      </c>
      <c r="N4101">
        <v>4100</v>
      </c>
      <c r="O4101">
        <v>45264</v>
      </c>
      <c r="P4101" t="s">
        <v>11404</v>
      </c>
      <c r="Q4101" s="16">
        <v>725.93</v>
      </c>
      <c r="R4101">
        <v>10692.47</v>
      </c>
      <c r="S4101">
        <v>76</v>
      </c>
      <c r="T4101">
        <v>4100</v>
      </c>
      <c r="U4101">
        <v>4028.35</v>
      </c>
      <c r="V4101" t="s">
        <v>11412</v>
      </c>
      <c r="W4101">
        <v>8.8000000000000007</v>
      </c>
      <c r="X4101">
        <v>36</v>
      </c>
      <c r="Y4101" t="s">
        <v>9633</v>
      </c>
      <c r="Z4101" t="s">
        <v>12011</v>
      </c>
      <c r="AA4101">
        <v>4100</v>
      </c>
      <c r="AB4101" t="s">
        <v>12017</v>
      </c>
      <c r="AC4101">
        <v>9606.39</v>
      </c>
      <c r="AD4101">
        <v>1158.3</v>
      </c>
      <c r="AE4101">
        <v>57.92</v>
      </c>
      <c r="AF4101" t="s">
        <v>11334</v>
      </c>
      <c r="AG4101" t="s">
        <v>11076</v>
      </c>
      <c r="AH4101">
        <v>7585</v>
      </c>
      <c r="AI4101">
        <v>4100</v>
      </c>
      <c r="AJ4101" t="s">
        <v>11157</v>
      </c>
      <c r="AK4101" t="s">
        <v>12027</v>
      </c>
      <c r="AL4101" t="s">
        <v>12031</v>
      </c>
      <c r="AM4101" t="s">
        <v>11208</v>
      </c>
      <c r="AN4101">
        <v>1</v>
      </c>
      <c r="AO4101" s="10" t="s">
        <v>12036</v>
      </c>
      <c r="AP4101" t="str" cm="1">
        <f t="array" ref="AP4101">_xlfn.IFS(
  Table1[[#This Row],[Age]]&lt;=25, "18-25",
  Table1[[#This Row],[Age]]&lt;=35, "26-35",
  Table1[[#This Row],[Age]]&lt;=45, "36-45",
  Table1[[#This Row],[Age]]&lt;=60, "46-60",
  TRUE, "60+")</f>
        <v>46-60</v>
      </c>
    </row>
    <row r="4102" spans="1:42" x14ac:dyDescent="0.3">
      <c r="A4102">
        <v>4101</v>
      </c>
      <c r="B4102" t="s">
        <v>31</v>
      </c>
      <c r="C4102" t="s">
        <v>80</v>
      </c>
      <c r="D4102">
        <v>29</v>
      </c>
      <c r="E4102" t="s">
        <v>105</v>
      </c>
      <c r="F4102" t="s">
        <v>4208</v>
      </c>
      <c r="G4102" t="s">
        <v>5120</v>
      </c>
      <c r="H4102">
        <v>19458798954</v>
      </c>
      <c r="I4102" t="s">
        <v>7142</v>
      </c>
      <c r="J4102" t="s">
        <v>7291</v>
      </c>
      <c r="K4102">
        <v>9742.58</v>
      </c>
      <c r="L4102" s="12" t="s">
        <v>10502</v>
      </c>
      <c r="M4102" s="10" t="s">
        <v>11341</v>
      </c>
      <c r="N4102">
        <v>4101</v>
      </c>
      <c r="O4102">
        <v>45108</v>
      </c>
      <c r="P4102" t="s">
        <v>11404</v>
      </c>
      <c r="Q4102" s="16">
        <v>1527.1</v>
      </c>
      <c r="R4102">
        <v>8215.48</v>
      </c>
      <c r="S4102">
        <v>89</v>
      </c>
      <c r="T4102">
        <v>4101</v>
      </c>
      <c r="U4102">
        <v>35972.879999999997</v>
      </c>
      <c r="V4102" t="s">
        <v>11413</v>
      </c>
      <c r="W4102">
        <v>3.68</v>
      </c>
      <c r="X4102">
        <v>48</v>
      </c>
      <c r="Y4102" t="s">
        <v>10037</v>
      </c>
      <c r="Z4102" t="s">
        <v>12010</v>
      </c>
      <c r="AA4102">
        <v>4101</v>
      </c>
      <c r="AB4102" t="s">
        <v>12016</v>
      </c>
      <c r="AC4102">
        <v>3645.72</v>
      </c>
      <c r="AD4102">
        <v>4816.32</v>
      </c>
      <c r="AE4102">
        <v>240.82</v>
      </c>
      <c r="AF4102" t="s">
        <v>11052</v>
      </c>
      <c r="AG4102" t="s">
        <v>11244</v>
      </c>
      <c r="AH4102">
        <v>9199</v>
      </c>
      <c r="AI4102">
        <v>4101</v>
      </c>
      <c r="AJ4102" t="s">
        <v>11292</v>
      </c>
      <c r="AK4102" t="s">
        <v>12027</v>
      </c>
      <c r="AL4102" t="s">
        <v>12031</v>
      </c>
      <c r="AM4102" t="s">
        <v>11382</v>
      </c>
      <c r="AN4102">
        <v>1</v>
      </c>
      <c r="AO4102" s="10" t="s">
        <v>12038</v>
      </c>
      <c r="AP4102" t="str" cm="1">
        <f t="array" ref="AP4102">_xlfn.IFS(
  Table1[[#This Row],[Age]]&lt;=25, "18-25",
  Table1[[#This Row],[Age]]&lt;=35, "26-35",
  Table1[[#This Row],[Age]]&lt;=45, "36-45",
  Table1[[#This Row],[Age]]&lt;=60, "46-60",
  TRUE, "60+")</f>
        <v>26-35</v>
      </c>
    </row>
    <row r="4103" spans="1:42" x14ac:dyDescent="0.3">
      <c r="A4103">
        <v>4102</v>
      </c>
      <c r="B4103" t="s">
        <v>7</v>
      </c>
      <c r="C4103" t="s">
        <v>90</v>
      </c>
      <c r="D4103">
        <v>23</v>
      </c>
      <c r="E4103" t="s">
        <v>104</v>
      </c>
      <c r="F4103" t="s">
        <v>4209</v>
      </c>
      <c r="G4103" t="s">
        <v>5118</v>
      </c>
      <c r="H4103">
        <v>19458798955</v>
      </c>
      <c r="I4103" t="s">
        <v>6657</v>
      </c>
      <c r="J4103" t="s">
        <v>7292</v>
      </c>
      <c r="K4103">
        <v>8137.15</v>
      </c>
      <c r="L4103" s="12" t="s">
        <v>10503</v>
      </c>
      <c r="M4103" s="10" t="s">
        <v>11382</v>
      </c>
      <c r="N4103">
        <v>4102</v>
      </c>
      <c r="O4103">
        <v>45019</v>
      </c>
      <c r="P4103" t="s">
        <v>11404</v>
      </c>
      <c r="Q4103" s="16">
        <v>1505.44</v>
      </c>
      <c r="R4103">
        <v>6631.71</v>
      </c>
      <c r="S4103">
        <v>21</v>
      </c>
      <c r="T4103">
        <v>4102</v>
      </c>
      <c r="U4103">
        <v>13611.41</v>
      </c>
      <c r="V4103" t="s">
        <v>11412</v>
      </c>
      <c r="W4103">
        <v>9.35</v>
      </c>
      <c r="X4103">
        <v>12</v>
      </c>
      <c r="Y4103" t="s">
        <v>10256</v>
      </c>
      <c r="Z4103" t="s">
        <v>12012</v>
      </c>
      <c r="AA4103">
        <v>4102</v>
      </c>
      <c r="AB4103" t="s">
        <v>12016</v>
      </c>
      <c r="AC4103">
        <v>8749.89</v>
      </c>
      <c r="AD4103">
        <v>837.83</v>
      </c>
      <c r="AE4103">
        <v>41.89</v>
      </c>
      <c r="AF4103" t="s">
        <v>11049</v>
      </c>
      <c r="AG4103" t="s">
        <v>11398</v>
      </c>
      <c r="AH4103">
        <v>199</v>
      </c>
      <c r="AI4103">
        <v>4102</v>
      </c>
      <c r="AJ4103" t="s">
        <v>11203</v>
      </c>
      <c r="AK4103" t="s">
        <v>12028</v>
      </c>
      <c r="AL4103" t="s">
        <v>12032</v>
      </c>
      <c r="AM4103" t="s">
        <v>11188</v>
      </c>
      <c r="AN4103">
        <v>1</v>
      </c>
      <c r="AO4103" s="10" t="s">
        <v>12037</v>
      </c>
      <c r="AP4103" t="str" cm="1">
        <f t="array" ref="AP4103">_xlfn.IFS(
  Table1[[#This Row],[Age]]&lt;=25, "18-25",
  Table1[[#This Row],[Age]]&lt;=35, "26-35",
  Table1[[#This Row],[Age]]&lt;=45, "36-45",
  Table1[[#This Row],[Age]]&lt;=60, "46-60",
  TRUE, "60+")</f>
        <v>18-25</v>
      </c>
    </row>
    <row r="4104" spans="1:42" x14ac:dyDescent="0.3">
      <c r="A4104">
        <v>4103</v>
      </c>
      <c r="B4104" t="s">
        <v>37</v>
      </c>
      <c r="C4104" t="s">
        <v>67</v>
      </c>
      <c r="D4104">
        <v>37</v>
      </c>
      <c r="E4104" t="s">
        <v>106</v>
      </c>
      <c r="F4104" t="s">
        <v>4210</v>
      </c>
      <c r="G4104" t="s">
        <v>5117</v>
      </c>
      <c r="H4104">
        <v>19458798956</v>
      </c>
      <c r="I4104" t="s">
        <v>6556</v>
      </c>
      <c r="J4104" t="s">
        <v>7291</v>
      </c>
      <c r="K4104">
        <v>959.93</v>
      </c>
      <c r="L4104" s="12" t="s">
        <v>9676</v>
      </c>
      <c r="M4104" s="10" t="s">
        <v>11287</v>
      </c>
      <c r="N4104">
        <v>4103</v>
      </c>
      <c r="O4104">
        <v>45045</v>
      </c>
      <c r="P4104" t="s">
        <v>11402</v>
      </c>
      <c r="Q4104" s="16">
        <v>495.01</v>
      </c>
      <c r="R4104">
        <v>464.92</v>
      </c>
      <c r="S4104">
        <v>18</v>
      </c>
      <c r="T4104">
        <v>4103</v>
      </c>
      <c r="U4104">
        <v>32303.68</v>
      </c>
      <c r="V4104" t="s">
        <v>11411</v>
      </c>
      <c r="W4104">
        <v>7.83</v>
      </c>
      <c r="X4104">
        <v>12</v>
      </c>
      <c r="Y4104" t="s">
        <v>8570</v>
      </c>
      <c r="Z4104" t="s">
        <v>12012</v>
      </c>
      <c r="AA4104">
        <v>4103</v>
      </c>
      <c r="AB4104" t="s">
        <v>12015</v>
      </c>
      <c r="AC4104">
        <v>4367.0600000000004</v>
      </c>
      <c r="AD4104">
        <v>4805.21</v>
      </c>
      <c r="AE4104">
        <v>240.26</v>
      </c>
      <c r="AF4104" t="s">
        <v>11349</v>
      </c>
      <c r="AG4104" t="s">
        <v>11368</v>
      </c>
      <c r="AH4104">
        <v>6712</v>
      </c>
      <c r="AI4104">
        <v>4103</v>
      </c>
      <c r="AJ4104" t="s">
        <v>11151</v>
      </c>
      <c r="AK4104" t="s">
        <v>12028</v>
      </c>
      <c r="AL4104" t="s">
        <v>12031</v>
      </c>
      <c r="AM4104" t="s">
        <v>11266</v>
      </c>
      <c r="AN4104">
        <v>1</v>
      </c>
      <c r="AO4104" s="10" t="s">
        <v>12037</v>
      </c>
      <c r="AP4104" t="str" cm="1">
        <f t="array" ref="AP4104">_xlfn.IFS(
  Table1[[#This Row],[Age]]&lt;=25, "18-25",
  Table1[[#This Row],[Age]]&lt;=35, "26-35",
  Table1[[#This Row],[Age]]&lt;=45, "36-45",
  Table1[[#This Row],[Age]]&lt;=60, "46-60",
  TRUE, "60+")</f>
        <v>36-45</v>
      </c>
    </row>
    <row r="4105" spans="1:42" x14ac:dyDescent="0.3">
      <c r="A4105">
        <v>4104</v>
      </c>
      <c r="B4105" t="s">
        <v>8</v>
      </c>
      <c r="C4105" t="s">
        <v>74</v>
      </c>
      <c r="D4105">
        <v>36</v>
      </c>
      <c r="E4105" t="s">
        <v>106</v>
      </c>
      <c r="F4105" t="s">
        <v>4211</v>
      </c>
      <c r="G4105" t="s">
        <v>5109</v>
      </c>
      <c r="H4105">
        <v>19458798957</v>
      </c>
      <c r="I4105" t="s">
        <v>5360</v>
      </c>
      <c r="J4105" t="s">
        <v>7292</v>
      </c>
      <c r="K4105">
        <v>3784.45</v>
      </c>
      <c r="L4105" s="12" t="s">
        <v>8432</v>
      </c>
      <c r="M4105" s="10" t="s">
        <v>11071</v>
      </c>
      <c r="N4105">
        <v>4104</v>
      </c>
      <c r="O4105">
        <v>45047</v>
      </c>
      <c r="P4105" t="s">
        <v>11404</v>
      </c>
      <c r="Q4105" s="16">
        <v>2924.75</v>
      </c>
      <c r="R4105">
        <v>859.7</v>
      </c>
      <c r="S4105">
        <v>36</v>
      </c>
      <c r="T4105">
        <v>4104</v>
      </c>
      <c r="U4105">
        <v>28970.799999999999</v>
      </c>
      <c r="V4105" t="s">
        <v>11412</v>
      </c>
      <c r="W4105">
        <v>1.19</v>
      </c>
      <c r="X4105">
        <v>48</v>
      </c>
      <c r="Y4105" t="s">
        <v>11979</v>
      </c>
      <c r="Z4105" t="s">
        <v>12010</v>
      </c>
      <c r="AA4105">
        <v>4104</v>
      </c>
      <c r="AB4105" t="s">
        <v>12017</v>
      </c>
      <c r="AC4105">
        <v>4764.99</v>
      </c>
      <c r="AD4105">
        <v>3510.56</v>
      </c>
      <c r="AE4105">
        <v>175.53</v>
      </c>
      <c r="AF4105" t="s">
        <v>11334</v>
      </c>
      <c r="AG4105" t="s">
        <v>11396</v>
      </c>
      <c r="AH4105">
        <v>4361</v>
      </c>
      <c r="AI4105">
        <v>4104</v>
      </c>
      <c r="AJ4105" t="s">
        <v>11291</v>
      </c>
      <c r="AK4105" t="s">
        <v>12028</v>
      </c>
      <c r="AL4105" t="s">
        <v>12032</v>
      </c>
      <c r="AM4105" t="s">
        <v>11338</v>
      </c>
      <c r="AN4105">
        <v>1</v>
      </c>
      <c r="AO4105" s="10" t="s">
        <v>12046</v>
      </c>
      <c r="AP4105" t="str" cm="1">
        <f t="array" ref="AP4105">_xlfn.IFS(
  Table1[[#This Row],[Age]]&lt;=25, "18-25",
  Table1[[#This Row],[Age]]&lt;=35, "26-35",
  Table1[[#This Row],[Age]]&lt;=45, "36-45",
  Table1[[#This Row],[Age]]&lt;=60, "46-60",
  TRUE, "60+")</f>
        <v>36-45</v>
      </c>
    </row>
    <row r="4106" spans="1:42" x14ac:dyDescent="0.3">
      <c r="A4106">
        <v>4105</v>
      </c>
      <c r="B4106" t="s">
        <v>8</v>
      </c>
      <c r="C4106" t="s">
        <v>90</v>
      </c>
      <c r="D4106">
        <v>33</v>
      </c>
      <c r="E4106" t="s">
        <v>106</v>
      </c>
      <c r="F4106" t="s">
        <v>4212</v>
      </c>
      <c r="G4106" t="s">
        <v>5134</v>
      </c>
      <c r="H4106">
        <v>19458798958</v>
      </c>
      <c r="I4106" t="s">
        <v>7143</v>
      </c>
      <c r="J4106" t="s">
        <v>7292</v>
      </c>
      <c r="K4106">
        <v>8672.69</v>
      </c>
      <c r="L4106" s="12" t="s">
        <v>8955</v>
      </c>
      <c r="M4106" s="10" t="s">
        <v>11103</v>
      </c>
      <c r="N4106">
        <v>4105</v>
      </c>
      <c r="O4106">
        <v>45113</v>
      </c>
      <c r="P4106" t="s">
        <v>11404</v>
      </c>
      <c r="Q4106" s="16">
        <v>1578.58</v>
      </c>
      <c r="R4106">
        <v>7094.11</v>
      </c>
      <c r="S4106">
        <v>70</v>
      </c>
      <c r="T4106">
        <v>4105</v>
      </c>
      <c r="U4106">
        <v>7896.88</v>
      </c>
      <c r="V4106" t="s">
        <v>11413</v>
      </c>
      <c r="W4106">
        <v>5.16</v>
      </c>
      <c r="X4106">
        <v>60</v>
      </c>
      <c r="Y4106" t="s">
        <v>11444</v>
      </c>
      <c r="Z4106" t="s">
        <v>12012</v>
      </c>
      <c r="AA4106">
        <v>4105</v>
      </c>
      <c r="AB4106" t="s">
        <v>12015</v>
      </c>
      <c r="AC4106">
        <v>8842.07</v>
      </c>
      <c r="AD4106">
        <v>4327.26</v>
      </c>
      <c r="AE4106">
        <v>216.36</v>
      </c>
      <c r="AF4106" t="s">
        <v>11150</v>
      </c>
      <c r="AG4106" t="s">
        <v>11224</v>
      </c>
      <c r="AH4106">
        <v>546</v>
      </c>
      <c r="AI4106">
        <v>4105</v>
      </c>
      <c r="AJ4106" t="s">
        <v>11067</v>
      </c>
      <c r="AK4106" t="s">
        <v>12029</v>
      </c>
      <c r="AL4106" t="s">
        <v>12032</v>
      </c>
      <c r="AM4106" t="s">
        <v>11243</v>
      </c>
      <c r="AN4106">
        <v>1</v>
      </c>
      <c r="AO4106" s="10" t="s">
        <v>12038</v>
      </c>
      <c r="AP4106" t="str" cm="1">
        <f t="array" ref="AP4106">_xlfn.IFS(
  Table1[[#This Row],[Age]]&lt;=25, "18-25",
  Table1[[#This Row],[Age]]&lt;=35, "26-35",
  Table1[[#This Row],[Age]]&lt;=45, "36-45",
  Table1[[#This Row],[Age]]&lt;=60, "46-60",
  TRUE, "60+")</f>
        <v>26-35</v>
      </c>
    </row>
    <row r="4107" spans="1:42" x14ac:dyDescent="0.3">
      <c r="A4107">
        <v>4106</v>
      </c>
      <c r="B4107" t="s">
        <v>21</v>
      </c>
      <c r="C4107" t="s">
        <v>87</v>
      </c>
      <c r="D4107">
        <v>21</v>
      </c>
      <c r="E4107" t="s">
        <v>104</v>
      </c>
      <c r="F4107" t="s">
        <v>4213</v>
      </c>
      <c r="G4107" t="s">
        <v>5143</v>
      </c>
      <c r="H4107">
        <v>19458798959</v>
      </c>
      <c r="I4107" t="s">
        <v>6967</v>
      </c>
      <c r="J4107" t="s">
        <v>7291</v>
      </c>
      <c r="K4107">
        <v>7054.95</v>
      </c>
      <c r="L4107" s="12" t="s">
        <v>10504</v>
      </c>
      <c r="M4107" s="10" t="s">
        <v>11097</v>
      </c>
      <c r="N4107">
        <v>4106</v>
      </c>
      <c r="O4107">
        <v>45195</v>
      </c>
      <c r="P4107" t="s">
        <v>11404</v>
      </c>
      <c r="Q4107" s="16">
        <v>874.7</v>
      </c>
      <c r="R4107">
        <v>6180.25</v>
      </c>
      <c r="S4107">
        <v>84</v>
      </c>
      <c r="T4107">
        <v>4106</v>
      </c>
      <c r="U4107">
        <v>19903.169999999998</v>
      </c>
      <c r="V4107" t="s">
        <v>11412</v>
      </c>
      <c r="W4107">
        <v>8.58</v>
      </c>
      <c r="X4107">
        <v>48</v>
      </c>
      <c r="Y4107" t="s">
        <v>7945</v>
      </c>
      <c r="Z4107" t="s">
        <v>12012</v>
      </c>
      <c r="AA4107">
        <v>4106</v>
      </c>
      <c r="AB4107" t="s">
        <v>12015</v>
      </c>
      <c r="AC4107">
        <v>5854.22</v>
      </c>
      <c r="AD4107">
        <v>1069.24</v>
      </c>
      <c r="AE4107">
        <v>53.46</v>
      </c>
      <c r="AF4107" t="s">
        <v>11270</v>
      </c>
      <c r="AG4107" t="s">
        <v>11138</v>
      </c>
      <c r="AH4107">
        <v>9465</v>
      </c>
      <c r="AI4107">
        <v>4106</v>
      </c>
      <c r="AJ4107" t="s">
        <v>11351</v>
      </c>
      <c r="AK4107" t="s">
        <v>12028</v>
      </c>
      <c r="AL4107" t="s">
        <v>12032</v>
      </c>
      <c r="AM4107" t="s">
        <v>11095</v>
      </c>
      <c r="AN4107">
        <v>1</v>
      </c>
      <c r="AO4107" s="10" t="s">
        <v>12042</v>
      </c>
      <c r="AP4107" t="str" cm="1">
        <f t="array" ref="AP4107">_xlfn.IFS(
  Table1[[#This Row],[Age]]&lt;=25, "18-25",
  Table1[[#This Row],[Age]]&lt;=35, "26-35",
  Table1[[#This Row],[Age]]&lt;=45, "36-45",
  Table1[[#This Row],[Age]]&lt;=60, "46-60",
  TRUE, "60+")</f>
        <v>18-25</v>
      </c>
    </row>
    <row r="4108" spans="1:42" x14ac:dyDescent="0.3">
      <c r="A4108">
        <v>4107</v>
      </c>
      <c r="B4108" t="s">
        <v>29</v>
      </c>
      <c r="C4108" t="s">
        <v>88</v>
      </c>
      <c r="D4108">
        <v>49</v>
      </c>
      <c r="E4108" t="s">
        <v>105</v>
      </c>
      <c r="F4108" t="s">
        <v>4214</v>
      </c>
      <c r="G4108" t="s">
        <v>5136</v>
      </c>
      <c r="H4108">
        <v>19458798960</v>
      </c>
      <c r="I4108" t="s">
        <v>5836</v>
      </c>
      <c r="J4108" t="s">
        <v>7291</v>
      </c>
      <c r="K4108">
        <v>1307.8399999999999</v>
      </c>
      <c r="L4108" s="12" t="s">
        <v>10505</v>
      </c>
      <c r="M4108" s="10" t="s">
        <v>11094</v>
      </c>
      <c r="N4108">
        <v>4107</v>
      </c>
      <c r="O4108">
        <v>45268</v>
      </c>
      <c r="P4108" t="s">
        <v>11404</v>
      </c>
      <c r="Q4108" s="16">
        <v>4094.8</v>
      </c>
      <c r="R4108">
        <v>5402.64</v>
      </c>
      <c r="S4108">
        <v>53</v>
      </c>
      <c r="T4108">
        <v>4107</v>
      </c>
      <c r="U4108">
        <v>4237.13</v>
      </c>
      <c r="V4108" t="s">
        <v>11412</v>
      </c>
      <c r="W4108">
        <v>4.57</v>
      </c>
      <c r="X4108">
        <v>36</v>
      </c>
      <c r="Y4108" t="s">
        <v>8318</v>
      </c>
      <c r="Z4108" t="s">
        <v>12011</v>
      </c>
      <c r="AA4108">
        <v>4107</v>
      </c>
      <c r="AB4108" t="s">
        <v>12017</v>
      </c>
      <c r="AC4108">
        <v>4641.75</v>
      </c>
      <c r="AD4108">
        <v>1932.21</v>
      </c>
      <c r="AE4108">
        <v>96.61</v>
      </c>
      <c r="AF4108" t="s">
        <v>11222</v>
      </c>
      <c r="AG4108" t="s">
        <v>11104</v>
      </c>
      <c r="AH4108">
        <v>4999</v>
      </c>
      <c r="AI4108">
        <v>4107</v>
      </c>
      <c r="AJ4108" t="s">
        <v>11083</v>
      </c>
      <c r="AK4108" t="s">
        <v>12027</v>
      </c>
      <c r="AL4108" t="s">
        <v>12032</v>
      </c>
      <c r="AM4108" t="s">
        <v>11158</v>
      </c>
      <c r="AN4108">
        <v>1</v>
      </c>
      <c r="AO4108" s="10" t="s">
        <v>12036</v>
      </c>
      <c r="AP4108" t="str" cm="1">
        <f t="array" ref="AP4108">_xlfn.IFS(
  Table1[[#This Row],[Age]]&lt;=25, "18-25",
  Table1[[#This Row],[Age]]&lt;=35, "26-35",
  Table1[[#This Row],[Age]]&lt;=45, "36-45",
  Table1[[#This Row],[Age]]&lt;=60, "46-60",
  TRUE, "60+")</f>
        <v>46-60</v>
      </c>
    </row>
    <row r="4109" spans="1:42" x14ac:dyDescent="0.3">
      <c r="A4109">
        <v>4108</v>
      </c>
      <c r="B4109" t="s">
        <v>25</v>
      </c>
      <c r="C4109" t="s">
        <v>90</v>
      </c>
      <c r="D4109">
        <v>35</v>
      </c>
      <c r="E4109" t="s">
        <v>104</v>
      </c>
      <c r="F4109" t="s">
        <v>4215</v>
      </c>
      <c r="G4109" t="s">
        <v>5118</v>
      </c>
      <c r="H4109">
        <v>19458798961</v>
      </c>
      <c r="I4109" t="s">
        <v>5878</v>
      </c>
      <c r="J4109" t="s">
        <v>7292</v>
      </c>
      <c r="K4109">
        <v>3547.66</v>
      </c>
      <c r="L4109" s="12" t="s">
        <v>8996</v>
      </c>
      <c r="M4109" s="10" t="s">
        <v>11157</v>
      </c>
      <c r="N4109">
        <v>4108</v>
      </c>
      <c r="O4109">
        <v>44942</v>
      </c>
      <c r="P4109" t="s">
        <v>11404</v>
      </c>
      <c r="Q4109" s="16">
        <v>22.85</v>
      </c>
      <c r="R4109">
        <v>3524.81</v>
      </c>
      <c r="S4109">
        <v>20</v>
      </c>
      <c r="T4109">
        <v>4108</v>
      </c>
      <c r="U4109">
        <v>21661.99</v>
      </c>
      <c r="V4109" t="s">
        <v>11413</v>
      </c>
      <c r="W4109">
        <v>9.8800000000000008</v>
      </c>
      <c r="X4109">
        <v>48</v>
      </c>
      <c r="Y4109" t="s">
        <v>11852</v>
      </c>
      <c r="Z4109" t="s">
        <v>12011</v>
      </c>
      <c r="AA4109">
        <v>4108</v>
      </c>
      <c r="AB4109" t="s">
        <v>12015</v>
      </c>
      <c r="AC4109">
        <v>2366.9299999999998</v>
      </c>
      <c r="AD4109">
        <v>4183.09</v>
      </c>
      <c r="AE4109">
        <v>209.15</v>
      </c>
      <c r="AF4109" t="s">
        <v>11128</v>
      </c>
      <c r="AG4109" t="s">
        <v>11078</v>
      </c>
      <c r="AH4109">
        <v>7562</v>
      </c>
      <c r="AI4109">
        <v>4108</v>
      </c>
      <c r="AJ4109" t="s">
        <v>11293</v>
      </c>
      <c r="AK4109" t="s">
        <v>12027</v>
      </c>
      <c r="AL4109" t="s">
        <v>12031</v>
      </c>
      <c r="AM4109" t="s">
        <v>11262</v>
      </c>
      <c r="AN4109">
        <v>1</v>
      </c>
      <c r="AO4109" s="10" t="s">
        <v>12039</v>
      </c>
      <c r="AP4109" t="str" cm="1">
        <f t="array" ref="AP4109">_xlfn.IFS(
  Table1[[#This Row],[Age]]&lt;=25, "18-25",
  Table1[[#This Row],[Age]]&lt;=35, "26-35",
  Table1[[#This Row],[Age]]&lt;=45, "36-45",
  Table1[[#This Row],[Age]]&lt;=60, "46-60",
  TRUE, "60+")</f>
        <v>26-35</v>
      </c>
    </row>
    <row r="4110" spans="1:42" x14ac:dyDescent="0.3">
      <c r="A4110">
        <v>4109</v>
      </c>
      <c r="B4110" t="s">
        <v>39</v>
      </c>
      <c r="C4110" t="s">
        <v>63</v>
      </c>
      <c r="D4110">
        <v>22</v>
      </c>
      <c r="E4110" t="s">
        <v>106</v>
      </c>
      <c r="F4110" t="s">
        <v>4216</v>
      </c>
      <c r="G4110" t="s">
        <v>5115</v>
      </c>
      <c r="H4110">
        <v>19458798962</v>
      </c>
      <c r="I4110" t="s">
        <v>6404</v>
      </c>
      <c r="J4110" t="s">
        <v>7291</v>
      </c>
      <c r="K4110">
        <v>292.31</v>
      </c>
      <c r="L4110" s="12" t="s">
        <v>10506</v>
      </c>
      <c r="M4110" s="10" t="s">
        <v>11172</v>
      </c>
      <c r="N4110">
        <v>4109</v>
      </c>
      <c r="O4110">
        <v>44958</v>
      </c>
      <c r="P4110" t="s">
        <v>11404</v>
      </c>
      <c r="Q4110" s="16">
        <v>2276.91</v>
      </c>
      <c r="R4110">
        <v>-1984.6</v>
      </c>
      <c r="S4110">
        <v>96</v>
      </c>
      <c r="T4110">
        <v>4109</v>
      </c>
      <c r="U4110">
        <v>9935.74</v>
      </c>
      <c r="V4110" t="s">
        <v>11413</v>
      </c>
      <c r="W4110">
        <v>8.6199999999999992</v>
      </c>
      <c r="X4110">
        <v>48</v>
      </c>
      <c r="Y4110" t="s">
        <v>9981</v>
      </c>
      <c r="Z4110" t="s">
        <v>12012</v>
      </c>
      <c r="AA4110">
        <v>4109</v>
      </c>
      <c r="AB4110" t="s">
        <v>12015</v>
      </c>
      <c r="AC4110">
        <v>4934.3</v>
      </c>
      <c r="AD4110">
        <v>3928.5</v>
      </c>
      <c r="AE4110">
        <v>196.42</v>
      </c>
      <c r="AF4110" t="s">
        <v>11266</v>
      </c>
      <c r="AG4110" t="s">
        <v>11251</v>
      </c>
      <c r="AH4110">
        <v>8580</v>
      </c>
      <c r="AI4110">
        <v>4109</v>
      </c>
      <c r="AJ4110" t="s">
        <v>11203</v>
      </c>
      <c r="AK4110" t="s">
        <v>12028</v>
      </c>
      <c r="AL4110" t="s">
        <v>12032</v>
      </c>
      <c r="AM4110" t="s">
        <v>11200</v>
      </c>
      <c r="AN4110">
        <v>1</v>
      </c>
      <c r="AO4110" s="10" t="s">
        <v>12045</v>
      </c>
      <c r="AP4110" t="str" cm="1">
        <f t="array" ref="AP4110">_xlfn.IFS(
  Table1[[#This Row],[Age]]&lt;=25, "18-25",
  Table1[[#This Row],[Age]]&lt;=35, "26-35",
  Table1[[#This Row],[Age]]&lt;=45, "36-45",
  Table1[[#This Row],[Age]]&lt;=60, "46-60",
  TRUE, "60+")</f>
        <v>18-25</v>
      </c>
    </row>
    <row r="4111" spans="1:42" x14ac:dyDescent="0.3">
      <c r="A4111">
        <v>4110</v>
      </c>
      <c r="B4111" t="s">
        <v>29</v>
      </c>
      <c r="C4111" t="s">
        <v>78</v>
      </c>
      <c r="D4111">
        <v>67</v>
      </c>
      <c r="E4111" t="s">
        <v>106</v>
      </c>
      <c r="F4111" t="s">
        <v>4217</v>
      </c>
      <c r="G4111" t="s">
        <v>5133</v>
      </c>
      <c r="H4111">
        <v>19458798963</v>
      </c>
      <c r="I4111" t="s">
        <v>5631</v>
      </c>
      <c r="J4111" t="s">
        <v>7291</v>
      </c>
      <c r="K4111">
        <v>8938.75</v>
      </c>
      <c r="L4111" s="12" t="s">
        <v>10266</v>
      </c>
      <c r="M4111" s="10" t="s">
        <v>11322</v>
      </c>
      <c r="N4111">
        <v>4110</v>
      </c>
      <c r="O4111">
        <v>45272</v>
      </c>
      <c r="P4111" t="s">
        <v>11403</v>
      </c>
      <c r="Q4111" s="16">
        <v>2180.38</v>
      </c>
      <c r="R4111">
        <v>11119.13</v>
      </c>
      <c r="S4111">
        <v>95</v>
      </c>
      <c r="T4111">
        <v>4110</v>
      </c>
      <c r="U4111">
        <v>5719.16</v>
      </c>
      <c r="V4111" t="s">
        <v>11412</v>
      </c>
      <c r="W4111">
        <v>7.78</v>
      </c>
      <c r="X4111">
        <v>36</v>
      </c>
      <c r="Y4111" t="s">
        <v>11432</v>
      </c>
      <c r="Z4111" t="s">
        <v>12012</v>
      </c>
      <c r="AA4111">
        <v>4110</v>
      </c>
      <c r="AB4111" t="s">
        <v>12015</v>
      </c>
      <c r="AC4111">
        <v>7573.15</v>
      </c>
      <c r="AD4111">
        <v>3582.17</v>
      </c>
      <c r="AE4111">
        <v>179.11</v>
      </c>
      <c r="AF4111" t="s">
        <v>11035</v>
      </c>
      <c r="AG4111" t="s">
        <v>11318</v>
      </c>
      <c r="AH4111">
        <v>279</v>
      </c>
      <c r="AI4111">
        <v>4110</v>
      </c>
      <c r="AJ4111" t="s">
        <v>11271</v>
      </c>
      <c r="AK4111" t="s">
        <v>12027</v>
      </c>
      <c r="AL4111" t="s">
        <v>12031</v>
      </c>
      <c r="AM4111" t="s">
        <v>11126</v>
      </c>
      <c r="AN4111">
        <v>1</v>
      </c>
      <c r="AO4111" s="10" t="s">
        <v>12036</v>
      </c>
      <c r="AP4111" t="str" cm="1">
        <f t="array" ref="AP4111">_xlfn.IFS(
  Table1[[#This Row],[Age]]&lt;=25, "18-25",
  Table1[[#This Row],[Age]]&lt;=35, "26-35",
  Table1[[#This Row],[Age]]&lt;=45, "36-45",
  Table1[[#This Row],[Age]]&lt;=60, "46-60",
  TRUE, "60+")</f>
        <v>60+</v>
      </c>
    </row>
    <row r="4112" spans="1:42" x14ac:dyDescent="0.3">
      <c r="A4112">
        <v>4111</v>
      </c>
      <c r="B4112" t="s">
        <v>44</v>
      </c>
      <c r="C4112" t="s">
        <v>85</v>
      </c>
      <c r="D4112">
        <v>23</v>
      </c>
      <c r="E4112" t="s">
        <v>104</v>
      </c>
      <c r="F4112" t="s">
        <v>4218</v>
      </c>
      <c r="G4112" t="s">
        <v>5131</v>
      </c>
      <c r="H4112">
        <v>19458798964</v>
      </c>
      <c r="I4112" t="s">
        <v>5663</v>
      </c>
      <c r="J4112" t="s">
        <v>7291</v>
      </c>
      <c r="K4112">
        <v>7495.35</v>
      </c>
      <c r="L4112" s="12" t="s">
        <v>10507</v>
      </c>
      <c r="M4112" s="10" t="s">
        <v>11201</v>
      </c>
      <c r="N4112">
        <v>4111</v>
      </c>
      <c r="O4112">
        <v>45021</v>
      </c>
      <c r="P4112" t="s">
        <v>11404</v>
      </c>
      <c r="Q4112" s="16">
        <v>3359.03</v>
      </c>
      <c r="R4112">
        <v>4136.32</v>
      </c>
      <c r="S4112">
        <v>84</v>
      </c>
      <c r="T4112">
        <v>4111</v>
      </c>
      <c r="U4112">
        <v>16532.28</v>
      </c>
      <c r="V4112" t="s">
        <v>11411</v>
      </c>
      <c r="W4112">
        <v>2.2200000000000002</v>
      </c>
      <c r="X4112">
        <v>12</v>
      </c>
      <c r="Y4112" t="s">
        <v>11471</v>
      </c>
      <c r="Z4112" t="s">
        <v>12012</v>
      </c>
      <c r="AA4112">
        <v>4111</v>
      </c>
      <c r="AB4112" t="s">
        <v>12015</v>
      </c>
      <c r="AC4112">
        <v>7208.44</v>
      </c>
      <c r="AD4112">
        <v>1488.24</v>
      </c>
      <c r="AE4112">
        <v>74.41</v>
      </c>
      <c r="AF4112" t="s">
        <v>11267</v>
      </c>
      <c r="AG4112" t="s">
        <v>11062</v>
      </c>
      <c r="AH4112">
        <v>9924</v>
      </c>
      <c r="AI4112">
        <v>4111</v>
      </c>
      <c r="AJ4112" t="s">
        <v>11364</v>
      </c>
      <c r="AK4112" t="s">
        <v>12027</v>
      </c>
      <c r="AL4112" t="s">
        <v>12032</v>
      </c>
      <c r="AM4112" t="s">
        <v>11160</v>
      </c>
      <c r="AN4112">
        <v>1</v>
      </c>
      <c r="AO4112" s="10" t="s">
        <v>12037</v>
      </c>
      <c r="AP4112" t="str" cm="1">
        <f t="array" ref="AP4112">_xlfn.IFS(
  Table1[[#This Row],[Age]]&lt;=25, "18-25",
  Table1[[#This Row],[Age]]&lt;=35, "26-35",
  Table1[[#This Row],[Age]]&lt;=45, "36-45",
  Table1[[#This Row],[Age]]&lt;=60, "46-60",
  TRUE, "60+")</f>
        <v>18-25</v>
      </c>
    </row>
    <row r="4113" spans="1:42" x14ac:dyDescent="0.3">
      <c r="A4113">
        <v>4112</v>
      </c>
      <c r="B4113" t="s">
        <v>2</v>
      </c>
      <c r="C4113" t="s">
        <v>74</v>
      </c>
      <c r="D4113">
        <v>31</v>
      </c>
      <c r="E4113" t="s">
        <v>105</v>
      </c>
      <c r="F4113" t="s">
        <v>4219</v>
      </c>
      <c r="G4113" t="s">
        <v>5125</v>
      </c>
      <c r="H4113">
        <v>19458798965</v>
      </c>
      <c r="I4113" t="s">
        <v>5667</v>
      </c>
      <c r="J4113" t="s">
        <v>7291</v>
      </c>
      <c r="K4113">
        <v>4415.0200000000004</v>
      </c>
      <c r="L4113" s="12" t="s">
        <v>9187</v>
      </c>
      <c r="M4113" s="10" t="s">
        <v>11042</v>
      </c>
      <c r="N4113">
        <v>4112</v>
      </c>
      <c r="O4113">
        <v>45032</v>
      </c>
      <c r="P4113" t="s">
        <v>11403</v>
      </c>
      <c r="Q4113" s="16">
        <v>1953.11</v>
      </c>
      <c r="R4113">
        <v>6368.13</v>
      </c>
      <c r="S4113">
        <v>94</v>
      </c>
      <c r="T4113">
        <v>4112</v>
      </c>
      <c r="U4113">
        <v>1167.54</v>
      </c>
      <c r="V4113" t="s">
        <v>11412</v>
      </c>
      <c r="W4113">
        <v>1.97</v>
      </c>
      <c r="X4113">
        <v>60</v>
      </c>
      <c r="Y4113" t="s">
        <v>11648</v>
      </c>
      <c r="Z4113" t="s">
        <v>12011</v>
      </c>
      <c r="AA4113">
        <v>4112</v>
      </c>
      <c r="AB4113" t="s">
        <v>12017</v>
      </c>
      <c r="AC4113">
        <v>8042.62</v>
      </c>
      <c r="AD4113">
        <v>2363.81</v>
      </c>
      <c r="AE4113">
        <v>118.19</v>
      </c>
      <c r="AF4113" t="s">
        <v>11117</v>
      </c>
      <c r="AG4113" t="s">
        <v>11057</v>
      </c>
      <c r="AH4113">
        <v>3827</v>
      </c>
      <c r="AI4113">
        <v>4112</v>
      </c>
      <c r="AJ4113" t="s">
        <v>11344</v>
      </c>
      <c r="AK4113" t="s">
        <v>12027</v>
      </c>
      <c r="AL4113" t="s">
        <v>12032</v>
      </c>
      <c r="AM4113" t="s">
        <v>11368</v>
      </c>
      <c r="AN4113">
        <v>1</v>
      </c>
      <c r="AO4113" s="10" t="s">
        <v>12037</v>
      </c>
      <c r="AP4113" t="str" cm="1">
        <f t="array" ref="AP4113">_xlfn.IFS(
  Table1[[#This Row],[Age]]&lt;=25, "18-25",
  Table1[[#This Row],[Age]]&lt;=35, "26-35",
  Table1[[#This Row],[Age]]&lt;=45, "36-45",
  Table1[[#This Row],[Age]]&lt;=60, "46-60",
  TRUE, "60+")</f>
        <v>26-35</v>
      </c>
    </row>
    <row r="4114" spans="1:42" x14ac:dyDescent="0.3">
      <c r="A4114">
        <v>4113</v>
      </c>
      <c r="B4114" t="s">
        <v>26</v>
      </c>
      <c r="C4114" t="s">
        <v>64</v>
      </c>
      <c r="D4114">
        <v>69</v>
      </c>
      <c r="E4114" t="s">
        <v>105</v>
      </c>
      <c r="F4114" t="s">
        <v>4220</v>
      </c>
      <c r="G4114" t="s">
        <v>5145</v>
      </c>
      <c r="H4114">
        <v>19458798966</v>
      </c>
      <c r="I4114" t="s">
        <v>5749</v>
      </c>
      <c r="J4114" t="s">
        <v>7292</v>
      </c>
      <c r="K4114">
        <v>7627.84</v>
      </c>
      <c r="L4114" s="12" t="s">
        <v>10508</v>
      </c>
      <c r="M4114" s="10" t="s">
        <v>11325</v>
      </c>
      <c r="N4114">
        <v>4113</v>
      </c>
      <c r="O4114">
        <v>45101</v>
      </c>
      <c r="P4114" t="s">
        <v>11404</v>
      </c>
      <c r="Q4114" s="16">
        <v>2568.4499999999998</v>
      </c>
      <c r="R4114">
        <v>5059.3900000000003</v>
      </c>
      <c r="S4114">
        <v>3</v>
      </c>
      <c r="T4114">
        <v>4113</v>
      </c>
      <c r="U4114">
        <v>38130.68</v>
      </c>
      <c r="V4114" t="s">
        <v>11412</v>
      </c>
      <c r="W4114">
        <v>6.77</v>
      </c>
      <c r="X4114">
        <v>24</v>
      </c>
      <c r="Y4114" t="s">
        <v>11956</v>
      </c>
      <c r="Z4114" t="s">
        <v>12011</v>
      </c>
      <c r="AA4114">
        <v>4113</v>
      </c>
      <c r="AB4114" t="s">
        <v>12017</v>
      </c>
      <c r="AC4114">
        <v>7799.94</v>
      </c>
      <c r="AD4114">
        <v>2354.5</v>
      </c>
      <c r="AE4114">
        <v>117.72</v>
      </c>
      <c r="AF4114" t="s">
        <v>11095</v>
      </c>
      <c r="AG4114" t="s">
        <v>11261</v>
      </c>
      <c r="AH4114">
        <v>2205</v>
      </c>
      <c r="AI4114">
        <v>4113</v>
      </c>
      <c r="AJ4114" t="s">
        <v>11112</v>
      </c>
      <c r="AK4114" t="s">
        <v>12027</v>
      </c>
      <c r="AL4114" t="s">
        <v>12032</v>
      </c>
      <c r="AM4114" t="s">
        <v>11209</v>
      </c>
      <c r="AN4114">
        <v>1</v>
      </c>
      <c r="AO4114" s="10" t="s">
        <v>12043</v>
      </c>
      <c r="AP4114" t="str" cm="1">
        <f t="array" ref="AP4114">_xlfn.IFS(
  Table1[[#This Row],[Age]]&lt;=25, "18-25",
  Table1[[#This Row],[Age]]&lt;=35, "26-35",
  Table1[[#This Row],[Age]]&lt;=45, "36-45",
  Table1[[#This Row],[Age]]&lt;=60, "46-60",
  TRUE, "60+")</f>
        <v>60+</v>
      </c>
    </row>
    <row r="4115" spans="1:42" x14ac:dyDescent="0.3">
      <c r="A4115">
        <v>4114</v>
      </c>
      <c r="B4115" t="s">
        <v>46</v>
      </c>
      <c r="C4115" t="s">
        <v>65</v>
      </c>
      <c r="D4115">
        <v>66</v>
      </c>
      <c r="E4115" t="s">
        <v>106</v>
      </c>
      <c r="F4115" t="s">
        <v>4221</v>
      </c>
      <c r="G4115" t="s">
        <v>5122</v>
      </c>
      <c r="H4115">
        <v>19458798967</v>
      </c>
      <c r="I4115" t="s">
        <v>6242</v>
      </c>
      <c r="J4115" t="s">
        <v>7291</v>
      </c>
      <c r="K4115">
        <v>9340.8799999999992</v>
      </c>
      <c r="L4115" s="12" t="s">
        <v>10509</v>
      </c>
      <c r="M4115" s="10" t="s">
        <v>11220</v>
      </c>
      <c r="N4115">
        <v>4114</v>
      </c>
      <c r="O4115">
        <v>45252</v>
      </c>
      <c r="P4115" t="s">
        <v>11403</v>
      </c>
      <c r="Q4115" s="16">
        <v>4543.17</v>
      </c>
      <c r="R4115">
        <v>4797.71</v>
      </c>
      <c r="S4115">
        <v>84</v>
      </c>
      <c r="T4115">
        <v>4114</v>
      </c>
      <c r="U4115">
        <v>8751</v>
      </c>
      <c r="V4115" t="s">
        <v>11413</v>
      </c>
      <c r="W4115">
        <v>6.95</v>
      </c>
      <c r="X4115">
        <v>60</v>
      </c>
      <c r="Y4115" t="s">
        <v>11697</v>
      </c>
      <c r="Z4115" t="s">
        <v>12011</v>
      </c>
      <c r="AA4115">
        <v>4114</v>
      </c>
      <c r="AB4115" t="s">
        <v>12016</v>
      </c>
      <c r="AC4115">
        <v>4247.6499999999996</v>
      </c>
      <c r="AD4115">
        <v>4728.8100000000004</v>
      </c>
      <c r="AE4115">
        <v>236.44</v>
      </c>
      <c r="AF4115" t="s">
        <v>11064</v>
      </c>
      <c r="AG4115" t="s">
        <v>11227</v>
      </c>
      <c r="AH4115">
        <v>7790</v>
      </c>
      <c r="AI4115">
        <v>4114</v>
      </c>
      <c r="AJ4115" t="s">
        <v>11390</v>
      </c>
      <c r="AK4115" t="s">
        <v>12029</v>
      </c>
      <c r="AL4115" t="s">
        <v>12032</v>
      </c>
      <c r="AM4115" t="s">
        <v>11058</v>
      </c>
      <c r="AN4115">
        <v>1</v>
      </c>
      <c r="AO4115" s="10" t="s">
        <v>12040</v>
      </c>
      <c r="AP4115" t="str" cm="1">
        <f t="array" ref="AP4115">_xlfn.IFS(
  Table1[[#This Row],[Age]]&lt;=25, "18-25",
  Table1[[#This Row],[Age]]&lt;=35, "26-35",
  Table1[[#This Row],[Age]]&lt;=45, "36-45",
  Table1[[#This Row],[Age]]&lt;=60, "46-60",
  TRUE, "60+")</f>
        <v>60+</v>
      </c>
    </row>
    <row r="4116" spans="1:42" x14ac:dyDescent="0.3">
      <c r="A4116">
        <v>4115</v>
      </c>
      <c r="B4116" t="s">
        <v>38</v>
      </c>
      <c r="C4116" t="s">
        <v>100</v>
      </c>
      <c r="D4116">
        <v>35</v>
      </c>
      <c r="E4116" t="s">
        <v>104</v>
      </c>
      <c r="F4116" t="s">
        <v>4222</v>
      </c>
      <c r="G4116" t="s">
        <v>5111</v>
      </c>
      <c r="H4116">
        <v>19458798968</v>
      </c>
      <c r="I4116" t="s">
        <v>5708</v>
      </c>
      <c r="J4116" t="s">
        <v>7292</v>
      </c>
      <c r="K4116">
        <v>2870.93</v>
      </c>
      <c r="L4116" s="12" t="s">
        <v>7384</v>
      </c>
      <c r="M4116" s="10" t="s">
        <v>11380</v>
      </c>
      <c r="N4116">
        <v>4115</v>
      </c>
      <c r="O4116">
        <v>45217</v>
      </c>
      <c r="P4116" t="s">
        <v>11402</v>
      </c>
      <c r="Q4116" s="16">
        <v>849.73</v>
      </c>
      <c r="R4116">
        <v>3720.66</v>
      </c>
      <c r="S4116">
        <v>8</v>
      </c>
      <c r="T4116">
        <v>4115</v>
      </c>
      <c r="U4116">
        <v>31666</v>
      </c>
      <c r="V4116" t="s">
        <v>11413</v>
      </c>
      <c r="W4116">
        <v>2.33</v>
      </c>
      <c r="X4116">
        <v>24</v>
      </c>
      <c r="Y4116" t="s">
        <v>9287</v>
      </c>
      <c r="Z4116" t="s">
        <v>12010</v>
      </c>
      <c r="AA4116">
        <v>4115</v>
      </c>
      <c r="AB4116" t="s">
        <v>12015</v>
      </c>
      <c r="AC4116">
        <v>8547.34</v>
      </c>
      <c r="AD4116">
        <v>3235.29</v>
      </c>
      <c r="AE4116">
        <v>161.76</v>
      </c>
      <c r="AF4116" t="s">
        <v>11259</v>
      </c>
      <c r="AG4116" t="s">
        <v>11325</v>
      </c>
      <c r="AH4116">
        <v>5913</v>
      </c>
      <c r="AI4116">
        <v>4115</v>
      </c>
      <c r="AJ4116" t="s">
        <v>11187</v>
      </c>
      <c r="AK4116" t="s">
        <v>12028</v>
      </c>
      <c r="AL4116" t="s">
        <v>12031</v>
      </c>
      <c r="AM4116" t="s">
        <v>11286</v>
      </c>
      <c r="AN4116">
        <v>1</v>
      </c>
      <c r="AO4116" s="10" t="s">
        <v>12044</v>
      </c>
      <c r="AP4116" t="str" cm="1">
        <f t="array" ref="AP4116">_xlfn.IFS(
  Table1[[#This Row],[Age]]&lt;=25, "18-25",
  Table1[[#This Row],[Age]]&lt;=35, "26-35",
  Table1[[#This Row],[Age]]&lt;=45, "36-45",
  Table1[[#This Row],[Age]]&lt;=60, "46-60",
  TRUE, "60+")</f>
        <v>26-35</v>
      </c>
    </row>
    <row r="4117" spans="1:42" x14ac:dyDescent="0.3">
      <c r="A4117">
        <v>4116</v>
      </c>
      <c r="B4117" t="s">
        <v>28</v>
      </c>
      <c r="C4117" t="s">
        <v>64</v>
      </c>
      <c r="D4117">
        <v>27</v>
      </c>
      <c r="E4117" t="s">
        <v>105</v>
      </c>
      <c r="F4117" t="s">
        <v>4223</v>
      </c>
      <c r="G4117" t="s">
        <v>5140</v>
      </c>
      <c r="H4117">
        <v>19458798969</v>
      </c>
      <c r="I4117" t="s">
        <v>6498</v>
      </c>
      <c r="J4117" t="s">
        <v>7291</v>
      </c>
      <c r="K4117">
        <v>2929.59</v>
      </c>
      <c r="L4117" s="12" t="s">
        <v>10510</v>
      </c>
      <c r="M4117" s="10" t="s">
        <v>11043</v>
      </c>
      <c r="N4117">
        <v>4116</v>
      </c>
      <c r="O4117">
        <v>45257</v>
      </c>
      <c r="P4117" t="s">
        <v>11402</v>
      </c>
      <c r="Q4117" s="16">
        <v>536.48</v>
      </c>
      <c r="R4117">
        <v>2393.11</v>
      </c>
      <c r="S4117">
        <v>85</v>
      </c>
      <c r="T4117">
        <v>4116</v>
      </c>
      <c r="U4117">
        <v>41796.53</v>
      </c>
      <c r="V4117" t="s">
        <v>11413</v>
      </c>
      <c r="W4117">
        <v>8.69</v>
      </c>
      <c r="X4117">
        <v>48</v>
      </c>
      <c r="Y4117" t="s">
        <v>11455</v>
      </c>
      <c r="Z4117" t="s">
        <v>12010</v>
      </c>
      <c r="AA4117">
        <v>4116</v>
      </c>
      <c r="AB4117" t="s">
        <v>12016</v>
      </c>
      <c r="AC4117">
        <v>1349.14</v>
      </c>
      <c r="AD4117">
        <v>1711.29</v>
      </c>
      <c r="AE4117">
        <v>85.56</v>
      </c>
      <c r="AF4117" t="s">
        <v>11288</v>
      </c>
      <c r="AG4117" t="s">
        <v>11123</v>
      </c>
      <c r="AH4117">
        <v>4774</v>
      </c>
      <c r="AI4117">
        <v>4116</v>
      </c>
      <c r="AJ4117" t="s">
        <v>11364</v>
      </c>
      <c r="AK4117" t="s">
        <v>12028</v>
      </c>
      <c r="AL4117" t="s">
        <v>12031</v>
      </c>
      <c r="AM4117" t="s">
        <v>11373</v>
      </c>
      <c r="AN4117">
        <v>1</v>
      </c>
      <c r="AO4117" s="10" t="s">
        <v>12040</v>
      </c>
      <c r="AP4117" t="str" cm="1">
        <f t="array" ref="AP4117">_xlfn.IFS(
  Table1[[#This Row],[Age]]&lt;=25, "18-25",
  Table1[[#This Row],[Age]]&lt;=35, "26-35",
  Table1[[#This Row],[Age]]&lt;=45, "36-45",
  Table1[[#This Row],[Age]]&lt;=60, "46-60",
  TRUE, "60+")</f>
        <v>26-35</v>
      </c>
    </row>
    <row r="4118" spans="1:42" x14ac:dyDescent="0.3">
      <c r="A4118">
        <v>4117</v>
      </c>
      <c r="B4118" t="s">
        <v>44</v>
      </c>
      <c r="C4118" t="s">
        <v>65</v>
      </c>
      <c r="D4118">
        <v>40</v>
      </c>
      <c r="E4118" t="s">
        <v>104</v>
      </c>
      <c r="F4118" t="s">
        <v>4224</v>
      </c>
      <c r="G4118" t="s">
        <v>5138</v>
      </c>
      <c r="H4118">
        <v>19458798970</v>
      </c>
      <c r="I4118" t="s">
        <v>5448</v>
      </c>
      <c r="J4118" t="s">
        <v>7291</v>
      </c>
      <c r="K4118">
        <v>4878.25</v>
      </c>
      <c r="L4118" s="12" t="s">
        <v>8804</v>
      </c>
      <c r="M4118" s="10" t="s">
        <v>11081</v>
      </c>
      <c r="N4118">
        <v>4117</v>
      </c>
      <c r="O4118">
        <v>44963</v>
      </c>
      <c r="P4118" t="s">
        <v>11403</v>
      </c>
      <c r="Q4118" s="16">
        <v>3736.32</v>
      </c>
      <c r="R4118">
        <v>8614.57</v>
      </c>
      <c r="S4118">
        <v>48</v>
      </c>
      <c r="T4118">
        <v>4117</v>
      </c>
      <c r="U4118">
        <v>45944.68</v>
      </c>
      <c r="V4118" t="s">
        <v>11413</v>
      </c>
      <c r="W4118">
        <v>8.86</v>
      </c>
      <c r="X4118">
        <v>12</v>
      </c>
      <c r="Y4118" t="s">
        <v>11656</v>
      </c>
      <c r="Z4118" t="s">
        <v>12012</v>
      </c>
      <c r="AA4118">
        <v>4117</v>
      </c>
      <c r="AB4118" t="s">
        <v>12016</v>
      </c>
      <c r="AC4118">
        <v>1256.27</v>
      </c>
      <c r="AD4118">
        <v>2561.41</v>
      </c>
      <c r="AE4118">
        <v>128.07</v>
      </c>
      <c r="AF4118" t="s">
        <v>11198</v>
      </c>
      <c r="AG4118" t="s">
        <v>11169</v>
      </c>
      <c r="AH4118">
        <v>6978</v>
      </c>
      <c r="AI4118">
        <v>4117</v>
      </c>
      <c r="AJ4118" t="s">
        <v>11045</v>
      </c>
      <c r="AK4118" t="s">
        <v>12029</v>
      </c>
      <c r="AL4118" t="s">
        <v>12032</v>
      </c>
      <c r="AM4118" t="s">
        <v>11181</v>
      </c>
      <c r="AN4118">
        <v>-1</v>
      </c>
      <c r="AO4118" s="10" t="s">
        <v>12045</v>
      </c>
      <c r="AP4118" t="str" cm="1">
        <f t="array" ref="AP4118">_xlfn.IFS(
  Table1[[#This Row],[Age]]&lt;=25, "18-25",
  Table1[[#This Row],[Age]]&lt;=35, "26-35",
  Table1[[#This Row],[Age]]&lt;=45, "36-45",
  Table1[[#This Row],[Age]]&lt;=60, "46-60",
  TRUE, "60+")</f>
        <v>36-45</v>
      </c>
    </row>
    <row r="4119" spans="1:42" x14ac:dyDescent="0.3">
      <c r="A4119">
        <v>4118</v>
      </c>
      <c r="B4119" t="s">
        <v>32</v>
      </c>
      <c r="C4119" t="s">
        <v>61</v>
      </c>
      <c r="D4119">
        <v>68</v>
      </c>
      <c r="E4119" t="s">
        <v>106</v>
      </c>
      <c r="F4119" t="s">
        <v>4225</v>
      </c>
      <c r="G4119" t="s">
        <v>5128</v>
      </c>
      <c r="H4119">
        <v>19458798971</v>
      </c>
      <c r="I4119" t="s">
        <v>6476</v>
      </c>
      <c r="J4119" t="s">
        <v>7291</v>
      </c>
      <c r="K4119">
        <v>7098.31</v>
      </c>
      <c r="L4119" s="12" t="s">
        <v>10511</v>
      </c>
      <c r="M4119" s="10" t="s">
        <v>11378</v>
      </c>
      <c r="N4119">
        <v>4118</v>
      </c>
      <c r="O4119">
        <v>44948</v>
      </c>
      <c r="P4119" t="s">
        <v>11404</v>
      </c>
      <c r="Q4119" s="16">
        <v>3717.08</v>
      </c>
      <c r="R4119">
        <v>3381.23</v>
      </c>
      <c r="S4119">
        <v>23</v>
      </c>
      <c r="T4119">
        <v>4118</v>
      </c>
      <c r="U4119">
        <v>28321.16</v>
      </c>
      <c r="V4119" t="s">
        <v>11412</v>
      </c>
      <c r="W4119">
        <v>4.75</v>
      </c>
      <c r="X4119">
        <v>48</v>
      </c>
      <c r="Y4119" t="s">
        <v>11607</v>
      </c>
      <c r="Z4119" t="s">
        <v>12012</v>
      </c>
      <c r="AA4119">
        <v>4118</v>
      </c>
      <c r="AB4119" t="s">
        <v>12015</v>
      </c>
      <c r="AC4119">
        <v>9604.99</v>
      </c>
      <c r="AD4119">
        <v>4437</v>
      </c>
      <c r="AE4119">
        <v>221.85</v>
      </c>
      <c r="AF4119" t="s">
        <v>11250</v>
      </c>
      <c r="AG4119" t="s">
        <v>11240</v>
      </c>
      <c r="AH4119">
        <v>9969</v>
      </c>
      <c r="AI4119">
        <v>4118</v>
      </c>
      <c r="AJ4119" t="s">
        <v>11061</v>
      </c>
      <c r="AK4119" t="s">
        <v>12028</v>
      </c>
      <c r="AL4119" t="s">
        <v>12031</v>
      </c>
      <c r="AM4119" t="s">
        <v>11304</v>
      </c>
      <c r="AN4119">
        <v>1</v>
      </c>
      <c r="AO4119" s="10" t="s">
        <v>12039</v>
      </c>
      <c r="AP4119" t="str" cm="1">
        <f t="array" ref="AP4119">_xlfn.IFS(
  Table1[[#This Row],[Age]]&lt;=25, "18-25",
  Table1[[#This Row],[Age]]&lt;=35, "26-35",
  Table1[[#This Row],[Age]]&lt;=45, "36-45",
  Table1[[#This Row],[Age]]&lt;=60, "46-60",
  TRUE, "60+")</f>
        <v>60+</v>
      </c>
    </row>
    <row r="4120" spans="1:42" x14ac:dyDescent="0.3">
      <c r="A4120">
        <v>4119</v>
      </c>
      <c r="B4120" t="s">
        <v>34</v>
      </c>
      <c r="C4120" t="s">
        <v>84</v>
      </c>
      <c r="D4120">
        <v>35</v>
      </c>
      <c r="E4120" t="s">
        <v>106</v>
      </c>
      <c r="F4120" t="s">
        <v>4226</v>
      </c>
      <c r="G4120" t="s">
        <v>5138</v>
      </c>
      <c r="H4120">
        <v>19458798972</v>
      </c>
      <c r="I4120" t="s">
        <v>5705</v>
      </c>
      <c r="J4120" t="s">
        <v>7291</v>
      </c>
      <c r="K4120">
        <v>9931.07</v>
      </c>
      <c r="L4120" s="12" t="s">
        <v>10512</v>
      </c>
      <c r="M4120" s="10" t="s">
        <v>11295</v>
      </c>
      <c r="N4120">
        <v>4119</v>
      </c>
      <c r="O4120">
        <v>45144</v>
      </c>
      <c r="P4120" t="s">
        <v>11402</v>
      </c>
      <c r="Q4120" s="16">
        <v>4599.03</v>
      </c>
      <c r="R4120">
        <v>14530.1</v>
      </c>
      <c r="S4120">
        <v>1</v>
      </c>
      <c r="T4120">
        <v>4119</v>
      </c>
      <c r="U4120">
        <v>39625.910000000003</v>
      </c>
      <c r="V4120" t="s">
        <v>11413</v>
      </c>
      <c r="W4120">
        <v>6.47</v>
      </c>
      <c r="X4120">
        <v>24</v>
      </c>
      <c r="Y4120" t="s">
        <v>7648</v>
      </c>
      <c r="Z4120" t="s">
        <v>12011</v>
      </c>
      <c r="AA4120">
        <v>4119</v>
      </c>
      <c r="AB4120" t="s">
        <v>12017</v>
      </c>
      <c r="AC4120">
        <v>8888.19</v>
      </c>
      <c r="AD4120">
        <v>3608.98</v>
      </c>
      <c r="AE4120">
        <v>180.45</v>
      </c>
      <c r="AF4120" t="s">
        <v>11213</v>
      </c>
      <c r="AG4120" t="s">
        <v>11260</v>
      </c>
      <c r="AH4120">
        <v>1700</v>
      </c>
      <c r="AI4120">
        <v>4119</v>
      </c>
      <c r="AJ4120" t="s">
        <v>11051</v>
      </c>
      <c r="AK4120" t="s">
        <v>12028</v>
      </c>
      <c r="AL4120" t="s">
        <v>12032</v>
      </c>
      <c r="AM4120" t="s">
        <v>11208</v>
      </c>
      <c r="AN4120">
        <v>1</v>
      </c>
      <c r="AO4120" s="10" t="s">
        <v>12041</v>
      </c>
      <c r="AP4120" t="str" cm="1">
        <f t="array" ref="AP4120">_xlfn.IFS(
  Table1[[#This Row],[Age]]&lt;=25, "18-25",
  Table1[[#This Row],[Age]]&lt;=35, "26-35",
  Table1[[#This Row],[Age]]&lt;=45, "36-45",
  Table1[[#This Row],[Age]]&lt;=60, "46-60",
  TRUE, "60+")</f>
        <v>26-35</v>
      </c>
    </row>
    <row r="4121" spans="1:42" x14ac:dyDescent="0.3">
      <c r="A4121">
        <v>4120</v>
      </c>
      <c r="B4121" t="s">
        <v>38</v>
      </c>
      <c r="C4121" t="s">
        <v>62</v>
      </c>
      <c r="D4121">
        <v>21</v>
      </c>
      <c r="E4121" t="s">
        <v>106</v>
      </c>
      <c r="F4121" t="s">
        <v>4227</v>
      </c>
      <c r="G4121" t="s">
        <v>5129</v>
      </c>
      <c r="H4121">
        <v>19458798973</v>
      </c>
      <c r="I4121" t="s">
        <v>7144</v>
      </c>
      <c r="J4121" t="s">
        <v>7292</v>
      </c>
      <c r="K4121">
        <v>1713.02</v>
      </c>
      <c r="L4121" s="12" t="s">
        <v>7759</v>
      </c>
      <c r="M4121" s="10" t="s">
        <v>11040</v>
      </c>
      <c r="N4121">
        <v>4120</v>
      </c>
      <c r="O4121">
        <v>45012</v>
      </c>
      <c r="P4121" t="s">
        <v>11402</v>
      </c>
      <c r="Q4121" s="16">
        <v>4915.95</v>
      </c>
      <c r="R4121">
        <v>-3202.93</v>
      </c>
      <c r="S4121">
        <v>2</v>
      </c>
      <c r="T4121">
        <v>4120</v>
      </c>
      <c r="U4121">
        <v>23283.81</v>
      </c>
      <c r="V4121" t="s">
        <v>11413</v>
      </c>
      <c r="W4121">
        <v>5.6</v>
      </c>
      <c r="X4121">
        <v>12</v>
      </c>
      <c r="Y4121" t="s">
        <v>9509</v>
      </c>
      <c r="Z4121" t="s">
        <v>12012</v>
      </c>
      <c r="AA4121">
        <v>4120</v>
      </c>
      <c r="AB4121" t="s">
        <v>12016</v>
      </c>
      <c r="AC4121">
        <v>4623.76</v>
      </c>
      <c r="AD4121">
        <v>3046.69</v>
      </c>
      <c r="AE4121">
        <v>152.33000000000001</v>
      </c>
      <c r="AF4121" t="s">
        <v>11338</v>
      </c>
      <c r="AG4121" t="s">
        <v>11285</v>
      </c>
      <c r="AH4121">
        <v>6541</v>
      </c>
      <c r="AI4121">
        <v>4120</v>
      </c>
      <c r="AJ4121" t="s">
        <v>11331</v>
      </c>
      <c r="AK4121" t="s">
        <v>12027</v>
      </c>
      <c r="AL4121" t="s">
        <v>12032</v>
      </c>
      <c r="AM4121" t="s">
        <v>11180</v>
      </c>
      <c r="AN4121">
        <v>1</v>
      </c>
      <c r="AO4121" s="10" t="s">
        <v>12047</v>
      </c>
      <c r="AP4121" t="str" cm="1">
        <f t="array" ref="AP4121">_xlfn.IFS(
  Table1[[#This Row],[Age]]&lt;=25, "18-25",
  Table1[[#This Row],[Age]]&lt;=35, "26-35",
  Table1[[#This Row],[Age]]&lt;=45, "36-45",
  Table1[[#This Row],[Age]]&lt;=60, "46-60",
  TRUE, "60+")</f>
        <v>18-25</v>
      </c>
    </row>
    <row r="4122" spans="1:42" x14ac:dyDescent="0.3">
      <c r="A4122">
        <v>4121</v>
      </c>
      <c r="B4122" t="s">
        <v>17</v>
      </c>
      <c r="C4122" t="s">
        <v>88</v>
      </c>
      <c r="D4122">
        <v>69</v>
      </c>
      <c r="E4122" t="s">
        <v>106</v>
      </c>
      <c r="F4122" t="s">
        <v>4228</v>
      </c>
      <c r="G4122" t="s">
        <v>5124</v>
      </c>
      <c r="H4122">
        <v>19458798974</v>
      </c>
      <c r="I4122" t="s">
        <v>5638</v>
      </c>
      <c r="J4122" t="s">
        <v>7291</v>
      </c>
      <c r="K4122">
        <v>3487.14</v>
      </c>
      <c r="L4122" s="12" t="s">
        <v>9901</v>
      </c>
      <c r="M4122" s="10" t="s">
        <v>11246</v>
      </c>
      <c r="N4122">
        <v>4121</v>
      </c>
      <c r="O4122">
        <v>45242</v>
      </c>
      <c r="P4122" t="s">
        <v>11404</v>
      </c>
      <c r="Q4122" s="16">
        <v>1928.08</v>
      </c>
      <c r="R4122">
        <v>1559.06</v>
      </c>
      <c r="S4122">
        <v>74</v>
      </c>
      <c r="T4122">
        <v>4121</v>
      </c>
      <c r="U4122">
        <v>25018.86</v>
      </c>
      <c r="V4122" t="s">
        <v>11411</v>
      </c>
      <c r="W4122">
        <v>1.32</v>
      </c>
      <c r="X4122">
        <v>24</v>
      </c>
      <c r="Y4122" t="s">
        <v>10800</v>
      </c>
      <c r="Z4122" t="s">
        <v>12010</v>
      </c>
      <c r="AA4122">
        <v>4121</v>
      </c>
      <c r="AB4122" t="s">
        <v>12015</v>
      </c>
      <c r="AC4122">
        <v>8587.49</v>
      </c>
      <c r="AD4122">
        <v>2703.28</v>
      </c>
      <c r="AE4122">
        <v>135.16</v>
      </c>
      <c r="AF4122" t="s">
        <v>11144</v>
      </c>
      <c r="AG4122" t="s">
        <v>11166</v>
      </c>
      <c r="AH4122">
        <v>9305</v>
      </c>
      <c r="AI4122">
        <v>4121</v>
      </c>
      <c r="AJ4122" t="s">
        <v>11159</v>
      </c>
      <c r="AK4122" t="s">
        <v>12028</v>
      </c>
      <c r="AL4122" t="s">
        <v>12031</v>
      </c>
      <c r="AM4122" t="s">
        <v>11303</v>
      </c>
      <c r="AN4122">
        <v>1</v>
      </c>
      <c r="AO4122" s="10" t="s">
        <v>12040</v>
      </c>
      <c r="AP4122" t="str" cm="1">
        <f t="array" ref="AP4122">_xlfn.IFS(
  Table1[[#This Row],[Age]]&lt;=25, "18-25",
  Table1[[#This Row],[Age]]&lt;=35, "26-35",
  Table1[[#This Row],[Age]]&lt;=45, "36-45",
  Table1[[#This Row],[Age]]&lt;=60, "46-60",
  TRUE, "60+")</f>
        <v>60+</v>
      </c>
    </row>
    <row r="4123" spans="1:42" x14ac:dyDescent="0.3">
      <c r="A4123">
        <v>4122</v>
      </c>
      <c r="B4123" t="s">
        <v>46</v>
      </c>
      <c r="C4123" t="s">
        <v>39</v>
      </c>
      <c r="D4123">
        <v>49</v>
      </c>
      <c r="E4123" t="s">
        <v>105</v>
      </c>
      <c r="F4123" t="s">
        <v>4229</v>
      </c>
      <c r="G4123" t="s">
        <v>5120</v>
      </c>
      <c r="H4123">
        <v>19458798975</v>
      </c>
      <c r="I4123" t="s">
        <v>5969</v>
      </c>
      <c r="J4123" t="s">
        <v>7291</v>
      </c>
      <c r="K4123">
        <v>3698.06</v>
      </c>
      <c r="L4123" s="12" t="s">
        <v>8130</v>
      </c>
      <c r="M4123" s="10" t="s">
        <v>11361</v>
      </c>
      <c r="N4123">
        <v>4122</v>
      </c>
      <c r="O4123">
        <v>44968</v>
      </c>
      <c r="P4123" t="s">
        <v>11402</v>
      </c>
      <c r="Q4123" s="16">
        <v>1893.36</v>
      </c>
      <c r="R4123">
        <v>1804.7</v>
      </c>
      <c r="S4123">
        <v>37</v>
      </c>
      <c r="T4123">
        <v>4122</v>
      </c>
      <c r="U4123">
        <v>27791.84</v>
      </c>
      <c r="V4123" t="s">
        <v>11411</v>
      </c>
      <c r="W4123">
        <v>1.81</v>
      </c>
      <c r="X4123">
        <v>48</v>
      </c>
      <c r="Y4123" t="s">
        <v>11978</v>
      </c>
      <c r="Z4123" t="s">
        <v>12010</v>
      </c>
      <c r="AA4123">
        <v>4122</v>
      </c>
      <c r="AB4123" t="s">
        <v>12016</v>
      </c>
      <c r="AC4123">
        <v>6850.68</v>
      </c>
      <c r="AD4123">
        <v>2534.86</v>
      </c>
      <c r="AE4123">
        <v>126.74</v>
      </c>
      <c r="AF4123" t="s">
        <v>11155</v>
      </c>
      <c r="AG4123" t="s">
        <v>11359</v>
      </c>
      <c r="AH4123">
        <v>7497</v>
      </c>
      <c r="AI4123">
        <v>4122</v>
      </c>
      <c r="AJ4123" t="s">
        <v>11214</v>
      </c>
      <c r="AK4123" t="s">
        <v>12028</v>
      </c>
      <c r="AL4123" t="s">
        <v>12031</v>
      </c>
      <c r="AM4123" t="s">
        <v>11139</v>
      </c>
      <c r="AN4123">
        <v>-1</v>
      </c>
      <c r="AO4123" s="10" t="s">
        <v>12045</v>
      </c>
      <c r="AP4123" t="str" cm="1">
        <f t="array" ref="AP4123">_xlfn.IFS(
  Table1[[#This Row],[Age]]&lt;=25, "18-25",
  Table1[[#This Row],[Age]]&lt;=35, "26-35",
  Table1[[#This Row],[Age]]&lt;=45, "36-45",
  Table1[[#This Row],[Age]]&lt;=60, "46-60",
  TRUE, "60+")</f>
        <v>46-60</v>
      </c>
    </row>
    <row r="4124" spans="1:42" x14ac:dyDescent="0.3">
      <c r="A4124">
        <v>4123</v>
      </c>
      <c r="B4124" t="s">
        <v>30</v>
      </c>
      <c r="C4124" t="s">
        <v>85</v>
      </c>
      <c r="D4124">
        <v>64</v>
      </c>
      <c r="E4124" t="s">
        <v>106</v>
      </c>
      <c r="F4124" t="s">
        <v>4230</v>
      </c>
      <c r="G4124" t="s">
        <v>5116</v>
      </c>
      <c r="H4124">
        <v>19458798976</v>
      </c>
      <c r="I4124" t="s">
        <v>7145</v>
      </c>
      <c r="J4124" t="s">
        <v>7292</v>
      </c>
      <c r="K4124">
        <v>7285.66</v>
      </c>
      <c r="L4124" s="12" t="s">
        <v>7847</v>
      </c>
      <c r="M4124" s="10" t="s">
        <v>11325</v>
      </c>
      <c r="N4124">
        <v>4123</v>
      </c>
      <c r="O4124">
        <v>45067</v>
      </c>
      <c r="P4124" t="s">
        <v>11403</v>
      </c>
      <c r="Q4124" s="16">
        <v>4524.24</v>
      </c>
      <c r="R4124">
        <v>2761.42</v>
      </c>
      <c r="S4124">
        <v>94</v>
      </c>
      <c r="T4124">
        <v>4123</v>
      </c>
      <c r="U4124">
        <v>33836.71</v>
      </c>
      <c r="V4124" t="s">
        <v>11411</v>
      </c>
      <c r="W4124">
        <v>8.02</v>
      </c>
      <c r="X4124">
        <v>24</v>
      </c>
      <c r="Y4124" t="s">
        <v>8701</v>
      </c>
      <c r="Z4124" t="s">
        <v>12012</v>
      </c>
      <c r="AA4124">
        <v>4123</v>
      </c>
      <c r="AB4124" t="s">
        <v>12016</v>
      </c>
      <c r="AC4124">
        <v>2530.25</v>
      </c>
      <c r="AD4124">
        <v>2266.27</v>
      </c>
      <c r="AE4124">
        <v>113.31</v>
      </c>
      <c r="AF4124" t="s">
        <v>11094</v>
      </c>
      <c r="AG4124" t="s">
        <v>11072</v>
      </c>
      <c r="AH4124">
        <v>2371</v>
      </c>
      <c r="AI4124">
        <v>4123</v>
      </c>
      <c r="AJ4124" t="s">
        <v>11296</v>
      </c>
      <c r="AK4124" t="s">
        <v>12029</v>
      </c>
      <c r="AL4124" t="s">
        <v>12031</v>
      </c>
      <c r="AM4124" t="s">
        <v>11321</v>
      </c>
      <c r="AN4124">
        <v>1</v>
      </c>
      <c r="AO4124" s="10" t="s">
        <v>12046</v>
      </c>
      <c r="AP4124" t="str" cm="1">
        <f t="array" ref="AP4124">_xlfn.IFS(
  Table1[[#This Row],[Age]]&lt;=25, "18-25",
  Table1[[#This Row],[Age]]&lt;=35, "26-35",
  Table1[[#This Row],[Age]]&lt;=45, "36-45",
  Table1[[#This Row],[Age]]&lt;=60, "46-60",
  TRUE, "60+")</f>
        <v>60+</v>
      </c>
    </row>
    <row r="4125" spans="1:42" x14ac:dyDescent="0.3">
      <c r="A4125">
        <v>4124</v>
      </c>
      <c r="B4125" t="s">
        <v>46</v>
      </c>
      <c r="C4125" t="s">
        <v>76</v>
      </c>
      <c r="D4125">
        <v>23</v>
      </c>
      <c r="E4125" t="s">
        <v>105</v>
      </c>
      <c r="F4125" t="s">
        <v>4231</v>
      </c>
      <c r="G4125" t="s">
        <v>5134</v>
      </c>
      <c r="H4125">
        <v>19458798977</v>
      </c>
      <c r="I4125" t="s">
        <v>6990</v>
      </c>
      <c r="J4125" t="s">
        <v>7291</v>
      </c>
      <c r="K4125">
        <v>8877.32</v>
      </c>
      <c r="L4125" s="12" t="s">
        <v>10513</v>
      </c>
      <c r="M4125" s="10" t="s">
        <v>11257</v>
      </c>
      <c r="N4125">
        <v>4124</v>
      </c>
      <c r="O4125">
        <v>45141</v>
      </c>
      <c r="P4125" t="s">
        <v>11404</v>
      </c>
      <c r="Q4125" s="16">
        <v>4304.95</v>
      </c>
      <c r="R4125">
        <v>4572.37</v>
      </c>
      <c r="S4125">
        <v>51</v>
      </c>
      <c r="T4125">
        <v>4124</v>
      </c>
      <c r="U4125">
        <v>33825.949999999997</v>
      </c>
      <c r="V4125" t="s">
        <v>11411</v>
      </c>
      <c r="W4125">
        <v>5.39</v>
      </c>
      <c r="X4125">
        <v>12</v>
      </c>
      <c r="Y4125" t="s">
        <v>7746</v>
      </c>
      <c r="Z4125" t="s">
        <v>12011</v>
      </c>
      <c r="AA4125">
        <v>4124</v>
      </c>
      <c r="AB4125" t="s">
        <v>12016</v>
      </c>
      <c r="AC4125">
        <v>5105.28</v>
      </c>
      <c r="AD4125">
        <v>4454.6400000000003</v>
      </c>
      <c r="AE4125">
        <v>222.73</v>
      </c>
      <c r="AF4125" t="s">
        <v>11258</v>
      </c>
      <c r="AG4125" t="s">
        <v>11342</v>
      </c>
      <c r="AH4125">
        <v>8908</v>
      </c>
      <c r="AI4125">
        <v>4124</v>
      </c>
      <c r="AJ4125" t="s">
        <v>11090</v>
      </c>
      <c r="AK4125" t="s">
        <v>12028</v>
      </c>
      <c r="AL4125" t="s">
        <v>12031</v>
      </c>
      <c r="AM4125" t="s">
        <v>11070</v>
      </c>
      <c r="AN4125">
        <v>1</v>
      </c>
      <c r="AO4125" s="10" t="s">
        <v>12041</v>
      </c>
      <c r="AP4125" t="str" cm="1">
        <f t="array" ref="AP4125">_xlfn.IFS(
  Table1[[#This Row],[Age]]&lt;=25, "18-25",
  Table1[[#This Row],[Age]]&lt;=35, "26-35",
  Table1[[#This Row],[Age]]&lt;=45, "36-45",
  Table1[[#This Row],[Age]]&lt;=60, "46-60",
  TRUE, "60+")</f>
        <v>18-25</v>
      </c>
    </row>
    <row r="4126" spans="1:42" x14ac:dyDescent="0.3">
      <c r="A4126">
        <v>4125</v>
      </c>
      <c r="B4126" t="s">
        <v>49</v>
      </c>
      <c r="C4126" t="s">
        <v>64</v>
      </c>
      <c r="D4126">
        <v>43</v>
      </c>
      <c r="E4126" t="s">
        <v>105</v>
      </c>
      <c r="F4126" t="s">
        <v>4232</v>
      </c>
      <c r="G4126" t="s">
        <v>5113</v>
      </c>
      <c r="H4126">
        <v>19458798978</v>
      </c>
      <c r="I4126" t="s">
        <v>7146</v>
      </c>
      <c r="J4126" t="s">
        <v>7291</v>
      </c>
      <c r="K4126">
        <v>1919.57</v>
      </c>
      <c r="L4126" s="12" t="s">
        <v>10514</v>
      </c>
      <c r="M4126" s="10" t="s">
        <v>11194</v>
      </c>
      <c r="N4126">
        <v>4125</v>
      </c>
      <c r="O4126">
        <v>45086</v>
      </c>
      <c r="P4126" t="s">
        <v>11403</v>
      </c>
      <c r="Q4126" s="16">
        <v>1883.45</v>
      </c>
      <c r="R4126">
        <v>3803.02</v>
      </c>
      <c r="S4126">
        <v>44</v>
      </c>
      <c r="T4126">
        <v>4125</v>
      </c>
      <c r="U4126">
        <v>39483.519999999997</v>
      </c>
      <c r="V4126" t="s">
        <v>11412</v>
      </c>
      <c r="W4126">
        <v>6.5</v>
      </c>
      <c r="X4126">
        <v>60</v>
      </c>
      <c r="Y4126" t="s">
        <v>11647</v>
      </c>
      <c r="Z4126" t="s">
        <v>12012</v>
      </c>
      <c r="AA4126">
        <v>4125</v>
      </c>
      <c r="AB4126" t="s">
        <v>12017</v>
      </c>
      <c r="AC4126">
        <v>1569.88</v>
      </c>
      <c r="AD4126">
        <v>193.17</v>
      </c>
      <c r="AE4126">
        <v>9.66</v>
      </c>
      <c r="AF4126" t="s">
        <v>11193</v>
      </c>
      <c r="AG4126" t="s">
        <v>11232</v>
      </c>
      <c r="AH4126">
        <v>3486</v>
      </c>
      <c r="AI4126">
        <v>4125</v>
      </c>
      <c r="AJ4126" t="s">
        <v>11288</v>
      </c>
      <c r="AK4126" t="s">
        <v>12028</v>
      </c>
      <c r="AL4126" t="s">
        <v>12031</v>
      </c>
      <c r="AM4126" t="s">
        <v>11177</v>
      </c>
      <c r="AN4126">
        <v>1</v>
      </c>
      <c r="AO4126" s="10" t="s">
        <v>12043</v>
      </c>
      <c r="AP4126" t="str" cm="1">
        <f t="array" ref="AP4126">_xlfn.IFS(
  Table1[[#This Row],[Age]]&lt;=25, "18-25",
  Table1[[#This Row],[Age]]&lt;=35, "26-35",
  Table1[[#This Row],[Age]]&lt;=45, "36-45",
  Table1[[#This Row],[Age]]&lt;=60, "46-60",
  TRUE, "60+")</f>
        <v>36-45</v>
      </c>
    </row>
    <row r="4127" spans="1:42" x14ac:dyDescent="0.3">
      <c r="A4127">
        <v>4126</v>
      </c>
      <c r="B4127" t="s">
        <v>32</v>
      </c>
      <c r="C4127" t="s">
        <v>88</v>
      </c>
      <c r="D4127">
        <v>23</v>
      </c>
      <c r="E4127" t="s">
        <v>104</v>
      </c>
      <c r="F4127" t="s">
        <v>4233</v>
      </c>
      <c r="G4127" t="s">
        <v>5119</v>
      </c>
      <c r="H4127">
        <v>19458798979</v>
      </c>
      <c r="I4127" t="s">
        <v>7147</v>
      </c>
      <c r="J4127" t="s">
        <v>7291</v>
      </c>
      <c r="K4127">
        <v>7165.14</v>
      </c>
      <c r="L4127" s="12" t="s">
        <v>10184</v>
      </c>
      <c r="M4127" s="10" t="s">
        <v>11373</v>
      </c>
      <c r="N4127">
        <v>4126</v>
      </c>
      <c r="O4127">
        <v>45205</v>
      </c>
      <c r="P4127" t="s">
        <v>11403</v>
      </c>
      <c r="Q4127" s="16">
        <v>390.72</v>
      </c>
      <c r="R4127">
        <v>6774.42</v>
      </c>
      <c r="S4127">
        <v>24</v>
      </c>
      <c r="T4127">
        <v>4126</v>
      </c>
      <c r="U4127">
        <v>31230.26</v>
      </c>
      <c r="V4127" t="s">
        <v>11411</v>
      </c>
      <c r="W4127">
        <v>6.52</v>
      </c>
      <c r="X4127">
        <v>48</v>
      </c>
      <c r="Y4127" t="s">
        <v>11817</v>
      </c>
      <c r="Z4127" t="s">
        <v>12010</v>
      </c>
      <c r="AA4127">
        <v>4126</v>
      </c>
      <c r="AB4127" t="s">
        <v>12016</v>
      </c>
      <c r="AC4127">
        <v>4014.38</v>
      </c>
      <c r="AD4127">
        <v>1517.81</v>
      </c>
      <c r="AE4127">
        <v>75.89</v>
      </c>
      <c r="AF4127" t="s">
        <v>11121</v>
      </c>
      <c r="AG4127" t="s">
        <v>11365</v>
      </c>
      <c r="AH4127">
        <v>5544</v>
      </c>
      <c r="AI4127">
        <v>4126</v>
      </c>
      <c r="AJ4127" t="s">
        <v>11126</v>
      </c>
      <c r="AK4127" t="s">
        <v>12027</v>
      </c>
      <c r="AL4127" t="s">
        <v>12032</v>
      </c>
      <c r="AM4127" t="s">
        <v>11141</v>
      </c>
      <c r="AN4127">
        <v>1</v>
      </c>
      <c r="AO4127" s="10" t="s">
        <v>12044</v>
      </c>
      <c r="AP4127" t="str" cm="1">
        <f t="array" ref="AP4127">_xlfn.IFS(
  Table1[[#This Row],[Age]]&lt;=25, "18-25",
  Table1[[#This Row],[Age]]&lt;=35, "26-35",
  Table1[[#This Row],[Age]]&lt;=45, "36-45",
  Table1[[#This Row],[Age]]&lt;=60, "46-60",
  TRUE, "60+")</f>
        <v>18-25</v>
      </c>
    </row>
    <row r="4128" spans="1:42" x14ac:dyDescent="0.3">
      <c r="A4128">
        <v>4127</v>
      </c>
      <c r="B4128" t="s">
        <v>29</v>
      </c>
      <c r="C4128" t="s">
        <v>86</v>
      </c>
      <c r="D4128">
        <v>52</v>
      </c>
      <c r="E4128" t="s">
        <v>106</v>
      </c>
      <c r="F4128" t="s">
        <v>4234</v>
      </c>
      <c r="G4128" t="s">
        <v>5113</v>
      </c>
      <c r="H4128">
        <v>19458798980</v>
      </c>
      <c r="I4128" t="s">
        <v>5861</v>
      </c>
      <c r="J4128" t="s">
        <v>7291</v>
      </c>
      <c r="K4128">
        <v>9105.26</v>
      </c>
      <c r="L4128" s="12" t="s">
        <v>9140</v>
      </c>
      <c r="M4128" s="10" t="s">
        <v>11137</v>
      </c>
      <c r="N4128">
        <v>4127</v>
      </c>
      <c r="O4128">
        <v>45097</v>
      </c>
      <c r="P4128" t="s">
        <v>11404</v>
      </c>
      <c r="Q4128" s="16">
        <v>2910.31</v>
      </c>
      <c r="R4128">
        <v>12015.57</v>
      </c>
      <c r="S4128">
        <v>32</v>
      </c>
      <c r="T4128">
        <v>4127</v>
      </c>
      <c r="U4128">
        <v>44249.07</v>
      </c>
      <c r="V4128" t="s">
        <v>11411</v>
      </c>
      <c r="W4128">
        <v>4.42</v>
      </c>
      <c r="X4128">
        <v>24</v>
      </c>
      <c r="Y4128" t="s">
        <v>9009</v>
      </c>
      <c r="Z4128" t="s">
        <v>12012</v>
      </c>
      <c r="AA4128">
        <v>4127</v>
      </c>
      <c r="AB4128" t="s">
        <v>12015</v>
      </c>
      <c r="AC4128">
        <v>2862.84</v>
      </c>
      <c r="AD4128">
        <v>3545.13</v>
      </c>
      <c r="AE4128">
        <v>177.26</v>
      </c>
      <c r="AF4128" t="s">
        <v>11390</v>
      </c>
      <c r="AG4128" t="s">
        <v>11103</v>
      </c>
      <c r="AH4128">
        <v>1057</v>
      </c>
      <c r="AI4128">
        <v>4127</v>
      </c>
      <c r="AJ4128" t="s">
        <v>11279</v>
      </c>
      <c r="AK4128" t="s">
        <v>12027</v>
      </c>
      <c r="AL4128" t="s">
        <v>12032</v>
      </c>
      <c r="AM4128" t="s">
        <v>11259</v>
      </c>
      <c r="AN4128">
        <v>1</v>
      </c>
      <c r="AO4128" s="10" t="s">
        <v>12043</v>
      </c>
      <c r="AP4128" t="str" cm="1">
        <f t="array" ref="AP4128">_xlfn.IFS(
  Table1[[#This Row],[Age]]&lt;=25, "18-25",
  Table1[[#This Row],[Age]]&lt;=35, "26-35",
  Table1[[#This Row],[Age]]&lt;=45, "36-45",
  Table1[[#This Row],[Age]]&lt;=60, "46-60",
  TRUE, "60+")</f>
        <v>46-60</v>
      </c>
    </row>
    <row r="4129" spans="1:42" x14ac:dyDescent="0.3">
      <c r="A4129">
        <v>4128</v>
      </c>
      <c r="B4129" t="s">
        <v>49</v>
      </c>
      <c r="C4129" t="s">
        <v>82</v>
      </c>
      <c r="D4129">
        <v>58</v>
      </c>
      <c r="E4129" t="s">
        <v>105</v>
      </c>
      <c r="F4129" t="s">
        <v>4235</v>
      </c>
      <c r="G4129" t="s">
        <v>5143</v>
      </c>
      <c r="H4129">
        <v>19458798981</v>
      </c>
      <c r="I4129" t="s">
        <v>6022</v>
      </c>
      <c r="J4129" t="s">
        <v>7292</v>
      </c>
      <c r="K4129">
        <v>1300.83</v>
      </c>
      <c r="L4129" s="12" t="s">
        <v>7675</v>
      </c>
      <c r="M4129" s="10" t="s">
        <v>11113</v>
      </c>
      <c r="N4129">
        <v>4128</v>
      </c>
      <c r="O4129">
        <v>45086</v>
      </c>
      <c r="P4129" t="s">
        <v>11402</v>
      </c>
      <c r="Q4129" s="16">
        <v>1350.81</v>
      </c>
      <c r="R4129">
        <v>2651.64</v>
      </c>
      <c r="S4129">
        <v>56</v>
      </c>
      <c r="T4129">
        <v>4128</v>
      </c>
      <c r="U4129">
        <v>35752.57</v>
      </c>
      <c r="V4129" t="s">
        <v>11411</v>
      </c>
      <c r="W4129">
        <v>1.26</v>
      </c>
      <c r="X4129">
        <v>24</v>
      </c>
      <c r="Y4129" t="s">
        <v>9509</v>
      </c>
      <c r="Z4129" t="s">
        <v>12010</v>
      </c>
      <c r="AA4129">
        <v>4128</v>
      </c>
      <c r="AB4129" t="s">
        <v>12017</v>
      </c>
      <c r="AC4129">
        <v>8392.7099999999991</v>
      </c>
      <c r="AD4129">
        <v>4380.84</v>
      </c>
      <c r="AE4129">
        <v>219.04</v>
      </c>
      <c r="AF4129" t="s">
        <v>11306</v>
      </c>
      <c r="AG4129" t="s">
        <v>11150</v>
      </c>
      <c r="AH4129">
        <v>1869</v>
      </c>
      <c r="AI4129">
        <v>4128</v>
      </c>
      <c r="AJ4129" t="s">
        <v>11272</v>
      </c>
      <c r="AK4129" t="s">
        <v>12029</v>
      </c>
      <c r="AL4129" t="s">
        <v>12031</v>
      </c>
      <c r="AM4129" t="s">
        <v>11089</v>
      </c>
      <c r="AN4129">
        <v>1</v>
      </c>
      <c r="AO4129" s="10" t="s">
        <v>12043</v>
      </c>
      <c r="AP4129" t="str" cm="1">
        <f t="array" ref="AP4129">_xlfn.IFS(
  Table1[[#This Row],[Age]]&lt;=25, "18-25",
  Table1[[#This Row],[Age]]&lt;=35, "26-35",
  Table1[[#This Row],[Age]]&lt;=45, "36-45",
  Table1[[#This Row],[Age]]&lt;=60, "46-60",
  TRUE, "60+")</f>
        <v>46-60</v>
      </c>
    </row>
    <row r="4130" spans="1:42" x14ac:dyDescent="0.3">
      <c r="A4130">
        <v>4129</v>
      </c>
      <c r="B4130" t="s">
        <v>12</v>
      </c>
      <c r="C4130" t="s">
        <v>87</v>
      </c>
      <c r="D4130">
        <v>60</v>
      </c>
      <c r="E4130" t="s">
        <v>104</v>
      </c>
      <c r="F4130" t="s">
        <v>4236</v>
      </c>
      <c r="G4130" t="s">
        <v>5125</v>
      </c>
      <c r="H4130">
        <v>19458798982</v>
      </c>
      <c r="I4130" t="s">
        <v>6806</v>
      </c>
      <c r="J4130" t="s">
        <v>7292</v>
      </c>
      <c r="K4130">
        <v>6387.09</v>
      </c>
      <c r="L4130" s="12" t="s">
        <v>10332</v>
      </c>
      <c r="M4130" s="10" t="s">
        <v>11372</v>
      </c>
      <c r="N4130">
        <v>4129</v>
      </c>
      <c r="O4130">
        <v>45166</v>
      </c>
      <c r="P4130" t="s">
        <v>11403</v>
      </c>
      <c r="Q4130" s="16">
        <v>4543.8900000000003</v>
      </c>
      <c r="R4130">
        <v>10930.98</v>
      </c>
      <c r="S4130">
        <v>50</v>
      </c>
      <c r="T4130">
        <v>4129</v>
      </c>
      <c r="U4130">
        <v>46518.68</v>
      </c>
      <c r="V4130" t="s">
        <v>11412</v>
      </c>
      <c r="W4130">
        <v>8.08</v>
      </c>
      <c r="X4130">
        <v>60</v>
      </c>
      <c r="Y4130" t="s">
        <v>11457</v>
      </c>
      <c r="Z4130" t="s">
        <v>12011</v>
      </c>
      <c r="AA4130">
        <v>4129</v>
      </c>
      <c r="AB4130" t="s">
        <v>12015</v>
      </c>
      <c r="AC4130">
        <v>7636.27</v>
      </c>
      <c r="AD4130">
        <v>4841.8</v>
      </c>
      <c r="AE4130">
        <v>242.09</v>
      </c>
      <c r="AF4130" t="s">
        <v>11108</v>
      </c>
      <c r="AG4130" t="s">
        <v>11128</v>
      </c>
      <c r="AH4130">
        <v>2241</v>
      </c>
      <c r="AI4130">
        <v>4129</v>
      </c>
      <c r="AJ4130" t="s">
        <v>11190</v>
      </c>
      <c r="AK4130" t="s">
        <v>12029</v>
      </c>
      <c r="AL4130" t="s">
        <v>12032</v>
      </c>
      <c r="AM4130" t="s">
        <v>11063</v>
      </c>
      <c r="AN4130">
        <v>1</v>
      </c>
      <c r="AO4130" s="10" t="s">
        <v>12041</v>
      </c>
      <c r="AP4130" t="str" cm="1">
        <f t="array" ref="AP4130">_xlfn.IFS(
  Table1[[#This Row],[Age]]&lt;=25, "18-25",
  Table1[[#This Row],[Age]]&lt;=35, "26-35",
  Table1[[#This Row],[Age]]&lt;=45, "36-45",
  Table1[[#This Row],[Age]]&lt;=60, "46-60",
  TRUE, "60+")</f>
        <v>46-60</v>
      </c>
    </row>
    <row r="4131" spans="1:42" x14ac:dyDescent="0.3">
      <c r="A4131">
        <v>4130</v>
      </c>
      <c r="B4131" t="s">
        <v>43</v>
      </c>
      <c r="C4131" t="s">
        <v>101</v>
      </c>
      <c r="D4131">
        <v>22</v>
      </c>
      <c r="E4131" t="s">
        <v>104</v>
      </c>
      <c r="F4131" t="s">
        <v>4237</v>
      </c>
      <c r="G4131" t="s">
        <v>5148</v>
      </c>
      <c r="H4131">
        <v>19458798983</v>
      </c>
      <c r="I4131" t="s">
        <v>7061</v>
      </c>
      <c r="J4131" t="s">
        <v>7292</v>
      </c>
      <c r="K4131">
        <v>2103.6</v>
      </c>
      <c r="L4131" s="12" t="s">
        <v>9984</v>
      </c>
      <c r="M4131" s="10" t="s">
        <v>11360</v>
      </c>
      <c r="N4131">
        <v>4130</v>
      </c>
      <c r="O4131">
        <v>45284</v>
      </c>
      <c r="P4131" t="s">
        <v>11402</v>
      </c>
      <c r="Q4131" s="16">
        <v>4032.53</v>
      </c>
      <c r="R4131">
        <v>6136.13</v>
      </c>
      <c r="S4131">
        <v>64</v>
      </c>
      <c r="T4131">
        <v>4130</v>
      </c>
      <c r="U4131">
        <v>37771.4</v>
      </c>
      <c r="V4131" t="s">
        <v>11412</v>
      </c>
      <c r="W4131">
        <v>5.22</v>
      </c>
      <c r="X4131">
        <v>12</v>
      </c>
      <c r="Y4131" t="s">
        <v>9699</v>
      </c>
      <c r="Z4131" t="s">
        <v>12011</v>
      </c>
      <c r="AA4131">
        <v>4130</v>
      </c>
      <c r="AB4131" t="s">
        <v>12015</v>
      </c>
      <c r="AC4131">
        <v>1549.71</v>
      </c>
      <c r="AD4131">
        <v>4756.9799999999996</v>
      </c>
      <c r="AE4131">
        <v>237.85</v>
      </c>
      <c r="AF4131" t="s">
        <v>11055</v>
      </c>
      <c r="AG4131" t="s">
        <v>11120</v>
      </c>
      <c r="AH4131">
        <v>1361</v>
      </c>
      <c r="AI4131">
        <v>4130</v>
      </c>
      <c r="AJ4131" t="s">
        <v>11327</v>
      </c>
      <c r="AK4131" t="s">
        <v>12028</v>
      </c>
      <c r="AL4131" t="s">
        <v>12031</v>
      </c>
      <c r="AM4131" t="s">
        <v>11361</v>
      </c>
      <c r="AN4131">
        <v>1</v>
      </c>
      <c r="AO4131" s="10" t="s">
        <v>12036</v>
      </c>
      <c r="AP4131" t="str" cm="1">
        <f t="array" ref="AP4131">_xlfn.IFS(
  Table1[[#This Row],[Age]]&lt;=25, "18-25",
  Table1[[#This Row],[Age]]&lt;=35, "26-35",
  Table1[[#This Row],[Age]]&lt;=45, "36-45",
  Table1[[#This Row],[Age]]&lt;=60, "46-60",
  TRUE, "60+")</f>
        <v>18-25</v>
      </c>
    </row>
    <row r="4132" spans="1:42" x14ac:dyDescent="0.3">
      <c r="A4132">
        <v>4131</v>
      </c>
      <c r="B4132" t="s">
        <v>16</v>
      </c>
      <c r="C4132" t="s">
        <v>57</v>
      </c>
      <c r="D4132">
        <v>31</v>
      </c>
      <c r="E4132" t="s">
        <v>106</v>
      </c>
      <c r="F4132" t="s">
        <v>4238</v>
      </c>
      <c r="G4132" t="s">
        <v>5111</v>
      </c>
      <c r="H4132">
        <v>19458798984</v>
      </c>
      <c r="I4132" t="s">
        <v>7148</v>
      </c>
      <c r="J4132" t="s">
        <v>7292</v>
      </c>
      <c r="K4132">
        <v>4467.3</v>
      </c>
      <c r="L4132" s="12" t="s">
        <v>10515</v>
      </c>
      <c r="M4132" s="10" t="s">
        <v>11229</v>
      </c>
      <c r="N4132">
        <v>4131</v>
      </c>
      <c r="O4132">
        <v>45082</v>
      </c>
      <c r="P4132" t="s">
        <v>11403</v>
      </c>
      <c r="Q4132" s="16">
        <v>4505.8599999999997</v>
      </c>
      <c r="R4132">
        <v>8973.16</v>
      </c>
      <c r="S4132">
        <v>30</v>
      </c>
      <c r="T4132">
        <v>4131</v>
      </c>
      <c r="U4132">
        <v>37196.51</v>
      </c>
      <c r="V4132" t="s">
        <v>11412</v>
      </c>
      <c r="W4132">
        <v>2.25</v>
      </c>
      <c r="X4132">
        <v>36</v>
      </c>
      <c r="Y4132" t="s">
        <v>7724</v>
      </c>
      <c r="Z4132" t="s">
        <v>12011</v>
      </c>
      <c r="AA4132">
        <v>4131</v>
      </c>
      <c r="AB4132" t="s">
        <v>12015</v>
      </c>
      <c r="AC4132">
        <v>5841.49</v>
      </c>
      <c r="AD4132">
        <v>1879.72</v>
      </c>
      <c r="AE4132">
        <v>93.99</v>
      </c>
      <c r="AF4132" t="s">
        <v>11321</v>
      </c>
      <c r="AG4132" t="s">
        <v>11232</v>
      </c>
      <c r="AH4132">
        <v>852</v>
      </c>
      <c r="AI4132">
        <v>4131</v>
      </c>
      <c r="AJ4132" t="s">
        <v>11307</v>
      </c>
      <c r="AK4132" t="s">
        <v>12029</v>
      </c>
      <c r="AL4132" t="s">
        <v>12031</v>
      </c>
      <c r="AM4132" t="s">
        <v>11112</v>
      </c>
      <c r="AN4132">
        <v>1</v>
      </c>
      <c r="AO4132" s="10" t="s">
        <v>12043</v>
      </c>
      <c r="AP4132" t="str" cm="1">
        <f t="array" ref="AP4132">_xlfn.IFS(
  Table1[[#This Row],[Age]]&lt;=25, "18-25",
  Table1[[#This Row],[Age]]&lt;=35, "26-35",
  Table1[[#This Row],[Age]]&lt;=45, "36-45",
  Table1[[#This Row],[Age]]&lt;=60, "46-60",
  TRUE, "60+")</f>
        <v>26-35</v>
      </c>
    </row>
    <row r="4133" spans="1:42" x14ac:dyDescent="0.3">
      <c r="A4133">
        <v>4132</v>
      </c>
      <c r="B4133" t="s">
        <v>27</v>
      </c>
      <c r="C4133" t="s">
        <v>87</v>
      </c>
      <c r="D4133">
        <v>19</v>
      </c>
      <c r="E4133" t="s">
        <v>106</v>
      </c>
      <c r="F4133" t="s">
        <v>4239</v>
      </c>
      <c r="G4133" t="s">
        <v>5117</v>
      </c>
      <c r="H4133">
        <v>19458798985</v>
      </c>
      <c r="I4133" t="s">
        <v>6588</v>
      </c>
      <c r="J4133" t="s">
        <v>7291</v>
      </c>
      <c r="K4133">
        <v>1355.41</v>
      </c>
      <c r="L4133" s="12" t="s">
        <v>7619</v>
      </c>
      <c r="M4133" s="10" t="s">
        <v>11295</v>
      </c>
      <c r="N4133">
        <v>4132</v>
      </c>
      <c r="O4133">
        <v>45158</v>
      </c>
      <c r="P4133" t="s">
        <v>11404</v>
      </c>
      <c r="Q4133" s="16">
        <v>413.76</v>
      </c>
      <c r="R4133">
        <v>941.65</v>
      </c>
      <c r="S4133">
        <v>38</v>
      </c>
      <c r="T4133">
        <v>4132</v>
      </c>
      <c r="U4133">
        <v>43159.46</v>
      </c>
      <c r="V4133" t="s">
        <v>11411</v>
      </c>
      <c r="W4133">
        <v>1.19</v>
      </c>
      <c r="X4133">
        <v>36</v>
      </c>
      <c r="Y4133" t="s">
        <v>8979</v>
      </c>
      <c r="Z4133" t="s">
        <v>12011</v>
      </c>
      <c r="AA4133">
        <v>4132</v>
      </c>
      <c r="AB4133" t="s">
        <v>12016</v>
      </c>
      <c r="AC4133">
        <v>7533.71</v>
      </c>
      <c r="AD4133">
        <v>4378.75</v>
      </c>
      <c r="AE4133">
        <v>218.94</v>
      </c>
      <c r="AF4133" t="s">
        <v>11071</v>
      </c>
      <c r="AG4133" t="s">
        <v>11169</v>
      </c>
      <c r="AH4133">
        <v>4733</v>
      </c>
      <c r="AI4133">
        <v>4132</v>
      </c>
      <c r="AJ4133" t="s">
        <v>11131</v>
      </c>
      <c r="AK4133" t="s">
        <v>12029</v>
      </c>
      <c r="AL4133" t="s">
        <v>12032</v>
      </c>
      <c r="AM4133" t="s">
        <v>11370</v>
      </c>
      <c r="AN4133">
        <v>1</v>
      </c>
      <c r="AO4133" s="10" t="s">
        <v>12041</v>
      </c>
      <c r="AP4133" t="str" cm="1">
        <f t="array" ref="AP4133">_xlfn.IFS(
  Table1[[#This Row],[Age]]&lt;=25, "18-25",
  Table1[[#This Row],[Age]]&lt;=35, "26-35",
  Table1[[#This Row],[Age]]&lt;=45, "36-45",
  Table1[[#This Row],[Age]]&lt;=60, "46-60",
  TRUE, "60+")</f>
        <v>18-25</v>
      </c>
    </row>
    <row r="4134" spans="1:42" x14ac:dyDescent="0.3">
      <c r="A4134">
        <v>4133</v>
      </c>
      <c r="B4134" t="s">
        <v>31</v>
      </c>
      <c r="C4134" t="s">
        <v>59</v>
      </c>
      <c r="D4134">
        <v>68</v>
      </c>
      <c r="E4134" t="s">
        <v>104</v>
      </c>
      <c r="F4134" t="s">
        <v>4240</v>
      </c>
      <c r="G4134" t="s">
        <v>5138</v>
      </c>
      <c r="H4134">
        <v>19458798986</v>
      </c>
      <c r="I4134" t="s">
        <v>7080</v>
      </c>
      <c r="J4134" t="s">
        <v>7291</v>
      </c>
      <c r="K4134">
        <v>6867.83</v>
      </c>
      <c r="L4134" s="12" t="s">
        <v>10516</v>
      </c>
      <c r="M4134" s="10" t="s">
        <v>11366</v>
      </c>
      <c r="N4134">
        <v>4133</v>
      </c>
      <c r="O4134">
        <v>45148</v>
      </c>
      <c r="P4134" t="s">
        <v>11404</v>
      </c>
      <c r="Q4134" s="16">
        <v>4324.42</v>
      </c>
      <c r="R4134">
        <v>2543.41</v>
      </c>
      <c r="S4134">
        <v>78</v>
      </c>
      <c r="T4134">
        <v>4133</v>
      </c>
      <c r="U4134">
        <v>33134.699999999997</v>
      </c>
      <c r="V4134" t="s">
        <v>11412</v>
      </c>
      <c r="W4134">
        <v>1.1599999999999999</v>
      </c>
      <c r="X4134">
        <v>36</v>
      </c>
      <c r="Y4134" t="s">
        <v>11458</v>
      </c>
      <c r="Z4134" t="s">
        <v>12011</v>
      </c>
      <c r="AA4134">
        <v>4133</v>
      </c>
      <c r="AB4134" t="s">
        <v>12017</v>
      </c>
      <c r="AC4134">
        <v>6609.39</v>
      </c>
      <c r="AD4134">
        <v>2741.96</v>
      </c>
      <c r="AE4134">
        <v>137.1</v>
      </c>
      <c r="AF4134" t="s">
        <v>11132</v>
      </c>
      <c r="AG4134" t="s">
        <v>11329</v>
      </c>
      <c r="AH4134">
        <v>6428</v>
      </c>
      <c r="AI4134">
        <v>4133</v>
      </c>
      <c r="AJ4134" t="s">
        <v>11348</v>
      </c>
      <c r="AK4134" t="s">
        <v>12029</v>
      </c>
      <c r="AL4134" t="s">
        <v>12032</v>
      </c>
      <c r="AM4134" t="s">
        <v>11281</v>
      </c>
      <c r="AN4134">
        <v>1</v>
      </c>
      <c r="AO4134" s="10" t="s">
        <v>12041</v>
      </c>
      <c r="AP4134" t="str" cm="1">
        <f t="array" ref="AP4134">_xlfn.IFS(
  Table1[[#This Row],[Age]]&lt;=25, "18-25",
  Table1[[#This Row],[Age]]&lt;=35, "26-35",
  Table1[[#This Row],[Age]]&lt;=45, "36-45",
  Table1[[#This Row],[Age]]&lt;=60, "46-60",
  TRUE, "60+")</f>
        <v>60+</v>
      </c>
    </row>
    <row r="4135" spans="1:42" x14ac:dyDescent="0.3">
      <c r="A4135">
        <v>4134</v>
      </c>
      <c r="B4135" t="s">
        <v>31</v>
      </c>
      <c r="C4135" t="s">
        <v>93</v>
      </c>
      <c r="D4135">
        <v>57</v>
      </c>
      <c r="E4135" t="s">
        <v>105</v>
      </c>
      <c r="F4135" t="s">
        <v>4241</v>
      </c>
      <c r="G4135" t="s">
        <v>5109</v>
      </c>
      <c r="H4135">
        <v>19458798987</v>
      </c>
      <c r="I4135" t="s">
        <v>5800</v>
      </c>
      <c r="J4135" t="s">
        <v>7292</v>
      </c>
      <c r="K4135">
        <v>4073.62</v>
      </c>
      <c r="L4135" s="12" t="s">
        <v>7338</v>
      </c>
      <c r="M4135" s="10" t="s">
        <v>11330</v>
      </c>
      <c r="N4135">
        <v>4134</v>
      </c>
      <c r="O4135">
        <v>45263</v>
      </c>
      <c r="P4135" t="s">
        <v>11404</v>
      </c>
      <c r="Q4135" s="16">
        <v>2969.5</v>
      </c>
      <c r="R4135">
        <v>1104.1199999999999</v>
      </c>
      <c r="S4135">
        <v>55</v>
      </c>
      <c r="T4135">
        <v>4134</v>
      </c>
      <c r="U4135">
        <v>9799.19</v>
      </c>
      <c r="V4135" t="s">
        <v>11412</v>
      </c>
      <c r="W4135">
        <v>1.3</v>
      </c>
      <c r="X4135">
        <v>48</v>
      </c>
      <c r="Y4135" t="s">
        <v>11923</v>
      </c>
      <c r="Z4135" t="s">
        <v>12012</v>
      </c>
      <c r="AA4135">
        <v>4134</v>
      </c>
      <c r="AB4135" t="s">
        <v>12016</v>
      </c>
      <c r="AC4135">
        <v>1485.81</v>
      </c>
      <c r="AD4135">
        <v>1857</v>
      </c>
      <c r="AE4135">
        <v>92.85</v>
      </c>
      <c r="AF4135" t="s">
        <v>11162</v>
      </c>
      <c r="AG4135" t="s">
        <v>11059</v>
      </c>
      <c r="AH4135">
        <v>9406</v>
      </c>
      <c r="AI4135">
        <v>4134</v>
      </c>
      <c r="AJ4135" t="s">
        <v>11217</v>
      </c>
      <c r="AK4135" t="s">
        <v>12028</v>
      </c>
      <c r="AL4135" t="s">
        <v>12032</v>
      </c>
      <c r="AM4135" t="s">
        <v>11241</v>
      </c>
      <c r="AN4135">
        <v>1</v>
      </c>
      <c r="AO4135" s="10" t="s">
        <v>12036</v>
      </c>
      <c r="AP4135" t="str" cm="1">
        <f t="array" ref="AP4135">_xlfn.IFS(
  Table1[[#This Row],[Age]]&lt;=25, "18-25",
  Table1[[#This Row],[Age]]&lt;=35, "26-35",
  Table1[[#This Row],[Age]]&lt;=45, "36-45",
  Table1[[#This Row],[Age]]&lt;=60, "46-60",
  TRUE, "60+")</f>
        <v>46-60</v>
      </c>
    </row>
    <row r="4136" spans="1:42" x14ac:dyDescent="0.3">
      <c r="A4136">
        <v>4135</v>
      </c>
      <c r="B4136" t="s">
        <v>19</v>
      </c>
      <c r="C4136" t="s">
        <v>84</v>
      </c>
      <c r="D4136">
        <v>30</v>
      </c>
      <c r="E4136" t="s">
        <v>106</v>
      </c>
      <c r="F4136" t="s">
        <v>4242</v>
      </c>
      <c r="G4136" t="s">
        <v>5124</v>
      </c>
      <c r="H4136">
        <v>19458798988</v>
      </c>
      <c r="I4136" t="s">
        <v>7113</v>
      </c>
      <c r="J4136" t="s">
        <v>7291</v>
      </c>
      <c r="K4136">
        <v>5715.8</v>
      </c>
      <c r="L4136" s="12" t="s">
        <v>10517</v>
      </c>
      <c r="M4136" s="10" t="s">
        <v>11246</v>
      </c>
      <c r="N4136">
        <v>4135</v>
      </c>
      <c r="O4136">
        <v>45096</v>
      </c>
      <c r="P4136" t="s">
        <v>11402</v>
      </c>
      <c r="Q4136" s="16">
        <v>1084.98</v>
      </c>
      <c r="R4136">
        <v>6800.78</v>
      </c>
      <c r="S4136">
        <v>3</v>
      </c>
      <c r="T4136">
        <v>4135</v>
      </c>
      <c r="U4136">
        <v>5065.45</v>
      </c>
      <c r="V4136" t="s">
        <v>11411</v>
      </c>
      <c r="W4136">
        <v>2.4</v>
      </c>
      <c r="X4136">
        <v>36</v>
      </c>
      <c r="Y4136" t="s">
        <v>8651</v>
      </c>
      <c r="Z4136" t="s">
        <v>12010</v>
      </c>
      <c r="AA4136">
        <v>4135</v>
      </c>
      <c r="AB4136" t="s">
        <v>12015</v>
      </c>
      <c r="AC4136">
        <v>2776.2</v>
      </c>
      <c r="AD4136">
        <v>4532.7700000000004</v>
      </c>
      <c r="AE4136">
        <v>226.64</v>
      </c>
      <c r="AF4136" t="s">
        <v>11199</v>
      </c>
      <c r="AG4136" t="s">
        <v>11287</v>
      </c>
      <c r="AH4136">
        <v>9695</v>
      </c>
      <c r="AI4136">
        <v>4135</v>
      </c>
      <c r="AJ4136" t="s">
        <v>11316</v>
      </c>
      <c r="AK4136" t="s">
        <v>12028</v>
      </c>
      <c r="AL4136" t="s">
        <v>12031</v>
      </c>
      <c r="AM4136" t="s">
        <v>11266</v>
      </c>
      <c r="AN4136">
        <v>-1</v>
      </c>
      <c r="AO4136" s="10" t="s">
        <v>12043</v>
      </c>
      <c r="AP4136" t="str" cm="1">
        <f t="array" ref="AP4136">_xlfn.IFS(
  Table1[[#This Row],[Age]]&lt;=25, "18-25",
  Table1[[#This Row],[Age]]&lt;=35, "26-35",
  Table1[[#This Row],[Age]]&lt;=45, "36-45",
  Table1[[#This Row],[Age]]&lt;=60, "46-60",
  TRUE, "60+")</f>
        <v>26-35</v>
      </c>
    </row>
    <row r="4137" spans="1:42" x14ac:dyDescent="0.3">
      <c r="A4137">
        <v>4136</v>
      </c>
      <c r="B4137" t="s">
        <v>10</v>
      </c>
      <c r="C4137" t="s">
        <v>101</v>
      </c>
      <c r="D4137">
        <v>68</v>
      </c>
      <c r="E4137" t="s">
        <v>104</v>
      </c>
      <c r="F4137" t="s">
        <v>4243</v>
      </c>
      <c r="G4137" t="s">
        <v>5130</v>
      </c>
      <c r="H4137">
        <v>19458798989</v>
      </c>
      <c r="I4137" t="s">
        <v>6980</v>
      </c>
      <c r="J4137" t="s">
        <v>7291</v>
      </c>
      <c r="K4137">
        <v>5283.07</v>
      </c>
      <c r="L4137" s="12" t="s">
        <v>10518</v>
      </c>
      <c r="M4137" s="10" t="s">
        <v>11290</v>
      </c>
      <c r="N4137">
        <v>4136</v>
      </c>
      <c r="O4137">
        <v>45211</v>
      </c>
      <c r="P4137" t="s">
        <v>11403</v>
      </c>
      <c r="Q4137" s="16">
        <v>1513.3</v>
      </c>
      <c r="R4137">
        <v>6796.37</v>
      </c>
      <c r="S4137">
        <v>25</v>
      </c>
      <c r="T4137">
        <v>4136</v>
      </c>
      <c r="U4137">
        <v>16475.48</v>
      </c>
      <c r="V4137" t="s">
        <v>11412</v>
      </c>
      <c r="W4137">
        <v>3.08</v>
      </c>
      <c r="X4137">
        <v>36</v>
      </c>
      <c r="Y4137" t="s">
        <v>11863</v>
      </c>
      <c r="Z4137" t="s">
        <v>12011</v>
      </c>
      <c r="AA4137">
        <v>4136</v>
      </c>
      <c r="AB4137" t="s">
        <v>12016</v>
      </c>
      <c r="AC4137">
        <v>4459.4399999999996</v>
      </c>
      <c r="AD4137">
        <v>3038.8</v>
      </c>
      <c r="AE4137">
        <v>151.94</v>
      </c>
      <c r="AF4137" t="s">
        <v>11178</v>
      </c>
      <c r="AG4137" t="s">
        <v>11220</v>
      </c>
      <c r="AH4137">
        <v>547</v>
      </c>
      <c r="AI4137">
        <v>4136</v>
      </c>
      <c r="AJ4137" t="s">
        <v>11038</v>
      </c>
      <c r="AK4137" t="s">
        <v>12029</v>
      </c>
      <c r="AL4137" t="s">
        <v>12032</v>
      </c>
      <c r="AM4137" t="s">
        <v>11250</v>
      </c>
      <c r="AN4137">
        <v>1</v>
      </c>
      <c r="AO4137" s="10" t="s">
        <v>12044</v>
      </c>
      <c r="AP4137" t="str" cm="1">
        <f t="array" ref="AP4137">_xlfn.IFS(
  Table1[[#This Row],[Age]]&lt;=25, "18-25",
  Table1[[#This Row],[Age]]&lt;=35, "26-35",
  Table1[[#This Row],[Age]]&lt;=45, "36-45",
  Table1[[#This Row],[Age]]&lt;=60, "46-60",
  TRUE, "60+")</f>
        <v>60+</v>
      </c>
    </row>
    <row r="4138" spans="1:42" x14ac:dyDescent="0.3">
      <c r="A4138">
        <v>4137</v>
      </c>
      <c r="B4138" t="s">
        <v>15</v>
      </c>
      <c r="C4138" t="s">
        <v>67</v>
      </c>
      <c r="D4138">
        <v>22</v>
      </c>
      <c r="E4138" t="s">
        <v>104</v>
      </c>
      <c r="F4138" t="s">
        <v>4244</v>
      </c>
      <c r="G4138" t="s">
        <v>5122</v>
      </c>
      <c r="H4138">
        <v>19458798990</v>
      </c>
      <c r="I4138" t="s">
        <v>5167</v>
      </c>
      <c r="J4138" t="s">
        <v>7292</v>
      </c>
      <c r="K4138">
        <v>6970.45</v>
      </c>
      <c r="L4138" s="12" t="s">
        <v>10519</v>
      </c>
      <c r="M4138" s="10" t="s">
        <v>11318</v>
      </c>
      <c r="N4138">
        <v>4137</v>
      </c>
      <c r="O4138">
        <v>45169</v>
      </c>
      <c r="P4138" t="s">
        <v>11404</v>
      </c>
      <c r="Q4138" s="16">
        <v>2288.61</v>
      </c>
      <c r="R4138">
        <v>9259.06</v>
      </c>
      <c r="S4138">
        <v>45</v>
      </c>
      <c r="T4138">
        <v>4137</v>
      </c>
      <c r="U4138">
        <v>40905.300000000003</v>
      </c>
      <c r="V4138" t="s">
        <v>11412</v>
      </c>
      <c r="W4138">
        <v>3.22</v>
      </c>
      <c r="X4138">
        <v>60</v>
      </c>
      <c r="Y4138" t="s">
        <v>7561</v>
      </c>
      <c r="Z4138" t="s">
        <v>12011</v>
      </c>
      <c r="AA4138">
        <v>4137</v>
      </c>
      <c r="AB4138" t="s">
        <v>12016</v>
      </c>
      <c r="AC4138">
        <v>2151.9499999999998</v>
      </c>
      <c r="AD4138">
        <v>3846.49</v>
      </c>
      <c r="AE4138">
        <v>192.32</v>
      </c>
      <c r="AF4138" t="s">
        <v>11216</v>
      </c>
      <c r="AG4138" t="s">
        <v>11191</v>
      </c>
      <c r="AH4138">
        <v>6092</v>
      </c>
      <c r="AI4138">
        <v>4137</v>
      </c>
      <c r="AJ4138" t="s">
        <v>11300</v>
      </c>
      <c r="AK4138" t="s">
        <v>12029</v>
      </c>
      <c r="AL4138" t="s">
        <v>12032</v>
      </c>
      <c r="AM4138" t="s">
        <v>11167</v>
      </c>
      <c r="AN4138">
        <v>1</v>
      </c>
      <c r="AO4138" s="10" t="s">
        <v>12041</v>
      </c>
      <c r="AP4138" t="str" cm="1">
        <f t="array" ref="AP4138">_xlfn.IFS(
  Table1[[#This Row],[Age]]&lt;=25, "18-25",
  Table1[[#This Row],[Age]]&lt;=35, "26-35",
  Table1[[#This Row],[Age]]&lt;=45, "36-45",
  Table1[[#This Row],[Age]]&lt;=60, "46-60",
  TRUE, "60+")</f>
        <v>18-25</v>
      </c>
    </row>
    <row r="4139" spans="1:42" x14ac:dyDescent="0.3">
      <c r="A4139">
        <v>4138</v>
      </c>
      <c r="B4139" t="s">
        <v>20</v>
      </c>
      <c r="C4139" t="s">
        <v>79</v>
      </c>
      <c r="D4139">
        <v>64</v>
      </c>
      <c r="E4139" t="s">
        <v>105</v>
      </c>
      <c r="F4139" t="s">
        <v>4245</v>
      </c>
      <c r="G4139" t="s">
        <v>5111</v>
      </c>
      <c r="H4139">
        <v>19458798991</v>
      </c>
      <c r="I4139" t="s">
        <v>6205</v>
      </c>
      <c r="J4139" t="s">
        <v>7292</v>
      </c>
      <c r="K4139">
        <v>8966.23</v>
      </c>
      <c r="L4139" s="12" t="s">
        <v>10520</v>
      </c>
      <c r="M4139" s="10" t="s">
        <v>11228</v>
      </c>
      <c r="N4139">
        <v>4138</v>
      </c>
      <c r="O4139">
        <v>45284</v>
      </c>
      <c r="P4139" t="s">
        <v>11403</v>
      </c>
      <c r="Q4139" s="16">
        <v>3141.94</v>
      </c>
      <c r="R4139">
        <v>12108.17</v>
      </c>
      <c r="S4139">
        <v>62</v>
      </c>
      <c r="T4139">
        <v>4138</v>
      </c>
      <c r="U4139">
        <v>2063.6799999999998</v>
      </c>
      <c r="V4139" t="s">
        <v>11412</v>
      </c>
      <c r="W4139">
        <v>6.69</v>
      </c>
      <c r="X4139">
        <v>36</v>
      </c>
      <c r="Y4139" t="s">
        <v>9509</v>
      </c>
      <c r="Z4139" t="s">
        <v>12010</v>
      </c>
      <c r="AA4139">
        <v>4138</v>
      </c>
      <c r="AB4139" t="s">
        <v>12017</v>
      </c>
      <c r="AC4139">
        <v>2318.19</v>
      </c>
      <c r="AD4139">
        <v>1258.4000000000001</v>
      </c>
      <c r="AE4139">
        <v>62.92</v>
      </c>
      <c r="AF4139" t="s">
        <v>11252</v>
      </c>
      <c r="AG4139" t="s">
        <v>11327</v>
      </c>
      <c r="AH4139">
        <v>2508</v>
      </c>
      <c r="AI4139">
        <v>4138</v>
      </c>
      <c r="AJ4139" t="s">
        <v>11320</v>
      </c>
      <c r="AK4139" t="s">
        <v>12027</v>
      </c>
      <c r="AL4139" t="s">
        <v>12032</v>
      </c>
      <c r="AM4139" t="s">
        <v>11086</v>
      </c>
      <c r="AN4139">
        <v>1</v>
      </c>
      <c r="AO4139" s="10" t="s">
        <v>12036</v>
      </c>
      <c r="AP4139" t="str" cm="1">
        <f t="array" ref="AP4139">_xlfn.IFS(
  Table1[[#This Row],[Age]]&lt;=25, "18-25",
  Table1[[#This Row],[Age]]&lt;=35, "26-35",
  Table1[[#This Row],[Age]]&lt;=45, "36-45",
  Table1[[#This Row],[Age]]&lt;=60, "46-60",
  TRUE, "60+")</f>
        <v>60+</v>
      </c>
    </row>
    <row r="4140" spans="1:42" x14ac:dyDescent="0.3">
      <c r="A4140">
        <v>4139</v>
      </c>
      <c r="B4140" t="s">
        <v>12</v>
      </c>
      <c r="C4140" t="s">
        <v>61</v>
      </c>
      <c r="D4140">
        <v>53</v>
      </c>
      <c r="E4140" t="s">
        <v>105</v>
      </c>
      <c r="F4140" t="s">
        <v>4246</v>
      </c>
      <c r="G4140" t="s">
        <v>5141</v>
      </c>
      <c r="H4140">
        <v>19458798992</v>
      </c>
      <c r="I4140" t="s">
        <v>6211</v>
      </c>
      <c r="J4140" t="s">
        <v>7292</v>
      </c>
      <c r="K4140">
        <v>2869.52</v>
      </c>
      <c r="L4140" s="12" t="s">
        <v>9158</v>
      </c>
      <c r="M4140" s="10" t="s">
        <v>11212</v>
      </c>
      <c r="N4140">
        <v>4139</v>
      </c>
      <c r="O4140">
        <v>45088</v>
      </c>
      <c r="P4140" t="s">
        <v>11403</v>
      </c>
      <c r="Q4140" s="16">
        <v>1171.31</v>
      </c>
      <c r="R4140">
        <v>4040.83</v>
      </c>
      <c r="S4140">
        <v>7</v>
      </c>
      <c r="T4140">
        <v>4139</v>
      </c>
      <c r="U4140">
        <v>8351.94</v>
      </c>
      <c r="V4140" t="s">
        <v>11411</v>
      </c>
      <c r="W4140">
        <v>3.17</v>
      </c>
      <c r="X4140">
        <v>24</v>
      </c>
      <c r="Y4140" t="s">
        <v>9183</v>
      </c>
      <c r="Z4140" t="s">
        <v>12012</v>
      </c>
      <c r="AA4140">
        <v>4139</v>
      </c>
      <c r="AB4140" t="s">
        <v>12015</v>
      </c>
      <c r="AC4140">
        <v>4476.8900000000003</v>
      </c>
      <c r="AD4140">
        <v>1979.14</v>
      </c>
      <c r="AE4140">
        <v>98.96</v>
      </c>
      <c r="AF4140" t="s">
        <v>11252</v>
      </c>
      <c r="AG4140" t="s">
        <v>11073</v>
      </c>
      <c r="AH4140">
        <v>4994</v>
      </c>
      <c r="AI4140">
        <v>4139</v>
      </c>
      <c r="AJ4140" t="s">
        <v>11058</v>
      </c>
      <c r="AK4140" t="s">
        <v>12028</v>
      </c>
      <c r="AL4140" t="s">
        <v>12032</v>
      </c>
      <c r="AM4140" t="s">
        <v>11134</v>
      </c>
      <c r="AN4140">
        <v>1</v>
      </c>
      <c r="AO4140" s="10" t="s">
        <v>12043</v>
      </c>
      <c r="AP4140" t="str" cm="1">
        <f t="array" ref="AP4140">_xlfn.IFS(
  Table1[[#This Row],[Age]]&lt;=25, "18-25",
  Table1[[#This Row],[Age]]&lt;=35, "26-35",
  Table1[[#This Row],[Age]]&lt;=45, "36-45",
  Table1[[#This Row],[Age]]&lt;=60, "46-60",
  TRUE, "60+")</f>
        <v>46-60</v>
      </c>
    </row>
    <row r="4141" spans="1:42" x14ac:dyDescent="0.3">
      <c r="A4141">
        <v>4140</v>
      </c>
      <c r="B4141" t="s">
        <v>45</v>
      </c>
      <c r="C4141" t="s">
        <v>98</v>
      </c>
      <c r="D4141">
        <v>53</v>
      </c>
      <c r="E4141" t="s">
        <v>104</v>
      </c>
      <c r="F4141" t="s">
        <v>4247</v>
      </c>
      <c r="G4141" t="s">
        <v>5136</v>
      </c>
      <c r="H4141">
        <v>19458798993</v>
      </c>
      <c r="I4141" t="s">
        <v>6614</v>
      </c>
      <c r="J4141" t="s">
        <v>7291</v>
      </c>
      <c r="K4141">
        <v>5992.15</v>
      </c>
      <c r="L4141" s="12" t="s">
        <v>10521</v>
      </c>
      <c r="M4141" s="10" t="s">
        <v>11070</v>
      </c>
      <c r="N4141">
        <v>4140</v>
      </c>
      <c r="O4141">
        <v>45040</v>
      </c>
      <c r="P4141" t="s">
        <v>11404</v>
      </c>
      <c r="Q4141" s="16">
        <v>1043.1400000000001</v>
      </c>
      <c r="R4141">
        <v>7035.29</v>
      </c>
      <c r="S4141">
        <v>81</v>
      </c>
      <c r="T4141">
        <v>4140</v>
      </c>
      <c r="U4141">
        <v>6199.67</v>
      </c>
      <c r="V4141" t="s">
        <v>11412</v>
      </c>
      <c r="W4141">
        <v>7.07</v>
      </c>
      <c r="X4141">
        <v>60</v>
      </c>
      <c r="Y4141" t="s">
        <v>11463</v>
      </c>
      <c r="Z4141" t="s">
        <v>12010</v>
      </c>
      <c r="AA4141">
        <v>4140</v>
      </c>
      <c r="AB4141" t="s">
        <v>12015</v>
      </c>
      <c r="AC4141">
        <v>5415.27</v>
      </c>
      <c r="AD4141">
        <v>243.47</v>
      </c>
      <c r="AE4141">
        <v>12.17</v>
      </c>
      <c r="AF4141" t="s">
        <v>11201</v>
      </c>
      <c r="AG4141" t="s">
        <v>11103</v>
      </c>
      <c r="AH4141">
        <v>1584</v>
      </c>
      <c r="AI4141">
        <v>4140</v>
      </c>
      <c r="AJ4141" t="s">
        <v>11292</v>
      </c>
      <c r="AK4141" t="s">
        <v>12029</v>
      </c>
      <c r="AL4141" t="s">
        <v>12032</v>
      </c>
      <c r="AM4141" t="s">
        <v>11190</v>
      </c>
      <c r="AN4141">
        <v>1</v>
      </c>
      <c r="AO4141" s="10" t="s">
        <v>12037</v>
      </c>
      <c r="AP4141" t="str" cm="1">
        <f t="array" ref="AP4141">_xlfn.IFS(
  Table1[[#This Row],[Age]]&lt;=25, "18-25",
  Table1[[#This Row],[Age]]&lt;=35, "26-35",
  Table1[[#This Row],[Age]]&lt;=45, "36-45",
  Table1[[#This Row],[Age]]&lt;=60, "46-60",
  TRUE, "60+")</f>
        <v>46-60</v>
      </c>
    </row>
    <row r="4142" spans="1:42" x14ac:dyDescent="0.3">
      <c r="A4142">
        <v>4141</v>
      </c>
      <c r="B4142" t="s">
        <v>9</v>
      </c>
      <c r="C4142" t="s">
        <v>92</v>
      </c>
      <c r="D4142">
        <v>67</v>
      </c>
      <c r="E4142" t="s">
        <v>105</v>
      </c>
      <c r="F4142" t="s">
        <v>4248</v>
      </c>
      <c r="G4142" t="s">
        <v>5117</v>
      </c>
      <c r="H4142">
        <v>19458798994</v>
      </c>
      <c r="I4142" t="s">
        <v>5834</v>
      </c>
      <c r="J4142" t="s">
        <v>7291</v>
      </c>
      <c r="K4142">
        <v>5780.29</v>
      </c>
      <c r="L4142" s="12" t="s">
        <v>10522</v>
      </c>
      <c r="M4142" s="10" t="s">
        <v>11148</v>
      </c>
      <c r="N4142">
        <v>4141</v>
      </c>
      <c r="O4142">
        <v>45194</v>
      </c>
      <c r="P4142" t="s">
        <v>11403</v>
      </c>
      <c r="Q4142" s="16">
        <v>4461.88</v>
      </c>
      <c r="R4142">
        <v>10242.17</v>
      </c>
      <c r="S4142">
        <v>27</v>
      </c>
      <c r="T4142">
        <v>4141</v>
      </c>
      <c r="U4142">
        <v>2821.57</v>
      </c>
      <c r="V4142" t="s">
        <v>11413</v>
      </c>
      <c r="W4142">
        <v>8.41</v>
      </c>
      <c r="X4142">
        <v>24</v>
      </c>
      <c r="Y4142" t="s">
        <v>11499</v>
      </c>
      <c r="Z4142" t="s">
        <v>12012</v>
      </c>
      <c r="AA4142">
        <v>4141</v>
      </c>
      <c r="AB4142" t="s">
        <v>12015</v>
      </c>
      <c r="AC4142">
        <v>1601.8</v>
      </c>
      <c r="AD4142">
        <v>635.72</v>
      </c>
      <c r="AE4142">
        <v>31.79</v>
      </c>
      <c r="AF4142" t="s">
        <v>11177</v>
      </c>
      <c r="AG4142" t="s">
        <v>11162</v>
      </c>
      <c r="AH4142">
        <v>3769</v>
      </c>
      <c r="AI4142">
        <v>4141</v>
      </c>
      <c r="AJ4142" t="s">
        <v>11231</v>
      </c>
      <c r="AK4142" t="s">
        <v>12029</v>
      </c>
      <c r="AL4142" t="s">
        <v>12031</v>
      </c>
      <c r="AM4142" t="s">
        <v>11207</v>
      </c>
      <c r="AN4142">
        <v>1</v>
      </c>
      <c r="AO4142" s="10" t="s">
        <v>12042</v>
      </c>
      <c r="AP4142" t="str" cm="1">
        <f t="array" ref="AP4142">_xlfn.IFS(
  Table1[[#This Row],[Age]]&lt;=25, "18-25",
  Table1[[#This Row],[Age]]&lt;=35, "26-35",
  Table1[[#This Row],[Age]]&lt;=45, "36-45",
  Table1[[#This Row],[Age]]&lt;=60, "46-60",
  TRUE, "60+")</f>
        <v>60+</v>
      </c>
    </row>
    <row r="4143" spans="1:42" x14ac:dyDescent="0.3">
      <c r="A4143">
        <v>4142</v>
      </c>
      <c r="B4143" t="s">
        <v>45</v>
      </c>
      <c r="C4143" t="s">
        <v>80</v>
      </c>
      <c r="D4143">
        <v>36</v>
      </c>
      <c r="E4143" t="s">
        <v>106</v>
      </c>
      <c r="F4143" t="s">
        <v>4249</v>
      </c>
      <c r="G4143" t="s">
        <v>5114</v>
      </c>
      <c r="H4143">
        <v>19458798995</v>
      </c>
      <c r="I4143" t="s">
        <v>7149</v>
      </c>
      <c r="J4143" t="s">
        <v>7291</v>
      </c>
      <c r="K4143">
        <v>3219.94</v>
      </c>
      <c r="L4143" s="12" t="s">
        <v>10523</v>
      </c>
      <c r="M4143" s="10" t="s">
        <v>11338</v>
      </c>
      <c r="N4143">
        <v>4142</v>
      </c>
      <c r="O4143">
        <v>45017</v>
      </c>
      <c r="P4143" t="s">
        <v>11403</v>
      </c>
      <c r="Q4143" s="16">
        <v>4227.66</v>
      </c>
      <c r="R4143">
        <v>7447.6</v>
      </c>
      <c r="S4143">
        <v>23</v>
      </c>
      <c r="T4143">
        <v>4142</v>
      </c>
      <c r="U4143">
        <v>40703.910000000003</v>
      </c>
      <c r="V4143" t="s">
        <v>11412</v>
      </c>
      <c r="W4143">
        <v>4.46</v>
      </c>
      <c r="X4143">
        <v>48</v>
      </c>
      <c r="Y4143" t="s">
        <v>11633</v>
      </c>
      <c r="Z4143" t="s">
        <v>12010</v>
      </c>
      <c r="AA4143">
        <v>4142</v>
      </c>
      <c r="AB4143" t="s">
        <v>12016</v>
      </c>
      <c r="AC4143">
        <v>7566.85</v>
      </c>
      <c r="AD4143">
        <v>3247.51</v>
      </c>
      <c r="AE4143">
        <v>162.38</v>
      </c>
      <c r="AF4143" t="s">
        <v>11224</v>
      </c>
      <c r="AG4143" t="s">
        <v>11318</v>
      </c>
      <c r="AH4143">
        <v>7645</v>
      </c>
      <c r="AI4143">
        <v>4142</v>
      </c>
      <c r="AJ4143" t="s">
        <v>11118</v>
      </c>
      <c r="AK4143" t="s">
        <v>12028</v>
      </c>
      <c r="AL4143" t="s">
        <v>12032</v>
      </c>
      <c r="AM4143" t="s">
        <v>11085</v>
      </c>
      <c r="AN4143">
        <v>1</v>
      </c>
      <c r="AO4143" s="10" t="s">
        <v>12037</v>
      </c>
      <c r="AP4143" t="str" cm="1">
        <f t="array" ref="AP4143">_xlfn.IFS(
  Table1[[#This Row],[Age]]&lt;=25, "18-25",
  Table1[[#This Row],[Age]]&lt;=35, "26-35",
  Table1[[#This Row],[Age]]&lt;=45, "36-45",
  Table1[[#This Row],[Age]]&lt;=60, "46-60",
  TRUE, "60+")</f>
        <v>36-45</v>
      </c>
    </row>
    <row r="4144" spans="1:42" x14ac:dyDescent="0.3">
      <c r="A4144">
        <v>4143</v>
      </c>
      <c r="B4144" t="s">
        <v>45</v>
      </c>
      <c r="C4144" t="s">
        <v>74</v>
      </c>
      <c r="D4144">
        <v>37</v>
      </c>
      <c r="E4144" t="s">
        <v>104</v>
      </c>
      <c r="F4144" t="s">
        <v>4250</v>
      </c>
      <c r="G4144" t="s">
        <v>5122</v>
      </c>
      <c r="H4144">
        <v>19458798996</v>
      </c>
      <c r="I4144" t="s">
        <v>6666</v>
      </c>
      <c r="J4144" t="s">
        <v>7291</v>
      </c>
      <c r="K4144">
        <v>5045.8999999999996</v>
      </c>
      <c r="L4144" s="12" t="s">
        <v>10524</v>
      </c>
      <c r="M4144" s="10" t="s">
        <v>11071</v>
      </c>
      <c r="N4144">
        <v>4143</v>
      </c>
      <c r="O4144">
        <v>45222</v>
      </c>
      <c r="P4144" t="s">
        <v>11404</v>
      </c>
      <c r="Q4144" s="16">
        <v>3836.22</v>
      </c>
      <c r="R4144">
        <v>1209.68</v>
      </c>
      <c r="S4144">
        <v>32</v>
      </c>
      <c r="T4144">
        <v>4143</v>
      </c>
      <c r="U4144">
        <v>14699.71</v>
      </c>
      <c r="V4144" t="s">
        <v>11411</v>
      </c>
      <c r="W4144">
        <v>7.47</v>
      </c>
      <c r="X4144">
        <v>60</v>
      </c>
      <c r="Y4144" t="s">
        <v>10072</v>
      </c>
      <c r="Z4144" t="s">
        <v>12012</v>
      </c>
      <c r="AA4144">
        <v>4143</v>
      </c>
      <c r="AB4144" t="s">
        <v>12016</v>
      </c>
      <c r="AC4144">
        <v>5887.33</v>
      </c>
      <c r="AD4144">
        <v>1109</v>
      </c>
      <c r="AE4144">
        <v>55.45</v>
      </c>
      <c r="AF4144" t="s">
        <v>11102</v>
      </c>
      <c r="AG4144" t="s">
        <v>11367</v>
      </c>
      <c r="AH4144">
        <v>250</v>
      </c>
      <c r="AI4144">
        <v>4143</v>
      </c>
      <c r="AJ4144" t="s">
        <v>11139</v>
      </c>
      <c r="AK4144" t="s">
        <v>12029</v>
      </c>
      <c r="AL4144" t="s">
        <v>12031</v>
      </c>
      <c r="AM4144" t="s">
        <v>11191</v>
      </c>
      <c r="AN4144">
        <v>1</v>
      </c>
      <c r="AO4144" s="10" t="s">
        <v>12044</v>
      </c>
      <c r="AP4144" t="str" cm="1">
        <f t="array" ref="AP4144">_xlfn.IFS(
  Table1[[#This Row],[Age]]&lt;=25, "18-25",
  Table1[[#This Row],[Age]]&lt;=35, "26-35",
  Table1[[#This Row],[Age]]&lt;=45, "36-45",
  Table1[[#This Row],[Age]]&lt;=60, "46-60",
  TRUE, "60+")</f>
        <v>36-45</v>
      </c>
    </row>
    <row r="4145" spans="1:42" x14ac:dyDescent="0.3">
      <c r="A4145">
        <v>4144</v>
      </c>
      <c r="B4145" t="s">
        <v>41</v>
      </c>
      <c r="C4145" t="s">
        <v>69</v>
      </c>
      <c r="D4145">
        <v>39</v>
      </c>
      <c r="E4145" t="s">
        <v>105</v>
      </c>
      <c r="F4145" t="s">
        <v>4251</v>
      </c>
      <c r="G4145" t="s">
        <v>5115</v>
      </c>
      <c r="H4145">
        <v>19458798997</v>
      </c>
      <c r="I4145" t="s">
        <v>6442</v>
      </c>
      <c r="J4145" t="s">
        <v>7291</v>
      </c>
      <c r="K4145">
        <v>500.49</v>
      </c>
      <c r="L4145" s="12" t="s">
        <v>10525</v>
      </c>
      <c r="M4145" s="10" t="s">
        <v>11054</v>
      </c>
      <c r="N4145">
        <v>4144</v>
      </c>
      <c r="O4145">
        <v>45283</v>
      </c>
      <c r="P4145" t="s">
        <v>11403</v>
      </c>
      <c r="Q4145" s="16">
        <v>3806.84</v>
      </c>
      <c r="R4145">
        <v>-3306.35</v>
      </c>
      <c r="S4145">
        <v>2</v>
      </c>
      <c r="T4145">
        <v>4144</v>
      </c>
      <c r="U4145">
        <v>36717.379999999997</v>
      </c>
      <c r="V4145" t="s">
        <v>11413</v>
      </c>
      <c r="W4145">
        <v>1.94</v>
      </c>
      <c r="X4145">
        <v>24</v>
      </c>
      <c r="Y4145" t="s">
        <v>11818</v>
      </c>
      <c r="Z4145" t="s">
        <v>12011</v>
      </c>
      <c r="AA4145">
        <v>4144</v>
      </c>
      <c r="AB4145" t="s">
        <v>12017</v>
      </c>
      <c r="AC4145">
        <v>9650.7000000000007</v>
      </c>
      <c r="AD4145">
        <v>2077.89</v>
      </c>
      <c r="AE4145">
        <v>103.89</v>
      </c>
      <c r="AF4145" t="s">
        <v>11231</v>
      </c>
      <c r="AG4145" t="s">
        <v>11302</v>
      </c>
      <c r="AH4145">
        <v>300</v>
      </c>
      <c r="AI4145">
        <v>4144</v>
      </c>
      <c r="AJ4145" t="s">
        <v>11109</v>
      </c>
      <c r="AK4145" t="s">
        <v>12029</v>
      </c>
      <c r="AL4145" t="s">
        <v>12032</v>
      </c>
      <c r="AM4145" t="s">
        <v>11139</v>
      </c>
      <c r="AN4145">
        <v>1</v>
      </c>
      <c r="AO4145" s="10" t="s">
        <v>12036</v>
      </c>
      <c r="AP4145" t="str" cm="1">
        <f t="array" ref="AP4145">_xlfn.IFS(
  Table1[[#This Row],[Age]]&lt;=25, "18-25",
  Table1[[#This Row],[Age]]&lt;=35, "26-35",
  Table1[[#This Row],[Age]]&lt;=45, "36-45",
  Table1[[#This Row],[Age]]&lt;=60, "46-60",
  TRUE, "60+")</f>
        <v>36-45</v>
      </c>
    </row>
    <row r="4146" spans="1:42" x14ac:dyDescent="0.3">
      <c r="A4146">
        <v>4145</v>
      </c>
      <c r="B4146" t="s">
        <v>31</v>
      </c>
      <c r="C4146" t="s">
        <v>54</v>
      </c>
      <c r="D4146">
        <v>48</v>
      </c>
      <c r="E4146" t="s">
        <v>105</v>
      </c>
      <c r="F4146" t="s">
        <v>4252</v>
      </c>
      <c r="G4146" t="s">
        <v>5130</v>
      </c>
      <c r="H4146">
        <v>19458798998</v>
      </c>
      <c r="I4146" t="s">
        <v>6604</v>
      </c>
      <c r="J4146" t="s">
        <v>7291</v>
      </c>
      <c r="K4146">
        <v>4326.6400000000003</v>
      </c>
      <c r="L4146" s="12" t="s">
        <v>7412</v>
      </c>
      <c r="M4146" s="10" t="s">
        <v>11396</v>
      </c>
      <c r="N4146">
        <v>4145</v>
      </c>
      <c r="O4146">
        <v>45234</v>
      </c>
      <c r="P4146" t="s">
        <v>11404</v>
      </c>
      <c r="Q4146" s="16">
        <v>3832.21</v>
      </c>
      <c r="R4146">
        <v>8158.85</v>
      </c>
      <c r="S4146">
        <v>75</v>
      </c>
      <c r="T4146">
        <v>4145</v>
      </c>
      <c r="U4146">
        <v>7953.69</v>
      </c>
      <c r="V4146" t="s">
        <v>11413</v>
      </c>
      <c r="W4146">
        <v>3.95</v>
      </c>
      <c r="X4146">
        <v>24</v>
      </c>
      <c r="Y4146" t="s">
        <v>7385</v>
      </c>
      <c r="Z4146" t="s">
        <v>12012</v>
      </c>
      <c r="AA4146">
        <v>4145</v>
      </c>
      <c r="AB4146" t="s">
        <v>12017</v>
      </c>
      <c r="AC4146">
        <v>3525.28</v>
      </c>
      <c r="AD4146">
        <v>2061.46</v>
      </c>
      <c r="AE4146">
        <v>103.07</v>
      </c>
      <c r="AF4146" t="s">
        <v>11341</v>
      </c>
      <c r="AG4146" t="s">
        <v>11214</v>
      </c>
      <c r="AH4146">
        <v>1905</v>
      </c>
      <c r="AI4146">
        <v>4145</v>
      </c>
      <c r="AJ4146" t="s">
        <v>11152</v>
      </c>
      <c r="AK4146" t="s">
        <v>12028</v>
      </c>
      <c r="AL4146" t="s">
        <v>12032</v>
      </c>
      <c r="AM4146" t="s">
        <v>11063</v>
      </c>
      <c r="AN4146">
        <v>1</v>
      </c>
      <c r="AO4146" s="10" t="s">
        <v>12040</v>
      </c>
      <c r="AP4146" t="str" cm="1">
        <f t="array" ref="AP4146">_xlfn.IFS(
  Table1[[#This Row],[Age]]&lt;=25, "18-25",
  Table1[[#This Row],[Age]]&lt;=35, "26-35",
  Table1[[#This Row],[Age]]&lt;=45, "36-45",
  Table1[[#This Row],[Age]]&lt;=60, "46-60",
  TRUE, "60+")</f>
        <v>46-60</v>
      </c>
    </row>
    <row r="4147" spans="1:42" x14ac:dyDescent="0.3">
      <c r="A4147">
        <v>4146</v>
      </c>
      <c r="B4147" t="s">
        <v>11</v>
      </c>
      <c r="C4147" t="s">
        <v>83</v>
      </c>
      <c r="D4147">
        <v>58</v>
      </c>
      <c r="E4147" t="s">
        <v>105</v>
      </c>
      <c r="F4147" t="s">
        <v>4253</v>
      </c>
      <c r="G4147" t="s">
        <v>5119</v>
      </c>
      <c r="H4147">
        <v>19458798999</v>
      </c>
      <c r="I4147" t="s">
        <v>7150</v>
      </c>
      <c r="J4147" t="s">
        <v>7292</v>
      </c>
      <c r="K4147">
        <v>2778.22</v>
      </c>
      <c r="L4147" s="12" t="s">
        <v>7848</v>
      </c>
      <c r="M4147" s="10" t="s">
        <v>11204</v>
      </c>
      <c r="N4147">
        <v>4146</v>
      </c>
      <c r="O4147">
        <v>45244</v>
      </c>
      <c r="P4147" t="s">
        <v>11402</v>
      </c>
      <c r="Q4147" s="16">
        <v>4621.26</v>
      </c>
      <c r="R4147">
        <v>7399.48</v>
      </c>
      <c r="S4147">
        <v>34</v>
      </c>
      <c r="T4147">
        <v>4146</v>
      </c>
      <c r="U4147">
        <v>21037.75</v>
      </c>
      <c r="V4147" t="s">
        <v>11411</v>
      </c>
      <c r="W4147">
        <v>7.14</v>
      </c>
      <c r="X4147">
        <v>12</v>
      </c>
      <c r="Y4147" t="s">
        <v>10380</v>
      </c>
      <c r="Z4147" t="s">
        <v>12012</v>
      </c>
      <c r="AA4147">
        <v>4146</v>
      </c>
      <c r="AB4147" t="s">
        <v>12015</v>
      </c>
      <c r="AC4147">
        <v>3346.86</v>
      </c>
      <c r="AD4147">
        <v>3838.27</v>
      </c>
      <c r="AE4147">
        <v>191.91</v>
      </c>
      <c r="AF4147" t="s">
        <v>11099</v>
      </c>
      <c r="AG4147" t="s">
        <v>11193</v>
      </c>
      <c r="AH4147">
        <v>4852</v>
      </c>
      <c r="AI4147">
        <v>4146</v>
      </c>
      <c r="AJ4147" t="s">
        <v>11309</v>
      </c>
      <c r="AK4147" t="s">
        <v>12027</v>
      </c>
      <c r="AL4147" t="s">
        <v>12031</v>
      </c>
      <c r="AM4147" t="s">
        <v>11096</v>
      </c>
      <c r="AN4147">
        <v>1</v>
      </c>
      <c r="AO4147" s="10" t="s">
        <v>12040</v>
      </c>
      <c r="AP4147" t="str" cm="1">
        <f t="array" ref="AP4147">_xlfn.IFS(
  Table1[[#This Row],[Age]]&lt;=25, "18-25",
  Table1[[#This Row],[Age]]&lt;=35, "26-35",
  Table1[[#This Row],[Age]]&lt;=45, "36-45",
  Table1[[#This Row],[Age]]&lt;=60, "46-60",
  TRUE, "60+")</f>
        <v>46-60</v>
      </c>
    </row>
    <row r="4148" spans="1:42" x14ac:dyDescent="0.3">
      <c r="A4148">
        <v>4147</v>
      </c>
      <c r="B4148" t="s">
        <v>6</v>
      </c>
      <c r="C4148" t="s">
        <v>59</v>
      </c>
      <c r="D4148">
        <v>64</v>
      </c>
      <c r="E4148" t="s">
        <v>105</v>
      </c>
      <c r="F4148" t="s">
        <v>4254</v>
      </c>
      <c r="G4148" t="s">
        <v>5131</v>
      </c>
      <c r="H4148">
        <v>19458799000</v>
      </c>
      <c r="I4148" t="s">
        <v>5783</v>
      </c>
      <c r="J4148" t="s">
        <v>7292</v>
      </c>
      <c r="K4148">
        <v>8653.36</v>
      </c>
      <c r="L4148" s="12" t="s">
        <v>8675</v>
      </c>
      <c r="M4148" s="10" t="s">
        <v>11078</v>
      </c>
      <c r="N4148">
        <v>4147</v>
      </c>
      <c r="O4148">
        <v>45251</v>
      </c>
      <c r="P4148" t="s">
        <v>11403</v>
      </c>
      <c r="Q4148" s="16">
        <v>4220.16</v>
      </c>
      <c r="R4148">
        <v>12873.52</v>
      </c>
      <c r="S4148">
        <v>52</v>
      </c>
      <c r="T4148">
        <v>4147</v>
      </c>
      <c r="U4148">
        <v>6706.81</v>
      </c>
      <c r="V4148" t="s">
        <v>11412</v>
      </c>
      <c r="W4148">
        <v>9.39</v>
      </c>
      <c r="X4148">
        <v>12</v>
      </c>
      <c r="Y4148" t="s">
        <v>11810</v>
      </c>
      <c r="Z4148" t="s">
        <v>12010</v>
      </c>
      <c r="AA4148">
        <v>4147</v>
      </c>
      <c r="AB4148" t="s">
        <v>12016</v>
      </c>
      <c r="AC4148">
        <v>4053.77</v>
      </c>
      <c r="AD4148">
        <v>2835.1</v>
      </c>
      <c r="AE4148">
        <v>141.76</v>
      </c>
      <c r="AF4148" t="s">
        <v>11267</v>
      </c>
      <c r="AG4148" t="s">
        <v>11253</v>
      </c>
      <c r="AH4148">
        <v>3533</v>
      </c>
      <c r="AI4148">
        <v>4147</v>
      </c>
      <c r="AJ4148" t="s">
        <v>11359</v>
      </c>
      <c r="AK4148" t="s">
        <v>12029</v>
      </c>
      <c r="AL4148" t="s">
        <v>12032</v>
      </c>
      <c r="AM4148" t="s">
        <v>11339</v>
      </c>
      <c r="AN4148">
        <v>1</v>
      </c>
      <c r="AO4148" s="10" t="s">
        <v>12040</v>
      </c>
      <c r="AP4148" t="str" cm="1">
        <f t="array" ref="AP4148">_xlfn.IFS(
  Table1[[#This Row],[Age]]&lt;=25, "18-25",
  Table1[[#This Row],[Age]]&lt;=35, "26-35",
  Table1[[#This Row],[Age]]&lt;=45, "36-45",
  Table1[[#This Row],[Age]]&lt;=60, "46-60",
  TRUE, "60+")</f>
        <v>60+</v>
      </c>
    </row>
    <row r="4149" spans="1:42" x14ac:dyDescent="0.3">
      <c r="A4149">
        <v>4148</v>
      </c>
      <c r="B4149" t="s">
        <v>30</v>
      </c>
      <c r="C4149" t="s">
        <v>68</v>
      </c>
      <c r="D4149">
        <v>61</v>
      </c>
      <c r="E4149" t="s">
        <v>104</v>
      </c>
      <c r="F4149" t="s">
        <v>4255</v>
      </c>
      <c r="G4149" t="s">
        <v>5144</v>
      </c>
      <c r="H4149">
        <v>19458799001</v>
      </c>
      <c r="I4149" t="s">
        <v>6808</v>
      </c>
      <c r="J4149" t="s">
        <v>7292</v>
      </c>
      <c r="K4149">
        <v>3642.14</v>
      </c>
      <c r="L4149" s="12" t="s">
        <v>10526</v>
      </c>
      <c r="M4149" s="10" t="s">
        <v>11095</v>
      </c>
      <c r="N4149">
        <v>4148</v>
      </c>
      <c r="O4149">
        <v>45243</v>
      </c>
      <c r="P4149" t="s">
        <v>11404</v>
      </c>
      <c r="Q4149" s="16">
        <v>1948.99</v>
      </c>
      <c r="R4149">
        <v>1693.15</v>
      </c>
      <c r="S4149">
        <v>61</v>
      </c>
      <c r="T4149">
        <v>4148</v>
      </c>
      <c r="U4149">
        <v>1121.54</v>
      </c>
      <c r="V4149" t="s">
        <v>11411</v>
      </c>
      <c r="W4149">
        <v>6.54</v>
      </c>
      <c r="X4149">
        <v>12</v>
      </c>
      <c r="Y4149" t="s">
        <v>7504</v>
      </c>
      <c r="Z4149" t="s">
        <v>12011</v>
      </c>
      <c r="AA4149">
        <v>4148</v>
      </c>
      <c r="AB4149" t="s">
        <v>12016</v>
      </c>
      <c r="AC4149">
        <v>5896.52</v>
      </c>
      <c r="AD4149">
        <v>3387.15</v>
      </c>
      <c r="AE4149">
        <v>169.36</v>
      </c>
      <c r="AF4149" t="s">
        <v>11050</v>
      </c>
      <c r="AG4149" t="s">
        <v>11117</v>
      </c>
      <c r="AH4149">
        <v>8213</v>
      </c>
      <c r="AI4149">
        <v>4148</v>
      </c>
      <c r="AJ4149" t="s">
        <v>11244</v>
      </c>
      <c r="AK4149" t="s">
        <v>12027</v>
      </c>
      <c r="AL4149" t="s">
        <v>12032</v>
      </c>
      <c r="AM4149" t="s">
        <v>11215</v>
      </c>
      <c r="AN4149">
        <v>1</v>
      </c>
      <c r="AO4149" s="10" t="s">
        <v>12040</v>
      </c>
      <c r="AP4149" t="str" cm="1">
        <f t="array" ref="AP4149">_xlfn.IFS(
  Table1[[#This Row],[Age]]&lt;=25, "18-25",
  Table1[[#This Row],[Age]]&lt;=35, "26-35",
  Table1[[#This Row],[Age]]&lt;=45, "36-45",
  Table1[[#This Row],[Age]]&lt;=60, "46-60",
  TRUE, "60+")</f>
        <v>60+</v>
      </c>
    </row>
    <row r="4150" spans="1:42" x14ac:dyDescent="0.3">
      <c r="A4150">
        <v>4149</v>
      </c>
      <c r="B4150" t="s">
        <v>12</v>
      </c>
      <c r="C4150" t="s">
        <v>63</v>
      </c>
      <c r="D4150">
        <v>21</v>
      </c>
      <c r="E4150" t="s">
        <v>105</v>
      </c>
      <c r="F4150" t="s">
        <v>4256</v>
      </c>
      <c r="G4150" t="s">
        <v>5109</v>
      </c>
      <c r="H4150">
        <v>19458799002</v>
      </c>
      <c r="I4150" t="s">
        <v>5384</v>
      </c>
      <c r="J4150" t="s">
        <v>7292</v>
      </c>
      <c r="K4150">
        <v>2002.88</v>
      </c>
      <c r="L4150" s="12" t="s">
        <v>9622</v>
      </c>
      <c r="M4150" s="10" t="s">
        <v>11124</v>
      </c>
      <c r="N4150">
        <v>4149</v>
      </c>
      <c r="O4150">
        <v>45266</v>
      </c>
      <c r="P4150" t="s">
        <v>11402</v>
      </c>
      <c r="Q4150" s="16">
        <v>2361.8000000000002</v>
      </c>
      <c r="R4150">
        <v>4364.68</v>
      </c>
      <c r="S4150">
        <v>34</v>
      </c>
      <c r="T4150">
        <v>4149</v>
      </c>
      <c r="U4150">
        <v>31044.95</v>
      </c>
      <c r="V4150" t="s">
        <v>11411</v>
      </c>
      <c r="W4150">
        <v>4.2699999999999996</v>
      </c>
      <c r="X4150">
        <v>12</v>
      </c>
      <c r="Y4150" t="s">
        <v>11758</v>
      </c>
      <c r="Z4150" t="s">
        <v>12012</v>
      </c>
      <c r="AA4150">
        <v>4149</v>
      </c>
      <c r="AB4150" t="s">
        <v>12015</v>
      </c>
      <c r="AC4150">
        <v>3748.79</v>
      </c>
      <c r="AD4150">
        <v>608.77</v>
      </c>
      <c r="AE4150">
        <v>30.44</v>
      </c>
      <c r="AF4150" t="s">
        <v>11272</v>
      </c>
      <c r="AG4150" t="s">
        <v>11058</v>
      </c>
      <c r="AH4150">
        <v>7488</v>
      </c>
      <c r="AI4150">
        <v>4149</v>
      </c>
      <c r="AJ4150" t="s">
        <v>11267</v>
      </c>
      <c r="AK4150" t="s">
        <v>12027</v>
      </c>
      <c r="AL4150" t="s">
        <v>12032</v>
      </c>
      <c r="AM4150" t="s">
        <v>11222</v>
      </c>
      <c r="AN4150">
        <v>1</v>
      </c>
      <c r="AO4150" s="10" t="s">
        <v>12036</v>
      </c>
      <c r="AP4150" t="str" cm="1">
        <f t="array" ref="AP4150">_xlfn.IFS(
  Table1[[#This Row],[Age]]&lt;=25, "18-25",
  Table1[[#This Row],[Age]]&lt;=35, "26-35",
  Table1[[#This Row],[Age]]&lt;=45, "36-45",
  Table1[[#This Row],[Age]]&lt;=60, "46-60",
  TRUE, "60+")</f>
        <v>18-25</v>
      </c>
    </row>
    <row r="4151" spans="1:42" x14ac:dyDescent="0.3">
      <c r="A4151">
        <v>4150</v>
      </c>
      <c r="B4151" t="s">
        <v>32</v>
      </c>
      <c r="C4151" t="s">
        <v>59</v>
      </c>
      <c r="D4151">
        <v>20</v>
      </c>
      <c r="E4151" t="s">
        <v>106</v>
      </c>
      <c r="F4151" t="s">
        <v>4257</v>
      </c>
      <c r="G4151" t="s">
        <v>5127</v>
      </c>
      <c r="H4151">
        <v>19458799003</v>
      </c>
      <c r="I4151" t="s">
        <v>6381</v>
      </c>
      <c r="J4151" t="s">
        <v>7291</v>
      </c>
      <c r="K4151">
        <v>5343.75</v>
      </c>
      <c r="L4151" s="12" t="s">
        <v>10527</v>
      </c>
      <c r="M4151" s="10" t="s">
        <v>11275</v>
      </c>
      <c r="N4151">
        <v>4150</v>
      </c>
      <c r="O4151">
        <v>45228</v>
      </c>
      <c r="P4151" t="s">
        <v>11403</v>
      </c>
      <c r="Q4151" s="16">
        <v>3026.77</v>
      </c>
      <c r="R4151">
        <v>8370.52</v>
      </c>
      <c r="S4151">
        <v>7</v>
      </c>
      <c r="T4151">
        <v>4150</v>
      </c>
      <c r="U4151">
        <v>24568.11</v>
      </c>
      <c r="V4151" t="s">
        <v>11411</v>
      </c>
      <c r="W4151">
        <v>3.82</v>
      </c>
      <c r="X4151">
        <v>36</v>
      </c>
      <c r="Y4151" t="s">
        <v>11998</v>
      </c>
      <c r="Z4151" t="s">
        <v>12010</v>
      </c>
      <c r="AA4151">
        <v>4150</v>
      </c>
      <c r="AB4151" t="s">
        <v>12017</v>
      </c>
      <c r="AC4151">
        <v>3731.71</v>
      </c>
      <c r="AD4151">
        <v>3033.61</v>
      </c>
      <c r="AE4151">
        <v>151.68</v>
      </c>
      <c r="AF4151" t="s">
        <v>11098</v>
      </c>
      <c r="AG4151" t="s">
        <v>11223</v>
      </c>
      <c r="AH4151">
        <v>6973</v>
      </c>
      <c r="AI4151">
        <v>4150</v>
      </c>
      <c r="AJ4151" t="s">
        <v>11108</v>
      </c>
      <c r="AK4151" t="s">
        <v>12027</v>
      </c>
      <c r="AL4151" t="s">
        <v>12032</v>
      </c>
      <c r="AM4151" t="s">
        <v>11078</v>
      </c>
      <c r="AN4151">
        <v>1</v>
      </c>
      <c r="AO4151" s="10" t="s">
        <v>12044</v>
      </c>
      <c r="AP4151" t="str" cm="1">
        <f t="array" ref="AP4151">_xlfn.IFS(
  Table1[[#This Row],[Age]]&lt;=25, "18-25",
  Table1[[#This Row],[Age]]&lt;=35, "26-35",
  Table1[[#This Row],[Age]]&lt;=45, "36-45",
  Table1[[#This Row],[Age]]&lt;=60, "46-60",
  TRUE, "60+")</f>
        <v>18-25</v>
      </c>
    </row>
    <row r="4152" spans="1:42" x14ac:dyDescent="0.3">
      <c r="A4152">
        <v>4151</v>
      </c>
      <c r="B4152" t="s">
        <v>14</v>
      </c>
      <c r="C4152" t="s">
        <v>88</v>
      </c>
      <c r="D4152">
        <v>54</v>
      </c>
      <c r="E4152" t="s">
        <v>106</v>
      </c>
      <c r="F4152" t="s">
        <v>4258</v>
      </c>
      <c r="G4152" t="s">
        <v>5129</v>
      </c>
      <c r="H4152">
        <v>19458799004</v>
      </c>
      <c r="I4152" t="s">
        <v>6193</v>
      </c>
      <c r="J4152" t="s">
        <v>7292</v>
      </c>
      <c r="K4152">
        <v>8128.55</v>
      </c>
      <c r="L4152" s="12" t="s">
        <v>9255</v>
      </c>
      <c r="M4152" s="10" t="s">
        <v>11141</v>
      </c>
      <c r="N4152">
        <v>4151</v>
      </c>
      <c r="O4152">
        <v>45159</v>
      </c>
      <c r="P4152" t="s">
        <v>11404</v>
      </c>
      <c r="Q4152" s="16">
        <v>2383.2399999999998</v>
      </c>
      <c r="R4152">
        <v>5745.31</v>
      </c>
      <c r="S4152">
        <v>10</v>
      </c>
      <c r="T4152">
        <v>4151</v>
      </c>
      <c r="U4152">
        <v>21415.18</v>
      </c>
      <c r="V4152" t="s">
        <v>11413</v>
      </c>
      <c r="W4152">
        <v>4.5199999999999996</v>
      </c>
      <c r="X4152">
        <v>48</v>
      </c>
      <c r="Y4152" t="s">
        <v>10381</v>
      </c>
      <c r="Z4152" t="s">
        <v>12010</v>
      </c>
      <c r="AA4152">
        <v>4151</v>
      </c>
      <c r="AB4152" t="s">
        <v>12017</v>
      </c>
      <c r="AC4152">
        <v>8735.59</v>
      </c>
      <c r="AD4152">
        <v>3091.23</v>
      </c>
      <c r="AE4152">
        <v>154.56</v>
      </c>
      <c r="AF4152" t="s">
        <v>11284</v>
      </c>
      <c r="AG4152" t="s">
        <v>11320</v>
      </c>
      <c r="AH4152">
        <v>2611</v>
      </c>
      <c r="AI4152">
        <v>4151</v>
      </c>
      <c r="AJ4152" t="s">
        <v>11199</v>
      </c>
      <c r="AK4152" t="s">
        <v>12029</v>
      </c>
      <c r="AL4152" t="s">
        <v>12032</v>
      </c>
      <c r="AM4152" t="s">
        <v>11371</v>
      </c>
      <c r="AN4152">
        <v>1</v>
      </c>
      <c r="AO4152" s="10" t="s">
        <v>12041</v>
      </c>
      <c r="AP4152" t="str" cm="1">
        <f t="array" ref="AP4152">_xlfn.IFS(
  Table1[[#This Row],[Age]]&lt;=25, "18-25",
  Table1[[#This Row],[Age]]&lt;=35, "26-35",
  Table1[[#This Row],[Age]]&lt;=45, "36-45",
  Table1[[#This Row],[Age]]&lt;=60, "46-60",
  TRUE, "60+")</f>
        <v>46-60</v>
      </c>
    </row>
    <row r="4153" spans="1:42" x14ac:dyDescent="0.3">
      <c r="A4153">
        <v>4152</v>
      </c>
      <c r="B4153" t="s">
        <v>26</v>
      </c>
      <c r="C4153" t="s">
        <v>76</v>
      </c>
      <c r="D4153">
        <v>42</v>
      </c>
      <c r="E4153" t="s">
        <v>104</v>
      </c>
      <c r="F4153" t="s">
        <v>4259</v>
      </c>
      <c r="G4153" t="s">
        <v>5117</v>
      </c>
      <c r="H4153">
        <v>19458799005</v>
      </c>
      <c r="I4153" t="s">
        <v>6388</v>
      </c>
      <c r="J4153" t="s">
        <v>7292</v>
      </c>
      <c r="K4153">
        <v>3605.05</v>
      </c>
      <c r="L4153" s="12" t="s">
        <v>7344</v>
      </c>
      <c r="M4153" s="10" t="s">
        <v>11347</v>
      </c>
      <c r="N4153">
        <v>4152</v>
      </c>
      <c r="O4153">
        <v>44998</v>
      </c>
      <c r="P4153" t="s">
        <v>11403</v>
      </c>
      <c r="Q4153" s="16">
        <v>1491.72</v>
      </c>
      <c r="R4153">
        <v>5096.7700000000004</v>
      </c>
      <c r="S4153">
        <v>89</v>
      </c>
      <c r="T4153">
        <v>4152</v>
      </c>
      <c r="U4153">
        <v>4854.32</v>
      </c>
      <c r="V4153" t="s">
        <v>11412</v>
      </c>
      <c r="W4153">
        <v>6.88</v>
      </c>
      <c r="X4153">
        <v>36</v>
      </c>
      <c r="Y4153" t="s">
        <v>11641</v>
      </c>
      <c r="Z4153" t="s">
        <v>12010</v>
      </c>
      <c r="AA4153">
        <v>4152</v>
      </c>
      <c r="AB4153" t="s">
        <v>12017</v>
      </c>
      <c r="AC4153">
        <v>1874.42</v>
      </c>
      <c r="AD4153">
        <v>2665.4</v>
      </c>
      <c r="AE4153">
        <v>133.27000000000001</v>
      </c>
      <c r="AF4153" t="s">
        <v>11300</v>
      </c>
      <c r="AG4153" t="s">
        <v>11386</v>
      </c>
      <c r="AH4153">
        <v>3670</v>
      </c>
      <c r="AI4153">
        <v>4152</v>
      </c>
      <c r="AJ4153" t="s">
        <v>11374</v>
      </c>
      <c r="AK4153" t="s">
        <v>12027</v>
      </c>
      <c r="AL4153" t="s">
        <v>12031</v>
      </c>
      <c r="AM4153" t="s">
        <v>11371</v>
      </c>
      <c r="AN4153">
        <v>1</v>
      </c>
      <c r="AO4153" s="10" t="s">
        <v>12047</v>
      </c>
      <c r="AP4153" t="str" cm="1">
        <f t="array" ref="AP4153">_xlfn.IFS(
  Table1[[#This Row],[Age]]&lt;=25, "18-25",
  Table1[[#This Row],[Age]]&lt;=35, "26-35",
  Table1[[#This Row],[Age]]&lt;=45, "36-45",
  Table1[[#This Row],[Age]]&lt;=60, "46-60",
  TRUE, "60+")</f>
        <v>36-45</v>
      </c>
    </row>
    <row r="4154" spans="1:42" x14ac:dyDescent="0.3">
      <c r="A4154">
        <v>4153</v>
      </c>
      <c r="B4154" t="s">
        <v>40</v>
      </c>
      <c r="C4154" t="s">
        <v>94</v>
      </c>
      <c r="D4154">
        <v>66</v>
      </c>
      <c r="E4154" t="s">
        <v>104</v>
      </c>
      <c r="F4154" t="s">
        <v>4260</v>
      </c>
      <c r="G4154" t="s">
        <v>5120</v>
      </c>
      <c r="H4154">
        <v>19458799006</v>
      </c>
      <c r="I4154" t="s">
        <v>6070</v>
      </c>
      <c r="J4154" t="s">
        <v>7292</v>
      </c>
      <c r="K4154">
        <v>8483.6200000000008</v>
      </c>
      <c r="L4154" s="12" t="s">
        <v>10528</v>
      </c>
      <c r="M4154" s="10" t="s">
        <v>11068</v>
      </c>
      <c r="N4154">
        <v>4153</v>
      </c>
      <c r="O4154">
        <v>45033</v>
      </c>
      <c r="P4154" t="s">
        <v>11402</v>
      </c>
      <c r="Q4154" s="16">
        <v>4307.1400000000003</v>
      </c>
      <c r="R4154">
        <v>4176.4799999999996</v>
      </c>
      <c r="S4154">
        <v>2</v>
      </c>
      <c r="T4154">
        <v>4153</v>
      </c>
      <c r="U4154">
        <v>29822.04</v>
      </c>
      <c r="V4154" t="s">
        <v>11411</v>
      </c>
      <c r="W4154">
        <v>3.94</v>
      </c>
      <c r="X4154">
        <v>48</v>
      </c>
      <c r="Y4154" t="s">
        <v>11729</v>
      </c>
      <c r="Z4154" t="s">
        <v>12010</v>
      </c>
      <c r="AA4154">
        <v>4153</v>
      </c>
      <c r="AB4154" t="s">
        <v>12016</v>
      </c>
      <c r="AC4154">
        <v>5498.36</v>
      </c>
      <c r="AD4154">
        <v>505.91</v>
      </c>
      <c r="AE4154">
        <v>25.3</v>
      </c>
      <c r="AF4154" t="s">
        <v>11111</v>
      </c>
      <c r="AG4154" t="s">
        <v>11151</v>
      </c>
      <c r="AH4154">
        <v>8729</v>
      </c>
      <c r="AI4154">
        <v>4153</v>
      </c>
      <c r="AJ4154" t="s">
        <v>11152</v>
      </c>
      <c r="AK4154" t="s">
        <v>12029</v>
      </c>
      <c r="AL4154" t="s">
        <v>12032</v>
      </c>
      <c r="AM4154" t="s">
        <v>11034</v>
      </c>
      <c r="AN4154">
        <v>1</v>
      </c>
      <c r="AO4154" s="10" t="s">
        <v>12037</v>
      </c>
      <c r="AP4154" t="str" cm="1">
        <f t="array" ref="AP4154">_xlfn.IFS(
  Table1[[#This Row],[Age]]&lt;=25, "18-25",
  Table1[[#This Row],[Age]]&lt;=35, "26-35",
  Table1[[#This Row],[Age]]&lt;=45, "36-45",
  Table1[[#This Row],[Age]]&lt;=60, "46-60",
  TRUE, "60+")</f>
        <v>60+</v>
      </c>
    </row>
    <row r="4155" spans="1:42" x14ac:dyDescent="0.3">
      <c r="A4155">
        <v>4154</v>
      </c>
      <c r="B4155" t="s">
        <v>17</v>
      </c>
      <c r="C4155" t="s">
        <v>99</v>
      </c>
      <c r="D4155">
        <v>54</v>
      </c>
      <c r="E4155" t="s">
        <v>106</v>
      </c>
      <c r="F4155" t="s">
        <v>4261</v>
      </c>
      <c r="G4155" t="s">
        <v>5145</v>
      </c>
      <c r="H4155">
        <v>19458799007</v>
      </c>
      <c r="I4155" t="s">
        <v>6020</v>
      </c>
      <c r="J4155" t="s">
        <v>7292</v>
      </c>
      <c r="K4155">
        <v>3328.68</v>
      </c>
      <c r="L4155" s="12" t="s">
        <v>10529</v>
      </c>
      <c r="M4155" s="10" t="s">
        <v>11091</v>
      </c>
      <c r="N4155">
        <v>4154</v>
      </c>
      <c r="O4155">
        <v>44976</v>
      </c>
      <c r="P4155" t="s">
        <v>11403</v>
      </c>
      <c r="Q4155" s="16">
        <v>4019.21</v>
      </c>
      <c r="R4155">
        <v>-690.53</v>
      </c>
      <c r="S4155">
        <v>30</v>
      </c>
      <c r="T4155">
        <v>4154</v>
      </c>
      <c r="U4155">
        <v>39220.050000000003</v>
      </c>
      <c r="V4155" t="s">
        <v>11412</v>
      </c>
      <c r="W4155">
        <v>5.23</v>
      </c>
      <c r="X4155">
        <v>60</v>
      </c>
      <c r="Y4155" t="s">
        <v>11905</v>
      </c>
      <c r="Z4155" t="s">
        <v>12011</v>
      </c>
      <c r="AA4155">
        <v>4154</v>
      </c>
      <c r="AB4155" t="s">
        <v>12016</v>
      </c>
      <c r="AC4155">
        <v>7787.87</v>
      </c>
      <c r="AD4155">
        <v>3856.71</v>
      </c>
      <c r="AE4155">
        <v>192.84</v>
      </c>
      <c r="AF4155" t="s">
        <v>11188</v>
      </c>
      <c r="AG4155" t="s">
        <v>11359</v>
      </c>
      <c r="AH4155">
        <v>9300</v>
      </c>
      <c r="AI4155">
        <v>4154</v>
      </c>
      <c r="AJ4155" t="s">
        <v>11284</v>
      </c>
      <c r="AK4155" t="s">
        <v>12028</v>
      </c>
      <c r="AL4155" t="s">
        <v>12031</v>
      </c>
      <c r="AM4155" t="s">
        <v>11097</v>
      </c>
      <c r="AN4155">
        <v>1</v>
      </c>
      <c r="AO4155" s="10" t="s">
        <v>12045</v>
      </c>
      <c r="AP4155" t="str" cm="1">
        <f t="array" ref="AP4155">_xlfn.IFS(
  Table1[[#This Row],[Age]]&lt;=25, "18-25",
  Table1[[#This Row],[Age]]&lt;=35, "26-35",
  Table1[[#This Row],[Age]]&lt;=45, "36-45",
  Table1[[#This Row],[Age]]&lt;=60, "46-60",
  TRUE, "60+")</f>
        <v>46-60</v>
      </c>
    </row>
    <row r="4156" spans="1:42" x14ac:dyDescent="0.3">
      <c r="A4156">
        <v>4155</v>
      </c>
      <c r="B4156" t="s">
        <v>17</v>
      </c>
      <c r="C4156" t="s">
        <v>68</v>
      </c>
      <c r="D4156">
        <v>21</v>
      </c>
      <c r="E4156" t="s">
        <v>106</v>
      </c>
      <c r="F4156" t="s">
        <v>4262</v>
      </c>
      <c r="G4156" t="s">
        <v>5128</v>
      </c>
      <c r="H4156">
        <v>19458799008</v>
      </c>
      <c r="I4156" t="s">
        <v>7151</v>
      </c>
      <c r="J4156" t="s">
        <v>7291</v>
      </c>
      <c r="K4156">
        <v>7382.42</v>
      </c>
      <c r="L4156" s="12" t="s">
        <v>10530</v>
      </c>
      <c r="M4156" s="10" t="s">
        <v>11059</v>
      </c>
      <c r="N4156">
        <v>4155</v>
      </c>
      <c r="O4156">
        <v>45287</v>
      </c>
      <c r="P4156" t="s">
        <v>11404</v>
      </c>
      <c r="Q4156" s="16">
        <v>1955.4</v>
      </c>
      <c r="R4156">
        <v>5427.02</v>
      </c>
      <c r="S4156">
        <v>81</v>
      </c>
      <c r="T4156">
        <v>4155</v>
      </c>
      <c r="U4156">
        <v>4294.9799999999996</v>
      </c>
      <c r="V4156" t="s">
        <v>11413</v>
      </c>
      <c r="W4156">
        <v>7.83</v>
      </c>
      <c r="X4156">
        <v>48</v>
      </c>
      <c r="Y4156" t="s">
        <v>11600</v>
      </c>
      <c r="Z4156" t="s">
        <v>12010</v>
      </c>
      <c r="AA4156">
        <v>4155</v>
      </c>
      <c r="AB4156" t="s">
        <v>12015</v>
      </c>
      <c r="AC4156">
        <v>9611.36</v>
      </c>
      <c r="AD4156">
        <v>2722.73</v>
      </c>
      <c r="AE4156">
        <v>136.13999999999999</v>
      </c>
      <c r="AF4156" t="s">
        <v>11302</v>
      </c>
      <c r="AG4156" t="s">
        <v>11296</v>
      </c>
      <c r="AH4156">
        <v>7748</v>
      </c>
      <c r="AI4156">
        <v>4155</v>
      </c>
      <c r="AJ4156" t="s">
        <v>11252</v>
      </c>
      <c r="AK4156" t="s">
        <v>12029</v>
      </c>
      <c r="AL4156" t="s">
        <v>12032</v>
      </c>
      <c r="AM4156" t="s">
        <v>11191</v>
      </c>
      <c r="AN4156">
        <v>1</v>
      </c>
      <c r="AO4156" s="10" t="s">
        <v>12036</v>
      </c>
      <c r="AP4156" t="str" cm="1">
        <f t="array" ref="AP4156">_xlfn.IFS(
  Table1[[#This Row],[Age]]&lt;=25, "18-25",
  Table1[[#This Row],[Age]]&lt;=35, "26-35",
  Table1[[#This Row],[Age]]&lt;=45, "36-45",
  Table1[[#This Row],[Age]]&lt;=60, "46-60",
  TRUE, "60+")</f>
        <v>18-25</v>
      </c>
    </row>
    <row r="4157" spans="1:42" x14ac:dyDescent="0.3">
      <c r="A4157">
        <v>4156</v>
      </c>
      <c r="B4157" t="s">
        <v>7</v>
      </c>
      <c r="C4157" t="s">
        <v>63</v>
      </c>
      <c r="D4157">
        <v>56</v>
      </c>
      <c r="E4157" t="s">
        <v>104</v>
      </c>
      <c r="F4157" t="s">
        <v>4263</v>
      </c>
      <c r="G4157" t="s">
        <v>5109</v>
      </c>
      <c r="H4157">
        <v>19458799009</v>
      </c>
      <c r="I4157" t="s">
        <v>6688</v>
      </c>
      <c r="J4157" t="s">
        <v>7292</v>
      </c>
      <c r="K4157">
        <v>1240.99</v>
      </c>
      <c r="L4157" s="12" t="s">
        <v>10531</v>
      </c>
      <c r="M4157" s="10" t="s">
        <v>11281</v>
      </c>
      <c r="N4157">
        <v>4156</v>
      </c>
      <c r="O4157">
        <v>44928</v>
      </c>
      <c r="P4157" t="s">
        <v>11403</v>
      </c>
      <c r="Q4157" s="16">
        <v>582.19000000000005</v>
      </c>
      <c r="R4157">
        <v>658.8</v>
      </c>
      <c r="S4157">
        <v>29</v>
      </c>
      <c r="T4157">
        <v>4156</v>
      </c>
      <c r="U4157">
        <v>21259.46</v>
      </c>
      <c r="V4157" t="s">
        <v>11412</v>
      </c>
      <c r="W4157">
        <v>3.14</v>
      </c>
      <c r="X4157">
        <v>36</v>
      </c>
      <c r="Y4157" t="s">
        <v>11672</v>
      </c>
      <c r="Z4157" t="s">
        <v>12012</v>
      </c>
      <c r="AA4157">
        <v>4156</v>
      </c>
      <c r="AB4157" t="s">
        <v>12017</v>
      </c>
      <c r="AC4157">
        <v>8935.2000000000007</v>
      </c>
      <c r="AD4157">
        <v>2710.64</v>
      </c>
      <c r="AE4157">
        <v>135.53</v>
      </c>
      <c r="AF4157" t="s">
        <v>11320</v>
      </c>
      <c r="AG4157" t="s">
        <v>11166</v>
      </c>
      <c r="AH4157">
        <v>5995</v>
      </c>
      <c r="AI4157">
        <v>4156</v>
      </c>
      <c r="AJ4157" t="s">
        <v>11237</v>
      </c>
      <c r="AK4157" t="s">
        <v>12027</v>
      </c>
      <c r="AL4157" t="s">
        <v>12032</v>
      </c>
      <c r="AM4157" t="s">
        <v>11139</v>
      </c>
      <c r="AN4157">
        <v>1</v>
      </c>
      <c r="AO4157" s="10" t="s">
        <v>12039</v>
      </c>
      <c r="AP4157" t="str" cm="1">
        <f t="array" ref="AP4157">_xlfn.IFS(
  Table1[[#This Row],[Age]]&lt;=25, "18-25",
  Table1[[#This Row],[Age]]&lt;=35, "26-35",
  Table1[[#This Row],[Age]]&lt;=45, "36-45",
  Table1[[#This Row],[Age]]&lt;=60, "46-60",
  TRUE, "60+")</f>
        <v>46-60</v>
      </c>
    </row>
    <row r="4158" spans="1:42" x14ac:dyDescent="0.3">
      <c r="A4158">
        <v>4157</v>
      </c>
      <c r="B4158" t="s">
        <v>26</v>
      </c>
      <c r="C4158" t="s">
        <v>100</v>
      </c>
      <c r="D4158">
        <v>24</v>
      </c>
      <c r="E4158" t="s">
        <v>106</v>
      </c>
      <c r="F4158" t="s">
        <v>4264</v>
      </c>
      <c r="G4158" t="s">
        <v>5122</v>
      </c>
      <c r="H4158">
        <v>19458799010</v>
      </c>
      <c r="I4158" t="s">
        <v>6921</v>
      </c>
      <c r="J4158" t="s">
        <v>7291</v>
      </c>
      <c r="K4158">
        <v>715.79</v>
      </c>
      <c r="L4158" s="12" t="s">
        <v>10532</v>
      </c>
      <c r="M4158" s="10" t="s">
        <v>11082</v>
      </c>
      <c r="N4158">
        <v>4157</v>
      </c>
      <c r="O4158">
        <v>44992</v>
      </c>
      <c r="P4158" t="s">
        <v>11403</v>
      </c>
      <c r="Q4158" s="16">
        <v>34.299999999999997</v>
      </c>
      <c r="R4158">
        <v>750.09</v>
      </c>
      <c r="S4158">
        <v>82</v>
      </c>
      <c r="T4158">
        <v>4157</v>
      </c>
      <c r="U4158">
        <v>16266.27</v>
      </c>
      <c r="V4158" t="s">
        <v>11411</v>
      </c>
      <c r="W4158">
        <v>7.45</v>
      </c>
      <c r="X4158">
        <v>60</v>
      </c>
      <c r="Y4158" t="s">
        <v>11681</v>
      </c>
      <c r="Z4158" t="s">
        <v>12011</v>
      </c>
      <c r="AA4158">
        <v>4157</v>
      </c>
      <c r="AB4158" t="s">
        <v>12017</v>
      </c>
      <c r="AC4158">
        <v>2909.62</v>
      </c>
      <c r="AD4158">
        <v>4248.4399999999996</v>
      </c>
      <c r="AE4158">
        <v>212.42</v>
      </c>
      <c r="AF4158" t="s">
        <v>11358</v>
      </c>
      <c r="AG4158" t="s">
        <v>11213</v>
      </c>
      <c r="AH4158">
        <v>4281</v>
      </c>
      <c r="AI4158">
        <v>4157</v>
      </c>
      <c r="AJ4158" t="s">
        <v>11197</v>
      </c>
      <c r="AK4158" t="s">
        <v>12028</v>
      </c>
      <c r="AL4158" t="s">
        <v>12032</v>
      </c>
      <c r="AM4158" t="s">
        <v>11144</v>
      </c>
      <c r="AN4158">
        <v>1</v>
      </c>
      <c r="AO4158" s="10" t="s">
        <v>12047</v>
      </c>
      <c r="AP4158" t="str" cm="1">
        <f t="array" ref="AP4158">_xlfn.IFS(
  Table1[[#This Row],[Age]]&lt;=25, "18-25",
  Table1[[#This Row],[Age]]&lt;=35, "26-35",
  Table1[[#This Row],[Age]]&lt;=45, "36-45",
  Table1[[#This Row],[Age]]&lt;=60, "46-60",
  TRUE, "60+")</f>
        <v>18-25</v>
      </c>
    </row>
    <row r="4159" spans="1:42" x14ac:dyDescent="0.3">
      <c r="A4159">
        <v>4158</v>
      </c>
      <c r="B4159" t="s">
        <v>13</v>
      </c>
      <c r="C4159" t="s">
        <v>86</v>
      </c>
      <c r="D4159">
        <v>24</v>
      </c>
      <c r="E4159" t="s">
        <v>106</v>
      </c>
      <c r="F4159" t="s">
        <v>4265</v>
      </c>
      <c r="G4159" t="s">
        <v>5144</v>
      </c>
      <c r="H4159">
        <v>19458799011</v>
      </c>
      <c r="I4159" t="s">
        <v>7117</v>
      </c>
      <c r="J4159" t="s">
        <v>7292</v>
      </c>
      <c r="K4159">
        <v>7402</v>
      </c>
      <c r="L4159" s="12" t="s">
        <v>10533</v>
      </c>
      <c r="M4159" s="10" t="s">
        <v>11388</v>
      </c>
      <c r="N4159">
        <v>4158</v>
      </c>
      <c r="O4159">
        <v>45284</v>
      </c>
      <c r="P4159" t="s">
        <v>11403</v>
      </c>
      <c r="Q4159" s="16">
        <v>471.31</v>
      </c>
      <c r="R4159">
        <v>6930.69</v>
      </c>
      <c r="S4159">
        <v>60</v>
      </c>
      <c r="T4159">
        <v>4158</v>
      </c>
      <c r="U4159">
        <v>44701.96</v>
      </c>
      <c r="V4159" t="s">
        <v>11413</v>
      </c>
      <c r="W4159">
        <v>7.85</v>
      </c>
      <c r="X4159">
        <v>60</v>
      </c>
      <c r="Y4159" t="s">
        <v>11448</v>
      </c>
      <c r="Z4159" t="s">
        <v>12010</v>
      </c>
      <c r="AA4159">
        <v>4158</v>
      </c>
      <c r="AB4159" t="s">
        <v>12017</v>
      </c>
      <c r="AC4159">
        <v>5145.87</v>
      </c>
      <c r="AD4159">
        <v>1215.69</v>
      </c>
      <c r="AE4159">
        <v>60.78</v>
      </c>
      <c r="AF4159" t="s">
        <v>11278</v>
      </c>
      <c r="AG4159" t="s">
        <v>11179</v>
      </c>
      <c r="AH4159">
        <v>8867</v>
      </c>
      <c r="AI4159">
        <v>4158</v>
      </c>
      <c r="AJ4159" t="s">
        <v>11122</v>
      </c>
      <c r="AK4159" t="s">
        <v>12028</v>
      </c>
      <c r="AL4159" t="s">
        <v>12031</v>
      </c>
      <c r="AM4159" t="s">
        <v>11284</v>
      </c>
      <c r="AN4159">
        <v>1</v>
      </c>
      <c r="AO4159" s="10" t="s">
        <v>12036</v>
      </c>
      <c r="AP4159" t="str" cm="1">
        <f t="array" ref="AP4159">_xlfn.IFS(
  Table1[[#This Row],[Age]]&lt;=25, "18-25",
  Table1[[#This Row],[Age]]&lt;=35, "26-35",
  Table1[[#This Row],[Age]]&lt;=45, "36-45",
  Table1[[#This Row],[Age]]&lt;=60, "46-60",
  TRUE, "60+")</f>
        <v>18-25</v>
      </c>
    </row>
    <row r="4160" spans="1:42" x14ac:dyDescent="0.3">
      <c r="A4160">
        <v>4159</v>
      </c>
      <c r="B4160" t="s">
        <v>47</v>
      </c>
      <c r="C4160" t="s">
        <v>89</v>
      </c>
      <c r="D4160">
        <v>66</v>
      </c>
      <c r="E4160" t="s">
        <v>104</v>
      </c>
      <c r="F4160" t="s">
        <v>4266</v>
      </c>
      <c r="G4160" t="s">
        <v>5146</v>
      </c>
      <c r="H4160">
        <v>19458799012</v>
      </c>
      <c r="I4160" t="s">
        <v>7152</v>
      </c>
      <c r="J4160" t="s">
        <v>7291</v>
      </c>
      <c r="K4160">
        <v>3747.14</v>
      </c>
      <c r="L4160" s="12" t="s">
        <v>10534</v>
      </c>
      <c r="M4160" s="10" t="s">
        <v>11091</v>
      </c>
      <c r="N4160">
        <v>4159</v>
      </c>
      <c r="O4160">
        <v>45097</v>
      </c>
      <c r="P4160" t="s">
        <v>11402</v>
      </c>
      <c r="Q4160" s="16">
        <v>782.17</v>
      </c>
      <c r="R4160">
        <v>2964.97</v>
      </c>
      <c r="S4160">
        <v>99</v>
      </c>
      <c r="T4160">
        <v>4159</v>
      </c>
      <c r="U4160">
        <v>13870.13</v>
      </c>
      <c r="V4160" t="s">
        <v>11413</v>
      </c>
      <c r="W4160">
        <v>8.77</v>
      </c>
      <c r="X4160">
        <v>60</v>
      </c>
      <c r="Y4160" t="s">
        <v>11764</v>
      </c>
      <c r="Z4160" t="s">
        <v>12011</v>
      </c>
      <c r="AA4160">
        <v>4159</v>
      </c>
      <c r="AB4160" t="s">
        <v>12017</v>
      </c>
      <c r="AC4160">
        <v>6232.89</v>
      </c>
      <c r="AD4160">
        <v>2533.69</v>
      </c>
      <c r="AE4160">
        <v>126.68</v>
      </c>
      <c r="AF4160" t="s">
        <v>11338</v>
      </c>
      <c r="AG4160" t="s">
        <v>11167</v>
      </c>
      <c r="AH4160">
        <v>1581</v>
      </c>
      <c r="AI4160">
        <v>4159</v>
      </c>
      <c r="AJ4160" t="s">
        <v>11358</v>
      </c>
      <c r="AK4160" t="s">
        <v>12028</v>
      </c>
      <c r="AL4160" t="s">
        <v>12031</v>
      </c>
      <c r="AM4160" t="s">
        <v>11209</v>
      </c>
      <c r="AN4160">
        <v>1</v>
      </c>
      <c r="AO4160" s="10" t="s">
        <v>12043</v>
      </c>
      <c r="AP4160" t="str" cm="1">
        <f t="array" ref="AP4160">_xlfn.IFS(
  Table1[[#This Row],[Age]]&lt;=25, "18-25",
  Table1[[#This Row],[Age]]&lt;=35, "26-35",
  Table1[[#This Row],[Age]]&lt;=45, "36-45",
  Table1[[#This Row],[Age]]&lt;=60, "46-60",
  TRUE, "60+")</f>
        <v>60+</v>
      </c>
    </row>
    <row r="4161" spans="1:42" x14ac:dyDescent="0.3">
      <c r="A4161">
        <v>4160</v>
      </c>
      <c r="B4161" t="s">
        <v>12</v>
      </c>
      <c r="C4161" t="s">
        <v>55</v>
      </c>
      <c r="D4161">
        <v>42</v>
      </c>
      <c r="E4161" t="s">
        <v>104</v>
      </c>
      <c r="F4161" t="s">
        <v>4267</v>
      </c>
      <c r="G4161" t="s">
        <v>5135</v>
      </c>
      <c r="H4161">
        <v>19458799013</v>
      </c>
      <c r="I4161" t="s">
        <v>5608</v>
      </c>
      <c r="J4161" t="s">
        <v>7292</v>
      </c>
      <c r="K4161">
        <v>3990.65</v>
      </c>
      <c r="L4161" s="12" t="s">
        <v>10535</v>
      </c>
      <c r="M4161" s="10" t="s">
        <v>11398</v>
      </c>
      <c r="N4161">
        <v>4160</v>
      </c>
      <c r="O4161">
        <v>45141</v>
      </c>
      <c r="P4161" t="s">
        <v>11402</v>
      </c>
      <c r="Q4161" s="16">
        <v>3292.38</v>
      </c>
      <c r="R4161">
        <v>7283.03</v>
      </c>
      <c r="S4161">
        <v>17</v>
      </c>
      <c r="T4161">
        <v>4160</v>
      </c>
      <c r="U4161">
        <v>47269.75</v>
      </c>
      <c r="V4161" t="s">
        <v>11413</v>
      </c>
      <c r="W4161">
        <v>1.21</v>
      </c>
      <c r="X4161">
        <v>12</v>
      </c>
      <c r="Y4161" t="s">
        <v>7396</v>
      </c>
      <c r="Z4161" t="s">
        <v>12011</v>
      </c>
      <c r="AA4161">
        <v>4160</v>
      </c>
      <c r="AB4161" t="s">
        <v>12015</v>
      </c>
      <c r="AC4161">
        <v>3924.2</v>
      </c>
      <c r="AD4161">
        <v>3700.89</v>
      </c>
      <c r="AE4161">
        <v>185.04</v>
      </c>
      <c r="AF4161" t="s">
        <v>11311</v>
      </c>
      <c r="AG4161" t="s">
        <v>11034</v>
      </c>
      <c r="AH4161">
        <v>6804</v>
      </c>
      <c r="AI4161">
        <v>4160</v>
      </c>
      <c r="AJ4161" t="s">
        <v>11181</v>
      </c>
      <c r="AK4161" t="s">
        <v>12029</v>
      </c>
      <c r="AL4161" t="s">
        <v>12031</v>
      </c>
      <c r="AM4161" t="s">
        <v>11205</v>
      </c>
      <c r="AN4161">
        <v>1</v>
      </c>
      <c r="AO4161" s="10" t="s">
        <v>12041</v>
      </c>
      <c r="AP4161" t="str" cm="1">
        <f t="array" ref="AP4161">_xlfn.IFS(
  Table1[[#This Row],[Age]]&lt;=25, "18-25",
  Table1[[#This Row],[Age]]&lt;=35, "26-35",
  Table1[[#This Row],[Age]]&lt;=45, "36-45",
  Table1[[#This Row],[Age]]&lt;=60, "46-60",
  TRUE, "60+")</f>
        <v>36-45</v>
      </c>
    </row>
    <row r="4162" spans="1:42" x14ac:dyDescent="0.3">
      <c r="A4162">
        <v>4161</v>
      </c>
      <c r="B4162" t="s">
        <v>7</v>
      </c>
      <c r="C4162" t="s">
        <v>84</v>
      </c>
      <c r="D4162">
        <v>32</v>
      </c>
      <c r="E4162" t="s">
        <v>105</v>
      </c>
      <c r="F4162" t="s">
        <v>4268</v>
      </c>
      <c r="G4162" t="s">
        <v>5130</v>
      </c>
      <c r="H4162">
        <v>19458799014</v>
      </c>
      <c r="I4162" t="s">
        <v>5841</v>
      </c>
      <c r="J4162" t="s">
        <v>7291</v>
      </c>
      <c r="K4162">
        <v>5784.11</v>
      </c>
      <c r="L4162" s="12" t="s">
        <v>10536</v>
      </c>
      <c r="M4162" s="10" t="s">
        <v>11052</v>
      </c>
      <c r="N4162">
        <v>4161</v>
      </c>
      <c r="O4162">
        <v>45064</v>
      </c>
      <c r="P4162" t="s">
        <v>11403</v>
      </c>
      <c r="Q4162" s="16">
        <v>1105.8599999999999</v>
      </c>
      <c r="R4162">
        <v>6889.97</v>
      </c>
      <c r="S4162">
        <v>56</v>
      </c>
      <c r="T4162">
        <v>4161</v>
      </c>
      <c r="U4162">
        <v>41591.72</v>
      </c>
      <c r="V4162" t="s">
        <v>11413</v>
      </c>
      <c r="W4162">
        <v>2.02</v>
      </c>
      <c r="X4162">
        <v>36</v>
      </c>
      <c r="Y4162" t="s">
        <v>9287</v>
      </c>
      <c r="Z4162" t="s">
        <v>12010</v>
      </c>
      <c r="AA4162">
        <v>4161</v>
      </c>
      <c r="AB4162" t="s">
        <v>12015</v>
      </c>
      <c r="AC4162">
        <v>3865.09</v>
      </c>
      <c r="AD4162">
        <v>4557.92</v>
      </c>
      <c r="AE4162">
        <v>227.9</v>
      </c>
      <c r="AF4162" t="s">
        <v>11229</v>
      </c>
      <c r="AG4162" t="s">
        <v>11061</v>
      </c>
      <c r="AH4162">
        <v>1206</v>
      </c>
      <c r="AI4162">
        <v>4161</v>
      </c>
      <c r="AJ4162" t="s">
        <v>11345</v>
      </c>
      <c r="AK4162" t="s">
        <v>12027</v>
      </c>
      <c r="AL4162" t="s">
        <v>12031</v>
      </c>
      <c r="AM4162" t="s">
        <v>11085</v>
      </c>
      <c r="AN4162">
        <v>1</v>
      </c>
      <c r="AO4162" s="10" t="s">
        <v>12046</v>
      </c>
      <c r="AP4162" t="str" cm="1">
        <f t="array" ref="AP4162">_xlfn.IFS(
  Table1[[#This Row],[Age]]&lt;=25, "18-25",
  Table1[[#This Row],[Age]]&lt;=35, "26-35",
  Table1[[#This Row],[Age]]&lt;=45, "36-45",
  Table1[[#This Row],[Age]]&lt;=60, "46-60",
  TRUE, "60+")</f>
        <v>26-35</v>
      </c>
    </row>
    <row r="4163" spans="1:42" x14ac:dyDescent="0.3">
      <c r="A4163">
        <v>4162</v>
      </c>
      <c r="B4163" t="s">
        <v>5</v>
      </c>
      <c r="C4163" t="s">
        <v>91</v>
      </c>
      <c r="D4163">
        <v>24</v>
      </c>
      <c r="E4163" t="s">
        <v>105</v>
      </c>
      <c r="F4163" t="s">
        <v>4269</v>
      </c>
      <c r="G4163" t="s">
        <v>5144</v>
      </c>
      <c r="H4163">
        <v>19458799015</v>
      </c>
      <c r="I4163" t="s">
        <v>7153</v>
      </c>
      <c r="J4163" t="s">
        <v>7291</v>
      </c>
      <c r="K4163">
        <v>9870.01</v>
      </c>
      <c r="L4163" s="12" t="s">
        <v>10537</v>
      </c>
      <c r="M4163" s="10" t="s">
        <v>11202</v>
      </c>
      <c r="N4163">
        <v>4162</v>
      </c>
      <c r="O4163">
        <v>45291</v>
      </c>
      <c r="P4163" t="s">
        <v>11402</v>
      </c>
      <c r="Q4163" s="16">
        <v>3177.78</v>
      </c>
      <c r="R4163">
        <v>13047.79</v>
      </c>
      <c r="S4163">
        <v>86</v>
      </c>
      <c r="T4163">
        <v>4162</v>
      </c>
      <c r="U4163">
        <v>5907.79</v>
      </c>
      <c r="V4163" t="s">
        <v>11411</v>
      </c>
      <c r="W4163">
        <v>9.59</v>
      </c>
      <c r="X4163">
        <v>12</v>
      </c>
      <c r="Y4163" t="s">
        <v>11956</v>
      </c>
      <c r="Z4163" t="s">
        <v>12011</v>
      </c>
      <c r="AA4163">
        <v>4162</v>
      </c>
      <c r="AB4163" t="s">
        <v>12015</v>
      </c>
      <c r="AC4163">
        <v>2666.93</v>
      </c>
      <c r="AD4163">
        <v>4250.76</v>
      </c>
      <c r="AE4163">
        <v>212.54</v>
      </c>
      <c r="AF4163" t="s">
        <v>11299</v>
      </c>
      <c r="AG4163" t="s">
        <v>11201</v>
      </c>
      <c r="AH4163">
        <v>6050</v>
      </c>
      <c r="AI4163">
        <v>4162</v>
      </c>
      <c r="AJ4163" t="s">
        <v>11220</v>
      </c>
      <c r="AK4163" t="s">
        <v>12029</v>
      </c>
      <c r="AL4163" t="s">
        <v>12031</v>
      </c>
      <c r="AM4163" t="s">
        <v>11142</v>
      </c>
      <c r="AN4163">
        <v>1</v>
      </c>
      <c r="AO4163" s="10" t="s">
        <v>12036</v>
      </c>
      <c r="AP4163" t="str" cm="1">
        <f t="array" ref="AP4163">_xlfn.IFS(
  Table1[[#This Row],[Age]]&lt;=25, "18-25",
  Table1[[#This Row],[Age]]&lt;=35, "26-35",
  Table1[[#This Row],[Age]]&lt;=45, "36-45",
  Table1[[#This Row],[Age]]&lt;=60, "46-60",
  TRUE, "60+")</f>
        <v>18-25</v>
      </c>
    </row>
    <row r="4164" spans="1:42" x14ac:dyDescent="0.3">
      <c r="A4164">
        <v>4163</v>
      </c>
      <c r="B4164" t="s">
        <v>38</v>
      </c>
      <c r="C4164" t="s">
        <v>85</v>
      </c>
      <c r="D4164">
        <v>64</v>
      </c>
      <c r="E4164" t="s">
        <v>106</v>
      </c>
      <c r="F4164" t="s">
        <v>4270</v>
      </c>
      <c r="G4164" t="s">
        <v>5131</v>
      </c>
      <c r="H4164">
        <v>19458799016</v>
      </c>
      <c r="I4164" t="s">
        <v>6287</v>
      </c>
      <c r="J4164" t="s">
        <v>7291</v>
      </c>
      <c r="K4164">
        <v>1797.95</v>
      </c>
      <c r="L4164" s="12" t="s">
        <v>10538</v>
      </c>
      <c r="M4164" s="10" t="s">
        <v>11158</v>
      </c>
      <c r="N4164">
        <v>4163</v>
      </c>
      <c r="O4164">
        <v>45107</v>
      </c>
      <c r="P4164" t="s">
        <v>11402</v>
      </c>
      <c r="Q4164" s="16">
        <v>1648.33</v>
      </c>
      <c r="R4164">
        <v>149.62</v>
      </c>
      <c r="S4164">
        <v>51</v>
      </c>
      <c r="T4164">
        <v>4163</v>
      </c>
      <c r="U4164">
        <v>24551.25</v>
      </c>
      <c r="V4164" t="s">
        <v>11411</v>
      </c>
      <c r="W4164">
        <v>2.13</v>
      </c>
      <c r="X4164">
        <v>24</v>
      </c>
      <c r="Y4164" t="s">
        <v>11690</v>
      </c>
      <c r="Z4164" t="s">
        <v>12010</v>
      </c>
      <c r="AA4164">
        <v>4163</v>
      </c>
      <c r="AB4164" t="s">
        <v>12016</v>
      </c>
      <c r="AC4164">
        <v>1453.65</v>
      </c>
      <c r="AD4164">
        <v>3865.03</v>
      </c>
      <c r="AE4164">
        <v>193.25</v>
      </c>
      <c r="AF4164" t="s">
        <v>11205</v>
      </c>
      <c r="AG4164" t="s">
        <v>11290</v>
      </c>
      <c r="AH4164">
        <v>5584</v>
      </c>
      <c r="AI4164">
        <v>4163</v>
      </c>
      <c r="AJ4164" t="s">
        <v>11393</v>
      </c>
      <c r="AK4164" t="s">
        <v>12027</v>
      </c>
      <c r="AL4164" t="s">
        <v>12031</v>
      </c>
      <c r="AM4164" t="s">
        <v>11294</v>
      </c>
      <c r="AN4164">
        <v>1</v>
      </c>
      <c r="AO4164" s="10" t="s">
        <v>12043</v>
      </c>
      <c r="AP4164" t="str" cm="1">
        <f t="array" ref="AP4164">_xlfn.IFS(
  Table1[[#This Row],[Age]]&lt;=25, "18-25",
  Table1[[#This Row],[Age]]&lt;=35, "26-35",
  Table1[[#This Row],[Age]]&lt;=45, "36-45",
  Table1[[#This Row],[Age]]&lt;=60, "46-60",
  TRUE, "60+")</f>
        <v>60+</v>
      </c>
    </row>
    <row r="4165" spans="1:42" x14ac:dyDescent="0.3">
      <c r="A4165">
        <v>4164</v>
      </c>
      <c r="B4165" t="s">
        <v>49</v>
      </c>
      <c r="C4165" t="s">
        <v>56</v>
      </c>
      <c r="D4165">
        <v>69</v>
      </c>
      <c r="E4165" t="s">
        <v>104</v>
      </c>
      <c r="F4165" t="s">
        <v>4271</v>
      </c>
      <c r="G4165" t="s">
        <v>5109</v>
      </c>
      <c r="H4165">
        <v>19458799017</v>
      </c>
      <c r="I4165" t="s">
        <v>5640</v>
      </c>
      <c r="J4165" t="s">
        <v>7292</v>
      </c>
      <c r="K4165">
        <v>3068.56</v>
      </c>
      <c r="L4165" s="12" t="s">
        <v>10539</v>
      </c>
      <c r="M4165" s="10" t="s">
        <v>11076</v>
      </c>
      <c r="N4165">
        <v>4164</v>
      </c>
      <c r="O4165">
        <v>45274</v>
      </c>
      <c r="P4165" t="s">
        <v>11404</v>
      </c>
      <c r="Q4165" s="16">
        <v>4476.3100000000004</v>
      </c>
      <c r="R4165">
        <v>-1407.75</v>
      </c>
      <c r="S4165">
        <v>25</v>
      </c>
      <c r="T4165">
        <v>4164</v>
      </c>
      <c r="U4165">
        <v>32801.07</v>
      </c>
      <c r="V4165" t="s">
        <v>11412</v>
      </c>
      <c r="W4165">
        <v>5.39</v>
      </c>
      <c r="X4165">
        <v>60</v>
      </c>
      <c r="Y4165" t="s">
        <v>11881</v>
      </c>
      <c r="Z4165" t="s">
        <v>12010</v>
      </c>
      <c r="AA4165">
        <v>4164</v>
      </c>
      <c r="AB4165" t="s">
        <v>12017</v>
      </c>
      <c r="AC4165">
        <v>8008.04</v>
      </c>
      <c r="AD4165">
        <v>4368.84</v>
      </c>
      <c r="AE4165">
        <v>218.44</v>
      </c>
      <c r="AF4165" t="s">
        <v>11037</v>
      </c>
      <c r="AG4165" t="s">
        <v>11384</v>
      </c>
      <c r="AH4165">
        <v>1446</v>
      </c>
      <c r="AI4165">
        <v>4164</v>
      </c>
      <c r="AJ4165" t="s">
        <v>11041</v>
      </c>
      <c r="AK4165" t="s">
        <v>12027</v>
      </c>
      <c r="AL4165" t="s">
        <v>12032</v>
      </c>
      <c r="AM4165" t="s">
        <v>11224</v>
      </c>
      <c r="AN4165">
        <v>1</v>
      </c>
      <c r="AO4165" s="10" t="s">
        <v>12036</v>
      </c>
      <c r="AP4165" t="str" cm="1">
        <f t="array" ref="AP4165">_xlfn.IFS(
  Table1[[#This Row],[Age]]&lt;=25, "18-25",
  Table1[[#This Row],[Age]]&lt;=35, "26-35",
  Table1[[#This Row],[Age]]&lt;=45, "36-45",
  Table1[[#This Row],[Age]]&lt;=60, "46-60",
  TRUE, "60+")</f>
        <v>60+</v>
      </c>
    </row>
    <row r="4166" spans="1:42" x14ac:dyDescent="0.3">
      <c r="A4166">
        <v>4165</v>
      </c>
      <c r="B4166" t="s">
        <v>23</v>
      </c>
      <c r="C4166" t="s">
        <v>92</v>
      </c>
      <c r="D4166">
        <v>21</v>
      </c>
      <c r="E4166" t="s">
        <v>105</v>
      </c>
      <c r="F4166" t="s">
        <v>4272</v>
      </c>
      <c r="G4166" t="s">
        <v>5141</v>
      </c>
      <c r="H4166">
        <v>19458799018</v>
      </c>
      <c r="I4166" t="s">
        <v>5774</v>
      </c>
      <c r="J4166" t="s">
        <v>7292</v>
      </c>
      <c r="K4166">
        <v>6522.17</v>
      </c>
      <c r="L4166" s="12" t="s">
        <v>9651</v>
      </c>
      <c r="M4166" s="10" t="s">
        <v>11224</v>
      </c>
      <c r="N4166">
        <v>4165</v>
      </c>
      <c r="O4166">
        <v>45137</v>
      </c>
      <c r="P4166" t="s">
        <v>11402</v>
      </c>
      <c r="Q4166" s="16">
        <v>2350.69</v>
      </c>
      <c r="R4166">
        <v>4171.4799999999996</v>
      </c>
      <c r="S4166">
        <v>84</v>
      </c>
      <c r="T4166">
        <v>4165</v>
      </c>
      <c r="U4166">
        <v>30060.52</v>
      </c>
      <c r="V4166" t="s">
        <v>11413</v>
      </c>
      <c r="W4166">
        <v>2.5</v>
      </c>
      <c r="X4166">
        <v>60</v>
      </c>
      <c r="Y4166" t="s">
        <v>11846</v>
      </c>
      <c r="Z4166" t="s">
        <v>12012</v>
      </c>
      <c r="AA4166">
        <v>4165</v>
      </c>
      <c r="AB4166" t="s">
        <v>12016</v>
      </c>
      <c r="AC4166">
        <v>5031.17</v>
      </c>
      <c r="AD4166">
        <v>1338.82</v>
      </c>
      <c r="AE4166">
        <v>66.94</v>
      </c>
      <c r="AF4166" t="s">
        <v>11123</v>
      </c>
      <c r="AG4166" t="s">
        <v>11275</v>
      </c>
      <c r="AH4166">
        <v>5058</v>
      </c>
      <c r="AI4166">
        <v>4165</v>
      </c>
      <c r="AJ4166" t="s">
        <v>11329</v>
      </c>
      <c r="AK4166" t="s">
        <v>12028</v>
      </c>
      <c r="AL4166" t="s">
        <v>12031</v>
      </c>
      <c r="AM4166" t="s">
        <v>11074</v>
      </c>
      <c r="AN4166">
        <v>1</v>
      </c>
      <c r="AO4166" s="10" t="s">
        <v>12038</v>
      </c>
      <c r="AP4166" t="str" cm="1">
        <f t="array" ref="AP4166">_xlfn.IFS(
  Table1[[#This Row],[Age]]&lt;=25, "18-25",
  Table1[[#This Row],[Age]]&lt;=35, "26-35",
  Table1[[#This Row],[Age]]&lt;=45, "36-45",
  Table1[[#This Row],[Age]]&lt;=60, "46-60",
  TRUE, "60+")</f>
        <v>18-25</v>
      </c>
    </row>
    <row r="4167" spans="1:42" x14ac:dyDescent="0.3">
      <c r="A4167">
        <v>4166</v>
      </c>
      <c r="B4167" t="s">
        <v>42</v>
      </c>
      <c r="C4167" t="s">
        <v>69</v>
      </c>
      <c r="D4167">
        <v>51</v>
      </c>
      <c r="E4167" t="s">
        <v>106</v>
      </c>
      <c r="F4167" t="s">
        <v>4273</v>
      </c>
      <c r="G4167" t="s">
        <v>5134</v>
      </c>
      <c r="H4167">
        <v>19458799019</v>
      </c>
      <c r="I4167" t="s">
        <v>6943</v>
      </c>
      <c r="J4167" t="s">
        <v>7292</v>
      </c>
      <c r="K4167">
        <v>7039.54</v>
      </c>
      <c r="L4167" s="12" t="s">
        <v>10540</v>
      </c>
      <c r="M4167" s="10" t="s">
        <v>11200</v>
      </c>
      <c r="N4167">
        <v>4166</v>
      </c>
      <c r="O4167">
        <v>45210</v>
      </c>
      <c r="P4167" t="s">
        <v>11402</v>
      </c>
      <c r="Q4167" s="16">
        <v>3367.52</v>
      </c>
      <c r="R4167">
        <v>10407.06</v>
      </c>
      <c r="S4167">
        <v>16</v>
      </c>
      <c r="T4167">
        <v>4166</v>
      </c>
      <c r="U4167">
        <v>34282.29</v>
      </c>
      <c r="V4167" t="s">
        <v>11412</v>
      </c>
      <c r="W4167">
        <v>8.31</v>
      </c>
      <c r="X4167">
        <v>60</v>
      </c>
      <c r="Y4167" t="s">
        <v>11452</v>
      </c>
      <c r="Z4167" t="s">
        <v>12011</v>
      </c>
      <c r="AA4167">
        <v>4166</v>
      </c>
      <c r="AB4167" t="s">
        <v>12015</v>
      </c>
      <c r="AC4167">
        <v>8846.3700000000008</v>
      </c>
      <c r="AD4167">
        <v>2229.4299999999998</v>
      </c>
      <c r="AE4167">
        <v>111.47</v>
      </c>
      <c r="AF4167" t="s">
        <v>11342</v>
      </c>
      <c r="AG4167" t="s">
        <v>11156</v>
      </c>
      <c r="AH4167">
        <v>2629</v>
      </c>
      <c r="AI4167">
        <v>4166</v>
      </c>
      <c r="AJ4167" t="s">
        <v>11041</v>
      </c>
      <c r="AK4167" t="s">
        <v>12028</v>
      </c>
      <c r="AL4167" t="s">
        <v>12031</v>
      </c>
      <c r="AM4167" t="s">
        <v>11157</v>
      </c>
      <c r="AN4167">
        <v>1</v>
      </c>
      <c r="AO4167" s="10" t="s">
        <v>12044</v>
      </c>
      <c r="AP4167" t="str" cm="1">
        <f t="array" ref="AP4167">_xlfn.IFS(
  Table1[[#This Row],[Age]]&lt;=25, "18-25",
  Table1[[#This Row],[Age]]&lt;=35, "26-35",
  Table1[[#This Row],[Age]]&lt;=45, "36-45",
  Table1[[#This Row],[Age]]&lt;=60, "46-60",
  TRUE, "60+")</f>
        <v>46-60</v>
      </c>
    </row>
    <row r="4168" spans="1:42" x14ac:dyDescent="0.3">
      <c r="A4168">
        <v>4167</v>
      </c>
      <c r="B4168" t="s">
        <v>17</v>
      </c>
      <c r="C4168" t="s">
        <v>73</v>
      </c>
      <c r="D4168">
        <v>62</v>
      </c>
      <c r="E4168" t="s">
        <v>106</v>
      </c>
      <c r="F4168" t="s">
        <v>4274</v>
      </c>
      <c r="G4168" t="s">
        <v>5142</v>
      </c>
      <c r="H4168">
        <v>19458799020</v>
      </c>
      <c r="I4168" t="s">
        <v>7154</v>
      </c>
      <c r="J4168" t="s">
        <v>7291</v>
      </c>
      <c r="K4168">
        <v>7090.84</v>
      </c>
      <c r="L4168" s="12" t="s">
        <v>7310</v>
      </c>
      <c r="M4168" s="10" t="s">
        <v>11353</v>
      </c>
      <c r="N4168">
        <v>4167</v>
      </c>
      <c r="O4168">
        <v>44928</v>
      </c>
      <c r="P4168" t="s">
        <v>11402</v>
      </c>
      <c r="Q4168" s="16">
        <v>2310.12</v>
      </c>
      <c r="R4168">
        <v>4780.72</v>
      </c>
      <c r="S4168">
        <v>25</v>
      </c>
      <c r="T4168">
        <v>4167</v>
      </c>
      <c r="U4168">
        <v>21889.02</v>
      </c>
      <c r="V4168" t="s">
        <v>11413</v>
      </c>
      <c r="W4168">
        <v>1.87</v>
      </c>
      <c r="X4168">
        <v>36</v>
      </c>
      <c r="Y4168" t="s">
        <v>11503</v>
      </c>
      <c r="Z4168" t="s">
        <v>12011</v>
      </c>
      <c r="AA4168">
        <v>4167</v>
      </c>
      <c r="AB4168" t="s">
        <v>12015</v>
      </c>
      <c r="AC4168">
        <v>2727.66</v>
      </c>
      <c r="AD4168">
        <v>4899.3599999999997</v>
      </c>
      <c r="AE4168">
        <v>244.97</v>
      </c>
      <c r="AF4168" t="s">
        <v>11182</v>
      </c>
      <c r="AG4168" t="s">
        <v>11073</v>
      </c>
      <c r="AH4168">
        <v>692</v>
      </c>
      <c r="AI4168">
        <v>4167</v>
      </c>
      <c r="AJ4168" t="s">
        <v>11100</v>
      </c>
      <c r="AK4168" t="s">
        <v>12029</v>
      </c>
      <c r="AL4168" t="s">
        <v>12031</v>
      </c>
      <c r="AM4168" t="s">
        <v>11321</v>
      </c>
      <c r="AN4168">
        <v>1</v>
      </c>
      <c r="AO4168" s="10" t="s">
        <v>12039</v>
      </c>
      <c r="AP4168" t="str" cm="1">
        <f t="array" ref="AP4168">_xlfn.IFS(
  Table1[[#This Row],[Age]]&lt;=25, "18-25",
  Table1[[#This Row],[Age]]&lt;=35, "26-35",
  Table1[[#This Row],[Age]]&lt;=45, "36-45",
  Table1[[#This Row],[Age]]&lt;=60, "46-60",
  TRUE, "60+")</f>
        <v>60+</v>
      </c>
    </row>
    <row r="4169" spans="1:42" x14ac:dyDescent="0.3">
      <c r="A4169">
        <v>4168</v>
      </c>
      <c r="B4169" t="s">
        <v>28</v>
      </c>
      <c r="C4169" t="s">
        <v>78</v>
      </c>
      <c r="D4169">
        <v>61</v>
      </c>
      <c r="E4169" t="s">
        <v>106</v>
      </c>
      <c r="F4169" t="s">
        <v>4275</v>
      </c>
      <c r="G4169" t="s">
        <v>5133</v>
      </c>
      <c r="H4169">
        <v>19458799021</v>
      </c>
      <c r="I4169" t="s">
        <v>7067</v>
      </c>
      <c r="J4169" t="s">
        <v>7291</v>
      </c>
      <c r="K4169">
        <v>5994.51</v>
      </c>
      <c r="L4169" s="12" t="s">
        <v>10139</v>
      </c>
      <c r="M4169" s="10" t="s">
        <v>11118</v>
      </c>
      <c r="N4169">
        <v>4168</v>
      </c>
      <c r="O4169">
        <v>45083</v>
      </c>
      <c r="P4169" t="s">
        <v>11403</v>
      </c>
      <c r="Q4169" s="16">
        <v>4563.57</v>
      </c>
      <c r="R4169">
        <v>1430.94</v>
      </c>
      <c r="S4169">
        <v>15</v>
      </c>
      <c r="T4169">
        <v>4168</v>
      </c>
      <c r="U4169">
        <v>45332.39</v>
      </c>
      <c r="V4169" t="s">
        <v>11412</v>
      </c>
      <c r="W4169">
        <v>1.77</v>
      </c>
      <c r="X4169">
        <v>60</v>
      </c>
      <c r="Y4169" t="s">
        <v>11899</v>
      </c>
      <c r="Z4169" t="s">
        <v>12011</v>
      </c>
      <c r="AA4169">
        <v>4168</v>
      </c>
      <c r="AB4169" t="s">
        <v>12016</v>
      </c>
      <c r="AC4169">
        <v>4342.0200000000004</v>
      </c>
      <c r="AD4169">
        <v>75.239999999999995</v>
      </c>
      <c r="AE4169">
        <v>3.76</v>
      </c>
      <c r="AF4169" t="s">
        <v>11134</v>
      </c>
      <c r="AG4169" t="s">
        <v>11248</v>
      </c>
      <c r="AH4169">
        <v>8843</v>
      </c>
      <c r="AI4169">
        <v>4168</v>
      </c>
      <c r="AJ4169" t="s">
        <v>11054</v>
      </c>
      <c r="AK4169" t="s">
        <v>12029</v>
      </c>
      <c r="AL4169" t="s">
        <v>12031</v>
      </c>
      <c r="AM4169" t="s">
        <v>11192</v>
      </c>
      <c r="AN4169">
        <v>1</v>
      </c>
      <c r="AO4169" s="10" t="s">
        <v>12043</v>
      </c>
      <c r="AP4169" t="str" cm="1">
        <f t="array" ref="AP4169">_xlfn.IFS(
  Table1[[#This Row],[Age]]&lt;=25, "18-25",
  Table1[[#This Row],[Age]]&lt;=35, "26-35",
  Table1[[#This Row],[Age]]&lt;=45, "36-45",
  Table1[[#This Row],[Age]]&lt;=60, "46-60",
  TRUE, "60+")</f>
        <v>60+</v>
      </c>
    </row>
    <row r="4170" spans="1:42" x14ac:dyDescent="0.3">
      <c r="A4170">
        <v>4169</v>
      </c>
      <c r="B4170" t="s">
        <v>42</v>
      </c>
      <c r="C4170" t="s">
        <v>57</v>
      </c>
      <c r="D4170">
        <v>59</v>
      </c>
      <c r="E4170" t="s">
        <v>106</v>
      </c>
      <c r="F4170" t="s">
        <v>4276</v>
      </c>
      <c r="G4170" t="s">
        <v>5117</v>
      </c>
      <c r="H4170">
        <v>19458799022</v>
      </c>
      <c r="I4170" t="s">
        <v>6256</v>
      </c>
      <c r="J4170" t="s">
        <v>7291</v>
      </c>
      <c r="K4170">
        <v>5924.01</v>
      </c>
      <c r="L4170" s="12" t="s">
        <v>7729</v>
      </c>
      <c r="M4170" s="10" t="s">
        <v>11352</v>
      </c>
      <c r="N4170">
        <v>4169</v>
      </c>
      <c r="O4170">
        <v>45234</v>
      </c>
      <c r="P4170" t="s">
        <v>11403</v>
      </c>
      <c r="Q4170" s="16">
        <v>3440.18</v>
      </c>
      <c r="R4170">
        <v>2483.83</v>
      </c>
      <c r="S4170">
        <v>79</v>
      </c>
      <c r="T4170">
        <v>4169</v>
      </c>
      <c r="U4170">
        <v>14247.68</v>
      </c>
      <c r="V4170" t="s">
        <v>11412</v>
      </c>
      <c r="W4170">
        <v>5.54</v>
      </c>
      <c r="X4170">
        <v>36</v>
      </c>
      <c r="Y4170" t="s">
        <v>11925</v>
      </c>
      <c r="Z4170" t="s">
        <v>12011</v>
      </c>
      <c r="AA4170">
        <v>4169</v>
      </c>
      <c r="AB4170" t="s">
        <v>12016</v>
      </c>
      <c r="AC4170">
        <v>4198.09</v>
      </c>
      <c r="AD4170">
        <v>4950.2299999999996</v>
      </c>
      <c r="AE4170">
        <v>247.51</v>
      </c>
      <c r="AF4170" t="s">
        <v>11133</v>
      </c>
      <c r="AG4170" t="s">
        <v>11100</v>
      </c>
      <c r="AH4170">
        <v>9947</v>
      </c>
      <c r="AI4170">
        <v>4169</v>
      </c>
      <c r="AJ4170" t="s">
        <v>11228</v>
      </c>
      <c r="AK4170" t="s">
        <v>12027</v>
      </c>
      <c r="AL4170" t="s">
        <v>12031</v>
      </c>
      <c r="AM4170" t="s">
        <v>11294</v>
      </c>
      <c r="AN4170">
        <v>1</v>
      </c>
      <c r="AO4170" s="10" t="s">
        <v>12040</v>
      </c>
      <c r="AP4170" t="str" cm="1">
        <f t="array" ref="AP4170">_xlfn.IFS(
  Table1[[#This Row],[Age]]&lt;=25, "18-25",
  Table1[[#This Row],[Age]]&lt;=35, "26-35",
  Table1[[#This Row],[Age]]&lt;=45, "36-45",
  Table1[[#This Row],[Age]]&lt;=60, "46-60",
  TRUE, "60+")</f>
        <v>46-60</v>
      </c>
    </row>
    <row r="4171" spans="1:42" x14ac:dyDescent="0.3">
      <c r="A4171">
        <v>4170</v>
      </c>
      <c r="B4171" t="s">
        <v>51</v>
      </c>
      <c r="C4171" t="s">
        <v>91</v>
      </c>
      <c r="D4171">
        <v>36</v>
      </c>
      <c r="E4171" t="s">
        <v>104</v>
      </c>
      <c r="F4171" t="s">
        <v>4277</v>
      </c>
      <c r="G4171" t="s">
        <v>5115</v>
      </c>
      <c r="H4171">
        <v>19458799023</v>
      </c>
      <c r="I4171" t="s">
        <v>6783</v>
      </c>
      <c r="J4171" t="s">
        <v>7292</v>
      </c>
      <c r="K4171">
        <v>1566.26</v>
      </c>
      <c r="L4171" s="12" t="s">
        <v>10541</v>
      </c>
      <c r="M4171" s="10" t="s">
        <v>11355</v>
      </c>
      <c r="N4171">
        <v>4170</v>
      </c>
      <c r="O4171">
        <v>45068</v>
      </c>
      <c r="P4171" t="s">
        <v>11402</v>
      </c>
      <c r="Q4171" s="16">
        <v>3214.37</v>
      </c>
      <c r="R4171">
        <v>4780.63</v>
      </c>
      <c r="S4171">
        <v>57</v>
      </c>
      <c r="T4171">
        <v>4170</v>
      </c>
      <c r="U4171">
        <v>5610.94</v>
      </c>
      <c r="V4171" t="s">
        <v>11411</v>
      </c>
      <c r="W4171">
        <v>3.14</v>
      </c>
      <c r="X4171">
        <v>24</v>
      </c>
      <c r="Y4171" t="s">
        <v>11459</v>
      </c>
      <c r="Z4171" t="s">
        <v>12010</v>
      </c>
      <c r="AA4171">
        <v>4170</v>
      </c>
      <c r="AB4171" t="s">
        <v>12016</v>
      </c>
      <c r="AC4171">
        <v>6448.06</v>
      </c>
      <c r="AD4171">
        <v>524.52</v>
      </c>
      <c r="AE4171">
        <v>26.23</v>
      </c>
      <c r="AF4171" t="s">
        <v>11316</v>
      </c>
      <c r="AG4171" t="s">
        <v>11056</v>
      </c>
      <c r="AH4171">
        <v>9891</v>
      </c>
      <c r="AI4171">
        <v>4170</v>
      </c>
      <c r="AJ4171" t="s">
        <v>11112</v>
      </c>
      <c r="AK4171" t="s">
        <v>12028</v>
      </c>
      <c r="AL4171" t="s">
        <v>12032</v>
      </c>
      <c r="AM4171" t="s">
        <v>11142</v>
      </c>
      <c r="AN4171">
        <v>1</v>
      </c>
      <c r="AO4171" s="10" t="s">
        <v>12046</v>
      </c>
      <c r="AP4171" t="str" cm="1">
        <f t="array" ref="AP4171">_xlfn.IFS(
  Table1[[#This Row],[Age]]&lt;=25, "18-25",
  Table1[[#This Row],[Age]]&lt;=35, "26-35",
  Table1[[#This Row],[Age]]&lt;=45, "36-45",
  Table1[[#This Row],[Age]]&lt;=60, "46-60",
  TRUE, "60+")</f>
        <v>36-45</v>
      </c>
    </row>
    <row r="4172" spans="1:42" x14ac:dyDescent="0.3">
      <c r="A4172">
        <v>4171</v>
      </c>
      <c r="B4172" t="s">
        <v>49</v>
      </c>
      <c r="C4172" t="s">
        <v>85</v>
      </c>
      <c r="D4172">
        <v>64</v>
      </c>
      <c r="E4172" t="s">
        <v>106</v>
      </c>
      <c r="F4172" t="s">
        <v>4278</v>
      </c>
      <c r="G4172" t="s">
        <v>5115</v>
      </c>
      <c r="H4172">
        <v>19458799024</v>
      </c>
      <c r="I4172" t="s">
        <v>7155</v>
      </c>
      <c r="J4172" t="s">
        <v>7292</v>
      </c>
      <c r="K4172">
        <v>8362.7900000000009</v>
      </c>
      <c r="L4172" s="12" t="s">
        <v>10542</v>
      </c>
      <c r="M4172" s="10" t="s">
        <v>11135</v>
      </c>
      <c r="N4172">
        <v>4171</v>
      </c>
      <c r="O4172">
        <v>44954</v>
      </c>
      <c r="P4172" t="s">
        <v>11404</v>
      </c>
      <c r="Q4172" s="16">
        <v>2965.58</v>
      </c>
      <c r="R4172">
        <v>5397.21</v>
      </c>
      <c r="S4172">
        <v>15</v>
      </c>
      <c r="T4172">
        <v>4171</v>
      </c>
      <c r="U4172">
        <v>48920.72</v>
      </c>
      <c r="V4172" t="s">
        <v>11413</v>
      </c>
      <c r="W4172">
        <v>6.95</v>
      </c>
      <c r="X4172">
        <v>24</v>
      </c>
      <c r="Y4172" t="s">
        <v>11510</v>
      </c>
      <c r="Z4172" t="s">
        <v>12010</v>
      </c>
      <c r="AA4172">
        <v>4171</v>
      </c>
      <c r="AB4172" t="s">
        <v>12016</v>
      </c>
      <c r="AC4172">
        <v>5392.22</v>
      </c>
      <c r="AD4172">
        <v>4551.9399999999996</v>
      </c>
      <c r="AE4172">
        <v>227.6</v>
      </c>
      <c r="AF4172" t="s">
        <v>11082</v>
      </c>
      <c r="AG4172" t="s">
        <v>11233</v>
      </c>
      <c r="AH4172">
        <v>3006</v>
      </c>
      <c r="AI4172">
        <v>4171</v>
      </c>
      <c r="AJ4172" t="s">
        <v>11142</v>
      </c>
      <c r="AK4172" t="s">
        <v>12029</v>
      </c>
      <c r="AL4172" t="s">
        <v>12031</v>
      </c>
      <c r="AM4172" t="s">
        <v>11287</v>
      </c>
      <c r="AN4172">
        <v>1</v>
      </c>
      <c r="AO4172" s="10" t="s">
        <v>12039</v>
      </c>
      <c r="AP4172" t="str" cm="1">
        <f t="array" ref="AP4172">_xlfn.IFS(
  Table1[[#This Row],[Age]]&lt;=25, "18-25",
  Table1[[#This Row],[Age]]&lt;=35, "26-35",
  Table1[[#This Row],[Age]]&lt;=45, "36-45",
  Table1[[#This Row],[Age]]&lt;=60, "46-60",
  TRUE, "60+")</f>
        <v>60+</v>
      </c>
    </row>
    <row r="4173" spans="1:42" x14ac:dyDescent="0.3">
      <c r="A4173">
        <v>4172</v>
      </c>
      <c r="B4173" t="s">
        <v>29</v>
      </c>
      <c r="C4173" t="s">
        <v>72</v>
      </c>
      <c r="D4173">
        <v>66</v>
      </c>
      <c r="E4173" t="s">
        <v>105</v>
      </c>
      <c r="F4173" t="s">
        <v>4279</v>
      </c>
      <c r="G4173" t="s">
        <v>5115</v>
      </c>
      <c r="H4173">
        <v>19458799025</v>
      </c>
      <c r="I4173" t="s">
        <v>6835</v>
      </c>
      <c r="J4173" t="s">
        <v>7291</v>
      </c>
      <c r="K4173">
        <v>188.07</v>
      </c>
      <c r="L4173" s="12" t="s">
        <v>10543</v>
      </c>
      <c r="M4173" s="10" t="s">
        <v>11372</v>
      </c>
      <c r="N4173">
        <v>4172</v>
      </c>
      <c r="O4173">
        <v>45183</v>
      </c>
      <c r="P4173" t="s">
        <v>11402</v>
      </c>
      <c r="Q4173" s="16">
        <v>4943.17</v>
      </c>
      <c r="R4173">
        <v>-4755.1000000000004</v>
      </c>
      <c r="S4173">
        <v>56</v>
      </c>
      <c r="T4173">
        <v>4172</v>
      </c>
      <c r="U4173">
        <v>32945.980000000003</v>
      </c>
      <c r="V4173" t="s">
        <v>11412</v>
      </c>
      <c r="W4173">
        <v>7.16</v>
      </c>
      <c r="X4173">
        <v>24</v>
      </c>
      <c r="Y4173" t="s">
        <v>9141</v>
      </c>
      <c r="Z4173" t="s">
        <v>12012</v>
      </c>
      <c r="AA4173">
        <v>4172</v>
      </c>
      <c r="AB4173" t="s">
        <v>12015</v>
      </c>
      <c r="AC4173">
        <v>6466.12</v>
      </c>
      <c r="AD4173">
        <v>2810.39</v>
      </c>
      <c r="AE4173">
        <v>140.52000000000001</v>
      </c>
      <c r="AF4173" t="s">
        <v>11346</v>
      </c>
      <c r="AG4173" t="s">
        <v>11128</v>
      </c>
      <c r="AH4173">
        <v>9893</v>
      </c>
      <c r="AI4173">
        <v>4172</v>
      </c>
      <c r="AJ4173" t="s">
        <v>11234</v>
      </c>
      <c r="AK4173" t="s">
        <v>12027</v>
      </c>
      <c r="AL4173" t="s">
        <v>12032</v>
      </c>
      <c r="AM4173" t="s">
        <v>11368</v>
      </c>
      <c r="AN4173">
        <v>1</v>
      </c>
      <c r="AO4173" s="10" t="s">
        <v>12042</v>
      </c>
      <c r="AP4173" t="str" cm="1">
        <f t="array" ref="AP4173">_xlfn.IFS(
  Table1[[#This Row],[Age]]&lt;=25, "18-25",
  Table1[[#This Row],[Age]]&lt;=35, "26-35",
  Table1[[#This Row],[Age]]&lt;=45, "36-45",
  Table1[[#This Row],[Age]]&lt;=60, "46-60",
  TRUE, "60+")</f>
        <v>60+</v>
      </c>
    </row>
    <row r="4174" spans="1:42" x14ac:dyDescent="0.3">
      <c r="A4174">
        <v>4173</v>
      </c>
      <c r="B4174" t="s">
        <v>19</v>
      </c>
      <c r="C4174" t="s">
        <v>72</v>
      </c>
      <c r="D4174">
        <v>55</v>
      </c>
      <c r="E4174" t="s">
        <v>104</v>
      </c>
      <c r="F4174" t="s">
        <v>4280</v>
      </c>
      <c r="G4174" t="s">
        <v>5109</v>
      </c>
      <c r="H4174">
        <v>19458799026</v>
      </c>
      <c r="I4174" t="s">
        <v>5172</v>
      </c>
      <c r="J4174" t="s">
        <v>7292</v>
      </c>
      <c r="K4174">
        <v>4234.01</v>
      </c>
      <c r="L4174" s="12" t="s">
        <v>10544</v>
      </c>
      <c r="M4174" s="10" t="s">
        <v>11243</v>
      </c>
      <c r="N4174">
        <v>4173</v>
      </c>
      <c r="O4174">
        <v>45226</v>
      </c>
      <c r="P4174" t="s">
        <v>11404</v>
      </c>
      <c r="Q4174" s="16">
        <v>3426.94</v>
      </c>
      <c r="R4174">
        <v>7660.95</v>
      </c>
      <c r="S4174">
        <v>82</v>
      </c>
      <c r="T4174">
        <v>4173</v>
      </c>
      <c r="U4174">
        <v>33300.68</v>
      </c>
      <c r="V4174" t="s">
        <v>11412</v>
      </c>
      <c r="W4174">
        <v>6.27</v>
      </c>
      <c r="X4174">
        <v>12</v>
      </c>
      <c r="Y4174" t="s">
        <v>8009</v>
      </c>
      <c r="Z4174" t="s">
        <v>12010</v>
      </c>
      <c r="AA4174">
        <v>4173</v>
      </c>
      <c r="AB4174" t="s">
        <v>12016</v>
      </c>
      <c r="AC4174">
        <v>4192.22</v>
      </c>
      <c r="AD4174">
        <v>1481.11</v>
      </c>
      <c r="AE4174">
        <v>74.06</v>
      </c>
      <c r="AF4174" t="s">
        <v>11369</v>
      </c>
      <c r="AG4174" t="s">
        <v>11102</v>
      </c>
      <c r="AH4174">
        <v>7454</v>
      </c>
      <c r="AI4174">
        <v>4173</v>
      </c>
      <c r="AJ4174" t="s">
        <v>11187</v>
      </c>
      <c r="AK4174" t="s">
        <v>12027</v>
      </c>
      <c r="AL4174" t="s">
        <v>12032</v>
      </c>
      <c r="AM4174" t="s">
        <v>11100</v>
      </c>
      <c r="AN4174">
        <v>1</v>
      </c>
      <c r="AO4174" s="10" t="s">
        <v>12044</v>
      </c>
      <c r="AP4174" t="str" cm="1">
        <f t="array" ref="AP4174">_xlfn.IFS(
  Table1[[#This Row],[Age]]&lt;=25, "18-25",
  Table1[[#This Row],[Age]]&lt;=35, "26-35",
  Table1[[#This Row],[Age]]&lt;=45, "36-45",
  Table1[[#This Row],[Age]]&lt;=60, "46-60",
  TRUE, "60+")</f>
        <v>46-60</v>
      </c>
    </row>
    <row r="4175" spans="1:42" x14ac:dyDescent="0.3">
      <c r="A4175">
        <v>4174</v>
      </c>
      <c r="B4175" t="s">
        <v>11</v>
      </c>
      <c r="C4175" t="s">
        <v>99</v>
      </c>
      <c r="D4175">
        <v>44</v>
      </c>
      <c r="E4175" t="s">
        <v>106</v>
      </c>
      <c r="F4175" t="s">
        <v>4281</v>
      </c>
      <c r="G4175" t="s">
        <v>5147</v>
      </c>
      <c r="H4175">
        <v>19458799027</v>
      </c>
      <c r="I4175" t="s">
        <v>6362</v>
      </c>
      <c r="J4175" t="s">
        <v>7291</v>
      </c>
      <c r="K4175">
        <v>2232.5500000000002</v>
      </c>
      <c r="L4175" s="12" t="s">
        <v>7450</v>
      </c>
      <c r="M4175" s="10" t="s">
        <v>11072</v>
      </c>
      <c r="N4175">
        <v>4174</v>
      </c>
      <c r="O4175">
        <v>45174</v>
      </c>
      <c r="P4175" t="s">
        <v>11404</v>
      </c>
      <c r="Q4175" s="16">
        <v>3773.16</v>
      </c>
      <c r="R4175">
        <v>6005.71</v>
      </c>
      <c r="S4175">
        <v>37</v>
      </c>
      <c r="T4175">
        <v>4174</v>
      </c>
      <c r="U4175">
        <v>41058.81</v>
      </c>
      <c r="V4175" t="s">
        <v>11413</v>
      </c>
      <c r="W4175">
        <v>8.51</v>
      </c>
      <c r="X4175">
        <v>60</v>
      </c>
      <c r="Y4175" t="s">
        <v>11629</v>
      </c>
      <c r="Z4175" t="s">
        <v>12010</v>
      </c>
      <c r="AA4175">
        <v>4174</v>
      </c>
      <c r="AB4175" t="s">
        <v>12016</v>
      </c>
      <c r="AC4175">
        <v>9473.42</v>
      </c>
      <c r="AD4175">
        <v>4750.6499999999996</v>
      </c>
      <c r="AE4175">
        <v>237.53</v>
      </c>
      <c r="AF4175" t="s">
        <v>11274</v>
      </c>
      <c r="AG4175" t="s">
        <v>11309</v>
      </c>
      <c r="AH4175">
        <v>3698</v>
      </c>
      <c r="AI4175">
        <v>4174</v>
      </c>
      <c r="AJ4175" t="s">
        <v>11092</v>
      </c>
      <c r="AK4175" t="s">
        <v>12027</v>
      </c>
      <c r="AL4175" t="s">
        <v>12031</v>
      </c>
      <c r="AM4175" t="s">
        <v>11062</v>
      </c>
      <c r="AN4175">
        <v>1</v>
      </c>
      <c r="AO4175" s="10" t="s">
        <v>12042</v>
      </c>
      <c r="AP4175" t="str" cm="1">
        <f t="array" ref="AP4175">_xlfn.IFS(
  Table1[[#This Row],[Age]]&lt;=25, "18-25",
  Table1[[#This Row],[Age]]&lt;=35, "26-35",
  Table1[[#This Row],[Age]]&lt;=45, "36-45",
  Table1[[#This Row],[Age]]&lt;=60, "46-60",
  TRUE, "60+")</f>
        <v>36-45</v>
      </c>
    </row>
    <row r="4176" spans="1:42" x14ac:dyDescent="0.3">
      <c r="A4176">
        <v>4175</v>
      </c>
      <c r="B4176" t="s">
        <v>16</v>
      </c>
      <c r="C4176" t="s">
        <v>101</v>
      </c>
      <c r="D4176">
        <v>22</v>
      </c>
      <c r="E4176" t="s">
        <v>105</v>
      </c>
      <c r="F4176" t="s">
        <v>4282</v>
      </c>
      <c r="G4176" t="s">
        <v>5146</v>
      </c>
      <c r="H4176">
        <v>19458799028</v>
      </c>
      <c r="I4176" t="s">
        <v>5354</v>
      </c>
      <c r="J4176" t="s">
        <v>7292</v>
      </c>
      <c r="K4176">
        <v>1132.97</v>
      </c>
      <c r="L4176" s="12" t="s">
        <v>10545</v>
      </c>
      <c r="M4176" s="10" t="s">
        <v>11176</v>
      </c>
      <c r="N4176">
        <v>4175</v>
      </c>
      <c r="O4176">
        <v>45262</v>
      </c>
      <c r="P4176" t="s">
        <v>11402</v>
      </c>
      <c r="Q4176" s="16">
        <v>417.74</v>
      </c>
      <c r="R4176">
        <v>1550.71</v>
      </c>
      <c r="S4176">
        <v>65</v>
      </c>
      <c r="T4176">
        <v>4175</v>
      </c>
      <c r="U4176">
        <v>21650.63</v>
      </c>
      <c r="V4176" t="s">
        <v>11412</v>
      </c>
      <c r="W4176">
        <v>7.28</v>
      </c>
      <c r="X4176">
        <v>24</v>
      </c>
      <c r="Y4176" t="s">
        <v>10448</v>
      </c>
      <c r="Z4176" t="s">
        <v>12011</v>
      </c>
      <c r="AA4176">
        <v>4175</v>
      </c>
      <c r="AB4176" t="s">
        <v>12016</v>
      </c>
      <c r="AC4176">
        <v>9399.43</v>
      </c>
      <c r="AD4176">
        <v>3017.94</v>
      </c>
      <c r="AE4176">
        <v>150.9</v>
      </c>
      <c r="AF4176" t="s">
        <v>11393</v>
      </c>
      <c r="AG4176" t="s">
        <v>11234</v>
      </c>
      <c r="AH4176">
        <v>7696</v>
      </c>
      <c r="AI4176">
        <v>4175</v>
      </c>
      <c r="AJ4176" t="s">
        <v>11263</v>
      </c>
      <c r="AK4176" t="s">
        <v>12027</v>
      </c>
      <c r="AL4176" t="s">
        <v>12032</v>
      </c>
      <c r="AM4176" t="s">
        <v>11237</v>
      </c>
      <c r="AN4176">
        <v>1</v>
      </c>
      <c r="AO4176" s="10" t="s">
        <v>12036</v>
      </c>
      <c r="AP4176" t="str" cm="1">
        <f t="array" ref="AP4176">_xlfn.IFS(
  Table1[[#This Row],[Age]]&lt;=25, "18-25",
  Table1[[#This Row],[Age]]&lt;=35, "26-35",
  Table1[[#This Row],[Age]]&lt;=45, "36-45",
  Table1[[#This Row],[Age]]&lt;=60, "46-60",
  TRUE, "60+")</f>
        <v>18-25</v>
      </c>
    </row>
    <row r="4177" spans="1:42" x14ac:dyDescent="0.3">
      <c r="A4177">
        <v>4176</v>
      </c>
      <c r="B4177" t="s">
        <v>15</v>
      </c>
      <c r="C4177" t="s">
        <v>81</v>
      </c>
      <c r="D4177">
        <v>30</v>
      </c>
      <c r="E4177" t="s">
        <v>105</v>
      </c>
      <c r="F4177" t="s">
        <v>4283</v>
      </c>
      <c r="G4177" t="s">
        <v>5124</v>
      </c>
      <c r="H4177">
        <v>19458799029</v>
      </c>
      <c r="I4177" t="s">
        <v>5821</v>
      </c>
      <c r="J4177" t="s">
        <v>7291</v>
      </c>
      <c r="K4177">
        <v>3262.96</v>
      </c>
      <c r="L4177" s="12" t="s">
        <v>10546</v>
      </c>
      <c r="M4177" s="10" t="s">
        <v>11346</v>
      </c>
      <c r="N4177">
        <v>4176</v>
      </c>
      <c r="O4177">
        <v>45011</v>
      </c>
      <c r="P4177" t="s">
        <v>11404</v>
      </c>
      <c r="Q4177" s="16">
        <v>4072.97</v>
      </c>
      <c r="R4177">
        <v>7335.93</v>
      </c>
      <c r="S4177">
        <v>33</v>
      </c>
      <c r="T4177">
        <v>4176</v>
      </c>
      <c r="U4177">
        <v>19925.54</v>
      </c>
      <c r="V4177" t="s">
        <v>11413</v>
      </c>
      <c r="W4177">
        <v>2.69</v>
      </c>
      <c r="X4177">
        <v>48</v>
      </c>
      <c r="Y4177" t="s">
        <v>7541</v>
      </c>
      <c r="Z4177" t="s">
        <v>12011</v>
      </c>
      <c r="AA4177">
        <v>4176</v>
      </c>
      <c r="AB4177" t="s">
        <v>12016</v>
      </c>
      <c r="AC4177">
        <v>8002.49</v>
      </c>
      <c r="AD4177">
        <v>4441.74</v>
      </c>
      <c r="AE4177">
        <v>222.09</v>
      </c>
      <c r="AF4177" t="s">
        <v>11069</v>
      </c>
      <c r="AG4177" t="s">
        <v>11300</v>
      </c>
      <c r="AH4177">
        <v>8405</v>
      </c>
      <c r="AI4177">
        <v>4176</v>
      </c>
      <c r="AJ4177" t="s">
        <v>11047</v>
      </c>
      <c r="AK4177" t="s">
        <v>12027</v>
      </c>
      <c r="AL4177" t="s">
        <v>12032</v>
      </c>
      <c r="AM4177" t="s">
        <v>11378</v>
      </c>
      <c r="AN4177">
        <v>1</v>
      </c>
      <c r="AO4177" s="10" t="s">
        <v>12047</v>
      </c>
      <c r="AP4177" t="str" cm="1">
        <f t="array" ref="AP4177">_xlfn.IFS(
  Table1[[#This Row],[Age]]&lt;=25, "18-25",
  Table1[[#This Row],[Age]]&lt;=35, "26-35",
  Table1[[#This Row],[Age]]&lt;=45, "36-45",
  Table1[[#This Row],[Age]]&lt;=60, "46-60",
  TRUE, "60+")</f>
        <v>26-35</v>
      </c>
    </row>
    <row r="4178" spans="1:42" x14ac:dyDescent="0.3">
      <c r="A4178">
        <v>4177</v>
      </c>
      <c r="B4178" t="s">
        <v>39</v>
      </c>
      <c r="C4178" t="s">
        <v>67</v>
      </c>
      <c r="D4178">
        <v>63</v>
      </c>
      <c r="E4178" t="s">
        <v>104</v>
      </c>
      <c r="F4178" t="s">
        <v>4284</v>
      </c>
      <c r="G4178" t="s">
        <v>5124</v>
      </c>
      <c r="H4178">
        <v>19458799030</v>
      </c>
      <c r="I4178" t="s">
        <v>6832</v>
      </c>
      <c r="J4178" t="s">
        <v>7291</v>
      </c>
      <c r="K4178">
        <v>6606.15</v>
      </c>
      <c r="L4178" s="12" t="s">
        <v>7590</v>
      </c>
      <c r="M4178" s="10" t="s">
        <v>11048</v>
      </c>
      <c r="N4178">
        <v>4177</v>
      </c>
      <c r="O4178">
        <v>45169</v>
      </c>
      <c r="P4178" t="s">
        <v>11404</v>
      </c>
      <c r="Q4178" s="16">
        <v>2987.62</v>
      </c>
      <c r="R4178">
        <v>3618.53</v>
      </c>
      <c r="S4178">
        <v>3</v>
      </c>
      <c r="T4178">
        <v>4177</v>
      </c>
      <c r="U4178">
        <v>47508.11</v>
      </c>
      <c r="V4178" t="s">
        <v>11412</v>
      </c>
      <c r="W4178">
        <v>1.71</v>
      </c>
      <c r="X4178">
        <v>36</v>
      </c>
      <c r="Y4178" t="s">
        <v>11949</v>
      </c>
      <c r="Z4178" t="s">
        <v>12010</v>
      </c>
      <c r="AA4178">
        <v>4177</v>
      </c>
      <c r="AB4178" t="s">
        <v>12016</v>
      </c>
      <c r="AC4178">
        <v>9961.49</v>
      </c>
      <c r="AD4178">
        <v>1913.7</v>
      </c>
      <c r="AE4178">
        <v>95.68</v>
      </c>
      <c r="AF4178" t="s">
        <v>11167</v>
      </c>
      <c r="AG4178" t="s">
        <v>11069</v>
      </c>
      <c r="AH4178">
        <v>5793</v>
      </c>
      <c r="AI4178">
        <v>4177</v>
      </c>
      <c r="AJ4178" t="s">
        <v>11125</v>
      </c>
      <c r="AK4178" t="s">
        <v>12028</v>
      </c>
      <c r="AL4178" t="s">
        <v>12031</v>
      </c>
      <c r="AM4178" t="s">
        <v>11258</v>
      </c>
      <c r="AN4178">
        <v>1</v>
      </c>
      <c r="AO4178" s="10" t="s">
        <v>12041</v>
      </c>
      <c r="AP4178" t="str" cm="1">
        <f t="array" ref="AP4178">_xlfn.IFS(
  Table1[[#This Row],[Age]]&lt;=25, "18-25",
  Table1[[#This Row],[Age]]&lt;=35, "26-35",
  Table1[[#This Row],[Age]]&lt;=45, "36-45",
  Table1[[#This Row],[Age]]&lt;=60, "46-60",
  TRUE, "60+")</f>
        <v>60+</v>
      </c>
    </row>
    <row r="4179" spans="1:42" x14ac:dyDescent="0.3">
      <c r="A4179">
        <v>4178</v>
      </c>
      <c r="B4179" t="s">
        <v>12</v>
      </c>
      <c r="C4179" t="s">
        <v>59</v>
      </c>
      <c r="D4179">
        <v>31</v>
      </c>
      <c r="E4179" t="s">
        <v>104</v>
      </c>
      <c r="F4179" t="s">
        <v>4285</v>
      </c>
      <c r="G4179" t="s">
        <v>5119</v>
      </c>
      <c r="H4179">
        <v>19458799031</v>
      </c>
      <c r="I4179" t="s">
        <v>5768</v>
      </c>
      <c r="J4179" t="s">
        <v>7291</v>
      </c>
      <c r="K4179">
        <v>5021.12</v>
      </c>
      <c r="L4179" s="12" t="s">
        <v>10547</v>
      </c>
      <c r="M4179" s="10" t="s">
        <v>11131</v>
      </c>
      <c r="N4179">
        <v>4178</v>
      </c>
      <c r="O4179">
        <v>45132</v>
      </c>
      <c r="P4179" t="s">
        <v>11404</v>
      </c>
      <c r="Q4179" s="16">
        <v>1689.94</v>
      </c>
      <c r="R4179">
        <v>3331.18</v>
      </c>
      <c r="S4179">
        <v>49</v>
      </c>
      <c r="T4179">
        <v>4178</v>
      </c>
      <c r="U4179">
        <v>19952.29</v>
      </c>
      <c r="V4179" t="s">
        <v>11411</v>
      </c>
      <c r="W4179">
        <v>7.73</v>
      </c>
      <c r="X4179">
        <v>48</v>
      </c>
      <c r="Y4179" t="s">
        <v>9807</v>
      </c>
      <c r="Z4179" t="s">
        <v>12012</v>
      </c>
      <c r="AA4179">
        <v>4178</v>
      </c>
      <c r="AB4179" t="s">
        <v>12015</v>
      </c>
      <c r="AC4179">
        <v>2877.39</v>
      </c>
      <c r="AD4179">
        <v>3271.24</v>
      </c>
      <c r="AE4179">
        <v>163.56</v>
      </c>
      <c r="AF4179" t="s">
        <v>11376</v>
      </c>
      <c r="AG4179" t="s">
        <v>11264</v>
      </c>
      <c r="AH4179">
        <v>2222</v>
      </c>
      <c r="AI4179">
        <v>4178</v>
      </c>
      <c r="AJ4179" t="s">
        <v>11130</v>
      </c>
      <c r="AK4179" t="s">
        <v>12028</v>
      </c>
      <c r="AL4179" t="s">
        <v>12031</v>
      </c>
      <c r="AM4179" t="s">
        <v>11139</v>
      </c>
      <c r="AN4179">
        <v>1</v>
      </c>
      <c r="AO4179" s="10" t="s">
        <v>12038</v>
      </c>
      <c r="AP4179" t="str" cm="1">
        <f t="array" ref="AP4179">_xlfn.IFS(
  Table1[[#This Row],[Age]]&lt;=25, "18-25",
  Table1[[#This Row],[Age]]&lt;=35, "26-35",
  Table1[[#This Row],[Age]]&lt;=45, "36-45",
  Table1[[#This Row],[Age]]&lt;=60, "46-60",
  TRUE, "60+")</f>
        <v>26-35</v>
      </c>
    </row>
    <row r="4180" spans="1:42" x14ac:dyDescent="0.3">
      <c r="A4180">
        <v>4179</v>
      </c>
      <c r="B4180" t="s">
        <v>34</v>
      </c>
      <c r="C4180" t="s">
        <v>86</v>
      </c>
      <c r="D4180">
        <v>47</v>
      </c>
      <c r="E4180" t="s">
        <v>104</v>
      </c>
      <c r="F4180" t="s">
        <v>4286</v>
      </c>
      <c r="G4180" t="s">
        <v>5139</v>
      </c>
      <c r="H4180">
        <v>19458799032</v>
      </c>
      <c r="I4180" t="s">
        <v>6607</v>
      </c>
      <c r="J4180" t="s">
        <v>7292</v>
      </c>
      <c r="K4180">
        <v>8747.91</v>
      </c>
      <c r="L4180" s="12" t="s">
        <v>10319</v>
      </c>
      <c r="M4180" s="10" t="s">
        <v>11087</v>
      </c>
      <c r="N4180">
        <v>4179</v>
      </c>
      <c r="O4180">
        <v>45199</v>
      </c>
      <c r="P4180" t="s">
        <v>11402</v>
      </c>
      <c r="Q4180" s="16">
        <v>2912.64</v>
      </c>
      <c r="R4180">
        <v>5835.27</v>
      </c>
      <c r="S4180">
        <v>22</v>
      </c>
      <c r="T4180">
        <v>4179</v>
      </c>
      <c r="U4180">
        <v>4845.41</v>
      </c>
      <c r="V4180" t="s">
        <v>11411</v>
      </c>
      <c r="W4180">
        <v>7.66</v>
      </c>
      <c r="X4180">
        <v>24</v>
      </c>
      <c r="Y4180" t="s">
        <v>11469</v>
      </c>
      <c r="Z4180" t="s">
        <v>12012</v>
      </c>
      <c r="AA4180">
        <v>4179</v>
      </c>
      <c r="AB4180" t="s">
        <v>12016</v>
      </c>
      <c r="AC4180">
        <v>4893.58</v>
      </c>
      <c r="AD4180">
        <v>1762.43</v>
      </c>
      <c r="AE4180">
        <v>88.12</v>
      </c>
      <c r="AF4180" t="s">
        <v>11393</v>
      </c>
      <c r="AG4180" t="s">
        <v>11230</v>
      </c>
      <c r="AH4180">
        <v>563</v>
      </c>
      <c r="AI4180">
        <v>4179</v>
      </c>
      <c r="AJ4180" t="s">
        <v>11349</v>
      </c>
      <c r="AK4180" t="s">
        <v>12028</v>
      </c>
      <c r="AL4180" t="s">
        <v>12031</v>
      </c>
      <c r="AM4180" t="s">
        <v>11303</v>
      </c>
      <c r="AN4180">
        <v>1</v>
      </c>
      <c r="AO4180" s="10" t="s">
        <v>12042</v>
      </c>
      <c r="AP4180" t="str" cm="1">
        <f t="array" ref="AP4180">_xlfn.IFS(
  Table1[[#This Row],[Age]]&lt;=25, "18-25",
  Table1[[#This Row],[Age]]&lt;=35, "26-35",
  Table1[[#This Row],[Age]]&lt;=45, "36-45",
  Table1[[#This Row],[Age]]&lt;=60, "46-60",
  TRUE, "60+")</f>
        <v>46-60</v>
      </c>
    </row>
    <row r="4181" spans="1:42" x14ac:dyDescent="0.3">
      <c r="A4181">
        <v>4180</v>
      </c>
      <c r="B4181" t="s">
        <v>42</v>
      </c>
      <c r="C4181" t="s">
        <v>87</v>
      </c>
      <c r="D4181">
        <v>64</v>
      </c>
      <c r="E4181" t="s">
        <v>105</v>
      </c>
      <c r="F4181" t="s">
        <v>4287</v>
      </c>
      <c r="G4181" t="s">
        <v>5111</v>
      </c>
      <c r="H4181">
        <v>19458799033</v>
      </c>
      <c r="I4181" t="s">
        <v>5713</v>
      </c>
      <c r="J4181" t="s">
        <v>7292</v>
      </c>
      <c r="K4181">
        <v>6036.89</v>
      </c>
      <c r="L4181" s="12" t="s">
        <v>10548</v>
      </c>
      <c r="M4181" s="10" t="s">
        <v>11231</v>
      </c>
      <c r="N4181">
        <v>4180</v>
      </c>
      <c r="O4181">
        <v>45197</v>
      </c>
      <c r="P4181" t="s">
        <v>11404</v>
      </c>
      <c r="Q4181" s="16">
        <v>3131.5</v>
      </c>
      <c r="R4181">
        <v>2905.39</v>
      </c>
      <c r="S4181">
        <v>54</v>
      </c>
      <c r="T4181">
        <v>4180</v>
      </c>
      <c r="U4181">
        <v>16083.65</v>
      </c>
      <c r="V4181" t="s">
        <v>11412</v>
      </c>
      <c r="W4181">
        <v>8.65</v>
      </c>
      <c r="X4181">
        <v>12</v>
      </c>
      <c r="Y4181" t="s">
        <v>11852</v>
      </c>
      <c r="Z4181" t="s">
        <v>12012</v>
      </c>
      <c r="AA4181">
        <v>4180</v>
      </c>
      <c r="AB4181" t="s">
        <v>12015</v>
      </c>
      <c r="AC4181">
        <v>6683.17</v>
      </c>
      <c r="AD4181">
        <v>4958.58</v>
      </c>
      <c r="AE4181">
        <v>247.93</v>
      </c>
      <c r="AF4181" t="s">
        <v>11203</v>
      </c>
      <c r="AG4181" t="s">
        <v>11108</v>
      </c>
      <c r="AH4181">
        <v>4266</v>
      </c>
      <c r="AI4181">
        <v>4180</v>
      </c>
      <c r="AJ4181" t="s">
        <v>11138</v>
      </c>
      <c r="AK4181" t="s">
        <v>12027</v>
      </c>
      <c r="AL4181" t="s">
        <v>12032</v>
      </c>
      <c r="AM4181" t="s">
        <v>11285</v>
      </c>
      <c r="AN4181">
        <v>1</v>
      </c>
      <c r="AO4181" s="10" t="s">
        <v>12042</v>
      </c>
      <c r="AP4181" t="str" cm="1">
        <f t="array" ref="AP4181">_xlfn.IFS(
  Table1[[#This Row],[Age]]&lt;=25, "18-25",
  Table1[[#This Row],[Age]]&lt;=35, "26-35",
  Table1[[#This Row],[Age]]&lt;=45, "36-45",
  Table1[[#This Row],[Age]]&lt;=60, "46-60",
  TRUE, "60+")</f>
        <v>60+</v>
      </c>
    </row>
    <row r="4182" spans="1:42" x14ac:dyDescent="0.3">
      <c r="A4182">
        <v>4181</v>
      </c>
      <c r="B4182" t="s">
        <v>38</v>
      </c>
      <c r="C4182" t="s">
        <v>77</v>
      </c>
      <c r="D4182">
        <v>65</v>
      </c>
      <c r="E4182" t="s">
        <v>105</v>
      </c>
      <c r="F4182" t="s">
        <v>4288</v>
      </c>
      <c r="G4182" t="s">
        <v>5112</v>
      </c>
      <c r="H4182">
        <v>19458799034</v>
      </c>
      <c r="I4182" t="s">
        <v>5948</v>
      </c>
      <c r="J4182" t="s">
        <v>7291</v>
      </c>
      <c r="K4182">
        <v>2606.0300000000002</v>
      </c>
      <c r="L4182" s="12" t="s">
        <v>10549</v>
      </c>
      <c r="M4182" s="10" t="s">
        <v>11223</v>
      </c>
      <c r="N4182">
        <v>4181</v>
      </c>
      <c r="O4182">
        <v>44974</v>
      </c>
      <c r="P4182" t="s">
        <v>11402</v>
      </c>
      <c r="Q4182" s="16">
        <v>1308.3499999999999</v>
      </c>
      <c r="R4182">
        <v>1297.68</v>
      </c>
      <c r="S4182">
        <v>21</v>
      </c>
      <c r="T4182">
        <v>4181</v>
      </c>
      <c r="U4182">
        <v>43803.53</v>
      </c>
      <c r="V4182" t="s">
        <v>11411</v>
      </c>
      <c r="W4182">
        <v>2.82</v>
      </c>
      <c r="X4182">
        <v>12</v>
      </c>
      <c r="Y4182" t="s">
        <v>11516</v>
      </c>
      <c r="Z4182" t="s">
        <v>12012</v>
      </c>
      <c r="AA4182">
        <v>4181</v>
      </c>
      <c r="AB4182" t="s">
        <v>12015</v>
      </c>
      <c r="AC4182">
        <v>4506.45</v>
      </c>
      <c r="AD4182">
        <v>2760.18</v>
      </c>
      <c r="AE4182">
        <v>138.01</v>
      </c>
      <c r="AF4182" t="s">
        <v>11380</v>
      </c>
      <c r="AG4182" t="s">
        <v>11066</v>
      </c>
      <c r="AH4182">
        <v>7573</v>
      </c>
      <c r="AI4182">
        <v>4181</v>
      </c>
      <c r="AJ4182" t="s">
        <v>11074</v>
      </c>
      <c r="AK4182" t="s">
        <v>12029</v>
      </c>
      <c r="AL4182" t="s">
        <v>12031</v>
      </c>
      <c r="AM4182" t="s">
        <v>11176</v>
      </c>
      <c r="AN4182">
        <v>1</v>
      </c>
      <c r="AO4182" s="10" t="s">
        <v>12045</v>
      </c>
      <c r="AP4182" t="str" cm="1">
        <f t="array" ref="AP4182">_xlfn.IFS(
  Table1[[#This Row],[Age]]&lt;=25, "18-25",
  Table1[[#This Row],[Age]]&lt;=35, "26-35",
  Table1[[#This Row],[Age]]&lt;=45, "36-45",
  Table1[[#This Row],[Age]]&lt;=60, "46-60",
  TRUE, "60+")</f>
        <v>60+</v>
      </c>
    </row>
    <row r="4183" spans="1:42" x14ac:dyDescent="0.3">
      <c r="A4183">
        <v>4182</v>
      </c>
      <c r="B4183" t="s">
        <v>22</v>
      </c>
      <c r="C4183" t="s">
        <v>81</v>
      </c>
      <c r="D4183">
        <v>27</v>
      </c>
      <c r="E4183" t="s">
        <v>106</v>
      </c>
      <c r="F4183" t="s">
        <v>4289</v>
      </c>
      <c r="G4183" t="s">
        <v>5121</v>
      </c>
      <c r="H4183">
        <v>19458799035</v>
      </c>
      <c r="I4183" t="s">
        <v>5681</v>
      </c>
      <c r="J4183" t="s">
        <v>7292</v>
      </c>
      <c r="K4183">
        <v>5200.6899999999996</v>
      </c>
      <c r="L4183" s="12" t="s">
        <v>10550</v>
      </c>
      <c r="M4183" s="10" t="s">
        <v>11341</v>
      </c>
      <c r="N4183">
        <v>4182</v>
      </c>
      <c r="O4183">
        <v>44972</v>
      </c>
      <c r="P4183" t="s">
        <v>11403</v>
      </c>
      <c r="Q4183" s="16">
        <v>2190.9499999999998</v>
      </c>
      <c r="R4183">
        <v>3009.74</v>
      </c>
      <c r="S4183">
        <v>27</v>
      </c>
      <c r="T4183">
        <v>4182</v>
      </c>
      <c r="U4183">
        <v>5653.04</v>
      </c>
      <c r="V4183" t="s">
        <v>11412</v>
      </c>
      <c r="W4183">
        <v>3.01</v>
      </c>
      <c r="X4183">
        <v>48</v>
      </c>
      <c r="Y4183" t="s">
        <v>10406</v>
      </c>
      <c r="Z4183" t="s">
        <v>12011</v>
      </c>
      <c r="AA4183">
        <v>4182</v>
      </c>
      <c r="AB4183" t="s">
        <v>12017</v>
      </c>
      <c r="AC4183">
        <v>3050.53</v>
      </c>
      <c r="AD4183">
        <v>3527.23</v>
      </c>
      <c r="AE4183">
        <v>176.36</v>
      </c>
      <c r="AF4183" t="s">
        <v>11076</v>
      </c>
      <c r="AG4183" t="s">
        <v>11241</v>
      </c>
      <c r="AH4183">
        <v>1506</v>
      </c>
      <c r="AI4183">
        <v>4182</v>
      </c>
      <c r="AJ4183" t="s">
        <v>11073</v>
      </c>
      <c r="AK4183" t="s">
        <v>12029</v>
      </c>
      <c r="AL4183" t="s">
        <v>12032</v>
      </c>
      <c r="AM4183" t="s">
        <v>11201</v>
      </c>
      <c r="AN4183">
        <v>1</v>
      </c>
      <c r="AO4183" s="10" t="s">
        <v>12045</v>
      </c>
      <c r="AP4183" t="str" cm="1">
        <f t="array" ref="AP4183">_xlfn.IFS(
  Table1[[#This Row],[Age]]&lt;=25, "18-25",
  Table1[[#This Row],[Age]]&lt;=35, "26-35",
  Table1[[#This Row],[Age]]&lt;=45, "36-45",
  Table1[[#This Row],[Age]]&lt;=60, "46-60",
  TRUE, "60+")</f>
        <v>26-35</v>
      </c>
    </row>
    <row r="4184" spans="1:42" x14ac:dyDescent="0.3">
      <c r="A4184">
        <v>4183</v>
      </c>
      <c r="B4184" t="s">
        <v>14</v>
      </c>
      <c r="C4184" t="s">
        <v>61</v>
      </c>
      <c r="D4184">
        <v>49</v>
      </c>
      <c r="E4184" t="s">
        <v>104</v>
      </c>
      <c r="F4184" t="s">
        <v>4290</v>
      </c>
      <c r="G4184" t="s">
        <v>5135</v>
      </c>
      <c r="H4184">
        <v>19458799036</v>
      </c>
      <c r="I4184" t="s">
        <v>5941</v>
      </c>
      <c r="J4184" t="s">
        <v>7292</v>
      </c>
      <c r="K4184">
        <v>2351.12</v>
      </c>
      <c r="L4184" s="12" t="s">
        <v>7890</v>
      </c>
      <c r="M4184" s="10" t="s">
        <v>11284</v>
      </c>
      <c r="N4184">
        <v>4183</v>
      </c>
      <c r="O4184">
        <v>45103</v>
      </c>
      <c r="P4184" t="s">
        <v>11402</v>
      </c>
      <c r="Q4184" s="16">
        <v>3609.52</v>
      </c>
      <c r="R4184">
        <v>5960.64</v>
      </c>
      <c r="S4184">
        <v>4</v>
      </c>
      <c r="T4184">
        <v>4183</v>
      </c>
      <c r="U4184">
        <v>36118.559999999998</v>
      </c>
      <c r="V4184" t="s">
        <v>11411</v>
      </c>
      <c r="W4184">
        <v>6.19</v>
      </c>
      <c r="X4184">
        <v>24</v>
      </c>
      <c r="Y4184" t="s">
        <v>11785</v>
      </c>
      <c r="Z4184" t="s">
        <v>12011</v>
      </c>
      <c r="AA4184">
        <v>4183</v>
      </c>
      <c r="AB4184" t="s">
        <v>12017</v>
      </c>
      <c r="AC4184">
        <v>1389.19</v>
      </c>
      <c r="AD4184">
        <v>1532.72</v>
      </c>
      <c r="AE4184">
        <v>76.64</v>
      </c>
      <c r="AF4184" t="s">
        <v>11274</v>
      </c>
      <c r="AG4184" t="s">
        <v>11173</v>
      </c>
      <c r="AH4184">
        <v>2937</v>
      </c>
      <c r="AI4184">
        <v>4183</v>
      </c>
      <c r="AJ4184" t="s">
        <v>11257</v>
      </c>
      <c r="AK4184" t="s">
        <v>12027</v>
      </c>
      <c r="AL4184" t="s">
        <v>12031</v>
      </c>
      <c r="AM4184" t="s">
        <v>11133</v>
      </c>
      <c r="AN4184">
        <v>-1</v>
      </c>
      <c r="AO4184" s="10" t="s">
        <v>12043</v>
      </c>
      <c r="AP4184" t="str" cm="1">
        <f t="array" ref="AP4184">_xlfn.IFS(
  Table1[[#This Row],[Age]]&lt;=25, "18-25",
  Table1[[#This Row],[Age]]&lt;=35, "26-35",
  Table1[[#This Row],[Age]]&lt;=45, "36-45",
  Table1[[#This Row],[Age]]&lt;=60, "46-60",
  TRUE, "60+")</f>
        <v>46-60</v>
      </c>
    </row>
    <row r="4185" spans="1:42" x14ac:dyDescent="0.3">
      <c r="A4185">
        <v>4184</v>
      </c>
      <c r="B4185" t="s">
        <v>28</v>
      </c>
      <c r="C4185" t="s">
        <v>76</v>
      </c>
      <c r="D4185">
        <v>18</v>
      </c>
      <c r="E4185" t="s">
        <v>104</v>
      </c>
      <c r="F4185" t="s">
        <v>4291</v>
      </c>
      <c r="G4185" t="s">
        <v>5119</v>
      </c>
      <c r="H4185">
        <v>19458799037</v>
      </c>
      <c r="I4185" t="s">
        <v>6998</v>
      </c>
      <c r="J4185" t="s">
        <v>7291</v>
      </c>
      <c r="K4185">
        <v>1868.7</v>
      </c>
      <c r="L4185" s="12" t="s">
        <v>10551</v>
      </c>
      <c r="M4185" s="10" t="s">
        <v>11176</v>
      </c>
      <c r="N4185">
        <v>4184</v>
      </c>
      <c r="O4185">
        <v>45196</v>
      </c>
      <c r="P4185" t="s">
        <v>11403</v>
      </c>
      <c r="Q4185" s="16">
        <v>1136.98</v>
      </c>
      <c r="R4185">
        <v>731.72</v>
      </c>
      <c r="S4185">
        <v>99</v>
      </c>
      <c r="T4185">
        <v>4184</v>
      </c>
      <c r="U4185">
        <v>14053.66</v>
      </c>
      <c r="V4185" t="s">
        <v>11411</v>
      </c>
      <c r="W4185">
        <v>2.4</v>
      </c>
      <c r="X4185">
        <v>60</v>
      </c>
      <c r="Y4185" t="s">
        <v>11495</v>
      </c>
      <c r="Z4185" t="s">
        <v>12012</v>
      </c>
      <c r="AA4185">
        <v>4184</v>
      </c>
      <c r="AB4185" t="s">
        <v>12015</v>
      </c>
      <c r="AC4185">
        <v>9510.09</v>
      </c>
      <c r="AD4185">
        <v>3850.37</v>
      </c>
      <c r="AE4185">
        <v>192.52</v>
      </c>
      <c r="AF4185" t="s">
        <v>11375</v>
      </c>
      <c r="AG4185" t="s">
        <v>11306</v>
      </c>
      <c r="AH4185">
        <v>1231</v>
      </c>
      <c r="AI4185">
        <v>4184</v>
      </c>
      <c r="AJ4185" t="s">
        <v>11227</v>
      </c>
      <c r="AK4185" t="s">
        <v>12028</v>
      </c>
      <c r="AL4185" t="s">
        <v>12032</v>
      </c>
      <c r="AM4185" t="s">
        <v>11096</v>
      </c>
      <c r="AN4185">
        <v>1</v>
      </c>
      <c r="AO4185" s="10" t="s">
        <v>12042</v>
      </c>
      <c r="AP4185" t="str" cm="1">
        <f t="array" ref="AP4185">_xlfn.IFS(
  Table1[[#This Row],[Age]]&lt;=25, "18-25",
  Table1[[#This Row],[Age]]&lt;=35, "26-35",
  Table1[[#This Row],[Age]]&lt;=45, "36-45",
  Table1[[#This Row],[Age]]&lt;=60, "46-60",
  TRUE, "60+")</f>
        <v>18-25</v>
      </c>
    </row>
    <row r="4186" spans="1:42" x14ac:dyDescent="0.3">
      <c r="A4186">
        <v>4185</v>
      </c>
      <c r="B4186" t="s">
        <v>19</v>
      </c>
      <c r="C4186" t="s">
        <v>73</v>
      </c>
      <c r="D4186">
        <v>41</v>
      </c>
      <c r="E4186" t="s">
        <v>104</v>
      </c>
      <c r="F4186" t="s">
        <v>4292</v>
      </c>
      <c r="G4186" t="s">
        <v>5123</v>
      </c>
      <c r="H4186">
        <v>19458799038</v>
      </c>
      <c r="I4186" t="s">
        <v>6812</v>
      </c>
      <c r="J4186" t="s">
        <v>7292</v>
      </c>
      <c r="K4186">
        <v>9554.7000000000007</v>
      </c>
      <c r="L4186" s="12" t="s">
        <v>7323</v>
      </c>
      <c r="M4186" s="10" t="s">
        <v>11269</v>
      </c>
      <c r="N4186">
        <v>4185</v>
      </c>
      <c r="O4186">
        <v>45154</v>
      </c>
      <c r="P4186" t="s">
        <v>11403</v>
      </c>
      <c r="Q4186" s="16">
        <v>4182.2700000000004</v>
      </c>
      <c r="R4186">
        <v>13736.97</v>
      </c>
      <c r="S4186">
        <v>1</v>
      </c>
      <c r="T4186">
        <v>4185</v>
      </c>
      <c r="U4186">
        <v>37542.75</v>
      </c>
      <c r="V4186" t="s">
        <v>11413</v>
      </c>
      <c r="W4186">
        <v>3.67</v>
      </c>
      <c r="X4186">
        <v>36</v>
      </c>
      <c r="Y4186" t="s">
        <v>8486</v>
      </c>
      <c r="Z4186" t="s">
        <v>12012</v>
      </c>
      <c r="AA4186">
        <v>4185</v>
      </c>
      <c r="AB4186" t="s">
        <v>12015</v>
      </c>
      <c r="AC4186">
        <v>3074.74</v>
      </c>
      <c r="AD4186">
        <v>2158.39</v>
      </c>
      <c r="AE4186">
        <v>107.92</v>
      </c>
      <c r="AF4186" t="s">
        <v>11180</v>
      </c>
      <c r="AG4186" t="s">
        <v>11267</v>
      </c>
      <c r="AH4186">
        <v>822</v>
      </c>
      <c r="AI4186">
        <v>4185</v>
      </c>
      <c r="AJ4186" t="s">
        <v>11294</v>
      </c>
      <c r="AK4186" t="s">
        <v>12029</v>
      </c>
      <c r="AL4186" t="s">
        <v>12032</v>
      </c>
      <c r="AM4186" t="s">
        <v>11378</v>
      </c>
      <c r="AN4186">
        <v>1</v>
      </c>
      <c r="AO4186" s="10" t="s">
        <v>12041</v>
      </c>
      <c r="AP4186" t="str" cm="1">
        <f t="array" ref="AP4186">_xlfn.IFS(
  Table1[[#This Row],[Age]]&lt;=25, "18-25",
  Table1[[#This Row],[Age]]&lt;=35, "26-35",
  Table1[[#This Row],[Age]]&lt;=45, "36-45",
  Table1[[#This Row],[Age]]&lt;=60, "46-60",
  TRUE, "60+")</f>
        <v>36-45</v>
      </c>
    </row>
    <row r="4187" spans="1:42" x14ac:dyDescent="0.3">
      <c r="A4187">
        <v>4186</v>
      </c>
      <c r="B4187" t="s">
        <v>39</v>
      </c>
      <c r="C4187" t="s">
        <v>94</v>
      </c>
      <c r="D4187">
        <v>46</v>
      </c>
      <c r="E4187" t="s">
        <v>104</v>
      </c>
      <c r="F4187" t="s">
        <v>4293</v>
      </c>
      <c r="G4187" t="s">
        <v>5141</v>
      </c>
      <c r="H4187">
        <v>19458799039</v>
      </c>
      <c r="I4187" t="s">
        <v>7156</v>
      </c>
      <c r="J4187" t="s">
        <v>7292</v>
      </c>
      <c r="K4187">
        <v>4733.53</v>
      </c>
      <c r="L4187" s="12" t="s">
        <v>10552</v>
      </c>
      <c r="M4187" s="10" t="s">
        <v>11259</v>
      </c>
      <c r="N4187">
        <v>4186</v>
      </c>
      <c r="O4187">
        <v>45282</v>
      </c>
      <c r="P4187" t="s">
        <v>11402</v>
      </c>
      <c r="Q4187" s="16">
        <v>396.86</v>
      </c>
      <c r="R4187">
        <v>4336.67</v>
      </c>
      <c r="S4187">
        <v>4</v>
      </c>
      <c r="T4187">
        <v>4186</v>
      </c>
      <c r="U4187">
        <v>26213.17</v>
      </c>
      <c r="V4187" t="s">
        <v>11413</v>
      </c>
      <c r="W4187">
        <v>8.31</v>
      </c>
      <c r="X4187">
        <v>36</v>
      </c>
      <c r="Y4187" t="s">
        <v>11572</v>
      </c>
      <c r="Z4187" t="s">
        <v>12010</v>
      </c>
      <c r="AA4187">
        <v>4186</v>
      </c>
      <c r="AB4187" t="s">
        <v>12015</v>
      </c>
      <c r="AC4187">
        <v>5241.7299999999996</v>
      </c>
      <c r="AD4187">
        <v>4508.1899999999996</v>
      </c>
      <c r="AE4187">
        <v>225.41</v>
      </c>
      <c r="AF4187" t="s">
        <v>11142</v>
      </c>
      <c r="AG4187" t="s">
        <v>11338</v>
      </c>
      <c r="AH4187">
        <v>7595</v>
      </c>
      <c r="AI4187">
        <v>4186</v>
      </c>
      <c r="AJ4187" t="s">
        <v>11317</v>
      </c>
      <c r="AK4187" t="s">
        <v>12027</v>
      </c>
      <c r="AL4187" t="s">
        <v>12032</v>
      </c>
      <c r="AM4187" t="s">
        <v>11138</v>
      </c>
      <c r="AN4187">
        <v>1</v>
      </c>
      <c r="AO4187" s="10" t="s">
        <v>12036</v>
      </c>
      <c r="AP4187" t="str" cm="1">
        <f t="array" ref="AP4187">_xlfn.IFS(
  Table1[[#This Row],[Age]]&lt;=25, "18-25",
  Table1[[#This Row],[Age]]&lt;=35, "26-35",
  Table1[[#This Row],[Age]]&lt;=45, "36-45",
  Table1[[#This Row],[Age]]&lt;=60, "46-60",
  TRUE, "60+")</f>
        <v>46-60</v>
      </c>
    </row>
    <row r="4188" spans="1:42" x14ac:dyDescent="0.3">
      <c r="A4188">
        <v>4187</v>
      </c>
      <c r="B4188" t="s">
        <v>21</v>
      </c>
      <c r="C4188" t="s">
        <v>90</v>
      </c>
      <c r="D4188">
        <v>60</v>
      </c>
      <c r="E4188" t="s">
        <v>105</v>
      </c>
      <c r="F4188" t="s">
        <v>4294</v>
      </c>
      <c r="G4188" t="s">
        <v>5128</v>
      </c>
      <c r="H4188">
        <v>19458799040</v>
      </c>
      <c r="I4188" t="s">
        <v>7025</v>
      </c>
      <c r="J4188" t="s">
        <v>7292</v>
      </c>
      <c r="K4188">
        <v>6546.96</v>
      </c>
      <c r="L4188" s="12" t="s">
        <v>7606</v>
      </c>
      <c r="M4188" s="10" t="s">
        <v>11040</v>
      </c>
      <c r="N4188">
        <v>4187</v>
      </c>
      <c r="O4188">
        <v>45180</v>
      </c>
      <c r="P4188" t="s">
        <v>11403</v>
      </c>
      <c r="Q4188" s="16">
        <v>2910.28</v>
      </c>
      <c r="R4188">
        <v>3636.68</v>
      </c>
      <c r="S4188">
        <v>55</v>
      </c>
      <c r="T4188">
        <v>4187</v>
      </c>
      <c r="U4188">
        <v>32192.21</v>
      </c>
      <c r="V4188" t="s">
        <v>11411</v>
      </c>
      <c r="W4188">
        <v>4.01</v>
      </c>
      <c r="X4188">
        <v>12</v>
      </c>
      <c r="Y4188" t="s">
        <v>9807</v>
      </c>
      <c r="Z4188" t="s">
        <v>12011</v>
      </c>
      <c r="AA4188">
        <v>4187</v>
      </c>
      <c r="AB4188" t="s">
        <v>12016</v>
      </c>
      <c r="AC4188">
        <v>1199.78</v>
      </c>
      <c r="AD4188">
        <v>2731.22</v>
      </c>
      <c r="AE4188">
        <v>136.56</v>
      </c>
      <c r="AF4188" t="s">
        <v>11200</v>
      </c>
      <c r="AG4188" t="s">
        <v>11107</v>
      </c>
      <c r="AH4188">
        <v>3589</v>
      </c>
      <c r="AI4188">
        <v>4187</v>
      </c>
      <c r="AJ4188" t="s">
        <v>11225</v>
      </c>
      <c r="AK4188" t="s">
        <v>12027</v>
      </c>
      <c r="AL4188" t="s">
        <v>12032</v>
      </c>
      <c r="AM4188" t="s">
        <v>11342</v>
      </c>
      <c r="AN4188">
        <v>1</v>
      </c>
      <c r="AO4188" s="10" t="s">
        <v>12042</v>
      </c>
      <c r="AP4188" t="str" cm="1">
        <f t="array" ref="AP4188">_xlfn.IFS(
  Table1[[#This Row],[Age]]&lt;=25, "18-25",
  Table1[[#This Row],[Age]]&lt;=35, "26-35",
  Table1[[#This Row],[Age]]&lt;=45, "36-45",
  Table1[[#This Row],[Age]]&lt;=60, "46-60",
  TRUE, "60+")</f>
        <v>46-60</v>
      </c>
    </row>
    <row r="4189" spans="1:42" x14ac:dyDescent="0.3">
      <c r="A4189">
        <v>4188</v>
      </c>
      <c r="B4189" t="s">
        <v>11</v>
      </c>
      <c r="C4189" t="s">
        <v>81</v>
      </c>
      <c r="D4189">
        <v>24</v>
      </c>
      <c r="E4189" t="s">
        <v>104</v>
      </c>
      <c r="F4189" t="s">
        <v>4295</v>
      </c>
      <c r="G4189" t="s">
        <v>5127</v>
      </c>
      <c r="H4189">
        <v>19458799041</v>
      </c>
      <c r="I4189" t="s">
        <v>5668</v>
      </c>
      <c r="J4189" t="s">
        <v>7292</v>
      </c>
      <c r="K4189">
        <v>8746.98</v>
      </c>
      <c r="L4189" s="12" t="s">
        <v>10428</v>
      </c>
      <c r="M4189" s="10" t="s">
        <v>11276</v>
      </c>
      <c r="N4189">
        <v>4188</v>
      </c>
      <c r="O4189">
        <v>45172</v>
      </c>
      <c r="P4189" t="s">
        <v>11402</v>
      </c>
      <c r="Q4189" s="16">
        <v>1904.64</v>
      </c>
      <c r="R4189">
        <v>10651.62</v>
      </c>
      <c r="S4189">
        <v>24</v>
      </c>
      <c r="T4189">
        <v>4188</v>
      </c>
      <c r="U4189">
        <v>12916.62</v>
      </c>
      <c r="V4189" t="s">
        <v>11412</v>
      </c>
      <c r="W4189">
        <v>1.1000000000000001</v>
      </c>
      <c r="X4189">
        <v>48</v>
      </c>
      <c r="Y4189" t="s">
        <v>8150</v>
      </c>
      <c r="Z4189" t="s">
        <v>12010</v>
      </c>
      <c r="AA4189">
        <v>4188</v>
      </c>
      <c r="AB4189" t="s">
        <v>12015</v>
      </c>
      <c r="AC4189">
        <v>5840.1</v>
      </c>
      <c r="AD4189">
        <v>1911.66</v>
      </c>
      <c r="AE4189">
        <v>95.58</v>
      </c>
      <c r="AF4189" t="s">
        <v>11361</v>
      </c>
      <c r="AG4189" t="s">
        <v>11141</v>
      </c>
      <c r="AH4189">
        <v>9632</v>
      </c>
      <c r="AI4189">
        <v>4188</v>
      </c>
      <c r="AJ4189" t="s">
        <v>11045</v>
      </c>
      <c r="AK4189" t="s">
        <v>12028</v>
      </c>
      <c r="AL4189" t="s">
        <v>12031</v>
      </c>
      <c r="AM4189" t="s">
        <v>11231</v>
      </c>
      <c r="AN4189">
        <v>1</v>
      </c>
      <c r="AO4189" s="10" t="s">
        <v>12042</v>
      </c>
      <c r="AP4189" t="str" cm="1">
        <f t="array" ref="AP4189">_xlfn.IFS(
  Table1[[#This Row],[Age]]&lt;=25, "18-25",
  Table1[[#This Row],[Age]]&lt;=35, "26-35",
  Table1[[#This Row],[Age]]&lt;=45, "36-45",
  Table1[[#This Row],[Age]]&lt;=60, "46-60",
  TRUE, "60+")</f>
        <v>18-25</v>
      </c>
    </row>
    <row r="4190" spans="1:42" x14ac:dyDescent="0.3">
      <c r="A4190">
        <v>4189</v>
      </c>
      <c r="B4190" t="s">
        <v>3</v>
      </c>
      <c r="C4190" t="s">
        <v>75</v>
      </c>
      <c r="D4190">
        <v>48</v>
      </c>
      <c r="E4190" t="s">
        <v>105</v>
      </c>
      <c r="F4190" t="s">
        <v>4296</v>
      </c>
      <c r="G4190" t="s">
        <v>5136</v>
      </c>
      <c r="H4190">
        <v>19458799042</v>
      </c>
      <c r="I4190" t="s">
        <v>6617</v>
      </c>
      <c r="J4190" t="s">
        <v>7291</v>
      </c>
      <c r="K4190">
        <v>3289.56</v>
      </c>
      <c r="L4190" s="12" t="s">
        <v>8972</v>
      </c>
      <c r="M4190" s="10" t="s">
        <v>11084</v>
      </c>
      <c r="N4190">
        <v>4189</v>
      </c>
      <c r="O4190">
        <v>44948</v>
      </c>
      <c r="P4190" t="s">
        <v>11402</v>
      </c>
      <c r="Q4190" s="16">
        <v>276.02999999999997</v>
      </c>
      <c r="R4190">
        <v>3565.59</v>
      </c>
      <c r="S4190">
        <v>29</v>
      </c>
      <c r="T4190">
        <v>4189</v>
      </c>
      <c r="U4190">
        <v>9237.81</v>
      </c>
      <c r="V4190" t="s">
        <v>11412</v>
      </c>
      <c r="W4190">
        <v>6.86</v>
      </c>
      <c r="X4190">
        <v>24</v>
      </c>
      <c r="Y4190" t="s">
        <v>11461</v>
      </c>
      <c r="Z4190" t="s">
        <v>12012</v>
      </c>
      <c r="AA4190">
        <v>4189</v>
      </c>
      <c r="AB4190" t="s">
        <v>12017</v>
      </c>
      <c r="AC4190">
        <v>8535.6</v>
      </c>
      <c r="AD4190">
        <v>4121.92</v>
      </c>
      <c r="AE4190">
        <v>206.1</v>
      </c>
      <c r="AF4190" t="s">
        <v>11160</v>
      </c>
      <c r="AG4190" t="s">
        <v>11177</v>
      </c>
      <c r="AH4190">
        <v>3801</v>
      </c>
      <c r="AI4190">
        <v>4189</v>
      </c>
      <c r="AJ4190" t="s">
        <v>11340</v>
      </c>
      <c r="AK4190" t="s">
        <v>12029</v>
      </c>
      <c r="AL4190" t="s">
        <v>12031</v>
      </c>
      <c r="AM4190" t="s">
        <v>11272</v>
      </c>
      <c r="AN4190">
        <v>1</v>
      </c>
      <c r="AO4190" s="10" t="s">
        <v>12039</v>
      </c>
      <c r="AP4190" t="str" cm="1">
        <f t="array" ref="AP4190">_xlfn.IFS(
  Table1[[#This Row],[Age]]&lt;=25, "18-25",
  Table1[[#This Row],[Age]]&lt;=35, "26-35",
  Table1[[#This Row],[Age]]&lt;=45, "36-45",
  Table1[[#This Row],[Age]]&lt;=60, "46-60",
  TRUE, "60+")</f>
        <v>46-60</v>
      </c>
    </row>
    <row r="4191" spans="1:42" x14ac:dyDescent="0.3">
      <c r="A4191">
        <v>4190</v>
      </c>
      <c r="B4191" t="s">
        <v>5</v>
      </c>
      <c r="C4191" t="s">
        <v>62</v>
      </c>
      <c r="D4191">
        <v>34</v>
      </c>
      <c r="E4191" t="s">
        <v>105</v>
      </c>
      <c r="F4191" t="s">
        <v>4297</v>
      </c>
      <c r="G4191" t="s">
        <v>5125</v>
      </c>
      <c r="H4191">
        <v>19458799043</v>
      </c>
      <c r="I4191" t="s">
        <v>7134</v>
      </c>
      <c r="J4191" t="s">
        <v>7292</v>
      </c>
      <c r="K4191">
        <v>7911.35</v>
      </c>
      <c r="L4191" s="12" t="s">
        <v>10553</v>
      </c>
      <c r="M4191" s="10" t="s">
        <v>11303</v>
      </c>
      <c r="N4191">
        <v>4190</v>
      </c>
      <c r="O4191">
        <v>44948</v>
      </c>
      <c r="P4191" t="s">
        <v>11404</v>
      </c>
      <c r="Q4191" s="16">
        <v>3874.69</v>
      </c>
      <c r="R4191">
        <v>11786.04</v>
      </c>
      <c r="S4191">
        <v>22</v>
      </c>
      <c r="T4191">
        <v>4190</v>
      </c>
      <c r="U4191">
        <v>4102.12</v>
      </c>
      <c r="V4191" t="s">
        <v>11413</v>
      </c>
      <c r="W4191">
        <v>2.63</v>
      </c>
      <c r="X4191">
        <v>24</v>
      </c>
      <c r="Y4191" t="s">
        <v>10223</v>
      </c>
      <c r="Z4191" t="s">
        <v>12012</v>
      </c>
      <c r="AA4191">
        <v>4190</v>
      </c>
      <c r="AB4191" t="s">
        <v>12015</v>
      </c>
      <c r="AC4191">
        <v>5122.55</v>
      </c>
      <c r="AD4191">
        <v>3013.96</v>
      </c>
      <c r="AE4191">
        <v>150.69999999999999</v>
      </c>
      <c r="AF4191" t="s">
        <v>11247</v>
      </c>
      <c r="AG4191" t="s">
        <v>11139</v>
      </c>
      <c r="AH4191">
        <v>2903</v>
      </c>
      <c r="AI4191">
        <v>4190</v>
      </c>
      <c r="AJ4191" t="s">
        <v>11155</v>
      </c>
      <c r="AK4191" t="s">
        <v>12027</v>
      </c>
      <c r="AL4191" t="s">
        <v>12031</v>
      </c>
      <c r="AM4191" t="s">
        <v>11052</v>
      </c>
      <c r="AN4191">
        <v>1</v>
      </c>
      <c r="AO4191" s="10" t="s">
        <v>12039</v>
      </c>
      <c r="AP4191" t="str" cm="1">
        <f t="array" ref="AP4191">_xlfn.IFS(
  Table1[[#This Row],[Age]]&lt;=25, "18-25",
  Table1[[#This Row],[Age]]&lt;=35, "26-35",
  Table1[[#This Row],[Age]]&lt;=45, "36-45",
  Table1[[#This Row],[Age]]&lt;=60, "46-60",
  TRUE, "60+")</f>
        <v>26-35</v>
      </c>
    </row>
    <row r="4192" spans="1:42" x14ac:dyDescent="0.3">
      <c r="A4192">
        <v>4191</v>
      </c>
      <c r="B4192" t="s">
        <v>22</v>
      </c>
      <c r="C4192" t="s">
        <v>96</v>
      </c>
      <c r="D4192">
        <v>47</v>
      </c>
      <c r="E4192" t="s">
        <v>104</v>
      </c>
      <c r="F4192" t="s">
        <v>4298</v>
      </c>
      <c r="G4192" t="s">
        <v>5120</v>
      </c>
      <c r="H4192">
        <v>19458799044</v>
      </c>
      <c r="I4192" t="s">
        <v>6281</v>
      </c>
      <c r="J4192" t="s">
        <v>7292</v>
      </c>
      <c r="K4192">
        <v>7909.39</v>
      </c>
      <c r="L4192" s="12" t="s">
        <v>10518</v>
      </c>
      <c r="M4192" s="10" t="s">
        <v>11181</v>
      </c>
      <c r="N4192">
        <v>4191</v>
      </c>
      <c r="O4192">
        <v>45150</v>
      </c>
      <c r="P4192" t="s">
        <v>11403</v>
      </c>
      <c r="Q4192" s="16">
        <v>2737.24</v>
      </c>
      <c r="R4192">
        <v>5172.1499999999996</v>
      </c>
      <c r="S4192">
        <v>23</v>
      </c>
      <c r="T4192">
        <v>4191</v>
      </c>
      <c r="U4192">
        <v>41453.26</v>
      </c>
      <c r="V4192" t="s">
        <v>11413</v>
      </c>
      <c r="W4192">
        <v>2.76</v>
      </c>
      <c r="X4192">
        <v>60</v>
      </c>
      <c r="Y4192" t="s">
        <v>11873</v>
      </c>
      <c r="Z4192" t="s">
        <v>12010</v>
      </c>
      <c r="AA4192">
        <v>4191</v>
      </c>
      <c r="AB4192" t="s">
        <v>12015</v>
      </c>
      <c r="AC4192">
        <v>9204.49</v>
      </c>
      <c r="AD4192">
        <v>3925.73</v>
      </c>
      <c r="AE4192">
        <v>196.29</v>
      </c>
      <c r="AF4192" t="s">
        <v>11384</v>
      </c>
      <c r="AG4192" t="s">
        <v>11246</v>
      </c>
      <c r="AH4192">
        <v>3246</v>
      </c>
      <c r="AI4192">
        <v>4191</v>
      </c>
      <c r="AJ4192" t="s">
        <v>11229</v>
      </c>
      <c r="AK4192" t="s">
        <v>12027</v>
      </c>
      <c r="AL4192" t="s">
        <v>12032</v>
      </c>
      <c r="AM4192" t="s">
        <v>11062</v>
      </c>
      <c r="AN4192">
        <v>1</v>
      </c>
      <c r="AO4192" s="10" t="s">
        <v>12041</v>
      </c>
      <c r="AP4192" t="str" cm="1">
        <f t="array" ref="AP4192">_xlfn.IFS(
  Table1[[#This Row],[Age]]&lt;=25, "18-25",
  Table1[[#This Row],[Age]]&lt;=35, "26-35",
  Table1[[#This Row],[Age]]&lt;=45, "36-45",
  Table1[[#This Row],[Age]]&lt;=60, "46-60",
  TRUE, "60+")</f>
        <v>46-60</v>
      </c>
    </row>
    <row r="4193" spans="1:42" x14ac:dyDescent="0.3">
      <c r="A4193">
        <v>4192</v>
      </c>
      <c r="B4193" t="s">
        <v>12</v>
      </c>
      <c r="C4193" t="s">
        <v>90</v>
      </c>
      <c r="D4193">
        <v>42</v>
      </c>
      <c r="E4193" t="s">
        <v>105</v>
      </c>
      <c r="F4193" t="s">
        <v>4299</v>
      </c>
      <c r="G4193" t="s">
        <v>5121</v>
      </c>
      <c r="H4193">
        <v>19458799045</v>
      </c>
      <c r="I4193" t="s">
        <v>5686</v>
      </c>
      <c r="J4193" t="s">
        <v>7292</v>
      </c>
      <c r="K4193">
        <v>8257.7199999999993</v>
      </c>
      <c r="L4193" s="12" t="s">
        <v>10554</v>
      </c>
      <c r="M4193" s="10" t="s">
        <v>11186</v>
      </c>
      <c r="N4193">
        <v>4192</v>
      </c>
      <c r="O4193">
        <v>45273</v>
      </c>
      <c r="P4193" t="s">
        <v>11402</v>
      </c>
      <c r="Q4193" s="16">
        <v>3579.48</v>
      </c>
      <c r="R4193">
        <v>11837.2</v>
      </c>
      <c r="S4193">
        <v>85</v>
      </c>
      <c r="T4193">
        <v>4192</v>
      </c>
      <c r="U4193">
        <v>35813.75</v>
      </c>
      <c r="V4193" t="s">
        <v>11411</v>
      </c>
      <c r="W4193">
        <v>1.1499999999999999</v>
      </c>
      <c r="X4193">
        <v>60</v>
      </c>
      <c r="Y4193" t="s">
        <v>8812</v>
      </c>
      <c r="Z4193" t="s">
        <v>12010</v>
      </c>
      <c r="AA4193">
        <v>4192</v>
      </c>
      <c r="AB4193" t="s">
        <v>12017</v>
      </c>
      <c r="AC4193">
        <v>2925.67</v>
      </c>
      <c r="AD4193">
        <v>3506.6</v>
      </c>
      <c r="AE4193">
        <v>175.33</v>
      </c>
      <c r="AF4193" t="s">
        <v>11259</v>
      </c>
      <c r="AG4193" t="s">
        <v>11383</v>
      </c>
      <c r="AH4193">
        <v>4929</v>
      </c>
      <c r="AI4193">
        <v>4192</v>
      </c>
      <c r="AJ4193" t="s">
        <v>11395</v>
      </c>
      <c r="AK4193" t="s">
        <v>12028</v>
      </c>
      <c r="AL4193" t="s">
        <v>12032</v>
      </c>
      <c r="AM4193" t="s">
        <v>11248</v>
      </c>
      <c r="AN4193">
        <v>1</v>
      </c>
      <c r="AO4193" s="10" t="s">
        <v>12036</v>
      </c>
      <c r="AP4193" t="str" cm="1">
        <f t="array" ref="AP4193">_xlfn.IFS(
  Table1[[#This Row],[Age]]&lt;=25, "18-25",
  Table1[[#This Row],[Age]]&lt;=35, "26-35",
  Table1[[#This Row],[Age]]&lt;=45, "36-45",
  Table1[[#This Row],[Age]]&lt;=60, "46-60",
  TRUE, "60+")</f>
        <v>36-45</v>
      </c>
    </row>
    <row r="4194" spans="1:42" x14ac:dyDescent="0.3">
      <c r="A4194">
        <v>4193</v>
      </c>
      <c r="B4194" t="s">
        <v>36</v>
      </c>
      <c r="C4194" t="s">
        <v>82</v>
      </c>
      <c r="D4194">
        <v>45</v>
      </c>
      <c r="E4194" t="s">
        <v>105</v>
      </c>
      <c r="F4194" t="s">
        <v>4300</v>
      </c>
      <c r="G4194" t="s">
        <v>5138</v>
      </c>
      <c r="H4194">
        <v>19458799046</v>
      </c>
      <c r="I4194" t="s">
        <v>7157</v>
      </c>
      <c r="J4194" t="s">
        <v>7291</v>
      </c>
      <c r="K4194">
        <v>1975.7</v>
      </c>
      <c r="L4194" s="12" t="s">
        <v>10555</v>
      </c>
      <c r="M4194" s="10" t="s">
        <v>11138</v>
      </c>
      <c r="N4194">
        <v>4193</v>
      </c>
      <c r="O4194">
        <v>45125</v>
      </c>
      <c r="P4194" t="s">
        <v>11402</v>
      </c>
      <c r="Q4194" s="16">
        <v>1906.81</v>
      </c>
      <c r="R4194">
        <v>3882.51</v>
      </c>
      <c r="S4194">
        <v>78</v>
      </c>
      <c r="T4194">
        <v>4193</v>
      </c>
      <c r="U4194">
        <v>15374.25</v>
      </c>
      <c r="V4194" t="s">
        <v>11412</v>
      </c>
      <c r="W4194">
        <v>6.2</v>
      </c>
      <c r="X4194">
        <v>24</v>
      </c>
      <c r="Y4194" t="s">
        <v>11611</v>
      </c>
      <c r="Z4194" t="s">
        <v>12010</v>
      </c>
      <c r="AA4194">
        <v>4193</v>
      </c>
      <c r="AB4194" t="s">
        <v>12016</v>
      </c>
      <c r="AC4194">
        <v>2823.83</v>
      </c>
      <c r="AD4194">
        <v>2369.44</v>
      </c>
      <c r="AE4194">
        <v>118.47</v>
      </c>
      <c r="AF4194" t="s">
        <v>11215</v>
      </c>
      <c r="AG4194" t="s">
        <v>11344</v>
      </c>
      <c r="AH4194">
        <v>1270</v>
      </c>
      <c r="AI4194">
        <v>4193</v>
      </c>
      <c r="AJ4194" t="s">
        <v>11193</v>
      </c>
      <c r="AK4194" t="s">
        <v>12028</v>
      </c>
      <c r="AL4194" t="s">
        <v>12032</v>
      </c>
      <c r="AM4194" t="s">
        <v>11083</v>
      </c>
      <c r="AN4194">
        <v>1</v>
      </c>
      <c r="AO4194" s="10" t="s">
        <v>12038</v>
      </c>
      <c r="AP4194" t="str" cm="1">
        <f t="array" ref="AP4194">_xlfn.IFS(
  Table1[[#This Row],[Age]]&lt;=25, "18-25",
  Table1[[#This Row],[Age]]&lt;=35, "26-35",
  Table1[[#This Row],[Age]]&lt;=45, "36-45",
  Table1[[#This Row],[Age]]&lt;=60, "46-60",
  TRUE, "60+")</f>
        <v>36-45</v>
      </c>
    </row>
    <row r="4195" spans="1:42" x14ac:dyDescent="0.3">
      <c r="A4195">
        <v>4194</v>
      </c>
      <c r="B4195" t="s">
        <v>19</v>
      </c>
      <c r="C4195" t="s">
        <v>98</v>
      </c>
      <c r="D4195">
        <v>53</v>
      </c>
      <c r="E4195" t="s">
        <v>104</v>
      </c>
      <c r="F4195" t="s">
        <v>4301</v>
      </c>
      <c r="G4195" t="s">
        <v>5133</v>
      </c>
      <c r="H4195">
        <v>19458799047</v>
      </c>
      <c r="I4195" t="s">
        <v>7158</v>
      </c>
      <c r="J4195" t="s">
        <v>7291</v>
      </c>
      <c r="K4195">
        <v>9632.1200000000008</v>
      </c>
      <c r="L4195" s="12" t="s">
        <v>9096</v>
      </c>
      <c r="M4195" s="10" t="s">
        <v>11229</v>
      </c>
      <c r="N4195">
        <v>4194</v>
      </c>
      <c r="O4195">
        <v>45157</v>
      </c>
      <c r="P4195" t="s">
        <v>11403</v>
      </c>
      <c r="Q4195" s="16">
        <v>4299.51</v>
      </c>
      <c r="R4195">
        <v>5332.61</v>
      </c>
      <c r="S4195">
        <v>8</v>
      </c>
      <c r="T4195">
        <v>4194</v>
      </c>
      <c r="U4195">
        <v>42008.75</v>
      </c>
      <c r="V4195" t="s">
        <v>11412</v>
      </c>
      <c r="W4195">
        <v>6.06</v>
      </c>
      <c r="X4195">
        <v>24</v>
      </c>
      <c r="Y4195" t="s">
        <v>11892</v>
      </c>
      <c r="Z4195" t="s">
        <v>12012</v>
      </c>
      <c r="AA4195">
        <v>4194</v>
      </c>
      <c r="AB4195" t="s">
        <v>12015</v>
      </c>
      <c r="AC4195">
        <v>6387.41</v>
      </c>
      <c r="AD4195">
        <v>3285.93</v>
      </c>
      <c r="AE4195">
        <v>164.3</v>
      </c>
      <c r="AF4195" t="s">
        <v>11329</v>
      </c>
      <c r="AG4195" t="s">
        <v>11281</v>
      </c>
      <c r="AH4195">
        <v>9855</v>
      </c>
      <c r="AI4195">
        <v>4194</v>
      </c>
      <c r="AJ4195" t="s">
        <v>11314</v>
      </c>
      <c r="AK4195" t="s">
        <v>12027</v>
      </c>
      <c r="AL4195" t="s">
        <v>12032</v>
      </c>
      <c r="AM4195" t="s">
        <v>11087</v>
      </c>
      <c r="AN4195">
        <v>1</v>
      </c>
      <c r="AO4195" s="10" t="s">
        <v>12041</v>
      </c>
      <c r="AP4195" t="str" cm="1">
        <f t="array" ref="AP4195">_xlfn.IFS(
  Table1[[#This Row],[Age]]&lt;=25, "18-25",
  Table1[[#This Row],[Age]]&lt;=35, "26-35",
  Table1[[#This Row],[Age]]&lt;=45, "36-45",
  Table1[[#This Row],[Age]]&lt;=60, "46-60",
  TRUE, "60+")</f>
        <v>46-60</v>
      </c>
    </row>
    <row r="4196" spans="1:42" x14ac:dyDescent="0.3">
      <c r="A4196">
        <v>4195</v>
      </c>
      <c r="B4196" t="s">
        <v>47</v>
      </c>
      <c r="C4196" t="s">
        <v>74</v>
      </c>
      <c r="D4196">
        <v>24</v>
      </c>
      <c r="E4196" t="s">
        <v>104</v>
      </c>
      <c r="F4196" t="s">
        <v>4302</v>
      </c>
      <c r="G4196" t="s">
        <v>5122</v>
      </c>
      <c r="H4196">
        <v>19458799048</v>
      </c>
      <c r="I4196" t="s">
        <v>7159</v>
      </c>
      <c r="J4196" t="s">
        <v>7291</v>
      </c>
      <c r="K4196">
        <v>2820.33</v>
      </c>
      <c r="L4196" s="12" t="s">
        <v>10556</v>
      </c>
      <c r="M4196" s="10" t="s">
        <v>11314</v>
      </c>
      <c r="N4196">
        <v>4195</v>
      </c>
      <c r="O4196">
        <v>45258</v>
      </c>
      <c r="P4196" t="s">
        <v>11403</v>
      </c>
      <c r="Q4196" s="16">
        <v>427.7</v>
      </c>
      <c r="R4196">
        <v>3248.03</v>
      </c>
      <c r="S4196">
        <v>58</v>
      </c>
      <c r="T4196">
        <v>4195</v>
      </c>
      <c r="U4196">
        <v>41851.14</v>
      </c>
      <c r="V4196" t="s">
        <v>11411</v>
      </c>
      <c r="W4196">
        <v>1.87</v>
      </c>
      <c r="X4196">
        <v>36</v>
      </c>
      <c r="Y4196" t="s">
        <v>11512</v>
      </c>
      <c r="Z4196" t="s">
        <v>12011</v>
      </c>
      <c r="AA4196">
        <v>4195</v>
      </c>
      <c r="AB4196" t="s">
        <v>12017</v>
      </c>
      <c r="AC4196">
        <v>8291.91</v>
      </c>
      <c r="AD4196">
        <v>3790.04</v>
      </c>
      <c r="AE4196">
        <v>189.5</v>
      </c>
      <c r="AF4196" t="s">
        <v>11108</v>
      </c>
      <c r="AG4196" t="s">
        <v>11157</v>
      </c>
      <c r="AH4196">
        <v>6609</v>
      </c>
      <c r="AI4196">
        <v>4195</v>
      </c>
      <c r="AJ4196" t="s">
        <v>11393</v>
      </c>
      <c r="AK4196" t="s">
        <v>12028</v>
      </c>
      <c r="AL4196" t="s">
        <v>12032</v>
      </c>
      <c r="AM4196" t="s">
        <v>11065</v>
      </c>
      <c r="AN4196">
        <v>1</v>
      </c>
      <c r="AO4196" s="10" t="s">
        <v>12040</v>
      </c>
      <c r="AP4196" t="str" cm="1">
        <f t="array" ref="AP4196">_xlfn.IFS(
  Table1[[#This Row],[Age]]&lt;=25, "18-25",
  Table1[[#This Row],[Age]]&lt;=35, "26-35",
  Table1[[#This Row],[Age]]&lt;=45, "36-45",
  Table1[[#This Row],[Age]]&lt;=60, "46-60",
  TRUE, "60+")</f>
        <v>18-25</v>
      </c>
    </row>
    <row r="4197" spans="1:42" x14ac:dyDescent="0.3">
      <c r="A4197">
        <v>4196</v>
      </c>
      <c r="B4197" t="s">
        <v>37</v>
      </c>
      <c r="C4197" t="s">
        <v>83</v>
      </c>
      <c r="D4197">
        <v>52</v>
      </c>
      <c r="E4197" t="s">
        <v>106</v>
      </c>
      <c r="F4197" t="s">
        <v>4303</v>
      </c>
      <c r="G4197" t="s">
        <v>5115</v>
      </c>
      <c r="H4197">
        <v>19458799049</v>
      </c>
      <c r="I4197" t="s">
        <v>6100</v>
      </c>
      <c r="J4197" t="s">
        <v>7292</v>
      </c>
      <c r="K4197">
        <v>7790.47</v>
      </c>
      <c r="L4197" s="12" t="s">
        <v>10232</v>
      </c>
      <c r="M4197" s="10" t="s">
        <v>11276</v>
      </c>
      <c r="N4197">
        <v>4196</v>
      </c>
      <c r="O4197">
        <v>45262</v>
      </c>
      <c r="P4197" t="s">
        <v>11403</v>
      </c>
      <c r="Q4197" s="16">
        <v>1174.43</v>
      </c>
      <c r="R4197">
        <v>6616.04</v>
      </c>
      <c r="S4197">
        <v>80</v>
      </c>
      <c r="T4197">
        <v>4196</v>
      </c>
      <c r="U4197">
        <v>7750.2</v>
      </c>
      <c r="V4197" t="s">
        <v>11413</v>
      </c>
      <c r="W4197">
        <v>1.45</v>
      </c>
      <c r="X4197">
        <v>48</v>
      </c>
      <c r="Y4197" t="s">
        <v>8150</v>
      </c>
      <c r="Z4197" t="s">
        <v>12012</v>
      </c>
      <c r="AA4197">
        <v>4196</v>
      </c>
      <c r="AB4197" t="s">
        <v>12016</v>
      </c>
      <c r="AC4197">
        <v>1043.94</v>
      </c>
      <c r="AD4197">
        <v>3489.17</v>
      </c>
      <c r="AE4197">
        <v>174.46</v>
      </c>
      <c r="AF4197" t="s">
        <v>11063</v>
      </c>
      <c r="AG4197" t="s">
        <v>11252</v>
      </c>
      <c r="AH4197">
        <v>9169</v>
      </c>
      <c r="AI4197">
        <v>4196</v>
      </c>
      <c r="AJ4197" t="s">
        <v>11120</v>
      </c>
      <c r="AK4197" t="s">
        <v>12028</v>
      </c>
      <c r="AL4197" t="s">
        <v>12031</v>
      </c>
      <c r="AM4197" t="s">
        <v>11105</v>
      </c>
      <c r="AN4197">
        <v>1</v>
      </c>
      <c r="AO4197" s="10" t="s">
        <v>12036</v>
      </c>
      <c r="AP4197" t="str" cm="1">
        <f t="array" ref="AP4197">_xlfn.IFS(
  Table1[[#This Row],[Age]]&lt;=25, "18-25",
  Table1[[#This Row],[Age]]&lt;=35, "26-35",
  Table1[[#This Row],[Age]]&lt;=45, "36-45",
  Table1[[#This Row],[Age]]&lt;=60, "46-60",
  TRUE, "60+")</f>
        <v>46-60</v>
      </c>
    </row>
    <row r="4198" spans="1:42" x14ac:dyDescent="0.3">
      <c r="A4198">
        <v>4197</v>
      </c>
      <c r="B4198" t="s">
        <v>26</v>
      </c>
      <c r="C4198" t="s">
        <v>61</v>
      </c>
      <c r="D4198">
        <v>37</v>
      </c>
      <c r="E4198" t="s">
        <v>105</v>
      </c>
      <c r="F4198" t="s">
        <v>4304</v>
      </c>
      <c r="G4198" t="s">
        <v>5112</v>
      </c>
      <c r="H4198">
        <v>19458799050</v>
      </c>
      <c r="I4198" t="s">
        <v>6579</v>
      </c>
      <c r="J4198" t="s">
        <v>7291</v>
      </c>
      <c r="K4198">
        <v>1706.83</v>
      </c>
      <c r="L4198" s="12" t="s">
        <v>10557</v>
      </c>
      <c r="M4198" s="10" t="s">
        <v>11314</v>
      </c>
      <c r="N4198">
        <v>4197</v>
      </c>
      <c r="O4198">
        <v>45156</v>
      </c>
      <c r="P4198" t="s">
        <v>11403</v>
      </c>
      <c r="Q4198" s="16">
        <v>3975.07</v>
      </c>
      <c r="R4198">
        <v>5681.9</v>
      </c>
      <c r="S4198">
        <v>99</v>
      </c>
      <c r="T4198">
        <v>4197</v>
      </c>
      <c r="U4198">
        <v>35970.68</v>
      </c>
      <c r="V4198" t="s">
        <v>11412</v>
      </c>
      <c r="W4198">
        <v>5.42</v>
      </c>
      <c r="X4198">
        <v>36</v>
      </c>
      <c r="Y4198" t="s">
        <v>11676</v>
      </c>
      <c r="Z4198" t="s">
        <v>12010</v>
      </c>
      <c r="AA4198">
        <v>4197</v>
      </c>
      <c r="AB4198" t="s">
        <v>12016</v>
      </c>
      <c r="AC4198">
        <v>3282.94</v>
      </c>
      <c r="AD4198">
        <v>1610.63</v>
      </c>
      <c r="AE4198">
        <v>80.53</v>
      </c>
      <c r="AF4198" t="s">
        <v>11121</v>
      </c>
      <c r="AG4198" t="s">
        <v>11146</v>
      </c>
      <c r="AH4198">
        <v>6044</v>
      </c>
      <c r="AI4198">
        <v>4197</v>
      </c>
      <c r="AJ4198" t="s">
        <v>11042</v>
      </c>
      <c r="AK4198" t="s">
        <v>12027</v>
      </c>
      <c r="AL4198" t="s">
        <v>12032</v>
      </c>
      <c r="AM4198" t="s">
        <v>11380</v>
      </c>
      <c r="AN4198">
        <v>1</v>
      </c>
      <c r="AO4198" s="10" t="s">
        <v>12041</v>
      </c>
      <c r="AP4198" t="str" cm="1">
        <f t="array" ref="AP4198">_xlfn.IFS(
  Table1[[#This Row],[Age]]&lt;=25, "18-25",
  Table1[[#This Row],[Age]]&lt;=35, "26-35",
  Table1[[#This Row],[Age]]&lt;=45, "36-45",
  Table1[[#This Row],[Age]]&lt;=60, "46-60",
  TRUE, "60+")</f>
        <v>36-45</v>
      </c>
    </row>
    <row r="4199" spans="1:42" x14ac:dyDescent="0.3">
      <c r="A4199">
        <v>4198</v>
      </c>
      <c r="B4199" t="s">
        <v>27</v>
      </c>
      <c r="C4199" t="s">
        <v>94</v>
      </c>
      <c r="D4199">
        <v>31</v>
      </c>
      <c r="E4199" t="s">
        <v>105</v>
      </c>
      <c r="F4199" t="s">
        <v>4305</v>
      </c>
      <c r="G4199" t="s">
        <v>5110</v>
      </c>
      <c r="H4199">
        <v>19458799051</v>
      </c>
      <c r="I4199" t="s">
        <v>6911</v>
      </c>
      <c r="J4199" t="s">
        <v>7292</v>
      </c>
      <c r="K4199">
        <v>9249.85</v>
      </c>
      <c r="L4199" s="12" t="s">
        <v>9274</v>
      </c>
      <c r="M4199" s="10" t="s">
        <v>11119</v>
      </c>
      <c r="N4199">
        <v>4198</v>
      </c>
      <c r="O4199">
        <v>45123</v>
      </c>
      <c r="P4199" t="s">
        <v>11402</v>
      </c>
      <c r="Q4199" s="16">
        <v>4773.8500000000004</v>
      </c>
      <c r="R4199">
        <v>14023.7</v>
      </c>
      <c r="S4199">
        <v>88</v>
      </c>
      <c r="T4199">
        <v>4198</v>
      </c>
      <c r="U4199">
        <v>15321.81</v>
      </c>
      <c r="V4199" t="s">
        <v>11411</v>
      </c>
      <c r="W4199">
        <v>8.0299999999999994</v>
      </c>
      <c r="X4199">
        <v>60</v>
      </c>
      <c r="Y4199" t="s">
        <v>7815</v>
      </c>
      <c r="Z4199" t="s">
        <v>12012</v>
      </c>
      <c r="AA4199">
        <v>4198</v>
      </c>
      <c r="AB4199" t="s">
        <v>12017</v>
      </c>
      <c r="AC4199">
        <v>3236.82</v>
      </c>
      <c r="AD4199">
        <v>1974.66</v>
      </c>
      <c r="AE4199">
        <v>98.73</v>
      </c>
      <c r="AF4199" t="s">
        <v>11291</v>
      </c>
      <c r="AG4199" t="s">
        <v>11051</v>
      </c>
      <c r="AH4199">
        <v>496</v>
      </c>
      <c r="AI4199">
        <v>4198</v>
      </c>
      <c r="AJ4199" t="s">
        <v>11102</v>
      </c>
      <c r="AK4199" t="s">
        <v>12028</v>
      </c>
      <c r="AL4199" t="s">
        <v>12032</v>
      </c>
      <c r="AM4199" t="s">
        <v>11312</v>
      </c>
      <c r="AN4199">
        <v>1</v>
      </c>
      <c r="AO4199" s="10" t="s">
        <v>12038</v>
      </c>
      <c r="AP4199" t="str" cm="1">
        <f t="array" ref="AP4199">_xlfn.IFS(
  Table1[[#This Row],[Age]]&lt;=25, "18-25",
  Table1[[#This Row],[Age]]&lt;=35, "26-35",
  Table1[[#This Row],[Age]]&lt;=45, "36-45",
  Table1[[#This Row],[Age]]&lt;=60, "46-60",
  TRUE, "60+")</f>
        <v>26-35</v>
      </c>
    </row>
    <row r="4200" spans="1:42" x14ac:dyDescent="0.3">
      <c r="A4200">
        <v>4199</v>
      </c>
      <c r="B4200" t="s">
        <v>28</v>
      </c>
      <c r="C4200" t="s">
        <v>85</v>
      </c>
      <c r="D4200">
        <v>67</v>
      </c>
      <c r="E4200" t="s">
        <v>106</v>
      </c>
      <c r="F4200" t="s">
        <v>4306</v>
      </c>
      <c r="G4200" t="s">
        <v>5112</v>
      </c>
      <c r="H4200">
        <v>19458799052</v>
      </c>
      <c r="I4200" t="s">
        <v>5711</v>
      </c>
      <c r="J4200" t="s">
        <v>7291</v>
      </c>
      <c r="K4200">
        <v>4335.67</v>
      </c>
      <c r="L4200" s="12" t="s">
        <v>10558</v>
      </c>
      <c r="M4200" s="10" t="s">
        <v>11251</v>
      </c>
      <c r="N4200">
        <v>4199</v>
      </c>
      <c r="O4200">
        <v>45160</v>
      </c>
      <c r="P4200" t="s">
        <v>11403</v>
      </c>
      <c r="Q4200" s="16">
        <v>4233.76</v>
      </c>
      <c r="R4200">
        <v>8569.43</v>
      </c>
      <c r="S4200">
        <v>59</v>
      </c>
      <c r="T4200">
        <v>4199</v>
      </c>
      <c r="U4200">
        <v>23892.28</v>
      </c>
      <c r="V4200" t="s">
        <v>11411</v>
      </c>
      <c r="W4200">
        <v>9.58</v>
      </c>
      <c r="X4200">
        <v>12</v>
      </c>
      <c r="Y4200" t="s">
        <v>7724</v>
      </c>
      <c r="Z4200" t="s">
        <v>12010</v>
      </c>
      <c r="AA4200">
        <v>4199</v>
      </c>
      <c r="AB4200" t="s">
        <v>12017</v>
      </c>
      <c r="AC4200">
        <v>5606.95</v>
      </c>
      <c r="AD4200">
        <v>4758.09</v>
      </c>
      <c r="AE4200">
        <v>237.9</v>
      </c>
      <c r="AF4200" t="s">
        <v>11154</v>
      </c>
      <c r="AG4200" t="s">
        <v>11305</v>
      </c>
      <c r="AH4200">
        <v>1304</v>
      </c>
      <c r="AI4200">
        <v>4199</v>
      </c>
      <c r="AJ4200" t="s">
        <v>11339</v>
      </c>
      <c r="AK4200" t="s">
        <v>12029</v>
      </c>
      <c r="AL4200" t="s">
        <v>12031</v>
      </c>
      <c r="AM4200" t="s">
        <v>11307</v>
      </c>
      <c r="AN4200">
        <v>1</v>
      </c>
      <c r="AO4200" s="10" t="s">
        <v>12041</v>
      </c>
      <c r="AP4200" t="str" cm="1">
        <f t="array" ref="AP4200">_xlfn.IFS(
  Table1[[#This Row],[Age]]&lt;=25, "18-25",
  Table1[[#This Row],[Age]]&lt;=35, "26-35",
  Table1[[#This Row],[Age]]&lt;=45, "36-45",
  Table1[[#This Row],[Age]]&lt;=60, "46-60",
  TRUE, "60+")</f>
        <v>60+</v>
      </c>
    </row>
    <row r="4201" spans="1:42" x14ac:dyDescent="0.3">
      <c r="A4201">
        <v>4200</v>
      </c>
      <c r="B4201" t="s">
        <v>39</v>
      </c>
      <c r="C4201" t="s">
        <v>92</v>
      </c>
      <c r="D4201">
        <v>67</v>
      </c>
      <c r="E4201" t="s">
        <v>106</v>
      </c>
      <c r="F4201" t="s">
        <v>4307</v>
      </c>
      <c r="G4201" t="s">
        <v>5138</v>
      </c>
      <c r="H4201">
        <v>19458799053</v>
      </c>
      <c r="I4201" t="s">
        <v>7160</v>
      </c>
      <c r="J4201" t="s">
        <v>7291</v>
      </c>
      <c r="K4201">
        <v>6719.67</v>
      </c>
      <c r="L4201" s="12" t="s">
        <v>8840</v>
      </c>
      <c r="M4201" s="10" t="s">
        <v>11042</v>
      </c>
      <c r="N4201">
        <v>4200</v>
      </c>
      <c r="O4201">
        <v>45217</v>
      </c>
      <c r="P4201" t="s">
        <v>11402</v>
      </c>
      <c r="Q4201" s="16">
        <v>1161.99</v>
      </c>
      <c r="R4201">
        <v>7881.66</v>
      </c>
      <c r="S4201">
        <v>90</v>
      </c>
      <c r="T4201">
        <v>4200</v>
      </c>
      <c r="U4201">
        <v>22077.1</v>
      </c>
      <c r="V4201" t="s">
        <v>11412</v>
      </c>
      <c r="W4201">
        <v>1.68</v>
      </c>
      <c r="X4201">
        <v>24</v>
      </c>
      <c r="Y4201" t="s">
        <v>11860</v>
      </c>
      <c r="Z4201" t="s">
        <v>12012</v>
      </c>
      <c r="AA4201">
        <v>4200</v>
      </c>
      <c r="AB4201" t="s">
        <v>12015</v>
      </c>
      <c r="AC4201">
        <v>6553.07</v>
      </c>
      <c r="AD4201">
        <v>1549.21</v>
      </c>
      <c r="AE4201">
        <v>77.459999999999994</v>
      </c>
      <c r="AF4201" t="s">
        <v>11049</v>
      </c>
      <c r="AG4201" t="s">
        <v>11244</v>
      </c>
      <c r="AH4201">
        <v>3595</v>
      </c>
      <c r="AI4201">
        <v>4200</v>
      </c>
      <c r="AJ4201" t="s">
        <v>11204</v>
      </c>
      <c r="AK4201" t="s">
        <v>12028</v>
      </c>
      <c r="AL4201" t="s">
        <v>12031</v>
      </c>
      <c r="AM4201" t="s">
        <v>11322</v>
      </c>
      <c r="AN4201">
        <v>1</v>
      </c>
      <c r="AO4201" s="10" t="s">
        <v>12044</v>
      </c>
      <c r="AP4201" t="str" cm="1">
        <f t="array" ref="AP4201">_xlfn.IFS(
  Table1[[#This Row],[Age]]&lt;=25, "18-25",
  Table1[[#This Row],[Age]]&lt;=35, "26-35",
  Table1[[#This Row],[Age]]&lt;=45, "36-45",
  Table1[[#This Row],[Age]]&lt;=60, "46-60",
  TRUE, "60+")</f>
        <v>60+</v>
      </c>
    </row>
    <row r="4202" spans="1:42" x14ac:dyDescent="0.3">
      <c r="A4202">
        <v>4201</v>
      </c>
      <c r="B4202" t="s">
        <v>13</v>
      </c>
      <c r="C4202" t="s">
        <v>57</v>
      </c>
      <c r="D4202">
        <v>47</v>
      </c>
      <c r="E4202" t="s">
        <v>104</v>
      </c>
      <c r="F4202" t="s">
        <v>4308</v>
      </c>
      <c r="G4202" t="s">
        <v>5137</v>
      </c>
      <c r="H4202">
        <v>19458799054</v>
      </c>
      <c r="I4202" t="s">
        <v>5848</v>
      </c>
      <c r="J4202" t="s">
        <v>7292</v>
      </c>
      <c r="K4202">
        <v>8516.9</v>
      </c>
      <c r="L4202" s="12" t="s">
        <v>10559</v>
      </c>
      <c r="M4202" s="10" t="s">
        <v>11388</v>
      </c>
      <c r="N4202">
        <v>4201</v>
      </c>
      <c r="O4202">
        <v>45191</v>
      </c>
      <c r="P4202" t="s">
        <v>11403</v>
      </c>
      <c r="Q4202" s="16">
        <v>1749.21</v>
      </c>
      <c r="R4202">
        <v>10266.11</v>
      </c>
      <c r="S4202">
        <v>7</v>
      </c>
      <c r="T4202">
        <v>4201</v>
      </c>
      <c r="U4202">
        <v>30409</v>
      </c>
      <c r="V4202" t="s">
        <v>11411</v>
      </c>
      <c r="W4202">
        <v>7.37</v>
      </c>
      <c r="X4202">
        <v>24</v>
      </c>
      <c r="Y4202" t="s">
        <v>11512</v>
      </c>
      <c r="Z4202" t="s">
        <v>12011</v>
      </c>
      <c r="AA4202">
        <v>4201</v>
      </c>
      <c r="AB4202" t="s">
        <v>12017</v>
      </c>
      <c r="AC4202">
        <v>5884.35</v>
      </c>
      <c r="AD4202">
        <v>4061.7</v>
      </c>
      <c r="AE4202">
        <v>203.08</v>
      </c>
      <c r="AF4202" t="s">
        <v>11380</v>
      </c>
      <c r="AG4202" t="s">
        <v>11247</v>
      </c>
      <c r="AH4202">
        <v>1031</v>
      </c>
      <c r="AI4202">
        <v>4201</v>
      </c>
      <c r="AJ4202" t="s">
        <v>11186</v>
      </c>
      <c r="AK4202" t="s">
        <v>12027</v>
      </c>
      <c r="AL4202" t="s">
        <v>12032</v>
      </c>
      <c r="AM4202" t="s">
        <v>11358</v>
      </c>
      <c r="AN4202">
        <v>1</v>
      </c>
      <c r="AO4202" s="10" t="s">
        <v>12042</v>
      </c>
      <c r="AP4202" t="str" cm="1">
        <f t="array" ref="AP4202">_xlfn.IFS(
  Table1[[#This Row],[Age]]&lt;=25, "18-25",
  Table1[[#This Row],[Age]]&lt;=35, "26-35",
  Table1[[#This Row],[Age]]&lt;=45, "36-45",
  Table1[[#This Row],[Age]]&lt;=60, "46-60",
  TRUE, "60+")</f>
        <v>46-60</v>
      </c>
    </row>
    <row r="4203" spans="1:42" x14ac:dyDescent="0.3">
      <c r="A4203">
        <v>4202</v>
      </c>
      <c r="B4203" t="s">
        <v>26</v>
      </c>
      <c r="C4203" t="s">
        <v>58</v>
      </c>
      <c r="D4203">
        <v>18</v>
      </c>
      <c r="E4203" t="s">
        <v>106</v>
      </c>
      <c r="F4203" t="s">
        <v>4309</v>
      </c>
      <c r="G4203" t="s">
        <v>5119</v>
      </c>
      <c r="H4203">
        <v>19458799055</v>
      </c>
      <c r="I4203" t="s">
        <v>5789</v>
      </c>
      <c r="J4203" t="s">
        <v>7291</v>
      </c>
      <c r="K4203">
        <v>2895.63</v>
      </c>
      <c r="L4203" s="12" t="s">
        <v>10560</v>
      </c>
      <c r="M4203" s="10" t="s">
        <v>11131</v>
      </c>
      <c r="N4203">
        <v>4202</v>
      </c>
      <c r="O4203">
        <v>45083</v>
      </c>
      <c r="P4203" t="s">
        <v>11404</v>
      </c>
      <c r="Q4203" s="16">
        <v>3829.83</v>
      </c>
      <c r="R4203">
        <v>6725.46</v>
      </c>
      <c r="S4203">
        <v>25</v>
      </c>
      <c r="T4203">
        <v>4202</v>
      </c>
      <c r="U4203">
        <v>18009.47</v>
      </c>
      <c r="V4203" t="s">
        <v>11411</v>
      </c>
      <c r="W4203">
        <v>2.72</v>
      </c>
      <c r="X4203">
        <v>48</v>
      </c>
      <c r="Y4203" t="s">
        <v>9848</v>
      </c>
      <c r="Z4203" t="s">
        <v>12011</v>
      </c>
      <c r="AA4203">
        <v>4202</v>
      </c>
      <c r="AB4203" t="s">
        <v>12017</v>
      </c>
      <c r="AC4203">
        <v>3197.06</v>
      </c>
      <c r="AD4203">
        <v>928.55</v>
      </c>
      <c r="AE4203">
        <v>46.43</v>
      </c>
      <c r="AF4203" t="s">
        <v>11136</v>
      </c>
      <c r="AG4203" t="s">
        <v>11355</v>
      </c>
      <c r="AH4203">
        <v>958</v>
      </c>
      <c r="AI4203">
        <v>4202</v>
      </c>
      <c r="AJ4203" t="s">
        <v>11193</v>
      </c>
      <c r="AK4203" t="s">
        <v>12028</v>
      </c>
      <c r="AL4203" t="s">
        <v>12032</v>
      </c>
      <c r="AM4203" t="s">
        <v>11334</v>
      </c>
      <c r="AN4203">
        <v>1</v>
      </c>
      <c r="AO4203" s="10" t="s">
        <v>12043</v>
      </c>
      <c r="AP4203" t="str" cm="1">
        <f t="array" ref="AP4203">_xlfn.IFS(
  Table1[[#This Row],[Age]]&lt;=25, "18-25",
  Table1[[#This Row],[Age]]&lt;=35, "26-35",
  Table1[[#This Row],[Age]]&lt;=45, "36-45",
  Table1[[#This Row],[Age]]&lt;=60, "46-60",
  TRUE, "60+")</f>
        <v>18-25</v>
      </c>
    </row>
    <row r="4204" spans="1:42" x14ac:dyDescent="0.3">
      <c r="A4204">
        <v>4203</v>
      </c>
      <c r="B4204" t="s">
        <v>21</v>
      </c>
      <c r="C4204" t="s">
        <v>53</v>
      </c>
      <c r="D4204">
        <v>55</v>
      </c>
      <c r="E4204" t="s">
        <v>104</v>
      </c>
      <c r="F4204" t="s">
        <v>4310</v>
      </c>
      <c r="G4204" t="s">
        <v>5139</v>
      </c>
      <c r="H4204">
        <v>19458799056</v>
      </c>
      <c r="I4204" t="s">
        <v>6534</v>
      </c>
      <c r="J4204" t="s">
        <v>7291</v>
      </c>
      <c r="K4204">
        <v>3951.06</v>
      </c>
      <c r="L4204" s="12" t="s">
        <v>10561</v>
      </c>
      <c r="M4204" s="10" t="s">
        <v>11083</v>
      </c>
      <c r="N4204">
        <v>4203</v>
      </c>
      <c r="O4204">
        <v>44953</v>
      </c>
      <c r="P4204" t="s">
        <v>11403</v>
      </c>
      <c r="Q4204" s="16">
        <v>4731.8999999999996</v>
      </c>
      <c r="R4204">
        <v>-780.84</v>
      </c>
      <c r="S4204">
        <v>45</v>
      </c>
      <c r="T4204">
        <v>4203</v>
      </c>
      <c r="U4204">
        <v>4589.4399999999996</v>
      </c>
      <c r="V4204" t="s">
        <v>11413</v>
      </c>
      <c r="W4204">
        <v>1.31</v>
      </c>
      <c r="X4204">
        <v>60</v>
      </c>
      <c r="Y4204" t="s">
        <v>11880</v>
      </c>
      <c r="Z4204" t="s">
        <v>12010</v>
      </c>
      <c r="AA4204">
        <v>4203</v>
      </c>
      <c r="AB4204" t="s">
        <v>12016</v>
      </c>
      <c r="AC4204">
        <v>8837.35</v>
      </c>
      <c r="AD4204">
        <v>1959.76</v>
      </c>
      <c r="AE4204">
        <v>97.99</v>
      </c>
      <c r="AF4204" t="s">
        <v>11200</v>
      </c>
      <c r="AG4204" t="s">
        <v>11184</v>
      </c>
      <c r="AH4204">
        <v>8002</v>
      </c>
      <c r="AI4204">
        <v>4203</v>
      </c>
      <c r="AJ4204" t="s">
        <v>11286</v>
      </c>
      <c r="AK4204" t="s">
        <v>12028</v>
      </c>
      <c r="AL4204" t="s">
        <v>12031</v>
      </c>
      <c r="AM4204" t="s">
        <v>11176</v>
      </c>
      <c r="AN4204">
        <v>1</v>
      </c>
      <c r="AO4204" s="10" t="s">
        <v>12039</v>
      </c>
      <c r="AP4204" t="str" cm="1">
        <f t="array" ref="AP4204">_xlfn.IFS(
  Table1[[#This Row],[Age]]&lt;=25, "18-25",
  Table1[[#This Row],[Age]]&lt;=35, "26-35",
  Table1[[#This Row],[Age]]&lt;=45, "36-45",
  Table1[[#This Row],[Age]]&lt;=60, "46-60",
  TRUE, "60+")</f>
        <v>46-60</v>
      </c>
    </row>
    <row r="4205" spans="1:42" x14ac:dyDescent="0.3">
      <c r="A4205">
        <v>4204</v>
      </c>
      <c r="B4205" t="s">
        <v>24</v>
      </c>
      <c r="C4205" t="s">
        <v>39</v>
      </c>
      <c r="D4205">
        <v>58</v>
      </c>
      <c r="E4205" t="s">
        <v>104</v>
      </c>
      <c r="F4205" t="s">
        <v>4311</v>
      </c>
      <c r="G4205" t="s">
        <v>5142</v>
      </c>
      <c r="H4205">
        <v>19458799057</v>
      </c>
      <c r="I4205" t="s">
        <v>6929</v>
      </c>
      <c r="J4205" t="s">
        <v>7291</v>
      </c>
      <c r="K4205">
        <v>3202.55</v>
      </c>
      <c r="L4205" s="12" t="s">
        <v>10562</v>
      </c>
      <c r="M4205" s="10" t="s">
        <v>11294</v>
      </c>
      <c r="N4205">
        <v>4204</v>
      </c>
      <c r="O4205">
        <v>45150</v>
      </c>
      <c r="P4205" t="s">
        <v>11403</v>
      </c>
      <c r="Q4205" s="16">
        <v>1453.34</v>
      </c>
      <c r="R4205">
        <v>4655.8900000000003</v>
      </c>
      <c r="S4205">
        <v>90</v>
      </c>
      <c r="T4205">
        <v>4204</v>
      </c>
      <c r="U4205">
        <v>33959.86</v>
      </c>
      <c r="V4205" t="s">
        <v>11413</v>
      </c>
      <c r="W4205">
        <v>4.01</v>
      </c>
      <c r="X4205">
        <v>24</v>
      </c>
      <c r="Y4205" t="s">
        <v>11495</v>
      </c>
      <c r="Z4205" t="s">
        <v>12011</v>
      </c>
      <c r="AA4205">
        <v>4204</v>
      </c>
      <c r="AB4205" t="s">
        <v>12017</v>
      </c>
      <c r="AC4205">
        <v>7969</v>
      </c>
      <c r="AD4205">
        <v>1691.4</v>
      </c>
      <c r="AE4205">
        <v>84.57</v>
      </c>
      <c r="AF4205" t="s">
        <v>11159</v>
      </c>
      <c r="AG4205" t="s">
        <v>11219</v>
      </c>
      <c r="AH4205">
        <v>2108</v>
      </c>
      <c r="AI4205">
        <v>4204</v>
      </c>
      <c r="AJ4205" t="s">
        <v>11364</v>
      </c>
      <c r="AK4205" t="s">
        <v>12028</v>
      </c>
      <c r="AL4205" t="s">
        <v>12031</v>
      </c>
      <c r="AM4205" t="s">
        <v>11090</v>
      </c>
      <c r="AN4205">
        <v>1</v>
      </c>
      <c r="AO4205" s="10" t="s">
        <v>12041</v>
      </c>
      <c r="AP4205" t="str" cm="1">
        <f t="array" ref="AP4205">_xlfn.IFS(
  Table1[[#This Row],[Age]]&lt;=25, "18-25",
  Table1[[#This Row],[Age]]&lt;=35, "26-35",
  Table1[[#This Row],[Age]]&lt;=45, "36-45",
  Table1[[#This Row],[Age]]&lt;=60, "46-60",
  TRUE, "60+")</f>
        <v>46-60</v>
      </c>
    </row>
    <row r="4206" spans="1:42" x14ac:dyDescent="0.3">
      <c r="A4206">
        <v>4205</v>
      </c>
      <c r="B4206" t="s">
        <v>25</v>
      </c>
      <c r="C4206" t="s">
        <v>86</v>
      </c>
      <c r="D4206">
        <v>42</v>
      </c>
      <c r="E4206" t="s">
        <v>104</v>
      </c>
      <c r="F4206" t="s">
        <v>4312</v>
      </c>
      <c r="G4206" t="s">
        <v>5133</v>
      </c>
      <c r="H4206">
        <v>19458799058</v>
      </c>
      <c r="I4206" t="s">
        <v>6873</v>
      </c>
      <c r="J4206" t="s">
        <v>7291</v>
      </c>
      <c r="K4206">
        <v>2900.42</v>
      </c>
      <c r="L4206" s="12" t="s">
        <v>9889</v>
      </c>
      <c r="M4206" s="10" t="s">
        <v>11200</v>
      </c>
      <c r="N4206">
        <v>4205</v>
      </c>
      <c r="O4206">
        <v>45128</v>
      </c>
      <c r="P4206" t="s">
        <v>11402</v>
      </c>
      <c r="Q4206" s="16">
        <v>1937.85</v>
      </c>
      <c r="R4206">
        <v>962.57</v>
      </c>
      <c r="S4206">
        <v>26</v>
      </c>
      <c r="T4206">
        <v>4205</v>
      </c>
      <c r="U4206">
        <v>48067.98</v>
      </c>
      <c r="V4206" t="s">
        <v>11413</v>
      </c>
      <c r="W4206">
        <v>6.16</v>
      </c>
      <c r="X4206">
        <v>36</v>
      </c>
      <c r="Y4206" t="s">
        <v>10241</v>
      </c>
      <c r="Z4206" t="s">
        <v>12012</v>
      </c>
      <c r="AA4206">
        <v>4205</v>
      </c>
      <c r="AB4206" t="s">
        <v>12016</v>
      </c>
      <c r="AC4206">
        <v>6722.13</v>
      </c>
      <c r="AD4206">
        <v>3078.4</v>
      </c>
      <c r="AE4206">
        <v>153.91999999999999</v>
      </c>
      <c r="AF4206" t="s">
        <v>11280</v>
      </c>
      <c r="AG4206" t="s">
        <v>11371</v>
      </c>
      <c r="AH4206">
        <v>1895</v>
      </c>
      <c r="AI4206">
        <v>4205</v>
      </c>
      <c r="AJ4206" t="s">
        <v>11295</v>
      </c>
      <c r="AK4206" t="s">
        <v>12027</v>
      </c>
      <c r="AL4206" t="s">
        <v>12032</v>
      </c>
      <c r="AM4206" t="s">
        <v>11296</v>
      </c>
      <c r="AN4206">
        <v>1</v>
      </c>
      <c r="AO4206" s="10" t="s">
        <v>12038</v>
      </c>
      <c r="AP4206" t="str" cm="1">
        <f t="array" ref="AP4206">_xlfn.IFS(
  Table1[[#This Row],[Age]]&lt;=25, "18-25",
  Table1[[#This Row],[Age]]&lt;=35, "26-35",
  Table1[[#This Row],[Age]]&lt;=45, "36-45",
  Table1[[#This Row],[Age]]&lt;=60, "46-60",
  TRUE, "60+")</f>
        <v>36-45</v>
      </c>
    </row>
    <row r="4207" spans="1:42" x14ac:dyDescent="0.3">
      <c r="A4207">
        <v>4206</v>
      </c>
      <c r="B4207" t="s">
        <v>28</v>
      </c>
      <c r="C4207" t="s">
        <v>79</v>
      </c>
      <c r="D4207">
        <v>51</v>
      </c>
      <c r="E4207" t="s">
        <v>105</v>
      </c>
      <c r="F4207" t="s">
        <v>4313</v>
      </c>
      <c r="G4207" t="s">
        <v>5115</v>
      </c>
      <c r="H4207">
        <v>19458799059</v>
      </c>
      <c r="I4207" t="s">
        <v>7161</v>
      </c>
      <c r="J4207" t="s">
        <v>7291</v>
      </c>
      <c r="K4207">
        <v>5151.9799999999996</v>
      </c>
      <c r="L4207" s="12" t="s">
        <v>10563</v>
      </c>
      <c r="M4207" s="10" t="s">
        <v>11342</v>
      </c>
      <c r="N4207">
        <v>4206</v>
      </c>
      <c r="O4207">
        <v>45015</v>
      </c>
      <c r="P4207" t="s">
        <v>11402</v>
      </c>
      <c r="Q4207" s="16">
        <v>124.13</v>
      </c>
      <c r="R4207">
        <v>5027.8500000000004</v>
      </c>
      <c r="S4207">
        <v>30</v>
      </c>
      <c r="T4207">
        <v>4206</v>
      </c>
      <c r="U4207">
        <v>33725.519999999997</v>
      </c>
      <c r="V4207" t="s">
        <v>11413</v>
      </c>
      <c r="W4207">
        <v>6.41</v>
      </c>
      <c r="X4207">
        <v>48</v>
      </c>
      <c r="Y4207" t="s">
        <v>7456</v>
      </c>
      <c r="Z4207" t="s">
        <v>12010</v>
      </c>
      <c r="AA4207">
        <v>4206</v>
      </c>
      <c r="AB4207" t="s">
        <v>12015</v>
      </c>
      <c r="AC4207">
        <v>4348.47</v>
      </c>
      <c r="AD4207">
        <v>4641.88</v>
      </c>
      <c r="AE4207">
        <v>232.09</v>
      </c>
      <c r="AF4207" t="s">
        <v>11362</v>
      </c>
      <c r="AG4207" t="s">
        <v>11177</v>
      </c>
      <c r="AH4207">
        <v>6986</v>
      </c>
      <c r="AI4207">
        <v>4206</v>
      </c>
      <c r="AJ4207" t="s">
        <v>11309</v>
      </c>
      <c r="AK4207" t="s">
        <v>12027</v>
      </c>
      <c r="AL4207" t="s">
        <v>12032</v>
      </c>
      <c r="AM4207" t="s">
        <v>11119</v>
      </c>
      <c r="AN4207">
        <v>1</v>
      </c>
      <c r="AO4207" s="10" t="s">
        <v>12047</v>
      </c>
      <c r="AP4207" t="str" cm="1">
        <f t="array" ref="AP4207">_xlfn.IFS(
  Table1[[#This Row],[Age]]&lt;=25, "18-25",
  Table1[[#This Row],[Age]]&lt;=35, "26-35",
  Table1[[#This Row],[Age]]&lt;=45, "36-45",
  Table1[[#This Row],[Age]]&lt;=60, "46-60",
  TRUE, "60+")</f>
        <v>46-60</v>
      </c>
    </row>
    <row r="4208" spans="1:42" x14ac:dyDescent="0.3">
      <c r="A4208">
        <v>4207</v>
      </c>
      <c r="B4208" t="s">
        <v>18</v>
      </c>
      <c r="C4208" t="s">
        <v>99</v>
      </c>
      <c r="D4208">
        <v>25</v>
      </c>
      <c r="E4208" t="s">
        <v>105</v>
      </c>
      <c r="F4208" t="s">
        <v>4314</v>
      </c>
      <c r="G4208" t="s">
        <v>5112</v>
      </c>
      <c r="H4208">
        <v>19458799060</v>
      </c>
      <c r="I4208" t="s">
        <v>7162</v>
      </c>
      <c r="J4208" t="s">
        <v>7292</v>
      </c>
      <c r="K4208">
        <v>5512.78</v>
      </c>
      <c r="L4208" s="12" t="s">
        <v>8780</v>
      </c>
      <c r="M4208" s="10" t="s">
        <v>11289</v>
      </c>
      <c r="N4208">
        <v>4207</v>
      </c>
      <c r="O4208">
        <v>45241</v>
      </c>
      <c r="P4208" t="s">
        <v>11404</v>
      </c>
      <c r="Q4208" s="16">
        <v>2526.9699999999998</v>
      </c>
      <c r="R4208">
        <v>8039.75</v>
      </c>
      <c r="S4208">
        <v>66</v>
      </c>
      <c r="T4208">
        <v>4207</v>
      </c>
      <c r="U4208">
        <v>27440.66</v>
      </c>
      <c r="V4208" t="s">
        <v>11412</v>
      </c>
      <c r="W4208">
        <v>1.44</v>
      </c>
      <c r="X4208">
        <v>24</v>
      </c>
      <c r="Y4208" t="s">
        <v>7752</v>
      </c>
      <c r="Z4208" t="s">
        <v>12011</v>
      </c>
      <c r="AA4208">
        <v>4207</v>
      </c>
      <c r="AB4208" t="s">
        <v>12017</v>
      </c>
      <c r="AC4208">
        <v>3952.84</v>
      </c>
      <c r="AD4208">
        <v>3614.34</v>
      </c>
      <c r="AE4208">
        <v>180.72</v>
      </c>
      <c r="AF4208" t="s">
        <v>11362</v>
      </c>
      <c r="AG4208" t="s">
        <v>11157</v>
      </c>
      <c r="AH4208">
        <v>723</v>
      </c>
      <c r="AI4208">
        <v>4207</v>
      </c>
      <c r="AJ4208" t="s">
        <v>11388</v>
      </c>
      <c r="AK4208" t="s">
        <v>12027</v>
      </c>
      <c r="AL4208" t="s">
        <v>12032</v>
      </c>
      <c r="AM4208" t="s">
        <v>11082</v>
      </c>
      <c r="AN4208">
        <v>1</v>
      </c>
      <c r="AO4208" s="10" t="s">
        <v>12040</v>
      </c>
      <c r="AP4208" t="str" cm="1">
        <f t="array" ref="AP4208">_xlfn.IFS(
  Table1[[#This Row],[Age]]&lt;=25, "18-25",
  Table1[[#This Row],[Age]]&lt;=35, "26-35",
  Table1[[#This Row],[Age]]&lt;=45, "36-45",
  Table1[[#This Row],[Age]]&lt;=60, "46-60",
  TRUE, "60+")</f>
        <v>18-25</v>
      </c>
    </row>
    <row r="4209" spans="1:42" x14ac:dyDescent="0.3">
      <c r="A4209">
        <v>4208</v>
      </c>
      <c r="B4209" t="s">
        <v>46</v>
      </c>
      <c r="C4209" t="s">
        <v>63</v>
      </c>
      <c r="D4209">
        <v>37</v>
      </c>
      <c r="E4209" t="s">
        <v>104</v>
      </c>
      <c r="F4209" t="s">
        <v>4315</v>
      </c>
      <c r="G4209" t="s">
        <v>5139</v>
      </c>
      <c r="H4209">
        <v>19458799061</v>
      </c>
      <c r="I4209" t="s">
        <v>6373</v>
      </c>
      <c r="J4209" t="s">
        <v>7292</v>
      </c>
      <c r="K4209">
        <v>860.55</v>
      </c>
      <c r="L4209" s="12" t="s">
        <v>9694</v>
      </c>
      <c r="M4209" s="10" t="s">
        <v>11244</v>
      </c>
      <c r="N4209">
        <v>4208</v>
      </c>
      <c r="O4209">
        <v>45096</v>
      </c>
      <c r="P4209" t="s">
        <v>11404</v>
      </c>
      <c r="Q4209" s="16">
        <v>449.93</v>
      </c>
      <c r="R4209">
        <v>1310.48</v>
      </c>
      <c r="S4209">
        <v>53</v>
      </c>
      <c r="T4209">
        <v>4208</v>
      </c>
      <c r="U4209">
        <v>9017.4599999999991</v>
      </c>
      <c r="V4209" t="s">
        <v>11413</v>
      </c>
      <c r="W4209">
        <v>9.35</v>
      </c>
      <c r="X4209">
        <v>12</v>
      </c>
      <c r="Y4209" t="s">
        <v>9245</v>
      </c>
      <c r="Z4209" t="s">
        <v>12010</v>
      </c>
      <c r="AA4209">
        <v>4208</v>
      </c>
      <c r="AB4209" t="s">
        <v>12017</v>
      </c>
      <c r="AC4209">
        <v>7677.34</v>
      </c>
      <c r="AD4209">
        <v>748.88</v>
      </c>
      <c r="AE4209">
        <v>37.44</v>
      </c>
      <c r="AF4209" t="s">
        <v>11102</v>
      </c>
      <c r="AG4209" t="s">
        <v>11379</v>
      </c>
      <c r="AH4209">
        <v>1179</v>
      </c>
      <c r="AI4209">
        <v>4208</v>
      </c>
      <c r="AJ4209" t="s">
        <v>11081</v>
      </c>
      <c r="AK4209" t="s">
        <v>12028</v>
      </c>
      <c r="AL4209" t="s">
        <v>12032</v>
      </c>
      <c r="AM4209" t="s">
        <v>11232</v>
      </c>
      <c r="AN4209">
        <v>1</v>
      </c>
      <c r="AO4209" s="10" t="s">
        <v>12043</v>
      </c>
      <c r="AP4209" t="str" cm="1">
        <f t="array" ref="AP4209">_xlfn.IFS(
  Table1[[#This Row],[Age]]&lt;=25, "18-25",
  Table1[[#This Row],[Age]]&lt;=35, "26-35",
  Table1[[#This Row],[Age]]&lt;=45, "36-45",
  Table1[[#This Row],[Age]]&lt;=60, "46-60",
  TRUE, "60+")</f>
        <v>36-45</v>
      </c>
    </row>
    <row r="4210" spans="1:42" x14ac:dyDescent="0.3">
      <c r="A4210">
        <v>4209</v>
      </c>
      <c r="B4210" t="s">
        <v>41</v>
      </c>
      <c r="C4210" t="s">
        <v>71</v>
      </c>
      <c r="D4210">
        <v>47</v>
      </c>
      <c r="E4210" t="s">
        <v>106</v>
      </c>
      <c r="F4210" t="s">
        <v>4316</v>
      </c>
      <c r="G4210" t="s">
        <v>5146</v>
      </c>
      <c r="H4210">
        <v>19458799062</v>
      </c>
      <c r="I4210" t="s">
        <v>7163</v>
      </c>
      <c r="J4210" t="s">
        <v>7291</v>
      </c>
      <c r="K4210">
        <v>6765.6</v>
      </c>
      <c r="L4210" s="12" t="s">
        <v>8223</v>
      </c>
      <c r="M4210" s="10" t="s">
        <v>11052</v>
      </c>
      <c r="N4210">
        <v>4209</v>
      </c>
      <c r="O4210">
        <v>45220</v>
      </c>
      <c r="P4210" t="s">
        <v>11403</v>
      </c>
      <c r="Q4210" s="16">
        <v>437.11</v>
      </c>
      <c r="R4210">
        <v>6328.49</v>
      </c>
      <c r="S4210">
        <v>73</v>
      </c>
      <c r="T4210">
        <v>4209</v>
      </c>
      <c r="U4210">
        <v>31633.71</v>
      </c>
      <c r="V4210" t="s">
        <v>11412</v>
      </c>
      <c r="W4210">
        <v>1.49</v>
      </c>
      <c r="X4210">
        <v>60</v>
      </c>
      <c r="Y4210" t="s">
        <v>11875</v>
      </c>
      <c r="Z4210" t="s">
        <v>12010</v>
      </c>
      <c r="AA4210">
        <v>4209</v>
      </c>
      <c r="AB4210" t="s">
        <v>12015</v>
      </c>
      <c r="AC4210">
        <v>2107.4</v>
      </c>
      <c r="AD4210">
        <v>3612.82</v>
      </c>
      <c r="AE4210">
        <v>180.64</v>
      </c>
      <c r="AF4210" t="s">
        <v>11341</v>
      </c>
      <c r="AG4210" t="s">
        <v>11282</v>
      </c>
      <c r="AH4210">
        <v>883</v>
      </c>
      <c r="AI4210">
        <v>4209</v>
      </c>
      <c r="AJ4210" t="s">
        <v>11085</v>
      </c>
      <c r="AK4210" t="s">
        <v>12027</v>
      </c>
      <c r="AL4210" t="s">
        <v>12032</v>
      </c>
      <c r="AM4210" t="s">
        <v>11397</v>
      </c>
      <c r="AN4210">
        <v>1</v>
      </c>
      <c r="AO4210" s="10" t="s">
        <v>12044</v>
      </c>
      <c r="AP4210" t="str" cm="1">
        <f t="array" ref="AP4210">_xlfn.IFS(
  Table1[[#This Row],[Age]]&lt;=25, "18-25",
  Table1[[#This Row],[Age]]&lt;=35, "26-35",
  Table1[[#This Row],[Age]]&lt;=45, "36-45",
  Table1[[#This Row],[Age]]&lt;=60, "46-60",
  TRUE, "60+")</f>
        <v>46-60</v>
      </c>
    </row>
    <row r="4211" spans="1:42" x14ac:dyDescent="0.3">
      <c r="A4211">
        <v>4210</v>
      </c>
      <c r="B4211" t="s">
        <v>29</v>
      </c>
      <c r="C4211" t="s">
        <v>75</v>
      </c>
      <c r="D4211">
        <v>21</v>
      </c>
      <c r="E4211" t="s">
        <v>105</v>
      </c>
      <c r="F4211" t="s">
        <v>4317</v>
      </c>
      <c r="G4211" t="s">
        <v>5139</v>
      </c>
      <c r="H4211">
        <v>19458799063</v>
      </c>
      <c r="I4211" t="s">
        <v>6012</v>
      </c>
      <c r="J4211" t="s">
        <v>7292</v>
      </c>
      <c r="K4211">
        <v>4258.01</v>
      </c>
      <c r="L4211" s="12" t="s">
        <v>10564</v>
      </c>
      <c r="M4211" s="10" t="s">
        <v>11187</v>
      </c>
      <c r="N4211">
        <v>4210</v>
      </c>
      <c r="O4211">
        <v>45271</v>
      </c>
      <c r="P4211" t="s">
        <v>11402</v>
      </c>
      <c r="Q4211" s="16">
        <v>3808.97</v>
      </c>
      <c r="R4211">
        <v>8066.98</v>
      </c>
      <c r="S4211">
        <v>39</v>
      </c>
      <c r="T4211">
        <v>4210</v>
      </c>
      <c r="U4211">
        <v>30943.26</v>
      </c>
      <c r="V4211" t="s">
        <v>11412</v>
      </c>
      <c r="W4211">
        <v>2.95</v>
      </c>
      <c r="X4211">
        <v>48</v>
      </c>
      <c r="Y4211" t="s">
        <v>11779</v>
      </c>
      <c r="Z4211" t="s">
        <v>12012</v>
      </c>
      <c r="AA4211">
        <v>4210</v>
      </c>
      <c r="AB4211" t="s">
        <v>12017</v>
      </c>
      <c r="AC4211">
        <v>1304.6300000000001</v>
      </c>
      <c r="AD4211">
        <v>95.19</v>
      </c>
      <c r="AE4211">
        <v>4.76</v>
      </c>
      <c r="AF4211" t="s">
        <v>11090</v>
      </c>
      <c r="AG4211" t="s">
        <v>11060</v>
      </c>
      <c r="AH4211">
        <v>2783</v>
      </c>
      <c r="AI4211">
        <v>4210</v>
      </c>
      <c r="AJ4211" t="s">
        <v>11207</v>
      </c>
      <c r="AK4211" t="s">
        <v>12028</v>
      </c>
      <c r="AL4211" t="s">
        <v>12031</v>
      </c>
      <c r="AM4211" t="s">
        <v>11094</v>
      </c>
      <c r="AN4211">
        <v>1</v>
      </c>
      <c r="AO4211" s="10" t="s">
        <v>12036</v>
      </c>
      <c r="AP4211" t="str" cm="1">
        <f t="array" ref="AP4211">_xlfn.IFS(
  Table1[[#This Row],[Age]]&lt;=25, "18-25",
  Table1[[#This Row],[Age]]&lt;=35, "26-35",
  Table1[[#This Row],[Age]]&lt;=45, "36-45",
  Table1[[#This Row],[Age]]&lt;=60, "46-60",
  TRUE, "60+")</f>
        <v>18-25</v>
      </c>
    </row>
    <row r="4212" spans="1:42" x14ac:dyDescent="0.3">
      <c r="A4212">
        <v>4211</v>
      </c>
      <c r="B4212" t="s">
        <v>40</v>
      </c>
      <c r="C4212" t="s">
        <v>93</v>
      </c>
      <c r="D4212">
        <v>38</v>
      </c>
      <c r="E4212" t="s">
        <v>105</v>
      </c>
      <c r="F4212" t="s">
        <v>4318</v>
      </c>
      <c r="G4212" t="s">
        <v>5115</v>
      </c>
      <c r="H4212">
        <v>19458799064</v>
      </c>
      <c r="I4212" t="s">
        <v>5554</v>
      </c>
      <c r="J4212" t="s">
        <v>7292</v>
      </c>
      <c r="K4212">
        <v>8906.34</v>
      </c>
      <c r="L4212" s="12" t="s">
        <v>10565</v>
      </c>
      <c r="M4212" s="10" t="s">
        <v>11036</v>
      </c>
      <c r="N4212">
        <v>4211</v>
      </c>
      <c r="O4212">
        <v>45289</v>
      </c>
      <c r="P4212" t="s">
        <v>11403</v>
      </c>
      <c r="Q4212" s="16">
        <v>1726.16</v>
      </c>
      <c r="R4212">
        <v>7180.18</v>
      </c>
      <c r="S4212">
        <v>11</v>
      </c>
      <c r="T4212">
        <v>4211</v>
      </c>
      <c r="U4212">
        <v>31318.9</v>
      </c>
      <c r="V4212" t="s">
        <v>11412</v>
      </c>
      <c r="W4212">
        <v>4.8899999999999997</v>
      </c>
      <c r="X4212">
        <v>36</v>
      </c>
      <c r="Y4212" t="s">
        <v>11943</v>
      </c>
      <c r="Z4212" t="s">
        <v>12012</v>
      </c>
      <c r="AA4212">
        <v>4211</v>
      </c>
      <c r="AB4212" t="s">
        <v>12017</v>
      </c>
      <c r="AC4212">
        <v>9711.26</v>
      </c>
      <c r="AD4212">
        <v>3317.97</v>
      </c>
      <c r="AE4212">
        <v>165.9</v>
      </c>
      <c r="AF4212" t="s">
        <v>11044</v>
      </c>
      <c r="AG4212" t="s">
        <v>11186</v>
      </c>
      <c r="AH4212">
        <v>7822</v>
      </c>
      <c r="AI4212">
        <v>4211</v>
      </c>
      <c r="AJ4212" t="s">
        <v>11287</v>
      </c>
      <c r="AK4212" t="s">
        <v>12028</v>
      </c>
      <c r="AL4212" t="s">
        <v>12031</v>
      </c>
      <c r="AM4212" t="s">
        <v>11135</v>
      </c>
      <c r="AN4212">
        <v>1</v>
      </c>
      <c r="AO4212" s="10" t="s">
        <v>12036</v>
      </c>
      <c r="AP4212" t="str" cm="1">
        <f t="array" ref="AP4212">_xlfn.IFS(
  Table1[[#This Row],[Age]]&lt;=25, "18-25",
  Table1[[#This Row],[Age]]&lt;=35, "26-35",
  Table1[[#This Row],[Age]]&lt;=45, "36-45",
  Table1[[#This Row],[Age]]&lt;=60, "46-60",
  TRUE, "60+")</f>
        <v>36-45</v>
      </c>
    </row>
    <row r="4213" spans="1:42" x14ac:dyDescent="0.3">
      <c r="A4213">
        <v>4212</v>
      </c>
      <c r="B4213" t="s">
        <v>30</v>
      </c>
      <c r="C4213" t="s">
        <v>83</v>
      </c>
      <c r="D4213">
        <v>44</v>
      </c>
      <c r="E4213" t="s">
        <v>106</v>
      </c>
      <c r="F4213" t="s">
        <v>4319</v>
      </c>
      <c r="G4213" t="s">
        <v>5132</v>
      </c>
      <c r="H4213">
        <v>19458799065</v>
      </c>
      <c r="I4213" t="s">
        <v>5309</v>
      </c>
      <c r="J4213" t="s">
        <v>7291</v>
      </c>
      <c r="K4213">
        <v>8866.67</v>
      </c>
      <c r="L4213" s="12" t="s">
        <v>10566</v>
      </c>
      <c r="M4213" s="10" t="s">
        <v>11331</v>
      </c>
      <c r="N4213">
        <v>4212</v>
      </c>
      <c r="O4213">
        <v>45106</v>
      </c>
      <c r="P4213" t="s">
        <v>11402</v>
      </c>
      <c r="Q4213" s="16">
        <v>4678.84</v>
      </c>
      <c r="R4213">
        <v>4187.83</v>
      </c>
      <c r="S4213">
        <v>79</v>
      </c>
      <c r="T4213">
        <v>4212</v>
      </c>
      <c r="U4213">
        <v>44723.34</v>
      </c>
      <c r="V4213" t="s">
        <v>11412</v>
      </c>
      <c r="W4213">
        <v>9.51</v>
      </c>
      <c r="X4213">
        <v>60</v>
      </c>
      <c r="Y4213" t="s">
        <v>11948</v>
      </c>
      <c r="Z4213" t="s">
        <v>12010</v>
      </c>
      <c r="AA4213">
        <v>4212</v>
      </c>
      <c r="AB4213" t="s">
        <v>12017</v>
      </c>
      <c r="AC4213">
        <v>9544.4599999999991</v>
      </c>
      <c r="AD4213">
        <v>4392.3599999999997</v>
      </c>
      <c r="AE4213">
        <v>219.62</v>
      </c>
      <c r="AF4213" t="s">
        <v>11216</v>
      </c>
      <c r="AG4213" t="s">
        <v>11238</v>
      </c>
      <c r="AH4213">
        <v>2511</v>
      </c>
      <c r="AI4213">
        <v>4212</v>
      </c>
      <c r="AJ4213" t="s">
        <v>11181</v>
      </c>
      <c r="AK4213" t="s">
        <v>12027</v>
      </c>
      <c r="AL4213" t="s">
        <v>12031</v>
      </c>
      <c r="AM4213" t="s">
        <v>11295</v>
      </c>
      <c r="AN4213">
        <v>1</v>
      </c>
      <c r="AO4213" s="10" t="s">
        <v>12043</v>
      </c>
      <c r="AP4213" t="str" cm="1">
        <f t="array" ref="AP4213">_xlfn.IFS(
  Table1[[#This Row],[Age]]&lt;=25, "18-25",
  Table1[[#This Row],[Age]]&lt;=35, "26-35",
  Table1[[#This Row],[Age]]&lt;=45, "36-45",
  Table1[[#This Row],[Age]]&lt;=60, "46-60",
  TRUE, "60+")</f>
        <v>36-45</v>
      </c>
    </row>
    <row r="4214" spans="1:42" x14ac:dyDescent="0.3">
      <c r="A4214">
        <v>4213</v>
      </c>
      <c r="B4214" t="s">
        <v>50</v>
      </c>
      <c r="C4214" t="s">
        <v>99</v>
      </c>
      <c r="D4214">
        <v>27</v>
      </c>
      <c r="E4214" t="s">
        <v>105</v>
      </c>
      <c r="F4214" t="s">
        <v>4320</v>
      </c>
      <c r="G4214" t="s">
        <v>5112</v>
      </c>
      <c r="H4214">
        <v>19458799066</v>
      </c>
      <c r="I4214" t="s">
        <v>7164</v>
      </c>
      <c r="J4214" t="s">
        <v>7291</v>
      </c>
      <c r="K4214">
        <v>7228.92</v>
      </c>
      <c r="L4214" s="12" t="s">
        <v>10567</v>
      </c>
      <c r="M4214" s="10" t="s">
        <v>11132</v>
      </c>
      <c r="N4214">
        <v>4213</v>
      </c>
      <c r="O4214">
        <v>45226</v>
      </c>
      <c r="P4214" t="s">
        <v>11402</v>
      </c>
      <c r="Q4214" s="16">
        <v>3583.26</v>
      </c>
      <c r="R4214">
        <v>3645.66</v>
      </c>
      <c r="S4214">
        <v>12</v>
      </c>
      <c r="T4214">
        <v>4213</v>
      </c>
      <c r="U4214">
        <v>36099.68</v>
      </c>
      <c r="V4214" t="s">
        <v>11412</v>
      </c>
      <c r="W4214">
        <v>9.92</v>
      </c>
      <c r="X4214">
        <v>24</v>
      </c>
      <c r="Y4214" t="s">
        <v>8074</v>
      </c>
      <c r="Z4214" t="s">
        <v>12010</v>
      </c>
      <c r="AA4214">
        <v>4213</v>
      </c>
      <c r="AB4214" t="s">
        <v>12017</v>
      </c>
      <c r="AC4214">
        <v>9485.0300000000007</v>
      </c>
      <c r="AD4214">
        <v>1824.53</v>
      </c>
      <c r="AE4214">
        <v>91.23</v>
      </c>
      <c r="AF4214" t="s">
        <v>11222</v>
      </c>
      <c r="AG4214" t="s">
        <v>11253</v>
      </c>
      <c r="AH4214">
        <v>8836</v>
      </c>
      <c r="AI4214">
        <v>4213</v>
      </c>
      <c r="AJ4214" t="s">
        <v>11040</v>
      </c>
      <c r="AK4214" t="s">
        <v>12028</v>
      </c>
      <c r="AL4214" t="s">
        <v>12032</v>
      </c>
      <c r="AM4214" t="s">
        <v>11304</v>
      </c>
      <c r="AN4214">
        <v>1</v>
      </c>
      <c r="AO4214" s="10" t="s">
        <v>12044</v>
      </c>
      <c r="AP4214" t="str" cm="1">
        <f t="array" ref="AP4214">_xlfn.IFS(
  Table1[[#This Row],[Age]]&lt;=25, "18-25",
  Table1[[#This Row],[Age]]&lt;=35, "26-35",
  Table1[[#This Row],[Age]]&lt;=45, "36-45",
  Table1[[#This Row],[Age]]&lt;=60, "46-60",
  TRUE, "60+")</f>
        <v>26-35</v>
      </c>
    </row>
    <row r="4215" spans="1:42" x14ac:dyDescent="0.3">
      <c r="A4215">
        <v>4214</v>
      </c>
      <c r="B4215" t="s">
        <v>50</v>
      </c>
      <c r="C4215" t="s">
        <v>86</v>
      </c>
      <c r="D4215">
        <v>40</v>
      </c>
      <c r="E4215" t="s">
        <v>106</v>
      </c>
      <c r="F4215" t="s">
        <v>4321</v>
      </c>
      <c r="G4215" t="s">
        <v>5131</v>
      </c>
      <c r="H4215">
        <v>19458799067</v>
      </c>
      <c r="I4215" t="s">
        <v>5612</v>
      </c>
      <c r="J4215" t="s">
        <v>7292</v>
      </c>
      <c r="K4215">
        <v>8552.4500000000007</v>
      </c>
      <c r="L4215" s="12" t="s">
        <v>10568</v>
      </c>
      <c r="M4215" s="10" t="s">
        <v>11375</v>
      </c>
      <c r="N4215">
        <v>4214</v>
      </c>
      <c r="O4215">
        <v>44949</v>
      </c>
      <c r="P4215" t="s">
        <v>11402</v>
      </c>
      <c r="Q4215" s="16">
        <v>1480.86</v>
      </c>
      <c r="R4215">
        <v>10033.31</v>
      </c>
      <c r="S4215">
        <v>99</v>
      </c>
      <c r="T4215">
        <v>4214</v>
      </c>
      <c r="U4215">
        <v>39386.589999999997</v>
      </c>
      <c r="V4215" t="s">
        <v>11413</v>
      </c>
      <c r="W4215">
        <v>1</v>
      </c>
      <c r="X4215">
        <v>12</v>
      </c>
      <c r="Y4215" t="s">
        <v>9151</v>
      </c>
      <c r="Z4215" t="s">
        <v>12010</v>
      </c>
      <c r="AA4215">
        <v>4214</v>
      </c>
      <c r="AB4215" t="s">
        <v>12017</v>
      </c>
      <c r="AC4215">
        <v>5927.81</v>
      </c>
      <c r="AD4215">
        <v>3588.03</v>
      </c>
      <c r="AE4215">
        <v>179.4</v>
      </c>
      <c r="AF4215" t="s">
        <v>11304</v>
      </c>
      <c r="AG4215" t="s">
        <v>11173</v>
      </c>
      <c r="AH4215">
        <v>9859</v>
      </c>
      <c r="AI4215">
        <v>4214</v>
      </c>
      <c r="AJ4215" t="s">
        <v>11326</v>
      </c>
      <c r="AK4215" t="s">
        <v>12028</v>
      </c>
      <c r="AL4215" t="s">
        <v>12031</v>
      </c>
      <c r="AM4215" t="s">
        <v>11339</v>
      </c>
      <c r="AN4215">
        <v>1</v>
      </c>
      <c r="AO4215" s="10" t="s">
        <v>12039</v>
      </c>
      <c r="AP4215" t="str" cm="1">
        <f t="array" ref="AP4215">_xlfn.IFS(
  Table1[[#This Row],[Age]]&lt;=25, "18-25",
  Table1[[#This Row],[Age]]&lt;=35, "26-35",
  Table1[[#This Row],[Age]]&lt;=45, "36-45",
  Table1[[#This Row],[Age]]&lt;=60, "46-60",
  TRUE, "60+")</f>
        <v>36-45</v>
      </c>
    </row>
    <row r="4216" spans="1:42" x14ac:dyDescent="0.3">
      <c r="A4216">
        <v>4215</v>
      </c>
      <c r="B4216" t="s">
        <v>22</v>
      </c>
      <c r="C4216" t="s">
        <v>78</v>
      </c>
      <c r="D4216">
        <v>50</v>
      </c>
      <c r="E4216" t="s">
        <v>106</v>
      </c>
      <c r="F4216" t="s">
        <v>4322</v>
      </c>
      <c r="G4216" t="s">
        <v>5142</v>
      </c>
      <c r="H4216">
        <v>19458799068</v>
      </c>
      <c r="I4216" t="s">
        <v>5732</v>
      </c>
      <c r="J4216" t="s">
        <v>7291</v>
      </c>
      <c r="K4216">
        <v>9232.89</v>
      </c>
      <c r="L4216" s="12" t="s">
        <v>10569</v>
      </c>
      <c r="M4216" s="10" t="s">
        <v>11272</v>
      </c>
      <c r="N4216">
        <v>4215</v>
      </c>
      <c r="O4216">
        <v>45128</v>
      </c>
      <c r="P4216" t="s">
        <v>11402</v>
      </c>
      <c r="Q4216" s="16">
        <v>3412.59</v>
      </c>
      <c r="R4216">
        <v>12645.48</v>
      </c>
      <c r="S4216">
        <v>50</v>
      </c>
      <c r="T4216">
        <v>4215</v>
      </c>
      <c r="U4216">
        <v>16353.61</v>
      </c>
      <c r="V4216" t="s">
        <v>11412</v>
      </c>
      <c r="W4216">
        <v>3.02</v>
      </c>
      <c r="X4216">
        <v>36</v>
      </c>
      <c r="Y4216" t="s">
        <v>9608</v>
      </c>
      <c r="Z4216" t="s">
        <v>12010</v>
      </c>
      <c r="AA4216">
        <v>4215</v>
      </c>
      <c r="AB4216" t="s">
        <v>12017</v>
      </c>
      <c r="AC4216">
        <v>1870.74</v>
      </c>
      <c r="AD4216">
        <v>3160.65</v>
      </c>
      <c r="AE4216">
        <v>158.03</v>
      </c>
      <c r="AF4216" t="s">
        <v>11316</v>
      </c>
      <c r="AG4216" t="s">
        <v>11096</v>
      </c>
      <c r="AH4216">
        <v>3469</v>
      </c>
      <c r="AI4216">
        <v>4215</v>
      </c>
      <c r="AJ4216" t="s">
        <v>11362</v>
      </c>
      <c r="AK4216" t="s">
        <v>12029</v>
      </c>
      <c r="AL4216" t="s">
        <v>12031</v>
      </c>
      <c r="AM4216" t="s">
        <v>11160</v>
      </c>
      <c r="AN4216">
        <v>-1</v>
      </c>
      <c r="AO4216" s="10" t="s">
        <v>12038</v>
      </c>
      <c r="AP4216" t="str" cm="1">
        <f t="array" ref="AP4216">_xlfn.IFS(
  Table1[[#This Row],[Age]]&lt;=25, "18-25",
  Table1[[#This Row],[Age]]&lt;=35, "26-35",
  Table1[[#This Row],[Age]]&lt;=45, "36-45",
  Table1[[#This Row],[Age]]&lt;=60, "46-60",
  TRUE, "60+")</f>
        <v>46-60</v>
      </c>
    </row>
    <row r="4217" spans="1:42" x14ac:dyDescent="0.3">
      <c r="A4217">
        <v>4216</v>
      </c>
      <c r="B4217" t="s">
        <v>20</v>
      </c>
      <c r="C4217" t="s">
        <v>97</v>
      </c>
      <c r="D4217">
        <v>28</v>
      </c>
      <c r="E4217" t="s">
        <v>105</v>
      </c>
      <c r="F4217" t="s">
        <v>4323</v>
      </c>
      <c r="G4217" t="s">
        <v>5113</v>
      </c>
      <c r="H4217">
        <v>19458799069</v>
      </c>
      <c r="I4217" t="s">
        <v>5975</v>
      </c>
      <c r="J4217" t="s">
        <v>7292</v>
      </c>
      <c r="K4217">
        <v>5815.56</v>
      </c>
      <c r="L4217" s="12" t="s">
        <v>8373</v>
      </c>
      <c r="M4217" s="10" t="s">
        <v>11132</v>
      </c>
      <c r="N4217">
        <v>4216</v>
      </c>
      <c r="O4217">
        <v>45252</v>
      </c>
      <c r="P4217" t="s">
        <v>11404</v>
      </c>
      <c r="Q4217" s="16">
        <v>4329.34</v>
      </c>
      <c r="R4217">
        <v>10144.9</v>
      </c>
      <c r="S4217">
        <v>56</v>
      </c>
      <c r="T4217">
        <v>4216</v>
      </c>
      <c r="U4217">
        <v>14248.38</v>
      </c>
      <c r="V4217" t="s">
        <v>11412</v>
      </c>
      <c r="W4217">
        <v>5.51</v>
      </c>
      <c r="X4217">
        <v>60</v>
      </c>
      <c r="Y4217" t="s">
        <v>10688</v>
      </c>
      <c r="Z4217" t="s">
        <v>12011</v>
      </c>
      <c r="AA4217">
        <v>4216</v>
      </c>
      <c r="AB4217" t="s">
        <v>12016</v>
      </c>
      <c r="AC4217">
        <v>5501.71</v>
      </c>
      <c r="AD4217">
        <v>462.02</v>
      </c>
      <c r="AE4217">
        <v>23.1</v>
      </c>
      <c r="AF4217" t="s">
        <v>11362</v>
      </c>
      <c r="AG4217" t="s">
        <v>11145</v>
      </c>
      <c r="AH4217">
        <v>5376</v>
      </c>
      <c r="AI4217">
        <v>4216</v>
      </c>
      <c r="AJ4217" t="s">
        <v>11163</v>
      </c>
      <c r="AK4217" t="s">
        <v>12028</v>
      </c>
      <c r="AL4217" t="s">
        <v>12032</v>
      </c>
      <c r="AM4217" t="s">
        <v>11385</v>
      </c>
      <c r="AN4217">
        <v>1</v>
      </c>
      <c r="AO4217" s="10" t="s">
        <v>12040</v>
      </c>
      <c r="AP4217" t="str" cm="1">
        <f t="array" ref="AP4217">_xlfn.IFS(
  Table1[[#This Row],[Age]]&lt;=25, "18-25",
  Table1[[#This Row],[Age]]&lt;=35, "26-35",
  Table1[[#This Row],[Age]]&lt;=45, "36-45",
  Table1[[#This Row],[Age]]&lt;=60, "46-60",
  TRUE, "60+")</f>
        <v>26-35</v>
      </c>
    </row>
    <row r="4218" spans="1:42" x14ac:dyDescent="0.3">
      <c r="A4218">
        <v>4217</v>
      </c>
      <c r="B4218" t="s">
        <v>30</v>
      </c>
      <c r="C4218" t="s">
        <v>67</v>
      </c>
      <c r="D4218">
        <v>58</v>
      </c>
      <c r="E4218" t="s">
        <v>106</v>
      </c>
      <c r="F4218" t="s">
        <v>4324</v>
      </c>
      <c r="G4218" t="s">
        <v>5135</v>
      </c>
      <c r="H4218">
        <v>19458799070</v>
      </c>
      <c r="I4218" t="s">
        <v>6166</v>
      </c>
      <c r="J4218" t="s">
        <v>7292</v>
      </c>
      <c r="K4218">
        <v>9721.8700000000008</v>
      </c>
      <c r="L4218" s="12" t="s">
        <v>10570</v>
      </c>
      <c r="M4218" s="10" t="s">
        <v>11308</v>
      </c>
      <c r="N4218">
        <v>4217</v>
      </c>
      <c r="O4218">
        <v>45003</v>
      </c>
      <c r="P4218" t="s">
        <v>11402</v>
      </c>
      <c r="Q4218" s="16">
        <v>2185.83</v>
      </c>
      <c r="R4218">
        <v>7536.04</v>
      </c>
      <c r="S4218">
        <v>40</v>
      </c>
      <c r="T4218">
        <v>4217</v>
      </c>
      <c r="U4218">
        <v>11132.26</v>
      </c>
      <c r="V4218" t="s">
        <v>11411</v>
      </c>
      <c r="W4218">
        <v>7.25</v>
      </c>
      <c r="X4218">
        <v>24</v>
      </c>
      <c r="Y4218" t="s">
        <v>11667</v>
      </c>
      <c r="Z4218" t="s">
        <v>12012</v>
      </c>
      <c r="AA4218">
        <v>4217</v>
      </c>
      <c r="AB4218" t="s">
        <v>12017</v>
      </c>
      <c r="AC4218">
        <v>4240.53</v>
      </c>
      <c r="AD4218">
        <v>1549.68</v>
      </c>
      <c r="AE4218">
        <v>77.48</v>
      </c>
      <c r="AF4218" t="s">
        <v>11041</v>
      </c>
      <c r="AG4218" t="s">
        <v>11212</v>
      </c>
      <c r="AH4218">
        <v>9288</v>
      </c>
      <c r="AI4218">
        <v>4217</v>
      </c>
      <c r="AJ4218" t="s">
        <v>11112</v>
      </c>
      <c r="AK4218" t="s">
        <v>12027</v>
      </c>
      <c r="AL4218" t="s">
        <v>12032</v>
      </c>
      <c r="AM4218" t="s">
        <v>11223</v>
      </c>
      <c r="AN4218">
        <v>1</v>
      </c>
      <c r="AO4218" s="10" t="s">
        <v>12047</v>
      </c>
      <c r="AP4218" t="str" cm="1">
        <f t="array" ref="AP4218">_xlfn.IFS(
  Table1[[#This Row],[Age]]&lt;=25, "18-25",
  Table1[[#This Row],[Age]]&lt;=35, "26-35",
  Table1[[#This Row],[Age]]&lt;=45, "36-45",
  Table1[[#This Row],[Age]]&lt;=60, "46-60",
  TRUE, "60+")</f>
        <v>46-60</v>
      </c>
    </row>
    <row r="4219" spans="1:42" x14ac:dyDescent="0.3">
      <c r="A4219">
        <v>4218</v>
      </c>
      <c r="B4219" t="s">
        <v>21</v>
      </c>
      <c r="C4219" t="s">
        <v>92</v>
      </c>
      <c r="D4219">
        <v>36</v>
      </c>
      <c r="E4219" t="s">
        <v>106</v>
      </c>
      <c r="F4219" t="s">
        <v>4325</v>
      </c>
      <c r="G4219" t="s">
        <v>5138</v>
      </c>
      <c r="H4219">
        <v>19458799071</v>
      </c>
      <c r="I4219" t="s">
        <v>6448</v>
      </c>
      <c r="J4219" t="s">
        <v>7291</v>
      </c>
      <c r="K4219">
        <v>9558.4500000000007</v>
      </c>
      <c r="L4219" s="12" t="s">
        <v>10571</v>
      </c>
      <c r="M4219" s="10" t="s">
        <v>11290</v>
      </c>
      <c r="N4219">
        <v>4218</v>
      </c>
      <c r="O4219">
        <v>45149</v>
      </c>
      <c r="P4219" t="s">
        <v>11404</v>
      </c>
      <c r="Q4219" s="16">
        <v>2813.24</v>
      </c>
      <c r="R4219">
        <v>6745.21</v>
      </c>
      <c r="S4219">
        <v>16</v>
      </c>
      <c r="T4219">
        <v>4218</v>
      </c>
      <c r="U4219">
        <v>39140.17</v>
      </c>
      <c r="V4219" t="s">
        <v>11413</v>
      </c>
      <c r="W4219">
        <v>6.91</v>
      </c>
      <c r="X4219">
        <v>48</v>
      </c>
      <c r="Y4219" t="s">
        <v>11904</v>
      </c>
      <c r="Z4219" t="s">
        <v>12012</v>
      </c>
      <c r="AA4219">
        <v>4218</v>
      </c>
      <c r="AB4219" t="s">
        <v>12017</v>
      </c>
      <c r="AC4219">
        <v>6212.55</v>
      </c>
      <c r="AD4219">
        <v>3408.5</v>
      </c>
      <c r="AE4219">
        <v>170.42</v>
      </c>
      <c r="AF4219" t="s">
        <v>11199</v>
      </c>
      <c r="AG4219" t="s">
        <v>11102</v>
      </c>
      <c r="AH4219">
        <v>4126</v>
      </c>
      <c r="AI4219">
        <v>4218</v>
      </c>
      <c r="AJ4219" t="s">
        <v>11296</v>
      </c>
      <c r="AK4219" t="s">
        <v>12027</v>
      </c>
      <c r="AL4219" t="s">
        <v>12032</v>
      </c>
      <c r="AM4219" t="s">
        <v>11378</v>
      </c>
      <c r="AN4219">
        <v>1</v>
      </c>
      <c r="AO4219" s="10" t="s">
        <v>12041</v>
      </c>
      <c r="AP4219" t="str" cm="1">
        <f t="array" ref="AP4219">_xlfn.IFS(
  Table1[[#This Row],[Age]]&lt;=25, "18-25",
  Table1[[#This Row],[Age]]&lt;=35, "26-35",
  Table1[[#This Row],[Age]]&lt;=45, "36-45",
  Table1[[#This Row],[Age]]&lt;=60, "46-60",
  TRUE, "60+")</f>
        <v>36-45</v>
      </c>
    </row>
    <row r="4220" spans="1:42" x14ac:dyDescent="0.3">
      <c r="A4220">
        <v>4219</v>
      </c>
      <c r="B4220" t="s">
        <v>27</v>
      </c>
      <c r="C4220" t="s">
        <v>65</v>
      </c>
      <c r="D4220">
        <v>28</v>
      </c>
      <c r="E4220" t="s">
        <v>104</v>
      </c>
      <c r="F4220" t="s">
        <v>4326</v>
      </c>
      <c r="G4220" t="s">
        <v>5142</v>
      </c>
      <c r="H4220">
        <v>19458799072</v>
      </c>
      <c r="I4220" t="s">
        <v>7165</v>
      </c>
      <c r="J4220" t="s">
        <v>7291</v>
      </c>
      <c r="K4220">
        <v>1187.8399999999999</v>
      </c>
      <c r="L4220" s="12" t="s">
        <v>10572</v>
      </c>
      <c r="M4220" s="10" t="s">
        <v>11278</v>
      </c>
      <c r="N4220">
        <v>4219</v>
      </c>
      <c r="O4220">
        <v>45251</v>
      </c>
      <c r="P4220" t="s">
        <v>11404</v>
      </c>
      <c r="Q4220" s="16">
        <v>1095.27</v>
      </c>
      <c r="R4220">
        <v>2283.11</v>
      </c>
      <c r="S4220">
        <v>49</v>
      </c>
      <c r="T4220">
        <v>4219</v>
      </c>
      <c r="U4220">
        <v>35230.839999999997</v>
      </c>
      <c r="V4220" t="s">
        <v>11411</v>
      </c>
      <c r="W4220">
        <v>3.26</v>
      </c>
      <c r="X4220">
        <v>24</v>
      </c>
      <c r="Y4220" t="s">
        <v>11587</v>
      </c>
      <c r="Z4220" t="s">
        <v>12010</v>
      </c>
      <c r="AA4220">
        <v>4219</v>
      </c>
      <c r="AB4220" t="s">
        <v>12015</v>
      </c>
      <c r="AC4220">
        <v>9097.18</v>
      </c>
      <c r="AD4220">
        <v>144.26</v>
      </c>
      <c r="AE4220">
        <v>7.21</v>
      </c>
      <c r="AF4220" t="s">
        <v>11051</v>
      </c>
      <c r="AG4220" t="s">
        <v>11359</v>
      </c>
      <c r="AH4220">
        <v>6781</v>
      </c>
      <c r="AI4220">
        <v>4219</v>
      </c>
      <c r="AJ4220" t="s">
        <v>11382</v>
      </c>
      <c r="AK4220" t="s">
        <v>12027</v>
      </c>
      <c r="AL4220" t="s">
        <v>12032</v>
      </c>
      <c r="AM4220" t="s">
        <v>11196</v>
      </c>
      <c r="AN4220">
        <v>1</v>
      </c>
      <c r="AO4220" s="10" t="s">
        <v>12040</v>
      </c>
      <c r="AP4220" t="str" cm="1">
        <f t="array" ref="AP4220">_xlfn.IFS(
  Table1[[#This Row],[Age]]&lt;=25, "18-25",
  Table1[[#This Row],[Age]]&lt;=35, "26-35",
  Table1[[#This Row],[Age]]&lt;=45, "36-45",
  Table1[[#This Row],[Age]]&lt;=60, "46-60",
  TRUE, "60+")</f>
        <v>26-35</v>
      </c>
    </row>
    <row r="4221" spans="1:42" x14ac:dyDescent="0.3">
      <c r="A4221">
        <v>4220</v>
      </c>
      <c r="B4221" t="s">
        <v>27</v>
      </c>
      <c r="C4221" t="s">
        <v>39</v>
      </c>
      <c r="D4221">
        <v>21</v>
      </c>
      <c r="E4221" t="s">
        <v>104</v>
      </c>
      <c r="F4221" t="s">
        <v>4327</v>
      </c>
      <c r="G4221" t="s">
        <v>5120</v>
      </c>
      <c r="H4221">
        <v>19458799073</v>
      </c>
      <c r="I4221" t="s">
        <v>6528</v>
      </c>
      <c r="J4221" t="s">
        <v>7292</v>
      </c>
      <c r="K4221">
        <v>5275.27</v>
      </c>
      <c r="L4221" s="12" t="s">
        <v>10573</v>
      </c>
      <c r="M4221" s="10" t="s">
        <v>11275</v>
      </c>
      <c r="N4221">
        <v>4220</v>
      </c>
      <c r="O4221">
        <v>45114</v>
      </c>
      <c r="P4221" t="s">
        <v>11403</v>
      </c>
      <c r="Q4221" s="16">
        <v>2017.02</v>
      </c>
      <c r="R4221">
        <v>3258.25</v>
      </c>
      <c r="S4221">
        <v>32</v>
      </c>
      <c r="T4221">
        <v>4220</v>
      </c>
      <c r="U4221">
        <v>17762.599999999999</v>
      </c>
      <c r="V4221" t="s">
        <v>11413</v>
      </c>
      <c r="W4221">
        <v>2.78</v>
      </c>
      <c r="X4221">
        <v>48</v>
      </c>
      <c r="Y4221" t="s">
        <v>11521</v>
      </c>
      <c r="Z4221" t="s">
        <v>12011</v>
      </c>
      <c r="AA4221">
        <v>4220</v>
      </c>
      <c r="AB4221" t="s">
        <v>12017</v>
      </c>
      <c r="AC4221">
        <v>5204.07</v>
      </c>
      <c r="AD4221">
        <v>2744.45</v>
      </c>
      <c r="AE4221">
        <v>137.22</v>
      </c>
      <c r="AF4221" t="s">
        <v>11368</v>
      </c>
      <c r="AG4221" t="s">
        <v>11379</v>
      </c>
      <c r="AH4221">
        <v>2955</v>
      </c>
      <c r="AI4221">
        <v>4220</v>
      </c>
      <c r="AJ4221" t="s">
        <v>11059</v>
      </c>
      <c r="AK4221" t="s">
        <v>12027</v>
      </c>
      <c r="AL4221" t="s">
        <v>12032</v>
      </c>
      <c r="AM4221" t="s">
        <v>11377</v>
      </c>
      <c r="AN4221">
        <v>1</v>
      </c>
      <c r="AO4221" s="10" t="s">
        <v>12038</v>
      </c>
      <c r="AP4221" t="str" cm="1">
        <f t="array" ref="AP4221">_xlfn.IFS(
  Table1[[#This Row],[Age]]&lt;=25, "18-25",
  Table1[[#This Row],[Age]]&lt;=35, "26-35",
  Table1[[#This Row],[Age]]&lt;=45, "36-45",
  Table1[[#This Row],[Age]]&lt;=60, "46-60",
  TRUE, "60+")</f>
        <v>18-25</v>
      </c>
    </row>
    <row r="4222" spans="1:42" x14ac:dyDescent="0.3">
      <c r="A4222">
        <v>4221</v>
      </c>
      <c r="B4222" t="s">
        <v>5</v>
      </c>
      <c r="C4222" t="s">
        <v>69</v>
      </c>
      <c r="D4222">
        <v>40</v>
      </c>
      <c r="E4222" t="s">
        <v>105</v>
      </c>
      <c r="F4222" t="s">
        <v>4328</v>
      </c>
      <c r="G4222" t="s">
        <v>5115</v>
      </c>
      <c r="H4222">
        <v>19458799074</v>
      </c>
      <c r="I4222" t="s">
        <v>6416</v>
      </c>
      <c r="J4222" t="s">
        <v>7292</v>
      </c>
      <c r="K4222">
        <v>1233.23</v>
      </c>
      <c r="L4222" s="12" t="s">
        <v>10574</v>
      </c>
      <c r="M4222" s="10" t="s">
        <v>11256</v>
      </c>
      <c r="N4222">
        <v>4221</v>
      </c>
      <c r="O4222">
        <v>45177</v>
      </c>
      <c r="P4222" t="s">
        <v>11403</v>
      </c>
      <c r="Q4222" s="16">
        <v>2899.46</v>
      </c>
      <c r="R4222">
        <v>-1666.23</v>
      </c>
      <c r="S4222">
        <v>82</v>
      </c>
      <c r="T4222">
        <v>4221</v>
      </c>
      <c r="U4222">
        <v>7914.2</v>
      </c>
      <c r="V4222" t="s">
        <v>11413</v>
      </c>
      <c r="W4222">
        <v>1.1299999999999999</v>
      </c>
      <c r="X4222">
        <v>48</v>
      </c>
      <c r="Y4222" t="s">
        <v>11931</v>
      </c>
      <c r="Z4222" t="s">
        <v>12010</v>
      </c>
      <c r="AA4222">
        <v>4221</v>
      </c>
      <c r="AB4222" t="s">
        <v>12015</v>
      </c>
      <c r="AC4222">
        <v>8354.9</v>
      </c>
      <c r="AD4222">
        <v>2727.16</v>
      </c>
      <c r="AE4222">
        <v>136.36000000000001</v>
      </c>
      <c r="AF4222" t="s">
        <v>11294</v>
      </c>
      <c r="AG4222" t="s">
        <v>11315</v>
      </c>
      <c r="AH4222">
        <v>5821</v>
      </c>
      <c r="AI4222">
        <v>4221</v>
      </c>
      <c r="AJ4222" t="s">
        <v>11301</v>
      </c>
      <c r="AK4222" t="s">
        <v>12027</v>
      </c>
      <c r="AL4222" t="s">
        <v>12032</v>
      </c>
      <c r="AM4222" t="s">
        <v>11125</v>
      </c>
      <c r="AN4222">
        <v>1</v>
      </c>
      <c r="AO4222" s="10" t="s">
        <v>12042</v>
      </c>
      <c r="AP4222" t="str" cm="1">
        <f t="array" ref="AP4222">_xlfn.IFS(
  Table1[[#This Row],[Age]]&lt;=25, "18-25",
  Table1[[#This Row],[Age]]&lt;=35, "26-35",
  Table1[[#This Row],[Age]]&lt;=45, "36-45",
  Table1[[#This Row],[Age]]&lt;=60, "46-60",
  TRUE, "60+")</f>
        <v>36-45</v>
      </c>
    </row>
    <row r="4223" spans="1:42" x14ac:dyDescent="0.3">
      <c r="A4223">
        <v>4222</v>
      </c>
      <c r="B4223" t="s">
        <v>12</v>
      </c>
      <c r="C4223" t="s">
        <v>87</v>
      </c>
      <c r="D4223">
        <v>22</v>
      </c>
      <c r="E4223" t="s">
        <v>106</v>
      </c>
      <c r="F4223" t="s">
        <v>4329</v>
      </c>
      <c r="G4223" t="s">
        <v>5132</v>
      </c>
      <c r="H4223">
        <v>19458799075</v>
      </c>
      <c r="I4223" t="s">
        <v>6806</v>
      </c>
      <c r="J4223" t="s">
        <v>7291</v>
      </c>
      <c r="K4223">
        <v>6872.92</v>
      </c>
      <c r="L4223" s="12" t="s">
        <v>7570</v>
      </c>
      <c r="M4223" s="10" t="s">
        <v>11382</v>
      </c>
      <c r="N4223">
        <v>4222</v>
      </c>
      <c r="O4223">
        <v>45057</v>
      </c>
      <c r="P4223" t="s">
        <v>11404</v>
      </c>
      <c r="Q4223" s="16">
        <v>3081.24</v>
      </c>
      <c r="R4223">
        <v>9954.16</v>
      </c>
      <c r="S4223">
        <v>45</v>
      </c>
      <c r="T4223">
        <v>4222</v>
      </c>
      <c r="U4223">
        <v>42486.7</v>
      </c>
      <c r="V4223" t="s">
        <v>11412</v>
      </c>
      <c r="W4223">
        <v>8.59</v>
      </c>
      <c r="X4223">
        <v>24</v>
      </c>
      <c r="Y4223" t="s">
        <v>11925</v>
      </c>
      <c r="Z4223" t="s">
        <v>12012</v>
      </c>
      <c r="AA4223">
        <v>4222</v>
      </c>
      <c r="AB4223" t="s">
        <v>12015</v>
      </c>
      <c r="AC4223">
        <v>5412.87</v>
      </c>
      <c r="AD4223">
        <v>3907.07</v>
      </c>
      <c r="AE4223">
        <v>195.35</v>
      </c>
      <c r="AF4223" t="s">
        <v>11249</v>
      </c>
      <c r="AG4223" t="s">
        <v>11120</v>
      </c>
      <c r="AH4223">
        <v>6118</v>
      </c>
      <c r="AI4223">
        <v>4222</v>
      </c>
      <c r="AJ4223" t="s">
        <v>11360</v>
      </c>
      <c r="AK4223" t="s">
        <v>12027</v>
      </c>
      <c r="AL4223" t="s">
        <v>12032</v>
      </c>
      <c r="AM4223" t="s">
        <v>11106</v>
      </c>
      <c r="AN4223">
        <v>1</v>
      </c>
      <c r="AO4223" s="10" t="s">
        <v>12046</v>
      </c>
      <c r="AP4223" t="str" cm="1">
        <f t="array" ref="AP4223">_xlfn.IFS(
  Table1[[#This Row],[Age]]&lt;=25, "18-25",
  Table1[[#This Row],[Age]]&lt;=35, "26-35",
  Table1[[#This Row],[Age]]&lt;=45, "36-45",
  Table1[[#This Row],[Age]]&lt;=60, "46-60",
  TRUE, "60+")</f>
        <v>18-25</v>
      </c>
    </row>
    <row r="4224" spans="1:42" x14ac:dyDescent="0.3">
      <c r="A4224">
        <v>4223</v>
      </c>
      <c r="B4224" t="s">
        <v>49</v>
      </c>
      <c r="C4224" t="s">
        <v>66</v>
      </c>
      <c r="D4224">
        <v>66</v>
      </c>
      <c r="E4224" t="s">
        <v>105</v>
      </c>
      <c r="F4224" t="s">
        <v>4330</v>
      </c>
      <c r="G4224" t="s">
        <v>5143</v>
      </c>
      <c r="H4224">
        <v>19458799076</v>
      </c>
      <c r="I4224" t="s">
        <v>6014</v>
      </c>
      <c r="J4224" t="s">
        <v>7291</v>
      </c>
      <c r="K4224">
        <v>7676.23</v>
      </c>
      <c r="L4224" s="12" t="s">
        <v>10575</v>
      </c>
      <c r="M4224" s="10" t="s">
        <v>11054</v>
      </c>
      <c r="N4224">
        <v>4223</v>
      </c>
      <c r="O4224">
        <v>44949</v>
      </c>
      <c r="P4224" t="s">
        <v>11404</v>
      </c>
      <c r="Q4224" s="16">
        <v>3602.97</v>
      </c>
      <c r="R4224">
        <v>4073.26</v>
      </c>
      <c r="S4224">
        <v>85</v>
      </c>
      <c r="T4224">
        <v>4223</v>
      </c>
      <c r="U4224">
        <v>19829.62</v>
      </c>
      <c r="V4224" t="s">
        <v>11411</v>
      </c>
      <c r="W4224">
        <v>4.41</v>
      </c>
      <c r="X4224">
        <v>12</v>
      </c>
      <c r="Y4224" t="s">
        <v>7889</v>
      </c>
      <c r="Z4224" t="s">
        <v>12011</v>
      </c>
      <c r="AA4224">
        <v>4223</v>
      </c>
      <c r="AB4224" t="s">
        <v>12015</v>
      </c>
      <c r="AC4224">
        <v>9563.42</v>
      </c>
      <c r="AD4224">
        <v>4885.05</v>
      </c>
      <c r="AE4224">
        <v>244.25</v>
      </c>
      <c r="AF4224" t="s">
        <v>11188</v>
      </c>
      <c r="AG4224" t="s">
        <v>11225</v>
      </c>
      <c r="AH4224">
        <v>2198</v>
      </c>
      <c r="AI4224">
        <v>4223</v>
      </c>
      <c r="AJ4224" t="s">
        <v>11297</v>
      </c>
      <c r="AK4224" t="s">
        <v>12027</v>
      </c>
      <c r="AL4224" t="s">
        <v>12032</v>
      </c>
      <c r="AM4224" t="s">
        <v>11365</v>
      </c>
      <c r="AN4224">
        <v>1</v>
      </c>
      <c r="AO4224" s="10" t="s">
        <v>12039</v>
      </c>
      <c r="AP4224" t="str" cm="1">
        <f t="array" ref="AP4224">_xlfn.IFS(
  Table1[[#This Row],[Age]]&lt;=25, "18-25",
  Table1[[#This Row],[Age]]&lt;=35, "26-35",
  Table1[[#This Row],[Age]]&lt;=45, "36-45",
  Table1[[#This Row],[Age]]&lt;=60, "46-60",
  TRUE, "60+")</f>
        <v>60+</v>
      </c>
    </row>
    <row r="4225" spans="1:42" x14ac:dyDescent="0.3">
      <c r="A4225">
        <v>4224</v>
      </c>
      <c r="B4225" t="s">
        <v>30</v>
      </c>
      <c r="C4225" t="s">
        <v>57</v>
      </c>
      <c r="D4225">
        <v>67</v>
      </c>
      <c r="E4225" t="s">
        <v>105</v>
      </c>
      <c r="F4225" t="s">
        <v>4331</v>
      </c>
      <c r="G4225" t="s">
        <v>5144</v>
      </c>
      <c r="H4225">
        <v>19458799077</v>
      </c>
      <c r="I4225" t="s">
        <v>5248</v>
      </c>
      <c r="J4225" t="s">
        <v>7291</v>
      </c>
      <c r="K4225">
        <v>8858.31</v>
      </c>
      <c r="L4225" s="12" t="s">
        <v>9618</v>
      </c>
      <c r="M4225" s="10" t="s">
        <v>11322</v>
      </c>
      <c r="N4225">
        <v>4224</v>
      </c>
      <c r="O4225">
        <v>44963</v>
      </c>
      <c r="P4225" t="s">
        <v>11404</v>
      </c>
      <c r="Q4225" s="16">
        <v>4787.1899999999996</v>
      </c>
      <c r="R4225">
        <v>13645.5</v>
      </c>
      <c r="S4225">
        <v>80</v>
      </c>
      <c r="T4225">
        <v>4224</v>
      </c>
      <c r="U4225">
        <v>10297.709999999999</v>
      </c>
      <c r="V4225" t="s">
        <v>11411</v>
      </c>
      <c r="W4225">
        <v>8.7799999999999994</v>
      </c>
      <c r="X4225">
        <v>48</v>
      </c>
      <c r="Y4225" t="s">
        <v>11805</v>
      </c>
      <c r="Z4225" t="s">
        <v>12011</v>
      </c>
      <c r="AA4225">
        <v>4224</v>
      </c>
      <c r="AB4225" t="s">
        <v>12015</v>
      </c>
      <c r="AC4225">
        <v>5245.69</v>
      </c>
      <c r="AD4225">
        <v>246.72</v>
      </c>
      <c r="AE4225">
        <v>12.34</v>
      </c>
      <c r="AF4225" t="s">
        <v>11157</v>
      </c>
      <c r="AG4225" t="s">
        <v>11335</v>
      </c>
      <c r="AH4225">
        <v>8525</v>
      </c>
      <c r="AI4225">
        <v>4224</v>
      </c>
      <c r="AJ4225" t="s">
        <v>11140</v>
      </c>
      <c r="AK4225" t="s">
        <v>12028</v>
      </c>
      <c r="AL4225" t="s">
        <v>12032</v>
      </c>
      <c r="AM4225" t="s">
        <v>11114</v>
      </c>
      <c r="AN4225">
        <v>1</v>
      </c>
      <c r="AO4225" s="10" t="s">
        <v>12045</v>
      </c>
      <c r="AP4225" t="str" cm="1">
        <f t="array" ref="AP4225">_xlfn.IFS(
  Table1[[#This Row],[Age]]&lt;=25, "18-25",
  Table1[[#This Row],[Age]]&lt;=35, "26-35",
  Table1[[#This Row],[Age]]&lt;=45, "36-45",
  Table1[[#This Row],[Age]]&lt;=60, "46-60",
  TRUE, "60+")</f>
        <v>60+</v>
      </c>
    </row>
    <row r="4226" spans="1:42" x14ac:dyDescent="0.3">
      <c r="A4226">
        <v>4225</v>
      </c>
      <c r="B4226" t="s">
        <v>12</v>
      </c>
      <c r="C4226" t="s">
        <v>79</v>
      </c>
      <c r="D4226">
        <v>22</v>
      </c>
      <c r="E4226" t="s">
        <v>104</v>
      </c>
      <c r="F4226" t="s">
        <v>4332</v>
      </c>
      <c r="G4226" t="s">
        <v>5120</v>
      </c>
      <c r="H4226">
        <v>19458799078</v>
      </c>
      <c r="I4226" t="s">
        <v>6683</v>
      </c>
      <c r="J4226" t="s">
        <v>7291</v>
      </c>
      <c r="K4226">
        <v>6535.09</v>
      </c>
      <c r="L4226" s="12" t="s">
        <v>10576</v>
      </c>
      <c r="M4226" s="10" t="s">
        <v>11100</v>
      </c>
      <c r="N4226">
        <v>4225</v>
      </c>
      <c r="O4226">
        <v>44944</v>
      </c>
      <c r="P4226" t="s">
        <v>11402</v>
      </c>
      <c r="Q4226" s="16">
        <v>4194.3</v>
      </c>
      <c r="R4226">
        <v>2340.79</v>
      </c>
      <c r="S4226">
        <v>71</v>
      </c>
      <c r="T4226">
        <v>4225</v>
      </c>
      <c r="U4226">
        <v>8076.12</v>
      </c>
      <c r="V4226" t="s">
        <v>11412</v>
      </c>
      <c r="W4226">
        <v>3.91</v>
      </c>
      <c r="X4226">
        <v>48</v>
      </c>
      <c r="Y4226" t="s">
        <v>9448</v>
      </c>
      <c r="Z4226" t="s">
        <v>12010</v>
      </c>
      <c r="AA4226">
        <v>4225</v>
      </c>
      <c r="AB4226" t="s">
        <v>12016</v>
      </c>
      <c r="AC4226">
        <v>7401.14</v>
      </c>
      <c r="AD4226">
        <v>460.8</v>
      </c>
      <c r="AE4226">
        <v>23.04</v>
      </c>
      <c r="AF4226" t="s">
        <v>11228</v>
      </c>
      <c r="AG4226" t="s">
        <v>11397</v>
      </c>
      <c r="AH4226">
        <v>3629</v>
      </c>
      <c r="AI4226">
        <v>4225</v>
      </c>
      <c r="AJ4226" t="s">
        <v>11271</v>
      </c>
      <c r="AK4226" t="s">
        <v>12027</v>
      </c>
      <c r="AL4226" t="s">
        <v>12032</v>
      </c>
      <c r="AM4226" t="s">
        <v>11364</v>
      </c>
      <c r="AN4226">
        <v>1</v>
      </c>
      <c r="AO4226" s="10" t="s">
        <v>12039</v>
      </c>
      <c r="AP4226" t="str" cm="1">
        <f t="array" ref="AP4226">_xlfn.IFS(
  Table1[[#This Row],[Age]]&lt;=25, "18-25",
  Table1[[#This Row],[Age]]&lt;=35, "26-35",
  Table1[[#This Row],[Age]]&lt;=45, "36-45",
  Table1[[#This Row],[Age]]&lt;=60, "46-60",
  TRUE, "60+")</f>
        <v>18-25</v>
      </c>
    </row>
    <row r="4227" spans="1:42" x14ac:dyDescent="0.3">
      <c r="A4227">
        <v>4226</v>
      </c>
      <c r="B4227" t="s">
        <v>28</v>
      </c>
      <c r="C4227" t="s">
        <v>100</v>
      </c>
      <c r="D4227">
        <v>35</v>
      </c>
      <c r="E4227" t="s">
        <v>106</v>
      </c>
      <c r="F4227" t="s">
        <v>4333</v>
      </c>
      <c r="G4227" t="s">
        <v>5129</v>
      </c>
      <c r="H4227">
        <v>19458799079</v>
      </c>
      <c r="I4227" t="s">
        <v>6673</v>
      </c>
      <c r="J4227" t="s">
        <v>7291</v>
      </c>
      <c r="K4227">
        <v>4594.53</v>
      </c>
      <c r="L4227" s="12" t="s">
        <v>10577</v>
      </c>
      <c r="M4227" s="10" t="s">
        <v>11125</v>
      </c>
      <c r="N4227">
        <v>4226</v>
      </c>
      <c r="O4227">
        <v>45281</v>
      </c>
      <c r="P4227" t="s">
        <v>11402</v>
      </c>
      <c r="Q4227" s="16">
        <v>4259.42</v>
      </c>
      <c r="R4227">
        <v>335.11</v>
      </c>
      <c r="S4227">
        <v>5</v>
      </c>
      <c r="T4227">
        <v>4226</v>
      </c>
      <c r="U4227">
        <v>46064.31</v>
      </c>
      <c r="V4227" t="s">
        <v>11411</v>
      </c>
      <c r="W4227">
        <v>7.8</v>
      </c>
      <c r="X4227">
        <v>24</v>
      </c>
      <c r="Y4227" t="s">
        <v>9749</v>
      </c>
      <c r="Z4227" t="s">
        <v>12012</v>
      </c>
      <c r="AA4227">
        <v>4226</v>
      </c>
      <c r="AB4227" t="s">
        <v>12016</v>
      </c>
      <c r="AC4227">
        <v>5116.7</v>
      </c>
      <c r="AD4227">
        <v>1538.35</v>
      </c>
      <c r="AE4227">
        <v>76.92</v>
      </c>
      <c r="AF4227" t="s">
        <v>11304</v>
      </c>
      <c r="AG4227" t="s">
        <v>11274</v>
      </c>
      <c r="AH4227">
        <v>1631</v>
      </c>
      <c r="AI4227">
        <v>4226</v>
      </c>
      <c r="AJ4227" t="s">
        <v>11099</v>
      </c>
      <c r="AK4227" t="s">
        <v>12027</v>
      </c>
      <c r="AL4227" t="s">
        <v>12031</v>
      </c>
      <c r="AM4227" t="s">
        <v>11200</v>
      </c>
      <c r="AN4227">
        <v>1</v>
      </c>
      <c r="AO4227" s="10" t="s">
        <v>12036</v>
      </c>
      <c r="AP4227" t="str" cm="1">
        <f t="array" ref="AP4227">_xlfn.IFS(
  Table1[[#This Row],[Age]]&lt;=25, "18-25",
  Table1[[#This Row],[Age]]&lt;=35, "26-35",
  Table1[[#This Row],[Age]]&lt;=45, "36-45",
  Table1[[#This Row],[Age]]&lt;=60, "46-60",
  TRUE, "60+")</f>
        <v>26-35</v>
      </c>
    </row>
    <row r="4228" spans="1:42" x14ac:dyDescent="0.3">
      <c r="A4228">
        <v>4227</v>
      </c>
      <c r="B4228" t="s">
        <v>31</v>
      </c>
      <c r="C4228" t="s">
        <v>57</v>
      </c>
      <c r="D4228">
        <v>34</v>
      </c>
      <c r="E4228" t="s">
        <v>105</v>
      </c>
      <c r="F4228" t="s">
        <v>4334</v>
      </c>
      <c r="G4228" t="s">
        <v>5144</v>
      </c>
      <c r="H4228">
        <v>19458799080</v>
      </c>
      <c r="I4228" t="s">
        <v>5288</v>
      </c>
      <c r="J4228" t="s">
        <v>7291</v>
      </c>
      <c r="K4228">
        <v>1643.78</v>
      </c>
      <c r="L4228" s="12" t="s">
        <v>7861</v>
      </c>
      <c r="M4228" s="10" t="s">
        <v>11247</v>
      </c>
      <c r="N4228">
        <v>4227</v>
      </c>
      <c r="O4228">
        <v>45187</v>
      </c>
      <c r="P4228" t="s">
        <v>11404</v>
      </c>
      <c r="Q4228" s="16">
        <v>2791.99</v>
      </c>
      <c r="R4228">
        <v>4435.7700000000004</v>
      </c>
      <c r="S4228">
        <v>44</v>
      </c>
      <c r="T4228">
        <v>4227</v>
      </c>
      <c r="U4228">
        <v>7378</v>
      </c>
      <c r="V4228" t="s">
        <v>11413</v>
      </c>
      <c r="W4228">
        <v>1.63</v>
      </c>
      <c r="X4228">
        <v>48</v>
      </c>
      <c r="Y4228" t="s">
        <v>10575</v>
      </c>
      <c r="Z4228" t="s">
        <v>12011</v>
      </c>
      <c r="AA4228">
        <v>4227</v>
      </c>
      <c r="AB4228" t="s">
        <v>12017</v>
      </c>
      <c r="AC4228">
        <v>4626.58</v>
      </c>
      <c r="AD4228">
        <v>2872.86</v>
      </c>
      <c r="AE4228">
        <v>143.63999999999999</v>
      </c>
      <c r="AF4228" t="s">
        <v>11188</v>
      </c>
      <c r="AG4228" t="s">
        <v>11235</v>
      </c>
      <c r="AH4228">
        <v>2788</v>
      </c>
      <c r="AI4228">
        <v>4227</v>
      </c>
      <c r="AJ4228" t="s">
        <v>11065</v>
      </c>
      <c r="AK4228" t="s">
        <v>12028</v>
      </c>
      <c r="AL4228" t="s">
        <v>12032</v>
      </c>
      <c r="AM4228" t="s">
        <v>11257</v>
      </c>
      <c r="AN4228">
        <v>1</v>
      </c>
      <c r="AO4228" s="10" t="s">
        <v>12042</v>
      </c>
      <c r="AP4228" t="str" cm="1">
        <f t="array" ref="AP4228">_xlfn.IFS(
  Table1[[#This Row],[Age]]&lt;=25, "18-25",
  Table1[[#This Row],[Age]]&lt;=35, "26-35",
  Table1[[#This Row],[Age]]&lt;=45, "36-45",
  Table1[[#This Row],[Age]]&lt;=60, "46-60",
  TRUE, "60+")</f>
        <v>26-35</v>
      </c>
    </row>
    <row r="4229" spans="1:42" x14ac:dyDescent="0.3">
      <c r="A4229">
        <v>4228</v>
      </c>
      <c r="B4229" t="s">
        <v>50</v>
      </c>
      <c r="C4229" t="s">
        <v>101</v>
      </c>
      <c r="D4229">
        <v>20</v>
      </c>
      <c r="E4229" t="s">
        <v>105</v>
      </c>
      <c r="F4229" t="s">
        <v>4335</v>
      </c>
      <c r="G4229" t="s">
        <v>5129</v>
      </c>
      <c r="H4229">
        <v>19458799081</v>
      </c>
      <c r="I4229" t="s">
        <v>6336</v>
      </c>
      <c r="J4229" t="s">
        <v>7292</v>
      </c>
      <c r="K4229">
        <v>1338.53</v>
      </c>
      <c r="L4229" s="12" t="s">
        <v>10578</v>
      </c>
      <c r="M4229" s="10" t="s">
        <v>11159</v>
      </c>
      <c r="N4229">
        <v>4228</v>
      </c>
      <c r="O4229">
        <v>44967</v>
      </c>
      <c r="P4229" t="s">
        <v>11404</v>
      </c>
      <c r="Q4229" s="16">
        <v>729.43</v>
      </c>
      <c r="R4229">
        <v>609.1</v>
      </c>
      <c r="S4229">
        <v>41</v>
      </c>
      <c r="T4229">
        <v>4228</v>
      </c>
      <c r="U4229">
        <v>18624</v>
      </c>
      <c r="V4229" t="s">
        <v>11413</v>
      </c>
      <c r="W4229">
        <v>8.3000000000000007</v>
      </c>
      <c r="X4229">
        <v>36</v>
      </c>
      <c r="Y4229" t="s">
        <v>11864</v>
      </c>
      <c r="Z4229" t="s">
        <v>12011</v>
      </c>
      <c r="AA4229">
        <v>4228</v>
      </c>
      <c r="AB4229" t="s">
        <v>12015</v>
      </c>
      <c r="AC4229">
        <v>7737.92</v>
      </c>
      <c r="AD4229">
        <v>95.74</v>
      </c>
      <c r="AE4229">
        <v>4.79</v>
      </c>
      <c r="AF4229" t="s">
        <v>11305</v>
      </c>
      <c r="AG4229" t="s">
        <v>11162</v>
      </c>
      <c r="AH4229">
        <v>747</v>
      </c>
      <c r="AI4229">
        <v>4228</v>
      </c>
      <c r="AJ4229" t="s">
        <v>11362</v>
      </c>
      <c r="AK4229" t="s">
        <v>12027</v>
      </c>
      <c r="AL4229" t="s">
        <v>12032</v>
      </c>
      <c r="AM4229" t="s">
        <v>11397</v>
      </c>
      <c r="AN4229">
        <v>1</v>
      </c>
      <c r="AO4229" s="10" t="s">
        <v>12045</v>
      </c>
      <c r="AP4229" t="str" cm="1">
        <f t="array" ref="AP4229">_xlfn.IFS(
  Table1[[#This Row],[Age]]&lt;=25, "18-25",
  Table1[[#This Row],[Age]]&lt;=35, "26-35",
  Table1[[#This Row],[Age]]&lt;=45, "36-45",
  Table1[[#This Row],[Age]]&lt;=60, "46-60",
  TRUE, "60+")</f>
        <v>18-25</v>
      </c>
    </row>
    <row r="4230" spans="1:42" x14ac:dyDescent="0.3">
      <c r="A4230">
        <v>4229</v>
      </c>
      <c r="B4230" t="s">
        <v>10</v>
      </c>
      <c r="C4230" t="s">
        <v>97</v>
      </c>
      <c r="D4230">
        <v>60</v>
      </c>
      <c r="E4230" t="s">
        <v>104</v>
      </c>
      <c r="F4230" t="s">
        <v>4336</v>
      </c>
      <c r="G4230" t="s">
        <v>5134</v>
      </c>
      <c r="H4230">
        <v>19458799082</v>
      </c>
      <c r="I4230" t="s">
        <v>7166</v>
      </c>
      <c r="J4230" t="s">
        <v>7292</v>
      </c>
      <c r="K4230">
        <v>4908.1099999999997</v>
      </c>
      <c r="L4230" s="12" t="s">
        <v>8056</v>
      </c>
      <c r="M4230" s="10" t="s">
        <v>11181</v>
      </c>
      <c r="N4230">
        <v>4229</v>
      </c>
      <c r="O4230">
        <v>45274</v>
      </c>
      <c r="P4230" t="s">
        <v>11404</v>
      </c>
      <c r="Q4230" s="16">
        <v>3181.11</v>
      </c>
      <c r="R4230">
        <v>1727</v>
      </c>
      <c r="S4230">
        <v>97</v>
      </c>
      <c r="T4230">
        <v>4229</v>
      </c>
      <c r="U4230">
        <v>31977.38</v>
      </c>
      <c r="V4230" t="s">
        <v>11413</v>
      </c>
      <c r="W4230">
        <v>9.02</v>
      </c>
      <c r="X4230">
        <v>60</v>
      </c>
      <c r="Y4230" t="s">
        <v>11505</v>
      </c>
      <c r="Z4230" t="s">
        <v>12012</v>
      </c>
      <c r="AA4230">
        <v>4229</v>
      </c>
      <c r="AB4230" t="s">
        <v>12016</v>
      </c>
      <c r="AC4230">
        <v>7705.79</v>
      </c>
      <c r="AD4230">
        <v>1455.91</v>
      </c>
      <c r="AE4230">
        <v>72.8</v>
      </c>
      <c r="AF4230" t="s">
        <v>11148</v>
      </c>
      <c r="AG4230" t="s">
        <v>11387</v>
      </c>
      <c r="AH4230">
        <v>4315</v>
      </c>
      <c r="AI4230">
        <v>4229</v>
      </c>
      <c r="AJ4230" t="s">
        <v>11071</v>
      </c>
      <c r="AK4230" t="s">
        <v>12027</v>
      </c>
      <c r="AL4230" t="s">
        <v>12031</v>
      </c>
      <c r="AM4230" t="s">
        <v>11229</v>
      </c>
      <c r="AN4230">
        <v>1</v>
      </c>
      <c r="AO4230" s="10" t="s">
        <v>12036</v>
      </c>
      <c r="AP4230" t="str" cm="1">
        <f t="array" ref="AP4230">_xlfn.IFS(
  Table1[[#This Row],[Age]]&lt;=25, "18-25",
  Table1[[#This Row],[Age]]&lt;=35, "26-35",
  Table1[[#This Row],[Age]]&lt;=45, "36-45",
  Table1[[#This Row],[Age]]&lt;=60, "46-60",
  TRUE, "60+")</f>
        <v>46-60</v>
      </c>
    </row>
    <row r="4231" spans="1:42" x14ac:dyDescent="0.3">
      <c r="A4231">
        <v>4230</v>
      </c>
      <c r="B4231" t="s">
        <v>6</v>
      </c>
      <c r="C4231" t="s">
        <v>55</v>
      </c>
      <c r="D4231">
        <v>66</v>
      </c>
      <c r="E4231" t="s">
        <v>104</v>
      </c>
      <c r="F4231" t="s">
        <v>4337</v>
      </c>
      <c r="G4231" t="s">
        <v>5135</v>
      </c>
      <c r="H4231">
        <v>19458799083</v>
      </c>
      <c r="I4231" t="s">
        <v>5331</v>
      </c>
      <c r="J4231" t="s">
        <v>7291</v>
      </c>
      <c r="K4231">
        <v>8342.2199999999993</v>
      </c>
      <c r="L4231" s="12" t="s">
        <v>10579</v>
      </c>
      <c r="M4231" s="10" t="s">
        <v>11141</v>
      </c>
      <c r="N4231">
        <v>4230</v>
      </c>
      <c r="O4231">
        <v>45264</v>
      </c>
      <c r="P4231" t="s">
        <v>11403</v>
      </c>
      <c r="Q4231" s="16">
        <v>2037.23</v>
      </c>
      <c r="R4231">
        <v>10379.450000000001</v>
      </c>
      <c r="S4231">
        <v>95</v>
      </c>
      <c r="T4231">
        <v>4230</v>
      </c>
      <c r="U4231">
        <v>20995.74</v>
      </c>
      <c r="V4231" t="s">
        <v>11413</v>
      </c>
      <c r="W4231">
        <v>3.38</v>
      </c>
      <c r="X4231">
        <v>24</v>
      </c>
      <c r="Y4231" t="s">
        <v>7587</v>
      </c>
      <c r="Z4231" t="s">
        <v>12011</v>
      </c>
      <c r="AA4231">
        <v>4230</v>
      </c>
      <c r="AB4231" t="s">
        <v>12016</v>
      </c>
      <c r="AC4231">
        <v>2955.23</v>
      </c>
      <c r="AD4231">
        <v>599.86</v>
      </c>
      <c r="AE4231">
        <v>29.99</v>
      </c>
      <c r="AF4231" t="s">
        <v>11371</v>
      </c>
      <c r="AG4231" t="s">
        <v>11126</v>
      </c>
      <c r="AH4231">
        <v>3189</v>
      </c>
      <c r="AI4231">
        <v>4230</v>
      </c>
      <c r="AJ4231" t="s">
        <v>11144</v>
      </c>
      <c r="AK4231" t="s">
        <v>12027</v>
      </c>
      <c r="AL4231" t="s">
        <v>12032</v>
      </c>
      <c r="AM4231" t="s">
        <v>11355</v>
      </c>
      <c r="AN4231">
        <v>1</v>
      </c>
      <c r="AO4231" s="10" t="s">
        <v>12036</v>
      </c>
      <c r="AP4231" t="str" cm="1">
        <f t="array" ref="AP4231">_xlfn.IFS(
  Table1[[#This Row],[Age]]&lt;=25, "18-25",
  Table1[[#This Row],[Age]]&lt;=35, "26-35",
  Table1[[#This Row],[Age]]&lt;=45, "36-45",
  Table1[[#This Row],[Age]]&lt;=60, "46-60",
  TRUE, "60+")</f>
        <v>60+</v>
      </c>
    </row>
    <row r="4232" spans="1:42" x14ac:dyDescent="0.3">
      <c r="A4232">
        <v>4231</v>
      </c>
      <c r="B4232" t="s">
        <v>20</v>
      </c>
      <c r="C4232" t="s">
        <v>88</v>
      </c>
      <c r="D4232">
        <v>25</v>
      </c>
      <c r="E4232" t="s">
        <v>104</v>
      </c>
      <c r="F4232" t="s">
        <v>4338</v>
      </c>
      <c r="G4232" t="s">
        <v>5128</v>
      </c>
      <c r="H4232">
        <v>19458799084</v>
      </c>
      <c r="I4232" t="s">
        <v>5824</v>
      </c>
      <c r="J4232" t="s">
        <v>7292</v>
      </c>
      <c r="K4232">
        <v>7532.12</v>
      </c>
      <c r="L4232" s="12" t="s">
        <v>10419</v>
      </c>
      <c r="M4232" s="10" t="s">
        <v>11179</v>
      </c>
      <c r="N4232">
        <v>4231</v>
      </c>
      <c r="O4232">
        <v>44998</v>
      </c>
      <c r="P4232" t="s">
        <v>11403</v>
      </c>
      <c r="Q4232" s="16">
        <v>168.89</v>
      </c>
      <c r="R4232">
        <v>7363.23</v>
      </c>
      <c r="S4232">
        <v>85</v>
      </c>
      <c r="T4232">
        <v>4231</v>
      </c>
      <c r="U4232">
        <v>24395.56</v>
      </c>
      <c r="V4232" t="s">
        <v>11412</v>
      </c>
      <c r="W4232">
        <v>2.2799999999999998</v>
      </c>
      <c r="X4232">
        <v>36</v>
      </c>
      <c r="Y4232" t="s">
        <v>11723</v>
      </c>
      <c r="Z4232" t="s">
        <v>12011</v>
      </c>
      <c r="AA4232">
        <v>4231</v>
      </c>
      <c r="AB4232" t="s">
        <v>12016</v>
      </c>
      <c r="AC4232">
        <v>4683.84</v>
      </c>
      <c r="AD4232">
        <v>3136.34</v>
      </c>
      <c r="AE4232">
        <v>156.82</v>
      </c>
      <c r="AF4232" t="s">
        <v>11055</v>
      </c>
      <c r="AG4232" t="s">
        <v>11199</v>
      </c>
      <c r="AH4232">
        <v>3424</v>
      </c>
      <c r="AI4232">
        <v>4231</v>
      </c>
      <c r="AJ4232" t="s">
        <v>11055</v>
      </c>
      <c r="AK4232" t="s">
        <v>12027</v>
      </c>
      <c r="AL4232" t="s">
        <v>12032</v>
      </c>
      <c r="AM4232" t="s">
        <v>11154</v>
      </c>
      <c r="AN4232">
        <v>1</v>
      </c>
      <c r="AO4232" s="10" t="s">
        <v>12047</v>
      </c>
      <c r="AP4232" t="str" cm="1">
        <f t="array" ref="AP4232">_xlfn.IFS(
  Table1[[#This Row],[Age]]&lt;=25, "18-25",
  Table1[[#This Row],[Age]]&lt;=35, "26-35",
  Table1[[#This Row],[Age]]&lt;=45, "36-45",
  Table1[[#This Row],[Age]]&lt;=60, "46-60",
  TRUE, "60+")</f>
        <v>18-25</v>
      </c>
    </row>
    <row r="4233" spans="1:42" x14ac:dyDescent="0.3">
      <c r="A4233">
        <v>4232</v>
      </c>
      <c r="B4233" t="s">
        <v>9</v>
      </c>
      <c r="C4233" t="s">
        <v>83</v>
      </c>
      <c r="D4233">
        <v>57</v>
      </c>
      <c r="E4233" t="s">
        <v>105</v>
      </c>
      <c r="F4233" t="s">
        <v>4339</v>
      </c>
      <c r="G4233" t="s">
        <v>5145</v>
      </c>
      <c r="H4233">
        <v>19458799085</v>
      </c>
      <c r="I4233" t="s">
        <v>6569</v>
      </c>
      <c r="J4233" t="s">
        <v>7292</v>
      </c>
      <c r="K4233">
        <v>8819.94</v>
      </c>
      <c r="L4233" s="12" t="s">
        <v>10580</v>
      </c>
      <c r="M4233" s="10" t="s">
        <v>11301</v>
      </c>
      <c r="N4233">
        <v>4232</v>
      </c>
      <c r="O4233">
        <v>45066</v>
      </c>
      <c r="P4233" t="s">
        <v>11402</v>
      </c>
      <c r="Q4233" s="16">
        <v>982.32</v>
      </c>
      <c r="R4233">
        <v>7837.62</v>
      </c>
      <c r="S4233">
        <v>67</v>
      </c>
      <c r="T4233">
        <v>4232</v>
      </c>
      <c r="U4233">
        <v>40328.47</v>
      </c>
      <c r="V4233" t="s">
        <v>11412</v>
      </c>
      <c r="W4233">
        <v>2.77</v>
      </c>
      <c r="X4233">
        <v>48</v>
      </c>
      <c r="Y4233" t="s">
        <v>9140</v>
      </c>
      <c r="Z4233" t="s">
        <v>12010</v>
      </c>
      <c r="AA4233">
        <v>4232</v>
      </c>
      <c r="AB4233" t="s">
        <v>12017</v>
      </c>
      <c r="AC4233">
        <v>1077.18</v>
      </c>
      <c r="AD4233">
        <v>3565.98</v>
      </c>
      <c r="AE4233">
        <v>178.3</v>
      </c>
      <c r="AF4233" t="s">
        <v>11331</v>
      </c>
      <c r="AG4233" t="s">
        <v>11096</v>
      </c>
      <c r="AH4233">
        <v>3674</v>
      </c>
      <c r="AI4233">
        <v>4232</v>
      </c>
      <c r="AJ4233" t="s">
        <v>11207</v>
      </c>
      <c r="AK4233" t="s">
        <v>12029</v>
      </c>
      <c r="AL4233" t="s">
        <v>12032</v>
      </c>
      <c r="AM4233" t="s">
        <v>11376</v>
      </c>
      <c r="AN4233">
        <v>1</v>
      </c>
      <c r="AO4233" s="10" t="s">
        <v>12046</v>
      </c>
      <c r="AP4233" t="str" cm="1">
        <f t="array" ref="AP4233">_xlfn.IFS(
  Table1[[#This Row],[Age]]&lt;=25, "18-25",
  Table1[[#This Row],[Age]]&lt;=35, "26-35",
  Table1[[#This Row],[Age]]&lt;=45, "36-45",
  Table1[[#This Row],[Age]]&lt;=60, "46-60",
  TRUE, "60+")</f>
        <v>46-60</v>
      </c>
    </row>
    <row r="4234" spans="1:42" x14ac:dyDescent="0.3">
      <c r="A4234">
        <v>4233</v>
      </c>
      <c r="B4234" t="s">
        <v>22</v>
      </c>
      <c r="C4234" t="s">
        <v>81</v>
      </c>
      <c r="D4234">
        <v>40</v>
      </c>
      <c r="E4234" t="s">
        <v>106</v>
      </c>
      <c r="F4234" t="s">
        <v>4340</v>
      </c>
      <c r="G4234" t="s">
        <v>5144</v>
      </c>
      <c r="H4234">
        <v>19458799086</v>
      </c>
      <c r="I4234" t="s">
        <v>5681</v>
      </c>
      <c r="J4234" t="s">
        <v>7292</v>
      </c>
      <c r="K4234">
        <v>8128.8</v>
      </c>
      <c r="L4234" s="12" t="s">
        <v>8943</v>
      </c>
      <c r="M4234" s="10" t="s">
        <v>11243</v>
      </c>
      <c r="N4234">
        <v>4233</v>
      </c>
      <c r="O4234">
        <v>45140</v>
      </c>
      <c r="P4234" t="s">
        <v>11402</v>
      </c>
      <c r="Q4234" s="16">
        <v>3797.78</v>
      </c>
      <c r="R4234">
        <v>4331.0200000000004</v>
      </c>
      <c r="S4234">
        <v>74</v>
      </c>
      <c r="T4234">
        <v>4233</v>
      </c>
      <c r="U4234">
        <v>49962.49</v>
      </c>
      <c r="V4234" t="s">
        <v>11412</v>
      </c>
      <c r="W4234">
        <v>8.81</v>
      </c>
      <c r="X4234">
        <v>48</v>
      </c>
      <c r="Y4234" t="s">
        <v>11860</v>
      </c>
      <c r="Z4234" t="s">
        <v>12011</v>
      </c>
      <c r="AA4234">
        <v>4233</v>
      </c>
      <c r="AB4234" t="s">
        <v>12017</v>
      </c>
      <c r="AC4234">
        <v>1165.8599999999999</v>
      </c>
      <c r="AD4234">
        <v>109.91</v>
      </c>
      <c r="AE4234">
        <v>5.5</v>
      </c>
      <c r="AF4234" t="s">
        <v>11398</v>
      </c>
      <c r="AG4234" t="s">
        <v>11336</v>
      </c>
      <c r="AH4234">
        <v>3859</v>
      </c>
      <c r="AI4234">
        <v>4233</v>
      </c>
      <c r="AJ4234" t="s">
        <v>11117</v>
      </c>
      <c r="AK4234" t="s">
        <v>12029</v>
      </c>
      <c r="AL4234" t="s">
        <v>12032</v>
      </c>
      <c r="AM4234" t="s">
        <v>11370</v>
      </c>
      <c r="AN4234">
        <v>1</v>
      </c>
      <c r="AO4234" s="10" t="s">
        <v>12041</v>
      </c>
      <c r="AP4234" t="str" cm="1">
        <f t="array" ref="AP4234">_xlfn.IFS(
  Table1[[#This Row],[Age]]&lt;=25, "18-25",
  Table1[[#This Row],[Age]]&lt;=35, "26-35",
  Table1[[#This Row],[Age]]&lt;=45, "36-45",
  Table1[[#This Row],[Age]]&lt;=60, "46-60",
  TRUE, "60+")</f>
        <v>36-45</v>
      </c>
    </row>
    <row r="4235" spans="1:42" x14ac:dyDescent="0.3">
      <c r="A4235">
        <v>4234</v>
      </c>
      <c r="B4235" t="s">
        <v>6</v>
      </c>
      <c r="C4235" t="s">
        <v>68</v>
      </c>
      <c r="D4235">
        <v>40</v>
      </c>
      <c r="E4235" t="s">
        <v>104</v>
      </c>
      <c r="F4235" t="s">
        <v>4341</v>
      </c>
      <c r="G4235" t="s">
        <v>5138</v>
      </c>
      <c r="H4235">
        <v>19458799087</v>
      </c>
      <c r="I4235" t="s">
        <v>7167</v>
      </c>
      <c r="J4235" t="s">
        <v>7292</v>
      </c>
      <c r="K4235">
        <v>2134.12</v>
      </c>
      <c r="L4235" s="12" t="s">
        <v>10581</v>
      </c>
      <c r="M4235" s="10" t="s">
        <v>11225</v>
      </c>
      <c r="N4235">
        <v>4234</v>
      </c>
      <c r="O4235">
        <v>44932</v>
      </c>
      <c r="P4235" t="s">
        <v>11403</v>
      </c>
      <c r="Q4235" s="16">
        <v>3158.72</v>
      </c>
      <c r="R4235">
        <v>5292.84</v>
      </c>
      <c r="S4235">
        <v>75</v>
      </c>
      <c r="T4235">
        <v>4234</v>
      </c>
      <c r="U4235">
        <v>23893.67</v>
      </c>
      <c r="V4235" t="s">
        <v>11411</v>
      </c>
      <c r="W4235">
        <v>3.58</v>
      </c>
      <c r="X4235">
        <v>48</v>
      </c>
      <c r="Y4235" t="s">
        <v>11670</v>
      </c>
      <c r="Z4235" t="s">
        <v>12011</v>
      </c>
      <c r="AA4235">
        <v>4234</v>
      </c>
      <c r="AB4235" t="s">
        <v>12016</v>
      </c>
      <c r="AC4235">
        <v>2304.31</v>
      </c>
      <c r="AD4235">
        <v>4676.8900000000003</v>
      </c>
      <c r="AE4235">
        <v>233.84</v>
      </c>
      <c r="AF4235" t="s">
        <v>11059</v>
      </c>
      <c r="AG4235" t="s">
        <v>11089</v>
      </c>
      <c r="AH4235">
        <v>8639</v>
      </c>
      <c r="AI4235">
        <v>4234</v>
      </c>
      <c r="AJ4235" t="s">
        <v>11038</v>
      </c>
      <c r="AK4235" t="s">
        <v>12027</v>
      </c>
      <c r="AL4235" t="s">
        <v>12032</v>
      </c>
      <c r="AM4235" t="s">
        <v>11039</v>
      </c>
      <c r="AN4235">
        <v>1</v>
      </c>
      <c r="AO4235" s="10" t="s">
        <v>12039</v>
      </c>
      <c r="AP4235" t="str" cm="1">
        <f t="array" ref="AP4235">_xlfn.IFS(
  Table1[[#This Row],[Age]]&lt;=25, "18-25",
  Table1[[#This Row],[Age]]&lt;=35, "26-35",
  Table1[[#This Row],[Age]]&lt;=45, "36-45",
  Table1[[#This Row],[Age]]&lt;=60, "46-60",
  TRUE, "60+")</f>
        <v>36-45</v>
      </c>
    </row>
    <row r="4236" spans="1:42" x14ac:dyDescent="0.3">
      <c r="A4236">
        <v>4235</v>
      </c>
      <c r="B4236" t="s">
        <v>45</v>
      </c>
      <c r="C4236" t="s">
        <v>91</v>
      </c>
      <c r="D4236">
        <v>19</v>
      </c>
      <c r="E4236" t="s">
        <v>104</v>
      </c>
      <c r="F4236" t="s">
        <v>4342</v>
      </c>
      <c r="G4236" t="s">
        <v>5120</v>
      </c>
      <c r="H4236">
        <v>19458799088</v>
      </c>
      <c r="I4236" t="s">
        <v>6755</v>
      </c>
      <c r="J4236" t="s">
        <v>7292</v>
      </c>
      <c r="K4236">
        <v>2083.21</v>
      </c>
      <c r="L4236" s="12" t="s">
        <v>9764</v>
      </c>
      <c r="M4236" s="10" t="s">
        <v>11175</v>
      </c>
      <c r="N4236">
        <v>4235</v>
      </c>
      <c r="O4236">
        <v>45045</v>
      </c>
      <c r="P4236" t="s">
        <v>11402</v>
      </c>
      <c r="Q4236" s="16">
        <v>4892.37</v>
      </c>
      <c r="R4236">
        <v>-2809.16</v>
      </c>
      <c r="S4236">
        <v>22</v>
      </c>
      <c r="T4236">
        <v>4235</v>
      </c>
      <c r="U4236">
        <v>19562.52</v>
      </c>
      <c r="V4236" t="s">
        <v>11411</v>
      </c>
      <c r="W4236">
        <v>3.08</v>
      </c>
      <c r="X4236">
        <v>60</v>
      </c>
      <c r="Y4236" t="s">
        <v>9756</v>
      </c>
      <c r="Z4236" t="s">
        <v>12012</v>
      </c>
      <c r="AA4236">
        <v>4235</v>
      </c>
      <c r="AB4236" t="s">
        <v>12017</v>
      </c>
      <c r="AC4236">
        <v>7865.99</v>
      </c>
      <c r="AD4236">
        <v>3683.87</v>
      </c>
      <c r="AE4236">
        <v>184.19</v>
      </c>
      <c r="AF4236" t="s">
        <v>11216</v>
      </c>
      <c r="AG4236" t="s">
        <v>11068</v>
      </c>
      <c r="AH4236">
        <v>8689</v>
      </c>
      <c r="AI4236">
        <v>4235</v>
      </c>
      <c r="AJ4236" t="s">
        <v>11130</v>
      </c>
      <c r="AK4236" t="s">
        <v>12027</v>
      </c>
      <c r="AL4236" t="s">
        <v>12032</v>
      </c>
      <c r="AM4236" t="s">
        <v>11375</v>
      </c>
      <c r="AN4236">
        <v>1</v>
      </c>
      <c r="AO4236" s="10" t="s">
        <v>12037</v>
      </c>
      <c r="AP4236" t="str" cm="1">
        <f t="array" ref="AP4236">_xlfn.IFS(
  Table1[[#This Row],[Age]]&lt;=25, "18-25",
  Table1[[#This Row],[Age]]&lt;=35, "26-35",
  Table1[[#This Row],[Age]]&lt;=45, "36-45",
  Table1[[#This Row],[Age]]&lt;=60, "46-60",
  TRUE, "60+")</f>
        <v>18-25</v>
      </c>
    </row>
    <row r="4237" spans="1:42" x14ac:dyDescent="0.3">
      <c r="A4237">
        <v>4236</v>
      </c>
      <c r="B4237" t="s">
        <v>15</v>
      </c>
      <c r="C4237" t="s">
        <v>86</v>
      </c>
      <c r="D4237">
        <v>56</v>
      </c>
      <c r="E4237" t="s">
        <v>106</v>
      </c>
      <c r="F4237" t="s">
        <v>4343</v>
      </c>
      <c r="G4237" t="s">
        <v>5136</v>
      </c>
      <c r="H4237">
        <v>19458799089</v>
      </c>
      <c r="I4237" t="s">
        <v>6043</v>
      </c>
      <c r="J4237" t="s">
        <v>7292</v>
      </c>
      <c r="K4237">
        <v>4634.33</v>
      </c>
      <c r="L4237" s="12" t="s">
        <v>10582</v>
      </c>
      <c r="M4237" s="10" t="s">
        <v>11273</v>
      </c>
      <c r="N4237">
        <v>4236</v>
      </c>
      <c r="O4237">
        <v>44995</v>
      </c>
      <c r="P4237" t="s">
        <v>11402</v>
      </c>
      <c r="Q4237" s="16">
        <v>4617.99</v>
      </c>
      <c r="R4237">
        <v>9252.32</v>
      </c>
      <c r="S4237">
        <v>17</v>
      </c>
      <c r="T4237">
        <v>4236</v>
      </c>
      <c r="U4237">
        <v>20931.38</v>
      </c>
      <c r="V4237" t="s">
        <v>11411</v>
      </c>
      <c r="W4237">
        <v>9.81</v>
      </c>
      <c r="X4237">
        <v>12</v>
      </c>
      <c r="Y4237" t="s">
        <v>11477</v>
      </c>
      <c r="Z4237" t="s">
        <v>12012</v>
      </c>
      <c r="AA4237">
        <v>4236</v>
      </c>
      <c r="AB4237" t="s">
        <v>12015</v>
      </c>
      <c r="AC4237">
        <v>1678.4</v>
      </c>
      <c r="AD4237">
        <v>1648.42</v>
      </c>
      <c r="AE4237">
        <v>82.42</v>
      </c>
      <c r="AF4237" t="s">
        <v>11230</v>
      </c>
      <c r="AG4237" t="s">
        <v>11101</v>
      </c>
      <c r="AH4237">
        <v>9058</v>
      </c>
      <c r="AI4237">
        <v>4236</v>
      </c>
      <c r="AJ4237" t="s">
        <v>11158</v>
      </c>
      <c r="AK4237" t="s">
        <v>12028</v>
      </c>
      <c r="AL4237" t="s">
        <v>12032</v>
      </c>
      <c r="AM4237" t="s">
        <v>11293</v>
      </c>
      <c r="AN4237">
        <v>1</v>
      </c>
      <c r="AO4237" s="10" t="s">
        <v>12047</v>
      </c>
      <c r="AP4237" t="str" cm="1">
        <f t="array" ref="AP4237">_xlfn.IFS(
  Table1[[#This Row],[Age]]&lt;=25, "18-25",
  Table1[[#This Row],[Age]]&lt;=35, "26-35",
  Table1[[#This Row],[Age]]&lt;=45, "36-45",
  Table1[[#This Row],[Age]]&lt;=60, "46-60",
  TRUE, "60+")</f>
        <v>46-60</v>
      </c>
    </row>
    <row r="4238" spans="1:42" x14ac:dyDescent="0.3">
      <c r="A4238">
        <v>4237</v>
      </c>
      <c r="B4238" t="s">
        <v>33</v>
      </c>
      <c r="C4238" t="s">
        <v>82</v>
      </c>
      <c r="D4238">
        <v>38</v>
      </c>
      <c r="E4238" t="s">
        <v>105</v>
      </c>
      <c r="F4238" t="s">
        <v>4344</v>
      </c>
      <c r="G4238" t="s">
        <v>5119</v>
      </c>
      <c r="H4238">
        <v>19458799090</v>
      </c>
      <c r="I4238" t="s">
        <v>6678</v>
      </c>
      <c r="J4238" t="s">
        <v>7292</v>
      </c>
      <c r="K4238">
        <v>1992.44</v>
      </c>
      <c r="L4238" s="12" t="s">
        <v>8430</v>
      </c>
      <c r="M4238" s="10" t="s">
        <v>11358</v>
      </c>
      <c r="N4238">
        <v>4237</v>
      </c>
      <c r="O4238">
        <v>45003</v>
      </c>
      <c r="P4238" t="s">
        <v>11404</v>
      </c>
      <c r="Q4238" s="16">
        <v>2975.35</v>
      </c>
      <c r="R4238">
        <v>-982.91</v>
      </c>
      <c r="S4238">
        <v>89</v>
      </c>
      <c r="T4238">
        <v>4237</v>
      </c>
      <c r="U4238">
        <v>19086.32</v>
      </c>
      <c r="V4238" t="s">
        <v>11411</v>
      </c>
      <c r="W4238">
        <v>7.03</v>
      </c>
      <c r="X4238">
        <v>24</v>
      </c>
      <c r="Y4238" t="s">
        <v>10390</v>
      </c>
      <c r="Z4238" t="s">
        <v>12012</v>
      </c>
      <c r="AA4238">
        <v>4237</v>
      </c>
      <c r="AB4238" t="s">
        <v>12017</v>
      </c>
      <c r="AC4238">
        <v>9465.42</v>
      </c>
      <c r="AD4238">
        <v>3611.36</v>
      </c>
      <c r="AE4238">
        <v>180.57</v>
      </c>
      <c r="AF4238" t="s">
        <v>11098</v>
      </c>
      <c r="AG4238" t="s">
        <v>11268</v>
      </c>
      <c r="AH4238">
        <v>8100</v>
      </c>
      <c r="AI4238">
        <v>4237</v>
      </c>
      <c r="AJ4238" t="s">
        <v>11152</v>
      </c>
      <c r="AK4238" t="s">
        <v>12027</v>
      </c>
      <c r="AL4238" t="s">
        <v>12031</v>
      </c>
      <c r="AM4238" t="s">
        <v>11058</v>
      </c>
      <c r="AN4238">
        <v>1</v>
      </c>
      <c r="AO4238" s="10" t="s">
        <v>12047</v>
      </c>
      <c r="AP4238" t="str" cm="1">
        <f t="array" ref="AP4238">_xlfn.IFS(
  Table1[[#This Row],[Age]]&lt;=25, "18-25",
  Table1[[#This Row],[Age]]&lt;=35, "26-35",
  Table1[[#This Row],[Age]]&lt;=45, "36-45",
  Table1[[#This Row],[Age]]&lt;=60, "46-60",
  TRUE, "60+")</f>
        <v>36-45</v>
      </c>
    </row>
    <row r="4239" spans="1:42" x14ac:dyDescent="0.3">
      <c r="A4239">
        <v>4238</v>
      </c>
      <c r="B4239" t="s">
        <v>13</v>
      </c>
      <c r="C4239" t="s">
        <v>81</v>
      </c>
      <c r="D4239">
        <v>69</v>
      </c>
      <c r="E4239" t="s">
        <v>105</v>
      </c>
      <c r="F4239" t="s">
        <v>4345</v>
      </c>
      <c r="G4239" t="s">
        <v>5139</v>
      </c>
      <c r="H4239">
        <v>19458799091</v>
      </c>
      <c r="I4239" t="s">
        <v>7168</v>
      </c>
      <c r="J4239" t="s">
        <v>7292</v>
      </c>
      <c r="K4239">
        <v>1956</v>
      </c>
      <c r="L4239" s="12" t="s">
        <v>8249</v>
      </c>
      <c r="M4239" s="10" t="s">
        <v>11174</v>
      </c>
      <c r="N4239">
        <v>4238</v>
      </c>
      <c r="O4239">
        <v>45202</v>
      </c>
      <c r="P4239" t="s">
        <v>11404</v>
      </c>
      <c r="Q4239" s="16">
        <v>783.16</v>
      </c>
      <c r="R4239">
        <v>2739.16</v>
      </c>
      <c r="S4239">
        <v>92</v>
      </c>
      <c r="T4239">
        <v>4238</v>
      </c>
      <c r="U4239">
        <v>24214.799999999999</v>
      </c>
      <c r="V4239" t="s">
        <v>11412</v>
      </c>
      <c r="W4239">
        <v>8.49</v>
      </c>
      <c r="X4239">
        <v>36</v>
      </c>
      <c r="Y4239" t="s">
        <v>10820</v>
      </c>
      <c r="Z4239" t="s">
        <v>12011</v>
      </c>
      <c r="AA4239">
        <v>4238</v>
      </c>
      <c r="AB4239" t="s">
        <v>12015</v>
      </c>
      <c r="AC4239">
        <v>2741.98</v>
      </c>
      <c r="AD4239">
        <v>2278.39</v>
      </c>
      <c r="AE4239">
        <v>113.92</v>
      </c>
      <c r="AF4239" t="s">
        <v>11214</v>
      </c>
      <c r="AG4239" t="s">
        <v>11222</v>
      </c>
      <c r="AH4239">
        <v>3389</v>
      </c>
      <c r="AI4239">
        <v>4238</v>
      </c>
      <c r="AJ4239" t="s">
        <v>11288</v>
      </c>
      <c r="AK4239" t="s">
        <v>12028</v>
      </c>
      <c r="AL4239" t="s">
        <v>12032</v>
      </c>
      <c r="AM4239" t="s">
        <v>11372</v>
      </c>
      <c r="AN4239">
        <v>1</v>
      </c>
      <c r="AO4239" s="10" t="s">
        <v>12044</v>
      </c>
      <c r="AP4239" t="str" cm="1">
        <f t="array" ref="AP4239">_xlfn.IFS(
  Table1[[#This Row],[Age]]&lt;=25, "18-25",
  Table1[[#This Row],[Age]]&lt;=35, "26-35",
  Table1[[#This Row],[Age]]&lt;=45, "36-45",
  Table1[[#This Row],[Age]]&lt;=60, "46-60",
  TRUE, "60+")</f>
        <v>60+</v>
      </c>
    </row>
    <row r="4240" spans="1:42" x14ac:dyDescent="0.3">
      <c r="A4240">
        <v>4239</v>
      </c>
      <c r="B4240" t="s">
        <v>14</v>
      </c>
      <c r="C4240" t="s">
        <v>88</v>
      </c>
      <c r="D4240">
        <v>41</v>
      </c>
      <c r="E4240" t="s">
        <v>106</v>
      </c>
      <c r="F4240" t="s">
        <v>4346</v>
      </c>
      <c r="G4240" t="s">
        <v>5137</v>
      </c>
      <c r="H4240">
        <v>19458799092</v>
      </c>
      <c r="I4240" t="s">
        <v>6193</v>
      </c>
      <c r="J4240" t="s">
        <v>7291</v>
      </c>
      <c r="K4240">
        <v>2751.01</v>
      </c>
      <c r="L4240" s="12" t="s">
        <v>10583</v>
      </c>
      <c r="M4240" s="10" t="s">
        <v>11288</v>
      </c>
      <c r="N4240">
        <v>4239</v>
      </c>
      <c r="O4240">
        <v>45277</v>
      </c>
      <c r="P4240" t="s">
        <v>11403</v>
      </c>
      <c r="Q4240" s="16">
        <v>1688.37</v>
      </c>
      <c r="R4240">
        <v>1062.6400000000001</v>
      </c>
      <c r="S4240">
        <v>50</v>
      </c>
      <c r="T4240">
        <v>4239</v>
      </c>
      <c r="U4240">
        <v>17322.3</v>
      </c>
      <c r="V4240" t="s">
        <v>11411</v>
      </c>
      <c r="W4240">
        <v>7.72</v>
      </c>
      <c r="X4240">
        <v>12</v>
      </c>
      <c r="Y4240" t="s">
        <v>10911</v>
      </c>
      <c r="Z4240" t="s">
        <v>12011</v>
      </c>
      <c r="AA4240">
        <v>4239</v>
      </c>
      <c r="AB4240" t="s">
        <v>12017</v>
      </c>
      <c r="AC4240">
        <v>8977.73</v>
      </c>
      <c r="AD4240">
        <v>3390.92</v>
      </c>
      <c r="AE4240">
        <v>169.55</v>
      </c>
      <c r="AF4240" t="s">
        <v>11110</v>
      </c>
      <c r="AG4240" t="s">
        <v>11214</v>
      </c>
      <c r="AH4240">
        <v>1994</v>
      </c>
      <c r="AI4240">
        <v>4239</v>
      </c>
      <c r="AJ4240" t="s">
        <v>11218</v>
      </c>
      <c r="AK4240" t="s">
        <v>12028</v>
      </c>
      <c r="AL4240" t="s">
        <v>12031</v>
      </c>
      <c r="AM4240" t="s">
        <v>11109</v>
      </c>
      <c r="AN4240">
        <v>1</v>
      </c>
      <c r="AO4240" s="10" t="s">
        <v>12036</v>
      </c>
      <c r="AP4240" t="str" cm="1">
        <f t="array" ref="AP4240">_xlfn.IFS(
  Table1[[#This Row],[Age]]&lt;=25, "18-25",
  Table1[[#This Row],[Age]]&lt;=35, "26-35",
  Table1[[#This Row],[Age]]&lt;=45, "36-45",
  Table1[[#This Row],[Age]]&lt;=60, "46-60",
  TRUE, "60+")</f>
        <v>36-45</v>
      </c>
    </row>
    <row r="4241" spans="1:42" x14ac:dyDescent="0.3">
      <c r="A4241">
        <v>4240</v>
      </c>
      <c r="B4241" t="s">
        <v>3</v>
      </c>
      <c r="C4241" t="s">
        <v>61</v>
      </c>
      <c r="D4241">
        <v>55</v>
      </c>
      <c r="E4241" t="s">
        <v>104</v>
      </c>
      <c r="F4241" t="s">
        <v>4347</v>
      </c>
      <c r="G4241" t="s">
        <v>5122</v>
      </c>
      <c r="H4241">
        <v>19458799093</v>
      </c>
      <c r="I4241" t="s">
        <v>6340</v>
      </c>
      <c r="J4241" t="s">
        <v>7291</v>
      </c>
      <c r="K4241">
        <v>323.42</v>
      </c>
      <c r="L4241" s="12" t="s">
        <v>10584</v>
      </c>
      <c r="M4241" s="10" t="s">
        <v>11199</v>
      </c>
      <c r="N4241">
        <v>4240</v>
      </c>
      <c r="O4241">
        <v>45018</v>
      </c>
      <c r="P4241" t="s">
        <v>11404</v>
      </c>
      <c r="Q4241" s="16">
        <v>1172.72</v>
      </c>
      <c r="R4241">
        <v>-849.3</v>
      </c>
      <c r="S4241">
        <v>84</v>
      </c>
      <c r="T4241">
        <v>4240</v>
      </c>
      <c r="U4241">
        <v>23668.21</v>
      </c>
      <c r="V4241" t="s">
        <v>11411</v>
      </c>
      <c r="W4241">
        <v>4.37</v>
      </c>
      <c r="X4241">
        <v>24</v>
      </c>
      <c r="Y4241" t="s">
        <v>11446</v>
      </c>
      <c r="Z4241" t="s">
        <v>12010</v>
      </c>
      <c r="AA4241">
        <v>4240</v>
      </c>
      <c r="AB4241" t="s">
        <v>12015</v>
      </c>
      <c r="AC4241">
        <v>9554.0499999999993</v>
      </c>
      <c r="AD4241">
        <v>2109.73</v>
      </c>
      <c r="AE4241">
        <v>105.49</v>
      </c>
      <c r="AF4241" t="s">
        <v>11189</v>
      </c>
      <c r="AG4241" t="s">
        <v>11039</v>
      </c>
      <c r="AH4241">
        <v>5503</v>
      </c>
      <c r="AI4241">
        <v>4240</v>
      </c>
      <c r="AJ4241" t="s">
        <v>11054</v>
      </c>
      <c r="AK4241" t="s">
        <v>12029</v>
      </c>
      <c r="AL4241" t="s">
        <v>12031</v>
      </c>
      <c r="AM4241" t="s">
        <v>11265</v>
      </c>
      <c r="AN4241">
        <v>1</v>
      </c>
      <c r="AO4241" s="10" t="s">
        <v>12037</v>
      </c>
      <c r="AP4241" t="str" cm="1">
        <f t="array" ref="AP4241">_xlfn.IFS(
  Table1[[#This Row],[Age]]&lt;=25, "18-25",
  Table1[[#This Row],[Age]]&lt;=35, "26-35",
  Table1[[#This Row],[Age]]&lt;=45, "36-45",
  Table1[[#This Row],[Age]]&lt;=60, "46-60",
  TRUE, "60+")</f>
        <v>46-60</v>
      </c>
    </row>
    <row r="4242" spans="1:42" x14ac:dyDescent="0.3">
      <c r="A4242">
        <v>4241</v>
      </c>
      <c r="B4242" t="s">
        <v>46</v>
      </c>
      <c r="C4242" t="s">
        <v>73</v>
      </c>
      <c r="D4242">
        <v>37</v>
      </c>
      <c r="E4242" t="s">
        <v>106</v>
      </c>
      <c r="F4242" t="s">
        <v>4348</v>
      </c>
      <c r="G4242" t="s">
        <v>5114</v>
      </c>
      <c r="H4242">
        <v>19458799094</v>
      </c>
      <c r="I4242" t="s">
        <v>7008</v>
      </c>
      <c r="J4242" t="s">
        <v>7291</v>
      </c>
      <c r="K4242">
        <v>5756.29</v>
      </c>
      <c r="L4242" s="12" t="s">
        <v>10585</v>
      </c>
      <c r="M4242" s="10" t="s">
        <v>11323</v>
      </c>
      <c r="N4242">
        <v>4241</v>
      </c>
      <c r="O4242">
        <v>45079</v>
      </c>
      <c r="P4242" t="s">
        <v>11402</v>
      </c>
      <c r="Q4242" s="16">
        <v>2357.88</v>
      </c>
      <c r="R4242">
        <v>8114.17</v>
      </c>
      <c r="S4242">
        <v>94</v>
      </c>
      <c r="T4242">
        <v>4241</v>
      </c>
      <c r="U4242">
        <v>47327.4</v>
      </c>
      <c r="V4242" t="s">
        <v>11411</v>
      </c>
      <c r="W4242">
        <v>8.76</v>
      </c>
      <c r="X4242">
        <v>48</v>
      </c>
      <c r="Y4242" t="s">
        <v>10279</v>
      </c>
      <c r="Z4242" t="s">
        <v>12012</v>
      </c>
      <c r="AA4242">
        <v>4241</v>
      </c>
      <c r="AB4242" t="s">
        <v>12017</v>
      </c>
      <c r="AC4242">
        <v>4846.6400000000003</v>
      </c>
      <c r="AD4242">
        <v>2209.5700000000002</v>
      </c>
      <c r="AE4242">
        <v>110.48</v>
      </c>
      <c r="AF4242" t="s">
        <v>11061</v>
      </c>
      <c r="AG4242" t="s">
        <v>11171</v>
      </c>
      <c r="AH4242">
        <v>1192</v>
      </c>
      <c r="AI4242">
        <v>4241</v>
      </c>
      <c r="AJ4242" t="s">
        <v>11386</v>
      </c>
      <c r="AK4242" t="s">
        <v>12029</v>
      </c>
      <c r="AL4242" t="s">
        <v>12031</v>
      </c>
      <c r="AM4242" t="s">
        <v>11393</v>
      </c>
      <c r="AN4242">
        <v>1</v>
      </c>
      <c r="AO4242" s="10" t="s">
        <v>12043</v>
      </c>
      <c r="AP4242" t="str" cm="1">
        <f t="array" ref="AP4242">_xlfn.IFS(
  Table1[[#This Row],[Age]]&lt;=25, "18-25",
  Table1[[#This Row],[Age]]&lt;=35, "26-35",
  Table1[[#This Row],[Age]]&lt;=45, "36-45",
  Table1[[#This Row],[Age]]&lt;=60, "46-60",
  TRUE, "60+")</f>
        <v>36-45</v>
      </c>
    </row>
    <row r="4243" spans="1:42" x14ac:dyDescent="0.3">
      <c r="A4243">
        <v>4242</v>
      </c>
      <c r="B4243" t="s">
        <v>3</v>
      </c>
      <c r="C4243" t="s">
        <v>101</v>
      </c>
      <c r="D4243">
        <v>67</v>
      </c>
      <c r="E4243" t="s">
        <v>105</v>
      </c>
      <c r="F4243" t="s">
        <v>4349</v>
      </c>
      <c r="G4243" t="s">
        <v>5128</v>
      </c>
      <c r="H4243">
        <v>19458799095</v>
      </c>
      <c r="I4243" t="s">
        <v>6590</v>
      </c>
      <c r="J4243" t="s">
        <v>7291</v>
      </c>
      <c r="K4243">
        <v>4026.41</v>
      </c>
      <c r="L4243" s="12" t="s">
        <v>10586</v>
      </c>
      <c r="M4243" s="10" t="s">
        <v>11245</v>
      </c>
      <c r="N4243">
        <v>4242</v>
      </c>
      <c r="O4243">
        <v>44944</v>
      </c>
      <c r="P4243" t="s">
        <v>11404</v>
      </c>
      <c r="Q4243" s="16">
        <v>4004.86</v>
      </c>
      <c r="R4243">
        <v>8031.27</v>
      </c>
      <c r="S4243">
        <v>31</v>
      </c>
      <c r="T4243">
        <v>4242</v>
      </c>
      <c r="U4243">
        <v>15024.45</v>
      </c>
      <c r="V4243" t="s">
        <v>11413</v>
      </c>
      <c r="W4243">
        <v>6.29</v>
      </c>
      <c r="X4243">
        <v>48</v>
      </c>
      <c r="Y4243" t="s">
        <v>8838</v>
      </c>
      <c r="Z4243" t="s">
        <v>12010</v>
      </c>
      <c r="AA4243">
        <v>4242</v>
      </c>
      <c r="AB4243" t="s">
        <v>12017</v>
      </c>
      <c r="AC4243">
        <v>5704.52</v>
      </c>
      <c r="AD4243">
        <v>944.26</v>
      </c>
      <c r="AE4243">
        <v>47.21</v>
      </c>
      <c r="AF4243" t="s">
        <v>11207</v>
      </c>
      <c r="AG4243" t="s">
        <v>11343</v>
      </c>
      <c r="AH4243">
        <v>9466</v>
      </c>
      <c r="AI4243">
        <v>4242</v>
      </c>
      <c r="AJ4243" t="s">
        <v>11149</v>
      </c>
      <c r="AK4243" t="s">
        <v>12027</v>
      </c>
      <c r="AL4243" t="s">
        <v>12032</v>
      </c>
      <c r="AM4243" t="s">
        <v>11123</v>
      </c>
      <c r="AN4243">
        <v>1</v>
      </c>
      <c r="AO4243" s="10" t="s">
        <v>12039</v>
      </c>
      <c r="AP4243" t="str" cm="1">
        <f t="array" ref="AP4243">_xlfn.IFS(
  Table1[[#This Row],[Age]]&lt;=25, "18-25",
  Table1[[#This Row],[Age]]&lt;=35, "26-35",
  Table1[[#This Row],[Age]]&lt;=45, "36-45",
  Table1[[#This Row],[Age]]&lt;=60, "46-60",
  TRUE, "60+")</f>
        <v>60+</v>
      </c>
    </row>
    <row r="4244" spans="1:42" x14ac:dyDescent="0.3">
      <c r="A4244">
        <v>4243</v>
      </c>
      <c r="B4244" t="s">
        <v>41</v>
      </c>
      <c r="C4244" t="s">
        <v>100</v>
      </c>
      <c r="D4244">
        <v>56</v>
      </c>
      <c r="E4244" t="s">
        <v>105</v>
      </c>
      <c r="F4244" t="s">
        <v>4350</v>
      </c>
      <c r="G4244" t="s">
        <v>5109</v>
      </c>
      <c r="H4244">
        <v>19458799096</v>
      </c>
      <c r="I4244" t="s">
        <v>6039</v>
      </c>
      <c r="J4244" t="s">
        <v>7292</v>
      </c>
      <c r="K4244">
        <v>2450.2199999999998</v>
      </c>
      <c r="L4244" s="12" t="s">
        <v>10587</v>
      </c>
      <c r="M4244" s="10" t="s">
        <v>11126</v>
      </c>
      <c r="N4244">
        <v>4243</v>
      </c>
      <c r="O4244">
        <v>45249</v>
      </c>
      <c r="P4244" t="s">
        <v>11402</v>
      </c>
      <c r="Q4244" s="16">
        <v>4111.0200000000004</v>
      </c>
      <c r="R4244">
        <v>6561.24</v>
      </c>
      <c r="S4244">
        <v>13</v>
      </c>
      <c r="T4244">
        <v>4243</v>
      </c>
      <c r="U4244">
        <v>32941.86</v>
      </c>
      <c r="V4244" t="s">
        <v>11412</v>
      </c>
      <c r="W4244">
        <v>6.92</v>
      </c>
      <c r="X4244">
        <v>36</v>
      </c>
      <c r="Y4244" t="s">
        <v>8469</v>
      </c>
      <c r="Z4244" t="s">
        <v>12012</v>
      </c>
      <c r="AA4244">
        <v>4243</v>
      </c>
      <c r="AB4244" t="s">
        <v>12015</v>
      </c>
      <c r="AC4244">
        <v>3886.24</v>
      </c>
      <c r="AD4244">
        <v>4335.68</v>
      </c>
      <c r="AE4244">
        <v>216.78</v>
      </c>
      <c r="AF4244" t="s">
        <v>11050</v>
      </c>
      <c r="AG4244" t="s">
        <v>11252</v>
      </c>
      <c r="AH4244">
        <v>3190</v>
      </c>
      <c r="AI4244">
        <v>4243</v>
      </c>
      <c r="AJ4244" t="s">
        <v>11285</v>
      </c>
      <c r="AK4244" t="s">
        <v>12027</v>
      </c>
      <c r="AL4244" t="s">
        <v>12031</v>
      </c>
      <c r="AM4244" t="s">
        <v>11097</v>
      </c>
      <c r="AN4244">
        <v>1</v>
      </c>
      <c r="AO4244" s="10" t="s">
        <v>12040</v>
      </c>
      <c r="AP4244" t="str" cm="1">
        <f t="array" ref="AP4244">_xlfn.IFS(
  Table1[[#This Row],[Age]]&lt;=25, "18-25",
  Table1[[#This Row],[Age]]&lt;=35, "26-35",
  Table1[[#This Row],[Age]]&lt;=45, "36-45",
  Table1[[#This Row],[Age]]&lt;=60, "46-60",
  TRUE, "60+")</f>
        <v>46-60</v>
      </c>
    </row>
    <row r="4245" spans="1:42" x14ac:dyDescent="0.3">
      <c r="A4245">
        <v>4244</v>
      </c>
      <c r="B4245" t="s">
        <v>41</v>
      </c>
      <c r="C4245" t="s">
        <v>56</v>
      </c>
      <c r="D4245">
        <v>67</v>
      </c>
      <c r="E4245" t="s">
        <v>104</v>
      </c>
      <c r="F4245" t="s">
        <v>4351</v>
      </c>
      <c r="G4245" t="s">
        <v>5129</v>
      </c>
      <c r="H4245">
        <v>19458799097</v>
      </c>
      <c r="I4245" t="s">
        <v>5853</v>
      </c>
      <c r="J4245" t="s">
        <v>7291</v>
      </c>
      <c r="K4245">
        <v>1428.82</v>
      </c>
      <c r="L4245" s="12" t="s">
        <v>10588</v>
      </c>
      <c r="M4245" s="10" t="s">
        <v>11080</v>
      </c>
      <c r="N4245">
        <v>4244</v>
      </c>
      <c r="O4245">
        <v>44961</v>
      </c>
      <c r="P4245" t="s">
        <v>11403</v>
      </c>
      <c r="Q4245" s="16">
        <v>898.55</v>
      </c>
      <c r="R4245">
        <v>530.27</v>
      </c>
      <c r="S4245">
        <v>74</v>
      </c>
      <c r="T4245">
        <v>4244</v>
      </c>
      <c r="U4245">
        <v>24859.75</v>
      </c>
      <c r="V4245" t="s">
        <v>11412</v>
      </c>
      <c r="W4245">
        <v>3.93</v>
      </c>
      <c r="X4245">
        <v>12</v>
      </c>
      <c r="Y4245" t="s">
        <v>9683</v>
      </c>
      <c r="Z4245" t="s">
        <v>12012</v>
      </c>
      <c r="AA4245">
        <v>4244</v>
      </c>
      <c r="AB4245" t="s">
        <v>12015</v>
      </c>
      <c r="AC4245">
        <v>9095.98</v>
      </c>
      <c r="AD4245">
        <v>4565.28</v>
      </c>
      <c r="AE4245">
        <v>228.26</v>
      </c>
      <c r="AF4245" t="s">
        <v>11283</v>
      </c>
      <c r="AG4245" t="s">
        <v>11288</v>
      </c>
      <c r="AH4245">
        <v>4867</v>
      </c>
      <c r="AI4245">
        <v>4244</v>
      </c>
      <c r="AJ4245" t="s">
        <v>11382</v>
      </c>
      <c r="AK4245" t="s">
        <v>12027</v>
      </c>
      <c r="AL4245" t="s">
        <v>12031</v>
      </c>
      <c r="AM4245" t="s">
        <v>11173</v>
      </c>
      <c r="AN4245">
        <v>1</v>
      </c>
      <c r="AO4245" s="10" t="s">
        <v>12045</v>
      </c>
      <c r="AP4245" t="str" cm="1">
        <f t="array" ref="AP4245">_xlfn.IFS(
  Table1[[#This Row],[Age]]&lt;=25, "18-25",
  Table1[[#This Row],[Age]]&lt;=35, "26-35",
  Table1[[#This Row],[Age]]&lt;=45, "36-45",
  Table1[[#This Row],[Age]]&lt;=60, "46-60",
  TRUE, "60+")</f>
        <v>60+</v>
      </c>
    </row>
    <row r="4246" spans="1:42" x14ac:dyDescent="0.3">
      <c r="A4246">
        <v>4245</v>
      </c>
      <c r="B4246" t="s">
        <v>26</v>
      </c>
      <c r="C4246" t="s">
        <v>82</v>
      </c>
      <c r="D4246">
        <v>44</v>
      </c>
      <c r="E4246" t="s">
        <v>104</v>
      </c>
      <c r="F4246" t="s">
        <v>4352</v>
      </c>
      <c r="G4246" t="s">
        <v>5130</v>
      </c>
      <c r="H4246">
        <v>19458799098</v>
      </c>
      <c r="I4246" t="s">
        <v>5754</v>
      </c>
      <c r="J4246" t="s">
        <v>7291</v>
      </c>
      <c r="K4246">
        <v>4612.92</v>
      </c>
      <c r="L4246" s="12" t="s">
        <v>10589</v>
      </c>
      <c r="M4246" s="10" t="s">
        <v>11254</v>
      </c>
      <c r="N4246">
        <v>4245</v>
      </c>
      <c r="O4246">
        <v>45028</v>
      </c>
      <c r="P4246" t="s">
        <v>11404</v>
      </c>
      <c r="Q4246" s="16">
        <v>2749.95</v>
      </c>
      <c r="R4246">
        <v>1862.97</v>
      </c>
      <c r="S4246">
        <v>51</v>
      </c>
      <c r="T4246">
        <v>4245</v>
      </c>
      <c r="U4246">
        <v>36887.42</v>
      </c>
      <c r="V4246" t="s">
        <v>11412</v>
      </c>
      <c r="W4246">
        <v>9.83</v>
      </c>
      <c r="X4246">
        <v>48</v>
      </c>
      <c r="Y4246" t="s">
        <v>11921</v>
      </c>
      <c r="Z4246" t="s">
        <v>12010</v>
      </c>
      <c r="AA4246">
        <v>4245</v>
      </c>
      <c r="AB4246" t="s">
        <v>12015</v>
      </c>
      <c r="AC4246">
        <v>5589.49</v>
      </c>
      <c r="AD4246">
        <v>1995.42</v>
      </c>
      <c r="AE4246">
        <v>99.77</v>
      </c>
      <c r="AF4246" t="s">
        <v>11140</v>
      </c>
      <c r="AG4246" t="s">
        <v>11181</v>
      </c>
      <c r="AH4246">
        <v>8006</v>
      </c>
      <c r="AI4246">
        <v>4245</v>
      </c>
      <c r="AJ4246" t="s">
        <v>11161</v>
      </c>
      <c r="AK4246" t="s">
        <v>12028</v>
      </c>
      <c r="AL4246" t="s">
        <v>12031</v>
      </c>
      <c r="AM4246" t="s">
        <v>11292</v>
      </c>
      <c r="AN4246">
        <v>1</v>
      </c>
      <c r="AO4246" s="10" t="s">
        <v>12037</v>
      </c>
      <c r="AP4246" t="str" cm="1">
        <f t="array" ref="AP4246">_xlfn.IFS(
  Table1[[#This Row],[Age]]&lt;=25, "18-25",
  Table1[[#This Row],[Age]]&lt;=35, "26-35",
  Table1[[#This Row],[Age]]&lt;=45, "36-45",
  Table1[[#This Row],[Age]]&lt;=60, "46-60",
  TRUE, "60+")</f>
        <v>36-45</v>
      </c>
    </row>
    <row r="4247" spans="1:42" x14ac:dyDescent="0.3">
      <c r="A4247">
        <v>4246</v>
      </c>
      <c r="B4247" t="s">
        <v>49</v>
      </c>
      <c r="C4247" t="s">
        <v>56</v>
      </c>
      <c r="D4247">
        <v>61</v>
      </c>
      <c r="E4247" t="s">
        <v>106</v>
      </c>
      <c r="F4247" t="s">
        <v>4353</v>
      </c>
      <c r="G4247" t="s">
        <v>5148</v>
      </c>
      <c r="H4247">
        <v>19458799099</v>
      </c>
      <c r="I4247" t="s">
        <v>5640</v>
      </c>
      <c r="J4247" t="s">
        <v>7292</v>
      </c>
      <c r="K4247">
        <v>6059.39</v>
      </c>
      <c r="L4247" s="12" t="s">
        <v>10298</v>
      </c>
      <c r="M4247" s="10" t="s">
        <v>11083</v>
      </c>
      <c r="N4247">
        <v>4246</v>
      </c>
      <c r="O4247">
        <v>45197</v>
      </c>
      <c r="P4247" t="s">
        <v>11403</v>
      </c>
      <c r="Q4247" s="16">
        <v>3386.9</v>
      </c>
      <c r="R4247">
        <v>9446.2900000000009</v>
      </c>
      <c r="S4247">
        <v>33</v>
      </c>
      <c r="T4247">
        <v>4246</v>
      </c>
      <c r="U4247">
        <v>24142.31</v>
      </c>
      <c r="V4247" t="s">
        <v>11413</v>
      </c>
      <c r="W4247">
        <v>8.69</v>
      </c>
      <c r="X4247">
        <v>60</v>
      </c>
      <c r="Y4247" t="s">
        <v>9367</v>
      </c>
      <c r="Z4247" t="s">
        <v>12012</v>
      </c>
      <c r="AA4247">
        <v>4246</v>
      </c>
      <c r="AB4247" t="s">
        <v>12016</v>
      </c>
      <c r="AC4247">
        <v>9834</v>
      </c>
      <c r="AD4247">
        <v>1935.49</v>
      </c>
      <c r="AE4247">
        <v>96.77</v>
      </c>
      <c r="AF4247" t="s">
        <v>11395</v>
      </c>
      <c r="AG4247" t="s">
        <v>11361</v>
      </c>
      <c r="AH4247">
        <v>2586</v>
      </c>
      <c r="AI4247">
        <v>4246</v>
      </c>
      <c r="AJ4247" t="s">
        <v>11280</v>
      </c>
      <c r="AK4247" t="s">
        <v>12028</v>
      </c>
      <c r="AL4247" t="s">
        <v>12032</v>
      </c>
      <c r="AM4247" t="s">
        <v>11329</v>
      </c>
      <c r="AN4247">
        <v>1</v>
      </c>
      <c r="AO4247" s="10" t="s">
        <v>12042</v>
      </c>
      <c r="AP4247" t="str" cm="1">
        <f t="array" ref="AP4247">_xlfn.IFS(
  Table1[[#This Row],[Age]]&lt;=25, "18-25",
  Table1[[#This Row],[Age]]&lt;=35, "26-35",
  Table1[[#This Row],[Age]]&lt;=45, "36-45",
  Table1[[#This Row],[Age]]&lt;=60, "46-60",
  TRUE, "60+")</f>
        <v>60+</v>
      </c>
    </row>
    <row r="4248" spans="1:42" x14ac:dyDescent="0.3">
      <c r="A4248">
        <v>4247</v>
      </c>
      <c r="B4248" t="s">
        <v>4</v>
      </c>
      <c r="C4248" t="s">
        <v>98</v>
      </c>
      <c r="D4248">
        <v>56</v>
      </c>
      <c r="E4248" t="s">
        <v>105</v>
      </c>
      <c r="F4248" t="s">
        <v>4354</v>
      </c>
      <c r="G4248" t="s">
        <v>5144</v>
      </c>
      <c r="H4248">
        <v>19458799100</v>
      </c>
      <c r="I4248" t="s">
        <v>7077</v>
      </c>
      <c r="J4248" t="s">
        <v>7291</v>
      </c>
      <c r="K4248">
        <v>9735.4500000000007</v>
      </c>
      <c r="L4248" s="12" t="s">
        <v>8880</v>
      </c>
      <c r="M4248" s="10" t="s">
        <v>11244</v>
      </c>
      <c r="N4248">
        <v>4247</v>
      </c>
      <c r="O4248">
        <v>45233</v>
      </c>
      <c r="P4248" t="s">
        <v>11404</v>
      </c>
      <c r="Q4248" s="16">
        <v>1989.19</v>
      </c>
      <c r="R4248">
        <v>7746.26</v>
      </c>
      <c r="S4248">
        <v>20</v>
      </c>
      <c r="T4248">
        <v>4247</v>
      </c>
      <c r="U4248">
        <v>8866.57</v>
      </c>
      <c r="V4248" t="s">
        <v>11412</v>
      </c>
      <c r="W4248">
        <v>2.33</v>
      </c>
      <c r="X4248">
        <v>24</v>
      </c>
      <c r="Y4248" t="s">
        <v>7912</v>
      </c>
      <c r="Z4248" t="s">
        <v>12012</v>
      </c>
      <c r="AA4248">
        <v>4247</v>
      </c>
      <c r="AB4248" t="s">
        <v>12017</v>
      </c>
      <c r="AC4248">
        <v>9720.5</v>
      </c>
      <c r="AD4248">
        <v>790.82</v>
      </c>
      <c r="AE4248">
        <v>39.54</v>
      </c>
      <c r="AF4248" t="s">
        <v>11337</v>
      </c>
      <c r="AG4248" t="s">
        <v>11281</v>
      </c>
      <c r="AH4248">
        <v>1953</v>
      </c>
      <c r="AI4248">
        <v>4247</v>
      </c>
      <c r="AJ4248" t="s">
        <v>11156</v>
      </c>
      <c r="AK4248" t="s">
        <v>12029</v>
      </c>
      <c r="AL4248" t="s">
        <v>12032</v>
      </c>
      <c r="AM4248" t="s">
        <v>11346</v>
      </c>
      <c r="AN4248">
        <v>1</v>
      </c>
      <c r="AO4248" s="10" t="s">
        <v>12040</v>
      </c>
      <c r="AP4248" t="str" cm="1">
        <f t="array" ref="AP4248">_xlfn.IFS(
  Table1[[#This Row],[Age]]&lt;=25, "18-25",
  Table1[[#This Row],[Age]]&lt;=35, "26-35",
  Table1[[#This Row],[Age]]&lt;=45, "36-45",
  Table1[[#This Row],[Age]]&lt;=60, "46-60",
  TRUE, "60+")</f>
        <v>46-60</v>
      </c>
    </row>
    <row r="4249" spans="1:42" x14ac:dyDescent="0.3">
      <c r="A4249">
        <v>4248</v>
      </c>
      <c r="B4249" t="s">
        <v>9</v>
      </c>
      <c r="C4249" t="s">
        <v>67</v>
      </c>
      <c r="D4249">
        <v>24</v>
      </c>
      <c r="E4249" t="s">
        <v>105</v>
      </c>
      <c r="F4249" t="s">
        <v>4355</v>
      </c>
      <c r="G4249" t="s">
        <v>5138</v>
      </c>
      <c r="H4249">
        <v>19458799101</v>
      </c>
      <c r="I4249" t="s">
        <v>7169</v>
      </c>
      <c r="J4249" t="s">
        <v>7291</v>
      </c>
      <c r="K4249">
        <v>2612.86</v>
      </c>
      <c r="L4249" s="12" t="s">
        <v>10590</v>
      </c>
      <c r="M4249" s="10" t="s">
        <v>11236</v>
      </c>
      <c r="N4249">
        <v>4248</v>
      </c>
      <c r="O4249">
        <v>45203</v>
      </c>
      <c r="P4249" t="s">
        <v>11404</v>
      </c>
      <c r="Q4249" s="16">
        <v>4528.13</v>
      </c>
      <c r="R4249">
        <v>7140.99</v>
      </c>
      <c r="S4249">
        <v>48</v>
      </c>
      <c r="T4249">
        <v>4248</v>
      </c>
      <c r="U4249">
        <v>43748.52</v>
      </c>
      <c r="V4249" t="s">
        <v>11412</v>
      </c>
      <c r="W4249">
        <v>2.83</v>
      </c>
      <c r="X4249">
        <v>36</v>
      </c>
      <c r="Y4249" t="s">
        <v>11730</v>
      </c>
      <c r="Z4249" t="s">
        <v>12012</v>
      </c>
      <c r="AA4249">
        <v>4248</v>
      </c>
      <c r="AB4249" t="s">
        <v>12017</v>
      </c>
      <c r="AC4249">
        <v>9569.4699999999993</v>
      </c>
      <c r="AD4249">
        <v>1621.15</v>
      </c>
      <c r="AE4249">
        <v>81.06</v>
      </c>
      <c r="AF4249" t="s">
        <v>11368</v>
      </c>
      <c r="AG4249" t="s">
        <v>11224</v>
      </c>
      <c r="AH4249">
        <v>4164</v>
      </c>
      <c r="AI4249">
        <v>4248</v>
      </c>
      <c r="AJ4249" t="s">
        <v>11389</v>
      </c>
      <c r="AK4249" t="s">
        <v>12029</v>
      </c>
      <c r="AL4249" t="s">
        <v>12032</v>
      </c>
      <c r="AM4249" t="s">
        <v>11265</v>
      </c>
      <c r="AN4249">
        <v>1</v>
      </c>
      <c r="AO4249" s="10" t="s">
        <v>12044</v>
      </c>
      <c r="AP4249" t="str" cm="1">
        <f t="array" ref="AP4249">_xlfn.IFS(
  Table1[[#This Row],[Age]]&lt;=25, "18-25",
  Table1[[#This Row],[Age]]&lt;=35, "26-35",
  Table1[[#This Row],[Age]]&lt;=45, "36-45",
  Table1[[#This Row],[Age]]&lt;=60, "46-60",
  TRUE, "60+")</f>
        <v>18-25</v>
      </c>
    </row>
    <row r="4250" spans="1:42" x14ac:dyDescent="0.3">
      <c r="A4250">
        <v>4249</v>
      </c>
      <c r="B4250" t="s">
        <v>17</v>
      </c>
      <c r="C4250" t="s">
        <v>59</v>
      </c>
      <c r="D4250">
        <v>50</v>
      </c>
      <c r="E4250" t="s">
        <v>106</v>
      </c>
      <c r="F4250" t="s">
        <v>4356</v>
      </c>
      <c r="G4250" t="s">
        <v>5147</v>
      </c>
      <c r="H4250">
        <v>19458799102</v>
      </c>
      <c r="I4250" t="s">
        <v>7170</v>
      </c>
      <c r="J4250" t="s">
        <v>7292</v>
      </c>
      <c r="K4250">
        <v>360.72</v>
      </c>
      <c r="L4250" s="12" t="s">
        <v>10591</v>
      </c>
      <c r="M4250" s="10" t="s">
        <v>11119</v>
      </c>
      <c r="N4250">
        <v>4249</v>
      </c>
      <c r="O4250">
        <v>45185</v>
      </c>
      <c r="P4250" t="s">
        <v>11404</v>
      </c>
      <c r="Q4250" s="16">
        <v>1801.51</v>
      </c>
      <c r="R4250">
        <v>-1440.79</v>
      </c>
      <c r="S4250">
        <v>78</v>
      </c>
      <c r="T4250">
        <v>4249</v>
      </c>
      <c r="U4250">
        <v>34112.589999999997</v>
      </c>
      <c r="V4250" t="s">
        <v>11412</v>
      </c>
      <c r="W4250">
        <v>7.74</v>
      </c>
      <c r="X4250">
        <v>60</v>
      </c>
      <c r="Y4250" t="s">
        <v>11644</v>
      </c>
      <c r="Z4250" t="s">
        <v>12011</v>
      </c>
      <c r="AA4250">
        <v>4249</v>
      </c>
      <c r="AB4250" t="s">
        <v>12016</v>
      </c>
      <c r="AC4250">
        <v>4206.34</v>
      </c>
      <c r="AD4250">
        <v>4010.36</v>
      </c>
      <c r="AE4250">
        <v>200.52</v>
      </c>
      <c r="AF4250" t="s">
        <v>11068</v>
      </c>
      <c r="AG4250" t="s">
        <v>11168</v>
      </c>
      <c r="AH4250">
        <v>8729</v>
      </c>
      <c r="AI4250">
        <v>4249</v>
      </c>
      <c r="AJ4250" t="s">
        <v>11256</v>
      </c>
      <c r="AK4250" t="s">
        <v>12028</v>
      </c>
      <c r="AL4250" t="s">
        <v>12031</v>
      </c>
      <c r="AM4250" t="s">
        <v>11069</v>
      </c>
      <c r="AN4250">
        <v>-1</v>
      </c>
      <c r="AO4250" s="10" t="s">
        <v>12042</v>
      </c>
      <c r="AP4250" t="str" cm="1">
        <f t="array" ref="AP4250">_xlfn.IFS(
  Table1[[#This Row],[Age]]&lt;=25, "18-25",
  Table1[[#This Row],[Age]]&lt;=35, "26-35",
  Table1[[#This Row],[Age]]&lt;=45, "36-45",
  Table1[[#This Row],[Age]]&lt;=60, "46-60",
  TRUE, "60+")</f>
        <v>46-60</v>
      </c>
    </row>
    <row r="4251" spans="1:42" x14ac:dyDescent="0.3">
      <c r="A4251">
        <v>4250</v>
      </c>
      <c r="B4251" t="s">
        <v>36</v>
      </c>
      <c r="C4251" t="s">
        <v>60</v>
      </c>
      <c r="D4251">
        <v>46</v>
      </c>
      <c r="E4251" t="s">
        <v>104</v>
      </c>
      <c r="F4251" t="s">
        <v>4357</v>
      </c>
      <c r="G4251" t="s">
        <v>5139</v>
      </c>
      <c r="H4251">
        <v>19458799103</v>
      </c>
      <c r="I4251" t="s">
        <v>5742</v>
      </c>
      <c r="J4251" t="s">
        <v>7291</v>
      </c>
      <c r="K4251">
        <v>7386.55</v>
      </c>
      <c r="L4251" s="12" t="s">
        <v>10167</v>
      </c>
      <c r="M4251" s="10" t="s">
        <v>11378</v>
      </c>
      <c r="N4251">
        <v>4250</v>
      </c>
      <c r="O4251">
        <v>44961</v>
      </c>
      <c r="P4251" t="s">
        <v>11403</v>
      </c>
      <c r="Q4251" s="16">
        <v>2455.77</v>
      </c>
      <c r="R4251">
        <v>9842.32</v>
      </c>
      <c r="S4251">
        <v>72</v>
      </c>
      <c r="T4251">
        <v>4250</v>
      </c>
      <c r="U4251">
        <v>26767.67</v>
      </c>
      <c r="V4251" t="s">
        <v>11411</v>
      </c>
      <c r="W4251">
        <v>1.23</v>
      </c>
      <c r="X4251">
        <v>36</v>
      </c>
      <c r="Y4251" t="s">
        <v>11427</v>
      </c>
      <c r="Z4251" t="s">
        <v>12012</v>
      </c>
      <c r="AA4251">
        <v>4250</v>
      </c>
      <c r="AB4251" t="s">
        <v>12017</v>
      </c>
      <c r="AC4251">
        <v>1741.24</v>
      </c>
      <c r="AD4251">
        <v>2082.08</v>
      </c>
      <c r="AE4251">
        <v>104.1</v>
      </c>
      <c r="AF4251" t="s">
        <v>11113</v>
      </c>
      <c r="AG4251" t="s">
        <v>11260</v>
      </c>
      <c r="AH4251">
        <v>7368</v>
      </c>
      <c r="AI4251">
        <v>4250</v>
      </c>
      <c r="AJ4251" t="s">
        <v>11035</v>
      </c>
      <c r="AK4251" t="s">
        <v>12027</v>
      </c>
      <c r="AL4251" t="s">
        <v>12032</v>
      </c>
      <c r="AM4251" t="s">
        <v>11125</v>
      </c>
      <c r="AN4251">
        <v>1</v>
      </c>
      <c r="AO4251" s="10" t="s">
        <v>12045</v>
      </c>
      <c r="AP4251" t="str" cm="1">
        <f t="array" ref="AP4251">_xlfn.IFS(
  Table1[[#This Row],[Age]]&lt;=25, "18-25",
  Table1[[#This Row],[Age]]&lt;=35, "26-35",
  Table1[[#This Row],[Age]]&lt;=45, "36-45",
  Table1[[#This Row],[Age]]&lt;=60, "46-60",
  TRUE, "60+")</f>
        <v>46-60</v>
      </c>
    </row>
    <row r="4252" spans="1:42" x14ac:dyDescent="0.3">
      <c r="A4252">
        <v>4251</v>
      </c>
      <c r="B4252" t="s">
        <v>33</v>
      </c>
      <c r="C4252" t="s">
        <v>71</v>
      </c>
      <c r="D4252">
        <v>27</v>
      </c>
      <c r="E4252" t="s">
        <v>105</v>
      </c>
      <c r="F4252" t="s">
        <v>4358</v>
      </c>
      <c r="G4252" t="s">
        <v>5116</v>
      </c>
      <c r="H4252">
        <v>19458799104</v>
      </c>
      <c r="I4252" t="s">
        <v>6083</v>
      </c>
      <c r="J4252" t="s">
        <v>7291</v>
      </c>
      <c r="K4252">
        <v>2428.1799999999998</v>
      </c>
      <c r="L4252" s="12" t="s">
        <v>10592</v>
      </c>
      <c r="M4252" s="10" t="s">
        <v>11202</v>
      </c>
      <c r="N4252">
        <v>4251</v>
      </c>
      <c r="O4252">
        <v>44934</v>
      </c>
      <c r="P4252" t="s">
        <v>11404</v>
      </c>
      <c r="Q4252" s="16">
        <v>2938.31</v>
      </c>
      <c r="R4252">
        <v>5366.49</v>
      </c>
      <c r="S4252">
        <v>72</v>
      </c>
      <c r="T4252">
        <v>4251</v>
      </c>
      <c r="U4252">
        <v>41723.1</v>
      </c>
      <c r="V4252" t="s">
        <v>11411</v>
      </c>
      <c r="W4252">
        <v>4.0199999999999996</v>
      </c>
      <c r="X4252">
        <v>24</v>
      </c>
      <c r="Y4252" t="s">
        <v>11730</v>
      </c>
      <c r="Z4252" t="s">
        <v>12011</v>
      </c>
      <c r="AA4252">
        <v>4251</v>
      </c>
      <c r="AB4252" t="s">
        <v>12015</v>
      </c>
      <c r="AC4252">
        <v>7021.95</v>
      </c>
      <c r="AD4252">
        <v>3930.41</v>
      </c>
      <c r="AE4252">
        <v>196.52</v>
      </c>
      <c r="AF4252" t="s">
        <v>11176</v>
      </c>
      <c r="AG4252" t="s">
        <v>11101</v>
      </c>
      <c r="AH4252">
        <v>946</v>
      </c>
      <c r="AI4252">
        <v>4251</v>
      </c>
      <c r="AJ4252" t="s">
        <v>11257</v>
      </c>
      <c r="AK4252" t="s">
        <v>12029</v>
      </c>
      <c r="AL4252" t="s">
        <v>12032</v>
      </c>
      <c r="AM4252" t="s">
        <v>11348</v>
      </c>
      <c r="AN4252">
        <v>-1</v>
      </c>
      <c r="AO4252" s="10" t="s">
        <v>12039</v>
      </c>
      <c r="AP4252" t="str" cm="1">
        <f t="array" ref="AP4252">_xlfn.IFS(
  Table1[[#This Row],[Age]]&lt;=25, "18-25",
  Table1[[#This Row],[Age]]&lt;=35, "26-35",
  Table1[[#This Row],[Age]]&lt;=45, "36-45",
  Table1[[#This Row],[Age]]&lt;=60, "46-60",
  TRUE, "60+")</f>
        <v>26-35</v>
      </c>
    </row>
    <row r="4253" spans="1:42" x14ac:dyDescent="0.3">
      <c r="A4253">
        <v>4252</v>
      </c>
      <c r="B4253" t="s">
        <v>36</v>
      </c>
      <c r="C4253" t="s">
        <v>74</v>
      </c>
      <c r="D4253">
        <v>27</v>
      </c>
      <c r="E4253" t="s">
        <v>105</v>
      </c>
      <c r="F4253" t="s">
        <v>4359</v>
      </c>
      <c r="G4253" t="s">
        <v>5134</v>
      </c>
      <c r="H4253">
        <v>19458799105</v>
      </c>
      <c r="I4253" t="s">
        <v>5291</v>
      </c>
      <c r="J4253" t="s">
        <v>7292</v>
      </c>
      <c r="K4253">
        <v>4894.21</v>
      </c>
      <c r="L4253" s="12" t="s">
        <v>7851</v>
      </c>
      <c r="M4253" s="10" t="s">
        <v>11275</v>
      </c>
      <c r="N4253">
        <v>4252</v>
      </c>
      <c r="O4253">
        <v>45185</v>
      </c>
      <c r="P4253" t="s">
        <v>11402</v>
      </c>
      <c r="Q4253" s="16">
        <v>2142.4899999999998</v>
      </c>
      <c r="R4253">
        <v>2751.72</v>
      </c>
      <c r="S4253">
        <v>92</v>
      </c>
      <c r="T4253">
        <v>4252</v>
      </c>
      <c r="U4253">
        <v>48833.09</v>
      </c>
      <c r="V4253" t="s">
        <v>11412</v>
      </c>
      <c r="W4253">
        <v>5.79</v>
      </c>
      <c r="X4253">
        <v>12</v>
      </c>
      <c r="Y4253" t="s">
        <v>10390</v>
      </c>
      <c r="Z4253" t="s">
        <v>12012</v>
      </c>
      <c r="AA4253">
        <v>4252</v>
      </c>
      <c r="AB4253" t="s">
        <v>12015</v>
      </c>
      <c r="AC4253">
        <v>8860.51</v>
      </c>
      <c r="AD4253">
        <v>4271.74</v>
      </c>
      <c r="AE4253">
        <v>213.59</v>
      </c>
      <c r="AF4253" t="s">
        <v>11353</v>
      </c>
      <c r="AG4253" t="s">
        <v>11156</v>
      </c>
      <c r="AH4253">
        <v>3362</v>
      </c>
      <c r="AI4253">
        <v>4252</v>
      </c>
      <c r="AJ4253" t="s">
        <v>11283</v>
      </c>
      <c r="AK4253" t="s">
        <v>12028</v>
      </c>
      <c r="AL4253" t="s">
        <v>12032</v>
      </c>
      <c r="AM4253" t="s">
        <v>11072</v>
      </c>
      <c r="AN4253">
        <v>1</v>
      </c>
      <c r="AO4253" s="10" t="s">
        <v>12042</v>
      </c>
      <c r="AP4253" t="str" cm="1">
        <f t="array" ref="AP4253">_xlfn.IFS(
  Table1[[#This Row],[Age]]&lt;=25, "18-25",
  Table1[[#This Row],[Age]]&lt;=35, "26-35",
  Table1[[#This Row],[Age]]&lt;=45, "36-45",
  Table1[[#This Row],[Age]]&lt;=60, "46-60",
  TRUE, "60+")</f>
        <v>26-35</v>
      </c>
    </row>
    <row r="4254" spans="1:42" x14ac:dyDescent="0.3">
      <c r="A4254">
        <v>4253</v>
      </c>
      <c r="B4254" t="s">
        <v>13</v>
      </c>
      <c r="C4254" t="s">
        <v>53</v>
      </c>
      <c r="D4254">
        <v>29</v>
      </c>
      <c r="E4254" t="s">
        <v>104</v>
      </c>
      <c r="F4254" t="s">
        <v>4360</v>
      </c>
      <c r="G4254" t="s">
        <v>5140</v>
      </c>
      <c r="H4254">
        <v>19458799106</v>
      </c>
      <c r="I4254" t="s">
        <v>6042</v>
      </c>
      <c r="J4254" t="s">
        <v>7292</v>
      </c>
      <c r="K4254">
        <v>8101.43</v>
      </c>
      <c r="L4254" s="12" t="s">
        <v>10593</v>
      </c>
      <c r="M4254" s="10" t="s">
        <v>11339</v>
      </c>
      <c r="N4254">
        <v>4253</v>
      </c>
      <c r="O4254">
        <v>45236</v>
      </c>
      <c r="P4254" t="s">
        <v>11404</v>
      </c>
      <c r="Q4254" s="16">
        <v>4818.54</v>
      </c>
      <c r="R4254">
        <v>3282.89</v>
      </c>
      <c r="S4254">
        <v>74</v>
      </c>
      <c r="T4254">
        <v>4253</v>
      </c>
      <c r="U4254">
        <v>21060.57</v>
      </c>
      <c r="V4254" t="s">
        <v>11413</v>
      </c>
      <c r="W4254">
        <v>2.84</v>
      </c>
      <c r="X4254">
        <v>60</v>
      </c>
      <c r="Y4254" t="s">
        <v>10088</v>
      </c>
      <c r="Z4254" t="s">
        <v>12012</v>
      </c>
      <c r="AA4254">
        <v>4253</v>
      </c>
      <c r="AB4254" t="s">
        <v>12016</v>
      </c>
      <c r="AC4254">
        <v>4191.0200000000004</v>
      </c>
      <c r="AD4254">
        <v>1714.93</v>
      </c>
      <c r="AE4254">
        <v>85.75</v>
      </c>
      <c r="AF4254" t="s">
        <v>11290</v>
      </c>
      <c r="AG4254" t="s">
        <v>11101</v>
      </c>
      <c r="AH4254">
        <v>8837</v>
      </c>
      <c r="AI4254">
        <v>4253</v>
      </c>
      <c r="AJ4254" t="s">
        <v>11333</v>
      </c>
      <c r="AK4254" t="s">
        <v>12028</v>
      </c>
      <c r="AL4254" t="s">
        <v>12032</v>
      </c>
      <c r="AM4254" t="s">
        <v>11351</v>
      </c>
      <c r="AN4254">
        <v>1</v>
      </c>
      <c r="AO4254" s="10" t="s">
        <v>12040</v>
      </c>
      <c r="AP4254" t="str" cm="1">
        <f t="array" ref="AP4254">_xlfn.IFS(
  Table1[[#This Row],[Age]]&lt;=25, "18-25",
  Table1[[#This Row],[Age]]&lt;=35, "26-35",
  Table1[[#This Row],[Age]]&lt;=45, "36-45",
  Table1[[#This Row],[Age]]&lt;=60, "46-60",
  TRUE, "60+")</f>
        <v>26-35</v>
      </c>
    </row>
    <row r="4255" spans="1:42" x14ac:dyDescent="0.3">
      <c r="A4255">
        <v>4254</v>
      </c>
      <c r="B4255" t="s">
        <v>31</v>
      </c>
      <c r="C4255" t="s">
        <v>54</v>
      </c>
      <c r="D4255">
        <v>20</v>
      </c>
      <c r="E4255" t="s">
        <v>105</v>
      </c>
      <c r="F4255" t="s">
        <v>4361</v>
      </c>
      <c r="G4255" t="s">
        <v>5117</v>
      </c>
      <c r="H4255">
        <v>19458799107</v>
      </c>
      <c r="I4255" t="s">
        <v>6604</v>
      </c>
      <c r="J4255" t="s">
        <v>7291</v>
      </c>
      <c r="K4255">
        <v>466.07</v>
      </c>
      <c r="L4255" s="12" t="s">
        <v>8195</v>
      </c>
      <c r="M4255" s="10" t="s">
        <v>11105</v>
      </c>
      <c r="N4255">
        <v>4254</v>
      </c>
      <c r="O4255">
        <v>45126</v>
      </c>
      <c r="P4255" t="s">
        <v>11404</v>
      </c>
      <c r="Q4255" s="16">
        <v>3804.72</v>
      </c>
      <c r="R4255">
        <v>4270.79</v>
      </c>
      <c r="S4255">
        <v>14</v>
      </c>
      <c r="T4255">
        <v>4254</v>
      </c>
      <c r="U4255">
        <v>18300</v>
      </c>
      <c r="V4255" t="s">
        <v>11411</v>
      </c>
      <c r="W4255">
        <v>8.86</v>
      </c>
      <c r="X4255">
        <v>48</v>
      </c>
      <c r="Y4255" t="s">
        <v>10631</v>
      </c>
      <c r="Z4255" t="s">
        <v>12011</v>
      </c>
      <c r="AA4255">
        <v>4254</v>
      </c>
      <c r="AB4255" t="s">
        <v>12017</v>
      </c>
      <c r="AC4255">
        <v>9664.5</v>
      </c>
      <c r="AD4255">
        <v>4942.18</v>
      </c>
      <c r="AE4255">
        <v>247.11</v>
      </c>
      <c r="AF4255" t="s">
        <v>11284</v>
      </c>
      <c r="AG4255" t="s">
        <v>11075</v>
      </c>
      <c r="AH4255">
        <v>956</v>
      </c>
      <c r="AI4255">
        <v>4254</v>
      </c>
      <c r="AJ4255" t="s">
        <v>11230</v>
      </c>
      <c r="AK4255" t="s">
        <v>12028</v>
      </c>
      <c r="AL4255" t="s">
        <v>12031</v>
      </c>
      <c r="AM4255" t="s">
        <v>11349</v>
      </c>
      <c r="AN4255">
        <v>1</v>
      </c>
      <c r="AO4255" s="10" t="s">
        <v>12038</v>
      </c>
      <c r="AP4255" t="str" cm="1">
        <f t="array" ref="AP4255">_xlfn.IFS(
  Table1[[#This Row],[Age]]&lt;=25, "18-25",
  Table1[[#This Row],[Age]]&lt;=35, "26-35",
  Table1[[#This Row],[Age]]&lt;=45, "36-45",
  Table1[[#This Row],[Age]]&lt;=60, "46-60",
  TRUE, "60+")</f>
        <v>18-25</v>
      </c>
    </row>
    <row r="4256" spans="1:42" x14ac:dyDescent="0.3">
      <c r="A4256">
        <v>4255</v>
      </c>
      <c r="B4256" t="s">
        <v>48</v>
      </c>
      <c r="C4256" t="s">
        <v>55</v>
      </c>
      <c r="D4256">
        <v>20</v>
      </c>
      <c r="E4256" t="s">
        <v>104</v>
      </c>
      <c r="F4256" t="s">
        <v>4362</v>
      </c>
      <c r="G4256" t="s">
        <v>5141</v>
      </c>
      <c r="H4256">
        <v>19458799108</v>
      </c>
      <c r="I4256" t="s">
        <v>5888</v>
      </c>
      <c r="J4256" t="s">
        <v>7291</v>
      </c>
      <c r="K4256">
        <v>1501.04</v>
      </c>
      <c r="L4256" s="12" t="s">
        <v>10228</v>
      </c>
      <c r="M4256" s="10" t="s">
        <v>11035</v>
      </c>
      <c r="N4256">
        <v>4255</v>
      </c>
      <c r="O4256">
        <v>45066</v>
      </c>
      <c r="P4256" t="s">
        <v>11402</v>
      </c>
      <c r="Q4256" s="16">
        <v>4147.13</v>
      </c>
      <c r="R4256">
        <v>5648.17</v>
      </c>
      <c r="S4256">
        <v>62</v>
      </c>
      <c r="T4256">
        <v>4255</v>
      </c>
      <c r="U4256">
        <v>37926.019999999997</v>
      </c>
      <c r="V4256" t="s">
        <v>11413</v>
      </c>
      <c r="W4256">
        <v>9</v>
      </c>
      <c r="X4256">
        <v>36</v>
      </c>
      <c r="Y4256" t="s">
        <v>10069</v>
      </c>
      <c r="Z4256" t="s">
        <v>12010</v>
      </c>
      <c r="AA4256">
        <v>4255</v>
      </c>
      <c r="AB4256" t="s">
        <v>12017</v>
      </c>
      <c r="AC4256">
        <v>9196.74</v>
      </c>
      <c r="AD4256">
        <v>2973.39</v>
      </c>
      <c r="AE4256">
        <v>148.66999999999999</v>
      </c>
      <c r="AF4256" t="s">
        <v>11075</v>
      </c>
      <c r="AG4256" t="s">
        <v>11090</v>
      </c>
      <c r="AH4256">
        <v>3032</v>
      </c>
      <c r="AI4256">
        <v>4255</v>
      </c>
      <c r="AJ4256" t="s">
        <v>11333</v>
      </c>
      <c r="AK4256" t="s">
        <v>12028</v>
      </c>
      <c r="AL4256" t="s">
        <v>12032</v>
      </c>
      <c r="AM4256" t="s">
        <v>11169</v>
      </c>
      <c r="AN4256">
        <v>1</v>
      </c>
      <c r="AO4256" s="10" t="s">
        <v>12046</v>
      </c>
      <c r="AP4256" t="str" cm="1">
        <f t="array" ref="AP4256">_xlfn.IFS(
  Table1[[#This Row],[Age]]&lt;=25, "18-25",
  Table1[[#This Row],[Age]]&lt;=35, "26-35",
  Table1[[#This Row],[Age]]&lt;=45, "36-45",
  Table1[[#This Row],[Age]]&lt;=60, "46-60",
  TRUE, "60+")</f>
        <v>18-25</v>
      </c>
    </row>
    <row r="4257" spans="1:42" x14ac:dyDescent="0.3">
      <c r="A4257">
        <v>4256</v>
      </c>
      <c r="B4257" t="s">
        <v>50</v>
      </c>
      <c r="C4257" t="s">
        <v>81</v>
      </c>
      <c r="D4257">
        <v>30</v>
      </c>
      <c r="E4257" t="s">
        <v>106</v>
      </c>
      <c r="F4257" t="s">
        <v>4363</v>
      </c>
      <c r="G4257" t="s">
        <v>5116</v>
      </c>
      <c r="H4257">
        <v>19458799109</v>
      </c>
      <c r="I4257" t="s">
        <v>5577</v>
      </c>
      <c r="J4257" t="s">
        <v>7291</v>
      </c>
      <c r="K4257">
        <v>1071.94</v>
      </c>
      <c r="L4257" s="12" t="s">
        <v>10594</v>
      </c>
      <c r="M4257" s="10" t="s">
        <v>11043</v>
      </c>
      <c r="N4257">
        <v>4256</v>
      </c>
      <c r="O4257">
        <v>44945</v>
      </c>
      <c r="P4257" t="s">
        <v>11403</v>
      </c>
      <c r="Q4257" s="16">
        <v>3765.62</v>
      </c>
      <c r="R4257">
        <v>-2693.68</v>
      </c>
      <c r="S4257">
        <v>51</v>
      </c>
      <c r="T4257">
        <v>4256</v>
      </c>
      <c r="U4257">
        <v>23275.67</v>
      </c>
      <c r="V4257" t="s">
        <v>11413</v>
      </c>
      <c r="W4257">
        <v>9.61</v>
      </c>
      <c r="X4257">
        <v>12</v>
      </c>
      <c r="Y4257" t="s">
        <v>11645</v>
      </c>
      <c r="Z4257" t="s">
        <v>12011</v>
      </c>
      <c r="AA4257">
        <v>4256</v>
      </c>
      <c r="AB4257" t="s">
        <v>12016</v>
      </c>
      <c r="AC4257">
        <v>6666.72</v>
      </c>
      <c r="AD4257">
        <v>1680.27</v>
      </c>
      <c r="AE4257">
        <v>84.01</v>
      </c>
      <c r="AF4257" t="s">
        <v>11090</v>
      </c>
      <c r="AG4257" t="s">
        <v>11278</v>
      </c>
      <c r="AH4257">
        <v>7531</v>
      </c>
      <c r="AI4257">
        <v>4256</v>
      </c>
      <c r="AJ4257" t="s">
        <v>11100</v>
      </c>
      <c r="AK4257" t="s">
        <v>12027</v>
      </c>
      <c r="AL4257" t="s">
        <v>12031</v>
      </c>
      <c r="AM4257" t="s">
        <v>11077</v>
      </c>
      <c r="AN4257">
        <v>1</v>
      </c>
      <c r="AO4257" s="10" t="s">
        <v>12039</v>
      </c>
      <c r="AP4257" t="str" cm="1">
        <f t="array" ref="AP4257">_xlfn.IFS(
  Table1[[#This Row],[Age]]&lt;=25, "18-25",
  Table1[[#This Row],[Age]]&lt;=35, "26-35",
  Table1[[#This Row],[Age]]&lt;=45, "36-45",
  Table1[[#This Row],[Age]]&lt;=60, "46-60",
  TRUE, "60+")</f>
        <v>26-35</v>
      </c>
    </row>
    <row r="4258" spans="1:42" x14ac:dyDescent="0.3">
      <c r="A4258">
        <v>4257</v>
      </c>
      <c r="B4258" t="s">
        <v>37</v>
      </c>
      <c r="C4258" t="s">
        <v>94</v>
      </c>
      <c r="D4258">
        <v>62</v>
      </c>
      <c r="E4258" t="s">
        <v>104</v>
      </c>
      <c r="F4258" t="s">
        <v>4364</v>
      </c>
      <c r="G4258" t="s">
        <v>5136</v>
      </c>
      <c r="H4258">
        <v>19458799110</v>
      </c>
      <c r="I4258" t="s">
        <v>5748</v>
      </c>
      <c r="J4258" t="s">
        <v>7292</v>
      </c>
      <c r="K4258">
        <v>2413.89</v>
      </c>
      <c r="L4258" s="12" t="s">
        <v>10595</v>
      </c>
      <c r="M4258" s="10" t="s">
        <v>11300</v>
      </c>
      <c r="N4258">
        <v>4257</v>
      </c>
      <c r="O4258">
        <v>45011</v>
      </c>
      <c r="P4258" t="s">
        <v>11403</v>
      </c>
      <c r="Q4258" s="16">
        <v>2944.65</v>
      </c>
      <c r="R4258">
        <v>5358.54</v>
      </c>
      <c r="S4258">
        <v>78</v>
      </c>
      <c r="T4258">
        <v>4257</v>
      </c>
      <c r="U4258">
        <v>5202.67</v>
      </c>
      <c r="V4258" t="s">
        <v>11413</v>
      </c>
      <c r="W4258">
        <v>2.3199999999999998</v>
      </c>
      <c r="X4258">
        <v>24</v>
      </c>
      <c r="Y4258" t="s">
        <v>11665</v>
      </c>
      <c r="Z4258" t="s">
        <v>12011</v>
      </c>
      <c r="AA4258">
        <v>4257</v>
      </c>
      <c r="AB4258" t="s">
        <v>12015</v>
      </c>
      <c r="AC4258">
        <v>2050.36</v>
      </c>
      <c r="AD4258">
        <v>576.07000000000005</v>
      </c>
      <c r="AE4258">
        <v>28.8</v>
      </c>
      <c r="AF4258" t="s">
        <v>11116</v>
      </c>
      <c r="AG4258" t="s">
        <v>11115</v>
      </c>
      <c r="AH4258">
        <v>5522</v>
      </c>
      <c r="AI4258">
        <v>4257</v>
      </c>
      <c r="AJ4258" t="s">
        <v>11195</v>
      </c>
      <c r="AK4258" t="s">
        <v>12028</v>
      </c>
      <c r="AL4258" t="s">
        <v>12031</v>
      </c>
      <c r="AM4258" t="s">
        <v>11226</v>
      </c>
      <c r="AN4258">
        <v>1</v>
      </c>
      <c r="AO4258" s="10" t="s">
        <v>12047</v>
      </c>
      <c r="AP4258" t="str" cm="1">
        <f t="array" ref="AP4258">_xlfn.IFS(
  Table1[[#This Row],[Age]]&lt;=25, "18-25",
  Table1[[#This Row],[Age]]&lt;=35, "26-35",
  Table1[[#This Row],[Age]]&lt;=45, "36-45",
  Table1[[#This Row],[Age]]&lt;=60, "46-60",
  TRUE, "60+")</f>
        <v>60+</v>
      </c>
    </row>
    <row r="4259" spans="1:42" x14ac:dyDescent="0.3">
      <c r="A4259">
        <v>4258</v>
      </c>
      <c r="B4259" t="s">
        <v>35</v>
      </c>
      <c r="C4259" t="s">
        <v>76</v>
      </c>
      <c r="D4259">
        <v>48</v>
      </c>
      <c r="E4259" t="s">
        <v>104</v>
      </c>
      <c r="F4259" t="s">
        <v>4365</v>
      </c>
      <c r="G4259" t="s">
        <v>5117</v>
      </c>
      <c r="H4259">
        <v>19458799111</v>
      </c>
      <c r="I4259" t="s">
        <v>6850</v>
      </c>
      <c r="J4259" t="s">
        <v>7291</v>
      </c>
      <c r="K4259">
        <v>1813.02</v>
      </c>
      <c r="L4259" s="12" t="s">
        <v>7432</v>
      </c>
      <c r="M4259" s="10" t="s">
        <v>11049</v>
      </c>
      <c r="N4259">
        <v>4258</v>
      </c>
      <c r="O4259">
        <v>44948</v>
      </c>
      <c r="P4259" t="s">
        <v>11402</v>
      </c>
      <c r="Q4259" s="16">
        <v>150.54</v>
      </c>
      <c r="R4259">
        <v>1963.56</v>
      </c>
      <c r="S4259">
        <v>70</v>
      </c>
      <c r="T4259">
        <v>4258</v>
      </c>
      <c r="U4259">
        <v>18366.330000000002</v>
      </c>
      <c r="V4259" t="s">
        <v>11412</v>
      </c>
      <c r="W4259">
        <v>1.71</v>
      </c>
      <c r="X4259">
        <v>48</v>
      </c>
      <c r="Y4259" t="s">
        <v>11992</v>
      </c>
      <c r="Z4259" t="s">
        <v>12011</v>
      </c>
      <c r="AA4259">
        <v>4258</v>
      </c>
      <c r="AB4259" t="s">
        <v>12015</v>
      </c>
      <c r="AC4259">
        <v>9033.3799999999992</v>
      </c>
      <c r="AD4259">
        <v>1598.73</v>
      </c>
      <c r="AE4259">
        <v>79.94</v>
      </c>
      <c r="AF4259" t="s">
        <v>11190</v>
      </c>
      <c r="AG4259" t="s">
        <v>11062</v>
      </c>
      <c r="AH4259">
        <v>2662</v>
      </c>
      <c r="AI4259">
        <v>4258</v>
      </c>
      <c r="AJ4259" t="s">
        <v>11127</v>
      </c>
      <c r="AK4259" t="s">
        <v>12027</v>
      </c>
      <c r="AL4259" t="s">
        <v>12031</v>
      </c>
      <c r="AM4259" t="s">
        <v>11348</v>
      </c>
      <c r="AN4259">
        <v>1</v>
      </c>
      <c r="AO4259" s="10" t="s">
        <v>12039</v>
      </c>
      <c r="AP4259" t="str" cm="1">
        <f t="array" ref="AP4259">_xlfn.IFS(
  Table1[[#This Row],[Age]]&lt;=25, "18-25",
  Table1[[#This Row],[Age]]&lt;=35, "26-35",
  Table1[[#This Row],[Age]]&lt;=45, "36-45",
  Table1[[#This Row],[Age]]&lt;=60, "46-60",
  TRUE, "60+")</f>
        <v>46-60</v>
      </c>
    </row>
    <row r="4260" spans="1:42" x14ac:dyDescent="0.3">
      <c r="A4260">
        <v>4259</v>
      </c>
      <c r="B4260" t="s">
        <v>10</v>
      </c>
      <c r="C4260" t="s">
        <v>94</v>
      </c>
      <c r="D4260">
        <v>44</v>
      </c>
      <c r="E4260" t="s">
        <v>106</v>
      </c>
      <c r="F4260" t="s">
        <v>4366</v>
      </c>
      <c r="G4260" t="s">
        <v>5142</v>
      </c>
      <c r="H4260">
        <v>19458799112</v>
      </c>
      <c r="I4260" t="s">
        <v>6028</v>
      </c>
      <c r="J4260" t="s">
        <v>7291</v>
      </c>
      <c r="K4260">
        <v>3234.36</v>
      </c>
      <c r="L4260" s="12" t="s">
        <v>10596</v>
      </c>
      <c r="M4260" s="10" t="s">
        <v>11282</v>
      </c>
      <c r="N4260">
        <v>4259</v>
      </c>
      <c r="O4260">
        <v>45161</v>
      </c>
      <c r="P4260" t="s">
        <v>11404</v>
      </c>
      <c r="Q4260" s="16">
        <v>3826.07</v>
      </c>
      <c r="R4260">
        <v>-591.71</v>
      </c>
      <c r="S4260">
        <v>98</v>
      </c>
      <c r="T4260">
        <v>4259</v>
      </c>
      <c r="U4260">
        <v>40622.97</v>
      </c>
      <c r="V4260" t="s">
        <v>11411</v>
      </c>
      <c r="W4260">
        <v>6</v>
      </c>
      <c r="X4260">
        <v>36</v>
      </c>
      <c r="Y4260" t="s">
        <v>10403</v>
      </c>
      <c r="Z4260" t="s">
        <v>12011</v>
      </c>
      <c r="AA4260">
        <v>4259</v>
      </c>
      <c r="AB4260" t="s">
        <v>12017</v>
      </c>
      <c r="AC4260">
        <v>2105.2800000000002</v>
      </c>
      <c r="AD4260">
        <v>742.91</v>
      </c>
      <c r="AE4260">
        <v>37.15</v>
      </c>
      <c r="AF4260" t="s">
        <v>11040</v>
      </c>
      <c r="AG4260" t="s">
        <v>11090</v>
      </c>
      <c r="AH4260">
        <v>7202</v>
      </c>
      <c r="AI4260">
        <v>4259</v>
      </c>
      <c r="AJ4260" t="s">
        <v>11224</v>
      </c>
      <c r="AK4260" t="s">
        <v>12029</v>
      </c>
      <c r="AL4260" t="s">
        <v>12031</v>
      </c>
      <c r="AM4260" t="s">
        <v>11157</v>
      </c>
      <c r="AN4260">
        <v>1</v>
      </c>
      <c r="AO4260" s="10" t="s">
        <v>12041</v>
      </c>
      <c r="AP4260" t="str" cm="1">
        <f t="array" ref="AP4260">_xlfn.IFS(
  Table1[[#This Row],[Age]]&lt;=25, "18-25",
  Table1[[#This Row],[Age]]&lt;=35, "26-35",
  Table1[[#This Row],[Age]]&lt;=45, "36-45",
  Table1[[#This Row],[Age]]&lt;=60, "46-60",
  TRUE, "60+")</f>
        <v>36-45</v>
      </c>
    </row>
    <row r="4261" spans="1:42" x14ac:dyDescent="0.3">
      <c r="A4261">
        <v>4260</v>
      </c>
      <c r="B4261" t="s">
        <v>4</v>
      </c>
      <c r="C4261" t="s">
        <v>57</v>
      </c>
      <c r="D4261">
        <v>23</v>
      </c>
      <c r="E4261" t="s">
        <v>105</v>
      </c>
      <c r="F4261" t="s">
        <v>4367</v>
      </c>
      <c r="G4261" t="s">
        <v>5146</v>
      </c>
      <c r="H4261">
        <v>19458799113</v>
      </c>
      <c r="I4261" t="s">
        <v>6518</v>
      </c>
      <c r="J4261" t="s">
        <v>7291</v>
      </c>
      <c r="K4261">
        <v>7488.42</v>
      </c>
      <c r="L4261" s="12" t="s">
        <v>8001</v>
      </c>
      <c r="M4261" s="10" t="s">
        <v>11187</v>
      </c>
      <c r="N4261">
        <v>4260</v>
      </c>
      <c r="O4261">
        <v>45212</v>
      </c>
      <c r="P4261" t="s">
        <v>11402</v>
      </c>
      <c r="Q4261" s="16">
        <v>3067.34</v>
      </c>
      <c r="R4261">
        <v>10555.76</v>
      </c>
      <c r="S4261">
        <v>81</v>
      </c>
      <c r="T4261">
        <v>4260</v>
      </c>
      <c r="U4261">
        <v>35628.01</v>
      </c>
      <c r="V4261" t="s">
        <v>11412</v>
      </c>
      <c r="W4261">
        <v>8.1300000000000008</v>
      </c>
      <c r="X4261">
        <v>12</v>
      </c>
      <c r="Y4261" t="s">
        <v>8651</v>
      </c>
      <c r="Z4261" t="s">
        <v>12010</v>
      </c>
      <c r="AA4261">
        <v>4260</v>
      </c>
      <c r="AB4261" t="s">
        <v>12015</v>
      </c>
      <c r="AC4261">
        <v>5706.93</v>
      </c>
      <c r="AD4261">
        <v>3832.44</v>
      </c>
      <c r="AE4261">
        <v>191.62</v>
      </c>
      <c r="AF4261" t="s">
        <v>11372</v>
      </c>
      <c r="AG4261" t="s">
        <v>11077</v>
      </c>
      <c r="AH4261">
        <v>3890</v>
      </c>
      <c r="AI4261">
        <v>4260</v>
      </c>
      <c r="AJ4261" t="s">
        <v>11200</v>
      </c>
      <c r="AK4261" t="s">
        <v>12028</v>
      </c>
      <c r="AL4261" t="s">
        <v>12031</v>
      </c>
      <c r="AM4261" t="s">
        <v>11361</v>
      </c>
      <c r="AN4261">
        <v>1</v>
      </c>
      <c r="AO4261" s="10" t="s">
        <v>12044</v>
      </c>
      <c r="AP4261" t="str" cm="1">
        <f t="array" ref="AP4261">_xlfn.IFS(
  Table1[[#This Row],[Age]]&lt;=25, "18-25",
  Table1[[#This Row],[Age]]&lt;=35, "26-35",
  Table1[[#This Row],[Age]]&lt;=45, "36-45",
  Table1[[#This Row],[Age]]&lt;=60, "46-60",
  TRUE, "60+")</f>
        <v>18-25</v>
      </c>
    </row>
    <row r="4262" spans="1:42" x14ac:dyDescent="0.3">
      <c r="A4262">
        <v>4261</v>
      </c>
      <c r="B4262" t="s">
        <v>50</v>
      </c>
      <c r="C4262" t="s">
        <v>93</v>
      </c>
      <c r="D4262">
        <v>44</v>
      </c>
      <c r="E4262" t="s">
        <v>105</v>
      </c>
      <c r="F4262" t="s">
        <v>4368</v>
      </c>
      <c r="G4262" t="s">
        <v>5147</v>
      </c>
      <c r="H4262">
        <v>19458799114</v>
      </c>
      <c r="I4262" t="s">
        <v>6791</v>
      </c>
      <c r="J4262" t="s">
        <v>7291</v>
      </c>
      <c r="K4262">
        <v>519.20000000000005</v>
      </c>
      <c r="L4262" s="12" t="s">
        <v>10597</v>
      </c>
      <c r="M4262" s="10" t="s">
        <v>11349</v>
      </c>
      <c r="N4262">
        <v>4261</v>
      </c>
      <c r="O4262">
        <v>45264</v>
      </c>
      <c r="P4262" t="s">
        <v>11402</v>
      </c>
      <c r="Q4262" s="16">
        <v>412.86</v>
      </c>
      <c r="R4262">
        <v>106.34</v>
      </c>
      <c r="S4262">
        <v>21</v>
      </c>
      <c r="T4262">
        <v>4261</v>
      </c>
      <c r="U4262">
        <v>43279.34</v>
      </c>
      <c r="V4262" t="s">
        <v>11412</v>
      </c>
      <c r="W4262">
        <v>3.62</v>
      </c>
      <c r="X4262">
        <v>24</v>
      </c>
      <c r="Y4262" t="s">
        <v>10746</v>
      </c>
      <c r="Z4262" t="s">
        <v>12011</v>
      </c>
      <c r="AA4262">
        <v>4261</v>
      </c>
      <c r="AB4262" t="s">
        <v>12017</v>
      </c>
      <c r="AC4262">
        <v>1173.0999999999999</v>
      </c>
      <c r="AD4262">
        <v>1309.0899999999999</v>
      </c>
      <c r="AE4262">
        <v>65.45</v>
      </c>
      <c r="AF4262" t="s">
        <v>11253</v>
      </c>
      <c r="AG4262" t="s">
        <v>11151</v>
      </c>
      <c r="AH4262">
        <v>7355</v>
      </c>
      <c r="AI4262">
        <v>4261</v>
      </c>
      <c r="AJ4262" t="s">
        <v>11053</v>
      </c>
      <c r="AK4262" t="s">
        <v>12028</v>
      </c>
      <c r="AL4262" t="s">
        <v>12032</v>
      </c>
      <c r="AM4262" t="s">
        <v>11041</v>
      </c>
      <c r="AN4262">
        <v>1</v>
      </c>
      <c r="AO4262" s="10" t="s">
        <v>12036</v>
      </c>
      <c r="AP4262" t="str" cm="1">
        <f t="array" ref="AP4262">_xlfn.IFS(
  Table1[[#This Row],[Age]]&lt;=25, "18-25",
  Table1[[#This Row],[Age]]&lt;=35, "26-35",
  Table1[[#This Row],[Age]]&lt;=45, "36-45",
  Table1[[#This Row],[Age]]&lt;=60, "46-60",
  TRUE, "60+")</f>
        <v>36-45</v>
      </c>
    </row>
    <row r="4263" spans="1:42" x14ac:dyDescent="0.3">
      <c r="A4263">
        <v>4262</v>
      </c>
      <c r="B4263" t="s">
        <v>26</v>
      </c>
      <c r="C4263" t="s">
        <v>63</v>
      </c>
      <c r="D4263">
        <v>52</v>
      </c>
      <c r="E4263" t="s">
        <v>104</v>
      </c>
      <c r="F4263" t="s">
        <v>4369</v>
      </c>
      <c r="G4263" t="s">
        <v>5121</v>
      </c>
      <c r="H4263">
        <v>19458799115</v>
      </c>
      <c r="I4263" t="s">
        <v>5622</v>
      </c>
      <c r="J4263" t="s">
        <v>7292</v>
      </c>
      <c r="K4263">
        <v>830.26</v>
      </c>
      <c r="L4263" s="12" t="s">
        <v>10598</v>
      </c>
      <c r="M4263" s="10" t="s">
        <v>11166</v>
      </c>
      <c r="N4263">
        <v>4262</v>
      </c>
      <c r="O4263">
        <v>45055</v>
      </c>
      <c r="P4263" t="s">
        <v>11404</v>
      </c>
      <c r="Q4263" s="16">
        <v>601.72</v>
      </c>
      <c r="R4263">
        <v>228.54</v>
      </c>
      <c r="S4263">
        <v>92</v>
      </c>
      <c r="T4263">
        <v>4262</v>
      </c>
      <c r="U4263">
        <v>8184.7</v>
      </c>
      <c r="V4263" t="s">
        <v>11411</v>
      </c>
      <c r="W4263">
        <v>3.17</v>
      </c>
      <c r="X4263">
        <v>12</v>
      </c>
      <c r="Y4263" t="s">
        <v>11508</v>
      </c>
      <c r="Z4263" t="s">
        <v>12010</v>
      </c>
      <c r="AA4263">
        <v>4262</v>
      </c>
      <c r="AB4263" t="s">
        <v>12015</v>
      </c>
      <c r="AC4263">
        <v>2391.2199999999998</v>
      </c>
      <c r="AD4263">
        <v>1724.92</v>
      </c>
      <c r="AE4263">
        <v>86.25</v>
      </c>
      <c r="AF4263" t="s">
        <v>11351</v>
      </c>
      <c r="AG4263" t="s">
        <v>11202</v>
      </c>
      <c r="AH4263">
        <v>5618</v>
      </c>
      <c r="AI4263">
        <v>4262</v>
      </c>
      <c r="AJ4263" t="s">
        <v>11052</v>
      </c>
      <c r="AK4263" t="s">
        <v>12027</v>
      </c>
      <c r="AL4263" t="s">
        <v>12032</v>
      </c>
      <c r="AM4263" t="s">
        <v>11056</v>
      </c>
      <c r="AN4263">
        <v>1</v>
      </c>
      <c r="AO4263" s="10" t="s">
        <v>12046</v>
      </c>
      <c r="AP4263" t="str" cm="1">
        <f t="array" ref="AP4263">_xlfn.IFS(
  Table1[[#This Row],[Age]]&lt;=25, "18-25",
  Table1[[#This Row],[Age]]&lt;=35, "26-35",
  Table1[[#This Row],[Age]]&lt;=45, "36-45",
  Table1[[#This Row],[Age]]&lt;=60, "46-60",
  TRUE, "60+")</f>
        <v>46-60</v>
      </c>
    </row>
    <row r="4264" spans="1:42" x14ac:dyDescent="0.3">
      <c r="A4264">
        <v>4263</v>
      </c>
      <c r="B4264" t="s">
        <v>15</v>
      </c>
      <c r="C4264" t="s">
        <v>100</v>
      </c>
      <c r="D4264">
        <v>64</v>
      </c>
      <c r="E4264" t="s">
        <v>104</v>
      </c>
      <c r="F4264" t="s">
        <v>4370</v>
      </c>
      <c r="G4264" t="s">
        <v>5110</v>
      </c>
      <c r="H4264">
        <v>19458799116</v>
      </c>
      <c r="I4264" t="s">
        <v>5541</v>
      </c>
      <c r="J4264" t="s">
        <v>7292</v>
      </c>
      <c r="K4264">
        <v>5686.81</v>
      </c>
      <c r="L4264" s="12" t="s">
        <v>8742</v>
      </c>
      <c r="M4264" s="10" t="s">
        <v>11298</v>
      </c>
      <c r="N4264">
        <v>4263</v>
      </c>
      <c r="O4264">
        <v>44978</v>
      </c>
      <c r="P4264" t="s">
        <v>11402</v>
      </c>
      <c r="Q4264" s="16">
        <v>2411.15</v>
      </c>
      <c r="R4264">
        <v>3275.66</v>
      </c>
      <c r="S4264">
        <v>38</v>
      </c>
      <c r="T4264">
        <v>4263</v>
      </c>
      <c r="U4264">
        <v>12952.16</v>
      </c>
      <c r="V4264" t="s">
        <v>11413</v>
      </c>
      <c r="W4264">
        <v>5.66</v>
      </c>
      <c r="X4264">
        <v>24</v>
      </c>
      <c r="Y4264" t="s">
        <v>11600</v>
      </c>
      <c r="Z4264" t="s">
        <v>12012</v>
      </c>
      <c r="AA4264">
        <v>4263</v>
      </c>
      <c r="AB4264" t="s">
        <v>12015</v>
      </c>
      <c r="AC4264">
        <v>6073.59</v>
      </c>
      <c r="AD4264">
        <v>1593.72</v>
      </c>
      <c r="AE4264">
        <v>79.69</v>
      </c>
      <c r="AF4264" t="s">
        <v>11328</v>
      </c>
      <c r="AG4264" t="s">
        <v>11343</v>
      </c>
      <c r="AH4264">
        <v>9538</v>
      </c>
      <c r="AI4264">
        <v>4263</v>
      </c>
      <c r="AJ4264" t="s">
        <v>11293</v>
      </c>
      <c r="AK4264" t="s">
        <v>12027</v>
      </c>
      <c r="AL4264" t="s">
        <v>12032</v>
      </c>
      <c r="AM4264" t="s">
        <v>11137</v>
      </c>
      <c r="AN4264">
        <v>1</v>
      </c>
      <c r="AO4264" s="10" t="s">
        <v>12045</v>
      </c>
      <c r="AP4264" t="str" cm="1">
        <f t="array" ref="AP4264">_xlfn.IFS(
  Table1[[#This Row],[Age]]&lt;=25, "18-25",
  Table1[[#This Row],[Age]]&lt;=35, "26-35",
  Table1[[#This Row],[Age]]&lt;=45, "36-45",
  Table1[[#This Row],[Age]]&lt;=60, "46-60",
  TRUE, "60+")</f>
        <v>60+</v>
      </c>
    </row>
    <row r="4265" spans="1:42" x14ac:dyDescent="0.3">
      <c r="A4265">
        <v>4264</v>
      </c>
      <c r="B4265" t="s">
        <v>46</v>
      </c>
      <c r="C4265" t="s">
        <v>62</v>
      </c>
      <c r="D4265">
        <v>26</v>
      </c>
      <c r="E4265" t="s">
        <v>106</v>
      </c>
      <c r="F4265" t="s">
        <v>4371</v>
      </c>
      <c r="G4265" t="s">
        <v>5142</v>
      </c>
      <c r="H4265">
        <v>19458799117</v>
      </c>
      <c r="I4265" t="s">
        <v>6387</v>
      </c>
      <c r="J4265" t="s">
        <v>7291</v>
      </c>
      <c r="K4265">
        <v>5250.57</v>
      </c>
      <c r="L4265" s="12" t="s">
        <v>10599</v>
      </c>
      <c r="M4265" s="10" t="s">
        <v>11197</v>
      </c>
      <c r="N4265">
        <v>4264</v>
      </c>
      <c r="O4265">
        <v>44955</v>
      </c>
      <c r="P4265" t="s">
        <v>11403</v>
      </c>
      <c r="Q4265" s="16">
        <v>4265.66</v>
      </c>
      <c r="R4265">
        <v>984.91</v>
      </c>
      <c r="S4265">
        <v>15</v>
      </c>
      <c r="T4265">
        <v>4264</v>
      </c>
      <c r="U4265">
        <v>11522.03</v>
      </c>
      <c r="V4265" t="s">
        <v>11412</v>
      </c>
      <c r="W4265">
        <v>5.34</v>
      </c>
      <c r="X4265">
        <v>48</v>
      </c>
      <c r="Y4265" t="s">
        <v>9755</v>
      </c>
      <c r="Z4265" t="s">
        <v>12011</v>
      </c>
      <c r="AA4265">
        <v>4264</v>
      </c>
      <c r="AB4265" t="s">
        <v>12017</v>
      </c>
      <c r="AC4265">
        <v>1013.59</v>
      </c>
      <c r="AD4265">
        <v>3013.08</v>
      </c>
      <c r="AE4265">
        <v>150.65</v>
      </c>
      <c r="AF4265" t="s">
        <v>11224</v>
      </c>
      <c r="AG4265" t="s">
        <v>11158</v>
      </c>
      <c r="AH4265">
        <v>644</v>
      </c>
      <c r="AI4265">
        <v>4264</v>
      </c>
      <c r="AJ4265" t="s">
        <v>11049</v>
      </c>
      <c r="AK4265" t="s">
        <v>12028</v>
      </c>
      <c r="AL4265" t="s">
        <v>12032</v>
      </c>
      <c r="AM4265" t="s">
        <v>11139</v>
      </c>
      <c r="AN4265">
        <v>-1</v>
      </c>
      <c r="AO4265" s="10" t="s">
        <v>12039</v>
      </c>
      <c r="AP4265" t="str" cm="1">
        <f t="array" ref="AP4265">_xlfn.IFS(
  Table1[[#This Row],[Age]]&lt;=25, "18-25",
  Table1[[#This Row],[Age]]&lt;=35, "26-35",
  Table1[[#This Row],[Age]]&lt;=45, "36-45",
  Table1[[#This Row],[Age]]&lt;=60, "46-60",
  TRUE, "60+")</f>
        <v>26-35</v>
      </c>
    </row>
    <row r="4266" spans="1:42" x14ac:dyDescent="0.3">
      <c r="A4266">
        <v>4265</v>
      </c>
      <c r="B4266" t="s">
        <v>39</v>
      </c>
      <c r="C4266" t="s">
        <v>90</v>
      </c>
      <c r="D4266">
        <v>23</v>
      </c>
      <c r="E4266" t="s">
        <v>106</v>
      </c>
      <c r="F4266" t="s">
        <v>4372</v>
      </c>
      <c r="G4266" t="s">
        <v>5113</v>
      </c>
      <c r="H4266">
        <v>19458799118</v>
      </c>
      <c r="I4266" t="s">
        <v>5884</v>
      </c>
      <c r="J4266" t="s">
        <v>7291</v>
      </c>
      <c r="K4266">
        <v>4793.34</v>
      </c>
      <c r="L4266" s="12" t="s">
        <v>10600</v>
      </c>
      <c r="M4266" s="10" t="s">
        <v>11173</v>
      </c>
      <c r="N4266">
        <v>4265</v>
      </c>
      <c r="O4266">
        <v>45244</v>
      </c>
      <c r="P4266" t="s">
        <v>11403</v>
      </c>
      <c r="Q4266" s="16">
        <v>2773.2</v>
      </c>
      <c r="R4266">
        <v>7566.54</v>
      </c>
      <c r="S4266">
        <v>36</v>
      </c>
      <c r="T4266">
        <v>4265</v>
      </c>
      <c r="U4266">
        <v>48595.31</v>
      </c>
      <c r="V4266" t="s">
        <v>11413</v>
      </c>
      <c r="W4266">
        <v>5.32</v>
      </c>
      <c r="X4266">
        <v>60</v>
      </c>
      <c r="Y4266" t="s">
        <v>8782</v>
      </c>
      <c r="Z4266" t="s">
        <v>12012</v>
      </c>
      <c r="AA4266">
        <v>4265</v>
      </c>
      <c r="AB4266" t="s">
        <v>12017</v>
      </c>
      <c r="AC4266">
        <v>2362.44</v>
      </c>
      <c r="AD4266">
        <v>1770.13</v>
      </c>
      <c r="AE4266">
        <v>88.51</v>
      </c>
      <c r="AF4266" t="s">
        <v>11041</v>
      </c>
      <c r="AG4266" t="s">
        <v>11209</v>
      </c>
      <c r="AH4266">
        <v>4780</v>
      </c>
      <c r="AI4266">
        <v>4265</v>
      </c>
      <c r="AJ4266" t="s">
        <v>11121</v>
      </c>
      <c r="AK4266" t="s">
        <v>12027</v>
      </c>
      <c r="AL4266" t="s">
        <v>12031</v>
      </c>
      <c r="AM4266" t="s">
        <v>11066</v>
      </c>
      <c r="AN4266">
        <v>1</v>
      </c>
      <c r="AO4266" s="10" t="s">
        <v>12040</v>
      </c>
      <c r="AP4266" t="str" cm="1">
        <f t="array" ref="AP4266">_xlfn.IFS(
  Table1[[#This Row],[Age]]&lt;=25, "18-25",
  Table1[[#This Row],[Age]]&lt;=35, "26-35",
  Table1[[#This Row],[Age]]&lt;=45, "36-45",
  Table1[[#This Row],[Age]]&lt;=60, "46-60",
  TRUE, "60+")</f>
        <v>18-25</v>
      </c>
    </row>
    <row r="4267" spans="1:42" x14ac:dyDescent="0.3">
      <c r="A4267">
        <v>4266</v>
      </c>
      <c r="B4267" t="s">
        <v>36</v>
      </c>
      <c r="C4267" t="s">
        <v>73</v>
      </c>
      <c r="D4267">
        <v>23</v>
      </c>
      <c r="E4267" t="s">
        <v>105</v>
      </c>
      <c r="F4267" t="s">
        <v>4373</v>
      </c>
      <c r="G4267" t="s">
        <v>5118</v>
      </c>
      <c r="H4267">
        <v>19458799119</v>
      </c>
      <c r="I4267" t="s">
        <v>6880</v>
      </c>
      <c r="J4267" t="s">
        <v>7292</v>
      </c>
      <c r="K4267">
        <v>5207.5</v>
      </c>
      <c r="L4267" s="12" t="s">
        <v>9235</v>
      </c>
      <c r="M4267" s="10" t="s">
        <v>11332</v>
      </c>
      <c r="N4267">
        <v>4266</v>
      </c>
      <c r="O4267">
        <v>44955</v>
      </c>
      <c r="P4267" t="s">
        <v>11403</v>
      </c>
      <c r="Q4267" s="16">
        <v>4598.88</v>
      </c>
      <c r="R4267">
        <v>9806.3799999999992</v>
      </c>
      <c r="S4267">
        <v>9</v>
      </c>
      <c r="T4267">
        <v>4266</v>
      </c>
      <c r="U4267">
        <v>9277.2999999999993</v>
      </c>
      <c r="V4267" t="s">
        <v>11413</v>
      </c>
      <c r="W4267">
        <v>4.6500000000000004</v>
      </c>
      <c r="X4267">
        <v>36</v>
      </c>
      <c r="Y4267" t="s">
        <v>8333</v>
      </c>
      <c r="Z4267" t="s">
        <v>12012</v>
      </c>
      <c r="AA4267">
        <v>4266</v>
      </c>
      <c r="AB4267" t="s">
        <v>12015</v>
      </c>
      <c r="AC4267">
        <v>2986.23</v>
      </c>
      <c r="AD4267">
        <v>719.17</v>
      </c>
      <c r="AE4267">
        <v>35.96</v>
      </c>
      <c r="AF4267" t="s">
        <v>11316</v>
      </c>
      <c r="AG4267" t="s">
        <v>11115</v>
      </c>
      <c r="AH4267">
        <v>4667</v>
      </c>
      <c r="AI4267">
        <v>4266</v>
      </c>
      <c r="AJ4267" t="s">
        <v>11254</v>
      </c>
      <c r="AK4267" t="s">
        <v>12027</v>
      </c>
      <c r="AL4267" t="s">
        <v>12031</v>
      </c>
      <c r="AM4267" t="s">
        <v>11174</v>
      </c>
      <c r="AN4267">
        <v>1</v>
      </c>
      <c r="AO4267" s="10" t="s">
        <v>12039</v>
      </c>
      <c r="AP4267" t="str" cm="1">
        <f t="array" ref="AP4267">_xlfn.IFS(
  Table1[[#This Row],[Age]]&lt;=25, "18-25",
  Table1[[#This Row],[Age]]&lt;=35, "26-35",
  Table1[[#This Row],[Age]]&lt;=45, "36-45",
  Table1[[#This Row],[Age]]&lt;=60, "46-60",
  TRUE, "60+")</f>
        <v>18-25</v>
      </c>
    </row>
    <row r="4268" spans="1:42" x14ac:dyDescent="0.3">
      <c r="A4268">
        <v>4267</v>
      </c>
      <c r="B4268" t="s">
        <v>17</v>
      </c>
      <c r="C4268" t="s">
        <v>56</v>
      </c>
      <c r="D4268">
        <v>57</v>
      </c>
      <c r="E4268" t="s">
        <v>105</v>
      </c>
      <c r="F4268" t="s">
        <v>4374</v>
      </c>
      <c r="G4268" t="s">
        <v>5138</v>
      </c>
      <c r="H4268">
        <v>19458799120</v>
      </c>
      <c r="I4268" t="s">
        <v>6681</v>
      </c>
      <c r="J4268" t="s">
        <v>7292</v>
      </c>
      <c r="K4268">
        <v>7446.18</v>
      </c>
      <c r="L4268" s="12" t="s">
        <v>10601</v>
      </c>
      <c r="M4268" s="10" t="s">
        <v>11124</v>
      </c>
      <c r="N4268">
        <v>4267</v>
      </c>
      <c r="O4268">
        <v>45059</v>
      </c>
      <c r="P4268" t="s">
        <v>11402</v>
      </c>
      <c r="Q4268" s="16">
        <v>4080.11</v>
      </c>
      <c r="R4268">
        <v>3366.07</v>
      </c>
      <c r="S4268">
        <v>99</v>
      </c>
      <c r="T4268">
        <v>4267</v>
      </c>
      <c r="U4268">
        <v>30298.57</v>
      </c>
      <c r="V4268" t="s">
        <v>11413</v>
      </c>
      <c r="W4268">
        <v>7.54</v>
      </c>
      <c r="X4268">
        <v>60</v>
      </c>
      <c r="Y4268" t="s">
        <v>8573</v>
      </c>
      <c r="Z4268" t="s">
        <v>12010</v>
      </c>
      <c r="AA4268">
        <v>4267</v>
      </c>
      <c r="AB4268" t="s">
        <v>12017</v>
      </c>
      <c r="AC4268">
        <v>1384.77</v>
      </c>
      <c r="AD4268">
        <v>3129.14</v>
      </c>
      <c r="AE4268">
        <v>156.46</v>
      </c>
      <c r="AF4268" t="s">
        <v>11062</v>
      </c>
      <c r="AG4268" t="s">
        <v>11245</v>
      </c>
      <c r="AH4268">
        <v>2491</v>
      </c>
      <c r="AI4268">
        <v>4267</v>
      </c>
      <c r="AJ4268" t="s">
        <v>11307</v>
      </c>
      <c r="AK4268" t="s">
        <v>12027</v>
      </c>
      <c r="AL4268" t="s">
        <v>12031</v>
      </c>
      <c r="AM4268" t="s">
        <v>11273</v>
      </c>
      <c r="AN4268">
        <v>1</v>
      </c>
      <c r="AO4268" s="10" t="s">
        <v>12046</v>
      </c>
      <c r="AP4268" t="str" cm="1">
        <f t="array" ref="AP4268">_xlfn.IFS(
  Table1[[#This Row],[Age]]&lt;=25, "18-25",
  Table1[[#This Row],[Age]]&lt;=35, "26-35",
  Table1[[#This Row],[Age]]&lt;=45, "36-45",
  Table1[[#This Row],[Age]]&lt;=60, "46-60",
  TRUE, "60+")</f>
        <v>46-60</v>
      </c>
    </row>
    <row r="4269" spans="1:42" x14ac:dyDescent="0.3">
      <c r="A4269">
        <v>4268</v>
      </c>
      <c r="B4269" t="s">
        <v>30</v>
      </c>
      <c r="C4269" t="s">
        <v>75</v>
      </c>
      <c r="D4269">
        <v>43</v>
      </c>
      <c r="E4269" t="s">
        <v>106</v>
      </c>
      <c r="F4269" t="s">
        <v>4375</v>
      </c>
      <c r="G4269" t="s">
        <v>5145</v>
      </c>
      <c r="H4269">
        <v>19458799121</v>
      </c>
      <c r="I4269" t="s">
        <v>7171</v>
      </c>
      <c r="J4269" t="s">
        <v>7292</v>
      </c>
      <c r="K4269">
        <v>5803.53</v>
      </c>
      <c r="L4269" s="12" t="s">
        <v>9777</v>
      </c>
      <c r="M4269" s="10" t="s">
        <v>11234</v>
      </c>
      <c r="N4269">
        <v>4268</v>
      </c>
      <c r="O4269">
        <v>45137</v>
      </c>
      <c r="P4269" t="s">
        <v>11404</v>
      </c>
      <c r="Q4269" s="16">
        <v>3157.61</v>
      </c>
      <c r="R4269">
        <v>8961.14</v>
      </c>
      <c r="S4269">
        <v>59</v>
      </c>
      <c r="T4269">
        <v>4268</v>
      </c>
      <c r="U4269">
        <v>32012.77</v>
      </c>
      <c r="V4269" t="s">
        <v>11411</v>
      </c>
      <c r="W4269">
        <v>6.53</v>
      </c>
      <c r="X4269">
        <v>48</v>
      </c>
      <c r="Y4269" t="s">
        <v>11826</v>
      </c>
      <c r="Z4269" t="s">
        <v>12012</v>
      </c>
      <c r="AA4269">
        <v>4268</v>
      </c>
      <c r="AB4269" t="s">
        <v>12015</v>
      </c>
      <c r="AC4269">
        <v>6217.06</v>
      </c>
      <c r="AD4269">
        <v>2537.87</v>
      </c>
      <c r="AE4269">
        <v>126.89</v>
      </c>
      <c r="AF4269" t="s">
        <v>11093</v>
      </c>
      <c r="AG4269" t="s">
        <v>11268</v>
      </c>
      <c r="AH4269">
        <v>7964</v>
      </c>
      <c r="AI4269">
        <v>4268</v>
      </c>
      <c r="AJ4269" t="s">
        <v>11278</v>
      </c>
      <c r="AK4269" t="s">
        <v>12028</v>
      </c>
      <c r="AL4269" t="s">
        <v>12031</v>
      </c>
      <c r="AM4269" t="s">
        <v>11356</v>
      </c>
      <c r="AN4269">
        <v>1</v>
      </c>
      <c r="AO4269" s="10" t="s">
        <v>12038</v>
      </c>
      <c r="AP4269" t="str" cm="1">
        <f t="array" ref="AP4269">_xlfn.IFS(
  Table1[[#This Row],[Age]]&lt;=25, "18-25",
  Table1[[#This Row],[Age]]&lt;=35, "26-35",
  Table1[[#This Row],[Age]]&lt;=45, "36-45",
  Table1[[#This Row],[Age]]&lt;=60, "46-60",
  TRUE, "60+")</f>
        <v>36-45</v>
      </c>
    </row>
    <row r="4270" spans="1:42" x14ac:dyDescent="0.3">
      <c r="A4270">
        <v>4269</v>
      </c>
      <c r="B4270" t="s">
        <v>25</v>
      </c>
      <c r="C4270" t="s">
        <v>90</v>
      </c>
      <c r="D4270">
        <v>60</v>
      </c>
      <c r="E4270" t="s">
        <v>104</v>
      </c>
      <c r="F4270" t="s">
        <v>4376</v>
      </c>
      <c r="G4270" t="s">
        <v>5142</v>
      </c>
      <c r="H4270">
        <v>19458799122</v>
      </c>
      <c r="I4270" t="s">
        <v>5878</v>
      </c>
      <c r="J4270" t="s">
        <v>7292</v>
      </c>
      <c r="K4270">
        <v>4624.03</v>
      </c>
      <c r="L4270" s="12" t="s">
        <v>10602</v>
      </c>
      <c r="M4270" s="10" t="s">
        <v>11220</v>
      </c>
      <c r="N4270">
        <v>4269</v>
      </c>
      <c r="O4270">
        <v>44948</v>
      </c>
      <c r="P4270" t="s">
        <v>11403</v>
      </c>
      <c r="Q4270" s="16">
        <v>1573.68</v>
      </c>
      <c r="R4270">
        <v>3050.35</v>
      </c>
      <c r="S4270">
        <v>82</v>
      </c>
      <c r="T4270">
        <v>4269</v>
      </c>
      <c r="U4270">
        <v>31325.78</v>
      </c>
      <c r="V4270" t="s">
        <v>11413</v>
      </c>
      <c r="W4270">
        <v>5.39</v>
      </c>
      <c r="X4270">
        <v>60</v>
      </c>
      <c r="Y4270" t="s">
        <v>7400</v>
      </c>
      <c r="Z4270" t="s">
        <v>12011</v>
      </c>
      <c r="AA4270">
        <v>4269</v>
      </c>
      <c r="AB4270" t="s">
        <v>12017</v>
      </c>
      <c r="AC4270">
        <v>7875.26</v>
      </c>
      <c r="AD4270">
        <v>3791.95</v>
      </c>
      <c r="AE4270">
        <v>189.6</v>
      </c>
      <c r="AF4270" t="s">
        <v>11151</v>
      </c>
      <c r="AG4270" t="s">
        <v>11301</v>
      </c>
      <c r="AH4270">
        <v>5874</v>
      </c>
      <c r="AI4270">
        <v>4269</v>
      </c>
      <c r="AJ4270" t="s">
        <v>11232</v>
      </c>
      <c r="AK4270" t="s">
        <v>12028</v>
      </c>
      <c r="AL4270" t="s">
        <v>12032</v>
      </c>
      <c r="AM4270" t="s">
        <v>11080</v>
      </c>
      <c r="AN4270">
        <v>1</v>
      </c>
      <c r="AO4270" s="10" t="s">
        <v>12039</v>
      </c>
      <c r="AP4270" t="str" cm="1">
        <f t="array" ref="AP4270">_xlfn.IFS(
  Table1[[#This Row],[Age]]&lt;=25, "18-25",
  Table1[[#This Row],[Age]]&lt;=35, "26-35",
  Table1[[#This Row],[Age]]&lt;=45, "36-45",
  Table1[[#This Row],[Age]]&lt;=60, "46-60",
  TRUE, "60+")</f>
        <v>46-60</v>
      </c>
    </row>
    <row r="4271" spans="1:42" x14ac:dyDescent="0.3">
      <c r="A4271">
        <v>4270</v>
      </c>
      <c r="B4271" t="s">
        <v>36</v>
      </c>
      <c r="C4271" t="s">
        <v>99</v>
      </c>
      <c r="D4271">
        <v>36</v>
      </c>
      <c r="E4271" t="s">
        <v>106</v>
      </c>
      <c r="F4271" t="s">
        <v>4377</v>
      </c>
      <c r="G4271" t="s">
        <v>5117</v>
      </c>
      <c r="H4271">
        <v>19458799123</v>
      </c>
      <c r="I4271" t="s">
        <v>5953</v>
      </c>
      <c r="J4271" t="s">
        <v>7291</v>
      </c>
      <c r="K4271">
        <v>909.33</v>
      </c>
      <c r="L4271" s="12" t="s">
        <v>10603</v>
      </c>
      <c r="M4271" s="10" t="s">
        <v>11115</v>
      </c>
      <c r="N4271">
        <v>4270</v>
      </c>
      <c r="O4271">
        <v>45103</v>
      </c>
      <c r="P4271" t="s">
        <v>11404</v>
      </c>
      <c r="Q4271" s="16">
        <v>4265.1400000000003</v>
      </c>
      <c r="R4271">
        <v>-3355.81</v>
      </c>
      <c r="S4271">
        <v>54</v>
      </c>
      <c r="T4271">
        <v>4270</v>
      </c>
      <c r="U4271">
        <v>34891.49</v>
      </c>
      <c r="V4271" t="s">
        <v>11411</v>
      </c>
      <c r="W4271">
        <v>7.49</v>
      </c>
      <c r="X4271">
        <v>36</v>
      </c>
      <c r="Y4271" t="s">
        <v>8582</v>
      </c>
      <c r="Z4271" t="s">
        <v>12010</v>
      </c>
      <c r="AA4271">
        <v>4270</v>
      </c>
      <c r="AB4271" t="s">
        <v>12016</v>
      </c>
      <c r="AC4271">
        <v>1337.86</v>
      </c>
      <c r="AD4271">
        <v>1278.3399999999999</v>
      </c>
      <c r="AE4271">
        <v>63.92</v>
      </c>
      <c r="AF4271" t="s">
        <v>11123</v>
      </c>
      <c r="AG4271" t="s">
        <v>11141</v>
      </c>
      <c r="AH4271">
        <v>171</v>
      </c>
      <c r="AI4271">
        <v>4270</v>
      </c>
      <c r="AJ4271" t="s">
        <v>11233</v>
      </c>
      <c r="AK4271" t="s">
        <v>12027</v>
      </c>
      <c r="AL4271" t="s">
        <v>12032</v>
      </c>
      <c r="AM4271" t="s">
        <v>11337</v>
      </c>
      <c r="AN4271">
        <v>1</v>
      </c>
      <c r="AO4271" s="10" t="s">
        <v>12043</v>
      </c>
      <c r="AP4271" t="str" cm="1">
        <f t="array" ref="AP4271">_xlfn.IFS(
  Table1[[#This Row],[Age]]&lt;=25, "18-25",
  Table1[[#This Row],[Age]]&lt;=35, "26-35",
  Table1[[#This Row],[Age]]&lt;=45, "36-45",
  Table1[[#This Row],[Age]]&lt;=60, "46-60",
  TRUE, "60+")</f>
        <v>36-45</v>
      </c>
    </row>
    <row r="4272" spans="1:42" x14ac:dyDescent="0.3">
      <c r="A4272">
        <v>4271</v>
      </c>
      <c r="B4272" t="s">
        <v>22</v>
      </c>
      <c r="C4272" t="s">
        <v>98</v>
      </c>
      <c r="D4272">
        <v>33</v>
      </c>
      <c r="E4272" t="s">
        <v>105</v>
      </c>
      <c r="F4272" t="s">
        <v>4378</v>
      </c>
      <c r="G4272" t="s">
        <v>5118</v>
      </c>
      <c r="H4272">
        <v>19458799124</v>
      </c>
      <c r="I4272" t="s">
        <v>6301</v>
      </c>
      <c r="J4272" t="s">
        <v>7292</v>
      </c>
      <c r="K4272">
        <v>9750.23</v>
      </c>
      <c r="L4272" s="12" t="s">
        <v>8382</v>
      </c>
      <c r="M4272" s="10" t="s">
        <v>11190</v>
      </c>
      <c r="N4272">
        <v>4271</v>
      </c>
      <c r="O4272">
        <v>45045</v>
      </c>
      <c r="P4272" t="s">
        <v>11404</v>
      </c>
      <c r="Q4272" s="16">
        <v>3299.37</v>
      </c>
      <c r="R4272">
        <v>13049.6</v>
      </c>
      <c r="S4272">
        <v>17</v>
      </c>
      <c r="T4272">
        <v>4271</v>
      </c>
      <c r="U4272">
        <v>24712.16</v>
      </c>
      <c r="V4272" t="s">
        <v>11411</v>
      </c>
      <c r="W4272">
        <v>3.36</v>
      </c>
      <c r="X4272">
        <v>48</v>
      </c>
      <c r="Y4272" t="s">
        <v>8268</v>
      </c>
      <c r="Z4272" t="s">
        <v>12011</v>
      </c>
      <c r="AA4272">
        <v>4271</v>
      </c>
      <c r="AB4272" t="s">
        <v>12017</v>
      </c>
      <c r="AC4272">
        <v>4746.32</v>
      </c>
      <c r="AD4272">
        <v>4307.99</v>
      </c>
      <c r="AE4272">
        <v>215.4</v>
      </c>
      <c r="AF4272" t="s">
        <v>11310</v>
      </c>
      <c r="AG4272" t="s">
        <v>11371</v>
      </c>
      <c r="AH4272">
        <v>3321</v>
      </c>
      <c r="AI4272">
        <v>4271</v>
      </c>
      <c r="AJ4272" t="s">
        <v>11390</v>
      </c>
      <c r="AK4272" t="s">
        <v>12029</v>
      </c>
      <c r="AL4272" t="s">
        <v>12031</v>
      </c>
      <c r="AM4272" t="s">
        <v>11324</v>
      </c>
      <c r="AN4272">
        <v>1</v>
      </c>
      <c r="AO4272" s="10" t="s">
        <v>12037</v>
      </c>
      <c r="AP4272" t="str" cm="1">
        <f t="array" ref="AP4272">_xlfn.IFS(
  Table1[[#This Row],[Age]]&lt;=25, "18-25",
  Table1[[#This Row],[Age]]&lt;=35, "26-35",
  Table1[[#This Row],[Age]]&lt;=45, "36-45",
  Table1[[#This Row],[Age]]&lt;=60, "46-60",
  TRUE, "60+")</f>
        <v>26-35</v>
      </c>
    </row>
    <row r="4273" spans="1:42" x14ac:dyDescent="0.3">
      <c r="A4273">
        <v>4272</v>
      </c>
      <c r="B4273" t="s">
        <v>42</v>
      </c>
      <c r="C4273" t="s">
        <v>87</v>
      </c>
      <c r="D4273">
        <v>58</v>
      </c>
      <c r="E4273" t="s">
        <v>104</v>
      </c>
      <c r="F4273" t="s">
        <v>4379</v>
      </c>
      <c r="G4273" t="s">
        <v>5139</v>
      </c>
      <c r="H4273">
        <v>19458799125</v>
      </c>
      <c r="I4273" t="s">
        <v>5713</v>
      </c>
      <c r="J4273" t="s">
        <v>7292</v>
      </c>
      <c r="K4273">
        <v>2469.4</v>
      </c>
      <c r="L4273" s="12" t="s">
        <v>10604</v>
      </c>
      <c r="M4273" s="10" t="s">
        <v>11136</v>
      </c>
      <c r="N4273">
        <v>4272</v>
      </c>
      <c r="O4273">
        <v>45062</v>
      </c>
      <c r="P4273" t="s">
        <v>11403</v>
      </c>
      <c r="Q4273" s="16">
        <v>2768.3</v>
      </c>
      <c r="R4273">
        <v>5237.7</v>
      </c>
      <c r="S4273">
        <v>82</v>
      </c>
      <c r="T4273">
        <v>4272</v>
      </c>
      <c r="U4273">
        <v>5100.7299999999996</v>
      </c>
      <c r="V4273" t="s">
        <v>11412</v>
      </c>
      <c r="W4273">
        <v>9.0299999999999994</v>
      </c>
      <c r="X4273">
        <v>36</v>
      </c>
      <c r="Y4273" t="s">
        <v>11877</v>
      </c>
      <c r="Z4273" t="s">
        <v>12012</v>
      </c>
      <c r="AA4273">
        <v>4272</v>
      </c>
      <c r="AB4273" t="s">
        <v>12015</v>
      </c>
      <c r="AC4273">
        <v>5884.56</v>
      </c>
      <c r="AD4273">
        <v>1908.58</v>
      </c>
      <c r="AE4273">
        <v>95.43</v>
      </c>
      <c r="AF4273" t="s">
        <v>11307</v>
      </c>
      <c r="AG4273" t="s">
        <v>11351</v>
      </c>
      <c r="AH4273">
        <v>2273</v>
      </c>
      <c r="AI4273">
        <v>4272</v>
      </c>
      <c r="AJ4273" t="s">
        <v>11104</v>
      </c>
      <c r="AK4273" t="s">
        <v>12028</v>
      </c>
      <c r="AL4273" t="s">
        <v>12032</v>
      </c>
      <c r="AM4273" t="s">
        <v>11347</v>
      </c>
      <c r="AN4273">
        <v>1</v>
      </c>
      <c r="AO4273" s="10" t="s">
        <v>12046</v>
      </c>
      <c r="AP4273" t="str" cm="1">
        <f t="array" ref="AP4273">_xlfn.IFS(
  Table1[[#This Row],[Age]]&lt;=25, "18-25",
  Table1[[#This Row],[Age]]&lt;=35, "26-35",
  Table1[[#This Row],[Age]]&lt;=45, "36-45",
  Table1[[#This Row],[Age]]&lt;=60, "46-60",
  TRUE, "60+")</f>
        <v>46-60</v>
      </c>
    </row>
    <row r="4274" spans="1:42" x14ac:dyDescent="0.3">
      <c r="A4274">
        <v>4273</v>
      </c>
      <c r="B4274" t="s">
        <v>45</v>
      </c>
      <c r="C4274" t="s">
        <v>57</v>
      </c>
      <c r="D4274">
        <v>40</v>
      </c>
      <c r="E4274" t="s">
        <v>106</v>
      </c>
      <c r="F4274" t="s">
        <v>4380</v>
      </c>
      <c r="G4274" t="s">
        <v>5117</v>
      </c>
      <c r="H4274">
        <v>19458799126</v>
      </c>
      <c r="I4274" t="s">
        <v>7172</v>
      </c>
      <c r="J4274" t="s">
        <v>7291</v>
      </c>
      <c r="K4274">
        <v>8704.66</v>
      </c>
      <c r="L4274" s="12" t="s">
        <v>10605</v>
      </c>
      <c r="M4274" s="10" t="s">
        <v>11198</v>
      </c>
      <c r="N4274">
        <v>4273</v>
      </c>
      <c r="O4274">
        <v>45008</v>
      </c>
      <c r="P4274" t="s">
        <v>11402</v>
      </c>
      <c r="Q4274" s="16">
        <v>2508.11</v>
      </c>
      <c r="R4274">
        <v>6196.55</v>
      </c>
      <c r="S4274">
        <v>4</v>
      </c>
      <c r="T4274">
        <v>4273</v>
      </c>
      <c r="U4274">
        <v>35360.57</v>
      </c>
      <c r="V4274" t="s">
        <v>11413</v>
      </c>
      <c r="W4274">
        <v>4.46</v>
      </c>
      <c r="X4274">
        <v>60</v>
      </c>
      <c r="Y4274" t="s">
        <v>11675</v>
      </c>
      <c r="Z4274" t="s">
        <v>12012</v>
      </c>
      <c r="AA4274">
        <v>4273</v>
      </c>
      <c r="AB4274" t="s">
        <v>12015</v>
      </c>
      <c r="AC4274">
        <v>5701</v>
      </c>
      <c r="AD4274">
        <v>3115.98</v>
      </c>
      <c r="AE4274">
        <v>155.80000000000001</v>
      </c>
      <c r="AF4274" t="s">
        <v>11228</v>
      </c>
      <c r="AG4274" t="s">
        <v>11222</v>
      </c>
      <c r="AH4274">
        <v>5907</v>
      </c>
      <c r="AI4274">
        <v>4273</v>
      </c>
      <c r="AJ4274" t="s">
        <v>11120</v>
      </c>
      <c r="AK4274" t="s">
        <v>12029</v>
      </c>
      <c r="AL4274" t="s">
        <v>12032</v>
      </c>
      <c r="AM4274" t="s">
        <v>11375</v>
      </c>
      <c r="AN4274">
        <v>1</v>
      </c>
      <c r="AO4274" s="10" t="s">
        <v>12047</v>
      </c>
      <c r="AP4274" t="str" cm="1">
        <f t="array" ref="AP4274">_xlfn.IFS(
  Table1[[#This Row],[Age]]&lt;=25, "18-25",
  Table1[[#This Row],[Age]]&lt;=35, "26-35",
  Table1[[#This Row],[Age]]&lt;=45, "36-45",
  Table1[[#This Row],[Age]]&lt;=60, "46-60",
  TRUE, "60+")</f>
        <v>36-45</v>
      </c>
    </row>
    <row r="4275" spans="1:42" x14ac:dyDescent="0.3">
      <c r="A4275">
        <v>4274</v>
      </c>
      <c r="B4275" t="s">
        <v>8</v>
      </c>
      <c r="C4275" t="s">
        <v>79</v>
      </c>
      <c r="D4275">
        <v>28</v>
      </c>
      <c r="E4275" t="s">
        <v>105</v>
      </c>
      <c r="F4275" t="s">
        <v>4381</v>
      </c>
      <c r="G4275" t="s">
        <v>5147</v>
      </c>
      <c r="H4275">
        <v>19458799127</v>
      </c>
      <c r="I4275" t="s">
        <v>6986</v>
      </c>
      <c r="J4275" t="s">
        <v>7291</v>
      </c>
      <c r="K4275">
        <v>3851.88</v>
      </c>
      <c r="L4275" s="12" t="s">
        <v>8277</v>
      </c>
      <c r="M4275" s="10" t="s">
        <v>11182</v>
      </c>
      <c r="N4275">
        <v>4274</v>
      </c>
      <c r="O4275">
        <v>45290</v>
      </c>
      <c r="P4275" t="s">
        <v>11403</v>
      </c>
      <c r="Q4275" s="16">
        <v>1071.93</v>
      </c>
      <c r="R4275">
        <v>2779.95</v>
      </c>
      <c r="S4275">
        <v>84</v>
      </c>
      <c r="T4275">
        <v>4274</v>
      </c>
      <c r="U4275">
        <v>14774.14</v>
      </c>
      <c r="V4275" t="s">
        <v>11412</v>
      </c>
      <c r="W4275">
        <v>3.95</v>
      </c>
      <c r="X4275">
        <v>12</v>
      </c>
      <c r="Y4275" t="s">
        <v>11553</v>
      </c>
      <c r="Z4275" t="s">
        <v>12011</v>
      </c>
      <c r="AA4275">
        <v>4274</v>
      </c>
      <c r="AB4275" t="s">
        <v>12015</v>
      </c>
      <c r="AC4275">
        <v>5364.23</v>
      </c>
      <c r="AD4275">
        <v>4955.96</v>
      </c>
      <c r="AE4275">
        <v>247.8</v>
      </c>
      <c r="AF4275" t="s">
        <v>11379</v>
      </c>
      <c r="AG4275" t="s">
        <v>11098</v>
      </c>
      <c r="AH4275">
        <v>8783</v>
      </c>
      <c r="AI4275">
        <v>4274</v>
      </c>
      <c r="AJ4275" t="s">
        <v>11099</v>
      </c>
      <c r="AK4275" t="s">
        <v>12028</v>
      </c>
      <c r="AL4275" t="s">
        <v>12031</v>
      </c>
      <c r="AM4275" t="s">
        <v>11170</v>
      </c>
      <c r="AN4275">
        <v>1</v>
      </c>
      <c r="AO4275" s="10" t="s">
        <v>12036</v>
      </c>
      <c r="AP4275" t="str" cm="1">
        <f t="array" ref="AP4275">_xlfn.IFS(
  Table1[[#This Row],[Age]]&lt;=25, "18-25",
  Table1[[#This Row],[Age]]&lt;=35, "26-35",
  Table1[[#This Row],[Age]]&lt;=45, "36-45",
  Table1[[#This Row],[Age]]&lt;=60, "46-60",
  TRUE, "60+")</f>
        <v>26-35</v>
      </c>
    </row>
    <row r="4276" spans="1:42" x14ac:dyDescent="0.3">
      <c r="A4276">
        <v>4275</v>
      </c>
      <c r="B4276" t="s">
        <v>10</v>
      </c>
      <c r="C4276" t="s">
        <v>97</v>
      </c>
      <c r="D4276">
        <v>33</v>
      </c>
      <c r="E4276" t="s">
        <v>104</v>
      </c>
      <c r="F4276" t="s">
        <v>4382</v>
      </c>
      <c r="G4276" t="s">
        <v>5109</v>
      </c>
      <c r="H4276">
        <v>19458799128</v>
      </c>
      <c r="I4276" t="s">
        <v>7166</v>
      </c>
      <c r="J4276" t="s">
        <v>7291</v>
      </c>
      <c r="K4276">
        <v>6870.97</v>
      </c>
      <c r="L4276" s="12" t="s">
        <v>10606</v>
      </c>
      <c r="M4276" s="10" t="s">
        <v>11205</v>
      </c>
      <c r="N4276">
        <v>4275</v>
      </c>
      <c r="O4276">
        <v>44994</v>
      </c>
      <c r="P4276" t="s">
        <v>11402</v>
      </c>
      <c r="Q4276" s="16">
        <v>88.54</v>
      </c>
      <c r="R4276">
        <v>6782.43</v>
      </c>
      <c r="S4276">
        <v>13</v>
      </c>
      <c r="T4276">
        <v>4275</v>
      </c>
      <c r="U4276">
        <v>4717.72</v>
      </c>
      <c r="V4276" t="s">
        <v>11412</v>
      </c>
      <c r="W4276">
        <v>5.88</v>
      </c>
      <c r="X4276">
        <v>12</v>
      </c>
      <c r="Y4276" t="s">
        <v>11646</v>
      </c>
      <c r="Z4276" t="s">
        <v>12012</v>
      </c>
      <c r="AA4276">
        <v>4275</v>
      </c>
      <c r="AB4276" t="s">
        <v>12016</v>
      </c>
      <c r="AC4276">
        <v>1860.02</v>
      </c>
      <c r="AD4276">
        <v>3448.83</v>
      </c>
      <c r="AE4276">
        <v>172.44</v>
      </c>
      <c r="AF4276" t="s">
        <v>11099</v>
      </c>
      <c r="AG4276" t="s">
        <v>11261</v>
      </c>
      <c r="AH4276">
        <v>1205</v>
      </c>
      <c r="AI4276">
        <v>4275</v>
      </c>
      <c r="AJ4276" t="s">
        <v>11322</v>
      </c>
      <c r="AK4276" t="s">
        <v>12027</v>
      </c>
      <c r="AL4276" t="s">
        <v>12031</v>
      </c>
      <c r="AM4276" t="s">
        <v>11124</v>
      </c>
      <c r="AN4276">
        <v>1</v>
      </c>
      <c r="AO4276" s="10" t="s">
        <v>12047</v>
      </c>
      <c r="AP4276" t="str" cm="1">
        <f t="array" ref="AP4276">_xlfn.IFS(
  Table1[[#This Row],[Age]]&lt;=25, "18-25",
  Table1[[#This Row],[Age]]&lt;=35, "26-35",
  Table1[[#This Row],[Age]]&lt;=45, "36-45",
  Table1[[#This Row],[Age]]&lt;=60, "46-60",
  TRUE, "60+")</f>
        <v>26-35</v>
      </c>
    </row>
    <row r="4277" spans="1:42" x14ac:dyDescent="0.3">
      <c r="A4277">
        <v>4276</v>
      </c>
      <c r="B4277" t="s">
        <v>49</v>
      </c>
      <c r="C4277" t="s">
        <v>64</v>
      </c>
      <c r="D4277">
        <v>46</v>
      </c>
      <c r="E4277" t="s">
        <v>104</v>
      </c>
      <c r="F4277" t="s">
        <v>4383</v>
      </c>
      <c r="G4277" t="s">
        <v>5142</v>
      </c>
      <c r="H4277">
        <v>19458799129</v>
      </c>
      <c r="I4277" t="s">
        <v>7146</v>
      </c>
      <c r="J4277" t="s">
        <v>7291</v>
      </c>
      <c r="K4277">
        <v>4595.88</v>
      </c>
      <c r="L4277" s="12" t="s">
        <v>10607</v>
      </c>
      <c r="M4277" s="10" t="s">
        <v>11131</v>
      </c>
      <c r="N4277">
        <v>4276</v>
      </c>
      <c r="O4277">
        <v>44966</v>
      </c>
      <c r="P4277" t="s">
        <v>11404</v>
      </c>
      <c r="Q4277" s="16">
        <v>3585.37</v>
      </c>
      <c r="R4277">
        <v>1010.51</v>
      </c>
      <c r="S4277">
        <v>75</v>
      </c>
      <c r="T4277">
        <v>4276</v>
      </c>
      <c r="U4277">
        <v>9319.51</v>
      </c>
      <c r="V4277" t="s">
        <v>11411</v>
      </c>
      <c r="W4277">
        <v>3.43</v>
      </c>
      <c r="X4277">
        <v>36</v>
      </c>
      <c r="Y4277" t="s">
        <v>11971</v>
      </c>
      <c r="Z4277" t="s">
        <v>12011</v>
      </c>
      <c r="AA4277">
        <v>4276</v>
      </c>
      <c r="AB4277" t="s">
        <v>12015</v>
      </c>
      <c r="AC4277">
        <v>3239.43</v>
      </c>
      <c r="AD4277">
        <v>2584.8200000000002</v>
      </c>
      <c r="AE4277">
        <v>129.24</v>
      </c>
      <c r="AF4277" t="s">
        <v>11122</v>
      </c>
      <c r="AG4277" t="s">
        <v>11234</v>
      </c>
      <c r="AH4277">
        <v>9696</v>
      </c>
      <c r="AI4277">
        <v>4276</v>
      </c>
      <c r="AJ4277" t="s">
        <v>11234</v>
      </c>
      <c r="AK4277" t="s">
        <v>12029</v>
      </c>
      <c r="AL4277" t="s">
        <v>12032</v>
      </c>
      <c r="AM4277" t="s">
        <v>11194</v>
      </c>
      <c r="AN4277">
        <v>1</v>
      </c>
      <c r="AO4277" s="10" t="s">
        <v>12045</v>
      </c>
      <c r="AP4277" t="str" cm="1">
        <f t="array" ref="AP4277">_xlfn.IFS(
  Table1[[#This Row],[Age]]&lt;=25, "18-25",
  Table1[[#This Row],[Age]]&lt;=35, "26-35",
  Table1[[#This Row],[Age]]&lt;=45, "36-45",
  Table1[[#This Row],[Age]]&lt;=60, "46-60",
  TRUE, "60+")</f>
        <v>46-60</v>
      </c>
    </row>
    <row r="4278" spans="1:42" x14ac:dyDescent="0.3">
      <c r="A4278">
        <v>4277</v>
      </c>
      <c r="B4278" t="s">
        <v>6</v>
      </c>
      <c r="C4278" t="s">
        <v>76</v>
      </c>
      <c r="D4278">
        <v>55</v>
      </c>
      <c r="E4278" t="s">
        <v>104</v>
      </c>
      <c r="F4278" t="s">
        <v>4384</v>
      </c>
      <c r="G4278" t="s">
        <v>5133</v>
      </c>
      <c r="H4278">
        <v>19458799130</v>
      </c>
      <c r="I4278" t="s">
        <v>6072</v>
      </c>
      <c r="J4278" t="s">
        <v>7291</v>
      </c>
      <c r="K4278">
        <v>3606.21</v>
      </c>
      <c r="L4278" s="12" t="s">
        <v>10608</v>
      </c>
      <c r="M4278" s="10" t="s">
        <v>11233</v>
      </c>
      <c r="N4278">
        <v>4277</v>
      </c>
      <c r="O4278">
        <v>45017</v>
      </c>
      <c r="P4278" t="s">
        <v>11403</v>
      </c>
      <c r="Q4278" s="16">
        <v>4598.8599999999997</v>
      </c>
      <c r="R4278">
        <v>8205.07</v>
      </c>
      <c r="S4278">
        <v>43</v>
      </c>
      <c r="T4278">
        <v>4277</v>
      </c>
      <c r="U4278">
        <v>15073.76</v>
      </c>
      <c r="V4278" t="s">
        <v>11412</v>
      </c>
      <c r="W4278">
        <v>3.42</v>
      </c>
      <c r="X4278">
        <v>12</v>
      </c>
      <c r="Y4278" t="s">
        <v>11650</v>
      </c>
      <c r="Z4278" t="s">
        <v>12012</v>
      </c>
      <c r="AA4278">
        <v>4277</v>
      </c>
      <c r="AB4278" t="s">
        <v>12017</v>
      </c>
      <c r="AC4278">
        <v>9349.7199999999993</v>
      </c>
      <c r="AD4278">
        <v>1347.36</v>
      </c>
      <c r="AE4278">
        <v>67.37</v>
      </c>
      <c r="AF4278" t="s">
        <v>11125</v>
      </c>
      <c r="AG4278" t="s">
        <v>11055</v>
      </c>
      <c r="AH4278">
        <v>439</v>
      </c>
      <c r="AI4278">
        <v>4277</v>
      </c>
      <c r="AJ4278" t="s">
        <v>11338</v>
      </c>
      <c r="AK4278" t="s">
        <v>12027</v>
      </c>
      <c r="AL4278" t="s">
        <v>12032</v>
      </c>
      <c r="AM4278" t="s">
        <v>11265</v>
      </c>
      <c r="AN4278">
        <v>1</v>
      </c>
      <c r="AO4278" s="10" t="s">
        <v>12037</v>
      </c>
      <c r="AP4278" t="str" cm="1">
        <f t="array" ref="AP4278">_xlfn.IFS(
  Table1[[#This Row],[Age]]&lt;=25, "18-25",
  Table1[[#This Row],[Age]]&lt;=35, "26-35",
  Table1[[#This Row],[Age]]&lt;=45, "36-45",
  Table1[[#This Row],[Age]]&lt;=60, "46-60",
  TRUE, "60+")</f>
        <v>46-60</v>
      </c>
    </row>
    <row r="4279" spans="1:42" x14ac:dyDescent="0.3">
      <c r="A4279">
        <v>4278</v>
      </c>
      <c r="B4279" t="s">
        <v>13</v>
      </c>
      <c r="C4279" t="s">
        <v>62</v>
      </c>
      <c r="D4279">
        <v>66</v>
      </c>
      <c r="E4279" t="s">
        <v>104</v>
      </c>
      <c r="F4279" t="s">
        <v>4385</v>
      </c>
      <c r="G4279" t="s">
        <v>5110</v>
      </c>
      <c r="H4279">
        <v>19458799131</v>
      </c>
      <c r="I4279" t="s">
        <v>5719</v>
      </c>
      <c r="J4279" t="s">
        <v>7291</v>
      </c>
      <c r="K4279">
        <v>6181.62</v>
      </c>
      <c r="L4279" s="12" t="s">
        <v>10609</v>
      </c>
      <c r="M4279" s="10" t="s">
        <v>11206</v>
      </c>
      <c r="N4279">
        <v>4278</v>
      </c>
      <c r="O4279">
        <v>45078</v>
      </c>
      <c r="P4279" t="s">
        <v>11403</v>
      </c>
      <c r="Q4279" s="16">
        <v>926.47</v>
      </c>
      <c r="R4279">
        <v>5255.15</v>
      </c>
      <c r="S4279">
        <v>97</v>
      </c>
      <c r="T4279">
        <v>4278</v>
      </c>
      <c r="U4279">
        <v>22189.54</v>
      </c>
      <c r="V4279" t="s">
        <v>11413</v>
      </c>
      <c r="W4279">
        <v>1.7</v>
      </c>
      <c r="X4279">
        <v>36</v>
      </c>
      <c r="Y4279" t="s">
        <v>7400</v>
      </c>
      <c r="Z4279" t="s">
        <v>12011</v>
      </c>
      <c r="AA4279">
        <v>4278</v>
      </c>
      <c r="AB4279" t="s">
        <v>12017</v>
      </c>
      <c r="AC4279">
        <v>2648.74</v>
      </c>
      <c r="AD4279">
        <v>1994.25</v>
      </c>
      <c r="AE4279">
        <v>99.71</v>
      </c>
      <c r="AF4279" t="s">
        <v>11158</v>
      </c>
      <c r="AG4279" t="s">
        <v>11177</v>
      </c>
      <c r="AH4279">
        <v>5799</v>
      </c>
      <c r="AI4279">
        <v>4278</v>
      </c>
      <c r="AJ4279" t="s">
        <v>11308</v>
      </c>
      <c r="AK4279" t="s">
        <v>12027</v>
      </c>
      <c r="AL4279" t="s">
        <v>12032</v>
      </c>
      <c r="AM4279" t="s">
        <v>11040</v>
      </c>
      <c r="AN4279">
        <v>1</v>
      </c>
      <c r="AO4279" s="10" t="s">
        <v>12043</v>
      </c>
      <c r="AP4279" t="str" cm="1">
        <f t="array" ref="AP4279">_xlfn.IFS(
  Table1[[#This Row],[Age]]&lt;=25, "18-25",
  Table1[[#This Row],[Age]]&lt;=35, "26-35",
  Table1[[#This Row],[Age]]&lt;=45, "36-45",
  Table1[[#This Row],[Age]]&lt;=60, "46-60",
  TRUE, "60+")</f>
        <v>60+</v>
      </c>
    </row>
    <row r="4280" spans="1:42" x14ac:dyDescent="0.3">
      <c r="A4280">
        <v>4279</v>
      </c>
      <c r="B4280" t="s">
        <v>33</v>
      </c>
      <c r="C4280" t="s">
        <v>93</v>
      </c>
      <c r="D4280">
        <v>65</v>
      </c>
      <c r="E4280" t="s">
        <v>104</v>
      </c>
      <c r="F4280" t="s">
        <v>4386</v>
      </c>
      <c r="G4280" t="s">
        <v>5128</v>
      </c>
      <c r="H4280">
        <v>19458799132</v>
      </c>
      <c r="I4280" t="s">
        <v>6447</v>
      </c>
      <c r="J4280" t="s">
        <v>7291</v>
      </c>
      <c r="K4280">
        <v>5407.45</v>
      </c>
      <c r="L4280" s="12" t="s">
        <v>10610</v>
      </c>
      <c r="M4280" s="10" t="s">
        <v>11217</v>
      </c>
      <c r="N4280">
        <v>4279</v>
      </c>
      <c r="O4280">
        <v>45148</v>
      </c>
      <c r="P4280" t="s">
        <v>11402</v>
      </c>
      <c r="Q4280" s="16">
        <v>4674.2700000000004</v>
      </c>
      <c r="R4280">
        <v>10081.719999999999</v>
      </c>
      <c r="S4280">
        <v>92</v>
      </c>
      <c r="T4280">
        <v>4279</v>
      </c>
      <c r="U4280">
        <v>43204.85</v>
      </c>
      <c r="V4280" t="s">
        <v>11413</v>
      </c>
      <c r="W4280">
        <v>6.87</v>
      </c>
      <c r="X4280">
        <v>60</v>
      </c>
      <c r="Y4280" t="s">
        <v>11744</v>
      </c>
      <c r="Z4280" t="s">
        <v>12012</v>
      </c>
      <c r="AA4280">
        <v>4279</v>
      </c>
      <c r="AB4280" t="s">
        <v>12015</v>
      </c>
      <c r="AC4280">
        <v>8057.25</v>
      </c>
      <c r="AD4280">
        <v>436.29</v>
      </c>
      <c r="AE4280">
        <v>21.81</v>
      </c>
      <c r="AF4280" t="s">
        <v>11383</v>
      </c>
      <c r="AG4280" t="s">
        <v>11200</v>
      </c>
      <c r="AH4280">
        <v>2965</v>
      </c>
      <c r="AI4280">
        <v>4279</v>
      </c>
      <c r="AJ4280" t="s">
        <v>11342</v>
      </c>
      <c r="AK4280" t="s">
        <v>12029</v>
      </c>
      <c r="AL4280" t="s">
        <v>12032</v>
      </c>
      <c r="AM4280" t="s">
        <v>11193</v>
      </c>
      <c r="AN4280">
        <v>1</v>
      </c>
      <c r="AO4280" s="10" t="s">
        <v>12041</v>
      </c>
      <c r="AP4280" t="str" cm="1">
        <f t="array" ref="AP4280">_xlfn.IFS(
  Table1[[#This Row],[Age]]&lt;=25, "18-25",
  Table1[[#This Row],[Age]]&lt;=35, "26-35",
  Table1[[#This Row],[Age]]&lt;=45, "36-45",
  Table1[[#This Row],[Age]]&lt;=60, "46-60",
  TRUE, "60+")</f>
        <v>60+</v>
      </c>
    </row>
    <row r="4281" spans="1:42" x14ac:dyDescent="0.3">
      <c r="A4281">
        <v>4280</v>
      </c>
      <c r="B4281" t="s">
        <v>28</v>
      </c>
      <c r="C4281" t="s">
        <v>58</v>
      </c>
      <c r="D4281">
        <v>37</v>
      </c>
      <c r="E4281" t="s">
        <v>106</v>
      </c>
      <c r="F4281" t="s">
        <v>4387</v>
      </c>
      <c r="G4281" t="s">
        <v>5115</v>
      </c>
      <c r="H4281">
        <v>19458799133</v>
      </c>
      <c r="I4281" t="s">
        <v>5575</v>
      </c>
      <c r="J4281" t="s">
        <v>7292</v>
      </c>
      <c r="K4281">
        <v>2401.08</v>
      </c>
      <c r="L4281" s="12" t="s">
        <v>10611</v>
      </c>
      <c r="M4281" s="10" t="s">
        <v>11082</v>
      </c>
      <c r="N4281">
        <v>4280</v>
      </c>
      <c r="O4281">
        <v>45002</v>
      </c>
      <c r="P4281" t="s">
        <v>11402</v>
      </c>
      <c r="Q4281" s="16">
        <v>368.84</v>
      </c>
      <c r="R4281">
        <v>2032.24</v>
      </c>
      <c r="S4281">
        <v>8</v>
      </c>
      <c r="T4281">
        <v>4280</v>
      </c>
      <c r="U4281">
        <v>27288.63</v>
      </c>
      <c r="V4281" t="s">
        <v>11411</v>
      </c>
      <c r="W4281">
        <v>9.2100000000000009</v>
      </c>
      <c r="X4281">
        <v>24</v>
      </c>
      <c r="Y4281" t="s">
        <v>11895</v>
      </c>
      <c r="Z4281" t="s">
        <v>12010</v>
      </c>
      <c r="AA4281">
        <v>4280</v>
      </c>
      <c r="AB4281" t="s">
        <v>12017</v>
      </c>
      <c r="AC4281">
        <v>2323.0500000000002</v>
      </c>
      <c r="AD4281">
        <v>1258.94</v>
      </c>
      <c r="AE4281">
        <v>62.95</v>
      </c>
      <c r="AF4281" t="s">
        <v>11212</v>
      </c>
      <c r="AG4281" t="s">
        <v>11081</v>
      </c>
      <c r="AH4281">
        <v>7867</v>
      </c>
      <c r="AI4281">
        <v>4280</v>
      </c>
      <c r="AJ4281" t="s">
        <v>11366</v>
      </c>
      <c r="AK4281" t="s">
        <v>12027</v>
      </c>
      <c r="AL4281" t="s">
        <v>12031</v>
      </c>
      <c r="AM4281" t="s">
        <v>11303</v>
      </c>
      <c r="AN4281">
        <v>-1</v>
      </c>
      <c r="AO4281" s="10" t="s">
        <v>12047</v>
      </c>
      <c r="AP4281" t="str" cm="1">
        <f t="array" ref="AP4281">_xlfn.IFS(
  Table1[[#This Row],[Age]]&lt;=25, "18-25",
  Table1[[#This Row],[Age]]&lt;=35, "26-35",
  Table1[[#This Row],[Age]]&lt;=45, "36-45",
  Table1[[#This Row],[Age]]&lt;=60, "46-60",
  TRUE, "60+")</f>
        <v>36-45</v>
      </c>
    </row>
    <row r="4282" spans="1:42" x14ac:dyDescent="0.3">
      <c r="A4282">
        <v>4281</v>
      </c>
      <c r="B4282" t="s">
        <v>43</v>
      </c>
      <c r="C4282" t="s">
        <v>74</v>
      </c>
      <c r="D4282">
        <v>38</v>
      </c>
      <c r="E4282" t="s">
        <v>104</v>
      </c>
      <c r="F4282" t="s">
        <v>4388</v>
      </c>
      <c r="G4282" t="s">
        <v>5118</v>
      </c>
      <c r="H4282">
        <v>19458799134</v>
      </c>
      <c r="I4282" t="s">
        <v>6780</v>
      </c>
      <c r="J4282" t="s">
        <v>7292</v>
      </c>
      <c r="K4282">
        <v>3428.79</v>
      </c>
      <c r="L4282" s="12" t="s">
        <v>10612</v>
      </c>
      <c r="M4282" s="10" t="s">
        <v>11136</v>
      </c>
      <c r="N4282">
        <v>4281</v>
      </c>
      <c r="O4282">
        <v>45161</v>
      </c>
      <c r="P4282" t="s">
        <v>11404</v>
      </c>
      <c r="Q4282" s="16">
        <v>2766.8</v>
      </c>
      <c r="R4282">
        <v>661.99</v>
      </c>
      <c r="S4282">
        <v>20</v>
      </c>
      <c r="T4282">
        <v>4281</v>
      </c>
      <c r="U4282">
        <v>24126.400000000001</v>
      </c>
      <c r="V4282" t="s">
        <v>11413</v>
      </c>
      <c r="W4282">
        <v>7.17</v>
      </c>
      <c r="X4282">
        <v>48</v>
      </c>
      <c r="Y4282" t="s">
        <v>11792</v>
      </c>
      <c r="Z4282" t="s">
        <v>12010</v>
      </c>
      <c r="AA4282">
        <v>4281</v>
      </c>
      <c r="AB4282" t="s">
        <v>12015</v>
      </c>
      <c r="AC4282">
        <v>7672.95</v>
      </c>
      <c r="AD4282">
        <v>1699.99</v>
      </c>
      <c r="AE4282">
        <v>85</v>
      </c>
      <c r="AF4282" t="s">
        <v>11231</v>
      </c>
      <c r="AG4282" t="s">
        <v>11250</v>
      </c>
      <c r="AH4282">
        <v>7587</v>
      </c>
      <c r="AI4282">
        <v>4281</v>
      </c>
      <c r="AJ4282" t="s">
        <v>11074</v>
      </c>
      <c r="AK4282" t="s">
        <v>12029</v>
      </c>
      <c r="AL4282" t="s">
        <v>12031</v>
      </c>
      <c r="AM4282" t="s">
        <v>11130</v>
      </c>
      <c r="AN4282">
        <v>1</v>
      </c>
      <c r="AO4282" s="10" t="s">
        <v>12041</v>
      </c>
      <c r="AP4282" t="str" cm="1">
        <f t="array" ref="AP4282">_xlfn.IFS(
  Table1[[#This Row],[Age]]&lt;=25, "18-25",
  Table1[[#This Row],[Age]]&lt;=35, "26-35",
  Table1[[#This Row],[Age]]&lt;=45, "36-45",
  Table1[[#This Row],[Age]]&lt;=60, "46-60",
  TRUE, "60+")</f>
        <v>36-45</v>
      </c>
    </row>
    <row r="4283" spans="1:42" x14ac:dyDescent="0.3">
      <c r="A4283">
        <v>4282</v>
      </c>
      <c r="B4283" t="s">
        <v>26</v>
      </c>
      <c r="C4283" t="s">
        <v>97</v>
      </c>
      <c r="D4283">
        <v>45</v>
      </c>
      <c r="E4283" t="s">
        <v>106</v>
      </c>
      <c r="F4283" t="s">
        <v>4389</v>
      </c>
      <c r="G4283" t="s">
        <v>5148</v>
      </c>
      <c r="H4283">
        <v>19458799135</v>
      </c>
      <c r="I4283" t="s">
        <v>7129</v>
      </c>
      <c r="J4283" t="s">
        <v>7291</v>
      </c>
      <c r="K4283">
        <v>440.33</v>
      </c>
      <c r="L4283" s="12" t="s">
        <v>10613</v>
      </c>
      <c r="M4283" s="10" t="s">
        <v>11256</v>
      </c>
      <c r="N4283">
        <v>4282</v>
      </c>
      <c r="O4283">
        <v>45067</v>
      </c>
      <c r="P4283" t="s">
        <v>11403</v>
      </c>
      <c r="Q4283" s="16">
        <v>586.64</v>
      </c>
      <c r="R4283">
        <v>-146.31</v>
      </c>
      <c r="S4283">
        <v>82</v>
      </c>
      <c r="T4283">
        <v>4282</v>
      </c>
      <c r="U4283">
        <v>10371.629999999999</v>
      </c>
      <c r="V4283" t="s">
        <v>11411</v>
      </c>
      <c r="W4283">
        <v>6.11</v>
      </c>
      <c r="X4283">
        <v>60</v>
      </c>
      <c r="Y4283" t="s">
        <v>11960</v>
      </c>
      <c r="Z4283" t="s">
        <v>12012</v>
      </c>
      <c r="AA4283">
        <v>4282</v>
      </c>
      <c r="AB4283" t="s">
        <v>12016</v>
      </c>
      <c r="AC4283">
        <v>7109.48</v>
      </c>
      <c r="AD4283">
        <v>4201.91</v>
      </c>
      <c r="AE4283">
        <v>210.1</v>
      </c>
      <c r="AF4283" t="s">
        <v>11292</v>
      </c>
      <c r="AG4283" t="s">
        <v>11350</v>
      </c>
      <c r="AH4283">
        <v>4337</v>
      </c>
      <c r="AI4283">
        <v>4282</v>
      </c>
      <c r="AJ4283" t="s">
        <v>11316</v>
      </c>
      <c r="AK4283" t="s">
        <v>12029</v>
      </c>
      <c r="AL4283" t="s">
        <v>12032</v>
      </c>
      <c r="AM4283" t="s">
        <v>11068</v>
      </c>
      <c r="AN4283">
        <v>1</v>
      </c>
      <c r="AO4283" s="10" t="s">
        <v>12046</v>
      </c>
      <c r="AP4283" t="str" cm="1">
        <f t="array" ref="AP4283">_xlfn.IFS(
  Table1[[#This Row],[Age]]&lt;=25, "18-25",
  Table1[[#This Row],[Age]]&lt;=35, "26-35",
  Table1[[#This Row],[Age]]&lt;=45, "36-45",
  Table1[[#This Row],[Age]]&lt;=60, "46-60",
  TRUE, "60+")</f>
        <v>36-45</v>
      </c>
    </row>
    <row r="4284" spans="1:42" x14ac:dyDescent="0.3">
      <c r="A4284">
        <v>4283</v>
      </c>
      <c r="B4284" t="s">
        <v>10</v>
      </c>
      <c r="C4284" t="s">
        <v>75</v>
      </c>
      <c r="D4284">
        <v>67</v>
      </c>
      <c r="E4284" t="s">
        <v>104</v>
      </c>
      <c r="F4284" t="s">
        <v>4390</v>
      </c>
      <c r="G4284" t="s">
        <v>5109</v>
      </c>
      <c r="H4284">
        <v>19458799136</v>
      </c>
      <c r="I4284" t="s">
        <v>6129</v>
      </c>
      <c r="J4284" t="s">
        <v>7292</v>
      </c>
      <c r="K4284">
        <v>2016.48</v>
      </c>
      <c r="L4284" s="12" t="s">
        <v>10614</v>
      </c>
      <c r="M4284" s="10" t="s">
        <v>11378</v>
      </c>
      <c r="N4284">
        <v>4283</v>
      </c>
      <c r="O4284">
        <v>45016</v>
      </c>
      <c r="P4284" t="s">
        <v>11403</v>
      </c>
      <c r="Q4284" s="16">
        <v>4446.63</v>
      </c>
      <c r="R4284">
        <v>-2430.15</v>
      </c>
      <c r="S4284">
        <v>71</v>
      </c>
      <c r="T4284">
        <v>4283</v>
      </c>
      <c r="U4284">
        <v>48003.87</v>
      </c>
      <c r="V4284" t="s">
        <v>11411</v>
      </c>
      <c r="W4284">
        <v>7.41</v>
      </c>
      <c r="X4284">
        <v>24</v>
      </c>
      <c r="Y4284" t="s">
        <v>11912</v>
      </c>
      <c r="Z4284" t="s">
        <v>12011</v>
      </c>
      <c r="AA4284">
        <v>4283</v>
      </c>
      <c r="AB4284" t="s">
        <v>12015</v>
      </c>
      <c r="AC4284">
        <v>9929.85</v>
      </c>
      <c r="AD4284">
        <v>462.86</v>
      </c>
      <c r="AE4284">
        <v>23.14</v>
      </c>
      <c r="AF4284" t="s">
        <v>11262</v>
      </c>
      <c r="AG4284" t="s">
        <v>11307</v>
      </c>
      <c r="AH4284">
        <v>8789</v>
      </c>
      <c r="AI4284">
        <v>4283</v>
      </c>
      <c r="AJ4284" t="s">
        <v>11178</v>
      </c>
      <c r="AK4284" t="s">
        <v>12028</v>
      </c>
      <c r="AL4284" t="s">
        <v>12032</v>
      </c>
      <c r="AM4284" t="s">
        <v>11221</v>
      </c>
      <c r="AN4284">
        <v>1</v>
      </c>
      <c r="AO4284" s="10" t="s">
        <v>12047</v>
      </c>
      <c r="AP4284" t="str" cm="1">
        <f t="array" ref="AP4284">_xlfn.IFS(
  Table1[[#This Row],[Age]]&lt;=25, "18-25",
  Table1[[#This Row],[Age]]&lt;=35, "26-35",
  Table1[[#This Row],[Age]]&lt;=45, "36-45",
  Table1[[#This Row],[Age]]&lt;=60, "46-60",
  TRUE, "60+")</f>
        <v>60+</v>
      </c>
    </row>
    <row r="4285" spans="1:42" x14ac:dyDescent="0.3">
      <c r="A4285">
        <v>4284</v>
      </c>
      <c r="B4285" t="s">
        <v>5</v>
      </c>
      <c r="C4285" t="s">
        <v>100</v>
      </c>
      <c r="D4285">
        <v>50</v>
      </c>
      <c r="E4285" t="s">
        <v>105</v>
      </c>
      <c r="F4285" t="s">
        <v>4391</v>
      </c>
      <c r="G4285" t="s">
        <v>5128</v>
      </c>
      <c r="H4285">
        <v>19458799137</v>
      </c>
      <c r="I4285" t="s">
        <v>7173</v>
      </c>
      <c r="J4285" t="s">
        <v>7292</v>
      </c>
      <c r="K4285">
        <v>3424.75</v>
      </c>
      <c r="L4285" s="12" t="s">
        <v>10615</v>
      </c>
      <c r="M4285" s="10" t="s">
        <v>11125</v>
      </c>
      <c r="N4285">
        <v>4284</v>
      </c>
      <c r="O4285">
        <v>44991</v>
      </c>
      <c r="P4285" t="s">
        <v>11403</v>
      </c>
      <c r="Q4285" s="16">
        <v>525.16999999999996</v>
      </c>
      <c r="R4285">
        <v>3949.92</v>
      </c>
      <c r="S4285">
        <v>61</v>
      </c>
      <c r="T4285">
        <v>4284</v>
      </c>
      <c r="U4285">
        <v>45517.279999999999</v>
      </c>
      <c r="V4285" t="s">
        <v>11411</v>
      </c>
      <c r="W4285">
        <v>9.6999999999999993</v>
      </c>
      <c r="X4285">
        <v>60</v>
      </c>
      <c r="Y4285" t="s">
        <v>11796</v>
      </c>
      <c r="Z4285" t="s">
        <v>12011</v>
      </c>
      <c r="AA4285">
        <v>4284</v>
      </c>
      <c r="AB4285" t="s">
        <v>12016</v>
      </c>
      <c r="AC4285">
        <v>2383.62</v>
      </c>
      <c r="AD4285">
        <v>2049.81</v>
      </c>
      <c r="AE4285">
        <v>102.49</v>
      </c>
      <c r="AF4285" t="s">
        <v>11150</v>
      </c>
      <c r="AG4285" t="s">
        <v>11041</v>
      </c>
      <c r="AH4285">
        <v>1272</v>
      </c>
      <c r="AI4285">
        <v>4284</v>
      </c>
      <c r="AJ4285" t="s">
        <v>11382</v>
      </c>
      <c r="AK4285" t="s">
        <v>12027</v>
      </c>
      <c r="AL4285" t="s">
        <v>12031</v>
      </c>
      <c r="AM4285" t="s">
        <v>11301</v>
      </c>
      <c r="AN4285">
        <v>1</v>
      </c>
      <c r="AO4285" s="10" t="s">
        <v>12047</v>
      </c>
      <c r="AP4285" t="str" cm="1">
        <f t="array" ref="AP4285">_xlfn.IFS(
  Table1[[#This Row],[Age]]&lt;=25, "18-25",
  Table1[[#This Row],[Age]]&lt;=35, "26-35",
  Table1[[#This Row],[Age]]&lt;=45, "36-45",
  Table1[[#This Row],[Age]]&lt;=60, "46-60",
  TRUE, "60+")</f>
        <v>46-60</v>
      </c>
    </row>
    <row r="4286" spans="1:42" x14ac:dyDescent="0.3">
      <c r="A4286">
        <v>4285</v>
      </c>
      <c r="B4286" t="s">
        <v>47</v>
      </c>
      <c r="C4286" t="s">
        <v>57</v>
      </c>
      <c r="D4286">
        <v>67</v>
      </c>
      <c r="E4286" t="s">
        <v>104</v>
      </c>
      <c r="F4286" t="s">
        <v>4392</v>
      </c>
      <c r="G4286" t="s">
        <v>5147</v>
      </c>
      <c r="H4286">
        <v>19458799138</v>
      </c>
      <c r="I4286" t="s">
        <v>6176</v>
      </c>
      <c r="J4286" t="s">
        <v>7291</v>
      </c>
      <c r="K4286">
        <v>9724</v>
      </c>
      <c r="L4286" s="12" t="s">
        <v>7531</v>
      </c>
      <c r="M4286" s="10" t="s">
        <v>11100</v>
      </c>
      <c r="N4286">
        <v>4285</v>
      </c>
      <c r="O4286">
        <v>45081</v>
      </c>
      <c r="P4286" t="s">
        <v>11402</v>
      </c>
      <c r="Q4286" s="16">
        <v>1262.76</v>
      </c>
      <c r="R4286">
        <v>8461.24</v>
      </c>
      <c r="S4286">
        <v>44</v>
      </c>
      <c r="T4286">
        <v>4285</v>
      </c>
      <c r="U4286">
        <v>40987.78</v>
      </c>
      <c r="V4286" t="s">
        <v>11413</v>
      </c>
      <c r="W4286">
        <v>4.03</v>
      </c>
      <c r="X4286">
        <v>24</v>
      </c>
      <c r="Y4286" t="s">
        <v>11972</v>
      </c>
      <c r="Z4286" t="s">
        <v>12011</v>
      </c>
      <c r="AA4286">
        <v>4285</v>
      </c>
      <c r="AB4286" t="s">
        <v>12015</v>
      </c>
      <c r="AC4286">
        <v>3483.82</v>
      </c>
      <c r="AD4286">
        <v>2559.35</v>
      </c>
      <c r="AE4286">
        <v>127.97</v>
      </c>
      <c r="AF4286" t="s">
        <v>11145</v>
      </c>
      <c r="AG4286" t="s">
        <v>11122</v>
      </c>
      <c r="AH4286">
        <v>4184</v>
      </c>
      <c r="AI4286">
        <v>4285</v>
      </c>
      <c r="AJ4286" t="s">
        <v>11298</v>
      </c>
      <c r="AK4286" t="s">
        <v>12028</v>
      </c>
      <c r="AL4286" t="s">
        <v>12032</v>
      </c>
      <c r="AM4286" t="s">
        <v>11325</v>
      </c>
      <c r="AN4286">
        <v>1</v>
      </c>
      <c r="AO4286" s="10" t="s">
        <v>12043</v>
      </c>
      <c r="AP4286" t="str" cm="1">
        <f t="array" ref="AP4286">_xlfn.IFS(
  Table1[[#This Row],[Age]]&lt;=25, "18-25",
  Table1[[#This Row],[Age]]&lt;=35, "26-35",
  Table1[[#This Row],[Age]]&lt;=45, "36-45",
  Table1[[#This Row],[Age]]&lt;=60, "46-60",
  TRUE, "60+")</f>
        <v>60+</v>
      </c>
    </row>
    <row r="4287" spans="1:42" x14ac:dyDescent="0.3">
      <c r="A4287">
        <v>4286</v>
      </c>
      <c r="B4287" t="s">
        <v>23</v>
      </c>
      <c r="C4287" t="s">
        <v>55</v>
      </c>
      <c r="D4287">
        <v>57</v>
      </c>
      <c r="E4287" t="s">
        <v>106</v>
      </c>
      <c r="F4287" t="s">
        <v>4393</v>
      </c>
      <c r="G4287" t="s">
        <v>5131</v>
      </c>
      <c r="H4287">
        <v>19458799139</v>
      </c>
      <c r="I4287" t="s">
        <v>6765</v>
      </c>
      <c r="J4287" t="s">
        <v>7292</v>
      </c>
      <c r="K4287">
        <v>5318.18</v>
      </c>
      <c r="L4287" s="12" t="s">
        <v>8065</v>
      </c>
      <c r="M4287" s="10" t="s">
        <v>11220</v>
      </c>
      <c r="N4287">
        <v>4286</v>
      </c>
      <c r="O4287">
        <v>45141</v>
      </c>
      <c r="P4287" t="s">
        <v>11402</v>
      </c>
      <c r="Q4287" s="16">
        <v>4031.61</v>
      </c>
      <c r="R4287">
        <v>1286.57</v>
      </c>
      <c r="S4287">
        <v>97</v>
      </c>
      <c r="T4287">
        <v>4286</v>
      </c>
      <c r="U4287">
        <v>16834.41</v>
      </c>
      <c r="V4287" t="s">
        <v>11412</v>
      </c>
      <c r="W4287">
        <v>4.88</v>
      </c>
      <c r="X4287">
        <v>36</v>
      </c>
      <c r="Y4287" t="s">
        <v>8143</v>
      </c>
      <c r="Z4287" t="s">
        <v>12011</v>
      </c>
      <c r="AA4287">
        <v>4286</v>
      </c>
      <c r="AB4287" t="s">
        <v>12016</v>
      </c>
      <c r="AC4287">
        <v>8584.07</v>
      </c>
      <c r="AD4287">
        <v>4787.82</v>
      </c>
      <c r="AE4287">
        <v>239.39</v>
      </c>
      <c r="AF4287" t="s">
        <v>11080</v>
      </c>
      <c r="AG4287" t="s">
        <v>11245</v>
      </c>
      <c r="AH4287">
        <v>6363</v>
      </c>
      <c r="AI4287">
        <v>4286</v>
      </c>
      <c r="AJ4287" t="s">
        <v>11379</v>
      </c>
      <c r="AK4287" t="s">
        <v>12029</v>
      </c>
      <c r="AL4287" t="s">
        <v>12032</v>
      </c>
      <c r="AM4287" t="s">
        <v>11250</v>
      </c>
      <c r="AN4287">
        <v>1</v>
      </c>
      <c r="AO4287" s="10" t="s">
        <v>12041</v>
      </c>
      <c r="AP4287" t="str" cm="1">
        <f t="array" ref="AP4287">_xlfn.IFS(
  Table1[[#This Row],[Age]]&lt;=25, "18-25",
  Table1[[#This Row],[Age]]&lt;=35, "26-35",
  Table1[[#This Row],[Age]]&lt;=45, "36-45",
  Table1[[#This Row],[Age]]&lt;=60, "46-60",
  TRUE, "60+")</f>
        <v>46-60</v>
      </c>
    </row>
    <row r="4288" spans="1:42" x14ac:dyDescent="0.3">
      <c r="A4288">
        <v>4287</v>
      </c>
      <c r="B4288" t="s">
        <v>28</v>
      </c>
      <c r="C4288" t="s">
        <v>92</v>
      </c>
      <c r="D4288">
        <v>43</v>
      </c>
      <c r="E4288" t="s">
        <v>105</v>
      </c>
      <c r="F4288" t="s">
        <v>4394</v>
      </c>
      <c r="G4288" t="s">
        <v>5140</v>
      </c>
      <c r="H4288">
        <v>19458799140</v>
      </c>
      <c r="I4288" t="s">
        <v>6619</v>
      </c>
      <c r="J4288" t="s">
        <v>7292</v>
      </c>
      <c r="K4288">
        <v>7037.88</v>
      </c>
      <c r="L4288" s="12" t="s">
        <v>8598</v>
      </c>
      <c r="M4288" s="10" t="s">
        <v>11174</v>
      </c>
      <c r="N4288">
        <v>4287</v>
      </c>
      <c r="O4288">
        <v>45288</v>
      </c>
      <c r="P4288" t="s">
        <v>11403</v>
      </c>
      <c r="Q4288" s="16">
        <v>3445.55</v>
      </c>
      <c r="R4288">
        <v>10483.43</v>
      </c>
      <c r="S4288">
        <v>51</v>
      </c>
      <c r="T4288">
        <v>4287</v>
      </c>
      <c r="U4288">
        <v>28519.75</v>
      </c>
      <c r="V4288" t="s">
        <v>11411</v>
      </c>
      <c r="W4288">
        <v>3.58</v>
      </c>
      <c r="X4288">
        <v>48</v>
      </c>
      <c r="Y4288" t="s">
        <v>9987</v>
      </c>
      <c r="Z4288" t="s">
        <v>12012</v>
      </c>
      <c r="AA4288">
        <v>4287</v>
      </c>
      <c r="AB4288" t="s">
        <v>12016</v>
      </c>
      <c r="AC4288">
        <v>6013.52</v>
      </c>
      <c r="AD4288">
        <v>1874.57</v>
      </c>
      <c r="AE4288">
        <v>93.73</v>
      </c>
      <c r="AF4288" t="s">
        <v>11257</v>
      </c>
      <c r="AG4288" t="s">
        <v>11287</v>
      </c>
      <c r="AH4288">
        <v>8737</v>
      </c>
      <c r="AI4288">
        <v>4287</v>
      </c>
      <c r="AJ4288" t="s">
        <v>11167</v>
      </c>
      <c r="AK4288" t="s">
        <v>12028</v>
      </c>
      <c r="AL4288" t="s">
        <v>12032</v>
      </c>
      <c r="AM4288" t="s">
        <v>11340</v>
      </c>
      <c r="AN4288">
        <v>1</v>
      </c>
      <c r="AO4288" s="10" t="s">
        <v>12036</v>
      </c>
      <c r="AP4288" t="str" cm="1">
        <f t="array" ref="AP4288">_xlfn.IFS(
  Table1[[#This Row],[Age]]&lt;=25, "18-25",
  Table1[[#This Row],[Age]]&lt;=35, "26-35",
  Table1[[#This Row],[Age]]&lt;=45, "36-45",
  Table1[[#This Row],[Age]]&lt;=60, "46-60",
  TRUE, "60+")</f>
        <v>36-45</v>
      </c>
    </row>
    <row r="4289" spans="1:42" x14ac:dyDescent="0.3">
      <c r="A4289">
        <v>4288</v>
      </c>
      <c r="B4289" t="s">
        <v>19</v>
      </c>
      <c r="C4289" t="s">
        <v>98</v>
      </c>
      <c r="D4289">
        <v>27</v>
      </c>
      <c r="E4289" t="s">
        <v>105</v>
      </c>
      <c r="F4289" t="s">
        <v>4395</v>
      </c>
      <c r="G4289" t="s">
        <v>5120</v>
      </c>
      <c r="H4289">
        <v>19458799141</v>
      </c>
      <c r="I4289" t="s">
        <v>7158</v>
      </c>
      <c r="J4289" t="s">
        <v>7292</v>
      </c>
      <c r="K4289">
        <v>6768.64</v>
      </c>
      <c r="L4289" s="12" t="s">
        <v>10616</v>
      </c>
      <c r="M4289" s="10" t="s">
        <v>11183</v>
      </c>
      <c r="N4289">
        <v>4288</v>
      </c>
      <c r="O4289">
        <v>45284</v>
      </c>
      <c r="P4289" t="s">
        <v>11402</v>
      </c>
      <c r="Q4289" s="16">
        <v>1946.76</v>
      </c>
      <c r="R4289">
        <v>4821.88</v>
      </c>
      <c r="S4289">
        <v>58</v>
      </c>
      <c r="T4289">
        <v>4288</v>
      </c>
      <c r="U4289">
        <v>20053.5</v>
      </c>
      <c r="V4289" t="s">
        <v>11411</v>
      </c>
      <c r="W4289">
        <v>1.1499999999999999</v>
      </c>
      <c r="X4289">
        <v>36</v>
      </c>
      <c r="Y4289" t="s">
        <v>8691</v>
      </c>
      <c r="Z4289" t="s">
        <v>12012</v>
      </c>
      <c r="AA4289">
        <v>4288</v>
      </c>
      <c r="AB4289" t="s">
        <v>12016</v>
      </c>
      <c r="AC4289">
        <v>3965.94</v>
      </c>
      <c r="AD4289">
        <v>4900.9799999999996</v>
      </c>
      <c r="AE4289">
        <v>245.05</v>
      </c>
      <c r="AF4289" t="s">
        <v>11354</v>
      </c>
      <c r="AG4289" t="s">
        <v>11145</v>
      </c>
      <c r="AH4289">
        <v>6810</v>
      </c>
      <c r="AI4289">
        <v>4288</v>
      </c>
      <c r="AJ4289" t="s">
        <v>11116</v>
      </c>
      <c r="AK4289" t="s">
        <v>12028</v>
      </c>
      <c r="AL4289" t="s">
        <v>12031</v>
      </c>
      <c r="AM4289" t="s">
        <v>11044</v>
      </c>
      <c r="AN4289">
        <v>1</v>
      </c>
      <c r="AO4289" s="10" t="s">
        <v>12036</v>
      </c>
      <c r="AP4289" t="str" cm="1">
        <f t="array" ref="AP4289">_xlfn.IFS(
  Table1[[#This Row],[Age]]&lt;=25, "18-25",
  Table1[[#This Row],[Age]]&lt;=35, "26-35",
  Table1[[#This Row],[Age]]&lt;=45, "36-45",
  Table1[[#This Row],[Age]]&lt;=60, "46-60",
  TRUE, "60+")</f>
        <v>26-35</v>
      </c>
    </row>
    <row r="4290" spans="1:42" x14ac:dyDescent="0.3">
      <c r="A4290">
        <v>4289</v>
      </c>
      <c r="B4290" t="s">
        <v>11</v>
      </c>
      <c r="C4290" t="s">
        <v>99</v>
      </c>
      <c r="D4290">
        <v>51</v>
      </c>
      <c r="E4290" t="s">
        <v>106</v>
      </c>
      <c r="F4290" t="s">
        <v>4396</v>
      </c>
      <c r="G4290" t="s">
        <v>5146</v>
      </c>
      <c r="H4290">
        <v>19458799142</v>
      </c>
      <c r="I4290" t="s">
        <v>6362</v>
      </c>
      <c r="J4290" t="s">
        <v>7292</v>
      </c>
      <c r="K4290">
        <v>9810.7900000000009</v>
      </c>
      <c r="L4290" s="12" t="s">
        <v>10617</v>
      </c>
      <c r="M4290" s="10" t="s">
        <v>11390</v>
      </c>
      <c r="N4290">
        <v>4289</v>
      </c>
      <c r="O4290">
        <v>45065</v>
      </c>
      <c r="P4290" t="s">
        <v>11404</v>
      </c>
      <c r="Q4290" s="16">
        <v>4185.4799999999996</v>
      </c>
      <c r="R4290">
        <v>5625.31</v>
      </c>
      <c r="S4290">
        <v>75</v>
      </c>
      <c r="T4290">
        <v>4289</v>
      </c>
      <c r="U4290">
        <v>20742.79</v>
      </c>
      <c r="V4290" t="s">
        <v>11412</v>
      </c>
      <c r="W4290">
        <v>4.13</v>
      </c>
      <c r="X4290">
        <v>48</v>
      </c>
      <c r="Y4290" t="s">
        <v>11651</v>
      </c>
      <c r="Z4290" t="s">
        <v>12010</v>
      </c>
      <c r="AA4290">
        <v>4289</v>
      </c>
      <c r="AB4290" t="s">
        <v>12017</v>
      </c>
      <c r="AC4290">
        <v>2354.41</v>
      </c>
      <c r="AD4290">
        <v>2489.9499999999998</v>
      </c>
      <c r="AE4290">
        <v>124.5</v>
      </c>
      <c r="AF4290" t="s">
        <v>11368</v>
      </c>
      <c r="AG4290" t="s">
        <v>11398</v>
      </c>
      <c r="AH4290">
        <v>5440</v>
      </c>
      <c r="AI4290">
        <v>4289</v>
      </c>
      <c r="AJ4290" t="s">
        <v>11069</v>
      </c>
      <c r="AK4290" t="s">
        <v>12027</v>
      </c>
      <c r="AL4290" t="s">
        <v>12031</v>
      </c>
      <c r="AM4290" t="s">
        <v>11197</v>
      </c>
      <c r="AN4290">
        <v>1</v>
      </c>
      <c r="AO4290" s="10" t="s">
        <v>12046</v>
      </c>
      <c r="AP4290" t="str" cm="1">
        <f t="array" ref="AP4290">_xlfn.IFS(
  Table1[[#This Row],[Age]]&lt;=25, "18-25",
  Table1[[#This Row],[Age]]&lt;=35, "26-35",
  Table1[[#This Row],[Age]]&lt;=45, "36-45",
  Table1[[#This Row],[Age]]&lt;=60, "46-60",
  TRUE, "60+")</f>
        <v>46-60</v>
      </c>
    </row>
    <row r="4291" spans="1:42" x14ac:dyDescent="0.3">
      <c r="A4291">
        <v>4290</v>
      </c>
      <c r="B4291" t="s">
        <v>28</v>
      </c>
      <c r="C4291" t="s">
        <v>57</v>
      </c>
      <c r="D4291">
        <v>26</v>
      </c>
      <c r="E4291" t="s">
        <v>105</v>
      </c>
      <c r="F4291" t="s">
        <v>4397</v>
      </c>
      <c r="G4291" t="s">
        <v>5119</v>
      </c>
      <c r="H4291">
        <v>19458799143</v>
      </c>
      <c r="I4291" t="s">
        <v>7174</v>
      </c>
      <c r="J4291" t="s">
        <v>7291</v>
      </c>
      <c r="K4291">
        <v>5601.09</v>
      </c>
      <c r="L4291" s="12" t="s">
        <v>8338</v>
      </c>
      <c r="M4291" s="10" t="s">
        <v>11250</v>
      </c>
      <c r="N4291">
        <v>4290</v>
      </c>
      <c r="O4291">
        <v>45157</v>
      </c>
      <c r="P4291" t="s">
        <v>11403</v>
      </c>
      <c r="Q4291" s="16">
        <v>3182.14</v>
      </c>
      <c r="R4291">
        <v>8783.23</v>
      </c>
      <c r="S4291">
        <v>30</v>
      </c>
      <c r="T4291">
        <v>4290</v>
      </c>
      <c r="U4291">
        <v>4534.4399999999996</v>
      </c>
      <c r="V4291" t="s">
        <v>11411</v>
      </c>
      <c r="W4291">
        <v>1.64</v>
      </c>
      <c r="X4291">
        <v>24</v>
      </c>
      <c r="Y4291" t="s">
        <v>8733</v>
      </c>
      <c r="Z4291" t="s">
        <v>12012</v>
      </c>
      <c r="AA4291">
        <v>4290</v>
      </c>
      <c r="AB4291" t="s">
        <v>12017</v>
      </c>
      <c r="AC4291">
        <v>6017.69</v>
      </c>
      <c r="AD4291">
        <v>3555.5</v>
      </c>
      <c r="AE4291">
        <v>177.78</v>
      </c>
      <c r="AF4291" t="s">
        <v>11061</v>
      </c>
      <c r="AG4291" t="s">
        <v>11275</v>
      </c>
      <c r="AH4291">
        <v>284</v>
      </c>
      <c r="AI4291">
        <v>4290</v>
      </c>
      <c r="AJ4291" t="s">
        <v>11157</v>
      </c>
      <c r="AK4291" t="s">
        <v>12027</v>
      </c>
      <c r="AL4291" t="s">
        <v>12032</v>
      </c>
      <c r="AM4291" t="s">
        <v>11203</v>
      </c>
      <c r="AN4291">
        <v>1</v>
      </c>
      <c r="AO4291" s="10" t="s">
        <v>12041</v>
      </c>
      <c r="AP4291" t="str" cm="1">
        <f t="array" ref="AP4291">_xlfn.IFS(
  Table1[[#This Row],[Age]]&lt;=25, "18-25",
  Table1[[#This Row],[Age]]&lt;=35, "26-35",
  Table1[[#This Row],[Age]]&lt;=45, "36-45",
  Table1[[#This Row],[Age]]&lt;=60, "46-60",
  TRUE, "60+")</f>
        <v>26-35</v>
      </c>
    </row>
    <row r="4292" spans="1:42" x14ac:dyDescent="0.3">
      <c r="A4292">
        <v>4291</v>
      </c>
      <c r="B4292" t="s">
        <v>43</v>
      </c>
      <c r="C4292" t="s">
        <v>76</v>
      </c>
      <c r="D4292">
        <v>53</v>
      </c>
      <c r="E4292" t="s">
        <v>106</v>
      </c>
      <c r="F4292" t="s">
        <v>4398</v>
      </c>
      <c r="G4292" t="s">
        <v>5111</v>
      </c>
      <c r="H4292">
        <v>19458799144</v>
      </c>
      <c r="I4292" t="s">
        <v>5982</v>
      </c>
      <c r="J4292" t="s">
        <v>7292</v>
      </c>
      <c r="K4292">
        <v>5896.39</v>
      </c>
      <c r="L4292" s="12" t="s">
        <v>10618</v>
      </c>
      <c r="M4292" s="10" t="s">
        <v>11257</v>
      </c>
      <c r="N4292">
        <v>4291</v>
      </c>
      <c r="O4292">
        <v>44968</v>
      </c>
      <c r="P4292" t="s">
        <v>11403</v>
      </c>
      <c r="Q4292" s="16">
        <v>1306.29</v>
      </c>
      <c r="R4292">
        <v>4590.1000000000004</v>
      </c>
      <c r="S4292">
        <v>99</v>
      </c>
      <c r="T4292">
        <v>4291</v>
      </c>
      <c r="U4292">
        <v>7862.18</v>
      </c>
      <c r="V4292" t="s">
        <v>11412</v>
      </c>
      <c r="W4292">
        <v>8.73</v>
      </c>
      <c r="X4292">
        <v>12</v>
      </c>
      <c r="Y4292" t="s">
        <v>8313</v>
      </c>
      <c r="Z4292" t="s">
        <v>12010</v>
      </c>
      <c r="AA4292">
        <v>4291</v>
      </c>
      <c r="AB4292" t="s">
        <v>12017</v>
      </c>
      <c r="AC4292">
        <v>5343.58</v>
      </c>
      <c r="AD4292">
        <v>461.15</v>
      </c>
      <c r="AE4292">
        <v>23.06</v>
      </c>
      <c r="AF4292" t="s">
        <v>11168</v>
      </c>
      <c r="AG4292" t="s">
        <v>11041</v>
      </c>
      <c r="AH4292">
        <v>9759</v>
      </c>
      <c r="AI4292">
        <v>4291</v>
      </c>
      <c r="AJ4292" t="s">
        <v>11051</v>
      </c>
      <c r="AK4292" t="s">
        <v>12029</v>
      </c>
      <c r="AL4292" t="s">
        <v>12032</v>
      </c>
      <c r="AM4292" t="s">
        <v>11196</v>
      </c>
      <c r="AN4292">
        <v>1</v>
      </c>
      <c r="AO4292" s="10" t="s">
        <v>12045</v>
      </c>
      <c r="AP4292" t="str" cm="1">
        <f t="array" ref="AP4292">_xlfn.IFS(
  Table1[[#This Row],[Age]]&lt;=25, "18-25",
  Table1[[#This Row],[Age]]&lt;=35, "26-35",
  Table1[[#This Row],[Age]]&lt;=45, "36-45",
  Table1[[#This Row],[Age]]&lt;=60, "46-60",
  TRUE, "60+")</f>
        <v>46-60</v>
      </c>
    </row>
    <row r="4293" spans="1:42" x14ac:dyDescent="0.3">
      <c r="A4293">
        <v>4292</v>
      </c>
      <c r="B4293" t="s">
        <v>46</v>
      </c>
      <c r="C4293" t="s">
        <v>58</v>
      </c>
      <c r="D4293">
        <v>28</v>
      </c>
      <c r="E4293" t="s">
        <v>104</v>
      </c>
      <c r="F4293" t="s">
        <v>4399</v>
      </c>
      <c r="G4293" t="s">
        <v>5122</v>
      </c>
      <c r="H4293">
        <v>19458799145</v>
      </c>
      <c r="I4293" t="s">
        <v>7012</v>
      </c>
      <c r="J4293" t="s">
        <v>7292</v>
      </c>
      <c r="K4293">
        <v>3070.69</v>
      </c>
      <c r="L4293" s="12" t="s">
        <v>8511</v>
      </c>
      <c r="M4293" s="10" t="s">
        <v>11233</v>
      </c>
      <c r="N4293">
        <v>4292</v>
      </c>
      <c r="O4293">
        <v>45162</v>
      </c>
      <c r="P4293" t="s">
        <v>11404</v>
      </c>
      <c r="Q4293" s="16">
        <v>3703.94</v>
      </c>
      <c r="R4293">
        <v>6774.63</v>
      </c>
      <c r="S4293">
        <v>84</v>
      </c>
      <c r="T4293">
        <v>4292</v>
      </c>
      <c r="U4293">
        <v>48097.27</v>
      </c>
      <c r="V4293" t="s">
        <v>11411</v>
      </c>
      <c r="W4293">
        <v>7.44</v>
      </c>
      <c r="X4293">
        <v>12</v>
      </c>
      <c r="Y4293" t="s">
        <v>11865</v>
      </c>
      <c r="Z4293" t="s">
        <v>12012</v>
      </c>
      <c r="AA4293">
        <v>4292</v>
      </c>
      <c r="AB4293" t="s">
        <v>12016</v>
      </c>
      <c r="AC4293">
        <v>3217.79</v>
      </c>
      <c r="AD4293">
        <v>3440.5</v>
      </c>
      <c r="AE4293">
        <v>172.02</v>
      </c>
      <c r="AF4293" t="s">
        <v>11217</v>
      </c>
      <c r="AG4293" t="s">
        <v>11246</v>
      </c>
      <c r="AH4293">
        <v>9612</v>
      </c>
      <c r="AI4293">
        <v>4292</v>
      </c>
      <c r="AJ4293" t="s">
        <v>11357</v>
      </c>
      <c r="AK4293" t="s">
        <v>12028</v>
      </c>
      <c r="AL4293" t="s">
        <v>12032</v>
      </c>
      <c r="AM4293" t="s">
        <v>11153</v>
      </c>
      <c r="AN4293">
        <v>1</v>
      </c>
      <c r="AO4293" s="10" t="s">
        <v>12041</v>
      </c>
      <c r="AP4293" t="str" cm="1">
        <f t="array" ref="AP4293">_xlfn.IFS(
  Table1[[#This Row],[Age]]&lt;=25, "18-25",
  Table1[[#This Row],[Age]]&lt;=35, "26-35",
  Table1[[#This Row],[Age]]&lt;=45, "36-45",
  Table1[[#This Row],[Age]]&lt;=60, "46-60",
  TRUE, "60+")</f>
        <v>26-35</v>
      </c>
    </row>
    <row r="4294" spans="1:42" x14ac:dyDescent="0.3">
      <c r="A4294">
        <v>4293</v>
      </c>
      <c r="B4294" t="s">
        <v>51</v>
      </c>
      <c r="C4294" t="s">
        <v>56</v>
      </c>
      <c r="D4294">
        <v>27</v>
      </c>
      <c r="E4294" t="s">
        <v>104</v>
      </c>
      <c r="F4294" t="s">
        <v>4400</v>
      </c>
      <c r="G4294" t="s">
        <v>5122</v>
      </c>
      <c r="H4294">
        <v>19458799146</v>
      </c>
      <c r="I4294" t="s">
        <v>6223</v>
      </c>
      <c r="J4294" t="s">
        <v>7291</v>
      </c>
      <c r="K4294">
        <v>6298.57</v>
      </c>
      <c r="L4294" s="12" t="s">
        <v>10619</v>
      </c>
      <c r="M4294" s="10" t="s">
        <v>11222</v>
      </c>
      <c r="N4294">
        <v>4293</v>
      </c>
      <c r="O4294">
        <v>45012</v>
      </c>
      <c r="P4294" t="s">
        <v>11403</v>
      </c>
      <c r="Q4294" s="16">
        <v>1671.97</v>
      </c>
      <c r="R4294">
        <v>4626.6000000000004</v>
      </c>
      <c r="S4294">
        <v>10</v>
      </c>
      <c r="T4294">
        <v>4293</v>
      </c>
      <c r="U4294">
        <v>30894.11</v>
      </c>
      <c r="V4294" t="s">
        <v>11412</v>
      </c>
      <c r="W4294">
        <v>3.74</v>
      </c>
      <c r="X4294">
        <v>12</v>
      </c>
      <c r="Y4294" t="s">
        <v>11601</v>
      </c>
      <c r="Z4294" t="s">
        <v>12012</v>
      </c>
      <c r="AA4294">
        <v>4293</v>
      </c>
      <c r="AB4294" t="s">
        <v>12017</v>
      </c>
      <c r="AC4294">
        <v>6658.91</v>
      </c>
      <c r="AD4294">
        <v>487.24</v>
      </c>
      <c r="AE4294">
        <v>24.36</v>
      </c>
      <c r="AF4294" t="s">
        <v>11064</v>
      </c>
      <c r="AG4294" t="s">
        <v>11293</v>
      </c>
      <c r="AH4294">
        <v>2828</v>
      </c>
      <c r="AI4294">
        <v>4293</v>
      </c>
      <c r="AJ4294" t="s">
        <v>11345</v>
      </c>
      <c r="AK4294" t="s">
        <v>12028</v>
      </c>
      <c r="AL4294" t="s">
        <v>12031</v>
      </c>
      <c r="AM4294" t="s">
        <v>11253</v>
      </c>
      <c r="AN4294">
        <v>1</v>
      </c>
      <c r="AO4294" s="10" t="s">
        <v>12047</v>
      </c>
      <c r="AP4294" t="str" cm="1">
        <f t="array" ref="AP4294">_xlfn.IFS(
  Table1[[#This Row],[Age]]&lt;=25, "18-25",
  Table1[[#This Row],[Age]]&lt;=35, "26-35",
  Table1[[#This Row],[Age]]&lt;=45, "36-45",
  Table1[[#This Row],[Age]]&lt;=60, "46-60",
  TRUE, "60+")</f>
        <v>26-35</v>
      </c>
    </row>
    <row r="4295" spans="1:42" x14ac:dyDescent="0.3">
      <c r="A4295">
        <v>4294</v>
      </c>
      <c r="B4295" t="s">
        <v>35</v>
      </c>
      <c r="C4295" t="s">
        <v>90</v>
      </c>
      <c r="D4295">
        <v>63</v>
      </c>
      <c r="E4295" t="s">
        <v>106</v>
      </c>
      <c r="F4295" t="s">
        <v>4401</v>
      </c>
      <c r="G4295" t="s">
        <v>5126</v>
      </c>
      <c r="H4295">
        <v>19458799147</v>
      </c>
      <c r="I4295" t="s">
        <v>7175</v>
      </c>
      <c r="J4295" t="s">
        <v>7292</v>
      </c>
      <c r="K4295">
        <v>7601.47</v>
      </c>
      <c r="L4295" s="12" t="s">
        <v>10620</v>
      </c>
      <c r="M4295" s="10" t="s">
        <v>11162</v>
      </c>
      <c r="N4295">
        <v>4294</v>
      </c>
      <c r="O4295">
        <v>45274</v>
      </c>
      <c r="P4295" t="s">
        <v>11403</v>
      </c>
      <c r="Q4295" s="16">
        <v>4080.53</v>
      </c>
      <c r="R4295">
        <v>11682</v>
      </c>
      <c r="S4295">
        <v>94</v>
      </c>
      <c r="T4295">
        <v>4294</v>
      </c>
      <c r="U4295">
        <v>1309.17</v>
      </c>
      <c r="V4295" t="s">
        <v>11411</v>
      </c>
      <c r="W4295">
        <v>3.95</v>
      </c>
      <c r="X4295">
        <v>12</v>
      </c>
      <c r="Y4295" t="s">
        <v>10075</v>
      </c>
      <c r="Z4295" t="s">
        <v>12012</v>
      </c>
      <c r="AA4295">
        <v>4294</v>
      </c>
      <c r="AB4295" t="s">
        <v>12017</v>
      </c>
      <c r="AC4295">
        <v>7143.66</v>
      </c>
      <c r="AD4295">
        <v>2670.5</v>
      </c>
      <c r="AE4295">
        <v>133.52000000000001</v>
      </c>
      <c r="AF4295" t="s">
        <v>11066</v>
      </c>
      <c r="AG4295" t="s">
        <v>11137</v>
      </c>
      <c r="AH4295">
        <v>3117</v>
      </c>
      <c r="AI4295">
        <v>4294</v>
      </c>
      <c r="AJ4295" t="s">
        <v>11232</v>
      </c>
      <c r="AK4295" t="s">
        <v>12029</v>
      </c>
      <c r="AL4295" t="s">
        <v>12031</v>
      </c>
      <c r="AM4295" t="s">
        <v>11060</v>
      </c>
      <c r="AN4295">
        <v>1</v>
      </c>
      <c r="AO4295" s="10" t="s">
        <v>12036</v>
      </c>
      <c r="AP4295" t="str" cm="1">
        <f t="array" ref="AP4295">_xlfn.IFS(
  Table1[[#This Row],[Age]]&lt;=25, "18-25",
  Table1[[#This Row],[Age]]&lt;=35, "26-35",
  Table1[[#This Row],[Age]]&lt;=45, "36-45",
  Table1[[#This Row],[Age]]&lt;=60, "46-60",
  TRUE, "60+")</f>
        <v>60+</v>
      </c>
    </row>
    <row r="4296" spans="1:42" x14ac:dyDescent="0.3">
      <c r="A4296">
        <v>4295</v>
      </c>
      <c r="B4296" t="s">
        <v>36</v>
      </c>
      <c r="C4296" t="s">
        <v>53</v>
      </c>
      <c r="D4296">
        <v>24</v>
      </c>
      <c r="E4296" t="s">
        <v>104</v>
      </c>
      <c r="F4296" t="s">
        <v>4402</v>
      </c>
      <c r="G4296" t="s">
        <v>5111</v>
      </c>
      <c r="H4296">
        <v>19458799148</v>
      </c>
      <c r="I4296" t="s">
        <v>5922</v>
      </c>
      <c r="J4296" t="s">
        <v>7291</v>
      </c>
      <c r="K4296">
        <v>1122.21</v>
      </c>
      <c r="L4296" s="12" t="s">
        <v>10621</v>
      </c>
      <c r="M4296" s="10" t="s">
        <v>11035</v>
      </c>
      <c r="N4296">
        <v>4295</v>
      </c>
      <c r="O4296">
        <v>45092</v>
      </c>
      <c r="P4296" t="s">
        <v>11403</v>
      </c>
      <c r="Q4296" s="16">
        <v>3910.15</v>
      </c>
      <c r="R4296">
        <v>-2787.94</v>
      </c>
      <c r="S4296">
        <v>18</v>
      </c>
      <c r="T4296">
        <v>4295</v>
      </c>
      <c r="U4296">
        <v>40650.11</v>
      </c>
      <c r="V4296" t="s">
        <v>11411</v>
      </c>
      <c r="W4296">
        <v>6.13</v>
      </c>
      <c r="X4296">
        <v>60</v>
      </c>
      <c r="Y4296" t="s">
        <v>8805</v>
      </c>
      <c r="Z4296" t="s">
        <v>12010</v>
      </c>
      <c r="AA4296">
        <v>4295</v>
      </c>
      <c r="AB4296" t="s">
        <v>12017</v>
      </c>
      <c r="AC4296">
        <v>5988.36</v>
      </c>
      <c r="AD4296">
        <v>1675.52</v>
      </c>
      <c r="AE4296">
        <v>83.78</v>
      </c>
      <c r="AF4296" t="s">
        <v>11169</v>
      </c>
      <c r="AG4296" t="s">
        <v>11087</v>
      </c>
      <c r="AH4296">
        <v>6788</v>
      </c>
      <c r="AI4296">
        <v>4295</v>
      </c>
      <c r="AJ4296" t="s">
        <v>11339</v>
      </c>
      <c r="AK4296" t="s">
        <v>12027</v>
      </c>
      <c r="AL4296" t="s">
        <v>12032</v>
      </c>
      <c r="AM4296" t="s">
        <v>11283</v>
      </c>
      <c r="AN4296">
        <v>1</v>
      </c>
      <c r="AO4296" s="10" t="s">
        <v>12043</v>
      </c>
      <c r="AP4296" t="str" cm="1">
        <f t="array" ref="AP4296">_xlfn.IFS(
  Table1[[#This Row],[Age]]&lt;=25, "18-25",
  Table1[[#This Row],[Age]]&lt;=35, "26-35",
  Table1[[#This Row],[Age]]&lt;=45, "36-45",
  Table1[[#This Row],[Age]]&lt;=60, "46-60",
  TRUE, "60+")</f>
        <v>18-25</v>
      </c>
    </row>
    <row r="4297" spans="1:42" x14ac:dyDescent="0.3">
      <c r="A4297">
        <v>4296</v>
      </c>
      <c r="B4297" t="s">
        <v>23</v>
      </c>
      <c r="C4297" t="s">
        <v>56</v>
      </c>
      <c r="D4297">
        <v>68</v>
      </c>
      <c r="E4297" t="s">
        <v>105</v>
      </c>
      <c r="F4297" t="s">
        <v>4403</v>
      </c>
      <c r="G4297" t="s">
        <v>5148</v>
      </c>
      <c r="H4297">
        <v>19458799149</v>
      </c>
      <c r="I4297" t="s">
        <v>6152</v>
      </c>
      <c r="J4297" t="s">
        <v>7292</v>
      </c>
      <c r="K4297">
        <v>4853.2299999999996</v>
      </c>
      <c r="L4297" s="12" t="s">
        <v>8759</v>
      </c>
      <c r="M4297" s="10" t="s">
        <v>11273</v>
      </c>
      <c r="N4297">
        <v>4296</v>
      </c>
      <c r="O4297">
        <v>45124</v>
      </c>
      <c r="P4297" t="s">
        <v>11403</v>
      </c>
      <c r="Q4297" s="16">
        <v>1549.51</v>
      </c>
      <c r="R4297">
        <v>3303.72</v>
      </c>
      <c r="S4297">
        <v>25</v>
      </c>
      <c r="T4297">
        <v>4296</v>
      </c>
      <c r="U4297">
        <v>5265.04</v>
      </c>
      <c r="V4297" t="s">
        <v>11411</v>
      </c>
      <c r="W4297">
        <v>8.18</v>
      </c>
      <c r="X4297">
        <v>60</v>
      </c>
      <c r="Y4297" t="s">
        <v>10403</v>
      </c>
      <c r="Z4297" t="s">
        <v>12010</v>
      </c>
      <c r="AA4297">
        <v>4296</v>
      </c>
      <c r="AB4297" t="s">
        <v>12017</v>
      </c>
      <c r="AC4297">
        <v>6992.08</v>
      </c>
      <c r="AD4297">
        <v>1610.52</v>
      </c>
      <c r="AE4297">
        <v>80.53</v>
      </c>
      <c r="AF4297" t="s">
        <v>11090</v>
      </c>
      <c r="AG4297" t="s">
        <v>11233</v>
      </c>
      <c r="AH4297">
        <v>564</v>
      </c>
      <c r="AI4297">
        <v>4296</v>
      </c>
      <c r="AJ4297" t="s">
        <v>11151</v>
      </c>
      <c r="AK4297" t="s">
        <v>12028</v>
      </c>
      <c r="AL4297" t="s">
        <v>12031</v>
      </c>
      <c r="AM4297" t="s">
        <v>11385</v>
      </c>
      <c r="AN4297">
        <v>1</v>
      </c>
      <c r="AO4297" s="10" t="s">
        <v>12038</v>
      </c>
      <c r="AP4297" t="str" cm="1">
        <f t="array" ref="AP4297">_xlfn.IFS(
  Table1[[#This Row],[Age]]&lt;=25, "18-25",
  Table1[[#This Row],[Age]]&lt;=35, "26-35",
  Table1[[#This Row],[Age]]&lt;=45, "36-45",
  Table1[[#This Row],[Age]]&lt;=60, "46-60",
  TRUE, "60+")</f>
        <v>60+</v>
      </c>
    </row>
    <row r="4298" spans="1:42" x14ac:dyDescent="0.3">
      <c r="A4298">
        <v>4297</v>
      </c>
      <c r="B4298" t="s">
        <v>35</v>
      </c>
      <c r="C4298" t="s">
        <v>83</v>
      </c>
      <c r="D4298">
        <v>55</v>
      </c>
      <c r="E4298" t="s">
        <v>104</v>
      </c>
      <c r="F4298" t="s">
        <v>4404</v>
      </c>
      <c r="G4298" t="s">
        <v>5121</v>
      </c>
      <c r="H4298">
        <v>19458799150</v>
      </c>
      <c r="I4298" t="s">
        <v>6957</v>
      </c>
      <c r="J4298" t="s">
        <v>7292</v>
      </c>
      <c r="K4298">
        <v>4276.8100000000004</v>
      </c>
      <c r="L4298" s="12" t="s">
        <v>10324</v>
      </c>
      <c r="M4298" s="10" t="s">
        <v>11045</v>
      </c>
      <c r="N4298">
        <v>4297</v>
      </c>
      <c r="O4298">
        <v>45271</v>
      </c>
      <c r="P4298" t="s">
        <v>11402</v>
      </c>
      <c r="Q4298" s="16">
        <v>527.22</v>
      </c>
      <c r="R4298">
        <v>3749.59</v>
      </c>
      <c r="S4298">
        <v>96</v>
      </c>
      <c r="T4298">
        <v>4297</v>
      </c>
      <c r="U4298">
        <v>35699.629999999997</v>
      </c>
      <c r="V4298" t="s">
        <v>11411</v>
      </c>
      <c r="W4298">
        <v>7.47</v>
      </c>
      <c r="X4298">
        <v>12</v>
      </c>
      <c r="Y4298" t="s">
        <v>9043</v>
      </c>
      <c r="Z4298" t="s">
        <v>12012</v>
      </c>
      <c r="AA4298">
        <v>4297</v>
      </c>
      <c r="AB4298" t="s">
        <v>12015</v>
      </c>
      <c r="AC4298">
        <v>3300.11</v>
      </c>
      <c r="AD4298">
        <v>418.61</v>
      </c>
      <c r="AE4298">
        <v>20.93</v>
      </c>
      <c r="AF4298" t="s">
        <v>11310</v>
      </c>
      <c r="AG4298" t="s">
        <v>11097</v>
      </c>
      <c r="AH4298">
        <v>1353</v>
      </c>
      <c r="AI4298">
        <v>4297</v>
      </c>
      <c r="AJ4298" t="s">
        <v>11070</v>
      </c>
      <c r="AK4298" t="s">
        <v>12027</v>
      </c>
      <c r="AL4298" t="s">
        <v>12031</v>
      </c>
      <c r="AM4298" t="s">
        <v>11139</v>
      </c>
      <c r="AN4298">
        <v>1</v>
      </c>
      <c r="AO4298" s="10" t="s">
        <v>12036</v>
      </c>
      <c r="AP4298" t="str" cm="1">
        <f t="array" ref="AP4298">_xlfn.IFS(
  Table1[[#This Row],[Age]]&lt;=25, "18-25",
  Table1[[#This Row],[Age]]&lt;=35, "26-35",
  Table1[[#This Row],[Age]]&lt;=45, "36-45",
  Table1[[#This Row],[Age]]&lt;=60, "46-60",
  TRUE, "60+")</f>
        <v>46-60</v>
      </c>
    </row>
    <row r="4299" spans="1:42" x14ac:dyDescent="0.3">
      <c r="A4299">
        <v>4298</v>
      </c>
      <c r="B4299" t="s">
        <v>48</v>
      </c>
      <c r="C4299" t="s">
        <v>95</v>
      </c>
      <c r="D4299">
        <v>33</v>
      </c>
      <c r="E4299" t="s">
        <v>104</v>
      </c>
      <c r="F4299" t="s">
        <v>4405</v>
      </c>
      <c r="G4299" t="s">
        <v>5122</v>
      </c>
      <c r="H4299">
        <v>19458799151</v>
      </c>
      <c r="I4299" t="s">
        <v>7176</v>
      </c>
      <c r="J4299" t="s">
        <v>7291</v>
      </c>
      <c r="K4299">
        <v>1224.49</v>
      </c>
      <c r="L4299" s="12" t="s">
        <v>7927</v>
      </c>
      <c r="M4299" s="10" t="s">
        <v>11073</v>
      </c>
      <c r="N4299">
        <v>4298</v>
      </c>
      <c r="O4299">
        <v>44988</v>
      </c>
      <c r="P4299" t="s">
        <v>11404</v>
      </c>
      <c r="Q4299" s="16">
        <v>4105.7299999999996</v>
      </c>
      <c r="R4299">
        <v>-2881.24</v>
      </c>
      <c r="S4299">
        <v>34</v>
      </c>
      <c r="T4299">
        <v>4298</v>
      </c>
      <c r="U4299">
        <v>31421.599999999999</v>
      </c>
      <c r="V4299" t="s">
        <v>11413</v>
      </c>
      <c r="W4299">
        <v>1.26</v>
      </c>
      <c r="X4299">
        <v>36</v>
      </c>
      <c r="Y4299" t="s">
        <v>10307</v>
      </c>
      <c r="Z4299" t="s">
        <v>12012</v>
      </c>
      <c r="AA4299">
        <v>4298</v>
      </c>
      <c r="AB4299" t="s">
        <v>12016</v>
      </c>
      <c r="AC4299">
        <v>9141.14</v>
      </c>
      <c r="AD4299">
        <v>3452.11</v>
      </c>
      <c r="AE4299">
        <v>172.61</v>
      </c>
      <c r="AF4299" t="s">
        <v>11217</v>
      </c>
      <c r="AG4299" t="s">
        <v>11338</v>
      </c>
      <c r="AH4299">
        <v>6785</v>
      </c>
      <c r="AI4299">
        <v>4298</v>
      </c>
      <c r="AJ4299" t="s">
        <v>11129</v>
      </c>
      <c r="AK4299" t="s">
        <v>12029</v>
      </c>
      <c r="AL4299" t="s">
        <v>12032</v>
      </c>
      <c r="AM4299" t="s">
        <v>11038</v>
      </c>
      <c r="AN4299">
        <v>1</v>
      </c>
      <c r="AO4299" s="10" t="s">
        <v>12047</v>
      </c>
      <c r="AP4299" t="str" cm="1">
        <f t="array" ref="AP4299">_xlfn.IFS(
  Table1[[#This Row],[Age]]&lt;=25, "18-25",
  Table1[[#This Row],[Age]]&lt;=35, "26-35",
  Table1[[#This Row],[Age]]&lt;=45, "36-45",
  Table1[[#This Row],[Age]]&lt;=60, "46-60",
  TRUE, "60+")</f>
        <v>26-35</v>
      </c>
    </row>
    <row r="4300" spans="1:42" x14ac:dyDescent="0.3">
      <c r="A4300">
        <v>4299</v>
      </c>
      <c r="B4300" t="s">
        <v>37</v>
      </c>
      <c r="C4300" t="s">
        <v>101</v>
      </c>
      <c r="D4300">
        <v>68</v>
      </c>
      <c r="E4300" t="s">
        <v>105</v>
      </c>
      <c r="F4300" t="s">
        <v>4406</v>
      </c>
      <c r="G4300" t="s">
        <v>5120</v>
      </c>
      <c r="H4300">
        <v>19458799152</v>
      </c>
      <c r="I4300" t="s">
        <v>5771</v>
      </c>
      <c r="J4300" t="s">
        <v>7291</v>
      </c>
      <c r="K4300">
        <v>3478.75</v>
      </c>
      <c r="L4300" s="12" t="s">
        <v>10622</v>
      </c>
      <c r="M4300" s="10" t="s">
        <v>11194</v>
      </c>
      <c r="N4300">
        <v>4299</v>
      </c>
      <c r="O4300">
        <v>44960</v>
      </c>
      <c r="P4300" t="s">
        <v>11403</v>
      </c>
      <c r="Q4300" s="16">
        <v>1828.6</v>
      </c>
      <c r="R4300">
        <v>5307.35</v>
      </c>
      <c r="S4300">
        <v>44</v>
      </c>
      <c r="T4300">
        <v>4299</v>
      </c>
      <c r="U4300">
        <v>4084.61</v>
      </c>
      <c r="V4300" t="s">
        <v>11413</v>
      </c>
      <c r="W4300">
        <v>8.07</v>
      </c>
      <c r="X4300">
        <v>24</v>
      </c>
      <c r="Y4300" t="s">
        <v>11611</v>
      </c>
      <c r="Z4300" t="s">
        <v>12011</v>
      </c>
      <c r="AA4300">
        <v>4299</v>
      </c>
      <c r="AB4300" t="s">
        <v>12015</v>
      </c>
      <c r="AC4300">
        <v>1476.89</v>
      </c>
      <c r="AD4300">
        <v>2768.01</v>
      </c>
      <c r="AE4300">
        <v>138.4</v>
      </c>
      <c r="AF4300" t="s">
        <v>11133</v>
      </c>
      <c r="AG4300" t="s">
        <v>11121</v>
      </c>
      <c r="AH4300">
        <v>481</v>
      </c>
      <c r="AI4300">
        <v>4299</v>
      </c>
      <c r="AJ4300" t="s">
        <v>11364</v>
      </c>
      <c r="AK4300" t="s">
        <v>12028</v>
      </c>
      <c r="AL4300" t="s">
        <v>12032</v>
      </c>
      <c r="AM4300" t="s">
        <v>11255</v>
      </c>
      <c r="AN4300">
        <v>1</v>
      </c>
      <c r="AO4300" s="10" t="s">
        <v>12045</v>
      </c>
      <c r="AP4300" t="str" cm="1">
        <f t="array" ref="AP4300">_xlfn.IFS(
  Table1[[#This Row],[Age]]&lt;=25, "18-25",
  Table1[[#This Row],[Age]]&lt;=35, "26-35",
  Table1[[#This Row],[Age]]&lt;=45, "36-45",
  Table1[[#This Row],[Age]]&lt;=60, "46-60",
  TRUE, "60+")</f>
        <v>60+</v>
      </c>
    </row>
    <row r="4301" spans="1:42" x14ac:dyDescent="0.3">
      <c r="A4301">
        <v>4300</v>
      </c>
      <c r="B4301" t="s">
        <v>46</v>
      </c>
      <c r="C4301" t="s">
        <v>95</v>
      </c>
      <c r="D4301">
        <v>43</v>
      </c>
      <c r="E4301" t="s">
        <v>105</v>
      </c>
      <c r="F4301" t="s">
        <v>4407</v>
      </c>
      <c r="G4301" t="s">
        <v>5122</v>
      </c>
      <c r="H4301">
        <v>19458799153</v>
      </c>
      <c r="I4301" t="s">
        <v>6128</v>
      </c>
      <c r="J4301" t="s">
        <v>7291</v>
      </c>
      <c r="K4301">
        <v>5398.27</v>
      </c>
      <c r="L4301" s="12" t="s">
        <v>7913</v>
      </c>
      <c r="M4301" s="10" t="s">
        <v>11095</v>
      </c>
      <c r="N4301">
        <v>4300</v>
      </c>
      <c r="O4301">
        <v>45208</v>
      </c>
      <c r="P4301" t="s">
        <v>11402</v>
      </c>
      <c r="Q4301" s="16">
        <v>1633.36</v>
      </c>
      <c r="R4301">
        <v>7031.63</v>
      </c>
      <c r="S4301">
        <v>39</v>
      </c>
      <c r="T4301">
        <v>4300</v>
      </c>
      <c r="U4301">
        <v>27016.02</v>
      </c>
      <c r="V4301" t="s">
        <v>11411</v>
      </c>
      <c r="W4301">
        <v>8.93</v>
      </c>
      <c r="X4301">
        <v>12</v>
      </c>
      <c r="Y4301" t="s">
        <v>8022</v>
      </c>
      <c r="Z4301" t="s">
        <v>12010</v>
      </c>
      <c r="AA4301">
        <v>4300</v>
      </c>
      <c r="AB4301" t="s">
        <v>12016</v>
      </c>
      <c r="AC4301">
        <v>2533.52</v>
      </c>
      <c r="AD4301">
        <v>1963.93</v>
      </c>
      <c r="AE4301">
        <v>98.2</v>
      </c>
      <c r="AF4301" t="s">
        <v>11105</v>
      </c>
      <c r="AG4301" t="s">
        <v>11370</v>
      </c>
      <c r="AH4301">
        <v>5967</v>
      </c>
      <c r="AI4301">
        <v>4300</v>
      </c>
      <c r="AJ4301" t="s">
        <v>11157</v>
      </c>
      <c r="AK4301" t="s">
        <v>12027</v>
      </c>
      <c r="AL4301" t="s">
        <v>12031</v>
      </c>
      <c r="AM4301" t="s">
        <v>11083</v>
      </c>
      <c r="AN4301">
        <v>1</v>
      </c>
      <c r="AO4301" s="10" t="s">
        <v>12044</v>
      </c>
      <c r="AP4301" t="str" cm="1">
        <f t="array" ref="AP4301">_xlfn.IFS(
  Table1[[#This Row],[Age]]&lt;=25, "18-25",
  Table1[[#This Row],[Age]]&lt;=35, "26-35",
  Table1[[#This Row],[Age]]&lt;=45, "36-45",
  Table1[[#This Row],[Age]]&lt;=60, "46-60",
  TRUE, "60+")</f>
        <v>36-45</v>
      </c>
    </row>
    <row r="4302" spans="1:42" x14ac:dyDescent="0.3">
      <c r="A4302">
        <v>4301</v>
      </c>
      <c r="B4302" t="s">
        <v>10</v>
      </c>
      <c r="C4302" t="s">
        <v>84</v>
      </c>
      <c r="D4302">
        <v>49</v>
      </c>
      <c r="E4302" t="s">
        <v>104</v>
      </c>
      <c r="F4302" t="s">
        <v>4408</v>
      </c>
      <c r="G4302" t="s">
        <v>5119</v>
      </c>
      <c r="H4302">
        <v>19458799154</v>
      </c>
      <c r="I4302" t="s">
        <v>6679</v>
      </c>
      <c r="J4302" t="s">
        <v>7292</v>
      </c>
      <c r="K4302">
        <v>6533.71</v>
      </c>
      <c r="L4302" s="12" t="s">
        <v>10623</v>
      </c>
      <c r="M4302" s="10" t="s">
        <v>11056</v>
      </c>
      <c r="N4302">
        <v>4301</v>
      </c>
      <c r="O4302">
        <v>45157</v>
      </c>
      <c r="P4302" t="s">
        <v>11403</v>
      </c>
      <c r="Q4302" s="16">
        <v>100.78</v>
      </c>
      <c r="R4302">
        <v>6432.93</v>
      </c>
      <c r="S4302">
        <v>95</v>
      </c>
      <c r="T4302">
        <v>4301</v>
      </c>
      <c r="U4302">
        <v>3324.33</v>
      </c>
      <c r="V4302" t="s">
        <v>11412</v>
      </c>
      <c r="W4302">
        <v>1.81</v>
      </c>
      <c r="X4302">
        <v>36</v>
      </c>
      <c r="Y4302" t="s">
        <v>11726</v>
      </c>
      <c r="Z4302" t="s">
        <v>12010</v>
      </c>
      <c r="AA4302">
        <v>4301</v>
      </c>
      <c r="AB4302" t="s">
        <v>12015</v>
      </c>
      <c r="AC4302">
        <v>3002.55</v>
      </c>
      <c r="AD4302">
        <v>4883.1499999999996</v>
      </c>
      <c r="AE4302">
        <v>244.16</v>
      </c>
      <c r="AF4302" t="s">
        <v>11240</v>
      </c>
      <c r="AG4302" t="s">
        <v>11377</v>
      </c>
      <c r="AH4302">
        <v>6561</v>
      </c>
      <c r="AI4302">
        <v>4301</v>
      </c>
      <c r="AJ4302" t="s">
        <v>11208</v>
      </c>
      <c r="AK4302" t="s">
        <v>12027</v>
      </c>
      <c r="AL4302" t="s">
        <v>12032</v>
      </c>
      <c r="AM4302" t="s">
        <v>11338</v>
      </c>
      <c r="AN4302">
        <v>1</v>
      </c>
      <c r="AO4302" s="10" t="s">
        <v>12041</v>
      </c>
      <c r="AP4302" t="str" cm="1">
        <f t="array" ref="AP4302">_xlfn.IFS(
  Table1[[#This Row],[Age]]&lt;=25, "18-25",
  Table1[[#This Row],[Age]]&lt;=35, "26-35",
  Table1[[#This Row],[Age]]&lt;=45, "36-45",
  Table1[[#This Row],[Age]]&lt;=60, "46-60",
  TRUE, "60+")</f>
        <v>46-60</v>
      </c>
    </row>
    <row r="4303" spans="1:42" x14ac:dyDescent="0.3">
      <c r="A4303">
        <v>4302</v>
      </c>
      <c r="B4303" t="s">
        <v>20</v>
      </c>
      <c r="C4303" t="s">
        <v>91</v>
      </c>
      <c r="D4303">
        <v>48</v>
      </c>
      <c r="E4303" t="s">
        <v>104</v>
      </c>
      <c r="F4303" t="s">
        <v>4409</v>
      </c>
      <c r="G4303" t="s">
        <v>5121</v>
      </c>
      <c r="H4303">
        <v>19458799155</v>
      </c>
      <c r="I4303" t="s">
        <v>5875</v>
      </c>
      <c r="J4303" t="s">
        <v>7291</v>
      </c>
      <c r="K4303">
        <v>2960.05</v>
      </c>
      <c r="L4303" s="12" t="s">
        <v>10624</v>
      </c>
      <c r="M4303" s="10" t="s">
        <v>11086</v>
      </c>
      <c r="N4303">
        <v>4302</v>
      </c>
      <c r="O4303">
        <v>45236</v>
      </c>
      <c r="P4303" t="s">
        <v>11402</v>
      </c>
      <c r="Q4303" s="16">
        <v>3632.11</v>
      </c>
      <c r="R4303">
        <v>6592.16</v>
      </c>
      <c r="S4303">
        <v>92</v>
      </c>
      <c r="T4303">
        <v>4302</v>
      </c>
      <c r="U4303">
        <v>4155.1000000000004</v>
      </c>
      <c r="V4303" t="s">
        <v>11411</v>
      </c>
      <c r="W4303">
        <v>7.93</v>
      </c>
      <c r="X4303">
        <v>36</v>
      </c>
      <c r="Y4303" t="s">
        <v>11454</v>
      </c>
      <c r="Z4303" t="s">
        <v>12012</v>
      </c>
      <c r="AA4303">
        <v>4302</v>
      </c>
      <c r="AB4303" t="s">
        <v>12017</v>
      </c>
      <c r="AC4303">
        <v>9580.2000000000007</v>
      </c>
      <c r="AD4303">
        <v>151.63</v>
      </c>
      <c r="AE4303">
        <v>7.58</v>
      </c>
      <c r="AF4303" t="s">
        <v>11304</v>
      </c>
      <c r="AG4303" t="s">
        <v>11243</v>
      </c>
      <c r="AH4303">
        <v>9369</v>
      </c>
      <c r="AI4303">
        <v>4302</v>
      </c>
      <c r="AJ4303" t="s">
        <v>11369</v>
      </c>
      <c r="AK4303" t="s">
        <v>12028</v>
      </c>
      <c r="AL4303" t="s">
        <v>12031</v>
      </c>
      <c r="AM4303" t="s">
        <v>11277</v>
      </c>
      <c r="AN4303">
        <v>1</v>
      </c>
      <c r="AO4303" s="10" t="s">
        <v>12040</v>
      </c>
      <c r="AP4303" t="str" cm="1">
        <f t="array" ref="AP4303">_xlfn.IFS(
  Table1[[#This Row],[Age]]&lt;=25, "18-25",
  Table1[[#This Row],[Age]]&lt;=35, "26-35",
  Table1[[#This Row],[Age]]&lt;=45, "36-45",
  Table1[[#This Row],[Age]]&lt;=60, "46-60",
  TRUE, "60+")</f>
        <v>46-60</v>
      </c>
    </row>
    <row r="4304" spans="1:42" x14ac:dyDescent="0.3">
      <c r="A4304">
        <v>4303</v>
      </c>
      <c r="B4304" t="s">
        <v>35</v>
      </c>
      <c r="C4304" t="s">
        <v>57</v>
      </c>
      <c r="D4304">
        <v>68</v>
      </c>
      <c r="E4304" t="s">
        <v>104</v>
      </c>
      <c r="F4304" t="s">
        <v>4410</v>
      </c>
      <c r="G4304" t="s">
        <v>5145</v>
      </c>
      <c r="H4304">
        <v>19458799156</v>
      </c>
      <c r="I4304" t="s">
        <v>6177</v>
      </c>
      <c r="J4304" t="s">
        <v>7291</v>
      </c>
      <c r="K4304">
        <v>4815.37</v>
      </c>
      <c r="L4304" s="12" t="s">
        <v>10625</v>
      </c>
      <c r="M4304" s="10" t="s">
        <v>11051</v>
      </c>
      <c r="N4304">
        <v>4303</v>
      </c>
      <c r="O4304">
        <v>45093</v>
      </c>
      <c r="P4304" t="s">
        <v>11402</v>
      </c>
      <c r="Q4304" s="16">
        <v>1377.6</v>
      </c>
      <c r="R4304">
        <v>3437.77</v>
      </c>
      <c r="S4304">
        <v>90</v>
      </c>
      <c r="T4304">
        <v>4303</v>
      </c>
      <c r="U4304">
        <v>3507.76</v>
      </c>
      <c r="V4304" t="s">
        <v>11412</v>
      </c>
      <c r="W4304">
        <v>3.27</v>
      </c>
      <c r="X4304">
        <v>36</v>
      </c>
      <c r="Y4304" t="s">
        <v>9774</v>
      </c>
      <c r="Z4304" t="s">
        <v>12010</v>
      </c>
      <c r="AA4304">
        <v>4303</v>
      </c>
      <c r="AB4304" t="s">
        <v>12017</v>
      </c>
      <c r="AC4304">
        <v>3580.64</v>
      </c>
      <c r="AD4304">
        <v>3234.16</v>
      </c>
      <c r="AE4304">
        <v>161.71</v>
      </c>
      <c r="AF4304" t="s">
        <v>11294</v>
      </c>
      <c r="AG4304" t="s">
        <v>11085</v>
      </c>
      <c r="AH4304">
        <v>4988</v>
      </c>
      <c r="AI4304">
        <v>4303</v>
      </c>
      <c r="AJ4304" t="s">
        <v>11398</v>
      </c>
      <c r="AK4304" t="s">
        <v>12028</v>
      </c>
      <c r="AL4304" t="s">
        <v>12032</v>
      </c>
      <c r="AM4304" t="s">
        <v>11086</v>
      </c>
      <c r="AN4304">
        <v>1</v>
      </c>
      <c r="AO4304" s="10" t="s">
        <v>12043</v>
      </c>
      <c r="AP4304" t="str" cm="1">
        <f t="array" ref="AP4304">_xlfn.IFS(
  Table1[[#This Row],[Age]]&lt;=25, "18-25",
  Table1[[#This Row],[Age]]&lt;=35, "26-35",
  Table1[[#This Row],[Age]]&lt;=45, "36-45",
  Table1[[#This Row],[Age]]&lt;=60, "46-60",
  TRUE, "60+")</f>
        <v>60+</v>
      </c>
    </row>
    <row r="4305" spans="1:42" x14ac:dyDescent="0.3">
      <c r="A4305">
        <v>4304</v>
      </c>
      <c r="B4305" t="s">
        <v>19</v>
      </c>
      <c r="C4305" t="s">
        <v>66</v>
      </c>
      <c r="D4305">
        <v>49</v>
      </c>
      <c r="E4305" t="s">
        <v>106</v>
      </c>
      <c r="F4305" t="s">
        <v>4411</v>
      </c>
      <c r="G4305" t="s">
        <v>5145</v>
      </c>
      <c r="H4305">
        <v>19458799157</v>
      </c>
      <c r="I4305" t="s">
        <v>6180</v>
      </c>
      <c r="J4305" t="s">
        <v>7292</v>
      </c>
      <c r="K4305">
        <v>7367.39</v>
      </c>
      <c r="L4305" s="12" t="s">
        <v>8142</v>
      </c>
      <c r="M4305" s="10" t="s">
        <v>11325</v>
      </c>
      <c r="N4305">
        <v>4304</v>
      </c>
      <c r="O4305">
        <v>45139</v>
      </c>
      <c r="P4305" t="s">
        <v>11404</v>
      </c>
      <c r="Q4305" s="16">
        <v>2185</v>
      </c>
      <c r="R4305">
        <v>5182.3900000000003</v>
      </c>
      <c r="S4305">
        <v>68</v>
      </c>
      <c r="T4305">
        <v>4304</v>
      </c>
      <c r="U4305">
        <v>13516.62</v>
      </c>
      <c r="V4305" t="s">
        <v>11412</v>
      </c>
      <c r="W4305">
        <v>2.56</v>
      </c>
      <c r="X4305">
        <v>60</v>
      </c>
      <c r="Y4305" t="s">
        <v>10176</v>
      </c>
      <c r="Z4305" t="s">
        <v>12012</v>
      </c>
      <c r="AA4305">
        <v>4304</v>
      </c>
      <c r="AB4305" t="s">
        <v>12015</v>
      </c>
      <c r="AC4305">
        <v>9386.59</v>
      </c>
      <c r="AD4305">
        <v>2372.56</v>
      </c>
      <c r="AE4305">
        <v>118.63</v>
      </c>
      <c r="AF4305" t="s">
        <v>11155</v>
      </c>
      <c r="AG4305" t="s">
        <v>11204</v>
      </c>
      <c r="AH4305">
        <v>5433</v>
      </c>
      <c r="AI4305">
        <v>4304</v>
      </c>
      <c r="AJ4305" t="s">
        <v>11319</v>
      </c>
      <c r="AK4305" t="s">
        <v>12027</v>
      </c>
      <c r="AL4305" t="s">
        <v>12031</v>
      </c>
      <c r="AM4305" t="s">
        <v>11243</v>
      </c>
      <c r="AN4305">
        <v>1</v>
      </c>
      <c r="AO4305" s="10" t="s">
        <v>12041</v>
      </c>
      <c r="AP4305" t="str" cm="1">
        <f t="array" ref="AP4305">_xlfn.IFS(
  Table1[[#This Row],[Age]]&lt;=25, "18-25",
  Table1[[#This Row],[Age]]&lt;=35, "26-35",
  Table1[[#This Row],[Age]]&lt;=45, "36-45",
  Table1[[#This Row],[Age]]&lt;=60, "46-60",
  TRUE, "60+")</f>
        <v>46-60</v>
      </c>
    </row>
    <row r="4306" spans="1:42" x14ac:dyDescent="0.3">
      <c r="A4306">
        <v>4305</v>
      </c>
      <c r="B4306" t="s">
        <v>24</v>
      </c>
      <c r="C4306" t="s">
        <v>88</v>
      </c>
      <c r="D4306">
        <v>62</v>
      </c>
      <c r="E4306" t="s">
        <v>106</v>
      </c>
      <c r="F4306" t="s">
        <v>4412</v>
      </c>
      <c r="G4306" t="s">
        <v>5125</v>
      </c>
      <c r="H4306">
        <v>19458799158</v>
      </c>
      <c r="I4306" t="s">
        <v>7047</v>
      </c>
      <c r="J4306" t="s">
        <v>7291</v>
      </c>
      <c r="K4306">
        <v>4280.25</v>
      </c>
      <c r="L4306" s="12" t="s">
        <v>10594</v>
      </c>
      <c r="M4306" s="10" t="s">
        <v>11196</v>
      </c>
      <c r="N4306">
        <v>4305</v>
      </c>
      <c r="O4306">
        <v>45203</v>
      </c>
      <c r="P4306" t="s">
        <v>11402</v>
      </c>
      <c r="Q4306" s="16">
        <v>4499.9799999999996</v>
      </c>
      <c r="R4306">
        <v>-219.73</v>
      </c>
      <c r="S4306">
        <v>43</v>
      </c>
      <c r="T4306">
        <v>4305</v>
      </c>
      <c r="U4306">
        <v>40286.69</v>
      </c>
      <c r="V4306" t="s">
        <v>11413</v>
      </c>
      <c r="W4306">
        <v>5.89</v>
      </c>
      <c r="X4306">
        <v>48</v>
      </c>
      <c r="Y4306" t="s">
        <v>8281</v>
      </c>
      <c r="Z4306" t="s">
        <v>12011</v>
      </c>
      <c r="AA4306">
        <v>4305</v>
      </c>
      <c r="AB4306" t="s">
        <v>12015</v>
      </c>
      <c r="AC4306">
        <v>5291.68</v>
      </c>
      <c r="AD4306">
        <v>4270.8999999999996</v>
      </c>
      <c r="AE4306">
        <v>213.54</v>
      </c>
      <c r="AF4306" t="s">
        <v>11249</v>
      </c>
      <c r="AG4306" t="s">
        <v>11125</v>
      </c>
      <c r="AH4306">
        <v>3644</v>
      </c>
      <c r="AI4306">
        <v>4305</v>
      </c>
      <c r="AJ4306" t="s">
        <v>11341</v>
      </c>
      <c r="AK4306" t="s">
        <v>12028</v>
      </c>
      <c r="AL4306" t="s">
        <v>12032</v>
      </c>
      <c r="AM4306" t="s">
        <v>11243</v>
      </c>
      <c r="AN4306">
        <v>-1</v>
      </c>
      <c r="AO4306" s="10" t="s">
        <v>12044</v>
      </c>
      <c r="AP4306" t="str" cm="1">
        <f t="array" ref="AP4306">_xlfn.IFS(
  Table1[[#This Row],[Age]]&lt;=25, "18-25",
  Table1[[#This Row],[Age]]&lt;=35, "26-35",
  Table1[[#This Row],[Age]]&lt;=45, "36-45",
  Table1[[#This Row],[Age]]&lt;=60, "46-60",
  TRUE, "60+")</f>
        <v>60+</v>
      </c>
    </row>
    <row r="4307" spans="1:42" x14ac:dyDescent="0.3">
      <c r="A4307">
        <v>4306</v>
      </c>
      <c r="B4307" t="s">
        <v>41</v>
      </c>
      <c r="C4307" t="s">
        <v>59</v>
      </c>
      <c r="D4307">
        <v>29</v>
      </c>
      <c r="E4307" t="s">
        <v>104</v>
      </c>
      <c r="F4307" t="s">
        <v>4413</v>
      </c>
      <c r="G4307" t="s">
        <v>5110</v>
      </c>
      <c r="H4307">
        <v>19458799159</v>
      </c>
      <c r="I4307" t="s">
        <v>6254</v>
      </c>
      <c r="J4307" t="s">
        <v>7292</v>
      </c>
      <c r="K4307">
        <v>9413.65</v>
      </c>
      <c r="L4307" s="12" t="s">
        <v>7536</v>
      </c>
      <c r="M4307" s="10" t="s">
        <v>11091</v>
      </c>
      <c r="N4307">
        <v>4306</v>
      </c>
      <c r="O4307">
        <v>44980</v>
      </c>
      <c r="P4307" t="s">
        <v>11403</v>
      </c>
      <c r="Q4307" s="16">
        <v>635.28</v>
      </c>
      <c r="R4307">
        <v>10048.93</v>
      </c>
      <c r="S4307">
        <v>20</v>
      </c>
      <c r="T4307">
        <v>4306</v>
      </c>
      <c r="U4307">
        <v>18760.28</v>
      </c>
      <c r="V4307" t="s">
        <v>11412</v>
      </c>
      <c r="W4307">
        <v>5.97</v>
      </c>
      <c r="X4307">
        <v>60</v>
      </c>
      <c r="Y4307" t="s">
        <v>11494</v>
      </c>
      <c r="Z4307" t="s">
        <v>12012</v>
      </c>
      <c r="AA4307">
        <v>4306</v>
      </c>
      <c r="AB4307" t="s">
        <v>12017</v>
      </c>
      <c r="AC4307">
        <v>7461.64</v>
      </c>
      <c r="AD4307">
        <v>3889.25</v>
      </c>
      <c r="AE4307">
        <v>194.46</v>
      </c>
      <c r="AF4307" t="s">
        <v>11274</v>
      </c>
      <c r="AG4307" t="s">
        <v>11102</v>
      </c>
      <c r="AH4307">
        <v>2931</v>
      </c>
      <c r="AI4307">
        <v>4306</v>
      </c>
      <c r="AJ4307" t="s">
        <v>11160</v>
      </c>
      <c r="AK4307" t="s">
        <v>12027</v>
      </c>
      <c r="AL4307" t="s">
        <v>12032</v>
      </c>
      <c r="AM4307" t="s">
        <v>11270</v>
      </c>
      <c r="AN4307">
        <v>1</v>
      </c>
      <c r="AO4307" s="10" t="s">
        <v>12045</v>
      </c>
      <c r="AP4307" t="str" cm="1">
        <f t="array" ref="AP4307">_xlfn.IFS(
  Table1[[#This Row],[Age]]&lt;=25, "18-25",
  Table1[[#This Row],[Age]]&lt;=35, "26-35",
  Table1[[#This Row],[Age]]&lt;=45, "36-45",
  Table1[[#This Row],[Age]]&lt;=60, "46-60",
  TRUE, "60+")</f>
        <v>26-35</v>
      </c>
    </row>
    <row r="4308" spans="1:42" x14ac:dyDescent="0.3">
      <c r="A4308">
        <v>4307</v>
      </c>
      <c r="B4308" t="s">
        <v>4</v>
      </c>
      <c r="C4308" t="s">
        <v>92</v>
      </c>
      <c r="D4308">
        <v>44</v>
      </c>
      <c r="E4308" t="s">
        <v>104</v>
      </c>
      <c r="F4308" t="s">
        <v>4414</v>
      </c>
      <c r="G4308" t="s">
        <v>5136</v>
      </c>
      <c r="H4308">
        <v>19458799160</v>
      </c>
      <c r="I4308" t="s">
        <v>7177</v>
      </c>
      <c r="J4308" t="s">
        <v>7292</v>
      </c>
      <c r="K4308">
        <v>403.99</v>
      </c>
      <c r="L4308" s="12" t="s">
        <v>10056</v>
      </c>
      <c r="M4308" s="10" t="s">
        <v>11313</v>
      </c>
      <c r="N4308">
        <v>4307</v>
      </c>
      <c r="O4308">
        <v>45110</v>
      </c>
      <c r="P4308" t="s">
        <v>11404</v>
      </c>
      <c r="Q4308" s="16">
        <v>199.82</v>
      </c>
      <c r="R4308">
        <v>204.17</v>
      </c>
      <c r="S4308">
        <v>72</v>
      </c>
      <c r="T4308">
        <v>4307</v>
      </c>
      <c r="U4308">
        <v>32337.37</v>
      </c>
      <c r="V4308" t="s">
        <v>11411</v>
      </c>
      <c r="W4308">
        <v>5.24</v>
      </c>
      <c r="X4308">
        <v>12</v>
      </c>
      <c r="Y4308" t="s">
        <v>10375</v>
      </c>
      <c r="Z4308" t="s">
        <v>12012</v>
      </c>
      <c r="AA4308">
        <v>4307</v>
      </c>
      <c r="AB4308" t="s">
        <v>12017</v>
      </c>
      <c r="AC4308">
        <v>3500.63</v>
      </c>
      <c r="AD4308">
        <v>782.53</v>
      </c>
      <c r="AE4308">
        <v>39.130000000000003</v>
      </c>
      <c r="AF4308" t="s">
        <v>11096</v>
      </c>
      <c r="AG4308" t="s">
        <v>11235</v>
      </c>
      <c r="AH4308">
        <v>3475</v>
      </c>
      <c r="AI4308">
        <v>4307</v>
      </c>
      <c r="AJ4308" t="s">
        <v>11103</v>
      </c>
      <c r="AK4308" t="s">
        <v>12028</v>
      </c>
      <c r="AL4308" t="s">
        <v>12031</v>
      </c>
      <c r="AM4308" t="s">
        <v>11108</v>
      </c>
      <c r="AN4308">
        <v>1</v>
      </c>
      <c r="AO4308" s="10" t="s">
        <v>12038</v>
      </c>
      <c r="AP4308" t="str" cm="1">
        <f t="array" ref="AP4308">_xlfn.IFS(
  Table1[[#This Row],[Age]]&lt;=25, "18-25",
  Table1[[#This Row],[Age]]&lt;=35, "26-35",
  Table1[[#This Row],[Age]]&lt;=45, "36-45",
  Table1[[#This Row],[Age]]&lt;=60, "46-60",
  TRUE, "60+")</f>
        <v>36-45</v>
      </c>
    </row>
    <row r="4309" spans="1:42" x14ac:dyDescent="0.3">
      <c r="A4309">
        <v>4308</v>
      </c>
      <c r="B4309" t="s">
        <v>50</v>
      </c>
      <c r="C4309" t="s">
        <v>81</v>
      </c>
      <c r="D4309">
        <v>39</v>
      </c>
      <c r="E4309" t="s">
        <v>105</v>
      </c>
      <c r="F4309" t="s">
        <v>4415</v>
      </c>
      <c r="G4309" t="s">
        <v>5141</v>
      </c>
      <c r="H4309">
        <v>19458799161</v>
      </c>
      <c r="I4309" t="s">
        <v>5577</v>
      </c>
      <c r="J4309" t="s">
        <v>7291</v>
      </c>
      <c r="K4309">
        <v>2676.25</v>
      </c>
      <c r="L4309" s="12" t="s">
        <v>10626</v>
      </c>
      <c r="M4309" s="10" t="s">
        <v>11368</v>
      </c>
      <c r="N4309">
        <v>4308</v>
      </c>
      <c r="O4309">
        <v>45147</v>
      </c>
      <c r="P4309" t="s">
        <v>11404</v>
      </c>
      <c r="Q4309" s="16">
        <v>2806.94</v>
      </c>
      <c r="R4309">
        <v>5483.19</v>
      </c>
      <c r="S4309">
        <v>2</v>
      </c>
      <c r="T4309">
        <v>4308</v>
      </c>
      <c r="U4309">
        <v>7117.6</v>
      </c>
      <c r="V4309" t="s">
        <v>11413</v>
      </c>
      <c r="W4309">
        <v>9.1199999999999992</v>
      </c>
      <c r="X4309">
        <v>12</v>
      </c>
      <c r="Y4309" t="s">
        <v>11752</v>
      </c>
      <c r="Z4309" t="s">
        <v>12011</v>
      </c>
      <c r="AA4309">
        <v>4308</v>
      </c>
      <c r="AB4309" t="s">
        <v>12015</v>
      </c>
      <c r="AC4309">
        <v>7329.18</v>
      </c>
      <c r="AD4309">
        <v>1854.3</v>
      </c>
      <c r="AE4309">
        <v>92.72</v>
      </c>
      <c r="AF4309" t="s">
        <v>11191</v>
      </c>
      <c r="AG4309" t="s">
        <v>11362</v>
      </c>
      <c r="AH4309">
        <v>1513</v>
      </c>
      <c r="AI4309">
        <v>4308</v>
      </c>
      <c r="AJ4309" t="s">
        <v>11137</v>
      </c>
      <c r="AK4309" t="s">
        <v>12029</v>
      </c>
      <c r="AL4309" t="s">
        <v>12032</v>
      </c>
      <c r="AM4309" t="s">
        <v>11239</v>
      </c>
      <c r="AN4309">
        <v>1</v>
      </c>
      <c r="AO4309" s="10" t="s">
        <v>12041</v>
      </c>
      <c r="AP4309" t="str" cm="1">
        <f t="array" ref="AP4309">_xlfn.IFS(
  Table1[[#This Row],[Age]]&lt;=25, "18-25",
  Table1[[#This Row],[Age]]&lt;=35, "26-35",
  Table1[[#This Row],[Age]]&lt;=45, "36-45",
  Table1[[#This Row],[Age]]&lt;=60, "46-60",
  TRUE, "60+")</f>
        <v>36-45</v>
      </c>
    </row>
    <row r="4310" spans="1:42" x14ac:dyDescent="0.3">
      <c r="A4310">
        <v>4309</v>
      </c>
      <c r="B4310" t="s">
        <v>7</v>
      </c>
      <c r="C4310" t="s">
        <v>64</v>
      </c>
      <c r="D4310">
        <v>32</v>
      </c>
      <c r="E4310" t="s">
        <v>104</v>
      </c>
      <c r="F4310" t="s">
        <v>4416</v>
      </c>
      <c r="G4310" t="s">
        <v>5131</v>
      </c>
      <c r="H4310">
        <v>19458799162</v>
      </c>
      <c r="I4310" t="s">
        <v>7027</v>
      </c>
      <c r="J4310" t="s">
        <v>7291</v>
      </c>
      <c r="K4310">
        <v>1420.57</v>
      </c>
      <c r="L4310" s="12" t="s">
        <v>10627</v>
      </c>
      <c r="M4310" s="10" t="s">
        <v>11297</v>
      </c>
      <c r="N4310">
        <v>4309</v>
      </c>
      <c r="O4310">
        <v>45024</v>
      </c>
      <c r="P4310" t="s">
        <v>11403</v>
      </c>
      <c r="Q4310" s="16">
        <v>3502.27</v>
      </c>
      <c r="R4310">
        <v>-2081.6999999999998</v>
      </c>
      <c r="S4310">
        <v>27</v>
      </c>
      <c r="T4310">
        <v>4309</v>
      </c>
      <c r="U4310">
        <v>46710.37</v>
      </c>
      <c r="V4310" t="s">
        <v>11413</v>
      </c>
      <c r="W4310">
        <v>3.17</v>
      </c>
      <c r="X4310">
        <v>12</v>
      </c>
      <c r="Y4310" t="s">
        <v>11649</v>
      </c>
      <c r="Z4310" t="s">
        <v>12012</v>
      </c>
      <c r="AA4310">
        <v>4309</v>
      </c>
      <c r="AB4310" t="s">
        <v>12016</v>
      </c>
      <c r="AC4310">
        <v>8833.2099999999991</v>
      </c>
      <c r="AD4310">
        <v>3531.23</v>
      </c>
      <c r="AE4310">
        <v>176.56</v>
      </c>
      <c r="AF4310" t="s">
        <v>11364</v>
      </c>
      <c r="AG4310" t="s">
        <v>11125</v>
      </c>
      <c r="AH4310">
        <v>7744</v>
      </c>
      <c r="AI4310">
        <v>4309</v>
      </c>
      <c r="AJ4310" t="s">
        <v>11193</v>
      </c>
      <c r="AK4310" t="s">
        <v>12028</v>
      </c>
      <c r="AL4310" t="s">
        <v>12032</v>
      </c>
      <c r="AM4310" t="s">
        <v>11160</v>
      </c>
      <c r="AN4310">
        <v>1</v>
      </c>
      <c r="AO4310" s="10" t="s">
        <v>12037</v>
      </c>
      <c r="AP4310" t="str" cm="1">
        <f t="array" ref="AP4310">_xlfn.IFS(
  Table1[[#This Row],[Age]]&lt;=25, "18-25",
  Table1[[#This Row],[Age]]&lt;=35, "26-35",
  Table1[[#This Row],[Age]]&lt;=45, "36-45",
  Table1[[#This Row],[Age]]&lt;=60, "46-60",
  TRUE, "60+")</f>
        <v>26-35</v>
      </c>
    </row>
    <row r="4311" spans="1:42" x14ac:dyDescent="0.3">
      <c r="A4311">
        <v>4310</v>
      </c>
      <c r="B4311" t="s">
        <v>51</v>
      </c>
      <c r="C4311" t="s">
        <v>82</v>
      </c>
      <c r="D4311">
        <v>25</v>
      </c>
      <c r="E4311" t="s">
        <v>104</v>
      </c>
      <c r="F4311" t="s">
        <v>4417</v>
      </c>
      <c r="G4311" t="s">
        <v>5139</v>
      </c>
      <c r="H4311">
        <v>19458799163</v>
      </c>
      <c r="I4311" t="s">
        <v>6258</v>
      </c>
      <c r="J4311" t="s">
        <v>7292</v>
      </c>
      <c r="K4311">
        <v>5458.78</v>
      </c>
      <c r="L4311" s="12" t="s">
        <v>10365</v>
      </c>
      <c r="M4311" s="10" t="s">
        <v>11106</v>
      </c>
      <c r="N4311">
        <v>4310</v>
      </c>
      <c r="O4311">
        <v>44989</v>
      </c>
      <c r="P4311" t="s">
        <v>11403</v>
      </c>
      <c r="Q4311" s="16">
        <v>2645.57</v>
      </c>
      <c r="R4311">
        <v>2813.21</v>
      </c>
      <c r="S4311">
        <v>34</v>
      </c>
      <c r="T4311">
        <v>4310</v>
      </c>
      <c r="U4311">
        <v>25707.8</v>
      </c>
      <c r="V4311" t="s">
        <v>11413</v>
      </c>
      <c r="W4311">
        <v>6.42</v>
      </c>
      <c r="X4311">
        <v>24</v>
      </c>
      <c r="Y4311" t="s">
        <v>11699</v>
      </c>
      <c r="Z4311" t="s">
        <v>12010</v>
      </c>
      <c r="AA4311">
        <v>4310</v>
      </c>
      <c r="AB4311" t="s">
        <v>12015</v>
      </c>
      <c r="AC4311">
        <v>6195.07</v>
      </c>
      <c r="AD4311">
        <v>2066.6</v>
      </c>
      <c r="AE4311">
        <v>103.33</v>
      </c>
      <c r="AF4311" t="s">
        <v>11253</v>
      </c>
      <c r="AG4311" t="s">
        <v>11104</v>
      </c>
      <c r="AH4311">
        <v>3144</v>
      </c>
      <c r="AI4311">
        <v>4310</v>
      </c>
      <c r="AJ4311" t="s">
        <v>11106</v>
      </c>
      <c r="AK4311" t="s">
        <v>12027</v>
      </c>
      <c r="AL4311" t="s">
        <v>12032</v>
      </c>
      <c r="AM4311" t="s">
        <v>11369</v>
      </c>
      <c r="AN4311">
        <v>1</v>
      </c>
      <c r="AO4311" s="10" t="s">
        <v>12047</v>
      </c>
      <c r="AP4311" t="str" cm="1">
        <f t="array" ref="AP4311">_xlfn.IFS(
  Table1[[#This Row],[Age]]&lt;=25, "18-25",
  Table1[[#This Row],[Age]]&lt;=35, "26-35",
  Table1[[#This Row],[Age]]&lt;=45, "36-45",
  Table1[[#This Row],[Age]]&lt;=60, "46-60",
  TRUE, "60+")</f>
        <v>18-25</v>
      </c>
    </row>
    <row r="4312" spans="1:42" x14ac:dyDescent="0.3">
      <c r="A4312">
        <v>4311</v>
      </c>
      <c r="B4312" t="s">
        <v>48</v>
      </c>
      <c r="C4312" t="s">
        <v>90</v>
      </c>
      <c r="D4312">
        <v>21</v>
      </c>
      <c r="E4312" t="s">
        <v>106</v>
      </c>
      <c r="F4312" t="s">
        <v>4418</v>
      </c>
      <c r="G4312" t="s">
        <v>5118</v>
      </c>
      <c r="H4312">
        <v>19458799164</v>
      </c>
      <c r="I4312" t="s">
        <v>7178</v>
      </c>
      <c r="J4312" t="s">
        <v>7291</v>
      </c>
      <c r="K4312">
        <v>1856</v>
      </c>
      <c r="L4312" s="12" t="s">
        <v>10628</v>
      </c>
      <c r="M4312" s="10" t="s">
        <v>11323</v>
      </c>
      <c r="N4312">
        <v>4311</v>
      </c>
      <c r="O4312">
        <v>44968</v>
      </c>
      <c r="P4312" t="s">
        <v>11404</v>
      </c>
      <c r="Q4312" s="16">
        <v>1704.49</v>
      </c>
      <c r="R4312">
        <v>3560.49</v>
      </c>
      <c r="S4312">
        <v>55</v>
      </c>
      <c r="T4312">
        <v>4311</v>
      </c>
      <c r="U4312">
        <v>2205.15</v>
      </c>
      <c r="V4312" t="s">
        <v>11411</v>
      </c>
      <c r="W4312">
        <v>4.6900000000000004</v>
      </c>
      <c r="X4312">
        <v>24</v>
      </c>
      <c r="Y4312" t="s">
        <v>7807</v>
      </c>
      <c r="Z4312" t="s">
        <v>12012</v>
      </c>
      <c r="AA4312">
        <v>4311</v>
      </c>
      <c r="AB4312" t="s">
        <v>12015</v>
      </c>
      <c r="AC4312">
        <v>9215.49</v>
      </c>
      <c r="AD4312">
        <v>3427.68</v>
      </c>
      <c r="AE4312">
        <v>171.38</v>
      </c>
      <c r="AF4312" t="s">
        <v>11132</v>
      </c>
      <c r="AG4312" t="s">
        <v>11187</v>
      </c>
      <c r="AH4312">
        <v>9365</v>
      </c>
      <c r="AI4312">
        <v>4311</v>
      </c>
      <c r="AJ4312" t="s">
        <v>11126</v>
      </c>
      <c r="AK4312" t="s">
        <v>12028</v>
      </c>
      <c r="AL4312" t="s">
        <v>12031</v>
      </c>
      <c r="AM4312" t="s">
        <v>11395</v>
      </c>
      <c r="AN4312">
        <v>-1</v>
      </c>
      <c r="AO4312" s="10" t="s">
        <v>12045</v>
      </c>
      <c r="AP4312" t="str" cm="1">
        <f t="array" ref="AP4312">_xlfn.IFS(
  Table1[[#This Row],[Age]]&lt;=25, "18-25",
  Table1[[#This Row],[Age]]&lt;=35, "26-35",
  Table1[[#This Row],[Age]]&lt;=45, "36-45",
  Table1[[#This Row],[Age]]&lt;=60, "46-60",
  TRUE, "60+")</f>
        <v>18-25</v>
      </c>
    </row>
    <row r="4313" spans="1:42" x14ac:dyDescent="0.3">
      <c r="A4313">
        <v>4312</v>
      </c>
      <c r="B4313" t="s">
        <v>40</v>
      </c>
      <c r="C4313" t="s">
        <v>85</v>
      </c>
      <c r="D4313">
        <v>69</v>
      </c>
      <c r="E4313" t="s">
        <v>106</v>
      </c>
      <c r="F4313" t="s">
        <v>4419</v>
      </c>
      <c r="G4313" t="s">
        <v>5146</v>
      </c>
      <c r="H4313">
        <v>19458799165</v>
      </c>
      <c r="I4313" t="s">
        <v>6940</v>
      </c>
      <c r="J4313" t="s">
        <v>7292</v>
      </c>
      <c r="K4313">
        <v>7444.22</v>
      </c>
      <c r="L4313" s="12" t="s">
        <v>10629</v>
      </c>
      <c r="M4313" s="10" t="s">
        <v>11352</v>
      </c>
      <c r="N4313">
        <v>4312</v>
      </c>
      <c r="O4313">
        <v>45175</v>
      </c>
      <c r="P4313" t="s">
        <v>11402</v>
      </c>
      <c r="Q4313" s="16">
        <v>1813.54</v>
      </c>
      <c r="R4313">
        <v>9257.76</v>
      </c>
      <c r="S4313">
        <v>36</v>
      </c>
      <c r="T4313">
        <v>4312</v>
      </c>
      <c r="U4313">
        <v>27332.93</v>
      </c>
      <c r="V4313" t="s">
        <v>11412</v>
      </c>
      <c r="W4313">
        <v>8.86</v>
      </c>
      <c r="X4313">
        <v>48</v>
      </c>
      <c r="Y4313" t="s">
        <v>8222</v>
      </c>
      <c r="Z4313" t="s">
        <v>12010</v>
      </c>
      <c r="AA4313">
        <v>4312</v>
      </c>
      <c r="AB4313" t="s">
        <v>12015</v>
      </c>
      <c r="AC4313">
        <v>4499.95</v>
      </c>
      <c r="AD4313">
        <v>4331.3500000000004</v>
      </c>
      <c r="AE4313">
        <v>216.57</v>
      </c>
      <c r="AF4313" t="s">
        <v>11118</v>
      </c>
      <c r="AG4313" t="s">
        <v>11198</v>
      </c>
      <c r="AH4313">
        <v>1402</v>
      </c>
      <c r="AI4313">
        <v>4312</v>
      </c>
      <c r="AJ4313" t="s">
        <v>11391</v>
      </c>
      <c r="AK4313" t="s">
        <v>12029</v>
      </c>
      <c r="AL4313" t="s">
        <v>12032</v>
      </c>
      <c r="AM4313" t="s">
        <v>11217</v>
      </c>
      <c r="AN4313">
        <v>1</v>
      </c>
      <c r="AO4313" s="10" t="s">
        <v>12042</v>
      </c>
      <c r="AP4313" t="str" cm="1">
        <f t="array" ref="AP4313">_xlfn.IFS(
  Table1[[#This Row],[Age]]&lt;=25, "18-25",
  Table1[[#This Row],[Age]]&lt;=35, "26-35",
  Table1[[#This Row],[Age]]&lt;=45, "36-45",
  Table1[[#This Row],[Age]]&lt;=60, "46-60",
  TRUE, "60+")</f>
        <v>60+</v>
      </c>
    </row>
    <row r="4314" spans="1:42" x14ac:dyDescent="0.3">
      <c r="A4314">
        <v>4313</v>
      </c>
      <c r="B4314" t="s">
        <v>19</v>
      </c>
      <c r="C4314" t="s">
        <v>77</v>
      </c>
      <c r="D4314">
        <v>25</v>
      </c>
      <c r="E4314" t="s">
        <v>106</v>
      </c>
      <c r="F4314" t="s">
        <v>4420</v>
      </c>
      <c r="G4314" t="s">
        <v>5145</v>
      </c>
      <c r="H4314">
        <v>19458799166</v>
      </c>
      <c r="I4314" t="s">
        <v>5784</v>
      </c>
      <c r="J4314" t="s">
        <v>7291</v>
      </c>
      <c r="K4314">
        <v>9191.67</v>
      </c>
      <c r="L4314" s="12" t="s">
        <v>10630</v>
      </c>
      <c r="M4314" s="10" t="s">
        <v>11338</v>
      </c>
      <c r="N4314">
        <v>4313</v>
      </c>
      <c r="O4314">
        <v>45036</v>
      </c>
      <c r="P4314" t="s">
        <v>11404</v>
      </c>
      <c r="Q4314" s="16">
        <v>756.74</v>
      </c>
      <c r="R4314">
        <v>8434.93</v>
      </c>
      <c r="S4314">
        <v>85</v>
      </c>
      <c r="T4314">
        <v>4313</v>
      </c>
      <c r="U4314">
        <v>10041.98</v>
      </c>
      <c r="V4314" t="s">
        <v>11412</v>
      </c>
      <c r="W4314">
        <v>2.2000000000000002</v>
      </c>
      <c r="X4314">
        <v>60</v>
      </c>
      <c r="Y4314" t="s">
        <v>11774</v>
      </c>
      <c r="Z4314" t="s">
        <v>12011</v>
      </c>
      <c r="AA4314">
        <v>4313</v>
      </c>
      <c r="AB4314" t="s">
        <v>12015</v>
      </c>
      <c r="AC4314">
        <v>6581.92</v>
      </c>
      <c r="AD4314">
        <v>3615.76</v>
      </c>
      <c r="AE4314">
        <v>180.79</v>
      </c>
      <c r="AF4314" t="s">
        <v>11258</v>
      </c>
      <c r="AG4314" t="s">
        <v>11117</v>
      </c>
      <c r="AH4314">
        <v>9310</v>
      </c>
      <c r="AI4314">
        <v>4313</v>
      </c>
      <c r="AJ4314" t="s">
        <v>11134</v>
      </c>
      <c r="AK4314" t="s">
        <v>12028</v>
      </c>
      <c r="AL4314" t="s">
        <v>12031</v>
      </c>
      <c r="AM4314" t="s">
        <v>11051</v>
      </c>
      <c r="AN4314">
        <v>1</v>
      </c>
      <c r="AO4314" s="10" t="s">
        <v>12037</v>
      </c>
      <c r="AP4314" t="str" cm="1">
        <f t="array" ref="AP4314">_xlfn.IFS(
  Table1[[#This Row],[Age]]&lt;=25, "18-25",
  Table1[[#This Row],[Age]]&lt;=35, "26-35",
  Table1[[#This Row],[Age]]&lt;=45, "36-45",
  Table1[[#This Row],[Age]]&lt;=60, "46-60",
  TRUE, "60+")</f>
        <v>18-25</v>
      </c>
    </row>
    <row r="4315" spans="1:42" x14ac:dyDescent="0.3">
      <c r="A4315">
        <v>4314</v>
      </c>
      <c r="B4315" t="s">
        <v>15</v>
      </c>
      <c r="C4315" t="s">
        <v>94</v>
      </c>
      <c r="D4315">
        <v>40</v>
      </c>
      <c r="E4315" t="s">
        <v>105</v>
      </c>
      <c r="F4315" t="s">
        <v>4421</v>
      </c>
      <c r="G4315" t="s">
        <v>5114</v>
      </c>
      <c r="H4315">
        <v>19458799167</v>
      </c>
      <c r="I4315" t="s">
        <v>5682</v>
      </c>
      <c r="J4315" t="s">
        <v>7291</v>
      </c>
      <c r="K4315">
        <v>2151.2800000000002</v>
      </c>
      <c r="L4315" s="12" t="s">
        <v>10471</v>
      </c>
      <c r="M4315" s="10" t="s">
        <v>11184</v>
      </c>
      <c r="N4315">
        <v>4314</v>
      </c>
      <c r="O4315">
        <v>45080</v>
      </c>
      <c r="P4315" t="s">
        <v>11404</v>
      </c>
      <c r="Q4315" s="16">
        <v>1565.46</v>
      </c>
      <c r="R4315">
        <v>585.82000000000005</v>
      </c>
      <c r="S4315">
        <v>72</v>
      </c>
      <c r="T4315">
        <v>4314</v>
      </c>
      <c r="U4315">
        <v>10595</v>
      </c>
      <c r="V4315" t="s">
        <v>11411</v>
      </c>
      <c r="W4315">
        <v>1.75</v>
      </c>
      <c r="X4315">
        <v>36</v>
      </c>
      <c r="Y4315" t="s">
        <v>8201</v>
      </c>
      <c r="Z4315" t="s">
        <v>12010</v>
      </c>
      <c r="AA4315">
        <v>4314</v>
      </c>
      <c r="AB4315" t="s">
        <v>12015</v>
      </c>
      <c r="AC4315">
        <v>3506.01</v>
      </c>
      <c r="AD4315">
        <v>2702.51</v>
      </c>
      <c r="AE4315">
        <v>135.13</v>
      </c>
      <c r="AF4315" t="s">
        <v>11306</v>
      </c>
      <c r="AG4315" t="s">
        <v>11308</v>
      </c>
      <c r="AH4315">
        <v>8847</v>
      </c>
      <c r="AI4315">
        <v>4314</v>
      </c>
      <c r="AJ4315" t="s">
        <v>11276</v>
      </c>
      <c r="AK4315" t="s">
        <v>12028</v>
      </c>
      <c r="AL4315" t="s">
        <v>12031</v>
      </c>
      <c r="AM4315" t="s">
        <v>11102</v>
      </c>
      <c r="AN4315">
        <v>1</v>
      </c>
      <c r="AO4315" s="10" t="s">
        <v>12043</v>
      </c>
      <c r="AP4315" t="str" cm="1">
        <f t="array" ref="AP4315">_xlfn.IFS(
  Table1[[#This Row],[Age]]&lt;=25, "18-25",
  Table1[[#This Row],[Age]]&lt;=35, "26-35",
  Table1[[#This Row],[Age]]&lt;=45, "36-45",
  Table1[[#This Row],[Age]]&lt;=60, "46-60",
  TRUE, "60+")</f>
        <v>36-45</v>
      </c>
    </row>
    <row r="4316" spans="1:42" x14ac:dyDescent="0.3">
      <c r="A4316">
        <v>4315</v>
      </c>
      <c r="B4316" t="s">
        <v>32</v>
      </c>
      <c r="C4316" t="s">
        <v>86</v>
      </c>
      <c r="D4316">
        <v>33</v>
      </c>
      <c r="E4316" t="s">
        <v>104</v>
      </c>
      <c r="F4316" t="s">
        <v>4422</v>
      </c>
      <c r="G4316" t="s">
        <v>5129</v>
      </c>
      <c r="H4316">
        <v>19458799168</v>
      </c>
      <c r="I4316" t="s">
        <v>6965</v>
      </c>
      <c r="J4316" t="s">
        <v>7292</v>
      </c>
      <c r="K4316">
        <v>9076.9500000000007</v>
      </c>
      <c r="L4316" s="12" t="s">
        <v>7619</v>
      </c>
      <c r="M4316" s="10" t="s">
        <v>11130</v>
      </c>
      <c r="N4316">
        <v>4315</v>
      </c>
      <c r="O4316">
        <v>45123</v>
      </c>
      <c r="P4316" t="s">
        <v>11403</v>
      </c>
      <c r="Q4316" s="16">
        <v>3796.84</v>
      </c>
      <c r="R4316">
        <v>12873.79</v>
      </c>
      <c r="S4316">
        <v>87</v>
      </c>
      <c r="T4316">
        <v>4315</v>
      </c>
      <c r="U4316">
        <v>30418.35</v>
      </c>
      <c r="V4316" t="s">
        <v>11411</v>
      </c>
      <c r="W4316">
        <v>9.93</v>
      </c>
      <c r="X4316">
        <v>60</v>
      </c>
      <c r="Y4316" t="s">
        <v>8428</v>
      </c>
      <c r="Z4316" t="s">
        <v>12012</v>
      </c>
      <c r="AA4316">
        <v>4315</v>
      </c>
      <c r="AB4316" t="s">
        <v>12017</v>
      </c>
      <c r="AC4316">
        <v>2336.1</v>
      </c>
      <c r="AD4316">
        <v>3966.83</v>
      </c>
      <c r="AE4316">
        <v>198.34</v>
      </c>
      <c r="AF4316" t="s">
        <v>11079</v>
      </c>
      <c r="AG4316" t="s">
        <v>11101</v>
      </c>
      <c r="AH4316">
        <v>2486</v>
      </c>
      <c r="AI4316">
        <v>4315</v>
      </c>
      <c r="AJ4316" t="s">
        <v>11192</v>
      </c>
      <c r="AK4316" t="s">
        <v>12027</v>
      </c>
      <c r="AL4316" t="s">
        <v>12032</v>
      </c>
      <c r="AM4316" t="s">
        <v>11229</v>
      </c>
      <c r="AN4316">
        <v>1</v>
      </c>
      <c r="AO4316" s="10" t="s">
        <v>12038</v>
      </c>
      <c r="AP4316" t="str" cm="1">
        <f t="array" ref="AP4316">_xlfn.IFS(
  Table1[[#This Row],[Age]]&lt;=25, "18-25",
  Table1[[#This Row],[Age]]&lt;=35, "26-35",
  Table1[[#This Row],[Age]]&lt;=45, "36-45",
  Table1[[#This Row],[Age]]&lt;=60, "46-60",
  TRUE, "60+")</f>
        <v>26-35</v>
      </c>
    </row>
    <row r="4317" spans="1:42" x14ac:dyDescent="0.3">
      <c r="A4317">
        <v>4316</v>
      </c>
      <c r="B4317" t="s">
        <v>34</v>
      </c>
      <c r="C4317" t="s">
        <v>91</v>
      </c>
      <c r="D4317">
        <v>65</v>
      </c>
      <c r="E4317" t="s">
        <v>106</v>
      </c>
      <c r="F4317" t="s">
        <v>4423</v>
      </c>
      <c r="G4317" t="s">
        <v>5110</v>
      </c>
      <c r="H4317">
        <v>19458799169</v>
      </c>
      <c r="I4317" t="s">
        <v>5226</v>
      </c>
      <c r="J4317" t="s">
        <v>7292</v>
      </c>
      <c r="K4317">
        <v>6354.38</v>
      </c>
      <c r="L4317" s="12" t="s">
        <v>9022</v>
      </c>
      <c r="M4317" s="10" t="s">
        <v>11159</v>
      </c>
      <c r="N4317">
        <v>4316</v>
      </c>
      <c r="O4317">
        <v>45074</v>
      </c>
      <c r="P4317" t="s">
        <v>11403</v>
      </c>
      <c r="Q4317" s="16">
        <v>2500.71</v>
      </c>
      <c r="R4317">
        <v>8855.09</v>
      </c>
      <c r="S4317">
        <v>72</v>
      </c>
      <c r="T4317">
        <v>4316</v>
      </c>
      <c r="U4317">
        <v>12092.79</v>
      </c>
      <c r="V4317" t="s">
        <v>11413</v>
      </c>
      <c r="W4317">
        <v>6.19</v>
      </c>
      <c r="X4317">
        <v>12</v>
      </c>
      <c r="Y4317" t="s">
        <v>11795</v>
      </c>
      <c r="Z4317" t="s">
        <v>12011</v>
      </c>
      <c r="AA4317">
        <v>4316</v>
      </c>
      <c r="AB4317" t="s">
        <v>12015</v>
      </c>
      <c r="AC4317">
        <v>2459.9899999999998</v>
      </c>
      <c r="AD4317">
        <v>4386.1000000000004</v>
      </c>
      <c r="AE4317">
        <v>219.31</v>
      </c>
      <c r="AF4317" t="s">
        <v>11070</v>
      </c>
      <c r="AG4317" t="s">
        <v>11345</v>
      </c>
      <c r="AH4317">
        <v>9130</v>
      </c>
      <c r="AI4317">
        <v>4316</v>
      </c>
      <c r="AJ4317" t="s">
        <v>11229</v>
      </c>
      <c r="AK4317" t="s">
        <v>12027</v>
      </c>
      <c r="AL4317" t="s">
        <v>12031</v>
      </c>
      <c r="AM4317" t="s">
        <v>11346</v>
      </c>
      <c r="AN4317">
        <v>1</v>
      </c>
      <c r="AO4317" s="10" t="s">
        <v>12046</v>
      </c>
      <c r="AP4317" t="str" cm="1">
        <f t="array" ref="AP4317">_xlfn.IFS(
  Table1[[#This Row],[Age]]&lt;=25, "18-25",
  Table1[[#This Row],[Age]]&lt;=35, "26-35",
  Table1[[#This Row],[Age]]&lt;=45, "36-45",
  Table1[[#This Row],[Age]]&lt;=60, "46-60",
  TRUE, "60+")</f>
        <v>60+</v>
      </c>
    </row>
    <row r="4318" spans="1:42" x14ac:dyDescent="0.3">
      <c r="A4318">
        <v>4317</v>
      </c>
      <c r="B4318" t="s">
        <v>42</v>
      </c>
      <c r="C4318" t="s">
        <v>99</v>
      </c>
      <c r="D4318">
        <v>51</v>
      </c>
      <c r="E4318" t="s">
        <v>105</v>
      </c>
      <c r="F4318" t="s">
        <v>4424</v>
      </c>
      <c r="G4318" t="s">
        <v>5124</v>
      </c>
      <c r="H4318">
        <v>19458799170</v>
      </c>
      <c r="I4318" t="s">
        <v>5611</v>
      </c>
      <c r="J4318" t="s">
        <v>7291</v>
      </c>
      <c r="K4318">
        <v>2042.09</v>
      </c>
      <c r="L4318" s="12" t="s">
        <v>7426</v>
      </c>
      <c r="M4318" s="10" t="s">
        <v>11303</v>
      </c>
      <c r="N4318">
        <v>4317</v>
      </c>
      <c r="O4318">
        <v>45136</v>
      </c>
      <c r="P4318" t="s">
        <v>11403</v>
      </c>
      <c r="Q4318" s="16">
        <v>4454.88</v>
      </c>
      <c r="R4318">
        <v>6496.97</v>
      </c>
      <c r="S4318">
        <v>69</v>
      </c>
      <c r="T4318">
        <v>4317</v>
      </c>
      <c r="U4318">
        <v>11485.07</v>
      </c>
      <c r="V4318" t="s">
        <v>11411</v>
      </c>
      <c r="W4318">
        <v>9.2100000000000009</v>
      </c>
      <c r="X4318">
        <v>48</v>
      </c>
      <c r="Y4318" t="s">
        <v>8375</v>
      </c>
      <c r="Z4318" t="s">
        <v>12011</v>
      </c>
      <c r="AA4318">
        <v>4317</v>
      </c>
      <c r="AB4318" t="s">
        <v>12017</v>
      </c>
      <c r="AC4318">
        <v>4996.32</v>
      </c>
      <c r="AD4318">
        <v>2016.84</v>
      </c>
      <c r="AE4318">
        <v>100.84</v>
      </c>
      <c r="AF4318" t="s">
        <v>11056</v>
      </c>
      <c r="AG4318" t="s">
        <v>11041</v>
      </c>
      <c r="AH4318">
        <v>2505</v>
      </c>
      <c r="AI4318">
        <v>4317</v>
      </c>
      <c r="AJ4318" t="s">
        <v>11067</v>
      </c>
      <c r="AK4318" t="s">
        <v>12028</v>
      </c>
      <c r="AL4318" t="s">
        <v>12032</v>
      </c>
      <c r="AM4318" t="s">
        <v>11136</v>
      </c>
      <c r="AN4318">
        <v>1</v>
      </c>
      <c r="AO4318" s="10" t="s">
        <v>12038</v>
      </c>
      <c r="AP4318" t="str" cm="1">
        <f t="array" ref="AP4318">_xlfn.IFS(
  Table1[[#This Row],[Age]]&lt;=25, "18-25",
  Table1[[#This Row],[Age]]&lt;=35, "26-35",
  Table1[[#This Row],[Age]]&lt;=45, "36-45",
  Table1[[#This Row],[Age]]&lt;=60, "46-60",
  TRUE, "60+")</f>
        <v>46-60</v>
      </c>
    </row>
    <row r="4319" spans="1:42" x14ac:dyDescent="0.3">
      <c r="A4319">
        <v>4318</v>
      </c>
      <c r="B4319" t="s">
        <v>51</v>
      </c>
      <c r="C4319" t="s">
        <v>94</v>
      </c>
      <c r="D4319">
        <v>39</v>
      </c>
      <c r="E4319" t="s">
        <v>104</v>
      </c>
      <c r="F4319" t="s">
        <v>4425</v>
      </c>
      <c r="G4319" t="s">
        <v>5126</v>
      </c>
      <c r="H4319">
        <v>19458799171</v>
      </c>
      <c r="I4319" t="s">
        <v>6895</v>
      </c>
      <c r="J4319" t="s">
        <v>7292</v>
      </c>
      <c r="K4319">
        <v>7391.8</v>
      </c>
      <c r="L4319" s="12" t="s">
        <v>8269</v>
      </c>
      <c r="M4319" s="10" t="s">
        <v>11380</v>
      </c>
      <c r="N4319">
        <v>4318</v>
      </c>
      <c r="O4319">
        <v>45169</v>
      </c>
      <c r="P4319" t="s">
        <v>11404</v>
      </c>
      <c r="Q4319" s="16">
        <v>848.33</v>
      </c>
      <c r="R4319">
        <v>6543.47</v>
      </c>
      <c r="S4319">
        <v>65</v>
      </c>
      <c r="T4319">
        <v>4318</v>
      </c>
      <c r="U4319">
        <v>27507.03</v>
      </c>
      <c r="V4319" t="s">
        <v>11412</v>
      </c>
      <c r="W4319">
        <v>4.67</v>
      </c>
      <c r="X4319">
        <v>24</v>
      </c>
      <c r="Y4319" t="s">
        <v>11798</v>
      </c>
      <c r="Z4319" t="s">
        <v>12010</v>
      </c>
      <c r="AA4319">
        <v>4318</v>
      </c>
      <c r="AB4319" t="s">
        <v>12017</v>
      </c>
      <c r="AC4319">
        <v>9435.64</v>
      </c>
      <c r="AD4319">
        <v>4283.4399999999996</v>
      </c>
      <c r="AE4319">
        <v>214.17</v>
      </c>
      <c r="AF4319" t="s">
        <v>11292</v>
      </c>
      <c r="AG4319" t="s">
        <v>11113</v>
      </c>
      <c r="AH4319">
        <v>948</v>
      </c>
      <c r="AI4319">
        <v>4318</v>
      </c>
      <c r="AJ4319" t="s">
        <v>11099</v>
      </c>
      <c r="AK4319" t="s">
        <v>12028</v>
      </c>
      <c r="AL4319" t="s">
        <v>12032</v>
      </c>
      <c r="AM4319" t="s">
        <v>11104</v>
      </c>
      <c r="AN4319">
        <v>1</v>
      </c>
      <c r="AO4319" s="10" t="s">
        <v>12041</v>
      </c>
      <c r="AP4319" t="str" cm="1">
        <f t="array" ref="AP4319">_xlfn.IFS(
  Table1[[#This Row],[Age]]&lt;=25, "18-25",
  Table1[[#This Row],[Age]]&lt;=35, "26-35",
  Table1[[#This Row],[Age]]&lt;=45, "36-45",
  Table1[[#This Row],[Age]]&lt;=60, "46-60",
  TRUE, "60+")</f>
        <v>36-45</v>
      </c>
    </row>
    <row r="4320" spans="1:42" x14ac:dyDescent="0.3">
      <c r="A4320">
        <v>4319</v>
      </c>
      <c r="B4320" t="s">
        <v>49</v>
      </c>
      <c r="C4320" t="s">
        <v>62</v>
      </c>
      <c r="D4320">
        <v>66</v>
      </c>
      <c r="E4320" t="s">
        <v>104</v>
      </c>
      <c r="F4320" t="s">
        <v>4426</v>
      </c>
      <c r="G4320" t="s">
        <v>5143</v>
      </c>
      <c r="H4320">
        <v>19458799172</v>
      </c>
      <c r="I4320" t="s">
        <v>6331</v>
      </c>
      <c r="J4320" t="s">
        <v>7291</v>
      </c>
      <c r="K4320">
        <v>999.65</v>
      </c>
      <c r="L4320" s="12" t="s">
        <v>8136</v>
      </c>
      <c r="M4320" s="10" t="s">
        <v>11225</v>
      </c>
      <c r="N4320">
        <v>4319</v>
      </c>
      <c r="O4320">
        <v>45033</v>
      </c>
      <c r="P4320" t="s">
        <v>11404</v>
      </c>
      <c r="Q4320" s="16">
        <v>2217.69</v>
      </c>
      <c r="R4320">
        <v>-1218.04</v>
      </c>
      <c r="S4320">
        <v>85</v>
      </c>
      <c r="T4320">
        <v>4319</v>
      </c>
      <c r="U4320">
        <v>12537.51</v>
      </c>
      <c r="V4320" t="s">
        <v>11411</v>
      </c>
      <c r="W4320">
        <v>6.44</v>
      </c>
      <c r="X4320">
        <v>48</v>
      </c>
      <c r="Y4320" t="s">
        <v>11574</v>
      </c>
      <c r="Z4320" t="s">
        <v>12010</v>
      </c>
      <c r="AA4320">
        <v>4319</v>
      </c>
      <c r="AB4320" t="s">
        <v>12015</v>
      </c>
      <c r="AC4320">
        <v>3674.66</v>
      </c>
      <c r="AD4320">
        <v>4019.48</v>
      </c>
      <c r="AE4320">
        <v>200.97</v>
      </c>
      <c r="AF4320" t="s">
        <v>11215</v>
      </c>
      <c r="AG4320" t="s">
        <v>11204</v>
      </c>
      <c r="AH4320">
        <v>9019</v>
      </c>
      <c r="AI4320">
        <v>4319</v>
      </c>
      <c r="AJ4320" t="s">
        <v>11038</v>
      </c>
      <c r="AK4320" t="s">
        <v>12029</v>
      </c>
      <c r="AL4320" t="s">
        <v>12032</v>
      </c>
      <c r="AM4320" t="s">
        <v>11176</v>
      </c>
      <c r="AN4320">
        <v>1</v>
      </c>
      <c r="AO4320" s="10" t="s">
        <v>12037</v>
      </c>
      <c r="AP4320" t="str" cm="1">
        <f t="array" ref="AP4320">_xlfn.IFS(
  Table1[[#This Row],[Age]]&lt;=25, "18-25",
  Table1[[#This Row],[Age]]&lt;=35, "26-35",
  Table1[[#This Row],[Age]]&lt;=45, "36-45",
  Table1[[#This Row],[Age]]&lt;=60, "46-60",
  TRUE, "60+")</f>
        <v>60+</v>
      </c>
    </row>
    <row r="4321" spans="1:42" x14ac:dyDescent="0.3">
      <c r="A4321">
        <v>4320</v>
      </c>
      <c r="B4321" t="s">
        <v>43</v>
      </c>
      <c r="C4321" t="s">
        <v>90</v>
      </c>
      <c r="D4321">
        <v>40</v>
      </c>
      <c r="E4321" t="s">
        <v>105</v>
      </c>
      <c r="F4321" t="s">
        <v>4427</v>
      </c>
      <c r="G4321" t="s">
        <v>5146</v>
      </c>
      <c r="H4321">
        <v>19458799173</v>
      </c>
      <c r="I4321" t="s">
        <v>6897</v>
      </c>
      <c r="J4321" t="s">
        <v>7291</v>
      </c>
      <c r="K4321">
        <v>6952.27</v>
      </c>
      <c r="L4321" s="12" t="s">
        <v>8694</v>
      </c>
      <c r="M4321" s="10" t="s">
        <v>11090</v>
      </c>
      <c r="N4321">
        <v>4320</v>
      </c>
      <c r="O4321">
        <v>44931</v>
      </c>
      <c r="P4321" t="s">
        <v>11403</v>
      </c>
      <c r="Q4321" s="16">
        <v>3511.02</v>
      </c>
      <c r="R4321">
        <v>10463.290000000001</v>
      </c>
      <c r="S4321">
        <v>44</v>
      </c>
      <c r="T4321">
        <v>4320</v>
      </c>
      <c r="U4321">
        <v>6415.12</v>
      </c>
      <c r="V4321" t="s">
        <v>11412</v>
      </c>
      <c r="W4321">
        <v>7.25</v>
      </c>
      <c r="X4321">
        <v>36</v>
      </c>
      <c r="Y4321" t="s">
        <v>11894</v>
      </c>
      <c r="Z4321" t="s">
        <v>12010</v>
      </c>
      <c r="AA4321">
        <v>4320</v>
      </c>
      <c r="AB4321" t="s">
        <v>12015</v>
      </c>
      <c r="AC4321">
        <v>1842.35</v>
      </c>
      <c r="AD4321">
        <v>2052.89</v>
      </c>
      <c r="AE4321">
        <v>102.64</v>
      </c>
      <c r="AF4321" t="s">
        <v>11326</v>
      </c>
      <c r="AG4321" t="s">
        <v>11191</v>
      </c>
      <c r="AH4321">
        <v>4878</v>
      </c>
      <c r="AI4321">
        <v>4320</v>
      </c>
      <c r="AJ4321" t="s">
        <v>11077</v>
      </c>
      <c r="AK4321" t="s">
        <v>12029</v>
      </c>
      <c r="AL4321" t="s">
        <v>12031</v>
      </c>
      <c r="AM4321" t="s">
        <v>11080</v>
      </c>
      <c r="AN4321">
        <v>1</v>
      </c>
      <c r="AO4321" s="10" t="s">
        <v>12039</v>
      </c>
      <c r="AP4321" t="str" cm="1">
        <f t="array" ref="AP4321">_xlfn.IFS(
  Table1[[#This Row],[Age]]&lt;=25, "18-25",
  Table1[[#This Row],[Age]]&lt;=35, "26-35",
  Table1[[#This Row],[Age]]&lt;=45, "36-45",
  Table1[[#This Row],[Age]]&lt;=60, "46-60",
  TRUE, "60+")</f>
        <v>36-45</v>
      </c>
    </row>
    <row r="4322" spans="1:42" x14ac:dyDescent="0.3">
      <c r="A4322">
        <v>4321</v>
      </c>
      <c r="B4322" t="s">
        <v>18</v>
      </c>
      <c r="C4322" t="s">
        <v>72</v>
      </c>
      <c r="D4322">
        <v>22</v>
      </c>
      <c r="E4322" t="s">
        <v>104</v>
      </c>
      <c r="F4322" t="s">
        <v>4428</v>
      </c>
      <c r="G4322" t="s">
        <v>5132</v>
      </c>
      <c r="H4322">
        <v>19458799174</v>
      </c>
      <c r="I4322" t="s">
        <v>5459</v>
      </c>
      <c r="J4322" t="s">
        <v>7292</v>
      </c>
      <c r="K4322">
        <v>8626.49</v>
      </c>
      <c r="L4322" s="12" t="s">
        <v>8905</v>
      </c>
      <c r="M4322" s="10" t="s">
        <v>11229</v>
      </c>
      <c r="N4322">
        <v>4321</v>
      </c>
      <c r="O4322">
        <v>45070</v>
      </c>
      <c r="P4322" t="s">
        <v>11404</v>
      </c>
      <c r="Q4322" s="16">
        <v>1368.72</v>
      </c>
      <c r="R4322">
        <v>9995.2099999999991</v>
      </c>
      <c r="S4322">
        <v>43</v>
      </c>
      <c r="T4322">
        <v>4321</v>
      </c>
      <c r="U4322">
        <v>21004.59</v>
      </c>
      <c r="V4322" t="s">
        <v>11411</v>
      </c>
      <c r="W4322">
        <v>9.8800000000000008</v>
      </c>
      <c r="X4322">
        <v>48</v>
      </c>
      <c r="Y4322" t="s">
        <v>11579</v>
      </c>
      <c r="Z4322" t="s">
        <v>12011</v>
      </c>
      <c r="AA4322">
        <v>4321</v>
      </c>
      <c r="AB4322" t="s">
        <v>12015</v>
      </c>
      <c r="AC4322">
        <v>5018.7299999999996</v>
      </c>
      <c r="AD4322">
        <v>290.37</v>
      </c>
      <c r="AE4322">
        <v>14.52</v>
      </c>
      <c r="AF4322" t="s">
        <v>11262</v>
      </c>
      <c r="AG4322" t="s">
        <v>11389</v>
      </c>
      <c r="AH4322">
        <v>7378</v>
      </c>
      <c r="AI4322">
        <v>4321</v>
      </c>
      <c r="AJ4322" t="s">
        <v>11059</v>
      </c>
      <c r="AK4322" t="s">
        <v>12029</v>
      </c>
      <c r="AL4322" t="s">
        <v>12032</v>
      </c>
      <c r="AM4322" t="s">
        <v>11138</v>
      </c>
      <c r="AN4322">
        <v>1</v>
      </c>
      <c r="AO4322" s="10" t="s">
        <v>12046</v>
      </c>
      <c r="AP4322" t="str" cm="1">
        <f t="array" ref="AP4322">_xlfn.IFS(
  Table1[[#This Row],[Age]]&lt;=25, "18-25",
  Table1[[#This Row],[Age]]&lt;=35, "26-35",
  Table1[[#This Row],[Age]]&lt;=45, "36-45",
  Table1[[#This Row],[Age]]&lt;=60, "46-60",
  TRUE, "60+")</f>
        <v>18-25</v>
      </c>
    </row>
    <row r="4323" spans="1:42" x14ac:dyDescent="0.3">
      <c r="A4323">
        <v>4322</v>
      </c>
      <c r="B4323" t="s">
        <v>14</v>
      </c>
      <c r="C4323" t="s">
        <v>63</v>
      </c>
      <c r="D4323">
        <v>54</v>
      </c>
      <c r="E4323" t="s">
        <v>105</v>
      </c>
      <c r="F4323" t="s">
        <v>4429</v>
      </c>
      <c r="G4323" t="s">
        <v>5133</v>
      </c>
      <c r="H4323">
        <v>19458799175</v>
      </c>
      <c r="I4323" t="s">
        <v>5902</v>
      </c>
      <c r="J4323" t="s">
        <v>7292</v>
      </c>
      <c r="K4323">
        <v>9508.7199999999993</v>
      </c>
      <c r="L4323" s="12" t="s">
        <v>10631</v>
      </c>
      <c r="M4323" s="10" t="s">
        <v>11261</v>
      </c>
      <c r="N4323">
        <v>4322</v>
      </c>
      <c r="O4323">
        <v>45063</v>
      </c>
      <c r="P4323" t="s">
        <v>11403</v>
      </c>
      <c r="Q4323" s="16">
        <v>1341.56</v>
      </c>
      <c r="R4323">
        <v>10850.28</v>
      </c>
      <c r="S4323">
        <v>74</v>
      </c>
      <c r="T4323">
        <v>4322</v>
      </c>
      <c r="U4323">
        <v>3547.92</v>
      </c>
      <c r="V4323" t="s">
        <v>11412</v>
      </c>
      <c r="W4323">
        <v>2.0099999999999998</v>
      </c>
      <c r="X4323">
        <v>48</v>
      </c>
      <c r="Y4323" t="s">
        <v>11783</v>
      </c>
      <c r="Z4323" t="s">
        <v>12010</v>
      </c>
      <c r="AA4323">
        <v>4322</v>
      </c>
      <c r="AB4323" t="s">
        <v>12016</v>
      </c>
      <c r="AC4323">
        <v>2280.5100000000002</v>
      </c>
      <c r="AD4323">
        <v>4503.8100000000004</v>
      </c>
      <c r="AE4323">
        <v>225.19</v>
      </c>
      <c r="AF4323" t="s">
        <v>11257</v>
      </c>
      <c r="AG4323" t="s">
        <v>11140</v>
      </c>
      <c r="AH4323">
        <v>2478</v>
      </c>
      <c r="AI4323">
        <v>4322</v>
      </c>
      <c r="AJ4323" t="s">
        <v>11082</v>
      </c>
      <c r="AK4323" t="s">
        <v>12029</v>
      </c>
      <c r="AL4323" t="s">
        <v>12031</v>
      </c>
      <c r="AM4323" t="s">
        <v>11070</v>
      </c>
      <c r="AN4323">
        <v>-1</v>
      </c>
      <c r="AO4323" s="10" t="s">
        <v>12046</v>
      </c>
      <c r="AP4323" t="str" cm="1">
        <f t="array" ref="AP4323">_xlfn.IFS(
  Table1[[#This Row],[Age]]&lt;=25, "18-25",
  Table1[[#This Row],[Age]]&lt;=35, "26-35",
  Table1[[#This Row],[Age]]&lt;=45, "36-45",
  Table1[[#This Row],[Age]]&lt;=60, "46-60",
  TRUE, "60+")</f>
        <v>46-60</v>
      </c>
    </row>
    <row r="4324" spans="1:42" x14ac:dyDescent="0.3">
      <c r="A4324">
        <v>4323</v>
      </c>
      <c r="B4324" t="s">
        <v>18</v>
      </c>
      <c r="C4324" t="s">
        <v>76</v>
      </c>
      <c r="D4324">
        <v>61</v>
      </c>
      <c r="E4324" t="s">
        <v>105</v>
      </c>
      <c r="F4324" t="s">
        <v>4430</v>
      </c>
      <c r="G4324" t="s">
        <v>5125</v>
      </c>
      <c r="H4324">
        <v>19458799176</v>
      </c>
      <c r="I4324" t="s">
        <v>7179</v>
      </c>
      <c r="J4324" t="s">
        <v>7292</v>
      </c>
      <c r="K4324">
        <v>639.86</v>
      </c>
      <c r="L4324" s="12" t="s">
        <v>9760</v>
      </c>
      <c r="M4324" s="10" t="s">
        <v>11261</v>
      </c>
      <c r="N4324">
        <v>4323</v>
      </c>
      <c r="O4324">
        <v>45207</v>
      </c>
      <c r="P4324" t="s">
        <v>11404</v>
      </c>
      <c r="Q4324" s="16">
        <v>536.95000000000005</v>
      </c>
      <c r="R4324">
        <v>102.91</v>
      </c>
      <c r="S4324">
        <v>66</v>
      </c>
      <c r="T4324">
        <v>4323</v>
      </c>
      <c r="U4324">
        <v>45360.83</v>
      </c>
      <c r="V4324" t="s">
        <v>11411</v>
      </c>
      <c r="W4324">
        <v>2.12</v>
      </c>
      <c r="X4324">
        <v>48</v>
      </c>
      <c r="Y4324" t="s">
        <v>10550</v>
      </c>
      <c r="Z4324" t="s">
        <v>12012</v>
      </c>
      <c r="AA4324">
        <v>4323</v>
      </c>
      <c r="AB4324" t="s">
        <v>12016</v>
      </c>
      <c r="AC4324">
        <v>2891.36</v>
      </c>
      <c r="AD4324">
        <v>1162.8800000000001</v>
      </c>
      <c r="AE4324">
        <v>58.14</v>
      </c>
      <c r="AF4324" t="s">
        <v>11142</v>
      </c>
      <c r="AG4324" t="s">
        <v>11046</v>
      </c>
      <c r="AH4324">
        <v>6390</v>
      </c>
      <c r="AI4324">
        <v>4323</v>
      </c>
      <c r="AJ4324" t="s">
        <v>11378</v>
      </c>
      <c r="AK4324" t="s">
        <v>12029</v>
      </c>
      <c r="AL4324" t="s">
        <v>12032</v>
      </c>
      <c r="AM4324" t="s">
        <v>11053</v>
      </c>
      <c r="AN4324">
        <v>1</v>
      </c>
      <c r="AO4324" s="10" t="s">
        <v>12044</v>
      </c>
      <c r="AP4324" t="str" cm="1">
        <f t="array" ref="AP4324">_xlfn.IFS(
  Table1[[#This Row],[Age]]&lt;=25, "18-25",
  Table1[[#This Row],[Age]]&lt;=35, "26-35",
  Table1[[#This Row],[Age]]&lt;=45, "36-45",
  Table1[[#This Row],[Age]]&lt;=60, "46-60",
  TRUE, "60+")</f>
        <v>60+</v>
      </c>
    </row>
    <row r="4325" spans="1:42" x14ac:dyDescent="0.3">
      <c r="A4325">
        <v>4324</v>
      </c>
      <c r="B4325" t="s">
        <v>40</v>
      </c>
      <c r="C4325" t="s">
        <v>85</v>
      </c>
      <c r="D4325">
        <v>24</v>
      </c>
      <c r="E4325" t="s">
        <v>106</v>
      </c>
      <c r="F4325" t="s">
        <v>4431</v>
      </c>
      <c r="G4325" t="s">
        <v>5123</v>
      </c>
      <c r="H4325">
        <v>19458799177</v>
      </c>
      <c r="I4325" t="s">
        <v>6940</v>
      </c>
      <c r="J4325" t="s">
        <v>7291</v>
      </c>
      <c r="K4325">
        <v>713.16</v>
      </c>
      <c r="L4325" s="12" t="s">
        <v>10632</v>
      </c>
      <c r="M4325" s="10" t="s">
        <v>11034</v>
      </c>
      <c r="N4325">
        <v>4324</v>
      </c>
      <c r="O4325">
        <v>45092</v>
      </c>
      <c r="P4325" t="s">
        <v>11402</v>
      </c>
      <c r="Q4325" s="16">
        <v>4465.7299999999996</v>
      </c>
      <c r="R4325">
        <v>5178.8900000000003</v>
      </c>
      <c r="S4325">
        <v>21</v>
      </c>
      <c r="T4325">
        <v>4324</v>
      </c>
      <c r="U4325">
        <v>23125.33</v>
      </c>
      <c r="V4325" t="s">
        <v>11411</v>
      </c>
      <c r="W4325">
        <v>5.71</v>
      </c>
      <c r="X4325">
        <v>12</v>
      </c>
      <c r="Y4325" t="s">
        <v>10334</v>
      </c>
      <c r="Z4325" t="s">
        <v>12011</v>
      </c>
      <c r="AA4325">
        <v>4324</v>
      </c>
      <c r="AB4325" t="s">
        <v>12017</v>
      </c>
      <c r="AC4325">
        <v>9204.5300000000007</v>
      </c>
      <c r="AD4325">
        <v>4382.96</v>
      </c>
      <c r="AE4325">
        <v>219.15</v>
      </c>
      <c r="AF4325" t="s">
        <v>11239</v>
      </c>
      <c r="AG4325" t="s">
        <v>11363</v>
      </c>
      <c r="AH4325">
        <v>6179</v>
      </c>
      <c r="AI4325">
        <v>4324</v>
      </c>
      <c r="AJ4325" t="s">
        <v>11272</v>
      </c>
      <c r="AK4325" t="s">
        <v>12027</v>
      </c>
      <c r="AL4325" t="s">
        <v>12032</v>
      </c>
      <c r="AM4325" t="s">
        <v>11392</v>
      </c>
      <c r="AN4325">
        <v>1</v>
      </c>
      <c r="AO4325" s="10" t="s">
        <v>12043</v>
      </c>
      <c r="AP4325" t="str" cm="1">
        <f t="array" ref="AP4325">_xlfn.IFS(
  Table1[[#This Row],[Age]]&lt;=25, "18-25",
  Table1[[#This Row],[Age]]&lt;=35, "26-35",
  Table1[[#This Row],[Age]]&lt;=45, "36-45",
  Table1[[#This Row],[Age]]&lt;=60, "46-60",
  TRUE, "60+")</f>
        <v>18-25</v>
      </c>
    </row>
    <row r="4326" spans="1:42" x14ac:dyDescent="0.3">
      <c r="A4326">
        <v>4325</v>
      </c>
      <c r="B4326" t="s">
        <v>3</v>
      </c>
      <c r="C4326" t="s">
        <v>70</v>
      </c>
      <c r="D4326">
        <v>54</v>
      </c>
      <c r="E4326" t="s">
        <v>105</v>
      </c>
      <c r="F4326" t="s">
        <v>4432</v>
      </c>
      <c r="G4326" t="s">
        <v>5131</v>
      </c>
      <c r="H4326">
        <v>19458799178</v>
      </c>
      <c r="I4326" t="s">
        <v>6044</v>
      </c>
      <c r="J4326" t="s">
        <v>7291</v>
      </c>
      <c r="K4326">
        <v>9311.01</v>
      </c>
      <c r="L4326" s="12" t="s">
        <v>10162</v>
      </c>
      <c r="M4326" s="10" t="s">
        <v>11171</v>
      </c>
      <c r="N4326">
        <v>4325</v>
      </c>
      <c r="O4326">
        <v>45062</v>
      </c>
      <c r="P4326" t="s">
        <v>11403</v>
      </c>
      <c r="Q4326" s="16">
        <v>870.92</v>
      </c>
      <c r="R4326">
        <v>8440.09</v>
      </c>
      <c r="S4326">
        <v>61</v>
      </c>
      <c r="T4326">
        <v>4325</v>
      </c>
      <c r="U4326">
        <v>1641.64</v>
      </c>
      <c r="V4326" t="s">
        <v>11413</v>
      </c>
      <c r="W4326">
        <v>1.5</v>
      </c>
      <c r="X4326">
        <v>36</v>
      </c>
      <c r="Y4326" t="s">
        <v>8767</v>
      </c>
      <c r="Z4326" t="s">
        <v>12012</v>
      </c>
      <c r="AA4326">
        <v>4325</v>
      </c>
      <c r="AB4326" t="s">
        <v>12015</v>
      </c>
      <c r="AC4326">
        <v>6784.32</v>
      </c>
      <c r="AD4326">
        <v>3522.77</v>
      </c>
      <c r="AE4326">
        <v>176.14</v>
      </c>
      <c r="AF4326" t="s">
        <v>11396</v>
      </c>
      <c r="AG4326" t="s">
        <v>11384</v>
      </c>
      <c r="AH4326">
        <v>5778</v>
      </c>
      <c r="AI4326">
        <v>4325</v>
      </c>
      <c r="AJ4326" t="s">
        <v>11377</v>
      </c>
      <c r="AK4326" t="s">
        <v>12028</v>
      </c>
      <c r="AL4326" t="s">
        <v>12031</v>
      </c>
      <c r="AM4326" t="s">
        <v>11204</v>
      </c>
      <c r="AN4326">
        <v>1</v>
      </c>
      <c r="AO4326" s="10" t="s">
        <v>12046</v>
      </c>
      <c r="AP4326" t="str" cm="1">
        <f t="array" ref="AP4326">_xlfn.IFS(
  Table1[[#This Row],[Age]]&lt;=25, "18-25",
  Table1[[#This Row],[Age]]&lt;=35, "26-35",
  Table1[[#This Row],[Age]]&lt;=45, "36-45",
  Table1[[#This Row],[Age]]&lt;=60, "46-60",
  TRUE, "60+")</f>
        <v>46-60</v>
      </c>
    </row>
    <row r="4327" spans="1:42" x14ac:dyDescent="0.3">
      <c r="A4327">
        <v>4326</v>
      </c>
      <c r="B4327" t="s">
        <v>6</v>
      </c>
      <c r="C4327" t="s">
        <v>81</v>
      </c>
      <c r="D4327">
        <v>43</v>
      </c>
      <c r="E4327" t="s">
        <v>106</v>
      </c>
      <c r="F4327" t="s">
        <v>4433</v>
      </c>
      <c r="G4327" t="s">
        <v>5118</v>
      </c>
      <c r="H4327">
        <v>19458799179</v>
      </c>
      <c r="I4327" t="s">
        <v>6785</v>
      </c>
      <c r="J4327" t="s">
        <v>7292</v>
      </c>
      <c r="K4327">
        <v>7916.97</v>
      </c>
      <c r="L4327" s="12" t="s">
        <v>9796</v>
      </c>
      <c r="M4327" s="10" t="s">
        <v>11330</v>
      </c>
      <c r="N4327">
        <v>4326</v>
      </c>
      <c r="O4327">
        <v>45054</v>
      </c>
      <c r="P4327" t="s">
        <v>11402</v>
      </c>
      <c r="Q4327" s="16">
        <v>4850.93</v>
      </c>
      <c r="R4327">
        <v>12767.9</v>
      </c>
      <c r="S4327">
        <v>13</v>
      </c>
      <c r="T4327">
        <v>4326</v>
      </c>
      <c r="U4327">
        <v>12007.95</v>
      </c>
      <c r="V4327" t="s">
        <v>11413</v>
      </c>
      <c r="W4327">
        <v>7.55</v>
      </c>
      <c r="X4327">
        <v>24</v>
      </c>
      <c r="Y4327" t="s">
        <v>11779</v>
      </c>
      <c r="Z4327" t="s">
        <v>12010</v>
      </c>
      <c r="AA4327">
        <v>4326</v>
      </c>
      <c r="AB4327" t="s">
        <v>12017</v>
      </c>
      <c r="AC4327">
        <v>5682.93</v>
      </c>
      <c r="AD4327">
        <v>4949.6499999999996</v>
      </c>
      <c r="AE4327">
        <v>247.48</v>
      </c>
      <c r="AF4327" t="s">
        <v>11248</v>
      </c>
      <c r="AG4327" t="s">
        <v>11037</v>
      </c>
      <c r="AH4327">
        <v>7178</v>
      </c>
      <c r="AI4327">
        <v>4326</v>
      </c>
      <c r="AJ4327" t="s">
        <v>11236</v>
      </c>
      <c r="AK4327" t="s">
        <v>12028</v>
      </c>
      <c r="AL4327" t="s">
        <v>12032</v>
      </c>
      <c r="AM4327" t="s">
        <v>11322</v>
      </c>
      <c r="AN4327">
        <v>1</v>
      </c>
      <c r="AO4327" s="10" t="s">
        <v>12046</v>
      </c>
      <c r="AP4327" t="str" cm="1">
        <f t="array" ref="AP4327">_xlfn.IFS(
  Table1[[#This Row],[Age]]&lt;=25, "18-25",
  Table1[[#This Row],[Age]]&lt;=35, "26-35",
  Table1[[#This Row],[Age]]&lt;=45, "36-45",
  Table1[[#This Row],[Age]]&lt;=60, "46-60",
  TRUE, "60+")</f>
        <v>36-45</v>
      </c>
    </row>
    <row r="4328" spans="1:42" x14ac:dyDescent="0.3">
      <c r="A4328">
        <v>4327</v>
      </c>
      <c r="B4328" t="s">
        <v>17</v>
      </c>
      <c r="C4328" t="s">
        <v>95</v>
      </c>
      <c r="D4328">
        <v>45</v>
      </c>
      <c r="E4328" t="s">
        <v>104</v>
      </c>
      <c r="F4328" t="s">
        <v>4434</v>
      </c>
      <c r="G4328" t="s">
        <v>5113</v>
      </c>
      <c r="H4328">
        <v>19458799180</v>
      </c>
      <c r="I4328" t="s">
        <v>5274</v>
      </c>
      <c r="J4328" t="s">
        <v>7292</v>
      </c>
      <c r="K4328">
        <v>7765.24</v>
      </c>
      <c r="L4328" s="12" t="s">
        <v>7935</v>
      </c>
      <c r="M4328" s="10" t="s">
        <v>11166</v>
      </c>
      <c r="N4328">
        <v>4327</v>
      </c>
      <c r="O4328">
        <v>44991</v>
      </c>
      <c r="P4328" t="s">
        <v>11403</v>
      </c>
      <c r="Q4328" s="16">
        <v>2249.6999999999998</v>
      </c>
      <c r="R4328">
        <v>5515.54</v>
      </c>
      <c r="S4328">
        <v>28</v>
      </c>
      <c r="T4328">
        <v>4327</v>
      </c>
      <c r="U4328">
        <v>47933.07</v>
      </c>
      <c r="V4328" t="s">
        <v>11411</v>
      </c>
      <c r="W4328">
        <v>9.92</v>
      </c>
      <c r="X4328">
        <v>60</v>
      </c>
      <c r="Y4328" t="s">
        <v>8027</v>
      </c>
      <c r="Z4328" t="s">
        <v>12010</v>
      </c>
      <c r="AA4328">
        <v>4327</v>
      </c>
      <c r="AB4328" t="s">
        <v>12015</v>
      </c>
      <c r="AC4328">
        <v>3021.89</v>
      </c>
      <c r="AD4328">
        <v>1037.54</v>
      </c>
      <c r="AE4328">
        <v>51.88</v>
      </c>
      <c r="AF4328" t="s">
        <v>11242</v>
      </c>
      <c r="AG4328" t="s">
        <v>11251</v>
      </c>
      <c r="AH4328">
        <v>9557</v>
      </c>
      <c r="AI4328">
        <v>4327</v>
      </c>
      <c r="AJ4328" t="s">
        <v>11356</v>
      </c>
      <c r="AK4328" t="s">
        <v>12029</v>
      </c>
      <c r="AL4328" t="s">
        <v>12032</v>
      </c>
      <c r="AM4328" t="s">
        <v>11178</v>
      </c>
      <c r="AN4328">
        <v>1</v>
      </c>
      <c r="AO4328" s="10" t="s">
        <v>12047</v>
      </c>
      <c r="AP4328" t="str" cm="1">
        <f t="array" ref="AP4328">_xlfn.IFS(
  Table1[[#This Row],[Age]]&lt;=25, "18-25",
  Table1[[#This Row],[Age]]&lt;=35, "26-35",
  Table1[[#This Row],[Age]]&lt;=45, "36-45",
  Table1[[#This Row],[Age]]&lt;=60, "46-60",
  TRUE, "60+")</f>
        <v>36-45</v>
      </c>
    </row>
    <row r="4329" spans="1:42" x14ac:dyDescent="0.3">
      <c r="A4329">
        <v>4328</v>
      </c>
      <c r="B4329" t="s">
        <v>45</v>
      </c>
      <c r="C4329" t="s">
        <v>97</v>
      </c>
      <c r="D4329">
        <v>21</v>
      </c>
      <c r="E4329" t="s">
        <v>106</v>
      </c>
      <c r="F4329" t="s">
        <v>4435</v>
      </c>
      <c r="G4329" t="s">
        <v>5125</v>
      </c>
      <c r="H4329">
        <v>19458799181</v>
      </c>
      <c r="I4329" t="s">
        <v>5759</v>
      </c>
      <c r="J4329" t="s">
        <v>7291</v>
      </c>
      <c r="K4329">
        <v>7451.96</v>
      </c>
      <c r="L4329" s="12" t="s">
        <v>7715</v>
      </c>
      <c r="M4329" s="10" t="s">
        <v>11246</v>
      </c>
      <c r="N4329">
        <v>4328</v>
      </c>
      <c r="O4329">
        <v>45215</v>
      </c>
      <c r="P4329" t="s">
        <v>11403</v>
      </c>
      <c r="Q4329" s="16">
        <v>4909.1099999999997</v>
      </c>
      <c r="R4329">
        <v>12361.07</v>
      </c>
      <c r="S4329">
        <v>30</v>
      </c>
      <c r="T4329">
        <v>4328</v>
      </c>
      <c r="U4329">
        <v>25323.15</v>
      </c>
      <c r="V4329" t="s">
        <v>11412</v>
      </c>
      <c r="W4329">
        <v>8.3000000000000007</v>
      </c>
      <c r="X4329">
        <v>24</v>
      </c>
      <c r="Y4329" t="s">
        <v>9748</v>
      </c>
      <c r="Z4329" t="s">
        <v>12010</v>
      </c>
      <c r="AA4329">
        <v>4328</v>
      </c>
      <c r="AB4329" t="s">
        <v>12015</v>
      </c>
      <c r="AC4329">
        <v>1840.91</v>
      </c>
      <c r="AD4329">
        <v>1445.46</v>
      </c>
      <c r="AE4329">
        <v>72.27</v>
      </c>
      <c r="AF4329" t="s">
        <v>11306</v>
      </c>
      <c r="AG4329" t="s">
        <v>11068</v>
      </c>
      <c r="AH4329">
        <v>4078</v>
      </c>
      <c r="AI4329">
        <v>4328</v>
      </c>
      <c r="AJ4329" t="s">
        <v>11047</v>
      </c>
      <c r="AK4329" t="s">
        <v>12028</v>
      </c>
      <c r="AL4329" t="s">
        <v>12032</v>
      </c>
      <c r="AM4329" t="s">
        <v>11105</v>
      </c>
      <c r="AN4329">
        <v>1</v>
      </c>
      <c r="AO4329" s="10" t="s">
        <v>12044</v>
      </c>
      <c r="AP4329" t="str" cm="1">
        <f t="array" ref="AP4329">_xlfn.IFS(
  Table1[[#This Row],[Age]]&lt;=25, "18-25",
  Table1[[#This Row],[Age]]&lt;=35, "26-35",
  Table1[[#This Row],[Age]]&lt;=45, "36-45",
  Table1[[#This Row],[Age]]&lt;=60, "46-60",
  TRUE, "60+")</f>
        <v>18-25</v>
      </c>
    </row>
    <row r="4330" spans="1:42" x14ac:dyDescent="0.3">
      <c r="A4330">
        <v>4329</v>
      </c>
      <c r="B4330" t="s">
        <v>5</v>
      </c>
      <c r="C4330" t="s">
        <v>90</v>
      </c>
      <c r="D4330">
        <v>66</v>
      </c>
      <c r="E4330" t="s">
        <v>105</v>
      </c>
      <c r="F4330" t="s">
        <v>4436</v>
      </c>
      <c r="G4330" t="s">
        <v>5117</v>
      </c>
      <c r="H4330">
        <v>19458799182</v>
      </c>
      <c r="I4330" t="s">
        <v>6621</v>
      </c>
      <c r="J4330" t="s">
        <v>7291</v>
      </c>
      <c r="K4330">
        <v>7201.56</v>
      </c>
      <c r="L4330" s="12" t="s">
        <v>10633</v>
      </c>
      <c r="M4330" s="10" t="s">
        <v>11197</v>
      </c>
      <c r="N4330">
        <v>4329</v>
      </c>
      <c r="O4330">
        <v>45054</v>
      </c>
      <c r="P4330" t="s">
        <v>11404</v>
      </c>
      <c r="Q4330" s="16">
        <v>211.36</v>
      </c>
      <c r="R4330">
        <v>7412.92</v>
      </c>
      <c r="S4330">
        <v>82</v>
      </c>
      <c r="T4330">
        <v>4329</v>
      </c>
      <c r="U4330">
        <v>18585.59</v>
      </c>
      <c r="V4330" t="s">
        <v>11412</v>
      </c>
      <c r="W4330">
        <v>3.39</v>
      </c>
      <c r="X4330">
        <v>48</v>
      </c>
      <c r="Y4330" t="s">
        <v>10820</v>
      </c>
      <c r="Z4330" t="s">
        <v>12010</v>
      </c>
      <c r="AA4330">
        <v>4329</v>
      </c>
      <c r="AB4330" t="s">
        <v>12015</v>
      </c>
      <c r="AC4330">
        <v>9480.44</v>
      </c>
      <c r="AD4330">
        <v>462.65</v>
      </c>
      <c r="AE4330">
        <v>23.13</v>
      </c>
      <c r="AF4330" t="s">
        <v>11202</v>
      </c>
      <c r="AG4330" t="s">
        <v>11240</v>
      </c>
      <c r="AH4330">
        <v>6670</v>
      </c>
      <c r="AI4330">
        <v>4329</v>
      </c>
      <c r="AJ4330" t="s">
        <v>11173</v>
      </c>
      <c r="AK4330" t="s">
        <v>12029</v>
      </c>
      <c r="AL4330" t="s">
        <v>12032</v>
      </c>
      <c r="AM4330" t="s">
        <v>11098</v>
      </c>
      <c r="AN4330">
        <v>1</v>
      </c>
      <c r="AO4330" s="10" t="s">
        <v>12046</v>
      </c>
      <c r="AP4330" t="str" cm="1">
        <f t="array" ref="AP4330">_xlfn.IFS(
  Table1[[#This Row],[Age]]&lt;=25, "18-25",
  Table1[[#This Row],[Age]]&lt;=35, "26-35",
  Table1[[#This Row],[Age]]&lt;=45, "36-45",
  Table1[[#This Row],[Age]]&lt;=60, "46-60",
  TRUE, "60+")</f>
        <v>60+</v>
      </c>
    </row>
    <row r="4331" spans="1:42" x14ac:dyDescent="0.3">
      <c r="A4331">
        <v>4330</v>
      </c>
      <c r="B4331" t="s">
        <v>17</v>
      </c>
      <c r="C4331" t="s">
        <v>79</v>
      </c>
      <c r="D4331">
        <v>49</v>
      </c>
      <c r="E4331" t="s">
        <v>106</v>
      </c>
      <c r="F4331" t="s">
        <v>4437</v>
      </c>
      <c r="G4331" t="s">
        <v>5145</v>
      </c>
      <c r="H4331">
        <v>19458799183</v>
      </c>
      <c r="I4331" t="s">
        <v>7042</v>
      </c>
      <c r="J4331" t="s">
        <v>7292</v>
      </c>
      <c r="K4331">
        <v>6170.91</v>
      </c>
      <c r="L4331" s="12" t="s">
        <v>10398</v>
      </c>
      <c r="M4331" s="10" t="s">
        <v>11122</v>
      </c>
      <c r="N4331">
        <v>4330</v>
      </c>
      <c r="O4331">
        <v>45123</v>
      </c>
      <c r="P4331" t="s">
        <v>11403</v>
      </c>
      <c r="Q4331" s="16">
        <v>2839.79</v>
      </c>
      <c r="R4331">
        <v>3331.12</v>
      </c>
      <c r="S4331">
        <v>2</v>
      </c>
      <c r="T4331">
        <v>4330</v>
      </c>
      <c r="U4331">
        <v>16440.46</v>
      </c>
      <c r="V4331" t="s">
        <v>11411</v>
      </c>
      <c r="W4331">
        <v>8.1999999999999993</v>
      </c>
      <c r="X4331">
        <v>48</v>
      </c>
      <c r="Y4331" t="s">
        <v>11697</v>
      </c>
      <c r="Z4331" t="s">
        <v>12011</v>
      </c>
      <c r="AA4331">
        <v>4330</v>
      </c>
      <c r="AB4331" t="s">
        <v>12017</v>
      </c>
      <c r="AC4331">
        <v>5821.37</v>
      </c>
      <c r="AD4331">
        <v>4945.33</v>
      </c>
      <c r="AE4331">
        <v>247.27</v>
      </c>
      <c r="AF4331" t="s">
        <v>11047</v>
      </c>
      <c r="AG4331" t="s">
        <v>11118</v>
      </c>
      <c r="AH4331">
        <v>1678</v>
      </c>
      <c r="AI4331">
        <v>4330</v>
      </c>
      <c r="AJ4331" t="s">
        <v>11221</v>
      </c>
      <c r="AK4331" t="s">
        <v>12028</v>
      </c>
      <c r="AL4331" t="s">
        <v>12031</v>
      </c>
      <c r="AM4331" t="s">
        <v>11189</v>
      </c>
      <c r="AN4331">
        <v>1</v>
      </c>
      <c r="AO4331" s="10" t="s">
        <v>12038</v>
      </c>
      <c r="AP4331" t="str" cm="1">
        <f t="array" ref="AP4331">_xlfn.IFS(
  Table1[[#This Row],[Age]]&lt;=25, "18-25",
  Table1[[#This Row],[Age]]&lt;=35, "26-35",
  Table1[[#This Row],[Age]]&lt;=45, "36-45",
  Table1[[#This Row],[Age]]&lt;=60, "46-60",
  TRUE, "60+")</f>
        <v>46-60</v>
      </c>
    </row>
    <row r="4332" spans="1:42" x14ac:dyDescent="0.3">
      <c r="A4332">
        <v>4331</v>
      </c>
      <c r="B4332" t="s">
        <v>20</v>
      </c>
      <c r="C4332" t="s">
        <v>55</v>
      </c>
      <c r="D4332">
        <v>55</v>
      </c>
      <c r="E4332" t="s">
        <v>104</v>
      </c>
      <c r="F4332" t="s">
        <v>4438</v>
      </c>
      <c r="G4332" t="s">
        <v>5148</v>
      </c>
      <c r="H4332">
        <v>19458799184</v>
      </c>
      <c r="I4332" t="s">
        <v>6509</v>
      </c>
      <c r="J4332" t="s">
        <v>7292</v>
      </c>
      <c r="K4332">
        <v>8146.13</v>
      </c>
      <c r="L4332" s="12" t="s">
        <v>10634</v>
      </c>
      <c r="M4332" s="10" t="s">
        <v>11364</v>
      </c>
      <c r="N4332">
        <v>4331</v>
      </c>
      <c r="O4332">
        <v>45008</v>
      </c>
      <c r="P4332" t="s">
        <v>11402</v>
      </c>
      <c r="Q4332" s="16">
        <v>3457.29</v>
      </c>
      <c r="R4332">
        <v>4688.84</v>
      </c>
      <c r="S4332">
        <v>58</v>
      </c>
      <c r="T4332">
        <v>4331</v>
      </c>
      <c r="U4332">
        <v>21431.56</v>
      </c>
      <c r="V4332" t="s">
        <v>11413</v>
      </c>
      <c r="W4332">
        <v>6.65</v>
      </c>
      <c r="X4332">
        <v>60</v>
      </c>
      <c r="Y4332" t="s">
        <v>11534</v>
      </c>
      <c r="Z4332" t="s">
        <v>12012</v>
      </c>
      <c r="AA4332">
        <v>4331</v>
      </c>
      <c r="AB4332" t="s">
        <v>12016</v>
      </c>
      <c r="AC4332">
        <v>2170.56</v>
      </c>
      <c r="AD4332">
        <v>3098.04</v>
      </c>
      <c r="AE4332">
        <v>154.9</v>
      </c>
      <c r="AF4332" t="s">
        <v>11275</v>
      </c>
      <c r="AG4332" t="s">
        <v>11176</v>
      </c>
      <c r="AH4332">
        <v>5994</v>
      </c>
      <c r="AI4332">
        <v>4331</v>
      </c>
      <c r="AJ4332" t="s">
        <v>11113</v>
      </c>
      <c r="AK4332" t="s">
        <v>12029</v>
      </c>
      <c r="AL4332" t="s">
        <v>12031</v>
      </c>
      <c r="AM4332" t="s">
        <v>11303</v>
      </c>
      <c r="AN4332">
        <v>1</v>
      </c>
      <c r="AO4332" s="10" t="s">
        <v>12047</v>
      </c>
      <c r="AP4332" t="str" cm="1">
        <f t="array" ref="AP4332">_xlfn.IFS(
  Table1[[#This Row],[Age]]&lt;=25, "18-25",
  Table1[[#This Row],[Age]]&lt;=35, "26-35",
  Table1[[#This Row],[Age]]&lt;=45, "36-45",
  Table1[[#This Row],[Age]]&lt;=60, "46-60",
  TRUE, "60+")</f>
        <v>46-60</v>
      </c>
    </row>
    <row r="4333" spans="1:42" x14ac:dyDescent="0.3">
      <c r="A4333">
        <v>4332</v>
      </c>
      <c r="B4333" t="s">
        <v>39</v>
      </c>
      <c r="C4333" t="s">
        <v>64</v>
      </c>
      <c r="D4333">
        <v>63</v>
      </c>
      <c r="E4333" t="s">
        <v>106</v>
      </c>
      <c r="F4333" t="s">
        <v>4439</v>
      </c>
      <c r="G4333" t="s">
        <v>5127</v>
      </c>
      <c r="H4333">
        <v>19458799185</v>
      </c>
      <c r="I4333" t="s">
        <v>6274</v>
      </c>
      <c r="J4333" t="s">
        <v>7291</v>
      </c>
      <c r="K4333">
        <v>438.31</v>
      </c>
      <c r="L4333" s="12" t="s">
        <v>9037</v>
      </c>
      <c r="M4333" s="10" t="s">
        <v>11120</v>
      </c>
      <c r="N4333">
        <v>4332</v>
      </c>
      <c r="O4333">
        <v>45218</v>
      </c>
      <c r="P4333" t="s">
        <v>11402</v>
      </c>
      <c r="Q4333" s="16">
        <v>2586.58</v>
      </c>
      <c r="R4333">
        <v>3024.89</v>
      </c>
      <c r="S4333">
        <v>83</v>
      </c>
      <c r="T4333">
        <v>4332</v>
      </c>
      <c r="U4333">
        <v>11376.46</v>
      </c>
      <c r="V4333" t="s">
        <v>11412</v>
      </c>
      <c r="W4333">
        <v>2.0699999999999998</v>
      </c>
      <c r="X4333">
        <v>36</v>
      </c>
      <c r="Y4333" t="s">
        <v>10334</v>
      </c>
      <c r="Z4333" t="s">
        <v>12010</v>
      </c>
      <c r="AA4333">
        <v>4332</v>
      </c>
      <c r="AB4333" t="s">
        <v>12017</v>
      </c>
      <c r="AC4333">
        <v>5155.99</v>
      </c>
      <c r="AD4333">
        <v>1344.75</v>
      </c>
      <c r="AE4333">
        <v>67.239999999999995</v>
      </c>
      <c r="AF4333" t="s">
        <v>11338</v>
      </c>
      <c r="AG4333" t="s">
        <v>11387</v>
      </c>
      <c r="AH4333">
        <v>6225</v>
      </c>
      <c r="AI4333">
        <v>4332</v>
      </c>
      <c r="AJ4333" t="s">
        <v>11150</v>
      </c>
      <c r="AK4333" t="s">
        <v>12027</v>
      </c>
      <c r="AL4333" t="s">
        <v>12032</v>
      </c>
      <c r="AM4333" t="s">
        <v>11207</v>
      </c>
      <c r="AN4333">
        <v>1</v>
      </c>
      <c r="AO4333" s="10" t="s">
        <v>12044</v>
      </c>
      <c r="AP4333" t="str" cm="1">
        <f t="array" ref="AP4333">_xlfn.IFS(
  Table1[[#This Row],[Age]]&lt;=25, "18-25",
  Table1[[#This Row],[Age]]&lt;=35, "26-35",
  Table1[[#This Row],[Age]]&lt;=45, "36-45",
  Table1[[#This Row],[Age]]&lt;=60, "46-60",
  TRUE, "60+")</f>
        <v>60+</v>
      </c>
    </row>
    <row r="4334" spans="1:42" x14ac:dyDescent="0.3">
      <c r="A4334">
        <v>4333</v>
      </c>
      <c r="B4334" t="s">
        <v>44</v>
      </c>
      <c r="C4334" t="s">
        <v>80</v>
      </c>
      <c r="D4334">
        <v>26</v>
      </c>
      <c r="E4334" t="s">
        <v>104</v>
      </c>
      <c r="F4334" t="s">
        <v>4440</v>
      </c>
      <c r="G4334" t="s">
        <v>5121</v>
      </c>
      <c r="H4334">
        <v>19458799186</v>
      </c>
      <c r="I4334" t="s">
        <v>5927</v>
      </c>
      <c r="J4334" t="s">
        <v>7291</v>
      </c>
      <c r="K4334">
        <v>7428.99</v>
      </c>
      <c r="L4334" s="12" t="s">
        <v>8926</v>
      </c>
      <c r="M4334" s="10" t="s">
        <v>11240</v>
      </c>
      <c r="N4334">
        <v>4333</v>
      </c>
      <c r="O4334">
        <v>45010</v>
      </c>
      <c r="P4334" t="s">
        <v>11404</v>
      </c>
      <c r="Q4334" s="16">
        <v>2854.81</v>
      </c>
      <c r="R4334">
        <v>10283.799999999999</v>
      </c>
      <c r="S4334">
        <v>21</v>
      </c>
      <c r="T4334">
        <v>4333</v>
      </c>
      <c r="U4334">
        <v>37707.230000000003</v>
      </c>
      <c r="V4334" t="s">
        <v>11413</v>
      </c>
      <c r="W4334">
        <v>6.09</v>
      </c>
      <c r="X4334">
        <v>48</v>
      </c>
      <c r="Y4334" t="s">
        <v>11608</v>
      </c>
      <c r="Z4334" t="s">
        <v>12010</v>
      </c>
      <c r="AA4334">
        <v>4333</v>
      </c>
      <c r="AB4334" t="s">
        <v>12017</v>
      </c>
      <c r="AC4334">
        <v>6532.25</v>
      </c>
      <c r="AD4334">
        <v>2419.04</v>
      </c>
      <c r="AE4334">
        <v>120.95</v>
      </c>
      <c r="AF4334" t="s">
        <v>11067</v>
      </c>
      <c r="AG4334" t="s">
        <v>11053</v>
      </c>
      <c r="AH4334">
        <v>4425</v>
      </c>
      <c r="AI4334">
        <v>4333</v>
      </c>
      <c r="AJ4334" t="s">
        <v>11210</v>
      </c>
      <c r="AK4334" t="s">
        <v>12028</v>
      </c>
      <c r="AL4334" t="s">
        <v>12032</v>
      </c>
      <c r="AM4334" t="s">
        <v>11211</v>
      </c>
      <c r="AN4334">
        <v>1</v>
      </c>
      <c r="AO4334" s="10" t="s">
        <v>12047</v>
      </c>
      <c r="AP4334" t="str" cm="1">
        <f t="array" ref="AP4334">_xlfn.IFS(
  Table1[[#This Row],[Age]]&lt;=25, "18-25",
  Table1[[#This Row],[Age]]&lt;=35, "26-35",
  Table1[[#This Row],[Age]]&lt;=45, "36-45",
  Table1[[#This Row],[Age]]&lt;=60, "46-60",
  TRUE, "60+")</f>
        <v>26-35</v>
      </c>
    </row>
    <row r="4335" spans="1:42" x14ac:dyDescent="0.3">
      <c r="A4335">
        <v>4334</v>
      </c>
      <c r="B4335" t="s">
        <v>10</v>
      </c>
      <c r="C4335" t="s">
        <v>79</v>
      </c>
      <c r="D4335">
        <v>53</v>
      </c>
      <c r="E4335" t="s">
        <v>105</v>
      </c>
      <c r="F4335" t="s">
        <v>4441</v>
      </c>
      <c r="G4335" t="s">
        <v>5114</v>
      </c>
      <c r="H4335">
        <v>19458799187</v>
      </c>
      <c r="I4335" t="s">
        <v>5375</v>
      </c>
      <c r="J4335" t="s">
        <v>7292</v>
      </c>
      <c r="K4335">
        <v>5870.88</v>
      </c>
      <c r="L4335" s="12" t="s">
        <v>10635</v>
      </c>
      <c r="M4335" s="10" t="s">
        <v>11151</v>
      </c>
      <c r="N4335">
        <v>4334</v>
      </c>
      <c r="O4335">
        <v>45078</v>
      </c>
      <c r="P4335" t="s">
        <v>11403</v>
      </c>
      <c r="Q4335" s="16">
        <v>2696.62</v>
      </c>
      <c r="R4335">
        <v>8567.5</v>
      </c>
      <c r="S4335">
        <v>90</v>
      </c>
      <c r="T4335">
        <v>4334</v>
      </c>
      <c r="U4335">
        <v>25906.95</v>
      </c>
      <c r="V4335" t="s">
        <v>11413</v>
      </c>
      <c r="W4335">
        <v>9.07</v>
      </c>
      <c r="X4335">
        <v>12</v>
      </c>
      <c r="Y4335" t="s">
        <v>11624</v>
      </c>
      <c r="Z4335" t="s">
        <v>12011</v>
      </c>
      <c r="AA4335">
        <v>4334</v>
      </c>
      <c r="AB4335" t="s">
        <v>12016</v>
      </c>
      <c r="AC4335">
        <v>7187.85</v>
      </c>
      <c r="AD4335">
        <v>4855.8</v>
      </c>
      <c r="AE4335">
        <v>242.79</v>
      </c>
      <c r="AF4335" t="s">
        <v>11210</v>
      </c>
      <c r="AG4335" t="s">
        <v>11103</v>
      </c>
      <c r="AH4335">
        <v>4720</v>
      </c>
      <c r="AI4335">
        <v>4334</v>
      </c>
      <c r="AJ4335" t="s">
        <v>11332</v>
      </c>
      <c r="AK4335" t="s">
        <v>12029</v>
      </c>
      <c r="AL4335" t="s">
        <v>12032</v>
      </c>
      <c r="AM4335" t="s">
        <v>11110</v>
      </c>
      <c r="AN4335">
        <v>1</v>
      </c>
      <c r="AO4335" s="10" t="s">
        <v>12043</v>
      </c>
      <c r="AP4335" t="str" cm="1">
        <f t="array" ref="AP4335">_xlfn.IFS(
  Table1[[#This Row],[Age]]&lt;=25, "18-25",
  Table1[[#This Row],[Age]]&lt;=35, "26-35",
  Table1[[#This Row],[Age]]&lt;=45, "36-45",
  Table1[[#This Row],[Age]]&lt;=60, "46-60",
  TRUE, "60+")</f>
        <v>46-60</v>
      </c>
    </row>
    <row r="4336" spans="1:42" x14ac:dyDescent="0.3">
      <c r="A4336">
        <v>4335</v>
      </c>
      <c r="B4336" t="s">
        <v>49</v>
      </c>
      <c r="C4336" t="s">
        <v>84</v>
      </c>
      <c r="D4336">
        <v>43</v>
      </c>
      <c r="E4336" t="s">
        <v>106</v>
      </c>
      <c r="F4336" t="s">
        <v>4442</v>
      </c>
      <c r="G4336" t="s">
        <v>5109</v>
      </c>
      <c r="H4336">
        <v>19458799188</v>
      </c>
      <c r="I4336" t="s">
        <v>7180</v>
      </c>
      <c r="J4336" t="s">
        <v>7291</v>
      </c>
      <c r="K4336">
        <v>9083.85</v>
      </c>
      <c r="L4336" s="12" t="s">
        <v>10636</v>
      </c>
      <c r="M4336" s="10" t="s">
        <v>11112</v>
      </c>
      <c r="N4336">
        <v>4335</v>
      </c>
      <c r="O4336">
        <v>45115</v>
      </c>
      <c r="P4336" t="s">
        <v>11403</v>
      </c>
      <c r="Q4336" s="16">
        <v>755.79</v>
      </c>
      <c r="R4336">
        <v>9839.64</v>
      </c>
      <c r="S4336">
        <v>46</v>
      </c>
      <c r="T4336">
        <v>4335</v>
      </c>
      <c r="U4336">
        <v>37820.25</v>
      </c>
      <c r="V4336" t="s">
        <v>11413</v>
      </c>
      <c r="W4336">
        <v>3.61</v>
      </c>
      <c r="X4336">
        <v>12</v>
      </c>
      <c r="Y4336" t="s">
        <v>11599</v>
      </c>
      <c r="Z4336" t="s">
        <v>12010</v>
      </c>
      <c r="AA4336">
        <v>4335</v>
      </c>
      <c r="AB4336" t="s">
        <v>12015</v>
      </c>
      <c r="AC4336">
        <v>1820.78</v>
      </c>
      <c r="AD4336">
        <v>1737.14</v>
      </c>
      <c r="AE4336">
        <v>86.86</v>
      </c>
      <c r="AF4336" t="s">
        <v>11268</v>
      </c>
      <c r="AG4336" t="s">
        <v>11263</v>
      </c>
      <c r="AH4336">
        <v>956</v>
      </c>
      <c r="AI4336">
        <v>4335</v>
      </c>
      <c r="AJ4336" t="s">
        <v>11340</v>
      </c>
      <c r="AK4336" t="s">
        <v>12029</v>
      </c>
      <c r="AL4336" t="s">
        <v>12031</v>
      </c>
      <c r="AM4336" t="s">
        <v>11192</v>
      </c>
      <c r="AN4336">
        <v>1</v>
      </c>
      <c r="AO4336" s="10" t="s">
        <v>12038</v>
      </c>
      <c r="AP4336" t="str" cm="1">
        <f t="array" ref="AP4336">_xlfn.IFS(
  Table1[[#This Row],[Age]]&lt;=25, "18-25",
  Table1[[#This Row],[Age]]&lt;=35, "26-35",
  Table1[[#This Row],[Age]]&lt;=45, "36-45",
  Table1[[#This Row],[Age]]&lt;=60, "46-60",
  TRUE, "60+")</f>
        <v>36-45</v>
      </c>
    </row>
    <row r="4337" spans="1:42" x14ac:dyDescent="0.3">
      <c r="A4337">
        <v>4336</v>
      </c>
      <c r="B4337" t="s">
        <v>35</v>
      </c>
      <c r="C4337" t="s">
        <v>95</v>
      </c>
      <c r="D4337">
        <v>28</v>
      </c>
      <c r="E4337" t="s">
        <v>104</v>
      </c>
      <c r="F4337" t="s">
        <v>4443</v>
      </c>
      <c r="G4337" t="s">
        <v>5120</v>
      </c>
      <c r="H4337">
        <v>19458799189</v>
      </c>
      <c r="I4337" t="s">
        <v>7181</v>
      </c>
      <c r="J4337" t="s">
        <v>7291</v>
      </c>
      <c r="K4337">
        <v>9370.1</v>
      </c>
      <c r="L4337" s="12" t="s">
        <v>10637</v>
      </c>
      <c r="M4337" s="10" t="s">
        <v>11132</v>
      </c>
      <c r="N4337">
        <v>4336</v>
      </c>
      <c r="O4337">
        <v>45137</v>
      </c>
      <c r="P4337" t="s">
        <v>11404</v>
      </c>
      <c r="Q4337" s="16">
        <v>2664.22</v>
      </c>
      <c r="R4337">
        <v>6705.88</v>
      </c>
      <c r="S4337">
        <v>89</v>
      </c>
      <c r="T4337">
        <v>4336</v>
      </c>
      <c r="U4337">
        <v>13464.7</v>
      </c>
      <c r="V4337" t="s">
        <v>11411</v>
      </c>
      <c r="W4337">
        <v>6.93</v>
      </c>
      <c r="X4337">
        <v>24</v>
      </c>
      <c r="Y4337" t="s">
        <v>8883</v>
      </c>
      <c r="Z4337" t="s">
        <v>12011</v>
      </c>
      <c r="AA4337">
        <v>4336</v>
      </c>
      <c r="AB4337" t="s">
        <v>12017</v>
      </c>
      <c r="AC4337">
        <v>7355.79</v>
      </c>
      <c r="AD4337">
        <v>4041.74</v>
      </c>
      <c r="AE4337">
        <v>202.09</v>
      </c>
      <c r="AF4337" t="s">
        <v>11302</v>
      </c>
      <c r="AG4337" t="s">
        <v>11082</v>
      </c>
      <c r="AH4337">
        <v>1353</v>
      </c>
      <c r="AI4337">
        <v>4336</v>
      </c>
      <c r="AJ4337" t="s">
        <v>11170</v>
      </c>
      <c r="AK4337" t="s">
        <v>12028</v>
      </c>
      <c r="AL4337" t="s">
        <v>12031</v>
      </c>
      <c r="AM4337" t="s">
        <v>11189</v>
      </c>
      <c r="AN4337">
        <v>1</v>
      </c>
      <c r="AO4337" s="10" t="s">
        <v>12038</v>
      </c>
      <c r="AP4337" t="str" cm="1">
        <f t="array" ref="AP4337">_xlfn.IFS(
  Table1[[#This Row],[Age]]&lt;=25, "18-25",
  Table1[[#This Row],[Age]]&lt;=35, "26-35",
  Table1[[#This Row],[Age]]&lt;=45, "36-45",
  Table1[[#This Row],[Age]]&lt;=60, "46-60",
  TRUE, "60+")</f>
        <v>26-35</v>
      </c>
    </row>
    <row r="4338" spans="1:42" x14ac:dyDescent="0.3">
      <c r="A4338">
        <v>4337</v>
      </c>
      <c r="B4338" t="s">
        <v>10</v>
      </c>
      <c r="C4338" t="s">
        <v>39</v>
      </c>
      <c r="D4338">
        <v>37</v>
      </c>
      <c r="E4338" t="s">
        <v>104</v>
      </c>
      <c r="F4338" t="s">
        <v>4444</v>
      </c>
      <c r="G4338" t="s">
        <v>5136</v>
      </c>
      <c r="H4338">
        <v>19458799190</v>
      </c>
      <c r="I4338" t="s">
        <v>7040</v>
      </c>
      <c r="J4338" t="s">
        <v>7291</v>
      </c>
      <c r="K4338">
        <v>2489.17</v>
      </c>
      <c r="L4338" s="12" t="s">
        <v>10638</v>
      </c>
      <c r="M4338" s="10" t="s">
        <v>11150</v>
      </c>
      <c r="N4338">
        <v>4337</v>
      </c>
      <c r="O4338">
        <v>44954</v>
      </c>
      <c r="P4338" t="s">
        <v>11403</v>
      </c>
      <c r="Q4338" s="16">
        <v>2713.23</v>
      </c>
      <c r="R4338">
        <v>5202.3999999999996</v>
      </c>
      <c r="S4338">
        <v>83</v>
      </c>
      <c r="T4338">
        <v>4337</v>
      </c>
      <c r="U4338">
        <v>1071.17</v>
      </c>
      <c r="V4338" t="s">
        <v>11412</v>
      </c>
      <c r="W4338">
        <v>1.37</v>
      </c>
      <c r="X4338">
        <v>12</v>
      </c>
      <c r="Y4338" t="s">
        <v>11444</v>
      </c>
      <c r="Z4338" t="s">
        <v>12012</v>
      </c>
      <c r="AA4338">
        <v>4337</v>
      </c>
      <c r="AB4338" t="s">
        <v>12015</v>
      </c>
      <c r="AC4338">
        <v>7985.69</v>
      </c>
      <c r="AD4338">
        <v>652.32000000000005</v>
      </c>
      <c r="AE4338">
        <v>32.619999999999997</v>
      </c>
      <c r="AF4338" t="s">
        <v>11255</v>
      </c>
      <c r="AG4338" t="s">
        <v>11085</v>
      </c>
      <c r="AH4338">
        <v>9144</v>
      </c>
      <c r="AI4338">
        <v>4337</v>
      </c>
      <c r="AJ4338" t="s">
        <v>11334</v>
      </c>
      <c r="AK4338" t="s">
        <v>12028</v>
      </c>
      <c r="AL4338" t="s">
        <v>12031</v>
      </c>
      <c r="AM4338" t="s">
        <v>11209</v>
      </c>
      <c r="AN4338">
        <v>1</v>
      </c>
      <c r="AO4338" s="10" t="s">
        <v>12039</v>
      </c>
      <c r="AP4338" t="str" cm="1">
        <f t="array" ref="AP4338">_xlfn.IFS(
  Table1[[#This Row],[Age]]&lt;=25, "18-25",
  Table1[[#This Row],[Age]]&lt;=35, "26-35",
  Table1[[#This Row],[Age]]&lt;=45, "36-45",
  Table1[[#This Row],[Age]]&lt;=60, "46-60",
  TRUE, "60+")</f>
        <v>36-45</v>
      </c>
    </row>
    <row r="4339" spans="1:42" x14ac:dyDescent="0.3">
      <c r="A4339">
        <v>4338</v>
      </c>
      <c r="B4339" t="s">
        <v>43</v>
      </c>
      <c r="C4339" t="s">
        <v>84</v>
      </c>
      <c r="D4339">
        <v>65</v>
      </c>
      <c r="E4339" t="s">
        <v>106</v>
      </c>
      <c r="F4339" t="s">
        <v>4445</v>
      </c>
      <c r="G4339" t="s">
        <v>5137</v>
      </c>
      <c r="H4339">
        <v>19458799191</v>
      </c>
      <c r="I4339" t="s">
        <v>7182</v>
      </c>
      <c r="J4339" t="s">
        <v>7292</v>
      </c>
      <c r="K4339">
        <v>7915.65</v>
      </c>
      <c r="L4339" s="12" t="s">
        <v>10639</v>
      </c>
      <c r="M4339" s="10" t="s">
        <v>11320</v>
      </c>
      <c r="N4339">
        <v>4338</v>
      </c>
      <c r="O4339">
        <v>44986</v>
      </c>
      <c r="P4339" t="s">
        <v>11403</v>
      </c>
      <c r="Q4339" s="16">
        <v>1784.35</v>
      </c>
      <c r="R4339">
        <v>6131.3</v>
      </c>
      <c r="S4339">
        <v>25</v>
      </c>
      <c r="T4339">
        <v>4338</v>
      </c>
      <c r="U4339">
        <v>48345.22</v>
      </c>
      <c r="V4339" t="s">
        <v>11411</v>
      </c>
      <c r="W4339">
        <v>8.51</v>
      </c>
      <c r="X4339">
        <v>24</v>
      </c>
      <c r="Y4339" t="s">
        <v>11940</v>
      </c>
      <c r="Z4339" t="s">
        <v>12012</v>
      </c>
      <c r="AA4339">
        <v>4338</v>
      </c>
      <c r="AB4339" t="s">
        <v>12015</v>
      </c>
      <c r="AC4339">
        <v>4308.51</v>
      </c>
      <c r="AD4339">
        <v>3635.43</v>
      </c>
      <c r="AE4339">
        <v>181.77</v>
      </c>
      <c r="AF4339" t="s">
        <v>11107</v>
      </c>
      <c r="AG4339" t="s">
        <v>11341</v>
      </c>
      <c r="AH4339">
        <v>9562</v>
      </c>
      <c r="AI4339">
        <v>4338</v>
      </c>
      <c r="AJ4339" t="s">
        <v>11122</v>
      </c>
      <c r="AK4339" t="s">
        <v>12027</v>
      </c>
      <c r="AL4339" t="s">
        <v>12032</v>
      </c>
      <c r="AM4339" t="s">
        <v>11255</v>
      </c>
      <c r="AN4339">
        <v>1</v>
      </c>
      <c r="AO4339" s="10" t="s">
        <v>12047</v>
      </c>
      <c r="AP4339" t="str" cm="1">
        <f t="array" ref="AP4339">_xlfn.IFS(
  Table1[[#This Row],[Age]]&lt;=25, "18-25",
  Table1[[#This Row],[Age]]&lt;=35, "26-35",
  Table1[[#This Row],[Age]]&lt;=45, "36-45",
  Table1[[#This Row],[Age]]&lt;=60, "46-60",
  TRUE, "60+")</f>
        <v>60+</v>
      </c>
    </row>
    <row r="4340" spans="1:42" x14ac:dyDescent="0.3">
      <c r="A4340">
        <v>4339</v>
      </c>
      <c r="B4340" t="s">
        <v>26</v>
      </c>
      <c r="C4340" t="s">
        <v>94</v>
      </c>
      <c r="D4340">
        <v>65</v>
      </c>
      <c r="E4340" t="s">
        <v>106</v>
      </c>
      <c r="F4340" t="s">
        <v>4446</v>
      </c>
      <c r="G4340" t="s">
        <v>5110</v>
      </c>
      <c r="H4340">
        <v>19458799192</v>
      </c>
      <c r="I4340" t="s">
        <v>7183</v>
      </c>
      <c r="J4340" t="s">
        <v>7291</v>
      </c>
      <c r="K4340">
        <v>9574.2900000000009</v>
      </c>
      <c r="L4340" s="12" t="s">
        <v>9376</v>
      </c>
      <c r="M4340" s="10" t="s">
        <v>11289</v>
      </c>
      <c r="N4340">
        <v>4339</v>
      </c>
      <c r="O4340">
        <v>45020</v>
      </c>
      <c r="P4340" t="s">
        <v>11402</v>
      </c>
      <c r="Q4340" s="16">
        <v>3041.34</v>
      </c>
      <c r="R4340">
        <v>12615.63</v>
      </c>
      <c r="S4340">
        <v>57</v>
      </c>
      <c r="T4340">
        <v>4339</v>
      </c>
      <c r="U4340">
        <v>26091.24</v>
      </c>
      <c r="V4340" t="s">
        <v>11413</v>
      </c>
      <c r="W4340">
        <v>2.85</v>
      </c>
      <c r="X4340">
        <v>48</v>
      </c>
      <c r="Y4340" t="s">
        <v>11430</v>
      </c>
      <c r="Z4340" t="s">
        <v>12011</v>
      </c>
      <c r="AA4340">
        <v>4339</v>
      </c>
      <c r="AB4340" t="s">
        <v>12016</v>
      </c>
      <c r="AC4340">
        <v>7024.44</v>
      </c>
      <c r="AD4340">
        <v>1909.54</v>
      </c>
      <c r="AE4340">
        <v>95.48</v>
      </c>
      <c r="AF4340" t="s">
        <v>11108</v>
      </c>
      <c r="AG4340" t="s">
        <v>11308</v>
      </c>
      <c r="AH4340">
        <v>6000</v>
      </c>
      <c r="AI4340">
        <v>4339</v>
      </c>
      <c r="AJ4340" t="s">
        <v>11246</v>
      </c>
      <c r="AK4340" t="s">
        <v>12028</v>
      </c>
      <c r="AL4340" t="s">
        <v>12031</v>
      </c>
      <c r="AM4340" t="s">
        <v>11168</v>
      </c>
      <c r="AN4340">
        <v>1</v>
      </c>
      <c r="AO4340" s="10" t="s">
        <v>12037</v>
      </c>
      <c r="AP4340" t="str" cm="1">
        <f t="array" ref="AP4340">_xlfn.IFS(
  Table1[[#This Row],[Age]]&lt;=25, "18-25",
  Table1[[#This Row],[Age]]&lt;=35, "26-35",
  Table1[[#This Row],[Age]]&lt;=45, "36-45",
  Table1[[#This Row],[Age]]&lt;=60, "46-60",
  TRUE, "60+")</f>
        <v>60+</v>
      </c>
    </row>
    <row r="4341" spans="1:42" x14ac:dyDescent="0.3">
      <c r="A4341">
        <v>4340</v>
      </c>
      <c r="B4341" t="s">
        <v>17</v>
      </c>
      <c r="C4341" t="s">
        <v>85</v>
      </c>
      <c r="D4341">
        <v>65</v>
      </c>
      <c r="E4341" t="s">
        <v>106</v>
      </c>
      <c r="F4341" t="s">
        <v>4447</v>
      </c>
      <c r="G4341" t="s">
        <v>5136</v>
      </c>
      <c r="H4341">
        <v>19458799193</v>
      </c>
      <c r="I4341" t="s">
        <v>5205</v>
      </c>
      <c r="J4341" t="s">
        <v>7292</v>
      </c>
      <c r="K4341">
        <v>2739.83</v>
      </c>
      <c r="L4341" s="12" t="s">
        <v>10640</v>
      </c>
      <c r="M4341" s="10" t="s">
        <v>11150</v>
      </c>
      <c r="N4341">
        <v>4340</v>
      </c>
      <c r="O4341">
        <v>45261</v>
      </c>
      <c r="P4341" t="s">
        <v>11402</v>
      </c>
      <c r="Q4341" s="16">
        <v>2065.4</v>
      </c>
      <c r="R4341">
        <v>4805.2299999999996</v>
      </c>
      <c r="S4341">
        <v>20</v>
      </c>
      <c r="T4341">
        <v>4340</v>
      </c>
      <c r="U4341">
        <v>4907.22</v>
      </c>
      <c r="V4341" t="s">
        <v>11412</v>
      </c>
      <c r="W4341">
        <v>6.48</v>
      </c>
      <c r="X4341">
        <v>12</v>
      </c>
      <c r="Y4341" t="s">
        <v>9172</v>
      </c>
      <c r="Z4341" t="s">
        <v>12012</v>
      </c>
      <c r="AA4341">
        <v>4340</v>
      </c>
      <c r="AB4341" t="s">
        <v>12017</v>
      </c>
      <c r="AC4341">
        <v>1888.16</v>
      </c>
      <c r="AD4341">
        <v>969.34</v>
      </c>
      <c r="AE4341">
        <v>48.47</v>
      </c>
      <c r="AF4341" t="s">
        <v>11040</v>
      </c>
      <c r="AG4341" t="s">
        <v>11198</v>
      </c>
      <c r="AH4341">
        <v>3485</v>
      </c>
      <c r="AI4341">
        <v>4340</v>
      </c>
      <c r="AJ4341" t="s">
        <v>11113</v>
      </c>
      <c r="AK4341" t="s">
        <v>12029</v>
      </c>
      <c r="AL4341" t="s">
        <v>12032</v>
      </c>
      <c r="AM4341" t="s">
        <v>11228</v>
      </c>
      <c r="AN4341">
        <v>1</v>
      </c>
      <c r="AO4341" s="10" t="s">
        <v>12036</v>
      </c>
      <c r="AP4341" t="str" cm="1">
        <f t="array" ref="AP4341">_xlfn.IFS(
  Table1[[#This Row],[Age]]&lt;=25, "18-25",
  Table1[[#This Row],[Age]]&lt;=35, "26-35",
  Table1[[#This Row],[Age]]&lt;=45, "36-45",
  Table1[[#This Row],[Age]]&lt;=60, "46-60",
  TRUE, "60+")</f>
        <v>60+</v>
      </c>
    </row>
    <row r="4342" spans="1:42" x14ac:dyDescent="0.3">
      <c r="A4342">
        <v>4341</v>
      </c>
      <c r="B4342" t="s">
        <v>40</v>
      </c>
      <c r="C4342" t="s">
        <v>53</v>
      </c>
      <c r="D4342">
        <v>55</v>
      </c>
      <c r="E4342" t="s">
        <v>106</v>
      </c>
      <c r="F4342" t="s">
        <v>4448</v>
      </c>
      <c r="G4342" t="s">
        <v>5117</v>
      </c>
      <c r="H4342">
        <v>19458799194</v>
      </c>
      <c r="I4342" t="s">
        <v>5971</v>
      </c>
      <c r="J4342" t="s">
        <v>7291</v>
      </c>
      <c r="K4342">
        <v>8525.74</v>
      </c>
      <c r="L4342" s="12" t="s">
        <v>10641</v>
      </c>
      <c r="M4342" s="10" t="s">
        <v>11251</v>
      </c>
      <c r="N4342">
        <v>4341</v>
      </c>
      <c r="O4342">
        <v>45040</v>
      </c>
      <c r="P4342" t="s">
        <v>11402</v>
      </c>
      <c r="Q4342" s="16">
        <v>3778.22</v>
      </c>
      <c r="R4342">
        <v>4747.5200000000004</v>
      </c>
      <c r="S4342">
        <v>6</v>
      </c>
      <c r="T4342">
        <v>4341</v>
      </c>
      <c r="U4342">
        <v>6083.81</v>
      </c>
      <c r="V4342" t="s">
        <v>11412</v>
      </c>
      <c r="W4342">
        <v>5.72</v>
      </c>
      <c r="X4342">
        <v>12</v>
      </c>
      <c r="Y4342" t="s">
        <v>8598</v>
      </c>
      <c r="Z4342" t="s">
        <v>12010</v>
      </c>
      <c r="AA4342">
        <v>4341</v>
      </c>
      <c r="AB4342" t="s">
        <v>12016</v>
      </c>
      <c r="AC4342">
        <v>9946.0400000000009</v>
      </c>
      <c r="AD4342">
        <v>4403.62</v>
      </c>
      <c r="AE4342">
        <v>220.18</v>
      </c>
      <c r="AF4342" t="s">
        <v>11206</v>
      </c>
      <c r="AG4342" t="s">
        <v>11348</v>
      </c>
      <c r="AH4342">
        <v>3278</v>
      </c>
      <c r="AI4342">
        <v>4341</v>
      </c>
      <c r="AJ4342" t="s">
        <v>11327</v>
      </c>
      <c r="AK4342" t="s">
        <v>12028</v>
      </c>
      <c r="AL4342" t="s">
        <v>12032</v>
      </c>
      <c r="AM4342" t="s">
        <v>11191</v>
      </c>
      <c r="AN4342">
        <v>1</v>
      </c>
      <c r="AO4342" s="10" t="s">
        <v>12037</v>
      </c>
      <c r="AP4342" t="str" cm="1">
        <f t="array" ref="AP4342">_xlfn.IFS(
  Table1[[#This Row],[Age]]&lt;=25, "18-25",
  Table1[[#This Row],[Age]]&lt;=35, "26-35",
  Table1[[#This Row],[Age]]&lt;=45, "36-45",
  Table1[[#This Row],[Age]]&lt;=60, "46-60",
  TRUE, "60+")</f>
        <v>46-60</v>
      </c>
    </row>
    <row r="4343" spans="1:42" x14ac:dyDescent="0.3">
      <c r="A4343">
        <v>4342</v>
      </c>
      <c r="B4343" t="s">
        <v>46</v>
      </c>
      <c r="C4343" t="s">
        <v>67</v>
      </c>
      <c r="D4343">
        <v>32</v>
      </c>
      <c r="E4343" t="s">
        <v>106</v>
      </c>
      <c r="F4343" t="s">
        <v>4449</v>
      </c>
      <c r="G4343" t="s">
        <v>5117</v>
      </c>
      <c r="H4343">
        <v>19458799195</v>
      </c>
      <c r="I4343" t="s">
        <v>6415</v>
      </c>
      <c r="J4343" t="s">
        <v>7291</v>
      </c>
      <c r="K4343">
        <v>5906.64</v>
      </c>
      <c r="L4343" s="12" t="s">
        <v>9735</v>
      </c>
      <c r="M4343" s="10" t="s">
        <v>11397</v>
      </c>
      <c r="N4343">
        <v>4342</v>
      </c>
      <c r="O4343">
        <v>45255</v>
      </c>
      <c r="P4343" t="s">
        <v>11402</v>
      </c>
      <c r="Q4343" s="16">
        <v>200.67</v>
      </c>
      <c r="R4343">
        <v>6107.31</v>
      </c>
      <c r="S4343">
        <v>18</v>
      </c>
      <c r="T4343">
        <v>4342</v>
      </c>
      <c r="U4343">
        <v>22299.23</v>
      </c>
      <c r="V4343" t="s">
        <v>11411</v>
      </c>
      <c r="W4343">
        <v>5.93</v>
      </c>
      <c r="X4343">
        <v>60</v>
      </c>
      <c r="Y4343" t="s">
        <v>11438</v>
      </c>
      <c r="Z4343" t="s">
        <v>12012</v>
      </c>
      <c r="AA4343">
        <v>4342</v>
      </c>
      <c r="AB4343" t="s">
        <v>12017</v>
      </c>
      <c r="AC4343">
        <v>1649.43</v>
      </c>
      <c r="AD4343">
        <v>2749.46</v>
      </c>
      <c r="AE4343">
        <v>137.47</v>
      </c>
      <c r="AF4343" t="s">
        <v>11323</v>
      </c>
      <c r="AG4343" t="s">
        <v>11106</v>
      </c>
      <c r="AH4343">
        <v>6466</v>
      </c>
      <c r="AI4343">
        <v>4342</v>
      </c>
      <c r="AJ4343" t="s">
        <v>11397</v>
      </c>
      <c r="AK4343" t="s">
        <v>12027</v>
      </c>
      <c r="AL4343" t="s">
        <v>12031</v>
      </c>
      <c r="AM4343" t="s">
        <v>11366</v>
      </c>
      <c r="AN4343">
        <v>1</v>
      </c>
      <c r="AO4343" s="10" t="s">
        <v>12040</v>
      </c>
      <c r="AP4343" t="str" cm="1">
        <f t="array" ref="AP4343">_xlfn.IFS(
  Table1[[#This Row],[Age]]&lt;=25, "18-25",
  Table1[[#This Row],[Age]]&lt;=35, "26-35",
  Table1[[#This Row],[Age]]&lt;=45, "36-45",
  Table1[[#This Row],[Age]]&lt;=60, "46-60",
  TRUE, "60+")</f>
        <v>26-35</v>
      </c>
    </row>
    <row r="4344" spans="1:42" x14ac:dyDescent="0.3">
      <c r="A4344">
        <v>4343</v>
      </c>
      <c r="B4344" t="s">
        <v>27</v>
      </c>
      <c r="C4344" t="s">
        <v>76</v>
      </c>
      <c r="D4344">
        <v>52</v>
      </c>
      <c r="E4344" t="s">
        <v>104</v>
      </c>
      <c r="F4344" t="s">
        <v>4450</v>
      </c>
      <c r="G4344" t="s">
        <v>5145</v>
      </c>
      <c r="H4344">
        <v>19458799196</v>
      </c>
      <c r="I4344" t="s">
        <v>5588</v>
      </c>
      <c r="J4344" t="s">
        <v>7292</v>
      </c>
      <c r="K4344">
        <v>4010.45</v>
      </c>
      <c r="L4344" s="12" t="s">
        <v>9581</v>
      </c>
      <c r="M4344" s="10" t="s">
        <v>11128</v>
      </c>
      <c r="N4344">
        <v>4343</v>
      </c>
      <c r="O4344">
        <v>45050</v>
      </c>
      <c r="P4344" t="s">
        <v>11403</v>
      </c>
      <c r="Q4344" s="16">
        <v>59.66</v>
      </c>
      <c r="R4344">
        <v>4070.11</v>
      </c>
      <c r="S4344">
        <v>49</v>
      </c>
      <c r="T4344">
        <v>4343</v>
      </c>
      <c r="U4344">
        <v>35067.949999999997</v>
      </c>
      <c r="V4344" t="s">
        <v>11412</v>
      </c>
      <c r="W4344">
        <v>3.28</v>
      </c>
      <c r="X4344">
        <v>24</v>
      </c>
      <c r="Y4344" t="s">
        <v>10094</v>
      </c>
      <c r="Z4344" t="s">
        <v>12011</v>
      </c>
      <c r="AA4344">
        <v>4343</v>
      </c>
      <c r="AB4344" t="s">
        <v>12016</v>
      </c>
      <c r="AC4344">
        <v>2826.78</v>
      </c>
      <c r="AD4344">
        <v>1877.1</v>
      </c>
      <c r="AE4344">
        <v>93.86</v>
      </c>
      <c r="AF4344" t="s">
        <v>11195</v>
      </c>
      <c r="AG4344" t="s">
        <v>11115</v>
      </c>
      <c r="AH4344">
        <v>4576</v>
      </c>
      <c r="AI4344">
        <v>4343</v>
      </c>
      <c r="AJ4344" t="s">
        <v>11354</v>
      </c>
      <c r="AK4344" t="s">
        <v>12028</v>
      </c>
      <c r="AL4344" t="s">
        <v>12032</v>
      </c>
      <c r="AM4344" t="s">
        <v>11210</v>
      </c>
      <c r="AN4344">
        <v>1</v>
      </c>
      <c r="AO4344" s="10" t="s">
        <v>12046</v>
      </c>
      <c r="AP4344" t="str" cm="1">
        <f t="array" ref="AP4344">_xlfn.IFS(
  Table1[[#This Row],[Age]]&lt;=25, "18-25",
  Table1[[#This Row],[Age]]&lt;=35, "26-35",
  Table1[[#This Row],[Age]]&lt;=45, "36-45",
  Table1[[#This Row],[Age]]&lt;=60, "46-60",
  TRUE, "60+")</f>
        <v>46-60</v>
      </c>
    </row>
    <row r="4345" spans="1:42" x14ac:dyDescent="0.3">
      <c r="A4345">
        <v>4344</v>
      </c>
      <c r="B4345" t="s">
        <v>33</v>
      </c>
      <c r="C4345" t="s">
        <v>91</v>
      </c>
      <c r="D4345">
        <v>26</v>
      </c>
      <c r="E4345" t="s">
        <v>105</v>
      </c>
      <c r="F4345" t="s">
        <v>4451</v>
      </c>
      <c r="G4345" t="s">
        <v>5116</v>
      </c>
      <c r="H4345">
        <v>19458799197</v>
      </c>
      <c r="I4345" t="s">
        <v>5445</v>
      </c>
      <c r="J4345" t="s">
        <v>7292</v>
      </c>
      <c r="K4345">
        <v>8253.73</v>
      </c>
      <c r="L4345" s="12" t="s">
        <v>9527</v>
      </c>
      <c r="M4345" s="10" t="s">
        <v>11165</v>
      </c>
      <c r="N4345">
        <v>4344</v>
      </c>
      <c r="O4345">
        <v>44965</v>
      </c>
      <c r="P4345" t="s">
        <v>11403</v>
      </c>
      <c r="Q4345" s="16">
        <v>2624.37</v>
      </c>
      <c r="R4345">
        <v>5629.36</v>
      </c>
      <c r="S4345">
        <v>82</v>
      </c>
      <c r="T4345">
        <v>4344</v>
      </c>
      <c r="U4345">
        <v>20435.45</v>
      </c>
      <c r="V4345" t="s">
        <v>11412</v>
      </c>
      <c r="W4345">
        <v>6.03</v>
      </c>
      <c r="X4345">
        <v>60</v>
      </c>
      <c r="Y4345" t="s">
        <v>11649</v>
      </c>
      <c r="Z4345" t="s">
        <v>12012</v>
      </c>
      <c r="AA4345">
        <v>4344</v>
      </c>
      <c r="AB4345" t="s">
        <v>12015</v>
      </c>
      <c r="AC4345">
        <v>7829.31</v>
      </c>
      <c r="AD4345">
        <v>2021.17</v>
      </c>
      <c r="AE4345">
        <v>101.06</v>
      </c>
      <c r="AF4345" t="s">
        <v>11355</v>
      </c>
      <c r="AG4345" t="s">
        <v>11335</v>
      </c>
      <c r="AH4345">
        <v>2710</v>
      </c>
      <c r="AI4345">
        <v>4344</v>
      </c>
      <c r="AJ4345" t="s">
        <v>11348</v>
      </c>
      <c r="AK4345" t="s">
        <v>12028</v>
      </c>
      <c r="AL4345" t="s">
        <v>12032</v>
      </c>
      <c r="AM4345" t="s">
        <v>11392</v>
      </c>
      <c r="AN4345">
        <v>1</v>
      </c>
      <c r="AO4345" s="10" t="s">
        <v>12045</v>
      </c>
      <c r="AP4345" t="str" cm="1">
        <f t="array" ref="AP4345">_xlfn.IFS(
  Table1[[#This Row],[Age]]&lt;=25, "18-25",
  Table1[[#This Row],[Age]]&lt;=35, "26-35",
  Table1[[#This Row],[Age]]&lt;=45, "36-45",
  Table1[[#This Row],[Age]]&lt;=60, "46-60",
  TRUE, "60+")</f>
        <v>26-35</v>
      </c>
    </row>
    <row r="4346" spans="1:42" x14ac:dyDescent="0.3">
      <c r="A4346">
        <v>4345</v>
      </c>
      <c r="B4346" t="s">
        <v>38</v>
      </c>
      <c r="C4346" t="s">
        <v>93</v>
      </c>
      <c r="D4346">
        <v>50</v>
      </c>
      <c r="E4346" t="s">
        <v>104</v>
      </c>
      <c r="F4346" t="s">
        <v>4452</v>
      </c>
      <c r="G4346" t="s">
        <v>5115</v>
      </c>
      <c r="H4346">
        <v>19458799198</v>
      </c>
      <c r="I4346" t="s">
        <v>6265</v>
      </c>
      <c r="J4346" t="s">
        <v>7291</v>
      </c>
      <c r="K4346">
        <v>8715.9599999999991</v>
      </c>
      <c r="L4346" s="12" t="s">
        <v>10642</v>
      </c>
      <c r="M4346" s="10" t="s">
        <v>11393</v>
      </c>
      <c r="N4346">
        <v>4345</v>
      </c>
      <c r="O4346">
        <v>45183</v>
      </c>
      <c r="P4346" t="s">
        <v>11402</v>
      </c>
      <c r="Q4346" s="16">
        <v>4946.22</v>
      </c>
      <c r="R4346">
        <v>13662.18</v>
      </c>
      <c r="S4346">
        <v>20</v>
      </c>
      <c r="T4346">
        <v>4345</v>
      </c>
      <c r="U4346">
        <v>41187.47</v>
      </c>
      <c r="V4346" t="s">
        <v>11411</v>
      </c>
      <c r="W4346">
        <v>6.42</v>
      </c>
      <c r="X4346">
        <v>36</v>
      </c>
      <c r="Y4346" t="s">
        <v>11747</v>
      </c>
      <c r="Z4346" t="s">
        <v>12012</v>
      </c>
      <c r="AA4346">
        <v>4345</v>
      </c>
      <c r="AB4346" t="s">
        <v>12016</v>
      </c>
      <c r="AC4346">
        <v>9639.11</v>
      </c>
      <c r="AD4346">
        <v>364.71</v>
      </c>
      <c r="AE4346">
        <v>18.239999999999998</v>
      </c>
      <c r="AF4346" t="s">
        <v>11174</v>
      </c>
      <c r="AG4346" t="s">
        <v>11309</v>
      </c>
      <c r="AH4346">
        <v>8329</v>
      </c>
      <c r="AI4346">
        <v>4345</v>
      </c>
      <c r="AJ4346" t="s">
        <v>11091</v>
      </c>
      <c r="AK4346" t="s">
        <v>12028</v>
      </c>
      <c r="AL4346" t="s">
        <v>12031</v>
      </c>
      <c r="AM4346" t="s">
        <v>11111</v>
      </c>
      <c r="AN4346">
        <v>1</v>
      </c>
      <c r="AO4346" s="10" t="s">
        <v>12042</v>
      </c>
      <c r="AP4346" t="str" cm="1">
        <f t="array" ref="AP4346">_xlfn.IFS(
  Table1[[#This Row],[Age]]&lt;=25, "18-25",
  Table1[[#This Row],[Age]]&lt;=35, "26-35",
  Table1[[#This Row],[Age]]&lt;=45, "36-45",
  Table1[[#This Row],[Age]]&lt;=60, "46-60",
  TRUE, "60+")</f>
        <v>46-60</v>
      </c>
    </row>
    <row r="4347" spans="1:42" x14ac:dyDescent="0.3">
      <c r="A4347">
        <v>4346</v>
      </c>
      <c r="B4347" t="s">
        <v>44</v>
      </c>
      <c r="C4347" t="s">
        <v>66</v>
      </c>
      <c r="D4347">
        <v>28</v>
      </c>
      <c r="E4347" t="s">
        <v>106</v>
      </c>
      <c r="F4347" t="s">
        <v>4453</v>
      </c>
      <c r="G4347" t="s">
        <v>5148</v>
      </c>
      <c r="H4347">
        <v>19458799199</v>
      </c>
      <c r="I4347" t="s">
        <v>5472</v>
      </c>
      <c r="J4347" t="s">
        <v>7292</v>
      </c>
      <c r="K4347">
        <v>2898.2</v>
      </c>
      <c r="L4347" s="12" t="s">
        <v>8472</v>
      </c>
      <c r="M4347" s="10" t="s">
        <v>11205</v>
      </c>
      <c r="N4347">
        <v>4346</v>
      </c>
      <c r="O4347">
        <v>44939</v>
      </c>
      <c r="P4347" t="s">
        <v>11403</v>
      </c>
      <c r="Q4347" s="16">
        <v>2232.85</v>
      </c>
      <c r="R4347">
        <v>5131.05</v>
      </c>
      <c r="S4347">
        <v>34</v>
      </c>
      <c r="T4347">
        <v>4346</v>
      </c>
      <c r="U4347">
        <v>17123.91</v>
      </c>
      <c r="V4347" t="s">
        <v>11413</v>
      </c>
      <c r="W4347">
        <v>4.83</v>
      </c>
      <c r="X4347">
        <v>60</v>
      </c>
      <c r="Y4347" t="s">
        <v>12002</v>
      </c>
      <c r="Z4347" t="s">
        <v>12012</v>
      </c>
      <c r="AA4347">
        <v>4346</v>
      </c>
      <c r="AB4347" t="s">
        <v>12015</v>
      </c>
      <c r="AC4347">
        <v>3293.19</v>
      </c>
      <c r="AD4347">
        <v>2464.02</v>
      </c>
      <c r="AE4347">
        <v>123.2</v>
      </c>
      <c r="AF4347" t="s">
        <v>11298</v>
      </c>
      <c r="AG4347" t="s">
        <v>11044</v>
      </c>
      <c r="AH4347">
        <v>892</v>
      </c>
      <c r="AI4347">
        <v>4346</v>
      </c>
      <c r="AJ4347" t="s">
        <v>11273</v>
      </c>
      <c r="AK4347" t="s">
        <v>12028</v>
      </c>
      <c r="AL4347" t="s">
        <v>12031</v>
      </c>
      <c r="AM4347" t="s">
        <v>11081</v>
      </c>
      <c r="AN4347">
        <v>1</v>
      </c>
      <c r="AO4347" s="10" t="s">
        <v>12039</v>
      </c>
      <c r="AP4347" t="str" cm="1">
        <f t="array" ref="AP4347">_xlfn.IFS(
  Table1[[#This Row],[Age]]&lt;=25, "18-25",
  Table1[[#This Row],[Age]]&lt;=35, "26-35",
  Table1[[#This Row],[Age]]&lt;=45, "36-45",
  Table1[[#This Row],[Age]]&lt;=60, "46-60",
  TRUE, "60+")</f>
        <v>26-35</v>
      </c>
    </row>
    <row r="4348" spans="1:42" x14ac:dyDescent="0.3">
      <c r="A4348">
        <v>4347</v>
      </c>
      <c r="B4348" t="s">
        <v>36</v>
      </c>
      <c r="C4348" t="s">
        <v>79</v>
      </c>
      <c r="D4348">
        <v>39</v>
      </c>
      <c r="E4348" t="s">
        <v>106</v>
      </c>
      <c r="F4348" t="s">
        <v>4454</v>
      </c>
      <c r="G4348" t="s">
        <v>5110</v>
      </c>
      <c r="H4348">
        <v>19458799200</v>
      </c>
      <c r="I4348" t="s">
        <v>5600</v>
      </c>
      <c r="J4348" t="s">
        <v>7292</v>
      </c>
      <c r="K4348">
        <v>7965.18</v>
      </c>
      <c r="L4348" s="12" t="s">
        <v>7658</v>
      </c>
      <c r="M4348" s="10" t="s">
        <v>11161</v>
      </c>
      <c r="N4348">
        <v>4347</v>
      </c>
      <c r="O4348">
        <v>45154</v>
      </c>
      <c r="P4348" t="s">
        <v>11404</v>
      </c>
      <c r="Q4348" s="16">
        <v>69.28</v>
      </c>
      <c r="R4348">
        <v>8034.46</v>
      </c>
      <c r="S4348">
        <v>10</v>
      </c>
      <c r="T4348">
        <v>4347</v>
      </c>
      <c r="U4348">
        <v>3234.66</v>
      </c>
      <c r="V4348" t="s">
        <v>11413</v>
      </c>
      <c r="W4348">
        <v>6.7</v>
      </c>
      <c r="X4348">
        <v>12</v>
      </c>
      <c r="Y4348" t="s">
        <v>11911</v>
      </c>
      <c r="Z4348" t="s">
        <v>12011</v>
      </c>
      <c r="AA4348">
        <v>4347</v>
      </c>
      <c r="AB4348" t="s">
        <v>12017</v>
      </c>
      <c r="AC4348">
        <v>1886.6</v>
      </c>
      <c r="AD4348">
        <v>3626.94</v>
      </c>
      <c r="AE4348">
        <v>181.35</v>
      </c>
      <c r="AF4348" t="s">
        <v>11072</v>
      </c>
      <c r="AG4348" t="s">
        <v>11086</v>
      </c>
      <c r="AH4348">
        <v>3041</v>
      </c>
      <c r="AI4348">
        <v>4347</v>
      </c>
      <c r="AJ4348" t="s">
        <v>11102</v>
      </c>
      <c r="AK4348" t="s">
        <v>12027</v>
      </c>
      <c r="AL4348" t="s">
        <v>12032</v>
      </c>
      <c r="AM4348" t="s">
        <v>11256</v>
      </c>
      <c r="AN4348">
        <v>1</v>
      </c>
      <c r="AO4348" s="10" t="s">
        <v>12041</v>
      </c>
      <c r="AP4348" t="str" cm="1">
        <f t="array" ref="AP4348">_xlfn.IFS(
  Table1[[#This Row],[Age]]&lt;=25, "18-25",
  Table1[[#This Row],[Age]]&lt;=35, "26-35",
  Table1[[#This Row],[Age]]&lt;=45, "36-45",
  Table1[[#This Row],[Age]]&lt;=60, "46-60",
  TRUE, "60+")</f>
        <v>36-45</v>
      </c>
    </row>
    <row r="4349" spans="1:42" x14ac:dyDescent="0.3">
      <c r="A4349">
        <v>4348</v>
      </c>
      <c r="B4349" t="s">
        <v>21</v>
      </c>
      <c r="C4349" t="s">
        <v>86</v>
      </c>
      <c r="D4349">
        <v>23</v>
      </c>
      <c r="E4349" t="s">
        <v>105</v>
      </c>
      <c r="F4349" t="s">
        <v>4455</v>
      </c>
      <c r="G4349" t="s">
        <v>5145</v>
      </c>
      <c r="H4349">
        <v>19458799201</v>
      </c>
      <c r="I4349" t="s">
        <v>6763</v>
      </c>
      <c r="J4349" t="s">
        <v>7292</v>
      </c>
      <c r="K4349">
        <v>591.65</v>
      </c>
      <c r="L4349" s="12" t="s">
        <v>10643</v>
      </c>
      <c r="M4349" s="10" t="s">
        <v>11228</v>
      </c>
      <c r="N4349">
        <v>4348</v>
      </c>
      <c r="O4349">
        <v>45120</v>
      </c>
      <c r="P4349" t="s">
        <v>11404</v>
      </c>
      <c r="Q4349" s="16">
        <v>1592.36</v>
      </c>
      <c r="R4349">
        <v>2184.0100000000002</v>
      </c>
      <c r="S4349">
        <v>33</v>
      </c>
      <c r="T4349">
        <v>4348</v>
      </c>
      <c r="U4349">
        <v>1406.27</v>
      </c>
      <c r="V4349" t="s">
        <v>11412</v>
      </c>
      <c r="W4349">
        <v>2.72</v>
      </c>
      <c r="X4349">
        <v>12</v>
      </c>
      <c r="Y4349" t="s">
        <v>11686</v>
      </c>
      <c r="Z4349" t="s">
        <v>12012</v>
      </c>
      <c r="AA4349">
        <v>4348</v>
      </c>
      <c r="AB4349" t="s">
        <v>12017</v>
      </c>
      <c r="AC4349">
        <v>2271.87</v>
      </c>
      <c r="AD4349">
        <v>4115.38</v>
      </c>
      <c r="AE4349">
        <v>205.77</v>
      </c>
      <c r="AF4349" t="s">
        <v>11324</v>
      </c>
      <c r="AG4349" t="s">
        <v>11253</v>
      </c>
      <c r="AH4349">
        <v>8877</v>
      </c>
      <c r="AI4349">
        <v>4348</v>
      </c>
      <c r="AJ4349" t="s">
        <v>11152</v>
      </c>
      <c r="AK4349" t="s">
        <v>12028</v>
      </c>
      <c r="AL4349" t="s">
        <v>12032</v>
      </c>
      <c r="AM4349" t="s">
        <v>11049</v>
      </c>
      <c r="AN4349">
        <v>1</v>
      </c>
      <c r="AO4349" s="10" t="s">
        <v>12038</v>
      </c>
      <c r="AP4349" t="str" cm="1">
        <f t="array" ref="AP4349">_xlfn.IFS(
  Table1[[#This Row],[Age]]&lt;=25, "18-25",
  Table1[[#This Row],[Age]]&lt;=35, "26-35",
  Table1[[#This Row],[Age]]&lt;=45, "36-45",
  Table1[[#This Row],[Age]]&lt;=60, "46-60",
  TRUE, "60+")</f>
        <v>18-25</v>
      </c>
    </row>
    <row r="4350" spans="1:42" x14ac:dyDescent="0.3">
      <c r="A4350">
        <v>4349</v>
      </c>
      <c r="B4350" t="s">
        <v>10</v>
      </c>
      <c r="C4350" t="s">
        <v>70</v>
      </c>
      <c r="D4350">
        <v>54</v>
      </c>
      <c r="E4350" t="s">
        <v>106</v>
      </c>
      <c r="F4350" t="s">
        <v>4456</v>
      </c>
      <c r="G4350" t="s">
        <v>5138</v>
      </c>
      <c r="H4350">
        <v>19458799202</v>
      </c>
      <c r="I4350" t="s">
        <v>6363</v>
      </c>
      <c r="J4350" t="s">
        <v>7291</v>
      </c>
      <c r="K4350">
        <v>4234.8599999999997</v>
      </c>
      <c r="L4350" s="12" t="s">
        <v>10644</v>
      </c>
      <c r="M4350" s="10" t="s">
        <v>11302</v>
      </c>
      <c r="N4350">
        <v>4349</v>
      </c>
      <c r="O4350">
        <v>44968</v>
      </c>
      <c r="P4350" t="s">
        <v>11403</v>
      </c>
      <c r="Q4350" s="16">
        <v>2341.58</v>
      </c>
      <c r="R4350">
        <v>1893.28</v>
      </c>
      <c r="S4350">
        <v>55</v>
      </c>
      <c r="T4350">
        <v>4349</v>
      </c>
      <c r="U4350">
        <v>43112.77</v>
      </c>
      <c r="V4350" t="s">
        <v>11413</v>
      </c>
      <c r="W4350">
        <v>5.61</v>
      </c>
      <c r="X4350">
        <v>36</v>
      </c>
      <c r="Y4350" t="s">
        <v>11474</v>
      </c>
      <c r="Z4350" t="s">
        <v>12012</v>
      </c>
      <c r="AA4350">
        <v>4349</v>
      </c>
      <c r="AB4350" t="s">
        <v>12016</v>
      </c>
      <c r="AC4350">
        <v>7149.12</v>
      </c>
      <c r="AD4350">
        <v>4157.79</v>
      </c>
      <c r="AE4350">
        <v>207.89</v>
      </c>
      <c r="AF4350" t="s">
        <v>11174</v>
      </c>
      <c r="AG4350" t="s">
        <v>11196</v>
      </c>
      <c r="AH4350">
        <v>320</v>
      </c>
      <c r="AI4350">
        <v>4349</v>
      </c>
      <c r="AJ4350" t="s">
        <v>11186</v>
      </c>
      <c r="AK4350" t="s">
        <v>12028</v>
      </c>
      <c r="AL4350" t="s">
        <v>12032</v>
      </c>
      <c r="AM4350" t="s">
        <v>11081</v>
      </c>
      <c r="AN4350">
        <v>1</v>
      </c>
      <c r="AO4350" s="10" t="s">
        <v>12045</v>
      </c>
      <c r="AP4350" t="str" cm="1">
        <f t="array" ref="AP4350">_xlfn.IFS(
  Table1[[#This Row],[Age]]&lt;=25, "18-25",
  Table1[[#This Row],[Age]]&lt;=35, "26-35",
  Table1[[#This Row],[Age]]&lt;=45, "36-45",
  Table1[[#This Row],[Age]]&lt;=60, "46-60",
  TRUE, "60+")</f>
        <v>46-60</v>
      </c>
    </row>
    <row r="4351" spans="1:42" x14ac:dyDescent="0.3">
      <c r="A4351">
        <v>4350</v>
      </c>
      <c r="B4351" t="s">
        <v>29</v>
      </c>
      <c r="C4351" t="s">
        <v>60</v>
      </c>
      <c r="D4351">
        <v>67</v>
      </c>
      <c r="E4351" t="s">
        <v>105</v>
      </c>
      <c r="F4351" t="s">
        <v>4457</v>
      </c>
      <c r="G4351" t="s">
        <v>5115</v>
      </c>
      <c r="H4351">
        <v>19458799203</v>
      </c>
      <c r="I4351" t="s">
        <v>5835</v>
      </c>
      <c r="J4351" t="s">
        <v>7292</v>
      </c>
      <c r="K4351">
        <v>790.87</v>
      </c>
      <c r="L4351" s="12" t="s">
        <v>8185</v>
      </c>
      <c r="M4351" s="10" t="s">
        <v>11128</v>
      </c>
      <c r="N4351">
        <v>4350</v>
      </c>
      <c r="O4351">
        <v>45111</v>
      </c>
      <c r="P4351" t="s">
        <v>11403</v>
      </c>
      <c r="Q4351" s="16">
        <v>4506.63</v>
      </c>
      <c r="R4351">
        <v>5297.5</v>
      </c>
      <c r="S4351">
        <v>19</v>
      </c>
      <c r="T4351">
        <v>4350</v>
      </c>
      <c r="U4351">
        <v>49238.65</v>
      </c>
      <c r="V4351" t="s">
        <v>11413</v>
      </c>
      <c r="W4351">
        <v>7.45</v>
      </c>
      <c r="X4351">
        <v>24</v>
      </c>
      <c r="Y4351" t="s">
        <v>11523</v>
      </c>
      <c r="Z4351" t="s">
        <v>12010</v>
      </c>
      <c r="AA4351">
        <v>4350</v>
      </c>
      <c r="AB4351" t="s">
        <v>12016</v>
      </c>
      <c r="AC4351">
        <v>5591.11</v>
      </c>
      <c r="AD4351">
        <v>4218.76</v>
      </c>
      <c r="AE4351">
        <v>210.94</v>
      </c>
      <c r="AF4351" t="s">
        <v>11088</v>
      </c>
      <c r="AG4351" t="s">
        <v>11045</v>
      </c>
      <c r="AH4351">
        <v>5959</v>
      </c>
      <c r="AI4351">
        <v>4350</v>
      </c>
      <c r="AJ4351" t="s">
        <v>11386</v>
      </c>
      <c r="AK4351" t="s">
        <v>12028</v>
      </c>
      <c r="AL4351" t="s">
        <v>12031</v>
      </c>
      <c r="AM4351" t="s">
        <v>11110</v>
      </c>
      <c r="AN4351">
        <v>1</v>
      </c>
      <c r="AO4351" s="10" t="s">
        <v>12038</v>
      </c>
      <c r="AP4351" t="str" cm="1">
        <f t="array" ref="AP4351">_xlfn.IFS(
  Table1[[#This Row],[Age]]&lt;=25, "18-25",
  Table1[[#This Row],[Age]]&lt;=35, "26-35",
  Table1[[#This Row],[Age]]&lt;=45, "36-45",
  Table1[[#This Row],[Age]]&lt;=60, "46-60",
  TRUE, "60+")</f>
        <v>60+</v>
      </c>
    </row>
    <row r="4352" spans="1:42" x14ac:dyDescent="0.3">
      <c r="A4352">
        <v>4351</v>
      </c>
      <c r="B4352" t="s">
        <v>22</v>
      </c>
      <c r="C4352" t="s">
        <v>73</v>
      </c>
      <c r="D4352">
        <v>38</v>
      </c>
      <c r="E4352" t="s">
        <v>106</v>
      </c>
      <c r="F4352" t="s">
        <v>4458</v>
      </c>
      <c r="G4352" t="s">
        <v>5120</v>
      </c>
      <c r="H4352">
        <v>19458799204</v>
      </c>
      <c r="I4352" t="s">
        <v>6779</v>
      </c>
      <c r="J4352" t="s">
        <v>7291</v>
      </c>
      <c r="K4352">
        <v>3008.97</v>
      </c>
      <c r="L4352" s="12" t="s">
        <v>10645</v>
      </c>
      <c r="M4352" s="10" t="s">
        <v>11190</v>
      </c>
      <c r="N4352">
        <v>4351</v>
      </c>
      <c r="O4352">
        <v>44961</v>
      </c>
      <c r="P4352" t="s">
        <v>11402</v>
      </c>
      <c r="Q4352" s="16">
        <v>615.20000000000005</v>
      </c>
      <c r="R4352">
        <v>3624.17</v>
      </c>
      <c r="S4352">
        <v>66</v>
      </c>
      <c r="T4352">
        <v>4351</v>
      </c>
      <c r="U4352">
        <v>7507.14</v>
      </c>
      <c r="V4352" t="s">
        <v>11411</v>
      </c>
      <c r="W4352">
        <v>4.3099999999999996</v>
      </c>
      <c r="X4352">
        <v>24</v>
      </c>
      <c r="Y4352" t="s">
        <v>7299</v>
      </c>
      <c r="Z4352" t="s">
        <v>12012</v>
      </c>
      <c r="AA4352">
        <v>4351</v>
      </c>
      <c r="AB4352" t="s">
        <v>12015</v>
      </c>
      <c r="AC4352">
        <v>8948.69</v>
      </c>
      <c r="AD4352">
        <v>4240.3900000000003</v>
      </c>
      <c r="AE4352">
        <v>212.02</v>
      </c>
      <c r="AF4352" t="s">
        <v>11170</v>
      </c>
      <c r="AG4352" t="s">
        <v>11294</v>
      </c>
      <c r="AH4352">
        <v>8269</v>
      </c>
      <c r="AI4352">
        <v>4351</v>
      </c>
      <c r="AJ4352" t="s">
        <v>11275</v>
      </c>
      <c r="AK4352" t="s">
        <v>12029</v>
      </c>
      <c r="AL4352" t="s">
        <v>12032</v>
      </c>
      <c r="AM4352" t="s">
        <v>11139</v>
      </c>
      <c r="AN4352">
        <v>1</v>
      </c>
      <c r="AO4352" s="10" t="s">
        <v>12045</v>
      </c>
      <c r="AP4352" t="str" cm="1">
        <f t="array" ref="AP4352">_xlfn.IFS(
  Table1[[#This Row],[Age]]&lt;=25, "18-25",
  Table1[[#This Row],[Age]]&lt;=35, "26-35",
  Table1[[#This Row],[Age]]&lt;=45, "36-45",
  Table1[[#This Row],[Age]]&lt;=60, "46-60",
  TRUE, "60+")</f>
        <v>36-45</v>
      </c>
    </row>
    <row r="4353" spans="1:42" x14ac:dyDescent="0.3">
      <c r="A4353">
        <v>4352</v>
      </c>
      <c r="B4353" t="s">
        <v>32</v>
      </c>
      <c r="C4353" t="s">
        <v>55</v>
      </c>
      <c r="D4353">
        <v>29</v>
      </c>
      <c r="E4353" t="s">
        <v>104</v>
      </c>
      <c r="F4353" t="s">
        <v>4459</v>
      </c>
      <c r="G4353" t="s">
        <v>5109</v>
      </c>
      <c r="H4353">
        <v>19458799205</v>
      </c>
      <c r="I4353" t="s">
        <v>5870</v>
      </c>
      <c r="J4353" t="s">
        <v>7292</v>
      </c>
      <c r="K4353">
        <v>9508.61</v>
      </c>
      <c r="L4353" s="12" t="s">
        <v>10646</v>
      </c>
      <c r="M4353" s="10" t="s">
        <v>11237</v>
      </c>
      <c r="N4353">
        <v>4352</v>
      </c>
      <c r="O4353">
        <v>44963</v>
      </c>
      <c r="P4353" t="s">
        <v>11402</v>
      </c>
      <c r="Q4353" s="16">
        <v>4622.71</v>
      </c>
      <c r="R4353">
        <v>14131.32</v>
      </c>
      <c r="S4353">
        <v>47</v>
      </c>
      <c r="T4353">
        <v>4352</v>
      </c>
      <c r="U4353">
        <v>4040</v>
      </c>
      <c r="V4353" t="s">
        <v>11413</v>
      </c>
      <c r="W4353">
        <v>4.7</v>
      </c>
      <c r="X4353">
        <v>24</v>
      </c>
      <c r="Y4353" t="s">
        <v>11849</v>
      </c>
      <c r="Z4353" t="s">
        <v>12010</v>
      </c>
      <c r="AA4353">
        <v>4352</v>
      </c>
      <c r="AB4353" t="s">
        <v>12017</v>
      </c>
      <c r="AC4353">
        <v>1907.56</v>
      </c>
      <c r="AD4353">
        <v>2344.5700000000002</v>
      </c>
      <c r="AE4353">
        <v>117.23</v>
      </c>
      <c r="AF4353" t="s">
        <v>11328</v>
      </c>
      <c r="AG4353" t="s">
        <v>11101</v>
      </c>
      <c r="AH4353">
        <v>7618</v>
      </c>
      <c r="AI4353">
        <v>4352</v>
      </c>
      <c r="AJ4353" t="s">
        <v>11335</v>
      </c>
      <c r="AK4353" t="s">
        <v>12029</v>
      </c>
      <c r="AL4353" t="s">
        <v>12031</v>
      </c>
      <c r="AM4353" t="s">
        <v>11148</v>
      </c>
      <c r="AN4353">
        <v>1</v>
      </c>
      <c r="AO4353" s="10" t="s">
        <v>12045</v>
      </c>
      <c r="AP4353" t="str" cm="1">
        <f t="array" ref="AP4353">_xlfn.IFS(
  Table1[[#This Row],[Age]]&lt;=25, "18-25",
  Table1[[#This Row],[Age]]&lt;=35, "26-35",
  Table1[[#This Row],[Age]]&lt;=45, "36-45",
  Table1[[#This Row],[Age]]&lt;=60, "46-60",
  TRUE, "60+")</f>
        <v>26-35</v>
      </c>
    </row>
    <row r="4354" spans="1:42" x14ac:dyDescent="0.3">
      <c r="A4354">
        <v>4353</v>
      </c>
      <c r="B4354" t="s">
        <v>8</v>
      </c>
      <c r="C4354" t="s">
        <v>84</v>
      </c>
      <c r="D4354">
        <v>24</v>
      </c>
      <c r="E4354" t="s">
        <v>105</v>
      </c>
      <c r="F4354" t="s">
        <v>4460</v>
      </c>
      <c r="G4354" t="s">
        <v>5139</v>
      </c>
      <c r="H4354">
        <v>19458799206</v>
      </c>
      <c r="I4354" t="s">
        <v>5770</v>
      </c>
      <c r="J4354" t="s">
        <v>7292</v>
      </c>
      <c r="K4354">
        <v>7373.9</v>
      </c>
      <c r="L4354" s="12" t="s">
        <v>8855</v>
      </c>
      <c r="M4354" s="10" t="s">
        <v>11328</v>
      </c>
      <c r="N4354">
        <v>4353</v>
      </c>
      <c r="O4354">
        <v>45001</v>
      </c>
      <c r="P4354" t="s">
        <v>11404</v>
      </c>
      <c r="Q4354" s="16">
        <v>4701.37</v>
      </c>
      <c r="R4354">
        <v>12075.27</v>
      </c>
      <c r="S4354">
        <v>49</v>
      </c>
      <c r="T4354">
        <v>4353</v>
      </c>
      <c r="U4354">
        <v>45805.97</v>
      </c>
      <c r="V4354" t="s">
        <v>11411</v>
      </c>
      <c r="W4354">
        <v>2.48</v>
      </c>
      <c r="X4354">
        <v>36</v>
      </c>
      <c r="Y4354" t="s">
        <v>11991</v>
      </c>
      <c r="Z4354" t="s">
        <v>12012</v>
      </c>
      <c r="AA4354">
        <v>4353</v>
      </c>
      <c r="AB4354" t="s">
        <v>12015</v>
      </c>
      <c r="AC4354">
        <v>5512.83</v>
      </c>
      <c r="AD4354">
        <v>2165.4</v>
      </c>
      <c r="AE4354">
        <v>108.27</v>
      </c>
      <c r="AF4354" t="s">
        <v>11074</v>
      </c>
      <c r="AG4354" t="s">
        <v>11345</v>
      </c>
      <c r="AH4354">
        <v>1869</v>
      </c>
      <c r="AI4354">
        <v>4353</v>
      </c>
      <c r="AJ4354" t="s">
        <v>11243</v>
      </c>
      <c r="AK4354" t="s">
        <v>12029</v>
      </c>
      <c r="AL4354" t="s">
        <v>12032</v>
      </c>
      <c r="AM4354" t="s">
        <v>11094</v>
      </c>
      <c r="AN4354">
        <v>1</v>
      </c>
      <c r="AO4354" s="10" t="s">
        <v>12047</v>
      </c>
      <c r="AP4354" t="str" cm="1">
        <f t="array" ref="AP4354">_xlfn.IFS(
  Table1[[#This Row],[Age]]&lt;=25, "18-25",
  Table1[[#This Row],[Age]]&lt;=35, "26-35",
  Table1[[#This Row],[Age]]&lt;=45, "36-45",
  Table1[[#This Row],[Age]]&lt;=60, "46-60",
  TRUE, "60+")</f>
        <v>18-25</v>
      </c>
    </row>
    <row r="4355" spans="1:42" x14ac:dyDescent="0.3">
      <c r="A4355">
        <v>4354</v>
      </c>
      <c r="B4355" t="s">
        <v>9</v>
      </c>
      <c r="C4355" t="s">
        <v>100</v>
      </c>
      <c r="D4355">
        <v>19</v>
      </c>
      <c r="E4355" t="s">
        <v>104</v>
      </c>
      <c r="F4355" t="s">
        <v>4461</v>
      </c>
      <c r="G4355" t="s">
        <v>5131</v>
      </c>
      <c r="H4355">
        <v>19458799207</v>
      </c>
      <c r="I4355" t="s">
        <v>6248</v>
      </c>
      <c r="J4355" t="s">
        <v>7291</v>
      </c>
      <c r="K4355">
        <v>7580.44</v>
      </c>
      <c r="L4355" s="12" t="s">
        <v>10647</v>
      </c>
      <c r="M4355" s="10" t="s">
        <v>11171</v>
      </c>
      <c r="N4355">
        <v>4354</v>
      </c>
      <c r="O4355">
        <v>45176</v>
      </c>
      <c r="P4355" t="s">
        <v>11403</v>
      </c>
      <c r="Q4355" s="16">
        <v>3208.38</v>
      </c>
      <c r="R4355">
        <v>4372.0600000000004</v>
      </c>
      <c r="S4355">
        <v>67</v>
      </c>
      <c r="T4355">
        <v>4354</v>
      </c>
      <c r="U4355">
        <v>5937.06</v>
      </c>
      <c r="V4355" t="s">
        <v>11411</v>
      </c>
      <c r="W4355">
        <v>6.55</v>
      </c>
      <c r="X4355">
        <v>48</v>
      </c>
      <c r="Y4355" t="s">
        <v>11484</v>
      </c>
      <c r="Z4355" t="s">
        <v>12012</v>
      </c>
      <c r="AA4355">
        <v>4354</v>
      </c>
      <c r="AB4355" t="s">
        <v>12016</v>
      </c>
      <c r="AC4355">
        <v>6512.83</v>
      </c>
      <c r="AD4355">
        <v>554.89</v>
      </c>
      <c r="AE4355">
        <v>27.74</v>
      </c>
      <c r="AF4355" t="s">
        <v>11099</v>
      </c>
      <c r="AG4355" t="s">
        <v>11308</v>
      </c>
      <c r="AH4355">
        <v>7732</v>
      </c>
      <c r="AI4355">
        <v>4354</v>
      </c>
      <c r="AJ4355" t="s">
        <v>11194</v>
      </c>
      <c r="AK4355" t="s">
        <v>12028</v>
      </c>
      <c r="AL4355" t="s">
        <v>12032</v>
      </c>
      <c r="AM4355" t="s">
        <v>11035</v>
      </c>
      <c r="AN4355">
        <v>1</v>
      </c>
      <c r="AO4355" s="10" t="s">
        <v>12042</v>
      </c>
      <c r="AP4355" t="str" cm="1">
        <f t="array" ref="AP4355">_xlfn.IFS(
  Table1[[#This Row],[Age]]&lt;=25, "18-25",
  Table1[[#This Row],[Age]]&lt;=35, "26-35",
  Table1[[#This Row],[Age]]&lt;=45, "36-45",
  Table1[[#This Row],[Age]]&lt;=60, "46-60",
  TRUE, "60+")</f>
        <v>18-25</v>
      </c>
    </row>
    <row r="4356" spans="1:42" x14ac:dyDescent="0.3">
      <c r="A4356">
        <v>4355</v>
      </c>
      <c r="B4356" t="s">
        <v>19</v>
      </c>
      <c r="C4356" t="s">
        <v>84</v>
      </c>
      <c r="D4356">
        <v>56</v>
      </c>
      <c r="E4356" t="s">
        <v>106</v>
      </c>
      <c r="F4356" t="s">
        <v>4462</v>
      </c>
      <c r="G4356" t="s">
        <v>5130</v>
      </c>
      <c r="H4356">
        <v>19458799208</v>
      </c>
      <c r="I4356" t="s">
        <v>7113</v>
      </c>
      <c r="J4356" t="s">
        <v>7291</v>
      </c>
      <c r="K4356">
        <v>1431.42</v>
      </c>
      <c r="L4356" s="12" t="s">
        <v>10648</v>
      </c>
      <c r="M4356" s="10" t="s">
        <v>11159</v>
      </c>
      <c r="N4356">
        <v>4355</v>
      </c>
      <c r="O4356">
        <v>45053</v>
      </c>
      <c r="P4356" t="s">
        <v>11403</v>
      </c>
      <c r="Q4356" s="16">
        <v>1133.6600000000001</v>
      </c>
      <c r="R4356">
        <v>2565.08</v>
      </c>
      <c r="S4356">
        <v>30</v>
      </c>
      <c r="T4356">
        <v>4355</v>
      </c>
      <c r="U4356">
        <v>12191.81</v>
      </c>
      <c r="V4356" t="s">
        <v>11413</v>
      </c>
      <c r="W4356">
        <v>2.11</v>
      </c>
      <c r="X4356">
        <v>48</v>
      </c>
      <c r="Y4356" t="s">
        <v>9183</v>
      </c>
      <c r="Z4356" t="s">
        <v>12011</v>
      </c>
      <c r="AA4356">
        <v>4355</v>
      </c>
      <c r="AB4356" t="s">
        <v>12016</v>
      </c>
      <c r="AC4356">
        <v>8763.4</v>
      </c>
      <c r="AD4356">
        <v>1457.69</v>
      </c>
      <c r="AE4356">
        <v>72.88</v>
      </c>
      <c r="AF4356" t="s">
        <v>11251</v>
      </c>
      <c r="AG4356" t="s">
        <v>11294</v>
      </c>
      <c r="AH4356">
        <v>8317</v>
      </c>
      <c r="AI4356">
        <v>4355</v>
      </c>
      <c r="AJ4356" t="s">
        <v>11218</v>
      </c>
      <c r="AK4356" t="s">
        <v>12029</v>
      </c>
      <c r="AL4356" t="s">
        <v>12032</v>
      </c>
      <c r="AM4356" t="s">
        <v>11083</v>
      </c>
      <c r="AN4356">
        <v>1</v>
      </c>
      <c r="AO4356" s="10" t="s">
        <v>12046</v>
      </c>
      <c r="AP4356" t="str" cm="1">
        <f t="array" ref="AP4356">_xlfn.IFS(
  Table1[[#This Row],[Age]]&lt;=25, "18-25",
  Table1[[#This Row],[Age]]&lt;=35, "26-35",
  Table1[[#This Row],[Age]]&lt;=45, "36-45",
  Table1[[#This Row],[Age]]&lt;=60, "46-60",
  TRUE, "60+")</f>
        <v>46-60</v>
      </c>
    </row>
    <row r="4357" spans="1:42" x14ac:dyDescent="0.3">
      <c r="A4357">
        <v>4356</v>
      </c>
      <c r="B4357" t="s">
        <v>32</v>
      </c>
      <c r="C4357" t="s">
        <v>85</v>
      </c>
      <c r="D4357">
        <v>58</v>
      </c>
      <c r="E4357" t="s">
        <v>104</v>
      </c>
      <c r="F4357" t="s">
        <v>4463</v>
      </c>
      <c r="G4357" t="s">
        <v>5117</v>
      </c>
      <c r="H4357">
        <v>19458799209</v>
      </c>
      <c r="I4357" t="s">
        <v>7184</v>
      </c>
      <c r="J4357" t="s">
        <v>7292</v>
      </c>
      <c r="K4357">
        <v>5828.99</v>
      </c>
      <c r="L4357" s="12" t="s">
        <v>10649</v>
      </c>
      <c r="M4357" s="10" t="s">
        <v>11080</v>
      </c>
      <c r="N4357">
        <v>4356</v>
      </c>
      <c r="O4357">
        <v>44946</v>
      </c>
      <c r="P4357" t="s">
        <v>11402</v>
      </c>
      <c r="Q4357" s="16">
        <v>2688.17</v>
      </c>
      <c r="R4357">
        <v>8517.16</v>
      </c>
      <c r="S4357">
        <v>83</v>
      </c>
      <c r="T4357">
        <v>4356</v>
      </c>
      <c r="U4357">
        <v>40280.71</v>
      </c>
      <c r="V4357" t="s">
        <v>11411</v>
      </c>
      <c r="W4357">
        <v>5.51</v>
      </c>
      <c r="X4357">
        <v>36</v>
      </c>
      <c r="Y4357" t="s">
        <v>9172</v>
      </c>
      <c r="Z4357" t="s">
        <v>12010</v>
      </c>
      <c r="AA4357">
        <v>4356</v>
      </c>
      <c r="AB4357" t="s">
        <v>12016</v>
      </c>
      <c r="AC4357">
        <v>5983.59</v>
      </c>
      <c r="AD4357">
        <v>1127.45</v>
      </c>
      <c r="AE4357">
        <v>56.37</v>
      </c>
      <c r="AF4357" t="s">
        <v>11352</v>
      </c>
      <c r="AG4357" t="s">
        <v>11259</v>
      </c>
      <c r="AH4357">
        <v>4641</v>
      </c>
      <c r="AI4357">
        <v>4356</v>
      </c>
      <c r="AJ4357" t="s">
        <v>11114</v>
      </c>
      <c r="AK4357" t="s">
        <v>12027</v>
      </c>
      <c r="AL4357" t="s">
        <v>12032</v>
      </c>
      <c r="AM4357" t="s">
        <v>11063</v>
      </c>
      <c r="AN4357">
        <v>1</v>
      </c>
      <c r="AO4357" s="10" t="s">
        <v>12039</v>
      </c>
      <c r="AP4357" t="str" cm="1">
        <f t="array" ref="AP4357">_xlfn.IFS(
  Table1[[#This Row],[Age]]&lt;=25, "18-25",
  Table1[[#This Row],[Age]]&lt;=35, "26-35",
  Table1[[#This Row],[Age]]&lt;=45, "36-45",
  Table1[[#This Row],[Age]]&lt;=60, "46-60",
  TRUE, "60+")</f>
        <v>46-60</v>
      </c>
    </row>
    <row r="4358" spans="1:42" x14ac:dyDescent="0.3">
      <c r="A4358">
        <v>4357</v>
      </c>
      <c r="B4358" t="s">
        <v>36</v>
      </c>
      <c r="C4358" t="s">
        <v>66</v>
      </c>
      <c r="D4358">
        <v>41</v>
      </c>
      <c r="E4358" t="s">
        <v>104</v>
      </c>
      <c r="F4358" t="s">
        <v>4464</v>
      </c>
      <c r="G4358" t="s">
        <v>5112</v>
      </c>
      <c r="H4358">
        <v>19458799210</v>
      </c>
      <c r="I4358" t="s">
        <v>5284</v>
      </c>
      <c r="J4358" t="s">
        <v>7291</v>
      </c>
      <c r="K4358">
        <v>3949.47</v>
      </c>
      <c r="L4358" s="12" t="s">
        <v>10650</v>
      </c>
      <c r="M4358" s="10" t="s">
        <v>11052</v>
      </c>
      <c r="N4358">
        <v>4357</v>
      </c>
      <c r="O4358">
        <v>45142</v>
      </c>
      <c r="P4358" t="s">
        <v>11403</v>
      </c>
      <c r="Q4358" s="16">
        <v>4085.09</v>
      </c>
      <c r="R4358">
        <v>-135.62</v>
      </c>
      <c r="S4358">
        <v>85</v>
      </c>
      <c r="T4358">
        <v>4357</v>
      </c>
      <c r="U4358">
        <v>49901.23</v>
      </c>
      <c r="V4358" t="s">
        <v>11412</v>
      </c>
      <c r="W4358">
        <v>2.89</v>
      </c>
      <c r="X4358">
        <v>60</v>
      </c>
      <c r="Y4358" t="s">
        <v>7302</v>
      </c>
      <c r="Z4358" t="s">
        <v>12010</v>
      </c>
      <c r="AA4358">
        <v>4357</v>
      </c>
      <c r="AB4358" t="s">
        <v>12016</v>
      </c>
      <c r="AC4358">
        <v>2642.81</v>
      </c>
      <c r="AD4358">
        <v>3052.19</v>
      </c>
      <c r="AE4358">
        <v>152.61000000000001</v>
      </c>
      <c r="AF4358" t="s">
        <v>11120</v>
      </c>
      <c r="AG4358" t="s">
        <v>11168</v>
      </c>
      <c r="AH4358">
        <v>5384</v>
      </c>
      <c r="AI4358">
        <v>4357</v>
      </c>
      <c r="AJ4358" t="s">
        <v>11355</v>
      </c>
      <c r="AK4358" t="s">
        <v>12029</v>
      </c>
      <c r="AL4358" t="s">
        <v>12031</v>
      </c>
      <c r="AM4358" t="s">
        <v>11359</v>
      </c>
      <c r="AN4358">
        <v>1</v>
      </c>
      <c r="AO4358" s="10" t="s">
        <v>12041</v>
      </c>
      <c r="AP4358" t="str" cm="1">
        <f t="array" ref="AP4358">_xlfn.IFS(
  Table1[[#This Row],[Age]]&lt;=25, "18-25",
  Table1[[#This Row],[Age]]&lt;=35, "26-35",
  Table1[[#This Row],[Age]]&lt;=45, "36-45",
  Table1[[#This Row],[Age]]&lt;=60, "46-60",
  TRUE, "60+")</f>
        <v>36-45</v>
      </c>
    </row>
    <row r="4359" spans="1:42" x14ac:dyDescent="0.3">
      <c r="A4359">
        <v>4358</v>
      </c>
      <c r="B4359" t="s">
        <v>40</v>
      </c>
      <c r="C4359" t="s">
        <v>84</v>
      </c>
      <c r="D4359">
        <v>43</v>
      </c>
      <c r="E4359" t="s">
        <v>104</v>
      </c>
      <c r="F4359" t="s">
        <v>4465</v>
      </c>
      <c r="G4359" t="s">
        <v>5139</v>
      </c>
      <c r="H4359">
        <v>19458799211</v>
      </c>
      <c r="I4359" t="s">
        <v>7185</v>
      </c>
      <c r="J4359" t="s">
        <v>7291</v>
      </c>
      <c r="K4359">
        <v>7368.38</v>
      </c>
      <c r="L4359" s="12" t="s">
        <v>10651</v>
      </c>
      <c r="M4359" s="10" t="s">
        <v>11358</v>
      </c>
      <c r="N4359">
        <v>4358</v>
      </c>
      <c r="O4359">
        <v>45173</v>
      </c>
      <c r="P4359" t="s">
        <v>11402</v>
      </c>
      <c r="Q4359" s="16">
        <v>1796.65</v>
      </c>
      <c r="R4359">
        <v>5571.73</v>
      </c>
      <c r="S4359">
        <v>59</v>
      </c>
      <c r="T4359">
        <v>4358</v>
      </c>
      <c r="U4359">
        <v>24814.68</v>
      </c>
      <c r="V4359" t="s">
        <v>11411</v>
      </c>
      <c r="W4359">
        <v>2.75</v>
      </c>
      <c r="X4359">
        <v>36</v>
      </c>
      <c r="Y4359" t="s">
        <v>11809</v>
      </c>
      <c r="Z4359" t="s">
        <v>12012</v>
      </c>
      <c r="AA4359">
        <v>4358</v>
      </c>
      <c r="AB4359" t="s">
        <v>12017</v>
      </c>
      <c r="AC4359">
        <v>8999.33</v>
      </c>
      <c r="AD4359">
        <v>1618.97</v>
      </c>
      <c r="AE4359">
        <v>80.95</v>
      </c>
      <c r="AF4359" t="s">
        <v>11362</v>
      </c>
      <c r="AG4359" t="s">
        <v>11117</v>
      </c>
      <c r="AH4359">
        <v>1913</v>
      </c>
      <c r="AI4359">
        <v>4358</v>
      </c>
      <c r="AJ4359" t="s">
        <v>11129</v>
      </c>
      <c r="AK4359" t="s">
        <v>12028</v>
      </c>
      <c r="AL4359" t="s">
        <v>12032</v>
      </c>
      <c r="AM4359" t="s">
        <v>11356</v>
      </c>
      <c r="AN4359">
        <v>1</v>
      </c>
      <c r="AO4359" s="10" t="s">
        <v>12042</v>
      </c>
      <c r="AP4359" t="str" cm="1">
        <f t="array" ref="AP4359">_xlfn.IFS(
  Table1[[#This Row],[Age]]&lt;=25, "18-25",
  Table1[[#This Row],[Age]]&lt;=35, "26-35",
  Table1[[#This Row],[Age]]&lt;=45, "36-45",
  Table1[[#This Row],[Age]]&lt;=60, "46-60",
  TRUE, "60+")</f>
        <v>36-45</v>
      </c>
    </row>
    <row r="4360" spans="1:42" x14ac:dyDescent="0.3">
      <c r="A4360">
        <v>4359</v>
      </c>
      <c r="B4360" t="s">
        <v>33</v>
      </c>
      <c r="C4360" t="s">
        <v>78</v>
      </c>
      <c r="D4360">
        <v>42</v>
      </c>
      <c r="E4360" t="s">
        <v>105</v>
      </c>
      <c r="F4360" t="s">
        <v>4466</v>
      </c>
      <c r="G4360" t="s">
        <v>5114</v>
      </c>
      <c r="H4360">
        <v>19458799212</v>
      </c>
      <c r="I4360" t="s">
        <v>6928</v>
      </c>
      <c r="J4360" t="s">
        <v>7292</v>
      </c>
      <c r="K4360">
        <v>1655.15</v>
      </c>
      <c r="L4360" s="12" t="s">
        <v>10652</v>
      </c>
      <c r="M4360" s="10" t="s">
        <v>11206</v>
      </c>
      <c r="N4360">
        <v>4359</v>
      </c>
      <c r="O4360">
        <v>45134</v>
      </c>
      <c r="P4360" t="s">
        <v>11402</v>
      </c>
      <c r="Q4360" s="16">
        <v>4527.51</v>
      </c>
      <c r="R4360">
        <v>6182.66</v>
      </c>
      <c r="S4360">
        <v>78</v>
      </c>
      <c r="T4360">
        <v>4359</v>
      </c>
      <c r="U4360">
        <v>11327.77</v>
      </c>
      <c r="V4360" t="s">
        <v>11411</v>
      </c>
      <c r="W4360">
        <v>1.86</v>
      </c>
      <c r="X4360">
        <v>48</v>
      </c>
      <c r="Y4360" t="s">
        <v>8281</v>
      </c>
      <c r="Z4360" t="s">
        <v>12010</v>
      </c>
      <c r="AA4360">
        <v>4359</v>
      </c>
      <c r="AB4360" t="s">
        <v>12015</v>
      </c>
      <c r="AC4360">
        <v>8791.8700000000008</v>
      </c>
      <c r="AD4360">
        <v>2664.49</v>
      </c>
      <c r="AE4360">
        <v>133.22</v>
      </c>
      <c r="AF4360" t="s">
        <v>11307</v>
      </c>
      <c r="AG4360" t="s">
        <v>11083</v>
      </c>
      <c r="AH4360">
        <v>2945</v>
      </c>
      <c r="AI4360">
        <v>4359</v>
      </c>
      <c r="AJ4360" t="s">
        <v>11288</v>
      </c>
      <c r="AK4360" t="s">
        <v>12027</v>
      </c>
      <c r="AL4360" t="s">
        <v>12032</v>
      </c>
      <c r="AM4360" t="s">
        <v>11272</v>
      </c>
      <c r="AN4360">
        <v>1</v>
      </c>
      <c r="AO4360" s="10" t="s">
        <v>12038</v>
      </c>
      <c r="AP4360" t="str" cm="1">
        <f t="array" ref="AP4360">_xlfn.IFS(
  Table1[[#This Row],[Age]]&lt;=25, "18-25",
  Table1[[#This Row],[Age]]&lt;=35, "26-35",
  Table1[[#This Row],[Age]]&lt;=45, "36-45",
  Table1[[#This Row],[Age]]&lt;=60, "46-60",
  TRUE, "60+")</f>
        <v>36-45</v>
      </c>
    </row>
    <row r="4361" spans="1:42" x14ac:dyDescent="0.3">
      <c r="A4361">
        <v>4360</v>
      </c>
      <c r="B4361" t="s">
        <v>17</v>
      </c>
      <c r="C4361" t="s">
        <v>71</v>
      </c>
      <c r="D4361">
        <v>37</v>
      </c>
      <c r="E4361" t="s">
        <v>105</v>
      </c>
      <c r="F4361" t="s">
        <v>4467</v>
      </c>
      <c r="G4361" t="s">
        <v>5133</v>
      </c>
      <c r="H4361">
        <v>19458799213</v>
      </c>
      <c r="I4361" t="s">
        <v>6114</v>
      </c>
      <c r="J4361" t="s">
        <v>7292</v>
      </c>
      <c r="K4361">
        <v>2891.02</v>
      </c>
      <c r="L4361" s="12" t="s">
        <v>8993</v>
      </c>
      <c r="M4361" s="10" t="s">
        <v>11075</v>
      </c>
      <c r="N4361">
        <v>4360</v>
      </c>
      <c r="O4361">
        <v>45077</v>
      </c>
      <c r="P4361" t="s">
        <v>11403</v>
      </c>
      <c r="Q4361" s="16">
        <v>443.74</v>
      </c>
      <c r="R4361">
        <v>2447.2800000000002</v>
      </c>
      <c r="S4361">
        <v>31</v>
      </c>
      <c r="T4361">
        <v>4360</v>
      </c>
      <c r="U4361">
        <v>42538.18</v>
      </c>
      <c r="V4361" t="s">
        <v>11411</v>
      </c>
      <c r="W4361">
        <v>4.22</v>
      </c>
      <c r="X4361">
        <v>48</v>
      </c>
      <c r="Y4361" t="s">
        <v>11935</v>
      </c>
      <c r="Z4361" t="s">
        <v>12011</v>
      </c>
      <c r="AA4361">
        <v>4360</v>
      </c>
      <c r="AB4361" t="s">
        <v>12017</v>
      </c>
      <c r="AC4361">
        <v>8858.99</v>
      </c>
      <c r="AD4361">
        <v>1888.98</v>
      </c>
      <c r="AE4361">
        <v>94.45</v>
      </c>
      <c r="AF4361" t="s">
        <v>11360</v>
      </c>
      <c r="AG4361" t="s">
        <v>11093</v>
      </c>
      <c r="AH4361">
        <v>9608</v>
      </c>
      <c r="AI4361">
        <v>4360</v>
      </c>
      <c r="AJ4361" t="s">
        <v>11362</v>
      </c>
      <c r="AK4361" t="s">
        <v>12028</v>
      </c>
      <c r="AL4361" t="s">
        <v>12031</v>
      </c>
      <c r="AM4361" t="s">
        <v>11131</v>
      </c>
      <c r="AN4361">
        <v>1</v>
      </c>
      <c r="AO4361" s="10" t="s">
        <v>12046</v>
      </c>
      <c r="AP4361" t="str" cm="1">
        <f t="array" ref="AP4361">_xlfn.IFS(
  Table1[[#This Row],[Age]]&lt;=25, "18-25",
  Table1[[#This Row],[Age]]&lt;=35, "26-35",
  Table1[[#This Row],[Age]]&lt;=45, "36-45",
  Table1[[#This Row],[Age]]&lt;=60, "46-60",
  TRUE, "60+")</f>
        <v>36-45</v>
      </c>
    </row>
    <row r="4362" spans="1:42" x14ac:dyDescent="0.3">
      <c r="A4362">
        <v>4361</v>
      </c>
      <c r="B4362" t="s">
        <v>3</v>
      </c>
      <c r="C4362" t="s">
        <v>87</v>
      </c>
      <c r="D4362">
        <v>57</v>
      </c>
      <c r="E4362" t="s">
        <v>105</v>
      </c>
      <c r="F4362" t="s">
        <v>4468</v>
      </c>
      <c r="G4362" t="s">
        <v>5117</v>
      </c>
      <c r="H4362">
        <v>19458799214</v>
      </c>
      <c r="I4362" t="s">
        <v>5515</v>
      </c>
      <c r="J4362" t="s">
        <v>7291</v>
      </c>
      <c r="K4362">
        <v>8995.8700000000008</v>
      </c>
      <c r="L4362" s="12" t="s">
        <v>8989</v>
      </c>
      <c r="M4362" s="10" t="s">
        <v>11206</v>
      </c>
      <c r="N4362">
        <v>4361</v>
      </c>
      <c r="O4362">
        <v>45239</v>
      </c>
      <c r="P4362" t="s">
        <v>11402</v>
      </c>
      <c r="Q4362" s="16">
        <v>1542.85</v>
      </c>
      <c r="R4362">
        <v>10538.72</v>
      </c>
      <c r="S4362">
        <v>21</v>
      </c>
      <c r="T4362">
        <v>4361</v>
      </c>
      <c r="U4362">
        <v>20321.259999999998</v>
      </c>
      <c r="V4362" t="s">
        <v>11413</v>
      </c>
      <c r="W4362">
        <v>8.81</v>
      </c>
      <c r="X4362">
        <v>60</v>
      </c>
      <c r="Y4362" t="s">
        <v>7352</v>
      </c>
      <c r="Z4362" t="s">
        <v>12012</v>
      </c>
      <c r="AA4362">
        <v>4361</v>
      </c>
      <c r="AB4362" t="s">
        <v>12017</v>
      </c>
      <c r="AC4362">
        <v>6282.26</v>
      </c>
      <c r="AD4362">
        <v>4450.71</v>
      </c>
      <c r="AE4362">
        <v>222.54</v>
      </c>
      <c r="AF4362" t="s">
        <v>11395</v>
      </c>
      <c r="AG4362" t="s">
        <v>11323</v>
      </c>
      <c r="AH4362">
        <v>8507</v>
      </c>
      <c r="AI4362">
        <v>4361</v>
      </c>
      <c r="AJ4362" t="s">
        <v>11238</v>
      </c>
      <c r="AK4362" t="s">
        <v>12028</v>
      </c>
      <c r="AL4362" t="s">
        <v>12031</v>
      </c>
      <c r="AM4362" t="s">
        <v>11214</v>
      </c>
      <c r="AN4362">
        <v>1</v>
      </c>
      <c r="AO4362" s="10" t="s">
        <v>12040</v>
      </c>
      <c r="AP4362" t="str" cm="1">
        <f t="array" ref="AP4362">_xlfn.IFS(
  Table1[[#This Row],[Age]]&lt;=25, "18-25",
  Table1[[#This Row],[Age]]&lt;=35, "26-35",
  Table1[[#This Row],[Age]]&lt;=45, "36-45",
  Table1[[#This Row],[Age]]&lt;=60, "46-60",
  TRUE, "60+")</f>
        <v>46-60</v>
      </c>
    </row>
    <row r="4363" spans="1:42" x14ac:dyDescent="0.3">
      <c r="A4363">
        <v>4362</v>
      </c>
      <c r="B4363" t="s">
        <v>41</v>
      </c>
      <c r="C4363" t="s">
        <v>90</v>
      </c>
      <c r="D4363">
        <v>58</v>
      </c>
      <c r="E4363" t="s">
        <v>104</v>
      </c>
      <c r="F4363" t="s">
        <v>4469</v>
      </c>
      <c r="G4363" t="s">
        <v>5131</v>
      </c>
      <c r="H4363">
        <v>19458799215</v>
      </c>
      <c r="I4363" t="s">
        <v>6277</v>
      </c>
      <c r="J4363" t="s">
        <v>7292</v>
      </c>
      <c r="K4363">
        <v>1780.82</v>
      </c>
      <c r="L4363" s="12" t="s">
        <v>8869</v>
      </c>
      <c r="M4363" s="10" t="s">
        <v>11204</v>
      </c>
      <c r="N4363">
        <v>4362</v>
      </c>
      <c r="O4363">
        <v>45092</v>
      </c>
      <c r="P4363" t="s">
        <v>11404</v>
      </c>
      <c r="Q4363" s="16">
        <v>4966.0600000000004</v>
      </c>
      <c r="R4363">
        <v>-3185.24</v>
      </c>
      <c r="S4363">
        <v>17</v>
      </c>
      <c r="T4363">
        <v>4362</v>
      </c>
      <c r="U4363">
        <v>14359.47</v>
      </c>
      <c r="V4363" t="s">
        <v>11411</v>
      </c>
      <c r="W4363">
        <v>6.44</v>
      </c>
      <c r="X4363">
        <v>12</v>
      </c>
      <c r="Y4363" t="s">
        <v>11639</v>
      </c>
      <c r="Z4363" t="s">
        <v>12012</v>
      </c>
      <c r="AA4363">
        <v>4362</v>
      </c>
      <c r="AB4363" t="s">
        <v>12017</v>
      </c>
      <c r="AC4363">
        <v>9669.91</v>
      </c>
      <c r="AD4363">
        <v>2123.89</v>
      </c>
      <c r="AE4363">
        <v>106.19</v>
      </c>
      <c r="AF4363" t="s">
        <v>11238</v>
      </c>
      <c r="AG4363" t="s">
        <v>11295</v>
      </c>
      <c r="AH4363">
        <v>2748</v>
      </c>
      <c r="AI4363">
        <v>4362</v>
      </c>
      <c r="AJ4363" t="s">
        <v>11270</v>
      </c>
      <c r="AK4363" t="s">
        <v>12029</v>
      </c>
      <c r="AL4363" t="s">
        <v>12031</v>
      </c>
      <c r="AM4363" t="s">
        <v>11201</v>
      </c>
      <c r="AN4363">
        <v>1</v>
      </c>
      <c r="AO4363" s="10" t="s">
        <v>12043</v>
      </c>
      <c r="AP4363" t="str" cm="1">
        <f t="array" ref="AP4363">_xlfn.IFS(
  Table1[[#This Row],[Age]]&lt;=25, "18-25",
  Table1[[#This Row],[Age]]&lt;=35, "26-35",
  Table1[[#This Row],[Age]]&lt;=45, "36-45",
  Table1[[#This Row],[Age]]&lt;=60, "46-60",
  TRUE, "60+")</f>
        <v>46-60</v>
      </c>
    </row>
    <row r="4364" spans="1:42" x14ac:dyDescent="0.3">
      <c r="A4364">
        <v>4363</v>
      </c>
      <c r="B4364" t="s">
        <v>39</v>
      </c>
      <c r="C4364" t="s">
        <v>63</v>
      </c>
      <c r="D4364">
        <v>59</v>
      </c>
      <c r="E4364" t="s">
        <v>104</v>
      </c>
      <c r="F4364" t="s">
        <v>4470</v>
      </c>
      <c r="G4364" t="s">
        <v>5119</v>
      </c>
      <c r="H4364">
        <v>19458799216</v>
      </c>
      <c r="I4364" t="s">
        <v>6404</v>
      </c>
      <c r="J4364" t="s">
        <v>7291</v>
      </c>
      <c r="K4364">
        <v>6360.88</v>
      </c>
      <c r="L4364" s="12" t="s">
        <v>7414</v>
      </c>
      <c r="M4364" s="10" t="s">
        <v>11193</v>
      </c>
      <c r="N4364">
        <v>4363</v>
      </c>
      <c r="O4364">
        <v>45229</v>
      </c>
      <c r="P4364" t="s">
        <v>11402</v>
      </c>
      <c r="Q4364" s="16">
        <v>2923.53</v>
      </c>
      <c r="R4364">
        <v>9284.41</v>
      </c>
      <c r="S4364">
        <v>53</v>
      </c>
      <c r="T4364">
        <v>4363</v>
      </c>
      <c r="U4364">
        <v>25030.41</v>
      </c>
      <c r="V4364" t="s">
        <v>11412</v>
      </c>
      <c r="W4364">
        <v>8.01</v>
      </c>
      <c r="X4364">
        <v>12</v>
      </c>
      <c r="Y4364" t="s">
        <v>9043</v>
      </c>
      <c r="Z4364" t="s">
        <v>12010</v>
      </c>
      <c r="AA4364">
        <v>4363</v>
      </c>
      <c r="AB4364" t="s">
        <v>12016</v>
      </c>
      <c r="AC4364">
        <v>6000.32</v>
      </c>
      <c r="AD4364">
        <v>4190.41</v>
      </c>
      <c r="AE4364">
        <v>209.52</v>
      </c>
      <c r="AF4364" t="s">
        <v>11136</v>
      </c>
      <c r="AG4364" t="s">
        <v>11313</v>
      </c>
      <c r="AH4364">
        <v>3773</v>
      </c>
      <c r="AI4364">
        <v>4363</v>
      </c>
      <c r="AJ4364" t="s">
        <v>11387</v>
      </c>
      <c r="AK4364" t="s">
        <v>12028</v>
      </c>
      <c r="AL4364" t="s">
        <v>12031</v>
      </c>
      <c r="AM4364" t="s">
        <v>11238</v>
      </c>
      <c r="AN4364">
        <v>-1</v>
      </c>
      <c r="AO4364" s="10" t="s">
        <v>12044</v>
      </c>
      <c r="AP4364" t="str" cm="1">
        <f t="array" ref="AP4364">_xlfn.IFS(
  Table1[[#This Row],[Age]]&lt;=25, "18-25",
  Table1[[#This Row],[Age]]&lt;=35, "26-35",
  Table1[[#This Row],[Age]]&lt;=45, "36-45",
  Table1[[#This Row],[Age]]&lt;=60, "46-60",
  TRUE, "60+")</f>
        <v>46-60</v>
      </c>
    </row>
    <row r="4365" spans="1:42" x14ac:dyDescent="0.3">
      <c r="A4365">
        <v>4364</v>
      </c>
      <c r="B4365" t="s">
        <v>5</v>
      </c>
      <c r="C4365" t="s">
        <v>39</v>
      </c>
      <c r="D4365">
        <v>61</v>
      </c>
      <c r="E4365" t="s">
        <v>106</v>
      </c>
      <c r="F4365" t="s">
        <v>4471</v>
      </c>
      <c r="G4365" t="s">
        <v>5141</v>
      </c>
      <c r="H4365">
        <v>19458799217</v>
      </c>
      <c r="I4365" t="s">
        <v>6149</v>
      </c>
      <c r="J4365" t="s">
        <v>7291</v>
      </c>
      <c r="K4365">
        <v>3220</v>
      </c>
      <c r="L4365" s="12" t="s">
        <v>10653</v>
      </c>
      <c r="M4365" s="10" t="s">
        <v>11277</v>
      </c>
      <c r="N4365">
        <v>4364</v>
      </c>
      <c r="O4365">
        <v>45034</v>
      </c>
      <c r="P4365" t="s">
        <v>11404</v>
      </c>
      <c r="Q4365" s="16">
        <v>2955.81</v>
      </c>
      <c r="R4365">
        <v>264.19</v>
      </c>
      <c r="S4365">
        <v>51</v>
      </c>
      <c r="T4365">
        <v>4364</v>
      </c>
      <c r="U4365">
        <v>42934.12</v>
      </c>
      <c r="V4365" t="s">
        <v>11413</v>
      </c>
      <c r="W4365">
        <v>2.0299999999999998</v>
      </c>
      <c r="X4365">
        <v>12</v>
      </c>
      <c r="Y4365" t="s">
        <v>11563</v>
      </c>
      <c r="Z4365" t="s">
        <v>12012</v>
      </c>
      <c r="AA4365">
        <v>4364</v>
      </c>
      <c r="AB4365" t="s">
        <v>12016</v>
      </c>
      <c r="AC4365">
        <v>2338.0300000000002</v>
      </c>
      <c r="AD4365">
        <v>205.98</v>
      </c>
      <c r="AE4365">
        <v>10.3</v>
      </c>
      <c r="AF4365" t="s">
        <v>11257</v>
      </c>
      <c r="AG4365" t="s">
        <v>11266</v>
      </c>
      <c r="AH4365">
        <v>8340</v>
      </c>
      <c r="AI4365">
        <v>4364</v>
      </c>
      <c r="AJ4365" t="s">
        <v>11055</v>
      </c>
      <c r="AK4365" t="s">
        <v>12027</v>
      </c>
      <c r="AL4365" t="s">
        <v>12031</v>
      </c>
      <c r="AM4365" t="s">
        <v>11209</v>
      </c>
      <c r="AN4365">
        <v>1</v>
      </c>
      <c r="AO4365" s="10" t="s">
        <v>12037</v>
      </c>
      <c r="AP4365" t="str" cm="1">
        <f t="array" ref="AP4365">_xlfn.IFS(
  Table1[[#This Row],[Age]]&lt;=25, "18-25",
  Table1[[#This Row],[Age]]&lt;=35, "26-35",
  Table1[[#This Row],[Age]]&lt;=45, "36-45",
  Table1[[#This Row],[Age]]&lt;=60, "46-60",
  TRUE, "60+")</f>
        <v>60+</v>
      </c>
    </row>
    <row r="4366" spans="1:42" x14ac:dyDescent="0.3">
      <c r="A4366">
        <v>4365</v>
      </c>
      <c r="B4366" t="s">
        <v>5</v>
      </c>
      <c r="C4366" t="s">
        <v>92</v>
      </c>
      <c r="D4366">
        <v>19</v>
      </c>
      <c r="E4366" t="s">
        <v>105</v>
      </c>
      <c r="F4366" t="s">
        <v>4472</v>
      </c>
      <c r="G4366" t="s">
        <v>5132</v>
      </c>
      <c r="H4366">
        <v>19458799218</v>
      </c>
      <c r="I4366" t="s">
        <v>7186</v>
      </c>
      <c r="J4366" t="s">
        <v>7291</v>
      </c>
      <c r="K4366">
        <v>910.66</v>
      </c>
      <c r="L4366" s="12" t="s">
        <v>10654</v>
      </c>
      <c r="M4366" s="10" t="s">
        <v>11092</v>
      </c>
      <c r="N4366">
        <v>4365</v>
      </c>
      <c r="O4366">
        <v>45275</v>
      </c>
      <c r="P4366" t="s">
        <v>11403</v>
      </c>
      <c r="Q4366" s="16">
        <v>1206.95</v>
      </c>
      <c r="R4366">
        <v>2117.61</v>
      </c>
      <c r="S4366">
        <v>24</v>
      </c>
      <c r="T4366">
        <v>4365</v>
      </c>
      <c r="U4366">
        <v>12417.04</v>
      </c>
      <c r="V4366" t="s">
        <v>11413</v>
      </c>
      <c r="W4366">
        <v>3.82</v>
      </c>
      <c r="X4366">
        <v>24</v>
      </c>
      <c r="Y4366" t="s">
        <v>11584</v>
      </c>
      <c r="Z4366" t="s">
        <v>12011</v>
      </c>
      <c r="AA4366">
        <v>4365</v>
      </c>
      <c r="AB4366" t="s">
        <v>12015</v>
      </c>
      <c r="AC4366">
        <v>4595.28</v>
      </c>
      <c r="AD4366">
        <v>163.99</v>
      </c>
      <c r="AE4366">
        <v>8.1999999999999993</v>
      </c>
      <c r="AF4366" t="s">
        <v>11132</v>
      </c>
      <c r="AG4366" t="s">
        <v>11146</v>
      </c>
      <c r="AH4366">
        <v>2112</v>
      </c>
      <c r="AI4366">
        <v>4365</v>
      </c>
      <c r="AJ4366" t="s">
        <v>11248</v>
      </c>
      <c r="AK4366" t="s">
        <v>12027</v>
      </c>
      <c r="AL4366" t="s">
        <v>12032</v>
      </c>
      <c r="AM4366" t="s">
        <v>11266</v>
      </c>
      <c r="AN4366">
        <v>1</v>
      </c>
      <c r="AO4366" s="10" t="s">
        <v>12036</v>
      </c>
      <c r="AP4366" t="str" cm="1">
        <f t="array" ref="AP4366">_xlfn.IFS(
  Table1[[#This Row],[Age]]&lt;=25, "18-25",
  Table1[[#This Row],[Age]]&lt;=35, "26-35",
  Table1[[#This Row],[Age]]&lt;=45, "36-45",
  Table1[[#This Row],[Age]]&lt;=60, "46-60",
  TRUE, "60+")</f>
        <v>18-25</v>
      </c>
    </row>
    <row r="4367" spans="1:42" x14ac:dyDescent="0.3">
      <c r="A4367">
        <v>4366</v>
      </c>
      <c r="B4367" t="s">
        <v>27</v>
      </c>
      <c r="C4367" t="s">
        <v>69</v>
      </c>
      <c r="D4367">
        <v>59</v>
      </c>
      <c r="E4367" t="s">
        <v>106</v>
      </c>
      <c r="F4367" t="s">
        <v>4473</v>
      </c>
      <c r="G4367" t="s">
        <v>5123</v>
      </c>
      <c r="H4367">
        <v>19458799219</v>
      </c>
      <c r="I4367" t="s">
        <v>6741</v>
      </c>
      <c r="J4367" t="s">
        <v>7292</v>
      </c>
      <c r="K4367">
        <v>2314.46</v>
      </c>
      <c r="L4367" s="12" t="s">
        <v>10655</v>
      </c>
      <c r="M4367" s="10" t="s">
        <v>11177</v>
      </c>
      <c r="N4367">
        <v>4366</v>
      </c>
      <c r="O4367">
        <v>45054</v>
      </c>
      <c r="P4367" t="s">
        <v>11403</v>
      </c>
      <c r="Q4367" s="16">
        <v>4289.21</v>
      </c>
      <c r="R4367">
        <v>6603.67</v>
      </c>
      <c r="S4367">
        <v>40</v>
      </c>
      <c r="T4367">
        <v>4366</v>
      </c>
      <c r="U4367">
        <v>21767.89</v>
      </c>
      <c r="V4367" t="s">
        <v>11413</v>
      </c>
      <c r="W4367">
        <v>4.5</v>
      </c>
      <c r="X4367">
        <v>48</v>
      </c>
      <c r="Y4367" t="s">
        <v>11747</v>
      </c>
      <c r="Z4367" t="s">
        <v>12012</v>
      </c>
      <c r="AA4367">
        <v>4366</v>
      </c>
      <c r="AB4367" t="s">
        <v>12017</v>
      </c>
      <c r="AC4367">
        <v>8424.06</v>
      </c>
      <c r="AD4367">
        <v>3652.63</v>
      </c>
      <c r="AE4367">
        <v>182.63</v>
      </c>
      <c r="AF4367" t="s">
        <v>11231</v>
      </c>
      <c r="AG4367" t="s">
        <v>11199</v>
      </c>
      <c r="AH4367">
        <v>7513</v>
      </c>
      <c r="AI4367">
        <v>4366</v>
      </c>
      <c r="AJ4367" t="s">
        <v>11175</v>
      </c>
      <c r="AK4367" t="s">
        <v>12028</v>
      </c>
      <c r="AL4367" t="s">
        <v>12031</v>
      </c>
      <c r="AM4367" t="s">
        <v>11346</v>
      </c>
      <c r="AN4367">
        <v>1</v>
      </c>
      <c r="AO4367" s="10" t="s">
        <v>12046</v>
      </c>
      <c r="AP4367" t="str" cm="1">
        <f t="array" ref="AP4367">_xlfn.IFS(
  Table1[[#This Row],[Age]]&lt;=25, "18-25",
  Table1[[#This Row],[Age]]&lt;=35, "26-35",
  Table1[[#This Row],[Age]]&lt;=45, "36-45",
  Table1[[#This Row],[Age]]&lt;=60, "46-60",
  TRUE, "60+")</f>
        <v>46-60</v>
      </c>
    </row>
    <row r="4368" spans="1:42" x14ac:dyDescent="0.3">
      <c r="A4368">
        <v>4367</v>
      </c>
      <c r="B4368" t="s">
        <v>16</v>
      </c>
      <c r="C4368" t="s">
        <v>79</v>
      </c>
      <c r="D4368">
        <v>52</v>
      </c>
      <c r="E4368" t="s">
        <v>104</v>
      </c>
      <c r="F4368" t="s">
        <v>4474</v>
      </c>
      <c r="G4368" t="s">
        <v>5120</v>
      </c>
      <c r="H4368">
        <v>19458799220</v>
      </c>
      <c r="I4368" t="s">
        <v>6792</v>
      </c>
      <c r="J4368" t="s">
        <v>7291</v>
      </c>
      <c r="K4368">
        <v>8707.15</v>
      </c>
      <c r="L4368" s="12" t="s">
        <v>9399</v>
      </c>
      <c r="M4368" s="10" t="s">
        <v>11205</v>
      </c>
      <c r="N4368">
        <v>4367</v>
      </c>
      <c r="O4368">
        <v>45084</v>
      </c>
      <c r="P4368" t="s">
        <v>11403</v>
      </c>
      <c r="Q4368" s="16">
        <v>2151.12</v>
      </c>
      <c r="R4368">
        <v>10858.27</v>
      </c>
      <c r="S4368">
        <v>98</v>
      </c>
      <c r="T4368">
        <v>4367</v>
      </c>
      <c r="U4368">
        <v>22767.94</v>
      </c>
      <c r="V4368" t="s">
        <v>11412</v>
      </c>
      <c r="W4368">
        <v>8.74</v>
      </c>
      <c r="X4368">
        <v>36</v>
      </c>
      <c r="Y4368" t="s">
        <v>11594</v>
      </c>
      <c r="Z4368" t="s">
        <v>12012</v>
      </c>
      <c r="AA4368">
        <v>4367</v>
      </c>
      <c r="AB4368" t="s">
        <v>12016</v>
      </c>
      <c r="AC4368">
        <v>9805.4699999999993</v>
      </c>
      <c r="AD4368">
        <v>3548.32</v>
      </c>
      <c r="AE4368">
        <v>177.42</v>
      </c>
      <c r="AF4368" t="s">
        <v>11352</v>
      </c>
      <c r="AG4368" t="s">
        <v>11065</v>
      </c>
      <c r="AH4368">
        <v>499</v>
      </c>
      <c r="AI4368">
        <v>4367</v>
      </c>
      <c r="AJ4368" t="s">
        <v>11078</v>
      </c>
      <c r="AK4368" t="s">
        <v>12027</v>
      </c>
      <c r="AL4368" t="s">
        <v>12031</v>
      </c>
      <c r="AM4368" t="s">
        <v>11289</v>
      </c>
      <c r="AN4368">
        <v>1</v>
      </c>
      <c r="AO4368" s="10" t="s">
        <v>12043</v>
      </c>
      <c r="AP4368" t="str" cm="1">
        <f t="array" ref="AP4368">_xlfn.IFS(
  Table1[[#This Row],[Age]]&lt;=25, "18-25",
  Table1[[#This Row],[Age]]&lt;=35, "26-35",
  Table1[[#This Row],[Age]]&lt;=45, "36-45",
  Table1[[#This Row],[Age]]&lt;=60, "46-60",
  TRUE, "60+")</f>
        <v>46-60</v>
      </c>
    </row>
    <row r="4369" spans="1:42" x14ac:dyDescent="0.3">
      <c r="A4369">
        <v>4368</v>
      </c>
      <c r="B4369" t="s">
        <v>41</v>
      </c>
      <c r="C4369" t="s">
        <v>61</v>
      </c>
      <c r="D4369">
        <v>50</v>
      </c>
      <c r="E4369" t="s">
        <v>105</v>
      </c>
      <c r="F4369" t="s">
        <v>4475</v>
      </c>
      <c r="G4369" t="s">
        <v>5118</v>
      </c>
      <c r="H4369">
        <v>19458799221</v>
      </c>
      <c r="I4369" t="s">
        <v>6221</v>
      </c>
      <c r="J4369" t="s">
        <v>7292</v>
      </c>
      <c r="K4369">
        <v>9114.44</v>
      </c>
      <c r="L4369" s="12" t="s">
        <v>10656</v>
      </c>
      <c r="M4369" s="10" t="s">
        <v>11306</v>
      </c>
      <c r="N4369">
        <v>4368</v>
      </c>
      <c r="O4369">
        <v>45275</v>
      </c>
      <c r="P4369" t="s">
        <v>11403</v>
      </c>
      <c r="Q4369" s="16">
        <v>3969.76</v>
      </c>
      <c r="R4369">
        <v>13084.2</v>
      </c>
      <c r="S4369">
        <v>47</v>
      </c>
      <c r="T4369">
        <v>4368</v>
      </c>
      <c r="U4369">
        <v>41805.449999999997</v>
      </c>
      <c r="V4369" t="s">
        <v>11411</v>
      </c>
      <c r="W4369">
        <v>6.98</v>
      </c>
      <c r="X4369">
        <v>60</v>
      </c>
      <c r="Y4369" t="s">
        <v>9151</v>
      </c>
      <c r="Z4369" t="s">
        <v>12010</v>
      </c>
      <c r="AA4369">
        <v>4368</v>
      </c>
      <c r="AB4369" t="s">
        <v>12017</v>
      </c>
      <c r="AC4369">
        <v>8478.24</v>
      </c>
      <c r="AD4369">
        <v>117.01</v>
      </c>
      <c r="AE4369">
        <v>5.85</v>
      </c>
      <c r="AF4369" t="s">
        <v>11053</v>
      </c>
      <c r="AG4369" t="s">
        <v>11094</v>
      </c>
      <c r="AH4369">
        <v>6344</v>
      </c>
      <c r="AI4369">
        <v>4368</v>
      </c>
      <c r="AJ4369" t="s">
        <v>11140</v>
      </c>
      <c r="AK4369" t="s">
        <v>12027</v>
      </c>
      <c r="AL4369" t="s">
        <v>12032</v>
      </c>
      <c r="AM4369" t="s">
        <v>11053</v>
      </c>
      <c r="AN4369">
        <v>1</v>
      </c>
      <c r="AO4369" s="10" t="s">
        <v>12036</v>
      </c>
      <c r="AP4369" t="str" cm="1">
        <f t="array" ref="AP4369">_xlfn.IFS(
  Table1[[#This Row],[Age]]&lt;=25, "18-25",
  Table1[[#This Row],[Age]]&lt;=35, "26-35",
  Table1[[#This Row],[Age]]&lt;=45, "36-45",
  Table1[[#This Row],[Age]]&lt;=60, "46-60",
  TRUE, "60+")</f>
        <v>46-60</v>
      </c>
    </row>
    <row r="4370" spans="1:42" x14ac:dyDescent="0.3">
      <c r="A4370">
        <v>4369</v>
      </c>
      <c r="B4370" t="s">
        <v>6</v>
      </c>
      <c r="C4370" t="s">
        <v>87</v>
      </c>
      <c r="D4370">
        <v>34</v>
      </c>
      <c r="E4370" t="s">
        <v>106</v>
      </c>
      <c r="F4370" t="s">
        <v>4476</v>
      </c>
      <c r="G4370" t="s">
        <v>5133</v>
      </c>
      <c r="H4370">
        <v>19458799222</v>
      </c>
      <c r="I4370" t="s">
        <v>7187</v>
      </c>
      <c r="J4370" t="s">
        <v>7291</v>
      </c>
      <c r="K4370">
        <v>4256.3500000000004</v>
      </c>
      <c r="L4370" s="12" t="s">
        <v>10657</v>
      </c>
      <c r="M4370" s="10" t="s">
        <v>11371</v>
      </c>
      <c r="N4370">
        <v>4369</v>
      </c>
      <c r="O4370">
        <v>45162</v>
      </c>
      <c r="P4370" t="s">
        <v>11403</v>
      </c>
      <c r="Q4370" s="16">
        <v>4055.31</v>
      </c>
      <c r="R4370">
        <v>8311.66</v>
      </c>
      <c r="S4370">
        <v>20</v>
      </c>
      <c r="T4370">
        <v>4369</v>
      </c>
      <c r="U4370">
        <v>34124.25</v>
      </c>
      <c r="V4370" t="s">
        <v>11411</v>
      </c>
      <c r="W4370">
        <v>5.41</v>
      </c>
      <c r="X4370">
        <v>48</v>
      </c>
      <c r="Y4370" t="s">
        <v>7863</v>
      </c>
      <c r="Z4370" t="s">
        <v>12012</v>
      </c>
      <c r="AA4370">
        <v>4369</v>
      </c>
      <c r="AB4370" t="s">
        <v>12017</v>
      </c>
      <c r="AC4370">
        <v>4269.12</v>
      </c>
      <c r="AD4370">
        <v>2438.64</v>
      </c>
      <c r="AE4370">
        <v>121.93</v>
      </c>
      <c r="AF4370" t="s">
        <v>11082</v>
      </c>
      <c r="AG4370" t="s">
        <v>11261</v>
      </c>
      <c r="AH4370">
        <v>5967</v>
      </c>
      <c r="AI4370">
        <v>4369</v>
      </c>
      <c r="AJ4370" t="s">
        <v>11341</v>
      </c>
      <c r="AK4370" t="s">
        <v>12027</v>
      </c>
      <c r="AL4370" t="s">
        <v>12031</v>
      </c>
      <c r="AM4370" t="s">
        <v>11300</v>
      </c>
      <c r="AN4370">
        <v>1</v>
      </c>
      <c r="AO4370" s="10" t="s">
        <v>12041</v>
      </c>
      <c r="AP4370" t="str" cm="1">
        <f t="array" ref="AP4370">_xlfn.IFS(
  Table1[[#This Row],[Age]]&lt;=25, "18-25",
  Table1[[#This Row],[Age]]&lt;=35, "26-35",
  Table1[[#This Row],[Age]]&lt;=45, "36-45",
  Table1[[#This Row],[Age]]&lt;=60, "46-60",
  TRUE, "60+")</f>
        <v>26-35</v>
      </c>
    </row>
    <row r="4371" spans="1:42" x14ac:dyDescent="0.3">
      <c r="A4371">
        <v>4370</v>
      </c>
      <c r="B4371" t="s">
        <v>49</v>
      </c>
      <c r="C4371" t="s">
        <v>61</v>
      </c>
      <c r="D4371">
        <v>39</v>
      </c>
      <c r="E4371" t="s">
        <v>104</v>
      </c>
      <c r="F4371" t="s">
        <v>4477</v>
      </c>
      <c r="G4371" t="s">
        <v>5147</v>
      </c>
      <c r="H4371">
        <v>19458799223</v>
      </c>
      <c r="I4371" t="s">
        <v>6385</v>
      </c>
      <c r="J4371" t="s">
        <v>7291</v>
      </c>
      <c r="K4371">
        <v>6246.92</v>
      </c>
      <c r="L4371" s="12" t="s">
        <v>10658</v>
      </c>
      <c r="M4371" s="10" t="s">
        <v>11273</v>
      </c>
      <c r="N4371">
        <v>4370</v>
      </c>
      <c r="O4371">
        <v>45048</v>
      </c>
      <c r="P4371" t="s">
        <v>11402</v>
      </c>
      <c r="Q4371" s="16">
        <v>882.54</v>
      </c>
      <c r="R4371">
        <v>5364.38</v>
      </c>
      <c r="S4371">
        <v>16</v>
      </c>
      <c r="T4371">
        <v>4370</v>
      </c>
      <c r="U4371">
        <v>39243.839999999997</v>
      </c>
      <c r="V4371" t="s">
        <v>11412</v>
      </c>
      <c r="W4371">
        <v>3.7</v>
      </c>
      <c r="X4371">
        <v>12</v>
      </c>
      <c r="Y4371" t="s">
        <v>7585</v>
      </c>
      <c r="Z4371" t="s">
        <v>12012</v>
      </c>
      <c r="AA4371">
        <v>4370</v>
      </c>
      <c r="AB4371" t="s">
        <v>12017</v>
      </c>
      <c r="AC4371">
        <v>1088.1099999999999</v>
      </c>
      <c r="AD4371">
        <v>247.49</v>
      </c>
      <c r="AE4371">
        <v>12.37</v>
      </c>
      <c r="AF4371" t="s">
        <v>11216</v>
      </c>
      <c r="AG4371" t="s">
        <v>11331</v>
      </c>
      <c r="AH4371">
        <v>6617</v>
      </c>
      <c r="AI4371">
        <v>4370</v>
      </c>
      <c r="AJ4371" t="s">
        <v>11393</v>
      </c>
      <c r="AK4371" t="s">
        <v>12029</v>
      </c>
      <c r="AL4371" t="s">
        <v>12031</v>
      </c>
      <c r="AM4371" t="s">
        <v>11269</v>
      </c>
      <c r="AN4371">
        <v>1</v>
      </c>
      <c r="AO4371" s="10" t="s">
        <v>12046</v>
      </c>
      <c r="AP4371" t="str" cm="1">
        <f t="array" ref="AP4371">_xlfn.IFS(
  Table1[[#This Row],[Age]]&lt;=25, "18-25",
  Table1[[#This Row],[Age]]&lt;=35, "26-35",
  Table1[[#This Row],[Age]]&lt;=45, "36-45",
  Table1[[#This Row],[Age]]&lt;=60, "46-60",
  TRUE, "60+")</f>
        <v>36-45</v>
      </c>
    </row>
    <row r="4372" spans="1:42" x14ac:dyDescent="0.3">
      <c r="A4372">
        <v>4371</v>
      </c>
      <c r="B4372" t="s">
        <v>25</v>
      </c>
      <c r="C4372" t="s">
        <v>89</v>
      </c>
      <c r="D4372">
        <v>18</v>
      </c>
      <c r="E4372" t="s">
        <v>104</v>
      </c>
      <c r="F4372" t="s">
        <v>4478</v>
      </c>
      <c r="G4372" t="s">
        <v>5139</v>
      </c>
      <c r="H4372">
        <v>19458799224</v>
      </c>
      <c r="I4372" t="s">
        <v>6417</v>
      </c>
      <c r="J4372" t="s">
        <v>7291</v>
      </c>
      <c r="K4372">
        <v>5252.93</v>
      </c>
      <c r="L4372" s="12" t="s">
        <v>10659</v>
      </c>
      <c r="M4372" s="10" t="s">
        <v>11327</v>
      </c>
      <c r="N4372">
        <v>4371</v>
      </c>
      <c r="O4372">
        <v>45225</v>
      </c>
      <c r="P4372" t="s">
        <v>11403</v>
      </c>
      <c r="Q4372" s="16">
        <v>2513.92</v>
      </c>
      <c r="R4372">
        <v>2739.01</v>
      </c>
      <c r="S4372">
        <v>58</v>
      </c>
      <c r="T4372">
        <v>4371</v>
      </c>
      <c r="U4372">
        <v>34975.9</v>
      </c>
      <c r="V4372" t="s">
        <v>11412</v>
      </c>
      <c r="W4372">
        <v>7.84</v>
      </c>
      <c r="X4372">
        <v>60</v>
      </c>
      <c r="Y4372" t="s">
        <v>10406</v>
      </c>
      <c r="Z4372" t="s">
        <v>12012</v>
      </c>
      <c r="AA4372">
        <v>4371</v>
      </c>
      <c r="AB4372" t="s">
        <v>12016</v>
      </c>
      <c r="AC4372">
        <v>2603.7800000000002</v>
      </c>
      <c r="AD4372">
        <v>833.31</v>
      </c>
      <c r="AE4372">
        <v>41.67</v>
      </c>
      <c r="AF4372" t="s">
        <v>11149</v>
      </c>
      <c r="AG4372" t="s">
        <v>11351</v>
      </c>
      <c r="AH4372">
        <v>1927</v>
      </c>
      <c r="AI4372">
        <v>4371</v>
      </c>
      <c r="AJ4372" t="s">
        <v>11384</v>
      </c>
      <c r="AK4372" t="s">
        <v>12028</v>
      </c>
      <c r="AL4372" t="s">
        <v>12031</v>
      </c>
      <c r="AM4372" t="s">
        <v>11367</v>
      </c>
      <c r="AN4372">
        <v>1</v>
      </c>
      <c r="AO4372" s="10" t="s">
        <v>12044</v>
      </c>
      <c r="AP4372" t="str" cm="1">
        <f t="array" ref="AP4372">_xlfn.IFS(
  Table1[[#This Row],[Age]]&lt;=25, "18-25",
  Table1[[#This Row],[Age]]&lt;=35, "26-35",
  Table1[[#This Row],[Age]]&lt;=45, "36-45",
  Table1[[#This Row],[Age]]&lt;=60, "46-60",
  TRUE, "60+")</f>
        <v>18-25</v>
      </c>
    </row>
    <row r="4373" spans="1:42" x14ac:dyDescent="0.3">
      <c r="A4373">
        <v>4372</v>
      </c>
      <c r="B4373" t="s">
        <v>6</v>
      </c>
      <c r="C4373" t="s">
        <v>96</v>
      </c>
      <c r="D4373">
        <v>54</v>
      </c>
      <c r="E4373" t="s">
        <v>104</v>
      </c>
      <c r="F4373" t="s">
        <v>4479</v>
      </c>
      <c r="G4373" t="s">
        <v>5145</v>
      </c>
      <c r="H4373">
        <v>19458799225</v>
      </c>
      <c r="I4373" t="s">
        <v>6675</v>
      </c>
      <c r="J4373" t="s">
        <v>7292</v>
      </c>
      <c r="K4373">
        <v>2868.97</v>
      </c>
      <c r="L4373" s="12" t="s">
        <v>10660</v>
      </c>
      <c r="M4373" s="10" t="s">
        <v>11235</v>
      </c>
      <c r="N4373">
        <v>4372</v>
      </c>
      <c r="O4373">
        <v>45159</v>
      </c>
      <c r="P4373" t="s">
        <v>11403</v>
      </c>
      <c r="Q4373" s="16">
        <v>1926.11</v>
      </c>
      <c r="R4373">
        <v>4795.08</v>
      </c>
      <c r="S4373">
        <v>49</v>
      </c>
      <c r="T4373">
        <v>4372</v>
      </c>
      <c r="U4373">
        <v>30041.119999999999</v>
      </c>
      <c r="V4373" t="s">
        <v>11413</v>
      </c>
      <c r="W4373">
        <v>8.99</v>
      </c>
      <c r="X4373">
        <v>36</v>
      </c>
      <c r="Y4373" t="s">
        <v>8206</v>
      </c>
      <c r="Z4373" t="s">
        <v>12010</v>
      </c>
      <c r="AA4373">
        <v>4372</v>
      </c>
      <c r="AB4373" t="s">
        <v>12017</v>
      </c>
      <c r="AC4373">
        <v>1332.82</v>
      </c>
      <c r="AD4373">
        <v>4814</v>
      </c>
      <c r="AE4373">
        <v>240.7</v>
      </c>
      <c r="AF4373" t="s">
        <v>11353</v>
      </c>
      <c r="AG4373" t="s">
        <v>11134</v>
      </c>
      <c r="AH4373">
        <v>5978</v>
      </c>
      <c r="AI4373">
        <v>4372</v>
      </c>
      <c r="AJ4373" t="s">
        <v>11219</v>
      </c>
      <c r="AK4373" t="s">
        <v>12029</v>
      </c>
      <c r="AL4373" t="s">
        <v>12031</v>
      </c>
      <c r="AM4373" t="s">
        <v>11281</v>
      </c>
      <c r="AN4373">
        <v>1</v>
      </c>
      <c r="AO4373" s="10" t="s">
        <v>12041</v>
      </c>
      <c r="AP4373" t="str" cm="1">
        <f t="array" ref="AP4373">_xlfn.IFS(
  Table1[[#This Row],[Age]]&lt;=25, "18-25",
  Table1[[#This Row],[Age]]&lt;=35, "26-35",
  Table1[[#This Row],[Age]]&lt;=45, "36-45",
  Table1[[#This Row],[Age]]&lt;=60, "46-60",
  TRUE, "60+")</f>
        <v>46-60</v>
      </c>
    </row>
    <row r="4374" spans="1:42" x14ac:dyDescent="0.3">
      <c r="A4374">
        <v>4373</v>
      </c>
      <c r="B4374" t="s">
        <v>18</v>
      </c>
      <c r="C4374" t="s">
        <v>88</v>
      </c>
      <c r="D4374">
        <v>47</v>
      </c>
      <c r="E4374" t="s">
        <v>105</v>
      </c>
      <c r="F4374" t="s">
        <v>4480</v>
      </c>
      <c r="G4374" t="s">
        <v>5140</v>
      </c>
      <c r="H4374">
        <v>19458799226</v>
      </c>
      <c r="I4374" t="s">
        <v>7188</v>
      </c>
      <c r="J4374" t="s">
        <v>7292</v>
      </c>
      <c r="K4374">
        <v>3513.47</v>
      </c>
      <c r="L4374" s="12" t="s">
        <v>10661</v>
      </c>
      <c r="M4374" s="10" t="s">
        <v>11049</v>
      </c>
      <c r="N4374">
        <v>4373</v>
      </c>
      <c r="O4374">
        <v>45008</v>
      </c>
      <c r="P4374" t="s">
        <v>11403</v>
      </c>
      <c r="Q4374" s="16">
        <v>782.68</v>
      </c>
      <c r="R4374">
        <v>4296.1499999999996</v>
      </c>
      <c r="S4374">
        <v>42</v>
      </c>
      <c r="T4374">
        <v>4373</v>
      </c>
      <c r="U4374">
        <v>7488.05</v>
      </c>
      <c r="V4374" t="s">
        <v>11412</v>
      </c>
      <c r="W4374">
        <v>5.83</v>
      </c>
      <c r="X4374">
        <v>48</v>
      </c>
      <c r="Y4374" t="s">
        <v>7675</v>
      </c>
      <c r="Z4374" t="s">
        <v>12011</v>
      </c>
      <c r="AA4374">
        <v>4373</v>
      </c>
      <c r="AB4374" t="s">
        <v>12015</v>
      </c>
      <c r="AC4374">
        <v>8396.42</v>
      </c>
      <c r="AD4374">
        <v>1700.8</v>
      </c>
      <c r="AE4374">
        <v>85.04</v>
      </c>
      <c r="AF4374" t="s">
        <v>11124</v>
      </c>
      <c r="AG4374" t="s">
        <v>11198</v>
      </c>
      <c r="AH4374">
        <v>7726</v>
      </c>
      <c r="AI4374">
        <v>4373</v>
      </c>
      <c r="AJ4374" t="s">
        <v>11326</v>
      </c>
      <c r="AK4374" t="s">
        <v>12029</v>
      </c>
      <c r="AL4374" t="s">
        <v>12031</v>
      </c>
      <c r="AM4374" t="s">
        <v>11380</v>
      </c>
      <c r="AN4374">
        <v>1</v>
      </c>
      <c r="AO4374" s="10" t="s">
        <v>12047</v>
      </c>
      <c r="AP4374" t="str" cm="1">
        <f t="array" ref="AP4374">_xlfn.IFS(
  Table1[[#This Row],[Age]]&lt;=25, "18-25",
  Table1[[#This Row],[Age]]&lt;=35, "26-35",
  Table1[[#This Row],[Age]]&lt;=45, "36-45",
  Table1[[#This Row],[Age]]&lt;=60, "46-60",
  TRUE, "60+")</f>
        <v>46-60</v>
      </c>
    </row>
    <row r="4375" spans="1:42" x14ac:dyDescent="0.3">
      <c r="A4375">
        <v>4374</v>
      </c>
      <c r="B4375" t="s">
        <v>50</v>
      </c>
      <c r="C4375" t="s">
        <v>90</v>
      </c>
      <c r="D4375">
        <v>63</v>
      </c>
      <c r="E4375" t="s">
        <v>105</v>
      </c>
      <c r="F4375" t="s">
        <v>4481</v>
      </c>
      <c r="G4375" t="s">
        <v>5125</v>
      </c>
      <c r="H4375">
        <v>19458799227</v>
      </c>
      <c r="I4375" t="s">
        <v>5389</v>
      </c>
      <c r="J4375" t="s">
        <v>7291</v>
      </c>
      <c r="K4375">
        <v>5315.52</v>
      </c>
      <c r="L4375" s="12" t="s">
        <v>10662</v>
      </c>
      <c r="M4375" s="10" t="s">
        <v>11358</v>
      </c>
      <c r="N4375">
        <v>4374</v>
      </c>
      <c r="O4375">
        <v>44990</v>
      </c>
      <c r="P4375" t="s">
        <v>11404</v>
      </c>
      <c r="Q4375" s="16">
        <v>625.75</v>
      </c>
      <c r="R4375">
        <v>4689.7700000000004</v>
      </c>
      <c r="S4375">
        <v>12</v>
      </c>
      <c r="T4375">
        <v>4374</v>
      </c>
      <c r="U4375">
        <v>41814.51</v>
      </c>
      <c r="V4375" t="s">
        <v>11411</v>
      </c>
      <c r="W4375">
        <v>1.39</v>
      </c>
      <c r="X4375">
        <v>36</v>
      </c>
      <c r="Y4375" t="s">
        <v>11802</v>
      </c>
      <c r="Z4375" t="s">
        <v>12010</v>
      </c>
      <c r="AA4375">
        <v>4374</v>
      </c>
      <c r="AB4375" t="s">
        <v>12016</v>
      </c>
      <c r="AC4375">
        <v>3758.65</v>
      </c>
      <c r="AD4375">
        <v>2346.7199999999998</v>
      </c>
      <c r="AE4375">
        <v>117.34</v>
      </c>
      <c r="AF4375" t="s">
        <v>11039</v>
      </c>
      <c r="AG4375" t="s">
        <v>11365</v>
      </c>
      <c r="AH4375">
        <v>3313</v>
      </c>
      <c r="AI4375">
        <v>4374</v>
      </c>
      <c r="AJ4375" t="s">
        <v>11196</v>
      </c>
      <c r="AK4375" t="s">
        <v>12029</v>
      </c>
      <c r="AL4375" t="s">
        <v>12032</v>
      </c>
      <c r="AM4375" t="s">
        <v>11191</v>
      </c>
      <c r="AN4375">
        <v>1</v>
      </c>
      <c r="AO4375" s="10" t="s">
        <v>12047</v>
      </c>
      <c r="AP4375" t="str" cm="1">
        <f t="array" ref="AP4375">_xlfn.IFS(
  Table1[[#This Row],[Age]]&lt;=25, "18-25",
  Table1[[#This Row],[Age]]&lt;=35, "26-35",
  Table1[[#This Row],[Age]]&lt;=45, "36-45",
  Table1[[#This Row],[Age]]&lt;=60, "46-60",
  TRUE, "60+")</f>
        <v>60+</v>
      </c>
    </row>
    <row r="4376" spans="1:42" x14ac:dyDescent="0.3">
      <c r="A4376">
        <v>4375</v>
      </c>
      <c r="B4376" t="s">
        <v>12</v>
      </c>
      <c r="C4376" t="s">
        <v>39</v>
      </c>
      <c r="D4376">
        <v>23</v>
      </c>
      <c r="E4376" t="s">
        <v>106</v>
      </c>
      <c r="F4376" t="s">
        <v>4482</v>
      </c>
      <c r="G4376" t="s">
        <v>5126</v>
      </c>
      <c r="H4376">
        <v>19458799228</v>
      </c>
      <c r="I4376" t="s">
        <v>6582</v>
      </c>
      <c r="J4376" t="s">
        <v>7291</v>
      </c>
      <c r="K4376">
        <v>6984.08</v>
      </c>
      <c r="L4376" s="12" t="s">
        <v>9906</v>
      </c>
      <c r="M4376" s="10" t="s">
        <v>11167</v>
      </c>
      <c r="N4376">
        <v>4375</v>
      </c>
      <c r="O4376">
        <v>44932</v>
      </c>
      <c r="P4376" t="s">
        <v>11402</v>
      </c>
      <c r="Q4376" s="16">
        <v>238.54</v>
      </c>
      <c r="R4376">
        <v>7222.62</v>
      </c>
      <c r="S4376">
        <v>41</v>
      </c>
      <c r="T4376">
        <v>4375</v>
      </c>
      <c r="U4376">
        <v>30756.66</v>
      </c>
      <c r="V4376" t="s">
        <v>11413</v>
      </c>
      <c r="W4376">
        <v>3.45</v>
      </c>
      <c r="X4376">
        <v>48</v>
      </c>
      <c r="Y4376" t="s">
        <v>11485</v>
      </c>
      <c r="Z4376" t="s">
        <v>12011</v>
      </c>
      <c r="AA4376">
        <v>4375</v>
      </c>
      <c r="AB4376" t="s">
        <v>12015</v>
      </c>
      <c r="AC4376">
        <v>7255.75</v>
      </c>
      <c r="AD4376">
        <v>3413.18</v>
      </c>
      <c r="AE4376">
        <v>170.66</v>
      </c>
      <c r="AF4376" t="s">
        <v>11198</v>
      </c>
      <c r="AG4376" t="s">
        <v>11378</v>
      </c>
      <c r="AH4376">
        <v>5522</v>
      </c>
      <c r="AI4376">
        <v>4375</v>
      </c>
      <c r="AJ4376" t="s">
        <v>11186</v>
      </c>
      <c r="AK4376" t="s">
        <v>12028</v>
      </c>
      <c r="AL4376" t="s">
        <v>12031</v>
      </c>
      <c r="AM4376" t="s">
        <v>11298</v>
      </c>
      <c r="AN4376">
        <v>1</v>
      </c>
      <c r="AO4376" s="10" t="s">
        <v>12039</v>
      </c>
      <c r="AP4376" t="str" cm="1">
        <f t="array" ref="AP4376">_xlfn.IFS(
  Table1[[#This Row],[Age]]&lt;=25, "18-25",
  Table1[[#This Row],[Age]]&lt;=35, "26-35",
  Table1[[#This Row],[Age]]&lt;=45, "36-45",
  Table1[[#This Row],[Age]]&lt;=60, "46-60",
  TRUE, "60+")</f>
        <v>18-25</v>
      </c>
    </row>
    <row r="4377" spans="1:42" x14ac:dyDescent="0.3">
      <c r="A4377">
        <v>4376</v>
      </c>
      <c r="B4377" t="s">
        <v>28</v>
      </c>
      <c r="C4377" t="s">
        <v>99</v>
      </c>
      <c r="D4377">
        <v>58</v>
      </c>
      <c r="E4377" t="s">
        <v>104</v>
      </c>
      <c r="F4377" t="s">
        <v>4483</v>
      </c>
      <c r="G4377" t="s">
        <v>5137</v>
      </c>
      <c r="H4377">
        <v>19458799229</v>
      </c>
      <c r="I4377" t="s">
        <v>7023</v>
      </c>
      <c r="J4377" t="s">
        <v>7292</v>
      </c>
      <c r="K4377">
        <v>3563.58</v>
      </c>
      <c r="L4377" s="12" t="s">
        <v>9401</v>
      </c>
      <c r="M4377" s="10" t="s">
        <v>11168</v>
      </c>
      <c r="N4377">
        <v>4376</v>
      </c>
      <c r="O4377">
        <v>45278</v>
      </c>
      <c r="P4377" t="s">
        <v>11403</v>
      </c>
      <c r="Q4377" s="16">
        <v>3512.8</v>
      </c>
      <c r="R4377">
        <v>50.78</v>
      </c>
      <c r="S4377">
        <v>58</v>
      </c>
      <c r="T4377">
        <v>4376</v>
      </c>
      <c r="U4377">
        <v>35357.410000000003</v>
      </c>
      <c r="V4377" t="s">
        <v>11412</v>
      </c>
      <c r="W4377">
        <v>7.71</v>
      </c>
      <c r="X4377">
        <v>48</v>
      </c>
      <c r="Y4377" t="s">
        <v>11923</v>
      </c>
      <c r="Z4377" t="s">
        <v>12012</v>
      </c>
      <c r="AA4377">
        <v>4376</v>
      </c>
      <c r="AB4377" t="s">
        <v>12016</v>
      </c>
      <c r="AC4377">
        <v>4677.1899999999996</v>
      </c>
      <c r="AD4377">
        <v>4601.6899999999996</v>
      </c>
      <c r="AE4377">
        <v>230.08</v>
      </c>
      <c r="AF4377" t="s">
        <v>11117</v>
      </c>
      <c r="AG4377" t="s">
        <v>11097</v>
      </c>
      <c r="AH4377">
        <v>5271</v>
      </c>
      <c r="AI4377">
        <v>4376</v>
      </c>
      <c r="AJ4377" t="s">
        <v>11345</v>
      </c>
      <c r="AK4377" t="s">
        <v>12028</v>
      </c>
      <c r="AL4377" t="s">
        <v>12031</v>
      </c>
      <c r="AM4377" t="s">
        <v>11238</v>
      </c>
      <c r="AN4377">
        <v>1</v>
      </c>
      <c r="AO4377" s="10" t="s">
        <v>12036</v>
      </c>
      <c r="AP4377" t="str" cm="1">
        <f t="array" ref="AP4377">_xlfn.IFS(
  Table1[[#This Row],[Age]]&lt;=25, "18-25",
  Table1[[#This Row],[Age]]&lt;=35, "26-35",
  Table1[[#This Row],[Age]]&lt;=45, "36-45",
  Table1[[#This Row],[Age]]&lt;=60, "46-60",
  TRUE, "60+")</f>
        <v>46-60</v>
      </c>
    </row>
    <row r="4378" spans="1:42" x14ac:dyDescent="0.3">
      <c r="A4378">
        <v>4377</v>
      </c>
      <c r="B4378" t="s">
        <v>18</v>
      </c>
      <c r="C4378" t="s">
        <v>88</v>
      </c>
      <c r="D4378">
        <v>31</v>
      </c>
      <c r="E4378" t="s">
        <v>105</v>
      </c>
      <c r="F4378" t="s">
        <v>4484</v>
      </c>
      <c r="G4378" t="s">
        <v>5135</v>
      </c>
      <c r="H4378">
        <v>19458799230</v>
      </c>
      <c r="I4378" t="s">
        <v>7188</v>
      </c>
      <c r="J4378" t="s">
        <v>7291</v>
      </c>
      <c r="K4378">
        <v>7019.26</v>
      </c>
      <c r="L4378" s="12" t="s">
        <v>10663</v>
      </c>
      <c r="M4378" s="10" t="s">
        <v>11312</v>
      </c>
      <c r="N4378">
        <v>4377</v>
      </c>
      <c r="O4378">
        <v>45213</v>
      </c>
      <c r="P4378" t="s">
        <v>11403</v>
      </c>
      <c r="Q4378" s="16">
        <v>3912.93</v>
      </c>
      <c r="R4378">
        <v>3106.33</v>
      </c>
      <c r="S4378">
        <v>60</v>
      </c>
      <c r="T4378">
        <v>4377</v>
      </c>
      <c r="U4378">
        <v>39158.65</v>
      </c>
      <c r="V4378" t="s">
        <v>11413</v>
      </c>
      <c r="W4378">
        <v>4.49</v>
      </c>
      <c r="X4378">
        <v>12</v>
      </c>
      <c r="Y4378" t="s">
        <v>8475</v>
      </c>
      <c r="Z4378" t="s">
        <v>12010</v>
      </c>
      <c r="AA4378">
        <v>4377</v>
      </c>
      <c r="AB4378" t="s">
        <v>12017</v>
      </c>
      <c r="AC4378">
        <v>3455.44</v>
      </c>
      <c r="AD4378">
        <v>744.13</v>
      </c>
      <c r="AE4378">
        <v>37.21</v>
      </c>
      <c r="AF4378" t="s">
        <v>11321</v>
      </c>
      <c r="AG4378" t="s">
        <v>11397</v>
      </c>
      <c r="AH4378">
        <v>6924</v>
      </c>
      <c r="AI4378">
        <v>4377</v>
      </c>
      <c r="AJ4378" t="s">
        <v>11080</v>
      </c>
      <c r="AK4378" t="s">
        <v>12028</v>
      </c>
      <c r="AL4378" t="s">
        <v>12032</v>
      </c>
      <c r="AM4378" t="s">
        <v>11154</v>
      </c>
      <c r="AN4378">
        <v>1</v>
      </c>
      <c r="AO4378" s="10" t="s">
        <v>12044</v>
      </c>
      <c r="AP4378" t="str" cm="1">
        <f t="array" ref="AP4378">_xlfn.IFS(
  Table1[[#This Row],[Age]]&lt;=25, "18-25",
  Table1[[#This Row],[Age]]&lt;=35, "26-35",
  Table1[[#This Row],[Age]]&lt;=45, "36-45",
  Table1[[#This Row],[Age]]&lt;=60, "46-60",
  TRUE, "60+")</f>
        <v>26-35</v>
      </c>
    </row>
    <row r="4379" spans="1:42" x14ac:dyDescent="0.3">
      <c r="A4379">
        <v>4378</v>
      </c>
      <c r="B4379" t="s">
        <v>47</v>
      </c>
      <c r="C4379" t="s">
        <v>61</v>
      </c>
      <c r="D4379">
        <v>53</v>
      </c>
      <c r="E4379" t="s">
        <v>105</v>
      </c>
      <c r="F4379" t="s">
        <v>4485</v>
      </c>
      <c r="G4379" t="s">
        <v>5117</v>
      </c>
      <c r="H4379">
        <v>19458799231</v>
      </c>
      <c r="I4379" t="s">
        <v>6597</v>
      </c>
      <c r="J4379" t="s">
        <v>7292</v>
      </c>
      <c r="K4379">
        <v>9613.7099999999991</v>
      </c>
      <c r="L4379" s="12" t="s">
        <v>10664</v>
      </c>
      <c r="M4379" s="10" t="s">
        <v>11367</v>
      </c>
      <c r="N4379">
        <v>4378</v>
      </c>
      <c r="O4379">
        <v>45130</v>
      </c>
      <c r="P4379" t="s">
        <v>11402</v>
      </c>
      <c r="Q4379" s="16">
        <v>2362.23</v>
      </c>
      <c r="R4379">
        <v>11975.94</v>
      </c>
      <c r="S4379">
        <v>24</v>
      </c>
      <c r="T4379">
        <v>4378</v>
      </c>
      <c r="U4379">
        <v>16273.29</v>
      </c>
      <c r="V4379" t="s">
        <v>11412</v>
      </c>
      <c r="W4379">
        <v>6.63</v>
      </c>
      <c r="X4379">
        <v>60</v>
      </c>
      <c r="Y4379" t="s">
        <v>11763</v>
      </c>
      <c r="Z4379" t="s">
        <v>12011</v>
      </c>
      <c r="AA4379">
        <v>4378</v>
      </c>
      <c r="AB4379" t="s">
        <v>12017</v>
      </c>
      <c r="AC4379">
        <v>5721.12</v>
      </c>
      <c r="AD4379">
        <v>1134.29</v>
      </c>
      <c r="AE4379">
        <v>56.71</v>
      </c>
      <c r="AF4379" t="s">
        <v>11362</v>
      </c>
      <c r="AG4379" t="s">
        <v>11202</v>
      </c>
      <c r="AH4379">
        <v>3837</v>
      </c>
      <c r="AI4379">
        <v>4378</v>
      </c>
      <c r="AJ4379" t="s">
        <v>11256</v>
      </c>
      <c r="AK4379" t="s">
        <v>12029</v>
      </c>
      <c r="AL4379" t="s">
        <v>12032</v>
      </c>
      <c r="AM4379" t="s">
        <v>11387</v>
      </c>
      <c r="AN4379">
        <v>1</v>
      </c>
      <c r="AO4379" s="10" t="s">
        <v>12038</v>
      </c>
      <c r="AP4379" t="str" cm="1">
        <f t="array" ref="AP4379">_xlfn.IFS(
  Table1[[#This Row],[Age]]&lt;=25, "18-25",
  Table1[[#This Row],[Age]]&lt;=35, "26-35",
  Table1[[#This Row],[Age]]&lt;=45, "36-45",
  Table1[[#This Row],[Age]]&lt;=60, "46-60",
  TRUE, "60+")</f>
        <v>46-60</v>
      </c>
    </row>
    <row r="4380" spans="1:42" x14ac:dyDescent="0.3">
      <c r="A4380">
        <v>4379</v>
      </c>
      <c r="B4380" t="s">
        <v>5</v>
      </c>
      <c r="C4380" t="s">
        <v>83</v>
      </c>
      <c r="D4380">
        <v>50</v>
      </c>
      <c r="E4380" t="s">
        <v>104</v>
      </c>
      <c r="F4380" t="s">
        <v>4486</v>
      </c>
      <c r="G4380" t="s">
        <v>5110</v>
      </c>
      <c r="H4380">
        <v>19458799232</v>
      </c>
      <c r="I4380" t="s">
        <v>7189</v>
      </c>
      <c r="J4380" t="s">
        <v>7291</v>
      </c>
      <c r="K4380">
        <v>343.12</v>
      </c>
      <c r="L4380" s="12" t="s">
        <v>10665</v>
      </c>
      <c r="M4380" s="10" t="s">
        <v>11129</v>
      </c>
      <c r="N4380">
        <v>4379</v>
      </c>
      <c r="O4380">
        <v>45013</v>
      </c>
      <c r="P4380" t="s">
        <v>11404</v>
      </c>
      <c r="Q4380" s="16">
        <v>2823.96</v>
      </c>
      <c r="R4380">
        <v>3167.08</v>
      </c>
      <c r="S4380">
        <v>13</v>
      </c>
      <c r="T4380">
        <v>4379</v>
      </c>
      <c r="U4380">
        <v>22428.41</v>
      </c>
      <c r="V4380" t="s">
        <v>11411</v>
      </c>
      <c r="W4380">
        <v>5.72</v>
      </c>
      <c r="X4380">
        <v>12</v>
      </c>
      <c r="Y4380" t="s">
        <v>8633</v>
      </c>
      <c r="Z4380" t="s">
        <v>12010</v>
      </c>
      <c r="AA4380">
        <v>4379</v>
      </c>
      <c r="AB4380" t="s">
        <v>12017</v>
      </c>
      <c r="AC4380">
        <v>5403</v>
      </c>
      <c r="AD4380">
        <v>2798.12</v>
      </c>
      <c r="AE4380">
        <v>139.91</v>
      </c>
      <c r="AF4380" t="s">
        <v>11271</v>
      </c>
      <c r="AG4380" t="s">
        <v>11320</v>
      </c>
      <c r="AH4380">
        <v>7750</v>
      </c>
      <c r="AI4380">
        <v>4379</v>
      </c>
      <c r="AJ4380" t="s">
        <v>11123</v>
      </c>
      <c r="AK4380" t="s">
        <v>12027</v>
      </c>
      <c r="AL4380" t="s">
        <v>12031</v>
      </c>
      <c r="AM4380" t="s">
        <v>11376</v>
      </c>
      <c r="AN4380">
        <v>1</v>
      </c>
      <c r="AO4380" s="10" t="s">
        <v>12047</v>
      </c>
      <c r="AP4380" t="str" cm="1">
        <f t="array" ref="AP4380">_xlfn.IFS(
  Table1[[#This Row],[Age]]&lt;=25, "18-25",
  Table1[[#This Row],[Age]]&lt;=35, "26-35",
  Table1[[#This Row],[Age]]&lt;=45, "36-45",
  Table1[[#This Row],[Age]]&lt;=60, "46-60",
  TRUE, "60+")</f>
        <v>46-60</v>
      </c>
    </row>
    <row r="4381" spans="1:42" x14ac:dyDescent="0.3">
      <c r="A4381">
        <v>4380</v>
      </c>
      <c r="B4381" t="s">
        <v>2</v>
      </c>
      <c r="C4381" t="s">
        <v>100</v>
      </c>
      <c r="D4381">
        <v>55</v>
      </c>
      <c r="E4381" t="s">
        <v>104</v>
      </c>
      <c r="F4381" t="s">
        <v>4487</v>
      </c>
      <c r="G4381" t="s">
        <v>5123</v>
      </c>
      <c r="H4381">
        <v>19458799233</v>
      </c>
      <c r="I4381" t="s">
        <v>7046</v>
      </c>
      <c r="J4381" t="s">
        <v>7291</v>
      </c>
      <c r="K4381">
        <v>1721.99</v>
      </c>
      <c r="L4381" s="12" t="s">
        <v>10666</v>
      </c>
      <c r="M4381" s="10" t="s">
        <v>11051</v>
      </c>
      <c r="N4381">
        <v>4380</v>
      </c>
      <c r="O4381">
        <v>45083</v>
      </c>
      <c r="P4381" t="s">
        <v>11403</v>
      </c>
      <c r="Q4381" s="16">
        <v>1317.36</v>
      </c>
      <c r="R4381">
        <v>404.63</v>
      </c>
      <c r="S4381">
        <v>34</v>
      </c>
      <c r="T4381">
        <v>4380</v>
      </c>
      <c r="U4381">
        <v>27523.24</v>
      </c>
      <c r="V4381" t="s">
        <v>11412</v>
      </c>
      <c r="W4381">
        <v>9.17</v>
      </c>
      <c r="X4381">
        <v>48</v>
      </c>
      <c r="Y4381" t="s">
        <v>10703</v>
      </c>
      <c r="Z4381" t="s">
        <v>12011</v>
      </c>
      <c r="AA4381">
        <v>4380</v>
      </c>
      <c r="AB4381" t="s">
        <v>12016</v>
      </c>
      <c r="AC4381">
        <v>8407.51</v>
      </c>
      <c r="AD4381">
        <v>3304.63</v>
      </c>
      <c r="AE4381">
        <v>165.23</v>
      </c>
      <c r="AF4381" t="s">
        <v>11324</v>
      </c>
      <c r="AG4381" t="s">
        <v>11038</v>
      </c>
      <c r="AH4381">
        <v>7907</v>
      </c>
      <c r="AI4381">
        <v>4380</v>
      </c>
      <c r="AJ4381" t="s">
        <v>11395</v>
      </c>
      <c r="AK4381" t="s">
        <v>12027</v>
      </c>
      <c r="AL4381" t="s">
        <v>12032</v>
      </c>
      <c r="AM4381" t="s">
        <v>11171</v>
      </c>
      <c r="AN4381">
        <v>1</v>
      </c>
      <c r="AO4381" s="10" t="s">
        <v>12043</v>
      </c>
      <c r="AP4381" t="str" cm="1">
        <f t="array" ref="AP4381">_xlfn.IFS(
  Table1[[#This Row],[Age]]&lt;=25, "18-25",
  Table1[[#This Row],[Age]]&lt;=35, "26-35",
  Table1[[#This Row],[Age]]&lt;=45, "36-45",
  Table1[[#This Row],[Age]]&lt;=60, "46-60",
  TRUE, "60+")</f>
        <v>46-60</v>
      </c>
    </row>
    <row r="4382" spans="1:42" x14ac:dyDescent="0.3">
      <c r="A4382">
        <v>4381</v>
      </c>
      <c r="B4382" t="s">
        <v>39</v>
      </c>
      <c r="C4382" t="s">
        <v>68</v>
      </c>
      <c r="D4382">
        <v>56</v>
      </c>
      <c r="E4382" t="s">
        <v>106</v>
      </c>
      <c r="F4382" t="s">
        <v>4488</v>
      </c>
      <c r="G4382" t="s">
        <v>5142</v>
      </c>
      <c r="H4382">
        <v>19458799234</v>
      </c>
      <c r="I4382" t="s">
        <v>5678</v>
      </c>
      <c r="J4382" t="s">
        <v>7292</v>
      </c>
      <c r="K4382">
        <v>9171.08</v>
      </c>
      <c r="L4382" s="12" t="s">
        <v>10342</v>
      </c>
      <c r="M4382" s="10" t="s">
        <v>11087</v>
      </c>
      <c r="N4382">
        <v>4381</v>
      </c>
      <c r="O4382">
        <v>45023</v>
      </c>
      <c r="P4382" t="s">
        <v>11404</v>
      </c>
      <c r="Q4382" s="16">
        <v>3576.85</v>
      </c>
      <c r="R4382">
        <v>5594.23</v>
      </c>
      <c r="S4382">
        <v>61</v>
      </c>
      <c r="T4382">
        <v>4381</v>
      </c>
      <c r="U4382">
        <v>17798.3</v>
      </c>
      <c r="V4382" t="s">
        <v>11411</v>
      </c>
      <c r="W4382">
        <v>3.76</v>
      </c>
      <c r="X4382">
        <v>12</v>
      </c>
      <c r="Y4382" t="s">
        <v>8961</v>
      </c>
      <c r="Z4382" t="s">
        <v>12011</v>
      </c>
      <c r="AA4382">
        <v>4381</v>
      </c>
      <c r="AB4382" t="s">
        <v>12015</v>
      </c>
      <c r="AC4382">
        <v>7266.02</v>
      </c>
      <c r="AD4382">
        <v>2175.54</v>
      </c>
      <c r="AE4382">
        <v>108.78</v>
      </c>
      <c r="AF4382" t="s">
        <v>11146</v>
      </c>
      <c r="AG4382" t="s">
        <v>11182</v>
      </c>
      <c r="AH4382">
        <v>4187</v>
      </c>
      <c r="AI4382">
        <v>4381</v>
      </c>
      <c r="AJ4382" t="s">
        <v>11239</v>
      </c>
      <c r="AK4382" t="s">
        <v>12028</v>
      </c>
      <c r="AL4382" t="s">
        <v>12031</v>
      </c>
      <c r="AM4382" t="s">
        <v>11338</v>
      </c>
      <c r="AN4382">
        <v>1</v>
      </c>
      <c r="AO4382" s="10" t="s">
        <v>12037</v>
      </c>
      <c r="AP4382" t="str" cm="1">
        <f t="array" ref="AP4382">_xlfn.IFS(
  Table1[[#This Row],[Age]]&lt;=25, "18-25",
  Table1[[#This Row],[Age]]&lt;=35, "26-35",
  Table1[[#This Row],[Age]]&lt;=45, "36-45",
  Table1[[#This Row],[Age]]&lt;=60, "46-60",
  TRUE, "60+")</f>
        <v>46-60</v>
      </c>
    </row>
    <row r="4383" spans="1:42" x14ac:dyDescent="0.3">
      <c r="A4383">
        <v>4382</v>
      </c>
      <c r="B4383" t="s">
        <v>37</v>
      </c>
      <c r="C4383" t="s">
        <v>78</v>
      </c>
      <c r="D4383">
        <v>23</v>
      </c>
      <c r="E4383" t="s">
        <v>106</v>
      </c>
      <c r="F4383" t="s">
        <v>4489</v>
      </c>
      <c r="G4383" t="s">
        <v>5127</v>
      </c>
      <c r="H4383">
        <v>19458799235</v>
      </c>
      <c r="I4383" t="s">
        <v>5388</v>
      </c>
      <c r="J4383" t="s">
        <v>7292</v>
      </c>
      <c r="K4383">
        <v>808.54</v>
      </c>
      <c r="L4383" s="12" t="s">
        <v>10667</v>
      </c>
      <c r="M4383" s="10" t="s">
        <v>11267</v>
      </c>
      <c r="N4383">
        <v>4382</v>
      </c>
      <c r="O4383">
        <v>45285</v>
      </c>
      <c r="P4383" t="s">
        <v>11402</v>
      </c>
      <c r="Q4383" s="16">
        <v>2923.94</v>
      </c>
      <c r="R4383">
        <v>3732.48</v>
      </c>
      <c r="S4383">
        <v>27</v>
      </c>
      <c r="T4383">
        <v>4382</v>
      </c>
      <c r="U4383">
        <v>13668.3</v>
      </c>
      <c r="V4383" t="s">
        <v>11412</v>
      </c>
      <c r="W4383">
        <v>5.01</v>
      </c>
      <c r="X4383">
        <v>48</v>
      </c>
      <c r="Y4383" t="s">
        <v>7780</v>
      </c>
      <c r="Z4383" t="s">
        <v>12011</v>
      </c>
      <c r="AA4383">
        <v>4382</v>
      </c>
      <c r="AB4383" t="s">
        <v>12015</v>
      </c>
      <c r="AC4383">
        <v>3793.84</v>
      </c>
      <c r="AD4383">
        <v>3266.29</v>
      </c>
      <c r="AE4383">
        <v>163.31</v>
      </c>
      <c r="AF4383" t="s">
        <v>11381</v>
      </c>
      <c r="AG4383" t="s">
        <v>11234</v>
      </c>
      <c r="AH4383">
        <v>5730</v>
      </c>
      <c r="AI4383">
        <v>4382</v>
      </c>
      <c r="AJ4383" t="s">
        <v>11219</v>
      </c>
      <c r="AK4383" t="s">
        <v>12028</v>
      </c>
      <c r="AL4383" t="s">
        <v>12031</v>
      </c>
      <c r="AM4383" t="s">
        <v>11037</v>
      </c>
      <c r="AN4383">
        <v>1</v>
      </c>
      <c r="AO4383" s="10" t="s">
        <v>12036</v>
      </c>
      <c r="AP4383" t="str" cm="1">
        <f t="array" ref="AP4383">_xlfn.IFS(
  Table1[[#This Row],[Age]]&lt;=25, "18-25",
  Table1[[#This Row],[Age]]&lt;=35, "26-35",
  Table1[[#This Row],[Age]]&lt;=45, "36-45",
  Table1[[#This Row],[Age]]&lt;=60, "46-60",
  TRUE, "60+")</f>
        <v>18-25</v>
      </c>
    </row>
    <row r="4384" spans="1:42" x14ac:dyDescent="0.3">
      <c r="A4384">
        <v>4383</v>
      </c>
      <c r="B4384" t="s">
        <v>11</v>
      </c>
      <c r="C4384" t="s">
        <v>87</v>
      </c>
      <c r="D4384">
        <v>43</v>
      </c>
      <c r="E4384" t="s">
        <v>106</v>
      </c>
      <c r="F4384" t="s">
        <v>4490</v>
      </c>
      <c r="G4384" t="s">
        <v>5138</v>
      </c>
      <c r="H4384">
        <v>19458799236</v>
      </c>
      <c r="I4384" t="s">
        <v>5876</v>
      </c>
      <c r="J4384" t="s">
        <v>7292</v>
      </c>
      <c r="K4384">
        <v>7673.96</v>
      </c>
      <c r="L4384" s="12" t="s">
        <v>10668</v>
      </c>
      <c r="M4384" s="10" t="s">
        <v>11298</v>
      </c>
      <c r="N4384">
        <v>4383</v>
      </c>
      <c r="O4384">
        <v>45146</v>
      </c>
      <c r="P4384" t="s">
        <v>11403</v>
      </c>
      <c r="Q4384" s="16">
        <v>4412.76</v>
      </c>
      <c r="R4384">
        <v>12086.72</v>
      </c>
      <c r="S4384">
        <v>85</v>
      </c>
      <c r="T4384">
        <v>4383</v>
      </c>
      <c r="U4384">
        <v>39064.800000000003</v>
      </c>
      <c r="V4384" t="s">
        <v>11412</v>
      </c>
      <c r="W4384">
        <v>1.58</v>
      </c>
      <c r="X4384">
        <v>12</v>
      </c>
      <c r="Y4384" t="s">
        <v>7993</v>
      </c>
      <c r="Z4384" t="s">
        <v>12012</v>
      </c>
      <c r="AA4384">
        <v>4383</v>
      </c>
      <c r="AB4384" t="s">
        <v>12017</v>
      </c>
      <c r="AC4384">
        <v>8255.0300000000007</v>
      </c>
      <c r="AD4384">
        <v>57.11</v>
      </c>
      <c r="AE4384">
        <v>2.86</v>
      </c>
      <c r="AF4384" t="s">
        <v>11192</v>
      </c>
      <c r="AG4384" t="s">
        <v>11067</v>
      </c>
      <c r="AH4384">
        <v>7563</v>
      </c>
      <c r="AI4384">
        <v>4383</v>
      </c>
      <c r="AJ4384" t="s">
        <v>11171</v>
      </c>
      <c r="AK4384" t="s">
        <v>12028</v>
      </c>
      <c r="AL4384" t="s">
        <v>12031</v>
      </c>
      <c r="AM4384" t="s">
        <v>11142</v>
      </c>
      <c r="AN4384">
        <v>1</v>
      </c>
      <c r="AO4384" s="10" t="s">
        <v>12041</v>
      </c>
      <c r="AP4384" t="str" cm="1">
        <f t="array" ref="AP4384">_xlfn.IFS(
  Table1[[#This Row],[Age]]&lt;=25, "18-25",
  Table1[[#This Row],[Age]]&lt;=35, "26-35",
  Table1[[#This Row],[Age]]&lt;=45, "36-45",
  Table1[[#This Row],[Age]]&lt;=60, "46-60",
  TRUE, "60+")</f>
        <v>36-45</v>
      </c>
    </row>
    <row r="4385" spans="1:42" x14ac:dyDescent="0.3">
      <c r="A4385">
        <v>4384</v>
      </c>
      <c r="B4385" t="s">
        <v>35</v>
      </c>
      <c r="C4385" t="s">
        <v>64</v>
      </c>
      <c r="D4385">
        <v>41</v>
      </c>
      <c r="E4385" t="s">
        <v>105</v>
      </c>
      <c r="F4385" t="s">
        <v>4491</v>
      </c>
      <c r="G4385" t="s">
        <v>5126</v>
      </c>
      <c r="H4385">
        <v>19458799237</v>
      </c>
      <c r="I4385" t="s">
        <v>6728</v>
      </c>
      <c r="J4385" t="s">
        <v>7291</v>
      </c>
      <c r="K4385">
        <v>6277.38</v>
      </c>
      <c r="L4385" s="12" t="s">
        <v>9489</v>
      </c>
      <c r="M4385" s="10" t="s">
        <v>11380</v>
      </c>
      <c r="N4385">
        <v>4384</v>
      </c>
      <c r="O4385">
        <v>45136</v>
      </c>
      <c r="P4385" t="s">
        <v>11402</v>
      </c>
      <c r="Q4385" s="16">
        <v>3733.28</v>
      </c>
      <c r="R4385">
        <v>10010.66</v>
      </c>
      <c r="S4385">
        <v>67</v>
      </c>
      <c r="T4385">
        <v>4384</v>
      </c>
      <c r="U4385">
        <v>37932.870000000003</v>
      </c>
      <c r="V4385" t="s">
        <v>11413</v>
      </c>
      <c r="W4385">
        <v>8.24</v>
      </c>
      <c r="X4385">
        <v>48</v>
      </c>
      <c r="Y4385" t="s">
        <v>11929</v>
      </c>
      <c r="Z4385" t="s">
        <v>12010</v>
      </c>
      <c r="AA4385">
        <v>4384</v>
      </c>
      <c r="AB4385" t="s">
        <v>12015</v>
      </c>
      <c r="AC4385">
        <v>6382.83</v>
      </c>
      <c r="AD4385">
        <v>988.06</v>
      </c>
      <c r="AE4385">
        <v>49.4</v>
      </c>
      <c r="AF4385" t="s">
        <v>11245</v>
      </c>
      <c r="AG4385" t="s">
        <v>11229</v>
      </c>
      <c r="AH4385">
        <v>1502</v>
      </c>
      <c r="AI4385">
        <v>4384</v>
      </c>
      <c r="AJ4385" t="s">
        <v>11088</v>
      </c>
      <c r="AK4385" t="s">
        <v>12029</v>
      </c>
      <c r="AL4385" t="s">
        <v>12032</v>
      </c>
      <c r="AM4385" t="s">
        <v>11222</v>
      </c>
      <c r="AN4385">
        <v>1</v>
      </c>
      <c r="AO4385" s="10" t="s">
        <v>12038</v>
      </c>
      <c r="AP4385" t="str" cm="1">
        <f t="array" ref="AP4385">_xlfn.IFS(
  Table1[[#This Row],[Age]]&lt;=25, "18-25",
  Table1[[#This Row],[Age]]&lt;=35, "26-35",
  Table1[[#This Row],[Age]]&lt;=45, "36-45",
  Table1[[#This Row],[Age]]&lt;=60, "46-60",
  TRUE, "60+")</f>
        <v>36-45</v>
      </c>
    </row>
    <row r="4386" spans="1:42" x14ac:dyDescent="0.3">
      <c r="A4386">
        <v>4385</v>
      </c>
      <c r="B4386" t="s">
        <v>15</v>
      </c>
      <c r="C4386" t="s">
        <v>91</v>
      </c>
      <c r="D4386">
        <v>50</v>
      </c>
      <c r="E4386" t="s">
        <v>105</v>
      </c>
      <c r="F4386" t="s">
        <v>4492</v>
      </c>
      <c r="G4386" t="s">
        <v>5126</v>
      </c>
      <c r="H4386">
        <v>19458799238</v>
      </c>
      <c r="I4386" t="s">
        <v>6444</v>
      </c>
      <c r="J4386" t="s">
        <v>7291</v>
      </c>
      <c r="K4386">
        <v>572.24</v>
      </c>
      <c r="L4386" s="12" t="s">
        <v>10669</v>
      </c>
      <c r="M4386" s="10" t="s">
        <v>11171</v>
      </c>
      <c r="N4386">
        <v>4385</v>
      </c>
      <c r="O4386">
        <v>45034</v>
      </c>
      <c r="P4386" t="s">
        <v>11403</v>
      </c>
      <c r="Q4386" s="16">
        <v>104.49</v>
      </c>
      <c r="R4386">
        <v>676.73</v>
      </c>
      <c r="S4386">
        <v>14</v>
      </c>
      <c r="T4386">
        <v>4385</v>
      </c>
      <c r="U4386">
        <v>41758.17</v>
      </c>
      <c r="V4386" t="s">
        <v>11411</v>
      </c>
      <c r="W4386">
        <v>3.93</v>
      </c>
      <c r="X4386">
        <v>24</v>
      </c>
      <c r="Y4386" t="s">
        <v>11443</v>
      </c>
      <c r="Z4386" t="s">
        <v>12010</v>
      </c>
      <c r="AA4386">
        <v>4385</v>
      </c>
      <c r="AB4386" t="s">
        <v>12015</v>
      </c>
      <c r="AC4386">
        <v>4056.2</v>
      </c>
      <c r="AD4386">
        <v>4185.1000000000004</v>
      </c>
      <c r="AE4386">
        <v>209.26</v>
      </c>
      <c r="AF4386" t="s">
        <v>11200</v>
      </c>
      <c r="AG4386" t="s">
        <v>11342</v>
      </c>
      <c r="AH4386">
        <v>8734</v>
      </c>
      <c r="AI4386">
        <v>4385</v>
      </c>
      <c r="AJ4386" t="s">
        <v>11135</v>
      </c>
      <c r="AK4386" t="s">
        <v>12027</v>
      </c>
      <c r="AL4386" t="s">
        <v>12032</v>
      </c>
      <c r="AM4386" t="s">
        <v>11275</v>
      </c>
      <c r="AN4386">
        <v>1</v>
      </c>
      <c r="AO4386" s="10" t="s">
        <v>12037</v>
      </c>
      <c r="AP4386" t="str" cm="1">
        <f t="array" ref="AP4386">_xlfn.IFS(
  Table1[[#This Row],[Age]]&lt;=25, "18-25",
  Table1[[#This Row],[Age]]&lt;=35, "26-35",
  Table1[[#This Row],[Age]]&lt;=45, "36-45",
  Table1[[#This Row],[Age]]&lt;=60, "46-60",
  TRUE, "60+")</f>
        <v>46-60</v>
      </c>
    </row>
    <row r="4387" spans="1:42" x14ac:dyDescent="0.3">
      <c r="A4387">
        <v>4386</v>
      </c>
      <c r="B4387" t="s">
        <v>3</v>
      </c>
      <c r="C4387" t="s">
        <v>56</v>
      </c>
      <c r="D4387">
        <v>25</v>
      </c>
      <c r="E4387" t="s">
        <v>105</v>
      </c>
      <c r="F4387" t="s">
        <v>4493</v>
      </c>
      <c r="G4387" t="s">
        <v>5121</v>
      </c>
      <c r="H4387">
        <v>19458799239</v>
      </c>
      <c r="I4387" t="s">
        <v>7190</v>
      </c>
      <c r="J4387" t="s">
        <v>7292</v>
      </c>
      <c r="K4387">
        <v>107.2</v>
      </c>
      <c r="L4387" s="12" t="s">
        <v>10670</v>
      </c>
      <c r="M4387" s="10" t="s">
        <v>11308</v>
      </c>
      <c r="N4387">
        <v>4386</v>
      </c>
      <c r="O4387">
        <v>45140</v>
      </c>
      <c r="P4387" t="s">
        <v>11403</v>
      </c>
      <c r="Q4387" s="16">
        <v>4051.15</v>
      </c>
      <c r="R4387">
        <v>-3943.95</v>
      </c>
      <c r="S4387">
        <v>41</v>
      </c>
      <c r="T4387">
        <v>4386</v>
      </c>
      <c r="U4387">
        <v>35138.050000000003</v>
      </c>
      <c r="V4387" t="s">
        <v>11412</v>
      </c>
      <c r="W4387">
        <v>7.5</v>
      </c>
      <c r="X4387">
        <v>24</v>
      </c>
      <c r="Y4387" t="s">
        <v>11445</v>
      </c>
      <c r="Z4387" t="s">
        <v>12010</v>
      </c>
      <c r="AA4387">
        <v>4386</v>
      </c>
      <c r="AB4387" t="s">
        <v>12015</v>
      </c>
      <c r="AC4387">
        <v>8294.43</v>
      </c>
      <c r="AD4387">
        <v>3779.5</v>
      </c>
      <c r="AE4387">
        <v>188.98</v>
      </c>
      <c r="AF4387" t="s">
        <v>11216</v>
      </c>
      <c r="AG4387" t="s">
        <v>11219</v>
      </c>
      <c r="AH4387">
        <v>9603</v>
      </c>
      <c r="AI4387">
        <v>4386</v>
      </c>
      <c r="AJ4387" t="s">
        <v>11209</v>
      </c>
      <c r="AK4387" t="s">
        <v>12028</v>
      </c>
      <c r="AL4387" t="s">
        <v>12031</v>
      </c>
      <c r="AM4387" t="s">
        <v>11268</v>
      </c>
      <c r="AN4387">
        <v>1</v>
      </c>
      <c r="AO4387" s="10" t="s">
        <v>12041</v>
      </c>
      <c r="AP4387" t="str" cm="1">
        <f t="array" ref="AP4387">_xlfn.IFS(
  Table1[[#This Row],[Age]]&lt;=25, "18-25",
  Table1[[#This Row],[Age]]&lt;=35, "26-35",
  Table1[[#This Row],[Age]]&lt;=45, "36-45",
  Table1[[#This Row],[Age]]&lt;=60, "46-60",
  TRUE, "60+")</f>
        <v>18-25</v>
      </c>
    </row>
    <row r="4388" spans="1:42" x14ac:dyDescent="0.3">
      <c r="A4388">
        <v>4387</v>
      </c>
      <c r="B4388" t="s">
        <v>15</v>
      </c>
      <c r="C4388" t="s">
        <v>54</v>
      </c>
      <c r="D4388">
        <v>61</v>
      </c>
      <c r="E4388" t="s">
        <v>105</v>
      </c>
      <c r="F4388" t="s">
        <v>4494</v>
      </c>
      <c r="G4388" t="s">
        <v>5136</v>
      </c>
      <c r="H4388">
        <v>19458799240</v>
      </c>
      <c r="I4388" t="s">
        <v>5731</v>
      </c>
      <c r="J4388" t="s">
        <v>7291</v>
      </c>
      <c r="K4388">
        <v>5069.79</v>
      </c>
      <c r="L4388" s="12" t="s">
        <v>10671</v>
      </c>
      <c r="M4388" s="10" t="s">
        <v>11279</v>
      </c>
      <c r="N4388">
        <v>4387</v>
      </c>
      <c r="O4388">
        <v>45074</v>
      </c>
      <c r="P4388" t="s">
        <v>11403</v>
      </c>
      <c r="Q4388" s="16">
        <v>145.38</v>
      </c>
      <c r="R4388">
        <v>5215.17</v>
      </c>
      <c r="S4388">
        <v>57</v>
      </c>
      <c r="T4388">
        <v>4387</v>
      </c>
      <c r="U4388">
        <v>16274.64</v>
      </c>
      <c r="V4388" t="s">
        <v>11412</v>
      </c>
      <c r="W4388">
        <v>1.03</v>
      </c>
      <c r="X4388">
        <v>36</v>
      </c>
      <c r="Y4388" t="s">
        <v>8332</v>
      </c>
      <c r="Z4388" t="s">
        <v>12011</v>
      </c>
      <c r="AA4388">
        <v>4387</v>
      </c>
      <c r="AB4388" t="s">
        <v>12017</v>
      </c>
      <c r="AC4388">
        <v>4331.3</v>
      </c>
      <c r="AD4388">
        <v>3178.58</v>
      </c>
      <c r="AE4388">
        <v>158.93</v>
      </c>
      <c r="AF4388" t="s">
        <v>11363</v>
      </c>
      <c r="AG4388" t="s">
        <v>11113</v>
      </c>
      <c r="AH4388">
        <v>4281</v>
      </c>
      <c r="AI4388">
        <v>4387</v>
      </c>
      <c r="AJ4388" t="s">
        <v>11145</v>
      </c>
      <c r="AK4388" t="s">
        <v>12028</v>
      </c>
      <c r="AL4388" t="s">
        <v>12032</v>
      </c>
      <c r="AM4388" t="s">
        <v>11040</v>
      </c>
      <c r="AN4388">
        <v>1</v>
      </c>
      <c r="AO4388" s="10" t="s">
        <v>12046</v>
      </c>
      <c r="AP4388" t="str" cm="1">
        <f t="array" ref="AP4388">_xlfn.IFS(
  Table1[[#This Row],[Age]]&lt;=25, "18-25",
  Table1[[#This Row],[Age]]&lt;=35, "26-35",
  Table1[[#This Row],[Age]]&lt;=45, "36-45",
  Table1[[#This Row],[Age]]&lt;=60, "46-60",
  TRUE, "60+")</f>
        <v>60+</v>
      </c>
    </row>
    <row r="4389" spans="1:42" x14ac:dyDescent="0.3">
      <c r="A4389">
        <v>4388</v>
      </c>
      <c r="B4389" t="s">
        <v>17</v>
      </c>
      <c r="C4389" t="s">
        <v>100</v>
      </c>
      <c r="D4389">
        <v>60</v>
      </c>
      <c r="E4389" t="s">
        <v>105</v>
      </c>
      <c r="F4389" t="s">
        <v>4495</v>
      </c>
      <c r="G4389" t="s">
        <v>5114</v>
      </c>
      <c r="H4389">
        <v>19458799241</v>
      </c>
      <c r="I4389" t="s">
        <v>5316</v>
      </c>
      <c r="J4389" t="s">
        <v>7291</v>
      </c>
      <c r="K4389">
        <v>1261.72</v>
      </c>
      <c r="L4389" s="12" t="s">
        <v>10672</v>
      </c>
      <c r="M4389" s="10" t="s">
        <v>11106</v>
      </c>
      <c r="N4389">
        <v>4388</v>
      </c>
      <c r="O4389">
        <v>45134</v>
      </c>
      <c r="P4389" t="s">
        <v>11403</v>
      </c>
      <c r="Q4389" s="16">
        <v>4071.09</v>
      </c>
      <c r="R4389">
        <v>5332.81</v>
      </c>
      <c r="S4389">
        <v>30</v>
      </c>
      <c r="T4389">
        <v>4388</v>
      </c>
      <c r="U4389">
        <v>17023.11</v>
      </c>
      <c r="V4389" t="s">
        <v>11412</v>
      </c>
      <c r="W4389">
        <v>8.81</v>
      </c>
      <c r="X4389">
        <v>48</v>
      </c>
      <c r="Y4389" t="s">
        <v>11707</v>
      </c>
      <c r="Z4389" t="s">
        <v>12011</v>
      </c>
      <c r="AA4389">
        <v>4388</v>
      </c>
      <c r="AB4389" t="s">
        <v>12016</v>
      </c>
      <c r="AC4389">
        <v>1475.66</v>
      </c>
      <c r="AD4389">
        <v>2743.77</v>
      </c>
      <c r="AE4389">
        <v>137.19</v>
      </c>
      <c r="AF4389" t="s">
        <v>11235</v>
      </c>
      <c r="AG4389" t="s">
        <v>11206</v>
      </c>
      <c r="AH4389">
        <v>5863</v>
      </c>
      <c r="AI4389">
        <v>4388</v>
      </c>
      <c r="AJ4389" t="s">
        <v>11037</v>
      </c>
      <c r="AK4389" t="s">
        <v>12029</v>
      </c>
      <c r="AL4389" t="s">
        <v>12031</v>
      </c>
      <c r="AM4389" t="s">
        <v>11264</v>
      </c>
      <c r="AN4389">
        <v>1</v>
      </c>
      <c r="AO4389" s="10" t="s">
        <v>12038</v>
      </c>
      <c r="AP4389" t="str" cm="1">
        <f t="array" ref="AP4389">_xlfn.IFS(
  Table1[[#This Row],[Age]]&lt;=25, "18-25",
  Table1[[#This Row],[Age]]&lt;=35, "26-35",
  Table1[[#This Row],[Age]]&lt;=45, "36-45",
  Table1[[#This Row],[Age]]&lt;=60, "46-60",
  TRUE, "60+")</f>
        <v>46-60</v>
      </c>
    </row>
    <row r="4390" spans="1:42" x14ac:dyDescent="0.3">
      <c r="A4390">
        <v>4389</v>
      </c>
      <c r="B4390" t="s">
        <v>31</v>
      </c>
      <c r="C4390" t="s">
        <v>65</v>
      </c>
      <c r="D4390">
        <v>51</v>
      </c>
      <c r="E4390" t="s">
        <v>104</v>
      </c>
      <c r="F4390" t="s">
        <v>4496</v>
      </c>
      <c r="G4390" t="s">
        <v>5114</v>
      </c>
      <c r="H4390">
        <v>19458799242</v>
      </c>
      <c r="I4390" t="s">
        <v>6926</v>
      </c>
      <c r="J4390" t="s">
        <v>7291</v>
      </c>
      <c r="K4390">
        <v>8734.93</v>
      </c>
      <c r="L4390" s="12" t="s">
        <v>10673</v>
      </c>
      <c r="M4390" s="10" t="s">
        <v>11091</v>
      </c>
      <c r="N4390">
        <v>4389</v>
      </c>
      <c r="O4390">
        <v>44984</v>
      </c>
      <c r="P4390" t="s">
        <v>11402</v>
      </c>
      <c r="Q4390" s="16">
        <v>4936.47</v>
      </c>
      <c r="R4390">
        <v>13671.4</v>
      </c>
      <c r="S4390">
        <v>45</v>
      </c>
      <c r="T4390">
        <v>4389</v>
      </c>
      <c r="U4390">
        <v>26861.91</v>
      </c>
      <c r="V4390" t="s">
        <v>11413</v>
      </c>
      <c r="W4390">
        <v>9.75</v>
      </c>
      <c r="X4390">
        <v>12</v>
      </c>
      <c r="Y4390" t="s">
        <v>7993</v>
      </c>
      <c r="Z4390" t="s">
        <v>12010</v>
      </c>
      <c r="AA4390">
        <v>4389</v>
      </c>
      <c r="AB4390" t="s">
        <v>12017</v>
      </c>
      <c r="AC4390">
        <v>8909.89</v>
      </c>
      <c r="AD4390">
        <v>1000.88</v>
      </c>
      <c r="AE4390">
        <v>50.04</v>
      </c>
      <c r="AF4390" t="s">
        <v>11245</v>
      </c>
      <c r="AG4390" t="s">
        <v>11188</v>
      </c>
      <c r="AH4390">
        <v>6358</v>
      </c>
      <c r="AI4390">
        <v>4389</v>
      </c>
      <c r="AJ4390" t="s">
        <v>11074</v>
      </c>
      <c r="AK4390" t="s">
        <v>12029</v>
      </c>
      <c r="AL4390" t="s">
        <v>12032</v>
      </c>
      <c r="AM4390" t="s">
        <v>11359</v>
      </c>
      <c r="AN4390">
        <v>1</v>
      </c>
      <c r="AO4390" s="10" t="s">
        <v>12045</v>
      </c>
      <c r="AP4390" t="str" cm="1">
        <f t="array" ref="AP4390">_xlfn.IFS(
  Table1[[#This Row],[Age]]&lt;=25, "18-25",
  Table1[[#This Row],[Age]]&lt;=35, "26-35",
  Table1[[#This Row],[Age]]&lt;=45, "36-45",
  Table1[[#This Row],[Age]]&lt;=60, "46-60",
  TRUE, "60+")</f>
        <v>46-60</v>
      </c>
    </row>
    <row r="4391" spans="1:42" x14ac:dyDescent="0.3">
      <c r="A4391">
        <v>4390</v>
      </c>
      <c r="B4391" t="s">
        <v>29</v>
      </c>
      <c r="C4391" t="s">
        <v>54</v>
      </c>
      <c r="D4391">
        <v>51</v>
      </c>
      <c r="E4391" t="s">
        <v>106</v>
      </c>
      <c r="F4391" t="s">
        <v>4497</v>
      </c>
      <c r="G4391" t="s">
        <v>5147</v>
      </c>
      <c r="H4391">
        <v>19458799243</v>
      </c>
      <c r="I4391" t="s">
        <v>6245</v>
      </c>
      <c r="J4391" t="s">
        <v>7292</v>
      </c>
      <c r="K4391">
        <v>4859.67</v>
      </c>
      <c r="L4391" s="12" t="s">
        <v>10674</v>
      </c>
      <c r="M4391" s="10" t="s">
        <v>11344</v>
      </c>
      <c r="N4391">
        <v>4390</v>
      </c>
      <c r="O4391">
        <v>45170</v>
      </c>
      <c r="P4391" t="s">
        <v>11403</v>
      </c>
      <c r="Q4391" s="16">
        <v>2409.58</v>
      </c>
      <c r="R4391">
        <v>7269.25</v>
      </c>
      <c r="S4391">
        <v>74</v>
      </c>
      <c r="T4391">
        <v>4390</v>
      </c>
      <c r="U4391">
        <v>41944.18</v>
      </c>
      <c r="V4391" t="s">
        <v>11411</v>
      </c>
      <c r="W4391">
        <v>5.23</v>
      </c>
      <c r="X4391">
        <v>48</v>
      </c>
      <c r="Y4391" t="s">
        <v>11658</v>
      </c>
      <c r="Z4391" t="s">
        <v>12010</v>
      </c>
      <c r="AA4391">
        <v>4390</v>
      </c>
      <c r="AB4391" t="s">
        <v>12017</v>
      </c>
      <c r="AC4391">
        <v>5001.9399999999996</v>
      </c>
      <c r="AD4391">
        <v>1358.77</v>
      </c>
      <c r="AE4391">
        <v>67.94</v>
      </c>
      <c r="AF4391" t="s">
        <v>11054</v>
      </c>
      <c r="AG4391" t="s">
        <v>11310</v>
      </c>
      <c r="AH4391">
        <v>3917</v>
      </c>
      <c r="AI4391">
        <v>4390</v>
      </c>
      <c r="AJ4391" t="s">
        <v>11153</v>
      </c>
      <c r="AK4391" t="s">
        <v>12027</v>
      </c>
      <c r="AL4391" t="s">
        <v>12031</v>
      </c>
      <c r="AM4391" t="s">
        <v>11238</v>
      </c>
      <c r="AN4391">
        <v>1</v>
      </c>
      <c r="AO4391" s="10" t="s">
        <v>12042</v>
      </c>
      <c r="AP4391" t="str" cm="1">
        <f t="array" ref="AP4391">_xlfn.IFS(
  Table1[[#This Row],[Age]]&lt;=25, "18-25",
  Table1[[#This Row],[Age]]&lt;=35, "26-35",
  Table1[[#This Row],[Age]]&lt;=45, "36-45",
  Table1[[#This Row],[Age]]&lt;=60, "46-60",
  TRUE, "60+")</f>
        <v>46-60</v>
      </c>
    </row>
    <row r="4392" spans="1:42" x14ac:dyDescent="0.3">
      <c r="A4392">
        <v>4391</v>
      </c>
      <c r="B4392" t="s">
        <v>42</v>
      </c>
      <c r="C4392" t="s">
        <v>68</v>
      </c>
      <c r="D4392">
        <v>41</v>
      </c>
      <c r="E4392" t="s">
        <v>106</v>
      </c>
      <c r="F4392" t="s">
        <v>4498</v>
      </c>
      <c r="G4392" t="s">
        <v>5148</v>
      </c>
      <c r="H4392">
        <v>19458799244</v>
      </c>
      <c r="I4392" t="s">
        <v>7098</v>
      </c>
      <c r="J4392" t="s">
        <v>7292</v>
      </c>
      <c r="K4392">
        <v>2421</v>
      </c>
      <c r="L4392" s="12" t="s">
        <v>10675</v>
      </c>
      <c r="M4392" s="10" t="s">
        <v>11165</v>
      </c>
      <c r="N4392">
        <v>4391</v>
      </c>
      <c r="O4392">
        <v>44983</v>
      </c>
      <c r="P4392" t="s">
        <v>11404</v>
      </c>
      <c r="Q4392" s="16">
        <v>1142.22</v>
      </c>
      <c r="R4392">
        <v>1278.78</v>
      </c>
      <c r="S4392">
        <v>1</v>
      </c>
      <c r="T4392">
        <v>4391</v>
      </c>
      <c r="U4392">
        <v>17968.37</v>
      </c>
      <c r="V4392" t="s">
        <v>11413</v>
      </c>
      <c r="W4392">
        <v>5.34</v>
      </c>
      <c r="X4392">
        <v>12</v>
      </c>
      <c r="Y4392" t="s">
        <v>7517</v>
      </c>
      <c r="Z4392" t="s">
        <v>12011</v>
      </c>
      <c r="AA4392">
        <v>4391</v>
      </c>
      <c r="AB4392" t="s">
        <v>12015</v>
      </c>
      <c r="AC4392">
        <v>3903.13</v>
      </c>
      <c r="AD4392">
        <v>4821.1400000000003</v>
      </c>
      <c r="AE4392">
        <v>241.06</v>
      </c>
      <c r="AF4392" t="s">
        <v>11128</v>
      </c>
      <c r="AG4392" t="s">
        <v>11279</v>
      </c>
      <c r="AH4392">
        <v>74</v>
      </c>
      <c r="AI4392">
        <v>4391</v>
      </c>
      <c r="AJ4392" t="s">
        <v>11259</v>
      </c>
      <c r="AK4392" t="s">
        <v>12027</v>
      </c>
      <c r="AL4392" t="s">
        <v>12032</v>
      </c>
      <c r="AM4392" t="s">
        <v>11046</v>
      </c>
      <c r="AN4392">
        <v>1</v>
      </c>
      <c r="AO4392" s="10" t="s">
        <v>12045</v>
      </c>
      <c r="AP4392" t="str" cm="1">
        <f t="array" ref="AP4392">_xlfn.IFS(
  Table1[[#This Row],[Age]]&lt;=25, "18-25",
  Table1[[#This Row],[Age]]&lt;=35, "26-35",
  Table1[[#This Row],[Age]]&lt;=45, "36-45",
  Table1[[#This Row],[Age]]&lt;=60, "46-60",
  TRUE, "60+")</f>
        <v>36-45</v>
      </c>
    </row>
    <row r="4393" spans="1:42" x14ac:dyDescent="0.3">
      <c r="A4393">
        <v>4392</v>
      </c>
      <c r="B4393" t="s">
        <v>12</v>
      </c>
      <c r="C4393" t="s">
        <v>83</v>
      </c>
      <c r="D4393">
        <v>19</v>
      </c>
      <c r="E4393" t="s">
        <v>106</v>
      </c>
      <c r="F4393" t="s">
        <v>4499</v>
      </c>
      <c r="G4393" t="s">
        <v>5132</v>
      </c>
      <c r="H4393">
        <v>19458799245</v>
      </c>
      <c r="I4393" t="s">
        <v>6270</v>
      </c>
      <c r="J4393" t="s">
        <v>7291</v>
      </c>
      <c r="K4393">
        <v>1765.23</v>
      </c>
      <c r="L4393" s="12" t="s">
        <v>10676</v>
      </c>
      <c r="M4393" s="10" t="s">
        <v>11264</v>
      </c>
      <c r="N4393">
        <v>4392</v>
      </c>
      <c r="O4393">
        <v>44997</v>
      </c>
      <c r="P4393" t="s">
        <v>11403</v>
      </c>
      <c r="Q4393" s="16">
        <v>57.76</v>
      </c>
      <c r="R4393">
        <v>1822.99</v>
      </c>
      <c r="S4393">
        <v>92</v>
      </c>
      <c r="T4393">
        <v>4392</v>
      </c>
      <c r="U4393">
        <v>38531.01</v>
      </c>
      <c r="V4393" t="s">
        <v>11413</v>
      </c>
      <c r="W4393">
        <v>6.55</v>
      </c>
      <c r="X4393">
        <v>36</v>
      </c>
      <c r="Y4393" t="s">
        <v>11668</v>
      </c>
      <c r="Z4393" t="s">
        <v>12010</v>
      </c>
      <c r="AA4393">
        <v>4392</v>
      </c>
      <c r="AB4393" t="s">
        <v>12017</v>
      </c>
      <c r="AC4393">
        <v>9222.0499999999993</v>
      </c>
      <c r="AD4393">
        <v>9.25</v>
      </c>
      <c r="AE4393">
        <v>0.46</v>
      </c>
      <c r="AF4393" t="s">
        <v>11158</v>
      </c>
      <c r="AG4393" t="s">
        <v>11275</v>
      </c>
      <c r="AH4393">
        <v>8488</v>
      </c>
      <c r="AI4393">
        <v>4392</v>
      </c>
      <c r="AJ4393" t="s">
        <v>11125</v>
      </c>
      <c r="AK4393" t="s">
        <v>12028</v>
      </c>
      <c r="AL4393" t="s">
        <v>12032</v>
      </c>
      <c r="AM4393" t="s">
        <v>11237</v>
      </c>
      <c r="AN4393">
        <v>1</v>
      </c>
      <c r="AO4393" s="10" t="s">
        <v>12047</v>
      </c>
      <c r="AP4393" t="str" cm="1">
        <f t="array" ref="AP4393">_xlfn.IFS(
  Table1[[#This Row],[Age]]&lt;=25, "18-25",
  Table1[[#This Row],[Age]]&lt;=35, "26-35",
  Table1[[#This Row],[Age]]&lt;=45, "36-45",
  Table1[[#This Row],[Age]]&lt;=60, "46-60",
  TRUE, "60+")</f>
        <v>18-25</v>
      </c>
    </row>
    <row r="4394" spans="1:42" x14ac:dyDescent="0.3">
      <c r="A4394">
        <v>4393</v>
      </c>
      <c r="B4394" t="s">
        <v>29</v>
      </c>
      <c r="C4394" t="s">
        <v>95</v>
      </c>
      <c r="D4394">
        <v>25</v>
      </c>
      <c r="E4394" t="s">
        <v>106</v>
      </c>
      <c r="F4394" t="s">
        <v>4500</v>
      </c>
      <c r="G4394" t="s">
        <v>5129</v>
      </c>
      <c r="H4394">
        <v>19458799246</v>
      </c>
      <c r="I4394" t="s">
        <v>5570</v>
      </c>
      <c r="J4394" t="s">
        <v>7291</v>
      </c>
      <c r="K4394">
        <v>8374.15</v>
      </c>
      <c r="L4394" s="12" t="s">
        <v>10677</v>
      </c>
      <c r="M4394" s="10" t="s">
        <v>11207</v>
      </c>
      <c r="N4394">
        <v>4393</v>
      </c>
      <c r="O4394">
        <v>45186</v>
      </c>
      <c r="P4394" t="s">
        <v>11402</v>
      </c>
      <c r="Q4394" s="16">
        <v>759.96</v>
      </c>
      <c r="R4394">
        <v>7614.19</v>
      </c>
      <c r="S4394">
        <v>83</v>
      </c>
      <c r="T4394">
        <v>4393</v>
      </c>
      <c r="U4394">
        <v>15978.94</v>
      </c>
      <c r="V4394" t="s">
        <v>11413</v>
      </c>
      <c r="W4394">
        <v>9.7799999999999994</v>
      </c>
      <c r="X4394">
        <v>48</v>
      </c>
      <c r="Y4394" t="s">
        <v>11027</v>
      </c>
      <c r="Z4394" t="s">
        <v>12010</v>
      </c>
      <c r="AA4394">
        <v>4393</v>
      </c>
      <c r="AB4394" t="s">
        <v>12015</v>
      </c>
      <c r="AC4394">
        <v>3266.62</v>
      </c>
      <c r="AD4394">
        <v>2205.9</v>
      </c>
      <c r="AE4394">
        <v>110.3</v>
      </c>
      <c r="AF4394" t="s">
        <v>11171</v>
      </c>
      <c r="AG4394" t="s">
        <v>11240</v>
      </c>
      <c r="AH4394">
        <v>105</v>
      </c>
      <c r="AI4394">
        <v>4393</v>
      </c>
      <c r="AJ4394" t="s">
        <v>11205</v>
      </c>
      <c r="AK4394" t="s">
        <v>12027</v>
      </c>
      <c r="AL4394" t="s">
        <v>12032</v>
      </c>
      <c r="AM4394" t="s">
        <v>11203</v>
      </c>
      <c r="AN4394">
        <v>1</v>
      </c>
      <c r="AO4394" s="10" t="s">
        <v>12042</v>
      </c>
      <c r="AP4394" t="str" cm="1">
        <f t="array" ref="AP4394">_xlfn.IFS(
  Table1[[#This Row],[Age]]&lt;=25, "18-25",
  Table1[[#This Row],[Age]]&lt;=35, "26-35",
  Table1[[#This Row],[Age]]&lt;=45, "36-45",
  Table1[[#This Row],[Age]]&lt;=60, "46-60",
  TRUE, "60+")</f>
        <v>18-25</v>
      </c>
    </row>
    <row r="4395" spans="1:42" x14ac:dyDescent="0.3">
      <c r="A4395">
        <v>4394</v>
      </c>
      <c r="B4395" t="s">
        <v>26</v>
      </c>
      <c r="C4395" t="s">
        <v>62</v>
      </c>
      <c r="D4395">
        <v>42</v>
      </c>
      <c r="E4395" t="s">
        <v>104</v>
      </c>
      <c r="F4395" t="s">
        <v>4501</v>
      </c>
      <c r="G4395" t="s">
        <v>5117</v>
      </c>
      <c r="H4395">
        <v>19458799247</v>
      </c>
      <c r="I4395" t="s">
        <v>6674</v>
      </c>
      <c r="J4395" t="s">
        <v>7291</v>
      </c>
      <c r="K4395">
        <v>7215.51</v>
      </c>
      <c r="L4395" s="12" t="s">
        <v>10678</v>
      </c>
      <c r="M4395" s="10" t="s">
        <v>11037</v>
      </c>
      <c r="N4395">
        <v>4394</v>
      </c>
      <c r="O4395">
        <v>44968</v>
      </c>
      <c r="P4395" t="s">
        <v>11404</v>
      </c>
      <c r="Q4395" s="16">
        <v>2523.87</v>
      </c>
      <c r="R4395">
        <v>9739.3799999999992</v>
      </c>
      <c r="S4395">
        <v>94</v>
      </c>
      <c r="T4395">
        <v>4394</v>
      </c>
      <c r="U4395">
        <v>17587.740000000002</v>
      </c>
      <c r="V4395" t="s">
        <v>11412</v>
      </c>
      <c r="W4395">
        <v>6.03</v>
      </c>
      <c r="X4395">
        <v>36</v>
      </c>
      <c r="Y4395" t="s">
        <v>10896</v>
      </c>
      <c r="Z4395" t="s">
        <v>12011</v>
      </c>
      <c r="AA4395">
        <v>4394</v>
      </c>
      <c r="AB4395" t="s">
        <v>12017</v>
      </c>
      <c r="AC4395">
        <v>9731.5</v>
      </c>
      <c r="AD4395">
        <v>51.42</v>
      </c>
      <c r="AE4395">
        <v>2.57</v>
      </c>
      <c r="AF4395" t="s">
        <v>11045</v>
      </c>
      <c r="AG4395" t="s">
        <v>11377</v>
      </c>
      <c r="AH4395">
        <v>8085</v>
      </c>
      <c r="AI4395">
        <v>4394</v>
      </c>
      <c r="AJ4395" t="s">
        <v>11250</v>
      </c>
      <c r="AK4395" t="s">
        <v>12028</v>
      </c>
      <c r="AL4395" t="s">
        <v>12032</v>
      </c>
      <c r="AM4395" t="s">
        <v>11250</v>
      </c>
      <c r="AN4395">
        <v>1</v>
      </c>
      <c r="AO4395" s="10" t="s">
        <v>12045</v>
      </c>
      <c r="AP4395" t="str" cm="1">
        <f t="array" ref="AP4395">_xlfn.IFS(
  Table1[[#This Row],[Age]]&lt;=25, "18-25",
  Table1[[#This Row],[Age]]&lt;=35, "26-35",
  Table1[[#This Row],[Age]]&lt;=45, "36-45",
  Table1[[#This Row],[Age]]&lt;=60, "46-60",
  TRUE, "60+")</f>
        <v>36-45</v>
      </c>
    </row>
    <row r="4396" spans="1:42" x14ac:dyDescent="0.3">
      <c r="A4396">
        <v>4395</v>
      </c>
      <c r="B4396" t="s">
        <v>26</v>
      </c>
      <c r="C4396" t="s">
        <v>77</v>
      </c>
      <c r="D4396">
        <v>47</v>
      </c>
      <c r="E4396" t="s">
        <v>105</v>
      </c>
      <c r="F4396" t="s">
        <v>4502</v>
      </c>
      <c r="G4396" t="s">
        <v>5121</v>
      </c>
      <c r="H4396">
        <v>19458799248</v>
      </c>
      <c r="I4396" t="s">
        <v>7191</v>
      </c>
      <c r="J4396" t="s">
        <v>7292</v>
      </c>
      <c r="K4396">
        <v>7207.83</v>
      </c>
      <c r="L4396" s="12" t="s">
        <v>10679</v>
      </c>
      <c r="M4396" s="10" t="s">
        <v>11239</v>
      </c>
      <c r="N4396">
        <v>4395</v>
      </c>
      <c r="O4396">
        <v>45284</v>
      </c>
      <c r="P4396" t="s">
        <v>11403</v>
      </c>
      <c r="Q4396" s="16">
        <v>4034.86</v>
      </c>
      <c r="R4396">
        <v>11242.69</v>
      </c>
      <c r="S4396">
        <v>84</v>
      </c>
      <c r="T4396">
        <v>4395</v>
      </c>
      <c r="U4396">
        <v>37865.93</v>
      </c>
      <c r="V4396" t="s">
        <v>11413</v>
      </c>
      <c r="W4396">
        <v>1.66</v>
      </c>
      <c r="X4396">
        <v>12</v>
      </c>
      <c r="Y4396" t="s">
        <v>10522</v>
      </c>
      <c r="Z4396" t="s">
        <v>12011</v>
      </c>
      <c r="AA4396">
        <v>4395</v>
      </c>
      <c r="AB4396" t="s">
        <v>12017</v>
      </c>
      <c r="AC4396">
        <v>1256.8800000000001</v>
      </c>
      <c r="AD4396">
        <v>1711.83</v>
      </c>
      <c r="AE4396">
        <v>85.59</v>
      </c>
      <c r="AF4396" t="s">
        <v>11304</v>
      </c>
      <c r="AG4396" t="s">
        <v>11353</v>
      </c>
      <c r="AH4396">
        <v>6174</v>
      </c>
      <c r="AI4396">
        <v>4395</v>
      </c>
      <c r="AJ4396" t="s">
        <v>11150</v>
      </c>
      <c r="AK4396" t="s">
        <v>12028</v>
      </c>
      <c r="AL4396" t="s">
        <v>12032</v>
      </c>
      <c r="AM4396" t="s">
        <v>11049</v>
      </c>
      <c r="AN4396">
        <v>1</v>
      </c>
      <c r="AO4396" s="10" t="s">
        <v>12036</v>
      </c>
      <c r="AP4396" t="str" cm="1">
        <f t="array" ref="AP4396">_xlfn.IFS(
  Table1[[#This Row],[Age]]&lt;=25, "18-25",
  Table1[[#This Row],[Age]]&lt;=35, "26-35",
  Table1[[#This Row],[Age]]&lt;=45, "36-45",
  Table1[[#This Row],[Age]]&lt;=60, "46-60",
  TRUE, "60+")</f>
        <v>46-60</v>
      </c>
    </row>
    <row r="4397" spans="1:42" x14ac:dyDescent="0.3">
      <c r="A4397">
        <v>4396</v>
      </c>
      <c r="B4397" t="s">
        <v>25</v>
      </c>
      <c r="C4397" t="s">
        <v>76</v>
      </c>
      <c r="D4397">
        <v>49</v>
      </c>
      <c r="E4397" t="s">
        <v>105</v>
      </c>
      <c r="F4397" t="s">
        <v>4503</v>
      </c>
      <c r="G4397" t="s">
        <v>5120</v>
      </c>
      <c r="H4397">
        <v>19458799249</v>
      </c>
      <c r="I4397" t="s">
        <v>5720</v>
      </c>
      <c r="J4397" t="s">
        <v>7292</v>
      </c>
      <c r="K4397">
        <v>944.54</v>
      </c>
      <c r="L4397" s="12" t="s">
        <v>10680</v>
      </c>
      <c r="M4397" s="10" t="s">
        <v>11095</v>
      </c>
      <c r="N4397">
        <v>4396</v>
      </c>
      <c r="O4397">
        <v>44960</v>
      </c>
      <c r="P4397" t="s">
        <v>11402</v>
      </c>
      <c r="Q4397" s="16">
        <v>4358.68</v>
      </c>
      <c r="R4397">
        <v>5303.22</v>
      </c>
      <c r="S4397">
        <v>52</v>
      </c>
      <c r="T4397">
        <v>4396</v>
      </c>
      <c r="U4397">
        <v>34250.19</v>
      </c>
      <c r="V4397" t="s">
        <v>11411</v>
      </c>
      <c r="W4397">
        <v>6.09</v>
      </c>
      <c r="X4397">
        <v>60</v>
      </c>
      <c r="Y4397" t="s">
        <v>11470</v>
      </c>
      <c r="Z4397" t="s">
        <v>12011</v>
      </c>
      <c r="AA4397">
        <v>4396</v>
      </c>
      <c r="AB4397" t="s">
        <v>12016</v>
      </c>
      <c r="AC4397">
        <v>7027.39</v>
      </c>
      <c r="AD4397">
        <v>1625.19</v>
      </c>
      <c r="AE4397">
        <v>81.260000000000005</v>
      </c>
      <c r="AF4397" t="s">
        <v>11123</v>
      </c>
      <c r="AG4397" t="s">
        <v>11112</v>
      </c>
      <c r="AH4397">
        <v>3879</v>
      </c>
      <c r="AI4397">
        <v>4396</v>
      </c>
      <c r="AJ4397" t="s">
        <v>11319</v>
      </c>
      <c r="AK4397" t="s">
        <v>12028</v>
      </c>
      <c r="AL4397" t="s">
        <v>12032</v>
      </c>
      <c r="AM4397" t="s">
        <v>11259</v>
      </c>
      <c r="AN4397">
        <v>1</v>
      </c>
      <c r="AO4397" s="10" t="s">
        <v>12045</v>
      </c>
      <c r="AP4397" t="str" cm="1">
        <f t="array" ref="AP4397">_xlfn.IFS(
  Table1[[#This Row],[Age]]&lt;=25, "18-25",
  Table1[[#This Row],[Age]]&lt;=35, "26-35",
  Table1[[#This Row],[Age]]&lt;=45, "36-45",
  Table1[[#This Row],[Age]]&lt;=60, "46-60",
  TRUE, "60+")</f>
        <v>46-60</v>
      </c>
    </row>
    <row r="4398" spans="1:42" x14ac:dyDescent="0.3">
      <c r="A4398">
        <v>4397</v>
      </c>
      <c r="B4398" t="s">
        <v>5</v>
      </c>
      <c r="C4398" t="s">
        <v>85</v>
      </c>
      <c r="D4398">
        <v>47</v>
      </c>
      <c r="E4398" t="s">
        <v>105</v>
      </c>
      <c r="F4398" t="s">
        <v>4504</v>
      </c>
      <c r="G4398" t="s">
        <v>5133</v>
      </c>
      <c r="H4398">
        <v>19458799250</v>
      </c>
      <c r="I4398" t="s">
        <v>5513</v>
      </c>
      <c r="J4398" t="s">
        <v>7292</v>
      </c>
      <c r="K4398">
        <v>6282.73</v>
      </c>
      <c r="L4398" s="12" t="s">
        <v>10681</v>
      </c>
      <c r="M4398" s="10" t="s">
        <v>11084</v>
      </c>
      <c r="N4398">
        <v>4397</v>
      </c>
      <c r="O4398">
        <v>45200</v>
      </c>
      <c r="P4398" t="s">
        <v>11402</v>
      </c>
      <c r="Q4398" s="16">
        <v>3420.97</v>
      </c>
      <c r="R4398">
        <v>2861.76</v>
      </c>
      <c r="S4398">
        <v>20</v>
      </c>
      <c r="T4398">
        <v>4397</v>
      </c>
      <c r="U4398">
        <v>11203.19</v>
      </c>
      <c r="V4398" t="s">
        <v>11411</v>
      </c>
      <c r="W4398">
        <v>4.7699999999999996</v>
      </c>
      <c r="X4398">
        <v>12</v>
      </c>
      <c r="Y4398" t="s">
        <v>8094</v>
      </c>
      <c r="Z4398" t="s">
        <v>12012</v>
      </c>
      <c r="AA4398">
        <v>4397</v>
      </c>
      <c r="AB4398" t="s">
        <v>12015</v>
      </c>
      <c r="AC4398">
        <v>1537.14</v>
      </c>
      <c r="AD4398">
        <v>579.22</v>
      </c>
      <c r="AE4398">
        <v>28.96</v>
      </c>
      <c r="AF4398" t="s">
        <v>11229</v>
      </c>
      <c r="AG4398" t="s">
        <v>11158</v>
      </c>
      <c r="AH4398">
        <v>4459</v>
      </c>
      <c r="AI4398">
        <v>4397</v>
      </c>
      <c r="AJ4398" t="s">
        <v>11095</v>
      </c>
      <c r="AK4398" t="s">
        <v>12027</v>
      </c>
      <c r="AL4398" t="s">
        <v>12032</v>
      </c>
      <c r="AM4398" t="s">
        <v>11037</v>
      </c>
      <c r="AN4398">
        <v>1</v>
      </c>
      <c r="AO4398" s="10" t="s">
        <v>12044</v>
      </c>
      <c r="AP4398" t="str" cm="1">
        <f t="array" ref="AP4398">_xlfn.IFS(
  Table1[[#This Row],[Age]]&lt;=25, "18-25",
  Table1[[#This Row],[Age]]&lt;=35, "26-35",
  Table1[[#This Row],[Age]]&lt;=45, "36-45",
  Table1[[#This Row],[Age]]&lt;=60, "46-60",
  TRUE, "60+")</f>
        <v>46-60</v>
      </c>
    </row>
    <row r="4399" spans="1:42" x14ac:dyDescent="0.3">
      <c r="A4399">
        <v>4398</v>
      </c>
      <c r="B4399" t="s">
        <v>7</v>
      </c>
      <c r="C4399" t="s">
        <v>61</v>
      </c>
      <c r="D4399">
        <v>24</v>
      </c>
      <c r="E4399" t="s">
        <v>106</v>
      </c>
      <c r="F4399" t="s">
        <v>4505</v>
      </c>
      <c r="G4399" t="s">
        <v>5109</v>
      </c>
      <c r="H4399">
        <v>19458799251</v>
      </c>
      <c r="I4399" t="s">
        <v>6989</v>
      </c>
      <c r="J4399" t="s">
        <v>7292</v>
      </c>
      <c r="K4399">
        <v>8707.8799999999992</v>
      </c>
      <c r="L4399" s="12" t="s">
        <v>10682</v>
      </c>
      <c r="M4399" s="10" t="s">
        <v>11334</v>
      </c>
      <c r="N4399">
        <v>4398</v>
      </c>
      <c r="O4399">
        <v>45279</v>
      </c>
      <c r="P4399" t="s">
        <v>11403</v>
      </c>
      <c r="Q4399" s="16">
        <v>443.24</v>
      </c>
      <c r="R4399">
        <v>8264.64</v>
      </c>
      <c r="S4399">
        <v>23</v>
      </c>
      <c r="T4399">
        <v>4398</v>
      </c>
      <c r="U4399">
        <v>41524.04</v>
      </c>
      <c r="V4399" t="s">
        <v>11411</v>
      </c>
      <c r="W4399">
        <v>7.85</v>
      </c>
      <c r="X4399">
        <v>36</v>
      </c>
      <c r="Y4399" t="s">
        <v>11434</v>
      </c>
      <c r="Z4399" t="s">
        <v>12012</v>
      </c>
      <c r="AA4399">
        <v>4398</v>
      </c>
      <c r="AB4399" t="s">
        <v>12017</v>
      </c>
      <c r="AC4399">
        <v>1817.94</v>
      </c>
      <c r="AD4399">
        <v>347.15</v>
      </c>
      <c r="AE4399">
        <v>17.36</v>
      </c>
      <c r="AF4399" t="s">
        <v>11109</v>
      </c>
      <c r="AG4399" t="s">
        <v>11090</v>
      </c>
      <c r="AH4399">
        <v>9747</v>
      </c>
      <c r="AI4399">
        <v>4398</v>
      </c>
      <c r="AJ4399" t="s">
        <v>11267</v>
      </c>
      <c r="AK4399" t="s">
        <v>12028</v>
      </c>
      <c r="AL4399" t="s">
        <v>12031</v>
      </c>
      <c r="AM4399" t="s">
        <v>11108</v>
      </c>
      <c r="AN4399">
        <v>1</v>
      </c>
      <c r="AO4399" s="10" t="s">
        <v>12036</v>
      </c>
      <c r="AP4399" t="str" cm="1">
        <f t="array" ref="AP4399">_xlfn.IFS(
  Table1[[#This Row],[Age]]&lt;=25, "18-25",
  Table1[[#This Row],[Age]]&lt;=35, "26-35",
  Table1[[#This Row],[Age]]&lt;=45, "36-45",
  Table1[[#This Row],[Age]]&lt;=60, "46-60",
  TRUE, "60+")</f>
        <v>18-25</v>
      </c>
    </row>
    <row r="4400" spans="1:42" x14ac:dyDescent="0.3">
      <c r="A4400">
        <v>4399</v>
      </c>
      <c r="B4400" t="s">
        <v>11</v>
      </c>
      <c r="C4400" t="s">
        <v>100</v>
      </c>
      <c r="D4400">
        <v>65</v>
      </c>
      <c r="E4400" t="s">
        <v>106</v>
      </c>
      <c r="F4400" t="s">
        <v>4506</v>
      </c>
      <c r="G4400" t="s">
        <v>5116</v>
      </c>
      <c r="H4400">
        <v>19458799252</v>
      </c>
      <c r="I4400" t="s">
        <v>6091</v>
      </c>
      <c r="J4400" t="s">
        <v>7292</v>
      </c>
      <c r="K4400">
        <v>7682.42</v>
      </c>
      <c r="L4400" s="12" t="s">
        <v>10683</v>
      </c>
      <c r="M4400" s="10" t="s">
        <v>11236</v>
      </c>
      <c r="N4400">
        <v>4399</v>
      </c>
      <c r="O4400">
        <v>45119</v>
      </c>
      <c r="P4400" t="s">
        <v>11404</v>
      </c>
      <c r="Q4400" s="16">
        <v>4956.8100000000004</v>
      </c>
      <c r="R4400">
        <v>2725.61</v>
      </c>
      <c r="S4400">
        <v>95</v>
      </c>
      <c r="T4400">
        <v>4399</v>
      </c>
      <c r="U4400">
        <v>39445.910000000003</v>
      </c>
      <c r="V4400" t="s">
        <v>11411</v>
      </c>
      <c r="W4400">
        <v>3.73</v>
      </c>
      <c r="X4400">
        <v>48</v>
      </c>
      <c r="Y4400" t="s">
        <v>11705</v>
      </c>
      <c r="Z4400" t="s">
        <v>12012</v>
      </c>
      <c r="AA4400">
        <v>4399</v>
      </c>
      <c r="AB4400" t="s">
        <v>12017</v>
      </c>
      <c r="AC4400">
        <v>9646.9</v>
      </c>
      <c r="AD4400">
        <v>4260.7700000000004</v>
      </c>
      <c r="AE4400">
        <v>213.04</v>
      </c>
      <c r="AF4400" t="s">
        <v>11034</v>
      </c>
      <c r="AG4400" t="s">
        <v>11149</v>
      </c>
      <c r="AH4400">
        <v>1352</v>
      </c>
      <c r="AI4400">
        <v>4399</v>
      </c>
      <c r="AJ4400" t="s">
        <v>11181</v>
      </c>
      <c r="AK4400" t="s">
        <v>12029</v>
      </c>
      <c r="AL4400" t="s">
        <v>12031</v>
      </c>
      <c r="AM4400" t="s">
        <v>11357</v>
      </c>
      <c r="AN4400">
        <v>1</v>
      </c>
      <c r="AO4400" s="10" t="s">
        <v>12038</v>
      </c>
      <c r="AP4400" t="str" cm="1">
        <f t="array" ref="AP4400">_xlfn.IFS(
  Table1[[#This Row],[Age]]&lt;=25, "18-25",
  Table1[[#This Row],[Age]]&lt;=35, "26-35",
  Table1[[#This Row],[Age]]&lt;=45, "36-45",
  Table1[[#This Row],[Age]]&lt;=60, "46-60",
  TRUE, "60+")</f>
        <v>60+</v>
      </c>
    </row>
    <row r="4401" spans="1:42" x14ac:dyDescent="0.3">
      <c r="A4401">
        <v>4400</v>
      </c>
      <c r="B4401" t="s">
        <v>25</v>
      </c>
      <c r="C4401" t="s">
        <v>93</v>
      </c>
      <c r="D4401">
        <v>41</v>
      </c>
      <c r="E4401" t="s">
        <v>104</v>
      </c>
      <c r="F4401" t="s">
        <v>4507</v>
      </c>
      <c r="G4401" t="s">
        <v>5139</v>
      </c>
      <c r="H4401">
        <v>19458799253</v>
      </c>
      <c r="I4401" t="s">
        <v>5563</v>
      </c>
      <c r="J4401" t="s">
        <v>7291</v>
      </c>
      <c r="K4401">
        <v>1269.75</v>
      </c>
      <c r="L4401" s="12" t="s">
        <v>10684</v>
      </c>
      <c r="M4401" s="10" t="s">
        <v>11164</v>
      </c>
      <c r="N4401">
        <v>4400</v>
      </c>
      <c r="O4401">
        <v>45068</v>
      </c>
      <c r="P4401" t="s">
        <v>11402</v>
      </c>
      <c r="Q4401" s="16">
        <v>3738.05</v>
      </c>
      <c r="R4401">
        <v>-2468.3000000000002</v>
      </c>
      <c r="S4401">
        <v>96</v>
      </c>
      <c r="T4401">
        <v>4400</v>
      </c>
      <c r="U4401">
        <v>40073.49</v>
      </c>
      <c r="V4401" t="s">
        <v>11413</v>
      </c>
      <c r="W4401">
        <v>9.32</v>
      </c>
      <c r="X4401">
        <v>48</v>
      </c>
      <c r="Y4401" t="s">
        <v>11438</v>
      </c>
      <c r="Z4401" t="s">
        <v>12010</v>
      </c>
      <c r="AA4401">
        <v>4400</v>
      </c>
      <c r="AB4401" t="s">
        <v>12016</v>
      </c>
      <c r="AC4401">
        <v>9283.1299999999992</v>
      </c>
      <c r="AD4401">
        <v>1620.95</v>
      </c>
      <c r="AE4401">
        <v>81.05</v>
      </c>
      <c r="AF4401" t="s">
        <v>11278</v>
      </c>
      <c r="AG4401" t="s">
        <v>11239</v>
      </c>
      <c r="AH4401">
        <v>5479</v>
      </c>
      <c r="AI4401">
        <v>4400</v>
      </c>
      <c r="AJ4401" t="s">
        <v>11389</v>
      </c>
      <c r="AK4401" t="s">
        <v>12028</v>
      </c>
      <c r="AL4401" t="s">
        <v>12031</v>
      </c>
      <c r="AM4401" t="s">
        <v>11144</v>
      </c>
      <c r="AN4401">
        <v>1</v>
      </c>
      <c r="AO4401" s="10" t="s">
        <v>12046</v>
      </c>
      <c r="AP4401" t="str" cm="1">
        <f t="array" ref="AP4401">_xlfn.IFS(
  Table1[[#This Row],[Age]]&lt;=25, "18-25",
  Table1[[#This Row],[Age]]&lt;=35, "26-35",
  Table1[[#This Row],[Age]]&lt;=45, "36-45",
  Table1[[#This Row],[Age]]&lt;=60, "46-60",
  TRUE, "60+")</f>
        <v>36-45</v>
      </c>
    </row>
    <row r="4402" spans="1:42" x14ac:dyDescent="0.3">
      <c r="A4402">
        <v>4401</v>
      </c>
      <c r="B4402" t="s">
        <v>13</v>
      </c>
      <c r="C4402" t="s">
        <v>64</v>
      </c>
      <c r="D4402">
        <v>26</v>
      </c>
      <c r="E4402" t="s">
        <v>104</v>
      </c>
      <c r="F4402" t="s">
        <v>4508</v>
      </c>
      <c r="G4402" t="s">
        <v>5143</v>
      </c>
      <c r="H4402">
        <v>19458799254</v>
      </c>
      <c r="I4402" t="s">
        <v>6866</v>
      </c>
      <c r="J4402" t="s">
        <v>7291</v>
      </c>
      <c r="K4402">
        <v>9497.8700000000008</v>
      </c>
      <c r="L4402" s="12" t="s">
        <v>10360</v>
      </c>
      <c r="M4402" s="10" t="s">
        <v>11127</v>
      </c>
      <c r="N4402">
        <v>4401</v>
      </c>
      <c r="O4402">
        <v>45193</v>
      </c>
      <c r="P4402" t="s">
        <v>11402</v>
      </c>
      <c r="Q4402" s="16">
        <v>2138.02</v>
      </c>
      <c r="R4402">
        <v>11635.89</v>
      </c>
      <c r="S4402">
        <v>90</v>
      </c>
      <c r="T4402">
        <v>4401</v>
      </c>
      <c r="U4402">
        <v>24047.21</v>
      </c>
      <c r="V4402" t="s">
        <v>11412</v>
      </c>
      <c r="W4402">
        <v>8.1999999999999993</v>
      </c>
      <c r="X4402">
        <v>36</v>
      </c>
      <c r="Y4402" t="s">
        <v>8332</v>
      </c>
      <c r="Z4402" t="s">
        <v>12010</v>
      </c>
      <c r="AA4402">
        <v>4401</v>
      </c>
      <c r="AB4402" t="s">
        <v>12015</v>
      </c>
      <c r="AC4402">
        <v>8594.2999999999993</v>
      </c>
      <c r="AD4402">
        <v>2798.45</v>
      </c>
      <c r="AE4402">
        <v>139.91999999999999</v>
      </c>
      <c r="AF4402" t="s">
        <v>11190</v>
      </c>
      <c r="AG4402" t="s">
        <v>11143</v>
      </c>
      <c r="AH4402">
        <v>3667</v>
      </c>
      <c r="AI4402">
        <v>4401</v>
      </c>
      <c r="AJ4402" t="s">
        <v>11144</v>
      </c>
      <c r="AK4402" t="s">
        <v>12028</v>
      </c>
      <c r="AL4402" t="s">
        <v>12032</v>
      </c>
      <c r="AM4402" t="s">
        <v>11361</v>
      </c>
      <c r="AN4402">
        <v>1</v>
      </c>
      <c r="AO4402" s="10" t="s">
        <v>12042</v>
      </c>
      <c r="AP4402" t="str" cm="1">
        <f t="array" ref="AP4402">_xlfn.IFS(
  Table1[[#This Row],[Age]]&lt;=25, "18-25",
  Table1[[#This Row],[Age]]&lt;=35, "26-35",
  Table1[[#This Row],[Age]]&lt;=45, "36-45",
  Table1[[#This Row],[Age]]&lt;=60, "46-60",
  TRUE, "60+")</f>
        <v>26-35</v>
      </c>
    </row>
    <row r="4403" spans="1:42" x14ac:dyDescent="0.3">
      <c r="A4403">
        <v>4402</v>
      </c>
      <c r="B4403" t="s">
        <v>16</v>
      </c>
      <c r="C4403" t="s">
        <v>76</v>
      </c>
      <c r="D4403">
        <v>33</v>
      </c>
      <c r="E4403" t="s">
        <v>105</v>
      </c>
      <c r="F4403" t="s">
        <v>4509</v>
      </c>
      <c r="G4403" t="s">
        <v>5145</v>
      </c>
      <c r="H4403">
        <v>19458799255</v>
      </c>
      <c r="I4403" t="s">
        <v>6795</v>
      </c>
      <c r="J4403" t="s">
        <v>7292</v>
      </c>
      <c r="K4403">
        <v>790.37</v>
      </c>
      <c r="L4403" s="12" t="s">
        <v>8123</v>
      </c>
      <c r="M4403" s="10" t="s">
        <v>11375</v>
      </c>
      <c r="N4403">
        <v>4402</v>
      </c>
      <c r="O4403">
        <v>45047</v>
      </c>
      <c r="P4403" t="s">
        <v>11404</v>
      </c>
      <c r="Q4403" s="16">
        <v>4070.24</v>
      </c>
      <c r="R4403">
        <v>-3279.87</v>
      </c>
      <c r="S4403">
        <v>78</v>
      </c>
      <c r="T4403">
        <v>4402</v>
      </c>
      <c r="U4403">
        <v>17103.34</v>
      </c>
      <c r="V4403" t="s">
        <v>11412</v>
      </c>
      <c r="W4403">
        <v>3.94</v>
      </c>
      <c r="X4403">
        <v>48</v>
      </c>
      <c r="Y4403" t="s">
        <v>8550</v>
      </c>
      <c r="Z4403" t="s">
        <v>12012</v>
      </c>
      <c r="AA4403">
        <v>4402</v>
      </c>
      <c r="AB4403" t="s">
        <v>12017</v>
      </c>
      <c r="AC4403">
        <v>7110.65</v>
      </c>
      <c r="AD4403">
        <v>3784.57</v>
      </c>
      <c r="AE4403">
        <v>189.23</v>
      </c>
      <c r="AF4403" t="s">
        <v>11358</v>
      </c>
      <c r="AG4403" t="s">
        <v>11091</v>
      </c>
      <c r="AH4403">
        <v>723</v>
      </c>
      <c r="AI4403">
        <v>4402</v>
      </c>
      <c r="AJ4403" t="s">
        <v>11397</v>
      </c>
      <c r="AK4403" t="s">
        <v>12028</v>
      </c>
      <c r="AL4403" t="s">
        <v>12031</v>
      </c>
      <c r="AM4403" t="s">
        <v>11251</v>
      </c>
      <c r="AN4403">
        <v>1</v>
      </c>
      <c r="AO4403" s="10" t="s">
        <v>12046</v>
      </c>
      <c r="AP4403" t="str" cm="1">
        <f t="array" ref="AP4403">_xlfn.IFS(
  Table1[[#This Row],[Age]]&lt;=25, "18-25",
  Table1[[#This Row],[Age]]&lt;=35, "26-35",
  Table1[[#This Row],[Age]]&lt;=45, "36-45",
  Table1[[#This Row],[Age]]&lt;=60, "46-60",
  TRUE, "60+")</f>
        <v>26-35</v>
      </c>
    </row>
    <row r="4404" spans="1:42" x14ac:dyDescent="0.3">
      <c r="A4404">
        <v>4403</v>
      </c>
      <c r="B4404" t="s">
        <v>6</v>
      </c>
      <c r="C4404" t="s">
        <v>55</v>
      </c>
      <c r="D4404">
        <v>19</v>
      </c>
      <c r="E4404" t="s">
        <v>105</v>
      </c>
      <c r="F4404" t="s">
        <v>4510</v>
      </c>
      <c r="G4404" t="s">
        <v>5112</v>
      </c>
      <c r="H4404">
        <v>19458799256</v>
      </c>
      <c r="I4404" t="s">
        <v>5331</v>
      </c>
      <c r="J4404" t="s">
        <v>7292</v>
      </c>
      <c r="K4404">
        <v>5613.35</v>
      </c>
      <c r="L4404" s="12" t="s">
        <v>7380</v>
      </c>
      <c r="M4404" s="10" t="s">
        <v>11372</v>
      </c>
      <c r="N4404">
        <v>4403</v>
      </c>
      <c r="O4404">
        <v>45180</v>
      </c>
      <c r="P4404" t="s">
        <v>11403</v>
      </c>
      <c r="Q4404" s="16">
        <v>2946.98</v>
      </c>
      <c r="R4404">
        <v>2666.37</v>
      </c>
      <c r="S4404">
        <v>6</v>
      </c>
      <c r="T4404">
        <v>4403</v>
      </c>
      <c r="U4404">
        <v>42639.31</v>
      </c>
      <c r="V4404" t="s">
        <v>11412</v>
      </c>
      <c r="W4404">
        <v>4.17</v>
      </c>
      <c r="X4404">
        <v>24</v>
      </c>
      <c r="Y4404" t="s">
        <v>8598</v>
      </c>
      <c r="Z4404" t="s">
        <v>12010</v>
      </c>
      <c r="AA4404">
        <v>4403</v>
      </c>
      <c r="AB4404" t="s">
        <v>12015</v>
      </c>
      <c r="AC4404">
        <v>5200.67</v>
      </c>
      <c r="AD4404">
        <v>2693.8</v>
      </c>
      <c r="AE4404">
        <v>134.69</v>
      </c>
      <c r="AF4404" t="s">
        <v>11087</v>
      </c>
      <c r="AG4404" t="s">
        <v>11242</v>
      </c>
      <c r="AH4404">
        <v>636</v>
      </c>
      <c r="AI4404">
        <v>4403</v>
      </c>
      <c r="AJ4404" t="s">
        <v>11040</v>
      </c>
      <c r="AK4404" t="s">
        <v>12029</v>
      </c>
      <c r="AL4404" t="s">
        <v>12032</v>
      </c>
      <c r="AM4404" t="s">
        <v>11336</v>
      </c>
      <c r="AN4404">
        <v>1</v>
      </c>
      <c r="AO4404" s="10" t="s">
        <v>12042</v>
      </c>
      <c r="AP4404" t="str" cm="1">
        <f t="array" ref="AP4404">_xlfn.IFS(
  Table1[[#This Row],[Age]]&lt;=25, "18-25",
  Table1[[#This Row],[Age]]&lt;=35, "26-35",
  Table1[[#This Row],[Age]]&lt;=45, "36-45",
  Table1[[#This Row],[Age]]&lt;=60, "46-60",
  TRUE, "60+")</f>
        <v>18-25</v>
      </c>
    </row>
    <row r="4405" spans="1:42" x14ac:dyDescent="0.3">
      <c r="A4405">
        <v>4404</v>
      </c>
      <c r="B4405" t="s">
        <v>44</v>
      </c>
      <c r="C4405" t="s">
        <v>61</v>
      </c>
      <c r="D4405">
        <v>52</v>
      </c>
      <c r="E4405" t="s">
        <v>105</v>
      </c>
      <c r="F4405" t="s">
        <v>4511</v>
      </c>
      <c r="G4405" t="s">
        <v>5147</v>
      </c>
      <c r="H4405">
        <v>19458799257</v>
      </c>
      <c r="I4405" t="s">
        <v>5269</v>
      </c>
      <c r="J4405" t="s">
        <v>7292</v>
      </c>
      <c r="K4405">
        <v>9455.6200000000008</v>
      </c>
      <c r="L4405" s="12" t="s">
        <v>8984</v>
      </c>
      <c r="M4405" s="10" t="s">
        <v>11242</v>
      </c>
      <c r="N4405">
        <v>4404</v>
      </c>
      <c r="O4405">
        <v>45179</v>
      </c>
      <c r="P4405" t="s">
        <v>11403</v>
      </c>
      <c r="Q4405" s="16">
        <v>3017.89</v>
      </c>
      <c r="R4405">
        <v>6437.73</v>
      </c>
      <c r="S4405">
        <v>33</v>
      </c>
      <c r="T4405">
        <v>4404</v>
      </c>
      <c r="U4405">
        <v>29822.44</v>
      </c>
      <c r="V4405" t="s">
        <v>11411</v>
      </c>
      <c r="W4405">
        <v>5.66</v>
      </c>
      <c r="X4405">
        <v>60</v>
      </c>
      <c r="Y4405" t="s">
        <v>10438</v>
      </c>
      <c r="Z4405" t="s">
        <v>12010</v>
      </c>
      <c r="AA4405">
        <v>4404</v>
      </c>
      <c r="AB4405" t="s">
        <v>12017</v>
      </c>
      <c r="AC4405">
        <v>7102.98</v>
      </c>
      <c r="AD4405">
        <v>2186.9</v>
      </c>
      <c r="AE4405">
        <v>109.35</v>
      </c>
      <c r="AF4405" t="s">
        <v>11187</v>
      </c>
      <c r="AG4405" t="s">
        <v>11060</v>
      </c>
      <c r="AH4405">
        <v>4394</v>
      </c>
      <c r="AI4405">
        <v>4404</v>
      </c>
      <c r="AJ4405" t="s">
        <v>11195</v>
      </c>
      <c r="AK4405" t="s">
        <v>12028</v>
      </c>
      <c r="AL4405" t="s">
        <v>12032</v>
      </c>
      <c r="AM4405" t="s">
        <v>11338</v>
      </c>
      <c r="AN4405">
        <v>1</v>
      </c>
      <c r="AO4405" s="10" t="s">
        <v>12042</v>
      </c>
      <c r="AP4405" t="str" cm="1">
        <f t="array" ref="AP4405">_xlfn.IFS(
  Table1[[#This Row],[Age]]&lt;=25, "18-25",
  Table1[[#This Row],[Age]]&lt;=35, "26-35",
  Table1[[#This Row],[Age]]&lt;=45, "36-45",
  Table1[[#This Row],[Age]]&lt;=60, "46-60",
  TRUE, "60+")</f>
        <v>46-60</v>
      </c>
    </row>
    <row r="4406" spans="1:42" x14ac:dyDescent="0.3">
      <c r="A4406">
        <v>4405</v>
      </c>
      <c r="B4406" t="s">
        <v>24</v>
      </c>
      <c r="C4406" t="s">
        <v>73</v>
      </c>
      <c r="D4406">
        <v>51</v>
      </c>
      <c r="E4406" t="s">
        <v>105</v>
      </c>
      <c r="F4406" t="s">
        <v>4512</v>
      </c>
      <c r="G4406" t="s">
        <v>5144</v>
      </c>
      <c r="H4406">
        <v>19458799258</v>
      </c>
      <c r="I4406" t="s">
        <v>6253</v>
      </c>
      <c r="J4406" t="s">
        <v>7292</v>
      </c>
      <c r="K4406">
        <v>8240.34</v>
      </c>
      <c r="L4406" s="12" t="s">
        <v>10685</v>
      </c>
      <c r="M4406" s="10" t="s">
        <v>11203</v>
      </c>
      <c r="N4406">
        <v>4405</v>
      </c>
      <c r="O4406">
        <v>45190</v>
      </c>
      <c r="P4406" t="s">
        <v>11403</v>
      </c>
      <c r="Q4406" s="16">
        <v>4856.8</v>
      </c>
      <c r="R4406">
        <v>13097.14</v>
      </c>
      <c r="S4406">
        <v>8</v>
      </c>
      <c r="T4406">
        <v>4405</v>
      </c>
      <c r="U4406">
        <v>46617.99</v>
      </c>
      <c r="V4406" t="s">
        <v>11411</v>
      </c>
      <c r="W4406">
        <v>1.9</v>
      </c>
      <c r="X4406">
        <v>36</v>
      </c>
      <c r="Y4406" t="s">
        <v>11825</v>
      </c>
      <c r="Z4406" t="s">
        <v>12011</v>
      </c>
      <c r="AA4406">
        <v>4405</v>
      </c>
      <c r="AB4406" t="s">
        <v>12015</v>
      </c>
      <c r="AC4406">
        <v>6015.71</v>
      </c>
      <c r="AD4406">
        <v>2445.6999999999998</v>
      </c>
      <c r="AE4406">
        <v>122.28</v>
      </c>
      <c r="AF4406" t="s">
        <v>11363</v>
      </c>
      <c r="AG4406" t="s">
        <v>11391</v>
      </c>
      <c r="AH4406">
        <v>7848</v>
      </c>
      <c r="AI4406">
        <v>4405</v>
      </c>
      <c r="AJ4406" t="s">
        <v>11156</v>
      </c>
      <c r="AK4406" t="s">
        <v>12029</v>
      </c>
      <c r="AL4406" t="s">
        <v>12032</v>
      </c>
      <c r="AM4406" t="s">
        <v>11267</v>
      </c>
      <c r="AN4406">
        <v>1</v>
      </c>
      <c r="AO4406" s="10" t="s">
        <v>12042</v>
      </c>
      <c r="AP4406" t="str" cm="1">
        <f t="array" ref="AP4406">_xlfn.IFS(
  Table1[[#This Row],[Age]]&lt;=25, "18-25",
  Table1[[#This Row],[Age]]&lt;=35, "26-35",
  Table1[[#This Row],[Age]]&lt;=45, "36-45",
  Table1[[#This Row],[Age]]&lt;=60, "46-60",
  TRUE, "60+")</f>
        <v>46-60</v>
      </c>
    </row>
    <row r="4407" spans="1:42" x14ac:dyDescent="0.3">
      <c r="A4407">
        <v>4406</v>
      </c>
      <c r="B4407" t="s">
        <v>15</v>
      </c>
      <c r="C4407" t="s">
        <v>64</v>
      </c>
      <c r="D4407">
        <v>39</v>
      </c>
      <c r="E4407" t="s">
        <v>105</v>
      </c>
      <c r="F4407" t="s">
        <v>4513</v>
      </c>
      <c r="G4407" t="s">
        <v>5123</v>
      </c>
      <c r="H4407">
        <v>19458799259</v>
      </c>
      <c r="I4407" t="s">
        <v>6949</v>
      </c>
      <c r="J4407" t="s">
        <v>7291</v>
      </c>
      <c r="K4407">
        <v>6840.21</v>
      </c>
      <c r="L4407" s="12" t="s">
        <v>7705</v>
      </c>
      <c r="M4407" s="10" t="s">
        <v>11034</v>
      </c>
      <c r="N4407">
        <v>4406</v>
      </c>
      <c r="O4407">
        <v>45242</v>
      </c>
      <c r="P4407" t="s">
        <v>11403</v>
      </c>
      <c r="Q4407" s="16">
        <v>4007.63</v>
      </c>
      <c r="R4407">
        <v>10847.84</v>
      </c>
      <c r="S4407">
        <v>63</v>
      </c>
      <c r="T4407">
        <v>4406</v>
      </c>
      <c r="U4407">
        <v>13437.52</v>
      </c>
      <c r="V4407" t="s">
        <v>11413</v>
      </c>
      <c r="W4407">
        <v>7.21</v>
      </c>
      <c r="X4407">
        <v>60</v>
      </c>
      <c r="Y4407" t="s">
        <v>11442</v>
      </c>
      <c r="Z4407" t="s">
        <v>12012</v>
      </c>
      <c r="AA4407">
        <v>4406</v>
      </c>
      <c r="AB4407" t="s">
        <v>12015</v>
      </c>
      <c r="AC4407">
        <v>8669.75</v>
      </c>
      <c r="AD4407">
        <v>4177.21</v>
      </c>
      <c r="AE4407">
        <v>208.86</v>
      </c>
      <c r="AF4407" t="s">
        <v>11090</v>
      </c>
      <c r="AG4407" t="s">
        <v>11119</v>
      </c>
      <c r="AH4407">
        <v>330</v>
      </c>
      <c r="AI4407">
        <v>4406</v>
      </c>
      <c r="AJ4407" t="s">
        <v>11347</v>
      </c>
      <c r="AK4407" t="s">
        <v>12028</v>
      </c>
      <c r="AL4407" t="s">
        <v>12031</v>
      </c>
      <c r="AM4407" t="s">
        <v>11144</v>
      </c>
      <c r="AN4407">
        <v>1</v>
      </c>
      <c r="AO4407" s="10" t="s">
        <v>12040</v>
      </c>
      <c r="AP4407" t="str" cm="1">
        <f t="array" ref="AP4407">_xlfn.IFS(
  Table1[[#This Row],[Age]]&lt;=25, "18-25",
  Table1[[#This Row],[Age]]&lt;=35, "26-35",
  Table1[[#This Row],[Age]]&lt;=45, "36-45",
  Table1[[#This Row],[Age]]&lt;=60, "46-60",
  TRUE, "60+")</f>
        <v>36-45</v>
      </c>
    </row>
    <row r="4408" spans="1:42" x14ac:dyDescent="0.3">
      <c r="A4408">
        <v>4407</v>
      </c>
      <c r="B4408" t="s">
        <v>29</v>
      </c>
      <c r="C4408" t="s">
        <v>66</v>
      </c>
      <c r="D4408">
        <v>36</v>
      </c>
      <c r="E4408" t="s">
        <v>105</v>
      </c>
      <c r="F4408" t="s">
        <v>4514</v>
      </c>
      <c r="G4408" t="s">
        <v>5110</v>
      </c>
      <c r="H4408">
        <v>19458799260</v>
      </c>
      <c r="I4408" t="s">
        <v>5349</v>
      </c>
      <c r="J4408" t="s">
        <v>7291</v>
      </c>
      <c r="K4408">
        <v>8577.7999999999993</v>
      </c>
      <c r="L4408" s="12" t="s">
        <v>10686</v>
      </c>
      <c r="M4408" s="10" t="s">
        <v>11363</v>
      </c>
      <c r="N4408">
        <v>4407</v>
      </c>
      <c r="O4408">
        <v>45224</v>
      </c>
      <c r="P4408" t="s">
        <v>11404</v>
      </c>
      <c r="Q4408" s="16">
        <v>1318.13</v>
      </c>
      <c r="R4408">
        <v>9895.93</v>
      </c>
      <c r="S4408">
        <v>4</v>
      </c>
      <c r="T4408">
        <v>4407</v>
      </c>
      <c r="U4408">
        <v>48805.7</v>
      </c>
      <c r="V4408" t="s">
        <v>11411</v>
      </c>
      <c r="W4408">
        <v>6.48</v>
      </c>
      <c r="X4408">
        <v>36</v>
      </c>
      <c r="Y4408" t="s">
        <v>11487</v>
      </c>
      <c r="Z4408" t="s">
        <v>12010</v>
      </c>
      <c r="AA4408">
        <v>4407</v>
      </c>
      <c r="AB4408" t="s">
        <v>12017</v>
      </c>
      <c r="AC4408">
        <v>7691.36</v>
      </c>
      <c r="AD4408">
        <v>2653.9</v>
      </c>
      <c r="AE4408">
        <v>132.69999999999999</v>
      </c>
      <c r="AF4408" t="s">
        <v>11218</v>
      </c>
      <c r="AG4408" t="s">
        <v>11287</v>
      </c>
      <c r="AH4408">
        <v>7035</v>
      </c>
      <c r="AI4408">
        <v>4407</v>
      </c>
      <c r="AJ4408" t="s">
        <v>11322</v>
      </c>
      <c r="AK4408" t="s">
        <v>12028</v>
      </c>
      <c r="AL4408" t="s">
        <v>12031</v>
      </c>
      <c r="AM4408" t="s">
        <v>11303</v>
      </c>
      <c r="AN4408">
        <v>-1</v>
      </c>
      <c r="AO4408" s="10" t="s">
        <v>12044</v>
      </c>
      <c r="AP4408" t="str" cm="1">
        <f t="array" ref="AP4408">_xlfn.IFS(
  Table1[[#This Row],[Age]]&lt;=25, "18-25",
  Table1[[#This Row],[Age]]&lt;=35, "26-35",
  Table1[[#This Row],[Age]]&lt;=45, "36-45",
  Table1[[#This Row],[Age]]&lt;=60, "46-60",
  TRUE, "60+")</f>
        <v>36-45</v>
      </c>
    </row>
    <row r="4409" spans="1:42" x14ac:dyDescent="0.3">
      <c r="A4409">
        <v>4408</v>
      </c>
      <c r="B4409" t="s">
        <v>24</v>
      </c>
      <c r="C4409" t="s">
        <v>54</v>
      </c>
      <c r="D4409">
        <v>66</v>
      </c>
      <c r="E4409" t="s">
        <v>106</v>
      </c>
      <c r="F4409" t="s">
        <v>4515</v>
      </c>
      <c r="G4409" t="s">
        <v>5146</v>
      </c>
      <c r="H4409">
        <v>19458799261</v>
      </c>
      <c r="I4409" t="s">
        <v>6082</v>
      </c>
      <c r="J4409" t="s">
        <v>7291</v>
      </c>
      <c r="K4409">
        <v>6765.49</v>
      </c>
      <c r="L4409" s="12" t="s">
        <v>10687</v>
      </c>
      <c r="M4409" s="10" t="s">
        <v>11248</v>
      </c>
      <c r="N4409">
        <v>4408</v>
      </c>
      <c r="O4409">
        <v>45070</v>
      </c>
      <c r="P4409" t="s">
        <v>11402</v>
      </c>
      <c r="Q4409" s="16">
        <v>884.04</v>
      </c>
      <c r="R4409">
        <v>5881.45</v>
      </c>
      <c r="S4409">
        <v>13</v>
      </c>
      <c r="T4409">
        <v>4408</v>
      </c>
      <c r="U4409">
        <v>19581.68</v>
      </c>
      <c r="V4409" t="s">
        <v>11413</v>
      </c>
      <c r="W4409">
        <v>3.87</v>
      </c>
      <c r="X4409">
        <v>60</v>
      </c>
      <c r="Y4409" t="s">
        <v>8268</v>
      </c>
      <c r="Z4409" t="s">
        <v>12011</v>
      </c>
      <c r="AA4409">
        <v>4408</v>
      </c>
      <c r="AB4409" t="s">
        <v>12016</v>
      </c>
      <c r="AC4409">
        <v>7128.9</v>
      </c>
      <c r="AD4409">
        <v>919.83</v>
      </c>
      <c r="AE4409">
        <v>45.99</v>
      </c>
      <c r="AF4409" t="s">
        <v>11138</v>
      </c>
      <c r="AG4409" t="s">
        <v>11138</v>
      </c>
      <c r="AH4409">
        <v>3778</v>
      </c>
      <c r="AI4409">
        <v>4408</v>
      </c>
      <c r="AJ4409" t="s">
        <v>11154</v>
      </c>
      <c r="AK4409" t="s">
        <v>12029</v>
      </c>
      <c r="AL4409" t="s">
        <v>12032</v>
      </c>
      <c r="AM4409" t="s">
        <v>11312</v>
      </c>
      <c r="AN4409">
        <v>1</v>
      </c>
      <c r="AO4409" s="10" t="s">
        <v>12046</v>
      </c>
      <c r="AP4409" t="str" cm="1">
        <f t="array" ref="AP4409">_xlfn.IFS(
  Table1[[#This Row],[Age]]&lt;=25, "18-25",
  Table1[[#This Row],[Age]]&lt;=35, "26-35",
  Table1[[#This Row],[Age]]&lt;=45, "36-45",
  Table1[[#This Row],[Age]]&lt;=60, "46-60",
  TRUE, "60+")</f>
        <v>60+</v>
      </c>
    </row>
    <row r="4410" spans="1:42" x14ac:dyDescent="0.3">
      <c r="A4410">
        <v>4409</v>
      </c>
      <c r="B4410" t="s">
        <v>3</v>
      </c>
      <c r="C4410" t="s">
        <v>77</v>
      </c>
      <c r="D4410">
        <v>69</v>
      </c>
      <c r="E4410" t="s">
        <v>104</v>
      </c>
      <c r="F4410" t="s">
        <v>4516</v>
      </c>
      <c r="G4410" t="s">
        <v>5132</v>
      </c>
      <c r="H4410">
        <v>19458799262</v>
      </c>
      <c r="I4410" t="s">
        <v>5485</v>
      </c>
      <c r="J4410" t="s">
        <v>7291</v>
      </c>
      <c r="K4410">
        <v>643.99</v>
      </c>
      <c r="L4410" s="12" t="s">
        <v>10688</v>
      </c>
      <c r="M4410" s="10" t="s">
        <v>11369</v>
      </c>
      <c r="N4410">
        <v>4409</v>
      </c>
      <c r="O4410">
        <v>45177</v>
      </c>
      <c r="P4410" t="s">
        <v>11403</v>
      </c>
      <c r="Q4410" s="16">
        <v>869.82</v>
      </c>
      <c r="R4410">
        <v>1513.81</v>
      </c>
      <c r="S4410">
        <v>35</v>
      </c>
      <c r="T4410">
        <v>4409</v>
      </c>
      <c r="U4410">
        <v>19839.12</v>
      </c>
      <c r="V4410" t="s">
        <v>11413</v>
      </c>
      <c r="W4410">
        <v>6.74</v>
      </c>
      <c r="X4410">
        <v>12</v>
      </c>
      <c r="Y4410" t="s">
        <v>11767</v>
      </c>
      <c r="Z4410" t="s">
        <v>12010</v>
      </c>
      <c r="AA4410">
        <v>4409</v>
      </c>
      <c r="AB4410" t="s">
        <v>12017</v>
      </c>
      <c r="AC4410">
        <v>2739.19</v>
      </c>
      <c r="AD4410">
        <v>929.02</v>
      </c>
      <c r="AE4410">
        <v>46.45</v>
      </c>
      <c r="AF4410" t="s">
        <v>11346</v>
      </c>
      <c r="AG4410" t="s">
        <v>11298</v>
      </c>
      <c r="AH4410">
        <v>5061</v>
      </c>
      <c r="AI4410">
        <v>4409</v>
      </c>
      <c r="AJ4410" t="s">
        <v>11338</v>
      </c>
      <c r="AK4410" t="s">
        <v>12028</v>
      </c>
      <c r="AL4410" t="s">
        <v>12031</v>
      </c>
      <c r="AM4410" t="s">
        <v>11135</v>
      </c>
      <c r="AN4410">
        <v>1</v>
      </c>
      <c r="AO4410" s="10" t="s">
        <v>12042</v>
      </c>
      <c r="AP4410" t="str" cm="1">
        <f t="array" ref="AP4410">_xlfn.IFS(
  Table1[[#This Row],[Age]]&lt;=25, "18-25",
  Table1[[#This Row],[Age]]&lt;=35, "26-35",
  Table1[[#This Row],[Age]]&lt;=45, "36-45",
  Table1[[#This Row],[Age]]&lt;=60, "46-60",
  TRUE, "60+")</f>
        <v>60+</v>
      </c>
    </row>
    <row r="4411" spans="1:42" x14ac:dyDescent="0.3">
      <c r="A4411">
        <v>4410</v>
      </c>
      <c r="B4411" t="s">
        <v>14</v>
      </c>
      <c r="C4411" t="s">
        <v>98</v>
      </c>
      <c r="D4411">
        <v>38</v>
      </c>
      <c r="E4411" t="s">
        <v>104</v>
      </c>
      <c r="F4411" t="s">
        <v>4517</v>
      </c>
      <c r="G4411" t="s">
        <v>5148</v>
      </c>
      <c r="H4411">
        <v>19458799263</v>
      </c>
      <c r="I4411" t="s">
        <v>5752</v>
      </c>
      <c r="J4411" t="s">
        <v>7292</v>
      </c>
      <c r="K4411">
        <v>3573.63</v>
      </c>
      <c r="L4411" s="12" t="s">
        <v>10689</v>
      </c>
      <c r="M4411" s="10" t="s">
        <v>11231</v>
      </c>
      <c r="N4411">
        <v>4410</v>
      </c>
      <c r="O4411">
        <v>45093</v>
      </c>
      <c r="P4411" t="s">
        <v>11402</v>
      </c>
      <c r="Q4411" s="16">
        <v>2277.9699999999998</v>
      </c>
      <c r="R4411">
        <v>1295.6600000000001</v>
      </c>
      <c r="S4411">
        <v>93</v>
      </c>
      <c r="T4411">
        <v>4410</v>
      </c>
      <c r="U4411">
        <v>12702.02</v>
      </c>
      <c r="V4411" t="s">
        <v>11411</v>
      </c>
      <c r="W4411">
        <v>1.88</v>
      </c>
      <c r="X4411">
        <v>36</v>
      </c>
      <c r="Y4411" t="s">
        <v>9429</v>
      </c>
      <c r="Z4411" t="s">
        <v>12011</v>
      </c>
      <c r="AA4411">
        <v>4410</v>
      </c>
      <c r="AB4411" t="s">
        <v>12016</v>
      </c>
      <c r="AC4411">
        <v>6930.5</v>
      </c>
      <c r="AD4411">
        <v>2507.15</v>
      </c>
      <c r="AE4411">
        <v>125.36</v>
      </c>
      <c r="AF4411" t="s">
        <v>11101</v>
      </c>
      <c r="AG4411" t="s">
        <v>11037</v>
      </c>
      <c r="AH4411">
        <v>212</v>
      </c>
      <c r="AI4411">
        <v>4410</v>
      </c>
      <c r="AJ4411" t="s">
        <v>11337</v>
      </c>
      <c r="AK4411" t="s">
        <v>12029</v>
      </c>
      <c r="AL4411" t="s">
        <v>12031</v>
      </c>
      <c r="AM4411" t="s">
        <v>11109</v>
      </c>
      <c r="AN4411">
        <v>1</v>
      </c>
      <c r="AO4411" s="10" t="s">
        <v>12043</v>
      </c>
      <c r="AP4411" t="str" cm="1">
        <f t="array" ref="AP4411">_xlfn.IFS(
  Table1[[#This Row],[Age]]&lt;=25, "18-25",
  Table1[[#This Row],[Age]]&lt;=35, "26-35",
  Table1[[#This Row],[Age]]&lt;=45, "36-45",
  Table1[[#This Row],[Age]]&lt;=60, "46-60",
  TRUE, "60+")</f>
        <v>36-45</v>
      </c>
    </row>
    <row r="4412" spans="1:42" x14ac:dyDescent="0.3">
      <c r="A4412">
        <v>4411</v>
      </c>
      <c r="B4412" t="s">
        <v>17</v>
      </c>
      <c r="C4412" t="s">
        <v>59</v>
      </c>
      <c r="D4412">
        <v>29</v>
      </c>
      <c r="E4412" t="s">
        <v>106</v>
      </c>
      <c r="F4412" t="s">
        <v>4518</v>
      </c>
      <c r="G4412" t="s">
        <v>5148</v>
      </c>
      <c r="H4412">
        <v>19458799264</v>
      </c>
      <c r="I4412" t="s">
        <v>7170</v>
      </c>
      <c r="J4412" t="s">
        <v>7292</v>
      </c>
      <c r="K4412">
        <v>4328.51</v>
      </c>
      <c r="L4412" s="12" t="s">
        <v>10690</v>
      </c>
      <c r="M4412" s="10" t="s">
        <v>11211</v>
      </c>
      <c r="N4412">
        <v>4411</v>
      </c>
      <c r="O4412">
        <v>45027</v>
      </c>
      <c r="P4412" t="s">
        <v>11402</v>
      </c>
      <c r="Q4412" s="16">
        <v>1948.93</v>
      </c>
      <c r="R4412">
        <v>6277.44</v>
      </c>
      <c r="S4412">
        <v>89</v>
      </c>
      <c r="T4412">
        <v>4411</v>
      </c>
      <c r="U4412">
        <v>48286.239999999998</v>
      </c>
      <c r="V4412" t="s">
        <v>11412</v>
      </c>
      <c r="W4412">
        <v>9.57</v>
      </c>
      <c r="X4412">
        <v>48</v>
      </c>
      <c r="Y4412" t="s">
        <v>11919</v>
      </c>
      <c r="Z4412" t="s">
        <v>12010</v>
      </c>
      <c r="AA4412">
        <v>4411</v>
      </c>
      <c r="AB4412" t="s">
        <v>12016</v>
      </c>
      <c r="AC4412">
        <v>5378.19</v>
      </c>
      <c r="AD4412">
        <v>1008.74</v>
      </c>
      <c r="AE4412">
        <v>50.44</v>
      </c>
      <c r="AF4412" t="s">
        <v>11047</v>
      </c>
      <c r="AG4412" t="s">
        <v>11161</v>
      </c>
      <c r="AH4412">
        <v>3656</v>
      </c>
      <c r="AI4412">
        <v>4411</v>
      </c>
      <c r="AJ4412" t="s">
        <v>11037</v>
      </c>
      <c r="AK4412" t="s">
        <v>12028</v>
      </c>
      <c r="AL4412" t="s">
        <v>12032</v>
      </c>
      <c r="AM4412" t="s">
        <v>11279</v>
      </c>
      <c r="AN4412">
        <v>1</v>
      </c>
      <c r="AO4412" s="10" t="s">
        <v>12037</v>
      </c>
      <c r="AP4412" t="str" cm="1">
        <f t="array" ref="AP4412">_xlfn.IFS(
  Table1[[#This Row],[Age]]&lt;=25, "18-25",
  Table1[[#This Row],[Age]]&lt;=35, "26-35",
  Table1[[#This Row],[Age]]&lt;=45, "36-45",
  Table1[[#This Row],[Age]]&lt;=60, "46-60",
  TRUE, "60+")</f>
        <v>26-35</v>
      </c>
    </row>
    <row r="4413" spans="1:42" x14ac:dyDescent="0.3">
      <c r="A4413">
        <v>4412</v>
      </c>
      <c r="B4413" t="s">
        <v>49</v>
      </c>
      <c r="C4413" t="s">
        <v>99</v>
      </c>
      <c r="D4413">
        <v>28</v>
      </c>
      <c r="E4413" t="s">
        <v>105</v>
      </c>
      <c r="F4413" t="s">
        <v>4519</v>
      </c>
      <c r="G4413" t="s">
        <v>5112</v>
      </c>
      <c r="H4413">
        <v>19458799265</v>
      </c>
      <c r="I4413" t="s">
        <v>7192</v>
      </c>
      <c r="J4413" t="s">
        <v>7292</v>
      </c>
      <c r="K4413">
        <v>5509.13</v>
      </c>
      <c r="L4413" s="12" t="s">
        <v>9511</v>
      </c>
      <c r="M4413" s="10" t="s">
        <v>11357</v>
      </c>
      <c r="N4413">
        <v>4412</v>
      </c>
      <c r="O4413">
        <v>45277</v>
      </c>
      <c r="P4413" t="s">
        <v>11404</v>
      </c>
      <c r="Q4413" s="16">
        <v>2269.2800000000002</v>
      </c>
      <c r="R4413">
        <v>3239.85</v>
      </c>
      <c r="S4413">
        <v>34</v>
      </c>
      <c r="T4413">
        <v>4412</v>
      </c>
      <c r="U4413">
        <v>2946</v>
      </c>
      <c r="V4413" t="s">
        <v>11411</v>
      </c>
      <c r="W4413">
        <v>1.6</v>
      </c>
      <c r="X4413">
        <v>60</v>
      </c>
      <c r="Y4413" t="s">
        <v>8037</v>
      </c>
      <c r="Z4413" t="s">
        <v>12011</v>
      </c>
      <c r="AA4413">
        <v>4412</v>
      </c>
      <c r="AB4413" t="s">
        <v>12017</v>
      </c>
      <c r="AC4413">
        <v>8001.92</v>
      </c>
      <c r="AD4413">
        <v>3955.63</v>
      </c>
      <c r="AE4413">
        <v>197.78</v>
      </c>
      <c r="AF4413" t="s">
        <v>11381</v>
      </c>
      <c r="AG4413" t="s">
        <v>11181</v>
      </c>
      <c r="AH4413">
        <v>1362</v>
      </c>
      <c r="AI4413">
        <v>4412</v>
      </c>
      <c r="AJ4413" t="s">
        <v>11064</v>
      </c>
      <c r="AK4413" t="s">
        <v>12029</v>
      </c>
      <c r="AL4413" t="s">
        <v>12031</v>
      </c>
      <c r="AM4413" t="s">
        <v>11176</v>
      </c>
      <c r="AN4413">
        <v>1</v>
      </c>
      <c r="AO4413" s="10" t="s">
        <v>12036</v>
      </c>
      <c r="AP4413" t="str" cm="1">
        <f t="array" ref="AP4413">_xlfn.IFS(
  Table1[[#This Row],[Age]]&lt;=25, "18-25",
  Table1[[#This Row],[Age]]&lt;=35, "26-35",
  Table1[[#This Row],[Age]]&lt;=45, "36-45",
  Table1[[#This Row],[Age]]&lt;=60, "46-60",
  TRUE, "60+")</f>
        <v>26-35</v>
      </c>
    </row>
    <row r="4414" spans="1:42" x14ac:dyDescent="0.3">
      <c r="A4414">
        <v>4413</v>
      </c>
      <c r="B4414" t="s">
        <v>45</v>
      </c>
      <c r="C4414" t="s">
        <v>58</v>
      </c>
      <c r="D4414">
        <v>69</v>
      </c>
      <c r="E4414" t="s">
        <v>105</v>
      </c>
      <c r="F4414" t="s">
        <v>4520</v>
      </c>
      <c r="G4414" t="s">
        <v>5110</v>
      </c>
      <c r="H4414">
        <v>19458799266</v>
      </c>
      <c r="I4414" t="s">
        <v>6642</v>
      </c>
      <c r="J4414" t="s">
        <v>7291</v>
      </c>
      <c r="K4414">
        <v>2373.44</v>
      </c>
      <c r="L4414" s="12" t="s">
        <v>10691</v>
      </c>
      <c r="M4414" s="10" t="s">
        <v>11069</v>
      </c>
      <c r="N4414">
        <v>4413</v>
      </c>
      <c r="O4414">
        <v>44968</v>
      </c>
      <c r="P4414" t="s">
        <v>11402</v>
      </c>
      <c r="Q4414" s="16">
        <v>322.86</v>
      </c>
      <c r="R4414">
        <v>2050.58</v>
      </c>
      <c r="S4414">
        <v>56</v>
      </c>
      <c r="T4414">
        <v>4413</v>
      </c>
      <c r="U4414">
        <v>24194.52</v>
      </c>
      <c r="V4414" t="s">
        <v>11411</v>
      </c>
      <c r="W4414">
        <v>3.96</v>
      </c>
      <c r="X4414">
        <v>12</v>
      </c>
      <c r="Y4414" t="s">
        <v>11878</v>
      </c>
      <c r="Z4414" t="s">
        <v>12011</v>
      </c>
      <c r="AA4414">
        <v>4413</v>
      </c>
      <c r="AB4414" t="s">
        <v>12017</v>
      </c>
      <c r="AC4414">
        <v>5091.99</v>
      </c>
      <c r="AD4414">
        <v>4368.8</v>
      </c>
      <c r="AE4414">
        <v>218.44</v>
      </c>
      <c r="AF4414" t="s">
        <v>11088</v>
      </c>
      <c r="AG4414" t="s">
        <v>11137</v>
      </c>
      <c r="AH4414">
        <v>5005</v>
      </c>
      <c r="AI4414">
        <v>4413</v>
      </c>
      <c r="AJ4414" t="s">
        <v>11208</v>
      </c>
      <c r="AK4414" t="s">
        <v>12029</v>
      </c>
      <c r="AL4414" t="s">
        <v>12031</v>
      </c>
      <c r="AM4414" t="s">
        <v>11217</v>
      </c>
      <c r="AN4414">
        <v>1</v>
      </c>
      <c r="AO4414" s="10" t="s">
        <v>12045</v>
      </c>
      <c r="AP4414" t="str" cm="1">
        <f t="array" ref="AP4414">_xlfn.IFS(
  Table1[[#This Row],[Age]]&lt;=25, "18-25",
  Table1[[#This Row],[Age]]&lt;=35, "26-35",
  Table1[[#This Row],[Age]]&lt;=45, "36-45",
  Table1[[#This Row],[Age]]&lt;=60, "46-60",
  TRUE, "60+")</f>
        <v>60+</v>
      </c>
    </row>
    <row r="4415" spans="1:42" x14ac:dyDescent="0.3">
      <c r="A4415">
        <v>4414</v>
      </c>
      <c r="B4415" t="s">
        <v>42</v>
      </c>
      <c r="C4415" t="s">
        <v>72</v>
      </c>
      <c r="D4415">
        <v>36</v>
      </c>
      <c r="E4415" t="s">
        <v>105</v>
      </c>
      <c r="F4415" t="s">
        <v>4521</v>
      </c>
      <c r="G4415" t="s">
        <v>5112</v>
      </c>
      <c r="H4415">
        <v>19458799267</v>
      </c>
      <c r="I4415" t="s">
        <v>5838</v>
      </c>
      <c r="J4415" t="s">
        <v>7291</v>
      </c>
      <c r="K4415">
        <v>8823.61</v>
      </c>
      <c r="L4415" s="12" t="s">
        <v>10024</v>
      </c>
      <c r="M4415" s="10" t="s">
        <v>11157</v>
      </c>
      <c r="N4415">
        <v>4414</v>
      </c>
      <c r="O4415">
        <v>45022</v>
      </c>
      <c r="P4415" t="s">
        <v>11403</v>
      </c>
      <c r="Q4415" s="16">
        <v>1018.36</v>
      </c>
      <c r="R4415">
        <v>9841.9699999999993</v>
      </c>
      <c r="S4415">
        <v>11</v>
      </c>
      <c r="T4415">
        <v>4414</v>
      </c>
      <c r="U4415">
        <v>18908.599999999999</v>
      </c>
      <c r="V4415" t="s">
        <v>11411</v>
      </c>
      <c r="W4415">
        <v>9.73</v>
      </c>
      <c r="X4415">
        <v>12</v>
      </c>
      <c r="Y4415" t="s">
        <v>7752</v>
      </c>
      <c r="Z4415" t="s">
        <v>12010</v>
      </c>
      <c r="AA4415">
        <v>4414</v>
      </c>
      <c r="AB4415" t="s">
        <v>12016</v>
      </c>
      <c r="AC4415">
        <v>5480.25</v>
      </c>
      <c r="AD4415">
        <v>806.44</v>
      </c>
      <c r="AE4415">
        <v>40.32</v>
      </c>
      <c r="AF4415" t="s">
        <v>11303</v>
      </c>
      <c r="AG4415" t="s">
        <v>11397</v>
      </c>
      <c r="AH4415">
        <v>9623</v>
      </c>
      <c r="AI4415">
        <v>4414</v>
      </c>
      <c r="AJ4415" t="s">
        <v>11101</v>
      </c>
      <c r="AK4415" t="s">
        <v>12028</v>
      </c>
      <c r="AL4415" t="s">
        <v>12031</v>
      </c>
      <c r="AM4415" t="s">
        <v>11067</v>
      </c>
      <c r="AN4415">
        <v>1</v>
      </c>
      <c r="AO4415" s="10" t="s">
        <v>12037</v>
      </c>
      <c r="AP4415" t="str" cm="1">
        <f t="array" ref="AP4415">_xlfn.IFS(
  Table1[[#This Row],[Age]]&lt;=25, "18-25",
  Table1[[#This Row],[Age]]&lt;=35, "26-35",
  Table1[[#This Row],[Age]]&lt;=45, "36-45",
  Table1[[#This Row],[Age]]&lt;=60, "46-60",
  TRUE, "60+")</f>
        <v>36-45</v>
      </c>
    </row>
    <row r="4416" spans="1:42" x14ac:dyDescent="0.3">
      <c r="A4416">
        <v>4415</v>
      </c>
      <c r="B4416" t="s">
        <v>12</v>
      </c>
      <c r="C4416" t="s">
        <v>95</v>
      </c>
      <c r="D4416">
        <v>23</v>
      </c>
      <c r="E4416" t="s">
        <v>104</v>
      </c>
      <c r="F4416" t="s">
        <v>4522</v>
      </c>
      <c r="G4416" t="s">
        <v>5124</v>
      </c>
      <c r="H4416">
        <v>19458799268</v>
      </c>
      <c r="I4416" t="s">
        <v>7193</v>
      </c>
      <c r="J4416" t="s">
        <v>7291</v>
      </c>
      <c r="K4416">
        <v>2364.14</v>
      </c>
      <c r="L4416" s="12" t="s">
        <v>8026</v>
      </c>
      <c r="M4416" s="10" t="s">
        <v>11276</v>
      </c>
      <c r="N4416">
        <v>4415</v>
      </c>
      <c r="O4416">
        <v>45212</v>
      </c>
      <c r="P4416" t="s">
        <v>11402</v>
      </c>
      <c r="Q4416" s="16">
        <v>3989.53</v>
      </c>
      <c r="R4416">
        <v>6353.67</v>
      </c>
      <c r="S4416">
        <v>38</v>
      </c>
      <c r="T4416">
        <v>4415</v>
      </c>
      <c r="U4416">
        <v>8803.9</v>
      </c>
      <c r="V4416" t="s">
        <v>11412</v>
      </c>
      <c r="W4416">
        <v>4.59</v>
      </c>
      <c r="X4416">
        <v>12</v>
      </c>
      <c r="Y4416" t="s">
        <v>11571</v>
      </c>
      <c r="Z4416" t="s">
        <v>12010</v>
      </c>
      <c r="AA4416">
        <v>4415</v>
      </c>
      <c r="AB4416" t="s">
        <v>12017</v>
      </c>
      <c r="AC4416">
        <v>4736.0600000000004</v>
      </c>
      <c r="AD4416">
        <v>2194.81</v>
      </c>
      <c r="AE4416">
        <v>109.74</v>
      </c>
      <c r="AF4416" t="s">
        <v>11294</v>
      </c>
      <c r="AG4416" t="s">
        <v>11133</v>
      </c>
      <c r="AH4416">
        <v>1346</v>
      </c>
      <c r="AI4416">
        <v>4415</v>
      </c>
      <c r="AJ4416" t="s">
        <v>11307</v>
      </c>
      <c r="AK4416" t="s">
        <v>12028</v>
      </c>
      <c r="AL4416" t="s">
        <v>12031</v>
      </c>
      <c r="AM4416" t="s">
        <v>11301</v>
      </c>
      <c r="AN4416">
        <v>1</v>
      </c>
      <c r="AO4416" s="10" t="s">
        <v>12044</v>
      </c>
      <c r="AP4416" t="str" cm="1">
        <f t="array" ref="AP4416">_xlfn.IFS(
  Table1[[#This Row],[Age]]&lt;=25, "18-25",
  Table1[[#This Row],[Age]]&lt;=35, "26-35",
  Table1[[#This Row],[Age]]&lt;=45, "36-45",
  Table1[[#This Row],[Age]]&lt;=60, "46-60",
  TRUE, "60+")</f>
        <v>18-25</v>
      </c>
    </row>
    <row r="4417" spans="1:42" x14ac:dyDescent="0.3">
      <c r="A4417">
        <v>4416</v>
      </c>
      <c r="B4417" t="s">
        <v>31</v>
      </c>
      <c r="C4417" t="s">
        <v>91</v>
      </c>
      <c r="D4417">
        <v>59</v>
      </c>
      <c r="E4417" t="s">
        <v>104</v>
      </c>
      <c r="F4417" t="s">
        <v>4523</v>
      </c>
      <c r="G4417" t="s">
        <v>5134</v>
      </c>
      <c r="H4417">
        <v>19458799269</v>
      </c>
      <c r="I4417" t="s">
        <v>6492</v>
      </c>
      <c r="J4417" t="s">
        <v>7291</v>
      </c>
      <c r="K4417">
        <v>6610.18</v>
      </c>
      <c r="L4417" s="12" t="s">
        <v>10692</v>
      </c>
      <c r="M4417" s="10" t="s">
        <v>11308</v>
      </c>
      <c r="N4417">
        <v>4416</v>
      </c>
      <c r="O4417">
        <v>45104</v>
      </c>
      <c r="P4417" t="s">
        <v>11403</v>
      </c>
      <c r="Q4417" s="16">
        <v>3790.43</v>
      </c>
      <c r="R4417">
        <v>2819.75</v>
      </c>
      <c r="S4417">
        <v>93</v>
      </c>
      <c r="T4417">
        <v>4416</v>
      </c>
      <c r="U4417">
        <v>35948.93</v>
      </c>
      <c r="V4417" t="s">
        <v>11413</v>
      </c>
      <c r="W4417">
        <v>8.9700000000000006</v>
      </c>
      <c r="X4417">
        <v>48</v>
      </c>
      <c r="Y4417" t="s">
        <v>10957</v>
      </c>
      <c r="Z4417" t="s">
        <v>12010</v>
      </c>
      <c r="AA4417">
        <v>4416</v>
      </c>
      <c r="AB4417" t="s">
        <v>12017</v>
      </c>
      <c r="AC4417">
        <v>9857.6299999999992</v>
      </c>
      <c r="AD4417">
        <v>3750.73</v>
      </c>
      <c r="AE4417">
        <v>187.54</v>
      </c>
      <c r="AF4417" t="s">
        <v>11176</v>
      </c>
      <c r="AG4417" t="s">
        <v>11146</v>
      </c>
      <c r="AH4417">
        <v>7852</v>
      </c>
      <c r="AI4417">
        <v>4416</v>
      </c>
      <c r="AJ4417" t="s">
        <v>11058</v>
      </c>
      <c r="AK4417" t="s">
        <v>12029</v>
      </c>
      <c r="AL4417" t="s">
        <v>12032</v>
      </c>
      <c r="AM4417" t="s">
        <v>11182</v>
      </c>
      <c r="AN4417">
        <v>1</v>
      </c>
      <c r="AO4417" s="10" t="s">
        <v>12043</v>
      </c>
      <c r="AP4417" t="str" cm="1">
        <f t="array" ref="AP4417">_xlfn.IFS(
  Table1[[#This Row],[Age]]&lt;=25, "18-25",
  Table1[[#This Row],[Age]]&lt;=35, "26-35",
  Table1[[#This Row],[Age]]&lt;=45, "36-45",
  Table1[[#This Row],[Age]]&lt;=60, "46-60",
  TRUE, "60+")</f>
        <v>46-60</v>
      </c>
    </row>
    <row r="4418" spans="1:42" x14ac:dyDescent="0.3">
      <c r="A4418">
        <v>4417</v>
      </c>
      <c r="B4418" t="s">
        <v>24</v>
      </c>
      <c r="C4418" t="s">
        <v>96</v>
      </c>
      <c r="D4418">
        <v>31</v>
      </c>
      <c r="E4418" t="s">
        <v>105</v>
      </c>
      <c r="F4418" t="s">
        <v>4524</v>
      </c>
      <c r="G4418" t="s">
        <v>5114</v>
      </c>
      <c r="H4418">
        <v>19458799270</v>
      </c>
      <c r="I4418" t="s">
        <v>7194</v>
      </c>
      <c r="J4418" t="s">
        <v>7291</v>
      </c>
      <c r="K4418">
        <v>8778.41</v>
      </c>
      <c r="L4418" s="12" t="s">
        <v>10693</v>
      </c>
      <c r="M4418" s="10" t="s">
        <v>11062</v>
      </c>
      <c r="N4418">
        <v>4417</v>
      </c>
      <c r="O4418">
        <v>45168</v>
      </c>
      <c r="P4418" t="s">
        <v>11403</v>
      </c>
      <c r="Q4418" s="16">
        <v>1972.63</v>
      </c>
      <c r="R4418">
        <v>6805.78</v>
      </c>
      <c r="S4418">
        <v>45</v>
      </c>
      <c r="T4418">
        <v>4417</v>
      </c>
      <c r="U4418">
        <v>45017.73</v>
      </c>
      <c r="V4418" t="s">
        <v>11413</v>
      </c>
      <c r="W4418">
        <v>2.36</v>
      </c>
      <c r="X4418">
        <v>12</v>
      </c>
      <c r="Y4418" t="s">
        <v>11517</v>
      </c>
      <c r="Z4418" t="s">
        <v>12012</v>
      </c>
      <c r="AA4418">
        <v>4417</v>
      </c>
      <c r="AB4418" t="s">
        <v>12016</v>
      </c>
      <c r="AC4418">
        <v>6343.44</v>
      </c>
      <c r="AD4418">
        <v>418.36</v>
      </c>
      <c r="AE4418">
        <v>20.92</v>
      </c>
      <c r="AF4418" t="s">
        <v>11379</v>
      </c>
      <c r="AG4418" t="s">
        <v>11061</v>
      </c>
      <c r="AH4418">
        <v>4955</v>
      </c>
      <c r="AI4418">
        <v>4417</v>
      </c>
      <c r="AJ4418" t="s">
        <v>11318</v>
      </c>
      <c r="AK4418" t="s">
        <v>12029</v>
      </c>
      <c r="AL4418" t="s">
        <v>12032</v>
      </c>
      <c r="AM4418" t="s">
        <v>11250</v>
      </c>
      <c r="AN4418">
        <v>1</v>
      </c>
      <c r="AO4418" s="10" t="s">
        <v>12041</v>
      </c>
      <c r="AP4418" t="str" cm="1">
        <f t="array" ref="AP4418">_xlfn.IFS(
  Table1[[#This Row],[Age]]&lt;=25, "18-25",
  Table1[[#This Row],[Age]]&lt;=35, "26-35",
  Table1[[#This Row],[Age]]&lt;=45, "36-45",
  Table1[[#This Row],[Age]]&lt;=60, "46-60",
  TRUE, "60+")</f>
        <v>26-35</v>
      </c>
    </row>
    <row r="4419" spans="1:42" x14ac:dyDescent="0.3">
      <c r="A4419">
        <v>4418</v>
      </c>
      <c r="B4419" t="s">
        <v>41</v>
      </c>
      <c r="C4419" t="s">
        <v>69</v>
      </c>
      <c r="D4419">
        <v>50</v>
      </c>
      <c r="E4419" t="s">
        <v>105</v>
      </c>
      <c r="F4419" t="s">
        <v>4525</v>
      </c>
      <c r="G4419" t="s">
        <v>5122</v>
      </c>
      <c r="H4419">
        <v>19458799271</v>
      </c>
      <c r="I4419" t="s">
        <v>6442</v>
      </c>
      <c r="J4419" t="s">
        <v>7292</v>
      </c>
      <c r="K4419">
        <v>7354.85</v>
      </c>
      <c r="L4419" s="12" t="s">
        <v>10694</v>
      </c>
      <c r="M4419" s="10" t="s">
        <v>11239</v>
      </c>
      <c r="N4419">
        <v>4418</v>
      </c>
      <c r="O4419">
        <v>45153</v>
      </c>
      <c r="P4419" t="s">
        <v>11403</v>
      </c>
      <c r="Q4419" s="16">
        <v>1958.41</v>
      </c>
      <c r="R4419">
        <v>5396.44</v>
      </c>
      <c r="S4419">
        <v>86</v>
      </c>
      <c r="T4419">
        <v>4418</v>
      </c>
      <c r="U4419">
        <v>12934.89</v>
      </c>
      <c r="V4419" t="s">
        <v>11413</v>
      </c>
      <c r="W4419">
        <v>1.6</v>
      </c>
      <c r="X4419">
        <v>60</v>
      </c>
      <c r="Y4419" t="s">
        <v>11665</v>
      </c>
      <c r="Z4419" t="s">
        <v>12012</v>
      </c>
      <c r="AA4419">
        <v>4418</v>
      </c>
      <c r="AB4419" t="s">
        <v>12017</v>
      </c>
      <c r="AC4419">
        <v>9202.5300000000007</v>
      </c>
      <c r="AD4419">
        <v>2971.37</v>
      </c>
      <c r="AE4419">
        <v>148.57</v>
      </c>
      <c r="AF4419" t="s">
        <v>11170</v>
      </c>
      <c r="AG4419" t="s">
        <v>11342</v>
      </c>
      <c r="AH4419">
        <v>8166</v>
      </c>
      <c r="AI4419">
        <v>4418</v>
      </c>
      <c r="AJ4419" t="s">
        <v>11080</v>
      </c>
      <c r="AK4419" t="s">
        <v>12027</v>
      </c>
      <c r="AL4419" t="s">
        <v>12032</v>
      </c>
      <c r="AM4419" t="s">
        <v>11237</v>
      </c>
      <c r="AN4419">
        <v>1</v>
      </c>
      <c r="AO4419" s="10" t="s">
        <v>12041</v>
      </c>
      <c r="AP4419" t="str" cm="1">
        <f t="array" ref="AP4419">_xlfn.IFS(
  Table1[[#This Row],[Age]]&lt;=25, "18-25",
  Table1[[#This Row],[Age]]&lt;=35, "26-35",
  Table1[[#This Row],[Age]]&lt;=45, "36-45",
  Table1[[#This Row],[Age]]&lt;=60, "46-60",
  TRUE, "60+")</f>
        <v>46-60</v>
      </c>
    </row>
    <row r="4420" spans="1:42" x14ac:dyDescent="0.3">
      <c r="A4420">
        <v>4419</v>
      </c>
      <c r="B4420" t="s">
        <v>47</v>
      </c>
      <c r="C4420" t="s">
        <v>69</v>
      </c>
      <c r="D4420">
        <v>64</v>
      </c>
      <c r="E4420" t="s">
        <v>106</v>
      </c>
      <c r="F4420" t="s">
        <v>4526</v>
      </c>
      <c r="G4420" t="s">
        <v>5141</v>
      </c>
      <c r="H4420">
        <v>19458799272</v>
      </c>
      <c r="I4420" t="s">
        <v>7058</v>
      </c>
      <c r="J4420" t="s">
        <v>7291</v>
      </c>
      <c r="K4420">
        <v>1446.53</v>
      </c>
      <c r="L4420" s="12" t="s">
        <v>10695</v>
      </c>
      <c r="M4420" s="10" t="s">
        <v>11106</v>
      </c>
      <c r="N4420">
        <v>4419</v>
      </c>
      <c r="O4420">
        <v>45227</v>
      </c>
      <c r="P4420" t="s">
        <v>11402</v>
      </c>
      <c r="Q4420" s="16">
        <v>4420.28</v>
      </c>
      <c r="R4420">
        <v>-2973.75</v>
      </c>
      <c r="S4420">
        <v>58</v>
      </c>
      <c r="T4420">
        <v>4419</v>
      </c>
      <c r="U4420">
        <v>25385.1</v>
      </c>
      <c r="V4420" t="s">
        <v>11412</v>
      </c>
      <c r="W4420">
        <v>1.97</v>
      </c>
      <c r="X4420">
        <v>48</v>
      </c>
      <c r="Y4420" t="s">
        <v>7464</v>
      </c>
      <c r="Z4420" t="s">
        <v>12012</v>
      </c>
      <c r="AA4420">
        <v>4419</v>
      </c>
      <c r="AB4420" t="s">
        <v>12017</v>
      </c>
      <c r="AC4420">
        <v>8846.36</v>
      </c>
      <c r="AD4420">
        <v>2750.66</v>
      </c>
      <c r="AE4420">
        <v>137.53</v>
      </c>
      <c r="AF4420" t="s">
        <v>11228</v>
      </c>
      <c r="AG4420" t="s">
        <v>11291</v>
      </c>
      <c r="AH4420">
        <v>9899</v>
      </c>
      <c r="AI4420">
        <v>4419</v>
      </c>
      <c r="AJ4420" t="s">
        <v>11051</v>
      </c>
      <c r="AK4420" t="s">
        <v>12028</v>
      </c>
      <c r="AL4420" t="s">
        <v>12031</v>
      </c>
      <c r="AM4420" t="s">
        <v>11078</v>
      </c>
      <c r="AN4420">
        <v>1</v>
      </c>
      <c r="AO4420" s="10" t="s">
        <v>12044</v>
      </c>
      <c r="AP4420" t="str" cm="1">
        <f t="array" ref="AP4420">_xlfn.IFS(
  Table1[[#This Row],[Age]]&lt;=25, "18-25",
  Table1[[#This Row],[Age]]&lt;=35, "26-35",
  Table1[[#This Row],[Age]]&lt;=45, "36-45",
  Table1[[#This Row],[Age]]&lt;=60, "46-60",
  TRUE, "60+")</f>
        <v>60+</v>
      </c>
    </row>
    <row r="4421" spans="1:42" x14ac:dyDescent="0.3">
      <c r="A4421">
        <v>4420</v>
      </c>
      <c r="B4421" t="s">
        <v>50</v>
      </c>
      <c r="C4421" t="s">
        <v>79</v>
      </c>
      <c r="D4421">
        <v>55</v>
      </c>
      <c r="E4421" t="s">
        <v>105</v>
      </c>
      <c r="F4421" t="s">
        <v>4527</v>
      </c>
      <c r="G4421" t="s">
        <v>5136</v>
      </c>
      <c r="H4421">
        <v>19458799273</v>
      </c>
      <c r="I4421" t="s">
        <v>7195</v>
      </c>
      <c r="J4421" t="s">
        <v>7291</v>
      </c>
      <c r="K4421">
        <v>9518.7999999999993</v>
      </c>
      <c r="L4421" s="12" t="s">
        <v>10696</v>
      </c>
      <c r="M4421" s="10" t="s">
        <v>11041</v>
      </c>
      <c r="N4421">
        <v>4420</v>
      </c>
      <c r="O4421">
        <v>45213</v>
      </c>
      <c r="P4421" t="s">
        <v>11404</v>
      </c>
      <c r="Q4421" s="16">
        <v>917.56</v>
      </c>
      <c r="R4421">
        <v>8601.24</v>
      </c>
      <c r="S4421">
        <v>34</v>
      </c>
      <c r="T4421">
        <v>4420</v>
      </c>
      <c r="U4421">
        <v>29332.48</v>
      </c>
      <c r="V4421" t="s">
        <v>11412</v>
      </c>
      <c r="W4421">
        <v>9.75</v>
      </c>
      <c r="X4421">
        <v>36</v>
      </c>
      <c r="Y4421" t="s">
        <v>7496</v>
      </c>
      <c r="Z4421" t="s">
        <v>12012</v>
      </c>
      <c r="AA4421">
        <v>4420</v>
      </c>
      <c r="AB4421" t="s">
        <v>12015</v>
      </c>
      <c r="AC4421">
        <v>7774.91</v>
      </c>
      <c r="AD4421">
        <v>3885.62</v>
      </c>
      <c r="AE4421">
        <v>194.28</v>
      </c>
      <c r="AF4421" t="s">
        <v>11368</v>
      </c>
      <c r="AG4421" t="s">
        <v>11315</v>
      </c>
      <c r="AH4421">
        <v>7616</v>
      </c>
      <c r="AI4421">
        <v>4420</v>
      </c>
      <c r="AJ4421" t="s">
        <v>11193</v>
      </c>
      <c r="AK4421" t="s">
        <v>12029</v>
      </c>
      <c r="AL4421" t="s">
        <v>12031</v>
      </c>
      <c r="AM4421" t="s">
        <v>11098</v>
      </c>
      <c r="AN4421">
        <v>1</v>
      </c>
      <c r="AO4421" s="10" t="s">
        <v>12044</v>
      </c>
      <c r="AP4421" t="str" cm="1">
        <f t="array" ref="AP4421">_xlfn.IFS(
  Table1[[#This Row],[Age]]&lt;=25, "18-25",
  Table1[[#This Row],[Age]]&lt;=35, "26-35",
  Table1[[#This Row],[Age]]&lt;=45, "36-45",
  Table1[[#This Row],[Age]]&lt;=60, "46-60",
  TRUE, "60+")</f>
        <v>46-60</v>
      </c>
    </row>
    <row r="4422" spans="1:42" x14ac:dyDescent="0.3">
      <c r="A4422">
        <v>4421</v>
      </c>
      <c r="B4422" t="s">
        <v>22</v>
      </c>
      <c r="C4422" t="s">
        <v>56</v>
      </c>
      <c r="D4422">
        <v>30</v>
      </c>
      <c r="E4422" t="s">
        <v>106</v>
      </c>
      <c r="F4422" t="s">
        <v>4528</v>
      </c>
      <c r="G4422" t="s">
        <v>5137</v>
      </c>
      <c r="H4422">
        <v>19458799274</v>
      </c>
      <c r="I4422" t="s">
        <v>6055</v>
      </c>
      <c r="J4422" t="s">
        <v>7291</v>
      </c>
      <c r="K4422">
        <v>1009.97</v>
      </c>
      <c r="L4422" s="12" t="s">
        <v>8561</v>
      </c>
      <c r="M4422" s="10" t="s">
        <v>11176</v>
      </c>
      <c r="N4422">
        <v>4421</v>
      </c>
      <c r="O4422">
        <v>44972</v>
      </c>
      <c r="P4422" t="s">
        <v>11402</v>
      </c>
      <c r="Q4422" s="16">
        <v>1792.5</v>
      </c>
      <c r="R4422">
        <v>-782.53</v>
      </c>
      <c r="S4422">
        <v>75</v>
      </c>
      <c r="T4422">
        <v>4421</v>
      </c>
      <c r="U4422">
        <v>20133.96</v>
      </c>
      <c r="V4422" t="s">
        <v>11412</v>
      </c>
      <c r="W4422">
        <v>1.8</v>
      </c>
      <c r="X4422">
        <v>48</v>
      </c>
      <c r="Y4422" t="s">
        <v>9349</v>
      </c>
      <c r="Z4422" t="s">
        <v>12012</v>
      </c>
      <c r="AA4422">
        <v>4421</v>
      </c>
      <c r="AB4422" t="s">
        <v>12016</v>
      </c>
      <c r="AC4422">
        <v>5540.57</v>
      </c>
      <c r="AD4422">
        <v>4763.7299999999996</v>
      </c>
      <c r="AE4422">
        <v>238.19</v>
      </c>
      <c r="AF4422" t="s">
        <v>11103</v>
      </c>
      <c r="AG4422" t="s">
        <v>11294</v>
      </c>
      <c r="AH4422">
        <v>5832</v>
      </c>
      <c r="AI4422">
        <v>4421</v>
      </c>
      <c r="AJ4422" t="s">
        <v>11258</v>
      </c>
      <c r="AK4422" t="s">
        <v>12028</v>
      </c>
      <c r="AL4422" t="s">
        <v>12031</v>
      </c>
      <c r="AM4422" t="s">
        <v>11317</v>
      </c>
      <c r="AN4422">
        <v>1</v>
      </c>
      <c r="AO4422" s="10" t="s">
        <v>12045</v>
      </c>
      <c r="AP4422" t="str" cm="1">
        <f t="array" ref="AP4422">_xlfn.IFS(
  Table1[[#This Row],[Age]]&lt;=25, "18-25",
  Table1[[#This Row],[Age]]&lt;=35, "26-35",
  Table1[[#This Row],[Age]]&lt;=45, "36-45",
  Table1[[#This Row],[Age]]&lt;=60, "46-60",
  TRUE, "60+")</f>
        <v>26-35</v>
      </c>
    </row>
    <row r="4423" spans="1:42" x14ac:dyDescent="0.3">
      <c r="A4423">
        <v>4422</v>
      </c>
      <c r="B4423" t="s">
        <v>3</v>
      </c>
      <c r="C4423" t="s">
        <v>75</v>
      </c>
      <c r="D4423">
        <v>43</v>
      </c>
      <c r="E4423" t="s">
        <v>105</v>
      </c>
      <c r="F4423" t="s">
        <v>4529</v>
      </c>
      <c r="G4423" t="s">
        <v>5111</v>
      </c>
      <c r="H4423">
        <v>19458799275</v>
      </c>
      <c r="I4423" t="s">
        <v>6617</v>
      </c>
      <c r="J4423" t="s">
        <v>7292</v>
      </c>
      <c r="K4423">
        <v>2080.67</v>
      </c>
      <c r="L4423" s="12" t="s">
        <v>10697</v>
      </c>
      <c r="M4423" s="10" t="s">
        <v>11316</v>
      </c>
      <c r="N4423">
        <v>4422</v>
      </c>
      <c r="O4423">
        <v>44972</v>
      </c>
      <c r="P4423" t="s">
        <v>11404</v>
      </c>
      <c r="Q4423" s="16">
        <v>3819.75</v>
      </c>
      <c r="R4423">
        <v>5900.42</v>
      </c>
      <c r="S4423">
        <v>92</v>
      </c>
      <c r="T4423">
        <v>4422</v>
      </c>
      <c r="U4423">
        <v>46155.37</v>
      </c>
      <c r="V4423" t="s">
        <v>11413</v>
      </c>
      <c r="W4423">
        <v>6.87</v>
      </c>
      <c r="X4423">
        <v>36</v>
      </c>
      <c r="Y4423" t="s">
        <v>10495</v>
      </c>
      <c r="Z4423" t="s">
        <v>12011</v>
      </c>
      <c r="AA4423">
        <v>4422</v>
      </c>
      <c r="AB4423" t="s">
        <v>12015</v>
      </c>
      <c r="AC4423">
        <v>5846.12</v>
      </c>
      <c r="AD4423">
        <v>2434.0100000000002</v>
      </c>
      <c r="AE4423">
        <v>121.7</v>
      </c>
      <c r="AF4423" t="s">
        <v>11365</v>
      </c>
      <c r="AG4423" t="s">
        <v>11048</v>
      </c>
      <c r="AH4423">
        <v>9024</v>
      </c>
      <c r="AI4423">
        <v>4422</v>
      </c>
      <c r="AJ4423" t="s">
        <v>11137</v>
      </c>
      <c r="AK4423" t="s">
        <v>12027</v>
      </c>
      <c r="AL4423" t="s">
        <v>12032</v>
      </c>
      <c r="AM4423" t="s">
        <v>11358</v>
      </c>
      <c r="AN4423">
        <v>1</v>
      </c>
      <c r="AO4423" s="10" t="s">
        <v>12045</v>
      </c>
      <c r="AP4423" t="str" cm="1">
        <f t="array" ref="AP4423">_xlfn.IFS(
  Table1[[#This Row],[Age]]&lt;=25, "18-25",
  Table1[[#This Row],[Age]]&lt;=35, "26-35",
  Table1[[#This Row],[Age]]&lt;=45, "36-45",
  Table1[[#This Row],[Age]]&lt;=60, "46-60",
  TRUE, "60+")</f>
        <v>36-45</v>
      </c>
    </row>
    <row r="4424" spans="1:42" x14ac:dyDescent="0.3">
      <c r="A4424">
        <v>4423</v>
      </c>
      <c r="B4424" t="s">
        <v>30</v>
      </c>
      <c r="C4424" t="s">
        <v>98</v>
      </c>
      <c r="D4424">
        <v>31</v>
      </c>
      <c r="E4424" t="s">
        <v>105</v>
      </c>
      <c r="F4424" t="s">
        <v>4530</v>
      </c>
      <c r="G4424" t="s">
        <v>5134</v>
      </c>
      <c r="H4424">
        <v>19458799276</v>
      </c>
      <c r="I4424" t="s">
        <v>6454</v>
      </c>
      <c r="J4424" t="s">
        <v>7291</v>
      </c>
      <c r="K4424">
        <v>1478.51</v>
      </c>
      <c r="L4424" s="12" t="s">
        <v>9142</v>
      </c>
      <c r="M4424" s="10" t="s">
        <v>11218</v>
      </c>
      <c r="N4424">
        <v>4423</v>
      </c>
      <c r="O4424">
        <v>45151</v>
      </c>
      <c r="P4424" t="s">
        <v>11404</v>
      </c>
      <c r="Q4424" s="16">
        <v>2877.19</v>
      </c>
      <c r="R4424">
        <v>-1398.68</v>
      </c>
      <c r="S4424">
        <v>72</v>
      </c>
      <c r="T4424">
        <v>4423</v>
      </c>
      <c r="U4424">
        <v>23614.29</v>
      </c>
      <c r="V4424" t="s">
        <v>11413</v>
      </c>
      <c r="W4424">
        <v>4.97</v>
      </c>
      <c r="X4424">
        <v>36</v>
      </c>
      <c r="Y4424" t="s">
        <v>11664</v>
      </c>
      <c r="Z4424" t="s">
        <v>12012</v>
      </c>
      <c r="AA4424">
        <v>4423</v>
      </c>
      <c r="AB4424" t="s">
        <v>12015</v>
      </c>
      <c r="AC4424">
        <v>9408.5499999999993</v>
      </c>
      <c r="AD4424">
        <v>1409.48</v>
      </c>
      <c r="AE4424">
        <v>70.47</v>
      </c>
      <c r="AF4424" t="s">
        <v>11262</v>
      </c>
      <c r="AG4424" t="s">
        <v>11285</v>
      </c>
      <c r="AH4424">
        <v>8778</v>
      </c>
      <c r="AI4424">
        <v>4423</v>
      </c>
      <c r="AJ4424" t="s">
        <v>11162</v>
      </c>
      <c r="AK4424" t="s">
        <v>12027</v>
      </c>
      <c r="AL4424" t="s">
        <v>12032</v>
      </c>
      <c r="AM4424" t="s">
        <v>11087</v>
      </c>
      <c r="AN4424">
        <v>1</v>
      </c>
      <c r="AO4424" s="10" t="s">
        <v>12041</v>
      </c>
      <c r="AP4424" t="str" cm="1">
        <f t="array" ref="AP4424">_xlfn.IFS(
  Table1[[#This Row],[Age]]&lt;=25, "18-25",
  Table1[[#This Row],[Age]]&lt;=35, "26-35",
  Table1[[#This Row],[Age]]&lt;=45, "36-45",
  Table1[[#This Row],[Age]]&lt;=60, "46-60",
  TRUE, "60+")</f>
        <v>26-35</v>
      </c>
    </row>
    <row r="4425" spans="1:42" x14ac:dyDescent="0.3">
      <c r="A4425">
        <v>4424</v>
      </c>
      <c r="B4425" t="s">
        <v>23</v>
      </c>
      <c r="C4425" t="s">
        <v>39</v>
      </c>
      <c r="D4425">
        <v>62</v>
      </c>
      <c r="E4425" t="s">
        <v>105</v>
      </c>
      <c r="F4425" t="s">
        <v>4531</v>
      </c>
      <c r="G4425" t="s">
        <v>5146</v>
      </c>
      <c r="H4425">
        <v>19458799277</v>
      </c>
      <c r="I4425" t="s">
        <v>5671</v>
      </c>
      <c r="J4425" t="s">
        <v>7291</v>
      </c>
      <c r="K4425">
        <v>6702.48</v>
      </c>
      <c r="L4425" s="12" t="s">
        <v>10698</v>
      </c>
      <c r="M4425" s="10" t="s">
        <v>11040</v>
      </c>
      <c r="N4425">
        <v>4424</v>
      </c>
      <c r="O4425">
        <v>44931</v>
      </c>
      <c r="P4425" t="s">
        <v>11404</v>
      </c>
      <c r="Q4425" s="16">
        <v>310.72000000000003</v>
      </c>
      <c r="R4425">
        <v>6391.76</v>
      </c>
      <c r="S4425">
        <v>24</v>
      </c>
      <c r="T4425">
        <v>4424</v>
      </c>
      <c r="U4425">
        <v>49156.23</v>
      </c>
      <c r="V4425" t="s">
        <v>11412</v>
      </c>
      <c r="W4425">
        <v>8.75</v>
      </c>
      <c r="X4425">
        <v>36</v>
      </c>
      <c r="Y4425" t="s">
        <v>8607</v>
      </c>
      <c r="Z4425" t="s">
        <v>12010</v>
      </c>
      <c r="AA4425">
        <v>4424</v>
      </c>
      <c r="AB4425" t="s">
        <v>12017</v>
      </c>
      <c r="AC4425">
        <v>3076.26</v>
      </c>
      <c r="AD4425">
        <v>238.25</v>
      </c>
      <c r="AE4425">
        <v>11.91</v>
      </c>
      <c r="AF4425" t="s">
        <v>11252</v>
      </c>
      <c r="AG4425" t="s">
        <v>11038</v>
      </c>
      <c r="AH4425">
        <v>5655</v>
      </c>
      <c r="AI4425">
        <v>4424</v>
      </c>
      <c r="AJ4425" t="s">
        <v>11308</v>
      </c>
      <c r="AK4425" t="s">
        <v>12029</v>
      </c>
      <c r="AL4425" t="s">
        <v>12032</v>
      </c>
      <c r="AM4425" t="s">
        <v>11297</v>
      </c>
      <c r="AN4425">
        <v>1</v>
      </c>
      <c r="AO4425" s="10" t="s">
        <v>12039</v>
      </c>
      <c r="AP4425" t="str" cm="1">
        <f t="array" ref="AP4425">_xlfn.IFS(
  Table1[[#This Row],[Age]]&lt;=25, "18-25",
  Table1[[#This Row],[Age]]&lt;=35, "26-35",
  Table1[[#This Row],[Age]]&lt;=45, "36-45",
  Table1[[#This Row],[Age]]&lt;=60, "46-60",
  TRUE, "60+")</f>
        <v>60+</v>
      </c>
    </row>
    <row r="4426" spans="1:42" x14ac:dyDescent="0.3">
      <c r="A4426">
        <v>4425</v>
      </c>
      <c r="B4426" t="s">
        <v>14</v>
      </c>
      <c r="C4426" t="s">
        <v>88</v>
      </c>
      <c r="D4426">
        <v>41</v>
      </c>
      <c r="E4426" t="s">
        <v>106</v>
      </c>
      <c r="F4426" t="s">
        <v>4532</v>
      </c>
      <c r="G4426" t="s">
        <v>5143</v>
      </c>
      <c r="H4426">
        <v>19458799278</v>
      </c>
      <c r="I4426" t="s">
        <v>6193</v>
      </c>
      <c r="J4426" t="s">
        <v>7292</v>
      </c>
      <c r="K4426">
        <v>8093.36</v>
      </c>
      <c r="L4426" s="12" t="s">
        <v>10699</v>
      </c>
      <c r="M4426" s="10" t="s">
        <v>11102</v>
      </c>
      <c r="N4426">
        <v>4425</v>
      </c>
      <c r="O4426">
        <v>45192</v>
      </c>
      <c r="P4426" t="s">
        <v>11402</v>
      </c>
      <c r="Q4426" s="16">
        <v>69</v>
      </c>
      <c r="R4426">
        <v>8162.36</v>
      </c>
      <c r="S4426">
        <v>74</v>
      </c>
      <c r="T4426">
        <v>4425</v>
      </c>
      <c r="U4426">
        <v>15465.05</v>
      </c>
      <c r="V4426" t="s">
        <v>11413</v>
      </c>
      <c r="W4426">
        <v>3.65</v>
      </c>
      <c r="X4426">
        <v>36</v>
      </c>
      <c r="Y4426" t="s">
        <v>11922</v>
      </c>
      <c r="Z4426" t="s">
        <v>12011</v>
      </c>
      <c r="AA4426">
        <v>4425</v>
      </c>
      <c r="AB4426" t="s">
        <v>12016</v>
      </c>
      <c r="AC4426">
        <v>8054.1</v>
      </c>
      <c r="AD4426">
        <v>4104.55</v>
      </c>
      <c r="AE4426">
        <v>205.23</v>
      </c>
      <c r="AF4426" t="s">
        <v>11186</v>
      </c>
      <c r="AG4426" t="s">
        <v>11222</v>
      </c>
      <c r="AH4426">
        <v>421</v>
      </c>
      <c r="AI4426">
        <v>4425</v>
      </c>
      <c r="AJ4426" t="s">
        <v>11381</v>
      </c>
      <c r="AK4426" t="s">
        <v>12027</v>
      </c>
      <c r="AL4426" t="s">
        <v>12032</v>
      </c>
      <c r="AM4426" t="s">
        <v>11264</v>
      </c>
      <c r="AN4426">
        <v>1</v>
      </c>
      <c r="AO4426" s="10" t="s">
        <v>12042</v>
      </c>
      <c r="AP4426" t="str" cm="1">
        <f t="array" ref="AP4426">_xlfn.IFS(
  Table1[[#This Row],[Age]]&lt;=25, "18-25",
  Table1[[#This Row],[Age]]&lt;=35, "26-35",
  Table1[[#This Row],[Age]]&lt;=45, "36-45",
  Table1[[#This Row],[Age]]&lt;=60, "46-60",
  TRUE, "60+")</f>
        <v>36-45</v>
      </c>
    </row>
    <row r="4427" spans="1:42" x14ac:dyDescent="0.3">
      <c r="A4427">
        <v>4426</v>
      </c>
      <c r="B4427" t="s">
        <v>37</v>
      </c>
      <c r="C4427" t="s">
        <v>62</v>
      </c>
      <c r="D4427">
        <v>65</v>
      </c>
      <c r="E4427" t="s">
        <v>106</v>
      </c>
      <c r="F4427" t="s">
        <v>4533</v>
      </c>
      <c r="G4427" t="s">
        <v>5131</v>
      </c>
      <c r="H4427">
        <v>19458799279</v>
      </c>
      <c r="I4427" t="s">
        <v>6608</v>
      </c>
      <c r="J4427" t="s">
        <v>7292</v>
      </c>
      <c r="K4427">
        <v>2456.36</v>
      </c>
      <c r="L4427" s="12" t="s">
        <v>8027</v>
      </c>
      <c r="M4427" s="10" t="s">
        <v>11077</v>
      </c>
      <c r="N4427">
        <v>4426</v>
      </c>
      <c r="O4427">
        <v>45036</v>
      </c>
      <c r="P4427" t="s">
        <v>11404</v>
      </c>
      <c r="Q4427" s="16">
        <v>105.48</v>
      </c>
      <c r="R4427">
        <v>2561.84</v>
      </c>
      <c r="S4427">
        <v>79</v>
      </c>
      <c r="T4427">
        <v>4426</v>
      </c>
      <c r="U4427">
        <v>4589.12</v>
      </c>
      <c r="V4427" t="s">
        <v>11412</v>
      </c>
      <c r="W4427">
        <v>1.26</v>
      </c>
      <c r="X4427">
        <v>48</v>
      </c>
      <c r="Y4427" t="s">
        <v>9031</v>
      </c>
      <c r="Z4427" t="s">
        <v>12012</v>
      </c>
      <c r="AA4427">
        <v>4426</v>
      </c>
      <c r="AB4427" t="s">
        <v>12016</v>
      </c>
      <c r="AC4427">
        <v>3676.77</v>
      </c>
      <c r="AD4427">
        <v>886.91</v>
      </c>
      <c r="AE4427">
        <v>44.35</v>
      </c>
      <c r="AF4427" t="s">
        <v>11190</v>
      </c>
      <c r="AG4427" t="s">
        <v>11178</v>
      </c>
      <c r="AH4427">
        <v>6042</v>
      </c>
      <c r="AI4427">
        <v>4426</v>
      </c>
      <c r="AJ4427" t="s">
        <v>11369</v>
      </c>
      <c r="AK4427" t="s">
        <v>12027</v>
      </c>
      <c r="AL4427" t="s">
        <v>12031</v>
      </c>
      <c r="AM4427" t="s">
        <v>11262</v>
      </c>
      <c r="AN4427">
        <v>1</v>
      </c>
      <c r="AO4427" s="10" t="s">
        <v>12037</v>
      </c>
      <c r="AP4427" t="str" cm="1">
        <f t="array" ref="AP4427">_xlfn.IFS(
  Table1[[#This Row],[Age]]&lt;=25, "18-25",
  Table1[[#This Row],[Age]]&lt;=35, "26-35",
  Table1[[#This Row],[Age]]&lt;=45, "36-45",
  Table1[[#This Row],[Age]]&lt;=60, "46-60",
  TRUE, "60+")</f>
        <v>60+</v>
      </c>
    </row>
    <row r="4428" spans="1:42" x14ac:dyDescent="0.3">
      <c r="A4428">
        <v>4427</v>
      </c>
      <c r="B4428" t="s">
        <v>37</v>
      </c>
      <c r="C4428" t="s">
        <v>87</v>
      </c>
      <c r="D4428">
        <v>18</v>
      </c>
      <c r="E4428" t="s">
        <v>106</v>
      </c>
      <c r="F4428" t="s">
        <v>4534</v>
      </c>
      <c r="G4428" t="s">
        <v>5110</v>
      </c>
      <c r="H4428">
        <v>19458799280</v>
      </c>
      <c r="I4428" t="s">
        <v>6931</v>
      </c>
      <c r="J4428" t="s">
        <v>7292</v>
      </c>
      <c r="K4428">
        <v>9794.56</v>
      </c>
      <c r="L4428" s="12" t="s">
        <v>8162</v>
      </c>
      <c r="M4428" s="10" t="s">
        <v>11056</v>
      </c>
      <c r="N4428">
        <v>4427</v>
      </c>
      <c r="O4428">
        <v>45169</v>
      </c>
      <c r="P4428" t="s">
        <v>11404</v>
      </c>
      <c r="Q4428" s="16">
        <v>3283.35</v>
      </c>
      <c r="R4428">
        <v>13077.91</v>
      </c>
      <c r="S4428">
        <v>63</v>
      </c>
      <c r="T4428">
        <v>4427</v>
      </c>
      <c r="U4428">
        <v>29173.4</v>
      </c>
      <c r="V4428" t="s">
        <v>11413</v>
      </c>
      <c r="W4428">
        <v>7.74</v>
      </c>
      <c r="X4428">
        <v>24</v>
      </c>
      <c r="Y4428" t="s">
        <v>7674</v>
      </c>
      <c r="Z4428" t="s">
        <v>12010</v>
      </c>
      <c r="AA4428">
        <v>4427</v>
      </c>
      <c r="AB4428" t="s">
        <v>12017</v>
      </c>
      <c r="AC4428">
        <v>1524.93</v>
      </c>
      <c r="AD4428">
        <v>4268.33</v>
      </c>
      <c r="AE4428">
        <v>213.42</v>
      </c>
      <c r="AF4428" t="s">
        <v>11202</v>
      </c>
      <c r="AG4428" t="s">
        <v>11254</v>
      </c>
      <c r="AH4428">
        <v>7254</v>
      </c>
      <c r="AI4428">
        <v>4427</v>
      </c>
      <c r="AJ4428" t="s">
        <v>11303</v>
      </c>
      <c r="AK4428" t="s">
        <v>12028</v>
      </c>
      <c r="AL4428" t="s">
        <v>12031</v>
      </c>
      <c r="AM4428" t="s">
        <v>11044</v>
      </c>
      <c r="AN4428">
        <v>1</v>
      </c>
      <c r="AO4428" s="10" t="s">
        <v>12041</v>
      </c>
      <c r="AP4428" t="str" cm="1">
        <f t="array" ref="AP4428">_xlfn.IFS(
  Table1[[#This Row],[Age]]&lt;=25, "18-25",
  Table1[[#This Row],[Age]]&lt;=35, "26-35",
  Table1[[#This Row],[Age]]&lt;=45, "36-45",
  Table1[[#This Row],[Age]]&lt;=60, "46-60",
  TRUE, "60+")</f>
        <v>18-25</v>
      </c>
    </row>
    <row r="4429" spans="1:42" x14ac:dyDescent="0.3">
      <c r="A4429">
        <v>4428</v>
      </c>
      <c r="B4429" t="s">
        <v>18</v>
      </c>
      <c r="C4429" t="s">
        <v>39</v>
      </c>
      <c r="D4429">
        <v>63</v>
      </c>
      <c r="E4429" t="s">
        <v>104</v>
      </c>
      <c r="F4429" t="s">
        <v>4535</v>
      </c>
      <c r="G4429" t="s">
        <v>5110</v>
      </c>
      <c r="H4429">
        <v>19458799281</v>
      </c>
      <c r="I4429" t="s">
        <v>6317</v>
      </c>
      <c r="J4429" t="s">
        <v>7291</v>
      </c>
      <c r="K4429">
        <v>1478.51</v>
      </c>
      <c r="L4429" s="12" t="s">
        <v>10700</v>
      </c>
      <c r="M4429" s="10" t="s">
        <v>11054</v>
      </c>
      <c r="N4429">
        <v>4428</v>
      </c>
      <c r="O4429">
        <v>45077</v>
      </c>
      <c r="P4429" t="s">
        <v>11404</v>
      </c>
      <c r="Q4429" s="16">
        <v>3116.22</v>
      </c>
      <c r="R4429">
        <v>4594.7299999999996</v>
      </c>
      <c r="S4429">
        <v>39</v>
      </c>
      <c r="T4429">
        <v>4428</v>
      </c>
      <c r="U4429">
        <v>41343.660000000003</v>
      </c>
      <c r="V4429" t="s">
        <v>11411</v>
      </c>
      <c r="W4429">
        <v>6.3</v>
      </c>
      <c r="X4429">
        <v>24</v>
      </c>
      <c r="Y4429" t="s">
        <v>11647</v>
      </c>
      <c r="Z4429" t="s">
        <v>12012</v>
      </c>
      <c r="AA4429">
        <v>4428</v>
      </c>
      <c r="AB4429" t="s">
        <v>12015</v>
      </c>
      <c r="AC4429">
        <v>4554.0200000000004</v>
      </c>
      <c r="AD4429">
        <v>3081.2</v>
      </c>
      <c r="AE4429">
        <v>154.06</v>
      </c>
      <c r="AF4429" t="s">
        <v>11173</v>
      </c>
      <c r="AG4429" t="s">
        <v>11252</v>
      </c>
      <c r="AH4429">
        <v>4001</v>
      </c>
      <c r="AI4429">
        <v>4428</v>
      </c>
      <c r="AJ4429" t="s">
        <v>11349</v>
      </c>
      <c r="AK4429" t="s">
        <v>12028</v>
      </c>
      <c r="AL4429" t="s">
        <v>12032</v>
      </c>
      <c r="AM4429" t="s">
        <v>11202</v>
      </c>
      <c r="AN4429">
        <v>1</v>
      </c>
      <c r="AO4429" s="10" t="s">
        <v>12046</v>
      </c>
      <c r="AP4429" t="str" cm="1">
        <f t="array" ref="AP4429">_xlfn.IFS(
  Table1[[#This Row],[Age]]&lt;=25, "18-25",
  Table1[[#This Row],[Age]]&lt;=35, "26-35",
  Table1[[#This Row],[Age]]&lt;=45, "36-45",
  Table1[[#This Row],[Age]]&lt;=60, "46-60",
  TRUE, "60+")</f>
        <v>60+</v>
      </c>
    </row>
    <row r="4430" spans="1:42" x14ac:dyDescent="0.3">
      <c r="A4430">
        <v>4429</v>
      </c>
      <c r="B4430" t="s">
        <v>38</v>
      </c>
      <c r="C4430" t="s">
        <v>89</v>
      </c>
      <c r="D4430">
        <v>62</v>
      </c>
      <c r="E4430" t="s">
        <v>104</v>
      </c>
      <c r="F4430" t="s">
        <v>4536</v>
      </c>
      <c r="G4430" t="s">
        <v>5121</v>
      </c>
      <c r="H4430">
        <v>19458799282</v>
      </c>
      <c r="I4430" t="s">
        <v>6823</v>
      </c>
      <c r="J4430" t="s">
        <v>7291</v>
      </c>
      <c r="K4430">
        <v>3227.1</v>
      </c>
      <c r="L4430" s="12" t="s">
        <v>10701</v>
      </c>
      <c r="M4430" s="10" t="s">
        <v>11356</v>
      </c>
      <c r="N4430">
        <v>4429</v>
      </c>
      <c r="O4430">
        <v>44933</v>
      </c>
      <c r="P4430" t="s">
        <v>11403</v>
      </c>
      <c r="Q4430" s="16">
        <v>232.11</v>
      </c>
      <c r="R4430">
        <v>2994.99</v>
      </c>
      <c r="S4430">
        <v>21</v>
      </c>
      <c r="T4430">
        <v>4429</v>
      </c>
      <c r="U4430">
        <v>20031.18</v>
      </c>
      <c r="V4430" t="s">
        <v>11412</v>
      </c>
      <c r="W4430">
        <v>4.91</v>
      </c>
      <c r="X4430">
        <v>12</v>
      </c>
      <c r="Y4430" t="s">
        <v>11825</v>
      </c>
      <c r="Z4430" t="s">
        <v>12012</v>
      </c>
      <c r="AA4430">
        <v>4429</v>
      </c>
      <c r="AB4430" t="s">
        <v>12016</v>
      </c>
      <c r="AC4430">
        <v>5701.57</v>
      </c>
      <c r="AD4430">
        <v>850.56</v>
      </c>
      <c r="AE4430">
        <v>42.53</v>
      </c>
      <c r="AF4430" t="s">
        <v>11253</v>
      </c>
      <c r="AG4430" t="s">
        <v>11309</v>
      </c>
      <c r="AH4430">
        <v>1378</v>
      </c>
      <c r="AI4430">
        <v>4429</v>
      </c>
      <c r="AJ4430" t="s">
        <v>11302</v>
      </c>
      <c r="AK4430" t="s">
        <v>12029</v>
      </c>
      <c r="AL4430" t="s">
        <v>12031</v>
      </c>
      <c r="AM4430" t="s">
        <v>11295</v>
      </c>
      <c r="AN4430">
        <v>-1</v>
      </c>
      <c r="AO4430" s="10" t="s">
        <v>12039</v>
      </c>
      <c r="AP4430" t="str" cm="1">
        <f t="array" ref="AP4430">_xlfn.IFS(
  Table1[[#This Row],[Age]]&lt;=25, "18-25",
  Table1[[#This Row],[Age]]&lt;=35, "26-35",
  Table1[[#This Row],[Age]]&lt;=45, "36-45",
  Table1[[#This Row],[Age]]&lt;=60, "46-60",
  TRUE, "60+")</f>
        <v>60+</v>
      </c>
    </row>
    <row r="4431" spans="1:42" x14ac:dyDescent="0.3">
      <c r="A4431">
        <v>4430</v>
      </c>
      <c r="B4431" t="s">
        <v>38</v>
      </c>
      <c r="C4431" t="s">
        <v>39</v>
      </c>
      <c r="D4431">
        <v>47</v>
      </c>
      <c r="E4431" t="s">
        <v>105</v>
      </c>
      <c r="F4431" t="s">
        <v>4537</v>
      </c>
      <c r="G4431" t="s">
        <v>5146</v>
      </c>
      <c r="H4431">
        <v>19458799283</v>
      </c>
      <c r="I4431" t="s">
        <v>5440</v>
      </c>
      <c r="J4431" t="s">
        <v>7291</v>
      </c>
      <c r="K4431">
        <v>4954.0600000000004</v>
      </c>
      <c r="L4431" s="12" t="s">
        <v>9462</v>
      </c>
      <c r="M4431" s="10" t="s">
        <v>11074</v>
      </c>
      <c r="N4431">
        <v>4430</v>
      </c>
      <c r="O4431">
        <v>45240</v>
      </c>
      <c r="P4431" t="s">
        <v>11404</v>
      </c>
      <c r="Q4431" s="16">
        <v>668.49</v>
      </c>
      <c r="R4431">
        <v>5622.55</v>
      </c>
      <c r="S4431">
        <v>36</v>
      </c>
      <c r="T4431">
        <v>4430</v>
      </c>
      <c r="U4431">
        <v>10069.84</v>
      </c>
      <c r="V4431" t="s">
        <v>11411</v>
      </c>
      <c r="W4431">
        <v>3.91</v>
      </c>
      <c r="X4431">
        <v>60</v>
      </c>
      <c r="Y4431" t="s">
        <v>11937</v>
      </c>
      <c r="Z4431" t="s">
        <v>12010</v>
      </c>
      <c r="AA4431">
        <v>4430</v>
      </c>
      <c r="AB4431" t="s">
        <v>12015</v>
      </c>
      <c r="AC4431">
        <v>2186.8000000000002</v>
      </c>
      <c r="AD4431">
        <v>2394.79</v>
      </c>
      <c r="AE4431">
        <v>119.74</v>
      </c>
      <c r="AF4431" t="s">
        <v>11212</v>
      </c>
      <c r="AG4431" t="s">
        <v>11085</v>
      </c>
      <c r="AH4431">
        <v>6022</v>
      </c>
      <c r="AI4431">
        <v>4430</v>
      </c>
      <c r="AJ4431" t="s">
        <v>11211</v>
      </c>
      <c r="AK4431" t="s">
        <v>12029</v>
      </c>
      <c r="AL4431" t="s">
        <v>12032</v>
      </c>
      <c r="AM4431" t="s">
        <v>11158</v>
      </c>
      <c r="AN4431">
        <v>1</v>
      </c>
      <c r="AO4431" s="10" t="s">
        <v>12040</v>
      </c>
      <c r="AP4431" t="str" cm="1">
        <f t="array" ref="AP4431">_xlfn.IFS(
  Table1[[#This Row],[Age]]&lt;=25, "18-25",
  Table1[[#This Row],[Age]]&lt;=35, "26-35",
  Table1[[#This Row],[Age]]&lt;=45, "36-45",
  Table1[[#This Row],[Age]]&lt;=60, "46-60",
  TRUE, "60+")</f>
        <v>46-60</v>
      </c>
    </row>
    <row r="4432" spans="1:42" x14ac:dyDescent="0.3">
      <c r="A4432">
        <v>4431</v>
      </c>
      <c r="B4432" t="s">
        <v>23</v>
      </c>
      <c r="C4432" t="s">
        <v>99</v>
      </c>
      <c r="D4432">
        <v>27</v>
      </c>
      <c r="E4432" t="s">
        <v>106</v>
      </c>
      <c r="F4432" t="s">
        <v>4538</v>
      </c>
      <c r="G4432" t="s">
        <v>5113</v>
      </c>
      <c r="H4432">
        <v>19458799284</v>
      </c>
      <c r="I4432" t="s">
        <v>5931</v>
      </c>
      <c r="J4432" t="s">
        <v>7291</v>
      </c>
      <c r="K4432">
        <v>8107.59</v>
      </c>
      <c r="L4432" s="12" t="s">
        <v>7748</v>
      </c>
      <c r="M4432" s="10" t="s">
        <v>11124</v>
      </c>
      <c r="N4432">
        <v>4431</v>
      </c>
      <c r="O4432">
        <v>45229</v>
      </c>
      <c r="P4432" t="s">
        <v>11403</v>
      </c>
      <c r="Q4432" s="16">
        <v>3615.57</v>
      </c>
      <c r="R4432">
        <v>11723.16</v>
      </c>
      <c r="S4432">
        <v>48</v>
      </c>
      <c r="T4432">
        <v>4431</v>
      </c>
      <c r="U4432">
        <v>37173.760000000002</v>
      </c>
      <c r="V4432" t="s">
        <v>11412</v>
      </c>
      <c r="W4432">
        <v>9.09</v>
      </c>
      <c r="X4432">
        <v>60</v>
      </c>
      <c r="Y4432" t="s">
        <v>9001</v>
      </c>
      <c r="Z4432" t="s">
        <v>12011</v>
      </c>
      <c r="AA4432">
        <v>4431</v>
      </c>
      <c r="AB4432" t="s">
        <v>12017</v>
      </c>
      <c r="AC4432">
        <v>7724.52</v>
      </c>
      <c r="AD4432">
        <v>3177.27</v>
      </c>
      <c r="AE4432">
        <v>158.86000000000001</v>
      </c>
      <c r="AF4432" t="s">
        <v>11040</v>
      </c>
      <c r="AG4432" t="s">
        <v>11356</v>
      </c>
      <c r="AH4432">
        <v>236</v>
      </c>
      <c r="AI4432">
        <v>4431</v>
      </c>
      <c r="AJ4432" t="s">
        <v>11107</v>
      </c>
      <c r="AK4432" t="s">
        <v>12028</v>
      </c>
      <c r="AL4432" t="s">
        <v>12031</v>
      </c>
      <c r="AM4432" t="s">
        <v>11368</v>
      </c>
      <c r="AN4432">
        <v>1</v>
      </c>
      <c r="AO4432" s="10" t="s">
        <v>12044</v>
      </c>
      <c r="AP4432" t="str" cm="1">
        <f t="array" ref="AP4432">_xlfn.IFS(
  Table1[[#This Row],[Age]]&lt;=25, "18-25",
  Table1[[#This Row],[Age]]&lt;=35, "26-35",
  Table1[[#This Row],[Age]]&lt;=45, "36-45",
  Table1[[#This Row],[Age]]&lt;=60, "46-60",
  TRUE, "60+")</f>
        <v>26-35</v>
      </c>
    </row>
    <row r="4433" spans="1:42" x14ac:dyDescent="0.3">
      <c r="A4433">
        <v>4432</v>
      </c>
      <c r="B4433" t="s">
        <v>2</v>
      </c>
      <c r="C4433" t="s">
        <v>39</v>
      </c>
      <c r="D4433">
        <v>27</v>
      </c>
      <c r="E4433" t="s">
        <v>106</v>
      </c>
      <c r="F4433" t="s">
        <v>4539</v>
      </c>
      <c r="G4433" t="s">
        <v>5124</v>
      </c>
      <c r="H4433">
        <v>19458799285</v>
      </c>
      <c r="I4433" t="s">
        <v>5329</v>
      </c>
      <c r="J4433" t="s">
        <v>7292</v>
      </c>
      <c r="K4433">
        <v>3827.77</v>
      </c>
      <c r="L4433" s="12" t="s">
        <v>9554</v>
      </c>
      <c r="M4433" s="10" t="s">
        <v>11224</v>
      </c>
      <c r="N4433">
        <v>4432</v>
      </c>
      <c r="O4433">
        <v>45274</v>
      </c>
      <c r="P4433" t="s">
        <v>11404</v>
      </c>
      <c r="Q4433" s="16">
        <v>1554.85</v>
      </c>
      <c r="R4433">
        <v>2272.92</v>
      </c>
      <c r="S4433">
        <v>84</v>
      </c>
      <c r="T4433">
        <v>4432</v>
      </c>
      <c r="U4433">
        <v>14273.37</v>
      </c>
      <c r="V4433" t="s">
        <v>11413</v>
      </c>
      <c r="W4433">
        <v>2.1</v>
      </c>
      <c r="X4433">
        <v>60</v>
      </c>
      <c r="Y4433" t="s">
        <v>11700</v>
      </c>
      <c r="Z4433" t="s">
        <v>12012</v>
      </c>
      <c r="AA4433">
        <v>4432</v>
      </c>
      <c r="AB4433" t="s">
        <v>12017</v>
      </c>
      <c r="AC4433">
        <v>7680.31</v>
      </c>
      <c r="AD4433">
        <v>3042.53</v>
      </c>
      <c r="AE4433">
        <v>152.13</v>
      </c>
      <c r="AF4433" t="s">
        <v>11116</v>
      </c>
      <c r="AG4433" t="s">
        <v>11273</v>
      </c>
      <c r="AH4433">
        <v>327</v>
      </c>
      <c r="AI4433">
        <v>4432</v>
      </c>
      <c r="AJ4433" t="s">
        <v>11183</v>
      </c>
      <c r="AK4433" t="s">
        <v>12028</v>
      </c>
      <c r="AL4433" t="s">
        <v>12032</v>
      </c>
      <c r="AM4433" t="s">
        <v>11167</v>
      </c>
      <c r="AN4433">
        <v>1</v>
      </c>
      <c r="AO4433" s="10" t="s">
        <v>12036</v>
      </c>
      <c r="AP4433" t="str" cm="1">
        <f t="array" ref="AP4433">_xlfn.IFS(
  Table1[[#This Row],[Age]]&lt;=25, "18-25",
  Table1[[#This Row],[Age]]&lt;=35, "26-35",
  Table1[[#This Row],[Age]]&lt;=45, "36-45",
  Table1[[#This Row],[Age]]&lt;=60, "46-60",
  TRUE, "60+")</f>
        <v>26-35</v>
      </c>
    </row>
    <row r="4434" spans="1:42" x14ac:dyDescent="0.3">
      <c r="A4434">
        <v>4433</v>
      </c>
      <c r="B4434" t="s">
        <v>24</v>
      </c>
      <c r="C4434" t="s">
        <v>55</v>
      </c>
      <c r="D4434">
        <v>45</v>
      </c>
      <c r="E4434" t="s">
        <v>105</v>
      </c>
      <c r="F4434" t="s">
        <v>4540</v>
      </c>
      <c r="G4434" t="s">
        <v>5134</v>
      </c>
      <c r="H4434">
        <v>19458799286</v>
      </c>
      <c r="I4434" t="s">
        <v>5332</v>
      </c>
      <c r="J4434" t="s">
        <v>7292</v>
      </c>
      <c r="K4434">
        <v>1880.97</v>
      </c>
      <c r="L4434" s="12" t="s">
        <v>7399</v>
      </c>
      <c r="M4434" s="10" t="s">
        <v>11320</v>
      </c>
      <c r="N4434">
        <v>4433</v>
      </c>
      <c r="O4434">
        <v>45203</v>
      </c>
      <c r="P4434" t="s">
        <v>11402</v>
      </c>
      <c r="Q4434" s="16">
        <v>4958.51</v>
      </c>
      <c r="R4434">
        <v>6839.48</v>
      </c>
      <c r="S4434">
        <v>13</v>
      </c>
      <c r="T4434">
        <v>4433</v>
      </c>
      <c r="U4434">
        <v>38717.15</v>
      </c>
      <c r="V4434" t="s">
        <v>11411</v>
      </c>
      <c r="W4434">
        <v>2.27</v>
      </c>
      <c r="X4434">
        <v>12</v>
      </c>
      <c r="Y4434" t="s">
        <v>11560</v>
      </c>
      <c r="Z4434" t="s">
        <v>12011</v>
      </c>
      <c r="AA4434">
        <v>4433</v>
      </c>
      <c r="AB4434" t="s">
        <v>12015</v>
      </c>
      <c r="AC4434">
        <v>7576.06</v>
      </c>
      <c r="AD4434">
        <v>96.03</v>
      </c>
      <c r="AE4434">
        <v>4.8</v>
      </c>
      <c r="AF4434" t="s">
        <v>11056</v>
      </c>
      <c r="AG4434" t="s">
        <v>11121</v>
      </c>
      <c r="AH4434">
        <v>4215</v>
      </c>
      <c r="AI4434">
        <v>4433</v>
      </c>
      <c r="AJ4434" t="s">
        <v>11190</v>
      </c>
      <c r="AK4434" t="s">
        <v>12027</v>
      </c>
      <c r="AL4434" t="s">
        <v>12032</v>
      </c>
      <c r="AM4434" t="s">
        <v>11208</v>
      </c>
      <c r="AN4434">
        <v>1</v>
      </c>
      <c r="AO4434" s="10" t="s">
        <v>12044</v>
      </c>
      <c r="AP4434" t="str" cm="1">
        <f t="array" ref="AP4434">_xlfn.IFS(
  Table1[[#This Row],[Age]]&lt;=25, "18-25",
  Table1[[#This Row],[Age]]&lt;=35, "26-35",
  Table1[[#This Row],[Age]]&lt;=45, "36-45",
  Table1[[#This Row],[Age]]&lt;=60, "46-60",
  TRUE, "60+")</f>
        <v>36-45</v>
      </c>
    </row>
    <row r="4435" spans="1:42" x14ac:dyDescent="0.3">
      <c r="A4435">
        <v>4434</v>
      </c>
      <c r="B4435" t="s">
        <v>36</v>
      </c>
      <c r="C4435" t="s">
        <v>94</v>
      </c>
      <c r="D4435">
        <v>21</v>
      </c>
      <c r="E4435" t="s">
        <v>105</v>
      </c>
      <c r="F4435" t="s">
        <v>4541</v>
      </c>
      <c r="G4435" t="s">
        <v>5146</v>
      </c>
      <c r="H4435">
        <v>19458799287</v>
      </c>
      <c r="I4435" t="s">
        <v>7196</v>
      </c>
      <c r="J4435" t="s">
        <v>7292</v>
      </c>
      <c r="K4435">
        <v>4702.87</v>
      </c>
      <c r="L4435" s="12" t="s">
        <v>10702</v>
      </c>
      <c r="M4435" s="10" t="s">
        <v>11269</v>
      </c>
      <c r="N4435">
        <v>4434</v>
      </c>
      <c r="O4435">
        <v>45085</v>
      </c>
      <c r="P4435" t="s">
        <v>11403</v>
      </c>
      <c r="Q4435" s="16">
        <v>1569.3</v>
      </c>
      <c r="R4435">
        <v>3133.57</v>
      </c>
      <c r="S4435">
        <v>2</v>
      </c>
      <c r="T4435">
        <v>4434</v>
      </c>
      <c r="U4435">
        <v>13853.75</v>
      </c>
      <c r="V4435" t="s">
        <v>11413</v>
      </c>
      <c r="W4435">
        <v>1.1299999999999999</v>
      </c>
      <c r="X4435">
        <v>60</v>
      </c>
      <c r="Y4435" t="s">
        <v>10791</v>
      </c>
      <c r="Z4435" t="s">
        <v>12011</v>
      </c>
      <c r="AA4435">
        <v>4434</v>
      </c>
      <c r="AB4435" t="s">
        <v>12015</v>
      </c>
      <c r="AC4435">
        <v>3888.87</v>
      </c>
      <c r="AD4435">
        <v>2942.69</v>
      </c>
      <c r="AE4435">
        <v>147.13</v>
      </c>
      <c r="AF4435" t="s">
        <v>11363</v>
      </c>
      <c r="AG4435" t="s">
        <v>11272</v>
      </c>
      <c r="AH4435">
        <v>4826</v>
      </c>
      <c r="AI4435">
        <v>4434</v>
      </c>
      <c r="AJ4435" t="s">
        <v>11182</v>
      </c>
      <c r="AK4435" t="s">
        <v>12028</v>
      </c>
      <c r="AL4435" t="s">
        <v>12032</v>
      </c>
      <c r="AM4435" t="s">
        <v>11376</v>
      </c>
      <c r="AN4435">
        <v>1</v>
      </c>
      <c r="AO4435" s="10" t="s">
        <v>12043</v>
      </c>
      <c r="AP4435" t="str" cm="1">
        <f t="array" ref="AP4435">_xlfn.IFS(
  Table1[[#This Row],[Age]]&lt;=25, "18-25",
  Table1[[#This Row],[Age]]&lt;=35, "26-35",
  Table1[[#This Row],[Age]]&lt;=45, "36-45",
  Table1[[#This Row],[Age]]&lt;=60, "46-60",
  TRUE, "60+")</f>
        <v>18-25</v>
      </c>
    </row>
    <row r="4436" spans="1:42" x14ac:dyDescent="0.3">
      <c r="A4436">
        <v>4435</v>
      </c>
      <c r="B4436" t="s">
        <v>34</v>
      </c>
      <c r="C4436" t="s">
        <v>99</v>
      </c>
      <c r="D4436">
        <v>31</v>
      </c>
      <c r="E4436" t="s">
        <v>105</v>
      </c>
      <c r="F4436" t="s">
        <v>4542</v>
      </c>
      <c r="G4436" t="s">
        <v>5147</v>
      </c>
      <c r="H4436">
        <v>19458799288</v>
      </c>
      <c r="I4436" t="s">
        <v>6788</v>
      </c>
      <c r="J4436" t="s">
        <v>7292</v>
      </c>
      <c r="K4436">
        <v>4817.3</v>
      </c>
      <c r="L4436" s="12" t="s">
        <v>10072</v>
      </c>
      <c r="M4436" s="10" t="s">
        <v>11108</v>
      </c>
      <c r="N4436">
        <v>4435</v>
      </c>
      <c r="O4436">
        <v>45081</v>
      </c>
      <c r="P4436" t="s">
        <v>11404</v>
      </c>
      <c r="Q4436" s="16">
        <v>1685.08</v>
      </c>
      <c r="R4436">
        <v>6502.38</v>
      </c>
      <c r="S4436">
        <v>27</v>
      </c>
      <c r="T4436">
        <v>4435</v>
      </c>
      <c r="U4436">
        <v>28307.119999999999</v>
      </c>
      <c r="V4436" t="s">
        <v>11412</v>
      </c>
      <c r="W4436">
        <v>1.65</v>
      </c>
      <c r="X4436">
        <v>48</v>
      </c>
      <c r="Y4436" t="s">
        <v>11693</v>
      </c>
      <c r="Z4436" t="s">
        <v>12011</v>
      </c>
      <c r="AA4436">
        <v>4435</v>
      </c>
      <c r="AB4436" t="s">
        <v>12016</v>
      </c>
      <c r="AC4436">
        <v>5480.17</v>
      </c>
      <c r="AD4436">
        <v>4551.0200000000004</v>
      </c>
      <c r="AE4436">
        <v>227.55</v>
      </c>
      <c r="AF4436" t="s">
        <v>11391</v>
      </c>
      <c r="AG4436" t="s">
        <v>11266</v>
      </c>
      <c r="AH4436">
        <v>6618</v>
      </c>
      <c r="AI4436">
        <v>4435</v>
      </c>
      <c r="AJ4436" t="s">
        <v>11084</v>
      </c>
      <c r="AK4436" t="s">
        <v>12028</v>
      </c>
      <c r="AL4436" t="s">
        <v>12032</v>
      </c>
      <c r="AM4436" t="s">
        <v>11333</v>
      </c>
      <c r="AN4436">
        <v>1</v>
      </c>
      <c r="AO4436" s="10" t="s">
        <v>12043</v>
      </c>
      <c r="AP4436" t="str" cm="1">
        <f t="array" ref="AP4436">_xlfn.IFS(
  Table1[[#This Row],[Age]]&lt;=25, "18-25",
  Table1[[#This Row],[Age]]&lt;=35, "26-35",
  Table1[[#This Row],[Age]]&lt;=45, "36-45",
  Table1[[#This Row],[Age]]&lt;=60, "46-60",
  TRUE, "60+")</f>
        <v>26-35</v>
      </c>
    </row>
    <row r="4437" spans="1:42" x14ac:dyDescent="0.3">
      <c r="A4437">
        <v>4436</v>
      </c>
      <c r="B4437" t="s">
        <v>39</v>
      </c>
      <c r="C4437" t="s">
        <v>87</v>
      </c>
      <c r="D4437">
        <v>29</v>
      </c>
      <c r="E4437" t="s">
        <v>105</v>
      </c>
      <c r="F4437" t="s">
        <v>4543</v>
      </c>
      <c r="G4437" t="s">
        <v>5121</v>
      </c>
      <c r="H4437">
        <v>19458799289</v>
      </c>
      <c r="I4437" t="s">
        <v>6320</v>
      </c>
      <c r="J4437" t="s">
        <v>7291</v>
      </c>
      <c r="K4437">
        <v>260.43</v>
      </c>
      <c r="L4437" s="12" t="s">
        <v>10703</v>
      </c>
      <c r="M4437" s="10" t="s">
        <v>11069</v>
      </c>
      <c r="N4437">
        <v>4436</v>
      </c>
      <c r="O4437">
        <v>44998</v>
      </c>
      <c r="P4437" t="s">
        <v>11402</v>
      </c>
      <c r="Q4437" s="16">
        <v>2103.16</v>
      </c>
      <c r="R4437">
        <v>2363.59</v>
      </c>
      <c r="S4437">
        <v>7</v>
      </c>
      <c r="T4437">
        <v>4436</v>
      </c>
      <c r="U4437">
        <v>44496.18</v>
      </c>
      <c r="V4437" t="s">
        <v>11413</v>
      </c>
      <c r="W4437">
        <v>8.7200000000000006</v>
      </c>
      <c r="X4437">
        <v>24</v>
      </c>
      <c r="Y4437" t="s">
        <v>7566</v>
      </c>
      <c r="Z4437" t="s">
        <v>12011</v>
      </c>
      <c r="AA4437">
        <v>4436</v>
      </c>
      <c r="AB4437" t="s">
        <v>12016</v>
      </c>
      <c r="AC4437">
        <v>2565.04</v>
      </c>
      <c r="AD4437">
        <v>3156.92</v>
      </c>
      <c r="AE4437">
        <v>157.85</v>
      </c>
      <c r="AF4437" t="s">
        <v>11343</v>
      </c>
      <c r="AG4437" t="s">
        <v>11045</v>
      </c>
      <c r="AH4437">
        <v>9968</v>
      </c>
      <c r="AI4437">
        <v>4436</v>
      </c>
      <c r="AJ4437" t="s">
        <v>11358</v>
      </c>
      <c r="AK4437" t="s">
        <v>12027</v>
      </c>
      <c r="AL4437" t="s">
        <v>12031</v>
      </c>
      <c r="AM4437" t="s">
        <v>11193</v>
      </c>
      <c r="AN4437">
        <v>1</v>
      </c>
      <c r="AO4437" s="10" t="s">
        <v>12047</v>
      </c>
      <c r="AP4437" t="str" cm="1">
        <f t="array" ref="AP4437">_xlfn.IFS(
  Table1[[#This Row],[Age]]&lt;=25, "18-25",
  Table1[[#This Row],[Age]]&lt;=35, "26-35",
  Table1[[#This Row],[Age]]&lt;=45, "36-45",
  Table1[[#This Row],[Age]]&lt;=60, "46-60",
  TRUE, "60+")</f>
        <v>26-35</v>
      </c>
    </row>
    <row r="4438" spans="1:42" x14ac:dyDescent="0.3">
      <c r="A4438">
        <v>4437</v>
      </c>
      <c r="B4438" t="s">
        <v>32</v>
      </c>
      <c r="C4438" t="s">
        <v>56</v>
      </c>
      <c r="D4438">
        <v>55</v>
      </c>
      <c r="E4438" t="s">
        <v>106</v>
      </c>
      <c r="F4438" t="s">
        <v>4544</v>
      </c>
      <c r="G4438" t="s">
        <v>5122</v>
      </c>
      <c r="H4438">
        <v>19458799290</v>
      </c>
      <c r="I4438" t="s">
        <v>5908</v>
      </c>
      <c r="J4438" t="s">
        <v>7292</v>
      </c>
      <c r="K4438">
        <v>306.8</v>
      </c>
      <c r="L4438" s="12" t="s">
        <v>10704</v>
      </c>
      <c r="M4438" s="10" t="s">
        <v>11092</v>
      </c>
      <c r="N4438">
        <v>4437</v>
      </c>
      <c r="O4438">
        <v>45063</v>
      </c>
      <c r="P4438" t="s">
        <v>11403</v>
      </c>
      <c r="Q4438" s="16">
        <v>4140</v>
      </c>
      <c r="R4438">
        <v>-3833.2</v>
      </c>
      <c r="S4438">
        <v>90</v>
      </c>
      <c r="T4438">
        <v>4437</v>
      </c>
      <c r="U4438">
        <v>11026.24</v>
      </c>
      <c r="V4438" t="s">
        <v>11413</v>
      </c>
      <c r="W4438">
        <v>8.14</v>
      </c>
      <c r="X4438">
        <v>36</v>
      </c>
      <c r="Y4438" t="s">
        <v>11918</v>
      </c>
      <c r="Z4438" t="s">
        <v>12012</v>
      </c>
      <c r="AA4438">
        <v>4437</v>
      </c>
      <c r="AB4438" t="s">
        <v>12017</v>
      </c>
      <c r="AC4438">
        <v>4941.75</v>
      </c>
      <c r="AD4438">
        <v>2842.19</v>
      </c>
      <c r="AE4438">
        <v>142.11000000000001</v>
      </c>
      <c r="AF4438" t="s">
        <v>11236</v>
      </c>
      <c r="AG4438" t="s">
        <v>11264</v>
      </c>
      <c r="AH4438">
        <v>3066</v>
      </c>
      <c r="AI4438">
        <v>4437</v>
      </c>
      <c r="AJ4438" t="s">
        <v>11238</v>
      </c>
      <c r="AK4438" t="s">
        <v>12029</v>
      </c>
      <c r="AL4438" t="s">
        <v>12032</v>
      </c>
      <c r="AM4438" t="s">
        <v>11234</v>
      </c>
      <c r="AN4438">
        <v>1</v>
      </c>
      <c r="AO4438" s="10" t="s">
        <v>12046</v>
      </c>
      <c r="AP4438" t="str" cm="1">
        <f t="array" ref="AP4438">_xlfn.IFS(
  Table1[[#This Row],[Age]]&lt;=25, "18-25",
  Table1[[#This Row],[Age]]&lt;=35, "26-35",
  Table1[[#This Row],[Age]]&lt;=45, "36-45",
  Table1[[#This Row],[Age]]&lt;=60, "46-60",
  TRUE, "60+")</f>
        <v>46-60</v>
      </c>
    </row>
    <row r="4439" spans="1:42" x14ac:dyDescent="0.3">
      <c r="A4439">
        <v>4438</v>
      </c>
      <c r="B4439" t="s">
        <v>45</v>
      </c>
      <c r="C4439" t="s">
        <v>84</v>
      </c>
      <c r="D4439">
        <v>64</v>
      </c>
      <c r="E4439" t="s">
        <v>104</v>
      </c>
      <c r="F4439" t="s">
        <v>4545</v>
      </c>
      <c r="G4439" t="s">
        <v>5128</v>
      </c>
      <c r="H4439">
        <v>19458799291</v>
      </c>
      <c r="I4439" t="s">
        <v>7197</v>
      </c>
      <c r="J4439" t="s">
        <v>7291</v>
      </c>
      <c r="K4439">
        <v>2848.62</v>
      </c>
      <c r="L4439" s="12" t="s">
        <v>10162</v>
      </c>
      <c r="M4439" s="10" t="s">
        <v>11264</v>
      </c>
      <c r="N4439">
        <v>4438</v>
      </c>
      <c r="O4439">
        <v>45065</v>
      </c>
      <c r="P4439" t="s">
        <v>11402</v>
      </c>
      <c r="Q4439" s="16">
        <v>2790.88</v>
      </c>
      <c r="R4439">
        <v>5639.5</v>
      </c>
      <c r="S4439">
        <v>94</v>
      </c>
      <c r="T4439">
        <v>4438</v>
      </c>
      <c r="U4439">
        <v>41214.03</v>
      </c>
      <c r="V4439" t="s">
        <v>11411</v>
      </c>
      <c r="W4439">
        <v>1.92</v>
      </c>
      <c r="X4439">
        <v>60</v>
      </c>
      <c r="Y4439" t="s">
        <v>11902</v>
      </c>
      <c r="Z4439" t="s">
        <v>12011</v>
      </c>
      <c r="AA4439">
        <v>4438</v>
      </c>
      <c r="AB4439" t="s">
        <v>12015</v>
      </c>
      <c r="AC4439">
        <v>9597.7800000000007</v>
      </c>
      <c r="AD4439">
        <v>3781.28</v>
      </c>
      <c r="AE4439">
        <v>189.06</v>
      </c>
      <c r="AF4439" t="s">
        <v>11339</v>
      </c>
      <c r="AG4439" t="s">
        <v>11346</v>
      </c>
      <c r="AH4439">
        <v>9093</v>
      </c>
      <c r="AI4439">
        <v>4438</v>
      </c>
      <c r="AJ4439" t="s">
        <v>11233</v>
      </c>
      <c r="AK4439" t="s">
        <v>12027</v>
      </c>
      <c r="AL4439" t="s">
        <v>12032</v>
      </c>
      <c r="AM4439" t="s">
        <v>11311</v>
      </c>
      <c r="AN4439">
        <v>1</v>
      </c>
      <c r="AO4439" s="10" t="s">
        <v>12046</v>
      </c>
      <c r="AP4439" t="str" cm="1">
        <f t="array" ref="AP4439">_xlfn.IFS(
  Table1[[#This Row],[Age]]&lt;=25, "18-25",
  Table1[[#This Row],[Age]]&lt;=35, "26-35",
  Table1[[#This Row],[Age]]&lt;=45, "36-45",
  Table1[[#This Row],[Age]]&lt;=60, "46-60",
  TRUE, "60+")</f>
        <v>60+</v>
      </c>
    </row>
    <row r="4440" spans="1:42" x14ac:dyDescent="0.3">
      <c r="A4440">
        <v>4439</v>
      </c>
      <c r="B4440" t="s">
        <v>3</v>
      </c>
      <c r="C4440" t="s">
        <v>65</v>
      </c>
      <c r="D4440">
        <v>54</v>
      </c>
      <c r="E4440" t="s">
        <v>106</v>
      </c>
      <c r="F4440" t="s">
        <v>4546</v>
      </c>
      <c r="G4440" t="s">
        <v>5112</v>
      </c>
      <c r="H4440">
        <v>19458799292</v>
      </c>
      <c r="I4440" t="s">
        <v>6171</v>
      </c>
      <c r="J4440" t="s">
        <v>7291</v>
      </c>
      <c r="K4440">
        <v>7438.09</v>
      </c>
      <c r="L4440" s="12" t="s">
        <v>10705</v>
      </c>
      <c r="M4440" s="10" t="s">
        <v>11218</v>
      </c>
      <c r="N4440">
        <v>4439</v>
      </c>
      <c r="O4440">
        <v>45076</v>
      </c>
      <c r="P4440" t="s">
        <v>11404</v>
      </c>
      <c r="Q4440" s="16">
        <v>4287.66</v>
      </c>
      <c r="R4440">
        <v>3150.43</v>
      </c>
      <c r="S4440">
        <v>19</v>
      </c>
      <c r="T4440">
        <v>4439</v>
      </c>
      <c r="U4440">
        <v>14006.05</v>
      </c>
      <c r="V4440" t="s">
        <v>11413</v>
      </c>
      <c r="W4440">
        <v>8.02</v>
      </c>
      <c r="X4440">
        <v>12</v>
      </c>
      <c r="Y4440" t="s">
        <v>11942</v>
      </c>
      <c r="Z4440" t="s">
        <v>12011</v>
      </c>
      <c r="AA4440">
        <v>4439</v>
      </c>
      <c r="AB4440" t="s">
        <v>12015</v>
      </c>
      <c r="AC4440">
        <v>3722.44</v>
      </c>
      <c r="AD4440">
        <v>2617.12</v>
      </c>
      <c r="AE4440">
        <v>130.86000000000001</v>
      </c>
      <c r="AF4440" t="s">
        <v>11035</v>
      </c>
      <c r="AG4440" t="s">
        <v>11319</v>
      </c>
      <c r="AH4440">
        <v>2177</v>
      </c>
      <c r="AI4440">
        <v>4439</v>
      </c>
      <c r="AJ4440" t="s">
        <v>11319</v>
      </c>
      <c r="AK4440" t="s">
        <v>12027</v>
      </c>
      <c r="AL4440" t="s">
        <v>12031</v>
      </c>
      <c r="AM4440" t="s">
        <v>11138</v>
      </c>
      <c r="AN4440">
        <v>1</v>
      </c>
      <c r="AO4440" s="10" t="s">
        <v>12046</v>
      </c>
      <c r="AP4440" t="str" cm="1">
        <f t="array" ref="AP4440">_xlfn.IFS(
  Table1[[#This Row],[Age]]&lt;=25, "18-25",
  Table1[[#This Row],[Age]]&lt;=35, "26-35",
  Table1[[#This Row],[Age]]&lt;=45, "36-45",
  Table1[[#This Row],[Age]]&lt;=60, "46-60",
  TRUE, "60+")</f>
        <v>46-60</v>
      </c>
    </row>
    <row r="4441" spans="1:42" x14ac:dyDescent="0.3">
      <c r="A4441">
        <v>4440</v>
      </c>
      <c r="B4441" t="s">
        <v>37</v>
      </c>
      <c r="C4441" t="s">
        <v>71</v>
      </c>
      <c r="D4441">
        <v>27</v>
      </c>
      <c r="E4441" t="s">
        <v>104</v>
      </c>
      <c r="F4441" t="s">
        <v>4547</v>
      </c>
      <c r="G4441" t="s">
        <v>5123</v>
      </c>
      <c r="H4441">
        <v>19458799293</v>
      </c>
      <c r="I4441" t="s">
        <v>6215</v>
      </c>
      <c r="J4441" t="s">
        <v>7292</v>
      </c>
      <c r="K4441">
        <v>3723.3</v>
      </c>
      <c r="L4441" s="12" t="s">
        <v>10097</v>
      </c>
      <c r="M4441" s="10" t="s">
        <v>11358</v>
      </c>
      <c r="N4441">
        <v>4440</v>
      </c>
      <c r="O4441">
        <v>45286</v>
      </c>
      <c r="P4441" t="s">
        <v>11404</v>
      </c>
      <c r="Q4441" s="16">
        <v>2141.7600000000002</v>
      </c>
      <c r="R4441">
        <v>1581.54</v>
      </c>
      <c r="S4441">
        <v>40</v>
      </c>
      <c r="T4441">
        <v>4440</v>
      </c>
      <c r="U4441">
        <v>33372.58</v>
      </c>
      <c r="V4441" t="s">
        <v>11413</v>
      </c>
      <c r="W4441">
        <v>6.77</v>
      </c>
      <c r="X4441">
        <v>12</v>
      </c>
      <c r="Y4441" t="s">
        <v>11891</v>
      </c>
      <c r="Z4441" t="s">
        <v>12010</v>
      </c>
      <c r="AA4441">
        <v>4440</v>
      </c>
      <c r="AB4441" t="s">
        <v>12017</v>
      </c>
      <c r="AC4441">
        <v>1440.37</v>
      </c>
      <c r="AD4441">
        <v>3712.8</v>
      </c>
      <c r="AE4441">
        <v>185.64</v>
      </c>
      <c r="AF4441" t="s">
        <v>11169</v>
      </c>
      <c r="AG4441" t="s">
        <v>11238</v>
      </c>
      <c r="AH4441">
        <v>2795</v>
      </c>
      <c r="AI4441">
        <v>4440</v>
      </c>
      <c r="AJ4441" t="s">
        <v>11380</v>
      </c>
      <c r="AK4441" t="s">
        <v>12029</v>
      </c>
      <c r="AL4441" t="s">
        <v>12031</v>
      </c>
      <c r="AM4441" t="s">
        <v>11041</v>
      </c>
      <c r="AN4441">
        <v>1</v>
      </c>
      <c r="AO4441" s="10" t="s">
        <v>12036</v>
      </c>
      <c r="AP4441" t="str" cm="1">
        <f t="array" ref="AP4441">_xlfn.IFS(
  Table1[[#This Row],[Age]]&lt;=25, "18-25",
  Table1[[#This Row],[Age]]&lt;=35, "26-35",
  Table1[[#This Row],[Age]]&lt;=45, "36-45",
  Table1[[#This Row],[Age]]&lt;=60, "46-60",
  TRUE, "60+")</f>
        <v>26-35</v>
      </c>
    </row>
    <row r="4442" spans="1:42" x14ac:dyDescent="0.3">
      <c r="A4442">
        <v>4441</v>
      </c>
      <c r="B4442" t="s">
        <v>24</v>
      </c>
      <c r="C4442" t="s">
        <v>86</v>
      </c>
      <c r="D4442">
        <v>58</v>
      </c>
      <c r="E4442" t="s">
        <v>105</v>
      </c>
      <c r="F4442" t="s">
        <v>4548</v>
      </c>
      <c r="G4442" t="s">
        <v>5135</v>
      </c>
      <c r="H4442">
        <v>19458799294</v>
      </c>
      <c r="I4442" t="s">
        <v>5920</v>
      </c>
      <c r="J4442" t="s">
        <v>7291</v>
      </c>
      <c r="K4442">
        <v>2190.92</v>
      </c>
      <c r="L4442" s="12" t="s">
        <v>8404</v>
      </c>
      <c r="M4442" s="10" t="s">
        <v>11350</v>
      </c>
      <c r="N4442">
        <v>4441</v>
      </c>
      <c r="O4442">
        <v>45272</v>
      </c>
      <c r="P4442" t="s">
        <v>11404</v>
      </c>
      <c r="Q4442" s="16">
        <v>3045.32</v>
      </c>
      <c r="R4442">
        <v>5236.24</v>
      </c>
      <c r="S4442">
        <v>21</v>
      </c>
      <c r="T4442">
        <v>4441</v>
      </c>
      <c r="U4442">
        <v>12941.93</v>
      </c>
      <c r="V4442" t="s">
        <v>11412</v>
      </c>
      <c r="W4442">
        <v>4.49</v>
      </c>
      <c r="X4442">
        <v>48</v>
      </c>
      <c r="Y4442" t="s">
        <v>11449</v>
      </c>
      <c r="Z4442" t="s">
        <v>12011</v>
      </c>
      <c r="AA4442">
        <v>4441</v>
      </c>
      <c r="AB4442" t="s">
        <v>12015</v>
      </c>
      <c r="AC4442">
        <v>3811.48</v>
      </c>
      <c r="AD4442">
        <v>868.7</v>
      </c>
      <c r="AE4442">
        <v>43.44</v>
      </c>
      <c r="AF4442" t="s">
        <v>11163</v>
      </c>
      <c r="AG4442" t="s">
        <v>11332</v>
      </c>
      <c r="AH4442">
        <v>5957</v>
      </c>
      <c r="AI4442">
        <v>4441</v>
      </c>
      <c r="AJ4442" t="s">
        <v>11385</v>
      </c>
      <c r="AK4442" t="s">
        <v>12027</v>
      </c>
      <c r="AL4442" t="s">
        <v>12032</v>
      </c>
      <c r="AM4442" t="s">
        <v>11368</v>
      </c>
      <c r="AN4442">
        <v>1</v>
      </c>
      <c r="AO4442" s="10" t="s">
        <v>12036</v>
      </c>
      <c r="AP4442" t="str" cm="1">
        <f t="array" ref="AP4442">_xlfn.IFS(
  Table1[[#This Row],[Age]]&lt;=25, "18-25",
  Table1[[#This Row],[Age]]&lt;=35, "26-35",
  Table1[[#This Row],[Age]]&lt;=45, "36-45",
  Table1[[#This Row],[Age]]&lt;=60, "46-60",
  TRUE, "60+")</f>
        <v>46-60</v>
      </c>
    </row>
    <row r="4443" spans="1:42" x14ac:dyDescent="0.3">
      <c r="A4443">
        <v>4442</v>
      </c>
      <c r="B4443" t="s">
        <v>32</v>
      </c>
      <c r="C4443" t="s">
        <v>54</v>
      </c>
      <c r="D4443">
        <v>44</v>
      </c>
      <c r="E4443" t="s">
        <v>104</v>
      </c>
      <c r="F4443" t="s">
        <v>4549</v>
      </c>
      <c r="G4443" t="s">
        <v>5123</v>
      </c>
      <c r="H4443">
        <v>19458799295</v>
      </c>
      <c r="I4443" t="s">
        <v>7198</v>
      </c>
      <c r="J4443" t="s">
        <v>7291</v>
      </c>
      <c r="K4443">
        <v>1218.45</v>
      </c>
      <c r="L4443" s="12" t="s">
        <v>10706</v>
      </c>
      <c r="M4443" s="10" t="s">
        <v>11059</v>
      </c>
      <c r="N4443">
        <v>4442</v>
      </c>
      <c r="O4443">
        <v>44976</v>
      </c>
      <c r="P4443" t="s">
        <v>11404</v>
      </c>
      <c r="Q4443" s="16">
        <v>33.049999999999997</v>
      </c>
      <c r="R4443">
        <v>1251.5</v>
      </c>
      <c r="S4443">
        <v>58</v>
      </c>
      <c r="T4443">
        <v>4442</v>
      </c>
      <c r="U4443">
        <v>6613.9</v>
      </c>
      <c r="V4443" t="s">
        <v>11413</v>
      </c>
      <c r="W4443">
        <v>1.76</v>
      </c>
      <c r="X4443">
        <v>36</v>
      </c>
      <c r="Y4443" t="s">
        <v>11599</v>
      </c>
      <c r="Z4443" t="s">
        <v>12011</v>
      </c>
      <c r="AA4443">
        <v>4442</v>
      </c>
      <c r="AB4443" t="s">
        <v>12015</v>
      </c>
      <c r="AC4443">
        <v>8516.0499999999993</v>
      </c>
      <c r="AD4443">
        <v>4600.91</v>
      </c>
      <c r="AE4443">
        <v>230.05</v>
      </c>
      <c r="AF4443" t="s">
        <v>11105</v>
      </c>
      <c r="AG4443" t="s">
        <v>11190</v>
      </c>
      <c r="AH4443">
        <v>354</v>
      </c>
      <c r="AI4443">
        <v>4442</v>
      </c>
      <c r="AJ4443" t="s">
        <v>11268</v>
      </c>
      <c r="AK4443" t="s">
        <v>12028</v>
      </c>
      <c r="AL4443" t="s">
        <v>12032</v>
      </c>
      <c r="AM4443" t="s">
        <v>11364</v>
      </c>
      <c r="AN4443">
        <v>1</v>
      </c>
      <c r="AO4443" s="10" t="s">
        <v>12045</v>
      </c>
      <c r="AP4443" t="str" cm="1">
        <f t="array" ref="AP4443">_xlfn.IFS(
  Table1[[#This Row],[Age]]&lt;=25, "18-25",
  Table1[[#This Row],[Age]]&lt;=35, "26-35",
  Table1[[#This Row],[Age]]&lt;=45, "36-45",
  Table1[[#This Row],[Age]]&lt;=60, "46-60",
  TRUE, "60+")</f>
        <v>36-45</v>
      </c>
    </row>
    <row r="4444" spans="1:42" x14ac:dyDescent="0.3">
      <c r="A4444">
        <v>4443</v>
      </c>
      <c r="B4444" t="s">
        <v>33</v>
      </c>
      <c r="C4444" t="s">
        <v>66</v>
      </c>
      <c r="D4444">
        <v>59</v>
      </c>
      <c r="E4444" t="s">
        <v>106</v>
      </c>
      <c r="F4444" t="s">
        <v>4550</v>
      </c>
      <c r="G4444" t="s">
        <v>5118</v>
      </c>
      <c r="H4444">
        <v>19458799296</v>
      </c>
      <c r="I4444" t="s">
        <v>7199</v>
      </c>
      <c r="J4444" t="s">
        <v>7291</v>
      </c>
      <c r="K4444">
        <v>2877.17</v>
      </c>
      <c r="L4444" s="12" t="s">
        <v>10707</v>
      </c>
      <c r="M4444" s="10" t="s">
        <v>11142</v>
      </c>
      <c r="N4444">
        <v>4443</v>
      </c>
      <c r="O4444">
        <v>45027</v>
      </c>
      <c r="P4444" t="s">
        <v>11403</v>
      </c>
      <c r="Q4444" s="16">
        <v>2881.98</v>
      </c>
      <c r="R4444">
        <v>-4.8099999999999996</v>
      </c>
      <c r="S4444">
        <v>26</v>
      </c>
      <c r="T4444">
        <v>4443</v>
      </c>
      <c r="U4444">
        <v>33537.14</v>
      </c>
      <c r="V4444" t="s">
        <v>11411</v>
      </c>
      <c r="W4444">
        <v>6.42</v>
      </c>
      <c r="X4444">
        <v>36</v>
      </c>
      <c r="Y4444" t="s">
        <v>11718</v>
      </c>
      <c r="Z4444" t="s">
        <v>12012</v>
      </c>
      <c r="AA4444">
        <v>4443</v>
      </c>
      <c r="AB4444" t="s">
        <v>12015</v>
      </c>
      <c r="AC4444">
        <v>9161.27</v>
      </c>
      <c r="AD4444">
        <v>2174.88</v>
      </c>
      <c r="AE4444">
        <v>108.74</v>
      </c>
      <c r="AF4444" t="s">
        <v>11134</v>
      </c>
      <c r="AG4444" t="s">
        <v>11247</v>
      </c>
      <c r="AH4444">
        <v>8969</v>
      </c>
      <c r="AI4444">
        <v>4443</v>
      </c>
      <c r="AJ4444" t="s">
        <v>11263</v>
      </c>
      <c r="AK4444" t="s">
        <v>12029</v>
      </c>
      <c r="AL4444" t="s">
        <v>12032</v>
      </c>
      <c r="AM4444" t="s">
        <v>11293</v>
      </c>
      <c r="AN4444">
        <v>1</v>
      </c>
      <c r="AO4444" s="10" t="s">
        <v>12037</v>
      </c>
      <c r="AP4444" t="str" cm="1">
        <f t="array" ref="AP4444">_xlfn.IFS(
  Table1[[#This Row],[Age]]&lt;=25, "18-25",
  Table1[[#This Row],[Age]]&lt;=35, "26-35",
  Table1[[#This Row],[Age]]&lt;=45, "36-45",
  Table1[[#This Row],[Age]]&lt;=60, "46-60",
  TRUE, "60+")</f>
        <v>46-60</v>
      </c>
    </row>
    <row r="4445" spans="1:42" x14ac:dyDescent="0.3">
      <c r="A4445">
        <v>4444</v>
      </c>
      <c r="B4445" t="s">
        <v>47</v>
      </c>
      <c r="C4445" t="s">
        <v>92</v>
      </c>
      <c r="D4445">
        <v>29</v>
      </c>
      <c r="E4445" t="s">
        <v>106</v>
      </c>
      <c r="F4445" t="s">
        <v>4551</v>
      </c>
      <c r="G4445" t="s">
        <v>5127</v>
      </c>
      <c r="H4445">
        <v>19458799297</v>
      </c>
      <c r="I4445" t="s">
        <v>7200</v>
      </c>
      <c r="J4445" t="s">
        <v>7292</v>
      </c>
      <c r="K4445">
        <v>4866.25</v>
      </c>
      <c r="L4445" s="12" t="s">
        <v>9316</v>
      </c>
      <c r="M4445" s="10" t="s">
        <v>11327</v>
      </c>
      <c r="N4445">
        <v>4444</v>
      </c>
      <c r="O4445">
        <v>45094</v>
      </c>
      <c r="P4445" t="s">
        <v>11403</v>
      </c>
      <c r="Q4445" s="16">
        <v>411.81</v>
      </c>
      <c r="R4445">
        <v>4454.4399999999996</v>
      </c>
      <c r="S4445">
        <v>74</v>
      </c>
      <c r="T4445">
        <v>4444</v>
      </c>
      <c r="U4445">
        <v>30149.52</v>
      </c>
      <c r="V4445" t="s">
        <v>11412</v>
      </c>
      <c r="W4445">
        <v>8.56</v>
      </c>
      <c r="X4445">
        <v>12</v>
      </c>
      <c r="Y4445" t="s">
        <v>10072</v>
      </c>
      <c r="Z4445" t="s">
        <v>12011</v>
      </c>
      <c r="AA4445">
        <v>4444</v>
      </c>
      <c r="AB4445" t="s">
        <v>12017</v>
      </c>
      <c r="AC4445">
        <v>1085.8699999999999</v>
      </c>
      <c r="AD4445">
        <v>1912.99</v>
      </c>
      <c r="AE4445">
        <v>95.65</v>
      </c>
      <c r="AF4445" t="s">
        <v>11378</v>
      </c>
      <c r="AG4445" t="s">
        <v>11048</v>
      </c>
      <c r="AH4445">
        <v>5801</v>
      </c>
      <c r="AI4445">
        <v>4444</v>
      </c>
      <c r="AJ4445" t="s">
        <v>11192</v>
      </c>
      <c r="AK4445" t="s">
        <v>12027</v>
      </c>
      <c r="AL4445" t="s">
        <v>12032</v>
      </c>
      <c r="AM4445" t="s">
        <v>11311</v>
      </c>
      <c r="AN4445">
        <v>1</v>
      </c>
      <c r="AO4445" s="10" t="s">
        <v>12043</v>
      </c>
      <c r="AP4445" t="str" cm="1">
        <f t="array" ref="AP4445">_xlfn.IFS(
  Table1[[#This Row],[Age]]&lt;=25, "18-25",
  Table1[[#This Row],[Age]]&lt;=35, "26-35",
  Table1[[#This Row],[Age]]&lt;=45, "36-45",
  Table1[[#This Row],[Age]]&lt;=60, "46-60",
  TRUE, "60+")</f>
        <v>26-35</v>
      </c>
    </row>
    <row r="4446" spans="1:42" x14ac:dyDescent="0.3">
      <c r="A4446">
        <v>4445</v>
      </c>
      <c r="B4446" t="s">
        <v>35</v>
      </c>
      <c r="C4446" t="s">
        <v>59</v>
      </c>
      <c r="D4446">
        <v>39</v>
      </c>
      <c r="E4446" t="s">
        <v>106</v>
      </c>
      <c r="F4446" t="s">
        <v>4552</v>
      </c>
      <c r="G4446" t="s">
        <v>5114</v>
      </c>
      <c r="H4446">
        <v>19458799298</v>
      </c>
      <c r="I4446" t="s">
        <v>6380</v>
      </c>
      <c r="J4446" t="s">
        <v>7291</v>
      </c>
      <c r="K4446">
        <v>1024.46</v>
      </c>
      <c r="L4446" s="12" t="s">
        <v>10708</v>
      </c>
      <c r="M4446" s="10" t="s">
        <v>11390</v>
      </c>
      <c r="N4446">
        <v>4445</v>
      </c>
      <c r="O4446">
        <v>44992</v>
      </c>
      <c r="P4446" t="s">
        <v>11403</v>
      </c>
      <c r="Q4446" s="16">
        <v>973.14</v>
      </c>
      <c r="R4446">
        <v>51.32</v>
      </c>
      <c r="S4446">
        <v>36</v>
      </c>
      <c r="T4446">
        <v>4445</v>
      </c>
      <c r="U4446">
        <v>20672.689999999999</v>
      </c>
      <c r="V4446" t="s">
        <v>11412</v>
      </c>
      <c r="W4446">
        <v>4.79</v>
      </c>
      <c r="X4446">
        <v>60</v>
      </c>
      <c r="Y4446" t="s">
        <v>8535</v>
      </c>
      <c r="Z4446" t="s">
        <v>12010</v>
      </c>
      <c r="AA4446">
        <v>4445</v>
      </c>
      <c r="AB4446" t="s">
        <v>12015</v>
      </c>
      <c r="AC4446">
        <v>5322.74</v>
      </c>
      <c r="AD4446">
        <v>3724.65</v>
      </c>
      <c r="AE4446">
        <v>186.23</v>
      </c>
      <c r="AF4446" t="s">
        <v>11154</v>
      </c>
      <c r="AG4446" t="s">
        <v>11299</v>
      </c>
      <c r="AH4446">
        <v>4846</v>
      </c>
      <c r="AI4446">
        <v>4445</v>
      </c>
      <c r="AJ4446" t="s">
        <v>11241</v>
      </c>
      <c r="AK4446" t="s">
        <v>12027</v>
      </c>
      <c r="AL4446" t="s">
        <v>12031</v>
      </c>
      <c r="AM4446" t="s">
        <v>11314</v>
      </c>
      <c r="AN4446">
        <v>1</v>
      </c>
      <c r="AO4446" s="10" t="s">
        <v>12047</v>
      </c>
      <c r="AP4446" t="str" cm="1">
        <f t="array" ref="AP4446">_xlfn.IFS(
  Table1[[#This Row],[Age]]&lt;=25, "18-25",
  Table1[[#This Row],[Age]]&lt;=35, "26-35",
  Table1[[#This Row],[Age]]&lt;=45, "36-45",
  Table1[[#This Row],[Age]]&lt;=60, "46-60",
  TRUE, "60+")</f>
        <v>36-45</v>
      </c>
    </row>
    <row r="4447" spans="1:42" x14ac:dyDescent="0.3">
      <c r="A4447">
        <v>4446</v>
      </c>
      <c r="B4447" t="s">
        <v>47</v>
      </c>
      <c r="C4447" t="s">
        <v>79</v>
      </c>
      <c r="D4447">
        <v>21</v>
      </c>
      <c r="E4447" t="s">
        <v>106</v>
      </c>
      <c r="F4447" t="s">
        <v>4553</v>
      </c>
      <c r="G4447" t="s">
        <v>5141</v>
      </c>
      <c r="H4447">
        <v>19458799299</v>
      </c>
      <c r="I4447" t="s">
        <v>5778</v>
      </c>
      <c r="J4447" t="s">
        <v>7291</v>
      </c>
      <c r="K4447">
        <v>247.85</v>
      </c>
      <c r="L4447" s="12" t="s">
        <v>10709</v>
      </c>
      <c r="M4447" s="10" t="s">
        <v>11372</v>
      </c>
      <c r="N4447">
        <v>4446</v>
      </c>
      <c r="O4447">
        <v>45168</v>
      </c>
      <c r="P4447" t="s">
        <v>11404</v>
      </c>
      <c r="Q4447" s="16">
        <v>4987.72</v>
      </c>
      <c r="R4447">
        <v>-4739.87</v>
      </c>
      <c r="S4447">
        <v>44</v>
      </c>
      <c r="T4447">
        <v>4446</v>
      </c>
      <c r="U4447">
        <v>2797.44</v>
      </c>
      <c r="V4447" t="s">
        <v>11413</v>
      </c>
      <c r="W4447">
        <v>4.82</v>
      </c>
      <c r="X4447">
        <v>48</v>
      </c>
      <c r="Y4447" t="s">
        <v>11576</v>
      </c>
      <c r="Z4447" t="s">
        <v>12010</v>
      </c>
      <c r="AA4447">
        <v>4446</v>
      </c>
      <c r="AB4447" t="s">
        <v>12016</v>
      </c>
      <c r="AC4447">
        <v>9533.0499999999993</v>
      </c>
      <c r="AD4447">
        <v>2933.82</v>
      </c>
      <c r="AE4447">
        <v>146.69</v>
      </c>
      <c r="AF4447" t="s">
        <v>11344</v>
      </c>
      <c r="AG4447" t="s">
        <v>11066</v>
      </c>
      <c r="AH4447">
        <v>76</v>
      </c>
      <c r="AI4447">
        <v>4446</v>
      </c>
      <c r="AJ4447" t="s">
        <v>11331</v>
      </c>
      <c r="AK4447" t="s">
        <v>12029</v>
      </c>
      <c r="AL4447" t="s">
        <v>12032</v>
      </c>
      <c r="AM4447" t="s">
        <v>11076</v>
      </c>
      <c r="AN4447">
        <v>-1</v>
      </c>
      <c r="AO4447" s="10" t="s">
        <v>12041</v>
      </c>
      <c r="AP4447" t="str" cm="1">
        <f t="array" ref="AP4447">_xlfn.IFS(
  Table1[[#This Row],[Age]]&lt;=25, "18-25",
  Table1[[#This Row],[Age]]&lt;=35, "26-35",
  Table1[[#This Row],[Age]]&lt;=45, "36-45",
  Table1[[#This Row],[Age]]&lt;=60, "46-60",
  TRUE, "60+")</f>
        <v>18-25</v>
      </c>
    </row>
    <row r="4448" spans="1:42" x14ac:dyDescent="0.3">
      <c r="A4448">
        <v>4447</v>
      </c>
      <c r="B4448" t="s">
        <v>36</v>
      </c>
      <c r="C4448" t="s">
        <v>98</v>
      </c>
      <c r="D4448">
        <v>46</v>
      </c>
      <c r="E4448" t="s">
        <v>106</v>
      </c>
      <c r="F4448" t="s">
        <v>4554</v>
      </c>
      <c r="G4448" t="s">
        <v>5144</v>
      </c>
      <c r="H4448">
        <v>19458799300</v>
      </c>
      <c r="I4448" t="s">
        <v>5408</v>
      </c>
      <c r="J4448" t="s">
        <v>7291</v>
      </c>
      <c r="K4448">
        <v>1360.34</v>
      </c>
      <c r="L4448" s="12" t="s">
        <v>10710</v>
      </c>
      <c r="M4448" s="10" t="s">
        <v>11382</v>
      </c>
      <c r="N4448">
        <v>4447</v>
      </c>
      <c r="O4448">
        <v>45073</v>
      </c>
      <c r="P4448" t="s">
        <v>11404</v>
      </c>
      <c r="Q4448" s="16">
        <v>3189.53</v>
      </c>
      <c r="R4448">
        <v>-1829.19</v>
      </c>
      <c r="S4448">
        <v>64</v>
      </c>
      <c r="T4448">
        <v>4447</v>
      </c>
      <c r="U4448">
        <v>24288.68</v>
      </c>
      <c r="V4448" t="s">
        <v>11411</v>
      </c>
      <c r="W4448">
        <v>8.44</v>
      </c>
      <c r="X4448">
        <v>48</v>
      </c>
      <c r="Y4448" t="s">
        <v>10073</v>
      </c>
      <c r="Z4448" t="s">
        <v>12010</v>
      </c>
      <c r="AA4448">
        <v>4447</v>
      </c>
      <c r="AB4448" t="s">
        <v>12016</v>
      </c>
      <c r="AC4448">
        <v>2131.2199999999998</v>
      </c>
      <c r="AD4448">
        <v>1211.06</v>
      </c>
      <c r="AE4448">
        <v>60.55</v>
      </c>
      <c r="AF4448" t="s">
        <v>11319</v>
      </c>
      <c r="AG4448" t="s">
        <v>11199</v>
      </c>
      <c r="AH4448">
        <v>9863</v>
      </c>
      <c r="AI4448">
        <v>4447</v>
      </c>
      <c r="AJ4448" t="s">
        <v>11096</v>
      </c>
      <c r="AK4448" t="s">
        <v>12028</v>
      </c>
      <c r="AL4448" t="s">
        <v>12031</v>
      </c>
      <c r="AM4448" t="s">
        <v>11387</v>
      </c>
      <c r="AN4448">
        <v>1</v>
      </c>
      <c r="AO4448" s="10" t="s">
        <v>12046</v>
      </c>
      <c r="AP4448" t="str" cm="1">
        <f t="array" ref="AP4448">_xlfn.IFS(
  Table1[[#This Row],[Age]]&lt;=25, "18-25",
  Table1[[#This Row],[Age]]&lt;=35, "26-35",
  Table1[[#This Row],[Age]]&lt;=45, "36-45",
  Table1[[#This Row],[Age]]&lt;=60, "46-60",
  TRUE, "60+")</f>
        <v>46-60</v>
      </c>
    </row>
    <row r="4449" spans="1:42" x14ac:dyDescent="0.3">
      <c r="A4449">
        <v>4448</v>
      </c>
      <c r="B4449" t="s">
        <v>45</v>
      </c>
      <c r="C4449" t="s">
        <v>95</v>
      </c>
      <c r="D4449">
        <v>53</v>
      </c>
      <c r="E4449" t="s">
        <v>106</v>
      </c>
      <c r="F4449" t="s">
        <v>4555</v>
      </c>
      <c r="G4449" t="s">
        <v>5143</v>
      </c>
      <c r="H4449">
        <v>19458799301</v>
      </c>
      <c r="I4449" t="s">
        <v>5555</v>
      </c>
      <c r="J4449" t="s">
        <v>7292</v>
      </c>
      <c r="K4449">
        <v>7406</v>
      </c>
      <c r="L4449" s="12" t="s">
        <v>10711</v>
      </c>
      <c r="M4449" s="10" t="s">
        <v>11155</v>
      </c>
      <c r="N4449">
        <v>4448</v>
      </c>
      <c r="O4449">
        <v>45168</v>
      </c>
      <c r="P4449" t="s">
        <v>11402</v>
      </c>
      <c r="Q4449" s="16">
        <v>4347.58</v>
      </c>
      <c r="R4449">
        <v>11753.58</v>
      </c>
      <c r="S4449">
        <v>27</v>
      </c>
      <c r="T4449">
        <v>4448</v>
      </c>
      <c r="U4449">
        <v>8286.6200000000008</v>
      </c>
      <c r="V4449" t="s">
        <v>11411</v>
      </c>
      <c r="W4449">
        <v>2.9</v>
      </c>
      <c r="X4449">
        <v>36</v>
      </c>
      <c r="Y4449" t="s">
        <v>11706</v>
      </c>
      <c r="Z4449" t="s">
        <v>12011</v>
      </c>
      <c r="AA4449">
        <v>4448</v>
      </c>
      <c r="AB4449" t="s">
        <v>12017</v>
      </c>
      <c r="AC4449">
        <v>1563.62</v>
      </c>
      <c r="AD4449">
        <v>1355.25</v>
      </c>
      <c r="AE4449">
        <v>67.760000000000005</v>
      </c>
      <c r="AF4449" t="s">
        <v>11255</v>
      </c>
      <c r="AG4449" t="s">
        <v>11147</v>
      </c>
      <c r="AH4449">
        <v>5503</v>
      </c>
      <c r="AI4449">
        <v>4448</v>
      </c>
      <c r="AJ4449" t="s">
        <v>11300</v>
      </c>
      <c r="AK4449" t="s">
        <v>12028</v>
      </c>
      <c r="AL4449" t="s">
        <v>12031</v>
      </c>
      <c r="AM4449" t="s">
        <v>11292</v>
      </c>
      <c r="AN4449">
        <v>1</v>
      </c>
      <c r="AO4449" s="10" t="s">
        <v>12041</v>
      </c>
      <c r="AP4449" t="str" cm="1">
        <f t="array" ref="AP4449">_xlfn.IFS(
  Table1[[#This Row],[Age]]&lt;=25, "18-25",
  Table1[[#This Row],[Age]]&lt;=35, "26-35",
  Table1[[#This Row],[Age]]&lt;=45, "36-45",
  Table1[[#This Row],[Age]]&lt;=60, "46-60",
  TRUE, "60+")</f>
        <v>46-60</v>
      </c>
    </row>
    <row r="4450" spans="1:42" x14ac:dyDescent="0.3">
      <c r="A4450">
        <v>4449</v>
      </c>
      <c r="B4450" t="s">
        <v>37</v>
      </c>
      <c r="C4450" t="s">
        <v>91</v>
      </c>
      <c r="D4450">
        <v>62</v>
      </c>
      <c r="E4450" t="s">
        <v>105</v>
      </c>
      <c r="F4450" t="s">
        <v>4556</v>
      </c>
      <c r="G4450" t="s">
        <v>5112</v>
      </c>
      <c r="H4450">
        <v>19458799302</v>
      </c>
      <c r="I4450" t="s">
        <v>6219</v>
      </c>
      <c r="J4450" t="s">
        <v>7291</v>
      </c>
      <c r="K4450">
        <v>4716.47</v>
      </c>
      <c r="L4450" s="12" t="s">
        <v>10712</v>
      </c>
      <c r="M4450" s="10" t="s">
        <v>11303</v>
      </c>
      <c r="N4450">
        <v>4449</v>
      </c>
      <c r="O4450">
        <v>45042</v>
      </c>
      <c r="P4450" t="s">
        <v>11402</v>
      </c>
      <c r="Q4450" s="16">
        <v>296.05</v>
      </c>
      <c r="R4450">
        <v>5012.5200000000004</v>
      </c>
      <c r="S4450">
        <v>8</v>
      </c>
      <c r="T4450">
        <v>4449</v>
      </c>
      <c r="U4450">
        <v>18614.11</v>
      </c>
      <c r="V4450" t="s">
        <v>11413</v>
      </c>
      <c r="W4450">
        <v>2.5499999999999998</v>
      </c>
      <c r="X4450">
        <v>48</v>
      </c>
      <c r="Y4450" t="s">
        <v>8172</v>
      </c>
      <c r="Z4450" t="s">
        <v>12010</v>
      </c>
      <c r="AA4450">
        <v>4449</v>
      </c>
      <c r="AB4450" t="s">
        <v>12017</v>
      </c>
      <c r="AC4450">
        <v>7822.71</v>
      </c>
      <c r="AD4450">
        <v>3186.59</v>
      </c>
      <c r="AE4450">
        <v>159.33000000000001</v>
      </c>
      <c r="AF4450" t="s">
        <v>11176</v>
      </c>
      <c r="AG4450" t="s">
        <v>11277</v>
      </c>
      <c r="AH4450">
        <v>5364</v>
      </c>
      <c r="AI4450">
        <v>4449</v>
      </c>
      <c r="AJ4450" t="s">
        <v>11303</v>
      </c>
      <c r="AK4450" t="s">
        <v>12027</v>
      </c>
      <c r="AL4450" t="s">
        <v>12031</v>
      </c>
      <c r="AM4450" t="s">
        <v>11357</v>
      </c>
      <c r="AN4450">
        <v>1</v>
      </c>
      <c r="AO4450" s="10" t="s">
        <v>12037</v>
      </c>
      <c r="AP4450" t="str" cm="1">
        <f t="array" ref="AP4450">_xlfn.IFS(
  Table1[[#This Row],[Age]]&lt;=25, "18-25",
  Table1[[#This Row],[Age]]&lt;=35, "26-35",
  Table1[[#This Row],[Age]]&lt;=45, "36-45",
  Table1[[#This Row],[Age]]&lt;=60, "46-60",
  TRUE, "60+")</f>
        <v>60+</v>
      </c>
    </row>
    <row r="4451" spans="1:42" x14ac:dyDescent="0.3">
      <c r="A4451">
        <v>4450</v>
      </c>
      <c r="B4451" t="s">
        <v>9</v>
      </c>
      <c r="C4451" t="s">
        <v>57</v>
      </c>
      <c r="D4451">
        <v>31</v>
      </c>
      <c r="E4451" t="s">
        <v>104</v>
      </c>
      <c r="F4451" t="s">
        <v>4557</v>
      </c>
      <c r="G4451" t="s">
        <v>5121</v>
      </c>
      <c r="H4451">
        <v>19458799303</v>
      </c>
      <c r="I4451" t="s">
        <v>5270</v>
      </c>
      <c r="J4451" t="s">
        <v>7291</v>
      </c>
      <c r="K4451">
        <v>4507.16</v>
      </c>
      <c r="L4451" s="12" t="s">
        <v>10713</v>
      </c>
      <c r="M4451" s="10" t="s">
        <v>11092</v>
      </c>
      <c r="N4451">
        <v>4450</v>
      </c>
      <c r="O4451">
        <v>45198</v>
      </c>
      <c r="P4451" t="s">
        <v>11403</v>
      </c>
      <c r="Q4451" s="16">
        <v>1928.96</v>
      </c>
      <c r="R4451">
        <v>6436.12</v>
      </c>
      <c r="S4451">
        <v>90</v>
      </c>
      <c r="T4451">
        <v>4450</v>
      </c>
      <c r="U4451">
        <v>29723.7</v>
      </c>
      <c r="V4451" t="s">
        <v>11411</v>
      </c>
      <c r="W4451">
        <v>7.26</v>
      </c>
      <c r="X4451">
        <v>24</v>
      </c>
      <c r="Y4451" t="s">
        <v>9787</v>
      </c>
      <c r="Z4451" t="s">
        <v>12012</v>
      </c>
      <c r="AA4451">
        <v>4450</v>
      </c>
      <c r="AB4451" t="s">
        <v>12016</v>
      </c>
      <c r="AC4451">
        <v>6760.3</v>
      </c>
      <c r="AD4451">
        <v>1953.49</v>
      </c>
      <c r="AE4451">
        <v>97.67</v>
      </c>
      <c r="AF4451" t="s">
        <v>11102</v>
      </c>
      <c r="AG4451" t="s">
        <v>11196</v>
      </c>
      <c r="AH4451">
        <v>375</v>
      </c>
      <c r="AI4451">
        <v>4450</v>
      </c>
      <c r="AJ4451" t="s">
        <v>11263</v>
      </c>
      <c r="AK4451" t="s">
        <v>12028</v>
      </c>
      <c r="AL4451" t="s">
        <v>12031</v>
      </c>
      <c r="AM4451" t="s">
        <v>11038</v>
      </c>
      <c r="AN4451">
        <v>1</v>
      </c>
      <c r="AO4451" s="10" t="s">
        <v>12042</v>
      </c>
      <c r="AP4451" t="str" cm="1">
        <f t="array" ref="AP4451">_xlfn.IFS(
  Table1[[#This Row],[Age]]&lt;=25, "18-25",
  Table1[[#This Row],[Age]]&lt;=35, "26-35",
  Table1[[#This Row],[Age]]&lt;=45, "36-45",
  Table1[[#This Row],[Age]]&lt;=60, "46-60",
  TRUE, "60+")</f>
        <v>26-35</v>
      </c>
    </row>
    <row r="4452" spans="1:42" x14ac:dyDescent="0.3">
      <c r="A4452">
        <v>4451</v>
      </c>
      <c r="B4452" t="s">
        <v>42</v>
      </c>
      <c r="C4452" t="s">
        <v>73</v>
      </c>
      <c r="D4452">
        <v>29</v>
      </c>
      <c r="E4452" t="s">
        <v>105</v>
      </c>
      <c r="F4452" t="s">
        <v>4558</v>
      </c>
      <c r="G4452" t="s">
        <v>5110</v>
      </c>
      <c r="H4452">
        <v>19458799304</v>
      </c>
      <c r="I4452" t="s">
        <v>5885</v>
      </c>
      <c r="J4452" t="s">
        <v>7291</v>
      </c>
      <c r="K4452">
        <v>295.55</v>
      </c>
      <c r="L4452" s="12" t="s">
        <v>8352</v>
      </c>
      <c r="M4452" s="10" t="s">
        <v>11172</v>
      </c>
      <c r="N4452">
        <v>4451</v>
      </c>
      <c r="O4452">
        <v>45058</v>
      </c>
      <c r="P4452" t="s">
        <v>11404</v>
      </c>
      <c r="Q4452" s="16">
        <v>4313.58</v>
      </c>
      <c r="R4452">
        <v>-4018.03</v>
      </c>
      <c r="S4452">
        <v>1</v>
      </c>
      <c r="T4452">
        <v>4451</v>
      </c>
      <c r="U4452">
        <v>47028.27</v>
      </c>
      <c r="V4452" t="s">
        <v>11413</v>
      </c>
      <c r="W4452">
        <v>6.91</v>
      </c>
      <c r="X4452">
        <v>36</v>
      </c>
      <c r="Y4452" t="s">
        <v>11487</v>
      </c>
      <c r="Z4452" t="s">
        <v>12011</v>
      </c>
      <c r="AA4452">
        <v>4451</v>
      </c>
      <c r="AB4452" t="s">
        <v>12015</v>
      </c>
      <c r="AC4452">
        <v>7490.7</v>
      </c>
      <c r="AD4452">
        <v>2058.61</v>
      </c>
      <c r="AE4452">
        <v>102.93</v>
      </c>
      <c r="AF4452" t="s">
        <v>11315</v>
      </c>
      <c r="AG4452" t="s">
        <v>11136</v>
      </c>
      <c r="AH4452">
        <v>4328</v>
      </c>
      <c r="AI4452">
        <v>4451</v>
      </c>
      <c r="AJ4452" t="s">
        <v>11236</v>
      </c>
      <c r="AK4452" t="s">
        <v>12029</v>
      </c>
      <c r="AL4452" t="s">
        <v>12032</v>
      </c>
      <c r="AM4452" t="s">
        <v>11084</v>
      </c>
      <c r="AN4452">
        <v>1</v>
      </c>
      <c r="AO4452" s="10" t="s">
        <v>12046</v>
      </c>
      <c r="AP4452" t="str" cm="1">
        <f t="array" ref="AP4452">_xlfn.IFS(
  Table1[[#This Row],[Age]]&lt;=25, "18-25",
  Table1[[#This Row],[Age]]&lt;=35, "26-35",
  Table1[[#This Row],[Age]]&lt;=45, "36-45",
  Table1[[#This Row],[Age]]&lt;=60, "46-60",
  TRUE, "60+")</f>
        <v>26-35</v>
      </c>
    </row>
    <row r="4453" spans="1:42" x14ac:dyDescent="0.3">
      <c r="A4453">
        <v>4452</v>
      </c>
      <c r="B4453" t="s">
        <v>10</v>
      </c>
      <c r="C4453" t="s">
        <v>74</v>
      </c>
      <c r="D4453">
        <v>62</v>
      </c>
      <c r="E4453" t="s">
        <v>104</v>
      </c>
      <c r="F4453" t="s">
        <v>4559</v>
      </c>
      <c r="G4453" t="s">
        <v>5121</v>
      </c>
      <c r="H4453">
        <v>19458799305</v>
      </c>
      <c r="I4453" t="s">
        <v>6796</v>
      </c>
      <c r="J4453" t="s">
        <v>7292</v>
      </c>
      <c r="K4453">
        <v>7138.35</v>
      </c>
      <c r="L4453" s="12" t="s">
        <v>9989</v>
      </c>
      <c r="M4453" s="10" t="s">
        <v>11124</v>
      </c>
      <c r="N4453">
        <v>4452</v>
      </c>
      <c r="O4453">
        <v>45231</v>
      </c>
      <c r="P4453" t="s">
        <v>11404</v>
      </c>
      <c r="Q4453" s="16">
        <v>2059.81</v>
      </c>
      <c r="R4453">
        <v>5078.54</v>
      </c>
      <c r="S4453">
        <v>23</v>
      </c>
      <c r="T4453">
        <v>4452</v>
      </c>
      <c r="U4453">
        <v>26054.29</v>
      </c>
      <c r="V4453" t="s">
        <v>11413</v>
      </c>
      <c r="W4453">
        <v>9.2100000000000009</v>
      </c>
      <c r="X4453">
        <v>12</v>
      </c>
      <c r="Y4453" t="s">
        <v>10279</v>
      </c>
      <c r="Z4453" t="s">
        <v>12012</v>
      </c>
      <c r="AA4453">
        <v>4452</v>
      </c>
      <c r="AB4453" t="s">
        <v>12015</v>
      </c>
      <c r="AC4453">
        <v>3446.46</v>
      </c>
      <c r="AD4453">
        <v>3375.16</v>
      </c>
      <c r="AE4453">
        <v>168.76</v>
      </c>
      <c r="AF4453" t="s">
        <v>11284</v>
      </c>
      <c r="AG4453" t="s">
        <v>11162</v>
      </c>
      <c r="AH4453">
        <v>1510</v>
      </c>
      <c r="AI4453">
        <v>4452</v>
      </c>
      <c r="AJ4453" t="s">
        <v>11083</v>
      </c>
      <c r="AK4453" t="s">
        <v>12028</v>
      </c>
      <c r="AL4453" t="s">
        <v>12032</v>
      </c>
      <c r="AM4453" t="s">
        <v>11297</v>
      </c>
      <c r="AN4453">
        <v>1</v>
      </c>
      <c r="AO4453" s="10" t="s">
        <v>12040</v>
      </c>
      <c r="AP4453" t="str" cm="1">
        <f t="array" ref="AP4453">_xlfn.IFS(
  Table1[[#This Row],[Age]]&lt;=25, "18-25",
  Table1[[#This Row],[Age]]&lt;=35, "26-35",
  Table1[[#This Row],[Age]]&lt;=45, "36-45",
  Table1[[#This Row],[Age]]&lt;=60, "46-60",
  TRUE, "60+")</f>
        <v>60+</v>
      </c>
    </row>
    <row r="4454" spans="1:42" x14ac:dyDescent="0.3">
      <c r="A4454">
        <v>4453</v>
      </c>
      <c r="B4454" t="s">
        <v>46</v>
      </c>
      <c r="C4454" t="s">
        <v>101</v>
      </c>
      <c r="D4454">
        <v>37</v>
      </c>
      <c r="E4454" t="s">
        <v>104</v>
      </c>
      <c r="F4454" t="s">
        <v>4560</v>
      </c>
      <c r="G4454" t="s">
        <v>5133</v>
      </c>
      <c r="H4454">
        <v>19458799306</v>
      </c>
      <c r="I4454" t="s">
        <v>7201</v>
      </c>
      <c r="J4454" t="s">
        <v>7292</v>
      </c>
      <c r="K4454">
        <v>2098.9</v>
      </c>
      <c r="L4454" s="12" t="s">
        <v>10714</v>
      </c>
      <c r="M4454" s="10" t="s">
        <v>11290</v>
      </c>
      <c r="N4454">
        <v>4453</v>
      </c>
      <c r="O4454">
        <v>44964</v>
      </c>
      <c r="P4454" t="s">
        <v>11402</v>
      </c>
      <c r="Q4454" s="16">
        <v>1275.6099999999999</v>
      </c>
      <c r="R4454">
        <v>3374.51</v>
      </c>
      <c r="S4454">
        <v>73</v>
      </c>
      <c r="T4454">
        <v>4453</v>
      </c>
      <c r="U4454">
        <v>10544.37</v>
      </c>
      <c r="V4454" t="s">
        <v>11412</v>
      </c>
      <c r="W4454">
        <v>4.01</v>
      </c>
      <c r="X4454">
        <v>48</v>
      </c>
      <c r="Y4454" t="s">
        <v>10175</v>
      </c>
      <c r="Z4454" t="s">
        <v>12011</v>
      </c>
      <c r="AA4454">
        <v>4453</v>
      </c>
      <c r="AB4454" t="s">
        <v>12017</v>
      </c>
      <c r="AC4454">
        <v>4630.04</v>
      </c>
      <c r="AD4454">
        <v>3089.36</v>
      </c>
      <c r="AE4454">
        <v>154.47</v>
      </c>
      <c r="AF4454" t="s">
        <v>11071</v>
      </c>
      <c r="AG4454" t="s">
        <v>11043</v>
      </c>
      <c r="AH4454">
        <v>9008</v>
      </c>
      <c r="AI4454">
        <v>4453</v>
      </c>
      <c r="AJ4454" t="s">
        <v>11087</v>
      </c>
      <c r="AK4454" t="s">
        <v>12028</v>
      </c>
      <c r="AL4454" t="s">
        <v>12032</v>
      </c>
      <c r="AM4454" t="s">
        <v>11343</v>
      </c>
      <c r="AN4454">
        <v>1</v>
      </c>
      <c r="AO4454" s="10" t="s">
        <v>12045</v>
      </c>
      <c r="AP4454" t="str" cm="1">
        <f t="array" ref="AP4454">_xlfn.IFS(
  Table1[[#This Row],[Age]]&lt;=25, "18-25",
  Table1[[#This Row],[Age]]&lt;=35, "26-35",
  Table1[[#This Row],[Age]]&lt;=45, "36-45",
  Table1[[#This Row],[Age]]&lt;=60, "46-60",
  TRUE, "60+")</f>
        <v>36-45</v>
      </c>
    </row>
    <row r="4455" spans="1:42" x14ac:dyDescent="0.3">
      <c r="A4455">
        <v>4454</v>
      </c>
      <c r="B4455" t="s">
        <v>46</v>
      </c>
      <c r="C4455" t="s">
        <v>81</v>
      </c>
      <c r="D4455">
        <v>62</v>
      </c>
      <c r="E4455" t="s">
        <v>104</v>
      </c>
      <c r="F4455" t="s">
        <v>4561</v>
      </c>
      <c r="G4455" t="s">
        <v>5141</v>
      </c>
      <c r="H4455">
        <v>19458799307</v>
      </c>
      <c r="I4455" t="s">
        <v>7202</v>
      </c>
      <c r="J4455" t="s">
        <v>7292</v>
      </c>
      <c r="K4455">
        <v>999.57</v>
      </c>
      <c r="L4455" s="12" t="s">
        <v>10715</v>
      </c>
      <c r="M4455" s="10" t="s">
        <v>11225</v>
      </c>
      <c r="N4455">
        <v>4454</v>
      </c>
      <c r="O4455">
        <v>45061</v>
      </c>
      <c r="P4455" t="s">
        <v>11403</v>
      </c>
      <c r="Q4455" s="16">
        <v>2410.12</v>
      </c>
      <c r="R4455">
        <v>-1410.55</v>
      </c>
      <c r="S4455">
        <v>31</v>
      </c>
      <c r="T4455">
        <v>4454</v>
      </c>
      <c r="U4455">
        <v>47365.09</v>
      </c>
      <c r="V4455" t="s">
        <v>11413</v>
      </c>
      <c r="W4455">
        <v>2.82</v>
      </c>
      <c r="X4455">
        <v>36</v>
      </c>
      <c r="Y4455" t="s">
        <v>9192</v>
      </c>
      <c r="Z4455" t="s">
        <v>12011</v>
      </c>
      <c r="AA4455">
        <v>4454</v>
      </c>
      <c r="AB4455" t="s">
        <v>12015</v>
      </c>
      <c r="AC4455">
        <v>6162.63</v>
      </c>
      <c r="AD4455">
        <v>843.32</v>
      </c>
      <c r="AE4455">
        <v>42.17</v>
      </c>
      <c r="AF4455" t="s">
        <v>11382</v>
      </c>
      <c r="AG4455" t="s">
        <v>11096</v>
      </c>
      <c r="AH4455">
        <v>4323</v>
      </c>
      <c r="AI4455">
        <v>4454</v>
      </c>
      <c r="AJ4455" t="s">
        <v>11312</v>
      </c>
      <c r="AK4455" t="s">
        <v>12027</v>
      </c>
      <c r="AL4455" t="s">
        <v>12032</v>
      </c>
      <c r="AM4455" t="s">
        <v>11186</v>
      </c>
      <c r="AN4455">
        <v>1</v>
      </c>
      <c r="AO4455" s="10" t="s">
        <v>12046</v>
      </c>
      <c r="AP4455" t="str" cm="1">
        <f t="array" ref="AP4455">_xlfn.IFS(
  Table1[[#This Row],[Age]]&lt;=25, "18-25",
  Table1[[#This Row],[Age]]&lt;=35, "26-35",
  Table1[[#This Row],[Age]]&lt;=45, "36-45",
  Table1[[#This Row],[Age]]&lt;=60, "46-60",
  TRUE, "60+")</f>
        <v>60+</v>
      </c>
    </row>
    <row r="4456" spans="1:42" x14ac:dyDescent="0.3">
      <c r="A4456">
        <v>4455</v>
      </c>
      <c r="B4456" t="s">
        <v>48</v>
      </c>
      <c r="C4456" t="s">
        <v>95</v>
      </c>
      <c r="D4456">
        <v>40</v>
      </c>
      <c r="E4456" t="s">
        <v>106</v>
      </c>
      <c r="F4456" t="s">
        <v>4562</v>
      </c>
      <c r="G4456" t="s">
        <v>5135</v>
      </c>
      <c r="H4456">
        <v>19458799308</v>
      </c>
      <c r="I4456" t="s">
        <v>7176</v>
      </c>
      <c r="J4456" t="s">
        <v>7291</v>
      </c>
      <c r="K4456">
        <v>8436.1299999999992</v>
      </c>
      <c r="L4456" s="12" t="s">
        <v>7573</v>
      </c>
      <c r="M4456" s="10" t="s">
        <v>11087</v>
      </c>
      <c r="N4456">
        <v>4455</v>
      </c>
      <c r="O4456">
        <v>45109</v>
      </c>
      <c r="P4456" t="s">
        <v>11404</v>
      </c>
      <c r="Q4456" s="16">
        <v>2359.9899999999998</v>
      </c>
      <c r="R4456">
        <v>10796.12</v>
      </c>
      <c r="S4456">
        <v>7</v>
      </c>
      <c r="T4456">
        <v>4455</v>
      </c>
      <c r="U4456">
        <v>2269.59</v>
      </c>
      <c r="V4456" t="s">
        <v>11411</v>
      </c>
      <c r="W4456">
        <v>4.8600000000000003</v>
      </c>
      <c r="X4456">
        <v>60</v>
      </c>
      <c r="Y4456" t="s">
        <v>11606</v>
      </c>
      <c r="Z4456" t="s">
        <v>12012</v>
      </c>
      <c r="AA4456">
        <v>4455</v>
      </c>
      <c r="AB4456" t="s">
        <v>12016</v>
      </c>
      <c r="AC4456">
        <v>7850.26</v>
      </c>
      <c r="AD4456">
        <v>4406.54</v>
      </c>
      <c r="AE4456">
        <v>220.33</v>
      </c>
      <c r="AF4456" t="s">
        <v>11049</v>
      </c>
      <c r="AG4456" t="s">
        <v>11182</v>
      </c>
      <c r="AH4456">
        <v>5812</v>
      </c>
      <c r="AI4456">
        <v>4455</v>
      </c>
      <c r="AJ4456" t="s">
        <v>11229</v>
      </c>
      <c r="AK4456" t="s">
        <v>12029</v>
      </c>
      <c r="AL4456" t="s">
        <v>12031</v>
      </c>
      <c r="AM4456" t="s">
        <v>11397</v>
      </c>
      <c r="AN4456">
        <v>1</v>
      </c>
      <c r="AO4456" s="10" t="s">
        <v>12038</v>
      </c>
      <c r="AP4456" t="str" cm="1">
        <f t="array" ref="AP4456">_xlfn.IFS(
  Table1[[#This Row],[Age]]&lt;=25, "18-25",
  Table1[[#This Row],[Age]]&lt;=35, "26-35",
  Table1[[#This Row],[Age]]&lt;=45, "36-45",
  Table1[[#This Row],[Age]]&lt;=60, "46-60",
  TRUE, "60+")</f>
        <v>36-45</v>
      </c>
    </row>
    <row r="4457" spans="1:42" x14ac:dyDescent="0.3">
      <c r="A4457">
        <v>4456</v>
      </c>
      <c r="B4457" t="s">
        <v>47</v>
      </c>
      <c r="C4457" t="s">
        <v>59</v>
      </c>
      <c r="D4457">
        <v>39</v>
      </c>
      <c r="E4457" t="s">
        <v>106</v>
      </c>
      <c r="F4457" t="s">
        <v>4563</v>
      </c>
      <c r="G4457" t="s">
        <v>5139</v>
      </c>
      <c r="H4457">
        <v>19458799309</v>
      </c>
      <c r="I4457" t="s">
        <v>6008</v>
      </c>
      <c r="J4457" t="s">
        <v>7291</v>
      </c>
      <c r="K4457">
        <v>4907.5200000000004</v>
      </c>
      <c r="L4457" s="12" t="s">
        <v>10716</v>
      </c>
      <c r="M4457" s="10" t="s">
        <v>11216</v>
      </c>
      <c r="N4457">
        <v>4456</v>
      </c>
      <c r="O4457">
        <v>44940</v>
      </c>
      <c r="P4457" t="s">
        <v>11402</v>
      </c>
      <c r="Q4457" s="16">
        <v>4953.5200000000004</v>
      </c>
      <c r="R4457">
        <v>9861.0400000000009</v>
      </c>
      <c r="S4457">
        <v>9</v>
      </c>
      <c r="T4457">
        <v>4456</v>
      </c>
      <c r="U4457">
        <v>32498.19</v>
      </c>
      <c r="V4457" t="s">
        <v>11412</v>
      </c>
      <c r="W4457">
        <v>4.45</v>
      </c>
      <c r="X4457">
        <v>60</v>
      </c>
      <c r="Y4457" t="s">
        <v>11913</v>
      </c>
      <c r="Z4457" t="s">
        <v>12011</v>
      </c>
      <c r="AA4457">
        <v>4456</v>
      </c>
      <c r="AB4457" t="s">
        <v>12015</v>
      </c>
      <c r="AC4457">
        <v>3868.18</v>
      </c>
      <c r="AD4457">
        <v>1641.57</v>
      </c>
      <c r="AE4457">
        <v>82.08</v>
      </c>
      <c r="AF4457" t="s">
        <v>11162</v>
      </c>
      <c r="AG4457" t="s">
        <v>11194</v>
      </c>
      <c r="AH4457">
        <v>252</v>
      </c>
      <c r="AI4457">
        <v>4456</v>
      </c>
      <c r="AJ4457" t="s">
        <v>11299</v>
      </c>
      <c r="AK4457" t="s">
        <v>12028</v>
      </c>
      <c r="AL4457" t="s">
        <v>12032</v>
      </c>
      <c r="AM4457" t="s">
        <v>11336</v>
      </c>
      <c r="AN4457">
        <v>1</v>
      </c>
      <c r="AO4457" s="10" t="s">
        <v>12039</v>
      </c>
      <c r="AP4457" t="str" cm="1">
        <f t="array" ref="AP4457">_xlfn.IFS(
  Table1[[#This Row],[Age]]&lt;=25, "18-25",
  Table1[[#This Row],[Age]]&lt;=35, "26-35",
  Table1[[#This Row],[Age]]&lt;=45, "36-45",
  Table1[[#This Row],[Age]]&lt;=60, "46-60",
  TRUE, "60+")</f>
        <v>36-45</v>
      </c>
    </row>
    <row r="4458" spans="1:42" x14ac:dyDescent="0.3">
      <c r="A4458">
        <v>4457</v>
      </c>
      <c r="B4458" t="s">
        <v>39</v>
      </c>
      <c r="C4458" t="s">
        <v>76</v>
      </c>
      <c r="D4458">
        <v>51</v>
      </c>
      <c r="E4458" t="s">
        <v>106</v>
      </c>
      <c r="F4458" t="s">
        <v>4564</v>
      </c>
      <c r="G4458" t="s">
        <v>5121</v>
      </c>
      <c r="H4458">
        <v>19458799310</v>
      </c>
      <c r="I4458" t="s">
        <v>5368</v>
      </c>
      <c r="J4458" t="s">
        <v>7291</v>
      </c>
      <c r="K4458">
        <v>7514.44</v>
      </c>
      <c r="L4458" s="12" t="s">
        <v>10717</v>
      </c>
      <c r="M4458" s="10" t="s">
        <v>11270</v>
      </c>
      <c r="N4458">
        <v>4457</v>
      </c>
      <c r="O4458">
        <v>45130</v>
      </c>
      <c r="P4458" t="s">
        <v>11403</v>
      </c>
      <c r="Q4458" s="16">
        <v>1778.98</v>
      </c>
      <c r="R4458">
        <v>9293.42</v>
      </c>
      <c r="S4458">
        <v>71</v>
      </c>
      <c r="T4458">
        <v>4457</v>
      </c>
      <c r="U4458">
        <v>13857.21</v>
      </c>
      <c r="V4458" t="s">
        <v>11413</v>
      </c>
      <c r="W4458">
        <v>9.44</v>
      </c>
      <c r="X4458">
        <v>24</v>
      </c>
      <c r="Y4458" t="s">
        <v>11911</v>
      </c>
      <c r="Z4458" t="s">
        <v>12012</v>
      </c>
      <c r="AA4458">
        <v>4457</v>
      </c>
      <c r="AB4458" t="s">
        <v>12015</v>
      </c>
      <c r="AC4458">
        <v>4649.25</v>
      </c>
      <c r="AD4458">
        <v>3350.14</v>
      </c>
      <c r="AE4458">
        <v>167.51</v>
      </c>
      <c r="AF4458" t="s">
        <v>11376</v>
      </c>
      <c r="AG4458" t="s">
        <v>11275</v>
      </c>
      <c r="AH4458">
        <v>7650</v>
      </c>
      <c r="AI4458">
        <v>4457</v>
      </c>
      <c r="AJ4458" t="s">
        <v>11190</v>
      </c>
      <c r="AK4458" t="s">
        <v>12028</v>
      </c>
      <c r="AL4458" t="s">
        <v>12031</v>
      </c>
      <c r="AM4458" t="s">
        <v>11131</v>
      </c>
      <c r="AN4458">
        <v>1</v>
      </c>
      <c r="AO4458" s="10" t="s">
        <v>12038</v>
      </c>
      <c r="AP4458" t="str" cm="1">
        <f t="array" ref="AP4458">_xlfn.IFS(
  Table1[[#This Row],[Age]]&lt;=25, "18-25",
  Table1[[#This Row],[Age]]&lt;=35, "26-35",
  Table1[[#This Row],[Age]]&lt;=45, "36-45",
  Table1[[#This Row],[Age]]&lt;=60, "46-60",
  TRUE, "60+")</f>
        <v>46-60</v>
      </c>
    </row>
    <row r="4459" spans="1:42" x14ac:dyDescent="0.3">
      <c r="A4459">
        <v>4458</v>
      </c>
      <c r="B4459" t="s">
        <v>15</v>
      </c>
      <c r="C4459" t="s">
        <v>64</v>
      </c>
      <c r="D4459">
        <v>38</v>
      </c>
      <c r="E4459" t="s">
        <v>104</v>
      </c>
      <c r="F4459" t="s">
        <v>4565</v>
      </c>
      <c r="G4459" t="s">
        <v>5135</v>
      </c>
      <c r="H4459">
        <v>19458799311</v>
      </c>
      <c r="I4459" t="s">
        <v>6949</v>
      </c>
      <c r="J4459" t="s">
        <v>7291</v>
      </c>
      <c r="K4459">
        <v>8236.66</v>
      </c>
      <c r="L4459" s="12" t="s">
        <v>10718</v>
      </c>
      <c r="M4459" s="10" t="s">
        <v>11346</v>
      </c>
      <c r="N4459">
        <v>4458</v>
      </c>
      <c r="O4459">
        <v>45011</v>
      </c>
      <c r="P4459" t="s">
        <v>11403</v>
      </c>
      <c r="Q4459" s="16">
        <v>4787.16</v>
      </c>
      <c r="R4459">
        <v>3449.5</v>
      </c>
      <c r="S4459">
        <v>92</v>
      </c>
      <c r="T4459">
        <v>4458</v>
      </c>
      <c r="U4459">
        <v>38118</v>
      </c>
      <c r="V4459" t="s">
        <v>11411</v>
      </c>
      <c r="W4459">
        <v>9.26</v>
      </c>
      <c r="X4459">
        <v>12</v>
      </c>
      <c r="Y4459" t="s">
        <v>10619</v>
      </c>
      <c r="Z4459" t="s">
        <v>12010</v>
      </c>
      <c r="AA4459">
        <v>4458</v>
      </c>
      <c r="AB4459" t="s">
        <v>12016</v>
      </c>
      <c r="AC4459">
        <v>5827.87</v>
      </c>
      <c r="AD4459">
        <v>4617.07</v>
      </c>
      <c r="AE4459">
        <v>230.85</v>
      </c>
      <c r="AF4459" t="s">
        <v>11087</v>
      </c>
      <c r="AG4459" t="s">
        <v>11038</v>
      </c>
      <c r="AH4459">
        <v>1904</v>
      </c>
      <c r="AI4459">
        <v>4458</v>
      </c>
      <c r="AJ4459" t="s">
        <v>11255</v>
      </c>
      <c r="AK4459" t="s">
        <v>12027</v>
      </c>
      <c r="AL4459" t="s">
        <v>12031</v>
      </c>
      <c r="AM4459" t="s">
        <v>11376</v>
      </c>
      <c r="AN4459">
        <v>1</v>
      </c>
      <c r="AO4459" s="10" t="s">
        <v>12047</v>
      </c>
      <c r="AP4459" t="str" cm="1">
        <f t="array" ref="AP4459">_xlfn.IFS(
  Table1[[#This Row],[Age]]&lt;=25, "18-25",
  Table1[[#This Row],[Age]]&lt;=35, "26-35",
  Table1[[#This Row],[Age]]&lt;=45, "36-45",
  Table1[[#This Row],[Age]]&lt;=60, "46-60",
  TRUE, "60+")</f>
        <v>36-45</v>
      </c>
    </row>
    <row r="4460" spans="1:42" x14ac:dyDescent="0.3">
      <c r="A4460">
        <v>4459</v>
      </c>
      <c r="B4460" t="s">
        <v>41</v>
      </c>
      <c r="C4460" t="s">
        <v>82</v>
      </c>
      <c r="D4460">
        <v>68</v>
      </c>
      <c r="E4460" t="s">
        <v>104</v>
      </c>
      <c r="F4460" t="s">
        <v>4566</v>
      </c>
      <c r="G4460" t="s">
        <v>5132</v>
      </c>
      <c r="H4460">
        <v>19458799312</v>
      </c>
      <c r="I4460" t="s">
        <v>6703</v>
      </c>
      <c r="J4460" t="s">
        <v>7291</v>
      </c>
      <c r="K4460">
        <v>9649.7099999999991</v>
      </c>
      <c r="L4460" s="12" t="s">
        <v>10719</v>
      </c>
      <c r="M4460" s="10" t="s">
        <v>11158</v>
      </c>
      <c r="N4460">
        <v>4459</v>
      </c>
      <c r="O4460">
        <v>45170</v>
      </c>
      <c r="P4460" t="s">
        <v>11403</v>
      </c>
      <c r="Q4460" s="16">
        <v>4561.04</v>
      </c>
      <c r="R4460">
        <v>14210.75</v>
      </c>
      <c r="S4460">
        <v>98</v>
      </c>
      <c r="T4460">
        <v>4459</v>
      </c>
      <c r="U4460">
        <v>17229.939999999999</v>
      </c>
      <c r="V4460" t="s">
        <v>11412</v>
      </c>
      <c r="W4460">
        <v>4.8499999999999996</v>
      </c>
      <c r="X4460">
        <v>60</v>
      </c>
      <c r="Y4460" t="s">
        <v>11889</v>
      </c>
      <c r="Z4460" t="s">
        <v>12012</v>
      </c>
      <c r="AA4460">
        <v>4459</v>
      </c>
      <c r="AB4460" t="s">
        <v>12017</v>
      </c>
      <c r="AC4460">
        <v>1056.53</v>
      </c>
      <c r="AD4460">
        <v>2199.1799999999998</v>
      </c>
      <c r="AE4460">
        <v>109.96</v>
      </c>
      <c r="AF4460" t="s">
        <v>11155</v>
      </c>
      <c r="AG4460" t="s">
        <v>11173</v>
      </c>
      <c r="AH4460">
        <v>3553</v>
      </c>
      <c r="AI4460">
        <v>4459</v>
      </c>
      <c r="AJ4460" t="s">
        <v>11341</v>
      </c>
      <c r="AK4460" t="s">
        <v>12029</v>
      </c>
      <c r="AL4460" t="s">
        <v>12032</v>
      </c>
      <c r="AM4460" t="s">
        <v>11389</v>
      </c>
      <c r="AN4460">
        <v>-1</v>
      </c>
      <c r="AO4460" s="10" t="s">
        <v>12042</v>
      </c>
      <c r="AP4460" t="str" cm="1">
        <f t="array" ref="AP4460">_xlfn.IFS(
  Table1[[#This Row],[Age]]&lt;=25, "18-25",
  Table1[[#This Row],[Age]]&lt;=35, "26-35",
  Table1[[#This Row],[Age]]&lt;=45, "36-45",
  Table1[[#This Row],[Age]]&lt;=60, "46-60",
  TRUE, "60+")</f>
        <v>60+</v>
      </c>
    </row>
    <row r="4461" spans="1:42" x14ac:dyDescent="0.3">
      <c r="A4461">
        <v>4460</v>
      </c>
      <c r="B4461" t="s">
        <v>45</v>
      </c>
      <c r="C4461" t="s">
        <v>58</v>
      </c>
      <c r="D4461">
        <v>26</v>
      </c>
      <c r="E4461" t="s">
        <v>104</v>
      </c>
      <c r="F4461" t="s">
        <v>4567</v>
      </c>
      <c r="G4461" t="s">
        <v>5133</v>
      </c>
      <c r="H4461">
        <v>19458799313</v>
      </c>
      <c r="I4461" t="s">
        <v>6642</v>
      </c>
      <c r="J4461" t="s">
        <v>7292</v>
      </c>
      <c r="K4461">
        <v>6274.63</v>
      </c>
      <c r="L4461" s="12" t="s">
        <v>10720</v>
      </c>
      <c r="M4461" s="10" t="s">
        <v>11214</v>
      </c>
      <c r="N4461">
        <v>4460</v>
      </c>
      <c r="O4461">
        <v>45216</v>
      </c>
      <c r="P4461" t="s">
        <v>11402</v>
      </c>
      <c r="Q4461" s="16">
        <v>2253.06</v>
      </c>
      <c r="R4461">
        <v>4021.57</v>
      </c>
      <c r="S4461">
        <v>53</v>
      </c>
      <c r="T4461">
        <v>4460</v>
      </c>
      <c r="U4461">
        <v>22008.58</v>
      </c>
      <c r="V4461" t="s">
        <v>11412</v>
      </c>
      <c r="W4461">
        <v>4.71</v>
      </c>
      <c r="X4461">
        <v>36</v>
      </c>
      <c r="Y4461" t="s">
        <v>10159</v>
      </c>
      <c r="Z4461" t="s">
        <v>12011</v>
      </c>
      <c r="AA4461">
        <v>4460</v>
      </c>
      <c r="AB4461" t="s">
        <v>12015</v>
      </c>
      <c r="AC4461">
        <v>8622.68</v>
      </c>
      <c r="AD4461">
        <v>2457.84</v>
      </c>
      <c r="AE4461">
        <v>122.89</v>
      </c>
      <c r="AF4461" t="s">
        <v>11264</v>
      </c>
      <c r="AG4461" t="s">
        <v>11304</v>
      </c>
      <c r="AH4461">
        <v>1241</v>
      </c>
      <c r="AI4461">
        <v>4460</v>
      </c>
      <c r="AJ4461" t="s">
        <v>11054</v>
      </c>
      <c r="AK4461" t="s">
        <v>12027</v>
      </c>
      <c r="AL4461" t="s">
        <v>12031</v>
      </c>
      <c r="AM4461" t="s">
        <v>11116</v>
      </c>
      <c r="AN4461">
        <v>1</v>
      </c>
      <c r="AO4461" s="10" t="s">
        <v>12044</v>
      </c>
      <c r="AP4461" t="str" cm="1">
        <f t="array" ref="AP4461">_xlfn.IFS(
  Table1[[#This Row],[Age]]&lt;=25, "18-25",
  Table1[[#This Row],[Age]]&lt;=35, "26-35",
  Table1[[#This Row],[Age]]&lt;=45, "36-45",
  Table1[[#This Row],[Age]]&lt;=60, "46-60",
  TRUE, "60+")</f>
        <v>26-35</v>
      </c>
    </row>
    <row r="4462" spans="1:42" x14ac:dyDescent="0.3">
      <c r="A4462">
        <v>4461</v>
      </c>
      <c r="B4462" t="s">
        <v>46</v>
      </c>
      <c r="C4462" t="s">
        <v>59</v>
      </c>
      <c r="D4462">
        <v>27</v>
      </c>
      <c r="E4462" t="s">
        <v>105</v>
      </c>
      <c r="F4462" t="s">
        <v>4568</v>
      </c>
      <c r="G4462" t="s">
        <v>5116</v>
      </c>
      <c r="H4462">
        <v>19458799314</v>
      </c>
      <c r="I4462" t="s">
        <v>6304</v>
      </c>
      <c r="J4462" t="s">
        <v>7292</v>
      </c>
      <c r="K4462">
        <v>775.95</v>
      </c>
      <c r="L4462" s="12" t="s">
        <v>10628</v>
      </c>
      <c r="M4462" s="10" t="s">
        <v>11081</v>
      </c>
      <c r="N4462">
        <v>4461</v>
      </c>
      <c r="O4462">
        <v>45075</v>
      </c>
      <c r="P4462" t="s">
        <v>11404</v>
      </c>
      <c r="Q4462" s="16">
        <v>4725.46</v>
      </c>
      <c r="R4462">
        <v>5501.41</v>
      </c>
      <c r="S4462">
        <v>16</v>
      </c>
      <c r="T4462">
        <v>4461</v>
      </c>
      <c r="U4462">
        <v>38750.42</v>
      </c>
      <c r="V4462" t="s">
        <v>11412</v>
      </c>
      <c r="W4462">
        <v>5</v>
      </c>
      <c r="X4462">
        <v>48</v>
      </c>
      <c r="Y4462" t="s">
        <v>10117</v>
      </c>
      <c r="Z4462" t="s">
        <v>12010</v>
      </c>
      <c r="AA4462">
        <v>4461</v>
      </c>
      <c r="AB4462" t="s">
        <v>12015</v>
      </c>
      <c r="AC4462">
        <v>6615.91</v>
      </c>
      <c r="AD4462">
        <v>3375.31</v>
      </c>
      <c r="AE4462">
        <v>168.77</v>
      </c>
      <c r="AF4462" t="s">
        <v>11364</v>
      </c>
      <c r="AG4462" t="s">
        <v>11108</v>
      </c>
      <c r="AH4462">
        <v>7403</v>
      </c>
      <c r="AI4462">
        <v>4461</v>
      </c>
      <c r="AJ4462" t="s">
        <v>11162</v>
      </c>
      <c r="AK4462" t="s">
        <v>12028</v>
      </c>
      <c r="AL4462" t="s">
        <v>12031</v>
      </c>
      <c r="AM4462" t="s">
        <v>11310</v>
      </c>
      <c r="AN4462">
        <v>1</v>
      </c>
      <c r="AO4462" s="10" t="s">
        <v>12046</v>
      </c>
      <c r="AP4462" t="str" cm="1">
        <f t="array" ref="AP4462">_xlfn.IFS(
  Table1[[#This Row],[Age]]&lt;=25, "18-25",
  Table1[[#This Row],[Age]]&lt;=35, "26-35",
  Table1[[#This Row],[Age]]&lt;=45, "36-45",
  Table1[[#This Row],[Age]]&lt;=60, "46-60",
  TRUE, "60+")</f>
        <v>26-35</v>
      </c>
    </row>
    <row r="4463" spans="1:42" x14ac:dyDescent="0.3">
      <c r="A4463">
        <v>4462</v>
      </c>
      <c r="B4463" t="s">
        <v>3</v>
      </c>
      <c r="C4463" t="s">
        <v>53</v>
      </c>
      <c r="D4463">
        <v>66</v>
      </c>
      <c r="E4463" t="s">
        <v>106</v>
      </c>
      <c r="F4463" t="s">
        <v>4569</v>
      </c>
      <c r="G4463" t="s">
        <v>5111</v>
      </c>
      <c r="H4463">
        <v>19458799315</v>
      </c>
      <c r="I4463" t="s">
        <v>5881</v>
      </c>
      <c r="J4463" t="s">
        <v>7291</v>
      </c>
      <c r="K4463">
        <v>5621.11</v>
      </c>
      <c r="L4463" s="12" t="s">
        <v>10721</v>
      </c>
      <c r="M4463" s="10" t="s">
        <v>11111</v>
      </c>
      <c r="N4463">
        <v>4462</v>
      </c>
      <c r="O4463">
        <v>45053</v>
      </c>
      <c r="P4463" t="s">
        <v>11402</v>
      </c>
      <c r="Q4463" s="16">
        <v>3647.1</v>
      </c>
      <c r="R4463">
        <v>1974.01</v>
      </c>
      <c r="S4463">
        <v>74</v>
      </c>
      <c r="T4463">
        <v>4462</v>
      </c>
      <c r="U4463">
        <v>44993.11</v>
      </c>
      <c r="V4463" t="s">
        <v>11412</v>
      </c>
      <c r="W4463">
        <v>7.58</v>
      </c>
      <c r="X4463">
        <v>60</v>
      </c>
      <c r="Y4463" t="s">
        <v>11508</v>
      </c>
      <c r="Z4463" t="s">
        <v>12011</v>
      </c>
      <c r="AA4463">
        <v>4462</v>
      </c>
      <c r="AB4463" t="s">
        <v>12015</v>
      </c>
      <c r="AC4463">
        <v>1741.48</v>
      </c>
      <c r="AD4463">
        <v>1643.38</v>
      </c>
      <c r="AE4463">
        <v>82.17</v>
      </c>
      <c r="AF4463" t="s">
        <v>11223</v>
      </c>
      <c r="AG4463" t="s">
        <v>11234</v>
      </c>
      <c r="AH4463">
        <v>9630</v>
      </c>
      <c r="AI4463">
        <v>4462</v>
      </c>
      <c r="AJ4463" t="s">
        <v>11248</v>
      </c>
      <c r="AK4463" t="s">
        <v>12027</v>
      </c>
      <c r="AL4463" t="s">
        <v>12032</v>
      </c>
      <c r="AM4463" t="s">
        <v>11188</v>
      </c>
      <c r="AN4463">
        <v>-1</v>
      </c>
      <c r="AO4463" s="10" t="s">
        <v>12046</v>
      </c>
      <c r="AP4463" t="str" cm="1">
        <f t="array" ref="AP4463">_xlfn.IFS(
  Table1[[#This Row],[Age]]&lt;=25, "18-25",
  Table1[[#This Row],[Age]]&lt;=35, "26-35",
  Table1[[#This Row],[Age]]&lt;=45, "36-45",
  Table1[[#This Row],[Age]]&lt;=60, "46-60",
  TRUE, "60+")</f>
        <v>60+</v>
      </c>
    </row>
    <row r="4464" spans="1:42" x14ac:dyDescent="0.3">
      <c r="A4464">
        <v>4463</v>
      </c>
      <c r="B4464" t="s">
        <v>33</v>
      </c>
      <c r="C4464" t="s">
        <v>72</v>
      </c>
      <c r="D4464">
        <v>27</v>
      </c>
      <c r="E4464" t="s">
        <v>106</v>
      </c>
      <c r="F4464" t="s">
        <v>4570</v>
      </c>
      <c r="G4464" t="s">
        <v>5133</v>
      </c>
      <c r="H4464">
        <v>19458799316</v>
      </c>
      <c r="I4464" t="s">
        <v>7203</v>
      </c>
      <c r="J4464" t="s">
        <v>7292</v>
      </c>
      <c r="K4464">
        <v>5144.2700000000004</v>
      </c>
      <c r="L4464" s="12" t="s">
        <v>10722</v>
      </c>
      <c r="M4464" s="10" t="s">
        <v>11178</v>
      </c>
      <c r="N4464">
        <v>4463</v>
      </c>
      <c r="O4464">
        <v>45245</v>
      </c>
      <c r="P4464" t="s">
        <v>11404</v>
      </c>
      <c r="Q4464" s="16">
        <v>4426.21</v>
      </c>
      <c r="R4464">
        <v>718.06</v>
      </c>
      <c r="S4464">
        <v>24</v>
      </c>
      <c r="T4464">
        <v>4463</v>
      </c>
      <c r="U4464">
        <v>9945.1200000000008</v>
      </c>
      <c r="V4464" t="s">
        <v>11413</v>
      </c>
      <c r="W4464">
        <v>5.95</v>
      </c>
      <c r="X4464">
        <v>60</v>
      </c>
      <c r="Y4464" t="s">
        <v>9074</v>
      </c>
      <c r="Z4464" t="s">
        <v>12011</v>
      </c>
      <c r="AA4464">
        <v>4463</v>
      </c>
      <c r="AB4464" t="s">
        <v>12015</v>
      </c>
      <c r="AC4464">
        <v>4180.87</v>
      </c>
      <c r="AD4464">
        <v>1766.83</v>
      </c>
      <c r="AE4464">
        <v>88.34</v>
      </c>
      <c r="AF4464" t="s">
        <v>11222</v>
      </c>
      <c r="AG4464" t="s">
        <v>11300</v>
      </c>
      <c r="AH4464">
        <v>2531</v>
      </c>
      <c r="AI4464">
        <v>4463</v>
      </c>
      <c r="AJ4464" t="s">
        <v>11330</v>
      </c>
      <c r="AK4464" t="s">
        <v>12028</v>
      </c>
      <c r="AL4464" t="s">
        <v>12032</v>
      </c>
      <c r="AM4464" t="s">
        <v>11271</v>
      </c>
      <c r="AN4464">
        <v>1</v>
      </c>
      <c r="AO4464" s="10" t="s">
        <v>12040</v>
      </c>
      <c r="AP4464" t="str" cm="1">
        <f t="array" ref="AP4464">_xlfn.IFS(
  Table1[[#This Row],[Age]]&lt;=25, "18-25",
  Table1[[#This Row],[Age]]&lt;=35, "26-35",
  Table1[[#This Row],[Age]]&lt;=45, "36-45",
  Table1[[#This Row],[Age]]&lt;=60, "46-60",
  TRUE, "60+")</f>
        <v>26-35</v>
      </c>
    </row>
    <row r="4465" spans="1:42" x14ac:dyDescent="0.3">
      <c r="A4465">
        <v>4464</v>
      </c>
      <c r="B4465" t="s">
        <v>48</v>
      </c>
      <c r="C4465" t="s">
        <v>70</v>
      </c>
      <c r="D4465">
        <v>69</v>
      </c>
      <c r="E4465" t="s">
        <v>106</v>
      </c>
      <c r="F4465" t="s">
        <v>4571</v>
      </c>
      <c r="G4465" t="s">
        <v>5133</v>
      </c>
      <c r="H4465">
        <v>19458799317</v>
      </c>
      <c r="I4465" t="s">
        <v>7204</v>
      </c>
      <c r="J4465" t="s">
        <v>7292</v>
      </c>
      <c r="K4465">
        <v>669.88</v>
      </c>
      <c r="L4465" s="12" t="s">
        <v>8263</v>
      </c>
      <c r="M4465" s="10" t="s">
        <v>11201</v>
      </c>
      <c r="N4465">
        <v>4464</v>
      </c>
      <c r="O4465">
        <v>45224</v>
      </c>
      <c r="P4465" t="s">
        <v>11404</v>
      </c>
      <c r="Q4465" s="16">
        <v>4459.9399999999996</v>
      </c>
      <c r="R4465">
        <v>5129.82</v>
      </c>
      <c r="S4465">
        <v>74</v>
      </c>
      <c r="T4465">
        <v>4464</v>
      </c>
      <c r="U4465">
        <v>15518.33</v>
      </c>
      <c r="V4465" t="s">
        <v>11413</v>
      </c>
      <c r="W4465">
        <v>3.59</v>
      </c>
      <c r="X4465">
        <v>24</v>
      </c>
      <c r="Y4465" t="s">
        <v>11516</v>
      </c>
      <c r="Z4465" t="s">
        <v>12012</v>
      </c>
      <c r="AA4465">
        <v>4464</v>
      </c>
      <c r="AB4465" t="s">
        <v>12015</v>
      </c>
      <c r="AC4465">
        <v>2611.91</v>
      </c>
      <c r="AD4465">
        <v>2956.96</v>
      </c>
      <c r="AE4465">
        <v>147.85</v>
      </c>
      <c r="AF4465" t="s">
        <v>11221</v>
      </c>
      <c r="AG4465" t="s">
        <v>11379</v>
      </c>
      <c r="AH4465">
        <v>5151</v>
      </c>
      <c r="AI4465">
        <v>4464</v>
      </c>
      <c r="AJ4465" t="s">
        <v>11383</v>
      </c>
      <c r="AK4465" t="s">
        <v>12027</v>
      </c>
      <c r="AL4465" t="s">
        <v>12032</v>
      </c>
      <c r="AM4465" t="s">
        <v>11124</v>
      </c>
      <c r="AN4465">
        <v>1</v>
      </c>
      <c r="AO4465" s="10" t="s">
        <v>12044</v>
      </c>
      <c r="AP4465" t="str" cm="1">
        <f t="array" ref="AP4465">_xlfn.IFS(
  Table1[[#This Row],[Age]]&lt;=25, "18-25",
  Table1[[#This Row],[Age]]&lt;=35, "26-35",
  Table1[[#This Row],[Age]]&lt;=45, "36-45",
  Table1[[#This Row],[Age]]&lt;=60, "46-60",
  TRUE, "60+")</f>
        <v>60+</v>
      </c>
    </row>
    <row r="4466" spans="1:42" x14ac:dyDescent="0.3">
      <c r="A4466">
        <v>4465</v>
      </c>
      <c r="B4466" t="s">
        <v>10</v>
      </c>
      <c r="C4466" t="s">
        <v>78</v>
      </c>
      <c r="D4466">
        <v>62</v>
      </c>
      <c r="E4466" t="s">
        <v>105</v>
      </c>
      <c r="F4466" t="s">
        <v>4572</v>
      </c>
      <c r="G4466" t="s">
        <v>5120</v>
      </c>
      <c r="H4466">
        <v>19458799318</v>
      </c>
      <c r="I4466" t="s">
        <v>7205</v>
      </c>
      <c r="J4466" t="s">
        <v>7291</v>
      </c>
      <c r="K4466">
        <v>3132.39</v>
      </c>
      <c r="L4466" s="12" t="s">
        <v>10723</v>
      </c>
      <c r="M4466" s="10" t="s">
        <v>11337</v>
      </c>
      <c r="N4466">
        <v>4465</v>
      </c>
      <c r="O4466">
        <v>44997</v>
      </c>
      <c r="P4466" t="s">
        <v>11404</v>
      </c>
      <c r="Q4466" s="16">
        <v>436.45</v>
      </c>
      <c r="R4466">
        <v>2695.94</v>
      </c>
      <c r="S4466">
        <v>46</v>
      </c>
      <c r="T4466">
        <v>4465</v>
      </c>
      <c r="U4466">
        <v>1211.9100000000001</v>
      </c>
      <c r="V4466" t="s">
        <v>11411</v>
      </c>
      <c r="W4466">
        <v>7.92</v>
      </c>
      <c r="X4466">
        <v>48</v>
      </c>
      <c r="Y4466" t="s">
        <v>11825</v>
      </c>
      <c r="Z4466" t="s">
        <v>12010</v>
      </c>
      <c r="AA4466">
        <v>4465</v>
      </c>
      <c r="AB4466" t="s">
        <v>12017</v>
      </c>
      <c r="AC4466">
        <v>1357.65</v>
      </c>
      <c r="AD4466">
        <v>1570.47</v>
      </c>
      <c r="AE4466">
        <v>78.52</v>
      </c>
      <c r="AF4466" t="s">
        <v>11204</v>
      </c>
      <c r="AG4466" t="s">
        <v>11086</v>
      </c>
      <c r="AH4466">
        <v>5620</v>
      </c>
      <c r="AI4466">
        <v>4465</v>
      </c>
      <c r="AJ4466" t="s">
        <v>11070</v>
      </c>
      <c r="AK4466" t="s">
        <v>12029</v>
      </c>
      <c r="AL4466" t="s">
        <v>12032</v>
      </c>
      <c r="AM4466" t="s">
        <v>11292</v>
      </c>
      <c r="AN4466">
        <v>1</v>
      </c>
      <c r="AO4466" s="10" t="s">
        <v>12047</v>
      </c>
      <c r="AP4466" t="str" cm="1">
        <f t="array" ref="AP4466">_xlfn.IFS(
  Table1[[#This Row],[Age]]&lt;=25, "18-25",
  Table1[[#This Row],[Age]]&lt;=35, "26-35",
  Table1[[#This Row],[Age]]&lt;=45, "36-45",
  Table1[[#This Row],[Age]]&lt;=60, "46-60",
  TRUE, "60+")</f>
        <v>60+</v>
      </c>
    </row>
    <row r="4467" spans="1:42" x14ac:dyDescent="0.3">
      <c r="A4467">
        <v>4466</v>
      </c>
      <c r="B4467" t="s">
        <v>7</v>
      </c>
      <c r="C4467" t="s">
        <v>53</v>
      </c>
      <c r="D4467">
        <v>69</v>
      </c>
      <c r="E4467" t="s">
        <v>105</v>
      </c>
      <c r="F4467" t="s">
        <v>4573</v>
      </c>
      <c r="G4467" t="s">
        <v>5143</v>
      </c>
      <c r="H4467">
        <v>19458799319</v>
      </c>
      <c r="I4467" t="s">
        <v>5818</v>
      </c>
      <c r="J4467" t="s">
        <v>7291</v>
      </c>
      <c r="K4467">
        <v>4180.5600000000004</v>
      </c>
      <c r="L4467" s="12" t="s">
        <v>10535</v>
      </c>
      <c r="M4467" s="10" t="s">
        <v>11037</v>
      </c>
      <c r="N4467">
        <v>4466</v>
      </c>
      <c r="O4467">
        <v>45011</v>
      </c>
      <c r="P4467" t="s">
        <v>11403</v>
      </c>
      <c r="Q4467" s="16">
        <v>4485.16</v>
      </c>
      <c r="R4467">
        <v>8665.7199999999993</v>
      </c>
      <c r="S4467">
        <v>29</v>
      </c>
      <c r="T4467">
        <v>4466</v>
      </c>
      <c r="U4467">
        <v>42972.01</v>
      </c>
      <c r="V4467" t="s">
        <v>11411</v>
      </c>
      <c r="W4467">
        <v>9.1300000000000008</v>
      </c>
      <c r="X4467">
        <v>48</v>
      </c>
      <c r="Y4467" t="s">
        <v>9688</v>
      </c>
      <c r="Z4467" t="s">
        <v>12010</v>
      </c>
      <c r="AA4467">
        <v>4466</v>
      </c>
      <c r="AB4467" t="s">
        <v>12015</v>
      </c>
      <c r="AC4467">
        <v>3799.61</v>
      </c>
      <c r="AD4467">
        <v>1565.51</v>
      </c>
      <c r="AE4467">
        <v>78.28</v>
      </c>
      <c r="AF4467" t="s">
        <v>11221</v>
      </c>
      <c r="AG4467" t="s">
        <v>11071</v>
      </c>
      <c r="AH4467">
        <v>5696</v>
      </c>
      <c r="AI4467">
        <v>4466</v>
      </c>
      <c r="AJ4467" t="s">
        <v>11236</v>
      </c>
      <c r="AK4467" t="s">
        <v>12028</v>
      </c>
      <c r="AL4467" t="s">
        <v>12031</v>
      </c>
      <c r="AM4467" t="s">
        <v>11174</v>
      </c>
      <c r="AN4467">
        <v>1</v>
      </c>
      <c r="AO4467" s="10" t="s">
        <v>12047</v>
      </c>
      <c r="AP4467" t="str" cm="1">
        <f t="array" ref="AP4467">_xlfn.IFS(
  Table1[[#This Row],[Age]]&lt;=25, "18-25",
  Table1[[#This Row],[Age]]&lt;=35, "26-35",
  Table1[[#This Row],[Age]]&lt;=45, "36-45",
  Table1[[#This Row],[Age]]&lt;=60, "46-60",
  TRUE, "60+")</f>
        <v>60+</v>
      </c>
    </row>
    <row r="4468" spans="1:42" x14ac:dyDescent="0.3">
      <c r="A4468">
        <v>4467</v>
      </c>
      <c r="B4468" t="s">
        <v>38</v>
      </c>
      <c r="C4468" t="s">
        <v>88</v>
      </c>
      <c r="D4468">
        <v>47</v>
      </c>
      <c r="E4468" t="s">
        <v>105</v>
      </c>
      <c r="F4468" t="s">
        <v>4574</v>
      </c>
      <c r="G4468" t="s">
        <v>5122</v>
      </c>
      <c r="H4468">
        <v>19458799320</v>
      </c>
      <c r="I4468" t="s">
        <v>6547</v>
      </c>
      <c r="J4468" t="s">
        <v>7292</v>
      </c>
      <c r="K4468">
        <v>1693.66</v>
      </c>
      <c r="L4468" s="12" t="s">
        <v>10667</v>
      </c>
      <c r="M4468" s="10" t="s">
        <v>11119</v>
      </c>
      <c r="N4468">
        <v>4467</v>
      </c>
      <c r="O4468">
        <v>45064</v>
      </c>
      <c r="P4468" t="s">
        <v>11404</v>
      </c>
      <c r="Q4468" s="16">
        <v>2453.0100000000002</v>
      </c>
      <c r="R4468">
        <v>4146.67</v>
      </c>
      <c r="S4468">
        <v>89</v>
      </c>
      <c r="T4468">
        <v>4467</v>
      </c>
      <c r="U4468">
        <v>47409.279999999999</v>
      </c>
      <c r="V4468" t="s">
        <v>11413</v>
      </c>
      <c r="W4468">
        <v>7.46</v>
      </c>
      <c r="X4468">
        <v>60</v>
      </c>
      <c r="Y4468" t="s">
        <v>9192</v>
      </c>
      <c r="Z4468" t="s">
        <v>12012</v>
      </c>
      <c r="AA4468">
        <v>4467</v>
      </c>
      <c r="AB4468" t="s">
        <v>12016</v>
      </c>
      <c r="AC4468">
        <v>8857.31</v>
      </c>
      <c r="AD4468">
        <v>4006.54</v>
      </c>
      <c r="AE4468">
        <v>200.33</v>
      </c>
      <c r="AF4468" t="s">
        <v>11383</v>
      </c>
      <c r="AG4468" t="s">
        <v>11175</v>
      </c>
      <c r="AH4468">
        <v>8544</v>
      </c>
      <c r="AI4468">
        <v>4467</v>
      </c>
      <c r="AJ4468" t="s">
        <v>11104</v>
      </c>
      <c r="AK4468" t="s">
        <v>12028</v>
      </c>
      <c r="AL4468" t="s">
        <v>12031</v>
      </c>
      <c r="AM4468" t="s">
        <v>11116</v>
      </c>
      <c r="AN4468">
        <v>1</v>
      </c>
      <c r="AO4468" s="10" t="s">
        <v>12046</v>
      </c>
      <c r="AP4468" t="str" cm="1">
        <f t="array" ref="AP4468">_xlfn.IFS(
  Table1[[#This Row],[Age]]&lt;=25, "18-25",
  Table1[[#This Row],[Age]]&lt;=35, "26-35",
  Table1[[#This Row],[Age]]&lt;=45, "36-45",
  Table1[[#This Row],[Age]]&lt;=60, "46-60",
  TRUE, "60+")</f>
        <v>46-60</v>
      </c>
    </row>
    <row r="4469" spans="1:42" x14ac:dyDescent="0.3">
      <c r="A4469">
        <v>4468</v>
      </c>
      <c r="B4469" t="s">
        <v>21</v>
      </c>
      <c r="C4469" t="s">
        <v>68</v>
      </c>
      <c r="D4469">
        <v>50</v>
      </c>
      <c r="E4469" t="s">
        <v>104</v>
      </c>
      <c r="F4469" t="s">
        <v>4575</v>
      </c>
      <c r="G4469" t="s">
        <v>5125</v>
      </c>
      <c r="H4469">
        <v>19458799321</v>
      </c>
      <c r="I4469" t="s">
        <v>6452</v>
      </c>
      <c r="J4469" t="s">
        <v>7292</v>
      </c>
      <c r="K4469">
        <v>186.74</v>
      </c>
      <c r="L4469" s="12" t="s">
        <v>7350</v>
      </c>
      <c r="M4469" s="10" t="s">
        <v>11362</v>
      </c>
      <c r="N4469">
        <v>4468</v>
      </c>
      <c r="O4469">
        <v>45203</v>
      </c>
      <c r="P4469" t="s">
        <v>11403</v>
      </c>
      <c r="Q4469" s="16">
        <v>3188.81</v>
      </c>
      <c r="R4469">
        <v>3375.55</v>
      </c>
      <c r="S4469">
        <v>30</v>
      </c>
      <c r="T4469">
        <v>4468</v>
      </c>
      <c r="U4469">
        <v>14692.84</v>
      </c>
      <c r="V4469" t="s">
        <v>11413</v>
      </c>
      <c r="W4469">
        <v>2.75</v>
      </c>
      <c r="X4469">
        <v>48</v>
      </c>
      <c r="Y4469" t="s">
        <v>11789</v>
      </c>
      <c r="Z4469" t="s">
        <v>12010</v>
      </c>
      <c r="AA4469">
        <v>4468</v>
      </c>
      <c r="AB4469" t="s">
        <v>12017</v>
      </c>
      <c r="AC4469">
        <v>1606.29</v>
      </c>
      <c r="AD4469">
        <v>168.49</v>
      </c>
      <c r="AE4469">
        <v>8.42</v>
      </c>
      <c r="AF4469" t="s">
        <v>11035</v>
      </c>
      <c r="AG4469" t="s">
        <v>11392</v>
      </c>
      <c r="AH4469">
        <v>1047</v>
      </c>
      <c r="AI4469">
        <v>4468</v>
      </c>
      <c r="AJ4469" t="s">
        <v>11141</v>
      </c>
      <c r="AK4469" t="s">
        <v>12028</v>
      </c>
      <c r="AL4469" t="s">
        <v>12031</v>
      </c>
      <c r="AM4469" t="s">
        <v>11142</v>
      </c>
      <c r="AN4469">
        <v>1</v>
      </c>
      <c r="AO4469" s="10" t="s">
        <v>12044</v>
      </c>
      <c r="AP4469" t="str" cm="1">
        <f t="array" ref="AP4469">_xlfn.IFS(
  Table1[[#This Row],[Age]]&lt;=25, "18-25",
  Table1[[#This Row],[Age]]&lt;=35, "26-35",
  Table1[[#This Row],[Age]]&lt;=45, "36-45",
  Table1[[#This Row],[Age]]&lt;=60, "46-60",
  TRUE, "60+")</f>
        <v>46-60</v>
      </c>
    </row>
    <row r="4470" spans="1:42" x14ac:dyDescent="0.3">
      <c r="A4470">
        <v>4469</v>
      </c>
      <c r="B4470" t="s">
        <v>36</v>
      </c>
      <c r="C4470" t="s">
        <v>89</v>
      </c>
      <c r="D4470">
        <v>19</v>
      </c>
      <c r="E4470" t="s">
        <v>105</v>
      </c>
      <c r="F4470" t="s">
        <v>4576</v>
      </c>
      <c r="G4470" t="s">
        <v>5121</v>
      </c>
      <c r="H4470">
        <v>19458799322</v>
      </c>
      <c r="I4470" t="s">
        <v>5646</v>
      </c>
      <c r="J4470" t="s">
        <v>7291</v>
      </c>
      <c r="K4470">
        <v>7594.08</v>
      </c>
      <c r="L4470" s="12" t="s">
        <v>9418</v>
      </c>
      <c r="M4470" s="10" t="s">
        <v>11222</v>
      </c>
      <c r="N4470">
        <v>4469</v>
      </c>
      <c r="O4470">
        <v>45039</v>
      </c>
      <c r="P4470" t="s">
        <v>11402</v>
      </c>
      <c r="Q4470" s="16">
        <v>1509.58</v>
      </c>
      <c r="R4470">
        <v>6084.5</v>
      </c>
      <c r="S4470">
        <v>51</v>
      </c>
      <c r="T4470">
        <v>4469</v>
      </c>
      <c r="U4470">
        <v>19843.2</v>
      </c>
      <c r="V4470" t="s">
        <v>11412</v>
      </c>
      <c r="W4470">
        <v>8.1300000000000008</v>
      </c>
      <c r="X4470">
        <v>12</v>
      </c>
      <c r="Y4470" t="s">
        <v>11634</v>
      </c>
      <c r="Z4470" t="s">
        <v>12011</v>
      </c>
      <c r="AA4470">
        <v>4469</v>
      </c>
      <c r="AB4470" t="s">
        <v>12016</v>
      </c>
      <c r="AC4470">
        <v>8895.7999999999993</v>
      </c>
      <c r="AD4470">
        <v>128.72999999999999</v>
      </c>
      <c r="AE4470">
        <v>6.44</v>
      </c>
      <c r="AF4470" t="s">
        <v>11378</v>
      </c>
      <c r="AG4470" t="s">
        <v>11181</v>
      </c>
      <c r="AH4470">
        <v>8641</v>
      </c>
      <c r="AI4470">
        <v>4469</v>
      </c>
      <c r="AJ4470" t="s">
        <v>11128</v>
      </c>
      <c r="AK4470" t="s">
        <v>12027</v>
      </c>
      <c r="AL4470" t="s">
        <v>12032</v>
      </c>
      <c r="AM4470" t="s">
        <v>11226</v>
      </c>
      <c r="AN4470">
        <v>1</v>
      </c>
      <c r="AO4470" s="10" t="s">
        <v>12037</v>
      </c>
      <c r="AP4470" t="str" cm="1">
        <f t="array" ref="AP4470">_xlfn.IFS(
  Table1[[#This Row],[Age]]&lt;=25, "18-25",
  Table1[[#This Row],[Age]]&lt;=35, "26-35",
  Table1[[#This Row],[Age]]&lt;=45, "36-45",
  Table1[[#This Row],[Age]]&lt;=60, "46-60",
  TRUE, "60+")</f>
        <v>18-25</v>
      </c>
    </row>
    <row r="4471" spans="1:42" x14ac:dyDescent="0.3">
      <c r="A4471">
        <v>4470</v>
      </c>
      <c r="B4471" t="s">
        <v>8</v>
      </c>
      <c r="C4471" t="s">
        <v>93</v>
      </c>
      <c r="D4471">
        <v>66</v>
      </c>
      <c r="E4471" t="s">
        <v>104</v>
      </c>
      <c r="F4471" t="s">
        <v>4577</v>
      </c>
      <c r="G4471" t="s">
        <v>5139</v>
      </c>
      <c r="H4471">
        <v>19458799323</v>
      </c>
      <c r="I4471" t="s">
        <v>6208</v>
      </c>
      <c r="J4471" t="s">
        <v>7291</v>
      </c>
      <c r="K4471">
        <v>8531.18</v>
      </c>
      <c r="L4471" s="12" t="s">
        <v>9921</v>
      </c>
      <c r="M4471" s="10" t="s">
        <v>11140</v>
      </c>
      <c r="N4471">
        <v>4470</v>
      </c>
      <c r="O4471">
        <v>44989</v>
      </c>
      <c r="P4471" t="s">
        <v>11404</v>
      </c>
      <c r="Q4471" s="16">
        <v>3231.14</v>
      </c>
      <c r="R4471">
        <v>5300.04</v>
      </c>
      <c r="S4471">
        <v>83</v>
      </c>
      <c r="T4471">
        <v>4470</v>
      </c>
      <c r="U4471">
        <v>22018.87</v>
      </c>
      <c r="V4471" t="s">
        <v>11412</v>
      </c>
      <c r="W4471">
        <v>9.9</v>
      </c>
      <c r="X4471">
        <v>12</v>
      </c>
      <c r="Y4471" t="s">
        <v>10911</v>
      </c>
      <c r="Z4471" t="s">
        <v>12011</v>
      </c>
      <c r="AA4471">
        <v>4470</v>
      </c>
      <c r="AB4471" t="s">
        <v>12015</v>
      </c>
      <c r="AC4471">
        <v>2963.67</v>
      </c>
      <c r="AD4471">
        <v>1473.43</v>
      </c>
      <c r="AE4471">
        <v>73.67</v>
      </c>
      <c r="AF4471" t="s">
        <v>11344</v>
      </c>
      <c r="AG4471" t="s">
        <v>11323</v>
      </c>
      <c r="AH4471">
        <v>240</v>
      </c>
      <c r="AI4471">
        <v>4470</v>
      </c>
      <c r="AJ4471" t="s">
        <v>11188</v>
      </c>
      <c r="AK4471" t="s">
        <v>12028</v>
      </c>
      <c r="AL4471" t="s">
        <v>12031</v>
      </c>
      <c r="AM4471" t="s">
        <v>11238</v>
      </c>
      <c r="AN4471">
        <v>-1</v>
      </c>
      <c r="AO4471" s="10" t="s">
        <v>12047</v>
      </c>
      <c r="AP4471" t="str" cm="1">
        <f t="array" ref="AP4471">_xlfn.IFS(
  Table1[[#This Row],[Age]]&lt;=25, "18-25",
  Table1[[#This Row],[Age]]&lt;=35, "26-35",
  Table1[[#This Row],[Age]]&lt;=45, "36-45",
  Table1[[#This Row],[Age]]&lt;=60, "46-60",
  TRUE, "60+")</f>
        <v>60+</v>
      </c>
    </row>
    <row r="4472" spans="1:42" x14ac:dyDescent="0.3">
      <c r="A4472">
        <v>4471</v>
      </c>
      <c r="B4472" t="s">
        <v>45</v>
      </c>
      <c r="C4472" t="s">
        <v>97</v>
      </c>
      <c r="D4472">
        <v>49</v>
      </c>
      <c r="E4472" t="s">
        <v>104</v>
      </c>
      <c r="F4472" t="s">
        <v>4578</v>
      </c>
      <c r="G4472" t="s">
        <v>5138</v>
      </c>
      <c r="H4472">
        <v>19458799324</v>
      </c>
      <c r="I4472" t="s">
        <v>5759</v>
      </c>
      <c r="J4472" t="s">
        <v>7291</v>
      </c>
      <c r="K4472">
        <v>2368.11</v>
      </c>
      <c r="L4472" s="12" t="s">
        <v>10534</v>
      </c>
      <c r="M4472" s="10" t="s">
        <v>11333</v>
      </c>
      <c r="N4472">
        <v>4471</v>
      </c>
      <c r="O4472">
        <v>45015</v>
      </c>
      <c r="P4472" t="s">
        <v>11402</v>
      </c>
      <c r="Q4472" s="16">
        <v>145.12</v>
      </c>
      <c r="R4472">
        <v>2222.9899999999998</v>
      </c>
      <c r="S4472">
        <v>31</v>
      </c>
      <c r="T4472">
        <v>4471</v>
      </c>
      <c r="U4472">
        <v>21077.84</v>
      </c>
      <c r="V4472" t="s">
        <v>11412</v>
      </c>
      <c r="W4472">
        <v>7.17</v>
      </c>
      <c r="X4472">
        <v>60</v>
      </c>
      <c r="Y4472" t="s">
        <v>11860</v>
      </c>
      <c r="Z4472" t="s">
        <v>12010</v>
      </c>
      <c r="AA4472">
        <v>4471</v>
      </c>
      <c r="AB4472" t="s">
        <v>12017</v>
      </c>
      <c r="AC4472">
        <v>9597.93</v>
      </c>
      <c r="AD4472">
        <v>3449.37</v>
      </c>
      <c r="AE4472">
        <v>172.47</v>
      </c>
      <c r="AF4472" t="s">
        <v>11219</v>
      </c>
      <c r="AG4472" t="s">
        <v>11317</v>
      </c>
      <c r="AH4472">
        <v>4445</v>
      </c>
      <c r="AI4472">
        <v>4471</v>
      </c>
      <c r="AJ4472" t="s">
        <v>11180</v>
      </c>
      <c r="AK4472" t="s">
        <v>12027</v>
      </c>
      <c r="AL4472" t="s">
        <v>12032</v>
      </c>
      <c r="AM4472" t="s">
        <v>11204</v>
      </c>
      <c r="AN4472">
        <v>1</v>
      </c>
      <c r="AO4472" s="10" t="s">
        <v>12047</v>
      </c>
      <c r="AP4472" t="str" cm="1">
        <f t="array" ref="AP4472">_xlfn.IFS(
  Table1[[#This Row],[Age]]&lt;=25, "18-25",
  Table1[[#This Row],[Age]]&lt;=35, "26-35",
  Table1[[#This Row],[Age]]&lt;=45, "36-45",
  Table1[[#This Row],[Age]]&lt;=60, "46-60",
  TRUE, "60+")</f>
        <v>46-60</v>
      </c>
    </row>
    <row r="4473" spans="1:42" x14ac:dyDescent="0.3">
      <c r="A4473">
        <v>4472</v>
      </c>
      <c r="B4473" t="s">
        <v>30</v>
      </c>
      <c r="C4473" t="s">
        <v>79</v>
      </c>
      <c r="D4473">
        <v>62</v>
      </c>
      <c r="E4473" t="s">
        <v>106</v>
      </c>
      <c r="F4473" t="s">
        <v>4579</v>
      </c>
      <c r="G4473" t="s">
        <v>5122</v>
      </c>
      <c r="H4473">
        <v>19458799325</v>
      </c>
      <c r="I4473" t="s">
        <v>7206</v>
      </c>
      <c r="J4473" t="s">
        <v>7292</v>
      </c>
      <c r="K4473">
        <v>137.62</v>
      </c>
      <c r="L4473" s="12" t="s">
        <v>7626</v>
      </c>
      <c r="M4473" s="10" t="s">
        <v>11351</v>
      </c>
      <c r="N4473">
        <v>4472</v>
      </c>
      <c r="O4473">
        <v>45003</v>
      </c>
      <c r="P4473" t="s">
        <v>11402</v>
      </c>
      <c r="Q4473" s="16">
        <v>1862.19</v>
      </c>
      <c r="R4473">
        <v>-1724.57</v>
      </c>
      <c r="S4473">
        <v>30</v>
      </c>
      <c r="T4473">
        <v>4472</v>
      </c>
      <c r="U4473">
        <v>20250.89</v>
      </c>
      <c r="V4473" t="s">
        <v>11412</v>
      </c>
      <c r="W4473">
        <v>3.19</v>
      </c>
      <c r="X4473">
        <v>60</v>
      </c>
      <c r="Y4473" t="s">
        <v>11520</v>
      </c>
      <c r="Z4473" t="s">
        <v>12010</v>
      </c>
      <c r="AA4473">
        <v>4472</v>
      </c>
      <c r="AB4473" t="s">
        <v>12015</v>
      </c>
      <c r="AC4473">
        <v>2977.12</v>
      </c>
      <c r="AD4473">
        <v>1528.24</v>
      </c>
      <c r="AE4473">
        <v>76.41</v>
      </c>
      <c r="AF4473" t="s">
        <v>11057</v>
      </c>
      <c r="AG4473" t="s">
        <v>11340</v>
      </c>
      <c r="AH4473">
        <v>3576</v>
      </c>
      <c r="AI4473">
        <v>4472</v>
      </c>
      <c r="AJ4473" t="s">
        <v>11263</v>
      </c>
      <c r="AK4473" t="s">
        <v>12029</v>
      </c>
      <c r="AL4473" t="s">
        <v>12031</v>
      </c>
      <c r="AM4473" t="s">
        <v>11265</v>
      </c>
      <c r="AN4473">
        <v>1</v>
      </c>
      <c r="AO4473" s="10" t="s">
        <v>12047</v>
      </c>
      <c r="AP4473" t="str" cm="1">
        <f t="array" ref="AP4473">_xlfn.IFS(
  Table1[[#This Row],[Age]]&lt;=25, "18-25",
  Table1[[#This Row],[Age]]&lt;=35, "26-35",
  Table1[[#This Row],[Age]]&lt;=45, "36-45",
  Table1[[#This Row],[Age]]&lt;=60, "46-60",
  TRUE, "60+")</f>
        <v>60+</v>
      </c>
    </row>
    <row r="4474" spans="1:42" x14ac:dyDescent="0.3">
      <c r="A4474">
        <v>4473</v>
      </c>
      <c r="B4474" t="s">
        <v>28</v>
      </c>
      <c r="C4474" t="s">
        <v>97</v>
      </c>
      <c r="D4474">
        <v>34</v>
      </c>
      <c r="E4474" t="s">
        <v>106</v>
      </c>
      <c r="F4474" t="s">
        <v>4580</v>
      </c>
      <c r="G4474" t="s">
        <v>5120</v>
      </c>
      <c r="H4474">
        <v>19458799326</v>
      </c>
      <c r="I4474" t="s">
        <v>5816</v>
      </c>
      <c r="J4474" t="s">
        <v>7292</v>
      </c>
      <c r="K4474">
        <v>8910.3799999999992</v>
      </c>
      <c r="L4474" s="12" t="s">
        <v>10724</v>
      </c>
      <c r="M4474" s="10" t="s">
        <v>11056</v>
      </c>
      <c r="N4474">
        <v>4473</v>
      </c>
      <c r="O4474">
        <v>45045</v>
      </c>
      <c r="P4474" t="s">
        <v>11404</v>
      </c>
      <c r="Q4474" s="16">
        <v>3146.66</v>
      </c>
      <c r="R4474">
        <v>5763.72</v>
      </c>
      <c r="S4474">
        <v>34</v>
      </c>
      <c r="T4474">
        <v>4473</v>
      </c>
      <c r="U4474">
        <v>24317.86</v>
      </c>
      <c r="V4474" t="s">
        <v>11411</v>
      </c>
      <c r="W4474">
        <v>1.05</v>
      </c>
      <c r="X4474">
        <v>12</v>
      </c>
      <c r="Y4474" t="s">
        <v>11721</v>
      </c>
      <c r="Z4474" t="s">
        <v>12012</v>
      </c>
      <c r="AA4474">
        <v>4473</v>
      </c>
      <c r="AB4474" t="s">
        <v>12016</v>
      </c>
      <c r="AC4474">
        <v>8703.9599999999991</v>
      </c>
      <c r="AD4474">
        <v>3146.07</v>
      </c>
      <c r="AE4474">
        <v>157.30000000000001</v>
      </c>
      <c r="AF4474" t="s">
        <v>11229</v>
      </c>
      <c r="AG4474" t="s">
        <v>11156</v>
      </c>
      <c r="AH4474">
        <v>9912</v>
      </c>
      <c r="AI4474">
        <v>4473</v>
      </c>
      <c r="AJ4474" t="s">
        <v>11239</v>
      </c>
      <c r="AK4474" t="s">
        <v>12027</v>
      </c>
      <c r="AL4474" t="s">
        <v>12032</v>
      </c>
      <c r="AM4474" t="s">
        <v>11341</v>
      </c>
      <c r="AN4474">
        <v>1</v>
      </c>
      <c r="AO4474" s="10" t="s">
        <v>12037</v>
      </c>
      <c r="AP4474" t="str" cm="1">
        <f t="array" ref="AP4474">_xlfn.IFS(
  Table1[[#This Row],[Age]]&lt;=25, "18-25",
  Table1[[#This Row],[Age]]&lt;=35, "26-35",
  Table1[[#This Row],[Age]]&lt;=45, "36-45",
  Table1[[#This Row],[Age]]&lt;=60, "46-60",
  TRUE, "60+")</f>
        <v>26-35</v>
      </c>
    </row>
    <row r="4475" spans="1:42" x14ac:dyDescent="0.3">
      <c r="A4475">
        <v>4474</v>
      </c>
      <c r="B4475" t="s">
        <v>30</v>
      </c>
      <c r="C4475" t="s">
        <v>83</v>
      </c>
      <c r="D4475">
        <v>45</v>
      </c>
      <c r="E4475" t="s">
        <v>105</v>
      </c>
      <c r="F4475" t="s">
        <v>4581</v>
      </c>
      <c r="G4475" t="s">
        <v>5137</v>
      </c>
      <c r="H4475">
        <v>19458799327</v>
      </c>
      <c r="I4475" t="s">
        <v>5309</v>
      </c>
      <c r="J4475" t="s">
        <v>7291</v>
      </c>
      <c r="K4475">
        <v>1426.2</v>
      </c>
      <c r="L4475" s="12" t="s">
        <v>10725</v>
      </c>
      <c r="M4475" s="10" t="s">
        <v>11269</v>
      </c>
      <c r="N4475">
        <v>4474</v>
      </c>
      <c r="O4475">
        <v>45232</v>
      </c>
      <c r="P4475" t="s">
        <v>11404</v>
      </c>
      <c r="Q4475" s="16">
        <v>992.4</v>
      </c>
      <c r="R4475">
        <v>2418.6</v>
      </c>
      <c r="S4475">
        <v>92</v>
      </c>
      <c r="T4475">
        <v>4474</v>
      </c>
      <c r="U4475">
        <v>8535.4</v>
      </c>
      <c r="V4475" t="s">
        <v>11411</v>
      </c>
      <c r="W4475">
        <v>4.47</v>
      </c>
      <c r="X4475">
        <v>48</v>
      </c>
      <c r="Y4475" t="s">
        <v>11551</v>
      </c>
      <c r="Z4475" t="s">
        <v>12012</v>
      </c>
      <c r="AA4475">
        <v>4474</v>
      </c>
      <c r="AB4475" t="s">
        <v>12016</v>
      </c>
      <c r="AC4475">
        <v>9258.86</v>
      </c>
      <c r="AD4475">
        <v>1431.36</v>
      </c>
      <c r="AE4475">
        <v>71.569999999999993</v>
      </c>
      <c r="AF4475" t="s">
        <v>11292</v>
      </c>
      <c r="AG4475" t="s">
        <v>11036</v>
      </c>
      <c r="AH4475">
        <v>8081</v>
      </c>
      <c r="AI4475">
        <v>4474</v>
      </c>
      <c r="AJ4475" t="s">
        <v>11179</v>
      </c>
      <c r="AK4475" t="s">
        <v>12028</v>
      </c>
      <c r="AL4475" t="s">
        <v>12031</v>
      </c>
      <c r="AM4475" t="s">
        <v>11236</v>
      </c>
      <c r="AN4475">
        <v>1</v>
      </c>
      <c r="AO4475" s="10" t="s">
        <v>12040</v>
      </c>
      <c r="AP4475" t="str" cm="1">
        <f t="array" ref="AP4475">_xlfn.IFS(
  Table1[[#This Row],[Age]]&lt;=25, "18-25",
  Table1[[#This Row],[Age]]&lt;=35, "26-35",
  Table1[[#This Row],[Age]]&lt;=45, "36-45",
  Table1[[#This Row],[Age]]&lt;=60, "46-60",
  TRUE, "60+")</f>
        <v>36-45</v>
      </c>
    </row>
    <row r="4476" spans="1:42" x14ac:dyDescent="0.3">
      <c r="A4476">
        <v>4475</v>
      </c>
      <c r="B4476" t="s">
        <v>36</v>
      </c>
      <c r="C4476" t="s">
        <v>67</v>
      </c>
      <c r="D4476">
        <v>62</v>
      </c>
      <c r="E4476" t="s">
        <v>104</v>
      </c>
      <c r="F4476" t="s">
        <v>4582</v>
      </c>
      <c r="G4476" t="s">
        <v>5141</v>
      </c>
      <c r="H4476">
        <v>19458799328</v>
      </c>
      <c r="I4476" t="s">
        <v>6003</v>
      </c>
      <c r="J4476" t="s">
        <v>7291</v>
      </c>
      <c r="K4476">
        <v>4091.97</v>
      </c>
      <c r="L4476" s="12" t="s">
        <v>10726</v>
      </c>
      <c r="M4476" s="10" t="s">
        <v>11146</v>
      </c>
      <c r="N4476">
        <v>4475</v>
      </c>
      <c r="O4476">
        <v>45209</v>
      </c>
      <c r="P4476" t="s">
        <v>11403</v>
      </c>
      <c r="Q4476" s="16">
        <v>3366.38</v>
      </c>
      <c r="R4476">
        <v>725.59</v>
      </c>
      <c r="S4476">
        <v>19</v>
      </c>
      <c r="T4476">
        <v>4475</v>
      </c>
      <c r="U4476">
        <v>3826.32</v>
      </c>
      <c r="V4476" t="s">
        <v>11411</v>
      </c>
      <c r="W4476">
        <v>5.23</v>
      </c>
      <c r="X4476">
        <v>24</v>
      </c>
      <c r="Y4476" t="s">
        <v>10279</v>
      </c>
      <c r="Z4476" t="s">
        <v>12011</v>
      </c>
      <c r="AA4476">
        <v>4475</v>
      </c>
      <c r="AB4476" t="s">
        <v>12015</v>
      </c>
      <c r="AC4476">
        <v>9298.9500000000007</v>
      </c>
      <c r="AD4476">
        <v>153.29</v>
      </c>
      <c r="AE4476">
        <v>7.66</v>
      </c>
      <c r="AF4476" t="s">
        <v>11091</v>
      </c>
      <c r="AG4476" t="s">
        <v>11214</v>
      </c>
      <c r="AH4476">
        <v>5355</v>
      </c>
      <c r="AI4476">
        <v>4475</v>
      </c>
      <c r="AJ4476" t="s">
        <v>11152</v>
      </c>
      <c r="AK4476" t="s">
        <v>12028</v>
      </c>
      <c r="AL4476" t="s">
        <v>12032</v>
      </c>
      <c r="AM4476" t="s">
        <v>11070</v>
      </c>
      <c r="AN4476">
        <v>1</v>
      </c>
      <c r="AO4476" s="10" t="s">
        <v>12044</v>
      </c>
      <c r="AP4476" t="str" cm="1">
        <f t="array" ref="AP4476">_xlfn.IFS(
  Table1[[#This Row],[Age]]&lt;=25, "18-25",
  Table1[[#This Row],[Age]]&lt;=35, "26-35",
  Table1[[#This Row],[Age]]&lt;=45, "36-45",
  Table1[[#This Row],[Age]]&lt;=60, "46-60",
  TRUE, "60+")</f>
        <v>60+</v>
      </c>
    </row>
    <row r="4477" spans="1:42" x14ac:dyDescent="0.3">
      <c r="A4477">
        <v>4476</v>
      </c>
      <c r="B4477" t="s">
        <v>13</v>
      </c>
      <c r="C4477" t="s">
        <v>66</v>
      </c>
      <c r="D4477">
        <v>34</v>
      </c>
      <c r="E4477" t="s">
        <v>104</v>
      </c>
      <c r="F4477" t="s">
        <v>4583</v>
      </c>
      <c r="G4477" t="s">
        <v>5127</v>
      </c>
      <c r="H4477">
        <v>19458799329</v>
      </c>
      <c r="I4477" t="s">
        <v>6413</v>
      </c>
      <c r="J4477" t="s">
        <v>7291</v>
      </c>
      <c r="K4477">
        <v>3723.07</v>
      </c>
      <c r="L4477" s="12" t="s">
        <v>10727</v>
      </c>
      <c r="M4477" s="10" t="s">
        <v>11354</v>
      </c>
      <c r="N4477">
        <v>4476</v>
      </c>
      <c r="O4477">
        <v>45155</v>
      </c>
      <c r="P4477" t="s">
        <v>11404</v>
      </c>
      <c r="Q4477" s="16">
        <v>4146.12</v>
      </c>
      <c r="R4477">
        <v>7869.19</v>
      </c>
      <c r="S4477">
        <v>75</v>
      </c>
      <c r="T4477">
        <v>4476</v>
      </c>
      <c r="U4477">
        <v>36452.800000000003</v>
      </c>
      <c r="V4477" t="s">
        <v>11413</v>
      </c>
      <c r="W4477">
        <v>9.19</v>
      </c>
      <c r="X4477">
        <v>24</v>
      </c>
      <c r="Y4477" t="s">
        <v>11808</v>
      </c>
      <c r="Z4477" t="s">
        <v>12011</v>
      </c>
      <c r="AA4477">
        <v>4476</v>
      </c>
      <c r="AB4477" t="s">
        <v>12015</v>
      </c>
      <c r="AC4477">
        <v>2113.77</v>
      </c>
      <c r="AD4477">
        <v>3636.7</v>
      </c>
      <c r="AE4477">
        <v>181.84</v>
      </c>
      <c r="AF4477" t="s">
        <v>11277</v>
      </c>
      <c r="AG4477" t="s">
        <v>11343</v>
      </c>
      <c r="AH4477">
        <v>5582</v>
      </c>
      <c r="AI4477">
        <v>4476</v>
      </c>
      <c r="AJ4477" t="s">
        <v>11356</v>
      </c>
      <c r="AK4477" t="s">
        <v>12029</v>
      </c>
      <c r="AL4477" t="s">
        <v>12031</v>
      </c>
      <c r="AM4477" t="s">
        <v>11145</v>
      </c>
      <c r="AN4477">
        <v>-1</v>
      </c>
      <c r="AO4477" s="10" t="s">
        <v>12041</v>
      </c>
      <c r="AP4477" t="str" cm="1">
        <f t="array" ref="AP4477">_xlfn.IFS(
  Table1[[#This Row],[Age]]&lt;=25, "18-25",
  Table1[[#This Row],[Age]]&lt;=35, "26-35",
  Table1[[#This Row],[Age]]&lt;=45, "36-45",
  Table1[[#This Row],[Age]]&lt;=60, "46-60",
  TRUE, "60+")</f>
        <v>26-35</v>
      </c>
    </row>
    <row r="4478" spans="1:42" x14ac:dyDescent="0.3">
      <c r="A4478">
        <v>4477</v>
      </c>
      <c r="B4478" t="s">
        <v>48</v>
      </c>
      <c r="C4478" t="s">
        <v>54</v>
      </c>
      <c r="D4478">
        <v>68</v>
      </c>
      <c r="E4478" t="s">
        <v>104</v>
      </c>
      <c r="F4478" t="s">
        <v>4584</v>
      </c>
      <c r="G4478" t="s">
        <v>5115</v>
      </c>
      <c r="H4478">
        <v>19458799330</v>
      </c>
      <c r="I4478" t="s">
        <v>5614</v>
      </c>
      <c r="J4478" t="s">
        <v>7291</v>
      </c>
      <c r="K4478">
        <v>1726.19</v>
      </c>
      <c r="L4478" s="12" t="s">
        <v>10728</v>
      </c>
      <c r="M4478" s="10" t="s">
        <v>11109</v>
      </c>
      <c r="N4478">
        <v>4477</v>
      </c>
      <c r="O4478">
        <v>45062</v>
      </c>
      <c r="P4478" t="s">
        <v>11403</v>
      </c>
      <c r="Q4478" s="16">
        <v>196.31</v>
      </c>
      <c r="R4478">
        <v>1922.5</v>
      </c>
      <c r="S4478">
        <v>28</v>
      </c>
      <c r="T4478">
        <v>4477</v>
      </c>
      <c r="U4478">
        <v>42481.73</v>
      </c>
      <c r="V4478" t="s">
        <v>11412</v>
      </c>
      <c r="W4478">
        <v>6.58</v>
      </c>
      <c r="X4478">
        <v>24</v>
      </c>
      <c r="Y4478" t="s">
        <v>11861</v>
      </c>
      <c r="Z4478" t="s">
        <v>12011</v>
      </c>
      <c r="AA4478">
        <v>4477</v>
      </c>
      <c r="AB4478" t="s">
        <v>12017</v>
      </c>
      <c r="AC4478">
        <v>7039.75</v>
      </c>
      <c r="AD4478">
        <v>2716.5</v>
      </c>
      <c r="AE4478">
        <v>135.83000000000001</v>
      </c>
      <c r="AF4478" t="s">
        <v>11190</v>
      </c>
      <c r="AG4478" t="s">
        <v>11371</v>
      </c>
      <c r="AH4478">
        <v>6178</v>
      </c>
      <c r="AI4478">
        <v>4477</v>
      </c>
      <c r="AJ4478" t="s">
        <v>11036</v>
      </c>
      <c r="AK4478" t="s">
        <v>12027</v>
      </c>
      <c r="AL4478" t="s">
        <v>12031</v>
      </c>
      <c r="AM4478" t="s">
        <v>11319</v>
      </c>
      <c r="AN4478">
        <v>1</v>
      </c>
      <c r="AO4478" s="10" t="s">
        <v>12046</v>
      </c>
      <c r="AP4478" t="str" cm="1">
        <f t="array" ref="AP4478">_xlfn.IFS(
  Table1[[#This Row],[Age]]&lt;=25, "18-25",
  Table1[[#This Row],[Age]]&lt;=35, "26-35",
  Table1[[#This Row],[Age]]&lt;=45, "36-45",
  Table1[[#This Row],[Age]]&lt;=60, "46-60",
  TRUE, "60+")</f>
        <v>60+</v>
      </c>
    </row>
    <row r="4479" spans="1:42" x14ac:dyDescent="0.3">
      <c r="A4479">
        <v>4478</v>
      </c>
      <c r="B4479" t="s">
        <v>7</v>
      </c>
      <c r="C4479" t="s">
        <v>68</v>
      </c>
      <c r="D4479">
        <v>31</v>
      </c>
      <c r="E4479" t="s">
        <v>106</v>
      </c>
      <c r="F4479" t="s">
        <v>4585</v>
      </c>
      <c r="G4479" t="s">
        <v>5131</v>
      </c>
      <c r="H4479">
        <v>19458799331</v>
      </c>
      <c r="I4479" t="s">
        <v>7015</v>
      </c>
      <c r="J4479" t="s">
        <v>7291</v>
      </c>
      <c r="K4479">
        <v>6028.22</v>
      </c>
      <c r="L4479" s="12" t="s">
        <v>10239</v>
      </c>
      <c r="M4479" s="10" t="s">
        <v>11272</v>
      </c>
      <c r="N4479">
        <v>4478</v>
      </c>
      <c r="O4479">
        <v>45049</v>
      </c>
      <c r="P4479" t="s">
        <v>11403</v>
      </c>
      <c r="Q4479" s="16">
        <v>3023.71</v>
      </c>
      <c r="R4479">
        <v>9051.93</v>
      </c>
      <c r="S4479">
        <v>6</v>
      </c>
      <c r="T4479">
        <v>4478</v>
      </c>
      <c r="U4479">
        <v>40699.449999999997</v>
      </c>
      <c r="V4479" t="s">
        <v>11413</v>
      </c>
      <c r="W4479">
        <v>3.53</v>
      </c>
      <c r="X4479">
        <v>48</v>
      </c>
      <c r="Y4479" t="s">
        <v>10631</v>
      </c>
      <c r="Z4479" t="s">
        <v>12012</v>
      </c>
      <c r="AA4479">
        <v>4478</v>
      </c>
      <c r="AB4479" t="s">
        <v>12017</v>
      </c>
      <c r="AC4479">
        <v>8410.44</v>
      </c>
      <c r="AD4479">
        <v>3221.18</v>
      </c>
      <c r="AE4479">
        <v>161.06</v>
      </c>
      <c r="AF4479" t="s">
        <v>11233</v>
      </c>
      <c r="AG4479" t="s">
        <v>11277</v>
      </c>
      <c r="AH4479">
        <v>1485</v>
      </c>
      <c r="AI4479">
        <v>4478</v>
      </c>
      <c r="AJ4479" t="s">
        <v>11333</v>
      </c>
      <c r="AK4479" t="s">
        <v>12028</v>
      </c>
      <c r="AL4479" t="s">
        <v>12031</v>
      </c>
      <c r="AM4479" t="s">
        <v>11358</v>
      </c>
      <c r="AN4479">
        <v>1</v>
      </c>
      <c r="AO4479" s="10" t="s">
        <v>12046</v>
      </c>
      <c r="AP4479" t="str" cm="1">
        <f t="array" ref="AP4479">_xlfn.IFS(
  Table1[[#This Row],[Age]]&lt;=25, "18-25",
  Table1[[#This Row],[Age]]&lt;=35, "26-35",
  Table1[[#This Row],[Age]]&lt;=45, "36-45",
  Table1[[#This Row],[Age]]&lt;=60, "46-60",
  TRUE, "60+")</f>
        <v>26-35</v>
      </c>
    </row>
    <row r="4480" spans="1:42" x14ac:dyDescent="0.3">
      <c r="A4480">
        <v>4479</v>
      </c>
      <c r="B4480" t="s">
        <v>34</v>
      </c>
      <c r="C4480" t="s">
        <v>55</v>
      </c>
      <c r="D4480">
        <v>69</v>
      </c>
      <c r="E4480" t="s">
        <v>106</v>
      </c>
      <c r="F4480" t="s">
        <v>4586</v>
      </c>
      <c r="G4480" t="s">
        <v>5133</v>
      </c>
      <c r="H4480">
        <v>19458799332</v>
      </c>
      <c r="I4480" t="s">
        <v>7207</v>
      </c>
      <c r="J4480" t="s">
        <v>7292</v>
      </c>
      <c r="K4480">
        <v>9193.57</v>
      </c>
      <c r="L4480" s="12" t="s">
        <v>9123</v>
      </c>
      <c r="M4480" s="10" t="s">
        <v>11352</v>
      </c>
      <c r="N4480">
        <v>4479</v>
      </c>
      <c r="O4480">
        <v>45125</v>
      </c>
      <c r="P4480" t="s">
        <v>11404</v>
      </c>
      <c r="Q4480" s="16">
        <v>2907.33</v>
      </c>
      <c r="R4480">
        <v>12100.9</v>
      </c>
      <c r="S4480">
        <v>17</v>
      </c>
      <c r="T4480">
        <v>4479</v>
      </c>
      <c r="U4480">
        <v>31704.7</v>
      </c>
      <c r="V4480" t="s">
        <v>11412</v>
      </c>
      <c r="W4480">
        <v>7.23</v>
      </c>
      <c r="X4480">
        <v>24</v>
      </c>
      <c r="Y4480" t="s">
        <v>9329</v>
      </c>
      <c r="Z4480" t="s">
        <v>12012</v>
      </c>
      <c r="AA4480">
        <v>4479</v>
      </c>
      <c r="AB4480" t="s">
        <v>12015</v>
      </c>
      <c r="AC4480">
        <v>7623.45</v>
      </c>
      <c r="AD4480">
        <v>886.43</v>
      </c>
      <c r="AE4480">
        <v>44.32</v>
      </c>
      <c r="AF4480" t="s">
        <v>11119</v>
      </c>
      <c r="AG4480" t="s">
        <v>11218</v>
      </c>
      <c r="AH4480">
        <v>4212</v>
      </c>
      <c r="AI4480">
        <v>4479</v>
      </c>
      <c r="AJ4480" t="s">
        <v>11312</v>
      </c>
      <c r="AK4480" t="s">
        <v>12027</v>
      </c>
      <c r="AL4480" t="s">
        <v>12032</v>
      </c>
      <c r="AM4480" t="s">
        <v>11272</v>
      </c>
      <c r="AN4480">
        <v>1</v>
      </c>
      <c r="AO4480" s="10" t="s">
        <v>12038</v>
      </c>
      <c r="AP4480" t="str" cm="1">
        <f t="array" ref="AP4480">_xlfn.IFS(
  Table1[[#This Row],[Age]]&lt;=25, "18-25",
  Table1[[#This Row],[Age]]&lt;=35, "26-35",
  Table1[[#This Row],[Age]]&lt;=45, "36-45",
  Table1[[#This Row],[Age]]&lt;=60, "46-60",
  TRUE, "60+")</f>
        <v>60+</v>
      </c>
    </row>
    <row r="4481" spans="1:42" x14ac:dyDescent="0.3">
      <c r="A4481">
        <v>4480</v>
      </c>
      <c r="B4481" t="s">
        <v>33</v>
      </c>
      <c r="C4481" t="s">
        <v>71</v>
      </c>
      <c r="D4481">
        <v>27</v>
      </c>
      <c r="E4481" t="s">
        <v>106</v>
      </c>
      <c r="F4481" t="s">
        <v>4587</v>
      </c>
      <c r="G4481" t="s">
        <v>5141</v>
      </c>
      <c r="H4481">
        <v>19458799333</v>
      </c>
      <c r="I4481" t="s">
        <v>6083</v>
      </c>
      <c r="J4481" t="s">
        <v>7292</v>
      </c>
      <c r="K4481">
        <v>5185.8599999999997</v>
      </c>
      <c r="L4481" s="12" t="s">
        <v>8717</v>
      </c>
      <c r="M4481" s="10" t="s">
        <v>11397</v>
      </c>
      <c r="N4481">
        <v>4480</v>
      </c>
      <c r="O4481">
        <v>44956</v>
      </c>
      <c r="P4481" t="s">
        <v>11404</v>
      </c>
      <c r="Q4481" s="16">
        <v>3912.6</v>
      </c>
      <c r="R4481">
        <v>9098.4599999999991</v>
      </c>
      <c r="S4481">
        <v>91</v>
      </c>
      <c r="T4481">
        <v>4480</v>
      </c>
      <c r="U4481">
        <v>48471.75</v>
      </c>
      <c r="V4481" t="s">
        <v>11413</v>
      </c>
      <c r="W4481">
        <v>1.83</v>
      </c>
      <c r="X4481">
        <v>12</v>
      </c>
      <c r="Y4481" t="s">
        <v>11807</v>
      </c>
      <c r="Z4481" t="s">
        <v>12010</v>
      </c>
      <c r="AA4481">
        <v>4480</v>
      </c>
      <c r="AB4481" t="s">
        <v>12017</v>
      </c>
      <c r="AC4481">
        <v>5261.36</v>
      </c>
      <c r="AD4481">
        <v>3087.25</v>
      </c>
      <c r="AE4481">
        <v>154.36000000000001</v>
      </c>
      <c r="AF4481" t="s">
        <v>11063</v>
      </c>
      <c r="AG4481" t="s">
        <v>11185</v>
      </c>
      <c r="AH4481">
        <v>1857</v>
      </c>
      <c r="AI4481">
        <v>4480</v>
      </c>
      <c r="AJ4481" t="s">
        <v>11380</v>
      </c>
      <c r="AK4481" t="s">
        <v>12028</v>
      </c>
      <c r="AL4481" t="s">
        <v>12031</v>
      </c>
      <c r="AM4481" t="s">
        <v>11273</v>
      </c>
      <c r="AN4481">
        <v>1</v>
      </c>
      <c r="AO4481" s="10" t="s">
        <v>12039</v>
      </c>
      <c r="AP4481" t="str" cm="1">
        <f t="array" ref="AP4481">_xlfn.IFS(
  Table1[[#This Row],[Age]]&lt;=25, "18-25",
  Table1[[#This Row],[Age]]&lt;=35, "26-35",
  Table1[[#This Row],[Age]]&lt;=45, "36-45",
  Table1[[#This Row],[Age]]&lt;=60, "46-60",
  TRUE, "60+")</f>
        <v>26-35</v>
      </c>
    </row>
    <row r="4482" spans="1:42" x14ac:dyDescent="0.3">
      <c r="A4482">
        <v>4481</v>
      </c>
      <c r="B4482" t="s">
        <v>9</v>
      </c>
      <c r="C4482" t="s">
        <v>86</v>
      </c>
      <c r="D4482">
        <v>51</v>
      </c>
      <c r="E4482" t="s">
        <v>106</v>
      </c>
      <c r="F4482" t="s">
        <v>4588</v>
      </c>
      <c r="G4482" t="s">
        <v>5144</v>
      </c>
      <c r="H4482">
        <v>19458799334</v>
      </c>
      <c r="I4482" t="s">
        <v>5301</v>
      </c>
      <c r="J4482" t="s">
        <v>7291</v>
      </c>
      <c r="K4482">
        <v>9731.83</v>
      </c>
      <c r="L4482" s="12" t="s">
        <v>10012</v>
      </c>
      <c r="M4482" s="10" t="s">
        <v>11275</v>
      </c>
      <c r="N4482">
        <v>4481</v>
      </c>
      <c r="O4482">
        <v>44944</v>
      </c>
      <c r="P4482" t="s">
        <v>11404</v>
      </c>
      <c r="Q4482" s="16">
        <v>3490.57</v>
      </c>
      <c r="R4482">
        <v>6241.26</v>
      </c>
      <c r="S4482">
        <v>36</v>
      </c>
      <c r="T4482">
        <v>4481</v>
      </c>
      <c r="U4482">
        <v>1075.6099999999999</v>
      </c>
      <c r="V4482" t="s">
        <v>11412</v>
      </c>
      <c r="W4482">
        <v>2.92</v>
      </c>
      <c r="X4482">
        <v>48</v>
      </c>
      <c r="Y4482" t="s">
        <v>11614</v>
      </c>
      <c r="Z4482" t="s">
        <v>12012</v>
      </c>
      <c r="AA4482">
        <v>4481</v>
      </c>
      <c r="AB4482" t="s">
        <v>12017</v>
      </c>
      <c r="AC4482">
        <v>9472.24</v>
      </c>
      <c r="AD4482">
        <v>4045.49</v>
      </c>
      <c r="AE4482">
        <v>202.27</v>
      </c>
      <c r="AF4482" t="s">
        <v>11123</v>
      </c>
      <c r="AG4482" t="s">
        <v>11398</v>
      </c>
      <c r="AH4482">
        <v>7169</v>
      </c>
      <c r="AI4482">
        <v>4481</v>
      </c>
      <c r="AJ4482" t="s">
        <v>11034</v>
      </c>
      <c r="AK4482" t="s">
        <v>12028</v>
      </c>
      <c r="AL4482" t="s">
        <v>12032</v>
      </c>
      <c r="AM4482" t="s">
        <v>11109</v>
      </c>
      <c r="AN4482">
        <v>1</v>
      </c>
      <c r="AO4482" s="10" t="s">
        <v>12039</v>
      </c>
      <c r="AP4482" t="str" cm="1">
        <f t="array" ref="AP4482">_xlfn.IFS(
  Table1[[#This Row],[Age]]&lt;=25, "18-25",
  Table1[[#This Row],[Age]]&lt;=35, "26-35",
  Table1[[#This Row],[Age]]&lt;=45, "36-45",
  Table1[[#This Row],[Age]]&lt;=60, "46-60",
  TRUE, "60+")</f>
        <v>46-60</v>
      </c>
    </row>
    <row r="4483" spans="1:42" x14ac:dyDescent="0.3">
      <c r="A4483">
        <v>4482</v>
      </c>
      <c r="B4483" t="s">
        <v>25</v>
      </c>
      <c r="C4483" t="s">
        <v>79</v>
      </c>
      <c r="D4483">
        <v>31</v>
      </c>
      <c r="E4483" t="s">
        <v>106</v>
      </c>
      <c r="F4483" t="s">
        <v>4589</v>
      </c>
      <c r="G4483" t="s">
        <v>5124</v>
      </c>
      <c r="H4483">
        <v>19458799335</v>
      </c>
      <c r="I4483" t="s">
        <v>5703</v>
      </c>
      <c r="J4483" t="s">
        <v>7291</v>
      </c>
      <c r="K4483">
        <v>1988.64</v>
      </c>
      <c r="L4483" s="12" t="s">
        <v>10729</v>
      </c>
      <c r="M4483" s="10" t="s">
        <v>11130</v>
      </c>
      <c r="N4483">
        <v>4482</v>
      </c>
      <c r="O4483">
        <v>44949</v>
      </c>
      <c r="P4483" t="s">
        <v>11403</v>
      </c>
      <c r="Q4483" s="16">
        <v>2278.5500000000002</v>
      </c>
      <c r="R4483">
        <v>-289.91000000000003</v>
      </c>
      <c r="S4483">
        <v>1</v>
      </c>
      <c r="T4483">
        <v>4482</v>
      </c>
      <c r="U4483">
        <v>16657.57</v>
      </c>
      <c r="V4483" t="s">
        <v>11413</v>
      </c>
      <c r="W4483">
        <v>7.7</v>
      </c>
      <c r="X4483">
        <v>12</v>
      </c>
      <c r="Y4483" t="s">
        <v>11491</v>
      </c>
      <c r="Z4483" t="s">
        <v>12011</v>
      </c>
      <c r="AA4483">
        <v>4482</v>
      </c>
      <c r="AB4483" t="s">
        <v>12017</v>
      </c>
      <c r="AC4483">
        <v>2618.38</v>
      </c>
      <c r="AD4483">
        <v>701.95</v>
      </c>
      <c r="AE4483">
        <v>35.1</v>
      </c>
      <c r="AF4483" t="s">
        <v>11235</v>
      </c>
      <c r="AG4483" t="s">
        <v>11335</v>
      </c>
      <c r="AH4483">
        <v>3049</v>
      </c>
      <c r="AI4483">
        <v>4482</v>
      </c>
      <c r="AJ4483" t="s">
        <v>11299</v>
      </c>
      <c r="AK4483" t="s">
        <v>12027</v>
      </c>
      <c r="AL4483" t="s">
        <v>12031</v>
      </c>
      <c r="AM4483" t="s">
        <v>11236</v>
      </c>
      <c r="AN4483">
        <v>1</v>
      </c>
      <c r="AO4483" s="10" t="s">
        <v>12039</v>
      </c>
      <c r="AP4483" t="str" cm="1">
        <f t="array" ref="AP4483">_xlfn.IFS(
  Table1[[#This Row],[Age]]&lt;=25, "18-25",
  Table1[[#This Row],[Age]]&lt;=35, "26-35",
  Table1[[#This Row],[Age]]&lt;=45, "36-45",
  Table1[[#This Row],[Age]]&lt;=60, "46-60",
  TRUE, "60+")</f>
        <v>26-35</v>
      </c>
    </row>
    <row r="4484" spans="1:42" x14ac:dyDescent="0.3">
      <c r="A4484">
        <v>4483</v>
      </c>
      <c r="B4484" t="s">
        <v>37</v>
      </c>
      <c r="C4484" t="s">
        <v>53</v>
      </c>
      <c r="D4484">
        <v>34</v>
      </c>
      <c r="E4484" t="s">
        <v>106</v>
      </c>
      <c r="F4484" t="s">
        <v>4590</v>
      </c>
      <c r="G4484" t="s">
        <v>5118</v>
      </c>
      <c r="H4484">
        <v>19458799336</v>
      </c>
      <c r="I4484" t="s">
        <v>7208</v>
      </c>
      <c r="J4484" t="s">
        <v>7291</v>
      </c>
      <c r="K4484">
        <v>8500.17</v>
      </c>
      <c r="L4484" s="12" t="s">
        <v>10730</v>
      </c>
      <c r="M4484" s="10" t="s">
        <v>11092</v>
      </c>
      <c r="N4484">
        <v>4483</v>
      </c>
      <c r="O4484">
        <v>44964</v>
      </c>
      <c r="P4484" t="s">
        <v>11403</v>
      </c>
      <c r="Q4484" s="16">
        <v>1779.06</v>
      </c>
      <c r="R4484">
        <v>6721.11</v>
      </c>
      <c r="S4484">
        <v>16</v>
      </c>
      <c r="T4484">
        <v>4483</v>
      </c>
      <c r="U4484">
        <v>16190.79</v>
      </c>
      <c r="V4484" t="s">
        <v>11411</v>
      </c>
      <c r="W4484">
        <v>3.68</v>
      </c>
      <c r="X4484">
        <v>48</v>
      </c>
      <c r="Y4484" t="s">
        <v>7853</v>
      </c>
      <c r="Z4484" t="s">
        <v>12011</v>
      </c>
      <c r="AA4484">
        <v>4483</v>
      </c>
      <c r="AB4484" t="s">
        <v>12016</v>
      </c>
      <c r="AC4484">
        <v>8898.2999999999993</v>
      </c>
      <c r="AD4484">
        <v>1415.08</v>
      </c>
      <c r="AE4484">
        <v>70.75</v>
      </c>
      <c r="AF4484" t="s">
        <v>11385</v>
      </c>
      <c r="AG4484" t="s">
        <v>11239</v>
      </c>
      <c r="AH4484">
        <v>9839</v>
      </c>
      <c r="AI4484">
        <v>4483</v>
      </c>
      <c r="AJ4484" t="s">
        <v>11359</v>
      </c>
      <c r="AK4484" t="s">
        <v>12028</v>
      </c>
      <c r="AL4484" t="s">
        <v>12031</v>
      </c>
      <c r="AM4484" t="s">
        <v>11198</v>
      </c>
      <c r="AN4484">
        <v>1</v>
      </c>
      <c r="AO4484" s="10" t="s">
        <v>12045</v>
      </c>
      <c r="AP4484" t="str" cm="1">
        <f t="array" ref="AP4484">_xlfn.IFS(
  Table1[[#This Row],[Age]]&lt;=25, "18-25",
  Table1[[#This Row],[Age]]&lt;=35, "26-35",
  Table1[[#This Row],[Age]]&lt;=45, "36-45",
  Table1[[#This Row],[Age]]&lt;=60, "46-60",
  TRUE, "60+")</f>
        <v>26-35</v>
      </c>
    </row>
    <row r="4485" spans="1:42" x14ac:dyDescent="0.3">
      <c r="A4485">
        <v>4484</v>
      </c>
      <c r="B4485" t="s">
        <v>4</v>
      </c>
      <c r="C4485" t="s">
        <v>98</v>
      </c>
      <c r="D4485">
        <v>54</v>
      </c>
      <c r="E4485" t="s">
        <v>105</v>
      </c>
      <c r="F4485" t="s">
        <v>4591</v>
      </c>
      <c r="G4485" t="s">
        <v>5144</v>
      </c>
      <c r="H4485">
        <v>19458799337</v>
      </c>
      <c r="I4485" t="s">
        <v>7077</v>
      </c>
      <c r="J4485" t="s">
        <v>7292</v>
      </c>
      <c r="K4485">
        <v>2643.39</v>
      </c>
      <c r="L4485" s="12" t="s">
        <v>8130</v>
      </c>
      <c r="M4485" s="10" t="s">
        <v>11350</v>
      </c>
      <c r="N4485">
        <v>4484</v>
      </c>
      <c r="O4485">
        <v>45163</v>
      </c>
      <c r="P4485" t="s">
        <v>11403</v>
      </c>
      <c r="Q4485" s="16">
        <v>4928.3900000000003</v>
      </c>
      <c r="R4485">
        <v>-2285</v>
      </c>
      <c r="S4485">
        <v>68</v>
      </c>
      <c r="T4485">
        <v>4484</v>
      </c>
      <c r="U4485">
        <v>18133.97</v>
      </c>
      <c r="V4485" t="s">
        <v>11413</v>
      </c>
      <c r="W4485">
        <v>1.28</v>
      </c>
      <c r="X4485">
        <v>24</v>
      </c>
      <c r="Y4485" t="s">
        <v>7950</v>
      </c>
      <c r="Z4485" t="s">
        <v>12012</v>
      </c>
      <c r="AA4485">
        <v>4484</v>
      </c>
      <c r="AB4485" t="s">
        <v>12016</v>
      </c>
      <c r="AC4485">
        <v>3169.89</v>
      </c>
      <c r="AD4485">
        <v>3958.71</v>
      </c>
      <c r="AE4485">
        <v>197.94</v>
      </c>
      <c r="AF4485" t="s">
        <v>11223</v>
      </c>
      <c r="AG4485" t="s">
        <v>11126</v>
      </c>
      <c r="AH4485">
        <v>7818</v>
      </c>
      <c r="AI4485">
        <v>4484</v>
      </c>
      <c r="AJ4485" t="s">
        <v>11338</v>
      </c>
      <c r="AK4485" t="s">
        <v>12029</v>
      </c>
      <c r="AL4485" t="s">
        <v>12031</v>
      </c>
      <c r="AM4485" t="s">
        <v>11177</v>
      </c>
      <c r="AN4485">
        <v>1</v>
      </c>
      <c r="AO4485" s="10" t="s">
        <v>12041</v>
      </c>
      <c r="AP4485" t="str" cm="1">
        <f t="array" ref="AP4485">_xlfn.IFS(
  Table1[[#This Row],[Age]]&lt;=25, "18-25",
  Table1[[#This Row],[Age]]&lt;=35, "26-35",
  Table1[[#This Row],[Age]]&lt;=45, "36-45",
  Table1[[#This Row],[Age]]&lt;=60, "46-60",
  TRUE, "60+")</f>
        <v>46-60</v>
      </c>
    </row>
    <row r="4486" spans="1:42" x14ac:dyDescent="0.3">
      <c r="A4486">
        <v>4485</v>
      </c>
      <c r="B4486" t="s">
        <v>35</v>
      </c>
      <c r="C4486" t="s">
        <v>91</v>
      </c>
      <c r="D4486">
        <v>39</v>
      </c>
      <c r="E4486" t="s">
        <v>105</v>
      </c>
      <c r="F4486" t="s">
        <v>4592</v>
      </c>
      <c r="G4486" t="s">
        <v>5133</v>
      </c>
      <c r="H4486">
        <v>19458799338</v>
      </c>
      <c r="I4486" t="s">
        <v>6451</v>
      </c>
      <c r="J4486" t="s">
        <v>7291</v>
      </c>
      <c r="K4486">
        <v>2580.36</v>
      </c>
      <c r="L4486" s="12" t="s">
        <v>10731</v>
      </c>
      <c r="M4486" s="10" t="s">
        <v>11188</v>
      </c>
      <c r="N4486">
        <v>4485</v>
      </c>
      <c r="O4486">
        <v>45174</v>
      </c>
      <c r="P4486" t="s">
        <v>11403</v>
      </c>
      <c r="Q4486" s="16">
        <v>2513.87</v>
      </c>
      <c r="R4486">
        <v>5094.2299999999996</v>
      </c>
      <c r="S4486">
        <v>47</v>
      </c>
      <c r="T4486">
        <v>4485</v>
      </c>
      <c r="U4486">
        <v>40199.49</v>
      </c>
      <c r="V4486" t="s">
        <v>11413</v>
      </c>
      <c r="W4486">
        <v>5.47</v>
      </c>
      <c r="X4486">
        <v>24</v>
      </c>
      <c r="Y4486" t="s">
        <v>11562</v>
      </c>
      <c r="Z4486" t="s">
        <v>12011</v>
      </c>
      <c r="AA4486">
        <v>4485</v>
      </c>
      <c r="AB4486" t="s">
        <v>12015</v>
      </c>
      <c r="AC4486">
        <v>5054.87</v>
      </c>
      <c r="AD4486">
        <v>3218.87</v>
      </c>
      <c r="AE4486">
        <v>160.94</v>
      </c>
      <c r="AF4486" t="s">
        <v>11036</v>
      </c>
      <c r="AG4486" t="s">
        <v>11057</v>
      </c>
      <c r="AH4486">
        <v>3516</v>
      </c>
      <c r="AI4486">
        <v>4485</v>
      </c>
      <c r="AJ4486" t="s">
        <v>11320</v>
      </c>
      <c r="AK4486" t="s">
        <v>12027</v>
      </c>
      <c r="AL4486" t="s">
        <v>12031</v>
      </c>
      <c r="AM4486" t="s">
        <v>11224</v>
      </c>
      <c r="AN4486">
        <v>1</v>
      </c>
      <c r="AO4486" s="10" t="s">
        <v>12042</v>
      </c>
      <c r="AP4486" t="str" cm="1">
        <f t="array" ref="AP4486">_xlfn.IFS(
  Table1[[#This Row],[Age]]&lt;=25, "18-25",
  Table1[[#This Row],[Age]]&lt;=35, "26-35",
  Table1[[#This Row],[Age]]&lt;=45, "36-45",
  Table1[[#This Row],[Age]]&lt;=60, "46-60",
  TRUE, "60+")</f>
        <v>36-45</v>
      </c>
    </row>
    <row r="4487" spans="1:42" x14ac:dyDescent="0.3">
      <c r="A4487">
        <v>4486</v>
      </c>
      <c r="B4487" t="s">
        <v>45</v>
      </c>
      <c r="C4487" t="s">
        <v>66</v>
      </c>
      <c r="D4487">
        <v>35</v>
      </c>
      <c r="E4487" t="s">
        <v>105</v>
      </c>
      <c r="F4487" t="s">
        <v>4593</v>
      </c>
      <c r="G4487" t="s">
        <v>5119</v>
      </c>
      <c r="H4487">
        <v>19458799339</v>
      </c>
      <c r="I4487" t="s">
        <v>5974</v>
      </c>
      <c r="J4487" t="s">
        <v>7292</v>
      </c>
      <c r="K4487">
        <v>1265.1500000000001</v>
      </c>
      <c r="L4487" s="12" t="s">
        <v>10732</v>
      </c>
      <c r="M4487" s="10" t="s">
        <v>11375</v>
      </c>
      <c r="N4487">
        <v>4486</v>
      </c>
      <c r="O4487">
        <v>45287</v>
      </c>
      <c r="P4487" t="s">
        <v>11403</v>
      </c>
      <c r="Q4487" s="16">
        <v>2045.57</v>
      </c>
      <c r="R4487">
        <v>3310.72</v>
      </c>
      <c r="S4487">
        <v>23</v>
      </c>
      <c r="T4487">
        <v>4486</v>
      </c>
      <c r="U4487">
        <v>18223.330000000002</v>
      </c>
      <c r="V4487" t="s">
        <v>11413</v>
      </c>
      <c r="W4487">
        <v>6.92</v>
      </c>
      <c r="X4487">
        <v>60</v>
      </c>
      <c r="Y4487" t="s">
        <v>11968</v>
      </c>
      <c r="Z4487" t="s">
        <v>12010</v>
      </c>
      <c r="AA4487">
        <v>4486</v>
      </c>
      <c r="AB4487" t="s">
        <v>12017</v>
      </c>
      <c r="AC4487">
        <v>5162.87</v>
      </c>
      <c r="AD4487">
        <v>941.14</v>
      </c>
      <c r="AE4487">
        <v>47.06</v>
      </c>
      <c r="AF4487" t="s">
        <v>11295</v>
      </c>
      <c r="AG4487" t="s">
        <v>11382</v>
      </c>
      <c r="AH4487">
        <v>9554</v>
      </c>
      <c r="AI4487">
        <v>4486</v>
      </c>
      <c r="AJ4487" t="s">
        <v>11274</v>
      </c>
      <c r="AK4487" t="s">
        <v>12029</v>
      </c>
      <c r="AL4487" t="s">
        <v>12032</v>
      </c>
      <c r="AM4487" t="s">
        <v>11340</v>
      </c>
      <c r="AN4487">
        <v>1</v>
      </c>
      <c r="AO4487" s="10" t="s">
        <v>12036</v>
      </c>
      <c r="AP4487" t="str" cm="1">
        <f t="array" ref="AP4487">_xlfn.IFS(
  Table1[[#This Row],[Age]]&lt;=25, "18-25",
  Table1[[#This Row],[Age]]&lt;=35, "26-35",
  Table1[[#This Row],[Age]]&lt;=45, "36-45",
  Table1[[#This Row],[Age]]&lt;=60, "46-60",
  TRUE, "60+")</f>
        <v>26-35</v>
      </c>
    </row>
    <row r="4488" spans="1:42" x14ac:dyDescent="0.3">
      <c r="A4488">
        <v>4487</v>
      </c>
      <c r="B4488" t="s">
        <v>3</v>
      </c>
      <c r="C4488" t="s">
        <v>61</v>
      </c>
      <c r="D4488">
        <v>52</v>
      </c>
      <c r="E4488" t="s">
        <v>105</v>
      </c>
      <c r="F4488" t="s">
        <v>4594</v>
      </c>
      <c r="G4488" t="s">
        <v>5123</v>
      </c>
      <c r="H4488">
        <v>19458799340</v>
      </c>
      <c r="I4488" t="s">
        <v>6340</v>
      </c>
      <c r="J4488" t="s">
        <v>7292</v>
      </c>
      <c r="K4488">
        <v>8649.9699999999993</v>
      </c>
      <c r="L4488" s="12" t="s">
        <v>10733</v>
      </c>
      <c r="M4488" s="10" t="s">
        <v>11218</v>
      </c>
      <c r="N4488">
        <v>4487</v>
      </c>
      <c r="O4488">
        <v>44956</v>
      </c>
      <c r="P4488" t="s">
        <v>11404</v>
      </c>
      <c r="Q4488" s="16">
        <v>4965.08</v>
      </c>
      <c r="R4488">
        <v>13615.05</v>
      </c>
      <c r="S4488">
        <v>96</v>
      </c>
      <c r="T4488">
        <v>4487</v>
      </c>
      <c r="U4488">
        <v>26827.1</v>
      </c>
      <c r="V4488" t="s">
        <v>11413</v>
      </c>
      <c r="W4488">
        <v>8.1</v>
      </c>
      <c r="X4488">
        <v>36</v>
      </c>
      <c r="Y4488" t="s">
        <v>11808</v>
      </c>
      <c r="Z4488" t="s">
        <v>12011</v>
      </c>
      <c r="AA4488">
        <v>4487</v>
      </c>
      <c r="AB4488" t="s">
        <v>12015</v>
      </c>
      <c r="AC4488">
        <v>3604.75</v>
      </c>
      <c r="AD4488">
        <v>1359.36</v>
      </c>
      <c r="AE4488">
        <v>67.97</v>
      </c>
      <c r="AF4488" t="s">
        <v>11324</v>
      </c>
      <c r="AG4488" t="s">
        <v>11348</v>
      </c>
      <c r="AH4488">
        <v>6909</v>
      </c>
      <c r="AI4488">
        <v>4487</v>
      </c>
      <c r="AJ4488" t="s">
        <v>11288</v>
      </c>
      <c r="AK4488" t="s">
        <v>12029</v>
      </c>
      <c r="AL4488" t="s">
        <v>12031</v>
      </c>
      <c r="AM4488" t="s">
        <v>11065</v>
      </c>
      <c r="AN4488">
        <v>1</v>
      </c>
      <c r="AO4488" s="10" t="s">
        <v>12039</v>
      </c>
      <c r="AP4488" t="str" cm="1">
        <f t="array" ref="AP4488">_xlfn.IFS(
  Table1[[#This Row],[Age]]&lt;=25, "18-25",
  Table1[[#This Row],[Age]]&lt;=35, "26-35",
  Table1[[#This Row],[Age]]&lt;=45, "36-45",
  Table1[[#This Row],[Age]]&lt;=60, "46-60",
  TRUE, "60+")</f>
        <v>46-60</v>
      </c>
    </row>
    <row r="4489" spans="1:42" x14ac:dyDescent="0.3">
      <c r="A4489">
        <v>4488</v>
      </c>
      <c r="B4489" t="s">
        <v>6</v>
      </c>
      <c r="C4489" t="s">
        <v>93</v>
      </c>
      <c r="D4489">
        <v>65</v>
      </c>
      <c r="E4489" t="s">
        <v>104</v>
      </c>
      <c r="F4489" t="s">
        <v>4595</v>
      </c>
      <c r="G4489" t="s">
        <v>5124</v>
      </c>
      <c r="H4489">
        <v>19458799341</v>
      </c>
      <c r="I4489" t="s">
        <v>6315</v>
      </c>
      <c r="J4489" t="s">
        <v>7291</v>
      </c>
      <c r="K4489">
        <v>7278.08</v>
      </c>
      <c r="L4489" s="12" t="s">
        <v>10734</v>
      </c>
      <c r="M4489" s="10" t="s">
        <v>11371</v>
      </c>
      <c r="N4489">
        <v>4488</v>
      </c>
      <c r="O4489">
        <v>45045</v>
      </c>
      <c r="P4489" t="s">
        <v>11403</v>
      </c>
      <c r="Q4489" s="16">
        <v>910.71</v>
      </c>
      <c r="R4489">
        <v>8188.79</v>
      </c>
      <c r="S4489">
        <v>67</v>
      </c>
      <c r="T4489">
        <v>4488</v>
      </c>
      <c r="U4489">
        <v>31083.05</v>
      </c>
      <c r="V4489" t="s">
        <v>11413</v>
      </c>
      <c r="W4489">
        <v>3.75</v>
      </c>
      <c r="X4489">
        <v>12</v>
      </c>
      <c r="Y4489" t="s">
        <v>10380</v>
      </c>
      <c r="Z4489" t="s">
        <v>12010</v>
      </c>
      <c r="AA4489">
        <v>4488</v>
      </c>
      <c r="AB4489" t="s">
        <v>12016</v>
      </c>
      <c r="AC4489">
        <v>3557.06</v>
      </c>
      <c r="AD4489">
        <v>4526.18</v>
      </c>
      <c r="AE4489">
        <v>226.31</v>
      </c>
      <c r="AF4489" t="s">
        <v>11231</v>
      </c>
      <c r="AG4489" t="s">
        <v>11141</v>
      </c>
      <c r="AH4489">
        <v>8128</v>
      </c>
      <c r="AI4489">
        <v>4488</v>
      </c>
      <c r="AJ4489" t="s">
        <v>11384</v>
      </c>
      <c r="AK4489" t="s">
        <v>12027</v>
      </c>
      <c r="AL4489" t="s">
        <v>12032</v>
      </c>
      <c r="AM4489" t="s">
        <v>11370</v>
      </c>
      <c r="AN4489">
        <v>1</v>
      </c>
      <c r="AO4489" s="10" t="s">
        <v>12037</v>
      </c>
      <c r="AP4489" t="str" cm="1">
        <f t="array" ref="AP4489">_xlfn.IFS(
  Table1[[#This Row],[Age]]&lt;=25, "18-25",
  Table1[[#This Row],[Age]]&lt;=35, "26-35",
  Table1[[#This Row],[Age]]&lt;=45, "36-45",
  Table1[[#This Row],[Age]]&lt;=60, "46-60",
  TRUE, "60+")</f>
        <v>60+</v>
      </c>
    </row>
    <row r="4490" spans="1:42" x14ac:dyDescent="0.3">
      <c r="A4490">
        <v>4489</v>
      </c>
      <c r="B4490" t="s">
        <v>46</v>
      </c>
      <c r="C4490" t="s">
        <v>61</v>
      </c>
      <c r="D4490">
        <v>68</v>
      </c>
      <c r="E4490" t="s">
        <v>106</v>
      </c>
      <c r="F4490" t="s">
        <v>4596</v>
      </c>
      <c r="G4490" t="s">
        <v>5127</v>
      </c>
      <c r="H4490">
        <v>19458799342</v>
      </c>
      <c r="I4490" t="s">
        <v>7209</v>
      </c>
      <c r="J4490" t="s">
        <v>7291</v>
      </c>
      <c r="K4490">
        <v>3482.4</v>
      </c>
      <c r="L4490" s="12" t="s">
        <v>9826</v>
      </c>
      <c r="M4490" s="10" t="s">
        <v>11253</v>
      </c>
      <c r="N4490">
        <v>4489</v>
      </c>
      <c r="O4490">
        <v>45212</v>
      </c>
      <c r="P4490" t="s">
        <v>11404</v>
      </c>
      <c r="Q4490" s="16">
        <v>938.81</v>
      </c>
      <c r="R4490">
        <v>2543.59</v>
      </c>
      <c r="S4490">
        <v>62</v>
      </c>
      <c r="T4490">
        <v>4489</v>
      </c>
      <c r="U4490">
        <v>42423.78</v>
      </c>
      <c r="V4490" t="s">
        <v>11411</v>
      </c>
      <c r="W4490">
        <v>4.82</v>
      </c>
      <c r="X4490">
        <v>24</v>
      </c>
      <c r="Y4490" t="s">
        <v>9166</v>
      </c>
      <c r="Z4490" t="s">
        <v>12011</v>
      </c>
      <c r="AA4490">
        <v>4489</v>
      </c>
      <c r="AB4490" t="s">
        <v>12017</v>
      </c>
      <c r="AC4490">
        <v>4362.03</v>
      </c>
      <c r="AD4490">
        <v>1889.19</v>
      </c>
      <c r="AE4490">
        <v>94.46</v>
      </c>
      <c r="AF4490" t="s">
        <v>11236</v>
      </c>
      <c r="AG4490" t="s">
        <v>11312</v>
      </c>
      <c r="AH4490">
        <v>2586</v>
      </c>
      <c r="AI4490">
        <v>4489</v>
      </c>
      <c r="AJ4490" t="s">
        <v>11358</v>
      </c>
      <c r="AK4490" t="s">
        <v>12028</v>
      </c>
      <c r="AL4490" t="s">
        <v>12032</v>
      </c>
      <c r="AM4490" t="s">
        <v>11272</v>
      </c>
      <c r="AN4490">
        <v>1</v>
      </c>
      <c r="AO4490" s="10" t="s">
        <v>12044</v>
      </c>
      <c r="AP4490" t="str" cm="1">
        <f t="array" ref="AP4490">_xlfn.IFS(
  Table1[[#This Row],[Age]]&lt;=25, "18-25",
  Table1[[#This Row],[Age]]&lt;=35, "26-35",
  Table1[[#This Row],[Age]]&lt;=45, "36-45",
  Table1[[#This Row],[Age]]&lt;=60, "46-60",
  TRUE, "60+")</f>
        <v>60+</v>
      </c>
    </row>
    <row r="4491" spans="1:42" x14ac:dyDescent="0.3">
      <c r="A4491">
        <v>4490</v>
      </c>
      <c r="B4491" t="s">
        <v>44</v>
      </c>
      <c r="C4491" t="s">
        <v>58</v>
      </c>
      <c r="D4491">
        <v>35</v>
      </c>
      <c r="E4491" t="s">
        <v>106</v>
      </c>
      <c r="F4491" t="s">
        <v>4597</v>
      </c>
      <c r="G4491" t="s">
        <v>5124</v>
      </c>
      <c r="H4491">
        <v>19458799343</v>
      </c>
      <c r="I4491" t="s">
        <v>5578</v>
      </c>
      <c r="J4491" t="s">
        <v>7291</v>
      </c>
      <c r="K4491">
        <v>3559.23</v>
      </c>
      <c r="L4491" s="12" t="s">
        <v>10735</v>
      </c>
      <c r="M4491" s="10" t="s">
        <v>11378</v>
      </c>
      <c r="N4491">
        <v>4490</v>
      </c>
      <c r="O4491">
        <v>45000</v>
      </c>
      <c r="P4491" t="s">
        <v>11403</v>
      </c>
      <c r="Q4491" s="16">
        <v>4882.6000000000004</v>
      </c>
      <c r="R4491">
        <v>8441.83</v>
      </c>
      <c r="S4491">
        <v>85</v>
      </c>
      <c r="T4491">
        <v>4490</v>
      </c>
      <c r="U4491">
        <v>31177.22</v>
      </c>
      <c r="V4491" t="s">
        <v>11411</v>
      </c>
      <c r="W4491">
        <v>6.01</v>
      </c>
      <c r="X4491">
        <v>48</v>
      </c>
      <c r="Y4491" t="s">
        <v>9688</v>
      </c>
      <c r="Z4491" t="s">
        <v>12012</v>
      </c>
      <c r="AA4491">
        <v>4490</v>
      </c>
      <c r="AB4491" t="s">
        <v>12017</v>
      </c>
      <c r="AC4491">
        <v>1116.48</v>
      </c>
      <c r="AD4491">
        <v>464.43</v>
      </c>
      <c r="AE4491">
        <v>23.22</v>
      </c>
      <c r="AF4491" t="s">
        <v>11079</v>
      </c>
      <c r="AG4491" t="s">
        <v>11166</v>
      </c>
      <c r="AH4491">
        <v>7100</v>
      </c>
      <c r="AI4491">
        <v>4490</v>
      </c>
      <c r="AJ4491" t="s">
        <v>11314</v>
      </c>
      <c r="AK4491" t="s">
        <v>12029</v>
      </c>
      <c r="AL4491" t="s">
        <v>12031</v>
      </c>
      <c r="AM4491" t="s">
        <v>11066</v>
      </c>
      <c r="AN4491">
        <v>1</v>
      </c>
      <c r="AO4491" s="10" t="s">
        <v>12047</v>
      </c>
      <c r="AP4491" t="str" cm="1">
        <f t="array" ref="AP4491">_xlfn.IFS(
  Table1[[#This Row],[Age]]&lt;=25, "18-25",
  Table1[[#This Row],[Age]]&lt;=35, "26-35",
  Table1[[#This Row],[Age]]&lt;=45, "36-45",
  Table1[[#This Row],[Age]]&lt;=60, "46-60",
  TRUE, "60+")</f>
        <v>26-35</v>
      </c>
    </row>
    <row r="4492" spans="1:42" x14ac:dyDescent="0.3">
      <c r="A4492">
        <v>4491</v>
      </c>
      <c r="B4492" t="s">
        <v>8</v>
      </c>
      <c r="C4492" t="s">
        <v>88</v>
      </c>
      <c r="D4492">
        <v>69</v>
      </c>
      <c r="E4492" t="s">
        <v>105</v>
      </c>
      <c r="F4492" t="s">
        <v>4598</v>
      </c>
      <c r="G4492" t="s">
        <v>5131</v>
      </c>
      <c r="H4492">
        <v>19458799344</v>
      </c>
      <c r="I4492" t="s">
        <v>6471</v>
      </c>
      <c r="J4492" t="s">
        <v>7291</v>
      </c>
      <c r="K4492">
        <v>8463.4699999999993</v>
      </c>
      <c r="L4492" s="12" t="s">
        <v>10736</v>
      </c>
      <c r="M4492" s="10" t="s">
        <v>11380</v>
      </c>
      <c r="N4492">
        <v>4491</v>
      </c>
      <c r="O4492">
        <v>44997</v>
      </c>
      <c r="P4492" t="s">
        <v>11403</v>
      </c>
      <c r="Q4492" s="16">
        <v>3291.87</v>
      </c>
      <c r="R4492">
        <v>11755.34</v>
      </c>
      <c r="S4492">
        <v>88</v>
      </c>
      <c r="T4492">
        <v>4491</v>
      </c>
      <c r="U4492">
        <v>19684.02</v>
      </c>
      <c r="V4492" t="s">
        <v>11411</v>
      </c>
      <c r="W4492">
        <v>1.67</v>
      </c>
      <c r="X4492">
        <v>60</v>
      </c>
      <c r="Y4492" t="s">
        <v>10944</v>
      </c>
      <c r="Z4492" t="s">
        <v>12010</v>
      </c>
      <c r="AA4492">
        <v>4491</v>
      </c>
      <c r="AB4492" t="s">
        <v>12016</v>
      </c>
      <c r="AC4492">
        <v>3177.62</v>
      </c>
      <c r="AD4492">
        <v>3316.66</v>
      </c>
      <c r="AE4492">
        <v>165.83</v>
      </c>
      <c r="AF4492" t="s">
        <v>11128</v>
      </c>
      <c r="AG4492" t="s">
        <v>11096</v>
      </c>
      <c r="AH4492">
        <v>5840</v>
      </c>
      <c r="AI4492">
        <v>4491</v>
      </c>
      <c r="AJ4492" t="s">
        <v>11213</v>
      </c>
      <c r="AK4492" t="s">
        <v>12029</v>
      </c>
      <c r="AL4492" t="s">
        <v>12032</v>
      </c>
      <c r="AM4492" t="s">
        <v>11063</v>
      </c>
      <c r="AN4492">
        <v>1</v>
      </c>
      <c r="AO4492" s="10" t="s">
        <v>12047</v>
      </c>
      <c r="AP4492" t="str" cm="1">
        <f t="array" ref="AP4492">_xlfn.IFS(
  Table1[[#This Row],[Age]]&lt;=25, "18-25",
  Table1[[#This Row],[Age]]&lt;=35, "26-35",
  Table1[[#This Row],[Age]]&lt;=45, "36-45",
  Table1[[#This Row],[Age]]&lt;=60, "46-60",
  TRUE, "60+")</f>
        <v>60+</v>
      </c>
    </row>
    <row r="4493" spans="1:42" x14ac:dyDescent="0.3">
      <c r="A4493">
        <v>4492</v>
      </c>
      <c r="B4493" t="s">
        <v>44</v>
      </c>
      <c r="C4493" t="s">
        <v>73</v>
      </c>
      <c r="D4493">
        <v>47</v>
      </c>
      <c r="E4493" t="s">
        <v>104</v>
      </c>
      <c r="F4493" t="s">
        <v>4599</v>
      </c>
      <c r="G4493" t="s">
        <v>5140</v>
      </c>
      <c r="H4493">
        <v>19458799345</v>
      </c>
      <c r="I4493" t="s">
        <v>6658</v>
      </c>
      <c r="J4493" t="s">
        <v>7291</v>
      </c>
      <c r="K4493">
        <v>9283.06</v>
      </c>
      <c r="L4493" s="12" t="s">
        <v>10737</v>
      </c>
      <c r="M4493" s="10" t="s">
        <v>11213</v>
      </c>
      <c r="N4493">
        <v>4492</v>
      </c>
      <c r="O4493">
        <v>45199</v>
      </c>
      <c r="P4493" t="s">
        <v>11404</v>
      </c>
      <c r="Q4493" s="16">
        <v>2603.5</v>
      </c>
      <c r="R4493">
        <v>11886.56</v>
      </c>
      <c r="S4493">
        <v>15</v>
      </c>
      <c r="T4493">
        <v>4492</v>
      </c>
      <c r="U4493">
        <v>35042.370000000003</v>
      </c>
      <c r="V4493" t="s">
        <v>11412</v>
      </c>
      <c r="W4493">
        <v>2.78</v>
      </c>
      <c r="X4493">
        <v>12</v>
      </c>
      <c r="Y4493" t="s">
        <v>11969</v>
      </c>
      <c r="Z4493" t="s">
        <v>12010</v>
      </c>
      <c r="AA4493">
        <v>4492</v>
      </c>
      <c r="AB4493" t="s">
        <v>12017</v>
      </c>
      <c r="AC4493">
        <v>9561.08</v>
      </c>
      <c r="AD4493">
        <v>2007.94</v>
      </c>
      <c r="AE4493">
        <v>100.4</v>
      </c>
      <c r="AF4493" t="s">
        <v>11269</v>
      </c>
      <c r="AG4493" t="s">
        <v>11355</v>
      </c>
      <c r="AH4493">
        <v>562</v>
      </c>
      <c r="AI4493">
        <v>4492</v>
      </c>
      <c r="AJ4493" t="s">
        <v>11276</v>
      </c>
      <c r="AK4493" t="s">
        <v>12028</v>
      </c>
      <c r="AL4493" t="s">
        <v>12032</v>
      </c>
      <c r="AM4493" t="s">
        <v>11065</v>
      </c>
      <c r="AN4493">
        <v>1</v>
      </c>
      <c r="AO4493" s="10" t="s">
        <v>12042</v>
      </c>
      <c r="AP4493" t="str" cm="1">
        <f t="array" ref="AP4493">_xlfn.IFS(
  Table1[[#This Row],[Age]]&lt;=25, "18-25",
  Table1[[#This Row],[Age]]&lt;=35, "26-35",
  Table1[[#This Row],[Age]]&lt;=45, "36-45",
  Table1[[#This Row],[Age]]&lt;=60, "46-60",
  TRUE, "60+")</f>
        <v>46-60</v>
      </c>
    </row>
    <row r="4494" spans="1:42" x14ac:dyDescent="0.3">
      <c r="A4494">
        <v>4493</v>
      </c>
      <c r="B4494" t="s">
        <v>2</v>
      </c>
      <c r="C4494" t="s">
        <v>99</v>
      </c>
      <c r="D4494">
        <v>54</v>
      </c>
      <c r="E4494" t="s">
        <v>105</v>
      </c>
      <c r="F4494" t="s">
        <v>4600</v>
      </c>
      <c r="G4494" t="s">
        <v>5132</v>
      </c>
      <c r="H4494">
        <v>19458799346</v>
      </c>
      <c r="I4494" t="s">
        <v>5950</v>
      </c>
      <c r="J4494" t="s">
        <v>7292</v>
      </c>
      <c r="K4494">
        <v>6064.02</v>
      </c>
      <c r="L4494" s="12" t="s">
        <v>10126</v>
      </c>
      <c r="M4494" s="10" t="s">
        <v>11087</v>
      </c>
      <c r="N4494">
        <v>4493</v>
      </c>
      <c r="O4494">
        <v>45251</v>
      </c>
      <c r="P4494" t="s">
        <v>11402</v>
      </c>
      <c r="Q4494" s="16">
        <v>348.2</v>
      </c>
      <c r="R4494">
        <v>5715.82</v>
      </c>
      <c r="S4494">
        <v>75</v>
      </c>
      <c r="T4494">
        <v>4493</v>
      </c>
      <c r="U4494">
        <v>26261.24</v>
      </c>
      <c r="V4494" t="s">
        <v>11413</v>
      </c>
      <c r="W4494">
        <v>4.32</v>
      </c>
      <c r="X4494">
        <v>24</v>
      </c>
      <c r="Y4494" t="s">
        <v>7365</v>
      </c>
      <c r="Z4494" t="s">
        <v>12012</v>
      </c>
      <c r="AA4494">
        <v>4493</v>
      </c>
      <c r="AB4494" t="s">
        <v>12017</v>
      </c>
      <c r="AC4494">
        <v>7472.14</v>
      </c>
      <c r="AD4494">
        <v>3657.05</v>
      </c>
      <c r="AE4494">
        <v>182.85</v>
      </c>
      <c r="AF4494" t="s">
        <v>11266</v>
      </c>
      <c r="AG4494" t="s">
        <v>11161</v>
      </c>
      <c r="AH4494">
        <v>8056</v>
      </c>
      <c r="AI4494">
        <v>4493</v>
      </c>
      <c r="AJ4494" t="s">
        <v>11239</v>
      </c>
      <c r="AK4494" t="s">
        <v>12028</v>
      </c>
      <c r="AL4494" t="s">
        <v>12032</v>
      </c>
      <c r="AM4494" t="s">
        <v>11093</v>
      </c>
      <c r="AN4494">
        <v>1</v>
      </c>
      <c r="AO4494" s="10" t="s">
        <v>12040</v>
      </c>
      <c r="AP4494" t="str" cm="1">
        <f t="array" ref="AP4494">_xlfn.IFS(
  Table1[[#This Row],[Age]]&lt;=25, "18-25",
  Table1[[#This Row],[Age]]&lt;=35, "26-35",
  Table1[[#This Row],[Age]]&lt;=45, "36-45",
  Table1[[#This Row],[Age]]&lt;=60, "46-60",
  TRUE, "60+")</f>
        <v>46-60</v>
      </c>
    </row>
    <row r="4495" spans="1:42" x14ac:dyDescent="0.3">
      <c r="A4495">
        <v>4494</v>
      </c>
      <c r="B4495" t="s">
        <v>51</v>
      </c>
      <c r="C4495" t="s">
        <v>80</v>
      </c>
      <c r="D4495">
        <v>57</v>
      </c>
      <c r="E4495" t="s">
        <v>106</v>
      </c>
      <c r="F4495" t="s">
        <v>4601</v>
      </c>
      <c r="G4495" t="s">
        <v>5134</v>
      </c>
      <c r="H4495">
        <v>19458799347</v>
      </c>
      <c r="I4495" t="s">
        <v>7210</v>
      </c>
      <c r="J4495" t="s">
        <v>7292</v>
      </c>
      <c r="K4495">
        <v>4127.71</v>
      </c>
      <c r="L4495" s="12" t="s">
        <v>10738</v>
      </c>
      <c r="M4495" s="10" t="s">
        <v>11280</v>
      </c>
      <c r="N4495">
        <v>4494</v>
      </c>
      <c r="O4495">
        <v>45288</v>
      </c>
      <c r="P4495" t="s">
        <v>11402</v>
      </c>
      <c r="Q4495" s="16">
        <v>1785.75</v>
      </c>
      <c r="R4495">
        <v>2341.96</v>
      </c>
      <c r="S4495">
        <v>67</v>
      </c>
      <c r="T4495">
        <v>4494</v>
      </c>
      <c r="U4495">
        <v>26891.71</v>
      </c>
      <c r="V4495" t="s">
        <v>11412</v>
      </c>
      <c r="W4495">
        <v>3.4</v>
      </c>
      <c r="X4495">
        <v>60</v>
      </c>
      <c r="Y4495" t="s">
        <v>11734</v>
      </c>
      <c r="Z4495" t="s">
        <v>12010</v>
      </c>
      <c r="AA4495">
        <v>4494</v>
      </c>
      <c r="AB4495" t="s">
        <v>12015</v>
      </c>
      <c r="AC4495">
        <v>5002.07</v>
      </c>
      <c r="AD4495">
        <v>563.63</v>
      </c>
      <c r="AE4495">
        <v>28.18</v>
      </c>
      <c r="AF4495" t="s">
        <v>11121</v>
      </c>
      <c r="AG4495" t="s">
        <v>11200</v>
      </c>
      <c r="AH4495">
        <v>6189</v>
      </c>
      <c r="AI4495">
        <v>4494</v>
      </c>
      <c r="AJ4495" t="s">
        <v>11280</v>
      </c>
      <c r="AK4495" t="s">
        <v>12029</v>
      </c>
      <c r="AL4495" t="s">
        <v>12032</v>
      </c>
      <c r="AM4495" t="s">
        <v>11349</v>
      </c>
      <c r="AN4495">
        <v>1</v>
      </c>
      <c r="AO4495" s="10" t="s">
        <v>12036</v>
      </c>
      <c r="AP4495" t="str" cm="1">
        <f t="array" ref="AP4495">_xlfn.IFS(
  Table1[[#This Row],[Age]]&lt;=25, "18-25",
  Table1[[#This Row],[Age]]&lt;=35, "26-35",
  Table1[[#This Row],[Age]]&lt;=45, "36-45",
  Table1[[#This Row],[Age]]&lt;=60, "46-60",
  TRUE, "60+")</f>
        <v>46-60</v>
      </c>
    </row>
    <row r="4496" spans="1:42" x14ac:dyDescent="0.3">
      <c r="A4496">
        <v>4495</v>
      </c>
      <c r="B4496" t="s">
        <v>26</v>
      </c>
      <c r="C4496" t="s">
        <v>95</v>
      </c>
      <c r="D4496">
        <v>23</v>
      </c>
      <c r="E4496" t="s">
        <v>105</v>
      </c>
      <c r="F4496" t="s">
        <v>4602</v>
      </c>
      <c r="G4496" t="s">
        <v>5148</v>
      </c>
      <c r="H4496">
        <v>19458799348</v>
      </c>
      <c r="I4496" t="s">
        <v>6178</v>
      </c>
      <c r="J4496" t="s">
        <v>7291</v>
      </c>
      <c r="K4496">
        <v>626.12</v>
      </c>
      <c r="L4496" s="12" t="s">
        <v>10739</v>
      </c>
      <c r="M4496" s="10" t="s">
        <v>11249</v>
      </c>
      <c r="N4496">
        <v>4495</v>
      </c>
      <c r="O4496">
        <v>45139</v>
      </c>
      <c r="P4496" t="s">
        <v>11403</v>
      </c>
      <c r="Q4496" s="16">
        <v>2172.34</v>
      </c>
      <c r="R4496">
        <v>2798.46</v>
      </c>
      <c r="S4496">
        <v>83</v>
      </c>
      <c r="T4496">
        <v>4495</v>
      </c>
      <c r="U4496">
        <v>17422.47</v>
      </c>
      <c r="V4496" t="s">
        <v>11412</v>
      </c>
      <c r="W4496">
        <v>5.19</v>
      </c>
      <c r="X4496">
        <v>24</v>
      </c>
      <c r="Y4496" t="s">
        <v>11561</v>
      </c>
      <c r="Z4496" t="s">
        <v>12011</v>
      </c>
      <c r="AA4496">
        <v>4495</v>
      </c>
      <c r="AB4496" t="s">
        <v>12015</v>
      </c>
      <c r="AC4496">
        <v>1008.81</v>
      </c>
      <c r="AD4496">
        <v>1537.03</v>
      </c>
      <c r="AE4496">
        <v>76.849999999999994</v>
      </c>
      <c r="AF4496" t="s">
        <v>11181</v>
      </c>
      <c r="AG4496" t="s">
        <v>11064</v>
      </c>
      <c r="AH4496">
        <v>2061</v>
      </c>
      <c r="AI4496">
        <v>4495</v>
      </c>
      <c r="AJ4496" t="s">
        <v>11245</v>
      </c>
      <c r="AK4496" t="s">
        <v>12027</v>
      </c>
      <c r="AL4496" t="s">
        <v>12032</v>
      </c>
      <c r="AM4496" t="s">
        <v>11391</v>
      </c>
      <c r="AN4496">
        <v>1</v>
      </c>
      <c r="AO4496" s="10" t="s">
        <v>12041</v>
      </c>
      <c r="AP4496" t="str" cm="1">
        <f t="array" ref="AP4496">_xlfn.IFS(
  Table1[[#This Row],[Age]]&lt;=25, "18-25",
  Table1[[#This Row],[Age]]&lt;=35, "26-35",
  Table1[[#This Row],[Age]]&lt;=45, "36-45",
  Table1[[#This Row],[Age]]&lt;=60, "46-60",
  TRUE, "60+")</f>
        <v>18-25</v>
      </c>
    </row>
    <row r="4497" spans="1:42" x14ac:dyDescent="0.3">
      <c r="A4497">
        <v>4496</v>
      </c>
      <c r="B4497" t="s">
        <v>51</v>
      </c>
      <c r="C4497" t="s">
        <v>67</v>
      </c>
      <c r="D4497">
        <v>32</v>
      </c>
      <c r="E4497" t="s">
        <v>104</v>
      </c>
      <c r="F4497" t="s">
        <v>4603</v>
      </c>
      <c r="G4497" t="s">
        <v>5137</v>
      </c>
      <c r="H4497">
        <v>19458799349</v>
      </c>
      <c r="I4497" t="s">
        <v>7211</v>
      </c>
      <c r="J4497" t="s">
        <v>7291</v>
      </c>
      <c r="K4497">
        <v>1352.99</v>
      </c>
      <c r="L4497" s="12" t="s">
        <v>10740</v>
      </c>
      <c r="M4497" s="10" t="s">
        <v>11049</v>
      </c>
      <c r="N4497">
        <v>4496</v>
      </c>
      <c r="O4497">
        <v>45261</v>
      </c>
      <c r="P4497" t="s">
        <v>11404</v>
      </c>
      <c r="Q4497" s="16">
        <v>2561.91</v>
      </c>
      <c r="R4497">
        <v>-1208.92</v>
      </c>
      <c r="S4497">
        <v>43</v>
      </c>
      <c r="T4497">
        <v>4496</v>
      </c>
      <c r="U4497">
        <v>1078.77</v>
      </c>
      <c r="V4497" t="s">
        <v>11412</v>
      </c>
      <c r="W4497">
        <v>6.86</v>
      </c>
      <c r="X4497">
        <v>24</v>
      </c>
      <c r="Y4497" t="s">
        <v>9112</v>
      </c>
      <c r="Z4497" t="s">
        <v>12010</v>
      </c>
      <c r="AA4497">
        <v>4496</v>
      </c>
      <c r="AB4497" t="s">
        <v>12016</v>
      </c>
      <c r="AC4497">
        <v>7372.86</v>
      </c>
      <c r="AD4497">
        <v>1963.61</v>
      </c>
      <c r="AE4497">
        <v>98.18</v>
      </c>
      <c r="AF4497" t="s">
        <v>11231</v>
      </c>
      <c r="AG4497" t="s">
        <v>11306</v>
      </c>
      <c r="AH4497">
        <v>3961</v>
      </c>
      <c r="AI4497">
        <v>4496</v>
      </c>
      <c r="AJ4497" t="s">
        <v>11329</v>
      </c>
      <c r="AK4497" t="s">
        <v>12027</v>
      </c>
      <c r="AL4497" t="s">
        <v>12032</v>
      </c>
      <c r="AM4497" t="s">
        <v>11092</v>
      </c>
      <c r="AN4497">
        <v>1</v>
      </c>
      <c r="AO4497" s="10" t="s">
        <v>12036</v>
      </c>
      <c r="AP4497" t="str" cm="1">
        <f t="array" ref="AP4497">_xlfn.IFS(
  Table1[[#This Row],[Age]]&lt;=25, "18-25",
  Table1[[#This Row],[Age]]&lt;=35, "26-35",
  Table1[[#This Row],[Age]]&lt;=45, "36-45",
  Table1[[#This Row],[Age]]&lt;=60, "46-60",
  TRUE, "60+")</f>
        <v>26-35</v>
      </c>
    </row>
    <row r="4498" spans="1:42" x14ac:dyDescent="0.3">
      <c r="A4498">
        <v>4497</v>
      </c>
      <c r="B4498" t="s">
        <v>24</v>
      </c>
      <c r="C4498" t="s">
        <v>63</v>
      </c>
      <c r="D4498">
        <v>52</v>
      </c>
      <c r="E4498" t="s">
        <v>106</v>
      </c>
      <c r="F4498" t="s">
        <v>4604</v>
      </c>
      <c r="G4498" t="s">
        <v>5119</v>
      </c>
      <c r="H4498">
        <v>19458799350</v>
      </c>
      <c r="I4498" t="s">
        <v>7212</v>
      </c>
      <c r="J4498" t="s">
        <v>7291</v>
      </c>
      <c r="K4498">
        <v>1503.7</v>
      </c>
      <c r="L4498" s="12" t="s">
        <v>8661</v>
      </c>
      <c r="M4498" s="10" t="s">
        <v>11178</v>
      </c>
      <c r="N4498">
        <v>4497</v>
      </c>
      <c r="O4498">
        <v>45067</v>
      </c>
      <c r="P4498" t="s">
        <v>11402</v>
      </c>
      <c r="Q4498" s="16">
        <v>2188.4699999999998</v>
      </c>
      <c r="R4498">
        <v>3692.17</v>
      </c>
      <c r="S4498">
        <v>8</v>
      </c>
      <c r="T4498">
        <v>4497</v>
      </c>
      <c r="U4498">
        <v>18436.5</v>
      </c>
      <c r="V4498" t="s">
        <v>11411</v>
      </c>
      <c r="W4498">
        <v>5.86</v>
      </c>
      <c r="X4498">
        <v>24</v>
      </c>
      <c r="Y4498" t="s">
        <v>9730</v>
      </c>
      <c r="Z4498" t="s">
        <v>12010</v>
      </c>
      <c r="AA4498">
        <v>4497</v>
      </c>
      <c r="AB4498" t="s">
        <v>12015</v>
      </c>
      <c r="AC4498">
        <v>5436.29</v>
      </c>
      <c r="AD4498">
        <v>2873.34</v>
      </c>
      <c r="AE4498">
        <v>143.66999999999999</v>
      </c>
      <c r="AF4498" t="s">
        <v>11161</v>
      </c>
      <c r="AG4498" t="s">
        <v>11158</v>
      </c>
      <c r="AH4498">
        <v>8946</v>
      </c>
      <c r="AI4498">
        <v>4497</v>
      </c>
      <c r="AJ4498" t="s">
        <v>11279</v>
      </c>
      <c r="AK4498" t="s">
        <v>12028</v>
      </c>
      <c r="AL4498" t="s">
        <v>12032</v>
      </c>
      <c r="AM4498" t="s">
        <v>11109</v>
      </c>
      <c r="AN4498">
        <v>1</v>
      </c>
      <c r="AO4498" s="10" t="s">
        <v>12046</v>
      </c>
      <c r="AP4498" t="str" cm="1">
        <f t="array" ref="AP4498">_xlfn.IFS(
  Table1[[#This Row],[Age]]&lt;=25, "18-25",
  Table1[[#This Row],[Age]]&lt;=35, "26-35",
  Table1[[#This Row],[Age]]&lt;=45, "36-45",
  Table1[[#This Row],[Age]]&lt;=60, "46-60",
  TRUE, "60+")</f>
        <v>46-60</v>
      </c>
    </row>
    <row r="4499" spans="1:42" x14ac:dyDescent="0.3">
      <c r="A4499">
        <v>4498</v>
      </c>
      <c r="B4499" t="s">
        <v>33</v>
      </c>
      <c r="C4499" t="s">
        <v>77</v>
      </c>
      <c r="D4499">
        <v>43</v>
      </c>
      <c r="E4499" t="s">
        <v>104</v>
      </c>
      <c r="F4499" t="s">
        <v>4605</v>
      </c>
      <c r="G4499" t="s">
        <v>5121</v>
      </c>
      <c r="H4499">
        <v>19458799351</v>
      </c>
      <c r="I4499" t="s">
        <v>6117</v>
      </c>
      <c r="J4499" t="s">
        <v>7291</v>
      </c>
      <c r="K4499">
        <v>2840.35</v>
      </c>
      <c r="L4499" s="12" t="s">
        <v>7967</v>
      </c>
      <c r="M4499" s="10" t="s">
        <v>11276</v>
      </c>
      <c r="N4499">
        <v>4498</v>
      </c>
      <c r="O4499">
        <v>45164</v>
      </c>
      <c r="P4499" t="s">
        <v>11402</v>
      </c>
      <c r="Q4499" s="16">
        <v>2196.16</v>
      </c>
      <c r="R4499">
        <v>644.19000000000005</v>
      </c>
      <c r="S4499">
        <v>98</v>
      </c>
      <c r="T4499">
        <v>4498</v>
      </c>
      <c r="U4499">
        <v>15833.18</v>
      </c>
      <c r="V4499" t="s">
        <v>11413</v>
      </c>
      <c r="W4499">
        <v>7.97</v>
      </c>
      <c r="X4499">
        <v>60</v>
      </c>
      <c r="Y4499" t="s">
        <v>8708</v>
      </c>
      <c r="Z4499" t="s">
        <v>12011</v>
      </c>
      <c r="AA4499">
        <v>4498</v>
      </c>
      <c r="AB4499" t="s">
        <v>12015</v>
      </c>
      <c r="AC4499">
        <v>6906.64</v>
      </c>
      <c r="AD4499">
        <v>925.09</v>
      </c>
      <c r="AE4499">
        <v>46.25</v>
      </c>
      <c r="AF4499" t="s">
        <v>11267</v>
      </c>
      <c r="AG4499" t="s">
        <v>11090</v>
      </c>
      <c r="AH4499">
        <v>4185</v>
      </c>
      <c r="AI4499">
        <v>4498</v>
      </c>
      <c r="AJ4499" t="s">
        <v>11302</v>
      </c>
      <c r="AK4499" t="s">
        <v>12027</v>
      </c>
      <c r="AL4499" t="s">
        <v>12032</v>
      </c>
      <c r="AM4499" t="s">
        <v>11201</v>
      </c>
      <c r="AN4499">
        <v>1</v>
      </c>
      <c r="AO4499" s="10" t="s">
        <v>12041</v>
      </c>
      <c r="AP4499" t="str" cm="1">
        <f t="array" ref="AP4499">_xlfn.IFS(
  Table1[[#This Row],[Age]]&lt;=25, "18-25",
  Table1[[#This Row],[Age]]&lt;=35, "26-35",
  Table1[[#This Row],[Age]]&lt;=45, "36-45",
  Table1[[#This Row],[Age]]&lt;=60, "46-60",
  TRUE, "60+")</f>
        <v>36-45</v>
      </c>
    </row>
    <row r="4500" spans="1:42" x14ac:dyDescent="0.3">
      <c r="A4500">
        <v>4499</v>
      </c>
      <c r="B4500" t="s">
        <v>4</v>
      </c>
      <c r="C4500" t="s">
        <v>62</v>
      </c>
      <c r="D4500">
        <v>58</v>
      </c>
      <c r="E4500" t="s">
        <v>105</v>
      </c>
      <c r="F4500" t="s">
        <v>4606</v>
      </c>
      <c r="G4500" t="s">
        <v>5119</v>
      </c>
      <c r="H4500">
        <v>19458799352</v>
      </c>
      <c r="I4500" t="s">
        <v>6462</v>
      </c>
      <c r="J4500" t="s">
        <v>7291</v>
      </c>
      <c r="K4500">
        <v>2644.62</v>
      </c>
      <c r="L4500" s="12" t="s">
        <v>9405</v>
      </c>
      <c r="M4500" s="10" t="s">
        <v>11181</v>
      </c>
      <c r="N4500">
        <v>4499</v>
      </c>
      <c r="O4500">
        <v>44933</v>
      </c>
      <c r="P4500" t="s">
        <v>11404</v>
      </c>
      <c r="Q4500" s="16">
        <v>4974.2299999999996</v>
      </c>
      <c r="R4500">
        <v>7618.85</v>
      </c>
      <c r="S4500">
        <v>98</v>
      </c>
      <c r="T4500">
        <v>4499</v>
      </c>
      <c r="U4500">
        <v>5916.61</v>
      </c>
      <c r="V4500" t="s">
        <v>11411</v>
      </c>
      <c r="W4500">
        <v>6.64</v>
      </c>
      <c r="X4500">
        <v>36</v>
      </c>
      <c r="Y4500" t="s">
        <v>11630</v>
      </c>
      <c r="Z4500" t="s">
        <v>12010</v>
      </c>
      <c r="AA4500">
        <v>4499</v>
      </c>
      <c r="AB4500" t="s">
        <v>12017</v>
      </c>
      <c r="AC4500">
        <v>4548.96</v>
      </c>
      <c r="AD4500">
        <v>1609.35</v>
      </c>
      <c r="AE4500">
        <v>80.47</v>
      </c>
      <c r="AF4500" t="s">
        <v>11249</v>
      </c>
      <c r="AG4500" t="s">
        <v>11115</v>
      </c>
      <c r="AH4500">
        <v>9687</v>
      </c>
      <c r="AI4500">
        <v>4499</v>
      </c>
      <c r="AJ4500" t="s">
        <v>11311</v>
      </c>
      <c r="AK4500" t="s">
        <v>12028</v>
      </c>
      <c r="AL4500" t="s">
        <v>12031</v>
      </c>
      <c r="AM4500" t="s">
        <v>11035</v>
      </c>
      <c r="AN4500">
        <v>1</v>
      </c>
      <c r="AO4500" s="10" t="s">
        <v>12039</v>
      </c>
      <c r="AP4500" t="str" cm="1">
        <f t="array" ref="AP4500">_xlfn.IFS(
  Table1[[#This Row],[Age]]&lt;=25, "18-25",
  Table1[[#This Row],[Age]]&lt;=35, "26-35",
  Table1[[#This Row],[Age]]&lt;=45, "36-45",
  Table1[[#This Row],[Age]]&lt;=60, "46-60",
  TRUE, "60+")</f>
        <v>46-60</v>
      </c>
    </row>
    <row r="4501" spans="1:42" x14ac:dyDescent="0.3">
      <c r="A4501">
        <v>4500</v>
      </c>
      <c r="B4501" t="s">
        <v>38</v>
      </c>
      <c r="C4501" t="s">
        <v>74</v>
      </c>
      <c r="D4501">
        <v>44</v>
      </c>
      <c r="E4501" t="s">
        <v>106</v>
      </c>
      <c r="F4501" t="s">
        <v>4607</v>
      </c>
      <c r="G4501" t="s">
        <v>5119</v>
      </c>
      <c r="H4501">
        <v>19458799353</v>
      </c>
      <c r="I4501" t="s">
        <v>6040</v>
      </c>
      <c r="J4501" t="s">
        <v>7292</v>
      </c>
      <c r="K4501">
        <v>5474.53</v>
      </c>
      <c r="L4501" s="12" t="s">
        <v>10028</v>
      </c>
      <c r="M4501" s="10" t="s">
        <v>11088</v>
      </c>
      <c r="N4501">
        <v>4500</v>
      </c>
      <c r="O4501">
        <v>45142</v>
      </c>
      <c r="P4501" t="s">
        <v>11402</v>
      </c>
      <c r="Q4501" s="16">
        <v>4870.21</v>
      </c>
      <c r="R4501">
        <v>10344.74</v>
      </c>
      <c r="S4501">
        <v>44</v>
      </c>
      <c r="T4501">
        <v>4500</v>
      </c>
      <c r="U4501">
        <v>10733.17</v>
      </c>
      <c r="V4501" t="s">
        <v>11412</v>
      </c>
      <c r="W4501">
        <v>3.63</v>
      </c>
      <c r="X4501">
        <v>24</v>
      </c>
      <c r="Y4501" t="s">
        <v>11910</v>
      </c>
      <c r="Z4501" t="s">
        <v>12010</v>
      </c>
      <c r="AA4501">
        <v>4500</v>
      </c>
      <c r="AB4501" t="s">
        <v>12015</v>
      </c>
      <c r="AC4501">
        <v>1007</v>
      </c>
      <c r="AD4501">
        <v>3829.26</v>
      </c>
      <c r="AE4501">
        <v>191.46</v>
      </c>
      <c r="AF4501" t="s">
        <v>11041</v>
      </c>
      <c r="AG4501" t="s">
        <v>11161</v>
      </c>
      <c r="AH4501">
        <v>682</v>
      </c>
      <c r="AI4501">
        <v>4500</v>
      </c>
      <c r="AJ4501" t="s">
        <v>11082</v>
      </c>
      <c r="AK4501" t="s">
        <v>12028</v>
      </c>
      <c r="AL4501" t="s">
        <v>12031</v>
      </c>
      <c r="AM4501" t="s">
        <v>11090</v>
      </c>
      <c r="AN4501">
        <v>1</v>
      </c>
      <c r="AO4501" s="10" t="s">
        <v>12041</v>
      </c>
      <c r="AP4501" t="str" cm="1">
        <f t="array" ref="AP4501">_xlfn.IFS(
  Table1[[#This Row],[Age]]&lt;=25, "18-25",
  Table1[[#This Row],[Age]]&lt;=35, "26-35",
  Table1[[#This Row],[Age]]&lt;=45, "36-45",
  Table1[[#This Row],[Age]]&lt;=60, "46-60",
  TRUE, "60+")</f>
        <v>36-45</v>
      </c>
    </row>
    <row r="4502" spans="1:42" x14ac:dyDescent="0.3">
      <c r="A4502">
        <v>4501</v>
      </c>
      <c r="B4502" t="s">
        <v>29</v>
      </c>
      <c r="C4502" t="s">
        <v>99</v>
      </c>
      <c r="D4502">
        <v>47</v>
      </c>
      <c r="E4502" t="s">
        <v>104</v>
      </c>
      <c r="F4502" t="s">
        <v>4608</v>
      </c>
      <c r="G4502" t="s">
        <v>5123</v>
      </c>
      <c r="H4502">
        <v>19458799354</v>
      </c>
      <c r="I4502" t="s">
        <v>7213</v>
      </c>
      <c r="J4502" t="s">
        <v>7292</v>
      </c>
      <c r="K4502">
        <v>9446.59</v>
      </c>
      <c r="L4502" s="12" t="s">
        <v>10741</v>
      </c>
      <c r="M4502" s="10" t="s">
        <v>11265</v>
      </c>
      <c r="N4502">
        <v>4501</v>
      </c>
      <c r="O4502">
        <v>44994</v>
      </c>
      <c r="P4502" t="s">
        <v>11403</v>
      </c>
      <c r="Q4502" s="16">
        <v>440.13</v>
      </c>
      <c r="R4502">
        <v>9886.7199999999993</v>
      </c>
      <c r="S4502">
        <v>26</v>
      </c>
      <c r="T4502">
        <v>4501</v>
      </c>
      <c r="U4502">
        <v>49063.61</v>
      </c>
      <c r="V4502" t="s">
        <v>11413</v>
      </c>
      <c r="W4502">
        <v>2.08</v>
      </c>
      <c r="X4502">
        <v>12</v>
      </c>
      <c r="Y4502" t="s">
        <v>11997</v>
      </c>
      <c r="Z4502" t="s">
        <v>12012</v>
      </c>
      <c r="AA4502">
        <v>4501</v>
      </c>
      <c r="AB4502" t="s">
        <v>12015</v>
      </c>
      <c r="AC4502">
        <v>6252.76</v>
      </c>
      <c r="AD4502">
        <v>943.73</v>
      </c>
      <c r="AE4502">
        <v>47.19</v>
      </c>
      <c r="AF4502" t="s">
        <v>11284</v>
      </c>
      <c r="AG4502" t="s">
        <v>11224</v>
      </c>
      <c r="AH4502">
        <v>9024</v>
      </c>
      <c r="AI4502">
        <v>4501</v>
      </c>
      <c r="AJ4502" t="s">
        <v>11293</v>
      </c>
      <c r="AK4502" t="s">
        <v>12029</v>
      </c>
      <c r="AL4502" t="s">
        <v>12031</v>
      </c>
      <c r="AM4502" t="s">
        <v>11234</v>
      </c>
      <c r="AN4502">
        <v>1</v>
      </c>
      <c r="AO4502" s="10" t="s">
        <v>12047</v>
      </c>
      <c r="AP4502" t="str" cm="1">
        <f t="array" ref="AP4502">_xlfn.IFS(
  Table1[[#This Row],[Age]]&lt;=25, "18-25",
  Table1[[#This Row],[Age]]&lt;=35, "26-35",
  Table1[[#This Row],[Age]]&lt;=45, "36-45",
  Table1[[#This Row],[Age]]&lt;=60, "46-60",
  TRUE, "60+")</f>
        <v>46-60</v>
      </c>
    </row>
    <row r="4503" spans="1:42" x14ac:dyDescent="0.3">
      <c r="A4503">
        <v>4502</v>
      </c>
      <c r="B4503" t="s">
        <v>47</v>
      </c>
      <c r="C4503" t="s">
        <v>65</v>
      </c>
      <c r="D4503">
        <v>28</v>
      </c>
      <c r="E4503" t="s">
        <v>104</v>
      </c>
      <c r="F4503" t="s">
        <v>4609</v>
      </c>
      <c r="G4503" t="s">
        <v>5117</v>
      </c>
      <c r="H4503">
        <v>19458799355</v>
      </c>
      <c r="I4503" t="s">
        <v>7214</v>
      </c>
      <c r="J4503" t="s">
        <v>7292</v>
      </c>
      <c r="K4503">
        <v>8630.44</v>
      </c>
      <c r="L4503" s="12" t="s">
        <v>9481</v>
      </c>
      <c r="M4503" s="10" t="s">
        <v>11228</v>
      </c>
      <c r="N4503">
        <v>4502</v>
      </c>
      <c r="O4503">
        <v>45242</v>
      </c>
      <c r="P4503" t="s">
        <v>11403</v>
      </c>
      <c r="Q4503" s="16">
        <v>851.43</v>
      </c>
      <c r="R4503">
        <v>7779.01</v>
      </c>
      <c r="S4503">
        <v>67</v>
      </c>
      <c r="T4503">
        <v>4502</v>
      </c>
      <c r="U4503">
        <v>14711.03</v>
      </c>
      <c r="V4503" t="s">
        <v>11412</v>
      </c>
      <c r="W4503">
        <v>6.76</v>
      </c>
      <c r="X4503">
        <v>60</v>
      </c>
      <c r="Y4503" t="s">
        <v>11968</v>
      </c>
      <c r="Z4503" t="s">
        <v>12011</v>
      </c>
      <c r="AA4503">
        <v>4502</v>
      </c>
      <c r="AB4503" t="s">
        <v>12017</v>
      </c>
      <c r="AC4503">
        <v>8095.06</v>
      </c>
      <c r="AD4503">
        <v>1900.02</v>
      </c>
      <c r="AE4503">
        <v>95</v>
      </c>
      <c r="AF4503" t="s">
        <v>11160</v>
      </c>
      <c r="AG4503" t="s">
        <v>11370</v>
      </c>
      <c r="AH4503">
        <v>6548</v>
      </c>
      <c r="AI4503">
        <v>4502</v>
      </c>
      <c r="AJ4503" t="s">
        <v>11152</v>
      </c>
      <c r="AK4503" t="s">
        <v>12029</v>
      </c>
      <c r="AL4503" t="s">
        <v>12031</v>
      </c>
      <c r="AM4503" t="s">
        <v>11257</v>
      </c>
      <c r="AN4503">
        <v>1</v>
      </c>
      <c r="AO4503" s="10" t="s">
        <v>12040</v>
      </c>
      <c r="AP4503" t="str" cm="1">
        <f t="array" ref="AP4503">_xlfn.IFS(
  Table1[[#This Row],[Age]]&lt;=25, "18-25",
  Table1[[#This Row],[Age]]&lt;=35, "26-35",
  Table1[[#This Row],[Age]]&lt;=45, "36-45",
  Table1[[#This Row],[Age]]&lt;=60, "46-60",
  TRUE, "60+")</f>
        <v>26-35</v>
      </c>
    </row>
    <row r="4504" spans="1:42" x14ac:dyDescent="0.3">
      <c r="A4504">
        <v>4503</v>
      </c>
      <c r="B4504" t="s">
        <v>14</v>
      </c>
      <c r="C4504" t="s">
        <v>75</v>
      </c>
      <c r="D4504">
        <v>69</v>
      </c>
      <c r="E4504" t="s">
        <v>104</v>
      </c>
      <c r="F4504" t="s">
        <v>4610</v>
      </c>
      <c r="G4504" t="s">
        <v>5145</v>
      </c>
      <c r="H4504">
        <v>19458799356</v>
      </c>
      <c r="I4504" t="s">
        <v>5281</v>
      </c>
      <c r="J4504" t="s">
        <v>7292</v>
      </c>
      <c r="K4504">
        <v>5140.71</v>
      </c>
      <c r="L4504" s="12" t="s">
        <v>10742</v>
      </c>
      <c r="M4504" s="10" t="s">
        <v>11304</v>
      </c>
      <c r="N4504">
        <v>4503</v>
      </c>
      <c r="O4504">
        <v>45031</v>
      </c>
      <c r="P4504" t="s">
        <v>11403</v>
      </c>
      <c r="Q4504" s="16">
        <v>4708.63</v>
      </c>
      <c r="R4504">
        <v>9849.34</v>
      </c>
      <c r="S4504">
        <v>32</v>
      </c>
      <c r="T4504">
        <v>4503</v>
      </c>
      <c r="U4504">
        <v>26389.74</v>
      </c>
      <c r="V4504" t="s">
        <v>11412</v>
      </c>
      <c r="W4504">
        <v>2.91</v>
      </c>
      <c r="X4504">
        <v>24</v>
      </c>
      <c r="Y4504" t="s">
        <v>10585</v>
      </c>
      <c r="Z4504" t="s">
        <v>12010</v>
      </c>
      <c r="AA4504">
        <v>4503</v>
      </c>
      <c r="AB4504" t="s">
        <v>12015</v>
      </c>
      <c r="AC4504">
        <v>2949.66</v>
      </c>
      <c r="AD4504">
        <v>1957.65</v>
      </c>
      <c r="AE4504">
        <v>97.88</v>
      </c>
      <c r="AF4504" t="s">
        <v>11143</v>
      </c>
      <c r="AG4504" t="s">
        <v>11052</v>
      </c>
      <c r="AH4504">
        <v>217</v>
      </c>
      <c r="AI4504">
        <v>4503</v>
      </c>
      <c r="AJ4504" t="s">
        <v>11043</v>
      </c>
      <c r="AK4504" t="s">
        <v>12028</v>
      </c>
      <c r="AL4504" t="s">
        <v>12032</v>
      </c>
      <c r="AM4504" t="s">
        <v>11144</v>
      </c>
      <c r="AN4504">
        <v>1</v>
      </c>
      <c r="AO4504" s="10" t="s">
        <v>12037</v>
      </c>
      <c r="AP4504" t="str" cm="1">
        <f t="array" ref="AP4504">_xlfn.IFS(
  Table1[[#This Row],[Age]]&lt;=25, "18-25",
  Table1[[#This Row],[Age]]&lt;=35, "26-35",
  Table1[[#This Row],[Age]]&lt;=45, "36-45",
  Table1[[#This Row],[Age]]&lt;=60, "46-60",
  TRUE, "60+")</f>
        <v>60+</v>
      </c>
    </row>
    <row r="4505" spans="1:42" x14ac:dyDescent="0.3">
      <c r="A4505">
        <v>4504</v>
      </c>
      <c r="B4505" t="s">
        <v>28</v>
      </c>
      <c r="C4505" t="s">
        <v>97</v>
      </c>
      <c r="D4505">
        <v>41</v>
      </c>
      <c r="E4505" t="s">
        <v>106</v>
      </c>
      <c r="F4505" t="s">
        <v>4611</v>
      </c>
      <c r="G4505" t="s">
        <v>5114</v>
      </c>
      <c r="H4505">
        <v>19458799357</v>
      </c>
      <c r="I4505" t="s">
        <v>5816</v>
      </c>
      <c r="J4505" t="s">
        <v>7291</v>
      </c>
      <c r="K4505">
        <v>271.25</v>
      </c>
      <c r="L4505" s="12" t="s">
        <v>8634</v>
      </c>
      <c r="M4505" s="10" t="s">
        <v>11328</v>
      </c>
      <c r="N4505">
        <v>4504</v>
      </c>
      <c r="O4505">
        <v>44961</v>
      </c>
      <c r="P4505" t="s">
        <v>11402</v>
      </c>
      <c r="Q4505" s="16">
        <v>1601.8</v>
      </c>
      <c r="R4505">
        <v>1873.05</v>
      </c>
      <c r="S4505">
        <v>64</v>
      </c>
      <c r="T4505">
        <v>4504</v>
      </c>
      <c r="U4505">
        <v>27917.3</v>
      </c>
      <c r="V4505" t="s">
        <v>11411</v>
      </c>
      <c r="W4505">
        <v>3.87</v>
      </c>
      <c r="X4505">
        <v>60</v>
      </c>
      <c r="Y4505" t="s">
        <v>11429</v>
      </c>
      <c r="Z4505" t="s">
        <v>12010</v>
      </c>
      <c r="AA4505">
        <v>4504</v>
      </c>
      <c r="AB4505" t="s">
        <v>12015</v>
      </c>
      <c r="AC4505">
        <v>6964.3</v>
      </c>
      <c r="AD4505">
        <v>1038.8800000000001</v>
      </c>
      <c r="AE4505">
        <v>51.94</v>
      </c>
      <c r="AF4505" t="s">
        <v>11272</v>
      </c>
      <c r="AG4505" t="s">
        <v>11365</v>
      </c>
      <c r="AH4505">
        <v>1693</v>
      </c>
      <c r="AI4505">
        <v>4504</v>
      </c>
      <c r="AJ4505" t="s">
        <v>11274</v>
      </c>
      <c r="AK4505" t="s">
        <v>12028</v>
      </c>
      <c r="AL4505" t="s">
        <v>12031</v>
      </c>
      <c r="AM4505" t="s">
        <v>11097</v>
      </c>
      <c r="AN4505">
        <v>1</v>
      </c>
      <c r="AO4505" s="10" t="s">
        <v>12045</v>
      </c>
      <c r="AP4505" t="str" cm="1">
        <f t="array" ref="AP4505">_xlfn.IFS(
  Table1[[#This Row],[Age]]&lt;=25, "18-25",
  Table1[[#This Row],[Age]]&lt;=35, "26-35",
  Table1[[#This Row],[Age]]&lt;=45, "36-45",
  Table1[[#This Row],[Age]]&lt;=60, "46-60",
  TRUE, "60+")</f>
        <v>36-45</v>
      </c>
    </row>
    <row r="4506" spans="1:42" x14ac:dyDescent="0.3">
      <c r="A4506">
        <v>4505</v>
      </c>
      <c r="B4506" t="s">
        <v>11</v>
      </c>
      <c r="C4506" t="s">
        <v>87</v>
      </c>
      <c r="D4506">
        <v>31</v>
      </c>
      <c r="E4506" t="s">
        <v>106</v>
      </c>
      <c r="F4506" t="s">
        <v>4612</v>
      </c>
      <c r="G4506" t="s">
        <v>5109</v>
      </c>
      <c r="H4506">
        <v>19458799358</v>
      </c>
      <c r="I4506" t="s">
        <v>5876</v>
      </c>
      <c r="J4506" t="s">
        <v>7291</v>
      </c>
      <c r="K4506">
        <v>777.15</v>
      </c>
      <c r="L4506" s="12" t="s">
        <v>10743</v>
      </c>
      <c r="M4506" s="10" t="s">
        <v>11187</v>
      </c>
      <c r="N4506">
        <v>4505</v>
      </c>
      <c r="O4506">
        <v>44955</v>
      </c>
      <c r="P4506" t="s">
        <v>11404</v>
      </c>
      <c r="Q4506" s="16">
        <v>3061.58</v>
      </c>
      <c r="R4506">
        <v>-2284.4299999999998</v>
      </c>
      <c r="S4506">
        <v>43</v>
      </c>
      <c r="T4506">
        <v>4505</v>
      </c>
      <c r="U4506">
        <v>28441.47</v>
      </c>
      <c r="V4506" t="s">
        <v>11411</v>
      </c>
      <c r="W4506">
        <v>8.16</v>
      </c>
      <c r="X4506">
        <v>12</v>
      </c>
      <c r="Y4506" t="s">
        <v>11426</v>
      </c>
      <c r="Z4506" t="s">
        <v>12011</v>
      </c>
      <c r="AA4506">
        <v>4505</v>
      </c>
      <c r="AB4506" t="s">
        <v>12016</v>
      </c>
      <c r="AC4506">
        <v>4163.62</v>
      </c>
      <c r="AD4506">
        <v>4363.12</v>
      </c>
      <c r="AE4506">
        <v>218.16</v>
      </c>
      <c r="AF4506" t="s">
        <v>11350</v>
      </c>
      <c r="AG4506" t="s">
        <v>11080</v>
      </c>
      <c r="AH4506">
        <v>1272</v>
      </c>
      <c r="AI4506">
        <v>4505</v>
      </c>
      <c r="AJ4506" t="s">
        <v>11092</v>
      </c>
      <c r="AK4506" t="s">
        <v>12027</v>
      </c>
      <c r="AL4506" t="s">
        <v>12032</v>
      </c>
      <c r="AM4506" t="s">
        <v>11285</v>
      </c>
      <c r="AN4506">
        <v>1</v>
      </c>
      <c r="AO4506" s="10" t="s">
        <v>12039</v>
      </c>
      <c r="AP4506" t="str" cm="1">
        <f t="array" ref="AP4506">_xlfn.IFS(
  Table1[[#This Row],[Age]]&lt;=25, "18-25",
  Table1[[#This Row],[Age]]&lt;=35, "26-35",
  Table1[[#This Row],[Age]]&lt;=45, "36-45",
  Table1[[#This Row],[Age]]&lt;=60, "46-60",
  TRUE, "60+")</f>
        <v>26-35</v>
      </c>
    </row>
    <row r="4507" spans="1:42" x14ac:dyDescent="0.3">
      <c r="A4507">
        <v>4506</v>
      </c>
      <c r="B4507" t="s">
        <v>24</v>
      </c>
      <c r="C4507" t="s">
        <v>86</v>
      </c>
      <c r="D4507">
        <v>40</v>
      </c>
      <c r="E4507" t="s">
        <v>105</v>
      </c>
      <c r="F4507" t="s">
        <v>4613</v>
      </c>
      <c r="G4507" t="s">
        <v>5137</v>
      </c>
      <c r="H4507">
        <v>19458799359</v>
      </c>
      <c r="I4507" t="s">
        <v>5920</v>
      </c>
      <c r="J4507" t="s">
        <v>7291</v>
      </c>
      <c r="K4507">
        <v>8617.4699999999993</v>
      </c>
      <c r="L4507" s="12" t="s">
        <v>10744</v>
      </c>
      <c r="M4507" s="10" t="s">
        <v>11366</v>
      </c>
      <c r="N4507">
        <v>4506</v>
      </c>
      <c r="O4507">
        <v>45282</v>
      </c>
      <c r="P4507" t="s">
        <v>11404</v>
      </c>
      <c r="Q4507" s="16">
        <v>3991.34</v>
      </c>
      <c r="R4507">
        <v>4626.13</v>
      </c>
      <c r="S4507">
        <v>74</v>
      </c>
      <c r="T4507">
        <v>4506</v>
      </c>
      <c r="U4507">
        <v>3319.08</v>
      </c>
      <c r="V4507" t="s">
        <v>11411</v>
      </c>
      <c r="W4507">
        <v>2.98</v>
      </c>
      <c r="X4507">
        <v>12</v>
      </c>
      <c r="Y4507" t="s">
        <v>11624</v>
      </c>
      <c r="Z4507" t="s">
        <v>12012</v>
      </c>
      <c r="AA4507">
        <v>4506</v>
      </c>
      <c r="AB4507" t="s">
        <v>12017</v>
      </c>
      <c r="AC4507">
        <v>8498.4500000000007</v>
      </c>
      <c r="AD4507">
        <v>2574.4699999999998</v>
      </c>
      <c r="AE4507">
        <v>128.72</v>
      </c>
      <c r="AF4507" t="s">
        <v>11173</v>
      </c>
      <c r="AG4507" t="s">
        <v>11055</v>
      </c>
      <c r="AH4507">
        <v>9753</v>
      </c>
      <c r="AI4507">
        <v>4506</v>
      </c>
      <c r="AJ4507" t="s">
        <v>11232</v>
      </c>
      <c r="AK4507" t="s">
        <v>12029</v>
      </c>
      <c r="AL4507" t="s">
        <v>12031</v>
      </c>
      <c r="AM4507" t="s">
        <v>11135</v>
      </c>
      <c r="AN4507">
        <v>1</v>
      </c>
      <c r="AO4507" s="10" t="s">
        <v>12036</v>
      </c>
      <c r="AP4507" t="str" cm="1">
        <f t="array" ref="AP4507">_xlfn.IFS(
  Table1[[#This Row],[Age]]&lt;=25, "18-25",
  Table1[[#This Row],[Age]]&lt;=35, "26-35",
  Table1[[#This Row],[Age]]&lt;=45, "36-45",
  Table1[[#This Row],[Age]]&lt;=60, "46-60",
  TRUE, "60+")</f>
        <v>36-45</v>
      </c>
    </row>
    <row r="4508" spans="1:42" x14ac:dyDescent="0.3">
      <c r="A4508">
        <v>4507</v>
      </c>
      <c r="B4508" t="s">
        <v>13</v>
      </c>
      <c r="C4508" t="s">
        <v>76</v>
      </c>
      <c r="D4508">
        <v>26</v>
      </c>
      <c r="E4508" t="s">
        <v>105</v>
      </c>
      <c r="F4508" t="s">
        <v>4614</v>
      </c>
      <c r="G4508" t="s">
        <v>5118</v>
      </c>
      <c r="H4508">
        <v>19458799360</v>
      </c>
      <c r="I4508" t="s">
        <v>7215</v>
      </c>
      <c r="J4508" t="s">
        <v>7292</v>
      </c>
      <c r="K4508">
        <v>2907.94</v>
      </c>
      <c r="L4508" s="12" t="s">
        <v>10642</v>
      </c>
      <c r="M4508" s="10" t="s">
        <v>11361</v>
      </c>
      <c r="N4508">
        <v>4507</v>
      </c>
      <c r="O4508">
        <v>45045</v>
      </c>
      <c r="P4508" t="s">
        <v>11403</v>
      </c>
      <c r="Q4508" s="16">
        <v>2359.66</v>
      </c>
      <c r="R4508">
        <v>548.28</v>
      </c>
      <c r="S4508">
        <v>74</v>
      </c>
      <c r="T4508">
        <v>4507</v>
      </c>
      <c r="U4508">
        <v>38801.65</v>
      </c>
      <c r="V4508" t="s">
        <v>11411</v>
      </c>
      <c r="W4508">
        <v>5.84</v>
      </c>
      <c r="X4508">
        <v>48</v>
      </c>
      <c r="Y4508" t="s">
        <v>11471</v>
      </c>
      <c r="Z4508" t="s">
        <v>12010</v>
      </c>
      <c r="AA4508">
        <v>4507</v>
      </c>
      <c r="AB4508" t="s">
        <v>12015</v>
      </c>
      <c r="AC4508">
        <v>4940.79</v>
      </c>
      <c r="AD4508">
        <v>1930.3</v>
      </c>
      <c r="AE4508">
        <v>96.52</v>
      </c>
      <c r="AF4508" t="s">
        <v>11062</v>
      </c>
      <c r="AG4508" t="s">
        <v>11389</v>
      </c>
      <c r="AH4508">
        <v>6460</v>
      </c>
      <c r="AI4508">
        <v>4507</v>
      </c>
      <c r="AJ4508" t="s">
        <v>11271</v>
      </c>
      <c r="AK4508" t="s">
        <v>12028</v>
      </c>
      <c r="AL4508" t="s">
        <v>12032</v>
      </c>
      <c r="AM4508" t="s">
        <v>11269</v>
      </c>
      <c r="AN4508">
        <v>1</v>
      </c>
      <c r="AO4508" s="10" t="s">
        <v>12037</v>
      </c>
      <c r="AP4508" t="str" cm="1">
        <f t="array" ref="AP4508">_xlfn.IFS(
  Table1[[#This Row],[Age]]&lt;=25, "18-25",
  Table1[[#This Row],[Age]]&lt;=35, "26-35",
  Table1[[#This Row],[Age]]&lt;=45, "36-45",
  Table1[[#This Row],[Age]]&lt;=60, "46-60",
  TRUE, "60+")</f>
        <v>26-35</v>
      </c>
    </row>
    <row r="4509" spans="1:42" x14ac:dyDescent="0.3">
      <c r="A4509">
        <v>4508</v>
      </c>
      <c r="B4509" t="s">
        <v>12</v>
      </c>
      <c r="C4509" t="s">
        <v>71</v>
      </c>
      <c r="D4509">
        <v>59</v>
      </c>
      <c r="E4509" t="s">
        <v>106</v>
      </c>
      <c r="F4509" t="s">
        <v>4615</v>
      </c>
      <c r="G4509" t="s">
        <v>5139</v>
      </c>
      <c r="H4509">
        <v>19458799361</v>
      </c>
      <c r="I4509" t="s">
        <v>7216</v>
      </c>
      <c r="J4509" t="s">
        <v>7292</v>
      </c>
      <c r="K4509">
        <v>3249.1</v>
      </c>
      <c r="L4509" s="12" t="s">
        <v>10745</v>
      </c>
      <c r="M4509" s="10" t="s">
        <v>11154</v>
      </c>
      <c r="N4509">
        <v>4508</v>
      </c>
      <c r="O4509">
        <v>44960</v>
      </c>
      <c r="P4509" t="s">
        <v>11403</v>
      </c>
      <c r="Q4509" s="16">
        <v>92.93</v>
      </c>
      <c r="R4509">
        <v>3342.03</v>
      </c>
      <c r="S4509">
        <v>62</v>
      </c>
      <c r="T4509">
        <v>4508</v>
      </c>
      <c r="U4509">
        <v>36786.910000000003</v>
      </c>
      <c r="V4509" t="s">
        <v>11413</v>
      </c>
      <c r="W4509">
        <v>1.85</v>
      </c>
      <c r="X4509">
        <v>48</v>
      </c>
      <c r="Y4509" t="s">
        <v>11938</v>
      </c>
      <c r="Z4509" t="s">
        <v>12012</v>
      </c>
      <c r="AA4509">
        <v>4508</v>
      </c>
      <c r="AB4509" t="s">
        <v>12015</v>
      </c>
      <c r="AC4509">
        <v>1564.2</v>
      </c>
      <c r="AD4509">
        <v>3890.31</v>
      </c>
      <c r="AE4509">
        <v>194.52</v>
      </c>
      <c r="AF4509" t="s">
        <v>11327</v>
      </c>
      <c r="AG4509" t="s">
        <v>11295</v>
      </c>
      <c r="AH4509">
        <v>3379</v>
      </c>
      <c r="AI4509">
        <v>4508</v>
      </c>
      <c r="AJ4509" t="s">
        <v>11308</v>
      </c>
      <c r="AK4509" t="s">
        <v>12027</v>
      </c>
      <c r="AL4509" t="s">
        <v>12032</v>
      </c>
      <c r="AM4509" t="s">
        <v>11075</v>
      </c>
      <c r="AN4509">
        <v>1</v>
      </c>
      <c r="AO4509" s="10" t="s">
        <v>12045</v>
      </c>
      <c r="AP4509" t="str" cm="1">
        <f t="array" ref="AP4509">_xlfn.IFS(
  Table1[[#This Row],[Age]]&lt;=25, "18-25",
  Table1[[#This Row],[Age]]&lt;=35, "26-35",
  Table1[[#This Row],[Age]]&lt;=45, "36-45",
  Table1[[#This Row],[Age]]&lt;=60, "46-60",
  TRUE, "60+")</f>
        <v>46-60</v>
      </c>
    </row>
    <row r="4510" spans="1:42" x14ac:dyDescent="0.3">
      <c r="A4510">
        <v>4509</v>
      </c>
      <c r="B4510" t="s">
        <v>41</v>
      </c>
      <c r="C4510" t="s">
        <v>62</v>
      </c>
      <c r="D4510">
        <v>64</v>
      </c>
      <c r="E4510" t="s">
        <v>104</v>
      </c>
      <c r="F4510" t="s">
        <v>4616</v>
      </c>
      <c r="G4510" t="s">
        <v>5137</v>
      </c>
      <c r="H4510">
        <v>19458799362</v>
      </c>
      <c r="I4510" t="s">
        <v>5889</v>
      </c>
      <c r="J4510" t="s">
        <v>7291</v>
      </c>
      <c r="K4510">
        <v>1483.8</v>
      </c>
      <c r="L4510" s="12" t="s">
        <v>9322</v>
      </c>
      <c r="M4510" s="10" t="s">
        <v>11342</v>
      </c>
      <c r="N4510">
        <v>4509</v>
      </c>
      <c r="O4510">
        <v>45186</v>
      </c>
      <c r="P4510" t="s">
        <v>11403</v>
      </c>
      <c r="Q4510" s="16">
        <v>4142.1000000000004</v>
      </c>
      <c r="R4510">
        <v>5625.9</v>
      </c>
      <c r="S4510">
        <v>11</v>
      </c>
      <c r="T4510">
        <v>4509</v>
      </c>
      <c r="U4510">
        <v>48882.41</v>
      </c>
      <c r="V4510" t="s">
        <v>11412</v>
      </c>
      <c r="W4510">
        <v>4.75</v>
      </c>
      <c r="X4510">
        <v>36</v>
      </c>
      <c r="Y4510" t="s">
        <v>12002</v>
      </c>
      <c r="Z4510" t="s">
        <v>12011</v>
      </c>
      <c r="AA4510">
        <v>4509</v>
      </c>
      <c r="AB4510" t="s">
        <v>12015</v>
      </c>
      <c r="AC4510">
        <v>5763.05</v>
      </c>
      <c r="AD4510">
        <v>183.72</v>
      </c>
      <c r="AE4510">
        <v>9.19</v>
      </c>
      <c r="AF4510" t="s">
        <v>11051</v>
      </c>
      <c r="AG4510" t="s">
        <v>11062</v>
      </c>
      <c r="AH4510">
        <v>8229</v>
      </c>
      <c r="AI4510">
        <v>4509</v>
      </c>
      <c r="AJ4510" t="s">
        <v>11189</v>
      </c>
      <c r="AK4510" t="s">
        <v>12027</v>
      </c>
      <c r="AL4510" t="s">
        <v>12032</v>
      </c>
      <c r="AM4510" t="s">
        <v>11251</v>
      </c>
      <c r="AN4510">
        <v>1</v>
      </c>
      <c r="AO4510" s="10" t="s">
        <v>12042</v>
      </c>
      <c r="AP4510" t="str" cm="1">
        <f t="array" ref="AP4510">_xlfn.IFS(
  Table1[[#This Row],[Age]]&lt;=25, "18-25",
  Table1[[#This Row],[Age]]&lt;=35, "26-35",
  Table1[[#This Row],[Age]]&lt;=45, "36-45",
  Table1[[#This Row],[Age]]&lt;=60, "46-60",
  TRUE, "60+")</f>
        <v>60+</v>
      </c>
    </row>
    <row r="4511" spans="1:42" x14ac:dyDescent="0.3">
      <c r="A4511">
        <v>4510</v>
      </c>
      <c r="B4511" t="s">
        <v>3</v>
      </c>
      <c r="C4511" t="s">
        <v>100</v>
      </c>
      <c r="D4511">
        <v>35</v>
      </c>
      <c r="E4511" t="s">
        <v>106</v>
      </c>
      <c r="F4511" t="s">
        <v>4617</v>
      </c>
      <c r="G4511" t="s">
        <v>5146</v>
      </c>
      <c r="H4511">
        <v>19458799363</v>
      </c>
      <c r="I4511" t="s">
        <v>6484</v>
      </c>
      <c r="J4511" t="s">
        <v>7292</v>
      </c>
      <c r="K4511">
        <v>2308.8200000000002</v>
      </c>
      <c r="L4511" s="12" t="s">
        <v>10637</v>
      </c>
      <c r="M4511" s="10" t="s">
        <v>11354</v>
      </c>
      <c r="N4511">
        <v>4510</v>
      </c>
      <c r="O4511">
        <v>45248</v>
      </c>
      <c r="P4511" t="s">
        <v>11403</v>
      </c>
      <c r="Q4511" s="16">
        <v>3783.64</v>
      </c>
      <c r="R4511">
        <v>-1474.82</v>
      </c>
      <c r="S4511">
        <v>78</v>
      </c>
      <c r="T4511">
        <v>4510</v>
      </c>
      <c r="U4511">
        <v>10049.870000000001</v>
      </c>
      <c r="V4511" t="s">
        <v>11413</v>
      </c>
      <c r="W4511">
        <v>9.82</v>
      </c>
      <c r="X4511">
        <v>48</v>
      </c>
      <c r="Y4511" t="s">
        <v>11654</v>
      </c>
      <c r="Z4511" t="s">
        <v>12011</v>
      </c>
      <c r="AA4511">
        <v>4510</v>
      </c>
      <c r="AB4511" t="s">
        <v>12015</v>
      </c>
      <c r="AC4511">
        <v>6468.78</v>
      </c>
      <c r="AD4511">
        <v>4991.09</v>
      </c>
      <c r="AE4511">
        <v>249.55</v>
      </c>
      <c r="AF4511" t="s">
        <v>11104</v>
      </c>
      <c r="AG4511" t="s">
        <v>11398</v>
      </c>
      <c r="AH4511">
        <v>3686</v>
      </c>
      <c r="AI4511">
        <v>4510</v>
      </c>
      <c r="AJ4511" t="s">
        <v>11286</v>
      </c>
      <c r="AK4511" t="s">
        <v>12029</v>
      </c>
      <c r="AL4511" t="s">
        <v>12031</v>
      </c>
      <c r="AM4511" t="s">
        <v>11094</v>
      </c>
      <c r="AN4511">
        <v>1</v>
      </c>
      <c r="AO4511" s="10" t="s">
        <v>12040</v>
      </c>
      <c r="AP4511" t="str" cm="1">
        <f t="array" ref="AP4511">_xlfn.IFS(
  Table1[[#This Row],[Age]]&lt;=25, "18-25",
  Table1[[#This Row],[Age]]&lt;=35, "26-35",
  Table1[[#This Row],[Age]]&lt;=45, "36-45",
  Table1[[#This Row],[Age]]&lt;=60, "46-60",
  TRUE, "60+")</f>
        <v>26-35</v>
      </c>
    </row>
    <row r="4512" spans="1:42" x14ac:dyDescent="0.3">
      <c r="A4512">
        <v>4511</v>
      </c>
      <c r="B4512" t="s">
        <v>11</v>
      </c>
      <c r="C4512" t="s">
        <v>77</v>
      </c>
      <c r="D4512">
        <v>68</v>
      </c>
      <c r="E4512" t="s">
        <v>106</v>
      </c>
      <c r="F4512" t="s">
        <v>4618</v>
      </c>
      <c r="G4512" t="s">
        <v>5126</v>
      </c>
      <c r="H4512">
        <v>19458799364</v>
      </c>
      <c r="I4512" t="s">
        <v>7217</v>
      </c>
      <c r="J4512" t="s">
        <v>7291</v>
      </c>
      <c r="K4512">
        <v>2547.16</v>
      </c>
      <c r="L4512" s="12" t="s">
        <v>10746</v>
      </c>
      <c r="M4512" s="10" t="s">
        <v>11348</v>
      </c>
      <c r="N4512">
        <v>4511</v>
      </c>
      <c r="O4512">
        <v>45276</v>
      </c>
      <c r="P4512" t="s">
        <v>11402</v>
      </c>
      <c r="Q4512" s="16">
        <v>216.75</v>
      </c>
      <c r="R4512">
        <v>2763.91</v>
      </c>
      <c r="S4512">
        <v>95</v>
      </c>
      <c r="T4512">
        <v>4511</v>
      </c>
      <c r="U4512">
        <v>28135.77</v>
      </c>
      <c r="V4512" t="s">
        <v>11413</v>
      </c>
      <c r="W4512">
        <v>9.59</v>
      </c>
      <c r="X4512">
        <v>60</v>
      </c>
      <c r="Y4512" t="s">
        <v>11837</v>
      </c>
      <c r="Z4512" t="s">
        <v>12011</v>
      </c>
      <c r="AA4512">
        <v>4511</v>
      </c>
      <c r="AB4512" t="s">
        <v>12017</v>
      </c>
      <c r="AC4512">
        <v>3876.88</v>
      </c>
      <c r="AD4512">
        <v>4804.82</v>
      </c>
      <c r="AE4512">
        <v>240.24</v>
      </c>
      <c r="AF4512" t="s">
        <v>11317</v>
      </c>
      <c r="AG4512" t="s">
        <v>11170</v>
      </c>
      <c r="AH4512">
        <v>3491</v>
      </c>
      <c r="AI4512">
        <v>4511</v>
      </c>
      <c r="AJ4512" t="s">
        <v>11300</v>
      </c>
      <c r="AK4512" t="s">
        <v>12027</v>
      </c>
      <c r="AL4512" t="s">
        <v>12031</v>
      </c>
      <c r="AM4512" t="s">
        <v>11259</v>
      </c>
      <c r="AN4512">
        <v>1</v>
      </c>
      <c r="AO4512" s="10" t="s">
        <v>12036</v>
      </c>
      <c r="AP4512" t="str" cm="1">
        <f t="array" ref="AP4512">_xlfn.IFS(
  Table1[[#This Row],[Age]]&lt;=25, "18-25",
  Table1[[#This Row],[Age]]&lt;=35, "26-35",
  Table1[[#This Row],[Age]]&lt;=45, "36-45",
  Table1[[#This Row],[Age]]&lt;=60, "46-60",
  TRUE, "60+")</f>
        <v>60+</v>
      </c>
    </row>
    <row r="4513" spans="1:42" x14ac:dyDescent="0.3">
      <c r="A4513">
        <v>4512</v>
      </c>
      <c r="B4513" t="s">
        <v>11</v>
      </c>
      <c r="C4513" t="s">
        <v>94</v>
      </c>
      <c r="D4513">
        <v>56</v>
      </c>
      <c r="E4513" t="s">
        <v>106</v>
      </c>
      <c r="F4513" t="s">
        <v>4619</v>
      </c>
      <c r="G4513" t="s">
        <v>5148</v>
      </c>
      <c r="H4513">
        <v>19458799365</v>
      </c>
      <c r="I4513" t="s">
        <v>6839</v>
      </c>
      <c r="J4513" t="s">
        <v>7291</v>
      </c>
      <c r="K4513">
        <v>4179.7299999999996</v>
      </c>
      <c r="L4513" s="12" t="s">
        <v>9318</v>
      </c>
      <c r="M4513" s="10" t="s">
        <v>11056</v>
      </c>
      <c r="N4513">
        <v>4512</v>
      </c>
      <c r="O4513">
        <v>45239</v>
      </c>
      <c r="P4513" t="s">
        <v>11403</v>
      </c>
      <c r="Q4513" s="16">
        <v>4487.88</v>
      </c>
      <c r="R4513">
        <v>8667.61</v>
      </c>
      <c r="S4513">
        <v>9</v>
      </c>
      <c r="T4513">
        <v>4512</v>
      </c>
      <c r="U4513">
        <v>40387.68</v>
      </c>
      <c r="V4513" t="s">
        <v>11412</v>
      </c>
      <c r="W4513">
        <v>9.52</v>
      </c>
      <c r="X4513">
        <v>48</v>
      </c>
      <c r="Y4513" t="s">
        <v>7807</v>
      </c>
      <c r="Z4513" t="s">
        <v>12012</v>
      </c>
      <c r="AA4513">
        <v>4512</v>
      </c>
      <c r="AB4513" t="s">
        <v>12015</v>
      </c>
      <c r="AC4513">
        <v>1698.48</v>
      </c>
      <c r="AD4513">
        <v>438.03</v>
      </c>
      <c r="AE4513">
        <v>21.9</v>
      </c>
      <c r="AF4513" t="s">
        <v>11191</v>
      </c>
      <c r="AG4513" t="s">
        <v>11158</v>
      </c>
      <c r="AH4513">
        <v>4554</v>
      </c>
      <c r="AI4513">
        <v>4512</v>
      </c>
      <c r="AJ4513" t="s">
        <v>11034</v>
      </c>
      <c r="AK4513" t="s">
        <v>12029</v>
      </c>
      <c r="AL4513" t="s">
        <v>12031</v>
      </c>
      <c r="AM4513" t="s">
        <v>11245</v>
      </c>
      <c r="AN4513">
        <v>1</v>
      </c>
      <c r="AO4513" s="10" t="s">
        <v>12040</v>
      </c>
      <c r="AP4513" t="str" cm="1">
        <f t="array" ref="AP4513">_xlfn.IFS(
  Table1[[#This Row],[Age]]&lt;=25, "18-25",
  Table1[[#This Row],[Age]]&lt;=35, "26-35",
  Table1[[#This Row],[Age]]&lt;=45, "36-45",
  Table1[[#This Row],[Age]]&lt;=60, "46-60",
  TRUE, "60+")</f>
        <v>46-60</v>
      </c>
    </row>
    <row r="4514" spans="1:42" x14ac:dyDescent="0.3">
      <c r="A4514">
        <v>4513</v>
      </c>
      <c r="B4514" t="s">
        <v>25</v>
      </c>
      <c r="C4514" t="s">
        <v>78</v>
      </c>
      <c r="D4514">
        <v>36</v>
      </c>
      <c r="E4514" t="s">
        <v>106</v>
      </c>
      <c r="F4514" t="s">
        <v>4620</v>
      </c>
      <c r="G4514" t="s">
        <v>5110</v>
      </c>
      <c r="H4514">
        <v>19458799366</v>
      </c>
      <c r="I4514" t="s">
        <v>6120</v>
      </c>
      <c r="J4514" t="s">
        <v>7291</v>
      </c>
      <c r="K4514">
        <v>6269.14</v>
      </c>
      <c r="L4514" s="12" t="s">
        <v>9679</v>
      </c>
      <c r="M4514" s="10" t="s">
        <v>11259</v>
      </c>
      <c r="N4514">
        <v>4513</v>
      </c>
      <c r="O4514">
        <v>45275</v>
      </c>
      <c r="P4514" t="s">
        <v>11402</v>
      </c>
      <c r="Q4514" s="16">
        <v>4286.5</v>
      </c>
      <c r="R4514">
        <v>1982.64</v>
      </c>
      <c r="S4514">
        <v>48</v>
      </c>
      <c r="T4514">
        <v>4513</v>
      </c>
      <c r="U4514">
        <v>7092.96</v>
      </c>
      <c r="V4514" t="s">
        <v>11412</v>
      </c>
      <c r="W4514">
        <v>6.36</v>
      </c>
      <c r="X4514">
        <v>60</v>
      </c>
      <c r="Y4514" t="s">
        <v>11759</v>
      </c>
      <c r="Z4514" t="s">
        <v>12012</v>
      </c>
      <c r="AA4514">
        <v>4513</v>
      </c>
      <c r="AB4514" t="s">
        <v>12016</v>
      </c>
      <c r="AC4514">
        <v>7778.27</v>
      </c>
      <c r="AD4514">
        <v>4440.74</v>
      </c>
      <c r="AE4514">
        <v>222.04</v>
      </c>
      <c r="AF4514" t="s">
        <v>11343</v>
      </c>
      <c r="AG4514" t="s">
        <v>11251</v>
      </c>
      <c r="AH4514">
        <v>4913</v>
      </c>
      <c r="AI4514">
        <v>4513</v>
      </c>
      <c r="AJ4514" t="s">
        <v>11389</v>
      </c>
      <c r="AK4514" t="s">
        <v>12027</v>
      </c>
      <c r="AL4514" t="s">
        <v>12032</v>
      </c>
      <c r="AM4514" t="s">
        <v>11061</v>
      </c>
      <c r="AN4514">
        <v>1</v>
      </c>
      <c r="AO4514" s="10" t="s">
        <v>12036</v>
      </c>
      <c r="AP4514" t="str" cm="1">
        <f t="array" ref="AP4514">_xlfn.IFS(
  Table1[[#This Row],[Age]]&lt;=25, "18-25",
  Table1[[#This Row],[Age]]&lt;=35, "26-35",
  Table1[[#This Row],[Age]]&lt;=45, "36-45",
  Table1[[#This Row],[Age]]&lt;=60, "46-60",
  TRUE, "60+")</f>
        <v>36-45</v>
      </c>
    </row>
    <row r="4515" spans="1:42" x14ac:dyDescent="0.3">
      <c r="A4515">
        <v>4514</v>
      </c>
      <c r="B4515" t="s">
        <v>33</v>
      </c>
      <c r="C4515" t="s">
        <v>97</v>
      </c>
      <c r="D4515">
        <v>22</v>
      </c>
      <c r="E4515" t="s">
        <v>105</v>
      </c>
      <c r="F4515" t="s">
        <v>4621</v>
      </c>
      <c r="G4515" t="s">
        <v>5141</v>
      </c>
      <c r="H4515">
        <v>19458799367</v>
      </c>
      <c r="I4515" t="s">
        <v>5616</v>
      </c>
      <c r="J4515" t="s">
        <v>7291</v>
      </c>
      <c r="K4515">
        <v>3596.25</v>
      </c>
      <c r="L4515" s="12" t="s">
        <v>9364</v>
      </c>
      <c r="M4515" s="10" t="s">
        <v>11382</v>
      </c>
      <c r="N4515">
        <v>4514</v>
      </c>
      <c r="O4515">
        <v>45058</v>
      </c>
      <c r="P4515" t="s">
        <v>11403</v>
      </c>
      <c r="Q4515" s="16">
        <v>1382.48</v>
      </c>
      <c r="R4515">
        <v>4978.7299999999996</v>
      </c>
      <c r="S4515">
        <v>6</v>
      </c>
      <c r="T4515">
        <v>4514</v>
      </c>
      <c r="U4515">
        <v>39688.97</v>
      </c>
      <c r="V4515" t="s">
        <v>11413</v>
      </c>
      <c r="W4515">
        <v>3.65</v>
      </c>
      <c r="X4515">
        <v>60</v>
      </c>
      <c r="Y4515" t="s">
        <v>11812</v>
      </c>
      <c r="Z4515" t="s">
        <v>12010</v>
      </c>
      <c r="AA4515">
        <v>4514</v>
      </c>
      <c r="AB4515" t="s">
        <v>12016</v>
      </c>
      <c r="AC4515">
        <v>5867.96</v>
      </c>
      <c r="AD4515">
        <v>1553.41</v>
      </c>
      <c r="AE4515">
        <v>77.67</v>
      </c>
      <c r="AF4515" t="s">
        <v>11150</v>
      </c>
      <c r="AG4515" t="s">
        <v>11178</v>
      </c>
      <c r="AH4515">
        <v>9677</v>
      </c>
      <c r="AI4515">
        <v>4514</v>
      </c>
      <c r="AJ4515" t="s">
        <v>11205</v>
      </c>
      <c r="AK4515" t="s">
        <v>12029</v>
      </c>
      <c r="AL4515" t="s">
        <v>12031</v>
      </c>
      <c r="AM4515" t="s">
        <v>11141</v>
      </c>
      <c r="AN4515">
        <v>-1</v>
      </c>
      <c r="AO4515" s="10" t="s">
        <v>12046</v>
      </c>
      <c r="AP4515" t="str" cm="1">
        <f t="array" ref="AP4515">_xlfn.IFS(
  Table1[[#This Row],[Age]]&lt;=25, "18-25",
  Table1[[#This Row],[Age]]&lt;=35, "26-35",
  Table1[[#This Row],[Age]]&lt;=45, "36-45",
  Table1[[#This Row],[Age]]&lt;=60, "46-60",
  TRUE, "60+")</f>
        <v>18-25</v>
      </c>
    </row>
    <row r="4516" spans="1:42" x14ac:dyDescent="0.3">
      <c r="A4516">
        <v>4515</v>
      </c>
      <c r="B4516" t="s">
        <v>14</v>
      </c>
      <c r="C4516" t="s">
        <v>65</v>
      </c>
      <c r="D4516">
        <v>35</v>
      </c>
      <c r="E4516" t="s">
        <v>105</v>
      </c>
      <c r="F4516" t="s">
        <v>4622</v>
      </c>
      <c r="G4516" t="s">
        <v>5113</v>
      </c>
      <c r="H4516">
        <v>19458799368</v>
      </c>
      <c r="I4516" t="s">
        <v>7075</v>
      </c>
      <c r="J4516" t="s">
        <v>7292</v>
      </c>
      <c r="K4516">
        <v>4553.6499999999996</v>
      </c>
      <c r="L4516" s="12" t="s">
        <v>10747</v>
      </c>
      <c r="M4516" s="10" t="s">
        <v>11038</v>
      </c>
      <c r="N4516">
        <v>4515</v>
      </c>
      <c r="O4516">
        <v>45267</v>
      </c>
      <c r="P4516" t="s">
        <v>11404</v>
      </c>
      <c r="Q4516" s="16">
        <v>409.9</v>
      </c>
      <c r="R4516">
        <v>4143.75</v>
      </c>
      <c r="S4516">
        <v>54</v>
      </c>
      <c r="T4516">
        <v>4515</v>
      </c>
      <c r="U4516">
        <v>14228.2</v>
      </c>
      <c r="V4516" t="s">
        <v>11412</v>
      </c>
      <c r="W4516">
        <v>4.1900000000000004</v>
      </c>
      <c r="X4516">
        <v>36</v>
      </c>
      <c r="Y4516" t="s">
        <v>11602</v>
      </c>
      <c r="Z4516" t="s">
        <v>12012</v>
      </c>
      <c r="AA4516">
        <v>4515</v>
      </c>
      <c r="AB4516" t="s">
        <v>12015</v>
      </c>
      <c r="AC4516">
        <v>2887.6</v>
      </c>
      <c r="AD4516">
        <v>522.62</v>
      </c>
      <c r="AE4516">
        <v>26.13</v>
      </c>
      <c r="AF4516" t="s">
        <v>11365</v>
      </c>
      <c r="AG4516" t="s">
        <v>11037</v>
      </c>
      <c r="AH4516">
        <v>8715</v>
      </c>
      <c r="AI4516">
        <v>4515</v>
      </c>
      <c r="AJ4516" t="s">
        <v>11220</v>
      </c>
      <c r="AK4516" t="s">
        <v>12029</v>
      </c>
      <c r="AL4516" t="s">
        <v>12032</v>
      </c>
      <c r="AM4516" t="s">
        <v>11346</v>
      </c>
      <c r="AN4516">
        <v>-1</v>
      </c>
      <c r="AO4516" s="10" t="s">
        <v>12036</v>
      </c>
      <c r="AP4516" t="str" cm="1">
        <f t="array" ref="AP4516">_xlfn.IFS(
  Table1[[#This Row],[Age]]&lt;=25, "18-25",
  Table1[[#This Row],[Age]]&lt;=35, "26-35",
  Table1[[#This Row],[Age]]&lt;=45, "36-45",
  Table1[[#This Row],[Age]]&lt;=60, "46-60",
  TRUE, "60+")</f>
        <v>26-35</v>
      </c>
    </row>
    <row r="4517" spans="1:42" x14ac:dyDescent="0.3">
      <c r="A4517">
        <v>4516</v>
      </c>
      <c r="B4517" t="s">
        <v>41</v>
      </c>
      <c r="C4517" t="s">
        <v>58</v>
      </c>
      <c r="D4517">
        <v>50</v>
      </c>
      <c r="E4517" t="s">
        <v>104</v>
      </c>
      <c r="F4517" t="s">
        <v>4623</v>
      </c>
      <c r="G4517" t="s">
        <v>5126</v>
      </c>
      <c r="H4517">
        <v>19458799369</v>
      </c>
      <c r="I4517" t="s">
        <v>5964</v>
      </c>
      <c r="J4517" t="s">
        <v>7291</v>
      </c>
      <c r="K4517">
        <v>1900.81</v>
      </c>
      <c r="L4517" s="12" t="s">
        <v>10748</v>
      </c>
      <c r="M4517" s="10" t="s">
        <v>11157</v>
      </c>
      <c r="N4517">
        <v>4516</v>
      </c>
      <c r="O4517">
        <v>45127</v>
      </c>
      <c r="P4517" t="s">
        <v>11402</v>
      </c>
      <c r="Q4517" s="16">
        <v>2021.84</v>
      </c>
      <c r="R4517">
        <v>-121.03</v>
      </c>
      <c r="S4517">
        <v>62</v>
      </c>
      <c r="T4517">
        <v>4516</v>
      </c>
      <c r="U4517">
        <v>14761.46</v>
      </c>
      <c r="V4517" t="s">
        <v>11413</v>
      </c>
      <c r="W4517">
        <v>2.85</v>
      </c>
      <c r="X4517">
        <v>60</v>
      </c>
      <c r="Y4517" t="s">
        <v>11998</v>
      </c>
      <c r="Z4517" t="s">
        <v>12011</v>
      </c>
      <c r="AA4517">
        <v>4516</v>
      </c>
      <c r="AB4517" t="s">
        <v>12015</v>
      </c>
      <c r="AC4517">
        <v>2686.51</v>
      </c>
      <c r="AD4517">
        <v>2850.89</v>
      </c>
      <c r="AE4517">
        <v>142.54</v>
      </c>
      <c r="AF4517" t="s">
        <v>11189</v>
      </c>
      <c r="AG4517" t="s">
        <v>11369</v>
      </c>
      <c r="AH4517">
        <v>285</v>
      </c>
      <c r="AI4517">
        <v>4516</v>
      </c>
      <c r="AJ4517" t="s">
        <v>11102</v>
      </c>
      <c r="AK4517" t="s">
        <v>12028</v>
      </c>
      <c r="AL4517" t="s">
        <v>12032</v>
      </c>
      <c r="AM4517" t="s">
        <v>11232</v>
      </c>
      <c r="AN4517">
        <v>1</v>
      </c>
      <c r="AO4517" s="10" t="s">
        <v>12038</v>
      </c>
      <c r="AP4517" t="str" cm="1">
        <f t="array" ref="AP4517">_xlfn.IFS(
  Table1[[#This Row],[Age]]&lt;=25, "18-25",
  Table1[[#This Row],[Age]]&lt;=35, "26-35",
  Table1[[#This Row],[Age]]&lt;=45, "36-45",
  Table1[[#This Row],[Age]]&lt;=60, "46-60",
  TRUE, "60+")</f>
        <v>46-60</v>
      </c>
    </row>
    <row r="4518" spans="1:42" x14ac:dyDescent="0.3">
      <c r="A4518">
        <v>4517</v>
      </c>
      <c r="B4518" t="s">
        <v>23</v>
      </c>
      <c r="C4518" t="s">
        <v>58</v>
      </c>
      <c r="D4518">
        <v>61</v>
      </c>
      <c r="E4518" t="s">
        <v>106</v>
      </c>
      <c r="F4518" t="s">
        <v>4624</v>
      </c>
      <c r="G4518" t="s">
        <v>5112</v>
      </c>
      <c r="H4518">
        <v>19458799370</v>
      </c>
      <c r="I4518" t="s">
        <v>6006</v>
      </c>
      <c r="J4518" t="s">
        <v>7291</v>
      </c>
      <c r="K4518">
        <v>658.26</v>
      </c>
      <c r="L4518" s="12" t="s">
        <v>8333</v>
      </c>
      <c r="M4518" s="10" t="s">
        <v>11055</v>
      </c>
      <c r="N4518">
        <v>4517</v>
      </c>
      <c r="O4518">
        <v>45039</v>
      </c>
      <c r="P4518" t="s">
        <v>11404</v>
      </c>
      <c r="Q4518" s="16">
        <v>4375.76</v>
      </c>
      <c r="R4518">
        <v>5034.0200000000004</v>
      </c>
      <c r="S4518">
        <v>54</v>
      </c>
      <c r="T4518">
        <v>4517</v>
      </c>
      <c r="U4518">
        <v>47334.18</v>
      </c>
      <c r="V4518" t="s">
        <v>11412</v>
      </c>
      <c r="W4518">
        <v>1.88</v>
      </c>
      <c r="X4518">
        <v>48</v>
      </c>
      <c r="Y4518" t="s">
        <v>11880</v>
      </c>
      <c r="Z4518" t="s">
        <v>12011</v>
      </c>
      <c r="AA4518">
        <v>4517</v>
      </c>
      <c r="AB4518" t="s">
        <v>12017</v>
      </c>
      <c r="AC4518">
        <v>5913.6</v>
      </c>
      <c r="AD4518">
        <v>4342.6000000000004</v>
      </c>
      <c r="AE4518">
        <v>217.13</v>
      </c>
      <c r="AF4518" t="s">
        <v>11342</v>
      </c>
      <c r="AG4518" t="s">
        <v>11314</v>
      </c>
      <c r="AH4518">
        <v>1998</v>
      </c>
      <c r="AI4518">
        <v>4517</v>
      </c>
      <c r="AJ4518" t="s">
        <v>11265</v>
      </c>
      <c r="AK4518" t="s">
        <v>12027</v>
      </c>
      <c r="AL4518" t="s">
        <v>12031</v>
      </c>
      <c r="AM4518" t="s">
        <v>11147</v>
      </c>
      <c r="AN4518">
        <v>1</v>
      </c>
      <c r="AO4518" s="10" t="s">
        <v>12037</v>
      </c>
      <c r="AP4518" t="str" cm="1">
        <f t="array" ref="AP4518">_xlfn.IFS(
  Table1[[#This Row],[Age]]&lt;=25, "18-25",
  Table1[[#This Row],[Age]]&lt;=35, "26-35",
  Table1[[#This Row],[Age]]&lt;=45, "36-45",
  Table1[[#This Row],[Age]]&lt;=60, "46-60",
  TRUE, "60+")</f>
        <v>60+</v>
      </c>
    </row>
    <row r="4519" spans="1:42" x14ac:dyDescent="0.3">
      <c r="A4519">
        <v>4518</v>
      </c>
      <c r="B4519" t="s">
        <v>9</v>
      </c>
      <c r="C4519" t="s">
        <v>78</v>
      </c>
      <c r="D4519">
        <v>55</v>
      </c>
      <c r="E4519" t="s">
        <v>106</v>
      </c>
      <c r="F4519" t="s">
        <v>4625</v>
      </c>
      <c r="G4519" t="s">
        <v>5132</v>
      </c>
      <c r="H4519">
        <v>19458799371</v>
      </c>
      <c r="I4519" t="s">
        <v>7110</v>
      </c>
      <c r="J4519" t="s">
        <v>7291</v>
      </c>
      <c r="K4519">
        <v>3547.58</v>
      </c>
      <c r="L4519" s="12" t="s">
        <v>10749</v>
      </c>
      <c r="M4519" s="10" t="s">
        <v>11093</v>
      </c>
      <c r="N4519">
        <v>4518</v>
      </c>
      <c r="O4519">
        <v>45023</v>
      </c>
      <c r="P4519" t="s">
        <v>11404</v>
      </c>
      <c r="Q4519" s="16">
        <v>2417.2399999999998</v>
      </c>
      <c r="R4519">
        <v>5964.82</v>
      </c>
      <c r="S4519">
        <v>99</v>
      </c>
      <c r="T4519">
        <v>4518</v>
      </c>
      <c r="U4519">
        <v>16379.78</v>
      </c>
      <c r="V4519" t="s">
        <v>11412</v>
      </c>
      <c r="W4519">
        <v>2.52</v>
      </c>
      <c r="X4519">
        <v>48</v>
      </c>
      <c r="Y4519" t="s">
        <v>11444</v>
      </c>
      <c r="Z4519" t="s">
        <v>12011</v>
      </c>
      <c r="AA4519">
        <v>4518</v>
      </c>
      <c r="AB4519" t="s">
        <v>12017</v>
      </c>
      <c r="AC4519">
        <v>3786.7</v>
      </c>
      <c r="AD4519">
        <v>798.35</v>
      </c>
      <c r="AE4519">
        <v>39.92</v>
      </c>
      <c r="AF4519" t="s">
        <v>11300</v>
      </c>
      <c r="AG4519" t="s">
        <v>11263</v>
      </c>
      <c r="AH4519">
        <v>5813</v>
      </c>
      <c r="AI4519">
        <v>4518</v>
      </c>
      <c r="AJ4519" t="s">
        <v>11192</v>
      </c>
      <c r="AK4519" t="s">
        <v>12027</v>
      </c>
      <c r="AL4519" t="s">
        <v>12031</v>
      </c>
      <c r="AM4519" t="s">
        <v>11049</v>
      </c>
      <c r="AN4519">
        <v>1</v>
      </c>
      <c r="AO4519" s="10" t="s">
        <v>12037</v>
      </c>
      <c r="AP4519" t="str" cm="1">
        <f t="array" ref="AP4519">_xlfn.IFS(
  Table1[[#This Row],[Age]]&lt;=25, "18-25",
  Table1[[#This Row],[Age]]&lt;=35, "26-35",
  Table1[[#This Row],[Age]]&lt;=45, "36-45",
  Table1[[#This Row],[Age]]&lt;=60, "46-60",
  TRUE, "60+")</f>
        <v>46-60</v>
      </c>
    </row>
    <row r="4520" spans="1:42" x14ac:dyDescent="0.3">
      <c r="A4520">
        <v>4519</v>
      </c>
      <c r="B4520" t="s">
        <v>9</v>
      </c>
      <c r="C4520" t="s">
        <v>83</v>
      </c>
      <c r="D4520">
        <v>30</v>
      </c>
      <c r="E4520" t="s">
        <v>105</v>
      </c>
      <c r="F4520" t="s">
        <v>4626</v>
      </c>
      <c r="G4520" t="s">
        <v>5119</v>
      </c>
      <c r="H4520">
        <v>19458799372</v>
      </c>
      <c r="I4520" t="s">
        <v>6569</v>
      </c>
      <c r="J4520" t="s">
        <v>7291</v>
      </c>
      <c r="K4520">
        <v>718.67</v>
      </c>
      <c r="L4520" s="12" t="s">
        <v>10750</v>
      </c>
      <c r="M4520" s="10" t="s">
        <v>11045</v>
      </c>
      <c r="N4520">
        <v>4519</v>
      </c>
      <c r="O4520">
        <v>45237</v>
      </c>
      <c r="P4520" t="s">
        <v>11404</v>
      </c>
      <c r="Q4520" s="16">
        <v>1415.07</v>
      </c>
      <c r="R4520">
        <v>2133.7399999999998</v>
      </c>
      <c r="S4520">
        <v>98</v>
      </c>
      <c r="T4520">
        <v>4519</v>
      </c>
      <c r="U4520">
        <v>29627.63</v>
      </c>
      <c r="V4520" t="s">
        <v>11411</v>
      </c>
      <c r="W4520">
        <v>5.21</v>
      </c>
      <c r="X4520">
        <v>24</v>
      </c>
      <c r="Y4520" t="s">
        <v>8651</v>
      </c>
      <c r="Z4520" t="s">
        <v>12010</v>
      </c>
      <c r="AA4520">
        <v>4519</v>
      </c>
      <c r="AB4520" t="s">
        <v>12017</v>
      </c>
      <c r="AC4520">
        <v>7221.04</v>
      </c>
      <c r="AD4520">
        <v>4851</v>
      </c>
      <c r="AE4520">
        <v>242.55</v>
      </c>
      <c r="AF4520" t="s">
        <v>11326</v>
      </c>
      <c r="AG4520" t="s">
        <v>11214</v>
      </c>
      <c r="AH4520">
        <v>1701</v>
      </c>
      <c r="AI4520">
        <v>4519</v>
      </c>
      <c r="AJ4520" t="s">
        <v>11146</v>
      </c>
      <c r="AK4520" t="s">
        <v>12029</v>
      </c>
      <c r="AL4520" t="s">
        <v>12032</v>
      </c>
      <c r="AM4520" t="s">
        <v>11077</v>
      </c>
      <c r="AN4520">
        <v>1</v>
      </c>
      <c r="AO4520" s="10" t="s">
        <v>12040</v>
      </c>
      <c r="AP4520" t="str" cm="1">
        <f t="array" ref="AP4520">_xlfn.IFS(
  Table1[[#This Row],[Age]]&lt;=25, "18-25",
  Table1[[#This Row],[Age]]&lt;=35, "26-35",
  Table1[[#This Row],[Age]]&lt;=45, "36-45",
  Table1[[#This Row],[Age]]&lt;=60, "46-60",
  TRUE, "60+")</f>
        <v>26-35</v>
      </c>
    </row>
    <row r="4521" spans="1:42" x14ac:dyDescent="0.3">
      <c r="A4521">
        <v>4520</v>
      </c>
      <c r="B4521" t="s">
        <v>45</v>
      </c>
      <c r="C4521" t="s">
        <v>84</v>
      </c>
      <c r="D4521">
        <v>66</v>
      </c>
      <c r="E4521" t="s">
        <v>105</v>
      </c>
      <c r="F4521" t="s">
        <v>4627</v>
      </c>
      <c r="G4521" t="s">
        <v>5131</v>
      </c>
      <c r="H4521">
        <v>19458799373</v>
      </c>
      <c r="I4521" t="s">
        <v>7197</v>
      </c>
      <c r="J4521" t="s">
        <v>7291</v>
      </c>
      <c r="K4521">
        <v>3067.23</v>
      </c>
      <c r="L4521" s="12" t="s">
        <v>7864</v>
      </c>
      <c r="M4521" s="10" t="s">
        <v>11042</v>
      </c>
      <c r="N4521">
        <v>4520</v>
      </c>
      <c r="O4521">
        <v>44932</v>
      </c>
      <c r="P4521" t="s">
        <v>11403</v>
      </c>
      <c r="Q4521" s="16">
        <v>1166.51</v>
      </c>
      <c r="R4521">
        <v>4233.74</v>
      </c>
      <c r="S4521">
        <v>56</v>
      </c>
      <c r="T4521">
        <v>4520</v>
      </c>
      <c r="U4521">
        <v>22564.55</v>
      </c>
      <c r="V4521" t="s">
        <v>11412</v>
      </c>
      <c r="W4521">
        <v>1.24</v>
      </c>
      <c r="X4521">
        <v>36</v>
      </c>
      <c r="Y4521" t="s">
        <v>7674</v>
      </c>
      <c r="Z4521" t="s">
        <v>12011</v>
      </c>
      <c r="AA4521">
        <v>4520</v>
      </c>
      <c r="AB4521" t="s">
        <v>12016</v>
      </c>
      <c r="AC4521">
        <v>4138.92</v>
      </c>
      <c r="AD4521">
        <v>1456.72</v>
      </c>
      <c r="AE4521">
        <v>72.84</v>
      </c>
      <c r="AF4521" t="s">
        <v>11206</v>
      </c>
      <c r="AG4521" t="s">
        <v>11378</v>
      </c>
      <c r="AH4521">
        <v>1516</v>
      </c>
      <c r="AI4521">
        <v>4520</v>
      </c>
      <c r="AJ4521" t="s">
        <v>11218</v>
      </c>
      <c r="AK4521" t="s">
        <v>12028</v>
      </c>
      <c r="AL4521" t="s">
        <v>12032</v>
      </c>
      <c r="AM4521" t="s">
        <v>11179</v>
      </c>
      <c r="AN4521">
        <v>1</v>
      </c>
      <c r="AO4521" s="10" t="s">
        <v>12039</v>
      </c>
      <c r="AP4521" t="str" cm="1">
        <f t="array" ref="AP4521">_xlfn.IFS(
  Table1[[#This Row],[Age]]&lt;=25, "18-25",
  Table1[[#This Row],[Age]]&lt;=35, "26-35",
  Table1[[#This Row],[Age]]&lt;=45, "36-45",
  Table1[[#This Row],[Age]]&lt;=60, "46-60",
  TRUE, "60+")</f>
        <v>60+</v>
      </c>
    </row>
    <row r="4522" spans="1:42" x14ac:dyDescent="0.3">
      <c r="A4522">
        <v>4521</v>
      </c>
      <c r="B4522" t="s">
        <v>48</v>
      </c>
      <c r="C4522" t="s">
        <v>65</v>
      </c>
      <c r="D4522">
        <v>26</v>
      </c>
      <c r="E4522" t="s">
        <v>106</v>
      </c>
      <c r="F4522" t="s">
        <v>4628</v>
      </c>
      <c r="G4522" t="s">
        <v>5133</v>
      </c>
      <c r="H4522">
        <v>19458799374</v>
      </c>
      <c r="I4522" t="s">
        <v>5283</v>
      </c>
      <c r="J4522" t="s">
        <v>7292</v>
      </c>
      <c r="K4522">
        <v>8392.23</v>
      </c>
      <c r="L4522" s="12" t="s">
        <v>10751</v>
      </c>
      <c r="M4522" s="10" t="s">
        <v>11040</v>
      </c>
      <c r="N4522">
        <v>4521</v>
      </c>
      <c r="O4522">
        <v>44955</v>
      </c>
      <c r="P4522" t="s">
        <v>11404</v>
      </c>
      <c r="Q4522" s="16">
        <v>1781.62</v>
      </c>
      <c r="R4522">
        <v>6610.61</v>
      </c>
      <c r="S4522">
        <v>82</v>
      </c>
      <c r="T4522">
        <v>4521</v>
      </c>
      <c r="U4522">
        <v>4829.8100000000004</v>
      </c>
      <c r="V4522" t="s">
        <v>11413</v>
      </c>
      <c r="W4522">
        <v>9.4499999999999993</v>
      </c>
      <c r="X4522">
        <v>12</v>
      </c>
      <c r="Y4522" t="s">
        <v>8027</v>
      </c>
      <c r="Z4522" t="s">
        <v>12010</v>
      </c>
      <c r="AA4522">
        <v>4521</v>
      </c>
      <c r="AB4522" t="s">
        <v>12016</v>
      </c>
      <c r="AC4522">
        <v>5234.2299999999996</v>
      </c>
      <c r="AD4522">
        <v>2847.62</v>
      </c>
      <c r="AE4522">
        <v>142.38</v>
      </c>
      <c r="AF4522" t="s">
        <v>11286</v>
      </c>
      <c r="AG4522" t="s">
        <v>11102</v>
      </c>
      <c r="AH4522">
        <v>5881</v>
      </c>
      <c r="AI4522">
        <v>4521</v>
      </c>
      <c r="AJ4522" t="s">
        <v>11045</v>
      </c>
      <c r="AK4522" t="s">
        <v>12028</v>
      </c>
      <c r="AL4522" t="s">
        <v>12031</v>
      </c>
      <c r="AM4522" t="s">
        <v>11261</v>
      </c>
      <c r="AN4522">
        <v>1</v>
      </c>
      <c r="AO4522" s="10" t="s">
        <v>12039</v>
      </c>
      <c r="AP4522" t="str" cm="1">
        <f t="array" ref="AP4522">_xlfn.IFS(
  Table1[[#This Row],[Age]]&lt;=25, "18-25",
  Table1[[#This Row],[Age]]&lt;=35, "26-35",
  Table1[[#This Row],[Age]]&lt;=45, "36-45",
  Table1[[#This Row],[Age]]&lt;=60, "46-60",
  TRUE, "60+")</f>
        <v>26-35</v>
      </c>
    </row>
    <row r="4523" spans="1:42" x14ac:dyDescent="0.3">
      <c r="A4523">
        <v>4522</v>
      </c>
      <c r="B4523" t="s">
        <v>43</v>
      </c>
      <c r="C4523" t="s">
        <v>88</v>
      </c>
      <c r="D4523">
        <v>43</v>
      </c>
      <c r="E4523" t="s">
        <v>105</v>
      </c>
      <c r="F4523" t="s">
        <v>4629</v>
      </c>
      <c r="G4523" t="s">
        <v>5142</v>
      </c>
      <c r="H4523">
        <v>19458799375</v>
      </c>
      <c r="I4523" t="s">
        <v>6787</v>
      </c>
      <c r="J4523" t="s">
        <v>7291</v>
      </c>
      <c r="K4523">
        <v>3732.62</v>
      </c>
      <c r="L4523" s="12" t="s">
        <v>10752</v>
      </c>
      <c r="M4523" s="10" t="s">
        <v>11039</v>
      </c>
      <c r="N4523">
        <v>4522</v>
      </c>
      <c r="O4523">
        <v>45262</v>
      </c>
      <c r="P4523" t="s">
        <v>11404</v>
      </c>
      <c r="Q4523" s="16">
        <v>4969.8100000000004</v>
      </c>
      <c r="R4523">
        <v>-1237.19</v>
      </c>
      <c r="S4523">
        <v>87</v>
      </c>
      <c r="T4523">
        <v>4522</v>
      </c>
      <c r="U4523">
        <v>47573.65</v>
      </c>
      <c r="V4523" t="s">
        <v>11412</v>
      </c>
      <c r="W4523">
        <v>6.05</v>
      </c>
      <c r="X4523">
        <v>12</v>
      </c>
      <c r="Y4523" t="s">
        <v>8556</v>
      </c>
      <c r="Z4523" t="s">
        <v>12011</v>
      </c>
      <c r="AA4523">
        <v>4522</v>
      </c>
      <c r="AB4523" t="s">
        <v>12015</v>
      </c>
      <c r="AC4523">
        <v>1537.49</v>
      </c>
      <c r="AD4523">
        <v>3326.48</v>
      </c>
      <c r="AE4523">
        <v>166.32</v>
      </c>
      <c r="AF4523" t="s">
        <v>11295</v>
      </c>
      <c r="AG4523" t="s">
        <v>11257</v>
      </c>
      <c r="AH4523">
        <v>9944</v>
      </c>
      <c r="AI4523">
        <v>4522</v>
      </c>
      <c r="AJ4523" t="s">
        <v>11060</v>
      </c>
      <c r="AK4523" t="s">
        <v>12029</v>
      </c>
      <c r="AL4523" t="s">
        <v>12032</v>
      </c>
      <c r="AM4523" t="s">
        <v>11101</v>
      </c>
      <c r="AN4523">
        <v>1</v>
      </c>
      <c r="AO4523" s="10" t="s">
        <v>12036</v>
      </c>
      <c r="AP4523" t="str" cm="1">
        <f t="array" ref="AP4523">_xlfn.IFS(
  Table1[[#This Row],[Age]]&lt;=25, "18-25",
  Table1[[#This Row],[Age]]&lt;=35, "26-35",
  Table1[[#This Row],[Age]]&lt;=45, "36-45",
  Table1[[#This Row],[Age]]&lt;=60, "46-60",
  TRUE, "60+")</f>
        <v>36-45</v>
      </c>
    </row>
    <row r="4524" spans="1:42" x14ac:dyDescent="0.3">
      <c r="A4524">
        <v>4523</v>
      </c>
      <c r="B4524" t="s">
        <v>46</v>
      </c>
      <c r="C4524" t="s">
        <v>60</v>
      </c>
      <c r="D4524">
        <v>18</v>
      </c>
      <c r="E4524" t="s">
        <v>106</v>
      </c>
      <c r="F4524" t="s">
        <v>4630</v>
      </c>
      <c r="G4524" t="s">
        <v>5130</v>
      </c>
      <c r="H4524">
        <v>19458799376</v>
      </c>
      <c r="I4524" t="s">
        <v>6441</v>
      </c>
      <c r="J4524" t="s">
        <v>7291</v>
      </c>
      <c r="K4524">
        <v>2013.29</v>
      </c>
      <c r="L4524" s="12" t="s">
        <v>10753</v>
      </c>
      <c r="M4524" s="10" t="s">
        <v>11326</v>
      </c>
      <c r="N4524">
        <v>4523</v>
      </c>
      <c r="O4524">
        <v>45282</v>
      </c>
      <c r="P4524" t="s">
        <v>11404</v>
      </c>
      <c r="Q4524" s="16">
        <v>4393.34</v>
      </c>
      <c r="R4524">
        <v>6406.63</v>
      </c>
      <c r="S4524">
        <v>30</v>
      </c>
      <c r="T4524">
        <v>4523</v>
      </c>
      <c r="U4524">
        <v>11472.54</v>
      </c>
      <c r="V4524" t="s">
        <v>11412</v>
      </c>
      <c r="W4524">
        <v>2.56</v>
      </c>
      <c r="X4524">
        <v>24</v>
      </c>
      <c r="Y4524" t="s">
        <v>11855</v>
      </c>
      <c r="Z4524" t="s">
        <v>12010</v>
      </c>
      <c r="AA4524">
        <v>4523</v>
      </c>
      <c r="AB4524" t="s">
        <v>12015</v>
      </c>
      <c r="AC4524">
        <v>5148.63</v>
      </c>
      <c r="AD4524">
        <v>1753.55</v>
      </c>
      <c r="AE4524">
        <v>87.68</v>
      </c>
      <c r="AF4524" t="s">
        <v>11228</v>
      </c>
      <c r="AG4524" t="s">
        <v>11236</v>
      </c>
      <c r="AH4524">
        <v>9986</v>
      </c>
      <c r="AI4524">
        <v>4523</v>
      </c>
      <c r="AJ4524" t="s">
        <v>11346</v>
      </c>
      <c r="AK4524" t="s">
        <v>12027</v>
      </c>
      <c r="AL4524" t="s">
        <v>12031</v>
      </c>
      <c r="AM4524" t="s">
        <v>11179</v>
      </c>
      <c r="AN4524">
        <v>-1</v>
      </c>
      <c r="AO4524" s="10" t="s">
        <v>12036</v>
      </c>
      <c r="AP4524" t="str" cm="1">
        <f t="array" ref="AP4524">_xlfn.IFS(
  Table1[[#This Row],[Age]]&lt;=25, "18-25",
  Table1[[#This Row],[Age]]&lt;=35, "26-35",
  Table1[[#This Row],[Age]]&lt;=45, "36-45",
  Table1[[#This Row],[Age]]&lt;=60, "46-60",
  TRUE, "60+")</f>
        <v>18-25</v>
      </c>
    </row>
    <row r="4525" spans="1:42" x14ac:dyDescent="0.3">
      <c r="A4525">
        <v>4524</v>
      </c>
      <c r="B4525" t="s">
        <v>40</v>
      </c>
      <c r="C4525" t="s">
        <v>57</v>
      </c>
      <c r="D4525">
        <v>29</v>
      </c>
      <c r="E4525" t="s">
        <v>104</v>
      </c>
      <c r="F4525" t="s">
        <v>4631</v>
      </c>
      <c r="G4525" t="s">
        <v>5148</v>
      </c>
      <c r="H4525">
        <v>19458799377</v>
      </c>
      <c r="I4525" t="s">
        <v>6104</v>
      </c>
      <c r="J4525" t="s">
        <v>7292</v>
      </c>
      <c r="K4525">
        <v>9030.4699999999993</v>
      </c>
      <c r="L4525" s="12" t="s">
        <v>10754</v>
      </c>
      <c r="M4525" s="10" t="s">
        <v>11086</v>
      </c>
      <c r="N4525">
        <v>4524</v>
      </c>
      <c r="O4525">
        <v>45091</v>
      </c>
      <c r="P4525" t="s">
        <v>11402</v>
      </c>
      <c r="Q4525" s="16">
        <v>2739.74</v>
      </c>
      <c r="R4525">
        <v>11770.21</v>
      </c>
      <c r="S4525">
        <v>3</v>
      </c>
      <c r="T4525">
        <v>4524</v>
      </c>
      <c r="U4525">
        <v>14117.03</v>
      </c>
      <c r="V4525" t="s">
        <v>11411</v>
      </c>
      <c r="W4525">
        <v>4.75</v>
      </c>
      <c r="X4525">
        <v>48</v>
      </c>
      <c r="Y4525" t="s">
        <v>9728</v>
      </c>
      <c r="Z4525" t="s">
        <v>12010</v>
      </c>
      <c r="AA4525">
        <v>4524</v>
      </c>
      <c r="AB4525" t="s">
        <v>12016</v>
      </c>
      <c r="AC4525">
        <v>1091.1600000000001</v>
      </c>
      <c r="AD4525">
        <v>4389.68</v>
      </c>
      <c r="AE4525">
        <v>219.48</v>
      </c>
      <c r="AF4525" t="s">
        <v>11162</v>
      </c>
      <c r="AG4525" t="s">
        <v>11220</v>
      </c>
      <c r="AH4525">
        <v>9430</v>
      </c>
      <c r="AI4525">
        <v>4524</v>
      </c>
      <c r="AJ4525" t="s">
        <v>11232</v>
      </c>
      <c r="AK4525" t="s">
        <v>12027</v>
      </c>
      <c r="AL4525" t="s">
        <v>12032</v>
      </c>
      <c r="AM4525" t="s">
        <v>11102</v>
      </c>
      <c r="AN4525">
        <v>1</v>
      </c>
      <c r="AO4525" s="10" t="s">
        <v>12043</v>
      </c>
      <c r="AP4525" t="str" cm="1">
        <f t="array" ref="AP4525">_xlfn.IFS(
  Table1[[#This Row],[Age]]&lt;=25, "18-25",
  Table1[[#This Row],[Age]]&lt;=35, "26-35",
  Table1[[#This Row],[Age]]&lt;=45, "36-45",
  Table1[[#This Row],[Age]]&lt;=60, "46-60",
  TRUE, "60+")</f>
        <v>26-35</v>
      </c>
    </row>
    <row r="4526" spans="1:42" x14ac:dyDescent="0.3">
      <c r="A4526">
        <v>4525</v>
      </c>
      <c r="B4526" t="s">
        <v>29</v>
      </c>
      <c r="C4526" t="s">
        <v>95</v>
      </c>
      <c r="D4526">
        <v>41</v>
      </c>
      <c r="E4526" t="s">
        <v>104</v>
      </c>
      <c r="F4526" t="s">
        <v>4632</v>
      </c>
      <c r="G4526" t="s">
        <v>5127</v>
      </c>
      <c r="H4526">
        <v>19458799378</v>
      </c>
      <c r="I4526" t="s">
        <v>5570</v>
      </c>
      <c r="J4526" t="s">
        <v>7291</v>
      </c>
      <c r="K4526">
        <v>6429.56</v>
      </c>
      <c r="L4526" s="12" t="s">
        <v>7568</v>
      </c>
      <c r="M4526" s="10" t="s">
        <v>11397</v>
      </c>
      <c r="N4526">
        <v>4525</v>
      </c>
      <c r="O4526">
        <v>44963</v>
      </c>
      <c r="P4526" t="s">
        <v>11403</v>
      </c>
      <c r="Q4526" s="16">
        <v>4043.99</v>
      </c>
      <c r="R4526">
        <v>10473.549999999999</v>
      </c>
      <c r="S4526">
        <v>61</v>
      </c>
      <c r="T4526">
        <v>4525</v>
      </c>
      <c r="U4526">
        <v>19485.080000000002</v>
      </c>
      <c r="V4526" t="s">
        <v>11412</v>
      </c>
      <c r="W4526">
        <v>4.3899999999999997</v>
      </c>
      <c r="X4526">
        <v>36</v>
      </c>
      <c r="Y4526" t="s">
        <v>10896</v>
      </c>
      <c r="Z4526" t="s">
        <v>12012</v>
      </c>
      <c r="AA4526">
        <v>4525</v>
      </c>
      <c r="AB4526" t="s">
        <v>12016</v>
      </c>
      <c r="AC4526">
        <v>4246.1099999999997</v>
      </c>
      <c r="AD4526">
        <v>4962.1000000000004</v>
      </c>
      <c r="AE4526">
        <v>248.1</v>
      </c>
      <c r="AF4526" t="s">
        <v>11124</v>
      </c>
      <c r="AG4526" t="s">
        <v>11330</v>
      </c>
      <c r="AH4526">
        <v>45</v>
      </c>
      <c r="AI4526">
        <v>4525</v>
      </c>
      <c r="AJ4526" t="s">
        <v>11356</v>
      </c>
      <c r="AK4526" t="s">
        <v>12027</v>
      </c>
      <c r="AL4526" t="s">
        <v>12031</v>
      </c>
      <c r="AM4526" t="s">
        <v>11211</v>
      </c>
      <c r="AN4526">
        <v>1</v>
      </c>
      <c r="AO4526" s="10" t="s">
        <v>12045</v>
      </c>
      <c r="AP4526" t="str" cm="1">
        <f t="array" ref="AP4526">_xlfn.IFS(
  Table1[[#This Row],[Age]]&lt;=25, "18-25",
  Table1[[#This Row],[Age]]&lt;=35, "26-35",
  Table1[[#This Row],[Age]]&lt;=45, "36-45",
  Table1[[#This Row],[Age]]&lt;=60, "46-60",
  TRUE, "60+")</f>
        <v>36-45</v>
      </c>
    </row>
    <row r="4527" spans="1:42" x14ac:dyDescent="0.3">
      <c r="A4527">
        <v>4526</v>
      </c>
      <c r="B4527" t="s">
        <v>42</v>
      </c>
      <c r="C4527" t="s">
        <v>78</v>
      </c>
      <c r="D4527">
        <v>18</v>
      </c>
      <c r="E4527" t="s">
        <v>104</v>
      </c>
      <c r="F4527" t="s">
        <v>4633</v>
      </c>
      <c r="G4527" t="s">
        <v>5119</v>
      </c>
      <c r="H4527">
        <v>19458799379</v>
      </c>
      <c r="I4527" t="s">
        <v>6829</v>
      </c>
      <c r="J4527" t="s">
        <v>7291</v>
      </c>
      <c r="K4527">
        <v>9883.69</v>
      </c>
      <c r="L4527" s="12" t="s">
        <v>10755</v>
      </c>
      <c r="M4527" s="10" t="s">
        <v>11356</v>
      </c>
      <c r="N4527">
        <v>4526</v>
      </c>
      <c r="O4527">
        <v>44989</v>
      </c>
      <c r="P4527" t="s">
        <v>11404</v>
      </c>
      <c r="Q4527" s="16">
        <v>1588.19</v>
      </c>
      <c r="R4527">
        <v>11471.88</v>
      </c>
      <c r="S4527">
        <v>15</v>
      </c>
      <c r="T4527">
        <v>4526</v>
      </c>
      <c r="U4527">
        <v>25428.26</v>
      </c>
      <c r="V4527" t="s">
        <v>11412</v>
      </c>
      <c r="W4527">
        <v>8.52</v>
      </c>
      <c r="X4527">
        <v>48</v>
      </c>
      <c r="Y4527" t="s">
        <v>10601</v>
      </c>
      <c r="Z4527" t="s">
        <v>12011</v>
      </c>
      <c r="AA4527">
        <v>4526</v>
      </c>
      <c r="AB4527" t="s">
        <v>12015</v>
      </c>
      <c r="AC4527">
        <v>3792.12</v>
      </c>
      <c r="AD4527">
        <v>2041.99</v>
      </c>
      <c r="AE4527">
        <v>102.1</v>
      </c>
      <c r="AF4527" t="s">
        <v>11375</v>
      </c>
      <c r="AG4527" t="s">
        <v>11304</v>
      </c>
      <c r="AH4527">
        <v>3761</v>
      </c>
      <c r="AI4527">
        <v>4526</v>
      </c>
      <c r="AJ4527" t="s">
        <v>11305</v>
      </c>
      <c r="AK4527" t="s">
        <v>12029</v>
      </c>
      <c r="AL4527" t="s">
        <v>12031</v>
      </c>
      <c r="AM4527" t="s">
        <v>11103</v>
      </c>
      <c r="AN4527">
        <v>1</v>
      </c>
      <c r="AO4527" s="10" t="s">
        <v>12047</v>
      </c>
      <c r="AP4527" t="str" cm="1">
        <f t="array" ref="AP4527">_xlfn.IFS(
  Table1[[#This Row],[Age]]&lt;=25, "18-25",
  Table1[[#This Row],[Age]]&lt;=35, "26-35",
  Table1[[#This Row],[Age]]&lt;=45, "36-45",
  Table1[[#This Row],[Age]]&lt;=60, "46-60",
  TRUE, "60+")</f>
        <v>18-25</v>
      </c>
    </row>
    <row r="4528" spans="1:42" x14ac:dyDescent="0.3">
      <c r="A4528">
        <v>4527</v>
      </c>
      <c r="B4528" t="s">
        <v>13</v>
      </c>
      <c r="C4528" t="s">
        <v>96</v>
      </c>
      <c r="D4528">
        <v>21</v>
      </c>
      <c r="E4528" t="s">
        <v>106</v>
      </c>
      <c r="F4528" t="s">
        <v>4634</v>
      </c>
      <c r="G4528" t="s">
        <v>5119</v>
      </c>
      <c r="H4528">
        <v>19458799380</v>
      </c>
      <c r="I4528" t="s">
        <v>7218</v>
      </c>
      <c r="J4528" t="s">
        <v>7291</v>
      </c>
      <c r="K4528">
        <v>3072.49</v>
      </c>
      <c r="L4528" s="12" t="s">
        <v>10555</v>
      </c>
      <c r="M4528" s="10" t="s">
        <v>11152</v>
      </c>
      <c r="N4528">
        <v>4527</v>
      </c>
      <c r="O4528">
        <v>45165</v>
      </c>
      <c r="P4528" t="s">
        <v>11403</v>
      </c>
      <c r="Q4528" s="16">
        <v>3079.9</v>
      </c>
      <c r="R4528">
        <v>-7.41</v>
      </c>
      <c r="S4528">
        <v>3</v>
      </c>
      <c r="T4528">
        <v>4527</v>
      </c>
      <c r="U4528">
        <v>8070</v>
      </c>
      <c r="V4528" t="s">
        <v>11411</v>
      </c>
      <c r="W4528">
        <v>2.08</v>
      </c>
      <c r="X4528">
        <v>24</v>
      </c>
      <c r="Y4528" t="s">
        <v>8950</v>
      </c>
      <c r="Z4528" t="s">
        <v>12010</v>
      </c>
      <c r="AA4528">
        <v>4527</v>
      </c>
      <c r="AB4528" t="s">
        <v>12016</v>
      </c>
      <c r="AC4528">
        <v>7806.04</v>
      </c>
      <c r="AD4528">
        <v>725.73</v>
      </c>
      <c r="AE4528">
        <v>36.29</v>
      </c>
      <c r="AF4528" t="s">
        <v>11282</v>
      </c>
      <c r="AG4528" t="s">
        <v>11155</v>
      </c>
      <c r="AH4528">
        <v>1225</v>
      </c>
      <c r="AI4528">
        <v>4527</v>
      </c>
      <c r="AJ4528" t="s">
        <v>11293</v>
      </c>
      <c r="AK4528" t="s">
        <v>12028</v>
      </c>
      <c r="AL4528" t="s">
        <v>12031</v>
      </c>
      <c r="AM4528" t="s">
        <v>11140</v>
      </c>
      <c r="AN4528">
        <v>1</v>
      </c>
      <c r="AO4528" s="10" t="s">
        <v>12041</v>
      </c>
      <c r="AP4528" t="str" cm="1">
        <f t="array" ref="AP4528">_xlfn.IFS(
  Table1[[#This Row],[Age]]&lt;=25, "18-25",
  Table1[[#This Row],[Age]]&lt;=35, "26-35",
  Table1[[#This Row],[Age]]&lt;=45, "36-45",
  Table1[[#This Row],[Age]]&lt;=60, "46-60",
  TRUE, "60+")</f>
        <v>18-25</v>
      </c>
    </row>
    <row r="4529" spans="1:42" x14ac:dyDescent="0.3">
      <c r="A4529">
        <v>4528</v>
      </c>
      <c r="B4529" t="s">
        <v>30</v>
      </c>
      <c r="C4529" t="s">
        <v>63</v>
      </c>
      <c r="D4529">
        <v>24</v>
      </c>
      <c r="E4529" t="s">
        <v>105</v>
      </c>
      <c r="F4529" t="s">
        <v>4635</v>
      </c>
      <c r="G4529" t="s">
        <v>5135</v>
      </c>
      <c r="H4529">
        <v>19458799381</v>
      </c>
      <c r="I4529" t="s">
        <v>6255</v>
      </c>
      <c r="J4529" t="s">
        <v>7291</v>
      </c>
      <c r="K4529">
        <v>2083.65</v>
      </c>
      <c r="L4529" s="12" t="s">
        <v>10756</v>
      </c>
      <c r="M4529" s="10" t="s">
        <v>11106</v>
      </c>
      <c r="N4529">
        <v>4528</v>
      </c>
      <c r="O4529">
        <v>45176</v>
      </c>
      <c r="P4529" t="s">
        <v>11402</v>
      </c>
      <c r="Q4529" s="16">
        <v>4365.03</v>
      </c>
      <c r="R4529">
        <v>6448.68</v>
      </c>
      <c r="S4529">
        <v>15</v>
      </c>
      <c r="T4529">
        <v>4528</v>
      </c>
      <c r="U4529">
        <v>31866.89</v>
      </c>
      <c r="V4529" t="s">
        <v>11411</v>
      </c>
      <c r="W4529">
        <v>4.87</v>
      </c>
      <c r="X4529">
        <v>12</v>
      </c>
      <c r="Y4529" t="s">
        <v>7776</v>
      </c>
      <c r="Z4529" t="s">
        <v>12010</v>
      </c>
      <c r="AA4529">
        <v>4528</v>
      </c>
      <c r="AB4529" t="s">
        <v>12015</v>
      </c>
      <c r="AC4529">
        <v>7918.97</v>
      </c>
      <c r="AD4529">
        <v>4422.6899999999996</v>
      </c>
      <c r="AE4529">
        <v>221.13</v>
      </c>
      <c r="AF4529" t="s">
        <v>11036</v>
      </c>
      <c r="AG4529" t="s">
        <v>11160</v>
      </c>
      <c r="AH4529">
        <v>9696</v>
      </c>
      <c r="AI4529">
        <v>4528</v>
      </c>
      <c r="AJ4529" t="s">
        <v>11205</v>
      </c>
      <c r="AK4529" t="s">
        <v>12028</v>
      </c>
      <c r="AL4529" t="s">
        <v>12031</v>
      </c>
      <c r="AM4529" t="s">
        <v>11102</v>
      </c>
      <c r="AN4529">
        <v>1</v>
      </c>
      <c r="AO4529" s="10" t="s">
        <v>12042</v>
      </c>
      <c r="AP4529" t="str" cm="1">
        <f t="array" ref="AP4529">_xlfn.IFS(
  Table1[[#This Row],[Age]]&lt;=25, "18-25",
  Table1[[#This Row],[Age]]&lt;=35, "26-35",
  Table1[[#This Row],[Age]]&lt;=45, "36-45",
  Table1[[#This Row],[Age]]&lt;=60, "46-60",
  TRUE, "60+")</f>
        <v>18-25</v>
      </c>
    </row>
    <row r="4530" spans="1:42" x14ac:dyDescent="0.3">
      <c r="A4530">
        <v>4529</v>
      </c>
      <c r="B4530" t="s">
        <v>2</v>
      </c>
      <c r="C4530" t="s">
        <v>84</v>
      </c>
      <c r="D4530">
        <v>69</v>
      </c>
      <c r="E4530" t="s">
        <v>104</v>
      </c>
      <c r="F4530" t="s">
        <v>4636</v>
      </c>
      <c r="G4530" t="s">
        <v>5121</v>
      </c>
      <c r="H4530">
        <v>19458799382</v>
      </c>
      <c r="I4530" t="s">
        <v>7219</v>
      </c>
      <c r="J4530" t="s">
        <v>7291</v>
      </c>
      <c r="K4530">
        <v>3049.61</v>
      </c>
      <c r="L4530" s="12" t="s">
        <v>10757</v>
      </c>
      <c r="M4530" s="10" t="s">
        <v>11398</v>
      </c>
      <c r="N4530">
        <v>4529</v>
      </c>
      <c r="O4530">
        <v>45111</v>
      </c>
      <c r="P4530" t="s">
        <v>11403</v>
      </c>
      <c r="Q4530" s="16">
        <v>1844.75</v>
      </c>
      <c r="R4530">
        <v>4894.3599999999997</v>
      </c>
      <c r="S4530">
        <v>67</v>
      </c>
      <c r="T4530">
        <v>4529</v>
      </c>
      <c r="U4530">
        <v>26220.42</v>
      </c>
      <c r="V4530" t="s">
        <v>11411</v>
      </c>
      <c r="W4530">
        <v>7.4</v>
      </c>
      <c r="X4530">
        <v>36</v>
      </c>
      <c r="Y4530" t="s">
        <v>8428</v>
      </c>
      <c r="Z4530" t="s">
        <v>12011</v>
      </c>
      <c r="AA4530">
        <v>4529</v>
      </c>
      <c r="AB4530" t="s">
        <v>12017</v>
      </c>
      <c r="AC4530">
        <v>4768.7700000000004</v>
      </c>
      <c r="AD4530">
        <v>2629.72</v>
      </c>
      <c r="AE4530">
        <v>131.49</v>
      </c>
      <c r="AF4530" t="s">
        <v>11272</v>
      </c>
      <c r="AG4530" t="s">
        <v>11189</v>
      </c>
      <c r="AH4530">
        <v>7196</v>
      </c>
      <c r="AI4530">
        <v>4529</v>
      </c>
      <c r="AJ4530" t="s">
        <v>11143</v>
      </c>
      <c r="AK4530" t="s">
        <v>12027</v>
      </c>
      <c r="AL4530" t="s">
        <v>12032</v>
      </c>
      <c r="AM4530" t="s">
        <v>11374</v>
      </c>
      <c r="AN4530">
        <v>1</v>
      </c>
      <c r="AO4530" s="10" t="s">
        <v>12038</v>
      </c>
      <c r="AP4530" t="str" cm="1">
        <f t="array" ref="AP4530">_xlfn.IFS(
  Table1[[#This Row],[Age]]&lt;=25, "18-25",
  Table1[[#This Row],[Age]]&lt;=35, "26-35",
  Table1[[#This Row],[Age]]&lt;=45, "36-45",
  Table1[[#This Row],[Age]]&lt;=60, "46-60",
  TRUE, "60+")</f>
        <v>60+</v>
      </c>
    </row>
    <row r="4531" spans="1:42" x14ac:dyDescent="0.3">
      <c r="A4531">
        <v>4530</v>
      </c>
      <c r="B4531" t="s">
        <v>19</v>
      </c>
      <c r="C4531" t="s">
        <v>101</v>
      </c>
      <c r="D4531">
        <v>45</v>
      </c>
      <c r="E4531" t="s">
        <v>106</v>
      </c>
      <c r="F4531" t="s">
        <v>4637</v>
      </c>
      <c r="G4531" t="s">
        <v>5110</v>
      </c>
      <c r="H4531">
        <v>19458799383</v>
      </c>
      <c r="I4531" t="s">
        <v>5428</v>
      </c>
      <c r="J4531" t="s">
        <v>7291</v>
      </c>
      <c r="K4531">
        <v>8143.67</v>
      </c>
      <c r="L4531" s="12" t="s">
        <v>10758</v>
      </c>
      <c r="M4531" s="10" t="s">
        <v>11076</v>
      </c>
      <c r="N4531">
        <v>4530</v>
      </c>
      <c r="O4531">
        <v>45173</v>
      </c>
      <c r="P4531" t="s">
        <v>11404</v>
      </c>
      <c r="Q4531" s="16">
        <v>4003.98</v>
      </c>
      <c r="R4531">
        <v>12147.65</v>
      </c>
      <c r="S4531">
        <v>29</v>
      </c>
      <c r="T4531">
        <v>4530</v>
      </c>
      <c r="U4531">
        <v>15847.51</v>
      </c>
      <c r="V4531" t="s">
        <v>11411</v>
      </c>
      <c r="W4531">
        <v>4.3600000000000003</v>
      </c>
      <c r="X4531">
        <v>48</v>
      </c>
      <c r="Y4531" t="s">
        <v>11623</v>
      </c>
      <c r="Z4531" t="s">
        <v>12011</v>
      </c>
      <c r="AA4531">
        <v>4530</v>
      </c>
      <c r="AB4531" t="s">
        <v>12015</v>
      </c>
      <c r="AC4531">
        <v>9782.8799999999992</v>
      </c>
      <c r="AD4531">
        <v>3700.78</v>
      </c>
      <c r="AE4531">
        <v>185.04</v>
      </c>
      <c r="AF4531" t="s">
        <v>11309</v>
      </c>
      <c r="AG4531" t="s">
        <v>11082</v>
      </c>
      <c r="AH4531">
        <v>6390</v>
      </c>
      <c r="AI4531">
        <v>4530</v>
      </c>
      <c r="AJ4531" t="s">
        <v>11037</v>
      </c>
      <c r="AK4531" t="s">
        <v>12028</v>
      </c>
      <c r="AL4531" t="s">
        <v>12031</v>
      </c>
      <c r="AM4531" t="s">
        <v>11286</v>
      </c>
      <c r="AN4531">
        <v>1</v>
      </c>
      <c r="AO4531" s="10" t="s">
        <v>12042</v>
      </c>
      <c r="AP4531" t="str" cm="1">
        <f t="array" ref="AP4531">_xlfn.IFS(
  Table1[[#This Row],[Age]]&lt;=25, "18-25",
  Table1[[#This Row],[Age]]&lt;=35, "26-35",
  Table1[[#This Row],[Age]]&lt;=45, "36-45",
  Table1[[#This Row],[Age]]&lt;=60, "46-60",
  TRUE, "60+")</f>
        <v>36-45</v>
      </c>
    </row>
    <row r="4532" spans="1:42" x14ac:dyDescent="0.3">
      <c r="A4532">
        <v>4531</v>
      </c>
      <c r="B4532" t="s">
        <v>7</v>
      </c>
      <c r="C4532" t="s">
        <v>100</v>
      </c>
      <c r="D4532">
        <v>54</v>
      </c>
      <c r="E4532" t="s">
        <v>104</v>
      </c>
      <c r="F4532" t="s">
        <v>4638</v>
      </c>
      <c r="G4532" t="s">
        <v>5144</v>
      </c>
      <c r="H4532">
        <v>19458799384</v>
      </c>
      <c r="I4532" t="s">
        <v>6865</v>
      </c>
      <c r="J4532" t="s">
        <v>7291</v>
      </c>
      <c r="K4532">
        <v>1600.13</v>
      </c>
      <c r="L4532" s="12" t="s">
        <v>10759</v>
      </c>
      <c r="M4532" s="10" t="s">
        <v>11171</v>
      </c>
      <c r="N4532">
        <v>4531</v>
      </c>
      <c r="O4532">
        <v>44966</v>
      </c>
      <c r="P4532" t="s">
        <v>11403</v>
      </c>
      <c r="Q4532" s="16">
        <v>3075.47</v>
      </c>
      <c r="R4532">
        <v>-1475.34</v>
      </c>
      <c r="S4532">
        <v>31</v>
      </c>
      <c r="T4532">
        <v>4531</v>
      </c>
      <c r="U4532">
        <v>34939.94</v>
      </c>
      <c r="V4532" t="s">
        <v>11412</v>
      </c>
      <c r="W4532">
        <v>4.22</v>
      </c>
      <c r="X4532">
        <v>60</v>
      </c>
      <c r="Y4532" t="s">
        <v>11721</v>
      </c>
      <c r="Z4532" t="s">
        <v>12011</v>
      </c>
      <c r="AA4532">
        <v>4531</v>
      </c>
      <c r="AB4532" t="s">
        <v>12017</v>
      </c>
      <c r="AC4532">
        <v>3250.72</v>
      </c>
      <c r="AD4532">
        <v>1791.1</v>
      </c>
      <c r="AE4532">
        <v>89.56</v>
      </c>
      <c r="AF4532" t="s">
        <v>11130</v>
      </c>
      <c r="AG4532" t="s">
        <v>11224</v>
      </c>
      <c r="AH4532">
        <v>8807</v>
      </c>
      <c r="AI4532">
        <v>4531</v>
      </c>
      <c r="AJ4532" t="s">
        <v>11270</v>
      </c>
      <c r="AK4532" t="s">
        <v>12027</v>
      </c>
      <c r="AL4532" t="s">
        <v>12032</v>
      </c>
      <c r="AM4532" t="s">
        <v>11096</v>
      </c>
      <c r="AN4532">
        <v>1</v>
      </c>
      <c r="AO4532" s="10" t="s">
        <v>12045</v>
      </c>
      <c r="AP4532" t="str" cm="1">
        <f t="array" ref="AP4532">_xlfn.IFS(
  Table1[[#This Row],[Age]]&lt;=25, "18-25",
  Table1[[#This Row],[Age]]&lt;=35, "26-35",
  Table1[[#This Row],[Age]]&lt;=45, "36-45",
  Table1[[#This Row],[Age]]&lt;=60, "46-60",
  TRUE, "60+")</f>
        <v>46-60</v>
      </c>
    </row>
    <row r="4533" spans="1:42" x14ac:dyDescent="0.3">
      <c r="A4533">
        <v>4532</v>
      </c>
      <c r="B4533" t="s">
        <v>37</v>
      </c>
      <c r="C4533" t="s">
        <v>88</v>
      </c>
      <c r="D4533">
        <v>69</v>
      </c>
      <c r="E4533" t="s">
        <v>104</v>
      </c>
      <c r="F4533" t="s">
        <v>4639</v>
      </c>
      <c r="G4533" t="s">
        <v>5117</v>
      </c>
      <c r="H4533">
        <v>19458799385</v>
      </c>
      <c r="I4533" t="s">
        <v>6377</v>
      </c>
      <c r="J4533" t="s">
        <v>7292</v>
      </c>
      <c r="K4533">
        <v>2486.6799999999998</v>
      </c>
      <c r="L4533" s="12" t="s">
        <v>10070</v>
      </c>
      <c r="M4533" s="10" t="s">
        <v>11346</v>
      </c>
      <c r="N4533">
        <v>4532</v>
      </c>
      <c r="O4533">
        <v>44990</v>
      </c>
      <c r="P4533" t="s">
        <v>11403</v>
      </c>
      <c r="Q4533" s="16">
        <v>3080.64</v>
      </c>
      <c r="R4533">
        <v>-593.96</v>
      </c>
      <c r="S4533">
        <v>71</v>
      </c>
      <c r="T4533">
        <v>4532</v>
      </c>
      <c r="U4533">
        <v>26189.93</v>
      </c>
      <c r="V4533" t="s">
        <v>11411</v>
      </c>
      <c r="W4533">
        <v>4.0599999999999996</v>
      </c>
      <c r="X4533">
        <v>60</v>
      </c>
      <c r="Y4533" t="s">
        <v>11946</v>
      </c>
      <c r="Z4533" t="s">
        <v>12011</v>
      </c>
      <c r="AA4533">
        <v>4532</v>
      </c>
      <c r="AB4533" t="s">
        <v>12017</v>
      </c>
      <c r="AC4533">
        <v>2491.84</v>
      </c>
      <c r="AD4533">
        <v>566.62</v>
      </c>
      <c r="AE4533">
        <v>28.33</v>
      </c>
      <c r="AF4533" t="s">
        <v>11137</v>
      </c>
      <c r="AG4533" t="s">
        <v>11039</v>
      </c>
      <c r="AH4533">
        <v>3675</v>
      </c>
      <c r="AI4533">
        <v>4532</v>
      </c>
      <c r="AJ4533" t="s">
        <v>11034</v>
      </c>
      <c r="AK4533" t="s">
        <v>12027</v>
      </c>
      <c r="AL4533" t="s">
        <v>12031</v>
      </c>
      <c r="AM4533" t="s">
        <v>11080</v>
      </c>
      <c r="AN4533">
        <v>1</v>
      </c>
      <c r="AO4533" s="10" t="s">
        <v>12047</v>
      </c>
      <c r="AP4533" t="str" cm="1">
        <f t="array" ref="AP4533">_xlfn.IFS(
  Table1[[#This Row],[Age]]&lt;=25, "18-25",
  Table1[[#This Row],[Age]]&lt;=35, "26-35",
  Table1[[#This Row],[Age]]&lt;=45, "36-45",
  Table1[[#This Row],[Age]]&lt;=60, "46-60",
  TRUE, "60+")</f>
        <v>60+</v>
      </c>
    </row>
    <row r="4534" spans="1:42" x14ac:dyDescent="0.3">
      <c r="A4534">
        <v>4533</v>
      </c>
      <c r="B4534" t="s">
        <v>14</v>
      </c>
      <c r="C4534" t="s">
        <v>75</v>
      </c>
      <c r="D4534">
        <v>22</v>
      </c>
      <c r="E4534" t="s">
        <v>105</v>
      </c>
      <c r="F4534" t="s">
        <v>4640</v>
      </c>
      <c r="G4534" t="s">
        <v>5145</v>
      </c>
      <c r="H4534">
        <v>19458799386</v>
      </c>
      <c r="I4534" t="s">
        <v>5281</v>
      </c>
      <c r="J4534" t="s">
        <v>7291</v>
      </c>
      <c r="K4534">
        <v>7046.17</v>
      </c>
      <c r="L4534" s="12" t="s">
        <v>10760</v>
      </c>
      <c r="M4534" s="10" t="s">
        <v>11282</v>
      </c>
      <c r="N4534">
        <v>4533</v>
      </c>
      <c r="O4534">
        <v>45149</v>
      </c>
      <c r="P4534" t="s">
        <v>11403</v>
      </c>
      <c r="Q4534" s="16">
        <v>215.07</v>
      </c>
      <c r="R4534">
        <v>7261.24</v>
      </c>
      <c r="S4534">
        <v>71</v>
      </c>
      <c r="T4534">
        <v>4533</v>
      </c>
      <c r="U4534">
        <v>42193.599999999999</v>
      </c>
      <c r="V4534" t="s">
        <v>11413</v>
      </c>
      <c r="W4534">
        <v>7.86</v>
      </c>
      <c r="X4534">
        <v>60</v>
      </c>
      <c r="Y4534" t="s">
        <v>11855</v>
      </c>
      <c r="Z4534" t="s">
        <v>12012</v>
      </c>
      <c r="AA4534">
        <v>4533</v>
      </c>
      <c r="AB4534" t="s">
        <v>12016</v>
      </c>
      <c r="AC4534">
        <v>8328.84</v>
      </c>
      <c r="AD4534">
        <v>4296.3999999999996</v>
      </c>
      <c r="AE4534">
        <v>214.82</v>
      </c>
      <c r="AF4534" t="s">
        <v>11183</v>
      </c>
      <c r="AG4534" t="s">
        <v>11111</v>
      </c>
      <c r="AH4534">
        <v>9822</v>
      </c>
      <c r="AI4534">
        <v>4533</v>
      </c>
      <c r="AJ4534" t="s">
        <v>11176</v>
      </c>
      <c r="AK4534" t="s">
        <v>12028</v>
      </c>
      <c r="AL4534" t="s">
        <v>12032</v>
      </c>
      <c r="AM4534" t="s">
        <v>11152</v>
      </c>
      <c r="AN4534">
        <v>1</v>
      </c>
      <c r="AO4534" s="10" t="s">
        <v>12041</v>
      </c>
      <c r="AP4534" t="str" cm="1">
        <f t="array" ref="AP4534">_xlfn.IFS(
  Table1[[#This Row],[Age]]&lt;=25, "18-25",
  Table1[[#This Row],[Age]]&lt;=35, "26-35",
  Table1[[#This Row],[Age]]&lt;=45, "36-45",
  Table1[[#This Row],[Age]]&lt;=60, "46-60",
  TRUE, "60+")</f>
        <v>18-25</v>
      </c>
    </row>
    <row r="4535" spans="1:42" x14ac:dyDescent="0.3">
      <c r="A4535">
        <v>4534</v>
      </c>
      <c r="B4535" t="s">
        <v>15</v>
      </c>
      <c r="C4535" t="s">
        <v>74</v>
      </c>
      <c r="D4535">
        <v>56</v>
      </c>
      <c r="E4535" t="s">
        <v>106</v>
      </c>
      <c r="F4535" t="s">
        <v>4641</v>
      </c>
      <c r="G4535" t="s">
        <v>5112</v>
      </c>
      <c r="H4535">
        <v>19458799387</v>
      </c>
      <c r="I4535" t="s">
        <v>6164</v>
      </c>
      <c r="J4535" t="s">
        <v>7291</v>
      </c>
      <c r="K4535">
        <v>7406.2</v>
      </c>
      <c r="L4535" s="12" t="s">
        <v>9568</v>
      </c>
      <c r="M4535" s="10" t="s">
        <v>11319</v>
      </c>
      <c r="N4535">
        <v>4534</v>
      </c>
      <c r="O4535">
        <v>45048</v>
      </c>
      <c r="P4535" t="s">
        <v>11403</v>
      </c>
      <c r="Q4535" s="16">
        <v>4497.3100000000004</v>
      </c>
      <c r="R4535">
        <v>11903.51</v>
      </c>
      <c r="S4535">
        <v>55</v>
      </c>
      <c r="T4535">
        <v>4534</v>
      </c>
      <c r="U4535">
        <v>42914.83</v>
      </c>
      <c r="V4535" t="s">
        <v>11411</v>
      </c>
      <c r="W4535">
        <v>2.0699999999999998</v>
      </c>
      <c r="X4535">
        <v>12</v>
      </c>
      <c r="Y4535" t="s">
        <v>11546</v>
      </c>
      <c r="Z4535" t="s">
        <v>12012</v>
      </c>
      <c r="AA4535">
        <v>4534</v>
      </c>
      <c r="AB4535" t="s">
        <v>12016</v>
      </c>
      <c r="AC4535">
        <v>5590.99</v>
      </c>
      <c r="AD4535">
        <v>2415.33</v>
      </c>
      <c r="AE4535">
        <v>120.77</v>
      </c>
      <c r="AF4535" t="s">
        <v>11319</v>
      </c>
      <c r="AG4535" t="s">
        <v>11100</v>
      </c>
      <c r="AH4535">
        <v>701</v>
      </c>
      <c r="AI4535">
        <v>4534</v>
      </c>
      <c r="AJ4535" t="s">
        <v>11185</v>
      </c>
      <c r="AK4535" t="s">
        <v>12028</v>
      </c>
      <c r="AL4535" t="s">
        <v>12031</v>
      </c>
      <c r="AM4535" t="s">
        <v>11124</v>
      </c>
      <c r="AN4535">
        <v>1</v>
      </c>
      <c r="AO4535" s="10" t="s">
        <v>12046</v>
      </c>
      <c r="AP4535" t="str" cm="1">
        <f t="array" ref="AP4535">_xlfn.IFS(
  Table1[[#This Row],[Age]]&lt;=25, "18-25",
  Table1[[#This Row],[Age]]&lt;=35, "26-35",
  Table1[[#This Row],[Age]]&lt;=45, "36-45",
  Table1[[#This Row],[Age]]&lt;=60, "46-60",
  TRUE, "60+")</f>
        <v>46-60</v>
      </c>
    </row>
    <row r="4536" spans="1:42" x14ac:dyDescent="0.3">
      <c r="A4536">
        <v>4535</v>
      </c>
      <c r="B4536" t="s">
        <v>28</v>
      </c>
      <c r="C4536" t="s">
        <v>57</v>
      </c>
      <c r="D4536">
        <v>49</v>
      </c>
      <c r="E4536" t="s">
        <v>105</v>
      </c>
      <c r="F4536" t="s">
        <v>4642</v>
      </c>
      <c r="G4536" t="s">
        <v>5113</v>
      </c>
      <c r="H4536">
        <v>19458799388</v>
      </c>
      <c r="I4536" t="s">
        <v>7174</v>
      </c>
      <c r="J4536" t="s">
        <v>7291</v>
      </c>
      <c r="K4536">
        <v>9592.5300000000007</v>
      </c>
      <c r="L4536" s="12" t="s">
        <v>10761</v>
      </c>
      <c r="M4536" s="10" t="s">
        <v>11153</v>
      </c>
      <c r="N4536">
        <v>4535</v>
      </c>
      <c r="O4536">
        <v>45057</v>
      </c>
      <c r="P4536" t="s">
        <v>11403</v>
      </c>
      <c r="Q4536" s="16">
        <v>3882.96</v>
      </c>
      <c r="R4536">
        <v>13475.49</v>
      </c>
      <c r="S4536">
        <v>75</v>
      </c>
      <c r="T4536">
        <v>4535</v>
      </c>
      <c r="U4536">
        <v>49025.23</v>
      </c>
      <c r="V4536" t="s">
        <v>11413</v>
      </c>
      <c r="W4536">
        <v>8.7100000000000009</v>
      </c>
      <c r="X4536">
        <v>60</v>
      </c>
      <c r="Y4536" t="s">
        <v>11744</v>
      </c>
      <c r="Z4536" t="s">
        <v>12010</v>
      </c>
      <c r="AA4536">
        <v>4535</v>
      </c>
      <c r="AB4536" t="s">
        <v>12017</v>
      </c>
      <c r="AC4536">
        <v>2757.87</v>
      </c>
      <c r="AD4536">
        <v>545.32000000000005</v>
      </c>
      <c r="AE4536">
        <v>27.27</v>
      </c>
      <c r="AF4536" t="s">
        <v>11065</v>
      </c>
      <c r="AG4536" t="s">
        <v>11227</v>
      </c>
      <c r="AH4536">
        <v>9806</v>
      </c>
      <c r="AI4536">
        <v>4535</v>
      </c>
      <c r="AJ4536" t="s">
        <v>11249</v>
      </c>
      <c r="AK4536" t="s">
        <v>12028</v>
      </c>
      <c r="AL4536" t="s">
        <v>12032</v>
      </c>
      <c r="AM4536" t="s">
        <v>11350</v>
      </c>
      <c r="AN4536">
        <v>1</v>
      </c>
      <c r="AO4536" s="10" t="s">
        <v>12046</v>
      </c>
      <c r="AP4536" t="str" cm="1">
        <f t="array" ref="AP4536">_xlfn.IFS(
  Table1[[#This Row],[Age]]&lt;=25, "18-25",
  Table1[[#This Row],[Age]]&lt;=35, "26-35",
  Table1[[#This Row],[Age]]&lt;=45, "36-45",
  Table1[[#This Row],[Age]]&lt;=60, "46-60",
  TRUE, "60+")</f>
        <v>46-60</v>
      </c>
    </row>
    <row r="4537" spans="1:42" x14ac:dyDescent="0.3">
      <c r="A4537">
        <v>4536</v>
      </c>
      <c r="B4537" t="s">
        <v>33</v>
      </c>
      <c r="C4537" t="s">
        <v>80</v>
      </c>
      <c r="D4537">
        <v>66</v>
      </c>
      <c r="E4537" t="s">
        <v>105</v>
      </c>
      <c r="F4537" t="s">
        <v>4643</v>
      </c>
      <c r="G4537" t="s">
        <v>5122</v>
      </c>
      <c r="H4537">
        <v>19458799389</v>
      </c>
      <c r="I4537" t="s">
        <v>5298</v>
      </c>
      <c r="J4537" t="s">
        <v>7292</v>
      </c>
      <c r="K4537">
        <v>9803.5</v>
      </c>
      <c r="L4537" s="12" t="s">
        <v>10162</v>
      </c>
      <c r="M4537" s="10" t="s">
        <v>11191</v>
      </c>
      <c r="N4537">
        <v>4536</v>
      </c>
      <c r="O4537">
        <v>45225</v>
      </c>
      <c r="P4537" t="s">
        <v>11402</v>
      </c>
      <c r="Q4537" s="16">
        <v>191.99</v>
      </c>
      <c r="R4537">
        <v>9611.51</v>
      </c>
      <c r="S4537">
        <v>92</v>
      </c>
      <c r="T4537">
        <v>4536</v>
      </c>
      <c r="U4537">
        <v>4299.45</v>
      </c>
      <c r="V4537" t="s">
        <v>11412</v>
      </c>
      <c r="W4537">
        <v>1.64</v>
      </c>
      <c r="X4537">
        <v>60</v>
      </c>
      <c r="Y4537" t="s">
        <v>8945</v>
      </c>
      <c r="Z4537" t="s">
        <v>12010</v>
      </c>
      <c r="AA4537">
        <v>4536</v>
      </c>
      <c r="AB4537" t="s">
        <v>12017</v>
      </c>
      <c r="AC4537">
        <v>3996.4</v>
      </c>
      <c r="AD4537">
        <v>936.79</v>
      </c>
      <c r="AE4537">
        <v>46.84</v>
      </c>
      <c r="AF4537" t="s">
        <v>11307</v>
      </c>
      <c r="AG4537" t="s">
        <v>11263</v>
      </c>
      <c r="AH4537">
        <v>9343</v>
      </c>
      <c r="AI4537">
        <v>4536</v>
      </c>
      <c r="AJ4537" t="s">
        <v>11344</v>
      </c>
      <c r="AK4537" t="s">
        <v>12029</v>
      </c>
      <c r="AL4537" t="s">
        <v>12032</v>
      </c>
      <c r="AM4537" t="s">
        <v>11064</v>
      </c>
      <c r="AN4537">
        <v>1</v>
      </c>
      <c r="AO4537" s="10" t="s">
        <v>12044</v>
      </c>
      <c r="AP4537" t="str" cm="1">
        <f t="array" ref="AP4537">_xlfn.IFS(
  Table1[[#This Row],[Age]]&lt;=25, "18-25",
  Table1[[#This Row],[Age]]&lt;=35, "26-35",
  Table1[[#This Row],[Age]]&lt;=45, "36-45",
  Table1[[#This Row],[Age]]&lt;=60, "46-60",
  TRUE, "60+")</f>
        <v>60+</v>
      </c>
    </row>
    <row r="4538" spans="1:42" x14ac:dyDescent="0.3">
      <c r="A4538">
        <v>4537</v>
      </c>
      <c r="B4538" t="s">
        <v>26</v>
      </c>
      <c r="C4538" t="s">
        <v>83</v>
      </c>
      <c r="D4538">
        <v>48</v>
      </c>
      <c r="E4538" t="s">
        <v>105</v>
      </c>
      <c r="F4538" t="s">
        <v>4644</v>
      </c>
      <c r="G4538" t="s">
        <v>5112</v>
      </c>
      <c r="H4538">
        <v>19458799390</v>
      </c>
      <c r="I4538" t="s">
        <v>5202</v>
      </c>
      <c r="J4538" t="s">
        <v>7291</v>
      </c>
      <c r="K4538">
        <v>6668.96</v>
      </c>
      <c r="L4538" s="12" t="s">
        <v>10762</v>
      </c>
      <c r="M4538" s="10" t="s">
        <v>11064</v>
      </c>
      <c r="N4538">
        <v>4537</v>
      </c>
      <c r="O4538">
        <v>45051</v>
      </c>
      <c r="P4538" t="s">
        <v>11404</v>
      </c>
      <c r="Q4538" s="16">
        <v>3057.62</v>
      </c>
      <c r="R4538">
        <v>9726.58</v>
      </c>
      <c r="S4538">
        <v>43</v>
      </c>
      <c r="T4538">
        <v>4537</v>
      </c>
      <c r="U4538">
        <v>20853.75</v>
      </c>
      <c r="V4538" t="s">
        <v>11412</v>
      </c>
      <c r="W4538">
        <v>3.87</v>
      </c>
      <c r="X4538">
        <v>24</v>
      </c>
      <c r="Y4538" t="s">
        <v>10997</v>
      </c>
      <c r="Z4538" t="s">
        <v>12011</v>
      </c>
      <c r="AA4538">
        <v>4537</v>
      </c>
      <c r="AB4538" t="s">
        <v>12016</v>
      </c>
      <c r="AC4538">
        <v>1851.86</v>
      </c>
      <c r="AD4538">
        <v>3707.64</v>
      </c>
      <c r="AE4538">
        <v>185.38</v>
      </c>
      <c r="AF4538" t="s">
        <v>11070</v>
      </c>
      <c r="AG4538" t="s">
        <v>11152</v>
      </c>
      <c r="AH4538">
        <v>9035</v>
      </c>
      <c r="AI4538">
        <v>4537</v>
      </c>
      <c r="AJ4538" t="s">
        <v>11215</v>
      </c>
      <c r="AK4538" t="s">
        <v>12027</v>
      </c>
      <c r="AL4538" t="s">
        <v>12032</v>
      </c>
      <c r="AM4538" t="s">
        <v>11153</v>
      </c>
      <c r="AN4538">
        <v>1</v>
      </c>
      <c r="AO4538" s="10" t="s">
        <v>12046</v>
      </c>
      <c r="AP4538" t="str" cm="1">
        <f t="array" ref="AP4538">_xlfn.IFS(
  Table1[[#This Row],[Age]]&lt;=25, "18-25",
  Table1[[#This Row],[Age]]&lt;=35, "26-35",
  Table1[[#This Row],[Age]]&lt;=45, "36-45",
  Table1[[#This Row],[Age]]&lt;=60, "46-60",
  TRUE, "60+")</f>
        <v>46-60</v>
      </c>
    </row>
    <row r="4539" spans="1:42" x14ac:dyDescent="0.3">
      <c r="A4539">
        <v>4538</v>
      </c>
      <c r="B4539" t="s">
        <v>21</v>
      </c>
      <c r="C4539" t="s">
        <v>75</v>
      </c>
      <c r="D4539">
        <v>61</v>
      </c>
      <c r="E4539" t="s">
        <v>104</v>
      </c>
      <c r="F4539" t="s">
        <v>4645</v>
      </c>
      <c r="G4539" t="s">
        <v>5143</v>
      </c>
      <c r="H4539">
        <v>19458799391</v>
      </c>
      <c r="I4539" t="s">
        <v>5176</v>
      </c>
      <c r="J4539" t="s">
        <v>7291</v>
      </c>
      <c r="K4539">
        <v>3691.67</v>
      </c>
      <c r="L4539" s="12" t="s">
        <v>9191</v>
      </c>
      <c r="M4539" s="10" t="s">
        <v>11216</v>
      </c>
      <c r="N4539">
        <v>4538</v>
      </c>
      <c r="O4539">
        <v>44951</v>
      </c>
      <c r="P4539" t="s">
        <v>11403</v>
      </c>
      <c r="Q4539" s="16">
        <v>3732.05</v>
      </c>
      <c r="R4539">
        <v>-40.380000000000003</v>
      </c>
      <c r="S4539">
        <v>25</v>
      </c>
      <c r="T4539">
        <v>4538</v>
      </c>
      <c r="U4539">
        <v>25574.43</v>
      </c>
      <c r="V4539" t="s">
        <v>11411</v>
      </c>
      <c r="W4539">
        <v>4.5</v>
      </c>
      <c r="X4539">
        <v>24</v>
      </c>
      <c r="Y4539" t="s">
        <v>8945</v>
      </c>
      <c r="Z4539" t="s">
        <v>12012</v>
      </c>
      <c r="AA4539">
        <v>4538</v>
      </c>
      <c r="AB4539" t="s">
        <v>12015</v>
      </c>
      <c r="AC4539">
        <v>7265.97</v>
      </c>
      <c r="AD4539">
        <v>4379.1099999999997</v>
      </c>
      <c r="AE4539">
        <v>218.96</v>
      </c>
      <c r="AF4539" t="s">
        <v>11362</v>
      </c>
      <c r="AG4539" t="s">
        <v>11109</v>
      </c>
      <c r="AH4539">
        <v>2934</v>
      </c>
      <c r="AI4539">
        <v>4538</v>
      </c>
      <c r="AJ4539" t="s">
        <v>11375</v>
      </c>
      <c r="AK4539" t="s">
        <v>12029</v>
      </c>
      <c r="AL4539" t="s">
        <v>12031</v>
      </c>
      <c r="AM4539" t="s">
        <v>11199</v>
      </c>
      <c r="AN4539">
        <v>1</v>
      </c>
      <c r="AO4539" s="10" t="s">
        <v>12039</v>
      </c>
      <c r="AP4539" t="str" cm="1">
        <f t="array" ref="AP4539">_xlfn.IFS(
  Table1[[#This Row],[Age]]&lt;=25, "18-25",
  Table1[[#This Row],[Age]]&lt;=35, "26-35",
  Table1[[#This Row],[Age]]&lt;=45, "36-45",
  Table1[[#This Row],[Age]]&lt;=60, "46-60",
  TRUE, "60+")</f>
        <v>60+</v>
      </c>
    </row>
    <row r="4540" spans="1:42" x14ac:dyDescent="0.3">
      <c r="A4540">
        <v>4539</v>
      </c>
      <c r="B4540" t="s">
        <v>19</v>
      </c>
      <c r="C4540" t="s">
        <v>58</v>
      </c>
      <c r="D4540">
        <v>32</v>
      </c>
      <c r="E4540" t="s">
        <v>104</v>
      </c>
      <c r="F4540" t="s">
        <v>4646</v>
      </c>
      <c r="G4540" t="s">
        <v>5138</v>
      </c>
      <c r="H4540">
        <v>19458799392</v>
      </c>
      <c r="I4540" t="s">
        <v>6384</v>
      </c>
      <c r="J4540" t="s">
        <v>7291</v>
      </c>
      <c r="K4540">
        <v>4584.84</v>
      </c>
      <c r="L4540" s="12" t="s">
        <v>10763</v>
      </c>
      <c r="M4540" s="10" t="s">
        <v>11042</v>
      </c>
      <c r="N4540">
        <v>4539</v>
      </c>
      <c r="O4540">
        <v>45237</v>
      </c>
      <c r="P4540" t="s">
        <v>11403</v>
      </c>
      <c r="Q4540" s="16">
        <v>3977.66</v>
      </c>
      <c r="R4540">
        <v>8562.5</v>
      </c>
      <c r="S4540">
        <v>81</v>
      </c>
      <c r="T4540">
        <v>4539</v>
      </c>
      <c r="U4540">
        <v>12456.68</v>
      </c>
      <c r="V4540" t="s">
        <v>11412</v>
      </c>
      <c r="W4540">
        <v>4.54</v>
      </c>
      <c r="X4540">
        <v>24</v>
      </c>
      <c r="Y4540" t="s">
        <v>11931</v>
      </c>
      <c r="Z4540" t="s">
        <v>12012</v>
      </c>
      <c r="AA4540">
        <v>4539</v>
      </c>
      <c r="AB4540" t="s">
        <v>12016</v>
      </c>
      <c r="AC4540">
        <v>5471.12</v>
      </c>
      <c r="AD4540">
        <v>1385.89</v>
      </c>
      <c r="AE4540">
        <v>69.290000000000006</v>
      </c>
      <c r="AF4540" t="s">
        <v>11213</v>
      </c>
      <c r="AG4540" t="s">
        <v>11277</v>
      </c>
      <c r="AH4540">
        <v>3874</v>
      </c>
      <c r="AI4540">
        <v>4539</v>
      </c>
      <c r="AJ4540" t="s">
        <v>11078</v>
      </c>
      <c r="AK4540" t="s">
        <v>12029</v>
      </c>
      <c r="AL4540" t="s">
        <v>12031</v>
      </c>
      <c r="AM4540" t="s">
        <v>11262</v>
      </c>
      <c r="AN4540">
        <v>1</v>
      </c>
      <c r="AO4540" s="10" t="s">
        <v>12040</v>
      </c>
      <c r="AP4540" t="str" cm="1">
        <f t="array" ref="AP4540">_xlfn.IFS(
  Table1[[#This Row],[Age]]&lt;=25, "18-25",
  Table1[[#This Row],[Age]]&lt;=35, "26-35",
  Table1[[#This Row],[Age]]&lt;=45, "36-45",
  Table1[[#This Row],[Age]]&lt;=60, "46-60",
  TRUE, "60+")</f>
        <v>26-35</v>
      </c>
    </row>
    <row r="4541" spans="1:42" x14ac:dyDescent="0.3">
      <c r="A4541">
        <v>4540</v>
      </c>
      <c r="B4541" t="s">
        <v>12</v>
      </c>
      <c r="C4541" t="s">
        <v>61</v>
      </c>
      <c r="D4541">
        <v>20</v>
      </c>
      <c r="E4541" t="s">
        <v>104</v>
      </c>
      <c r="F4541" t="s">
        <v>4647</v>
      </c>
      <c r="G4541" t="s">
        <v>5123</v>
      </c>
      <c r="H4541">
        <v>19458799393</v>
      </c>
      <c r="I4541" t="s">
        <v>6211</v>
      </c>
      <c r="J4541" t="s">
        <v>7292</v>
      </c>
      <c r="K4541">
        <v>4448.75</v>
      </c>
      <c r="L4541" s="12" t="s">
        <v>10764</v>
      </c>
      <c r="M4541" s="10" t="s">
        <v>11255</v>
      </c>
      <c r="N4541">
        <v>4540</v>
      </c>
      <c r="O4541">
        <v>45288</v>
      </c>
      <c r="P4541" t="s">
        <v>11404</v>
      </c>
      <c r="Q4541" s="16">
        <v>451.85</v>
      </c>
      <c r="R4541">
        <v>4900.6000000000004</v>
      </c>
      <c r="S4541">
        <v>55</v>
      </c>
      <c r="T4541">
        <v>4540</v>
      </c>
      <c r="U4541">
        <v>46179.72</v>
      </c>
      <c r="V4541" t="s">
        <v>11413</v>
      </c>
      <c r="W4541">
        <v>2.69</v>
      </c>
      <c r="X4541">
        <v>48</v>
      </c>
      <c r="Y4541" t="s">
        <v>11510</v>
      </c>
      <c r="Z4541" t="s">
        <v>12012</v>
      </c>
      <c r="AA4541">
        <v>4540</v>
      </c>
      <c r="AB4541" t="s">
        <v>12016</v>
      </c>
      <c r="AC4541">
        <v>6078.35</v>
      </c>
      <c r="AD4541">
        <v>1401.95</v>
      </c>
      <c r="AE4541">
        <v>70.099999999999994</v>
      </c>
      <c r="AF4541" t="s">
        <v>11256</v>
      </c>
      <c r="AG4541" t="s">
        <v>11360</v>
      </c>
      <c r="AH4541">
        <v>8243</v>
      </c>
      <c r="AI4541">
        <v>4540</v>
      </c>
      <c r="AJ4541" t="s">
        <v>11080</v>
      </c>
      <c r="AK4541" t="s">
        <v>12029</v>
      </c>
      <c r="AL4541" t="s">
        <v>12032</v>
      </c>
      <c r="AM4541" t="s">
        <v>11396</v>
      </c>
      <c r="AN4541">
        <v>1</v>
      </c>
      <c r="AO4541" s="10" t="s">
        <v>12036</v>
      </c>
      <c r="AP4541" t="str" cm="1">
        <f t="array" ref="AP4541">_xlfn.IFS(
  Table1[[#This Row],[Age]]&lt;=25, "18-25",
  Table1[[#This Row],[Age]]&lt;=35, "26-35",
  Table1[[#This Row],[Age]]&lt;=45, "36-45",
  Table1[[#This Row],[Age]]&lt;=60, "46-60",
  TRUE, "60+")</f>
        <v>18-25</v>
      </c>
    </row>
    <row r="4542" spans="1:42" x14ac:dyDescent="0.3">
      <c r="A4542">
        <v>4541</v>
      </c>
      <c r="B4542" t="s">
        <v>28</v>
      </c>
      <c r="C4542" t="s">
        <v>84</v>
      </c>
      <c r="D4542">
        <v>66</v>
      </c>
      <c r="E4542" t="s">
        <v>106</v>
      </c>
      <c r="F4542" t="s">
        <v>4648</v>
      </c>
      <c r="G4542" t="s">
        <v>5123</v>
      </c>
      <c r="H4542">
        <v>19458799394</v>
      </c>
      <c r="I4542" t="s">
        <v>7220</v>
      </c>
      <c r="J4542" t="s">
        <v>7291</v>
      </c>
      <c r="K4542">
        <v>3935.04</v>
      </c>
      <c r="L4542" s="12" t="s">
        <v>8773</v>
      </c>
      <c r="M4542" s="10" t="s">
        <v>11272</v>
      </c>
      <c r="N4542">
        <v>4541</v>
      </c>
      <c r="O4542">
        <v>44962</v>
      </c>
      <c r="P4542" t="s">
        <v>11404</v>
      </c>
      <c r="Q4542" s="16">
        <v>3203.3</v>
      </c>
      <c r="R4542">
        <v>7138.34</v>
      </c>
      <c r="S4542">
        <v>50</v>
      </c>
      <c r="T4542">
        <v>4541</v>
      </c>
      <c r="U4542">
        <v>5318.29</v>
      </c>
      <c r="V4542" t="s">
        <v>11411</v>
      </c>
      <c r="W4542">
        <v>6.43</v>
      </c>
      <c r="X4542">
        <v>60</v>
      </c>
      <c r="Y4542" t="s">
        <v>8112</v>
      </c>
      <c r="Z4542" t="s">
        <v>12010</v>
      </c>
      <c r="AA4542">
        <v>4541</v>
      </c>
      <c r="AB4542" t="s">
        <v>12017</v>
      </c>
      <c r="AC4542">
        <v>1669.07</v>
      </c>
      <c r="AD4542">
        <v>508.46</v>
      </c>
      <c r="AE4542">
        <v>25.42</v>
      </c>
      <c r="AF4542" t="s">
        <v>11162</v>
      </c>
      <c r="AG4542" t="s">
        <v>11329</v>
      </c>
      <c r="AH4542">
        <v>5444</v>
      </c>
      <c r="AI4542">
        <v>4541</v>
      </c>
      <c r="AJ4542" t="s">
        <v>11191</v>
      </c>
      <c r="AK4542" t="s">
        <v>12029</v>
      </c>
      <c r="AL4542" t="s">
        <v>12031</v>
      </c>
      <c r="AM4542" t="s">
        <v>11308</v>
      </c>
      <c r="AN4542">
        <v>1</v>
      </c>
      <c r="AO4542" s="10" t="s">
        <v>12045</v>
      </c>
      <c r="AP4542" t="str" cm="1">
        <f t="array" ref="AP4542">_xlfn.IFS(
  Table1[[#This Row],[Age]]&lt;=25, "18-25",
  Table1[[#This Row],[Age]]&lt;=35, "26-35",
  Table1[[#This Row],[Age]]&lt;=45, "36-45",
  Table1[[#This Row],[Age]]&lt;=60, "46-60",
  TRUE, "60+")</f>
        <v>60+</v>
      </c>
    </row>
    <row r="4543" spans="1:42" x14ac:dyDescent="0.3">
      <c r="A4543">
        <v>4542</v>
      </c>
      <c r="B4543" t="s">
        <v>46</v>
      </c>
      <c r="C4543" t="s">
        <v>68</v>
      </c>
      <c r="D4543">
        <v>63</v>
      </c>
      <c r="E4543" t="s">
        <v>105</v>
      </c>
      <c r="F4543" t="s">
        <v>4649</v>
      </c>
      <c r="G4543" t="s">
        <v>5141</v>
      </c>
      <c r="H4543">
        <v>19458799395</v>
      </c>
      <c r="I4543" t="s">
        <v>5751</v>
      </c>
      <c r="J4543" t="s">
        <v>7292</v>
      </c>
      <c r="K4543">
        <v>3448.63</v>
      </c>
      <c r="L4543" s="12" t="s">
        <v>10765</v>
      </c>
      <c r="M4543" s="10" t="s">
        <v>11297</v>
      </c>
      <c r="N4543">
        <v>4542</v>
      </c>
      <c r="O4543">
        <v>45034</v>
      </c>
      <c r="P4543" t="s">
        <v>11404</v>
      </c>
      <c r="Q4543" s="16">
        <v>1172.55</v>
      </c>
      <c r="R4543">
        <v>2276.08</v>
      </c>
      <c r="S4543">
        <v>38</v>
      </c>
      <c r="T4543">
        <v>4542</v>
      </c>
      <c r="U4543">
        <v>21996.799999999999</v>
      </c>
      <c r="V4543" t="s">
        <v>11413</v>
      </c>
      <c r="W4543">
        <v>5.08</v>
      </c>
      <c r="X4543">
        <v>12</v>
      </c>
      <c r="Y4543" t="s">
        <v>11990</v>
      </c>
      <c r="Z4543" t="s">
        <v>12012</v>
      </c>
      <c r="AA4543">
        <v>4542</v>
      </c>
      <c r="AB4543" t="s">
        <v>12016</v>
      </c>
      <c r="AC4543">
        <v>7293.85</v>
      </c>
      <c r="AD4543">
        <v>2094.35</v>
      </c>
      <c r="AE4543">
        <v>104.72</v>
      </c>
      <c r="AF4543" t="s">
        <v>11377</v>
      </c>
      <c r="AG4543" t="s">
        <v>11035</v>
      </c>
      <c r="AH4543">
        <v>7936</v>
      </c>
      <c r="AI4543">
        <v>4542</v>
      </c>
      <c r="AJ4543" t="s">
        <v>11179</v>
      </c>
      <c r="AK4543" t="s">
        <v>12029</v>
      </c>
      <c r="AL4543" t="s">
        <v>12031</v>
      </c>
      <c r="AM4543" t="s">
        <v>11120</v>
      </c>
      <c r="AN4543">
        <v>1</v>
      </c>
      <c r="AO4543" s="10" t="s">
        <v>12037</v>
      </c>
      <c r="AP4543" t="str" cm="1">
        <f t="array" ref="AP4543">_xlfn.IFS(
  Table1[[#This Row],[Age]]&lt;=25, "18-25",
  Table1[[#This Row],[Age]]&lt;=35, "26-35",
  Table1[[#This Row],[Age]]&lt;=45, "36-45",
  Table1[[#This Row],[Age]]&lt;=60, "46-60",
  TRUE, "60+")</f>
        <v>60+</v>
      </c>
    </row>
    <row r="4544" spans="1:42" x14ac:dyDescent="0.3">
      <c r="A4544">
        <v>4543</v>
      </c>
      <c r="B4544" t="s">
        <v>48</v>
      </c>
      <c r="C4544" t="s">
        <v>69</v>
      </c>
      <c r="D4544">
        <v>64</v>
      </c>
      <c r="E4544" t="s">
        <v>104</v>
      </c>
      <c r="F4544" t="s">
        <v>4650</v>
      </c>
      <c r="G4544" t="s">
        <v>5133</v>
      </c>
      <c r="H4544">
        <v>19458799396</v>
      </c>
      <c r="I4544" t="s">
        <v>5413</v>
      </c>
      <c r="J4544" t="s">
        <v>7292</v>
      </c>
      <c r="K4544">
        <v>1762.21</v>
      </c>
      <c r="L4544" s="12" t="s">
        <v>9388</v>
      </c>
      <c r="M4544" s="10" t="s">
        <v>11202</v>
      </c>
      <c r="N4544">
        <v>4543</v>
      </c>
      <c r="O4544">
        <v>45112</v>
      </c>
      <c r="P4544" t="s">
        <v>11404</v>
      </c>
      <c r="Q4544" s="16">
        <v>2262.67</v>
      </c>
      <c r="R4544">
        <v>4024.88</v>
      </c>
      <c r="S4544">
        <v>60</v>
      </c>
      <c r="T4544">
        <v>4543</v>
      </c>
      <c r="U4544">
        <v>10074.35</v>
      </c>
      <c r="V4544" t="s">
        <v>11413</v>
      </c>
      <c r="W4544">
        <v>6.11</v>
      </c>
      <c r="X4544">
        <v>60</v>
      </c>
      <c r="Y4544" t="s">
        <v>11942</v>
      </c>
      <c r="Z4544" t="s">
        <v>12010</v>
      </c>
      <c r="AA4544">
        <v>4543</v>
      </c>
      <c r="AB4544" t="s">
        <v>12017</v>
      </c>
      <c r="AC4544">
        <v>3644.43</v>
      </c>
      <c r="AD4544">
        <v>4457.09</v>
      </c>
      <c r="AE4544">
        <v>222.85</v>
      </c>
      <c r="AF4544" t="s">
        <v>11262</v>
      </c>
      <c r="AG4544" t="s">
        <v>11152</v>
      </c>
      <c r="AH4544">
        <v>226</v>
      </c>
      <c r="AI4544">
        <v>4543</v>
      </c>
      <c r="AJ4544" t="s">
        <v>11111</v>
      </c>
      <c r="AK4544" t="s">
        <v>12028</v>
      </c>
      <c r="AL4544" t="s">
        <v>12031</v>
      </c>
      <c r="AM4544" t="s">
        <v>11327</v>
      </c>
      <c r="AN4544">
        <v>1</v>
      </c>
      <c r="AO4544" s="10" t="s">
        <v>12038</v>
      </c>
      <c r="AP4544" t="str" cm="1">
        <f t="array" ref="AP4544">_xlfn.IFS(
  Table1[[#This Row],[Age]]&lt;=25, "18-25",
  Table1[[#This Row],[Age]]&lt;=35, "26-35",
  Table1[[#This Row],[Age]]&lt;=45, "36-45",
  Table1[[#This Row],[Age]]&lt;=60, "46-60",
  TRUE, "60+")</f>
        <v>60+</v>
      </c>
    </row>
    <row r="4545" spans="1:42" x14ac:dyDescent="0.3">
      <c r="A4545">
        <v>4544</v>
      </c>
      <c r="B4545" t="s">
        <v>49</v>
      </c>
      <c r="C4545" t="s">
        <v>99</v>
      </c>
      <c r="D4545">
        <v>64</v>
      </c>
      <c r="E4545" t="s">
        <v>105</v>
      </c>
      <c r="F4545" t="s">
        <v>4651</v>
      </c>
      <c r="G4545" t="s">
        <v>5113</v>
      </c>
      <c r="H4545">
        <v>19458799397</v>
      </c>
      <c r="I4545" t="s">
        <v>7192</v>
      </c>
      <c r="J4545" t="s">
        <v>7291</v>
      </c>
      <c r="K4545">
        <v>3724.97</v>
      </c>
      <c r="L4545" s="12" t="s">
        <v>8970</v>
      </c>
      <c r="M4545" s="10" t="s">
        <v>11376</v>
      </c>
      <c r="N4545">
        <v>4544</v>
      </c>
      <c r="O4545">
        <v>45029</v>
      </c>
      <c r="P4545" t="s">
        <v>11403</v>
      </c>
      <c r="Q4545" s="16">
        <v>2637.01</v>
      </c>
      <c r="R4545">
        <v>1087.96</v>
      </c>
      <c r="S4545">
        <v>85</v>
      </c>
      <c r="T4545">
        <v>4544</v>
      </c>
      <c r="U4545">
        <v>34424.800000000003</v>
      </c>
      <c r="V4545" t="s">
        <v>11411</v>
      </c>
      <c r="W4545">
        <v>6.53</v>
      </c>
      <c r="X4545">
        <v>60</v>
      </c>
      <c r="Y4545" t="s">
        <v>11951</v>
      </c>
      <c r="Z4545" t="s">
        <v>12011</v>
      </c>
      <c r="AA4545">
        <v>4544</v>
      </c>
      <c r="AB4545" t="s">
        <v>12017</v>
      </c>
      <c r="AC4545">
        <v>2440.12</v>
      </c>
      <c r="AD4545">
        <v>821.7</v>
      </c>
      <c r="AE4545">
        <v>41.09</v>
      </c>
      <c r="AF4545" t="s">
        <v>11132</v>
      </c>
      <c r="AG4545" t="s">
        <v>11099</v>
      </c>
      <c r="AH4545">
        <v>8978</v>
      </c>
      <c r="AI4545">
        <v>4544</v>
      </c>
      <c r="AJ4545" t="s">
        <v>11047</v>
      </c>
      <c r="AK4545" t="s">
        <v>12027</v>
      </c>
      <c r="AL4545" t="s">
        <v>12032</v>
      </c>
      <c r="AM4545" t="s">
        <v>11185</v>
      </c>
      <c r="AN4545">
        <v>1</v>
      </c>
      <c r="AO4545" s="10" t="s">
        <v>12037</v>
      </c>
      <c r="AP4545" t="str" cm="1">
        <f t="array" ref="AP4545">_xlfn.IFS(
  Table1[[#This Row],[Age]]&lt;=25, "18-25",
  Table1[[#This Row],[Age]]&lt;=35, "26-35",
  Table1[[#This Row],[Age]]&lt;=45, "36-45",
  Table1[[#This Row],[Age]]&lt;=60, "46-60",
  TRUE, "60+")</f>
        <v>60+</v>
      </c>
    </row>
    <row r="4546" spans="1:42" x14ac:dyDescent="0.3">
      <c r="A4546">
        <v>4545</v>
      </c>
      <c r="B4546" t="s">
        <v>9</v>
      </c>
      <c r="C4546" t="s">
        <v>73</v>
      </c>
      <c r="D4546">
        <v>32</v>
      </c>
      <c r="E4546" t="s">
        <v>105</v>
      </c>
      <c r="F4546" t="s">
        <v>4652</v>
      </c>
      <c r="G4546" t="s">
        <v>5129</v>
      </c>
      <c r="H4546">
        <v>19458799398</v>
      </c>
      <c r="I4546" t="s">
        <v>6135</v>
      </c>
      <c r="J4546" t="s">
        <v>7291</v>
      </c>
      <c r="K4546">
        <v>9695.3700000000008</v>
      </c>
      <c r="L4546" s="12" t="s">
        <v>10766</v>
      </c>
      <c r="M4546" s="10" t="s">
        <v>11203</v>
      </c>
      <c r="N4546">
        <v>4545</v>
      </c>
      <c r="O4546">
        <v>44945</v>
      </c>
      <c r="P4546" t="s">
        <v>11404</v>
      </c>
      <c r="Q4546" s="16">
        <v>146.44999999999999</v>
      </c>
      <c r="R4546">
        <v>9841.82</v>
      </c>
      <c r="S4546">
        <v>52</v>
      </c>
      <c r="T4546">
        <v>4545</v>
      </c>
      <c r="U4546">
        <v>35544.620000000003</v>
      </c>
      <c r="V4546" t="s">
        <v>11411</v>
      </c>
      <c r="W4546">
        <v>2.72</v>
      </c>
      <c r="X4546">
        <v>48</v>
      </c>
      <c r="Y4546" t="s">
        <v>11644</v>
      </c>
      <c r="Z4546" t="s">
        <v>12010</v>
      </c>
      <c r="AA4546">
        <v>4545</v>
      </c>
      <c r="AB4546" t="s">
        <v>12015</v>
      </c>
      <c r="AC4546">
        <v>4822.1099999999997</v>
      </c>
      <c r="AD4546">
        <v>3895.8</v>
      </c>
      <c r="AE4546">
        <v>194.79</v>
      </c>
      <c r="AF4546" t="s">
        <v>11341</v>
      </c>
      <c r="AG4546" t="s">
        <v>11392</v>
      </c>
      <c r="AH4546">
        <v>7236</v>
      </c>
      <c r="AI4546">
        <v>4545</v>
      </c>
      <c r="AJ4546" t="s">
        <v>11085</v>
      </c>
      <c r="AK4546" t="s">
        <v>12027</v>
      </c>
      <c r="AL4546" t="s">
        <v>12031</v>
      </c>
      <c r="AM4546" t="s">
        <v>11395</v>
      </c>
      <c r="AN4546">
        <v>1</v>
      </c>
      <c r="AO4546" s="10" t="s">
        <v>12039</v>
      </c>
      <c r="AP4546" t="str" cm="1">
        <f t="array" ref="AP4546">_xlfn.IFS(
  Table1[[#This Row],[Age]]&lt;=25, "18-25",
  Table1[[#This Row],[Age]]&lt;=35, "26-35",
  Table1[[#This Row],[Age]]&lt;=45, "36-45",
  Table1[[#This Row],[Age]]&lt;=60, "46-60",
  TRUE, "60+")</f>
        <v>26-35</v>
      </c>
    </row>
    <row r="4547" spans="1:42" x14ac:dyDescent="0.3">
      <c r="A4547">
        <v>4546</v>
      </c>
      <c r="B4547" t="s">
        <v>35</v>
      </c>
      <c r="C4547" t="s">
        <v>99</v>
      </c>
      <c r="D4547">
        <v>68</v>
      </c>
      <c r="E4547" t="s">
        <v>105</v>
      </c>
      <c r="F4547" t="s">
        <v>4653</v>
      </c>
      <c r="G4547" t="s">
        <v>5136</v>
      </c>
      <c r="H4547">
        <v>19458799399</v>
      </c>
      <c r="I4547" t="s">
        <v>5868</v>
      </c>
      <c r="J4547" t="s">
        <v>7292</v>
      </c>
      <c r="K4547">
        <v>8833.35</v>
      </c>
      <c r="L4547" s="12" t="s">
        <v>10497</v>
      </c>
      <c r="M4547" s="10" t="s">
        <v>11170</v>
      </c>
      <c r="N4547">
        <v>4546</v>
      </c>
      <c r="O4547">
        <v>45113</v>
      </c>
      <c r="P4547" t="s">
        <v>11402</v>
      </c>
      <c r="Q4547" s="16">
        <v>1504.7</v>
      </c>
      <c r="R4547">
        <v>10338.049999999999</v>
      </c>
      <c r="S4547">
        <v>84</v>
      </c>
      <c r="T4547">
        <v>4546</v>
      </c>
      <c r="U4547">
        <v>43753.19</v>
      </c>
      <c r="V4547" t="s">
        <v>11413</v>
      </c>
      <c r="W4547">
        <v>9.2799999999999994</v>
      </c>
      <c r="X4547">
        <v>24</v>
      </c>
      <c r="Y4547" t="s">
        <v>8024</v>
      </c>
      <c r="Z4547" t="s">
        <v>12012</v>
      </c>
      <c r="AA4547">
        <v>4546</v>
      </c>
      <c r="AB4547" t="s">
        <v>12016</v>
      </c>
      <c r="AC4547">
        <v>8691.07</v>
      </c>
      <c r="AD4547">
        <v>1094.48</v>
      </c>
      <c r="AE4547">
        <v>54.72</v>
      </c>
      <c r="AF4547" t="s">
        <v>11266</v>
      </c>
      <c r="AG4547" t="s">
        <v>11207</v>
      </c>
      <c r="AH4547">
        <v>6439</v>
      </c>
      <c r="AI4547">
        <v>4546</v>
      </c>
      <c r="AJ4547" t="s">
        <v>11250</v>
      </c>
      <c r="AK4547" t="s">
        <v>12027</v>
      </c>
      <c r="AL4547" t="s">
        <v>12031</v>
      </c>
      <c r="AM4547" t="s">
        <v>11276</v>
      </c>
      <c r="AN4547">
        <v>1</v>
      </c>
      <c r="AO4547" s="10" t="s">
        <v>12038</v>
      </c>
      <c r="AP4547" t="str" cm="1">
        <f t="array" ref="AP4547">_xlfn.IFS(
  Table1[[#This Row],[Age]]&lt;=25, "18-25",
  Table1[[#This Row],[Age]]&lt;=35, "26-35",
  Table1[[#This Row],[Age]]&lt;=45, "36-45",
  Table1[[#This Row],[Age]]&lt;=60, "46-60",
  TRUE, "60+")</f>
        <v>60+</v>
      </c>
    </row>
    <row r="4548" spans="1:42" x14ac:dyDescent="0.3">
      <c r="A4548">
        <v>4547</v>
      </c>
      <c r="B4548" t="s">
        <v>18</v>
      </c>
      <c r="C4548" t="s">
        <v>75</v>
      </c>
      <c r="D4548">
        <v>60</v>
      </c>
      <c r="E4548" t="s">
        <v>105</v>
      </c>
      <c r="F4548" t="s">
        <v>4654</v>
      </c>
      <c r="G4548" t="s">
        <v>5119</v>
      </c>
      <c r="H4548">
        <v>19458799400</v>
      </c>
      <c r="I4548" t="s">
        <v>5564</v>
      </c>
      <c r="J4548" t="s">
        <v>7291</v>
      </c>
      <c r="K4548">
        <v>6211.53</v>
      </c>
      <c r="L4548" s="12" t="s">
        <v>10767</v>
      </c>
      <c r="M4548" s="10" t="s">
        <v>11197</v>
      </c>
      <c r="N4548">
        <v>4547</v>
      </c>
      <c r="O4548">
        <v>45160</v>
      </c>
      <c r="P4548" t="s">
        <v>11403</v>
      </c>
      <c r="Q4548" s="16">
        <v>3989.24</v>
      </c>
      <c r="R4548">
        <v>2222.29</v>
      </c>
      <c r="S4548">
        <v>74</v>
      </c>
      <c r="T4548">
        <v>4547</v>
      </c>
      <c r="U4548">
        <v>21039.56</v>
      </c>
      <c r="V4548" t="s">
        <v>11411</v>
      </c>
      <c r="W4548">
        <v>8.4700000000000006</v>
      </c>
      <c r="X4548">
        <v>60</v>
      </c>
      <c r="Y4548" t="s">
        <v>11604</v>
      </c>
      <c r="Z4548" t="s">
        <v>12011</v>
      </c>
      <c r="AA4548">
        <v>4547</v>
      </c>
      <c r="AB4548" t="s">
        <v>12016</v>
      </c>
      <c r="AC4548">
        <v>4343.78</v>
      </c>
      <c r="AD4548">
        <v>1013.07</v>
      </c>
      <c r="AE4548">
        <v>50.65</v>
      </c>
      <c r="AF4548" t="s">
        <v>11328</v>
      </c>
      <c r="AG4548" t="s">
        <v>11165</v>
      </c>
      <c r="AH4548">
        <v>8429</v>
      </c>
      <c r="AI4548">
        <v>4547</v>
      </c>
      <c r="AJ4548" t="s">
        <v>11357</v>
      </c>
      <c r="AK4548" t="s">
        <v>12029</v>
      </c>
      <c r="AL4548" t="s">
        <v>12032</v>
      </c>
      <c r="AM4548" t="s">
        <v>11341</v>
      </c>
      <c r="AN4548">
        <v>1</v>
      </c>
      <c r="AO4548" s="10" t="s">
        <v>12041</v>
      </c>
      <c r="AP4548" t="str" cm="1">
        <f t="array" ref="AP4548">_xlfn.IFS(
  Table1[[#This Row],[Age]]&lt;=25, "18-25",
  Table1[[#This Row],[Age]]&lt;=35, "26-35",
  Table1[[#This Row],[Age]]&lt;=45, "36-45",
  Table1[[#This Row],[Age]]&lt;=60, "46-60",
  TRUE, "60+")</f>
        <v>46-60</v>
      </c>
    </row>
    <row r="4549" spans="1:42" x14ac:dyDescent="0.3">
      <c r="A4549">
        <v>4548</v>
      </c>
      <c r="B4549" t="s">
        <v>29</v>
      </c>
      <c r="C4549" t="s">
        <v>60</v>
      </c>
      <c r="D4549">
        <v>35</v>
      </c>
      <c r="E4549" t="s">
        <v>105</v>
      </c>
      <c r="F4549" t="s">
        <v>4655</v>
      </c>
      <c r="G4549" t="s">
        <v>5137</v>
      </c>
      <c r="H4549">
        <v>19458799401</v>
      </c>
      <c r="I4549" t="s">
        <v>5835</v>
      </c>
      <c r="J4549" t="s">
        <v>7292</v>
      </c>
      <c r="K4549">
        <v>2008.78</v>
      </c>
      <c r="L4549" s="12" t="s">
        <v>10768</v>
      </c>
      <c r="M4549" s="10" t="s">
        <v>11318</v>
      </c>
      <c r="N4549">
        <v>4548</v>
      </c>
      <c r="O4549">
        <v>45020</v>
      </c>
      <c r="P4549" t="s">
        <v>11402</v>
      </c>
      <c r="Q4549" s="16">
        <v>4213.32</v>
      </c>
      <c r="R4549">
        <v>6222.1</v>
      </c>
      <c r="S4549">
        <v>70</v>
      </c>
      <c r="T4549">
        <v>4548</v>
      </c>
      <c r="U4549">
        <v>38980.410000000003</v>
      </c>
      <c r="V4549" t="s">
        <v>11411</v>
      </c>
      <c r="W4549">
        <v>8.4600000000000009</v>
      </c>
      <c r="X4549">
        <v>36</v>
      </c>
      <c r="Y4549" t="s">
        <v>9345</v>
      </c>
      <c r="Z4549" t="s">
        <v>12010</v>
      </c>
      <c r="AA4549">
        <v>4548</v>
      </c>
      <c r="AB4549" t="s">
        <v>12015</v>
      </c>
      <c r="AC4549">
        <v>1981.26</v>
      </c>
      <c r="AD4549">
        <v>74.72</v>
      </c>
      <c r="AE4549">
        <v>3.74</v>
      </c>
      <c r="AF4549" t="s">
        <v>11143</v>
      </c>
      <c r="AG4549" t="s">
        <v>11186</v>
      </c>
      <c r="AH4549">
        <v>2277</v>
      </c>
      <c r="AI4549">
        <v>4548</v>
      </c>
      <c r="AJ4549" t="s">
        <v>11391</v>
      </c>
      <c r="AK4549" t="s">
        <v>12028</v>
      </c>
      <c r="AL4549" t="s">
        <v>12031</v>
      </c>
      <c r="AM4549" t="s">
        <v>11339</v>
      </c>
      <c r="AN4549">
        <v>1</v>
      </c>
      <c r="AO4549" s="10" t="s">
        <v>12037</v>
      </c>
      <c r="AP4549" t="str" cm="1">
        <f t="array" ref="AP4549">_xlfn.IFS(
  Table1[[#This Row],[Age]]&lt;=25, "18-25",
  Table1[[#This Row],[Age]]&lt;=35, "26-35",
  Table1[[#This Row],[Age]]&lt;=45, "36-45",
  Table1[[#This Row],[Age]]&lt;=60, "46-60",
  TRUE, "60+")</f>
        <v>26-35</v>
      </c>
    </row>
    <row r="4550" spans="1:42" x14ac:dyDescent="0.3">
      <c r="A4550">
        <v>4549</v>
      </c>
      <c r="B4550" t="s">
        <v>22</v>
      </c>
      <c r="C4550" t="s">
        <v>94</v>
      </c>
      <c r="D4550">
        <v>38</v>
      </c>
      <c r="E4550" t="s">
        <v>104</v>
      </c>
      <c r="F4550" t="s">
        <v>4656</v>
      </c>
      <c r="G4550" t="s">
        <v>5147</v>
      </c>
      <c r="H4550">
        <v>19458799402</v>
      </c>
      <c r="I4550" t="s">
        <v>7221</v>
      </c>
      <c r="J4550" t="s">
        <v>7291</v>
      </c>
      <c r="K4550">
        <v>8798.7800000000007</v>
      </c>
      <c r="L4550" s="12" t="s">
        <v>9748</v>
      </c>
      <c r="M4550" s="10" t="s">
        <v>11052</v>
      </c>
      <c r="N4550">
        <v>4549</v>
      </c>
      <c r="O4550">
        <v>45157</v>
      </c>
      <c r="P4550" t="s">
        <v>11404</v>
      </c>
      <c r="Q4550" s="16">
        <v>1656.75</v>
      </c>
      <c r="R4550">
        <v>10455.530000000001</v>
      </c>
      <c r="S4550">
        <v>76</v>
      </c>
      <c r="T4550">
        <v>4549</v>
      </c>
      <c r="U4550">
        <v>27929.45</v>
      </c>
      <c r="V4550" t="s">
        <v>11412</v>
      </c>
      <c r="W4550">
        <v>5.78</v>
      </c>
      <c r="X4550">
        <v>36</v>
      </c>
      <c r="Y4550" t="s">
        <v>11537</v>
      </c>
      <c r="Z4550" t="s">
        <v>12012</v>
      </c>
      <c r="AA4550">
        <v>4549</v>
      </c>
      <c r="AB4550" t="s">
        <v>12016</v>
      </c>
      <c r="AC4550">
        <v>9479.61</v>
      </c>
      <c r="AD4550">
        <v>3348.65</v>
      </c>
      <c r="AE4550">
        <v>167.43</v>
      </c>
      <c r="AF4550" t="s">
        <v>11310</v>
      </c>
      <c r="AG4550" t="s">
        <v>11347</v>
      </c>
      <c r="AH4550">
        <v>7406</v>
      </c>
      <c r="AI4550">
        <v>4549</v>
      </c>
      <c r="AJ4550" t="s">
        <v>11081</v>
      </c>
      <c r="AK4550" t="s">
        <v>12027</v>
      </c>
      <c r="AL4550" t="s">
        <v>12031</v>
      </c>
      <c r="AM4550" t="s">
        <v>11363</v>
      </c>
      <c r="AN4550">
        <v>1</v>
      </c>
      <c r="AO4550" s="10" t="s">
        <v>12041</v>
      </c>
      <c r="AP4550" t="str" cm="1">
        <f t="array" ref="AP4550">_xlfn.IFS(
  Table1[[#This Row],[Age]]&lt;=25, "18-25",
  Table1[[#This Row],[Age]]&lt;=35, "26-35",
  Table1[[#This Row],[Age]]&lt;=45, "36-45",
  Table1[[#This Row],[Age]]&lt;=60, "46-60",
  TRUE, "60+")</f>
        <v>36-45</v>
      </c>
    </row>
    <row r="4551" spans="1:42" x14ac:dyDescent="0.3">
      <c r="A4551">
        <v>4550</v>
      </c>
      <c r="B4551" t="s">
        <v>44</v>
      </c>
      <c r="C4551" t="s">
        <v>81</v>
      </c>
      <c r="D4551">
        <v>27</v>
      </c>
      <c r="E4551" t="s">
        <v>106</v>
      </c>
      <c r="F4551" t="s">
        <v>4657</v>
      </c>
      <c r="G4551" t="s">
        <v>5145</v>
      </c>
      <c r="H4551">
        <v>19458799403</v>
      </c>
      <c r="I4551" t="s">
        <v>7222</v>
      </c>
      <c r="J4551" t="s">
        <v>7292</v>
      </c>
      <c r="K4551">
        <v>3187.47</v>
      </c>
      <c r="L4551" s="12" t="s">
        <v>9850</v>
      </c>
      <c r="M4551" s="10" t="s">
        <v>11393</v>
      </c>
      <c r="N4551">
        <v>4550</v>
      </c>
      <c r="O4551">
        <v>45281</v>
      </c>
      <c r="P4551" t="s">
        <v>11402</v>
      </c>
      <c r="Q4551" s="16">
        <v>2214.5700000000002</v>
      </c>
      <c r="R4551">
        <v>5402.04</v>
      </c>
      <c r="S4551">
        <v>81</v>
      </c>
      <c r="T4551">
        <v>4550</v>
      </c>
      <c r="U4551">
        <v>40801.269999999997</v>
      </c>
      <c r="V4551" t="s">
        <v>11412</v>
      </c>
      <c r="W4551">
        <v>8.3800000000000008</v>
      </c>
      <c r="X4551">
        <v>24</v>
      </c>
      <c r="Y4551" t="s">
        <v>11917</v>
      </c>
      <c r="Z4551" t="s">
        <v>12010</v>
      </c>
      <c r="AA4551">
        <v>4550</v>
      </c>
      <c r="AB4551" t="s">
        <v>12015</v>
      </c>
      <c r="AC4551">
        <v>6752.87</v>
      </c>
      <c r="AD4551">
        <v>1934.39</v>
      </c>
      <c r="AE4551">
        <v>96.72</v>
      </c>
      <c r="AF4551" t="s">
        <v>11373</v>
      </c>
      <c r="AG4551" t="s">
        <v>11222</v>
      </c>
      <c r="AH4551">
        <v>9741</v>
      </c>
      <c r="AI4551">
        <v>4550</v>
      </c>
      <c r="AJ4551" t="s">
        <v>11229</v>
      </c>
      <c r="AK4551" t="s">
        <v>12029</v>
      </c>
      <c r="AL4551" t="s">
        <v>12032</v>
      </c>
      <c r="AM4551" t="s">
        <v>11143</v>
      </c>
      <c r="AN4551">
        <v>1</v>
      </c>
      <c r="AO4551" s="10" t="s">
        <v>12036</v>
      </c>
      <c r="AP4551" t="str" cm="1">
        <f t="array" ref="AP4551">_xlfn.IFS(
  Table1[[#This Row],[Age]]&lt;=25, "18-25",
  Table1[[#This Row],[Age]]&lt;=35, "26-35",
  Table1[[#This Row],[Age]]&lt;=45, "36-45",
  Table1[[#This Row],[Age]]&lt;=60, "46-60",
  TRUE, "60+")</f>
        <v>26-35</v>
      </c>
    </row>
    <row r="4552" spans="1:42" x14ac:dyDescent="0.3">
      <c r="A4552">
        <v>4551</v>
      </c>
      <c r="B4552" t="s">
        <v>24</v>
      </c>
      <c r="C4552" t="s">
        <v>76</v>
      </c>
      <c r="D4552">
        <v>38</v>
      </c>
      <c r="E4552" t="s">
        <v>106</v>
      </c>
      <c r="F4552" t="s">
        <v>4658</v>
      </c>
      <c r="G4552" t="s">
        <v>5117</v>
      </c>
      <c r="H4552">
        <v>19458799404</v>
      </c>
      <c r="I4552" t="s">
        <v>6408</v>
      </c>
      <c r="J4552" t="s">
        <v>7292</v>
      </c>
      <c r="K4552">
        <v>5502.58</v>
      </c>
      <c r="L4552" s="12" t="s">
        <v>10769</v>
      </c>
      <c r="M4552" s="10" t="s">
        <v>11322</v>
      </c>
      <c r="N4552">
        <v>4551</v>
      </c>
      <c r="O4552">
        <v>45054</v>
      </c>
      <c r="P4552" t="s">
        <v>11403</v>
      </c>
      <c r="Q4552" s="16">
        <v>4157.66</v>
      </c>
      <c r="R4552">
        <v>9660.24</v>
      </c>
      <c r="S4552">
        <v>45</v>
      </c>
      <c r="T4552">
        <v>4551</v>
      </c>
      <c r="U4552">
        <v>5183.57</v>
      </c>
      <c r="V4552" t="s">
        <v>11411</v>
      </c>
      <c r="W4552">
        <v>6.65</v>
      </c>
      <c r="X4552">
        <v>24</v>
      </c>
      <c r="Y4552" t="s">
        <v>11924</v>
      </c>
      <c r="Z4552" t="s">
        <v>12010</v>
      </c>
      <c r="AA4552">
        <v>4551</v>
      </c>
      <c r="AB4552" t="s">
        <v>12016</v>
      </c>
      <c r="AC4552">
        <v>3714.26</v>
      </c>
      <c r="AD4552">
        <v>4868.75</v>
      </c>
      <c r="AE4552">
        <v>243.44</v>
      </c>
      <c r="AF4552" t="s">
        <v>11194</v>
      </c>
      <c r="AG4552" t="s">
        <v>11241</v>
      </c>
      <c r="AH4552">
        <v>3599</v>
      </c>
      <c r="AI4552">
        <v>4551</v>
      </c>
      <c r="AJ4552" t="s">
        <v>11173</v>
      </c>
      <c r="AK4552" t="s">
        <v>12029</v>
      </c>
      <c r="AL4552" t="s">
        <v>12031</v>
      </c>
      <c r="AM4552" t="s">
        <v>11093</v>
      </c>
      <c r="AN4552">
        <v>1</v>
      </c>
      <c r="AO4552" s="10" t="s">
        <v>12046</v>
      </c>
      <c r="AP4552" t="str" cm="1">
        <f t="array" ref="AP4552">_xlfn.IFS(
  Table1[[#This Row],[Age]]&lt;=25, "18-25",
  Table1[[#This Row],[Age]]&lt;=35, "26-35",
  Table1[[#This Row],[Age]]&lt;=45, "36-45",
  Table1[[#This Row],[Age]]&lt;=60, "46-60",
  TRUE, "60+")</f>
        <v>36-45</v>
      </c>
    </row>
    <row r="4553" spans="1:42" x14ac:dyDescent="0.3">
      <c r="A4553">
        <v>4552</v>
      </c>
      <c r="B4553" t="s">
        <v>34</v>
      </c>
      <c r="C4553" t="s">
        <v>68</v>
      </c>
      <c r="D4553">
        <v>43</v>
      </c>
      <c r="E4553" t="s">
        <v>106</v>
      </c>
      <c r="F4553" t="s">
        <v>4659</v>
      </c>
      <c r="G4553" t="s">
        <v>5118</v>
      </c>
      <c r="H4553">
        <v>19458799405</v>
      </c>
      <c r="I4553" t="s">
        <v>6587</v>
      </c>
      <c r="J4553" t="s">
        <v>7291</v>
      </c>
      <c r="K4553">
        <v>9126.77</v>
      </c>
      <c r="L4553" s="12" t="s">
        <v>10770</v>
      </c>
      <c r="M4553" s="10" t="s">
        <v>11069</v>
      </c>
      <c r="N4553">
        <v>4552</v>
      </c>
      <c r="O4553">
        <v>45241</v>
      </c>
      <c r="P4553" t="s">
        <v>11403</v>
      </c>
      <c r="Q4553" s="16">
        <v>1011.93</v>
      </c>
      <c r="R4553">
        <v>8114.84</v>
      </c>
      <c r="S4553">
        <v>97</v>
      </c>
      <c r="T4553">
        <v>4552</v>
      </c>
      <c r="U4553">
        <v>23708.94</v>
      </c>
      <c r="V4553" t="s">
        <v>11413</v>
      </c>
      <c r="W4553">
        <v>5.05</v>
      </c>
      <c r="X4553">
        <v>60</v>
      </c>
      <c r="Y4553" t="s">
        <v>10688</v>
      </c>
      <c r="Z4553" t="s">
        <v>12011</v>
      </c>
      <c r="AA4553">
        <v>4552</v>
      </c>
      <c r="AB4553" t="s">
        <v>12016</v>
      </c>
      <c r="AC4553">
        <v>6246.48</v>
      </c>
      <c r="AD4553">
        <v>258.32</v>
      </c>
      <c r="AE4553">
        <v>12.92</v>
      </c>
      <c r="AF4553" t="s">
        <v>11244</v>
      </c>
      <c r="AG4553" t="s">
        <v>11244</v>
      </c>
      <c r="AH4553">
        <v>8457</v>
      </c>
      <c r="AI4553">
        <v>4552</v>
      </c>
      <c r="AJ4553" t="s">
        <v>11331</v>
      </c>
      <c r="AK4553" t="s">
        <v>12028</v>
      </c>
      <c r="AL4553" t="s">
        <v>12031</v>
      </c>
      <c r="AM4553" t="s">
        <v>11389</v>
      </c>
      <c r="AN4553">
        <v>-1</v>
      </c>
      <c r="AO4553" s="10" t="s">
        <v>12040</v>
      </c>
      <c r="AP4553" t="str" cm="1">
        <f t="array" ref="AP4553">_xlfn.IFS(
  Table1[[#This Row],[Age]]&lt;=25, "18-25",
  Table1[[#This Row],[Age]]&lt;=35, "26-35",
  Table1[[#This Row],[Age]]&lt;=45, "36-45",
  Table1[[#This Row],[Age]]&lt;=60, "46-60",
  TRUE, "60+")</f>
        <v>36-45</v>
      </c>
    </row>
    <row r="4554" spans="1:42" x14ac:dyDescent="0.3">
      <c r="A4554">
        <v>4553</v>
      </c>
      <c r="B4554" t="s">
        <v>44</v>
      </c>
      <c r="C4554" t="s">
        <v>74</v>
      </c>
      <c r="D4554">
        <v>58</v>
      </c>
      <c r="E4554" t="s">
        <v>106</v>
      </c>
      <c r="F4554" t="s">
        <v>4660</v>
      </c>
      <c r="G4554" t="s">
        <v>5112</v>
      </c>
      <c r="H4554">
        <v>19458799406</v>
      </c>
      <c r="I4554" t="s">
        <v>5802</v>
      </c>
      <c r="J4554" t="s">
        <v>7292</v>
      </c>
      <c r="K4554">
        <v>3413.43</v>
      </c>
      <c r="L4554" s="12" t="s">
        <v>8916</v>
      </c>
      <c r="M4554" s="10" t="s">
        <v>11324</v>
      </c>
      <c r="N4554">
        <v>4553</v>
      </c>
      <c r="O4554">
        <v>45230</v>
      </c>
      <c r="P4554" t="s">
        <v>11403</v>
      </c>
      <c r="Q4554" s="16">
        <v>3657.57</v>
      </c>
      <c r="R4554">
        <v>-244.14</v>
      </c>
      <c r="S4554">
        <v>19</v>
      </c>
      <c r="T4554">
        <v>4553</v>
      </c>
      <c r="U4554">
        <v>8377.4699999999993</v>
      </c>
      <c r="V4554" t="s">
        <v>11411</v>
      </c>
      <c r="W4554">
        <v>7.77</v>
      </c>
      <c r="X4554">
        <v>36</v>
      </c>
      <c r="Y4554" t="s">
        <v>11662</v>
      </c>
      <c r="Z4554" t="s">
        <v>12012</v>
      </c>
      <c r="AA4554">
        <v>4553</v>
      </c>
      <c r="AB4554" t="s">
        <v>12017</v>
      </c>
      <c r="AC4554">
        <v>1812.88</v>
      </c>
      <c r="AD4554">
        <v>329.69</v>
      </c>
      <c r="AE4554">
        <v>16.48</v>
      </c>
      <c r="AF4554" t="s">
        <v>11323</v>
      </c>
      <c r="AG4554" t="s">
        <v>11256</v>
      </c>
      <c r="AH4554">
        <v>6000</v>
      </c>
      <c r="AI4554">
        <v>4553</v>
      </c>
      <c r="AJ4554" t="s">
        <v>11256</v>
      </c>
      <c r="AK4554" t="s">
        <v>12028</v>
      </c>
      <c r="AL4554" t="s">
        <v>12032</v>
      </c>
      <c r="AM4554" t="s">
        <v>11080</v>
      </c>
      <c r="AN4554">
        <v>1</v>
      </c>
      <c r="AO4554" s="10" t="s">
        <v>12044</v>
      </c>
      <c r="AP4554" t="str" cm="1">
        <f t="array" ref="AP4554">_xlfn.IFS(
  Table1[[#This Row],[Age]]&lt;=25, "18-25",
  Table1[[#This Row],[Age]]&lt;=35, "26-35",
  Table1[[#This Row],[Age]]&lt;=45, "36-45",
  Table1[[#This Row],[Age]]&lt;=60, "46-60",
  TRUE, "60+")</f>
        <v>46-60</v>
      </c>
    </row>
    <row r="4555" spans="1:42" x14ac:dyDescent="0.3">
      <c r="A4555">
        <v>4554</v>
      </c>
      <c r="B4555" t="s">
        <v>28</v>
      </c>
      <c r="C4555" t="s">
        <v>75</v>
      </c>
      <c r="D4555">
        <v>20</v>
      </c>
      <c r="E4555" t="s">
        <v>105</v>
      </c>
      <c r="F4555" t="s">
        <v>4661</v>
      </c>
      <c r="G4555" t="s">
        <v>5145</v>
      </c>
      <c r="H4555">
        <v>19458799407</v>
      </c>
      <c r="I4555" t="s">
        <v>7223</v>
      </c>
      <c r="J4555" t="s">
        <v>7291</v>
      </c>
      <c r="K4555">
        <v>9142.09</v>
      </c>
      <c r="L4555" s="12" t="s">
        <v>10771</v>
      </c>
      <c r="M4555" s="10" t="s">
        <v>11300</v>
      </c>
      <c r="N4555">
        <v>4554</v>
      </c>
      <c r="O4555">
        <v>45185</v>
      </c>
      <c r="P4555" t="s">
        <v>11403</v>
      </c>
      <c r="Q4555" s="16">
        <v>2042.53</v>
      </c>
      <c r="R4555">
        <v>7099.56</v>
      </c>
      <c r="S4555">
        <v>5</v>
      </c>
      <c r="T4555">
        <v>4554</v>
      </c>
      <c r="U4555">
        <v>39727.42</v>
      </c>
      <c r="V4555" t="s">
        <v>11412</v>
      </c>
      <c r="W4555">
        <v>6.4</v>
      </c>
      <c r="X4555">
        <v>12</v>
      </c>
      <c r="Y4555" t="s">
        <v>8733</v>
      </c>
      <c r="Z4555" t="s">
        <v>12010</v>
      </c>
      <c r="AA4555">
        <v>4554</v>
      </c>
      <c r="AB4555" t="s">
        <v>12015</v>
      </c>
      <c r="AC4555">
        <v>6078.43</v>
      </c>
      <c r="AD4555">
        <v>1422.27</v>
      </c>
      <c r="AE4555">
        <v>71.11</v>
      </c>
      <c r="AF4555" t="s">
        <v>11272</v>
      </c>
      <c r="AG4555" t="s">
        <v>11105</v>
      </c>
      <c r="AH4555">
        <v>8655</v>
      </c>
      <c r="AI4555">
        <v>4554</v>
      </c>
      <c r="AJ4555" t="s">
        <v>11045</v>
      </c>
      <c r="AK4555" t="s">
        <v>12027</v>
      </c>
      <c r="AL4555" t="s">
        <v>12031</v>
      </c>
      <c r="AM4555" t="s">
        <v>11183</v>
      </c>
      <c r="AN4555">
        <v>1</v>
      </c>
      <c r="AO4555" s="10" t="s">
        <v>12042</v>
      </c>
      <c r="AP4555" t="str" cm="1">
        <f t="array" ref="AP4555">_xlfn.IFS(
  Table1[[#This Row],[Age]]&lt;=25, "18-25",
  Table1[[#This Row],[Age]]&lt;=35, "26-35",
  Table1[[#This Row],[Age]]&lt;=45, "36-45",
  Table1[[#This Row],[Age]]&lt;=60, "46-60",
  TRUE, "60+")</f>
        <v>18-25</v>
      </c>
    </row>
    <row r="4556" spans="1:42" x14ac:dyDescent="0.3">
      <c r="A4556">
        <v>4555</v>
      </c>
      <c r="B4556" t="s">
        <v>12</v>
      </c>
      <c r="C4556" t="s">
        <v>76</v>
      </c>
      <c r="D4556">
        <v>18</v>
      </c>
      <c r="E4556" t="s">
        <v>104</v>
      </c>
      <c r="F4556" t="s">
        <v>4662</v>
      </c>
      <c r="G4556" t="s">
        <v>5112</v>
      </c>
      <c r="H4556">
        <v>19458799408</v>
      </c>
      <c r="I4556" t="s">
        <v>6567</v>
      </c>
      <c r="J4556" t="s">
        <v>7292</v>
      </c>
      <c r="K4556">
        <v>2427.77</v>
      </c>
      <c r="L4556" s="12" t="s">
        <v>10772</v>
      </c>
      <c r="M4556" s="10" t="s">
        <v>11202</v>
      </c>
      <c r="N4556">
        <v>4555</v>
      </c>
      <c r="O4556">
        <v>45274</v>
      </c>
      <c r="P4556" t="s">
        <v>11402</v>
      </c>
      <c r="Q4556" s="16">
        <v>4935.6499999999996</v>
      </c>
      <c r="R4556">
        <v>7363.42</v>
      </c>
      <c r="S4556">
        <v>42</v>
      </c>
      <c r="T4556">
        <v>4555</v>
      </c>
      <c r="U4556">
        <v>8480.9</v>
      </c>
      <c r="V4556" t="s">
        <v>11411</v>
      </c>
      <c r="W4556">
        <v>1.02</v>
      </c>
      <c r="X4556">
        <v>12</v>
      </c>
      <c r="Y4556" t="s">
        <v>8338</v>
      </c>
      <c r="Z4556" t="s">
        <v>12011</v>
      </c>
      <c r="AA4556">
        <v>4555</v>
      </c>
      <c r="AB4556" t="s">
        <v>12016</v>
      </c>
      <c r="AC4556">
        <v>8373.9500000000007</v>
      </c>
      <c r="AD4556">
        <v>2688.87</v>
      </c>
      <c r="AE4556">
        <v>134.44</v>
      </c>
      <c r="AF4556" t="s">
        <v>11214</v>
      </c>
      <c r="AG4556" t="s">
        <v>11384</v>
      </c>
      <c r="AH4556">
        <v>6504</v>
      </c>
      <c r="AI4556">
        <v>4555</v>
      </c>
      <c r="AJ4556" t="s">
        <v>11396</v>
      </c>
      <c r="AK4556" t="s">
        <v>12027</v>
      </c>
      <c r="AL4556" t="s">
        <v>12031</v>
      </c>
      <c r="AM4556" t="s">
        <v>11130</v>
      </c>
      <c r="AN4556">
        <v>1</v>
      </c>
      <c r="AO4556" s="10" t="s">
        <v>12036</v>
      </c>
      <c r="AP4556" t="str" cm="1">
        <f t="array" ref="AP4556">_xlfn.IFS(
  Table1[[#This Row],[Age]]&lt;=25, "18-25",
  Table1[[#This Row],[Age]]&lt;=35, "26-35",
  Table1[[#This Row],[Age]]&lt;=45, "36-45",
  Table1[[#This Row],[Age]]&lt;=60, "46-60",
  TRUE, "60+")</f>
        <v>18-25</v>
      </c>
    </row>
    <row r="4557" spans="1:42" x14ac:dyDescent="0.3">
      <c r="A4557">
        <v>4556</v>
      </c>
      <c r="B4557" t="s">
        <v>2</v>
      </c>
      <c r="C4557" t="s">
        <v>91</v>
      </c>
      <c r="D4557">
        <v>38</v>
      </c>
      <c r="E4557" t="s">
        <v>104</v>
      </c>
      <c r="F4557" t="s">
        <v>4663</v>
      </c>
      <c r="G4557" t="s">
        <v>5146</v>
      </c>
      <c r="H4557">
        <v>19458799409</v>
      </c>
      <c r="I4557" t="s">
        <v>5394</v>
      </c>
      <c r="J4557" t="s">
        <v>7292</v>
      </c>
      <c r="K4557">
        <v>9294.16</v>
      </c>
      <c r="L4557" s="12" t="s">
        <v>10773</v>
      </c>
      <c r="M4557" s="10" t="s">
        <v>11219</v>
      </c>
      <c r="N4557">
        <v>4556</v>
      </c>
      <c r="O4557">
        <v>45168</v>
      </c>
      <c r="P4557" t="s">
        <v>11403</v>
      </c>
      <c r="Q4557" s="16">
        <v>3012.89</v>
      </c>
      <c r="R4557">
        <v>6281.27</v>
      </c>
      <c r="S4557">
        <v>93</v>
      </c>
      <c r="T4557">
        <v>4556</v>
      </c>
      <c r="U4557">
        <v>1394.96</v>
      </c>
      <c r="V4557" t="s">
        <v>11412</v>
      </c>
      <c r="W4557">
        <v>9.9700000000000006</v>
      </c>
      <c r="X4557">
        <v>36</v>
      </c>
      <c r="Y4557" t="s">
        <v>11543</v>
      </c>
      <c r="Z4557" t="s">
        <v>12012</v>
      </c>
      <c r="AA4557">
        <v>4556</v>
      </c>
      <c r="AB4557" t="s">
        <v>12016</v>
      </c>
      <c r="AC4557">
        <v>2245.35</v>
      </c>
      <c r="AD4557">
        <v>3742.16</v>
      </c>
      <c r="AE4557">
        <v>187.11</v>
      </c>
      <c r="AF4557" t="s">
        <v>11319</v>
      </c>
      <c r="AG4557" t="s">
        <v>11054</v>
      </c>
      <c r="AH4557">
        <v>4062</v>
      </c>
      <c r="AI4557">
        <v>4556</v>
      </c>
      <c r="AJ4557" t="s">
        <v>11349</v>
      </c>
      <c r="AK4557" t="s">
        <v>12028</v>
      </c>
      <c r="AL4557" t="s">
        <v>12031</v>
      </c>
      <c r="AM4557" t="s">
        <v>11248</v>
      </c>
      <c r="AN4557">
        <v>1</v>
      </c>
      <c r="AO4557" s="10" t="s">
        <v>12041</v>
      </c>
      <c r="AP4557" t="str" cm="1">
        <f t="array" ref="AP4557">_xlfn.IFS(
  Table1[[#This Row],[Age]]&lt;=25, "18-25",
  Table1[[#This Row],[Age]]&lt;=35, "26-35",
  Table1[[#This Row],[Age]]&lt;=45, "36-45",
  Table1[[#This Row],[Age]]&lt;=60, "46-60",
  TRUE, "60+")</f>
        <v>36-45</v>
      </c>
    </row>
    <row r="4558" spans="1:42" x14ac:dyDescent="0.3">
      <c r="A4558">
        <v>4557</v>
      </c>
      <c r="B4558" t="s">
        <v>27</v>
      </c>
      <c r="C4558" t="s">
        <v>56</v>
      </c>
      <c r="D4558">
        <v>28</v>
      </c>
      <c r="E4558" t="s">
        <v>105</v>
      </c>
      <c r="F4558" t="s">
        <v>4664</v>
      </c>
      <c r="G4558" t="s">
        <v>5135</v>
      </c>
      <c r="H4558">
        <v>19458799410</v>
      </c>
      <c r="I4558" t="s">
        <v>5764</v>
      </c>
      <c r="J4558" t="s">
        <v>7291</v>
      </c>
      <c r="K4558">
        <v>3650.79</v>
      </c>
      <c r="L4558" s="12" t="s">
        <v>9502</v>
      </c>
      <c r="M4558" s="10" t="s">
        <v>11361</v>
      </c>
      <c r="N4558">
        <v>4557</v>
      </c>
      <c r="O4558">
        <v>45041</v>
      </c>
      <c r="P4558" t="s">
        <v>11403</v>
      </c>
      <c r="Q4558" s="16">
        <v>748.89</v>
      </c>
      <c r="R4558">
        <v>4399.68</v>
      </c>
      <c r="S4558">
        <v>30</v>
      </c>
      <c r="T4558">
        <v>4557</v>
      </c>
      <c r="U4558">
        <v>46546.66</v>
      </c>
      <c r="V4558" t="s">
        <v>11412</v>
      </c>
      <c r="W4558">
        <v>4.87</v>
      </c>
      <c r="X4558">
        <v>24</v>
      </c>
      <c r="Y4558" t="s">
        <v>11943</v>
      </c>
      <c r="Z4558" t="s">
        <v>12011</v>
      </c>
      <c r="AA4558">
        <v>4557</v>
      </c>
      <c r="AB4558" t="s">
        <v>12015</v>
      </c>
      <c r="AC4558">
        <v>8511.57</v>
      </c>
      <c r="AD4558">
        <v>1515.1</v>
      </c>
      <c r="AE4558">
        <v>75.760000000000005</v>
      </c>
      <c r="AF4558" t="s">
        <v>11344</v>
      </c>
      <c r="AG4558" t="s">
        <v>11228</v>
      </c>
      <c r="AH4558">
        <v>6843</v>
      </c>
      <c r="AI4558">
        <v>4557</v>
      </c>
      <c r="AJ4558" t="s">
        <v>11170</v>
      </c>
      <c r="AK4558" t="s">
        <v>12027</v>
      </c>
      <c r="AL4558" t="s">
        <v>12031</v>
      </c>
      <c r="AM4558" t="s">
        <v>11175</v>
      </c>
      <c r="AN4558">
        <v>1</v>
      </c>
      <c r="AO4558" s="10" t="s">
        <v>12037</v>
      </c>
      <c r="AP4558" t="str" cm="1">
        <f t="array" ref="AP4558">_xlfn.IFS(
  Table1[[#This Row],[Age]]&lt;=25, "18-25",
  Table1[[#This Row],[Age]]&lt;=35, "26-35",
  Table1[[#This Row],[Age]]&lt;=45, "36-45",
  Table1[[#This Row],[Age]]&lt;=60, "46-60",
  TRUE, "60+")</f>
        <v>26-35</v>
      </c>
    </row>
    <row r="4559" spans="1:42" x14ac:dyDescent="0.3">
      <c r="A4559">
        <v>4558</v>
      </c>
      <c r="B4559" t="s">
        <v>15</v>
      </c>
      <c r="C4559" t="s">
        <v>69</v>
      </c>
      <c r="D4559">
        <v>33</v>
      </c>
      <c r="E4559" t="s">
        <v>105</v>
      </c>
      <c r="F4559" t="s">
        <v>4665</v>
      </c>
      <c r="G4559" t="s">
        <v>5141</v>
      </c>
      <c r="H4559">
        <v>19458799411</v>
      </c>
      <c r="I4559" t="s">
        <v>7224</v>
      </c>
      <c r="J4559" t="s">
        <v>7292</v>
      </c>
      <c r="K4559">
        <v>3808.55</v>
      </c>
      <c r="L4559" s="12" t="s">
        <v>10366</v>
      </c>
      <c r="M4559" s="10" t="s">
        <v>11164</v>
      </c>
      <c r="N4559">
        <v>4558</v>
      </c>
      <c r="O4559">
        <v>45078</v>
      </c>
      <c r="P4559" t="s">
        <v>11403</v>
      </c>
      <c r="Q4559" s="16">
        <v>867.6</v>
      </c>
      <c r="R4559">
        <v>4676.1499999999996</v>
      </c>
      <c r="S4559">
        <v>65</v>
      </c>
      <c r="T4559">
        <v>4558</v>
      </c>
      <c r="U4559">
        <v>24745.32</v>
      </c>
      <c r="V4559" t="s">
        <v>11413</v>
      </c>
      <c r="W4559">
        <v>6.15</v>
      </c>
      <c r="X4559">
        <v>48</v>
      </c>
      <c r="Y4559" t="s">
        <v>11952</v>
      </c>
      <c r="Z4559" t="s">
        <v>12010</v>
      </c>
      <c r="AA4559">
        <v>4558</v>
      </c>
      <c r="AB4559" t="s">
        <v>12017</v>
      </c>
      <c r="AC4559">
        <v>5976.09</v>
      </c>
      <c r="AD4559">
        <v>1667.73</v>
      </c>
      <c r="AE4559">
        <v>83.39</v>
      </c>
      <c r="AF4559" t="s">
        <v>11285</v>
      </c>
      <c r="AG4559" t="s">
        <v>11128</v>
      </c>
      <c r="AH4559">
        <v>1807</v>
      </c>
      <c r="AI4559">
        <v>4558</v>
      </c>
      <c r="AJ4559" t="s">
        <v>11246</v>
      </c>
      <c r="AK4559" t="s">
        <v>12027</v>
      </c>
      <c r="AL4559" t="s">
        <v>12032</v>
      </c>
      <c r="AM4559" t="s">
        <v>11083</v>
      </c>
      <c r="AN4559">
        <v>1</v>
      </c>
      <c r="AO4559" s="10" t="s">
        <v>12043</v>
      </c>
      <c r="AP4559" t="str" cm="1">
        <f t="array" ref="AP4559">_xlfn.IFS(
  Table1[[#This Row],[Age]]&lt;=25, "18-25",
  Table1[[#This Row],[Age]]&lt;=35, "26-35",
  Table1[[#This Row],[Age]]&lt;=45, "36-45",
  Table1[[#This Row],[Age]]&lt;=60, "46-60",
  TRUE, "60+")</f>
        <v>26-35</v>
      </c>
    </row>
    <row r="4560" spans="1:42" x14ac:dyDescent="0.3">
      <c r="A4560">
        <v>4559</v>
      </c>
      <c r="B4560" t="s">
        <v>7</v>
      </c>
      <c r="C4560" t="s">
        <v>65</v>
      </c>
      <c r="D4560">
        <v>52</v>
      </c>
      <c r="E4560" t="s">
        <v>104</v>
      </c>
      <c r="F4560" t="s">
        <v>4666</v>
      </c>
      <c r="G4560" t="s">
        <v>5122</v>
      </c>
      <c r="H4560">
        <v>19458799412</v>
      </c>
      <c r="I4560" t="s">
        <v>6757</v>
      </c>
      <c r="J4560" t="s">
        <v>7292</v>
      </c>
      <c r="K4560">
        <v>5574.78</v>
      </c>
      <c r="L4560" s="12" t="s">
        <v>10774</v>
      </c>
      <c r="M4560" s="10" t="s">
        <v>11304</v>
      </c>
      <c r="N4560">
        <v>4559</v>
      </c>
      <c r="O4560">
        <v>45042</v>
      </c>
      <c r="P4560" t="s">
        <v>11404</v>
      </c>
      <c r="Q4560" s="16">
        <v>146.26</v>
      </c>
      <c r="R4560">
        <v>5428.52</v>
      </c>
      <c r="S4560">
        <v>76</v>
      </c>
      <c r="T4560">
        <v>4559</v>
      </c>
      <c r="U4560">
        <v>49274.35</v>
      </c>
      <c r="V4560" t="s">
        <v>11411</v>
      </c>
      <c r="W4560">
        <v>4.6500000000000004</v>
      </c>
      <c r="X4560">
        <v>48</v>
      </c>
      <c r="Y4560" t="s">
        <v>8754</v>
      </c>
      <c r="Z4560" t="s">
        <v>12011</v>
      </c>
      <c r="AA4560">
        <v>4559</v>
      </c>
      <c r="AB4560" t="s">
        <v>12016</v>
      </c>
      <c r="AC4560">
        <v>2731.33</v>
      </c>
      <c r="AD4560">
        <v>3596.72</v>
      </c>
      <c r="AE4560">
        <v>179.84</v>
      </c>
      <c r="AF4560" t="s">
        <v>11364</v>
      </c>
      <c r="AG4560" t="s">
        <v>11132</v>
      </c>
      <c r="AH4560">
        <v>4567</v>
      </c>
      <c r="AI4560">
        <v>4559</v>
      </c>
      <c r="AJ4560" t="s">
        <v>11286</v>
      </c>
      <c r="AK4560" t="s">
        <v>12027</v>
      </c>
      <c r="AL4560" t="s">
        <v>12031</v>
      </c>
      <c r="AM4560" t="s">
        <v>11236</v>
      </c>
      <c r="AN4560">
        <v>1</v>
      </c>
      <c r="AO4560" s="10" t="s">
        <v>12037</v>
      </c>
      <c r="AP4560" t="str" cm="1">
        <f t="array" ref="AP4560">_xlfn.IFS(
  Table1[[#This Row],[Age]]&lt;=25, "18-25",
  Table1[[#This Row],[Age]]&lt;=35, "26-35",
  Table1[[#This Row],[Age]]&lt;=45, "36-45",
  Table1[[#This Row],[Age]]&lt;=60, "46-60",
  TRUE, "60+")</f>
        <v>46-60</v>
      </c>
    </row>
    <row r="4561" spans="1:42" x14ac:dyDescent="0.3">
      <c r="A4561">
        <v>4560</v>
      </c>
      <c r="B4561" t="s">
        <v>7</v>
      </c>
      <c r="C4561" t="s">
        <v>78</v>
      </c>
      <c r="D4561">
        <v>38</v>
      </c>
      <c r="E4561" t="s">
        <v>104</v>
      </c>
      <c r="F4561" t="s">
        <v>4667</v>
      </c>
      <c r="G4561" t="s">
        <v>5111</v>
      </c>
      <c r="H4561">
        <v>19458799413</v>
      </c>
      <c r="I4561" t="s">
        <v>6813</v>
      </c>
      <c r="J4561" t="s">
        <v>7291</v>
      </c>
      <c r="K4561">
        <v>3535.56</v>
      </c>
      <c r="L4561" s="12" t="s">
        <v>10769</v>
      </c>
      <c r="M4561" s="10" t="s">
        <v>11346</v>
      </c>
      <c r="N4561">
        <v>4560</v>
      </c>
      <c r="O4561">
        <v>45188</v>
      </c>
      <c r="P4561" t="s">
        <v>11402</v>
      </c>
      <c r="Q4561" s="16">
        <v>3576.99</v>
      </c>
      <c r="R4561">
        <v>7112.55</v>
      </c>
      <c r="S4561">
        <v>79</v>
      </c>
      <c r="T4561">
        <v>4560</v>
      </c>
      <c r="U4561">
        <v>23196.86</v>
      </c>
      <c r="V4561" t="s">
        <v>11412</v>
      </c>
      <c r="W4561">
        <v>1.9</v>
      </c>
      <c r="X4561">
        <v>12</v>
      </c>
      <c r="Y4561" t="s">
        <v>10791</v>
      </c>
      <c r="Z4561" t="s">
        <v>12010</v>
      </c>
      <c r="AA4561">
        <v>4560</v>
      </c>
      <c r="AB4561" t="s">
        <v>12016</v>
      </c>
      <c r="AC4561">
        <v>2901.63</v>
      </c>
      <c r="AD4561">
        <v>1848.91</v>
      </c>
      <c r="AE4561">
        <v>92.45</v>
      </c>
      <c r="AF4561" t="s">
        <v>11258</v>
      </c>
      <c r="AG4561" t="s">
        <v>11355</v>
      </c>
      <c r="AH4561">
        <v>2239</v>
      </c>
      <c r="AI4561">
        <v>4560</v>
      </c>
      <c r="AJ4561" t="s">
        <v>11228</v>
      </c>
      <c r="AK4561" t="s">
        <v>12027</v>
      </c>
      <c r="AL4561" t="s">
        <v>12031</v>
      </c>
      <c r="AM4561" t="s">
        <v>11378</v>
      </c>
      <c r="AN4561">
        <v>1</v>
      </c>
      <c r="AO4561" s="10" t="s">
        <v>12042</v>
      </c>
      <c r="AP4561" t="str" cm="1">
        <f t="array" ref="AP4561">_xlfn.IFS(
  Table1[[#This Row],[Age]]&lt;=25, "18-25",
  Table1[[#This Row],[Age]]&lt;=35, "26-35",
  Table1[[#This Row],[Age]]&lt;=45, "36-45",
  Table1[[#This Row],[Age]]&lt;=60, "46-60",
  TRUE, "60+")</f>
        <v>36-45</v>
      </c>
    </row>
    <row r="4562" spans="1:42" x14ac:dyDescent="0.3">
      <c r="A4562">
        <v>4561</v>
      </c>
      <c r="B4562" t="s">
        <v>6</v>
      </c>
      <c r="C4562" t="s">
        <v>77</v>
      </c>
      <c r="D4562">
        <v>58</v>
      </c>
      <c r="E4562" t="s">
        <v>106</v>
      </c>
      <c r="F4562" t="s">
        <v>4668</v>
      </c>
      <c r="G4562" t="s">
        <v>5120</v>
      </c>
      <c r="H4562">
        <v>19458799414</v>
      </c>
      <c r="I4562" t="s">
        <v>6479</v>
      </c>
      <c r="J4562" t="s">
        <v>7292</v>
      </c>
      <c r="K4562">
        <v>4554.83</v>
      </c>
      <c r="L4562" s="12" t="s">
        <v>10775</v>
      </c>
      <c r="M4562" s="10" t="s">
        <v>11208</v>
      </c>
      <c r="N4562">
        <v>4561</v>
      </c>
      <c r="O4562">
        <v>45175</v>
      </c>
      <c r="P4562" t="s">
        <v>11404</v>
      </c>
      <c r="Q4562" s="16">
        <v>2222.23</v>
      </c>
      <c r="R4562">
        <v>6777.06</v>
      </c>
      <c r="S4562">
        <v>5</v>
      </c>
      <c r="T4562">
        <v>4561</v>
      </c>
      <c r="U4562">
        <v>29948.84</v>
      </c>
      <c r="V4562" t="s">
        <v>11411</v>
      </c>
      <c r="W4562">
        <v>8.51</v>
      </c>
      <c r="X4562">
        <v>24</v>
      </c>
      <c r="Y4562" t="s">
        <v>11941</v>
      </c>
      <c r="Z4562" t="s">
        <v>12012</v>
      </c>
      <c r="AA4562">
        <v>4561</v>
      </c>
      <c r="AB4562" t="s">
        <v>12016</v>
      </c>
      <c r="AC4562">
        <v>8948.17</v>
      </c>
      <c r="AD4562">
        <v>3262.8</v>
      </c>
      <c r="AE4562">
        <v>163.13999999999999</v>
      </c>
      <c r="AF4562" t="s">
        <v>11353</v>
      </c>
      <c r="AG4562" t="s">
        <v>11162</v>
      </c>
      <c r="AH4562">
        <v>2491</v>
      </c>
      <c r="AI4562">
        <v>4561</v>
      </c>
      <c r="AJ4562" t="s">
        <v>11205</v>
      </c>
      <c r="AK4562" t="s">
        <v>12028</v>
      </c>
      <c r="AL4562" t="s">
        <v>12031</v>
      </c>
      <c r="AM4562" t="s">
        <v>11280</v>
      </c>
      <c r="AN4562">
        <v>1</v>
      </c>
      <c r="AO4562" s="10" t="s">
        <v>12042</v>
      </c>
      <c r="AP4562" t="str" cm="1">
        <f t="array" ref="AP4562">_xlfn.IFS(
  Table1[[#This Row],[Age]]&lt;=25, "18-25",
  Table1[[#This Row],[Age]]&lt;=35, "26-35",
  Table1[[#This Row],[Age]]&lt;=45, "36-45",
  Table1[[#This Row],[Age]]&lt;=60, "46-60",
  TRUE, "60+")</f>
        <v>46-60</v>
      </c>
    </row>
    <row r="4563" spans="1:42" x14ac:dyDescent="0.3">
      <c r="A4563">
        <v>4562</v>
      </c>
      <c r="B4563" t="s">
        <v>23</v>
      </c>
      <c r="C4563" t="s">
        <v>86</v>
      </c>
      <c r="D4563">
        <v>28</v>
      </c>
      <c r="E4563" t="s">
        <v>106</v>
      </c>
      <c r="F4563" t="s">
        <v>4669</v>
      </c>
      <c r="G4563" t="s">
        <v>5144</v>
      </c>
      <c r="H4563">
        <v>19458799415</v>
      </c>
      <c r="I4563" t="s">
        <v>5426</v>
      </c>
      <c r="J4563" t="s">
        <v>7292</v>
      </c>
      <c r="K4563">
        <v>5063.1099999999997</v>
      </c>
      <c r="L4563" s="12" t="s">
        <v>10776</v>
      </c>
      <c r="M4563" s="10" t="s">
        <v>11388</v>
      </c>
      <c r="N4563">
        <v>4562</v>
      </c>
      <c r="O4563">
        <v>45116</v>
      </c>
      <c r="P4563" t="s">
        <v>11403</v>
      </c>
      <c r="Q4563" s="16">
        <v>64.73</v>
      </c>
      <c r="R4563">
        <v>4998.38</v>
      </c>
      <c r="S4563">
        <v>38</v>
      </c>
      <c r="T4563">
        <v>4562</v>
      </c>
      <c r="U4563">
        <v>37464.589999999997</v>
      </c>
      <c r="V4563" t="s">
        <v>11413</v>
      </c>
      <c r="W4563">
        <v>7.14</v>
      </c>
      <c r="X4563">
        <v>60</v>
      </c>
      <c r="Y4563" t="s">
        <v>10631</v>
      </c>
      <c r="Z4563" t="s">
        <v>12012</v>
      </c>
      <c r="AA4563">
        <v>4562</v>
      </c>
      <c r="AB4563" t="s">
        <v>12017</v>
      </c>
      <c r="AC4563">
        <v>5281.8</v>
      </c>
      <c r="AD4563">
        <v>1570.98</v>
      </c>
      <c r="AE4563">
        <v>78.55</v>
      </c>
      <c r="AF4563" t="s">
        <v>11209</v>
      </c>
      <c r="AG4563" t="s">
        <v>11257</v>
      </c>
      <c r="AH4563">
        <v>5972</v>
      </c>
      <c r="AI4563">
        <v>4562</v>
      </c>
      <c r="AJ4563" t="s">
        <v>11352</v>
      </c>
      <c r="AK4563" t="s">
        <v>12027</v>
      </c>
      <c r="AL4563" t="s">
        <v>12031</v>
      </c>
      <c r="AM4563" t="s">
        <v>11193</v>
      </c>
      <c r="AN4563">
        <v>1</v>
      </c>
      <c r="AO4563" s="10" t="s">
        <v>12038</v>
      </c>
      <c r="AP4563" t="str" cm="1">
        <f t="array" ref="AP4563">_xlfn.IFS(
  Table1[[#This Row],[Age]]&lt;=25, "18-25",
  Table1[[#This Row],[Age]]&lt;=35, "26-35",
  Table1[[#This Row],[Age]]&lt;=45, "36-45",
  Table1[[#This Row],[Age]]&lt;=60, "46-60",
  TRUE, "60+")</f>
        <v>26-35</v>
      </c>
    </row>
    <row r="4564" spans="1:42" x14ac:dyDescent="0.3">
      <c r="A4564">
        <v>4563</v>
      </c>
      <c r="B4564" t="s">
        <v>27</v>
      </c>
      <c r="C4564" t="s">
        <v>63</v>
      </c>
      <c r="D4564">
        <v>48</v>
      </c>
      <c r="E4564" t="s">
        <v>106</v>
      </c>
      <c r="F4564" t="s">
        <v>4670</v>
      </c>
      <c r="G4564" t="s">
        <v>5118</v>
      </c>
      <c r="H4564">
        <v>19458799416</v>
      </c>
      <c r="I4564" t="s">
        <v>6412</v>
      </c>
      <c r="J4564" t="s">
        <v>7292</v>
      </c>
      <c r="K4564">
        <v>4961.09</v>
      </c>
      <c r="L4564" s="12" t="s">
        <v>9029</v>
      </c>
      <c r="M4564" s="10" t="s">
        <v>11110</v>
      </c>
      <c r="N4564">
        <v>4563</v>
      </c>
      <c r="O4564">
        <v>45147</v>
      </c>
      <c r="P4564" t="s">
        <v>11404</v>
      </c>
      <c r="Q4564" s="16">
        <v>516.09</v>
      </c>
      <c r="R4564">
        <v>4445</v>
      </c>
      <c r="S4564">
        <v>11</v>
      </c>
      <c r="T4564">
        <v>4563</v>
      </c>
      <c r="U4564">
        <v>14759.12</v>
      </c>
      <c r="V4564" t="s">
        <v>11413</v>
      </c>
      <c r="W4564">
        <v>8.4600000000000009</v>
      </c>
      <c r="X4564">
        <v>36</v>
      </c>
      <c r="Y4564" t="s">
        <v>8545</v>
      </c>
      <c r="Z4564" t="s">
        <v>12012</v>
      </c>
      <c r="AA4564">
        <v>4563</v>
      </c>
      <c r="AB4564" t="s">
        <v>12017</v>
      </c>
      <c r="AC4564">
        <v>3545.63</v>
      </c>
      <c r="AD4564">
        <v>4958.24</v>
      </c>
      <c r="AE4564">
        <v>247.91</v>
      </c>
      <c r="AF4564" t="s">
        <v>11368</v>
      </c>
      <c r="AG4564" t="s">
        <v>11074</v>
      </c>
      <c r="AH4564">
        <v>1082</v>
      </c>
      <c r="AI4564">
        <v>4563</v>
      </c>
      <c r="AJ4564" t="s">
        <v>11274</v>
      </c>
      <c r="AK4564" t="s">
        <v>12027</v>
      </c>
      <c r="AL4564" t="s">
        <v>12032</v>
      </c>
      <c r="AM4564" t="s">
        <v>11091</v>
      </c>
      <c r="AN4564">
        <v>1</v>
      </c>
      <c r="AO4564" s="10" t="s">
        <v>12041</v>
      </c>
      <c r="AP4564" t="str" cm="1">
        <f t="array" ref="AP4564">_xlfn.IFS(
  Table1[[#This Row],[Age]]&lt;=25, "18-25",
  Table1[[#This Row],[Age]]&lt;=35, "26-35",
  Table1[[#This Row],[Age]]&lt;=45, "36-45",
  Table1[[#This Row],[Age]]&lt;=60, "46-60",
  TRUE, "60+")</f>
        <v>46-60</v>
      </c>
    </row>
    <row r="4565" spans="1:42" x14ac:dyDescent="0.3">
      <c r="A4565">
        <v>4564</v>
      </c>
      <c r="B4565" t="s">
        <v>43</v>
      </c>
      <c r="C4565" t="s">
        <v>56</v>
      </c>
      <c r="D4565">
        <v>66</v>
      </c>
      <c r="E4565" t="s">
        <v>104</v>
      </c>
      <c r="F4565" t="s">
        <v>4671</v>
      </c>
      <c r="G4565" t="s">
        <v>5121</v>
      </c>
      <c r="H4565">
        <v>19458799417</v>
      </c>
      <c r="I4565" t="s">
        <v>6499</v>
      </c>
      <c r="J4565" t="s">
        <v>7292</v>
      </c>
      <c r="K4565">
        <v>9614.98</v>
      </c>
      <c r="L4565" s="12" t="s">
        <v>10009</v>
      </c>
      <c r="M4565" s="10" t="s">
        <v>11143</v>
      </c>
      <c r="N4565">
        <v>4564</v>
      </c>
      <c r="O4565">
        <v>45182</v>
      </c>
      <c r="P4565" t="s">
        <v>11403</v>
      </c>
      <c r="Q4565" s="16">
        <v>1454.21</v>
      </c>
      <c r="R4565">
        <v>11069.19</v>
      </c>
      <c r="S4565">
        <v>84</v>
      </c>
      <c r="T4565">
        <v>4564</v>
      </c>
      <c r="U4565">
        <v>7509.96</v>
      </c>
      <c r="V4565" t="s">
        <v>11413</v>
      </c>
      <c r="W4565">
        <v>5.36</v>
      </c>
      <c r="X4565">
        <v>12</v>
      </c>
      <c r="Y4565" t="s">
        <v>7344</v>
      </c>
      <c r="Z4565" t="s">
        <v>12012</v>
      </c>
      <c r="AA4565">
        <v>4564</v>
      </c>
      <c r="AB4565" t="s">
        <v>12015</v>
      </c>
      <c r="AC4565">
        <v>3272.27</v>
      </c>
      <c r="AD4565">
        <v>4583.2</v>
      </c>
      <c r="AE4565">
        <v>229.16</v>
      </c>
      <c r="AF4565" t="s">
        <v>11084</v>
      </c>
      <c r="AG4565" t="s">
        <v>11263</v>
      </c>
      <c r="AH4565">
        <v>6384</v>
      </c>
      <c r="AI4565">
        <v>4564</v>
      </c>
      <c r="AJ4565" t="s">
        <v>11210</v>
      </c>
      <c r="AK4565" t="s">
        <v>12029</v>
      </c>
      <c r="AL4565" t="s">
        <v>12032</v>
      </c>
      <c r="AM4565" t="s">
        <v>11178</v>
      </c>
      <c r="AN4565">
        <v>-1</v>
      </c>
      <c r="AO4565" s="10" t="s">
        <v>12042</v>
      </c>
      <c r="AP4565" t="str" cm="1">
        <f t="array" ref="AP4565">_xlfn.IFS(
  Table1[[#This Row],[Age]]&lt;=25, "18-25",
  Table1[[#This Row],[Age]]&lt;=35, "26-35",
  Table1[[#This Row],[Age]]&lt;=45, "36-45",
  Table1[[#This Row],[Age]]&lt;=60, "46-60",
  TRUE, "60+")</f>
        <v>60+</v>
      </c>
    </row>
    <row r="4566" spans="1:42" x14ac:dyDescent="0.3">
      <c r="A4566">
        <v>4565</v>
      </c>
      <c r="B4566" t="s">
        <v>25</v>
      </c>
      <c r="C4566" t="s">
        <v>60</v>
      </c>
      <c r="D4566">
        <v>18</v>
      </c>
      <c r="E4566" t="s">
        <v>106</v>
      </c>
      <c r="F4566" t="s">
        <v>4672</v>
      </c>
      <c r="G4566" t="s">
        <v>5138</v>
      </c>
      <c r="H4566">
        <v>19458799418</v>
      </c>
      <c r="I4566" t="s">
        <v>7225</v>
      </c>
      <c r="J4566" t="s">
        <v>7292</v>
      </c>
      <c r="K4566">
        <v>2889.71</v>
      </c>
      <c r="L4566" s="12" t="s">
        <v>10777</v>
      </c>
      <c r="M4566" s="10" t="s">
        <v>11173</v>
      </c>
      <c r="N4566">
        <v>4565</v>
      </c>
      <c r="O4566">
        <v>45218</v>
      </c>
      <c r="P4566" t="s">
        <v>11404</v>
      </c>
      <c r="Q4566" s="16">
        <v>2126.35</v>
      </c>
      <c r="R4566">
        <v>5016.0600000000004</v>
      </c>
      <c r="S4566">
        <v>29</v>
      </c>
      <c r="T4566">
        <v>4565</v>
      </c>
      <c r="U4566">
        <v>33395.35</v>
      </c>
      <c r="V4566" t="s">
        <v>11413</v>
      </c>
      <c r="W4566">
        <v>8.1300000000000008</v>
      </c>
      <c r="X4566">
        <v>48</v>
      </c>
      <c r="Y4566" t="s">
        <v>10131</v>
      </c>
      <c r="Z4566" t="s">
        <v>12012</v>
      </c>
      <c r="AA4566">
        <v>4565</v>
      </c>
      <c r="AB4566" t="s">
        <v>12016</v>
      </c>
      <c r="AC4566">
        <v>4601.16</v>
      </c>
      <c r="AD4566">
        <v>2933.3</v>
      </c>
      <c r="AE4566">
        <v>146.66999999999999</v>
      </c>
      <c r="AF4566" t="s">
        <v>11340</v>
      </c>
      <c r="AG4566" t="s">
        <v>11278</v>
      </c>
      <c r="AH4566">
        <v>1880</v>
      </c>
      <c r="AI4566">
        <v>4565</v>
      </c>
      <c r="AJ4566" t="s">
        <v>11050</v>
      </c>
      <c r="AK4566" t="s">
        <v>12028</v>
      </c>
      <c r="AL4566" t="s">
        <v>12031</v>
      </c>
      <c r="AM4566" t="s">
        <v>11072</v>
      </c>
      <c r="AN4566">
        <v>1</v>
      </c>
      <c r="AO4566" s="10" t="s">
        <v>12044</v>
      </c>
      <c r="AP4566" t="str" cm="1">
        <f t="array" ref="AP4566">_xlfn.IFS(
  Table1[[#This Row],[Age]]&lt;=25, "18-25",
  Table1[[#This Row],[Age]]&lt;=35, "26-35",
  Table1[[#This Row],[Age]]&lt;=45, "36-45",
  Table1[[#This Row],[Age]]&lt;=60, "46-60",
  TRUE, "60+")</f>
        <v>18-25</v>
      </c>
    </row>
    <row r="4567" spans="1:42" x14ac:dyDescent="0.3">
      <c r="A4567">
        <v>4566</v>
      </c>
      <c r="B4567" t="s">
        <v>42</v>
      </c>
      <c r="C4567" t="s">
        <v>66</v>
      </c>
      <c r="D4567">
        <v>58</v>
      </c>
      <c r="E4567" t="s">
        <v>104</v>
      </c>
      <c r="F4567" t="s">
        <v>4673</v>
      </c>
      <c r="G4567" t="s">
        <v>5123</v>
      </c>
      <c r="H4567">
        <v>19458799419</v>
      </c>
      <c r="I4567" t="s">
        <v>6882</v>
      </c>
      <c r="J4567" t="s">
        <v>7291</v>
      </c>
      <c r="K4567">
        <v>2917.34</v>
      </c>
      <c r="L4567" s="12" t="s">
        <v>10136</v>
      </c>
      <c r="M4567" s="10" t="s">
        <v>11169</v>
      </c>
      <c r="N4567">
        <v>4566</v>
      </c>
      <c r="O4567">
        <v>45211</v>
      </c>
      <c r="P4567" t="s">
        <v>11403</v>
      </c>
      <c r="Q4567" s="16">
        <v>4692.8500000000004</v>
      </c>
      <c r="R4567">
        <v>7610.19</v>
      </c>
      <c r="S4567">
        <v>14</v>
      </c>
      <c r="T4567">
        <v>4566</v>
      </c>
      <c r="U4567">
        <v>26023.65</v>
      </c>
      <c r="V4567" t="s">
        <v>11411</v>
      </c>
      <c r="W4567">
        <v>8.18</v>
      </c>
      <c r="X4567">
        <v>48</v>
      </c>
      <c r="Y4567" t="s">
        <v>11913</v>
      </c>
      <c r="Z4567" t="s">
        <v>12011</v>
      </c>
      <c r="AA4567">
        <v>4566</v>
      </c>
      <c r="AB4567" t="s">
        <v>12017</v>
      </c>
      <c r="AC4567">
        <v>7999.41</v>
      </c>
      <c r="AD4567">
        <v>4804.63</v>
      </c>
      <c r="AE4567">
        <v>240.23</v>
      </c>
      <c r="AF4567" t="s">
        <v>11208</v>
      </c>
      <c r="AG4567" t="s">
        <v>11334</v>
      </c>
      <c r="AH4567">
        <v>259</v>
      </c>
      <c r="AI4567">
        <v>4566</v>
      </c>
      <c r="AJ4567" t="s">
        <v>11124</v>
      </c>
      <c r="AK4567" t="s">
        <v>12028</v>
      </c>
      <c r="AL4567" t="s">
        <v>12032</v>
      </c>
      <c r="AM4567" t="s">
        <v>11381</v>
      </c>
      <c r="AN4567">
        <v>1</v>
      </c>
      <c r="AO4567" s="10" t="s">
        <v>12044</v>
      </c>
      <c r="AP4567" t="str" cm="1">
        <f t="array" ref="AP4567">_xlfn.IFS(
  Table1[[#This Row],[Age]]&lt;=25, "18-25",
  Table1[[#This Row],[Age]]&lt;=35, "26-35",
  Table1[[#This Row],[Age]]&lt;=45, "36-45",
  Table1[[#This Row],[Age]]&lt;=60, "46-60",
  TRUE, "60+")</f>
        <v>46-60</v>
      </c>
    </row>
    <row r="4568" spans="1:42" x14ac:dyDescent="0.3">
      <c r="A4568">
        <v>4567</v>
      </c>
      <c r="B4568" t="s">
        <v>50</v>
      </c>
      <c r="C4568" t="s">
        <v>84</v>
      </c>
      <c r="D4568">
        <v>49</v>
      </c>
      <c r="E4568" t="s">
        <v>104</v>
      </c>
      <c r="F4568" t="s">
        <v>4674</v>
      </c>
      <c r="G4568" t="s">
        <v>5137</v>
      </c>
      <c r="H4568">
        <v>19458799420</v>
      </c>
      <c r="I4568" t="s">
        <v>6749</v>
      </c>
      <c r="J4568" t="s">
        <v>7291</v>
      </c>
      <c r="K4568">
        <v>8395.42</v>
      </c>
      <c r="L4568" s="12" t="s">
        <v>10778</v>
      </c>
      <c r="M4568" s="10" t="s">
        <v>11099</v>
      </c>
      <c r="N4568">
        <v>4567</v>
      </c>
      <c r="O4568">
        <v>45067</v>
      </c>
      <c r="P4568" t="s">
        <v>11403</v>
      </c>
      <c r="Q4568" s="16">
        <v>2711.05</v>
      </c>
      <c r="R4568">
        <v>11106.47</v>
      </c>
      <c r="S4568">
        <v>90</v>
      </c>
      <c r="T4568">
        <v>4567</v>
      </c>
      <c r="U4568">
        <v>41513.26</v>
      </c>
      <c r="V4568" t="s">
        <v>11412</v>
      </c>
      <c r="W4568">
        <v>4.03</v>
      </c>
      <c r="X4568">
        <v>60</v>
      </c>
      <c r="Y4568" t="s">
        <v>10948</v>
      </c>
      <c r="Z4568" t="s">
        <v>12012</v>
      </c>
      <c r="AA4568">
        <v>4567</v>
      </c>
      <c r="AB4568" t="s">
        <v>12016</v>
      </c>
      <c r="AC4568">
        <v>1240.6199999999999</v>
      </c>
      <c r="AD4568">
        <v>2808.93</v>
      </c>
      <c r="AE4568">
        <v>140.44999999999999</v>
      </c>
      <c r="AF4568" t="s">
        <v>11095</v>
      </c>
      <c r="AG4568" t="s">
        <v>11168</v>
      </c>
      <c r="AH4568">
        <v>4086</v>
      </c>
      <c r="AI4568">
        <v>4567</v>
      </c>
      <c r="AJ4568" t="s">
        <v>11382</v>
      </c>
      <c r="AK4568" t="s">
        <v>12029</v>
      </c>
      <c r="AL4568" t="s">
        <v>12032</v>
      </c>
      <c r="AM4568" t="s">
        <v>11315</v>
      </c>
      <c r="AN4568">
        <v>1</v>
      </c>
      <c r="AO4568" s="10" t="s">
        <v>12046</v>
      </c>
      <c r="AP4568" t="str" cm="1">
        <f t="array" ref="AP4568">_xlfn.IFS(
  Table1[[#This Row],[Age]]&lt;=25, "18-25",
  Table1[[#This Row],[Age]]&lt;=35, "26-35",
  Table1[[#This Row],[Age]]&lt;=45, "36-45",
  Table1[[#This Row],[Age]]&lt;=60, "46-60",
  TRUE, "60+")</f>
        <v>46-60</v>
      </c>
    </row>
    <row r="4569" spans="1:42" x14ac:dyDescent="0.3">
      <c r="A4569">
        <v>4568</v>
      </c>
      <c r="B4569" t="s">
        <v>41</v>
      </c>
      <c r="C4569" t="s">
        <v>100</v>
      </c>
      <c r="D4569">
        <v>20</v>
      </c>
      <c r="E4569" t="s">
        <v>105</v>
      </c>
      <c r="F4569" t="s">
        <v>4675</v>
      </c>
      <c r="G4569" t="s">
        <v>5128</v>
      </c>
      <c r="H4569">
        <v>19458799421</v>
      </c>
      <c r="I4569" t="s">
        <v>6039</v>
      </c>
      <c r="J4569" t="s">
        <v>7291</v>
      </c>
      <c r="K4569">
        <v>3980.89</v>
      </c>
      <c r="L4569" s="12" t="s">
        <v>10779</v>
      </c>
      <c r="M4569" s="10" t="s">
        <v>11376</v>
      </c>
      <c r="N4569">
        <v>4568</v>
      </c>
      <c r="O4569">
        <v>45069</v>
      </c>
      <c r="P4569" t="s">
        <v>11403</v>
      </c>
      <c r="Q4569" s="16">
        <v>4472.24</v>
      </c>
      <c r="R4569">
        <v>8453.1299999999992</v>
      </c>
      <c r="S4569">
        <v>98</v>
      </c>
      <c r="T4569">
        <v>4568</v>
      </c>
      <c r="U4569">
        <v>3208.37</v>
      </c>
      <c r="V4569" t="s">
        <v>11411</v>
      </c>
      <c r="W4569">
        <v>1.04</v>
      </c>
      <c r="X4569">
        <v>60</v>
      </c>
      <c r="Y4569" t="s">
        <v>10241</v>
      </c>
      <c r="Z4569" t="s">
        <v>12011</v>
      </c>
      <c r="AA4569">
        <v>4568</v>
      </c>
      <c r="AB4569" t="s">
        <v>12015</v>
      </c>
      <c r="AC4569">
        <v>1969.21</v>
      </c>
      <c r="AD4569">
        <v>4255.7299999999996</v>
      </c>
      <c r="AE4569">
        <v>212.79</v>
      </c>
      <c r="AF4569" t="s">
        <v>11038</v>
      </c>
      <c r="AG4569" t="s">
        <v>11108</v>
      </c>
      <c r="AH4569">
        <v>7845</v>
      </c>
      <c r="AI4569">
        <v>4568</v>
      </c>
      <c r="AJ4569" t="s">
        <v>11134</v>
      </c>
      <c r="AK4569" t="s">
        <v>12029</v>
      </c>
      <c r="AL4569" t="s">
        <v>12031</v>
      </c>
      <c r="AM4569" t="s">
        <v>11281</v>
      </c>
      <c r="AN4569">
        <v>-1</v>
      </c>
      <c r="AO4569" s="10" t="s">
        <v>12046</v>
      </c>
      <c r="AP4569" t="str" cm="1">
        <f t="array" ref="AP4569">_xlfn.IFS(
  Table1[[#This Row],[Age]]&lt;=25, "18-25",
  Table1[[#This Row],[Age]]&lt;=35, "26-35",
  Table1[[#This Row],[Age]]&lt;=45, "36-45",
  Table1[[#This Row],[Age]]&lt;=60, "46-60",
  TRUE, "60+")</f>
        <v>18-25</v>
      </c>
    </row>
    <row r="4570" spans="1:42" x14ac:dyDescent="0.3">
      <c r="A4570">
        <v>4569</v>
      </c>
      <c r="B4570" t="s">
        <v>31</v>
      </c>
      <c r="C4570" t="s">
        <v>85</v>
      </c>
      <c r="D4570">
        <v>49</v>
      </c>
      <c r="E4570" t="s">
        <v>104</v>
      </c>
      <c r="F4570" t="s">
        <v>4676</v>
      </c>
      <c r="G4570" t="s">
        <v>5130</v>
      </c>
      <c r="H4570">
        <v>19458799422</v>
      </c>
      <c r="I4570" t="s">
        <v>5512</v>
      </c>
      <c r="J4570" t="s">
        <v>7292</v>
      </c>
      <c r="K4570">
        <v>824.65</v>
      </c>
      <c r="L4570" s="12" t="s">
        <v>9669</v>
      </c>
      <c r="M4570" s="10" t="s">
        <v>11212</v>
      </c>
      <c r="N4570">
        <v>4569</v>
      </c>
      <c r="O4570">
        <v>45215</v>
      </c>
      <c r="P4570" t="s">
        <v>11404</v>
      </c>
      <c r="Q4570" s="16">
        <v>1260.1500000000001</v>
      </c>
      <c r="R4570">
        <v>-435.5</v>
      </c>
      <c r="S4570">
        <v>74</v>
      </c>
      <c r="T4570">
        <v>4569</v>
      </c>
      <c r="U4570">
        <v>27693.74</v>
      </c>
      <c r="V4570" t="s">
        <v>11411</v>
      </c>
      <c r="W4570">
        <v>8.74</v>
      </c>
      <c r="X4570">
        <v>48</v>
      </c>
      <c r="Y4570" t="s">
        <v>11954</v>
      </c>
      <c r="Z4570" t="s">
        <v>12012</v>
      </c>
      <c r="AA4570">
        <v>4569</v>
      </c>
      <c r="AB4570" t="s">
        <v>12015</v>
      </c>
      <c r="AC4570">
        <v>5002.13</v>
      </c>
      <c r="AD4570">
        <v>4763.12</v>
      </c>
      <c r="AE4570">
        <v>238.16</v>
      </c>
      <c r="AF4570" t="s">
        <v>11260</v>
      </c>
      <c r="AG4570" t="s">
        <v>11361</v>
      </c>
      <c r="AH4570">
        <v>7237</v>
      </c>
      <c r="AI4570">
        <v>4569</v>
      </c>
      <c r="AJ4570" t="s">
        <v>11233</v>
      </c>
      <c r="AK4570" t="s">
        <v>12028</v>
      </c>
      <c r="AL4570" t="s">
        <v>12032</v>
      </c>
      <c r="AM4570" t="s">
        <v>11146</v>
      </c>
      <c r="AN4570">
        <v>1</v>
      </c>
      <c r="AO4570" s="10" t="s">
        <v>12044</v>
      </c>
      <c r="AP4570" t="str" cm="1">
        <f t="array" ref="AP4570">_xlfn.IFS(
  Table1[[#This Row],[Age]]&lt;=25, "18-25",
  Table1[[#This Row],[Age]]&lt;=35, "26-35",
  Table1[[#This Row],[Age]]&lt;=45, "36-45",
  Table1[[#This Row],[Age]]&lt;=60, "46-60",
  TRUE, "60+")</f>
        <v>46-60</v>
      </c>
    </row>
    <row r="4571" spans="1:42" x14ac:dyDescent="0.3">
      <c r="A4571">
        <v>4570</v>
      </c>
      <c r="B4571" t="s">
        <v>39</v>
      </c>
      <c r="C4571" t="s">
        <v>90</v>
      </c>
      <c r="D4571">
        <v>59</v>
      </c>
      <c r="E4571" t="s">
        <v>105</v>
      </c>
      <c r="F4571" t="s">
        <v>4677</v>
      </c>
      <c r="G4571" t="s">
        <v>5126</v>
      </c>
      <c r="H4571">
        <v>19458799423</v>
      </c>
      <c r="I4571" t="s">
        <v>5884</v>
      </c>
      <c r="J4571" t="s">
        <v>7291</v>
      </c>
      <c r="K4571">
        <v>4864.41</v>
      </c>
      <c r="L4571" s="12" t="s">
        <v>8277</v>
      </c>
      <c r="M4571" s="10" t="s">
        <v>11166</v>
      </c>
      <c r="N4571">
        <v>4570</v>
      </c>
      <c r="O4571">
        <v>45177</v>
      </c>
      <c r="P4571" t="s">
        <v>11403</v>
      </c>
      <c r="Q4571" s="16">
        <v>1667.84</v>
      </c>
      <c r="R4571">
        <v>6532.25</v>
      </c>
      <c r="S4571">
        <v>91</v>
      </c>
      <c r="T4571">
        <v>4570</v>
      </c>
      <c r="U4571">
        <v>10102.040000000001</v>
      </c>
      <c r="V4571" t="s">
        <v>11412</v>
      </c>
      <c r="W4571">
        <v>2.66</v>
      </c>
      <c r="X4571">
        <v>24</v>
      </c>
      <c r="Y4571" t="s">
        <v>11558</v>
      </c>
      <c r="Z4571" t="s">
        <v>12011</v>
      </c>
      <c r="AA4571">
        <v>4570</v>
      </c>
      <c r="AB4571" t="s">
        <v>12015</v>
      </c>
      <c r="AC4571">
        <v>9169.6</v>
      </c>
      <c r="AD4571">
        <v>4879.21</v>
      </c>
      <c r="AE4571">
        <v>243.96</v>
      </c>
      <c r="AF4571" t="s">
        <v>11206</v>
      </c>
      <c r="AG4571" t="s">
        <v>11209</v>
      </c>
      <c r="AH4571">
        <v>6760</v>
      </c>
      <c r="AI4571">
        <v>4570</v>
      </c>
      <c r="AJ4571" t="s">
        <v>11375</v>
      </c>
      <c r="AK4571" t="s">
        <v>12027</v>
      </c>
      <c r="AL4571" t="s">
        <v>12031</v>
      </c>
      <c r="AM4571" t="s">
        <v>11147</v>
      </c>
      <c r="AN4571">
        <v>1</v>
      </c>
      <c r="AO4571" s="10" t="s">
        <v>12042</v>
      </c>
      <c r="AP4571" t="str" cm="1">
        <f t="array" ref="AP4571">_xlfn.IFS(
  Table1[[#This Row],[Age]]&lt;=25, "18-25",
  Table1[[#This Row],[Age]]&lt;=35, "26-35",
  Table1[[#This Row],[Age]]&lt;=45, "36-45",
  Table1[[#This Row],[Age]]&lt;=60, "46-60",
  TRUE, "60+")</f>
        <v>46-60</v>
      </c>
    </row>
    <row r="4572" spans="1:42" x14ac:dyDescent="0.3">
      <c r="A4572">
        <v>4571</v>
      </c>
      <c r="B4572" t="s">
        <v>10</v>
      </c>
      <c r="C4572" t="s">
        <v>96</v>
      </c>
      <c r="D4572">
        <v>22</v>
      </c>
      <c r="E4572" t="s">
        <v>105</v>
      </c>
      <c r="F4572" t="s">
        <v>4678</v>
      </c>
      <c r="G4572" t="s">
        <v>5146</v>
      </c>
      <c r="H4572">
        <v>19458799424</v>
      </c>
      <c r="I4572" t="s">
        <v>5865</v>
      </c>
      <c r="J4572" t="s">
        <v>7292</v>
      </c>
      <c r="K4572">
        <v>5547.27</v>
      </c>
      <c r="L4572" s="12" t="s">
        <v>10780</v>
      </c>
      <c r="M4572" s="10" t="s">
        <v>11147</v>
      </c>
      <c r="N4572">
        <v>4571</v>
      </c>
      <c r="O4572">
        <v>45271</v>
      </c>
      <c r="P4572" t="s">
        <v>11404</v>
      </c>
      <c r="Q4572" s="16">
        <v>4405.1899999999996</v>
      </c>
      <c r="R4572">
        <v>1142.08</v>
      </c>
      <c r="S4572">
        <v>89</v>
      </c>
      <c r="T4572">
        <v>4571</v>
      </c>
      <c r="U4572">
        <v>31248.55</v>
      </c>
      <c r="V4572" t="s">
        <v>11413</v>
      </c>
      <c r="W4572">
        <v>8.82</v>
      </c>
      <c r="X4572">
        <v>48</v>
      </c>
      <c r="Y4572" t="s">
        <v>11523</v>
      </c>
      <c r="Z4572" t="s">
        <v>12010</v>
      </c>
      <c r="AA4572">
        <v>4571</v>
      </c>
      <c r="AB4572" t="s">
        <v>12015</v>
      </c>
      <c r="AC4572">
        <v>8952.41</v>
      </c>
      <c r="AD4572">
        <v>4859.41</v>
      </c>
      <c r="AE4572">
        <v>242.97</v>
      </c>
      <c r="AF4572" t="s">
        <v>11153</v>
      </c>
      <c r="AG4572" t="s">
        <v>11197</v>
      </c>
      <c r="AH4572">
        <v>1286</v>
      </c>
      <c r="AI4572">
        <v>4571</v>
      </c>
      <c r="AJ4572" t="s">
        <v>11245</v>
      </c>
      <c r="AK4572" t="s">
        <v>12027</v>
      </c>
      <c r="AL4572" t="s">
        <v>12031</v>
      </c>
      <c r="AM4572" t="s">
        <v>11261</v>
      </c>
      <c r="AN4572">
        <v>1</v>
      </c>
      <c r="AO4572" s="10" t="s">
        <v>12036</v>
      </c>
      <c r="AP4572" t="str" cm="1">
        <f t="array" ref="AP4572">_xlfn.IFS(
  Table1[[#This Row],[Age]]&lt;=25, "18-25",
  Table1[[#This Row],[Age]]&lt;=35, "26-35",
  Table1[[#This Row],[Age]]&lt;=45, "36-45",
  Table1[[#This Row],[Age]]&lt;=60, "46-60",
  TRUE, "60+")</f>
        <v>18-25</v>
      </c>
    </row>
    <row r="4573" spans="1:42" x14ac:dyDescent="0.3">
      <c r="A4573">
        <v>4572</v>
      </c>
      <c r="B4573" t="s">
        <v>50</v>
      </c>
      <c r="C4573" t="s">
        <v>74</v>
      </c>
      <c r="D4573">
        <v>60</v>
      </c>
      <c r="E4573" t="s">
        <v>104</v>
      </c>
      <c r="F4573" t="s">
        <v>4679</v>
      </c>
      <c r="G4573" t="s">
        <v>5117</v>
      </c>
      <c r="H4573">
        <v>19458799425</v>
      </c>
      <c r="I4573" t="s">
        <v>5781</v>
      </c>
      <c r="J4573" t="s">
        <v>7291</v>
      </c>
      <c r="K4573">
        <v>6215.16</v>
      </c>
      <c r="L4573" s="12" t="s">
        <v>10781</v>
      </c>
      <c r="M4573" s="10" t="s">
        <v>11396</v>
      </c>
      <c r="N4573">
        <v>4572</v>
      </c>
      <c r="O4573">
        <v>45070</v>
      </c>
      <c r="P4573" t="s">
        <v>11403</v>
      </c>
      <c r="Q4573" s="16">
        <v>2461.9</v>
      </c>
      <c r="R4573">
        <v>3753.26</v>
      </c>
      <c r="S4573">
        <v>10</v>
      </c>
      <c r="T4573">
        <v>4572</v>
      </c>
      <c r="U4573">
        <v>38261.550000000003</v>
      </c>
      <c r="V4573" t="s">
        <v>11411</v>
      </c>
      <c r="W4573">
        <v>6.56</v>
      </c>
      <c r="X4573">
        <v>36</v>
      </c>
      <c r="Y4573" t="s">
        <v>8811</v>
      </c>
      <c r="Z4573" t="s">
        <v>12010</v>
      </c>
      <c r="AA4573">
        <v>4572</v>
      </c>
      <c r="AB4573" t="s">
        <v>12017</v>
      </c>
      <c r="AC4573">
        <v>8031.1</v>
      </c>
      <c r="AD4573">
        <v>4365.09</v>
      </c>
      <c r="AE4573">
        <v>218.25</v>
      </c>
      <c r="AF4573" t="s">
        <v>11156</v>
      </c>
      <c r="AG4573" t="s">
        <v>11079</v>
      </c>
      <c r="AH4573">
        <v>2559</v>
      </c>
      <c r="AI4573">
        <v>4572</v>
      </c>
      <c r="AJ4573" t="s">
        <v>11388</v>
      </c>
      <c r="AK4573" t="s">
        <v>12029</v>
      </c>
      <c r="AL4573" t="s">
        <v>12031</v>
      </c>
      <c r="AM4573" t="s">
        <v>11197</v>
      </c>
      <c r="AN4573">
        <v>1</v>
      </c>
      <c r="AO4573" s="10" t="s">
        <v>12046</v>
      </c>
      <c r="AP4573" t="str" cm="1">
        <f t="array" ref="AP4573">_xlfn.IFS(
  Table1[[#This Row],[Age]]&lt;=25, "18-25",
  Table1[[#This Row],[Age]]&lt;=35, "26-35",
  Table1[[#This Row],[Age]]&lt;=45, "36-45",
  Table1[[#This Row],[Age]]&lt;=60, "46-60",
  TRUE, "60+")</f>
        <v>46-60</v>
      </c>
    </row>
    <row r="4574" spans="1:42" x14ac:dyDescent="0.3">
      <c r="A4574">
        <v>4573</v>
      </c>
      <c r="B4574" t="s">
        <v>42</v>
      </c>
      <c r="C4574" t="s">
        <v>68</v>
      </c>
      <c r="D4574">
        <v>54</v>
      </c>
      <c r="E4574" t="s">
        <v>104</v>
      </c>
      <c r="F4574" t="s">
        <v>4680</v>
      </c>
      <c r="G4574" t="s">
        <v>5129</v>
      </c>
      <c r="H4574">
        <v>19458799426</v>
      </c>
      <c r="I4574" t="s">
        <v>7098</v>
      </c>
      <c r="J4574" t="s">
        <v>7291</v>
      </c>
      <c r="K4574">
        <v>2427.42</v>
      </c>
      <c r="L4574" s="12" t="s">
        <v>10782</v>
      </c>
      <c r="M4574" s="10" t="s">
        <v>11386</v>
      </c>
      <c r="N4574">
        <v>4573</v>
      </c>
      <c r="O4574">
        <v>45011</v>
      </c>
      <c r="P4574" t="s">
        <v>11402</v>
      </c>
      <c r="Q4574" s="16">
        <v>2954.9</v>
      </c>
      <c r="R4574">
        <v>5382.32</v>
      </c>
      <c r="S4574">
        <v>39</v>
      </c>
      <c r="T4574">
        <v>4573</v>
      </c>
      <c r="U4574">
        <v>13887.5</v>
      </c>
      <c r="V4574" t="s">
        <v>11413</v>
      </c>
      <c r="W4574">
        <v>6.71</v>
      </c>
      <c r="X4574">
        <v>24</v>
      </c>
      <c r="Y4574" t="s">
        <v>11703</v>
      </c>
      <c r="Z4574" t="s">
        <v>12012</v>
      </c>
      <c r="AA4574">
        <v>4573</v>
      </c>
      <c r="AB4574" t="s">
        <v>12015</v>
      </c>
      <c r="AC4574">
        <v>9809.56</v>
      </c>
      <c r="AD4574">
        <v>1974.66</v>
      </c>
      <c r="AE4574">
        <v>98.73</v>
      </c>
      <c r="AF4574" t="s">
        <v>11153</v>
      </c>
      <c r="AG4574" t="s">
        <v>11105</v>
      </c>
      <c r="AH4574">
        <v>6467</v>
      </c>
      <c r="AI4574">
        <v>4573</v>
      </c>
      <c r="AJ4574" t="s">
        <v>11353</v>
      </c>
      <c r="AK4574" t="s">
        <v>12029</v>
      </c>
      <c r="AL4574" t="s">
        <v>12031</v>
      </c>
      <c r="AM4574" t="s">
        <v>11284</v>
      </c>
      <c r="AN4574">
        <v>1</v>
      </c>
      <c r="AO4574" s="10" t="s">
        <v>12047</v>
      </c>
      <c r="AP4574" t="str" cm="1">
        <f t="array" ref="AP4574">_xlfn.IFS(
  Table1[[#This Row],[Age]]&lt;=25, "18-25",
  Table1[[#This Row],[Age]]&lt;=35, "26-35",
  Table1[[#This Row],[Age]]&lt;=45, "36-45",
  Table1[[#This Row],[Age]]&lt;=60, "46-60",
  TRUE, "60+")</f>
        <v>46-60</v>
      </c>
    </row>
    <row r="4575" spans="1:42" x14ac:dyDescent="0.3">
      <c r="A4575">
        <v>4574</v>
      </c>
      <c r="B4575" t="s">
        <v>15</v>
      </c>
      <c r="C4575" t="s">
        <v>80</v>
      </c>
      <c r="D4575">
        <v>29</v>
      </c>
      <c r="E4575" t="s">
        <v>106</v>
      </c>
      <c r="F4575" t="s">
        <v>4681</v>
      </c>
      <c r="G4575" t="s">
        <v>5147</v>
      </c>
      <c r="H4575">
        <v>19458799427</v>
      </c>
      <c r="I4575" t="s">
        <v>7226</v>
      </c>
      <c r="J4575" t="s">
        <v>7292</v>
      </c>
      <c r="K4575">
        <v>9735.27</v>
      </c>
      <c r="L4575" s="12" t="s">
        <v>8087</v>
      </c>
      <c r="M4575" s="10" t="s">
        <v>11193</v>
      </c>
      <c r="N4575">
        <v>4574</v>
      </c>
      <c r="O4575">
        <v>45106</v>
      </c>
      <c r="P4575" t="s">
        <v>11403</v>
      </c>
      <c r="Q4575" s="16">
        <v>2875.15</v>
      </c>
      <c r="R4575">
        <v>12610.42</v>
      </c>
      <c r="S4575">
        <v>60</v>
      </c>
      <c r="T4575">
        <v>4574</v>
      </c>
      <c r="U4575">
        <v>24607.65</v>
      </c>
      <c r="V4575" t="s">
        <v>11412</v>
      </c>
      <c r="W4575">
        <v>3.22</v>
      </c>
      <c r="X4575">
        <v>60</v>
      </c>
      <c r="Y4575" t="s">
        <v>11973</v>
      </c>
      <c r="Z4575" t="s">
        <v>12010</v>
      </c>
      <c r="AA4575">
        <v>4574</v>
      </c>
      <c r="AB4575" t="s">
        <v>12015</v>
      </c>
      <c r="AC4575">
        <v>1968.09</v>
      </c>
      <c r="AD4575">
        <v>4960.45</v>
      </c>
      <c r="AE4575">
        <v>248.02</v>
      </c>
      <c r="AF4575" t="s">
        <v>11284</v>
      </c>
      <c r="AG4575" t="s">
        <v>11095</v>
      </c>
      <c r="AH4575">
        <v>419</v>
      </c>
      <c r="AI4575">
        <v>4574</v>
      </c>
      <c r="AJ4575" t="s">
        <v>11073</v>
      </c>
      <c r="AK4575" t="s">
        <v>12028</v>
      </c>
      <c r="AL4575" t="s">
        <v>12031</v>
      </c>
      <c r="AM4575" t="s">
        <v>11356</v>
      </c>
      <c r="AN4575">
        <v>-1</v>
      </c>
      <c r="AO4575" s="10" t="s">
        <v>12043</v>
      </c>
      <c r="AP4575" t="str" cm="1">
        <f t="array" ref="AP4575">_xlfn.IFS(
  Table1[[#This Row],[Age]]&lt;=25, "18-25",
  Table1[[#This Row],[Age]]&lt;=35, "26-35",
  Table1[[#This Row],[Age]]&lt;=45, "36-45",
  Table1[[#This Row],[Age]]&lt;=60, "46-60",
  TRUE, "60+")</f>
        <v>26-35</v>
      </c>
    </row>
    <row r="4576" spans="1:42" x14ac:dyDescent="0.3">
      <c r="A4576">
        <v>4575</v>
      </c>
      <c r="B4576" t="s">
        <v>39</v>
      </c>
      <c r="C4576" t="s">
        <v>73</v>
      </c>
      <c r="D4576">
        <v>31</v>
      </c>
      <c r="E4576" t="s">
        <v>104</v>
      </c>
      <c r="F4576" t="s">
        <v>4682</v>
      </c>
      <c r="G4576" t="s">
        <v>5143</v>
      </c>
      <c r="H4576">
        <v>19458799428</v>
      </c>
      <c r="I4576" t="s">
        <v>6279</v>
      </c>
      <c r="J4576" t="s">
        <v>7291</v>
      </c>
      <c r="K4576">
        <v>7396.48</v>
      </c>
      <c r="L4576" s="12" t="s">
        <v>10783</v>
      </c>
      <c r="M4576" s="10" t="s">
        <v>11256</v>
      </c>
      <c r="N4576">
        <v>4575</v>
      </c>
      <c r="O4576">
        <v>45027</v>
      </c>
      <c r="P4576" t="s">
        <v>11402</v>
      </c>
      <c r="Q4576" s="16">
        <v>3230.42</v>
      </c>
      <c r="R4576">
        <v>4166.0600000000004</v>
      </c>
      <c r="S4576">
        <v>96</v>
      </c>
      <c r="T4576">
        <v>4575</v>
      </c>
      <c r="U4576">
        <v>21590</v>
      </c>
      <c r="V4576" t="s">
        <v>11412</v>
      </c>
      <c r="W4576">
        <v>4.62</v>
      </c>
      <c r="X4576">
        <v>60</v>
      </c>
      <c r="Y4576" t="s">
        <v>11769</v>
      </c>
      <c r="Z4576" t="s">
        <v>12012</v>
      </c>
      <c r="AA4576">
        <v>4575</v>
      </c>
      <c r="AB4576" t="s">
        <v>12017</v>
      </c>
      <c r="AC4576">
        <v>8950.9500000000007</v>
      </c>
      <c r="AD4576">
        <v>3897.66</v>
      </c>
      <c r="AE4576">
        <v>194.88</v>
      </c>
      <c r="AF4576" t="s">
        <v>11390</v>
      </c>
      <c r="AG4576" t="s">
        <v>11355</v>
      </c>
      <c r="AH4576">
        <v>4749</v>
      </c>
      <c r="AI4576">
        <v>4575</v>
      </c>
      <c r="AJ4576" t="s">
        <v>11177</v>
      </c>
      <c r="AK4576" t="s">
        <v>12028</v>
      </c>
      <c r="AL4576" t="s">
        <v>12032</v>
      </c>
      <c r="AM4576" t="s">
        <v>11246</v>
      </c>
      <c r="AN4576">
        <v>1</v>
      </c>
      <c r="AO4576" s="10" t="s">
        <v>12037</v>
      </c>
      <c r="AP4576" t="str" cm="1">
        <f t="array" ref="AP4576">_xlfn.IFS(
  Table1[[#This Row],[Age]]&lt;=25, "18-25",
  Table1[[#This Row],[Age]]&lt;=35, "26-35",
  Table1[[#This Row],[Age]]&lt;=45, "36-45",
  Table1[[#This Row],[Age]]&lt;=60, "46-60",
  TRUE, "60+")</f>
        <v>26-35</v>
      </c>
    </row>
    <row r="4577" spans="1:42" x14ac:dyDescent="0.3">
      <c r="A4577">
        <v>4576</v>
      </c>
      <c r="B4577" t="s">
        <v>33</v>
      </c>
      <c r="C4577" t="s">
        <v>99</v>
      </c>
      <c r="D4577">
        <v>61</v>
      </c>
      <c r="E4577" t="s">
        <v>106</v>
      </c>
      <c r="F4577" t="s">
        <v>4683</v>
      </c>
      <c r="G4577" t="s">
        <v>5147</v>
      </c>
      <c r="H4577">
        <v>19458799429</v>
      </c>
      <c r="I4577" t="s">
        <v>6052</v>
      </c>
      <c r="J4577" t="s">
        <v>7292</v>
      </c>
      <c r="K4577">
        <v>7229.39</v>
      </c>
      <c r="L4577" s="12" t="s">
        <v>10784</v>
      </c>
      <c r="M4577" s="10" t="s">
        <v>11180</v>
      </c>
      <c r="N4577">
        <v>4576</v>
      </c>
      <c r="O4577">
        <v>45163</v>
      </c>
      <c r="P4577" t="s">
        <v>11403</v>
      </c>
      <c r="Q4577" s="16">
        <v>2948.87</v>
      </c>
      <c r="R4577">
        <v>10178.26</v>
      </c>
      <c r="S4577">
        <v>98</v>
      </c>
      <c r="T4577">
        <v>4576</v>
      </c>
      <c r="U4577">
        <v>37988.67</v>
      </c>
      <c r="V4577" t="s">
        <v>11412</v>
      </c>
      <c r="W4577">
        <v>3.81</v>
      </c>
      <c r="X4577">
        <v>60</v>
      </c>
      <c r="Y4577" t="s">
        <v>11482</v>
      </c>
      <c r="Z4577" t="s">
        <v>12011</v>
      </c>
      <c r="AA4577">
        <v>4576</v>
      </c>
      <c r="AB4577" t="s">
        <v>12016</v>
      </c>
      <c r="AC4577">
        <v>1180.0899999999999</v>
      </c>
      <c r="AD4577">
        <v>4256.3999999999996</v>
      </c>
      <c r="AE4577">
        <v>212.82</v>
      </c>
      <c r="AF4577" t="s">
        <v>11125</v>
      </c>
      <c r="AG4577" t="s">
        <v>11276</v>
      </c>
      <c r="AH4577">
        <v>5283</v>
      </c>
      <c r="AI4577">
        <v>4576</v>
      </c>
      <c r="AJ4577" t="s">
        <v>11357</v>
      </c>
      <c r="AK4577" t="s">
        <v>12027</v>
      </c>
      <c r="AL4577" t="s">
        <v>12031</v>
      </c>
      <c r="AM4577" t="s">
        <v>11312</v>
      </c>
      <c r="AN4577">
        <v>1</v>
      </c>
      <c r="AO4577" s="10" t="s">
        <v>12041</v>
      </c>
      <c r="AP4577" t="str" cm="1">
        <f t="array" ref="AP4577">_xlfn.IFS(
  Table1[[#This Row],[Age]]&lt;=25, "18-25",
  Table1[[#This Row],[Age]]&lt;=35, "26-35",
  Table1[[#This Row],[Age]]&lt;=45, "36-45",
  Table1[[#This Row],[Age]]&lt;=60, "46-60",
  TRUE, "60+")</f>
        <v>60+</v>
      </c>
    </row>
    <row r="4578" spans="1:42" x14ac:dyDescent="0.3">
      <c r="A4578">
        <v>4577</v>
      </c>
      <c r="B4578" t="s">
        <v>44</v>
      </c>
      <c r="C4578" t="s">
        <v>58</v>
      </c>
      <c r="D4578">
        <v>68</v>
      </c>
      <c r="E4578" t="s">
        <v>106</v>
      </c>
      <c r="F4578" t="s">
        <v>4684</v>
      </c>
      <c r="G4578" t="s">
        <v>5127</v>
      </c>
      <c r="H4578">
        <v>19458799430</v>
      </c>
      <c r="I4578" t="s">
        <v>5578</v>
      </c>
      <c r="J4578" t="s">
        <v>7292</v>
      </c>
      <c r="K4578">
        <v>8741.44</v>
      </c>
      <c r="L4578" s="12" t="s">
        <v>9477</v>
      </c>
      <c r="M4578" s="10" t="s">
        <v>11235</v>
      </c>
      <c r="N4578">
        <v>4577</v>
      </c>
      <c r="O4578">
        <v>45263</v>
      </c>
      <c r="P4578" t="s">
        <v>11403</v>
      </c>
      <c r="Q4578" s="16">
        <v>3474.89</v>
      </c>
      <c r="R4578">
        <v>5266.55</v>
      </c>
      <c r="S4578">
        <v>23</v>
      </c>
      <c r="T4578">
        <v>4577</v>
      </c>
      <c r="U4578">
        <v>30393.52</v>
      </c>
      <c r="V4578" t="s">
        <v>11413</v>
      </c>
      <c r="W4578">
        <v>2.71</v>
      </c>
      <c r="X4578">
        <v>36</v>
      </c>
      <c r="Y4578" t="s">
        <v>11880</v>
      </c>
      <c r="Z4578" t="s">
        <v>12010</v>
      </c>
      <c r="AA4578">
        <v>4577</v>
      </c>
      <c r="AB4578" t="s">
        <v>12016</v>
      </c>
      <c r="AC4578">
        <v>4735.57</v>
      </c>
      <c r="AD4578">
        <v>3997.44</v>
      </c>
      <c r="AE4578">
        <v>199.87</v>
      </c>
      <c r="AF4578" t="s">
        <v>11280</v>
      </c>
      <c r="AG4578" t="s">
        <v>11078</v>
      </c>
      <c r="AH4578">
        <v>447</v>
      </c>
      <c r="AI4578">
        <v>4577</v>
      </c>
      <c r="AJ4578" t="s">
        <v>11083</v>
      </c>
      <c r="AK4578" t="s">
        <v>12029</v>
      </c>
      <c r="AL4578" t="s">
        <v>12031</v>
      </c>
      <c r="AM4578" t="s">
        <v>11368</v>
      </c>
      <c r="AN4578">
        <v>1</v>
      </c>
      <c r="AO4578" s="10" t="s">
        <v>12036</v>
      </c>
      <c r="AP4578" t="str" cm="1">
        <f t="array" ref="AP4578">_xlfn.IFS(
  Table1[[#This Row],[Age]]&lt;=25, "18-25",
  Table1[[#This Row],[Age]]&lt;=35, "26-35",
  Table1[[#This Row],[Age]]&lt;=45, "36-45",
  Table1[[#This Row],[Age]]&lt;=60, "46-60",
  TRUE, "60+")</f>
        <v>60+</v>
      </c>
    </row>
    <row r="4579" spans="1:42" x14ac:dyDescent="0.3">
      <c r="A4579">
        <v>4578</v>
      </c>
      <c r="B4579" t="s">
        <v>28</v>
      </c>
      <c r="C4579" t="s">
        <v>56</v>
      </c>
      <c r="D4579">
        <v>26</v>
      </c>
      <c r="E4579" t="s">
        <v>104</v>
      </c>
      <c r="F4579" t="s">
        <v>4685</v>
      </c>
      <c r="G4579" t="s">
        <v>5120</v>
      </c>
      <c r="H4579">
        <v>19458799431</v>
      </c>
      <c r="I4579" t="s">
        <v>7227</v>
      </c>
      <c r="J4579" t="s">
        <v>7292</v>
      </c>
      <c r="K4579">
        <v>358.66</v>
      </c>
      <c r="L4579" s="12" t="s">
        <v>10785</v>
      </c>
      <c r="M4579" s="10" t="s">
        <v>11308</v>
      </c>
      <c r="N4579">
        <v>4578</v>
      </c>
      <c r="O4579">
        <v>45131</v>
      </c>
      <c r="P4579" t="s">
        <v>11403</v>
      </c>
      <c r="Q4579" s="16">
        <v>744.92</v>
      </c>
      <c r="R4579">
        <v>-386.26</v>
      </c>
      <c r="S4579">
        <v>97</v>
      </c>
      <c r="T4579">
        <v>4578</v>
      </c>
      <c r="U4579">
        <v>6914.66</v>
      </c>
      <c r="V4579" t="s">
        <v>11413</v>
      </c>
      <c r="W4579">
        <v>7.52</v>
      </c>
      <c r="X4579">
        <v>60</v>
      </c>
      <c r="Y4579" t="s">
        <v>9802</v>
      </c>
      <c r="Z4579" t="s">
        <v>12011</v>
      </c>
      <c r="AA4579">
        <v>4578</v>
      </c>
      <c r="AB4579" t="s">
        <v>12017</v>
      </c>
      <c r="AC4579">
        <v>3029.74</v>
      </c>
      <c r="AD4579">
        <v>2864.73</v>
      </c>
      <c r="AE4579">
        <v>143.24</v>
      </c>
      <c r="AF4579" t="s">
        <v>11228</v>
      </c>
      <c r="AG4579" t="s">
        <v>11389</v>
      </c>
      <c r="AH4579">
        <v>7411</v>
      </c>
      <c r="AI4579">
        <v>4578</v>
      </c>
      <c r="AJ4579" t="s">
        <v>11115</v>
      </c>
      <c r="AK4579" t="s">
        <v>12028</v>
      </c>
      <c r="AL4579" t="s">
        <v>12031</v>
      </c>
      <c r="AM4579" t="s">
        <v>11245</v>
      </c>
      <c r="AN4579">
        <v>1</v>
      </c>
      <c r="AO4579" s="10" t="s">
        <v>12038</v>
      </c>
      <c r="AP4579" t="str" cm="1">
        <f t="array" ref="AP4579">_xlfn.IFS(
  Table1[[#This Row],[Age]]&lt;=25, "18-25",
  Table1[[#This Row],[Age]]&lt;=35, "26-35",
  Table1[[#This Row],[Age]]&lt;=45, "36-45",
  Table1[[#This Row],[Age]]&lt;=60, "46-60",
  TRUE, "60+")</f>
        <v>26-35</v>
      </c>
    </row>
    <row r="4580" spans="1:42" x14ac:dyDescent="0.3">
      <c r="A4580">
        <v>4579</v>
      </c>
      <c r="B4580" t="s">
        <v>22</v>
      </c>
      <c r="C4580" t="s">
        <v>61</v>
      </c>
      <c r="D4580">
        <v>24</v>
      </c>
      <c r="E4580" t="s">
        <v>106</v>
      </c>
      <c r="F4580" t="s">
        <v>4686</v>
      </c>
      <c r="G4580" t="s">
        <v>5120</v>
      </c>
      <c r="H4580">
        <v>19458799432</v>
      </c>
      <c r="I4580" t="s">
        <v>6396</v>
      </c>
      <c r="J4580" t="s">
        <v>7292</v>
      </c>
      <c r="K4580">
        <v>6170.11</v>
      </c>
      <c r="L4580" s="12" t="s">
        <v>10786</v>
      </c>
      <c r="M4580" s="10" t="s">
        <v>11276</v>
      </c>
      <c r="N4580">
        <v>4579</v>
      </c>
      <c r="O4580">
        <v>45216</v>
      </c>
      <c r="P4580" t="s">
        <v>11403</v>
      </c>
      <c r="Q4580" s="16">
        <v>3556.04</v>
      </c>
      <c r="R4580">
        <v>9726.15</v>
      </c>
      <c r="S4580">
        <v>96</v>
      </c>
      <c r="T4580">
        <v>4579</v>
      </c>
      <c r="U4580">
        <v>48860.66</v>
      </c>
      <c r="V4580" t="s">
        <v>11412</v>
      </c>
      <c r="W4580">
        <v>1.86</v>
      </c>
      <c r="X4580">
        <v>24</v>
      </c>
      <c r="Y4580" t="s">
        <v>11771</v>
      </c>
      <c r="Z4580" t="s">
        <v>12010</v>
      </c>
      <c r="AA4580">
        <v>4579</v>
      </c>
      <c r="AB4580" t="s">
        <v>12015</v>
      </c>
      <c r="AC4580">
        <v>4265.79</v>
      </c>
      <c r="AD4580">
        <v>2705.97</v>
      </c>
      <c r="AE4580">
        <v>135.30000000000001</v>
      </c>
      <c r="AF4580" t="s">
        <v>11060</v>
      </c>
      <c r="AG4580" t="s">
        <v>11154</v>
      </c>
      <c r="AH4580">
        <v>8938</v>
      </c>
      <c r="AI4580">
        <v>4579</v>
      </c>
      <c r="AJ4580" t="s">
        <v>11281</v>
      </c>
      <c r="AK4580" t="s">
        <v>12029</v>
      </c>
      <c r="AL4580" t="s">
        <v>12031</v>
      </c>
      <c r="AM4580" t="s">
        <v>11354</v>
      </c>
      <c r="AN4580">
        <v>1</v>
      </c>
      <c r="AO4580" s="10" t="s">
        <v>12044</v>
      </c>
      <c r="AP4580" t="str" cm="1">
        <f t="array" ref="AP4580">_xlfn.IFS(
  Table1[[#This Row],[Age]]&lt;=25, "18-25",
  Table1[[#This Row],[Age]]&lt;=35, "26-35",
  Table1[[#This Row],[Age]]&lt;=45, "36-45",
  Table1[[#This Row],[Age]]&lt;=60, "46-60",
  TRUE, "60+")</f>
        <v>18-25</v>
      </c>
    </row>
    <row r="4581" spans="1:42" x14ac:dyDescent="0.3">
      <c r="A4581">
        <v>4580</v>
      </c>
      <c r="B4581" t="s">
        <v>7</v>
      </c>
      <c r="C4581" t="s">
        <v>64</v>
      </c>
      <c r="D4581">
        <v>33</v>
      </c>
      <c r="E4581" t="s">
        <v>105</v>
      </c>
      <c r="F4581" t="s">
        <v>4687</v>
      </c>
      <c r="G4581" t="s">
        <v>5111</v>
      </c>
      <c r="H4581">
        <v>19458799433</v>
      </c>
      <c r="I4581" t="s">
        <v>7027</v>
      </c>
      <c r="J4581" t="s">
        <v>7291</v>
      </c>
      <c r="K4581">
        <v>8196.59</v>
      </c>
      <c r="L4581" s="12" t="s">
        <v>10787</v>
      </c>
      <c r="M4581" s="10" t="s">
        <v>11082</v>
      </c>
      <c r="N4581">
        <v>4580</v>
      </c>
      <c r="O4581">
        <v>45053</v>
      </c>
      <c r="P4581" t="s">
        <v>11403</v>
      </c>
      <c r="Q4581" s="16">
        <v>761.48</v>
      </c>
      <c r="R4581">
        <v>7435.11</v>
      </c>
      <c r="S4581">
        <v>22</v>
      </c>
      <c r="T4581">
        <v>4580</v>
      </c>
      <c r="U4581">
        <v>45704.54</v>
      </c>
      <c r="V4581" t="s">
        <v>11413</v>
      </c>
      <c r="W4581">
        <v>5.61</v>
      </c>
      <c r="X4581">
        <v>60</v>
      </c>
      <c r="Y4581" t="s">
        <v>10575</v>
      </c>
      <c r="Z4581" t="s">
        <v>12010</v>
      </c>
      <c r="AA4581">
        <v>4580</v>
      </c>
      <c r="AB4581" t="s">
        <v>12015</v>
      </c>
      <c r="AC4581">
        <v>9765.7099999999991</v>
      </c>
      <c r="AD4581">
        <v>2070.06</v>
      </c>
      <c r="AE4581">
        <v>103.5</v>
      </c>
      <c r="AF4581" t="s">
        <v>11104</v>
      </c>
      <c r="AG4581" t="s">
        <v>11175</v>
      </c>
      <c r="AH4581">
        <v>3115</v>
      </c>
      <c r="AI4581">
        <v>4580</v>
      </c>
      <c r="AJ4581" t="s">
        <v>11059</v>
      </c>
      <c r="AK4581" t="s">
        <v>12028</v>
      </c>
      <c r="AL4581" t="s">
        <v>12031</v>
      </c>
      <c r="AM4581" t="s">
        <v>11070</v>
      </c>
      <c r="AN4581">
        <v>1</v>
      </c>
      <c r="AO4581" s="10" t="s">
        <v>12046</v>
      </c>
      <c r="AP4581" t="str" cm="1">
        <f t="array" ref="AP4581">_xlfn.IFS(
  Table1[[#This Row],[Age]]&lt;=25, "18-25",
  Table1[[#This Row],[Age]]&lt;=35, "26-35",
  Table1[[#This Row],[Age]]&lt;=45, "36-45",
  Table1[[#This Row],[Age]]&lt;=60, "46-60",
  TRUE, "60+")</f>
        <v>26-35</v>
      </c>
    </row>
    <row r="4582" spans="1:42" x14ac:dyDescent="0.3">
      <c r="A4582">
        <v>4581</v>
      </c>
      <c r="B4582" t="s">
        <v>29</v>
      </c>
      <c r="C4582" t="s">
        <v>80</v>
      </c>
      <c r="D4582">
        <v>45</v>
      </c>
      <c r="E4582" t="s">
        <v>105</v>
      </c>
      <c r="F4582" t="s">
        <v>4688</v>
      </c>
      <c r="G4582" t="s">
        <v>5120</v>
      </c>
      <c r="H4582">
        <v>19458799434</v>
      </c>
      <c r="I4582" t="s">
        <v>6443</v>
      </c>
      <c r="J4582" t="s">
        <v>7292</v>
      </c>
      <c r="K4582">
        <v>440.3</v>
      </c>
      <c r="L4582" s="12" t="s">
        <v>9840</v>
      </c>
      <c r="M4582" s="10" t="s">
        <v>11309</v>
      </c>
      <c r="N4582">
        <v>4581</v>
      </c>
      <c r="O4582">
        <v>45287</v>
      </c>
      <c r="P4582" t="s">
        <v>11404</v>
      </c>
      <c r="Q4582" s="16">
        <v>1708.69</v>
      </c>
      <c r="R4582">
        <v>-1268.3900000000001</v>
      </c>
      <c r="S4582">
        <v>86</v>
      </c>
      <c r="T4582">
        <v>4581</v>
      </c>
      <c r="U4582">
        <v>29357.279999999999</v>
      </c>
      <c r="V4582" t="s">
        <v>11413</v>
      </c>
      <c r="W4582">
        <v>5.82</v>
      </c>
      <c r="X4582">
        <v>60</v>
      </c>
      <c r="Y4582" t="s">
        <v>9642</v>
      </c>
      <c r="Z4582" t="s">
        <v>12012</v>
      </c>
      <c r="AA4582">
        <v>4581</v>
      </c>
      <c r="AB4582" t="s">
        <v>12017</v>
      </c>
      <c r="AC4582">
        <v>3961.28</v>
      </c>
      <c r="AD4582">
        <v>626.48</v>
      </c>
      <c r="AE4582">
        <v>31.32</v>
      </c>
      <c r="AF4582" t="s">
        <v>11283</v>
      </c>
      <c r="AG4582" t="s">
        <v>11154</v>
      </c>
      <c r="AH4582">
        <v>6901</v>
      </c>
      <c r="AI4582">
        <v>4581</v>
      </c>
      <c r="AJ4582" t="s">
        <v>11397</v>
      </c>
      <c r="AK4582" t="s">
        <v>12027</v>
      </c>
      <c r="AL4582" t="s">
        <v>12032</v>
      </c>
      <c r="AM4582" t="s">
        <v>11355</v>
      </c>
      <c r="AN4582">
        <v>1</v>
      </c>
      <c r="AO4582" s="10" t="s">
        <v>12036</v>
      </c>
      <c r="AP4582" t="str" cm="1">
        <f t="array" ref="AP4582">_xlfn.IFS(
  Table1[[#This Row],[Age]]&lt;=25, "18-25",
  Table1[[#This Row],[Age]]&lt;=35, "26-35",
  Table1[[#This Row],[Age]]&lt;=45, "36-45",
  Table1[[#This Row],[Age]]&lt;=60, "46-60",
  TRUE, "60+")</f>
        <v>36-45</v>
      </c>
    </row>
    <row r="4583" spans="1:42" x14ac:dyDescent="0.3">
      <c r="A4583">
        <v>4582</v>
      </c>
      <c r="B4583" t="s">
        <v>19</v>
      </c>
      <c r="C4583" t="s">
        <v>87</v>
      </c>
      <c r="D4583">
        <v>24</v>
      </c>
      <c r="E4583" t="s">
        <v>104</v>
      </c>
      <c r="F4583" t="s">
        <v>4689</v>
      </c>
      <c r="G4583" t="s">
        <v>5133</v>
      </c>
      <c r="H4583">
        <v>19458799435</v>
      </c>
      <c r="I4583" t="s">
        <v>7133</v>
      </c>
      <c r="J4583" t="s">
        <v>7292</v>
      </c>
      <c r="K4583">
        <v>7585.84</v>
      </c>
      <c r="L4583" s="12" t="s">
        <v>10788</v>
      </c>
      <c r="M4583" s="10" t="s">
        <v>11294</v>
      </c>
      <c r="N4583">
        <v>4582</v>
      </c>
      <c r="O4583">
        <v>45204</v>
      </c>
      <c r="P4583" t="s">
        <v>11404</v>
      </c>
      <c r="Q4583" s="16">
        <v>4158.42</v>
      </c>
      <c r="R4583">
        <v>11744.26</v>
      </c>
      <c r="S4583">
        <v>87</v>
      </c>
      <c r="T4583">
        <v>4582</v>
      </c>
      <c r="U4583">
        <v>39096.370000000003</v>
      </c>
      <c r="V4583" t="s">
        <v>11412</v>
      </c>
      <c r="W4583">
        <v>9.6</v>
      </c>
      <c r="X4583">
        <v>48</v>
      </c>
      <c r="Y4583" t="s">
        <v>8022</v>
      </c>
      <c r="Z4583" t="s">
        <v>12010</v>
      </c>
      <c r="AA4583">
        <v>4582</v>
      </c>
      <c r="AB4583" t="s">
        <v>12016</v>
      </c>
      <c r="AC4583">
        <v>6665.95</v>
      </c>
      <c r="AD4583">
        <v>3147.05</v>
      </c>
      <c r="AE4583">
        <v>157.35</v>
      </c>
      <c r="AF4583" t="s">
        <v>11395</v>
      </c>
      <c r="AG4583" t="s">
        <v>11228</v>
      </c>
      <c r="AH4583">
        <v>2884</v>
      </c>
      <c r="AI4583">
        <v>4582</v>
      </c>
      <c r="AJ4583" t="s">
        <v>11308</v>
      </c>
      <c r="AK4583" t="s">
        <v>12028</v>
      </c>
      <c r="AL4583" t="s">
        <v>12032</v>
      </c>
      <c r="AM4583" t="s">
        <v>11351</v>
      </c>
      <c r="AN4583">
        <v>1</v>
      </c>
      <c r="AO4583" s="10" t="s">
        <v>12044</v>
      </c>
      <c r="AP4583" t="str" cm="1">
        <f t="array" ref="AP4583">_xlfn.IFS(
  Table1[[#This Row],[Age]]&lt;=25, "18-25",
  Table1[[#This Row],[Age]]&lt;=35, "26-35",
  Table1[[#This Row],[Age]]&lt;=45, "36-45",
  Table1[[#This Row],[Age]]&lt;=60, "46-60",
  TRUE, "60+")</f>
        <v>18-25</v>
      </c>
    </row>
    <row r="4584" spans="1:42" x14ac:dyDescent="0.3">
      <c r="A4584">
        <v>4583</v>
      </c>
      <c r="B4584" t="s">
        <v>23</v>
      </c>
      <c r="C4584" t="s">
        <v>54</v>
      </c>
      <c r="D4584">
        <v>31</v>
      </c>
      <c r="E4584" t="s">
        <v>104</v>
      </c>
      <c r="F4584" t="s">
        <v>4690</v>
      </c>
      <c r="G4584" t="s">
        <v>5136</v>
      </c>
      <c r="H4584">
        <v>19458799436</v>
      </c>
      <c r="I4584" t="s">
        <v>6159</v>
      </c>
      <c r="J4584" t="s">
        <v>7292</v>
      </c>
      <c r="K4584">
        <v>9898</v>
      </c>
      <c r="L4584" s="12" t="s">
        <v>10789</v>
      </c>
      <c r="M4584" s="10" t="s">
        <v>11102</v>
      </c>
      <c r="N4584">
        <v>4583</v>
      </c>
      <c r="O4584">
        <v>45233</v>
      </c>
      <c r="P4584" t="s">
        <v>11404</v>
      </c>
      <c r="Q4584" s="16">
        <v>3042.84</v>
      </c>
      <c r="R4584">
        <v>12940.84</v>
      </c>
      <c r="S4584">
        <v>83</v>
      </c>
      <c r="T4584">
        <v>4583</v>
      </c>
      <c r="U4584">
        <v>1978.55</v>
      </c>
      <c r="V4584" t="s">
        <v>11413</v>
      </c>
      <c r="W4584">
        <v>8.82</v>
      </c>
      <c r="X4584">
        <v>48</v>
      </c>
      <c r="Y4584" t="s">
        <v>8633</v>
      </c>
      <c r="Z4584" t="s">
        <v>12012</v>
      </c>
      <c r="AA4584">
        <v>4583</v>
      </c>
      <c r="AB4584" t="s">
        <v>12015</v>
      </c>
      <c r="AC4584">
        <v>7195.24</v>
      </c>
      <c r="AD4584">
        <v>1607.41</v>
      </c>
      <c r="AE4584">
        <v>80.37</v>
      </c>
      <c r="AF4584" t="s">
        <v>11293</v>
      </c>
      <c r="AG4584" t="s">
        <v>11177</v>
      </c>
      <c r="AH4584">
        <v>4299</v>
      </c>
      <c r="AI4584">
        <v>4583</v>
      </c>
      <c r="AJ4584" t="s">
        <v>11132</v>
      </c>
      <c r="AK4584" t="s">
        <v>12029</v>
      </c>
      <c r="AL4584" t="s">
        <v>12031</v>
      </c>
      <c r="AM4584" t="s">
        <v>11047</v>
      </c>
      <c r="AN4584">
        <v>-1</v>
      </c>
      <c r="AO4584" s="10" t="s">
        <v>12040</v>
      </c>
      <c r="AP4584" t="str" cm="1">
        <f t="array" ref="AP4584">_xlfn.IFS(
  Table1[[#This Row],[Age]]&lt;=25, "18-25",
  Table1[[#This Row],[Age]]&lt;=35, "26-35",
  Table1[[#This Row],[Age]]&lt;=45, "36-45",
  Table1[[#This Row],[Age]]&lt;=60, "46-60",
  TRUE, "60+")</f>
        <v>26-35</v>
      </c>
    </row>
    <row r="4585" spans="1:42" x14ac:dyDescent="0.3">
      <c r="A4585">
        <v>4584</v>
      </c>
      <c r="B4585" t="s">
        <v>47</v>
      </c>
      <c r="C4585" t="s">
        <v>65</v>
      </c>
      <c r="D4585">
        <v>49</v>
      </c>
      <c r="E4585" t="s">
        <v>104</v>
      </c>
      <c r="F4585" t="s">
        <v>4691</v>
      </c>
      <c r="G4585" t="s">
        <v>5112</v>
      </c>
      <c r="H4585">
        <v>19458799437</v>
      </c>
      <c r="I4585" t="s">
        <v>7214</v>
      </c>
      <c r="J4585" t="s">
        <v>7292</v>
      </c>
      <c r="K4585">
        <v>5974.76</v>
      </c>
      <c r="L4585" s="12" t="s">
        <v>10790</v>
      </c>
      <c r="M4585" s="10" t="s">
        <v>11236</v>
      </c>
      <c r="N4585">
        <v>4584</v>
      </c>
      <c r="O4585">
        <v>45186</v>
      </c>
      <c r="P4585" t="s">
        <v>11402</v>
      </c>
      <c r="Q4585" s="16">
        <v>4836.16</v>
      </c>
      <c r="R4585">
        <v>10810.92</v>
      </c>
      <c r="S4585">
        <v>23</v>
      </c>
      <c r="T4585">
        <v>4584</v>
      </c>
      <c r="U4585">
        <v>10873.1</v>
      </c>
      <c r="V4585" t="s">
        <v>11411</v>
      </c>
      <c r="W4585">
        <v>5.43</v>
      </c>
      <c r="X4585">
        <v>36</v>
      </c>
      <c r="Y4585" t="s">
        <v>11798</v>
      </c>
      <c r="Z4585" t="s">
        <v>12011</v>
      </c>
      <c r="AA4585">
        <v>4584</v>
      </c>
      <c r="AB4585" t="s">
        <v>12016</v>
      </c>
      <c r="AC4585">
        <v>5945.99</v>
      </c>
      <c r="AD4585">
        <v>959.73</v>
      </c>
      <c r="AE4585">
        <v>47.99</v>
      </c>
      <c r="AF4585" t="s">
        <v>11359</v>
      </c>
      <c r="AG4585" t="s">
        <v>11331</v>
      </c>
      <c r="AH4585">
        <v>7550</v>
      </c>
      <c r="AI4585">
        <v>4584</v>
      </c>
      <c r="AJ4585" t="s">
        <v>11389</v>
      </c>
      <c r="AK4585" t="s">
        <v>12029</v>
      </c>
      <c r="AL4585" t="s">
        <v>12032</v>
      </c>
      <c r="AM4585" t="s">
        <v>11299</v>
      </c>
      <c r="AN4585">
        <v>1</v>
      </c>
      <c r="AO4585" s="10" t="s">
        <v>12042</v>
      </c>
      <c r="AP4585" t="str" cm="1">
        <f t="array" ref="AP4585">_xlfn.IFS(
  Table1[[#This Row],[Age]]&lt;=25, "18-25",
  Table1[[#This Row],[Age]]&lt;=35, "26-35",
  Table1[[#This Row],[Age]]&lt;=45, "36-45",
  Table1[[#This Row],[Age]]&lt;=60, "46-60",
  TRUE, "60+")</f>
        <v>46-60</v>
      </c>
    </row>
    <row r="4586" spans="1:42" x14ac:dyDescent="0.3">
      <c r="A4586">
        <v>4585</v>
      </c>
      <c r="B4586" t="s">
        <v>22</v>
      </c>
      <c r="C4586" t="s">
        <v>97</v>
      </c>
      <c r="D4586">
        <v>25</v>
      </c>
      <c r="E4586" t="s">
        <v>105</v>
      </c>
      <c r="F4586" t="s">
        <v>4692</v>
      </c>
      <c r="G4586" t="s">
        <v>5133</v>
      </c>
      <c r="H4586">
        <v>19458799438</v>
      </c>
      <c r="I4586" t="s">
        <v>6151</v>
      </c>
      <c r="J4586" t="s">
        <v>7291</v>
      </c>
      <c r="K4586">
        <v>4304.45</v>
      </c>
      <c r="L4586" s="12" t="s">
        <v>10791</v>
      </c>
      <c r="M4586" s="10" t="s">
        <v>11116</v>
      </c>
      <c r="N4586">
        <v>4585</v>
      </c>
      <c r="O4586">
        <v>45179</v>
      </c>
      <c r="P4586" t="s">
        <v>11403</v>
      </c>
      <c r="Q4586" s="16">
        <v>1268.97</v>
      </c>
      <c r="R4586">
        <v>3035.48</v>
      </c>
      <c r="S4586">
        <v>22</v>
      </c>
      <c r="T4586">
        <v>4585</v>
      </c>
      <c r="U4586">
        <v>38625.29</v>
      </c>
      <c r="V4586" t="s">
        <v>11412</v>
      </c>
      <c r="W4586">
        <v>8.6</v>
      </c>
      <c r="X4586">
        <v>24</v>
      </c>
      <c r="Y4586" t="s">
        <v>10099</v>
      </c>
      <c r="Z4586" t="s">
        <v>12011</v>
      </c>
      <c r="AA4586">
        <v>4585</v>
      </c>
      <c r="AB4586" t="s">
        <v>12016</v>
      </c>
      <c r="AC4586">
        <v>1818.91</v>
      </c>
      <c r="AD4586">
        <v>1309.1199999999999</v>
      </c>
      <c r="AE4586">
        <v>65.459999999999994</v>
      </c>
      <c r="AF4586" t="s">
        <v>11071</v>
      </c>
      <c r="AG4586" t="s">
        <v>11162</v>
      </c>
      <c r="AH4586">
        <v>4893</v>
      </c>
      <c r="AI4586">
        <v>4585</v>
      </c>
      <c r="AJ4586" t="s">
        <v>11221</v>
      </c>
      <c r="AK4586" t="s">
        <v>12027</v>
      </c>
      <c r="AL4586" t="s">
        <v>12032</v>
      </c>
      <c r="AM4586" t="s">
        <v>11284</v>
      </c>
      <c r="AN4586">
        <v>1</v>
      </c>
      <c r="AO4586" s="10" t="s">
        <v>12042</v>
      </c>
      <c r="AP4586" t="str" cm="1">
        <f t="array" ref="AP4586">_xlfn.IFS(
  Table1[[#This Row],[Age]]&lt;=25, "18-25",
  Table1[[#This Row],[Age]]&lt;=35, "26-35",
  Table1[[#This Row],[Age]]&lt;=45, "36-45",
  Table1[[#This Row],[Age]]&lt;=60, "46-60",
  TRUE, "60+")</f>
        <v>18-25</v>
      </c>
    </row>
    <row r="4587" spans="1:42" x14ac:dyDescent="0.3">
      <c r="A4587">
        <v>4586</v>
      </c>
      <c r="B4587" t="s">
        <v>12</v>
      </c>
      <c r="C4587" t="s">
        <v>72</v>
      </c>
      <c r="D4587">
        <v>44</v>
      </c>
      <c r="E4587" t="s">
        <v>106</v>
      </c>
      <c r="F4587" t="s">
        <v>4693</v>
      </c>
      <c r="G4587" t="s">
        <v>5117</v>
      </c>
      <c r="H4587">
        <v>19458799439</v>
      </c>
      <c r="I4587" t="s">
        <v>6699</v>
      </c>
      <c r="J4587" t="s">
        <v>7292</v>
      </c>
      <c r="K4587">
        <v>4590.72</v>
      </c>
      <c r="L4587" s="12" t="s">
        <v>8620</v>
      </c>
      <c r="M4587" s="10" t="s">
        <v>11052</v>
      </c>
      <c r="N4587">
        <v>4586</v>
      </c>
      <c r="O4587">
        <v>45103</v>
      </c>
      <c r="P4587" t="s">
        <v>11403</v>
      </c>
      <c r="Q4587" s="16">
        <v>4604.5</v>
      </c>
      <c r="R4587">
        <v>9195.2199999999993</v>
      </c>
      <c r="S4587">
        <v>62</v>
      </c>
      <c r="T4587">
        <v>4586</v>
      </c>
      <c r="U4587">
        <v>6203.21</v>
      </c>
      <c r="V4587" t="s">
        <v>11412</v>
      </c>
      <c r="W4587">
        <v>8.1199999999999992</v>
      </c>
      <c r="X4587">
        <v>24</v>
      </c>
      <c r="Y4587" t="s">
        <v>11621</v>
      </c>
      <c r="Z4587" t="s">
        <v>12012</v>
      </c>
      <c r="AA4587">
        <v>4586</v>
      </c>
      <c r="AB4587" t="s">
        <v>12017</v>
      </c>
      <c r="AC4587">
        <v>8704.16</v>
      </c>
      <c r="AD4587">
        <v>1935.96</v>
      </c>
      <c r="AE4587">
        <v>96.8</v>
      </c>
      <c r="AF4587" t="s">
        <v>11268</v>
      </c>
      <c r="AG4587" t="s">
        <v>11202</v>
      </c>
      <c r="AH4587">
        <v>3292</v>
      </c>
      <c r="AI4587">
        <v>4586</v>
      </c>
      <c r="AJ4587" t="s">
        <v>11283</v>
      </c>
      <c r="AK4587" t="s">
        <v>12027</v>
      </c>
      <c r="AL4587" t="s">
        <v>12031</v>
      </c>
      <c r="AM4587" t="s">
        <v>11254</v>
      </c>
      <c r="AN4587">
        <v>1</v>
      </c>
      <c r="AO4587" s="10" t="s">
        <v>12043</v>
      </c>
      <c r="AP4587" t="str" cm="1">
        <f t="array" ref="AP4587">_xlfn.IFS(
  Table1[[#This Row],[Age]]&lt;=25, "18-25",
  Table1[[#This Row],[Age]]&lt;=35, "26-35",
  Table1[[#This Row],[Age]]&lt;=45, "36-45",
  Table1[[#This Row],[Age]]&lt;=60, "46-60",
  TRUE, "60+")</f>
        <v>36-45</v>
      </c>
    </row>
    <row r="4588" spans="1:42" x14ac:dyDescent="0.3">
      <c r="A4588">
        <v>4587</v>
      </c>
      <c r="B4588" t="s">
        <v>39</v>
      </c>
      <c r="C4588" t="s">
        <v>59</v>
      </c>
      <c r="D4588">
        <v>67</v>
      </c>
      <c r="E4588" t="s">
        <v>105</v>
      </c>
      <c r="F4588" t="s">
        <v>4694</v>
      </c>
      <c r="G4588" t="s">
        <v>5125</v>
      </c>
      <c r="H4588">
        <v>19458799440</v>
      </c>
      <c r="I4588" t="s">
        <v>6460</v>
      </c>
      <c r="J4588" t="s">
        <v>7291</v>
      </c>
      <c r="K4588">
        <v>6826.86</v>
      </c>
      <c r="L4588" s="12" t="s">
        <v>9788</v>
      </c>
      <c r="M4588" s="10" t="s">
        <v>11299</v>
      </c>
      <c r="N4588">
        <v>4587</v>
      </c>
      <c r="O4588">
        <v>45165</v>
      </c>
      <c r="P4588" t="s">
        <v>11403</v>
      </c>
      <c r="Q4588" s="16">
        <v>3213.2</v>
      </c>
      <c r="R4588">
        <v>10040.06</v>
      </c>
      <c r="S4588">
        <v>94</v>
      </c>
      <c r="T4588">
        <v>4587</v>
      </c>
      <c r="U4588">
        <v>3093.61</v>
      </c>
      <c r="V4588" t="s">
        <v>11412</v>
      </c>
      <c r="W4588">
        <v>1.25</v>
      </c>
      <c r="X4588">
        <v>48</v>
      </c>
      <c r="Y4588" t="s">
        <v>11452</v>
      </c>
      <c r="Z4588" t="s">
        <v>12011</v>
      </c>
      <c r="AA4588">
        <v>4587</v>
      </c>
      <c r="AB4588" t="s">
        <v>12015</v>
      </c>
      <c r="AC4588">
        <v>8085.77</v>
      </c>
      <c r="AD4588">
        <v>39.119999999999997</v>
      </c>
      <c r="AE4588">
        <v>1.96</v>
      </c>
      <c r="AF4588" t="s">
        <v>11052</v>
      </c>
      <c r="AG4588" t="s">
        <v>11263</v>
      </c>
      <c r="AH4588">
        <v>4764</v>
      </c>
      <c r="AI4588">
        <v>4587</v>
      </c>
      <c r="AJ4588" t="s">
        <v>11167</v>
      </c>
      <c r="AK4588" t="s">
        <v>12027</v>
      </c>
      <c r="AL4588" t="s">
        <v>12032</v>
      </c>
      <c r="AM4588" t="s">
        <v>11066</v>
      </c>
      <c r="AN4588">
        <v>1</v>
      </c>
      <c r="AO4588" s="10" t="s">
        <v>12041</v>
      </c>
      <c r="AP4588" t="str" cm="1">
        <f t="array" ref="AP4588">_xlfn.IFS(
  Table1[[#This Row],[Age]]&lt;=25, "18-25",
  Table1[[#This Row],[Age]]&lt;=35, "26-35",
  Table1[[#This Row],[Age]]&lt;=45, "36-45",
  Table1[[#This Row],[Age]]&lt;=60, "46-60",
  TRUE, "60+")</f>
        <v>60+</v>
      </c>
    </row>
    <row r="4589" spans="1:42" x14ac:dyDescent="0.3">
      <c r="A4589">
        <v>4588</v>
      </c>
      <c r="B4589" t="s">
        <v>46</v>
      </c>
      <c r="C4589" t="s">
        <v>63</v>
      </c>
      <c r="D4589">
        <v>20</v>
      </c>
      <c r="E4589" t="s">
        <v>106</v>
      </c>
      <c r="F4589" t="s">
        <v>4695</v>
      </c>
      <c r="G4589" t="s">
        <v>5121</v>
      </c>
      <c r="H4589">
        <v>19458799441</v>
      </c>
      <c r="I4589" t="s">
        <v>6373</v>
      </c>
      <c r="J4589" t="s">
        <v>7291</v>
      </c>
      <c r="K4589">
        <v>5742.56</v>
      </c>
      <c r="L4589" s="12" t="s">
        <v>10792</v>
      </c>
      <c r="M4589" s="10" t="s">
        <v>11272</v>
      </c>
      <c r="N4589">
        <v>4588</v>
      </c>
      <c r="O4589">
        <v>45093</v>
      </c>
      <c r="P4589" t="s">
        <v>11402</v>
      </c>
      <c r="Q4589" s="16">
        <v>1852.5</v>
      </c>
      <c r="R4589">
        <v>7595.06</v>
      </c>
      <c r="S4589">
        <v>19</v>
      </c>
      <c r="T4589">
        <v>4588</v>
      </c>
      <c r="U4589">
        <v>31170.080000000002</v>
      </c>
      <c r="V4589" t="s">
        <v>11413</v>
      </c>
      <c r="W4589">
        <v>9.3000000000000007</v>
      </c>
      <c r="X4589">
        <v>24</v>
      </c>
      <c r="Y4589" t="s">
        <v>8270</v>
      </c>
      <c r="Z4589" t="s">
        <v>12012</v>
      </c>
      <c r="AA4589">
        <v>4588</v>
      </c>
      <c r="AB4589" t="s">
        <v>12017</v>
      </c>
      <c r="AC4589">
        <v>7745.63</v>
      </c>
      <c r="AD4589">
        <v>1745.93</v>
      </c>
      <c r="AE4589">
        <v>87.3</v>
      </c>
      <c r="AF4589" t="s">
        <v>11275</v>
      </c>
      <c r="AG4589" t="s">
        <v>11126</v>
      </c>
      <c r="AH4589">
        <v>5753</v>
      </c>
      <c r="AI4589">
        <v>4588</v>
      </c>
      <c r="AJ4589" t="s">
        <v>11240</v>
      </c>
      <c r="AK4589" t="s">
        <v>12029</v>
      </c>
      <c r="AL4589" t="s">
        <v>12032</v>
      </c>
      <c r="AM4589" t="s">
        <v>11142</v>
      </c>
      <c r="AN4589">
        <v>1</v>
      </c>
      <c r="AO4589" s="10" t="s">
        <v>12043</v>
      </c>
      <c r="AP4589" t="str" cm="1">
        <f t="array" ref="AP4589">_xlfn.IFS(
  Table1[[#This Row],[Age]]&lt;=25, "18-25",
  Table1[[#This Row],[Age]]&lt;=35, "26-35",
  Table1[[#This Row],[Age]]&lt;=45, "36-45",
  Table1[[#This Row],[Age]]&lt;=60, "46-60",
  TRUE, "60+")</f>
        <v>18-25</v>
      </c>
    </row>
    <row r="4590" spans="1:42" x14ac:dyDescent="0.3">
      <c r="A4590">
        <v>4589</v>
      </c>
      <c r="B4590" t="s">
        <v>11</v>
      </c>
      <c r="C4590" t="s">
        <v>68</v>
      </c>
      <c r="D4590">
        <v>44</v>
      </c>
      <c r="E4590" t="s">
        <v>106</v>
      </c>
      <c r="F4590" t="s">
        <v>4696</v>
      </c>
      <c r="G4590" t="s">
        <v>5139</v>
      </c>
      <c r="H4590">
        <v>19458799442</v>
      </c>
      <c r="I4590" t="s">
        <v>6030</v>
      </c>
      <c r="J4590" t="s">
        <v>7292</v>
      </c>
      <c r="K4590">
        <v>7896.95</v>
      </c>
      <c r="L4590" s="12" t="s">
        <v>10793</v>
      </c>
      <c r="M4590" s="10" t="s">
        <v>11269</v>
      </c>
      <c r="N4590">
        <v>4589</v>
      </c>
      <c r="O4590">
        <v>45141</v>
      </c>
      <c r="P4590" t="s">
        <v>11402</v>
      </c>
      <c r="Q4590" s="16">
        <v>3936.08</v>
      </c>
      <c r="R4590">
        <v>11833.03</v>
      </c>
      <c r="S4590">
        <v>22</v>
      </c>
      <c r="T4590">
        <v>4589</v>
      </c>
      <c r="U4590">
        <v>2677.85</v>
      </c>
      <c r="V4590" t="s">
        <v>11412</v>
      </c>
      <c r="W4590">
        <v>7.19</v>
      </c>
      <c r="X4590">
        <v>60</v>
      </c>
      <c r="Y4590" t="s">
        <v>8535</v>
      </c>
      <c r="Z4590" t="s">
        <v>12010</v>
      </c>
      <c r="AA4590">
        <v>4589</v>
      </c>
      <c r="AB4590" t="s">
        <v>12015</v>
      </c>
      <c r="AC4590">
        <v>9194.2099999999991</v>
      </c>
      <c r="AD4590">
        <v>3186.73</v>
      </c>
      <c r="AE4590">
        <v>159.34</v>
      </c>
      <c r="AF4590" t="s">
        <v>11106</v>
      </c>
      <c r="AG4590" t="s">
        <v>11241</v>
      </c>
      <c r="AH4590">
        <v>2517</v>
      </c>
      <c r="AI4590">
        <v>4589</v>
      </c>
      <c r="AJ4590" t="s">
        <v>11129</v>
      </c>
      <c r="AK4590" t="s">
        <v>12027</v>
      </c>
      <c r="AL4590" t="s">
        <v>12032</v>
      </c>
      <c r="AM4590" t="s">
        <v>11257</v>
      </c>
      <c r="AN4590">
        <v>1</v>
      </c>
      <c r="AO4590" s="10" t="s">
        <v>12041</v>
      </c>
      <c r="AP4590" t="str" cm="1">
        <f t="array" ref="AP4590">_xlfn.IFS(
  Table1[[#This Row],[Age]]&lt;=25, "18-25",
  Table1[[#This Row],[Age]]&lt;=35, "26-35",
  Table1[[#This Row],[Age]]&lt;=45, "36-45",
  Table1[[#This Row],[Age]]&lt;=60, "46-60",
  TRUE, "60+")</f>
        <v>36-45</v>
      </c>
    </row>
    <row r="4591" spans="1:42" x14ac:dyDescent="0.3">
      <c r="A4591">
        <v>4590</v>
      </c>
      <c r="B4591" t="s">
        <v>16</v>
      </c>
      <c r="C4591" t="s">
        <v>81</v>
      </c>
      <c r="D4591">
        <v>47</v>
      </c>
      <c r="E4591" t="s">
        <v>104</v>
      </c>
      <c r="F4591" t="s">
        <v>4697</v>
      </c>
      <c r="G4591" t="s">
        <v>5115</v>
      </c>
      <c r="H4591">
        <v>19458799443</v>
      </c>
      <c r="I4591" t="s">
        <v>5353</v>
      </c>
      <c r="J4591" t="s">
        <v>7291</v>
      </c>
      <c r="K4591">
        <v>4274.21</v>
      </c>
      <c r="L4591" s="12" t="s">
        <v>10794</v>
      </c>
      <c r="M4591" s="10" t="s">
        <v>11140</v>
      </c>
      <c r="N4591">
        <v>4590</v>
      </c>
      <c r="O4591">
        <v>45131</v>
      </c>
      <c r="P4591" t="s">
        <v>11402</v>
      </c>
      <c r="Q4591" s="16">
        <v>4774.79</v>
      </c>
      <c r="R4591">
        <v>9049</v>
      </c>
      <c r="S4591">
        <v>1</v>
      </c>
      <c r="T4591">
        <v>4590</v>
      </c>
      <c r="U4591">
        <v>9972.58</v>
      </c>
      <c r="V4591" t="s">
        <v>11413</v>
      </c>
      <c r="W4591">
        <v>7.05</v>
      </c>
      <c r="X4591">
        <v>36</v>
      </c>
      <c r="Y4591" t="s">
        <v>11982</v>
      </c>
      <c r="Z4591" t="s">
        <v>12011</v>
      </c>
      <c r="AA4591">
        <v>4590</v>
      </c>
      <c r="AB4591" t="s">
        <v>12016</v>
      </c>
      <c r="AC4591">
        <v>4126.37</v>
      </c>
      <c r="AD4591">
        <v>1001.88</v>
      </c>
      <c r="AE4591">
        <v>50.09</v>
      </c>
      <c r="AF4591" t="s">
        <v>11126</v>
      </c>
      <c r="AG4591" t="s">
        <v>11198</v>
      </c>
      <c r="AH4591">
        <v>4761</v>
      </c>
      <c r="AI4591">
        <v>4590</v>
      </c>
      <c r="AJ4591" t="s">
        <v>11138</v>
      </c>
      <c r="AK4591" t="s">
        <v>12028</v>
      </c>
      <c r="AL4591" t="s">
        <v>12032</v>
      </c>
      <c r="AM4591" t="s">
        <v>11195</v>
      </c>
      <c r="AN4591">
        <v>-1</v>
      </c>
      <c r="AO4591" s="10" t="s">
        <v>12038</v>
      </c>
      <c r="AP4591" t="str" cm="1">
        <f t="array" ref="AP4591">_xlfn.IFS(
  Table1[[#This Row],[Age]]&lt;=25, "18-25",
  Table1[[#This Row],[Age]]&lt;=35, "26-35",
  Table1[[#This Row],[Age]]&lt;=45, "36-45",
  Table1[[#This Row],[Age]]&lt;=60, "46-60",
  TRUE, "60+")</f>
        <v>46-60</v>
      </c>
    </row>
    <row r="4592" spans="1:42" x14ac:dyDescent="0.3">
      <c r="A4592">
        <v>4591</v>
      </c>
      <c r="B4592" t="s">
        <v>13</v>
      </c>
      <c r="C4592" t="s">
        <v>94</v>
      </c>
      <c r="D4592">
        <v>51</v>
      </c>
      <c r="E4592" t="s">
        <v>104</v>
      </c>
      <c r="F4592" t="s">
        <v>4698</v>
      </c>
      <c r="G4592" t="s">
        <v>5137</v>
      </c>
      <c r="H4592">
        <v>19458799444</v>
      </c>
      <c r="I4592" t="s">
        <v>7024</v>
      </c>
      <c r="J4592" t="s">
        <v>7292</v>
      </c>
      <c r="K4592">
        <v>4231.51</v>
      </c>
      <c r="L4592" s="12" t="s">
        <v>8098</v>
      </c>
      <c r="M4592" s="10" t="s">
        <v>11324</v>
      </c>
      <c r="N4592">
        <v>4591</v>
      </c>
      <c r="O4592">
        <v>45126</v>
      </c>
      <c r="P4592" t="s">
        <v>11402</v>
      </c>
      <c r="Q4592" s="16">
        <v>3900.01</v>
      </c>
      <c r="R4592">
        <v>8131.52</v>
      </c>
      <c r="S4592">
        <v>34</v>
      </c>
      <c r="T4592">
        <v>4591</v>
      </c>
      <c r="U4592">
        <v>4919.1099999999997</v>
      </c>
      <c r="V4592" t="s">
        <v>11413</v>
      </c>
      <c r="W4592">
        <v>7.42</v>
      </c>
      <c r="X4592">
        <v>48</v>
      </c>
      <c r="Y4592" t="s">
        <v>7431</v>
      </c>
      <c r="Z4592" t="s">
        <v>12012</v>
      </c>
      <c r="AA4592">
        <v>4591</v>
      </c>
      <c r="AB4592" t="s">
        <v>12017</v>
      </c>
      <c r="AC4592">
        <v>6184.62</v>
      </c>
      <c r="AD4592">
        <v>1062.5999999999999</v>
      </c>
      <c r="AE4592">
        <v>53.13</v>
      </c>
      <c r="AF4592" t="s">
        <v>11207</v>
      </c>
      <c r="AG4592" t="s">
        <v>11233</v>
      </c>
      <c r="AH4592">
        <v>8661</v>
      </c>
      <c r="AI4592">
        <v>4591</v>
      </c>
      <c r="AJ4592" t="s">
        <v>11043</v>
      </c>
      <c r="AK4592" t="s">
        <v>12029</v>
      </c>
      <c r="AL4592" t="s">
        <v>12031</v>
      </c>
      <c r="AM4592" t="s">
        <v>11314</v>
      </c>
      <c r="AN4592">
        <v>1</v>
      </c>
      <c r="AO4592" s="10" t="s">
        <v>12038</v>
      </c>
      <c r="AP4592" t="str" cm="1">
        <f t="array" ref="AP4592">_xlfn.IFS(
  Table1[[#This Row],[Age]]&lt;=25, "18-25",
  Table1[[#This Row],[Age]]&lt;=35, "26-35",
  Table1[[#This Row],[Age]]&lt;=45, "36-45",
  Table1[[#This Row],[Age]]&lt;=60, "46-60",
  TRUE, "60+")</f>
        <v>46-60</v>
      </c>
    </row>
    <row r="4593" spans="1:42" x14ac:dyDescent="0.3">
      <c r="A4593">
        <v>4592</v>
      </c>
      <c r="B4593" t="s">
        <v>4</v>
      </c>
      <c r="C4593" t="s">
        <v>71</v>
      </c>
      <c r="D4593">
        <v>43</v>
      </c>
      <c r="E4593" t="s">
        <v>104</v>
      </c>
      <c r="F4593" t="s">
        <v>4699</v>
      </c>
      <c r="G4593" t="s">
        <v>5126</v>
      </c>
      <c r="H4593">
        <v>19458799445</v>
      </c>
      <c r="I4593" t="s">
        <v>6872</v>
      </c>
      <c r="J4593" t="s">
        <v>7292</v>
      </c>
      <c r="K4593">
        <v>7485.06</v>
      </c>
      <c r="L4593" s="12" t="s">
        <v>10795</v>
      </c>
      <c r="M4593" s="10" t="s">
        <v>11193</v>
      </c>
      <c r="N4593">
        <v>4592</v>
      </c>
      <c r="O4593">
        <v>44927</v>
      </c>
      <c r="P4593" t="s">
        <v>11404</v>
      </c>
      <c r="Q4593" s="16">
        <v>42.3</v>
      </c>
      <c r="R4593">
        <v>7527.36</v>
      </c>
      <c r="S4593">
        <v>26</v>
      </c>
      <c r="T4593">
        <v>4592</v>
      </c>
      <c r="U4593">
        <v>27179.31</v>
      </c>
      <c r="V4593" t="s">
        <v>11411</v>
      </c>
      <c r="W4593">
        <v>3.02</v>
      </c>
      <c r="X4593">
        <v>60</v>
      </c>
      <c r="Y4593" t="s">
        <v>11790</v>
      </c>
      <c r="Z4593" t="s">
        <v>12012</v>
      </c>
      <c r="AA4593">
        <v>4592</v>
      </c>
      <c r="AB4593" t="s">
        <v>12015</v>
      </c>
      <c r="AC4593">
        <v>8049.5</v>
      </c>
      <c r="AD4593">
        <v>785.71</v>
      </c>
      <c r="AE4593">
        <v>39.29</v>
      </c>
      <c r="AF4593" t="s">
        <v>11068</v>
      </c>
      <c r="AG4593" t="s">
        <v>11296</v>
      </c>
      <c r="AH4593">
        <v>4928</v>
      </c>
      <c r="AI4593">
        <v>4592</v>
      </c>
      <c r="AJ4593" t="s">
        <v>11269</v>
      </c>
      <c r="AK4593" t="s">
        <v>12027</v>
      </c>
      <c r="AL4593" t="s">
        <v>12031</v>
      </c>
      <c r="AM4593" t="s">
        <v>11036</v>
      </c>
      <c r="AN4593">
        <v>1</v>
      </c>
      <c r="AO4593" s="10" t="s">
        <v>12039</v>
      </c>
      <c r="AP4593" t="str" cm="1">
        <f t="array" ref="AP4593">_xlfn.IFS(
  Table1[[#This Row],[Age]]&lt;=25, "18-25",
  Table1[[#This Row],[Age]]&lt;=35, "26-35",
  Table1[[#This Row],[Age]]&lt;=45, "36-45",
  Table1[[#This Row],[Age]]&lt;=60, "46-60",
  TRUE, "60+")</f>
        <v>36-45</v>
      </c>
    </row>
    <row r="4594" spans="1:42" x14ac:dyDescent="0.3">
      <c r="A4594">
        <v>4593</v>
      </c>
      <c r="B4594" t="s">
        <v>50</v>
      </c>
      <c r="C4594" t="s">
        <v>94</v>
      </c>
      <c r="D4594">
        <v>54</v>
      </c>
      <c r="E4594" t="s">
        <v>105</v>
      </c>
      <c r="F4594" t="s">
        <v>4700</v>
      </c>
      <c r="G4594" t="s">
        <v>5134</v>
      </c>
      <c r="H4594">
        <v>19458799446</v>
      </c>
      <c r="I4594" t="s">
        <v>5492</v>
      </c>
      <c r="J4594" t="s">
        <v>7292</v>
      </c>
      <c r="K4594">
        <v>6490.63</v>
      </c>
      <c r="L4594" s="12" t="s">
        <v>10796</v>
      </c>
      <c r="M4594" s="10" t="s">
        <v>11212</v>
      </c>
      <c r="N4594">
        <v>4593</v>
      </c>
      <c r="O4594">
        <v>45095</v>
      </c>
      <c r="P4594" t="s">
        <v>11402</v>
      </c>
      <c r="Q4594" s="16">
        <v>61.24</v>
      </c>
      <c r="R4594">
        <v>6429.39</v>
      </c>
      <c r="S4594">
        <v>4</v>
      </c>
      <c r="T4594">
        <v>4593</v>
      </c>
      <c r="U4594">
        <v>34169.78</v>
      </c>
      <c r="V4594" t="s">
        <v>11413</v>
      </c>
      <c r="W4594">
        <v>1.26</v>
      </c>
      <c r="X4594">
        <v>48</v>
      </c>
      <c r="Y4594" t="s">
        <v>12003</v>
      </c>
      <c r="Z4594" t="s">
        <v>12010</v>
      </c>
      <c r="AA4594">
        <v>4593</v>
      </c>
      <c r="AB4594" t="s">
        <v>12017</v>
      </c>
      <c r="AC4594">
        <v>4999.97</v>
      </c>
      <c r="AD4594">
        <v>1192.76</v>
      </c>
      <c r="AE4594">
        <v>59.64</v>
      </c>
      <c r="AF4594" t="s">
        <v>11374</v>
      </c>
      <c r="AG4594" t="s">
        <v>11301</v>
      </c>
      <c r="AH4594">
        <v>4704</v>
      </c>
      <c r="AI4594">
        <v>4593</v>
      </c>
      <c r="AJ4594" t="s">
        <v>11333</v>
      </c>
      <c r="AK4594" t="s">
        <v>12027</v>
      </c>
      <c r="AL4594" t="s">
        <v>12032</v>
      </c>
      <c r="AM4594" t="s">
        <v>11189</v>
      </c>
      <c r="AN4594">
        <v>1</v>
      </c>
      <c r="AO4594" s="10" t="s">
        <v>12043</v>
      </c>
      <c r="AP4594" t="str" cm="1">
        <f t="array" ref="AP4594">_xlfn.IFS(
  Table1[[#This Row],[Age]]&lt;=25, "18-25",
  Table1[[#This Row],[Age]]&lt;=35, "26-35",
  Table1[[#This Row],[Age]]&lt;=45, "36-45",
  Table1[[#This Row],[Age]]&lt;=60, "46-60",
  TRUE, "60+")</f>
        <v>46-60</v>
      </c>
    </row>
    <row r="4595" spans="1:42" x14ac:dyDescent="0.3">
      <c r="A4595">
        <v>4594</v>
      </c>
      <c r="B4595" t="s">
        <v>2</v>
      </c>
      <c r="C4595" t="s">
        <v>53</v>
      </c>
      <c r="D4595">
        <v>57</v>
      </c>
      <c r="E4595" t="s">
        <v>105</v>
      </c>
      <c r="F4595" t="s">
        <v>4701</v>
      </c>
      <c r="G4595" t="s">
        <v>5133</v>
      </c>
      <c r="H4595">
        <v>19458799447</v>
      </c>
      <c r="I4595" t="s">
        <v>5151</v>
      </c>
      <c r="J4595" t="s">
        <v>7291</v>
      </c>
      <c r="K4595">
        <v>7803.17</v>
      </c>
      <c r="L4595" s="12" t="s">
        <v>10652</v>
      </c>
      <c r="M4595" s="10" t="s">
        <v>11061</v>
      </c>
      <c r="N4595">
        <v>4594</v>
      </c>
      <c r="O4595">
        <v>45199</v>
      </c>
      <c r="P4595" t="s">
        <v>11402</v>
      </c>
      <c r="Q4595" s="16">
        <v>639.58000000000004</v>
      </c>
      <c r="R4595">
        <v>8442.75</v>
      </c>
      <c r="S4595">
        <v>48</v>
      </c>
      <c r="T4595">
        <v>4594</v>
      </c>
      <c r="U4595">
        <v>9982.15</v>
      </c>
      <c r="V4595" t="s">
        <v>11411</v>
      </c>
      <c r="W4595">
        <v>3.09</v>
      </c>
      <c r="X4595">
        <v>48</v>
      </c>
      <c r="Y4595" t="s">
        <v>9244</v>
      </c>
      <c r="Z4595" t="s">
        <v>12011</v>
      </c>
      <c r="AA4595">
        <v>4594</v>
      </c>
      <c r="AB4595" t="s">
        <v>12017</v>
      </c>
      <c r="AC4595">
        <v>9667.36</v>
      </c>
      <c r="AD4595">
        <v>131.77000000000001</v>
      </c>
      <c r="AE4595">
        <v>6.59</v>
      </c>
      <c r="AF4595" t="s">
        <v>11314</v>
      </c>
      <c r="AG4595" t="s">
        <v>11307</v>
      </c>
      <c r="AH4595">
        <v>9625</v>
      </c>
      <c r="AI4595">
        <v>4594</v>
      </c>
      <c r="AJ4595" t="s">
        <v>11235</v>
      </c>
      <c r="AK4595" t="s">
        <v>12028</v>
      </c>
      <c r="AL4595" t="s">
        <v>12031</v>
      </c>
      <c r="AM4595" t="s">
        <v>11147</v>
      </c>
      <c r="AN4595">
        <v>1</v>
      </c>
      <c r="AO4595" s="10" t="s">
        <v>12042</v>
      </c>
      <c r="AP4595" t="str" cm="1">
        <f t="array" ref="AP4595">_xlfn.IFS(
  Table1[[#This Row],[Age]]&lt;=25, "18-25",
  Table1[[#This Row],[Age]]&lt;=35, "26-35",
  Table1[[#This Row],[Age]]&lt;=45, "36-45",
  Table1[[#This Row],[Age]]&lt;=60, "46-60",
  TRUE, "60+")</f>
        <v>46-60</v>
      </c>
    </row>
    <row r="4596" spans="1:42" x14ac:dyDescent="0.3">
      <c r="A4596">
        <v>4595</v>
      </c>
      <c r="B4596" t="s">
        <v>40</v>
      </c>
      <c r="C4596" t="s">
        <v>57</v>
      </c>
      <c r="D4596">
        <v>68</v>
      </c>
      <c r="E4596" t="s">
        <v>105</v>
      </c>
      <c r="F4596" t="s">
        <v>4702</v>
      </c>
      <c r="G4596" t="s">
        <v>5138</v>
      </c>
      <c r="H4596">
        <v>19458799448</v>
      </c>
      <c r="I4596" t="s">
        <v>6104</v>
      </c>
      <c r="J4596" t="s">
        <v>7292</v>
      </c>
      <c r="K4596">
        <v>8882.92</v>
      </c>
      <c r="L4596" s="12" t="s">
        <v>10797</v>
      </c>
      <c r="M4596" s="10" t="s">
        <v>11303</v>
      </c>
      <c r="N4596">
        <v>4595</v>
      </c>
      <c r="O4596">
        <v>45190</v>
      </c>
      <c r="P4596" t="s">
        <v>11402</v>
      </c>
      <c r="Q4596" s="16">
        <v>4255.12</v>
      </c>
      <c r="R4596">
        <v>4627.8</v>
      </c>
      <c r="S4596">
        <v>45</v>
      </c>
      <c r="T4596">
        <v>4595</v>
      </c>
      <c r="U4596">
        <v>23969.119999999999</v>
      </c>
      <c r="V4596" t="s">
        <v>11411</v>
      </c>
      <c r="W4596">
        <v>8.15</v>
      </c>
      <c r="X4596">
        <v>36</v>
      </c>
      <c r="Y4596" t="s">
        <v>11656</v>
      </c>
      <c r="Z4596" t="s">
        <v>12010</v>
      </c>
      <c r="AA4596">
        <v>4595</v>
      </c>
      <c r="AB4596" t="s">
        <v>12017</v>
      </c>
      <c r="AC4596">
        <v>8638.18</v>
      </c>
      <c r="AD4596">
        <v>4892.3599999999997</v>
      </c>
      <c r="AE4596">
        <v>244.62</v>
      </c>
      <c r="AF4596" t="s">
        <v>11380</v>
      </c>
      <c r="AG4596" t="s">
        <v>11202</v>
      </c>
      <c r="AH4596">
        <v>864</v>
      </c>
      <c r="AI4596">
        <v>4595</v>
      </c>
      <c r="AJ4596" t="s">
        <v>11222</v>
      </c>
      <c r="AK4596" t="s">
        <v>12029</v>
      </c>
      <c r="AL4596" t="s">
        <v>12031</v>
      </c>
      <c r="AM4596" t="s">
        <v>11308</v>
      </c>
      <c r="AN4596">
        <v>1</v>
      </c>
      <c r="AO4596" s="10" t="s">
        <v>12042</v>
      </c>
      <c r="AP4596" t="str" cm="1">
        <f t="array" ref="AP4596">_xlfn.IFS(
  Table1[[#This Row],[Age]]&lt;=25, "18-25",
  Table1[[#This Row],[Age]]&lt;=35, "26-35",
  Table1[[#This Row],[Age]]&lt;=45, "36-45",
  Table1[[#This Row],[Age]]&lt;=60, "46-60",
  TRUE, "60+")</f>
        <v>60+</v>
      </c>
    </row>
    <row r="4597" spans="1:42" x14ac:dyDescent="0.3">
      <c r="A4597">
        <v>4596</v>
      </c>
      <c r="B4597" t="s">
        <v>47</v>
      </c>
      <c r="C4597" t="s">
        <v>57</v>
      </c>
      <c r="D4597">
        <v>39</v>
      </c>
      <c r="E4597" t="s">
        <v>104</v>
      </c>
      <c r="F4597" t="s">
        <v>4703</v>
      </c>
      <c r="G4597" t="s">
        <v>5133</v>
      </c>
      <c r="H4597">
        <v>19458799449</v>
      </c>
      <c r="I4597" t="s">
        <v>6176</v>
      </c>
      <c r="J4597" t="s">
        <v>7291</v>
      </c>
      <c r="K4597">
        <v>2707.72</v>
      </c>
      <c r="L4597" s="12" t="s">
        <v>10798</v>
      </c>
      <c r="M4597" s="10" t="s">
        <v>11255</v>
      </c>
      <c r="N4597">
        <v>4596</v>
      </c>
      <c r="O4597">
        <v>44993</v>
      </c>
      <c r="P4597" t="s">
        <v>11402</v>
      </c>
      <c r="Q4597" s="16">
        <v>3753.73</v>
      </c>
      <c r="R4597">
        <v>-1046.01</v>
      </c>
      <c r="S4597">
        <v>12</v>
      </c>
      <c r="T4597">
        <v>4596</v>
      </c>
      <c r="U4597">
        <v>1988.38</v>
      </c>
      <c r="V4597" t="s">
        <v>11411</v>
      </c>
      <c r="W4597">
        <v>6.38</v>
      </c>
      <c r="X4597">
        <v>36</v>
      </c>
      <c r="Y4597" t="s">
        <v>8733</v>
      </c>
      <c r="Z4597" t="s">
        <v>12011</v>
      </c>
      <c r="AA4597">
        <v>4596</v>
      </c>
      <c r="AB4597" t="s">
        <v>12015</v>
      </c>
      <c r="AC4597">
        <v>5775.62</v>
      </c>
      <c r="AD4597">
        <v>342.61</v>
      </c>
      <c r="AE4597">
        <v>17.13</v>
      </c>
      <c r="AF4597" t="s">
        <v>11313</v>
      </c>
      <c r="AG4597" t="s">
        <v>11130</v>
      </c>
      <c r="AH4597">
        <v>2503</v>
      </c>
      <c r="AI4597">
        <v>4596</v>
      </c>
      <c r="AJ4597" t="s">
        <v>11253</v>
      </c>
      <c r="AK4597" t="s">
        <v>12027</v>
      </c>
      <c r="AL4597" t="s">
        <v>12031</v>
      </c>
      <c r="AM4597" t="s">
        <v>11084</v>
      </c>
      <c r="AN4597">
        <v>1</v>
      </c>
      <c r="AO4597" s="10" t="s">
        <v>12047</v>
      </c>
      <c r="AP4597" t="str" cm="1">
        <f t="array" ref="AP4597">_xlfn.IFS(
  Table1[[#This Row],[Age]]&lt;=25, "18-25",
  Table1[[#This Row],[Age]]&lt;=35, "26-35",
  Table1[[#This Row],[Age]]&lt;=45, "36-45",
  Table1[[#This Row],[Age]]&lt;=60, "46-60",
  TRUE, "60+")</f>
        <v>36-45</v>
      </c>
    </row>
    <row r="4598" spans="1:42" x14ac:dyDescent="0.3">
      <c r="A4598">
        <v>4597</v>
      </c>
      <c r="B4598" t="s">
        <v>28</v>
      </c>
      <c r="C4598" t="s">
        <v>78</v>
      </c>
      <c r="D4598">
        <v>49</v>
      </c>
      <c r="E4598" t="s">
        <v>104</v>
      </c>
      <c r="F4598" t="s">
        <v>4704</v>
      </c>
      <c r="G4598" t="s">
        <v>5136</v>
      </c>
      <c r="H4598">
        <v>19458799450</v>
      </c>
      <c r="I4598" t="s">
        <v>7067</v>
      </c>
      <c r="J4598" t="s">
        <v>7292</v>
      </c>
      <c r="K4598">
        <v>3218.86</v>
      </c>
      <c r="L4598" s="12" t="s">
        <v>10799</v>
      </c>
      <c r="M4598" s="10" t="s">
        <v>11150</v>
      </c>
      <c r="N4598">
        <v>4597</v>
      </c>
      <c r="O4598">
        <v>45275</v>
      </c>
      <c r="P4598" t="s">
        <v>11404</v>
      </c>
      <c r="Q4598" s="16">
        <v>3202.47</v>
      </c>
      <c r="R4598">
        <v>16.39</v>
      </c>
      <c r="S4598">
        <v>92</v>
      </c>
      <c r="T4598">
        <v>4597</v>
      </c>
      <c r="U4598">
        <v>13968.36</v>
      </c>
      <c r="V4598" t="s">
        <v>11411</v>
      </c>
      <c r="W4598">
        <v>4.25</v>
      </c>
      <c r="X4598">
        <v>48</v>
      </c>
      <c r="Y4598" t="s">
        <v>12004</v>
      </c>
      <c r="Z4598" t="s">
        <v>12011</v>
      </c>
      <c r="AA4598">
        <v>4597</v>
      </c>
      <c r="AB4598" t="s">
        <v>12016</v>
      </c>
      <c r="AC4598">
        <v>2325.9299999999998</v>
      </c>
      <c r="AD4598">
        <v>3641.26</v>
      </c>
      <c r="AE4598">
        <v>182.06</v>
      </c>
      <c r="AF4598" t="s">
        <v>11201</v>
      </c>
      <c r="AG4598" t="s">
        <v>11323</v>
      </c>
      <c r="AH4598">
        <v>7217</v>
      </c>
      <c r="AI4598">
        <v>4597</v>
      </c>
      <c r="AJ4598" t="s">
        <v>11271</v>
      </c>
      <c r="AK4598" t="s">
        <v>12027</v>
      </c>
      <c r="AL4598" t="s">
        <v>12031</v>
      </c>
      <c r="AM4598" t="s">
        <v>11332</v>
      </c>
      <c r="AN4598">
        <v>1</v>
      </c>
      <c r="AO4598" s="10" t="s">
        <v>12036</v>
      </c>
      <c r="AP4598" t="str" cm="1">
        <f t="array" ref="AP4598">_xlfn.IFS(
  Table1[[#This Row],[Age]]&lt;=25, "18-25",
  Table1[[#This Row],[Age]]&lt;=35, "26-35",
  Table1[[#This Row],[Age]]&lt;=45, "36-45",
  Table1[[#This Row],[Age]]&lt;=60, "46-60",
  TRUE, "60+")</f>
        <v>46-60</v>
      </c>
    </row>
    <row r="4599" spans="1:42" x14ac:dyDescent="0.3">
      <c r="A4599">
        <v>4598</v>
      </c>
      <c r="B4599" t="s">
        <v>9</v>
      </c>
      <c r="C4599" t="s">
        <v>100</v>
      </c>
      <c r="D4599">
        <v>58</v>
      </c>
      <c r="E4599" t="s">
        <v>106</v>
      </c>
      <c r="F4599" t="s">
        <v>4705</v>
      </c>
      <c r="G4599" t="s">
        <v>5114</v>
      </c>
      <c r="H4599">
        <v>19458799451</v>
      </c>
      <c r="I4599" t="s">
        <v>6248</v>
      </c>
      <c r="J4599" t="s">
        <v>7292</v>
      </c>
      <c r="K4599">
        <v>5316.81</v>
      </c>
      <c r="L4599" s="12" t="s">
        <v>10800</v>
      </c>
      <c r="M4599" s="10" t="s">
        <v>11312</v>
      </c>
      <c r="N4599">
        <v>4598</v>
      </c>
      <c r="O4599">
        <v>45044</v>
      </c>
      <c r="P4599" t="s">
        <v>11403</v>
      </c>
      <c r="Q4599" s="16">
        <v>3475.58</v>
      </c>
      <c r="R4599">
        <v>8792.39</v>
      </c>
      <c r="S4599">
        <v>37</v>
      </c>
      <c r="T4599">
        <v>4598</v>
      </c>
      <c r="U4599">
        <v>9800.61</v>
      </c>
      <c r="V4599" t="s">
        <v>11411</v>
      </c>
      <c r="W4599">
        <v>3.17</v>
      </c>
      <c r="X4599">
        <v>60</v>
      </c>
      <c r="Y4599" t="s">
        <v>11646</v>
      </c>
      <c r="Z4599" t="s">
        <v>12010</v>
      </c>
      <c r="AA4599">
        <v>4598</v>
      </c>
      <c r="AB4599" t="s">
        <v>12015</v>
      </c>
      <c r="AC4599">
        <v>5533.13</v>
      </c>
      <c r="AD4599">
        <v>1348.97</v>
      </c>
      <c r="AE4599">
        <v>67.45</v>
      </c>
      <c r="AF4599" t="s">
        <v>11328</v>
      </c>
      <c r="AG4599" t="s">
        <v>11113</v>
      </c>
      <c r="AH4599">
        <v>7577</v>
      </c>
      <c r="AI4599">
        <v>4598</v>
      </c>
      <c r="AJ4599" t="s">
        <v>11276</v>
      </c>
      <c r="AK4599" t="s">
        <v>12029</v>
      </c>
      <c r="AL4599" t="s">
        <v>12031</v>
      </c>
      <c r="AM4599" t="s">
        <v>11144</v>
      </c>
      <c r="AN4599">
        <v>1</v>
      </c>
      <c r="AO4599" s="10" t="s">
        <v>12037</v>
      </c>
      <c r="AP4599" t="str" cm="1">
        <f t="array" ref="AP4599">_xlfn.IFS(
  Table1[[#This Row],[Age]]&lt;=25, "18-25",
  Table1[[#This Row],[Age]]&lt;=35, "26-35",
  Table1[[#This Row],[Age]]&lt;=45, "36-45",
  Table1[[#This Row],[Age]]&lt;=60, "46-60",
  TRUE, "60+")</f>
        <v>46-60</v>
      </c>
    </row>
    <row r="4600" spans="1:42" x14ac:dyDescent="0.3">
      <c r="A4600">
        <v>4599</v>
      </c>
      <c r="B4600" t="s">
        <v>2</v>
      </c>
      <c r="C4600" t="s">
        <v>83</v>
      </c>
      <c r="D4600">
        <v>19</v>
      </c>
      <c r="E4600" t="s">
        <v>106</v>
      </c>
      <c r="F4600" t="s">
        <v>4706</v>
      </c>
      <c r="G4600" t="s">
        <v>5123</v>
      </c>
      <c r="H4600">
        <v>19458799452</v>
      </c>
      <c r="I4600" t="s">
        <v>6328</v>
      </c>
      <c r="J4600" t="s">
        <v>7292</v>
      </c>
      <c r="K4600">
        <v>9311.48</v>
      </c>
      <c r="L4600" s="12" t="s">
        <v>9919</v>
      </c>
      <c r="M4600" s="10" t="s">
        <v>11388</v>
      </c>
      <c r="N4600">
        <v>4599</v>
      </c>
      <c r="O4600">
        <v>45012</v>
      </c>
      <c r="P4600" t="s">
        <v>11402</v>
      </c>
      <c r="Q4600" s="16">
        <v>3102.83</v>
      </c>
      <c r="R4600">
        <v>6208.65</v>
      </c>
      <c r="S4600">
        <v>3</v>
      </c>
      <c r="T4600">
        <v>4599</v>
      </c>
      <c r="U4600">
        <v>9132.25</v>
      </c>
      <c r="V4600" t="s">
        <v>11413</v>
      </c>
      <c r="W4600">
        <v>8.1999999999999993</v>
      </c>
      <c r="X4600">
        <v>12</v>
      </c>
      <c r="Y4600" t="s">
        <v>10939</v>
      </c>
      <c r="Z4600" t="s">
        <v>12012</v>
      </c>
      <c r="AA4600">
        <v>4599</v>
      </c>
      <c r="AB4600" t="s">
        <v>12016</v>
      </c>
      <c r="AC4600">
        <v>2862.53</v>
      </c>
      <c r="AD4600">
        <v>2485.48</v>
      </c>
      <c r="AE4600">
        <v>124.27</v>
      </c>
      <c r="AF4600" t="s">
        <v>11377</v>
      </c>
      <c r="AG4600" t="s">
        <v>11212</v>
      </c>
      <c r="AH4600">
        <v>7879</v>
      </c>
      <c r="AI4600">
        <v>4599</v>
      </c>
      <c r="AJ4600" t="s">
        <v>11138</v>
      </c>
      <c r="AK4600" t="s">
        <v>12028</v>
      </c>
      <c r="AL4600" t="s">
        <v>12031</v>
      </c>
      <c r="AM4600" t="s">
        <v>11238</v>
      </c>
      <c r="AN4600">
        <v>1</v>
      </c>
      <c r="AO4600" s="10" t="s">
        <v>12047</v>
      </c>
      <c r="AP4600" t="str" cm="1">
        <f t="array" ref="AP4600">_xlfn.IFS(
  Table1[[#This Row],[Age]]&lt;=25, "18-25",
  Table1[[#This Row],[Age]]&lt;=35, "26-35",
  Table1[[#This Row],[Age]]&lt;=45, "36-45",
  Table1[[#This Row],[Age]]&lt;=60, "46-60",
  TRUE, "60+")</f>
        <v>18-25</v>
      </c>
    </row>
    <row r="4601" spans="1:42" x14ac:dyDescent="0.3">
      <c r="A4601">
        <v>4600</v>
      </c>
      <c r="B4601" t="s">
        <v>39</v>
      </c>
      <c r="C4601" t="s">
        <v>54</v>
      </c>
      <c r="D4601">
        <v>64</v>
      </c>
      <c r="E4601" t="s">
        <v>104</v>
      </c>
      <c r="F4601" t="s">
        <v>4707</v>
      </c>
      <c r="G4601" t="s">
        <v>5119</v>
      </c>
      <c r="H4601">
        <v>19458799453</v>
      </c>
      <c r="I4601" t="s">
        <v>7228</v>
      </c>
      <c r="J4601" t="s">
        <v>7291</v>
      </c>
      <c r="K4601">
        <v>8363.41</v>
      </c>
      <c r="L4601" s="12" t="s">
        <v>10801</v>
      </c>
      <c r="M4601" s="10" t="s">
        <v>11292</v>
      </c>
      <c r="N4601">
        <v>4600</v>
      </c>
      <c r="O4601">
        <v>45161</v>
      </c>
      <c r="P4601" t="s">
        <v>11404</v>
      </c>
      <c r="Q4601" s="16">
        <v>1745.95</v>
      </c>
      <c r="R4601">
        <v>10109.36</v>
      </c>
      <c r="S4601">
        <v>28</v>
      </c>
      <c r="T4601">
        <v>4600</v>
      </c>
      <c r="U4601">
        <v>12025.98</v>
      </c>
      <c r="V4601" t="s">
        <v>11413</v>
      </c>
      <c r="W4601">
        <v>5.12</v>
      </c>
      <c r="X4601">
        <v>60</v>
      </c>
      <c r="Y4601" t="s">
        <v>11638</v>
      </c>
      <c r="Z4601" t="s">
        <v>12010</v>
      </c>
      <c r="AA4601">
        <v>4600</v>
      </c>
      <c r="AB4601" t="s">
        <v>12017</v>
      </c>
      <c r="AC4601">
        <v>4659.21</v>
      </c>
      <c r="AD4601">
        <v>1659.96</v>
      </c>
      <c r="AE4601">
        <v>83</v>
      </c>
      <c r="AF4601" t="s">
        <v>11142</v>
      </c>
      <c r="AG4601" t="s">
        <v>11116</v>
      </c>
      <c r="AH4601">
        <v>9998</v>
      </c>
      <c r="AI4601">
        <v>4600</v>
      </c>
      <c r="AJ4601" t="s">
        <v>11081</v>
      </c>
      <c r="AK4601" t="s">
        <v>12028</v>
      </c>
      <c r="AL4601" t="s">
        <v>12032</v>
      </c>
      <c r="AM4601" t="s">
        <v>11350</v>
      </c>
      <c r="AN4601">
        <v>1</v>
      </c>
      <c r="AO4601" s="10" t="s">
        <v>12041</v>
      </c>
      <c r="AP4601" t="str" cm="1">
        <f t="array" ref="AP4601">_xlfn.IFS(
  Table1[[#This Row],[Age]]&lt;=25, "18-25",
  Table1[[#This Row],[Age]]&lt;=35, "26-35",
  Table1[[#This Row],[Age]]&lt;=45, "36-45",
  Table1[[#This Row],[Age]]&lt;=60, "46-60",
  TRUE, "60+")</f>
        <v>60+</v>
      </c>
    </row>
    <row r="4602" spans="1:42" x14ac:dyDescent="0.3">
      <c r="A4602">
        <v>4601</v>
      </c>
      <c r="B4602" t="s">
        <v>41</v>
      </c>
      <c r="C4602" t="s">
        <v>66</v>
      </c>
      <c r="D4602">
        <v>25</v>
      </c>
      <c r="E4602" t="s">
        <v>105</v>
      </c>
      <c r="F4602" t="s">
        <v>4708</v>
      </c>
      <c r="G4602" t="s">
        <v>5145</v>
      </c>
      <c r="H4602">
        <v>19458799454</v>
      </c>
      <c r="I4602" t="s">
        <v>5372</v>
      </c>
      <c r="J4602" t="s">
        <v>7292</v>
      </c>
      <c r="K4602">
        <v>4737.6099999999997</v>
      </c>
      <c r="L4602" s="12" t="s">
        <v>10802</v>
      </c>
      <c r="M4602" s="10" t="s">
        <v>11055</v>
      </c>
      <c r="N4602">
        <v>4601</v>
      </c>
      <c r="O4602">
        <v>45248</v>
      </c>
      <c r="P4602" t="s">
        <v>11404</v>
      </c>
      <c r="Q4602" s="16">
        <v>3605.04</v>
      </c>
      <c r="R4602">
        <v>8342.65</v>
      </c>
      <c r="S4602">
        <v>93</v>
      </c>
      <c r="T4602">
        <v>4601</v>
      </c>
      <c r="U4602">
        <v>40461.86</v>
      </c>
      <c r="V4602" t="s">
        <v>11411</v>
      </c>
      <c r="W4602">
        <v>6.51</v>
      </c>
      <c r="X4602">
        <v>24</v>
      </c>
      <c r="Y4602" t="s">
        <v>11443</v>
      </c>
      <c r="Z4602" t="s">
        <v>12010</v>
      </c>
      <c r="AA4602">
        <v>4601</v>
      </c>
      <c r="AB4602" t="s">
        <v>12016</v>
      </c>
      <c r="AC4602">
        <v>3389.83</v>
      </c>
      <c r="AD4602">
        <v>4853.28</v>
      </c>
      <c r="AE4602">
        <v>242.66</v>
      </c>
      <c r="AF4602" t="s">
        <v>11103</v>
      </c>
      <c r="AG4602" t="s">
        <v>11299</v>
      </c>
      <c r="AH4602">
        <v>6715</v>
      </c>
      <c r="AI4602">
        <v>4601</v>
      </c>
      <c r="AJ4602" t="s">
        <v>11150</v>
      </c>
      <c r="AK4602" t="s">
        <v>12028</v>
      </c>
      <c r="AL4602" t="s">
        <v>12031</v>
      </c>
      <c r="AM4602" t="s">
        <v>11192</v>
      </c>
      <c r="AN4602">
        <v>1</v>
      </c>
      <c r="AO4602" s="10" t="s">
        <v>12040</v>
      </c>
      <c r="AP4602" t="str" cm="1">
        <f t="array" ref="AP4602">_xlfn.IFS(
  Table1[[#This Row],[Age]]&lt;=25, "18-25",
  Table1[[#This Row],[Age]]&lt;=35, "26-35",
  Table1[[#This Row],[Age]]&lt;=45, "36-45",
  Table1[[#This Row],[Age]]&lt;=60, "46-60",
  TRUE, "60+")</f>
        <v>18-25</v>
      </c>
    </row>
    <row r="4603" spans="1:42" x14ac:dyDescent="0.3">
      <c r="A4603">
        <v>4602</v>
      </c>
      <c r="B4603" t="s">
        <v>46</v>
      </c>
      <c r="C4603" t="s">
        <v>89</v>
      </c>
      <c r="D4603">
        <v>59</v>
      </c>
      <c r="E4603" t="s">
        <v>104</v>
      </c>
      <c r="F4603" t="s">
        <v>4709</v>
      </c>
      <c r="G4603" t="s">
        <v>5114</v>
      </c>
      <c r="H4603">
        <v>19458799455</v>
      </c>
      <c r="I4603" t="s">
        <v>6826</v>
      </c>
      <c r="J4603" t="s">
        <v>7291</v>
      </c>
      <c r="K4603">
        <v>5773.88</v>
      </c>
      <c r="L4603" s="12" t="s">
        <v>10803</v>
      </c>
      <c r="M4603" s="10" t="s">
        <v>11296</v>
      </c>
      <c r="N4603">
        <v>4602</v>
      </c>
      <c r="O4603">
        <v>45184</v>
      </c>
      <c r="P4603" t="s">
        <v>11404</v>
      </c>
      <c r="Q4603" s="16">
        <v>4676.1400000000003</v>
      </c>
      <c r="R4603">
        <v>10450.02</v>
      </c>
      <c r="S4603">
        <v>84</v>
      </c>
      <c r="T4603">
        <v>4602</v>
      </c>
      <c r="U4603">
        <v>47537.78</v>
      </c>
      <c r="V4603" t="s">
        <v>11413</v>
      </c>
      <c r="W4603">
        <v>1.1100000000000001</v>
      </c>
      <c r="X4603">
        <v>48</v>
      </c>
      <c r="Y4603" t="s">
        <v>9765</v>
      </c>
      <c r="Z4603" t="s">
        <v>12012</v>
      </c>
      <c r="AA4603">
        <v>4602</v>
      </c>
      <c r="AB4603" t="s">
        <v>12017</v>
      </c>
      <c r="AC4603">
        <v>8316.4500000000007</v>
      </c>
      <c r="AD4603">
        <v>1793.37</v>
      </c>
      <c r="AE4603">
        <v>89.67</v>
      </c>
      <c r="AF4603" t="s">
        <v>11084</v>
      </c>
      <c r="AG4603" t="s">
        <v>11090</v>
      </c>
      <c r="AH4603">
        <v>8903</v>
      </c>
      <c r="AI4603">
        <v>4602</v>
      </c>
      <c r="AJ4603" t="s">
        <v>11259</v>
      </c>
      <c r="AK4603" t="s">
        <v>12027</v>
      </c>
      <c r="AL4603" t="s">
        <v>12032</v>
      </c>
      <c r="AM4603" t="s">
        <v>11037</v>
      </c>
      <c r="AN4603">
        <v>1</v>
      </c>
      <c r="AO4603" s="10" t="s">
        <v>12042</v>
      </c>
      <c r="AP4603" t="str" cm="1">
        <f t="array" ref="AP4603">_xlfn.IFS(
  Table1[[#This Row],[Age]]&lt;=25, "18-25",
  Table1[[#This Row],[Age]]&lt;=35, "26-35",
  Table1[[#This Row],[Age]]&lt;=45, "36-45",
  Table1[[#This Row],[Age]]&lt;=60, "46-60",
  TRUE, "60+")</f>
        <v>46-60</v>
      </c>
    </row>
    <row r="4604" spans="1:42" x14ac:dyDescent="0.3">
      <c r="A4604">
        <v>4603</v>
      </c>
      <c r="B4604" t="s">
        <v>3</v>
      </c>
      <c r="C4604" t="s">
        <v>62</v>
      </c>
      <c r="D4604">
        <v>24</v>
      </c>
      <c r="E4604" t="s">
        <v>105</v>
      </c>
      <c r="F4604" t="s">
        <v>4710</v>
      </c>
      <c r="G4604" t="s">
        <v>5112</v>
      </c>
      <c r="H4604">
        <v>19458799456</v>
      </c>
      <c r="I4604" t="s">
        <v>5724</v>
      </c>
      <c r="J4604" t="s">
        <v>7292</v>
      </c>
      <c r="K4604">
        <v>7151.87</v>
      </c>
      <c r="L4604" s="12" t="s">
        <v>10804</v>
      </c>
      <c r="M4604" s="10" t="s">
        <v>11114</v>
      </c>
      <c r="N4604">
        <v>4603</v>
      </c>
      <c r="O4604">
        <v>44943</v>
      </c>
      <c r="P4604" t="s">
        <v>11403</v>
      </c>
      <c r="Q4604" s="16">
        <v>3750.86</v>
      </c>
      <c r="R4604">
        <v>10902.73</v>
      </c>
      <c r="S4604">
        <v>2</v>
      </c>
      <c r="T4604">
        <v>4603</v>
      </c>
      <c r="U4604">
        <v>35596.559999999998</v>
      </c>
      <c r="V4604" t="s">
        <v>11413</v>
      </c>
      <c r="W4604">
        <v>4.87</v>
      </c>
      <c r="X4604">
        <v>48</v>
      </c>
      <c r="Y4604" t="s">
        <v>11574</v>
      </c>
      <c r="Z4604" t="s">
        <v>12011</v>
      </c>
      <c r="AA4604">
        <v>4603</v>
      </c>
      <c r="AB4604" t="s">
        <v>12015</v>
      </c>
      <c r="AC4604">
        <v>3334.62</v>
      </c>
      <c r="AD4604">
        <v>2238.94</v>
      </c>
      <c r="AE4604">
        <v>111.95</v>
      </c>
      <c r="AF4604" t="s">
        <v>11304</v>
      </c>
      <c r="AG4604" t="s">
        <v>11101</v>
      </c>
      <c r="AH4604">
        <v>6145</v>
      </c>
      <c r="AI4604">
        <v>4603</v>
      </c>
      <c r="AJ4604" t="s">
        <v>11287</v>
      </c>
      <c r="AK4604" t="s">
        <v>12027</v>
      </c>
      <c r="AL4604" t="s">
        <v>12031</v>
      </c>
      <c r="AM4604" t="s">
        <v>11173</v>
      </c>
      <c r="AN4604">
        <v>1</v>
      </c>
      <c r="AO4604" s="10" t="s">
        <v>12039</v>
      </c>
      <c r="AP4604" t="str" cm="1">
        <f t="array" ref="AP4604">_xlfn.IFS(
  Table1[[#This Row],[Age]]&lt;=25, "18-25",
  Table1[[#This Row],[Age]]&lt;=35, "26-35",
  Table1[[#This Row],[Age]]&lt;=45, "36-45",
  Table1[[#This Row],[Age]]&lt;=60, "46-60",
  TRUE, "60+")</f>
        <v>18-25</v>
      </c>
    </row>
    <row r="4605" spans="1:42" x14ac:dyDescent="0.3">
      <c r="A4605">
        <v>4604</v>
      </c>
      <c r="B4605" t="s">
        <v>31</v>
      </c>
      <c r="C4605" t="s">
        <v>74</v>
      </c>
      <c r="D4605">
        <v>36</v>
      </c>
      <c r="E4605" t="s">
        <v>104</v>
      </c>
      <c r="F4605" t="s">
        <v>4711</v>
      </c>
      <c r="G4605" t="s">
        <v>5118</v>
      </c>
      <c r="H4605">
        <v>19458799457</v>
      </c>
      <c r="I4605" t="s">
        <v>6999</v>
      </c>
      <c r="J4605" t="s">
        <v>7291</v>
      </c>
      <c r="K4605">
        <v>5274.53</v>
      </c>
      <c r="L4605" s="12" t="s">
        <v>10805</v>
      </c>
      <c r="M4605" s="10" t="s">
        <v>11328</v>
      </c>
      <c r="N4605">
        <v>4604</v>
      </c>
      <c r="O4605">
        <v>44999</v>
      </c>
      <c r="P4605" t="s">
        <v>11402</v>
      </c>
      <c r="Q4605" s="16">
        <v>4337.8100000000004</v>
      </c>
      <c r="R4605">
        <v>936.72</v>
      </c>
      <c r="S4605">
        <v>56</v>
      </c>
      <c r="T4605">
        <v>4604</v>
      </c>
      <c r="U4605">
        <v>4540.5200000000004</v>
      </c>
      <c r="V4605" t="s">
        <v>11411</v>
      </c>
      <c r="W4605">
        <v>1.1399999999999999</v>
      </c>
      <c r="X4605">
        <v>36</v>
      </c>
      <c r="Y4605" t="s">
        <v>9781</v>
      </c>
      <c r="Z4605" t="s">
        <v>12011</v>
      </c>
      <c r="AA4605">
        <v>4604</v>
      </c>
      <c r="AB4605" t="s">
        <v>12017</v>
      </c>
      <c r="AC4605">
        <v>6323.21</v>
      </c>
      <c r="AD4605">
        <v>4943.4399999999996</v>
      </c>
      <c r="AE4605">
        <v>247.17</v>
      </c>
      <c r="AF4605" t="s">
        <v>11375</v>
      </c>
      <c r="AG4605" t="s">
        <v>11122</v>
      </c>
      <c r="AH4605">
        <v>939</v>
      </c>
      <c r="AI4605">
        <v>4604</v>
      </c>
      <c r="AJ4605" t="s">
        <v>11372</v>
      </c>
      <c r="AK4605" t="s">
        <v>12027</v>
      </c>
      <c r="AL4605" t="s">
        <v>12032</v>
      </c>
      <c r="AM4605" t="s">
        <v>11198</v>
      </c>
      <c r="AN4605">
        <v>1</v>
      </c>
      <c r="AO4605" s="10" t="s">
        <v>12047</v>
      </c>
      <c r="AP4605" t="str" cm="1">
        <f t="array" ref="AP4605">_xlfn.IFS(
  Table1[[#This Row],[Age]]&lt;=25, "18-25",
  Table1[[#This Row],[Age]]&lt;=35, "26-35",
  Table1[[#This Row],[Age]]&lt;=45, "36-45",
  Table1[[#This Row],[Age]]&lt;=60, "46-60",
  TRUE, "60+")</f>
        <v>36-45</v>
      </c>
    </row>
    <row r="4606" spans="1:42" x14ac:dyDescent="0.3">
      <c r="A4606">
        <v>4605</v>
      </c>
      <c r="B4606" t="s">
        <v>49</v>
      </c>
      <c r="C4606" t="s">
        <v>68</v>
      </c>
      <c r="D4606">
        <v>50</v>
      </c>
      <c r="E4606" t="s">
        <v>104</v>
      </c>
      <c r="F4606" t="s">
        <v>4712</v>
      </c>
      <c r="G4606" t="s">
        <v>5114</v>
      </c>
      <c r="H4606">
        <v>19458799458</v>
      </c>
      <c r="I4606" t="s">
        <v>7116</v>
      </c>
      <c r="J4606" t="s">
        <v>7292</v>
      </c>
      <c r="K4606">
        <v>1074.6400000000001</v>
      </c>
      <c r="L4606" s="12" t="s">
        <v>10116</v>
      </c>
      <c r="M4606" s="10" t="s">
        <v>11113</v>
      </c>
      <c r="N4606">
        <v>4605</v>
      </c>
      <c r="O4606">
        <v>45087</v>
      </c>
      <c r="P4606" t="s">
        <v>11403</v>
      </c>
      <c r="Q4606" s="16">
        <v>1193.42</v>
      </c>
      <c r="R4606">
        <v>2268.06</v>
      </c>
      <c r="S4606">
        <v>65</v>
      </c>
      <c r="T4606">
        <v>4605</v>
      </c>
      <c r="U4606">
        <v>31780.03</v>
      </c>
      <c r="V4606" t="s">
        <v>11412</v>
      </c>
      <c r="W4606">
        <v>8.09</v>
      </c>
      <c r="X4606">
        <v>24</v>
      </c>
      <c r="Y4606" t="s">
        <v>8005</v>
      </c>
      <c r="Z4606" t="s">
        <v>12010</v>
      </c>
      <c r="AA4606">
        <v>4605</v>
      </c>
      <c r="AB4606" t="s">
        <v>12016</v>
      </c>
      <c r="AC4606">
        <v>1469.53</v>
      </c>
      <c r="AD4606">
        <v>495.8</v>
      </c>
      <c r="AE4606">
        <v>24.79</v>
      </c>
      <c r="AF4606" t="s">
        <v>11381</v>
      </c>
      <c r="AG4606" t="s">
        <v>11250</v>
      </c>
      <c r="AH4606">
        <v>4442</v>
      </c>
      <c r="AI4606">
        <v>4605</v>
      </c>
      <c r="AJ4606" t="s">
        <v>11376</v>
      </c>
      <c r="AK4606" t="s">
        <v>12028</v>
      </c>
      <c r="AL4606" t="s">
        <v>12031</v>
      </c>
      <c r="AM4606" t="s">
        <v>11194</v>
      </c>
      <c r="AN4606">
        <v>1</v>
      </c>
      <c r="AO4606" s="10" t="s">
        <v>12043</v>
      </c>
      <c r="AP4606" t="str" cm="1">
        <f t="array" ref="AP4606">_xlfn.IFS(
  Table1[[#This Row],[Age]]&lt;=25, "18-25",
  Table1[[#This Row],[Age]]&lt;=35, "26-35",
  Table1[[#This Row],[Age]]&lt;=45, "36-45",
  Table1[[#This Row],[Age]]&lt;=60, "46-60",
  TRUE, "60+")</f>
        <v>46-60</v>
      </c>
    </row>
    <row r="4607" spans="1:42" x14ac:dyDescent="0.3">
      <c r="A4607">
        <v>4606</v>
      </c>
      <c r="B4607" t="s">
        <v>40</v>
      </c>
      <c r="C4607" t="s">
        <v>60</v>
      </c>
      <c r="D4607">
        <v>19</v>
      </c>
      <c r="E4607" t="s">
        <v>106</v>
      </c>
      <c r="F4607" t="s">
        <v>4713</v>
      </c>
      <c r="G4607" t="s">
        <v>5135</v>
      </c>
      <c r="H4607">
        <v>19458799459</v>
      </c>
      <c r="I4607" t="s">
        <v>6375</v>
      </c>
      <c r="J4607" t="s">
        <v>7292</v>
      </c>
      <c r="K4607">
        <v>3592.09</v>
      </c>
      <c r="L4607" s="12" t="s">
        <v>7714</v>
      </c>
      <c r="M4607" s="10" t="s">
        <v>11333</v>
      </c>
      <c r="N4607">
        <v>4606</v>
      </c>
      <c r="O4607">
        <v>45147</v>
      </c>
      <c r="P4607" t="s">
        <v>11404</v>
      </c>
      <c r="Q4607" s="16">
        <v>1752.93</v>
      </c>
      <c r="R4607">
        <v>1839.16</v>
      </c>
      <c r="S4607">
        <v>46</v>
      </c>
      <c r="T4607">
        <v>4606</v>
      </c>
      <c r="U4607">
        <v>36971.65</v>
      </c>
      <c r="V4607" t="s">
        <v>11413</v>
      </c>
      <c r="W4607">
        <v>3.24</v>
      </c>
      <c r="X4607">
        <v>12</v>
      </c>
      <c r="Y4607" t="s">
        <v>11503</v>
      </c>
      <c r="Z4607" t="s">
        <v>12010</v>
      </c>
      <c r="AA4607">
        <v>4606</v>
      </c>
      <c r="AB4607" t="s">
        <v>12016</v>
      </c>
      <c r="AC4607">
        <v>7785.43</v>
      </c>
      <c r="AD4607">
        <v>1478.24</v>
      </c>
      <c r="AE4607">
        <v>73.91</v>
      </c>
      <c r="AF4607" t="s">
        <v>11219</v>
      </c>
      <c r="AG4607" t="s">
        <v>11327</v>
      </c>
      <c r="AH4607">
        <v>4826</v>
      </c>
      <c r="AI4607">
        <v>4606</v>
      </c>
      <c r="AJ4607" t="s">
        <v>11099</v>
      </c>
      <c r="AK4607" t="s">
        <v>12029</v>
      </c>
      <c r="AL4607" t="s">
        <v>12031</v>
      </c>
      <c r="AM4607" t="s">
        <v>11085</v>
      </c>
      <c r="AN4607">
        <v>1</v>
      </c>
      <c r="AO4607" s="10" t="s">
        <v>12041</v>
      </c>
      <c r="AP4607" t="str" cm="1">
        <f t="array" ref="AP4607">_xlfn.IFS(
  Table1[[#This Row],[Age]]&lt;=25, "18-25",
  Table1[[#This Row],[Age]]&lt;=35, "26-35",
  Table1[[#This Row],[Age]]&lt;=45, "36-45",
  Table1[[#This Row],[Age]]&lt;=60, "46-60",
  TRUE, "60+")</f>
        <v>18-25</v>
      </c>
    </row>
    <row r="4608" spans="1:42" x14ac:dyDescent="0.3">
      <c r="A4608">
        <v>4607</v>
      </c>
      <c r="B4608" t="s">
        <v>40</v>
      </c>
      <c r="C4608" t="s">
        <v>62</v>
      </c>
      <c r="D4608">
        <v>20</v>
      </c>
      <c r="E4608" t="s">
        <v>105</v>
      </c>
      <c r="F4608" t="s">
        <v>4714</v>
      </c>
      <c r="G4608" t="s">
        <v>5130</v>
      </c>
      <c r="H4608">
        <v>19458799460</v>
      </c>
      <c r="I4608" t="s">
        <v>7229</v>
      </c>
      <c r="J4608" t="s">
        <v>7291</v>
      </c>
      <c r="K4608">
        <v>571.36</v>
      </c>
      <c r="L4608" s="12" t="s">
        <v>10806</v>
      </c>
      <c r="M4608" s="10" t="s">
        <v>11126</v>
      </c>
      <c r="N4608">
        <v>4607</v>
      </c>
      <c r="O4608">
        <v>45108</v>
      </c>
      <c r="P4608" t="s">
        <v>11403</v>
      </c>
      <c r="Q4608" s="16">
        <v>2543.61</v>
      </c>
      <c r="R4608">
        <v>-1972.25</v>
      </c>
      <c r="S4608">
        <v>44</v>
      </c>
      <c r="T4608">
        <v>4607</v>
      </c>
      <c r="U4608">
        <v>6445.14</v>
      </c>
      <c r="V4608" t="s">
        <v>11413</v>
      </c>
      <c r="W4608">
        <v>2.5</v>
      </c>
      <c r="X4608">
        <v>12</v>
      </c>
      <c r="Y4608" t="s">
        <v>10842</v>
      </c>
      <c r="Z4608" t="s">
        <v>12012</v>
      </c>
      <c r="AA4608">
        <v>4607</v>
      </c>
      <c r="AB4608" t="s">
        <v>12017</v>
      </c>
      <c r="AC4608">
        <v>5040.01</v>
      </c>
      <c r="AD4608">
        <v>1927.11</v>
      </c>
      <c r="AE4608">
        <v>96.36</v>
      </c>
      <c r="AF4608" t="s">
        <v>11301</v>
      </c>
      <c r="AG4608" t="s">
        <v>11338</v>
      </c>
      <c r="AH4608">
        <v>8181</v>
      </c>
      <c r="AI4608">
        <v>4607</v>
      </c>
      <c r="AJ4608" t="s">
        <v>11366</v>
      </c>
      <c r="AK4608" t="s">
        <v>12028</v>
      </c>
      <c r="AL4608" t="s">
        <v>12031</v>
      </c>
      <c r="AM4608" t="s">
        <v>11385</v>
      </c>
      <c r="AN4608">
        <v>1</v>
      </c>
      <c r="AO4608" s="10" t="s">
        <v>12038</v>
      </c>
      <c r="AP4608" t="str" cm="1">
        <f t="array" ref="AP4608">_xlfn.IFS(
  Table1[[#This Row],[Age]]&lt;=25, "18-25",
  Table1[[#This Row],[Age]]&lt;=35, "26-35",
  Table1[[#This Row],[Age]]&lt;=45, "36-45",
  Table1[[#This Row],[Age]]&lt;=60, "46-60",
  TRUE, "60+")</f>
        <v>18-25</v>
      </c>
    </row>
    <row r="4609" spans="1:42" x14ac:dyDescent="0.3">
      <c r="A4609">
        <v>4608</v>
      </c>
      <c r="B4609" t="s">
        <v>37</v>
      </c>
      <c r="C4609" t="s">
        <v>54</v>
      </c>
      <c r="D4609">
        <v>45</v>
      </c>
      <c r="E4609" t="s">
        <v>105</v>
      </c>
      <c r="F4609" t="s">
        <v>4715</v>
      </c>
      <c r="G4609" t="s">
        <v>5123</v>
      </c>
      <c r="H4609">
        <v>19458799461</v>
      </c>
      <c r="I4609" t="s">
        <v>7017</v>
      </c>
      <c r="J4609" t="s">
        <v>7292</v>
      </c>
      <c r="K4609">
        <v>6731.67</v>
      </c>
      <c r="L4609" s="12" t="s">
        <v>10807</v>
      </c>
      <c r="M4609" s="10" t="s">
        <v>11066</v>
      </c>
      <c r="N4609">
        <v>4608</v>
      </c>
      <c r="O4609">
        <v>45290</v>
      </c>
      <c r="P4609" t="s">
        <v>11404</v>
      </c>
      <c r="Q4609" s="16">
        <v>2362.75</v>
      </c>
      <c r="R4609">
        <v>4368.92</v>
      </c>
      <c r="S4609">
        <v>18</v>
      </c>
      <c r="T4609">
        <v>4608</v>
      </c>
      <c r="U4609">
        <v>15421.82</v>
      </c>
      <c r="V4609" t="s">
        <v>11412</v>
      </c>
      <c r="W4609">
        <v>9.34</v>
      </c>
      <c r="X4609">
        <v>36</v>
      </c>
      <c r="Y4609" t="s">
        <v>10931</v>
      </c>
      <c r="Z4609" t="s">
        <v>12010</v>
      </c>
      <c r="AA4609">
        <v>4608</v>
      </c>
      <c r="AB4609" t="s">
        <v>12016</v>
      </c>
      <c r="AC4609">
        <v>4743.59</v>
      </c>
      <c r="AD4609">
        <v>2248.5500000000002</v>
      </c>
      <c r="AE4609">
        <v>112.43</v>
      </c>
      <c r="AF4609" t="s">
        <v>11054</v>
      </c>
      <c r="AG4609" t="s">
        <v>11115</v>
      </c>
      <c r="AH4609">
        <v>1141</v>
      </c>
      <c r="AI4609">
        <v>4608</v>
      </c>
      <c r="AJ4609" t="s">
        <v>11270</v>
      </c>
      <c r="AK4609" t="s">
        <v>12027</v>
      </c>
      <c r="AL4609" t="s">
        <v>12031</v>
      </c>
      <c r="AM4609" t="s">
        <v>11364</v>
      </c>
      <c r="AN4609">
        <v>1</v>
      </c>
      <c r="AO4609" s="10" t="s">
        <v>12036</v>
      </c>
      <c r="AP4609" t="str" cm="1">
        <f t="array" ref="AP4609">_xlfn.IFS(
  Table1[[#This Row],[Age]]&lt;=25, "18-25",
  Table1[[#This Row],[Age]]&lt;=35, "26-35",
  Table1[[#This Row],[Age]]&lt;=45, "36-45",
  Table1[[#This Row],[Age]]&lt;=60, "46-60",
  TRUE, "60+")</f>
        <v>36-45</v>
      </c>
    </row>
    <row r="4610" spans="1:42" x14ac:dyDescent="0.3">
      <c r="A4610">
        <v>4609</v>
      </c>
      <c r="B4610" t="s">
        <v>14</v>
      </c>
      <c r="C4610" t="s">
        <v>66</v>
      </c>
      <c r="D4610">
        <v>31</v>
      </c>
      <c r="E4610" t="s">
        <v>104</v>
      </c>
      <c r="F4610" t="s">
        <v>4716</v>
      </c>
      <c r="G4610" t="s">
        <v>5126</v>
      </c>
      <c r="H4610">
        <v>19458799462</v>
      </c>
      <c r="I4610" t="s">
        <v>5166</v>
      </c>
      <c r="J4610" t="s">
        <v>7292</v>
      </c>
      <c r="K4610">
        <v>3437.53</v>
      </c>
      <c r="L4610" s="12" t="s">
        <v>7695</v>
      </c>
      <c r="M4610" s="10" t="s">
        <v>11277</v>
      </c>
      <c r="N4610">
        <v>4609</v>
      </c>
      <c r="O4610">
        <v>45175</v>
      </c>
      <c r="P4610" t="s">
        <v>11404</v>
      </c>
      <c r="Q4610" s="16">
        <v>2335.2800000000002</v>
      </c>
      <c r="R4610">
        <v>5772.81</v>
      </c>
      <c r="S4610">
        <v>73</v>
      </c>
      <c r="T4610">
        <v>4609</v>
      </c>
      <c r="U4610">
        <v>21990.68</v>
      </c>
      <c r="V4610" t="s">
        <v>11413</v>
      </c>
      <c r="W4610">
        <v>1.1599999999999999</v>
      </c>
      <c r="X4610">
        <v>12</v>
      </c>
      <c r="Y4610" t="s">
        <v>8147</v>
      </c>
      <c r="Z4610" t="s">
        <v>12010</v>
      </c>
      <c r="AA4610">
        <v>4609</v>
      </c>
      <c r="AB4610" t="s">
        <v>12015</v>
      </c>
      <c r="AC4610">
        <v>4917.21</v>
      </c>
      <c r="AD4610">
        <v>4786.8</v>
      </c>
      <c r="AE4610">
        <v>239.34</v>
      </c>
      <c r="AF4610" t="s">
        <v>11266</v>
      </c>
      <c r="AG4610" t="s">
        <v>11249</v>
      </c>
      <c r="AH4610">
        <v>6364</v>
      </c>
      <c r="AI4610">
        <v>4609</v>
      </c>
      <c r="AJ4610" t="s">
        <v>11192</v>
      </c>
      <c r="AK4610" t="s">
        <v>12028</v>
      </c>
      <c r="AL4610" t="s">
        <v>12031</v>
      </c>
      <c r="AM4610" t="s">
        <v>11192</v>
      </c>
      <c r="AN4610">
        <v>1</v>
      </c>
      <c r="AO4610" s="10" t="s">
        <v>12042</v>
      </c>
      <c r="AP4610" t="str" cm="1">
        <f t="array" ref="AP4610">_xlfn.IFS(
  Table1[[#This Row],[Age]]&lt;=25, "18-25",
  Table1[[#This Row],[Age]]&lt;=35, "26-35",
  Table1[[#This Row],[Age]]&lt;=45, "36-45",
  Table1[[#This Row],[Age]]&lt;=60, "46-60",
  TRUE, "60+")</f>
        <v>26-35</v>
      </c>
    </row>
    <row r="4611" spans="1:42" x14ac:dyDescent="0.3">
      <c r="A4611">
        <v>4610</v>
      </c>
      <c r="B4611" t="s">
        <v>39</v>
      </c>
      <c r="C4611" t="s">
        <v>93</v>
      </c>
      <c r="D4611">
        <v>32</v>
      </c>
      <c r="E4611" t="s">
        <v>106</v>
      </c>
      <c r="F4611" t="s">
        <v>4717</v>
      </c>
      <c r="G4611" t="s">
        <v>5133</v>
      </c>
      <c r="H4611">
        <v>19458799463</v>
      </c>
      <c r="I4611" t="s">
        <v>7126</v>
      </c>
      <c r="J4611" t="s">
        <v>7292</v>
      </c>
      <c r="K4611">
        <v>7409.79</v>
      </c>
      <c r="L4611" s="12" t="s">
        <v>10808</v>
      </c>
      <c r="M4611" s="10" t="s">
        <v>11043</v>
      </c>
      <c r="N4611">
        <v>4610</v>
      </c>
      <c r="O4611">
        <v>45033</v>
      </c>
      <c r="P4611" t="s">
        <v>11402</v>
      </c>
      <c r="Q4611" s="16">
        <v>3206.36</v>
      </c>
      <c r="R4611">
        <v>10616.15</v>
      </c>
      <c r="S4611">
        <v>37</v>
      </c>
      <c r="T4611">
        <v>4610</v>
      </c>
      <c r="U4611">
        <v>16225.48</v>
      </c>
      <c r="V4611" t="s">
        <v>11413</v>
      </c>
      <c r="W4611">
        <v>2.78</v>
      </c>
      <c r="X4611">
        <v>48</v>
      </c>
      <c r="Y4611" t="s">
        <v>11846</v>
      </c>
      <c r="Z4611" t="s">
        <v>12011</v>
      </c>
      <c r="AA4611">
        <v>4610</v>
      </c>
      <c r="AB4611" t="s">
        <v>12016</v>
      </c>
      <c r="AC4611">
        <v>7415.07</v>
      </c>
      <c r="AD4611">
        <v>1908.94</v>
      </c>
      <c r="AE4611">
        <v>95.45</v>
      </c>
      <c r="AF4611" t="s">
        <v>11268</v>
      </c>
      <c r="AG4611" t="s">
        <v>11323</v>
      </c>
      <c r="AH4611">
        <v>7984</v>
      </c>
      <c r="AI4611">
        <v>4610</v>
      </c>
      <c r="AJ4611" t="s">
        <v>11152</v>
      </c>
      <c r="AK4611" t="s">
        <v>12029</v>
      </c>
      <c r="AL4611" t="s">
        <v>12032</v>
      </c>
      <c r="AM4611" t="s">
        <v>11141</v>
      </c>
      <c r="AN4611">
        <v>1</v>
      </c>
      <c r="AO4611" s="10" t="s">
        <v>12037</v>
      </c>
      <c r="AP4611" t="str" cm="1">
        <f t="array" ref="AP4611">_xlfn.IFS(
  Table1[[#This Row],[Age]]&lt;=25, "18-25",
  Table1[[#This Row],[Age]]&lt;=35, "26-35",
  Table1[[#This Row],[Age]]&lt;=45, "36-45",
  Table1[[#This Row],[Age]]&lt;=60, "46-60",
  TRUE, "60+")</f>
        <v>26-35</v>
      </c>
    </row>
    <row r="4612" spans="1:42" x14ac:dyDescent="0.3">
      <c r="A4612">
        <v>4611</v>
      </c>
      <c r="B4612" t="s">
        <v>23</v>
      </c>
      <c r="C4612" t="s">
        <v>59</v>
      </c>
      <c r="D4612">
        <v>38</v>
      </c>
      <c r="E4612" t="s">
        <v>104</v>
      </c>
      <c r="F4612" t="s">
        <v>4718</v>
      </c>
      <c r="G4612" t="s">
        <v>5141</v>
      </c>
      <c r="H4612">
        <v>19458799464</v>
      </c>
      <c r="I4612" t="s">
        <v>6677</v>
      </c>
      <c r="J4612" t="s">
        <v>7291</v>
      </c>
      <c r="K4612">
        <v>4354.13</v>
      </c>
      <c r="L4612" s="12" t="s">
        <v>10809</v>
      </c>
      <c r="M4612" s="10" t="s">
        <v>11069</v>
      </c>
      <c r="N4612">
        <v>4611</v>
      </c>
      <c r="O4612">
        <v>45027</v>
      </c>
      <c r="P4612" t="s">
        <v>11404</v>
      </c>
      <c r="Q4612" s="16">
        <v>4278.3999999999996</v>
      </c>
      <c r="R4612">
        <v>75.73</v>
      </c>
      <c r="S4612">
        <v>54</v>
      </c>
      <c r="T4612">
        <v>4611</v>
      </c>
      <c r="U4612">
        <v>26397.599999999999</v>
      </c>
      <c r="V4612" t="s">
        <v>11412</v>
      </c>
      <c r="W4612">
        <v>3.16</v>
      </c>
      <c r="X4612">
        <v>12</v>
      </c>
      <c r="Y4612" t="s">
        <v>11785</v>
      </c>
      <c r="Z4612" t="s">
        <v>12010</v>
      </c>
      <c r="AA4612">
        <v>4611</v>
      </c>
      <c r="AB4612" t="s">
        <v>12017</v>
      </c>
      <c r="AC4612">
        <v>4880.4799999999996</v>
      </c>
      <c r="AD4612">
        <v>1407.71</v>
      </c>
      <c r="AE4612">
        <v>70.39</v>
      </c>
      <c r="AF4612" t="s">
        <v>11216</v>
      </c>
      <c r="AG4612" t="s">
        <v>11335</v>
      </c>
      <c r="AH4612">
        <v>3384</v>
      </c>
      <c r="AI4612">
        <v>4611</v>
      </c>
      <c r="AJ4612" t="s">
        <v>11387</v>
      </c>
      <c r="AK4612" t="s">
        <v>12028</v>
      </c>
      <c r="AL4612" t="s">
        <v>12031</v>
      </c>
      <c r="AM4612" t="s">
        <v>11185</v>
      </c>
      <c r="AN4612">
        <v>1</v>
      </c>
      <c r="AO4612" s="10" t="s">
        <v>12037</v>
      </c>
      <c r="AP4612" t="str" cm="1">
        <f t="array" ref="AP4612">_xlfn.IFS(
  Table1[[#This Row],[Age]]&lt;=25, "18-25",
  Table1[[#This Row],[Age]]&lt;=35, "26-35",
  Table1[[#This Row],[Age]]&lt;=45, "36-45",
  Table1[[#This Row],[Age]]&lt;=60, "46-60",
  TRUE, "60+")</f>
        <v>36-45</v>
      </c>
    </row>
    <row r="4613" spans="1:42" x14ac:dyDescent="0.3">
      <c r="A4613">
        <v>4612</v>
      </c>
      <c r="B4613" t="s">
        <v>21</v>
      </c>
      <c r="C4613" t="s">
        <v>79</v>
      </c>
      <c r="D4613">
        <v>31</v>
      </c>
      <c r="E4613" t="s">
        <v>104</v>
      </c>
      <c r="F4613" t="s">
        <v>4719</v>
      </c>
      <c r="G4613" t="s">
        <v>5132</v>
      </c>
      <c r="H4613">
        <v>19458799465</v>
      </c>
      <c r="I4613" t="s">
        <v>6625</v>
      </c>
      <c r="J4613" t="s">
        <v>7291</v>
      </c>
      <c r="K4613">
        <v>551.32000000000005</v>
      </c>
      <c r="L4613" s="12" t="s">
        <v>10810</v>
      </c>
      <c r="M4613" s="10" t="s">
        <v>11272</v>
      </c>
      <c r="N4613">
        <v>4612</v>
      </c>
      <c r="O4613">
        <v>45227</v>
      </c>
      <c r="P4613" t="s">
        <v>11403</v>
      </c>
      <c r="Q4613" s="16">
        <v>4436.9399999999996</v>
      </c>
      <c r="R4613">
        <v>-3885.62</v>
      </c>
      <c r="S4613">
        <v>25</v>
      </c>
      <c r="T4613">
        <v>4612</v>
      </c>
      <c r="U4613">
        <v>7415.09</v>
      </c>
      <c r="V4613" t="s">
        <v>11411</v>
      </c>
      <c r="W4613">
        <v>8.41</v>
      </c>
      <c r="X4613">
        <v>12</v>
      </c>
      <c r="Y4613" t="s">
        <v>10003</v>
      </c>
      <c r="Z4613" t="s">
        <v>12011</v>
      </c>
      <c r="AA4613">
        <v>4612</v>
      </c>
      <c r="AB4613" t="s">
        <v>12017</v>
      </c>
      <c r="AC4613">
        <v>7637.12</v>
      </c>
      <c r="AD4613">
        <v>1571.36</v>
      </c>
      <c r="AE4613">
        <v>78.569999999999993</v>
      </c>
      <c r="AF4613" t="s">
        <v>11390</v>
      </c>
      <c r="AG4613" t="s">
        <v>11070</v>
      </c>
      <c r="AH4613">
        <v>4863</v>
      </c>
      <c r="AI4613">
        <v>4612</v>
      </c>
      <c r="AJ4613" t="s">
        <v>11037</v>
      </c>
      <c r="AK4613" t="s">
        <v>12029</v>
      </c>
      <c r="AL4613" t="s">
        <v>12031</v>
      </c>
      <c r="AM4613" t="s">
        <v>11034</v>
      </c>
      <c r="AN4613">
        <v>1</v>
      </c>
      <c r="AO4613" s="10" t="s">
        <v>12044</v>
      </c>
      <c r="AP4613" t="str" cm="1">
        <f t="array" ref="AP4613">_xlfn.IFS(
  Table1[[#This Row],[Age]]&lt;=25, "18-25",
  Table1[[#This Row],[Age]]&lt;=35, "26-35",
  Table1[[#This Row],[Age]]&lt;=45, "36-45",
  Table1[[#This Row],[Age]]&lt;=60, "46-60",
  TRUE, "60+")</f>
        <v>26-35</v>
      </c>
    </row>
    <row r="4614" spans="1:42" x14ac:dyDescent="0.3">
      <c r="A4614">
        <v>4613</v>
      </c>
      <c r="B4614" t="s">
        <v>44</v>
      </c>
      <c r="C4614" t="s">
        <v>59</v>
      </c>
      <c r="D4614">
        <v>57</v>
      </c>
      <c r="E4614" t="s">
        <v>105</v>
      </c>
      <c r="F4614" t="s">
        <v>4720</v>
      </c>
      <c r="G4614" t="s">
        <v>5114</v>
      </c>
      <c r="H4614">
        <v>19458799466</v>
      </c>
      <c r="I4614" t="s">
        <v>7016</v>
      </c>
      <c r="J4614" t="s">
        <v>7291</v>
      </c>
      <c r="K4614">
        <v>3858.2</v>
      </c>
      <c r="L4614" s="12" t="s">
        <v>10811</v>
      </c>
      <c r="M4614" s="10" t="s">
        <v>11055</v>
      </c>
      <c r="N4614">
        <v>4613</v>
      </c>
      <c r="O4614">
        <v>45183</v>
      </c>
      <c r="P4614" t="s">
        <v>11403</v>
      </c>
      <c r="Q4614" s="16">
        <v>761</v>
      </c>
      <c r="R4614">
        <v>4619.2</v>
      </c>
      <c r="S4614">
        <v>83</v>
      </c>
      <c r="T4614">
        <v>4613</v>
      </c>
      <c r="U4614">
        <v>22792.720000000001</v>
      </c>
      <c r="V4614" t="s">
        <v>11411</v>
      </c>
      <c r="W4614">
        <v>7.39</v>
      </c>
      <c r="X4614">
        <v>60</v>
      </c>
      <c r="Y4614" t="s">
        <v>9688</v>
      </c>
      <c r="Z4614" t="s">
        <v>12010</v>
      </c>
      <c r="AA4614">
        <v>4613</v>
      </c>
      <c r="AB4614" t="s">
        <v>12016</v>
      </c>
      <c r="AC4614">
        <v>3546.54</v>
      </c>
      <c r="AD4614">
        <v>631.54</v>
      </c>
      <c r="AE4614">
        <v>31.58</v>
      </c>
      <c r="AF4614" t="s">
        <v>11220</v>
      </c>
      <c r="AG4614" t="s">
        <v>11200</v>
      </c>
      <c r="AH4614">
        <v>3031</v>
      </c>
      <c r="AI4614">
        <v>4613</v>
      </c>
      <c r="AJ4614" t="s">
        <v>11361</v>
      </c>
      <c r="AK4614" t="s">
        <v>12029</v>
      </c>
      <c r="AL4614" t="s">
        <v>12032</v>
      </c>
      <c r="AM4614" t="s">
        <v>11354</v>
      </c>
      <c r="AN4614">
        <v>-1</v>
      </c>
      <c r="AO4614" s="10" t="s">
        <v>12042</v>
      </c>
      <c r="AP4614" t="str" cm="1">
        <f t="array" ref="AP4614">_xlfn.IFS(
  Table1[[#This Row],[Age]]&lt;=25, "18-25",
  Table1[[#This Row],[Age]]&lt;=35, "26-35",
  Table1[[#This Row],[Age]]&lt;=45, "36-45",
  Table1[[#This Row],[Age]]&lt;=60, "46-60",
  TRUE, "60+")</f>
        <v>46-60</v>
      </c>
    </row>
    <row r="4615" spans="1:42" x14ac:dyDescent="0.3">
      <c r="A4615">
        <v>4614</v>
      </c>
      <c r="B4615" t="s">
        <v>28</v>
      </c>
      <c r="C4615" t="s">
        <v>98</v>
      </c>
      <c r="D4615">
        <v>35</v>
      </c>
      <c r="E4615" t="s">
        <v>104</v>
      </c>
      <c r="F4615" t="s">
        <v>4721</v>
      </c>
      <c r="G4615" t="s">
        <v>5147</v>
      </c>
      <c r="H4615">
        <v>19458799467</v>
      </c>
      <c r="I4615" t="s">
        <v>6075</v>
      </c>
      <c r="J4615" t="s">
        <v>7291</v>
      </c>
      <c r="K4615">
        <v>2265.08</v>
      </c>
      <c r="L4615" s="12" t="s">
        <v>10511</v>
      </c>
      <c r="M4615" s="10" t="s">
        <v>11326</v>
      </c>
      <c r="N4615">
        <v>4614</v>
      </c>
      <c r="O4615">
        <v>45262</v>
      </c>
      <c r="P4615" t="s">
        <v>11404</v>
      </c>
      <c r="Q4615" s="16">
        <v>459.86</v>
      </c>
      <c r="R4615">
        <v>1805.22</v>
      </c>
      <c r="S4615">
        <v>62</v>
      </c>
      <c r="T4615">
        <v>4614</v>
      </c>
      <c r="U4615">
        <v>36930.730000000003</v>
      </c>
      <c r="V4615" t="s">
        <v>11413</v>
      </c>
      <c r="W4615">
        <v>9.7100000000000009</v>
      </c>
      <c r="X4615">
        <v>12</v>
      </c>
      <c r="Y4615" t="s">
        <v>11437</v>
      </c>
      <c r="Z4615" t="s">
        <v>12012</v>
      </c>
      <c r="AA4615">
        <v>4614</v>
      </c>
      <c r="AB4615" t="s">
        <v>12017</v>
      </c>
      <c r="AC4615">
        <v>9645.0400000000009</v>
      </c>
      <c r="AD4615">
        <v>703.69</v>
      </c>
      <c r="AE4615">
        <v>35.18</v>
      </c>
      <c r="AF4615" t="s">
        <v>11273</v>
      </c>
      <c r="AG4615" t="s">
        <v>11266</v>
      </c>
      <c r="AH4615">
        <v>7870</v>
      </c>
      <c r="AI4615">
        <v>4614</v>
      </c>
      <c r="AJ4615" t="s">
        <v>11304</v>
      </c>
      <c r="AK4615" t="s">
        <v>12029</v>
      </c>
      <c r="AL4615" t="s">
        <v>12032</v>
      </c>
      <c r="AM4615" t="s">
        <v>11212</v>
      </c>
      <c r="AN4615">
        <v>1</v>
      </c>
      <c r="AO4615" s="10" t="s">
        <v>12036</v>
      </c>
      <c r="AP4615" t="str" cm="1">
        <f t="array" ref="AP4615">_xlfn.IFS(
  Table1[[#This Row],[Age]]&lt;=25, "18-25",
  Table1[[#This Row],[Age]]&lt;=35, "26-35",
  Table1[[#This Row],[Age]]&lt;=45, "36-45",
  Table1[[#This Row],[Age]]&lt;=60, "46-60",
  TRUE, "60+")</f>
        <v>26-35</v>
      </c>
    </row>
    <row r="4616" spans="1:42" x14ac:dyDescent="0.3">
      <c r="A4616">
        <v>4615</v>
      </c>
      <c r="B4616" t="s">
        <v>45</v>
      </c>
      <c r="C4616" t="s">
        <v>61</v>
      </c>
      <c r="D4616">
        <v>66</v>
      </c>
      <c r="E4616" t="s">
        <v>106</v>
      </c>
      <c r="F4616" t="s">
        <v>4722</v>
      </c>
      <c r="G4616" t="s">
        <v>5120</v>
      </c>
      <c r="H4616">
        <v>19458799468</v>
      </c>
      <c r="I4616" t="s">
        <v>6767</v>
      </c>
      <c r="J4616" t="s">
        <v>7292</v>
      </c>
      <c r="K4616">
        <v>2221.48</v>
      </c>
      <c r="L4616" s="12" t="s">
        <v>10812</v>
      </c>
      <c r="M4616" s="10" t="s">
        <v>11035</v>
      </c>
      <c r="N4616">
        <v>4615</v>
      </c>
      <c r="O4616">
        <v>45233</v>
      </c>
      <c r="P4616" t="s">
        <v>11402</v>
      </c>
      <c r="Q4616" s="16">
        <v>1562.97</v>
      </c>
      <c r="R4616">
        <v>658.51</v>
      </c>
      <c r="S4616">
        <v>25</v>
      </c>
      <c r="T4616">
        <v>4615</v>
      </c>
      <c r="U4616">
        <v>23585.73</v>
      </c>
      <c r="V4616" t="s">
        <v>11413</v>
      </c>
      <c r="W4616">
        <v>7.25</v>
      </c>
      <c r="X4616">
        <v>60</v>
      </c>
      <c r="Y4616" t="s">
        <v>11939</v>
      </c>
      <c r="Z4616" t="s">
        <v>12010</v>
      </c>
      <c r="AA4616">
        <v>4615</v>
      </c>
      <c r="AB4616" t="s">
        <v>12017</v>
      </c>
      <c r="AC4616">
        <v>5594.28</v>
      </c>
      <c r="AD4616">
        <v>1210.46</v>
      </c>
      <c r="AE4616">
        <v>60.52</v>
      </c>
      <c r="AF4616" t="s">
        <v>11227</v>
      </c>
      <c r="AG4616" t="s">
        <v>11212</v>
      </c>
      <c r="AH4616">
        <v>1645</v>
      </c>
      <c r="AI4616">
        <v>4615</v>
      </c>
      <c r="AJ4616" t="s">
        <v>11221</v>
      </c>
      <c r="AK4616" t="s">
        <v>12029</v>
      </c>
      <c r="AL4616" t="s">
        <v>12032</v>
      </c>
      <c r="AM4616" t="s">
        <v>11046</v>
      </c>
      <c r="AN4616">
        <v>1</v>
      </c>
      <c r="AO4616" s="10" t="s">
        <v>12040</v>
      </c>
      <c r="AP4616" t="str" cm="1">
        <f t="array" ref="AP4616">_xlfn.IFS(
  Table1[[#This Row],[Age]]&lt;=25, "18-25",
  Table1[[#This Row],[Age]]&lt;=35, "26-35",
  Table1[[#This Row],[Age]]&lt;=45, "36-45",
  Table1[[#This Row],[Age]]&lt;=60, "46-60",
  TRUE, "60+")</f>
        <v>60+</v>
      </c>
    </row>
    <row r="4617" spans="1:42" x14ac:dyDescent="0.3">
      <c r="A4617">
        <v>4616</v>
      </c>
      <c r="B4617" t="s">
        <v>47</v>
      </c>
      <c r="C4617" t="s">
        <v>79</v>
      </c>
      <c r="D4617">
        <v>56</v>
      </c>
      <c r="E4617" t="s">
        <v>104</v>
      </c>
      <c r="F4617" t="s">
        <v>4723</v>
      </c>
      <c r="G4617" t="s">
        <v>5146</v>
      </c>
      <c r="H4617">
        <v>19458799469</v>
      </c>
      <c r="I4617" t="s">
        <v>5778</v>
      </c>
      <c r="J4617" t="s">
        <v>7292</v>
      </c>
      <c r="K4617">
        <v>3838.34</v>
      </c>
      <c r="L4617" s="12" t="s">
        <v>10130</v>
      </c>
      <c r="M4617" s="10" t="s">
        <v>11226</v>
      </c>
      <c r="N4617">
        <v>4616</v>
      </c>
      <c r="O4617">
        <v>45204</v>
      </c>
      <c r="P4617" t="s">
        <v>11403</v>
      </c>
      <c r="Q4617" s="16">
        <v>3688.76</v>
      </c>
      <c r="R4617">
        <v>7527.1</v>
      </c>
      <c r="S4617">
        <v>52</v>
      </c>
      <c r="T4617">
        <v>4616</v>
      </c>
      <c r="U4617">
        <v>11311.31</v>
      </c>
      <c r="V4617" t="s">
        <v>11411</v>
      </c>
      <c r="W4617">
        <v>3.13</v>
      </c>
      <c r="X4617">
        <v>24</v>
      </c>
      <c r="Y4617" t="s">
        <v>12005</v>
      </c>
      <c r="Z4617" t="s">
        <v>12010</v>
      </c>
      <c r="AA4617">
        <v>4616</v>
      </c>
      <c r="AB4617" t="s">
        <v>12017</v>
      </c>
      <c r="AC4617">
        <v>6252.27</v>
      </c>
      <c r="AD4617">
        <v>860.28</v>
      </c>
      <c r="AE4617">
        <v>43.01</v>
      </c>
      <c r="AF4617" t="s">
        <v>11358</v>
      </c>
      <c r="AG4617" t="s">
        <v>11313</v>
      </c>
      <c r="AH4617">
        <v>6841</v>
      </c>
      <c r="AI4617">
        <v>4616</v>
      </c>
      <c r="AJ4617" t="s">
        <v>11164</v>
      </c>
      <c r="AK4617" t="s">
        <v>12029</v>
      </c>
      <c r="AL4617" t="s">
        <v>12032</v>
      </c>
      <c r="AM4617" t="s">
        <v>11043</v>
      </c>
      <c r="AN4617">
        <v>1</v>
      </c>
      <c r="AO4617" s="10" t="s">
        <v>12044</v>
      </c>
      <c r="AP4617" t="str" cm="1">
        <f t="array" ref="AP4617">_xlfn.IFS(
  Table1[[#This Row],[Age]]&lt;=25, "18-25",
  Table1[[#This Row],[Age]]&lt;=35, "26-35",
  Table1[[#This Row],[Age]]&lt;=45, "36-45",
  Table1[[#This Row],[Age]]&lt;=60, "46-60",
  TRUE, "60+")</f>
        <v>46-60</v>
      </c>
    </row>
    <row r="4618" spans="1:42" x14ac:dyDescent="0.3">
      <c r="A4618">
        <v>4617</v>
      </c>
      <c r="B4618" t="s">
        <v>39</v>
      </c>
      <c r="C4618" t="s">
        <v>58</v>
      </c>
      <c r="D4618">
        <v>37</v>
      </c>
      <c r="E4618" t="s">
        <v>106</v>
      </c>
      <c r="F4618" t="s">
        <v>4724</v>
      </c>
      <c r="G4618" t="s">
        <v>5121</v>
      </c>
      <c r="H4618">
        <v>19458799470</v>
      </c>
      <c r="I4618" t="s">
        <v>6481</v>
      </c>
      <c r="J4618" t="s">
        <v>7291</v>
      </c>
      <c r="K4618">
        <v>9785.43</v>
      </c>
      <c r="L4618" s="12" t="s">
        <v>8781</v>
      </c>
      <c r="M4618" s="10" t="s">
        <v>11283</v>
      </c>
      <c r="N4618">
        <v>4617</v>
      </c>
      <c r="O4618">
        <v>45088</v>
      </c>
      <c r="P4618" t="s">
        <v>11402</v>
      </c>
      <c r="Q4618" s="16">
        <v>3969.33</v>
      </c>
      <c r="R4618">
        <v>5816.1</v>
      </c>
      <c r="S4618">
        <v>63</v>
      </c>
      <c r="T4618">
        <v>4617</v>
      </c>
      <c r="U4618">
        <v>40303.51</v>
      </c>
      <c r="V4618" t="s">
        <v>11411</v>
      </c>
      <c r="W4618">
        <v>2.5</v>
      </c>
      <c r="X4618">
        <v>60</v>
      </c>
      <c r="Y4618" t="s">
        <v>11785</v>
      </c>
      <c r="Z4618" t="s">
        <v>12012</v>
      </c>
      <c r="AA4618">
        <v>4617</v>
      </c>
      <c r="AB4618" t="s">
        <v>12017</v>
      </c>
      <c r="AC4618">
        <v>7255.17</v>
      </c>
      <c r="AD4618">
        <v>1688.43</v>
      </c>
      <c r="AE4618">
        <v>84.42</v>
      </c>
      <c r="AF4618" t="s">
        <v>11075</v>
      </c>
      <c r="AG4618" t="s">
        <v>11338</v>
      </c>
      <c r="AH4618">
        <v>7330</v>
      </c>
      <c r="AI4618">
        <v>4617</v>
      </c>
      <c r="AJ4618" t="s">
        <v>11295</v>
      </c>
      <c r="AK4618" t="s">
        <v>12029</v>
      </c>
      <c r="AL4618" t="s">
        <v>12031</v>
      </c>
      <c r="AM4618" t="s">
        <v>11073</v>
      </c>
      <c r="AN4618">
        <v>1</v>
      </c>
      <c r="AO4618" s="10" t="s">
        <v>12043</v>
      </c>
      <c r="AP4618" t="str" cm="1">
        <f t="array" ref="AP4618">_xlfn.IFS(
  Table1[[#This Row],[Age]]&lt;=25, "18-25",
  Table1[[#This Row],[Age]]&lt;=35, "26-35",
  Table1[[#This Row],[Age]]&lt;=45, "36-45",
  Table1[[#This Row],[Age]]&lt;=60, "46-60",
  TRUE, "60+")</f>
        <v>36-45</v>
      </c>
    </row>
    <row r="4619" spans="1:42" x14ac:dyDescent="0.3">
      <c r="A4619">
        <v>4618</v>
      </c>
      <c r="B4619" t="s">
        <v>14</v>
      </c>
      <c r="C4619" t="s">
        <v>79</v>
      </c>
      <c r="D4619">
        <v>18</v>
      </c>
      <c r="E4619" t="s">
        <v>105</v>
      </c>
      <c r="F4619" t="s">
        <v>4725</v>
      </c>
      <c r="G4619" t="s">
        <v>5136</v>
      </c>
      <c r="H4619">
        <v>19458799471</v>
      </c>
      <c r="I4619" t="s">
        <v>6382</v>
      </c>
      <c r="J4619" t="s">
        <v>7292</v>
      </c>
      <c r="K4619">
        <v>9604.69</v>
      </c>
      <c r="L4619" s="12" t="s">
        <v>7992</v>
      </c>
      <c r="M4619" s="10" t="s">
        <v>11048</v>
      </c>
      <c r="N4619">
        <v>4618</v>
      </c>
      <c r="O4619">
        <v>45259</v>
      </c>
      <c r="P4619" t="s">
        <v>11402</v>
      </c>
      <c r="Q4619" s="16">
        <v>1922.55</v>
      </c>
      <c r="R4619">
        <v>7682.14</v>
      </c>
      <c r="S4619">
        <v>15</v>
      </c>
      <c r="T4619">
        <v>4618</v>
      </c>
      <c r="U4619">
        <v>20325.38</v>
      </c>
      <c r="V4619" t="s">
        <v>11413</v>
      </c>
      <c r="W4619">
        <v>7.8</v>
      </c>
      <c r="X4619">
        <v>24</v>
      </c>
      <c r="Y4619" t="s">
        <v>9140</v>
      </c>
      <c r="Z4619" t="s">
        <v>12012</v>
      </c>
      <c r="AA4619">
        <v>4618</v>
      </c>
      <c r="AB4619" t="s">
        <v>12017</v>
      </c>
      <c r="AC4619">
        <v>6261.93</v>
      </c>
      <c r="AD4619">
        <v>700.8</v>
      </c>
      <c r="AE4619">
        <v>35.04</v>
      </c>
      <c r="AF4619" t="s">
        <v>11064</v>
      </c>
      <c r="AG4619" t="s">
        <v>11159</v>
      </c>
      <c r="AH4619">
        <v>4914</v>
      </c>
      <c r="AI4619">
        <v>4618</v>
      </c>
      <c r="AJ4619" t="s">
        <v>11267</v>
      </c>
      <c r="AK4619" t="s">
        <v>12029</v>
      </c>
      <c r="AL4619" t="s">
        <v>12032</v>
      </c>
      <c r="AM4619" t="s">
        <v>11326</v>
      </c>
      <c r="AN4619">
        <v>-1</v>
      </c>
      <c r="AO4619" s="10" t="s">
        <v>12040</v>
      </c>
      <c r="AP4619" t="str" cm="1">
        <f t="array" ref="AP4619">_xlfn.IFS(
  Table1[[#This Row],[Age]]&lt;=25, "18-25",
  Table1[[#This Row],[Age]]&lt;=35, "26-35",
  Table1[[#This Row],[Age]]&lt;=45, "36-45",
  Table1[[#This Row],[Age]]&lt;=60, "46-60",
  TRUE, "60+")</f>
        <v>18-25</v>
      </c>
    </row>
    <row r="4620" spans="1:42" x14ac:dyDescent="0.3">
      <c r="A4620">
        <v>4619</v>
      </c>
      <c r="B4620" t="s">
        <v>36</v>
      </c>
      <c r="C4620" t="s">
        <v>101</v>
      </c>
      <c r="D4620">
        <v>26</v>
      </c>
      <c r="E4620" t="s">
        <v>105</v>
      </c>
      <c r="F4620" t="s">
        <v>4726</v>
      </c>
      <c r="G4620" t="s">
        <v>5111</v>
      </c>
      <c r="H4620">
        <v>19458799472</v>
      </c>
      <c r="I4620" t="s">
        <v>5919</v>
      </c>
      <c r="J4620" t="s">
        <v>7291</v>
      </c>
      <c r="K4620">
        <v>8054.2</v>
      </c>
      <c r="L4620" s="12" t="s">
        <v>10813</v>
      </c>
      <c r="M4620" s="10" t="s">
        <v>11302</v>
      </c>
      <c r="N4620">
        <v>4619</v>
      </c>
      <c r="O4620">
        <v>44975</v>
      </c>
      <c r="P4620" t="s">
        <v>11402</v>
      </c>
      <c r="Q4620" s="16">
        <v>1559.14</v>
      </c>
      <c r="R4620">
        <v>6495.06</v>
      </c>
      <c r="S4620">
        <v>46</v>
      </c>
      <c r="T4620">
        <v>4619</v>
      </c>
      <c r="U4620">
        <v>21829.53</v>
      </c>
      <c r="V4620" t="s">
        <v>11412</v>
      </c>
      <c r="W4620">
        <v>9.11</v>
      </c>
      <c r="X4620">
        <v>36</v>
      </c>
      <c r="Y4620" t="s">
        <v>11796</v>
      </c>
      <c r="Z4620" t="s">
        <v>12012</v>
      </c>
      <c r="AA4620">
        <v>4619</v>
      </c>
      <c r="AB4620" t="s">
        <v>12015</v>
      </c>
      <c r="AC4620">
        <v>6076.91</v>
      </c>
      <c r="AD4620">
        <v>2828.08</v>
      </c>
      <c r="AE4620">
        <v>141.4</v>
      </c>
      <c r="AF4620" t="s">
        <v>11351</v>
      </c>
      <c r="AG4620" t="s">
        <v>11342</v>
      </c>
      <c r="AH4620">
        <v>5507</v>
      </c>
      <c r="AI4620">
        <v>4619</v>
      </c>
      <c r="AJ4620" t="s">
        <v>11227</v>
      </c>
      <c r="AK4620" t="s">
        <v>12028</v>
      </c>
      <c r="AL4620" t="s">
        <v>12032</v>
      </c>
      <c r="AM4620" t="s">
        <v>11060</v>
      </c>
      <c r="AN4620">
        <v>1</v>
      </c>
      <c r="AO4620" s="10" t="s">
        <v>12045</v>
      </c>
      <c r="AP4620" t="str" cm="1">
        <f t="array" ref="AP4620">_xlfn.IFS(
  Table1[[#This Row],[Age]]&lt;=25, "18-25",
  Table1[[#This Row],[Age]]&lt;=35, "26-35",
  Table1[[#This Row],[Age]]&lt;=45, "36-45",
  Table1[[#This Row],[Age]]&lt;=60, "46-60",
  TRUE, "60+")</f>
        <v>26-35</v>
      </c>
    </row>
    <row r="4621" spans="1:42" x14ac:dyDescent="0.3">
      <c r="A4621">
        <v>4620</v>
      </c>
      <c r="B4621" t="s">
        <v>4</v>
      </c>
      <c r="C4621" t="s">
        <v>72</v>
      </c>
      <c r="D4621">
        <v>26</v>
      </c>
      <c r="E4621" t="s">
        <v>104</v>
      </c>
      <c r="F4621" t="s">
        <v>4727</v>
      </c>
      <c r="G4621" t="s">
        <v>5139</v>
      </c>
      <c r="H4621">
        <v>19458799473</v>
      </c>
      <c r="I4621" t="s">
        <v>5993</v>
      </c>
      <c r="J4621" t="s">
        <v>7292</v>
      </c>
      <c r="K4621">
        <v>2530.13</v>
      </c>
      <c r="L4621" s="12" t="s">
        <v>10814</v>
      </c>
      <c r="M4621" s="10" t="s">
        <v>11240</v>
      </c>
      <c r="N4621">
        <v>4620</v>
      </c>
      <c r="O4621">
        <v>45231</v>
      </c>
      <c r="P4621" t="s">
        <v>11402</v>
      </c>
      <c r="Q4621" s="16">
        <v>661.17</v>
      </c>
      <c r="R4621">
        <v>1868.96</v>
      </c>
      <c r="S4621">
        <v>56</v>
      </c>
      <c r="T4621">
        <v>4620</v>
      </c>
      <c r="U4621">
        <v>18523.55</v>
      </c>
      <c r="V4621" t="s">
        <v>11412</v>
      </c>
      <c r="W4621">
        <v>9.2100000000000009</v>
      </c>
      <c r="X4621">
        <v>48</v>
      </c>
      <c r="Y4621" t="s">
        <v>11953</v>
      </c>
      <c r="Z4621" t="s">
        <v>12012</v>
      </c>
      <c r="AA4621">
        <v>4620</v>
      </c>
      <c r="AB4621" t="s">
        <v>12017</v>
      </c>
      <c r="AC4621">
        <v>1021.77</v>
      </c>
      <c r="AD4621">
        <v>4753.26</v>
      </c>
      <c r="AE4621">
        <v>237.66</v>
      </c>
      <c r="AF4621" t="s">
        <v>11322</v>
      </c>
      <c r="AG4621" t="s">
        <v>11315</v>
      </c>
      <c r="AH4621">
        <v>2724</v>
      </c>
      <c r="AI4621">
        <v>4620</v>
      </c>
      <c r="AJ4621" t="s">
        <v>11395</v>
      </c>
      <c r="AK4621" t="s">
        <v>12028</v>
      </c>
      <c r="AL4621" t="s">
        <v>12031</v>
      </c>
      <c r="AM4621" t="s">
        <v>11078</v>
      </c>
      <c r="AN4621">
        <v>1</v>
      </c>
      <c r="AO4621" s="10" t="s">
        <v>12040</v>
      </c>
      <c r="AP4621" t="str" cm="1">
        <f t="array" ref="AP4621">_xlfn.IFS(
  Table1[[#This Row],[Age]]&lt;=25, "18-25",
  Table1[[#This Row],[Age]]&lt;=35, "26-35",
  Table1[[#This Row],[Age]]&lt;=45, "36-45",
  Table1[[#This Row],[Age]]&lt;=60, "46-60",
  TRUE, "60+")</f>
        <v>26-35</v>
      </c>
    </row>
    <row r="4622" spans="1:42" x14ac:dyDescent="0.3">
      <c r="A4622">
        <v>4621</v>
      </c>
      <c r="B4622" t="s">
        <v>12</v>
      </c>
      <c r="C4622" t="s">
        <v>55</v>
      </c>
      <c r="D4622">
        <v>60</v>
      </c>
      <c r="E4622" t="s">
        <v>106</v>
      </c>
      <c r="F4622" t="s">
        <v>4728</v>
      </c>
      <c r="G4622" t="s">
        <v>5140</v>
      </c>
      <c r="H4622">
        <v>19458799474</v>
      </c>
      <c r="I4622" t="s">
        <v>5608</v>
      </c>
      <c r="J4622" t="s">
        <v>7291</v>
      </c>
      <c r="K4622">
        <v>7662.9</v>
      </c>
      <c r="L4622" s="12" t="s">
        <v>10815</v>
      </c>
      <c r="M4622" s="10" t="s">
        <v>11198</v>
      </c>
      <c r="N4622">
        <v>4621</v>
      </c>
      <c r="O4622">
        <v>45096</v>
      </c>
      <c r="P4622" t="s">
        <v>11404</v>
      </c>
      <c r="Q4622" s="16">
        <v>1198.78</v>
      </c>
      <c r="R4622">
        <v>8861.68</v>
      </c>
      <c r="S4622">
        <v>26</v>
      </c>
      <c r="T4622">
        <v>4621</v>
      </c>
      <c r="U4622">
        <v>15196.85</v>
      </c>
      <c r="V4622" t="s">
        <v>11411</v>
      </c>
      <c r="W4622">
        <v>7.94</v>
      </c>
      <c r="X4622">
        <v>36</v>
      </c>
      <c r="Y4622" t="s">
        <v>11749</v>
      </c>
      <c r="Z4622" t="s">
        <v>12012</v>
      </c>
      <c r="AA4622">
        <v>4621</v>
      </c>
      <c r="AB4622" t="s">
        <v>12017</v>
      </c>
      <c r="AC4622">
        <v>5136.17</v>
      </c>
      <c r="AD4622">
        <v>2490.5</v>
      </c>
      <c r="AE4622">
        <v>124.52</v>
      </c>
      <c r="AF4622" t="s">
        <v>11219</v>
      </c>
      <c r="AG4622" t="s">
        <v>11154</v>
      </c>
      <c r="AH4622">
        <v>8638</v>
      </c>
      <c r="AI4622">
        <v>4621</v>
      </c>
      <c r="AJ4622" t="s">
        <v>11045</v>
      </c>
      <c r="AK4622" t="s">
        <v>12029</v>
      </c>
      <c r="AL4622" t="s">
        <v>12031</v>
      </c>
      <c r="AM4622" t="s">
        <v>11395</v>
      </c>
      <c r="AN4622">
        <v>-1</v>
      </c>
      <c r="AO4622" s="10" t="s">
        <v>12043</v>
      </c>
      <c r="AP4622" t="str" cm="1">
        <f t="array" ref="AP4622">_xlfn.IFS(
  Table1[[#This Row],[Age]]&lt;=25, "18-25",
  Table1[[#This Row],[Age]]&lt;=35, "26-35",
  Table1[[#This Row],[Age]]&lt;=45, "36-45",
  Table1[[#This Row],[Age]]&lt;=60, "46-60",
  TRUE, "60+")</f>
        <v>46-60</v>
      </c>
    </row>
    <row r="4623" spans="1:42" x14ac:dyDescent="0.3">
      <c r="A4623">
        <v>4622</v>
      </c>
      <c r="B4623" t="s">
        <v>50</v>
      </c>
      <c r="C4623" t="s">
        <v>70</v>
      </c>
      <c r="D4623">
        <v>68</v>
      </c>
      <c r="E4623" t="s">
        <v>105</v>
      </c>
      <c r="F4623" t="s">
        <v>4729</v>
      </c>
      <c r="G4623" t="s">
        <v>5125</v>
      </c>
      <c r="H4623">
        <v>19458799475</v>
      </c>
      <c r="I4623" t="s">
        <v>5904</v>
      </c>
      <c r="J4623" t="s">
        <v>7291</v>
      </c>
      <c r="K4623">
        <v>252.1</v>
      </c>
      <c r="L4623" s="12" t="s">
        <v>8167</v>
      </c>
      <c r="M4623" s="10" t="s">
        <v>11088</v>
      </c>
      <c r="N4623">
        <v>4622</v>
      </c>
      <c r="O4623">
        <v>45018</v>
      </c>
      <c r="P4623" t="s">
        <v>11404</v>
      </c>
      <c r="Q4623" s="16">
        <v>512.87</v>
      </c>
      <c r="R4623">
        <v>-260.77</v>
      </c>
      <c r="S4623">
        <v>64</v>
      </c>
      <c r="T4623">
        <v>4622</v>
      </c>
      <c r="U4623">
        <v>30495.45</v>
      </c>
      <c r="V4623" t="s">
        <v>11411</v>
      </c>
      <c r="W4623">
        <v>8.15</v>
      </c>
      <c r="X4623">
        <v>36</v>
      </c>
      <c r="Y4623" t="s">
        <v>10596</v>
      </c>
      <c r="Z4623" t="s">
        <v>12010</v>
      </c>
      <c r="AA4623">
        <v>4622</v>
      </c>
      <c r="AB4623" t="s">
        <v>12015</v>
      </c>
      <c r="AC4623">
        <v>8801.09</v>
      </c>
      <c r="AD4623">
        <v>2232.56</v>
      </c>
      <c r="AE4623">
        <v>111.63</v>
      </c>
      <c r="AF4623" t="s">
        <v>11353</v>
      </c>
      <c r="AG4623" t="s">
        <v>11382</v>
      </c>
      <c r="AH4623">
        <v>1807</v>
      </c>
      <c r="AI4623">
        <v>4622</v>
      </c>
      <c r="AJ4623" t="s">
        <v>11315</v>
      </c>
      <c r="AK4623" t="s">
        <v>12029</v>
      </c>
      <c r="AL4623" t="s">
        <v>12032</v>
      </c>
      <c r="AM4623" t="s">
        <v>11314</v>
      </c>
      <c r="AN4623">
        <v>1</v>
      </c>
      <c r="AO4623" s="10" t="s">
        <v>12037</v>
      </c>
      <c r="AP4623" t="str" cm="1">
        <f t="array" ref="AP4623">_xlfn.IFS(
  Table1[[#This Row],[Age]]&lt;=25, "18-25",
  Table1[[#This Row],[Age]]&lt;=35, "26-35",
  Table1[[#This Row],[Age]]&lt;=45, "36-45",
  Table1[[#This Row],[Age]]&lt;=60, "46-60",
  TRUE, "60+")</f>
        <v>60+</v>
      </c>
    </row>
    <row r="4624" spans="1:42" x14ac:dyDescent="0.3">
      <c r="A4624">
        <v>4623</v>
      </c>
      <c r="B4624" t="s">
        <v>50</v>
      </c>
      <c r="C4624" t="s">
        <v>78</v>
      </c>
      <c r="D4624">
        <v>55</v>
      </c>
      <c r="E4624" t="s">
        <v>106</v>
      </c>
      <c r="F4624" t="s">
        <v>4730</v>
      </c>
      <c r="G4624" t="s">
        <v>5110</v>
      </c>
      <c r="H4624">
        <v>19458799476</v>
      </c>
      <c r="I4624" t="s">
        <v>5294</v>
      </c>
      <c r="J4624" t="s">
        <v>7291</v>
      </c>
      <c r="K4624">
        <v>657.86</v>
      </c>
      <c r="L4624" s="12" t="s">
        <v>10816</v>
      </c>
      <c r="M4624" s="10" t="s">
        <v>11387</v>
      </c>
      <c r="N4624">
        <v>4623</v>
      </c>
      <c r="O4624">
        <v>45195</v>
      </c>
      <c r="P4624" t="s">
        <v>11404</v>
      </c>
      <c r="Q4624" s="16">
        <v>1526.22</v>
      </c>
      <c r="R4624">
        <v>-868.36</v>
      </c>
      <c r="S4624">
        <v>20</v>
      </c>
      <c r="T4624">
        <v>4623</v>
      </c>
      <c r="U4624">
        <v>10202.56</v>
      </c>
      <c r="V4624" t="s">
        <v>11413</v>
      </c>
      <c r="W4624">
        <v>6.96</v>
      </c>
      <c r="X4624">
        <v>36</v>
      </c>
      <c r="Y4624" t="s">
        <v>11876</v>
      </c>
      <c r="Z4624" t="s">
        <v>12012</v>
      </c>
      <c r="AA4624">
        <v>4623</v>
      </c>
      <c r="AB4624" t="s">
        <v>12016</v>
      </c>
      <c r="AC4624">
        <v>9314.5</v>
      </c>
      <c r="AD4624">
        <v>928.77</v>
      </c>
      <c r="AE4624">
        <v>46.44</v>
      </c>
      <c r="AF4624" t="s">
        <v>11051</v>
      </c>
      <c r="AG4624" t="s">
        <v>11220</v>
      </c>
      <c r="AH4624">
        <v>4122</v>
      </c>
      <c r="AI4624">
        <v>4623</v>
      </c>
      <c r="AJ4624" t="s">
        <v>11093</v>
      </c>
      <c r="AK4624" t="s">
        <v>12027</v>
      </c>
      <c r="AL4624" t="s">
        <v>12031</v>
      </c>
      <c r="AM4624" t="s">
        <v>11071</v>
      </c>
      <c r="AN4624">
        <v>1</v>
      </c>
      <c r="AO4624" s="10" t="s">
        <v>12042</v>
      </c>
      <c r="AP4624" t="str" cm="1">
        <f t="array" ref="AP4624">_xlfn.IFS(
  Table1[[#This Row],[Age]]&lt;=25, "18-25",
  Table1[[#This Row],[Age]]&lt;=35, "26-35",
  Table1[[#This Row],[Age]]&lt;=45, "36-45",
  Table1[[#This Row],[Age]]&lt;=60, "46-60",
  TRUE, "60+")</f>
        <v>46-60</v>
      </c>
    </row>
    <row r="4625" spans="1:42" x14ac:dyDescent="0.3">
      <c r="A4625">
        <v>4624</v>
      </c>
      <c r="B4625" t="s">
        <v>33</v>
      </c>
      <c r="C4625" t="s">
        <v>75</v>
      </c>
      <c r="D4625">
        <v>56</v>
      </c>
      <c r="E4625" t="s">
        <v>105</v>
      </c>
      <c r="F4625" t="s">
        <v>4731</v>
      </c>
      <c r="G4625" t="s">
        <v>5137</v>
      </c>
      <c r="H4625">
        <v>19458799477</v>
      </c>
      <c r="I4625" t="s">
        <v>7031</v>
      </c>
      <c r="J4625" t="s">
        <v>7292</v>
      </c>
      <c r="K4625">
        <v>8373.75</v>
      </c>
      <c r="L4625" s="12" t="s">
        <v>10817</v>
      </c>
      <c r="M4625" s="10" t="s">
        <v>11075</v>
      </c>
      <c r="N4625">
        <v>4624</v>
      </c>
      <c r="O4625">
        <v>45156</v>
      </c>
      <c r="P4625" t="s">
        <v>11402</v>
      </c>
      <c r="Q4625" s="16">
        <v>3383.85</v>
      </c>
      <c r="R4625">
        <v>11757.6</v>
      </c>
      <c r="S4625">
        <v>67</v>
      </c>
      <c r="T4625">
        <v>4624</v>
      </c>
      <c r="U4625">
        <v>38692.25</v>
      </c>
      <c r="V4625" t="s">
        <v>11412</v>
      </c>
      <c r="W4625">
        <v>7.62</v>
      </c>
      <c r="X4625">
        <v>24</v>
      </c>
      <c r="Y4625" t="s">
        <v>7900</v>
      </c>
      <c r="Z4625" t="s">
        <v>12010</v>
      </c>
      <c r="AA4625">
        <v>4624</v>
      </c>
      <c r="AB4625" t="s">
        <v>12017</v>
      </c>
      <c r="AC4625">
        <v>3594.19</v>
      </c>
      <c r="AD4625">
        <v>1111.8900000000001</v>
      </c>
      <c r="AE4625">
        <v>55.59</v>
      </c>
      <c r="AF4625" t="s">
        <v>11128</v>
      </c>
      <c r="AG4625" t="s">
        <v>11042</v>
      </c>
      <c r="AH4625">
        <v>8815</v>
      </c>
      <c r="AI4625">
        <v>4624</v>
      </c>
      <c r="AJ4625" t="s">
        <v>11219</v>
      </c>
      <c r="AK4625" t="s">
        <v>12028</v>
      </c>
      <c r="AL4625" t="s">
        <v>12032</v>
      </c>
      <c r="AM4625" t="s">
        <v>11208</v>
      </c>
      <c r="AN4625">
        <v>1</v>
      </c>
      <c r="AO4625" s="10" t="s">
        <v>12041</v>
      </c>
      <c r="AP4625" t="str" cm="1">
        <f t="array" ref="AP4625">_xlfn.IFS(
  Table1[[#This Row],[Age]]&lt;=25, "18-25",
  Table1[[#This Row],[Age]]&lt;=35, "26-35",
  Table1[[#This Row],[Age]]&lt;=45, "36-45",
  Table1[[#This Row],[Age]]&lt;=60, "46-60",
  TRUE, "60+")</f>
        <v>46-60</v>
      </c>
    </row>
    <row r="4626" spans="1:42" x14ac:dyDescent="0.3">
      <c r="A4626">
        <v>4625</v>
      </c>
      <c r="B4626" t="s">
        <v>32</v>
      </c>
      <c r="C4626" t="s">
        <v>63</v>
      </c>
      <c r="D4626">
        <v>46</v>
      </c>
      <c r="E4626" t="s">
        <v>105</v>
      </c>
      <c r="F4626" t="s">
        <v>4732</v>
      </c>
      <c r="G4626" t="s">
        <v>5146</v>
      </c>
      <c r="H4626">
        <v>19458799478</v>
      </c>
      <c r="I4626" t="s">
        <v>6056</v>
      </c>
      <c r="J4626" t="s">
        <v>7291</v>
      </c>
      <c r="K4626">
        <v>5685.94</v>
      </c>
      <c r="L4626" s="12" t="s">
        <v>7916</v>
      </c>
      <c r="M4626" s="10" t="s">
        <v>11208</v>
      </c>
      <c r="N4626">
        <v>4625</v>
      </c>
      <c r="O4626">
        <v>45276</v>
      </c>
      <c r="P4626" t="s">
        <v>11403</v>
      </c>
      <c r="Q4626" s="16">
        <v>653.48</v>
      </c>
      <c r="R4626">
        <v>6339.42</v>
      </c>
      <c r="S4626">
        <v>25</v>
      </c>
      <c r="T4626">
        <v>4625</v>
      </c>
      <c r="U4626">
        <v>24603.279999999999</v>
      </c>
      <c r="V4626" t="s">
        <v>11412</v>
      </c>
      <c r="W4626">
        <v>2.04</v>
      </c>
      <c r="X4626">
        <v>12</v>
      </c>
      <c r="Y4626" t="s">
        <v>11620</v>
      </c>
      <c r="Z4626" t="s">
        <v>12010</v>
      </c>
      <c r="AA4626">
        <v>4625</v>
      </c>
      <c r="AB4626" t="s">
        <v>12017</v>
      </c>
      <c r="AC4626">
        <v>7374.58</v>
      </c>
      <c r="AD4626">
        <v>3109.64</v>
      </c>
      <c r="AE4626">
        <v>155.47999999999999</v>
      </c>
      <c r="AF4626" t="s">
        <v>11041</v>
      </c>
      <c r="AG4626" t="s">
        <v>11090</v>
      </c>
      <c r="AH4626">
        <v>8210</v>
      </c>
      <c r="AI4626">
        <v>4625</v>
      </c>
      <c r="AJ4626" t="s">
        <v>11137</v>
      </c>
      <c r="AK4626" t="s">
        <v>12029</v>
      </c>
      <c r="AL4626" t="s">
        <v>12032</v>
      </c>
      <c r="AM4626" t="s">
        <v>11224</v>
      </c>
      <c r="AN4626">
        <v>1</v>
      </c>
      <c r="AO4626" s="10" t="s">
        <v>12036</v>
      </c>
      <c r="AP4626" t="str" cm="1">
        <f t="array" ref="AP4626">_xlfn.IFS(
  Table1[[#This Row],[Age]]&lt;=25, "18-25",
  Table1[[#This Row],[Age]]&lt;=35, "26-35",
  Table1[[#This Row],[Age]]&lt;=45, "36-45",
  Table1[[#This Row],[Age]]&lt;=60, "46-60",
  TRUE, "60+")</f>
        <v>46-60</v>
      </c>
    </row>
    <row r="4627" spans="1:42" x14ac:dyDescent="0.3">
      <c r="A4627">
        <v>4626</v>
      </c>
      <c r="B4627" t="s">
        <v>23</v>
      </c>
      <c r="C4627" t="s">
        <v>79</v>
      </c>
      <c r="D4627">
        <v>32</v>
      </c>
      <c r="E4627" t="s">
        <v>106</v>
      </c>
      <c r="F4627" t="s">
        <v>4733</v>
      </c>
      <c r="G4627" t="s">
        <v>5126</v>
      </c>
      <c r="H4627">
        <v>19458799479</v>
      </c>
      <c r="I4627" t="s">
        <v>5542</v>
      </c>
      <c r="J4627" t="s">
        <v>7291</v>
      </c>
      <c r="K4627">
        <v>3795.75</v>
      </c>
      <c r="L4627" s="12" t="s">
        <v>10818</v>
      </c>
      <c r="M4627" s="10" t="s">
        <v>11398</v>
      </c>
      <c r="N4627">
        <v>4626</v>
      </c>
      <c r="O4627">
        <v>45176</v>
      </c>
      <c r="P4627" t="s">
        <v>11403</v>
      </c>
      <c r="Q4627" s="16">
        <v>1613.3</v>
      </c>
      <c r="R4627">
        <v>5409.05</v>
      </c>
      <c r="S4627">
        <v>21</v>
      </c>
      <c r="T4627">
        <v>4626</v>
      </c>
      <c r="U4627">
        <v>44295.79</v>
      </c>
      <c r="V4627" t="s">
        <v>11413</v>
      </c>
      <c r="W4627">
        <v>3.96</v>
      </c>
      <c r="X4627">
        <v>60</v>
      </c>
      <c r="Y4627" t="s">
        <v>10175</v>
      </c>
      <c r="Z4627" t="s">
        <v>12012</v>
      </c>
      <c r="AA4627">
        <v>4626</v>
      </c>
      <c r="AB4627" t="s">
        <v>12017</v>
      </c>
      <c r="AC4627">
        <v>8726.5499999999993</v>
      </c>
      <c r="AD4627">
        <v>589.04999999999995</v>
      </c>
      <c r="AE4627">
        <v>29.45</v>
      </c>
      <c r="AF4627" t="s">
        <v>11300</v>
      </c>
      <c r="AG4627" t="s">
        <v>11223</v>
      </c>
      <c r="AH4627">
        <v>9625</v>
      </c>
      <c r="AI4627">
        <v>4626</v>
      </c>
      <c r="AJ4627" t="s">
        <v>11035</v>
      </c>
      <c r="AK4627" t="s">
        <v>12027</v>
      </c>
      <c r="AL4627" t="s">
        <v>12031</v>
      </c>
      <c r="AM4627" t="s">
        <v>11185</v>
      </c>
      <c r="AN4627">
        <v>1</v>
      </c>
      <c r="AO4627" s="10" t="s">
        <v>12042</v>
      </c>
      <c r="AP4627" t="str" cm="1">
        <f t="array" ref="AP4627">_xlfn.IFS(
  Table1[[#This Row],[Age]]&lt;=25, "18-25",
  Table1[[#This Row],[Age]]&lt;=35, "26-35",
  Table1[[#This Row],[Age]]&lt;=45, "36-45",
  Table1[[#This Row],[Age]]&lt;=60, "46-60",
  TRUE, "60+")</f>
        <v>26-35</v>
      </c>
    </row>
    <row r="4628" spans="1:42" x14ac:dyDescent="0.3">
      <c r="A4628">
        <v>4627</v>
      </c>
      <c r="B4628" t="s">
        <v>8</v>
      </c>
      <c r="C4628" t="s">
        <v>82</v>
      </c>
      <c r="D4628">
        <v>37</v>
      </c>
      <c r="E4628" t="s">
        <v>106</v>
      </c>
      <c r="F4628" t="s">
        <v>4734</v>
      </c>
      <c r="G4628" t="s">
        <v>5117</v>
      </c>
      <c r="H4628">
        <v>19458799480</v>
      </c>
      <c r="I4628" t="s">
        <v>5906</v>
      </c>
      <c r="J4628" t="s">
        <v>7292</v>
      </c>
      <c r="K4628">
        <v>7430.54</v>
      </c>
      <c r="L4628" s="12" t="s">
        <v>10819</v>
      </c>
      <c r="M4628" s="10" t="s">
        <v>11080</v>
      </c>
      <c r="N4628">
        <v>4627</v>
      </c>
      <c r="O4628">
        <v>45154</v>
      </c>
      <c r="P4628" t="s">
        <v>11404</v>
      </c>
      <c r="Q4628" s="16">
        <v>2647.91</v>
      </c>
      <c r="R4628">
        <v>4782.63</v>
      </c>
      <c r="S4628">
        <v>34</v>
      </c>
      <c r="T4628">
        <v>4627</v>
      </c>
      <c r="U4628">
        <v>47005.65</v>
      </c>
      <c r="V4628" t="s">
        <v>11412</v>
      </c>
      <c r="W4628">
        <v>5.12</v>
      </c>
      <c r="X4628">
        <v>36</v>
      </c>
      <c r="Y4628" t="s">
        <v>11990</v>
      </c>
      <c r="Z4628" t="s">
        <v>12011</v>
      </c>
      <c r="AA4628">
        <v>4627</v>
      </c>
      <c r="AB4628" t="s">
        <v>12015</v>
      </c>
      <c r="AC4628">
        <v>4962.88</v>
      </c>
      <c r="AD4628">
        <v>884.9</v>
      </c>
      <c r="AE4628">
        <v>44.24</v>
      </c>
      <c r="AF4628" t="s">
        <v>11150</v>
      </c>
      <c r="AG4628" t="s">
        <v>11298</v>
      </c>
      <c r="AH4628">
        <v>6178</v>
      </c>
      <c r="AI4628">
        <v>4627</v>
      </c>
      <c r="AJ4628" t="s">
        <v>11127</v>
      </c>
      <c r="AK4628" t="s">
        <v>12029</v>
      </c>
      <c r="AL4628" t="s">
        <v>12031</v>
      </c>
      <c r="AM4628" t="s">
        <v>11144</v>
      </c>
      <c r="AN4628">
        <v>1</v>
      </c>
      <c r="AO4628" s="10" t="s">
        <v>12041</v>
      </c>
      <c r="AP4628" t="str" cm="1">
        <f t="array" ref="AP4628">_xlfn.IFS(
  Table1[[#This Row],[Age]]&lt;=25, "18-25",
  Table1[[#This Row],[Age]]&lt;=35, "26-35",
  Table1[[#This Row],[Age]]&lt;=45, "36-45",
  Table1[[#This Row],[Age]]&lt;=60, "46-60",
  TRUE, "60+")</f>
        <v>36-45</v>
      </c>
    </row>
    <row r="4629" spans="1:42" x14ac:dyDescent="0.3">
      <c r="A4629">
        <v>4628</v>
      </c>
      <c r="B4629" t="s">
        <v>5</v>
      </c>
      <c r="C4629" t="s">
        <v>61</v>
      </c>
      <c r="D4629">
        <v>55</v>
      </c>
      <c r="E4629" t="s">
        <v>106</v>
      </c>
      <c r="F4629" t="s">
        <v>4735</v>
      </c>
      <c r="G4629" t="s">
        <v>5121</v>
      </c>
      <c r="H4629">
        <v>19458799481</v>
      </c>
      <c r="I4629" t="s">
        <v>6360</v>
      </c>
      <c r="J4629" t="s">
        <v>7292</v>
      </c>
      <c r="K4629">
        <v>1232.19</v>
      </c>
      <c r="L4629" s="12" t="s">
        <v>7791</v>
      </c>
      <c r="M4629" s="10" t="s">
        <v>11248</v>
      </c>
      <c r="N4629">
        <v>4628</v>
      </c>
      <c r="O4629">
        <v>45122</v>
      </c>
      <c r="P4629" t="s">
        <v>11403</v>
      </c>
      <c r="Q4629" s="16">
        <v>1642.26</v>
      </c>
      <c r="R4629">
        <v>-410.07</v>
      </c>
      <c r="S4629">
        <v>88</v>
      </c>
      <c r="T4629">
        <v>4628</v>
      </c>
      <c r="U4629">
        <v>19765.68</v>
      </c>
      <c r="V4629" t="s">
        <v>11412</v>
      </c>
      <c r="W4629">
        <v>6.98</v>
      </c>
      <c r="X4629">
        <v>36</v>
      </c>
      <c r="Y4629" t="s">
        <v>11466</v>
      </c>
      <c r="Z4629" t="s">
        <v>12010</v>
      </c>
      <c r="AA4629">
        <v>4628</v>
      </c>
      <c r="AB4629" t="s">
        <v>12017</v>
      </c>
      <c r="AC4629">
        <v>6380.78</v>
      </c>
      <c r="AD4629">
        <v>2927.08</v>
      </c>
      <c r="AE4629">
        <v>146.35</v>
      </c>
      <c r="AF4629" t="s">
        <v>11289</v>
      </c>
      <c r="AG4629" t="s">
        <v>11195</v>
      </c>
      <c r="AH4629">
        <v>8258</v>
      </c>
      <c r="AI4629">
        <v>4628</v>
      </c>
      <c r="AJ4629" t="s">
        <v>11262</v>
      </c>
      <c r="AK4629" t="s">
        <v>12029</v>
      </c>
      <c r="AL4629" t="s">
        <v>12032</v>
      </c>
      <c r="AM4629" t="s">
        <v>11382</v>
      </c>
      <c r="AN4629">
        <v>1</v>
      </c>
      <c r="AO4629" s="10" t="s">
        <v>12038</v>
      </c>
      <c r="AP4629" t="str" cm="1">
        <f t="array" ref="AP4629">_xlfn.IFS(
  Table1[[#This Row],[Age]]&lt;=25, "18-25",
  Table1[[#This Row],[Age]]&lt;=35, "26-35",
  Table1[[#This Row],[Age]]&lt;=45, "36-45",
  Table1[[#This Row],[Age]]&lt;=60, "46-60",
  TRUE, "60+")</f>
        <v>46-60</v>
      </c>
    </row>
    <row r="4630" spans="1:42" x14ac:dyDescent="0.3">
      <c r="A4630">
        <v>4629</v>
      </c>
      <c r="B4630" t="s">
        <v>38</v>
      </c>
      <c r="C4630" t="s">
        <v>60</v>
      </c>
      <c r="D4630">
        <v>58</v>
      </c>
      <c r="E4630" t="s">
        <v>105</v>
      </c>
      <c r="F4630" t="s">
        <v>4736</v>
      </c>
      <c r="G4630" t="s">
        <v>5118</v>
      </c>
      <c r="H4630">
        <v>19458799482</v>
      </c>
      <c r="I4630" t="s">
        <v>5644</v>
      </c>
      <c r="J4630" t="s">
        <v>7292</v>
      </c>
      <c r="K4630">
        <v>2938.2</v>
      </c>
      <c r="L4630" s="12" t="s">
        <v>10009</v>
      </c>
      <c r="M4630" s="10" t="s">
        <v>11186</v>
      </c>
      <c r="N4630">
        <v>4629</v>
      </c>
      <c r="O4630">
        <v>45068</v>
      </c>
      <c r="P4630" t="s">
        <v>11404</v>
      </c>
      <c r="Q4630" s="16">
        <v>2203.48</v>
      </c>
      <c r="R4630">
        <v>5141.68</v>
      </c>
      <c r="S4630">
        <v>25</v>
      </c>
      <c r="T4630">
        <v>4629</v>
      </c>
      <c r="U4630">
        <v>8782.34</v>
      </c>
      <c r="V4630" t="s">
        <v>11412</v>
      </c>
      <c r="W4630">
        <v>4.76</v>
      </c>
      <c r="X4630">
        <v>12</v>
      </c>
      <c r="Y4630" t="s">
        <v>11461</v>
      </c>
      <c r="Z4630" t="s">
        <v>12011</v>
      </c>
      <c r="AA4630">
        <v>4629</v>
      </c>
      <c r="AB4630" t="s">
        <v>12015</v>
      </c>
      <c r="AC4630">
        <v>6759.22</v>
      </c>
      <c r="AD4630">
        <v>3675.67</v>
      </c>
      <c r="AE4630">
        <v>183.78</v>
      </c>
      <c r="AF4630" t="s">
        <v>11242</v>
      </c>
      <c r="AG4630" t="s">
        <v>11236</v>
      </c>
      <c r="AH4630">
        <v>2780</v>
      </c>
      <c r="AI4630">
        <v>4629</v>
      </c>
      <c r="AJ4630" t="s">
        <v>11072</v>
      </c>
      <c r="AK4630" t="s">
        <v>12029</v>
      </c>
      <c r="AL4630" t="s">
        <v>12032</v>
      </c>
      <c r="AM4630" t="s">
        <v>11226</v>
      </c>
      <c r="AN4630">
        <v>1</v>
      </c>
      <c r="AO4630" s="10" t="s">
        <v>12046</v>
      </c>
      <c r="AP4630" t="str" cm="1">
        <f t="array" ref="AP4630">_xlfn.IFS(
  Table1[[#This Row],[Age]]&lt;=25, "18-25",
  Table1[[#This Row],[Age]]&lt;=35, "26-35",
  Table1[[#This Row],[Age]]&lt;=45, "36-45",
  Table1[[#This Row],[Age]]&lt;=60, "46-60",
  TRUE, "60+")</f>
        <v>46-60</v>
      </c>
    </row>
    <row r="4631" spans="1:42" x14ac:dyDescent="0.3">
      <c r="A4631">
        <v>4630</v>
      </c>
      <c r="B4631" t="s">
        <v>13</v>
      </c>
      <c r="C4631" t="s">
        <v>94</v>
      </c>
      <c r="D4631">
        <v>47</v>
      </c>
      <c r="E4631" t="s">
        <v>106</v>
      </c>
      <c r="F4631" t="s">
        <v>4737</v>
      </c>
      <c r="G4631" t="s">
        <v>5145</v>
      </c>
      <c r="H4631">
        <v>19458799483</v>
      </c>
      <c r="I4631" t="s">
        <v>7024</v>
      </c>
      <c r="J4631" t="s">
        <v>7291</v>
      </c>
      <c r="K4631">
        <v>7303.32</v>
      </c>
      <c r="L4631" s="12" t="s">
        <v>9921</v>
      </c>
      <c r="M4631" s="10" t="s">
        <v>11232</v>
      </c>
      <c r="N4631">
        <v>4630</v>
      </c>
      <c r="O4631">
        <v>45110</v>
      </c>
      <c r="P4631" t="s">
        <v>11402</v>
      </c>
      <c r="Q4631" s="16">
        <v>2489.37</v>
      </c>
      <c r="R4631">
        <v>9792.69</v>
      </c>
      <c r="S4631">
        <v>65</v>
      </c>
      <c r="T4631">
        <v>4630</v>
      </c>
      <c r="U4631">
        <v>25757.74</v>
      </c>
      <c r="V4631" t="s">
        <v>11412</v>
      </c>
      <c r="W4631">
        <v>4.37</v>
      </c>
      <c r="X4631">
        <v>36</v>
      </c>
      <c r="Y4631" t="s">
        <v>11944</v>
      </c>
      <c r="Z4631" t="s">
        <v>12012</v>
      </c>
      <c r="AA4631">
        <v>4630</v>
      </c>
      <c r="AB4631" t="s">
        <v>12017</v>
      </c>
      <c r="AC4631">
        <v>9541.08</v>
      </c>
      <c r="AD4631">
        <v>4709.3900000000003</v>
      </c>
      <c r="AE4631">
        <v>235.47</v>
      </c>
      <c r="AF4631" t="s">
        <v>11136</v>
      </c>
      <c r="AG4631" t="s">
        <v>11229</v>
      </c>
      <c r="AH4631">
        <v>4180</v>
      </c>
      <c r="AI4631">
        <v>4630</v>
      </c>
      <c r="AJ4631" t="s">
        <v>11272</v>
      </c>
      <c r="AK4631" t="s">
        <v>12029</v>
      </c>
      <c r="AL4631" t="s">
        <v>12032</v>
      </c>
      <c r="AM4631" t="s">
        <v>11384</v>
      </c>
      <c r="AN4631">
        <v>1</v>
      </c>
      <c r="AO4631" s="10" t="s">
        <v>12038</v>
      </c>
      <c r="AP4631" t="str" cm="1">
        <f t="array" ref="AP4631">_xlfn.IFS(
  Table1[[#This Row],[Age]]&lt;=25, "18-25",
  Table1[[#This Row],[Age]]&lt;=35, "26-35",
  Table1[[#This Row],[Age]]&lt;=45, "36-45",
  Table1[[#This Row],[Age]]&lt;=60, "46-60",
  TRUE, "60+")</f>
        <v>46-60</v>
      </c>
    </row>
    <row r="4632" spans="1:42" x14ac:dyDescent="0.3">
      <c r="A4632">
        <v>4631</v>
      </c>
      <c r="B4632" t="s">
        <v>34</v>
      </c>
      <c r="C4632" t="s">
        <v>65</v>
      </c>
      <c r="D4632">
        <v>64</v>
      </c>
      <c r="E4632" t="s">
        <v>104</v>
      </c>
      <c r="F4632" t="s">
        <v>4738</v>
      </c>
      <c r="G4632" t="s">
        <v>5146</v>
      </c>
      <c r="H4632">
        <v>19458799484</v>
      </c>
      <c r="I4632" t="s">
        <v>6068</v>
      </c>
      <c r="J4632" t="s">
        <v>7292</v>
      </c>
      <c r="K4632">
        <v>2150.9699999999998</v>
      </c>
      <c r="L4632" s="12" t="s">
        <v>10074</v>
      </c>
      <c r="M4632" s="10" t="s">
        <v>11393</v>
      </c>
      <c r="N4632">
        <v>4631</v>
      </c>
      <c r="O4632">
        <v>45141</v>
      </c>
      <c r="P4632" t="s">
        <v>11404</v>
      </c>
      <c r="Q4632" s="16">
        <v>3877.29</v>
      </c>
      <c r="R4632">
        <v>6028.26</v>
      </c>
      <c r="S4632">
        <v>29</v>
      </c>
      <c r="T4632">
        <v>4631</v>
      </c>
      <c r="U4632">
        <v>14252.14</v>
      </c>
      <c r="V4632" t="s">
        <v>11412</v>
      </c>
      <c r="W4632">
        <v>6.07</v>
      </c>
      <c r="X4632">
        <v>24</v>
      </c>
      <c r="Y4632" t="s">
        <v>8573</v>
      </c>
      <c r="Z4632" t="s">
        <v>12012</v>
      </c>
      <c r="AA4632">
        <v>4631</v>
      </c>
      <c r="AB4632" t="s">
        <v>12016</v>
      </c>
      <c r="AC4632">
        <v>5338.25</v>
      </c>
      <c r="AD4632">
        <v>884.24</v>
      </c>
      <c r="AE4632">
        <v>44.21</v>
      </c>
      <c r="AF4632" t="s">
        <v>11231</v>
      </c>
      <c r="AG4632" t="s">
        <v>11140</v>
      </c>
      <c r="AH4632">
        <v>2773</v>
      </c>
      <c r="AI4632">
        <v>4631</v>
      </c>
      <c r="AJ4632" t="s">
        <v>11062</v>
      </c>
      <c r="AK4632" t="s">
        <v>12029</v>
      </c>
      <c r="AL4632" t="s">
        <v>12031</v>
      </c>
      <c r="AM4632" t="s">
        <v>11189</v>
      </c>
      <c r="AN4632">
        <v>1</v>
      </c>
      <c r="AO4632" s="10" t="s">
        <v>12041</v>
      </c>
      <c r="AP4632" t="str" cm="1">
        <f t="array" ref="AP4632">_xlfn.IFS(
  Table1[[#This Row],[Age]]&lt;=25, "18-25",
  Table1[[#This Row],[Age]]&lt;=35, "26-35",
  Table1[[#This Row],[Age]]&lt;=45, "36-45",
  Table1[[#This Row],[Age]]&lt;=60, "46-60",
  TRUE, "60+")</f>
        <v>60+</v>
      </c>
    </row>
    <row r="4633" spans="1:42" x14ac:dyDescent="0.3">
      <c r="A4633">
        <v>4632</v>
      </c>
      <c r="B4633" t="s">
        <v>20</v>
      </c>
      <c r="C4633" t="s">
        <v>74</v>
      </c>
      <c r="D4633">
        <v>43</v>
      </c>
      <c r="E4633" t="s">
        <v>106</v>
      </c>
      <c r="F4633" t="s">
        <v>4739</v>
      </c>
      <c r="G4633" t="s">
        <v>5120</v>
      </c>
      <c r="H4633">
        <v>19458799485</v>
      </c>
      <c r="I4633" t="s">
        <v>5175</v>
      </c>
      <c r="J4633" t="s">
        <v>7291</v>
      </c>
      <c r="K4633">
        <v>6046.36</v>
      </c>
      <c r="L4633" s="12" t="s">
        <v>10820</v>
      </c>
      <c r="M4633" s="10" t="s">
        <v>11321</v>
      </c>
      <c r="N4633">
        <v>4632</v>
      </c>
      <c r="O4633">
        <v>44995</v>
      </c>
      <c r="P4633" t="s">
        <v>11403</v>
      </c>
      <c r="Q4633" s="16">
        <v>4217.05</v>
      </c>
      <c r="R4633">
        <v>1829.31</v>
      </c>
      <c r="S4633">
        <v>32</v>
      </c>
      <c r="T4633">
        <v>4632</v>
      </c>
      <c r="U4633">
        <v>21899.62</v>
      </c>
      <c r="V4633" t="s">
        <v>11411</v>
      </c>
      <c r="W4633">
        <v>4.55</v>
      </c>
      <c r="X4633">
        <v>24</v>
      </c>
      <c r="Y4633" t="s">
        <v>10075</v>
      </c>
      <c r="Z4633" t="s">
        <v>12012</v>
      </c>
      <c r="AA4633">
        <v>4632</v>
      </c>
      <c r="AB4633" t="s">
        <v>12015</v>
      </c>
      <c r="AC4633">
        <v>8004.58</v>
      </c>
      <c r="AD4633">
        <v>3588.35</v>
      </c>
      <c r="AE4633">
        <v>179.42</v>
      </c>
      <c r="AF4633" t="s">
        <v>11366</v>
      </c>
      <c r="AG4633" t="s">
        <v>11154</v>
      </c>
      <c r="AH4633">
        <v>6592</v>
      </c>
      <c r="AI4633">
        <v>4632</v>
      </c>
      <c r="AJ4633" t="s">
        <v>11096</v>
      </c>
      <c r="AK4633" t="s">
        <v>12029</v>
      </c>
      <c r="AL4633" t="s">
        <v>12032</v>
      </c>
      <c r="AM4633" t="s">
        <v>11168</v>
      </c>
      <c r="AN4633">
        <v>1</v>
      </c>
      <c r="AO4633" s="10" t="s">
        <v>12047</v>
      </c>
      <c r="AP4633" t="str" cm="1">
        <f t="array" ref="AP4633">_xlfn.IFS(
  Table1[[#This Row],[Age]]&lt;=25, "18-25",
  Table1[[#This Row],[Age]]&lt;=35, "26-35",
  Table1[[#This Row],[Age]]&lt;=45, "36-45",
  Table1[[#This Row],[Age]]&lt;=60, "46-60",
  TRUE, "60+")</f>
        <v>36-45</v>
      </c>
    </row>
    <row r="4634" spans="1:42" x14ac:dyDescent="0.3">
      <c r="A4634">
        <v>4633</v>
      </c>
      <c r="B4634" t="s">
        <v>34</v>
      </c>
      <c r="C4634" t="s">
        <v>55</v>
      </c>
      <c r="D4634">
        <v>23</v>
      </c>
      <c r="E4634" t="s">
        <v>105</v>
      </c>
      <c r="F4634" t="s">
        <v>4740</v>
      </c>
      <c r="G4634" t="s">
        <v>5131</v>
      </c>
      <c r="H4634">
        <v>19458799486</v>
      </c>
      <c r="I4634" t="s">
        <v>7207</v>
      </c>
      <c r="J4634" t="s">
        <v>7292</v>
      </c>
      <c r="K4634">
        <v>4531.87</v>
      </c>
      <c r="L4634" s="12" t="s">
        <v>9229</v>
      </c>
      <c r="M4634" s="10" t="s">
        <v>11236</v>
      </c>
      <c r="N4634">
        <v>4633</v>
      </c>
      <c r="O4634">
        <v>44972</v>
      </c>
      <c r="P4634" t="s">
        <v>11404</v>
      </c>
      <c r="Q4634" s="16">
        <v>970.03</v>
      </c>
      <c r="R4634">
        <v>5501.9</v>
      </c>
      <c r="S4634">
        <v>1</v>
      </c>
      <c r="T4634">
        <v>4633</v>
      </c>
      <c r="U4634">
        <v>19494.7</v>
      </c>
      <c r="V4634" t="s">
        <v>11413</v>
      </c>
      <c r="W4634">
        <v>1.65</v>
      </c>
      <c r="X4634">
        <v>12</v>
      </c>
      <c r="Y4634" t="s">
        <v>10820</v>
      </c>
      <c r="Z4634" t="s">
        <v>12010</v>
      </c>
      <c r="AA4634">
        <v>4633</v>
      </c>
      <c r="AB4634" t="s">
        <v>12016</v>
      </c>
      <c r="AC4634">
        <v>2682.35</v>
      </c>
      <c r="AD4634">
        <v>1215.77</v>
      </c>
      <c r="AE4634">
        <v>60.79</v>
      </c>
      <c r="AF4634" t="s">
        <v>11386</v>
      </c>
      <c r="AG4634" t="s">
        <v>11359</v>
      </c>
      <c r="AH4634">
        <v>7905</v>
      </c>
      <c r="AI4634">
        <v>4633</v>
      </c>
      <c r="AJ4634" t="s">
        <v>11344</v>
      </c>
      <c r="AK4634" t="s">
        <v>12029</v>
      </c>
      <c r="AL4634" t="s">
        <v>12031</v>
      </c>
      <c r="AM4634" t="s">
        <v>11216</v>
      </c>
      <c r="AN4634">
        <v>1</v>
      </c>
      <c r="AO4634" s="10" t="s">
        <v>12045</v>
      </c>
      <c r="AP4634" t="str" cm="1">
        <f t="array" ref="AP4634">_xlfn.IFS(
  Table1[[#This Row],[Age]]&lt;=25, "18-25",
  Table1[[#This Row],[Age]]&lt;=35, "26-35",
  Table1[[#This Row],[Age]]&lt;=45, "36-45",
  Table1[[#This Row],[Age]]&lt;=60, "46-60",
  TRUE, "60+")</f>
        <v>18-25</v>
      </c>
    </row>
    <row r="4635" spans="1:42" x14ac:dyDescent="0.3">
      <c r="A4635">
        <v>4634</v>
      </c>
      <c r="B4635" t="s">
        <v>41</v>
      </c>
      <c r="C4635" t="s">
        <v>89</v>
      </c>
      <c r="D4635">
        <v>56</v>
      </c>
      <c r="E4635" t="s">
        <v>106</v>
      </c>
      <c r="F4635" t="s">
        <v>4741</v>
      </c>
      <c r="G4635" t="s">
        <v>5110</v>
      </c>
      <c r="H4635">
        <v>19458799487</v>
      </c>
      <c r="I4635" t="s">
        <v>6435</v>
      </c>
      <c r="J4635" t="s">
        <v>7291</v>
      </c>
      <c r="K4635">
        <v>2103.4</v>
      </c>
      <c r="L4635" s="12" t="s">
        <v>10228</v>
      </c>
      <c r="M4635" s="10" t="s">
        <v>11351</v>
      </c>
      <c r="N4635">
        <v>4634</v>
      </c>
      <c r="O4635">
        <v>44941</v>
      </c>
      <c r="P4635" t="s">
        <v>11404</v>
      </c>
      <c r="Q4635" s="16">
        <v>1852.98</v>
      </c>
      <c r="R4635">
        <v>3956.38</v>
      </c>
      <c r="S4635">
        <v>35</v>
      </c>
      <c r="T4635">
        <v>4634</v>
      </c>
      <c r="U4635">
        <v>23073.14</v>
      </c>
      <c r="V4635" t="s">
        <v>11411</v>
      </c>
      <c r="W4635">
        <v>9.7200000000000006</v>
      </c>
      <c r="X4635">
        <v>24</v>
      </c>
      <c r="Y4635" t="s">
        <v>10957</v>
      </c>
      <c r="Z4635" t="s">
        <v>12011</v>
      </c>
      <c r="AA4635">
        <v>4634</v>
      </c>
      <c r="AB4635" t="s">
        <v>12015</v>
      </c>
      <c r="AC4635">
        <v>6271.77</v>
      </c>
      <c r="AD4635">
        <v>801.47</v>
      </c>
      <c r="AE4635">
        <v>40.07</v>
      </c>
      <c r="AF4635" t="s">
        <v>11270</v>
      </c>
      <c r="AG4635" t="s">
        <v>11375</v>
      </c>
      <c r="AH4635">
        <v>55</v>
      </c>
      <c r="AI4635">
        <v>4634</v>
      </c>
      <c r="AJ4635" t="s">
        <v>11083</v>
      </c>
      <c r="AK4635" t="s">
        <v>12029</v>
      </c>
      <c r="AL4635" t="s">
        <v>12031</v>
      </c>
      <c r="AM4635" t="s">
        <v>11072</v>
      </c>
      <c r="AN4635">
        <v>1</v>
      </c>
      <c r="AO4635" s="10" t="s">
        <v>12039</v>
      </c>
      <c r="AP4635" t="str" cm="1">
        <f t="array" ref="AP4635">_xlfn.IFS(
  Table1[[#This Row],[Age]]&lt;=25, "18-25",
  Table1[[#This Row],[Age]]&lt;=35, "26-35",
  Table1[[#This Row],[Age]]&lt;=45, "36-45",
  Table1[[#This Row],[Age]]&lt;=60, "46-60",
  TRUE, "60+")</f>
        <v>46-60</v>
      </c>
    </row>
    <row r="4636" spans="1:42" x14ac:dyDescent="0.3">
      <c r="A4636">
        <v>4635</v>
      </c>
      <c r="B4636" t="s">
        <v>33</v>
      </c>
      <c r="C4636" t="s">
        <v>100</v>
      </c>
      <c r="D4636">
        <v>34</v>
      </c>
      <c r="E4636" t="s">
        <v>106</v>
      </c>
      <c r="F4636" t="s">
        <v>4742</v>
      </c>
      <c r="G4636" t="s">
        <v>5128</v>
      </c>
      <c r="H4636">
        <v>19458799488</v>
      </c>
      <c r="I4636" t="s">
        <v>6886</v>
      </c>
      <c r="J4636" t="s">
        <v>7291</v>
      </c>
      <c r="K4636">
        <v>8894.99</v>
      </c>
      <c r="L4636" s="12" t="s">
        <v>8185</v>
      </c>
      <c r="M4636" s="10" t="s">
        <v>11383</v>
      </c>
      <c r="N4636">
        <v>4635</v>
      </c>
      <c r="O4636">
        <v>45269</v>
      </c>
      <c r="P4636" t="s">
        <v>11403</v>
      </c>
      <c r="Q4636" s="16">
        <v>2880.05</v>
      </c>
      <c r="R4636">
        <v>6014.94</v>
      </c>
      <c r="S4636">
        <v>56</v>
      </c>
      <c r="T4636">
        <v>4635</v>
      </c>
      <c r="U4636">
        <v>25429.71</v>
      </c>
      <c r="V4636" t="s">
        <v>11411</v>
      </c>
      <c r="W4636">
        <v>9.34</v>
      </c>
      <c r="X4636">
        <v>36</v>
      </c>
      <c r="Y4636" t="s">
        <v>11490</v>
      </c>
      <c r="Z4636" t="s">
        <v>12010</v>
      </c>
      <c r="AA4636">
        <v>4635</v>
      </c>
      <c r="AB4636" t="s">
        <v>12015</v>
      </c>
      <c r="AC4636">
        <v>5101.5600000000004</v>
      </c>
      <c r="AD4636">
        <v>4104.8900000000003</v>
      </c>
      <c r="AE4636">
        <v>205.24</v>
      </c>
      <c r="AF4636" t="s">
        <v>11185</v>
      </c>
      <c r="AG4636" t="s">
        <v>11251</v>
      </c>
      <c r="AH4636">
        <v>1154</v>
      </c>
      <c r="AI4636">
        <v>4635</v>
      </c>
      <c r="AJ4636" t="s">
        <v>11347</v>
      </c>
      <c r="AK4636" t="s">
        <v>12027</v>
      </c>
      <c r="AL4636" t="s">
        <v>12032</v>
      </c>
      <c r="AM4636" t="s">
        <v>11071</v>
      </c>
      <c r="AN4636">
        <v>1</v>
      </c>
      <c r="AO4636" s="10" t="s">
        <v>12036</v>
      </c>
      <c r="AP4636" t="str" cm="1">
        <f t="array" ref="AP4636">_xlfn.IFS(
  Table1[[#This Row],[Age]]&lt;=25, "18-25",
  Table1[[#This Row],[Age]]&lt;=35, "26-35",
  Table1[[#This Row],[Age]]&lt;=45, "36-45",
  Table1[[#This Row],[Age]]&lt;=60, "46-60",
  TRUE, "60+")</f>
        <v>26-35</v>
      </c>
    </row>
    <row r="4637" spans="1:42" x14ac:dyDescent="0.3">
      <c r="A4637">
        <v>4636</v>
      </c>
      <c r="B4637" t="s">
        <v>11</v>
      </c>
      <c r="C4637" t="s">
        <v>56</v>
      </c>
      <c r="D4637">
        <v>23</v>
      </c>
      <c r="E4637" t="s">
        <v>106</v>
      </c>
      <c r="F4637" t="s">
        <v>4743</v>
      </c>
      <c r="G4637" t="s">
        <v>5136</v>
      </c>
      <c r="H4637">
        <v>19458799489</v>
      </c>
      <c r="I4637" t="s">
        <v>6933</v>
      </c>
      <c r="J4637" t="s">
        <v>7291</v>
      </c>
      <c r="K4637">
        <v>4411.72</v>
      </c>
      <c r="L4637" s="12" t="s">
        <v>10821</v>
      </c>
      <c r="M4637" s="10" t="s">
        <v>11201</v>
      </c>
      <c r="N4637">
        <v>4636</v>
      </c>
      <c r="O4637">
        <v>45062</v>
      </c>
      <c r="P4637" t="s">
        <v>11404</v>
      </c>
      <c r="Q4637" s="16">
        <v>2501.9</v>
      </c>
      <c r="R4637">
        <v>6913.62</v>
      </c>
      <c r="S4637">
        <v>16</v>
      </c>
      <c r="T4637">
        <v>4636</v>
      </c>
      <c r="U4637">
        <v>31744.02</v>
      </c>
      <c r="V4637" t="s">
        <v>11412</v>
      </c>
      <c r="W4637">
        <v>1.35</v>
      </c>
      <c r="X4637">
        <v>36</v>
      </c>
      <c r="Y4637" t="s">
        <v>11741</v>
      </c>
      <c r="Z4637" t="s">
        <v>12012</v>
      </c>
      <c r="AA4637">
        <v>4636</v>
      </c>
      <c r="AB4637" t="s">
        <v>12015</v>
      </c>
      <c r="AC4637">
        <v>3067.49</v>
      </c>
      <c r="AD4637">
        <v>1489.98</v>
      </c>
      <c r="AE4637">
        <v>74.5</v>
      </c>
      <c r="AF4637" t="s">
        <v>11148</v>
      </c>
      <c r="AG4637" t="s">
        <v>11067</v>
      </c>
      <c r="AH4637">
        <v>5860</v>
      </c>
      <c r="AI4637">
        <v>4636</v>
      </c>
      <c r="AJ4637" t="s">
        <v>11315</v>
      </c>
      <c r="AK4637" t="s">
        <v>12027</v>
      </c>
      <c r="AL4637" t="s">
        <v>12032</v>
      </c>
      <c r="AM4637" t="s">
        <v>11195</v>
      </c>
      <c r="AN4637">
        <v>1</v>
      </c>
      <c r="AO4637" s="10" t="s">
        <v>12046</v>
      </c>
      <c r="AP4637" t="str" cm="1">
        <f t="array" ref="AP4637">_xlfn.IFS(
  Table1[[#This Row],[Age]]&lt;=25, "18-25",
  Table1[[#This Row],[Age]]&lt;=35, "26-35",
  Table1[[#This Row],[Age]]&lt;=45, "36-45",
  Table1[[#This Row],[Age]]&lt;=60, "46-60",
  TRUE, "60+")</f>
        <v>18-25</v>
      </c>
    </row>
    <row r="4638" spans="1:42" x14ac:dyDescent="0.3">
      <c r="A4638">
        <v>4637</v>
      </c>
      <c r="B4638" t="s">
        <v>3</v>
      </c>
      <c r="C4638" t="s">
        <v>72</v>
      </c>
      <c r="D4638">
        <v>45</v>
      </c>
      <c r="E4638" t="s">
        <v>104</v>
      </c>
      <c r="F4638" t="s">
        <v>4744</v>
      </c>
      <c r="G4638" t="s">
        <v>5138</v>
      </c>
      <c r="H4638">
        <v>19458799490</v>
      </c>
      <c r="I4638" t="s">
        <v>6188</v>
      </c>
      <c r="J4638" t="s">
        <v>7292</v>
      </c>
      <c r="K4638">
        <v>6028.52</v>
      </c>
      <c r="L4638" s="12" t="s">
        <v>10822</v>
      </c>
      <c r="M4638" s="10" t="s">
        <v>11099</v>
      </c>
      <c r="N4638">
        <v>4637</v>
      </c>
      <c r="O4638">
        <v>45048</v>
      </c>
      <c r="P4638" t="s">
        <v>11404</v>
      </c>
      <c r="Q4638" s="16">
        <v>411.29</v>
      </c>
      <c r="R4638">
        <v>5617.23</v>
      </c>
      <c r="S4638">
        <v>32</v>
      </c>
      <c r="T4638">
        <v>4637</v>
      </c>
      <c r="U4638">
        <v>1186.8800000000001</v>
      </c>
      <c r="V4638" t="s">
        <v>11413</v>
      </c>
      <c r="W4638">
        <v>5.76</v>
      </c>
      <c r="X4638">
        <v>48</v>
      </c>
      <c r="Y4638" t="s">
        <v>11628</v>
      </c>
      <c r="Z4638" t="s">
        <v>12011</v>
      </c>
      <c r="AA4638">
        <v>4637</v>
      </c>
      <c r="AB4638" t="s">
        <v>12015</v>
      </c>
      <c r="AC4638">
        <v>1122.43</v>
      </c>
      <c r="AD4638">
        <v>1658.46</v>
      </c>
      <c r="AE4638">
        <v>82.92</v>
      </c>
      <c r="AF4638" t="s">
        <v>11110</v>
      </c>
      <c r="AG4638" t="s">
        <v>11149</v>
      </c>
      <c r="AH4638">
        <v>4507</v>
      </c>
      <c r="AI4638">
        <v>4637</v>
      </c>
      <c r="AJ4638" t="s">
        <v>11070</v>
      </c>
      <c r="AK4638" t="s">
        <v>12029</v>
      </c>
      <c r="AL4638" t="s">
        <v>12031</v>
      </c>
      <c r="AM4638" t="s">
        <v>11103</v>
      </c>
      <c r="AN4638">
        <v>1</v>
      </c>
      <c r="AO4638" s="10" t="s">
        <v>12046</v>
      </c>
      <c r="AP4638" t="str" cm="1">
        <f t="array" ref="AP4638">_xlfn.IFS(
  Table1[[#This Row],[Age]]&lt;=25, "18-25",
  Table1[[#This Row],[Age]]&lt;=35, "26-35",
  Table1[[#This Row],[Age]]&lt;=45, "36-45",
  Table1[[#This Row],[Age]]&lt;=60, "46-60",
  TRUE, "60+")</f>
        <v>36-45</v>
      </c>
    </row>
    <row r="4639" spans="1:42" x14ac:dyDescent="0.3">
      <c r="A4639">
        <v>4638</v>
      </c>
      <c r="B4639" t="s">
        <v>8</v>
      </c>
      <c r="C4639" t="s">
        <v>75</v>
      </c>
      <c r="D4639">
        <v>26</v>
      </c>
      <c r="E4639" t="s">
        <v>105</v>
      </c>
      <c r="F4639" t="s">
        <v>4745</v>
      </c>
      <c r="G4639" t="s">
        <v>5138</v>
      </c>
      <c r="H4639">
        <v>19458799491</v>
      </c>
      <c r="I4639" t="s">
        <v>5473</v>
      </c>
      <c r="J4639" t="s">
        <v>7291</v>
      </c>
      <c r="K4639">
        <v>2605.0700000000002</v>
      </c>
      <c r="L4639" s="12" t="s">
        <v>10823</v>
      </c>
      <c r="M4639" s="10" t="s">
        <v>11240</v>
      </c>
      <c r="N4639">
        <v>4638</v>
      </c>
      <c r="O4639">
        <v>45110</v>
      </c>
      <c r="P4639" t="s">
        <v>11403</v>
      </c>
      <c r="Q4639" s="16">
        <v>1731.37</v>
      </c>
      <c r="R4639">
        <v>873.7</v>
      </c>
      <c r="S4639">
        <v>79</v>
      </c>
      <c r="T4639">
        <v>4638</v>
      </c>
      <c r="U4639">
        <v>13564.6</v>
      </c>
      <c r="V4639" t="s">
        <v>11411</v>
      </c>
      <c r="W4639">
        <v>7.41</v>
      </c>
      <c r="X4639">
        <v>48</v>
      </c>
      <c r="Y4639" t="s">
        <v>11560</v>
      </c>
      <c r="Z4639" t="s">
        <v>12011</v>
      </c>
      <c r="AA4639">
        <v>4638</v>
      </c>
      <c r="AB4639" t="s">
        <v>12016</v>
      </c>
      <c r="AC4639">
        <v>6320.18</v>
      </c>
      <c r="AD4639">
        <v>1979.23</v>
      </c>
      <c r="AE4639">
        <v>98.96</v>
      </c>
      <c r="AF4639" t="s">
        <v>11136</v>
      </c>
      <c r="AG4639" t="s">
        <v>11376</v>
      </c>
      <c r="AH4639">
        <v>8860</v>
      </c>
      <c r="AI4639">
        <v>4638</v>
      </c>
      <c r="AJ4639" t="s">
        <v>11398</v>
      </c>
      <c r="AK4639" t="s">
        <v>12027</v>
      </c>
      <c r="AL4639" t="s">
        <v>12032</v>
      </c>
      <c r="AM4639" t="s">
        <v>11111</v>
      </c>
      <c r="AN4639">
        <v>1</v>
      </c>
      <c r="AO4639" s="10" t="s">
        <v>12038</v>
      </c>
      <c r="AP4639" t="str" cm="1">
        <f t="array" ref="AP4639">_xlfn.IFS(
  Table1[[#This Row],[Age]]&lt;=25, "18-25",
  Table1[[#This Row],[Age]]&lt;=35, "26-35",
  Table1[[#This Row],[Age]]&lt;=45, "36-45",
  Table1[[#This Row],[Age]]&lt;=60, "46-60",
  TRUE, "60+")</f>
        <v>26-35</v>
      </c>
    </row>
    <row r="4640" spans="1:42" x14ac:dyDescent="0.3">
      <c r="A4640">
        <v>4639</v>
      </c>
      <c r="B4640" t="s">
        <v>40</v>
      </c>
      <c r="C4640" t="s">
        <v>63</v>
      </c>
      <c r="D4640">
        <v>44</v>
      </c>
      <c r="E4640" t="s">
        <v>104</v>
      </c>
      <c r="F4640" t="s">
        <v>4746</v>
      </c>
      <c r="G4640" t="s">
        <v>5144</v>
      </c>
      <c r="H4640">
        <v>19458799492</v>
      </c>
      <c r="I4640" t="s">
        <v>7230</v>
      </c>
      <c r="J4640" t="s">
        <v>7291</v>
      </c>
      <c r="K4640">
        <v>3533.37</v>
      </c>
      <c r="L4640" s="12" t="s">
        <v>10824</v>
      </c>
      <c r="M4640" s="10" t="s">
        <v>11344</v>
      </c>
      <c r="N4640">
        <v>4639</v>
      </c>
      <c r="O4640">
        <v>45193</v>
      </c>
      <c r="P4640" t="s">
        <v>11404</v>
      </c>
      <c r="Q4640" s="16">
        <v>1145.3399999999999</v>
      </c>
      <c r="R4640">
        <v>2388.0300000000002</v>
      </c>
      <c r="S4640">
        <v>5</v>
      </c>
      <c r="T4640">
        <v>4639</v>
      </c>
      <c r="U4640">
        <v>9342.4599999999991</v>
      </c>
      <c r="V4640" t="s">
        <v>11412</v>
      </c>
      <c r="W4640">
        <v>6.49</v>
      </c>
      <c r="X4640">
        <v>12</v>
      </c>
      <c r="Y4640" t="s">
        <v>11725</v>
      </c>
      <c r="Z4640" t="s">
        <v>12012</v>
      </c>
      <c r="AA4640">
        <v>4639</v>
      </c>
      <c r="AB4640" t="s">
        <v>12017</v>
      </c>
      <c r="AC4640">
        <v>8282.57</v>
      </c>
      <c r="AD4640">
        <v>230.33</v>
      </c>
      <c r="AE4640">
        <v>11.52</v>
      </c>
      <c r="AF4640" t="s">
        <v>11085</v>
      </c>
      <c r="AG4640" t="s">
        <v>11272</v>
      </c>
      <c r="AH4640">
        <v>3669</v>
      </c>
      <c r="AI4640">
        <v>4639</v>
      </c>
      <c r="AJ4640" t="s">
        <v>11106</v>
      </c>
      <c r="AK4640" t="s">
        <v>12027</v>
      </c>
      <c r="AL4640" t="s">
        <v>12032</v>
      </c>
      <c r="AM4640" t="s">
        <v>11364</v>
      </c>
      <c r="AN4640">
        <v>1</v>
      </c>
      <c r="AO4640" s="10" t="s">
        <v>12042</v>
      </c>
      <c r="AP4640" t="str" cm="1">
        <f t="array" ref="AP4640">_xlfn.IFS(
  Table1[[#This Row],[Age]]&lt;=25, "18-25",
  Table1[[#This Row],[Age]]&lt;=35, "26-35",
  Table1[[#This Row],[Age]]&lt;=45, "36-45",
  Table1[[#This Row],[Age]]&lt;=60, "46-60",
  TRUE, "60+")</f>
        <v>36-45</v>
      </c>
    </row>
    <row r="4641" spans="1:42" x14ac:dyDescent="0.3">
      <c r="A4641">
        <v>4640</v>
      </c>
      <c r="B4641" t="s">
        <v>20</v>
      </c>
      <c r="C4641" t="s">
        <v>67</v>
      </c>
      <c r="D4641">
        <v>52</v>
      </c>
      <c r="E4641" t="s">
        <v>104</v>
      </c>
      <c r="F4641" t="s">
        <v>4747</v>
      </c>
      <c r="G4641" t="s">
        <v>5132</v>
      </c>
      <c r="H4641">
        <v>19458799493</v>
      </c>
      <c r="I4641" t="s">
        <v>5629</v>
      </c>
      <c r="J4641" t="s">
        <v>7291</v>
      </c>
      <c r="K4641">
        <v>584.94000000000005</v>
      </c>
      <c r="L4641" s="12" t="s">
        <v>10825</v>
      </c>
      <c r="M4641" s="10" t="s">
        <v>11164</v>
      </c>
      <c r="N4641">
        <v>4640</v>
      </c>
      <c r="O4641">
        <v>45125</v>
      </c>
      <c r="P4641" t="s">
        <v>11402</v>
      </c>
      <c r="Q4641" s="16">
        <v>2092.16</v>
      </c>
      <c r="R4641">
        <v>2677.1</v>
      </c>
      <c r="S4641">
        <v>10</v>
      </c>
      <c r="T4641">
        <v>4640</v>
      </c>
      <c r="U4641">
        <v>35811.89</v>
      </c>
      <c r="V4641" t="s">
        <v>11412</v>
      </c>
      <c r="W4641">
        <v>4.18</v>
      </c>
      <c r="X4641">
        <v>36</v>
      </c>
      <c r="Y4641" t="s">
        <v>11477</v>
      </c>
      <c r="Z4641" t="s">
        <v>12012</v>
      </c>
      <c r="AA4641">
        <v>4640</v>
      </c>
      <c r="AB4641" t="s">
        <v>12016</v>
      </c>
      <c r="AC4641">
        <v>8264.42</v>
      </c>
      <c r="AD4641">
        <v>4387.87</v>
      </c>
      <c r="AE4641">
        <v>219.39</v>
      </c>
      <c r="AF4641" t="s">
        <v>11108</v>
      </c>
      <c r="AG4641" t="s">
        <v>11089</v>
      </c>
      <c r="AH4641">
        <v>2440</v>
      </c>
      <c r="AI4641">
        <v>4640</v>
      </c>
      <c r="AJ4641" t="s">
        <v>11180</v>
      </c>
      <c r="AK4641" t="s">
        <v>12028</v>
      </c>
      <c r="AL4641" t="s">
        <v>12031</v>
      </c>
      <c r="AM4641" t="s">
        <v>11079</v>
      </c>
      <c r="AN4641">
        <v>1</v>
      </c>
      <c r="AO4641" s="10" t="s">
        <v>12038</v>
      </c>
      <c r="AP4641" t="str" cm="1">
        <f t="array" ref="AP4641">_xlfn.IFS(
  Table1[[#This Row],[Age]]&lt;=25, "18-25",
  Table1[[#This Row],[Age]]&lt;=35, "26-35",
  Table1[[#This Row],[Age]]&lt;=45, "36-45",
  Table1[[#This Row],[Age]]&lt;=60, "46-60",
  TRUE, "60+")</f>
        <v>46-60</v>
      </c>
    </row>
    <row r="4642" spans="1:42" x14ac:dyDescent="0.3">
      <c r="A4642">
        <v>4641</v>
      </c>
      <c r="B4642" t="s">
        <v>23</v>
      </c>
      <c r="C4642" t="s">
        <v>99</v>
      </c>
      <c r="D4642">
        <v>63</v>
      </c>
      <c r="E4642" t="s">
        <v>105</v>
      </c>
      <c r="F4642" t="s">
        <v>4748</v>
      </c>
      <c r="G4642" t="s">
        <v>5143</v>
      </c>
      <c r="H4642">
        <v>19458799494</v>
      </c>
      <c r="I4642" t="s">
        <v>5931</v>
      </c>
      <c r="J4642" t="s">
        <v>7292</v>
      </c>
      <c r="K4642">
        <v>4883.82</v>
      </c>
      <c r="L4642" s="12" t="s">
        <v>10826</v>
      </c>
      <c r="M4642" s="10" t="s">
        <v>11050</v>
      </c>
      <c r="N4642">
        <v>4641</v>
      </c>
      <c r="O4642">
        <v>45099</v>
      </c>
      <c r="P4642" t="s">
        <v>11404</v>
      </c>
      <c r="Q4642" s="16">
        <v>1696.53</v>
      </c>
      <c r="R4642">
        <v>3187.29</v>
      </c>
      <c r="S4642">
        <v>86</v>
      </c>
      <c r="T4642">
        <v>4641</v>
      </c>
      <c r="U4642">
        <v>41784.03</v>
      </c>
      <c r="V4642" t="s">
        <v>11412</v>
      </c>
      <c r="W4642">
        <v>8.23</v>
      </c>
      <c r="X4642">
        <v>36</v>
      </c>
      <c r="Y4642" t="s">
        <v>11751</v>
      </c>
      <c r="Z4642" t="s">
        <v>12012</v>
      </c>
      <c r="AA4642">
        <v>4641</v>
      </c>
      <c r="AB4642" t="s">
        <v>12017</v>
      </c>
      <c r="AC4642">
        <v>4505.8100000000004</v>
      </c>
      <c r="AD4642">
        <v>4855.57</v>
      </c>
      <c r="AE4642">
        <v>242.78</v>
      </c>
      <c r="AF4642" t="s">
        <v>11262</v>
      </c>
      <c r="AG4642" t="s">
        <v>11134</v>
      </c>
      <c r="AH4642">
        <v>2863</v>
      </c>
      <c r="AI4642">
        <v>4641</v>
      </c>
      <c r="AJ4642" t="s">
        <v>11238</v>
      </c>
      <c r="AK4642" t="s">
        <v>12028</v>
      </c>
      <c r="AL4642" t="s">
        <v>12032</v>
      </c>
      <c r="AM4642" t="s">
        <v>11138</v>
      </c>
      <c r="AN4642">
        <v>1</v>
      </c>
      <c r="AO4642" s="10" t="s">
        <v>12043</v>
      </c>
      <c r="AP4642" t="str" cm="1">
        <f t="array" ref="AP4642">_xlfn.IFS(
  Table1[[#This Row],[Age]]&lt;=25, "18-25",
  Table1[[#This Row],[Age]]&lt;=35, "26-35",
  Table1[[#This Row],[Age]]&lt;=45, "36-45",
  Table1[[#This Row],[Age]]&lt;=60, "46-60",
  TRUE, "60+")</f>
        <v>60+</v>
      </c>
    </row>
    <row r="4643" spans="1:42" x14ac:dyDescent="0.3">
      <c r="A4643">
        <v>4642</v>
      </c>
      <c r="B4643" t="s">
        <v>13</v>
      </c>
      <c r="C4643" t="s">
        <v>83</v>
      </c>
      <c r="D4643">
        <v>23</v>
      </c>
      <c r="E4643" t="s">
        <v>105</v>
      </c>
      <c r="F4643" t="s">
        <v>4749</v>
      </c>
      <c r="G4643" t="s">
        <v>5112</v>
      </c>
      <c r="H4643">
        <v>19458799495</v>
      </c>
      <c r="I4643" t="s">
        <v>5275</v>
      </c>
      <c r="J4643" t="s">
        <v>7292</v>
      </c>
      <c r="K4643">
        <v>3513.98</v>
      </c>
      <c r="L4643" s="12" t="s">
        <v>8104</v>
      </c>
      <c r="M4643" s="10" t="s">
        <v>11224</v>
      </c>
      <c r="N4643">
        <v>4642</v>
      </c>
      <c r="O4643">
        <v>45036</v>
      </c>
      <c r="P4643" t="s">
        <v>11403</v>
      </c>
      <c r="Q4643" s="16">
        <v>3479.96</v>
      </c>
      <c r="R4643">
        <v>34.020000000000003</v>
      </c>
      <c r="S4643">
        <v>72</v>
      </c>
      <c r="T4643">
        <v>4642</v>
      </c>
      <c r="U4643">
        <v>36562.07</v>
      </c>
      <c r="V4643" t="s">
        <v>11413</v>
      </c>
      <c r="W4643">
        <v>6.53</v>
      </c>
      <c r="X4643">
        <v>60</v>
      </c>
      <c r="Y4643" t="s">
        <v>10657</v>
      </c>
      <c r="Z4643" t="s">
        <v>12010</v>
      </c>
      <c r="AA4643">
        <v>4642</v>
      </c>
      <c r="AB4643" t="s">
        <v>12016</v>
      </c>
      <c r="AC4643">
        <v>2627.45</v>
      </c>
      <c r="AD4643">
        <v>1026.8699999999999</v>
      </c>
      <c r="AE4643">
        <v>51.34</v>
      </c>
      <c r="AF4643" t="s">
        <v>11265</v>
      </c>
      <c r="AG4643" t="s">
        <v>11187</v>
      </c>
      <c r="AH4643">
        <v>3787</v>
      </c>
      <c r="AI4643">
        <v>4642</v>
      </c>
      <c r="AJ4643" t="s">
        <v>11065</v>
      </c>
      <c r="AK4643" t="s">
        <v>12029</v>
      </c>
      <c r="AL4643" t="s">
        <v>12032</v>
      </c>
      <c r="AM4643" t="s">
        <v>11192</v>
      </c>
      <c r="AN4643">
        <v>1</v>
      </c>
      <c r="AO4643" s="10" t="s">
        <v>12037</v>
      </c>
      <c r="AP4643" t="str" cm="1">
        <f t="array" ref="AP4643">_xlfn.IFS(
  Table1[[#This Row],[Age]]&lt;=25, "18-25",
  Table1[[#This Row],[Age]]&lt;=35, "26-35",
  Table1[[#This Row],[Age]]&lt;=45, "36-45",
  Table1[[#This Row],[Age]]&lt;=60, "46-60",
  TRUE, "60+")</f>
        <v>18-25</v>
      </c>
    </row>
    <row r="4644" spans="1:42" x14ac:dyDescent="0.3">
      <c r="A4644">
        <v>4643</v>
      </c>
      <c r="B4644" t="s">
        <v>8</v>
      </c>
      <c r="C4644" t="s">
        <v>67</v>
      </c>
      <c r="D4644">
        <v>21</v>
      </c>
      <c r="E4644" t="s">
        <v>106</v>
      </c>
      <c r="F4644" t="s">
        <v>4750</v>
      </c>
      <c r="G4644" t="s">
        <v>5127</v>
      </c>
      <c r="H4644">
        <v>19458799496</v>
      </c>
      <c r="I4644" t="s">
        <v>7231</v>
      </c>
      <c r="J4644" t="s">
        <v>7292</v>
      </c>
      <c r="K4644">
        <v>3361.1</v>
      </c>
      <c r="L4644" s="12" t="s">
        <v>10827</v>
      </c>
      <c r="M4644" s="10" t="s">
        <v>11170</v>
      </c>
      <c r="N4644">
        <v>4643</v>
      </c>
      <c r="O4644">
        <v>45031</v>
      </c>
      <c r="P4644" t="s">
        <v>11402</v>
      </c>
      <c r="Q4644" s="16">
        <v>2013.21</v>
      </c>
      <c r="R4644">
        <v>1347.89</v>
      </c>
      <c r="S4644">
        <v>79</v>
      </c>
      <c r="T4644">
        <v>4643</v>
      </c>
      <c r="U4644">
        <v>48758.53</v>
      </c>
      <c r="V4644" t="s">
        <v>11411</v>
      </c>
      <c r="W4644">
        <v>3.15</v>
      </c>
      <c r="X4644">
        <v>24</v>
      </c>
      <c r="Y4644" t="s">
        <v>11797</v>
      </c>
      <c r="Z4644" t="s">
        <v>12011</v>
      </c>
      <c r="AA4644">
        <v>4643</v>
      </c>
      <c r="AB4644" t="s">
        <v>12016</v>
      </c>
      <c r="AC4644">
        <v>9489.9500000000007</v>
      </c>
      <c r="AD4644">
        <v>379.68</v>
      </c>
      <c r="AE4644">
        <v>18.98</v>
      </c>
      <c r="AF4644" t="s">
        <v>11395</v>
      </c>
      <c r="AG4644" t="s">
        <v>11136</v>
      </c>
      <c r="AH4644">
        <v>9499</v>
      </c>
      <c r="AI4644">
        <v>4643</v>
      </c>
      <c r="AJ4644" t="s">
        <v>11213</v>
      </c>
      <c r="AK4644" t="s">
        <v>12027</v>
      </c>
      <c r="AL4644" t="s">
        <v>12031</v>
      </c>
      <c r="AM4644" t="s">
        <v>11068</v>
      </c>
      <c r="AN4644">
        <v>1</v>
      </c>
      <c r="AO4644" s="10" t="s">
        <v>12037</v>
      </c>
      <c r="AP4644" t="str" cm="1">
        <f t="array" ref="AP4644">_xlfn.IFS(
  Table1[[#This Row],[Age]]&lt;=25, "18-25",
  Table1[[#This Row],[Age]]&lt;=35, "26-35",
  Table1[[#This Row],[Age]]&lt;=45, "36-45",
  Table1[[#This Row],[Age]]&lt;=60, "46-60",
  TRUE, "60+")</f>
        <v>18-25</v>
      </c>
    </row>
    <row r="4645" spans="1:42" x14ac:dyDescent="0.3">
      <c r="A4645">
        <v>4644</v>
      </c>
      <c r="B4645" t="s">
        <v>47</v>
      </c>
      <c r="C4645" t="s">
        <v>74</v>
      </c>
      <c r="D4645">
        <v>33</v>
      </c>
      <c r="E4645" t="s">
        <v>105</v>
      </c>
      <c r="F4645" t="s">
        <v>4751</v>
      </c>
      <c r="G4645" t="s">
        <v>5143</v>
      </c>
      <c r="H4645">
        <v>19458799497</v>
      </c>
      <c r="I4645" t="s">
        <v>7159</v>
      </c>
      <c r="J4645" t="s">
        <v>7291</v>
      </c>
      <c r="K4645">
        <v>8910.44</v>
      </c>
      <c r="L4645" s="12" t="s">
        <v>10828</v>
      </c>
      <c r="M4645" s="10" t="s">
        <v>11114</v>
      </c>
      <c r="N4645">
        <v>4644</v>
      </c>
      <c r="O4645">
        <v>45213</v>
      </c>
      <c r="P4645" t="s">
        <v>11402</v>
      </c>
      <c r="Q4645" s="16">
        <v>1215.22</v>
      </c>
      <c r="R4645">
        <v>10125.66</v>
      </c>
      <c r="S4645">
        <v>20</v>
      </c>
      <c r="T4645">
        <v>4644</v>
      </c>
      <c r="U4645">
        <v>4785.13</v>
      </c>
      <c r="V4645" t="s">
        <v>11411</v>
      </c>
      <c r="W4645">
        <v>6.5</v>
      </c>
      <c r="X4645">
        <v>12</v>
      </c>
      <c r="Y4645" t="s">
        <v>11720</v>
      </c>
      <c r="Z4645" t="s">
        <v>12011</v>
      </c>
      <c r="AA4645">
        <v>4644</v>
      </c>
      <c r="AB4645" t="s">
        <v>12015</v>
      </c>
      <c r="AC4645">
        <v>4435.43</v>
      </c>
      <c r="AD4645">
        <v>2450.17</v>
      </c>
      <c r="AE4645">
        <v>122.51</v>
      </c>
      <c r="AF4645" t="s">
        <v>11038</v>
      </c>
      <c r="AG4645" t="s">
        <v>11109</v>
      </c>
      <c r="AH4645">
        <v>6468</v>
      </c>
      <c r="AI4645">
        <v>4644</v>
      </c>
      <c r="AJ4645" t="s">
        <v>11232</v>
      </c>
      <c r="AK4645" t="s">
        <v>12027</v>
      </c>
      <c r="AL4645" t="s">
        <v>12031</v>
      </c>
      <c r="AM4645" t="s">
        <v>11345</v>
      </c>
      <c r="AN4645">
        <v>1</v>
      </c>
      <c r="AO4645" s="10" t="s">
        <v>12044</v>
      </c>
      <c r="AP4645" t="str" cm="1">
        <f t="array" ref="AP4645">_xlfn.IFS(
  Table1[[#This Row],[Age]]&lt;=25, "18-25",
  Table1[[#This Row],[Age]]&lt;=35, "26-35",
  Table1[[#This Row],[Age]]&lt;=45, "36-45",
  Table1[[#This Row],[Age]]&lt;=60, "46-60",
  TRUE, "60+")</f>
        <v>26-35</v>
      </c>
    </row>
    <row r="4646" spans="1:42" x14ac:dyDescent="0.3">
      <c r="A4646">
        <v>4645</v>
      </c>
      <c r="B4646" t="s">
        <v>48</v>
      </c>
      <c r="C4646" t="s">
        <v>61</v>
      </c>
      <c r="D4646">
        <v>40</v>
      </c>
      <c r="E4646" t="s">
        <v>106</v>
      </c>
      <c r="F4646" t="s">
        <v>4752</v>
      </c>
      <c r="G4646" t="s">
        <v>5128</v>
      </c>
      <c r="H4646">
        <v>19458799498</v>
      </c>
      <c r="I4646" t="s">
        <v>7232</v>
      </c>
      <c r="J4646" t="s">
        <v>7291</v>
      </c>
      <c r="K4646">
        <v>7068.31</v>
      </c>
      <c r="L4646" s="12" t="s">
        <v>7787</v>
      </c>
      <c r="M4646" s="10" t="s">
        <v>11200</v>
      </c>
      <c r="N4646">
        <v>4645</v>
      </c>
      <c r="O4646">
        <v>45101</v>
      </c>
      <c r="P4646" t="s">
        <v>11403</v>
      </c>
      <c r="Q4646" s="16">
        <v>3102.06</v>
      </c>
      <c r="R4646">
        <v>10170.370000000001</v>
      </c>
      <c r="S4646">
        <v>89</v>
      </c>
      <c r="T4646">
        <v>4645</v>
      </c>
      <c r="U4646">
        <v>23772.959999999999</v>
      </c>
      <c r="V4646" t="s">
        <v>11413</v>
      </c>
      <c r="W4646">
        <v>3.47</v>
      </c>
      <c r="X4646">
        <v>12</v>
      </c>
      <c r="Y4646" t="s">
        <v>11430</v>
      </c>
      <c r="Z4646" t="s">
        <v>12011</v>
      </c>
      <c r="AA4646">
        <v>4645</v>
      </c>
      <c r="AB4646" t="s">
        <v>12015</v>
      </c>
      <c r="AC4646">
        <v>4130.04</v>
      </c>
      <c r="AD4646">
        <v>3292.04</v>
      </c>
      <c r="AE4646">
        <v>164.6</v>
      </c>
      <c r="AF4646" t="s">
        <v>11265</v>
      </c>
      <c r="AG4646" t="s">
        <v>11079</v>
      </c>
      <c r="AH4646">
        <v>1906</v>
      </c>
      <c r="AI4646">
        <v>4645</v>
      </c>
      <c r="AJ4646" t="s">
        <v>11359</v>
      </c>
      <c r="AK4646" t="s">
        <v>12029</v>
      </c>
      <c r="AL4646" t="s">
        <v>12032</v>
      </c>
      <c r="AM4646" t="s">
        <v>11200</v>
      </c>
      <c r="AN4646">
        <v>1</v>
      </c>
      <c r="AO4646" s="10" t="s">
        <v>12043</v>
      </c>
      <c r="AP4646" t="str" cm="1">
        <f t="array" ref="AP4646">_xlfn.IFS(
  Table1[[#This Row],[Age]]&lt;=25, "18-25",
  Table1[[#This Row],[Age]]&lt;=35, "26-35",
  Table1[[#This Row],[Age]]&lt;=45, "36-45",
  Table1[[#This Row],[Age]]&lt;=60, "46-60",
  TRUE, "60+")</f>
        <v>36-45</v>
      </c>
    </row>
    <row r="4647" spans="1:42" x14ac:dyDescent="0.3">
      <c r="A4647">
        <v>4646</v>
      </c>
      <c r="B4647" t="s">
        <v>24</v>
      </c>
      <c r="C4647" t="s">
        <v>68</v>
      </c>
      <c r="D4647">
        <v>65</v>
      </c>
      <c r="E4647" t="s">
        <v>104</v>
      </c>
      <c r="F4647" t="s">
        <v>4753</v>
      </c>
      <c r="G4647" t="s">
        <v>5148</v>
      </c>
      <c r="H4647">
        <v>19458799499</v>
      </c>
      <c r="I4647" t="s">
        <v>7233</v>
      </c>
      <c r="J4647" t="s">
        <v>7292</v>
      </c>
      <c r="K4647">
        <v>4627.17</v>
      </c>
      <c r="L4647" s="12" t="s">
        <v>7905</v>
      </c>
      <c r="M4647" s="10" t="s">
        <v>11394</v>
      </c>
      <c r="N4647">
        <v>4646</v>
      </c>
      <c r="O4647">
        <v>45286</v>
      </c>
      <c r="P4647" t="s">
        <v>11403</v>
      </c>
      <c r="Q4647" s="16">
        <v>3637.19</v>
      </c>
      <c r="R4647">
        <v>8264.36</v>
      </c>
      <c r="S4647">
        <v>12</v>
      </c>
      <c r="T4647">
        <v>4646</v>
      </c>
      <c r="U4647">
        <v>45069.14</v>
      </c>
      <c r="V4647" t="s">
        <v>11413</v>
      </c>
      <c r="W4647">
        <v>6.36</v>
      </c>
      <c r="X4647">
        <v>24</v>
      </c>
      <c r="Y4647" t="s">
        <v>9807</v>
      </c>
      <c r="Z4647" t="s">
        <v>12010</v>
      </c>
      <c r="AA4647">
        <v>4646</v>
      </c>
      <c r="AB4647" t="s">
        <v>12015</v>
      </c>
      <c r="AC4647">
        <v>6533.54</v>
      </c>
      <c r="AD4647">
        <v>2466.9</v>
      </c>
      <c r="AE4647">
        <v>123.35</v>
      </c>
      <c r="AF4647" t="s">
        <v>11374</v>
      </c>
      <c r="AG4647" t="s">
        <v>11201</v>
      </c>
      <c r="AH4647">
        <v>4619</v>
      </c>
      <c r="AI4647">
        <v>4646</v>
      </c>
      <c r="AJ4647" t="s">
        <v>11106</v>
      </c>
      <c r="AK4647" t="s">
        <v>12029</v>
      </c>
      <c r="AL4647" t="s">
        <v>12032</v>
      </c>
      <c r="AM4647" t="s">
        <v>11205</v>
      </c>
      <c r="AN4647">
        <v>1</v>
      </c>
      <c r="AO4647" s="10" t="s">
        <v>12036</v>
      </c>
      <c r="AP4647" t="str" cm="1">
        <f t="array" ref="AP4647">_xlfn.IFS(
  Table1[[#This Row],[Age]]&lt;=25, "18-25",
  Table1[[#This Row],[Age]]&lt;=35, "26-35",
  Table1[[#This Row],[Age]]&lt;=45, "36-45",
  Table1[[#This Row],[Age]]&lt;=60, "46-60",
  TRUE, "60+")</f>
        <v>60+</v>
      </c>
    </row>
    <row r="4648" spans="1:42" x14ac:dyDescent="0.3">
      <c r="A4648">
        <v>4647</v>
      </c>
      <c r="B4648" t="s">
        <v>27</v>
      </c>
      <c r="C4648" t="s">
        <v>61</v>
      </c>
      <c r="D4648">
        <v>40</v>
      </c>
      <c r="E4648" t="s">
        <v>106</v>
      </c>
      <c r="F4648" t="s">
        <v>4754</v>
      </c>
      <c r="G4648" t="s">
        <v>5145</v>
      </c>
      <c r="H4648">
        <v>19458799500</v>
      </c>
      <c r="I4648" t="s">
        <v>6996</v>
      </c>
      <c r="J4648" t="s">
        <v>7291</v>
      </c>
      <c r="K4648">
        <v>2033.98</v>
      </c>
      <c r="L4648" s="12" t="s">
        <v>9273</v>
      </c>
      <c r="M4648" s="10" t="s">
        <v>11127</v>
      </c>
      <c r="N4648">
        <v>4647</v>
      </c>
      <c r="O4648">
        <v>45248</v>
      </c>
      <c r="P4648" t="s">
        <v>11404</v>
      </c>
      <c r="Q4648" s="16">
        <v>550.26</v>
      </c>
      <c r="R4648">
        <v>2584.2399999999998</v>
      </c>
      <c r="S4648">
        <v>90</v>
      </c>
      <c r="T4648">
        <v>4647</v>
      </c>
      <c r="U4648">
        <v>16635.330000000002</v>
      </c>
      <c r="V4648" t="s">
        <v>11412</v>
      </c>
      <c r="W4648">
        <v>7.88</v>
      </c>
      <c r="X4648">
        <v>60</v>
      </c>
      <c r="Y4648" t="s">
        <v>11882</v>
      </c>
      <c r="Z4648" t="s">
        <v>12010</v>
      </c>
      <c r="AA4648">
        <v>4647</v>
      </c>
      <c r="AB4648" t="s">
        <v>12016</v>
      </c>
      <c r="AC4648">
        <v>4960.72</v>
      </c>
      <c r="AD4648">
        <v>3262.85</v>
      </c>
      <c r="AE4648">
        <v>163.13999999999999</v>
      </c>
      <c r="AF4648" t="s">
        <v>11279</v>
      </c>
      <c r="AG4648" t="s">
        <v>11223</v>
      </c>
      <c r="AH4648">
        <v>3638</v>
      </c>
      <c r="AI4648">
        <v>4647</v>
      </c>
      <c r="AJ4648" t="s">
        <v>11061</v>
      </c>
      <c r="AK4648" t="s">
        <v>12029</v>
      </c>
      <c r="AL4648" t="s">
        <v>12032</v>
      </c>
      <c r="AM4648" t="s">
        <v>11316</v>
      </c>
      <c r="AN4648">
        <v>1</v>
      </c>
      <c r="AO4648" s="10" t="s">
        <v>12040</v>
      </c>
      <c r="AP4648" t="str" cm="1">
        <f t="array" ref="AP4648">_xlfn.IFS(
  Table1[[#This Row],[Age]]&lt;=25, "18-25",
  Table1[[#This Row],[Age]]&lt;=35, "26-35",
  Table1[[#This Row],[Age]]&lt;=45, "36-45",
  Table1[[#This Row],[Age]]&lt;=60, "46-60",
  TRUE, "60+")</f>
        <v>36-45</v>
      </c>
    </row>
    <row r="4649" spans="1:42" x14ac:dyDescent="0.3">
      <c r="A4649">
        <v>4648</v>
      </c>
      <c r="B4649" t="s">
        <v>40</v>
      </c>
      <c r="C4649" t="s">
        <v>74</v>
      </c>
      <c r="D4649">
        <v>46</v>
      </c>
      <c r="E4649" t="s">
        <v>105</v>
      </c>
      <c r="F4649" t="s">
        <v>4755</v>
      </c>
      <c r="G4649" t="s">
        <v>5119</v>
      </c>
      <c r="H4649">
        <v>19458799501</v>
      </c>
      <c r="I4649" t="s">
        <v>6361</v>
      </c>
      <c r="J4649" t="s">
        <v>7292</v>
      </c>
      <c r="K4649">
        <v>9735.19</v>
      </c>
      <c r="L4649" s="12" t="s">
        <v>8041</v>
      </c>
      <c r="M4649" s="10" t="s">
        <v>11167</v>
      </c>
      <c r="N4649">
        <v>4648</v>
      </c>
      <c r="O4649">
        <v>45290</v>
      </c>
      <c r="P4649" t="s">
        <v>11402</v>
      </c>
      <c r="Q4649" s="16">
        <v>1263.67</v>
      </c>
      <c r="R4649">
        <v>10998.86</v>
      </c>
      <c r="S4649">
        <v>68</v>
      </c>
      <c r="T4649">
        <v>4648</v>
      </c>
      <c r="U4649">
        <v>40313.54</v>
      </c>
      <c r="V4649" t="s">
        <v>11412</v>
      </c>
      <c r="W4649">
        <v>3.72</v>
      </c>
      <c r="X4649">
        <v>48</v>
      </c>
      <c r="Y4649" t="s">
        <v>8270</v>
      </c>
      <c r="Z4649" t="s">
        <v>12010</v>
      </c>
      <c r="AA4649">
        <v>4648</v>
      </c>
      <c r="AB4649" t="s">
        <v>12015</v>
      </c>
      <c r="AC4649">
        <v>4094.68</v>
      </c>
      <c r="AD4649">
        <v>4755.66</v>
      </c>
      <c r="AE4649">
        <v>237.78</v>
      </c>
      <c r="AF4649" t="s">
        <v>11204</v>
      </c>
      <c r="AG4649" t="s">
        <v>11167</v>
      </c>
      <c r="AH4649">
        <v>181</v>
      </c>
      <c r="AI4649">
        <v>4648</v>
      </c>
      <c r="AJ4649" t="s">
        <v>11071</v>
      </c>
      <c r="AK4649" t="s">
        <v>12028</v>
      </c>
      <c r="AL4649" t="s">
        <v>12031</v>
      </c>
      <c r="AM4649" t="s">
        <v>11143</v>
      </c>
      <c r="AN4649">
        <v>1</v>
      </c>
      <c r="AO4649" s="10" t="s">
        <v>12036</v>
      </c>
      <c r="AP4649" t="str" cm="1">
        <f t="array" ref="AP4649">_xlfn.IFS(
  Table1[[#This Row],[Age]]&lt;=25, "18-25",
  Table1[[#This Row],[Age]]&lt;=35, "26-35",
  Table1[[#This Row],[Age]]&lt;=45, "36-45",
  Table1[[#This Row],[Age]]&lt;=60, "46-60",
  TRUE, "60+")</f>
        <v>46-60</v>
      </c>
    </row>
    <row r="4650" spans="1:42" x14ac:dyDescent="0.3">
      <c r="A4650">
        <v>4649</v>
      </c>
      <c r="B4650" t="s">
        <v>13</v>
      </c>
      <c r="C4650" t="s">
        <v>79</v>
      </c>
      <c r="D4650">
        <v>58</v>
      </c>
      <c r="E4650" t="s">
        <v>106</v>
      </c>
      <c r="F4650" t="s">
        <v>4756</v>
      </c>
      <c r="G4650" t="s">
        <v>5113</v>
      </c>
      <c r="H4650">
        <v>19458799502</v>
      </c>
      <c r="I4650" t="s">
        <v>6521</v>
      </c>
      <c r="J4650" t="s">
        <v>7292</v>
      </c>
      <c r="K4650">
        <v>840.18</v>
      </c>
      <c r="L4650" s="12" t="s">
        <v>10829</v>
      </c>
      <c r="M4650" s="10" t="s">
        <v>11263</v>
      </c>
      <c r="N4650">
        <v>4649</v>
      </c>
      <c r="O4650">
        <v>44987</v>
      </c>
      <c r="P4650" t="s">
        <v>11402</v>
      </c>
      <c r="Q4650" s="16">
        <v>1051.95</v>
      </c>
      <c r="R4650">
        <v>-211.77</v>
      </c>
      <c r="S4650">
        <v>63</v>
      </c>
      <c r="T4650">
        <v>4649</v>
      </c>
      <c r="U4650">
        <v>28525.29</v>
      </c>
      <c r="V4650" t="s">
        <v>11411</v>
      </c>
      <c r="W4650">
        <v>3.54</v>
      </c>
      <c r="X4650">
        <v>60</v>
      </c>
      <c r="Y4650" t="s">
        <v>11756</v>
      </c>
      <c r="Z4650" t="s">
        <v>12010</v>
      </c>
      <c r="AA4650">
        <v>4649</v>
      </c>
      <c r="AB4650" t="s">
        <v>12015</v>
      </c>
      <c r="AC4650">
        <v>3924.59</v>
      </c>
      <c r="AD4650">
        <v>1657.26</v>
      </c>
      <c r="AE4650">
        <v>82.86</v>
      </c>
      <c r="AF4650" t="s">
        <v>11100</v>
      </c>
      <c r="AG4650" t="s">
        <v>11148</v>
      </c>
      <c r="AH4650">
        <v>366</v>
      </c>
      <c r="AI4650">
        <v>4649</v>
      </c>
      <c r="AJ4650" t="s">
        <v>11339</v>
      </c>
      <c r="AK4650" t="s">
        <v>12028</v>
      </c>
      <c r="AL4650" t="s">
        <v>12031</v>
      </c>
      <c r="AM4650" t="s">
        <v>11193</v>
      </c>
      <c r="AN4650">
        <v>1</v>
      </c>
      <c r="AO4650" s="10" t="s">
        <v>12047</v>
      </c>
      <c r="AP4650" t="str" cm="1">
        <f t="array" ref="AP4650">_xlfn.IFS(
  Table1[[#This Row],[Age]]&lt;=25, "18-25",
  Table1[[#This Row],[Age]]&lt;=35, "26-35",
  Table1[[#This Row],[Age]]&lt;=45, "36-45",
  Table1[[#This Row],[Age]]&lt;=60, "46-60",
  TRUE, "60+")</f>
        <v>46-60</v>
      </c>
    </row>
    <row r="4651" spans="1:42" x14ac:dyDescent="0.3">
      <c r="A4651">
        <v>4650</v>
      </c>
      <c r="B4651" t="s">
        <v>49</v>
      </c>
      <c r="C4651" t="s">
        <v>80</v>
      </c>
      <c r="D4651">
        <v>21</v>
      </c>
      <c r="E4651" t="s">
        <v>104</v>
      </c>
      <c r="F4651" t="s">
        <v>4757</v>
      </c>
      <c r="G4651" t="s">
        <v>5145</v>
      </c>
      <c r="H4651">
        <v>19458799503</v>
      </c>
      <c r="I4651" t="s">
        <v>6639</v>
      </c>
      <c r="J4651" t="s">
        <v>7292</v>
      </c>
      <c r="K4651">
        <v>1447.45</v>
      </c>
      <c r="L4651" s="12" t="s">
        <v>10127</v>
      </c>
      <c r="M4651" s="10" t="s">
        <v>11172</v>
      </c>
      <c r="N4651">
        <v>4650</v>
      </c>
      <c r="O4651">
        <v>45190</v>
      </c>
      <c r="P4651" t="s">
        <v>11402</v>
      </c>
      <c r="Q4651" s="16">
        <v>1013.43</v>
      </c>
      <c r="R4651">
        <v>2460.88</v>
      </c>
      <c r="S4651">
        <v>26</v>
      </c>
      <c r="T4651">
        <v>4650</v>
      </c>
      <c r="U4651">
        <v>48949.279999999999</v>
      </c>
      <c r="V4651" t="s">
        <v>11412</v>
      </c>
      <c r="W4651">
        <v>7.54</v>
      </c>
      <c r="X4651">
        <v>48</v>
      </c>
      <c r="Y4651" t="s">
        <v>9349</v>
      </c>
      <c r="Z4651" t="s">
        <v>12010</v>
      </c>
      <c r="AA4651">
        <v>4650</v>
      </c>
      <c r="AB4651" t="s">
        <v>12016</v>
      </c>
      <c r="AC4651">
        <v>4530.2299999999996</v>
      </c>
      <c r="AD4651">
        <v>4441.5200000000004</v>
      </c>
      <c r="AE4651">
        <v>222.08</v>
      </c>
      <c r="AF4651" t="s">
        <v>11065</v>
      </c>
      <c r="AG4651" t="s">
        <v>11104</v>
      </c>
      <c r="AH4651">
        <v>9789</v>
      </c>
      <c r="AI4651">
        <v>4650</v>
      </c>
      <c r="AJ4651" t="s">
        <v>11107</v>
      </c>
      <c r="AK4651" t="s">
        <v>12027</v>
      </c>
      <c r="AL4651" t="s">
        <v>12031</v>
      </c>
      <c r="AM4651" t="s">
        <v>11079</v>
      </c>
      <c r="AN4651">
        <v>1</v>
      </c>
      <c r="AO4651" s="10" t="s">
        <v>12042</v>
      </c>
      <c r="AP4651" t="str" cm="1">
        <f t="array" ref="AP4651">_xlfn.IFS(
  Table1[[#This Row],[Age]]&lt;=25, "18-25",
  Table1[[#This Row],[Age]]&lt;=35, "26-35",
  Table1[[#This Row],[Age]]&lt;=45, "36-45",
  Table1[[#This Row],[Age]]&lt;=60, "46-60",
  TRUE, "60+")</f>
        <v>18-25</v>
      </c>
    </row>
    <row r="4652" spans="1:42" x14ac:dyDescent="0.3">
      <c r="A4652">
        <v>4651</v>
      </c>
      <c r="B4652" t="s">
        <v>44</v>
      </c>
      <c r="C4652" t="s">
        <v>67</v>
      </c>
      <c r="D4652">
        <v>57</v>
      </c>
      <c r="E4652" t="s">
        <v>105</v>
      </c>
      <c r="F4652" t="s">
        <v>4758</v>
      </c>
      <c r="G4652" t="s">
        <v>5116</v>
      </c>
      <c r="H4652">
        <v>19458799504</v>
      </c>
      <c r="I4652" t="s">
        <v>6672</v>
      </c>
      <c r="J4652" t="s">
        <v>7292</v>
      </c>
      <c r="K4652">
        <v>2776.18</v>
      </c>
      <c r="L4652" s="12" t="s">
        <v>10830</v>
      </c>
      <c r="M4652" s="10" t="s">
        <v>11069</v>
      </c>
      <c r="N4652">
        <v>4651</v>
      </c>
      <c r="O4652">
        <v>45247</v>
      </c>
      <c r="P4652" t="s">
        <v>11403</v>
      </c>
      <c r="Q4652" s="16">
        <v>4510.8999999999996</v>
      </c>
      <c r="R4652">
        <v>7287.08</v>
      </c>
      <c r="S4652">
        <v>60</v>
      </c>
      <c r="T4652">
        <v>4651</v>
      </c>
      <c r="U4652">
        <v>19180.080000000002</v>
      </c>
      <c r="V4652" t="s">
        <v>11412</v>
      </c>
      <c r="W4652">
        <v>5.58</v>
      </c>
      <c r="X4652">
        <v>48</v>
      </c>
      <c r="Y4652" t="s">
        <v>7853</v>
      </c>
      <c r="Z4652" t="s">
        <v>12011</v>
      </c>
      <c r="AA4652">
        <v>4651</v>
      </c>
      <c r="AB4652" t="s">
        <v>12016</v>
      </c>
      <c r="AC4652">
        <v>7167.97</v>
      </c>
      <c r="AD4652">
        <v>2723.17</v>
      </c>
      <c r="AE4652">
        <v>136.16</v>
      </c>
      <c r="AF4652" t="s">
        <v>11043</v>
      </c>
      <c r="AG4652" t="s">
        <v>11358</v>
      </c>
      <c r="AH4652">
        <v>577</v>
      </c>
      <c r="AI4652">
        <v>4651</v>
      </c>
      <c r="AJ4652" t="s">
        <v>11301</v>
      </c>
      <c r="AK4652" t="s">
        <v>12028</v>
      </c>
      <c r="AL4652" t="s">
        <v>12031</v>
      </c>
      <c r="AM4652" t="s">
        <v>11212</v>
      </c>
      <c r="AN4652">
        <v>1</v>
      </c>
      <c r="AO4652" s="10" t="s">
        <v>12040</v>
      </c>
      <c r="AP4652" t="str" cm="1">
        <f t="array" ref="AP4652">_xlfn.IFS(
  Table1[[#This Row],[Age]]&lt;=25, "18-25",
  Table1[[#This Row],[Age]]&lt;=35, "26-35",
  Table1[[#This Row],[Age]]&lt;=45, "36-45",
  Table1[[#This Row],[Age]]&lt;=60, "46-60",
  TRUE, "60+")</f>
        <v>46-60</v>
      </c>
    </row>
    <row r="4653" spans="1:42" x14ac:dyDescent="0.3">
      <c r="A4653">
        <v>4652</v>
      </c>
      <c r="B4653" t="s">
        <v>38</v>
      </c>
      <c r="C4653" t="s">
        <v>53</v>
      </c>
      <c r="D4653">
        <v>57</v>
      </c>
      <c r="E4653" t="s">
        <v>105</v>
      </c>
      <c r="F4653" t="s">
        <v>4759</v>
      </c>
      <c r="G4653" t="s">
        <v>5112</v>
      </c>
      <c r="H4653">
        <v>19458799505</v>
      </c>
      <c r="I4653" t="s">
        <v>6334</v>
      </c>
      <c r="J4653" t="s">
        <v>7292</v>
      </c>
      <c r="K4653">
        <v>9549.83</v>
      </c>
      <c r="L4653" s="12" t="s">
        <v>10831</v>
      </c>
      <c r="M4653" s="10" t="s">
        <v>11080</v>
      </c>
      <c r="N4653">
        <v>4652</v>
      </c>
      <c r="O4653">
        <v>45199</v>
      </c>
      <c r="P4653" t="s">
        <v>11404</v>
      </c>
      <c r="Q4653" s="16">
        <v>638.88</v>
      </c>
      <c r="R4653">
        <v>10188.709999999999</v>
      </c>
      <c r="S4653">
        <v>74</v>
      </c>
      <c r="T4653">
        <v>4652</v>
      </c>
      <c r="U4653">
        <v>21441.200000000001</v>
      </c>
      <c r="V4653" t="s">
        <v>11413</v>
      </c>
      <c r="W4653">
        <v>2.25</v>
      </c>
      <c r="X4653">
        <v>60</v>
      </c>
      <c r="Y4653" t="s">
        <v>9293</v>
      </c>
      <c r="Z4653" t="s">
        <v>12010</v>
      </c>
      <c r="AA4653">
        <v>4652</v>
      </c>
      <c r="AB4653" t="s">
        <v>12017</v>
      </c>
      <c r="AC4653">
        <v>1103.6099999999999</v>
      </c>
      <c r="AD4653">
        <v>3565.55</v>
      </c>
      <c r="AE4653">
        <v>178.28</v>
      </c>
      <c r="AF4653" t="s">
        <v>11270</v>
      </c>
      <c r="AG4653" t="s">
        <v>11091</v>
      </c>
      <c r="AH4653">
        <v>9075</v>
      </c>
      <c r="AI4653">
        <v>4652</v>
      </c>
      <c r="AJ4653" t="s">
        <v>11330</v>
      </c>
      <c r="AK4653" t="s">
        <v>12027</v>
      </c>
      <c r="AL4653" t="s">
        <v>12032</v>
      </c>
      <c r="AM4653" t="s">
        <v>11041</v>
      </c>
      <c r="AN4653">
        <v>1</v>
      </c>
      <c r="AO4653" s="10" t="s">
        <v>12042</v>
      </c>
      <c r="AP4653" t="str" cm="1">
        <f t="array" ref="AP4653">_xlfn.IFS(
  Table1[[#This Row],[Age]]&lt;=25, "18-25",
  Table1[[#This Row],[Age]]&lt;=35, "26-35",
  Table1[[#This Row],[Age]]&lt;=45, "36-45",
  Table1[[#This Row],[Age]]&lt;=60, "46-60",
  TRUE, "60+")</f>
        <v>46-60</v>
      </c>
    </row>
    <row r="4654" spans="1:42" x14ac:dyDescent="0.3">
      <c r="A4654">
        <v>4653</v>
      </c>
      <c r="B4654" t="s">
        <v>8</v>
      </c>
      <c r="C4654" t="s">
        <v>80</v>
      </c>
      <c r="D4654">
        <v>41</v>
      </c>
      <c r="E4654" t="s">
        <v>106</v>
      </c>
      <c r="F4654" t="s">
        <v>4760</v>
      </c>
      <c r="G4654" t="s">
        <v>5120</v>
      </c>
      <c r="H4654">
        <v>19458799506</v>
      </c>
      <c r="I4654" t="s">
        <v>6272</v>
      </c>
      <c r="J4654" t="s">
        <v>7292</v>
      </c>
      <c r="K4654">
        <v>2860.93</v>
      </c>
      <c r="L4654" s="12" t="s">
        <v>10832</v>
      </c>
      <c r="M4654" s="10" t="s">
        <v>11049</v>
      </c>
      <c r="N4654">
        <v>4653</v>
      </c>
      <c r="O4654">
        <v>45084</v>
      </c>
      <c r="P4654" t="s">
        <v>11403</v>
      </c>
      <c r="Q4654" s="16">
        <v>4356.96</v>
      </c>
      <c r="R4654">
        <v>7217.89</v>
      </c>
      <c r="S4654">
        <v>61</v>
      </c>
      <c r="T4654">
        <v>4653</v>
      </c>
      <c r="U4654">
        <v>9026.52</v>
      </c>
      <c r="V4654" t="s">
        <v>11411</v>
      </c>
      <c r="W4654">
        <v>5.91</v>
      </c>
      <c r="X4654">
        <v>12</v>
      </c>
      <c r="Y4654" t="s">
        <v>10117</v>
      </c>
      <c r="Z4654" t="s">
        <v>12012</v>
      </c>
      <c r="AA4654">
        <v>4653</v>
      </c>
      <c r="AB4654" t="s">
        <v>12015</v>
      </c>
      <c r="AC4654">
        <v>2826.18</v>
      </c>
      <c r="AD4654">
        <v>4160.72</v>
      </c>
      <c r="AE4654">
        <v>208.04</v>
      </c>
      <c r="AF4654" t="s">
        <v>11330</v>
      </c>
      <c r="AG4654" t="s">
        <v>11375</v>
      </c>
      <c r="AH4654">
        <v>923</v>
      </c>
      <c r="AI4654">
        <v>4653</v>
      </c>
      <c r="AJ4654" t="s">
        <v>11275</v>
      </c>
      <c r="AK4654" t="s">
        <v>12029</v>
      </c>
      <c r="AL4654" t="s">
        <v>12031</v>
      </c>
      <c r="AM4654" t="s">
        <v>11164</v>
      </c>
      <c r="AN4654">
        <v>1</v>
      </c>
      <c r="AO4654" s="10" t="s">
        <v>12043</v>
      </c>
      <c r="AP4654" t="str" cm="1">
        <f t="array" ref="AP4654">_xlfn.IFS(
  Table1[[#This Row],[Age]]&lt;=25, "18-25",
  Table1[[#This Row],[Age]]&lt;=35, "26-35",
  Table1[[#This Row],[Age]]&lt;=45, "36-45",
  Table1[[#This Row],[Age]]&lt;=60, "46-60",
  TRUE, "60+")</f>
        <v>36-45</v>
      </c>
    </row>
    <row r="4655" spans="1:42" x14ac:dyDescent="0.3">
      <c r="A4655">
        <v>4654</v>
      </c>
      <c r="B4655" t="s">
        <v>21</v>
      </c>
      <c r="C4655" t="s">
        <v>96</v>
      </c>
      <c r="D4655">
        <v>23</v>
      </c>
      <c r="E4655" t="s">
        <v>106</v>
      </c>
      <c r="F4655" t="s">
        <v>4761</v>
      </c>
      <c r="G4655" t="s">
        <v>5139</v>
      </c>
      <c r="H4655">
        <v>19458799507</v>
      </c>
      <c r="I4655" t="s">
        <v>6979</v>
      </c>
      <c r="J4655" t="s">
        <v>7292</v>
      </c>
      <c r="K4655">
        <v>4965.12</v>
      </c>
      <c r="L4655" s="12" t="s">
        <v>7740</v>
      </c>
      <c r="M4655" s="10" t="s">
        <v>11277</v>
      </c>
      <c r="N4655">
        <v>4654</v>
      </c>
      <c r="O4655">
        <v>45149</v>
      </c>
      <c r="P4655" t="s">
        <v>11402</v>
      </c>
      <c r="Q4655" s="16">
        <v>1975.58</v>
      </c>
      <c r="R4655">
        <v>2989.54</v>
      </c>
      <c r="S4655">
        <v>15</v>
      </c>
      <c r="T4655">
        <v>4654</v>
      </c>
      <c r="U4655">
        <v>8822.3700000000008</v>
      </c>
      <c r="V4655" t="s">
        <v>11412</v>
      </c>
      <c r="W4655">
        <v>6.97</v>
      </c>
      <c r="X4655">
        <v>36</v>
      </c>
      <c r="Y4655" t="s">
        <v>11479</v>
      </c>
      <c r="Z4655" t="s">
        <v>12012</v>
      </c>
      <c r="AA4655">
        <v>4654</v>
      </c>
      <c r="AB4655" t="s">
        <v>12015</v>
      </c>
      <c r="AC4655">
        <v>3300.74</v>
      </c>
      <c r="AD4655">
        <v>1331.79</v>
      </c>
      <c r="AE4655">
        <v>66.59</v>
      </c>
      <c r="AF4655" t="s">
        <v>11349</v>
      </c>
      <c r="AG4655" t="s">
        <v>11041</v>
      </c>
      <c r="AH4655">
        <v>6162</v>
      </c>
      <c r="AI4655">
        <v>4654</v>
      </c>
      <c r="AJ4655" t="s">
        <v>11044</v>
      </c>
      <c r="AK4655" t="s">
        <v>12029</v>
      </c>
      <c r="AL4655" t="s">
        <v>12031</v>
      </c>
      <c r="AM4655" t="s">
        <v>11172</v>
      </c>
      <c r="AN4655">
        <v>1</v>
      </c>
      <c r="AO4655" s="10" t="s">
        <v>12041</v>
      </c>
      <c r="AP4655" t="str" cm="1">
        <f t="array" ref="AP4655">_xlfn.IFS(
  Table1[[#This Row],[Age]]&lt;=25, "18-25",
  Table1[[#This Row],[Age]]&lt;=35, "26-35",
  Table1[[#This Row],[Age]]&lt;=45, "36-45",
  Table1[[#This Row],[Age]]&lt;=60, "46-60",
  TRUE, "60+")</f>
        <v>18-25</v>
      </c>
    </row>
    <row r="4656" spans="1:42" x14ac:dyDescent="0.3">
      <c r="A4656">
        <v>4655</v>
      </c>
      <c r="B4656" t="s">
        <v>27</v>
      </c>
      <c r="C4656" t="s">
        <v>98</v>
      </c>
      <c r="D4656">
        <v>57</v>
      </c>
      <c r="E4656" t="s">
        <v>106</v>
      </c>
      <c r="F4656" t="s">
        <v>4762</v>
      </c>
      <c r="G4656" t="s">
        <v>5137</v>
      </c>
      <c r="H4656">
        <v>19458799508</v>
      </c>
      <c r="I4656" t="s">
        <v>7234</v>
      </c>
      <c r="J4656" t="s">
        <v>7291</v>
      </c>
      <c r="K4656">
        <v>7635.53</v>
      </c>
      <c r="L4656" s="12" t="s">
        <v>7506</v>
      </c>
      <c r="M4656" s="10" t="s">
        <v>11310</v>
      </c>
      <c r="N4656">
        <v>4655</v>
      </c>
      <c r="O4656">
        <v>45041</v>
      </c>
      <c r="P4656" t="s">
        <v>11404</v>
      </c>
      <c r="Q4656" s="16">
        <v>3207.6</v>
      </c>
      <c r="R4656">
        <v>4427.93</v>
      </c>
      <c r="S4656">
        <v>5</v>
      </c>
      <c r="T4656">
        <v>4655</v>
      </c>
      <c r="U4656">
        <v>43189.11</v>
      </c>
      <c r="V4656" t="s">
        <v>11412</v>
      </c>
      <c r="W4656">
        <v>5.42</v>
      </c>
      <c r="X4656">
        <v>12</v>
      </c>
      <c r="Y4656" t="s">
        <v>11910</v>
      </c>
      <c r="Z4656" t="s">
        <v>12012</v>
      </c>
      <c r="AA4656">
        <v>4655</v>
      </c>
      <c r="AB4656" t="s">
        <v>12015</v>
      </c>
      <c r="AC4656">
        <v>9996.0499999999993</v>
      </c>
      <c r="AD4656">
        <v>1776.07</v>
      </c>
      <c r="AE4656">
        <v>88.8</v>
      </c>
      <c r="AF4656" t="s">
        <v>11215</v>
      </c>
      <c r="AG4656" t="s">
        <v>11090</v>
      </c>
      <c r="AH4656">
        <v>8969</v>
      </c>
      <c r="AI4656">
        <v>4655</v>
      </c>
      <c r="AJ4656" t="s">
        <v>11241</v>
      </c>
      <c r="AK4656" t="s">
        <v>12027</v>
      </c>
      <c r="AL4656" t="s">
        <v>12031</v>
      </c>
      <c r="AM4656" t="s">
        <v>11393</v>
      </c>
      <c r="AN4656">
        <v>1</v>
      </c>
      <c r="AO4656" s="10" t="s">
        <v>12037</v>
      </c>
      <c r="AP4656" t="str" cm="1">
        <f t="array" ref="AP4656">_xlfn.IFS(
  Table1[[#This Row],[Age]]&lt;=25, "18-25",
  Table1[[#This Row],[Age]]&lt;=35, "26-35",
  Table1[[#This Row],[Age]]&lt;=45, "36-45",
  Table1[[#This Row],[Age]]&lt;=60, "46-60",
  TRUE, "60+")</f>
        <v>46-60</v>
      </c>
    </row>
    <row r="4657" spans="1:42" x14ac:dyDescent="0.3">
      <c r="A4657">
        <v>4656</v>
      </c>
      <c r="B4657" t="s">
        <v>5</v>
      </c>
      <c r="C4657" t="s">
        <v>71</v>
      </c>
      <c r="D4657">
        <v>23</v>
      </c>
      <c r="E4657" t="s">
        <v>104</v>
      </c>
      <c r="F4657" t="s">
        <v>4763</v>
      </c>
      <c r="G4657" t="s">
        <v>5129</v>
      </c>
      <c r="H4657">
        <v>19458799509</v>
      </c>
      <c r="I4657" t="s">
        <v>6108</v>
      </c>
      <c r="J4657" t="s">
        <v>7291</v>
      </c>
      <c r="K4657">
        <v>9298.94</v>
      </c>
      <c r="L4657" s="12" t="s">
        <v>10833</v>
      </c>
      <c r="M4657" s="10" t="s">
        <v>11274</v>
      </c>
      <c r="N4657">
        <v>4656</v>
      </c>
      <c r="O4657">
        <v>45180</v>
      </c>
      <c r="P4657" t="s">
        <v>11404</v>
      </c>
      <c r="Q4657" s="16">
        <v>2210.34</v>
      </c>
      <c r="R4657">
        <v>11509.28</v>
      </c>
      <c r="S4657">
        <v>32</v>
      </c>
      <c r="T4657">
        <v>4656</v>
      </c>
      <c r="U4657">
        <v>20957.46</v>
      </c>
      <c r="V4657" t="s">
        <v>11412</v>
      </c>
      <c r="W4657">
        <v>6.62</v>
      </c>
      <c r="X4657">
        <v>36</v>
      </c>
      <c r="Y4657" t="s">
        <v>11916</v>
      </c>
      <c r="Z4657" t="s">
        <v>12011</v>
      </c>
      <c r="AA4657">
        <v>4656</v>
      </c>
      <c r="AB4657" t="s">
        <v>12017</v>
      </c>
      <c r="AC4657">
        <v>8956.6200000000008</v>
      </c>
      <c r="AD4657">
        <v>200.29</v>
      </c>
      <c r="AE4657">
        <v>10.01</v>
      </c>
      <c r="AF4657" t="s">
        <v>11316</v>
      </c>
      <c r="AG4657" t="s">
        <v>11214</v>
      </c>
      <c r="AH4657">
        <v>6016</v>
      </c>
      <c r="AI4657">
        <v>4656</v>
      </c>
      <c r="AJ4657" t="s">
        <v>11109</v>
      </c>
      <c r="AK4657" t="s">
        <v>12027</v>
      </c>
      <c r="AL4657" t="s">
        <v>12031</v>
      </c>
      <c r="AM4657" t="s">
        <v>11105</v>
      </c>
      <c r="AN4657">
        <v>1</v>
      </c>
      <c r="AO4657" s="10" t="s">
        <v>12042</v>
      </c>
      <c r="AP4657" t="str" cm="1">
        <f t="array" ref="AP4657">_xlfn.IFS(
  Table1[[#This Row],[Age]]&lt;=25, "18-25",
  Table1[[#This Row],[Age]]&lt;=35, "26-35",
  Table1[[#This Row],[Age]]&lt;=45, "36-45",
  Table1[[#This Row],[Age]]&lt;=60, "46-60",
  TRUE, "60+")</f>
        <v>18-25</v>
      </c>
    </row>
    <row r="4658" spans="1:42" x14ac:dyDescent="0.3">
      <c r="A4658">
        <v>4657</v>
      </c>
      <c r="B4658" t="s">
        <v>42</v>
      </c>
      <c r="C4658" t="s">
        <v>90</v>
      </c>
      <c r="D4658">
        <v>31</v>
      </c>
      <c r="E4658" t="s">
        <v>104</v>
      </c>
      <c r="F4658" t="s">
        <v>4764</v>
      </c>
      <c r="G4658" t="s">
        <v>5144</v>
      </c>
      <c r="H4658">
        <v>19458799510</v>
      </c>
      <c r="I4658" t="s">
        <v>6017</v>
      </c>
      <c r="J4658" t="s">
        <v>7292</v>
      </c>
      <c r="K4658">
        <v>6090.39</v>
      </c>
      <c r="L4658" s="12" t="s">
        <v>7311</v>
      </c>
      <c r="M4658" s="10" t="s">
        <v>11319</v>
      </c>
      <c r="N4658">
        <v>4657</v>
      </c>
      <c r="O4658">
        <v>45234</v>
      </c>
      <c r="P4658" t="s">
        <v>11403</v>
      </c>
      <c r="Q4658" s="16">
        <v>2997.74</v>
      </c>
      <c r="R4658">
        <v>3092.65</v>
      </c>
      <c r="S4658">
        <v>96</v>
      </c>
      <c r="T4658">
        <v>4657</v>
      </c>
      <c r="U4658">
        <v>31402.81</v>
      </c>
      <c r="V4658" t="s">
        <v>11413</v>
      </c>
      <c r="W4658">
        <v>4.28</v>
      </c>
      <c r="X4658">
        <v>12</v>
      </c>
      <c r="Y4658" t="s">
        <v>9001</v>
      </c>
      <c r="Z4658" t="s">
        <v>12012</v>
      </c>
      <c r="AA4658">
        <v>4657</v>
      </c>
      <c r="AB4658" t="s">
        <v>12015</v>
      </c>
      <c r="AC4658">
        <v>4790.75</v>
      </c>
      <c r="AD4658">
        <v>3896.16</v>
      </c>
      <c r="AE4658">
        <v>194.81</v>
      </c>
      <c r="AF4658" t="s">
        <v>11050</v>
      </c>
      <c r="AG4658" t="s">
        <v>11287</v>
      </c>
      <c r="AH4658">
        <v>4207</v>
      </c>
      <c r="AI4658">
        <v>4657</v>
      </c>
      <c r="AJ4658" t="s">
        <v>11083</v>
      </c>
      <c r="AK4658" t="s">
        <v>12027</v>
      </c>
      <c r="AL4658" t="s">
        <v>12031</v>
      </c>
      <c r="AM4658" t="s">
        <v>11202</v>
      </c>
      <c r="AN4658">
        <v>1</v>
      </c>
      <c r="AO4658" s="10" t="s">
        <v>12040</v>
      </c>
      <c r="AP4658" t="str" cm="1">
        <f t="array" ref="AP4658">_xlfn.IFS(
  Table1[[#This Row],[Age]]&lt;=25, "18-25",
  Table1[[#This Row],[Age]]&lt;=35, "26-35",
  Table1[[#This Row],[Age]]&lt;=45, "36-45",
  Table1[[#This Row],[Age]]&lt;=60, "46-60",
  TRUE, "60+")</f>
        <v>26-35</v>
      </c>
    </row>
    <row r="4659" spans="1:42" x14ac:dyDescent="0.3">
      <c r="A4659">
        <v>4658</v>
      </c>
      <c r="B4659" t="s">
        <v>22</v>
      </c>
      <c r="C4659" t="s">
        <v>64</v>
      </c>
      <c r="D4659">
        <v>31</v>
      </c>
      <c r="E4659" t="s">
        <v>105</v>
      </c>
      <c r="F4659" t="s">
        <v>4765</v>
      </c>
      <c r="G4659" t="s">
        <v>5140</v>
      </c>
      <c r="H4659">
        <v>19458799511</v>
      </c>
      <c r="I4659" t="s">
        <v>7235</v>
      </c>
      <c r="J4659" t="s">
        <v>7291</v>
      </c>
      <c r="K4659">
        <v>3904.35</v>
      </c>
      <c r="L4659" s="12" t="s">
        <v>9455</v>
      </c>
      <c r="M4659" s="10" t="s">
        <v>11317</v>
      </c>
      <c r="N4659">
        <v>4658</v>
      </c>
      <c r="O4659">
        <v>44989</v>
      </c>
      <c r="P4659" t="s">
        <v>11402</v>
      </c>
      <c r="Q4659" s="16">
        <v>2762.76</v>
      </c>
      <c r="R4659">
        <v>6667.11</v>
      </c>
      <c r="S4659">
        <v>22</v>
      </c>
      <c r="T4659">
        <v>4658</v>
      </c>
      <c r="U4659">
        <v>37860.36</v>
      </c>
      <c r="V4659" t="s">
        <v>11411</v>
      </c>
      <c r="W4659">
        <v>8.9</v>
      </c>
      <c r="X4659">
        <v>60</v>
      </c>
      <c r="Y4659" t="s">
        <v>8754</v>
      </c>
      <c r="Z4659" t="s">
        <v>12011</v>
      </c>
      <c r="AA4659">
        <v>4658</v>
      </c>
      <c r="AB4659" t="s">
        <v>12016</v>
      </c>
      <c r="AC4659">
        <v>7311.01</v>
      </c>
      <c r="AD4659">
        <v>353.98</v>
      </c>
      <c r="AE4659">
        <v>17.7</v>
      </c>
      <c r="AF4659" t="s">
        <v>11302</v>
      </c>
      <c r="AG4659" t="s">
        <v>11183</v>
      </c>
      <c r="AH4659">
        <v>9931</v>
      </c>
      <c r="AI4659">
        <v>4658</v>
      </c>
      <c r="AJ4659" t="s">
        <v>11381</v>
      </c>
      <c r="AK4659" t="s">
        <v>12028</v>
      </c>
      <c r="AL4659" t="s">
        <v>12032</v>
      </c>
      <c r="AM4659" t="s">
        <v>11091</v>
      </c>
      <c r="AN4659">
        <v>1</v>
      </c>
      <c r="AO4659" s="10" t="s">
        <v>12047</v>
      </c>
      <c r="AP4659" t="str" cm="1">
        <f t="array" ref="AP4659">_xlfn.IFS(
  Table1[[#This Row],[Age]]&lt;=25, "18-25",
  Table1[[#This Row],[Age]]&lt;=35, "26-35",
  Table1[[#This Row],[Age]]&lt;=45, "36-45",
  Table1[[#This Row],[Age]]&lt;=60, "46-60",
  TRUE, "60+")</f>
        <v>26-35</v>
      </c>
    </row>
    <row r="4660" spans="1:42" x14ac:dyDescent="0.3">
      <c r="A4660">
        <v>4659</v>
      </c>
      <c r="B4660" t="s">
        <v>37</v>
      </c>
      <c r="C4660" t="s">
        <v>87</v>
      </c>
      <c r="D4660">
        <v>67</v>
      </c>
      <c r="E4660" t="s">
        <v>105</v>
      </c>
      <c r="F4660" t="s">
        <v>4766</v>
      </c>
      <c r="G4660" t="s">
        <v>5136</v>
      </c>
      <c r="H4660">
        <v>19458799512</v>
      </c>
      <c r="I4660" t="s">
        <v>6931</v>
      </c>
      <c r="J4660" t="s">
        <v>7292</v>
      </c>
      <c r="K4660">
        <v>9856.5400000000009</v>
      </c>
      <c r="L4660" s="12" t="s">
        <v>7610</v>
      </c>
      <c r="M4660" s="10" t="s">
        <v>11353</v>
      </c>
      <c r="N4660">
        <v>4659</v>
      </c>
      <c r="O4660">
        <v>44987</v>
      </c>
      <c r="P4660" t="s">
        <v>11402</v>
      </c>
      <c r="Q4660" s="16">
        <v>2170.42</v>
      </c>
      <c r="R4660">
        <v>12026.96</v>
      </c>
      <c r="S4660">
        <v>22</v>
      </c>
      <c r="T4660">
        <v>4659</v>
      </c>
      <c r="U4660">
        <v>22473.919999999998</v>
      </c>
      <c r="V4660" t="s">
        <v>11413</v>
      </c>
      <c r="W4660">
        <v>3.16</v>
      </c>
      <c r="X4660">
        <v>60</v>
      </c>
      <c r="Y4660" t="s">
        <v>11613</v>
      </c>
      <c r="Z4660" t="s">
        <v>12012</v>
      </c>
      <c r="AA4660">
        <v>4659</v>
      </c>
      <c r="AB4660" t="s">
        <v>12017</v>
      </c>
      <c r="AC4660">
        <v>3121.54</v>
      </c>
      <c r="AD4660">
        <v>2101.5700000000002</v>
      </c>
      <c r="AE4660">
        <v>105.08</v>
      </c>
      <c r="AF4660" t="s">
        <v>11397</v>
      </c>
      <c r="AG4660" t="s">
        <v>11275</v>
      </c>
      <c r="AH4660">
        <v>1722</v>
      </c>
      <c r="AI4660">
        <v>4659</v>
      </c>
      <c r="AJ4660" t="s">
        <v>11258</v>
      </c>
      <c r="AK4660" t="s">
        <v>12027</v>
      </c>
      <c r="AL4660" t="s">
        <v>12032</v>
      </c>
      <c r="AM4660" t="s">
        <v>11156</v>
      </c>
      <c r="AN4660">
        <v>1</v>
      </c>
      <c r="AO4660" s="10" t="s">
        <v>12047</v>
      </c>
      <c r="AP4660" t="str" cm="1">
        <f t="array" ref="AP4660">_xlfn.IFS(
  Table1[[#This Row],[Age]]&lt;=25, "18-25",
  Table1[[#This Row],[Age]]&lt;=35, "26-35",
  Table1[[#This Row],[Age]]&lt;=45, "36-45",
  Table1[[#This Row],[Age]]&lt;=60, "46-60",
  TRUE, "60+")</f>
        <v>60+</v>
      </c>
    </row>
    <row r="4661" spans="1:42" x14ac:dyDescent="0.3">
      <c r="A4661">
        <v>4660</v>
      </c>
      <c r="B4661" t="s">
        <v>43</v>
      </c>
      <c r="C4661" t="s">
        <v>72</v>
      </c>
      <c r="D4661">
        <v>62</v>
      </c>
      <c r="E4661" t="s">
        <v>104</v>
      </c>
      <c r="F4661" t="s">
        <v>4767</v>
      </c>
      <c r="G4661" t="s">
        <v>5121</v>
      </c>
      <c r="H4661">
        <v>19458799513</v>
      </c>
      <c r="I4661" t="s">
        <v>6632</v>
      </c>
      <c r="J4661" t="s">
        <v>7291</v>
      </c>
      <c r="K4661">
        <v>359.01</v>
      </c>
      <c r="L4661" s="12" t="s">
        <v>10834</v>
      </c>
      <c r="M4661" s="10" t="s">
        <v>11342</v>
      </c>
      <c r="N4661">
        <v>4660</v>
      </c>
      <c r="O4661">
        <v>45182</v>
      </c>
      <c r="P4661" t="s">
        <v>11402</v>
      </c>
      <c r="Q4661" s="16">
        <v>1382.37</v>
      </c>
      <c r="R4661">
        <v>1741.38</v>
      </c>
      <c r="S4661">
        <v>12</v>
      </c>
      <c r="T4661">
        <v>4660</v>
      </c>
      <c r="U4661">
        <v>47735.42</v>
      </c>
      <c r="V4661" t="s">
        <v>11412</v>
      </c>
      <c r="W4661">
        <v>3.53</v>
      </c>
      <c r="X4661">
        <v>60</v>
      </c>
      <c r="Y4661" t="s">
        <v>8976</v>
      </c>
      <c r="Z4661" t="s">
        <v>12010</v>
      </c>
      <c r="AA4661">
        <v>4660</v>
      </c>
      <c r="AB4661" t="s">
        <v>12017</v>
      </c>
      <c r="AC4661">
        <v>9451.77</v>
      </c>
      <c r="AD4661">
        <v>4093.54</v>
      </c>
      <c r="AE4661">
        <v>204.68</v>
      </c>
      <c r="AF4661" t="s">
        <v>11247</v>
      </c>
      <c r="AG4661" t="s">
        <v>11340</v>
      </c>
      <c r="AH4661">
        <v>1983</v>
      </c>
      <c r="AI4661">
        <v>4660</v>
      </c>
      <c r="AJ4661" t="s">
        <v>11284</v>
      </c>
      <c r="AK4661" t="s">
        <v>12029</v>
      </c>
      <c r="AL4661" t="s">
        <v>12032</v>
      </c>
      <c r="AM4661" t="s">
        <v>11327</v>
      </c>
      <c r="AN4661">
        <v>1</v>
      </c>
      <c r="AO4661" s="10" t="s">
        <v>12042</v>
      </c>
      <c r="AP4661" t="str" cm="1">
        <f t="array" ref="AP4661">_xlfn.IFS(
  Table1[[#This Row],[Age]]&lt;=25, "18-25",
  Table1[[#This Row],[Age]]&lt;=35, "26-35",
  Table1[[#This Row],[Age]]&lt;=45, "36-45",
  Table1[[#This Row],[Age]]&lt;=60, "46-60",
  TRUE, "60+")</f>
        <v>60+</v>
      </c>
    </row>
    <row r="4662" spans="1:42" x14ac:dyDescent="0.3">
      <c r="A4662">
        <v>4661</v>
      </c>
      <c r="B4662" t="s">
        <v>33</v>
      </c>
      <c r="C4662" t="s">
        <v>62</v>
      </c>
      <c r="D4662">
        <v>64</v>
      </c>
      <c r="E4662" t="s">
        <v>106</v>
      </c>
      <c r="F4662" t="s">
        <v>4768</v>
      </c>
      <c r="G4662" t="s">
        <v>5147</v>
      </c>
      <c r="H4662">
        <v>19458799514</v>
      </c>
      <c r="I4662" t="s">
        <v>5553</v>
      </c>
      <c r="J4662" t="s">
        <v>7292</v>
      </c>
      <c r="K4662">
        <v>8338.51</v>
      </c>
      <c r="L4662" s="12" t="s">
        <v>8047</v>
      </c>
      <c r="M4662" s="10" t="s">
        <v>11219</v>
      </c>
      <c r="N4662">
        <v>4661</v>
      </c>
      <c r="O4662">
        <v>45003</v>
      </c>
      <c r="P4662" t="s">
        <v>11404</v>
      </c>
      <c r="Q4662" s="16">
        <v>4655.05</v>
      </c>
      <c r="R4662">
        <v>3683.46</v>
      </c>
      <c r="S4662">
        <v>64</v>
      </c>
      <c r="T4662">
        <v>4661</v>
      </c>
      <c r="U4662">
        <v>46970.51</v>
      </c>
      <c r="V4662" t="s">
        <v>11411</v>
      </c>
      <c r="W4662">
        <v>7.96</v>
      </c>
      <c r="X4662">
        <v>36</v>
      </c>
      <c r="Y4662" t="s">
        <v>11619</v>
      </c>
      <c r="Z4662" t="s">
        <v>12012</v>
      </c>
      <c r="AA4662">
        <v>4661</v>
      </c>
      <c r="AB4662" t="s">
        <v>12016</v>
      </c>
      <c r="AC4662">
        <v>9352.34</v>
      </c>
      <c r="AD4662">
        <v>515.72</v>
      </c>
      <c r="AE4662">
        <v>25.79</v>
      </c>
      <c r="AF4662" t="s">
        <v>11314</v>
      </c>
      <c r="AG4662" t="s">
        <v>11201</v>
      </c>
      <c r="AH4662">
        <v>6668</v>
      </c>
      <c r="AI4662">
        <v>4661</v>
      </c>
      <c r="AJ4662" t="s">
        <v>11159</v>
      </c>
      <c r="AK4662" t="s">
        <v>12028</v>
      </c>
      <c r="AL4662" t="s">
        <v>12032</v>
      </c>
      <c r="AM4662" t="s">
        <v>11274</v>
      </c>
      <c r="AN4662">
        <v>1</v>
      </c>
      <c r="AO4662" s="10" t="s">
        <v>12047</v>
      </c>
      <c r="AP4662" t="str" cm="1">
        <f t="array" ref="AP4662">_xlfn.IFS(
  Table1[[#This Row],[Age]]&lt;=25, "18-25",
  Table1[[#This Row],[Age]]&lt;=35, "26-35",
  Table1[[#This Row],[Age]]&lt;=45, "36-45",
  Table1[[#This Row],[Age]]&lt;=60, "46-60",
  TRUE, "60+")</f>
        <v>60+</v>
      </c>
    </row>
    <row r="4663" spans="1:42" x14ac:dyDescent="0.3">
      <c r="A4663">
        <v>4662</v>
      </c>
      <c r="B4663" t="s">
        <v>17</v>
      </c>
      <c r="C4663" t="s">
        <v>80</v>
      </c>
      <c r="D4663">
        <v>52</v>
      </c>
      <c r="E4663" t="s">
        <v>106</v>
      </c>
      <c r="F4663" t="s">
        <v>4769</v>
      </c>
      <c r="G4663" t="s">
        <v>5131</v>
      </c>
      <c r="H4663">
        <v>19458799515</v>
      </c>
      <c r="I4663" t="s">
        <v>5550</v>
      </c>
      <c r="J4663" t="s">
        <v>7291</v>
      </c>
      <c r="K4663">
        <v>2846.56</v>
      </c>
      <c r="L4663" s="12" t="s">
        <v>10835</v>
      </c>
      <c r="M4663" s="10" t="s">
        <v>11245</v>
      </c>
      <c r="N4663">
        <v>4662</v>
      </c>
      <c r="O4663">
        <v>45016</v>
      </c>
      <c r="P4663" t="s">
        <v>11402</v>
      </c>
      <c r="Q4663" s="16">
        <v>4580.68</v>
      </c>
      <c r="R4663">
        <v>-1734.12</v>
      </c>
      <c r="S4663">
        <v>75</v>
      </c>
      <c r="T4663">
        <v>4662</v>
      </c>
      <c r="U4663">
        <v>34325.800000000003</v>
      </c>
      <c r="V4663" t="s">
        <v>11412</v>
      </c>
      <c r="W4663">
        <v>1.52</v>
      </c>
      <c r="X4663">
        <v>12</v>
      </c>
      <c r="Y4663" t="s">
        <v>11949</v>
      </c>
      <c r="Z4663" t="s">
        <v>12012</v>
      </c>
      <c r="AA4663">
        <v>4662</v>
      </c>
      <c r="AB4663" t="s">
        <v>12015</v>
      </c>
      <c r="AC4663">
        <v>2457.6</v>
      </c>
      <c r="AD4663">
        <v>4967.09</v>
      </c>
      <c r="AE4663">
        <v>248.35</v>
      </c>
      <c r="AF4663" t="s">
        <v>11327</v>
      </c>
      <c r="AG4663" t="s">
        <v>11050</v>
      </c>
      <c r="AH4663">
        <v>2077</v>
      </c>
      <c r="AI4663">
        <v>4662</v>
      </c>
      <c r="AJ4663" t="s">
        <v>11351</v>
      </c>
      <c r="AK4663" t="s">
        <v>12028</v>
      </c>
      <c r="AL4663" t="s">
        <v>12031</v>
      </c>
      <c r="AM4663" t="s">
        <v>11346</v>
      </c>
      <c r="AN4663">
        <v>-1</v>
      </c>
      <c r="AO4663" s="10" t="s">
        <v>12047</v>
      </c>
      <c r="AP4663" t="str" cm="1">
        <f t="array" ref="AP4663">_xlfn.IFS(
  Table1[[#This Row],[Age]]&lt;=25, "18-25",
  Table1[[#This Row],[Age]]&lt;=35, "26-35",
  Table1[[#This Row],[Age]]&lt;=45, "36-45",
  Table1[[#This Row],[Age]]&lt;=60, "46-60",
  TRUE, "60+")</f>
        <v>46-60</v>
      </c>
    </row>
    <row r="4664" spans="1:42" x14ac:dyDescent="0.3">
      <c r="A4664">
        <v>4663</v>
      </c>
      <c r="B4664" t="s">
        <v>9</v>
      </c>
      <c r="C4664" t="s">
        <v>76</v>
      </c>
      <c r="D4664">
        <v>23</v>
      </c>
      <c r="E4664" t="s">
        <v>104</v>
      </c>
      <c r="F4664" t="s">
        <v>4770</v>
      </c>
      <c r="G4664" t="s">
        <v>5143</v>
      </c>
      <c r="H4664">
        <v>19458799516</v>
      </c>
      <c r="I4664" t="s">
        <v>7048</v>
      </c>
      <c r="J4664" t="s">
        <v>7292</v>
      </c>
      <c r="K4664">
        <v>8192.77</v>
      </c>
      <c r="L4664" s="12" t="s">
        <v>10836</v>
      </c>
      <c r="M4664" s="10" t="s">
        <v>11054</v>
      </c>
      <c r="N4664">
        <v>4663</v>
      </c>
      <c r="O4664">
        <v>45214</v>
      </c>
      <c r="P4664" t="s">
        <v>11403</v>
      </c>
      <c r="Q4664" s="16">
        <v>364.87</v>
      </c>
      <c r="R4664">
        <v>8557.64</v>
      </c>
      <c r="S4664">
        <v>88</v>
      </c>
      <c r="T4664">
        <v>4663</v>
      </c>
      <c r="U4664">
        <v>49765.18</v>
      </c>
      <c r="V4664" t="s">
        <v>11411</v>
      </c>
      <c r="W4664">
        <v>9.89</v>
      </c>
      <c r="X4664">
        <v>48</v>
      </c>
      <c r="Y4664" t="s">
        <v>11763</v>
      </c>
      <c r="Z4664" t="s">
        <v>12011</v>
      </c>
      <c r="AA4664">
        <v>4663</v>
      </c>
      <c r="AB4664" t="s">
        <v>12015</v>
      </c>
      <c r="AC4664">
        <v>9355.5499999999993</v>
      </c>
      <c r="AD4664">
        <v>2822.39</v>
      </c>
      <c r="AE4664">
        <v>141.12</v>
      </c>
      <c r="AF4664" t="s">
        <v>11174</v>
      </c>
      <c r="AG4664" t="s">
        <v>11372</v>
      </c>
      <c r="AH4664">
        <v>2476</v>
      </c>
      <c r="AI4664">
        <v>4663</v>
      </c>
      <c r="AJ4664" t="s">
        <v>11114</v>
      </c>
      <c r="AK4664" t="s">
        <v>12028</v>
      </c>
      <c r="AL4664" t="s">
        <v>12032</v>
      </c>
      <c r="AM4664" t="s">
        <v>11140</v>
      </c>
      <c r="AN4664">
        <v>1</v>
      </c>
      <c r="AO4664" s="10" t="s">
        <v>12044</v>
      </c>
      <c r="AP4664" t="str" cm="1">
        <f t="array" ref="AP4664">_xlfn.IFS(
  Table1[[#This Row],[Age]]&lt;=25, "18-25",
  Table1[[#This Row],[Age]]&lt;=35, "26-35",
  Table1[[#This Row],[Age]]&lt;=45, "36-45",
  Table1[[#This Row],[Age]]&lt;=60, "46-60",
  TRUE, "60+")</f>
        <v>18-25</v>
      </c>
    </row>
    <row r="4665" spans="1:42" x14ac:dyDescent="0.3">
      <c r="A4665">
        <v>4664</v>
      </c>
      <c r="B4665" t="s">
        <v>16</v>
      </c>
      <c r="C4665" t="s">
        <v>70</v>
      </c>
      <c r="D4665">
        <v>40</v>
      </c>
      <c r="E4665" t="s">
        <v>106</v>
      </c>
      <c r="F4665" t="s">
        <v>4771</v>
      </c>
      <c r="G4665" t="s">
        <v>5119</v>
      </c>
      <c r="H4665">
        <v>19458799517</v>
      </c>
      <c r="I4665" t="s">
        <v>7236</v>
      </c>
      <c r="J4665" t="s">
        <v>7291</v>
      </c>
      <c r="K4665">
        <v>1705.45</v>
      </c>
      <c r="L4665" s="12" t="s">
        <v>7865</v>
      </c>
      <c r="M4665" s="10" t="s">
        <v>11222</v>
      </c>
      <c r="N4665">
        <v>4664</v>
      </c>
      <c r="O4665">
        <v>45291</v>
      </c>
      <c r="P4665" t="s">
        <v>11404</v>
      </c>
      <c r="Q4665" s="16">
        <v>1125.3699999999999</v>
      </c>
      <c r="R4665">
        <v>2830.82</v>
      </c>
      <c r="S4665">
        <v>80</v>
      </c>
      <c r="T4665">
        <v>4664</v>
      </c>
      <c r="U4665">
        <v>1129.78</v>
      </c>
      <c r="V4665" t="s">
        <v>11413</v>
      </c>
      <c r="W4665">
        <v>6.66</v>
      </c>
      <c r="X4665">
        <v>12</v>
      </c>
      <c r="Y4665" t="s">
        <v>9599</v>
      </c>
      <c r="Z4665" t="s">
        <v>12011</v>
      </c>
      <c r="AA4665">
        <v>4664</v>
      </c>
      <c r="AB4665" t="s">
        <v>12016</v>
      </c>
      <c r="AC4665">
        <v>4693.97</v>
      </c>
      <c r="AD4665">
        <v>624.97</v>
      </c>
      <c r="AE4665">
        <v>31.25</v>
      </c>
      <c r="AF4665" t="s">
        <v>11137</v>
      </c>
      <c r="AG4665" t="s">
        <v>11389</v>
      </c>
      <c r="AH4665">
        <v>553</v>
      </c>
      <c r="AI4665">
        <v>4664</v>
      </c>
      <c r="AJ4665" t="s">
        <v>11269</v>
      </c>
      <c r="AK4665" t="s">
        <v>12027</v>
      </c>
      <c r="AL4665" t="s">
        <v>12031</v>
      </c>
      <c r="AM4665" t="s">
        <v>11069</v>
      </c>
      <c r="AN4665">
        <v>1</v>
      </c>
      <c r="AO4665" s="10" t="s">
        <v>12036</v>
      </c>
      <c r="AP4665" t="str" cm="1">
        <f t="array" ref="AP4665">_xlfn.IFS(
  Table1[[#This Row],[Age]]&lt;=25, "18-25",
  Table1[[#This Row],[Age]]&lt;=35, "26-35",
  Table1[[#This Row],[Age]]&lt;=45, "36-45",
  Table1[[#This Row],[Age]]&lt;=60, "46-60",
  TRUE, "60+")</f>
        <v>36-45</v>
      </c>
    </row>
    <row r="4666" spans="1:42" x14ac:dyDescent="0.3">
      <c r="A4666">
        <v>4665</v>
      </c>
      <c r="B4666" t="s">
        <v>15</v>
      </c>
      <c r="C4666" t="s">
        <v>88</v>
      </c>
      <c r="D4666">
        <v>37</v>
      </c>
      <c r="E4666" t="s">
        <v>104</v>
      </c>
      <c r="F4666" t="s">
        <v>4772</v>
      </c>
      <c r="G4666" t="s">
        <v>5110</v>
      </c>
      <c r="H4666">
        <v>19458799518</v>
      </c>
      <c r="I4666" t="s">
        <v>6155</v>
      </c>
      <c r="J4666" t="s">
        <v>7292</v>
      </c>
      <c r="K4666">
        <v>3533.5</v>
      </c>
      <c r="L4666" s="12" t="s">
        <v>10837</v>
      </c>
      <c r="M4666" s="10" t="s">
        <v>11394</v>
      </c>
      <c r="N4666">
        <v>4665</v>
      </c>
      <c r="O4666">
        <v>45217</v>
      </c>
      <c r="P4666" t="s">
        <v>11403</v>
      </c>
      <c r="Q4666" s="16">
        <v>2874.59</v>
      </c>
      <c r="R4666">
        <v>658.91</v>
      </c>
      <c r="S4666">
        <v>16</v>
      </c>
      <c r="T4666">
        <v>4665</v>
      </c>
      <c r="U4666">
        <v>1453.38</v>
      </c>
      <c r="V4666" t="s">
        <v>11413</v>
      </c>
      <c r="W4666">
        <v>8.27</v>
      </c>
      <c r="X4666">
        <v>12</v>
      </c>
      <c r="Y4666" t="s">
        <v>8338</v>
      </c>
      <c r="Z4666" t="s">
        <v>12010</v>
      </c>
      <c r="AA4666">
        <v>4665</v>
      </c>
      <c r="AB4666" t="s">
        <v>12016</v>
      </c>
      <c r="AC4666">
        <v>5430.69</v>
      </c>
      <c r="AD4666">
        <v>71.19</v>
      </c>
      <c r="AE4666">
        <v>3.56</v>
      </c>
      <c r="AF4666" t="s">
        <v>11224</v>
      </c>
      <c r="AG4666" t="s">
        <v>11302</v>
      </c>
      <c r="AH4666">
        <v>1584</v>
      </c>
      <c r="AI4666">
        <v>4665</v>
      </c>
      <c r="AJ4666" t="s">
        <v>11223</v>
      </c>
      <c r="AK4666" t="s">
        <v>12028</v>
      </c>
      <c r="AL4666" t="s">
        <v>12031</v>
      </c>
      <c r="AM4666" t="s">
        <v>11328</v>
      </c>
      <c r="AN4666">
        <v>1</v>
      </c>
      <c r="AO4666" s="10" t="s">
        <v>12044</v>
      </c>
      <c r="AP4666" t="str" cm="1">
        <f t="array" ref="AP4666">_xlfn.IFS(
  Table1[[#This Row],[Age]]&lt;=25, "18-25",
  Table1[[#This Row],[Age]]&lt;=35, "26-35",
  Table1[[#This Row],[Age]]&lt;=45, "36-45",
  Table1[[#This Row],[Age]]&lt;=60, "46-60",
  TRUE, "60+")</f>
        <v>36-45</v>
      </c>
    </row>
    <row r="4667" spans="1:42" x14ac:dyDescent="0.3">
      <c r="A4667">
        <v>4666</v>
      </c>
      <c r="B4667" t="s">
        <v>29</v>
      </c>
      <c r="C4667" t="s">
        <v>58</v>
      </c>
      <c r="D4667">
        <v>34</v>
      </c>
      <c r="E4667" t="s">
        <v>106</v>
      </c>
      <c r="F4667" t="s">
        <v>4773</v>
      </c>
      <c r="G4667" t="s">
        <v>5140</v>
      </c>
      <c r="H4667">
        <v>19458799519</v>
      </c>
      <c r="I4667" t="s">
        <v>5300</v>
      </c>
      <c r="J4667" t="s">
        <v>7292</v>
      </c>
      <c r="K4667">
        <v>654.12</v>
      </c>
      <c r="L4667" s="12" t="s">
        <v>10838</v>
      </c>
      <c r="M4667" s="10" t="s">
        <v>11145</v>
      </c>
      <c r="N4667">
        <v>4666</v>
      </c>
      <c r="O4667">
        <v>45198</v>
      </c>
      <c r="P4667" t="s">
        <v>11404</v>
      </c>
      <c r="Q4667" s="16">
        <v>4902.4399999999996</v>
      </c>
      <c r="R4667">
        <v>5556.56</v>
      </c>
      <c r="S4667">
        <v>65</v>
      </c>
      <c r="T4667">
        <v>4666</v>
      </c>
      <c r="U4667">
        <v>4309.21</v>
      </c>
      <c r="V4667" t="s">
        <v>11412</v>
      </c>
      <c r="W4667">
        <v>6.26</v>
      </c>
      <c r="X4667">
        <v>24</v>
      </c>
      <c r="Y4667" t="s">
        <v>8420</v>
      </c>
      <c r="Z4667" t="s">
        <v>12012</v>
      </c>
      <c r="AA4667">
        <v>4666</v>
      </c>
      <c r="AB4667" t="s">
        <v>12015</v>
      </c>
      <c r="AC4667">
        <v>7232.19</v>
      </c>
      <c r="AD4667">
        <v>1681.59</v>
      </c>
      <c r="AE4667">
        <v>84.08</v>
      </c>
      <c r="AF4667" t="s">
        <v>11318</v>
      </c>
      <c r="AG4667" t="s">
        <v>11275</v>
      </c>
      <c r="AH4667">
        <v>5853</v>
      </c>
      <c r="AI4667">
        <v>4666</v>
      </c>
      <c r="AJ4667" t="s">
        <v>11246</v>
      </c>
      <c r="AK4667" t="s">
        <v>12029</v>
      </c>
      <c r="AL4667" t="s">
        <v>12032</v>
      </c>
      <c r="AM4667" t="s">
        <v>11394</v>
      </c>
      <c r="AN4667">
        <v>1</v>
      </c>
      <c r="AO4667" s="10" t="s">
        <v>12042</v>
      </c>
      <c r="AP4667" t="str" cm="1">
        <f t="array" ref="AP4667">_xlfn.IFS(
  Table1[[#This Row],[Age]]&lt;=25, "18-25",
  Table1[[#This Row],[Age]]&lt;=35, "26-35",
  Table1[[#This Row],[Age]]&lt;=45, "36-45",
  Table1[[#This Row],[Age]]&lt;=60, "46-60",
  TRUE, "60+")</f>
        <v>26-35</v>
      </c>
    </row>
    <row r="4668" spans="1:42" x14ac:dyDescent="0.3">
      <c r="A4668">
        <v>4667</v>
      </c>
      <c r="B4668" t="s">
        <v>6</v>
      </c>
      <c r="C4668" t="s">
        <v>72</v>
      </c>
      <c r="D4668">
        <v>37</v>
      </c>
      <c r="E4668" t="s">
        <v>106</v>
      </c>
      <c r="F4668" t="s">
        <v>4774</v>
      </c>
      <c r="G4668" t="s">
        <v>5117</v>
      </c>
      <c r="H4668">
        <v>19458799520</v>
      </c>
      <c r="I4668" t="s">
        <v>6195</v>
      </c>
      <c r="J4668" t="s">
        <v>7291</v>
      </c>
      <c r="K4668">
        <v>2076.2600000000002</v>
      </c>
      <c r="L4668" s="12" t="s">
        <v>10839</v>
      </c>
      <c r="M4668" s="10" t="s">
        <v>11244</v>
      </c>
      <c r="N4668">
        <v>4667</v>
      </c>
      <c r="O4668">
        <v>45063</v>
      </c>
      <c r="P4668" t="s">
        <v>11403</v>
      </c>
      <c r="Q4668" s="16">
        <v>3639.92</v>
      </c>
      <c r="R4668">
        <v>-1563.66</v>
      </c>
      <c r="S4668">
        <v>51</v>
      </c>
      <c r="T4668">
        <v>4667</v>
      </c>
      <c r="U4668">
        <v>47232.47</v>
      </c>
      <c r="V4668" t="s">
        <v>11412</v>
      </c>
      <c r="W4668">
        <v>8.08</v>
      </c>
      <c r="X4668">
        <v>12</v>
      </c>
      <c r="Y4668" t="s">
        <v>11970</v>
      </c>
      <c r="Z4668" t="s">
        <v>12012</v>
      </c>
      <c r="AA4668">
        <v>4667</v>
      </c>
      <c r="AB4668" t="s">
        <v>12016</v>
      </c>
      <c r="AC4668">
        <v>5307.75</v>
      </c>
      <c r="AD4668">
        <v>1102.72</v>
      </c>
      <c r="AE4668">
        <v>55.14</v>
      </c>
      <c r="AF4668" t="s">
        <v>11321</v>
      </c>
      <c r="AG4668" t="s">
        <v>11369</v>
      </c>
      <c r="AH4668">
        <v>4148</v>
      </c>
      <c r="AI4668">
        <v>4667</v>
      </c>
      <c r="AJ4668" t="s">
        <v>11140</v>
      </c>
      <c r="AK4668" t="s">
        <v>12027</v>
      </c>
      <c r="AL4668" t="s">
        <v>12032</v>
      </c>
      <c r="AM4668" t="s">
        <v>11246</v>
      </c>
      <c r="AN4668">
        <v>1</v>
      </c>
      <c r="AO4668" s="10" t="s">
        <v>12046</v>
      </c>
      <c r="AP4668" t="str" cm="1">
        <f t="array" ref="AP4668">_xlfn.IFS(
  Table1[[#This Row],[Age]]&lt;=25, "18-25",
  Table1[[#This Row],[Age]]&lt;=35, "26-35",
  Table1[[#This Row],[Age]]&lt;=45, "36-45",
  Table1[[#This Row],[Age]]&lt;=60, "46-60",
  TRUE, "60+")</f>
        <v>36-45</v>
      </c>
    </row>
    <row r="4669" spans="1:42" x14ac:dyDescent="0.3">
      <c r="A4669">
        <v>4668</v>
      </c>
      <c r="B4669" t="s">
        <v>30</v>
      </c>
      <c r="C4669" t="s">
        <v>89</v>
      </c>
      <c r="D4669">
        <v>65</v>
      </c>
      <c r="E4669" t="s">
        <v>105</v>
      </c>
      <c r="F4669" t="s">
        <v>4775</v>
      </c>
      <c r="G4669" t="s">
        <v>5117</v>
      </c>
      <c r="H4669">
        <v>19458799521</v>
      </c>
      <c r="I4669" t="s">
        <v>7237</v>
      </c>
      <c r="J4669" t="s">
        <v>7292</v>
      </c>
      <c r="K4669">
        <v>6067.64</v>
      </c>
      <c r="L4669" s="12" t="s">
        <v>10668</v>
      </c>
      <c r="M4669" s="10" t="s">
        <v>11368</v>
      </c>
      <c r="N4669">
        <v>4668</v>
      </c>
      <c r="O4669">
        <v>45201</v>
      </c>
      <c r="P4669" t="s">
        <v>11402</v>
      </c>
      <c r="Q4669" s="16">
        <v>4093.5</v>
      </c>
      <c r="R4669">
        <v>10161.14</v>
      </c>
      <c r="S4669">
        <v>87</v>
      </c>
      <c r="T4669">
        <v>4668</v>
      </c>
      <c r="U4669">
        <v>30636.89</v>
      </c>
      <c r="V4669" t="s">
        <v>11412</v>
      </c>
      <c r="W4669">
        <v>4.91</v>
      </c>
      <c r="X4669">
        <v>48</v>
      </c>
      <c r="Y4669" t="s">
        <v>11996</v>
      </c>
      <c r="Z4669" t="s">
        <v>12012</v>
      </c>
      <c r="AA4669">
        <v>4668</v>
      </c>
      <c r="AB4669" t="s">
        <v>12016</v>
      </c>
      <c r="AC4669">
        <v>6156.31</v>
      </c>
      <c r="AD4669">
        <v>2317.6999999999998</v>
      </c>
      <c r="AE4669">
        <v>115.88</v>
      </c>
      <c r="AF4669" t="s">
        <v>11039</v>
      </c>
      <c r="AG4669" t="s">
        <v>11358</v>
      </c>
      <c r="AH4669">
        <v>9855</v>
      </c>
      <c r="AI4669">
        <v>4668</v>
      </c>
      <c r="AJ4669" t="s">
        <v>11388</v>
      </c>
      <c r="AK4669" t="s">
        <v>12028</v>
      </c>
      <c r="AL4669" t="s">
        <v>12031</v>
      </c>
      <c r="AM4669" t="s">
        <v>11043</v>
      </c>
      <c r="AN4669">
        <v>1</v>
      </c>
      <c r="AO4669" s="10" t="s">
        <v>12044</v>
      </c>
      <c r="AP4669" t="str" cm="1">
        <f t="array" ref="AP4669">_xlfn.IFS(
  Table1[[#This Row],[Age]]&lt;=25, "18-25",
  Table1[[#This Row],[Age]]&lt;=35, "26-35",
  Table1[[#This Row],[Age]]&lt;=45, "36-45",
  Table1[[#This Row],[Age]]&lt;=60, "46-60",
  TRUE, "60+")</f>
        <v>60+</v>
      </c>
    </row>
    <row r="4670" spans="1:42" x14ac:dyDescent="0.3">
      <c r="A4670">
        <v>4669</v>
      </c>
      <c r="B4670" t="s">
        <v>34</v>
      </c>
      <c r="C4670" t="s">
        <v>55</v>
      </c>
      <c r="D4670">
        <v>23</v>
      </c>
      <c r="E4670" t="s">
        <v>106</v>
      </c>
      <c r="F4670" t="s">
        <v>4776</v>
      </c>
      <c r="G4670" t="s">
        <v>5135</v>
      </c>
      <c r="H4670">
        <v>19458799522</v>
      </c>
      <c r="I4670" t="s">
        <v>7207</v>
      </c>
      <c r="J4670" t="s">
        <v>7292</v>
      </c>
      <c r="K4670">
        <v>7638.87</v>
      </c>
      <c r="L4670" s="12" t="s">
        <v>10840</v>
      </c>
      <c r="M4670" s="10" t="s">
        <v>11076</v>
      </c>
      <c r="N4670">
        <v>4669</v>
      </c>
      <c r="O4670">
        <v>44966</v>
      </c>
      <c r="P4670" t="s">
        <v>11404</v>
      </c>
      <c r="Q4670" s="16">
        <v>1577.97</v>
      </c>
      <c r="R4670">
        <v>6060.9</v>
      </c>
      <c r="S4670">
        <v>92</v>
      </c>
      <c r="T4670">
        <v>4669</v>
      </c>
      <c r="U4670">
        <v>46458.400000000001</v>
      </c>
      <c r="V4670" t="s">
        <v>11413</v>
      </c>
      <c r="W4670">
        <v>6.19</v>
      </c>
      <c r="X4670">
        <v>12</v>
      </c>
      <c r="Y4670" t="s">
        <v>10939</v>
      </c>
      <c r="Z4670" t="s">
        <v>12010</v>
      </c>
      <c r="AA4670">
        <v>4669</v>
      </c>
      <c r="AB4670" t="s">
        <v>12015</v>
      </c>
      <c r="AC4670">
        <v>5028.08</v>
      </c>
      <c r="AD4670">
        <v>2330.5100000000002</v>
      </c>
      <c r="AE4670">
        <v>116.53</v>
      </c>
      <c r="AF4670" t="s">
        <v>11296</v>
      </c>
      <c r="AG4670" t="s">
        <v>11330</v>
      </c>
      <c r="AH4670">
        <v>3556</v>
      </c>
      <c r="AI4670">
        <v>4669</v>
      </c>
      <c r="AJ4670" t="s">
        <v>11128</v>
      </c>
      <c r="AK4670" t="s">
        <v>12028</v>
      </c>
      <c r="AL4670" t="s">
        <v>12032</v>
      </c>
      <c r="AM4670" t="s">
        <v>11096</v>
      </c>
      <c r="AN4670">
        <v>1</v>
      </c>
      <c r="AO4670" s="10" t="s">
        <v>12045</v>
      </c>
      <c r="AP4670" t="str" cm="1">
        <f t="array" ref="AP4670">_xlfn.IFS(
  Table1[[#This Row],[Age]]&lt;=25, "18-25",
  Table1[[#This Row],[Age]]&lt;=35, "26-35",
  Table1[[#This Row],[Age]]&lt;=45, "36-45",
  Table1[[#This Row],[Age]]&lt;=60, "46-60",
  TRUE, "60+")</f>
        <v>18-25</v>
      </c>
    </row>
    <row r="4671" spans="1:42" x14ac:dyDescent="0.3">
      <c r="A4671">
        <v>4670</v>
      </c>
      <c r="B4671" t="s">
        <v>14</v>
      </c>
      <c r="C4671" t="s">
        <v>74</v>
      </c>
      <c r="D4671">
        <v>57</v>
      </c>
      <c r="E4671" t="s">
        <v>106</v>
      </c>
      <c r="F4671" t="s">
        <v>4777</v>
      </c>
      <c r="G4671" t="s">
        <v>5133</v>
      </c>
      <c r="H4671">
        <v>19458799523</v>
      </c>
      <c r="I4671" t="s">
        <v>6486</v>
      </c>
      <c r="J4671" t="s">
        <v>7292</v>
      </c>
      <c r="K4671">
        <v>9121.15</v>
      </c>
      <c r="L4671" s="12" t="s">
        <v>7947</v>
      </c>
      <c r="M4671" s="10" t="s">
        <v>11298</v>
      </c>
      <c r="N4671">
        <v>4670</v>
      </c>
      <c r="O4671">
        <v>45100</v>
      </c>
      <c r="P4671" t="s">
        <v>11403</v>
      </c>
      <c r="Q4671" s="16">
        <v>1102.3699999999999</v>
      </c>
      <c r="R4671">
        <v>8018.78</v>
      </c>
      <c r="S4671">
        <v>32</v>
      </c>
      <c r="T4671">
        <v>4670</v>
      </c>
      <c r="U4671">
        <v>7227.81</v>
      </c>
      <c r="V4671" t="s">
        <v>11413</v>
      </c>
      <c r="W4671">
        <v>6.96</v>
      </c>
      <c r="X4671">
        <v>24</v>
      </c>
      <c r="Y4671" t="s">
        <v>11927</v>
      </c>
      <c r="Z4671" t="s">
        <v>12010</v>
      </c>
      <c r="AA4671">
        <v>4670</v>
      </c>
      <c r="AB4671" t="s">
        <v>12017</v>
      </c>
      <c r="AC4671">
        <v>1604.85</v>
      </c>
      <c r="AD4671">
        <v>779.43</v>
      </c>
      <c r="AE4671">
        <v>38.97</v>
      </c>
      <c r="AF4671" t="s">
        <v>11345</v>
      </c>
      <c r="AG4671" t="s">
        <v>11047</v>
      </c>
      <c r="AH4671">
        <v>2395</v>
      </c>
      <c r="AI4671">
        <v>4670</v>
      </c>
      <c r="AJ4671" t="s">
        <v>11122</v>
      </c>
      <c r="AK4671" t="s">
        <v>12028</v>
      </c>
      <c r="AL4671" t="s">
        <v>12031</v>
      </c>
      <c r="AM4671" t="s">
        <v>11121</v>
      </c>
      <c r="AN4671">
        <v>1</v>
      </c>
      <c r="AO4671" s="10" t="s">
        <v>12043</v>
      </c>
      <c r="AP4671" t="str" cm="1">
        <f t="array" ref="AP4671">_xlfn.IFS(
  Table1[[#This Row],[Age]]&lt;=25, "18-25",
  Table1[[#This Row],[Age]]&lt;=35, "26-35",
  Table1[[#This Row],[Age]]&lt;=45, "36-45",
  Table1[[#This Row],[Age]]&lt;=60, "46-60",
  TRUE, "60+")</f>
        <v>46-60</v>
      </c>
    </row>
    <row r="4672" spans="1:42" x14ac:dyDescent="0.3">
      <c r="A4672">
        <v>4671</v>
      </c>
      <c r="B4672" t="s">
        <v>35</v>
      </c>
      <c r="C4672" t="s">
        <v>76</v>
      </c>
      <c r="D4672">
        <v>45</v>
      </c>
      <c r="E4672" t="s">
        <v>104</v>
      </c>
      <c r="F4672" t="s">
        <v>4778</v>
      </c>
      <c r="G4672" t="s">
        <v>5115</v>
      </c>
      <c r="H4672">
        <v>19458799524</v>
      </c>
      <c r="I4672" t="s">
        <v>6850</v>
      </c>
      <c r="J4672" t="s">
        <v>7291</v>
      </c>
      <c r="K4672">
        <v>1284.8900000000001</v>
      </c>
      <c r="L4672" s="12" t="s">
        <v>10841</v>
      </c>
      <c r="M4672" s="10" t="s">
        <v>11194</v>
      </c>
      <c r="N4672">
        <v>4671</v>
      </c>
      <c r="O4672">
        <v>45035</v>
      </c>
      <c r="P4672" t="s">
        <v>11404</v>
      </c>
      <c r="Q4672" s="16">
        <v>1137.55</v>
      </c>
      <c r="R4672">
        <v>147.34</v>
      </c>
      <c r="S4672">
        <v>53</v>
      </c>
      <c r="T4672">
        <v>4671</v>
      </c>
      <c r="U4672">
        <v>2566.9499999999998</v>
      </c>
      <c r="V4672" t="s">
        <v>11411</v>
      </c>
      <c r="W4672">
        <v>9.1199999999999992</v>
      </c>
      <c r="X4672">
        <v>24</v>
      </c>
      <c r="Y4672" t="s">
        <v>11680</v>
      </c>
      <c r="Z4672" t="s">
        <v>12010</v>
      </c>
      <c r="AA4672">
        <v>4671</v>
      </c>
      <c r="AB4672" t="s">
        <v>12016</v>
      </c>
      <c r="AC4672">
        <v>5954.28</v>
      </c>
      <c r="AD4672">
        <v>3294.62</v>
      </c>
      <c r="AE4672">
        <v>164.73</v>
      </c>
      <c r="AF4672" t="s">
        <v>11368</v>
      </c>
      <c r="AG4672" t="s">
        <v>11178</v>
      </c>
      <c r="AH4672">
        <v>9759</v>
      </c>
      <c r="AI4672">
        <v>4671</v>
      </c>
      <c r="AJ4672" t="s">
        <v>11293</v>
      </c>
      <c r="AK4672" t="s">
        <v>12028</v>
      </c>
      <c r="AL4672" t="s">
        <v>12031</v>
      </c>
      <c r="AM4672" t="s">
        <v>11365</v>
      </c>
      <c r="AN4672">
        <v>1</v>
      </c>
      <c r="AO4672" s="10" t="s">
        <v>12037</v>
      </c>
      <c r="AP4672" t="str" cm="1">
        <f t="array" ref="AP4672">_xlfn.IFS(
  Table1[[#This Row],[Age]]&lt;=25, "18-25",
  Table1[[#This Row],[Age]]&lt;=35, "26-35",
  Table1[[#This Row],[Age]]&lt;=45, "36-45",
  Table1[[#This Row],[Age]]&lt;=60, "46-60",
  TRUE, "60+")</f>
        <v>36-45</v>
      </c>
    </row>
    <row r="4673" spans="1:42" x14ac:dyDescent="0.3">
      <c r="A4673">
        <v>4672</v>
      </c>
      <c r="B4673" t="s">
        <v>27</v>
      </c>
      <c r="C4673" t="s">
        <v>76</v>
      </c>
      <c r="D4673">
        <v>30</v>
      </c>
      <c r="E4673" t="s">
        <v>104</v>
      </c>
      <c r="F4673" t="s">
        <v>4779</v>
      </c>
      <c r="G4673" t="s">
        <v>5135</v>
      </c>
      <c r="H4673">
        <v>19458799525</v>
      </c>
      <c r="I4673" t="s">
        <v>5588</v>
      </c>
      <c r="J4673" t="s">
        <v>7291</v>
      </c>
      <c r="K4673">
        <v>1491.67</v>
      </c>
      <c r="L4673" s="12" t="s">
        <v>10842</v>
      </c>
      <c r="M4673" s="10" t="s">
        <v>11316</v>
      </c>
      <c r="N4673">
        <v>4672</v>
      </c>
      <c r="O4673">
        <v>45057</v>
      </c>
      <c r="P4673" t="s">
        <v>11404</v>
      </c>
      <c r="Q4673" s="16">
        <v>2421.58</v>
      </c>
      <c r="R4673">
        <v>-929.91</v>
      </c>
      <c r="S4673">
        <v>3</v>
      </c>
      <c r="T4673">
        <v>4672</v>
      </c>
      <c r="U4673">
        <v>27620.83</v>
      </c>
      <c r="V4673" t="s">
        <v>11411</v>
      </c>
      <c r="W4673">
        <v>1.31</v>
      </c>
      <c r="X4673">
        <v>48</v>
      </c>
      <c r="Y4673" t="s">
        <v>10676</v>
      </c>
      <c r="Z4673" t="s">
        <v>12011</v>
      </c>
      <c r="AA4673">
        <v>4672</v>
      </c>
      <c r="AB4673" t="s">
        <v>12015</v>
      </c>
      <c r="AC4673">
        <v>1443.19</v>
      </c>
      <c r="AD4673">
        <v>2062.15</v>
      </c>
      <c r="AE4673">
        <v>103.11</v>
      </c>
      <c r="AF4673" t="s">
        <v>11066</v>
      </c>
      <c r="AG4673" t="s">
        <v>11049</v>
      </c>
      <c r="AH4673">
        <v>872</v>
      </c>
      <c r="AI4673">
        <v>4672</v>
      </c>
      <c r="AJ4673" t="s">
        <v>11266</v>
      </c>
      <c r="AK4673" t="s">
        <v>12029</v>
      </c>
      <c r="AL4673" t="s">
        <v>12031</v>
      </c>
      <c r="AM4673" t="s">
        <v>11177</v>
      </c>
      <c r="AN4673">
        <v>-1</v>
      </c>
      <c r="AO4673" s="10" t="s">
        <v>12046</v>
      </c>
      <c r="AP4673" t="str" cm="1">
        <f t="array" ref="AP4673">_xlfn.IFS(
  Table1[[#This Row],[Age]]&lt;=25, "18-25",
  Table1[[#This Row],[Age]]&lt;=35, "26-35",
  Table1[[#This Row],[Age]]&lt;=45, "36-45",
  Table1[[#This Row],[Age]]&lt;=60, "46-60",
  TRUE, "60+")</f>
        <v>26-35</v>
      </c>
    </row>
    <row r="4674" spans="1:42" x14ac:dyDescent="0.3">
      <c r="A4674">
        <v>4673</v>
      </c>
      <c r="B4674" t="s">
        <v>8</v>
      </c>
      <c r="C4674" t="s">
        <v>74</v>
      </c>
      <c r="D4674">
        <v>46</v>
      </c>
      <c r="E4674" t="s">
        <v>104</v>
      </c>
      <c r="F4674" t="s">
        <v>4780</v>
      </c>
      <c r="G4674" t="s">
        <v>5116</v>
      </c>
      <c r="H4674">
        <v>19458799526</v>
      </c>
      <c r="I4674" t="s">
        <v>5360</v>
      </c>
      <c r="J4674" t="s">
        <v>7291</v>
      </c>
      <c r="K4674">
        <v>9393.8799999999992</v>
      </c>
      <c r="L4674" s="12" t="s">
        <v>10843</v>
      </c>
      <c r="M4674" s="10" t="s">
        <v>11061</v>
      </c>
      <c r="N4674">
        <v>4673</v>
      </c>
      <c r="O4674">
        <v>45080</v>
      </c>
      <c r="P4674" t="s">
        <v>11402</v>
      </c>
      <c r="Q4674" s="16">
        <v>4293.82</v>
      </c>
      <c r="R4674">
        <v>13687.7</v>
      </c>
      <c r="S4674">
        <v>13</v>
      </c>
      <c r="T4674">
        <v>4673</v>
      </c>
      <c r="U4674">
        <v>9585.75</v>
      </c>
      <c r="V4674" t="s">
        <v>11411</v>
      </c>
      <c r="W4674">
        <v>1.98</v>
      </c>
      <c r="X4674">
        <v>12</v>
      </c>
      <c r="Y4674" t="s">
        <v>9769</v>
      </c>
      <c r="Z4674" t="s">
        <v>12011</v>
      </c>
      <c r="AA4674">
        <v>4673</v>
      </c>
      <c r="AB4674" t="s">
        <v>12015</v>
      </c>
      <c r="AC4674">
        <v>1904.3</v>
      </c>
      <c r="AD4674">
        <v>3164.57</v>
      </c>
      <c r="AE4674">
        <v>158.22999999999999</v>
      </c>
      <c r="AF4674" t="s">
        <v>11064</v>
      </c>
      <c r="AG4674" t="s">
        <v>11310</v>
      </c>
      <c r="AH4674">
        <v>1111</v>
      </c>
      <c r="AI4674">
        <v>4673</v>
      </c>
      <c r="AJ4674" t="s">
        <v>11375</v>
      </c>
      <c r="AK4674" t="s">
        <v>12027</v>
      </c>
      <c r="AL4674" t="s">
        <v>12031</v>
      </c>
      <c r="AM4674" t="s">
        <v>11314</v>
      </c>
      <c r="AN4674">
        <v>1</v>
      </c>
      <c r="AO4674" s="10" t="s">
        <v>12043</v>
      </c>
      <c r="AP4674" t="str" cm="1">
        <f t="array" ref="AP4674">_xlfn.IFS(
  Table1[[#This Row],[Age]]&lt;=25, "18-25",
  Table1[[#This Row],[Age]]&lt;=35, "26-35",
  Table1[[#This Row],[Age]]&lt;=45, "36-45",
  Table1[[#This Row],[Age]]&lt;=60, "46-60",
  TRUE, "60+")</f>
        <v>46-60</v>
      </c>
    </row>
    <row r="4675" spans="1:42" x14ac:dyDescent="0.3">
      <c r="A4675">
        <v>4674</v>
      </c>
      <c r="B4675" t="s">
        <v>32</v>
      </c>
      <c r="C4675" t="s">
        <v>68</v>
      </c>
      <c r="D4675">
        <v>62</v>
      </c>
      <c r="E4675" t="s">
        <v>104</v>
      </c>
      <c r="F4675" t="s">
        <v>4781</v>
      </c>
      <c r="G4675" t="s">
        <v>5121</v>
      </c>
      <c r="H4675">
        <v>19458799527</v>
      </c>
      <c r="I4675" t="s">
        <v>6213</v>
      </c>
      <c r="J4675" t="s">
        <v>7291</v>
      </c>
      <c r="K4675">
        <v>7683.15</v>
      </c>
      <c r="L4675" s="12" t="s">
        <v>10844</v>
      </c>
      <c r="M4675" s="10" t="s">
        <v>11234</v>
      </c>
      <c r="N4675">
        <v>4674</v>
      </c>
      <c r="O4675">
        <v>45283</v>
      </c>
      <c r="P4675" t="s">
        <v>11404</v>
      </c>
      <c r="Q4675" s="16">
        <v>1089.69</v>
      </c>
      <c r="R4675">
        <v>8772.84</v>
      </c>
      <c r="S4675">
        <v>92</v>
      </c>
      <c r="T4675">
        <v>4674</v>
      </c>
      <c r="U4675">
        <v>43131.86</v>
      </c>
      <c r="V4675" t="s">
        <v>11413</v>
      </c>
      <c r="W4675">
        <v>7.22</v>
      </c>
      <c r="X4675">
        <v>60</v>
      </c>
      <c r="Y4675" t="s">
        <v>8024</v>
      </c>
      <c r="Z4675" t="s">
        <v>12010</v>
      </c>
      <c r="AA4675">
        <v>4674</v>
      </c>
      <c r="AB4675" t="s">
        <v>12015</v>
      </c>
      <c r="AC4675">
        <v>7184.99</v>
      </c>
      <c r="AD4675">
        <v>4318.58</v>
      </c>
      <c r="AE4675">
        <v>215.93</v>
      </c>
      <c r="AF4675" t="s">
        <v>11305</v>
      </c>
      <c r="AG4675" t="s">
        <v>11062</v>
      </c>
      <c r="AH4675">
        <v>324</v>
      </c>
      <c r="AI4675">
        <v>4674</v>
      </c>
      <c r="AJ4675" t="s">
        <v>11131</v>
      </c>
      <c r="AK4675" t="s">
        <v>12027</v>
      </c>
      <c r="AL4675" t="s">
        <v>12032</v>
      </c>
      <c r="AM4675" t="s">
        <v>11099</v>
      </c>
      <c r="AN4675">
        <v>1</v>
      </c>
      <c r="AO4675" s="10" t="s">
        <v>12036</v>
      </c>
      <c r="AP4675" t="str" cm="1">
        <f t="array" ref="AP4675">_xlfn.IFS(
  Table1[[#This Row],[Age]]&lt;=25, "18-25",
  Table1[[#This Row],[Age]]&lt;=35, "26-35",
  Table1[[#This Row],[Age]]&lt;=45, "36-45",
  Table1[[#This Row],[Age]]&lt;=60, "46-60",
  TRUE, "60+")</f>
        <v>60+</v>
      </c>
    </row>
    <row r="4676" spans="1:42" x14ac:dyDescent="0.3">
      <c r="A4676">
        <v>4675</v>
      </c>
      <c r="B4676" t="s">
        <v>27</v>
      </c>
      <c r="C4676" t="s">
        <v>84</v>
      </c>
      <c r="D4676">
        <v>37</v>
      </c>
      <c r="E4676" t="s">
        <v>106</v>
      </c>
      <c r="F4676" t="s">
        <v>4782</v>
      </c>
      <c r="G4676" t="s">
        <v>5136</v>
      </c>
      <c r="H4676">
        <v>19458799528</v>
      </c>
      <c r="I4676" t="s">
        <v>5693</v>
      </c>
      <c r="J4676" t="s">
        <v>7291</v>
      </c>
      <c r="K4676">
        <v>5443.54</v>
      </c>
      <c r="L4676" s="12" t="s">
        <v>10495</v>
      </c>
      <c r="M4676" s="10" t="s">
        <v>11372</v>
      </c>
      <c r="N4676">
        <v>4675</v>
      </c>
      <c r="O4676">
        <v>44998</v>
      </c>
      <c r="P4676" t="s">
        <v>11403</v>
      </c>
      <c r="Q4676" s="16">
        <v>2855.89</v>
      </c>
      <c r="R4676">
        <v>2587.65</v>
      </c>
      <c r="S4676">
        <v>92</v>
      </c>
      <c r="T4676">
        <v>4675</v>
      </c>
      <c r="U4676">
        <v>21600.06</v>
      </c>
      <c r="V4676" t="s">
        <v>11411</v>
      </c>
      <c r="W4676">
        <v>4.0999999999999996</v>
      </c>
      <c r="X4676">
        <v>60</v>
      </c>
      <c r="Y4676" t="s">
        <v>11466</v>
      </c>
      <c r="Z4676" t="s">
        <v>12011</v>
      </c>
      <c r="AA4676">
        <v>4675</v>
      </c>
      <c r="AB4676" t="s">
        <v>12017</v>
      </c>
      <c r="AC4676">
        <v>5225.79</v>
      </c>
      <c r="AD4676">
        <v>847.08</v>
      </c>
      <c r="AE4676">
        <v>42.35</v>
      </c>
      <c r="AF4676" t="s">
        <v>11190</v>
      </c>
      <c r="AG4676" t="s">
        <v>11051</v>
      </c>
      <c r="AH4676">
        <v>4412</v>
      </c>
      <c r="AI4676">
        <v>4675</v>
      </c>
      <c r="AJ4676" t="s">
        <v>11272</v>
      </c>
      <c r="AK4676" t="s">
        <v>12028</v>
      </c>
      <c r="AL4676" t="s">
        <v>12032</v>
      </c>
      <c r="AM4676" t="s">
        <v>11110</v>
      </c>
      <c r="AN4676">
        <v>1</v>
      </c>
      <c r="AO4676" s="10" t="s">
        <v>12047</v>
      </c>
      <c r="AP4676" t="str" cm="1">
        <f t="array" ref="AP4676">_xlfn.IFS(
  Table1[[#This Row],[Age]]&lt;=25, "18-25",
  Table1[[#This Row],[Age]]&lt;=35, "26-35",
  Table1[[#This Row],[Age]]&lt;=45, "36-45",
  Table1[[#This Row],[Age]]&lt;=60, "46-60",
  TRUE, "60+")</f>
        <v>36-45</v>
      </c>
    </row>
    <row r="4677" spans="1:42" x14ac:dyDescent="0.3">
      <c r="A4677">
        <v>4676</v>
      </c>
      <c r="B4677" t="s">
        <v>6</v>
      </c>
      <c r="C4677" t="s">
        <v>101</v>
      </c>
      <c r="D4677">
        <v>34</v>
      </c>
      <c r="E4677" t="s">
        <v>104</v>
      </c>
      <c r="F4677" t="s">
        <v>4783</v>
      </c>
      <c r="G4677" t="s">
        <v>5109</v>
      </c>
      <c r="H4677">
        <v>19458799529</v>
      </c>
      <c r="I4677" t="s">
        <v>5788</v>
      </c>
      <c r="J4677" t="s">
        <v>7292</v>
      </c>
      <c r="K4677">
        <v>4819.58</v>
      </c>
      <c r="L4677" s="12" t="s">
        <v>9076</v>
      </c>
      <c r="M4677" s="10" t="s">
        <v>11249</v>
      </c>
      <c r="N4677">
        <v>4676</v>
      </c>
      <c r="O4677">
        <v>45252</v>
      </c>
      <c r="P4677" t="s">
        <v>11404</v>
      </c>
      <c r="Q4677" s="16">
        <v>4045.89</v>
      </c>
      <c r="R4677">
        <v>773.69</v>
      </c>
      <c r="S4677">
        <v>58</v>
      </c>
      <c r="T4677">
        <v>4676</v>
      </c>
      <c r="U4677">
        <v>38752.379999999997</v>
      </c>
      <c r="V4677" t="s">
        <v>11412</v>
      </c>
      <c r="W4677">
        <v>7.1</v>
      </c>
      <c r="X4677">
        <v>24</v>
      </c>
      <c r="Y4677" t="s">
        <v>11931</v>
      </c>
      <c r="Z4677" t="s">
        <v>12011</v>
      </c>
      <c r="AA4677">
        <v>4676</v>
      </c>
      <c r="AB4677" t="s">
        <v>12016</v>
      </c>
      <c r="AC4677">
        <v>5858.62</v>
      </c>
      <c r="AD4677">
        <v>2165</v>
      </c>
      <c r="AE4677">
        <v>108.25</v>
      </c>
      <c r="AF4677" t="s">
        <v>11165</v>
      </c>
      <c r="AG4677" t="s">
        <v>11166</v>
      </c>
      <c r="AH4677">
        <v>401</v>
      </c>
      <c r="AI4677">
        <v>4676</v>
      </c>
      <c r="AJ4677" t="s">
        <v>11177</v>
      </c>
      <c r="AK4677" t="s">
        <v>12027</v>
      </c>
      <c r="AL4677" t="s">
        <v>12032</v>
      </c>
      <c r="AM4677" t="s">
        <v>11331</v>
      </c>
      <c r="AN4677">
        <v>1</v>
      </c>
      <c r="AO4677" s="10" t="s">
        <v>12040</v>
      </c>
      <c r="AP4677" t="str" cm="1">
        <f t="array" ref="AP4677">_xlfn.IFS(
  Table1[[#This Row],[Age]]&lt;=25, "18-25",
  Table1[[#This Row],[Age]]&lt;=35, "26-35",
  Table1[[#This Row],[Age]]&lt;=45, "36-45",
  Table1[[#This Row],[Age]]&lt;=60, "46-60",
  TRUE, "60+")</f>
        <v>26-35</v>
      </c>
    </row>
    <row r="4678" spans="1:42" x14ac:dyDescent="0.3">
      <c r="A4678">
        <v>4677</v>
      </c>
      <c r="B4678" t="s">
        <v>20</v>
      </c>
      <c r="C4678" t="s">
        <v>96</v>
      </c>
      <c r="D4678">
        <v>52</v>
      </c>
      <c r="E4678" t="s">
        <v>105</v>
      </c>
      <c r="F4678" t="s">
        <v>4784</v>
      </c>
      <c r="G4678" t="s">
        <v>5141</v>
      </c>
      <c r="H4678">
        <v>19458799530</v>
      </c>
      <c r="I4678" t="s">
        <v>5446</v>
      </c>
      <c r="J4678" t="s">
        <v>7292</v>
      </c>
      <c r="K4678">
        <v>1661.39</v>
      </c>
      <c r="L4678" s="12" t="s">
        <v>10845</v>
      </c>
      <c r="M4678" s="10" t="s">
        <v>11182</v>
      </c>
      <c r="N4678">
        <v>4677</v>
      </c>
      <c r="O4678">
        <v>44931</v>
      </c>
      <c r="P4678" t="s">
        <v>11403</v>
      </c>
      <c r="Q4678" s="16">
        <v>2506.7800000000002</v>
      </c>
      <c r="R4678">
        <v>-845.39</v>
      </c>
      <c r="S4678">
        <v>45</v>
      </c>
      <c r="T4678">
        <v>4677</v>
      </c>
      <c r="U4678">
        <v>26305.5</v>
      </c>
      <c r="V4678" t="s">
        <v>11412</v>
      </c>
      <c r="W4678">
        <v>3.05</v>
      </c>
      <c r="X4678">
        <v>48</v>
      </c>
      <c r="Y4678" t="s">
        <v>11937</v>
      </c>
      <c r="Z4678" t="s">
        <v>12010</v>
      </c>
      <c r="AA4678">
        <v>4677</v>
      </c>
      <c r="AB4678" t="s">
        <v>12016</v>
      </c>
      <c r="AC4678">
        <v>2514.66</v>
      </c>
      <c r="AD4678">
        <v>4206.72</v>
      </c>
      <c r="AE4678">
        <v>210.34</v>
      </c>
      <c r="AF4678" t="s">
        <v>11111</v>
      </c>
      <c r="AG4678" t="s">
        <v>11284</v>
      </c>
      <c r="AH4678">
        <v>9528</v>
      </c>
      <c r="AI4678">
        <v>4677</v>
      </c>
      <c r="AJ4678" t="s">
        <v>11317</v>
      </c>
      <c r="AK4678" t="s">
        <v>12028</v>
      </c>
      <c r="AL4678" t="s">
        <v>12031</v>
      </c>
      <c r="AM4678" t="s">
        <v>11075</v>
      </c>
      <c r="AN4678">
        <v>1</v>
      </c>
      <c r="AO4678" s="10" t="s">
        <v>12039</v>
      </c>
      <c r="AP4678" t="str" cm="1">
        <f t="array" ref="AP4678">_xlfn.IFS(
  Table1[[#This Row],[Age]]&lt;=25, "18-25",
  Table1[[#This Row],[Age]]&lt;=35, "26-35",
  Table1[[#This Row],[Age]]&lt;=45, "36-45",
  Table1[[#This Row],[Age]]&lt;=60, "46-60",
  TRUE, "60+")</f>
        <v>46-60</v>
      </c>
    </row>
    <row r="4679" spans="1:42" x14ac:dyDescent="0.3">
      <c r="A4679">
        <v>4678</v>
      </c>
      <c r="B4679" t="s">
        <v>23</v>
      </c>
      <c r="C4679" t="s">
        <v>67</v>
      </c>
      <c r="D4679">
        <v>62</v>
      </c>
      <c r="E4679" t="s">
        <v>104</v>
      </c>
      <c r="F4679" t="s">
        <v>4785</v>
      </c>
      <c r="G4679" t="s">
        <v>5118</v>
      </c>
      <c r="H4679">
        <v>19458799531</v>
      </c>
      <c r="I4679" t="s">
        <v>5823</v>
      </c>
      <c r="J4679" t="s">
        <v>7291</v>
      </c>
      <c r="K4679">
        <v>3855.08</v>
      </c>
      <c r="L4679" s="12" t="s">
        <v>9522</v>
      </c>
      <c r="M4679" s="10" t="s">
        <v>11237</v>
      </c>
      <c r="N4679">
        <v>4678</v>
      </c>
      <c r="O4679">
        <v>45139</v>
      </c>
      <c r="P4679" t="s">
        <v>11402</v>
      </c>
      <c r="Q4679" s="16">
        <v>2090.34</v>
      </c>
      <c r="R4679">
        <v>1764.74</v>
      </c>
      <c r="S4679">
        <v>24</v>
      </c>
      <c r="T4679">
        <v>4678</v>
      </c>
      <c r="U4679">
        <v>26904.85</v>
      </c>
      <c r="V4679" t="s">
        <v>11413</v>
      </c>
      <c r="W4679">
        <v>6.65</v>
      </c>
      <c r="X4679">
        <v>60</v>
      </c>
      <c r="Y4679" t="s">
        <v>10003</v>
      </c>
      <c r="Z4679" t="s">
        <v>12011</v>
      </c>
      <c r="AA4679">
        <v>4678</v>
      </c>
      <c r="AB4679" t="s">
        <v>12017</v>
      </c>
      <c r="AC4679">
        <v>7166.71</v>
      </c>
      <c r="AD4679">
        <v>3611.33</v>
      </c>
      <c r="AE4679">
        <v>180.57</v>
      </c>
      <c r="AF4679" t="s">
        <v>11208</v>
      </c>
      <c r="AG4679" t="s">
        <v>11124</v>
      </c>
      <c r="AH4679">
        <v>1502</v>
      </c>
      <c r="AI4679">
        <v>4678</v>
      </c>
      <c r="AJ4679" t="s">
        <v>11125</v>
      </c>
      <c r="AK4679" t="s">
        <v>12028</v>
      </c>
      <c r="AL4679" t="s">
        <v>12031</v>
      </c>
      <c r="AM4679" t="s">
        <v>11150</v>
      </c>
      <c r="AN4679">
        <v>-1</v>
      </c>
      <c r="AO4679" s="10" t="s">
        <v>12041</v>
      </c>
      <c r="AP4679" t="str" cm="1">
        <f t="array" ref="AP4679">_xlfn.IFS(
  Table1[[#This Row],[Age]]&lt;=25, "18-25",
  Table1[[#This Row],[Age]]&lt;=35, "26-35",
  Table1[[#This Row],[Age]]&lt;=45, "36-45",
  Table1[[#This Row],[Age]]&lt;=60, "46-60",
  TRUE, "60+")</f>
        <v>60+</v>
      </c>
    </row>
    <row r="4680" spans="1:42" x14ac:dyDescent="0.3">
      <c r="A4680">
        <v>4679</v>
      </c>
      <c r="B4680" t="s">
        <v>21</v>
      </c>
      <c r="C4680" t="s">
        <v>61</v>
      </c>
      <c r="D4680">
        <v>56</v>
      </c>
      <c r="E4680" t="s">
        <v>106</v>
      </c>
      <c r="F4680" t="s">
        <v>4786</v>
      </c>
      <c r="G4680" t="s">
        <v>5147</v>
      </c>
      <c r="H4680">
        <v>19458799532</v>
      </c>
      <c r="I4680" t="s">
        <v>5598</v>
      </c>
      <c r="J4680" t="s">
        <v>7291</v>
      </c>
      <c r="K4680">
        <v>3788.79</v>
      </c>
      <c r="L4680" s="12" t="s">
        <v>8137</v>
      </c>
      <c r="M4680" s="10" t="s">
        <v>11294</v>
      </c>
      <c r="N4680">
        <v>4679</v>
      </c>
      <c r="O4680">
        <v>45209</v>
      </c>
      <c r="P4680" t="s">
        <v>11404</v>
      </c>
      <c r="Q4680" s="16">
        <v>1739.2</v>
      </c>
      <c r="R4680">
        <v>2049.59</v>
      </c>
      <c r="S4680">
        <v>51</v>
      </c>
      <c r="T4680">
        <v>4679</v>
      </c>
      <c r="U4680">
        <v>34410.410000000003</v>
      </c>
      <c r="V4680" t="s">
        <v>11413</v>
      </c>
      <c r="W4680">
        <v>5.3</v>
      </c>
      <c r="X4680">
        <v>24</v>
      </c>
      <c r="Y4680" t="s">
        <v>11957</v>
      </c>
      <c r="Z4680" t="s">
        <v>12011</v>
      </c>
      <c r="AA4680">
        <v>4679</v>
      </c>
      <c r="AB4680" t="s">
        <v>12015</v>
      </c>
      <c r="AC4680">
        <v>1647.28</v>
      </c>
      <c r="AD4680">
        <v>1526.95</v>
      </c>
      <c r="AE4680">
        <v>76.349999999999994</v>
      </c>
      <c r="AF4680" t="s">
        <v>11130</v>
      </c>
      <c r="AG4680" t="s">
        <v>11040</v>
      </c>
      <c r="AH4680">
        <v>3521</v>
      </c>
      <c r="AI4680">
        <v>4679</v>
      </c>
      <c r="AJ4680" t="s">
        <v>11372</v>
      </c>
      <c r="AK4680" t="s">
        <v>12029</v>
      </c>
      <c r="AL4680" t="s">
        <v>12031</v>
      </c>
      <c r="AM4680" t="s">
        <v>11262</v>
      </c>
      <c r="AN4680">
        <v>1</v>
      </c>
      <c r="AO4680" s="10" t="s">
        <v>12044</v>
      </c>
      <c r="AP4680" t="str" cm="1">
        <f t="array" ref="AP4680">_xlfn.IFS(
  Table1[[#This Row],[Age]]&lt;=25, "18-25",
  Table1[[#This Row],[Age]]&lt;=35, "26-35",
  Table1[[#This Row],[Age]]&lt;=45, "36-45",
  Table1[[#This Row],[Age]]&lt;=60, "46-60",
  TRUE, "60+")</f>
        <v>46-60</v>
      </c>
    </row>
    <row r="4681" spans="1:42" x14ac:dyDescent="0.3">
      <c r="A4681">
        <v>4680</v>
      </c>
      <c r="B4681" t="s">
        <v>10</v>
      </c>
      <c r="C4681" t="s">
        <v>60</v>
      </c>
      <c r="D4681">
        <v>69</v>
      </c>
      <c r="E4681" t="s">
        <v>105</v>
      </c>
      <c r="F4681" t="s">
        <v>4787</v>
      </c>
      <c r="G4681" t="s">
        <v>5142</v>
      </c>
      <c r="H4681">
        <v>19458799533</v>
      </c>
      <c r="I4681" t="s">
        <v>6633</v>
      </c>
      <c r="J4681" t="s">
        <v>7291</v>
      </c>
      <c r="K4681">
        <v>6518.63</v>
      </c>
      <c r="L4681" s="12" t="s">
        <v>8350</v>
      </c>
      <c r="M4681" s="10" t="s">
        <v>11231</v>
      </c>
      <c r="N4681">
        <v>4680</v>
      </c>
      <c r="O4681">
        <v>45098</v>
      </c>
      <c r="P4681" t="s">
        <v>11403</v>
      </c>
      <c r="Q4681" s="16">
        <v>3006.24</v>
      </c>
      <c r="R4681">
        <v>3512.39</v>
      </c>
      <c r="S4681">
        <v>13</v>
      </c>
      <c r="T4681">
        <v>4680</v>
      </c>
      <c r="U4681">
        <v>17437.14</v>
      </c>
      <c r="V4681" t="s">
        <v>11411</v>
      </c>
      <c r="W4681">
        <v>2.11</v>
      </c>
      <c r="X4681">
        <v>24</v>
      </c>
      <c r="Y4681" t="s">
        <v>8680</v>
      </c>
      <c r="Z4681" t="s">
        <v>12010</v>
      </c>
      <c r="AA4681">
        <v>4680</v>
      </c>
      <c r="AB4681" t="s">
        <v>12017</v>
      </c>
      <c r="AC4681">
        <v>3279.9</v>
      </c>
      <c r="AD4681">
        <v>3781.33</v>
      </c>
      <c r="AE4681">
        <v>189.07</v>
      </c>
      <c r="AF4681" t="s">
        <v>11068</v>
      </c>
      <c r="AG4681" t="s">
        <v>11373</v>
      </c>
      <c r="AH4681">
        <v>8866</v>
      </c>
      <c r="AI4681">
        <v>4680</v>
      </c>
      <c r="AJ4681" t="s">
        <v>11039</v>
      </c>
      <c r="AK4681" t="s">
        <v>12028</v>
      </c>
      <c r="AL4681" t="s">
        <v>12032</v>
      </c>
      <c r="AM4681" t="s">
        <v>11310</v>
      </c>
      <c r="AN4681">
        <v>1</v>
      </c>
      <c r="AO4681" s="10" t="s">
        <v>12043</v>
      </c>
      <c r="AP4681" t="str" cm="1">
        <f t="array" ref="AP4681">_xlfn.IFS(
  Table1[[#This Row],[Age]]&lt;=25, "18-25",
  Table1[[#This Row],[Age]]&lt;=35, "26-35",
  Table1[[#This Row],[Age]]&lt;=45, "36-45",
  Table1[[#This Row],[Age]]&lt;=60, "46-60",
  TRUE, "60+")</f>
        <v>60+</v>
      </c>
    </row>
    <row r="4682" spans="1:42" x14ac:dyDescent="0.3">
      <c r="A4682">
        <v>4681</v>
      </c>
      <c r="B4682" t="s">
        <v>48</v>
      </c>
      <c r="C4682" t="s">
        <v>86</v>
      </c>
      <c r="D4682">
        <v>54</v>
      </c>
      <c r="E4682" t="s">
        <v>106</v>
      </c>
      <c r="F4682" t="s">
        <v>4788</v>
      </c>
      <c r="G4682" t="s">
        <v>5146</v>
      </c>
      <c r="H4682">
        <v>19458799534</v>
      </c>
      <c r="I4682" t="s">
        <v>6815</v>
      </c>
      <c r="J4682" t="s">
        <v>7292</v>
      </c>
      <c r="K4682">
        <v>6029.16</v>
      </c>
      <c r="L4682" s="12" t="s">
        <v>10846</v>
      </c>
      <c r="M4682" s="10" t="s">
        <v>11382</v>
      </c>
      <c r="N4682">
        <v>4681</v>
      </c>
      <c r="O4682">
        <v>45220</v>
      </c>
      <c r="P4682" t="s">
        <v>11404</v>
      </c>
      <c r="Q4682" s="16">
        <v>4090.28</v>
      </c>
      <c r="R4682">
        <v>1938.88</v>
      </c>
      <c r="S4682">
        <v>24</v>
      </c>
      <c r="T4682">
        <v>4681</v>
      </c>
      <c r="U4682">
        <v>47493.52</v>
      </c>
      <c r="V4682" t="s">
        <v>11413</v>
      </c>
      <c r="W4682">
        <v>9.36</v>
      </c>
      <c r="X4682">
        <v>12</v>
      </c>
      <c r="Y4682" t="s">
        <v>11920</v>
      </c>
      <c r="Z4682" t="s">
        <v>12010</v>
      </c>
      <c r="AA4682">
        <v>4681</v>
      </c>
      <c r="AB4682" t="s">
        <v>12017</v>
      </c>
      <c r="AC4682">
        <v>9126.91</v>
      </c>
      <c r="AD4682">
        <v>1909.89</v>
      </c>
      <c r="AE4682">
        <v>95.49</v>
      </c>
      <c r="AF4682" t="s">
        <v>11305</v>
      </c>
      <c r="AG4682" t="s">
        <v>11250</v>
      </c>
      <c r="AH4682">
        <v>6171</v>
      </c>
      <c r="AI4682">
        <v>4681</v>
      </c>
      <c r="AJ4682" t="s">
        <v>11121</v>
      </c>
      <c r="AK4682" t="s">
        <v>12029</v>
      </c>
      <c r="AL4682" t="s">
        <v>12032</v>
      </c>
      <c r="AM4682" t="s">
        <v>11293</v>
      </c>
      <c r="AN4682">
        <v>1</v>
      </c>
      <c r="AO4682" s="10" t="s">
        <v>12044</v>
      </c>
      <c r="AP4682" t="str" cm="1">
        <f t="array" ref="AP4682">_xlfn.IFS(
  Table1[[#This Row],[Age]]&lt;=25, "18-25",
  Table1[[#This Row],[Age]]&lt;=35, "26-35",
  Table1[[#This Row],[Age]]&lt;=45, "36-45",
  Table1[[#This Row],[Age]]&lt;=60, "46-60",
  TRUE, "60+")</f>
        <v>46-60</v>
      </c>
    </row>
    <row r="4683" spans="1:42" x14ac:dyDescent="0.3">
      <c r="A4683">
        <v>4682</v>
      </c>
      <c r="B4683" t="s">
        <v>24</v>
      </c>
      <c r="C4683" t="s">
        <v>91</v>
      </c>
      <c r="D4683">
        <v>60</v>
      </c>
      <c r="E4683" t="s">
        <v>105</v>
      </c>
      <c r="F4683" t="s">
        <v>4789</v>
      </c>
      <c r="G4683" t="s">
        <v>5119</v>
      </c>
      <c r="H4683">
        <v>19458799535</v>
      </c>
      <c r="I4683" t="s">
        <v>5624</v>
      </c>
      <c r="J4683" t="s">
        <v>7292</v>
      </c>
      <c r="K4683">
        <v>691.14</v>
      </c>
      <c r="L4683" s="12" t="s">
        <v>8720</v>
      </c>
      <c r="M4683" s="10" t="s">
        <v>11074</v>
      </c>
      <c r="N4683">
        <v>4682</v>
      </c>
      <c r="O4683">
        <v>45140</v>
      </c>
      <c r="P4683" t="s">
        <v>11404</v>
      </c>
      <c r="Q4683" s="16">
        <v>4980.6899999999996</v>
      </c>
      <c r="R4683">
        <v>5671.83</v>
      </c>
      <c r="S4683">
        <v>5</v>
      </c>
      <c r="T4683">
        <v>4682</v>
      </c>
      <c r="U4683">
        <v>20620.099999999999</v>
      </c>
      <c r="V4683" t="s">
        <v>11413</v>
      </c>
      <c r="W4683">
        <v>8.1300000000000008</v>
      </c>
      <c r="X4683">
        <v>48</v>
      </c>
      <c r="Y4683" t="s">
        <v>7351</v>
      </c>
      <c r="Z4683" t="s">
        <v>12010</v>
      </c>
      <c r="AA4683">
        <v>4682</v>
      </c>
      <c r="AB4683" t="s">
        <v>12016</v>
      </c>
      <c r="AC4683">
        <v>1231.04</v>
      </c>
      <c r="AD4683">
        <v>4856.84</v>
      </c>
      <c r="AE4683">
        <v>242.84</v>
      </c>
      <c r="AF4683" t="s">
        <v>11045</v>
      </c>
      <c r="AG4683" t="s">
        <v>11193</v>
      </c>
      <c r="AH4683">
        <v>6987</v>
      </c>
      <c r="AI4683">
        <v>4682</v>
      </c>
      <c r="AJ4683" t="s">
        <v>11167</v>
      </c>
      <c r="AK4683" t="s">
        <v>12027</v>
      </c>
      <c r="AL4683" t="s">
        <v>12031</v>
      </c>
      <c r="AM4683" t="s">
        <v>11333</v>
      </c>
      <c r="AN4683">
        <v>1</v>
      </c>
      <c r="AO4683" s="10" t="s">
        <v>12041</v>
      </c>
      <c r="AP4683" t="str" cm="1">
        <f t="array" ref="AP4683">_xlfn.IFS(
  Table1[[#This Row],[Age]]&lt;=25, "18-25",
  Table1[[#This Row],[Age]]&lt;=35, "26-35",
  Table1[[#This Row],[Age]]&lt;=45, "36-45",
  Table1[[#This Row],[Age]]&lt;=60, "46-60",
  TRUE, "60+")</f>
        <v>46-60</v>
      </c>
    </row>
    <row r="4684" spans="1:42" x14ac:dyDescent="0.3">
      <c r="A4684">
        <v>4683</v>
      </c>
      <c r="B4684" t="s">
        <v>21</v>
      </c>
      <c r="C4684" t="s">
        <v>89</v>
      </c>
      <c r="D4684">
        <v>40</v>
      </c>
      <c r="E4684" t="s">
        <v>105</v>
      </c>
      <c r="F4684" t="s">
        <v>4790</v>
      </c>
      <c r="G4684" t="s">
        <v>5118</v>
      </c>
      <c r="H4684">
        <v>19458799536</v>
      </c>
      <c r="I4684" t="s">
        <v>6592</v>
      </c>
      <c r="J4684" t="s">
        <v>7291</v>
      </c>
      <c r="K4684">
        <v>8499.9500000000007</v>
      </c>
      <c r="L4684" s="12" t="s">
        <v>10847</v>
      </c>
      <c r="M4684" s="10" t="s">
        <v>11109</v>
      </c>
      <c r="N4684">
        <v>4683</v>
      </c>
      <c r="O4684">
        <v>45015</v>
      </c>
      <c r="P4684" t="s">
        <v>11402</v>
      </c>
      <c r="Q4684" s="16">
        <v>4348.1000000000004</v>
      </c>
      <c r="R4684">
        <v>12848.05</v>
      </c>
      <c r="S4684">
        <v>81</v>
      </c>
      <c r="T4684">
        <v>4683</v>
      </c>
      <c r="U4684">
        <v>20504.080000000002</v>
      </c>
      <c r="V4684" t="s">
        <v>11412</v>
      </c>
      <c r="W4684">
        <v>8.0299999999999994</v>
      </c>
      <c r="X4684">
        <v>60</v>
      </c>
      <c r="Y4684" t="s">
        <v>10334</v>
      </c>
      <c r="Z4684" t="s">
        <v>12012</v>
      </c>
      <c r="AA4684">
        <v>4683</v>
      </c>
      <c r="AB4684" t="s">
        <v>12016</v>
      </c>
      <c r="AC4684">
        <v>7713.01</v>
      </c>
      <c r="AD4684">
        <v>1274.1300000000001</v>
      </c>
      <c r="AE4684">
        <v>63.71</v>
      </c>
      <c r="AF4684" t="s">
        <v>11117</v>
      </c>
      <c r="AG4684" t="s">
        <v>11279</v>
      </c>
      <c r="AH4684">
        <v>4481</v>
      </c>
      <c r="AI4684">
        <v>4683</v>
      </c>
      <c r="AJ4684" t="s">
        <v>11058</v>
      </c>
      <c r="AK4684" t="s">
        <v>12027</v>
      </c>
      <c r="AL4684" t="s">
        <v>12032</v>
      </c>
      <c r="AM4684" t="s">
        <v>11262</v>
      </c>
      <c r="AN4684">
        <v>1</v>
      </c>
      <c r="AO4684" s="10" t="s">
        <v>12047</v>
      </c>
      <c r="AP4684" t="str" cm="1">
        <f t="array" ref="AP4684">_xlfn.IFS(
  Table1[[#This Row],[Age]]&lt;=25, "18-25",
  Table1[[#This Row],[Age]]&lt;=35, "26-35",
  Table1[[#This Row],[Age]]&lt;=45, "36-45",
  Table1[[#This Row],[Age]]&lt;=60, "46-60",
  TRUE, "60+")</f>
        <v>36-45</v>
      </c>
    </row>
    <row r="4685" spans="1:42" x14ac:dyDescent="0.3">
      <c r="A4685">
        <v>4684</v>
      </c>
      <c r="B4685" t="s">
        <v>39</v>
      </c>
      <c r="C4685" t="s">
        <v>101</v>
      </c>
      <c r="D4685">
        <v>35</v>
      </c>
      <c r="E4685" t="s">
        <v>105</v>
      </c>
      <c r="F4685" t="s">
        <v>4791</v>
      </c>
      <c r="G4685" t="s">
        <v>5129</v>
      </c>
      <c r="H4685">
        <v>19458799537</v>
      </c>
      <c r="I4685" t="s">
        <v>5351</v>
      </c>
      <c r="J4685" t="s">
        <v>7291</v>
      </c>
      <c r="K4685">
        <v>9381.7199999999993</v>
      </c>
      <c r="L4685" s="12" t="s">
        <v>10848</v>
      </c>
      <c r="M4685" s="10" t="s">
        <v>11136</v>
      </c>
      <c r="N4685">
        <v>4684</v>
      </c>
      <c r="O4685">
        <v>44997</v>
      </c>
      <c r="P4685" t="s">
        <v>11404</v>
      </c>
      <c r="Q4685" s="16">
        <v>2269.2199999999998</v>
      </c>
      <c r="R4685">
        <v>11650.94</v>
      </c>
      <c r="S4685">
        <v>50</v>
      </c>
      <c r="T4685">
        <v>4684</v>
      </c>
      <c r="U4685">
        <v>35663.69</v>
      </c>
      <c r="V4685" t="s">
        <v>11411</v>
      </c>
      <c r="W4685">
        <v>7.27</v>
      </c>
      <c r="X4685">
        <v>12</v>
      </c>
      <c r="Y4685" t="s">
        <v>9036</v>
      </c>
      <c r="Z4685" t="s">
        <v>12010</v>
      </c>
      <c r="AA4685">
        <v>4684</v>
      </c>
      <c r="AB4685" t="s">
        <v>12015</v>
      </c>
      <c r="AC4685">
        <v>2427.19</v>
      </c>
      <c r="AD4685">
        <v>890.89</v>
      </c>
      <c r="AE4685">
        <v>44.54</v>
      </c>
      <c r="AF4685" t="s">
        <v>11060</v>
      </c>
      <c r="AG4685" t="s">
        <v>11315</v>
      </c>
      <c r="AH4685">
        <v>9491</v>
      </c>
      <c r="AI4685">
        <v>4684</v>
      </c>
      <c r="AJ4685" t="s">
        <v>11290</v>
      </c>
      <c r="AK4685" t="s">
        <v>12027</v>
      </c>
      <c r="AL4685" t="s">
        <v>12032</v>
      </c>
      <c r="AM4685" t="s">
        <v>11333</v>
      </c>
      <c r="AN4685">
        <v>1</v>
      </c>
      <c r="AO4685" s="10" t="s">
        <v>12047</v>
      </c>
      <c r="AP4685" t="str" cm="1">
        <f t="array" ref="AP4685">_xlfn.IFS(
  Table1[[#This Row],[Age]]&lt;=25, "18-25",
  Table1[[#This Row],[Age]]&lt;=35, "26-35",
  Table1[[#This Row],[Age]]&lt;=45, "36-45",
  Table1[[#This Row],[Age]]&lt;=60, "46-60",
  TRUE, "60+")</f>
        <v>26-35</v>
      </c>
    </row>
    <row r="4686" spans="1:42" x14ac:dyDescent="0.3">
      <c r="A4686">
        <v>4685</v>
      </c>
      <c r="B4686" t="s">
        <v>40</v>
      </c>
      <c r="C4686" t="s">
        <v>74</v>
      </c>
      <c r="D4686">
        <v>53</v>
      </c>
      <c r="E4686" t="s">
        <v>106</v>
      </c>
      <c r="F4686" t="s">
        <v>4792</v>
      </c>
      <c r="G4686" t="s">
        <v>5146</v>
      </c>
      <c r="H4686">
        <v>19458799538</v>
      </c>
      <c r="I4686" t="s">
        <v>6361</v>
      </c>
      <c r="J4686" t="s">
        <v>7291</v>
      </c>
      <c r="K4686">
        <v>7824.06</v>
      </c>
      <c r="L4686" s="12" t="s">
        <v>7406</v>
      </c>
      <c r="M4686" s="10" t="s">
        <v>11044</v>
      </c>
      <c r="N4686">
        <v>4685</v>
      </c>
      <c r="O4686">
        <v>45260</v>
      </c>
      <c r="P4686" t="s">
        <v>11404</v>
      </c>
      <c r="Q4686" s="16">
        <v>405.42</v>
      </c>
      <c r="R4686">
        <v>7418.64</v>
      </c>
      <c r="S4686">
        <v>76</v>
      </c>
      <c r="T4686">
        <v>4685</v>
      </c>
      <c r="U4686">
        <v>32176.34</v>
      </c>
      <c r="V4686" t="s">
        <v>11413</v>
      </c>
      <c r="W4686">
        <v>1.19</v>
      </c>
      <c r="X4686">
        <v>36</v>
      </c>
      <c r="Y4686" t="s">
        <v>11550</v>
      </c>
      <c r="Z4686" t="s">
        <v>12012</v>
      </c>
      <c r="AA4686">
        <v>4685</v>
      </c>
      <c r="AB4686" t="s">
        <v>12016</v>
      </c>
      <c r="AC4686">
        <v>8498.91</v>
      </c>
      <c r="AD4686">
        <v>4393.22</v>
      </c>
      <c r="AE4686">
        <v>219.66</v>
      </c>
      <c r="AF4686" t="s">
        <v>11239</v>
      </c>
      <c r="AG4686" t="s">
        <v>11300</v>
      </c>
      <c r="AH4686">
        <v>1264</v>
      </c>
      <c r="AI4686">
        <v>4685</v>
      </c>
      <c r="AJ4686" t="s">
        <v>11138</v>
      </c>
      <c r="AK4686" t="s">
        <v>12027</v>
      </c>
      <c r="AL4686" t="s">
        <v>12032</v>
      </c>
      <c r="AM4686" t="s">
        <v>11255</v>
      </c>
      <c r="AN4686">
        <v>1</v>
      </c>
      <c r="AO4686" s="10" t="s">
        <v>12040</v>
      </c>
      <c r="AP4686" t="str" cm="1">
        <f t="array" ref="AP4686">_xlfn.IFS(
  Table1[[#This Row],[Age]]&lt;=25, "18-25",
  Table1[[#This Row],[Age]]&lt;=35, "26-35",
  Table1[[#This Row],[Age]]&lt;=45, "36-45",
  Table1[[#This Row],[Age]]&lt;=60, "46-60",
  TRUE, "60+")</f>
        <v>46-60</v>
      </c>
    </row>
    <row r="4687" spans="1:42" x14ac:dyDescent="0.3">
      <c r="A4687">
        <v>4686</v>
      </c>
      <c r="B4687" t="s">
        <v>20</v>
      </c>
      <c r="C4687" t="s">
        <v>90</v>
      </c>
      <c r="D4687">
        <v>37</v>
      </c>
      <c r="E4687" t="s">
        <v>105</v>
      </c>
      <c r="F4687" t="s">
        <v>4793</v>
      </c>
      <c r="G4687" t="s">
        <v>5115</v>
      </c>
      <c r="H4687">
        <v>19458799539</v>
      </c>
      <c r="I4687" t="s">
        <v>7238</v>
      </c>
      <c r="J4687" t="s">
        <v>7292</v>
      </c>
      <c r="K4687">
        <v>1866.01</v>
      </c>
      <c r="L4687" s="12" t="s">
        <v>10339</v>
      </c>
      <c r="M4687" s="10" t="s">
        <v>11135</v>
      </c>
      <c r="N4687">
        <v>4686</v>
      </c>
      <c r="O4687">
        <v>45095</v>
      </c>
      <c r="P4687" t="s">
        <v>11402</v>
      </c>
      <c r="Q4687" s="16">
        <v>611.48</v>
      </c>
      <c r="R4687">
        <v>1254.53</v>
      </c>
      <c r="S4687">
        <v>49</v>
      </c>
      <c r="T4687">
        <v>4686</v>
      </c>
      <c r="U4687">
        <v>49793.3</v>
      </c>
      <c r="V4687" t="s">
        <v>11411</v>
      </c>
      <c r="W4687">
        <v>5.54</v>
      </c>
      <c r="X4687">
        <v>48</v>
      </c>
      <c r="Y4687" t="s">
        <v>7911</v>
      </c>
      <c r="Z4687" t="s">
        <v>12011</v>
      </c>
      <c r="AA4687">
        <v>4686</v>
      </c>
      <c r="AB4687" t="s">
        <v>12017</v>
      </c>
      <c r="AC4687">
        <v>6470.15</v>
      </c>
      <c r="AD4687">
        <v>2483.94</v>
      </c>
      <c r="AE4687">
        <v>124.2</v>
      </c>
      <c r="AF4687" t="s">
        <v>11340</v>
      </c>
      <c r="AG4687" t="s">
        <v>11228</v>
      </c>
      <c r="AH4687">
        <v>7759</v>
      </c>
      <c r="AI4687">
        <v>4686</v>
      </c>
      <c r="AJ4687" t="s">
        <v>11179</v>
      </c>
      <c r="AK4687" t="s">
        <v>12029</v>
      </c>
      <c r="AL4687" t="s">
        <v>12032</v>
      </c>
      <c r="AM4687" t="s">
        <v>11356</v>
      </c>
      <c r="AN4687">
        <v>1</v>
      </c>
      <c r="AO4687" s="10" t="s">
        <v>12043</v>
      </c>
      <c r="AP4687" t="str" cm="1">
        <f t="array" ref="AP4687">_xlfn.IFS(
  Table1[[#This Row],[Age]]&lt;=25, "18-25",
  Table1[[#This Row],[Age]]&lt;=35, "26-35",
  Table1[[#This Row],[Age]]&lt;=45, "36-45",
  Table1[[#This Row],[Age]]&lt;=60, "46-60",
  TRUE, "60+")</f>
        <v>36-45</v>
      </c>
    </row>
    <row r="4688" spans="1:42" x14ac:dyDescent="0.3">
      <c r="A4688">
        <v>4687</v>
      </c>
      <c r="B4688" t="s">
        <v>48</v>
      </c>
      <c r="C4688" t="s">
        <v>81</v>
      </c>
      <c r="D4688">
        <v>24</v>
      </c>
      <c r="E4688" t="s">
        <v>106</v>
      </c>
      <c r="F4688" t="s">
        <v>4794</v>
      </c>
      <c r="G4688" t="s">
        <v>5115</v>
      </c>
      <c r="H4688">
        <v>19458799540</v>
      </c>
      <c r="I4688" t="s">
        <v>6397</v>
      </c>
      <c r="J4688" t="s">
        <v>7291</v>
      </c>
      <c r="K4688">
        <v>1804.47</v>
      </c>
      <c r="L4688" s="12" t="s">
        <v>10849</v>
      </c>
      <c r="M4688" s="10" t="s">
        <v>11295</v>
      </c>
      <c r="N4688">
        <v>4687</v>
      </c>
      <c r="O4688">
        <v>45240</v>
      </c>
      <c r="P4688" t="s">
        <v>11404</v>
      </c>
      <c r="Q4688" s="16">
        <v>156.33000000000001</v>
      </c>
      <c r="R4688">
        <v>1960.8</v>
      </c>
      <c r="S4688">
        <v>18</v>
      </c>
      <c r="T4688">
        <v>4687</v>
      </c>
      <c r="U4688">
        <v>42661.31</v>
      </c>
      <c r="V4688" t="s">
        <v>11413</v>
      </c>
      <c r="W4688">
        <v>7.76</v>
      </c>
      <c r="X4688">
        <v>24</v>
      </c>
      <c r="Y4688" t="s">
        <v>11495</v>
      </c>
      <c r="Z4688" t="s">
        <v>12012</v>
      </c>
      <c r="AA4688">
        <v>4687</v>
      </c>
      <c r="AB4688" t="s">
        <v>12017</v>
      </c>
      <c r="AC4688">
        <v>1304</v>
      </c>
      <c r="AD4688">
        <v>3720.54</v>
      </c>
      <c r="AE4688">
        <v>186.03</v>
      </c>
      <c r="AF4688" t="s">
        <v>11310</v>
      </c>
      <c r="AG4688" t="s">
        <v>11229</v>
      </c>
      <c r="AH4688">
        <v>7132</v>
      </c>
      <c r="AI4688">
        <v>4687</v>
      </c>
      <c r="AJ4688" t="s">
        <v>11091</v>
      </c>
      <c r="AK4688" t="s">
        <v>12027</v>
      </c>
      <c r="AL4688" t="s">
        <v>12031</v>
      </c>
      <c r="AM4688" t="s">
        <v>11104</v>
      </c>
      <c r="AN4688">
        <v>-1</v>
      </c>
      <c r="AO4688" s="10" t="s">
        <v>12040</v>
      </c>
      <c r="AP4688" t="str" cm="1">
        <f t="array" ref="AP4688">_xlfn.IFS(
  Table1[[#This Row],[Age]]&lt;=25, "18-25",
  Table1[[#This Row],[Age]]&lt;=35, "26-35",
  Table1[[#This Row],[Age]]&lt;=45, "36-45",
  Table1[[#This Row],[Age]]&lt;=60, "46-60",
  TRUE, "60+")</f>
        <v>18-25</v>
      </c>
    </row>
    <row r="4689" spans="1:42" x14ac:dyDescent="0.3">
      <c r="A4689">
        <v>4688</v>
      </c>
      <c r="B4689" t="s">
        <v>26</v>
      </c>
      <c r="C4689" t="s">
        <v>60</v>
      </c>
      <c r="D4689">
        <v>53</v>
      </c>
      <c r="E4689" t="s">
        <v>105</v>
      </c>
      <c r="F4689" t="s">
        <v>4795</v>
      </c>
      <c r="G4689" t="s">
        <v>5145</v>
      </c>
      <c r="H4689">
        <v>19458799541</v>
      </c>
      <c r="I4689" t="s">
        <v>5568</v>
      </c>
      <c r="J4689" t="s">
        <v>7291</v>
      </c>
      <c r="K4689">
        <v>7288.51</v>
      </c>
      <c r="L4689" s="12" t="s">
        <v>9417</v>
      </c>
      <c r="M4689" s="10" t="s">
        <v>11108</v>
      </c>
      <c r="N4689">
        <v>4688</v>
      </c>
      <c r="O4689">
        <v>45124</v>
      </c>
      <c r="P4689" t="s">
        <v>11402</v>
      </c>
      <c r="Q4689" s="16">
        <v>1819.69</v>
      </c>
      <c r="R4689">
        <v>9108.2000000000007</v>
      </c>
      <c r="S4689">
        <v>33</v>
      </c>
      <c r="T4689">
        <v>4688</v>
      </c>
      <c r="U4689">
        <v>14944.95</v>
      </c>
      <c r="V4689" t="s">
        <v>11411</v>
      </c>
      <c r="W4689">
        <v>2.95</v>
      </c>
      <c r="X4689">
        <v>12</v>
      </c>
      <c r="Y4689" t="s">
        <v>10575</v>
      </c>
      <c r="Z4689" t="s">
        <v>12010</v>
      </c>
      <c r="AA4689">
        <v>4688</v>
      </c>
      <c r="AB4689" t="s">
        <v>12015</v>
      </c>
      <c r="AC4689">
        <v>1076.49</v>
      </c>
      <c r="AD4689">
        <v>4750.91</v>
      </c>
      <c r="AE4689">
        <v>237.55</v>
      </c>
      <c r="AF4689" t="s">
        <v>11128</v>
      </c>
      <c r="AG4689" t="s">
        <v>11078</v>
      </c>
      <c r="AH4689">
        <v>2055</v>
      </c>
      <c r="AI4689">
        <v>4688</v>
      </c>
      <c r="AJ4689" t="s">
        <v>11212</v>
      </c>
      <c r="AK4689" t="s">
        <v>12028</v>
      </c>
      <c r="AL4689" t="s">
        <v>12031</v>
      </c>
      <c r="AM4689" t="s">
        <v>11377</v>
      </c>
      <c r="AN4689">
        <v>1</v>
      </c>
      <c r="AO4689" s="10" t="s">
        <v>12038</v>
      </c>
      <c r="AP4689" t="str" cm="1">
        <f t="array" ref="AP4689">_xlfn.IFS(
  Table1[[#This Row],[Age]]&lt;=25, "18-25",
  Table1[[#This Row],[Age]]&lt;=35, "26-35",
  Table1[[#This Row],[Age]]&lt;=45, "36-45",
  Table1[[#This Row],[Age]]&lt;=60, "46-60",
  TRUE, "60+")</f>
        <v>46-60</v>
      </c>
    </row>
    <row r="4690" spans="1:42" x14ac:dyDescent="0.3">
      <c r="A4690">
        <v>4689</v>
      </c>
      <c r="B4690" t="s">
        <v>34</v>
      </c>
      <c r="C4690" t="s">
        <v>97</v>
      </c>
      <c r="D4690">
        <v>59</v>
      </c>
      <c r="E4690" t="s">
        <v>104</v>
      </c>
      <c r="F4690" t="s">
        <v>4796</v>
      </c>
      <c r="G4690" t="s">
        <v>5111</v>
      </c>
      <c r="H4690">
        <v>19458799542</v>
      </c>
      <c r="I4690" t="s">
        <v>6571</v>
      </c>
      <c r="J4690" t="s">
        <v>7292</v>
      </c>
      <c r="K4690">
        <v>4464.59</v>
      </c>
      <c r="L4690" s="12" t="s">
        <v>9762</v>
      </c>
      <c r="M4690" s="10" t="s">
        <v>11331</v>
      </c>
      <c r="N4690">
        <v>4689</v>
      </c>
      <c r="O4690">
        <v>45022</v>
      </c>
      <c r="P4690" t="s">
        <v>11404</v>
      </c>
      <c r="Q4690" s="16">
        <v>2412.94</v>
      </c>
      <c r="R4690">
        <v>6877.53</v>
      </c>
      <c r="S4690">
        <v>58</v>
      </c>
      <c r="T4690">
        <v>4689</v>
      </c>
      <c r="U4690">
        <v>5976.08</v>
      </c>
      <c r="V4690" t="s">
        <v>11412</v>
      </c>
      <c r="W4690">
        <v>6.54</v>
      </c>
      <c r="X4690">
        <v>60</v>
      </c>
      <c r="Y4690" t="s">
        <v>11674</v>
      </c>
      <c r="Z4690" t="s">
        <v>12011</v>
      </c>
      <c r="AA4690">
        <v>4689</v>
      </c>
      <c r="AB4690" t="s">
        <v>12017</v>
      </c>
      <c r="AC4690">
        <v>6178.63</v>
      </c>
      <c r="AD4690">
        <v>986.46</v>
      </c>
      <c r="AE4690">
        <v>49.32</v>
      </c>
      <c r="AF4690" t="s">
        <v>11231</v>
      </c>
      <c r="AG4690" t="s">
        <v>11203</v>
      </c>
      <c r="AH4690">
        <v>6316</v>
      </c>
      <c r="AI4690">
        <v>4689</v>
      </c>
      <c r="AJ4690" t="s">
        <v>11080</v>
      </c>
      <c r="AK4690" t="s">
        <v>12028</v>
      </c>
      <c r="AL4690" t="s">
        <v>12032</v>
      </c>
      <c r="AM4690" t="s">
        <v>11183</v>
      </c>
      <c r="AN4690">
        <v>1</v>
      </c>
      <c r="AO4690" s="10" t="s">
        <v>12037</v>
      </c>
      <c r="AP4690" t="str" cm="1">
        <f t="array" ref="AP4690">_xlfn.IFS(
  Table1[[#This Row],[Age]]&lt;=25, "18-25",
  Table1[[#This Row],[Age]]&lt;=35, "26-35",
  Table1[[#This Row],[Age]]&lt;=45, "36-45",
  Table1[[#This Row],[Age]]&lt;=60, "46-60",
  TRUE, "60+")</f>
        <v>46-60</v>
      </c>
    </row>
    <row r="4691" spans="1:42" x14ac:dyDescent="0.3">
      <c r="A4691">
        <v>4690</v>
      </c>
      <c r="B4691" t="s">
        <v>48</v>
      </c>
      <c r="C4691" t="s">
        <v>70</v>
      </c>
      <c r="D4691">
        <v>18</v>
      </c>
      <c r="E4691" t="s">
        <v>104</v>
      </c>
      <c r="F4691" t="s">
        <v>4797</v>
      </c>
      <c r="G4691" t="s">
        <v>5132</v>
      </c>
      <c r="H4691">
        <v>19458799543</v>
      </c>
      <c r="I4691" t="s">
        <v>7204</v>
      </c>
      <c r="J4691" t="s">
        <v>7291</v>
      </c>
      <c r="K4691">
        <v>7810.16</v>
      </c>
      <c r="L4691" s="12" t="s">
        <v>10850</v>
      </c>
      <c r="M4691" s="10" t="s">
        <v>11184</v>
      </c>
      <c r="N4691">
        <v>4690</v>
      </c>
      <c r="O4691">
        <v>45245</v>
      </c>
      <c r="P4691" t="s">
        <v>11403</v>
      </c>
      <c r="Q4691" s="16">
        <v>4104.84</v>
      </c>
      <c r="R4691">
        <v>3705.32</v>
      </c>
      <c r="S4691">
        <v>31</v>
      </c>
      <c r="T4691">
        <v>4690</v>
      </c>
      <c r="U4691">
        <v>6224.73</v>
      </c>
      <c r="V4691" t="s">
        <v>11412</v>
      </c>
      <c r="W4691">
        <v>9.3699999999999992</v>
      </c>
      <c r="X4691">
        <v>24</v>
      </c>
      <c r="Y4691" t="s">
        <v>11743</v>
      </c>
      <c r="Z4691" t="s">
        <v>12010</v>
      </c>
      <c r="AA4691">
        <v>4690</v>
      </c>
      <c r="AB4691" t="s">
        <v>12017</v>
      </c>
      <c r="AC4691">
        <v>8144.42</v>
      </c>
      <c r="AD4691">
        <v>500.73</v>
      </c>
      <c r="AE4691">
        <v>25.04</v>
      </c>
      <c r="AF4691" t="s">
        <v>11125</v>
      </c>
      <c r="AG4691" t="s">
        <v>11253</v>
      </c>
      <c r="AH4691">
        <v>6262</v>
      </c>
      <c r="AI4691">
        <v>4690</v>
      </c>
      <c r="AJ4691" t="s">
        <v>11229</v>
      </c>
      <c r="AK4691" t="s">
        <v>12029</v>
      </c>
      <c r="AL4691" t="s">
        <v>12032</v>
      </c>
      <c r="AM4691" t="s">
        <v>11350</v>
      </c>
      <c r="AN4691">
        <v>1</v>
      </c>
      <c r="AO4691" s="10" t="s">
        <v>12040</v>
      </c>
      <c r="AP4691" t="str" cm="1">
        <f t="array" ref="AP4691">_xlfn.IFS(
  Table1[[#This Row],[Age]]&lt;=25, "18-25",
  Table1[[#This Row],[Age]]&lt;=35, "26-35",
  Table1[[#This Row],[Age]]&lt;=45, "36-45",
  Table1[[#This Row],[Age]]&lt;=60, "46-60",
  TRUE, "60+")</f>
        <v>18-25</v>
      </c>
    </row>
    <row r="4692" spans="1:42" x14ac:dyDescent="0.3">
      <c r="A4692">
        <v>4691</v>
      </c>
      <c r="B4692" t="s">
        <v>20</v>
      </c>
      <c r="C4692" t="s">
        <v>67</v>
      </c>
      <c r="D4692">
        <v>66</v>
      </c>
      <c r="E4692" t="s">
        <v>105</v>
      </c>
      <c r="F4692" t="s">
        <v>4798</v>
      </c>
      <c r="G4692" t="s">
        <v>5147</v>
      </c>
      <c r="H4692">
        <v>19458799544</v>
      </c>
      <c r="I4692" t="s">
        <v>5629</v>
      </c>
      <c r="J4692" t="s">
        <v>7291</v>
      </c>
      <c r="K4692">
        <v>847.24</v>
      </c>
      <c r="L4692" s="12" t="s">
        <v>10851</v>
      </c>
      <c r="M4692" s="10" t="s">
        <v>11149</v>
      </c>
      <c r="N4692">
        <v>4691</v>
      </c>
      <c r="O4692">
        <v>44945</v>
      </c>
      <c r="P4692" t="s">
        <v>11403</v>
      </c>
      <c r="Q4692" s="16">
        <v>437.81</v>
      </c>
      <c r="R4692">
        <v>1285.05</v>
      </c>
      <c r="S4692">
        <v>34</v>
      </c>
      <c r="T4692">
        <v>4691</v>
      </c>
      <c r="U4692">
        <v>18718.830000000002</v>
      </c>
      <c r="V4692" t="s">
        <v>11412</v>
      </c>
      <c r="W4692">
        <v>7.78</v>
      </c>
      <c r="X4692">
        <v>24</v>
      </c>
      <c r="Y4692" t="s">
        <v>11763</v>
      </c>
      <c r="Z4692" t="s">
        <v>12011</v>
      </c>
      <c r="AA4692">
        <v>4691</v>
      </c>
      <c r="AB4692" t="s">
        <v>12017</v>
      </c>
      <c r="AC4692">
        <v>7426.79</v>
      </c>
      <c r="AD4692">
        <v>1082.56</v>
      </c>
      <c r="AE4692">
        <v>54.13</v>
      </c>
      <c r="AF4692" t="s">
        <v>11332</v>
      </c>
      <c r="AG4692" t="s">
        <v>11064</v>
      </c>
      <c r="AH4692">
        <v>1285</v>
      </c>
      <c r="AI4692">
        <v>4691</v>
      </c>
      <c r="AJ4692" t="s">
        <v>11074</v>
      </c>
      <c r="AK4692" t="s">
        <v>12027</v>
      </c>
      <c r="AL4692" t="s">
        <v>12032</v>
      </c>
      <c r="AM4692" t="s">
        <v>11297</v>
      </c>
      <c r="AN4692">
        <v>-1</v>
      </c>
      <c r="AO4692" s="10" t="s">
        <v>12039</v>
      </c>
      <c r="AP4692" t="str" cm="1">
        <f t="array" ref="AP4692">_xlfn.IFS(
  Table1[[#This Row],[Age]]&lt;=25, "18-25",
  Table1[[#This Row],[Age]]&lt;=35, "26-35",
  Table1[[#This Row],[Age]]&lt;=45, "36-45",
  Table1[[#This Row],[Age]]&lt;=60, "46-60",
  TRUE, "60+")</f>
        <v>60+</v>
      </c>
    </row>
    <row r="4693" spans="1:42" x14ac:dyDescent="0.3">
      <c r="A4693">
        <v>4692</v>
      </c>
      <c r="B4693" t="s">
        <v>35</v>
      </c>
      <c r="C4693" t="s">
        <v>95</v>
      </c>
      <c r="D4693">
        <v>54</v>
      </c>
      <c r="E4693" t="s">
        <v>105</v>
      </c>
      <c r="F4693" t="s">
        <v>4799</v>
      </c>
      <c r="G4693" t="s">
        <v>5147</v>
      </c>
      <c r="H4693">
        <v>19458799545</v>
      </c>
      <c r="I4693" t="s">
        <v>7181</v>
      </c>
      <c r="J4693" t="s">
        <v>7291</v>
      </c>
      <c r="K4693">
        <v>7192.72</v>
      </c>
      <c r="L4693" s="12" t="s">
        <v>10852</v>
      </c>
      <c r="M4693" s="10" t="s">
        <v>11048</v>
      </c>
      <c r="N4693">
        <v>4692</v>
      </c>
      <c r="O4693">
        <v>45081</v>
      </c>
      <c r="P4693" t="s">
        <v>11403</v>
      </c>
      <c r="Q4693" s="16">
        <v>1148.32</v>
      </c>
      <c r="R4693">
        <v>6044.4</v>
      </c>
      <c r="S4693">
        <v>94</v>
      </c>
      <c r="T4693">
        <v>4692</v>
      </c>
      <c r="U4693">
        <v>24382.11</v>
      </c>
      <c r="V4693" t="s">
        <v>11412</v>
      </c>
      <c r="W4693">
        <v>5.93</v>
      </c>
      <c r="X4693">
        <v>60</v>
      </c>
      <c r="Y4693" t="s">
        <v>11589</v>
      </c>
      <c r="Z4693" t="s">
        <v>12011</v>
      </c>
      <c r="AA4693">
        <v>4692</v>
      </c>
      <c r="AB4693" t="s">
        <v>12015</v>
      </c>
      <c r="AC4693">
        <v>3659.67</v>
      </c>
      <c r="AD4693">
        <v>573.75</v>
      </c>
      <c r="AE4693">
        <v>28.69</v>
      </c>
      <c r="AF4693" t="s">
        <v>11277</v>
      </c>
      <c r="AG4693" t="s">
        <v>11058</v>
      </c>
      <c r="AH4693">
        <v>3643</v>
      </c>
      <c r="AI4693">
        <v>4692</v>
      </c>
      <c r="AJ4693" t="s">
        <v>11243</v>
      </c>
      <c r="AK4693" t="s">
        <v>12028</v>
      </c>
      <c r="AL4693" t="s">
        <v>12031</v>
      </c>
      <c r="AM4693" t="s">
        <v>11137</v>
      </c>
      <c r="AN4693">
        <v>1</v>
      </c>
      <c r="AO4693" s="10" t="s">
        <v>12043</v>
      </c>
      <c r="AP4693" t="str" cm="1">
        <f t="array" ref="AP4693">_xlfn.IFS(
  Table1[[#This Row],[Age]]&lt;=25, "18-25",
  Table1[[#This Row],[Age]]&lt;=35, "26-35",
  Table1[[#This Row],[Age]]&lt;=45, "36-45",
  Table1[[#This Row],[Age]]&lt;=60, "46-60",
  TRUE, "60+")</f>
        <v>46-60</v>
      </c>
    </row>
    <row r="4694" spans="1:42" x14ac:dyDescent="0.3">
      <c r="A4694">
        <v>4693</v>
      </c>
      <c r="B4694" t="s">
        <v>44</v>
      </c>
      <c r="C4694" t="s">
        <v>77</v>
      </c>
      <c r="D4694">
        <v>66</v>
      </c>
      <c r="E4694" t="s">
        <v>104</v>
      </c>
      <c r="F4694" t="s">
        <v>4800</v>
      </c>
      <c r="G4694" t="s">
        <v>5128</v>
      </c>
      <c r="H4694">
        <v>19458799546</v>
      </c>
      <c r="I4694" t="s">
        <v>5454</v>
      </c>
      <c r="J4694" t="s">
        <v>7292</v>
      </c>
      <c r="K4694">
        <v>4298.55</v>
      </c>
      <c r="L4694" s="12" t="s">
        <v>7972</v>
      </c>
      <c r="M4694" s="10" t="s">
        <v>11140</v>
      </c>
      <c r="N4694">
        <v>4693</v>
      </c>
      <c r="O4694">
        <v>45020</v>
      </c>
      <c r="P4694" t="s">
        <v>11402</v>
      </c>
      <c r="Q4694" s="16">
        <v>2558.15</v>
      </c>
      <c r="R4694">
        <v>6856.7</v>
      </c>
      <c r="S4694">
        <v>96</v>
      </c>
      <c r="T4694">
        <v>4693</v>
      </c>
      <c r="U4694">
        <v>32219.08</v>
      </c>
      <c r="V4694" t="s">
        <v>11412</v>
      </c>
      <c r="W4694">
        <v>3.79</v>
      </c>
      <c r="X4694">
        <v>36</v>
      </c>
      <c r="Y4694" t="s">
        <v>11547</v>
      </c>
      <c r="Z4694" t="s">
        <v>12011</v>
      </c>
      <c r="AA4694">
        <v>4693</v>
      </c>
      <c r="AB4694" t="s">
        <v>12015</v>
      </c>
      <c r="AC4694">
        <v>7515.72</v>
      </c>
      <c r="AD4694">
        <v>4810.03</v>
      </c>
      <c r="AE4694">
        <v>240.5</v>
      </c>
      <c r="AF4694" t="s">
        <v>11313</v>
      </c>
      <c r="AG4694" t="s">
        <v>11288</v>
      </c>
      <c r="AH4694">
        <v>8778</v>
      </c>
      <c r="AI4694">
        <v>4693</v>
      </c>
      <c r="AJ4694" t="s">
        <v>11396</v>
      </c>
      <c r="AK4694" t="s">
        <v>12029</v>
      </c>
      <c r="AL4694" t="s">
        <v>12031</v>
      </c>
      <c r="AM4694" t="s">
        <v>11264</v>
      </c>
      <c r="AN4694">
        <v>1</v>
      </c>
      <c r="AO4694" s="10" t="s">
        <v>12037</v>
      </c>
      <c r="AP4694" t="str" cm="1">
        <f t="array" ref="AP4694">_xlfn.IFS(
  Table1[[#This Row],[Age]]&lt;=25, "18-25",
  Table1[[#This Row],[Age]]&lt;=35, "26-35",
  Table1[[#This Row],[Age]]&lt;=45, "36-45",
  Table1[[#This Row],[Age]]&lt;=60, "46-60",
  TRUE, "60+")</f>
        <v>60+</v>
      </c>
    </row>
    <row r="4695" spans="1:42" x14ac:dyDescent="0.3">
      <c r="A4695">
        <v>4694</v>
      </c>
      <c r="B4695" t="s">
        <v>46</v>
      </c>
      <c r="C4695" t="s">
        <v>86</v>
      </c>
      <c r="D4695">
        <v>52</v>
      </c>
      <c r="E4695" t="s">
        <v>104</v>
      </c>
      <c r="F4695" t="s">
        <v>4801</v>
      </c>
      <c r="G4695" t="s">
        <v>5124</v>
      </c>
      <c r="H4695">
        <v>19458799547</v>
      </c>
      <c r="I4695" t="s">
        <v>6434</v>
      </c>
      <c r="J4695" t="s">
        <v>7292</v>
      </c>
      <c r="K4695">
        <v>406.75</v>
      </c>
      <c r="L4695" s="12" t="s">
        <v>8675</v>
      </c>
      <c r="M4695" s="10" t="s">
        <v>11288</v>
      </c>
      <c r="N4695">
        <v>4694</v>
      </c>
      <c r="O4695">
        <v>44979</v>
      </c>
      <c r="P4695" t="s">
        <v>11402</v>
      </c>
      <c r="Q4695" s="16">
        <v>4250.38</v>
      </c>
      <c r="R4695">
        <v>-3843.63</v>
      </c>
      <c r="S4695">
        <v>74</v>
      </c>
      <c r="T4695">
        <v>4694</v>
      </c>
      <c r="U4695">
        <v>43028.58</v>
      </c>
      <c r="V4695" t="s">
        <v>11411</v>
      </c>
      <c r="W4695">
        <v>6.73</v>
      </c>
      <c r="X4695">
        <v>48</v>
      </c>
      <c r="Y4695" t="s">
        <v>11465</v>
      </c>
      <c r="Z4695" t="s">
        <v>12012</v>
      </c>
      <c r="AA4695">
        <v>4694</v>
      </c>
      <c r="AB4695" t="s">
        <v>12016</v>
      </c>
      <c r="AC4695">
        <v>3501.3</v>
      </c>
      <c r="AD4695">
        <v>3567.13</v>
      </c>
      <c r="AE4695">
        <v>178.36</v>
      </c>
      <c r="AF4695" t="s">
        <v>11259</v>
      </c>
      <c r="AG4695" t="s">
        <v>11177</v>
      </c>
      <c r="AH4695">
        <v>2585</v>
      </c>
      <c r="AI4695">
        <v>4694</v>
      </c>
      <c r="AJ4695" t="s">
        <v>11198</v>
      </c>
      <c r="AK4695" t="s">
        <v>12027</v>
      </c>
      <c r="AL4695" t="s">
        <v>12032</v>
      </c>
      <c r="AM4695" t="s">
        <v>11150</v>
      </c>
      <c r="AN4695">
        <v>1</v>
      </c>
      <c r="AO4695" s="10" t="s">
        <v>12045</v>
      </c>
      <c r="AP4695" t="str" cm="1">
        <f t="array" ref="AP4695">_xlfn.IFS(
  Table1[[#This Row],[Age]]&lt;=25, "18-25",
  Table1[[#This Row],[Age]]&lt;=35, "26-35",
  Table1[[#This Row],[Age]]&lt;=45, "36-45",
  Table1[[#This Row],[Age]]&lt;=60, "46-60",
  TRUE, "60+")</f>
        <v>46-60</v>
      </c>
    </row>
    <row r="4696" spans="1:42" x14ac:dyDescent="0.3">
      <c r="A4696">
        <v>4695</v>
      </c>
      <c r="B4696" t="s">
        <v>8</v>
      </c>
      <c r="C4696" t="s">
        <v>75</v>
      </c>
      <c r="D4696">
        <v>58</v>
      </c>
      <c r="E4696" t="s">
        <v>106</v>
      </c>
      <c r="F4696" t="s">
        <v>4802</v>
      </c>
      <c r="G4696" t="s">
        <v>5125</v>
      </c>
      <c r="H4696">
        <v>19458799548</v>
      </c>
      <c r="I4696" t="s">
        <v>5473</v>
      </c>
      <c r="J4696" t="s">
        <v>7292</v>
      </c>
      <c r="K4696">
        <v>5497.06</v>
      </c>
      <c r="L4696" s="12" t="s">
        <v>10853</v>
      </c>
      <c r="M4696" s="10" t="s">
        <v>11251</v>
      </c>
      <c r="N4696">
        <v>4695</v>
      </c>
      <c r="O4696">
        <v>45279</v>
      </c>
      <c r="P4696" t="s">
        <v>11402</v>
      </c>
      <c r="Q4696" s="16">
        <v>447.32</v>
      </c>
      <c r="R4696">
        <v>5049.74</v>
      </c>
      <c r="S4696">
        <v>31</v>
      </c>
      <c r="T4696">
        <v>4695</v>
      </c>
      <c r="U4696">
        <v>49487.48</v>
      </c>
      <c r="V4696" t="s">
        <v>11413</v>
      </c>
      <c r="W4696">
        <v>7.43</v>
      </c>
      <c r="X4696">
        <v>48</v>
      </c>
      <c r="Y4696" t="s">
        <v>11438</v>
      </c>
      <c r="Z4696" t="s">
        <v>12010</v>
      </c>
      <c r="AA4696">
        <v>4695</v>
      </c>
      <c r="AB4696" t="s">
        <v>12016</v>
      </c>
      <c r="AC4696">
        <v>5455.54</v>
      </c>
      <c r="AD4696">
        <v>3279.13</v>
      </c>
      <c r="AE4696">
        <v>163.96</v>
      </c>
      <c r="AF4696" t="s">
        <v>11059</v>
      </c>
      <c r="AG4696" t="s">
        <v>11052</v>
      </c>
      <c r="AH4696">
        <v>6785</v>
      </c>
      <c r="AI4696">
        <v>4695</v>
      </c>
      <c r="AJ4696" t="s">
        <v>11195</v>
      </c>
      <c r="AK4696" t="s">
        <v>12027</v>
      </c>
      <c r="AL4696" t="s">
        <v>12031</v>
      </c>
      <c r="AM4696" t="s">
        <v>11090</v>
      </c>
      <c r="AN4696">
        <v>1</v>
      </c>
      <c r="AO4696" s="10" t="s">
        <v>12036</v>
      </c>
      <c r="AP4696" t="str" cm="1">
        <f t="array" ref="AP4696">_xlfn.IFS(
  Table1[[#This Row],[Age]]&lt;=25, "18-25",
  Table1[[#This Row],[Age]]&lt;=35, "26-35",
  Table1[[#This Row],[Age]]&lt;=45, "36-45",
  Table1[[#This Row],[Age]]&lt;=60, "46-60",
  TRUE, "60+")</f>
        <v>46-60</v>
      </c>
    </row>
    <row r="4697" spans="1:42" x14ac:dyDescent="0.3">
      <c r="A4697">
        <v>4696</v>
      </c>
      <c r="B4697" t="s">
        <v>15</v>
      </c>
      <c r="C4697" t="s">
        <v>55</v>
      </c>
      <c r="D4697">
        <v>20</v>
      </c>
      <c r="E4697" t="s">
        <v>104</v>
      </c>
      <c r="F4697" t="s">
        <v>4803</v>
      </c>
      <c r="G4697" t="s">
        <v>5131</v>
      </c>
      <c r="H4697">
        <v>19458799549</v>
      </c>
      <c r="I4697" t="s">
        <v>6250</v>
      </c>
      <c r="J4697" t="s">
        <v>7292</v>
      </c>
      <c r="K4697">
        <v>7020.45</v>
      </c>
      <c r="L4697" s="12" t="s">
        <v>10854</v>
      </c>
      <c r="M4697" s="10" t="s">
        <v>11380</v>
      </c>
      <c r="N4697">
        <v>4696</v>
      </c>
      <c r="O4697">
        <v>44937</v>
      </c>
      <c r="P4697" t="s">
        <v>11402</v>
      </c>
      <c r="Q4697" s="16">
        <v>1224.75</v>
      </c>
      <c r="R4697">
        <v>5795.7</v>
      </c>
      <c r="S4697">
        <v>99</v>
      </c>
      <c r="T4697">
        <v>4696</v>
      </c>
      <c r="U4697">
        <v>21027.08</v>
      </c>
      <c r="V4697" t="s">
        <v>11412</v>
      </c>
      <c r="W4697">
        <v>6.74</v>
      </c>
      <c r="X4697">
        <v>24</v>
      </c>
      <c r="Y4697" t="s">
        <v>10257</v>
      </c>
      <c r="Z4697" t="s">
        <v>12012</v>
      </c>
      <c r="AA4697">
        <v>4696</v>
      </c>
      <c r="AB4697" t="s">
        <v>12017</v>
      </c>
      <c r="AC4697">
        <v>2990.65</v>
      </c>
      <c r="AD4697">
        <v>4758.07</v>
      </c>
      <c r="AE4697">
        <v>237.9</v>
      </c>
      <c r="AF4697" t="s">
        <v>11053</v>
      </c>
      <c r="AG4697" t="s">
        <v>11347</v>
      </c>
      <c r="AH4697">
        <v>339</v>
      </c>
      <c r="AI4697">
        <v>4696</v>
      </c>
      <c r="AJ4697" t="s">
        <v>11376</v>
      </c>
      <c r="AK4697" t="s">
        <v>12027</v>
      </c>
      <c r="AL4697" t="s">
        <v>12032</v>
      </c>
      <c r="AM4697" t="s">
        <v>11044</v>
      </c>
      <c r="AN4697">
        <v>1</v>
      </c>
      <c r="AO4697" s="10" t="s">
        <v>12039</v>
      </c>
      <c r="AP4697" t="str" cm="1">
        <f t="array" ref="AP4697">_xlfn.IFS(
  Table1[[#This Row],[Age]]&lt;=25, "18-25",
  Table1[[#This Row],[Age]]&lt;=35, "26-35",
  Table1[[#This Row],[Age]]&lt;=45, "36-45",
  Table1[[#This Row],[Age]]&lt;=60, "46-60",
  TRUE, "60+")</f>
        <v>18-25</v>
      </c>
    </row>
    <row r="4698" spans="1:42" x14ac:dyDescent="0.3">
      <c r="A4698">
        <v>4697</v>
      </c>
      <c r="B4698" t="s">
        <v>48</v>
      </c>
      <c r="C4698" t="s">
        <v>81</v>
      </c>
      <c r="D4698">
        <v>52</v>
      </c>
      <c r="E4698" t="s">
        <v>106</v>
      </c>
      <c r="F4698" t="s">
        <v>4804</v>
      </c>
      <c r="G4698" t="s">
        <v>5125</v>
      </c>
      <c r="H4698">
        <v>19458799550</v>
      </c>
      <c r="I4698" t="s">
        <v>6397</v>
      </c>
      <c r="J4698" t="s">
        <v>7291</v>
      </c>
      <c r="K4698">
        <v>5329.57</v>
      </c>
      <c r="L4698" s="12" t="s">
        <v>10855</v>
      </c>
      <c r="M4698" s="10" t="s">
        <v>11067</v>
      </c>
      <c r="N4698">
        <v>4697</v>
      </c>
      <c r="O4698">
        <v>45031</v>
      </c>
      <c r="P4698" t="s">
        <v>11402</v>
      </c>
      <c r="Q4698" s="16">
        <v>2724.09</v>
      </c>
      <c r="R4698">
        <v>2605.48</v>
      </c>
      <c r="S4698">
        <v>79</v>
      </c>
      <c r="T4698">
        <v>4697</v>
      </c>
      <c r="U4698">
        <v>27733.439999999999</v>
      </c>
      <c r="V4698" t="s">
        <v>11413</v>
      </c>
      <c r="W4698">
        <v>7.8</v>
      </c>
      <c r="X4698">
        <v>12</v>
      </c>
      <c r="Y4698" t="s">
        <v>9446</v>
      </c>
      <c r="Z4698" t="s">
        <v>12010</v>
      </c>
      <c r="AA4698">
        <v>4697</v>
      </c>
      <c r="AB4698" t="s">
        <v>12017</v>
      </c>
      <c r="AC4698">
        <v>2040.68</v>
      </c>
      <c r="AD4698">
        <v>4892.24</v>
      </c>
      <c r="AE4698">
        <v>244.61</v>
      </c>
      <c r="AF4698" t="s">
        <v>11293</v>
      </c>
      <c r="AG4698" t="s">
        <v>11056</v>
      </c>
      <c r="AH4698">
        <v>4134</v>
      </c>
      <c r="AI4698">
        <v>4697</v>
      </c>
      <c r="AJ4698" t="s">
        <v>11395</v>
      </c>
      <c r="AK4698" t="s">
        <v>12029</v>
      </c>
      <c r="AL4698" t="s">
        <v>12032</v>
      </c>
      <c r="AM4698" t="s">
        <v>11097</v>
      </c>
      <c r="AN4698">
        <v>1</v>
      </c>
      <c r="AO4698" s="10" t="s">
        <v>12037</v>
      </c>
      <c r="AP4698" t="str" cm="1">
        <f t="array" ref="AP4698">_xlfn.IFS(
  Table1[[#This Row],[Age]]&lt;=25, "18-25",
  Table1[[#This Row],[Age]]&lt;=35, "26-35",
  Table1[[#This Row],[Age]]&lt;=45, "36-45",
  Table1[[#This Row],[Age]]&lt;=60, "46-60",
  TRUE, "60+")</f>
        <v>46-60</v>
      </c>
    </row>
    <row r="4699" spans="1:42" x14ac:dyDescent="0.3">
      <c r="A4699">
        <v>4698</v>
      </c>
      <c r="B4699" t="s">
        <v>16</v>
      </c>
      <c r="C4699" t="s">
        <v>100</v>
      </c>
      <c r="D4699">
        <v>46</v>
      </c>
      <c r="E4699" t="s">
        <v>105</v>
      </c>
      <c r="F4699" t="s">
        <v>4805</v>
      </c>
      <c r="G4699" t="s">
        <v>5146</v>
      </c>
      <c r="H4699">
        <v>19458799551</v>
      </c>
      <c r="I4699" t="s">
        <v>5864</v>
      </c>
      <c r="J4699" t="s">
        <v>7292</v>
      </c>
      <c r="K4699">
        <v>1316.51</v>
      </c>
      <c r="L4699" s="12" t="s">
        <v>10856</v>
      </c>
      <c r="M4699" s="10" t="s">
        <v>11068</v>
      </c>
      <c r="N4699">
        <v>4698</v>
      </c>
      <c r="O4699">
        <v>44936</v>
      </c>
      <c r="P4699" t="s">
        <v>11402</v>
      </c>
      <c r="Q4699" s="16">
        <v>1628.58</v>
      </c>
      <c r="R4699">
        <v>-312.07</v>
      </c>
      <c r="S4699">
        <v>27</v>
      </c>
      <c r="T4699">
        <v>4698</v>
      </c>
      <c r="U4699">
        <v>30436.62</v>
      </c>
      <c r="V4699" t="s">
        <v>11411</v>
      </c>
      <c r="W4699">
        <v>3.51</v>
      </c>
      <c r="X4699">
        <v>36</v>
      </c>
      <c r="Y4699" t="s">
        <v>11871</v>
      </c>
      <c r="Z4699" t="s">
        <v>12011</v>
      </c>
      <c r="AA4699">
        <v>4698</v>
      </c>
      <c r="AB4699" t="s">
        <v>12016</v>
      </c>
      <c r="AC4699">
        <v>9642.1299999999992</v>
      </c>
      <c r="AD4699">
        <v>4565.0600000000004</v>
      </c>
      <c r="AE4699">
        <v>228.25</v>
      </c>
      <c r="AF4699" t="s">
        <v>11364</v>
      </c>
      <c r="AG4699" t="s">
        <v>11342</v>
      </c>
      <c r="AH4699">
        <v>9307</v>
      </c>
      <c r="AI4699">
        <v>4698</v>
      </c>
      <c r="AJ4699" t="s">
        <v>11045</v>
      </c>
      <c r="AK4699" t="s">
        <v>12029</v>
      </c>
      <c r="AL4699" t="s">
        <v>12031</v>
      </c>
      <c r="AM4699" t="s">
        <v>11311</v>
      </c>
      <c r="AN4699">
        <v>1</v>
      </c>
      <c r="AO4699" s="10" t="s">
        <v>12039</v>
      </c>
      <c r="AP4699" t="str" cm="1">
        <f t="array" ref="AP4699">_xlfn.IFS(
  Table1[[#This Row],[Age]]&lt;=25, "18-25",
  Table1[[#This Row],[Age]]&lt;=35, "26-35",
  Table1[[#This Row],[Age]]&lt;=45, "36-45",
  Table1[[#This Row],[Age]]&lt;=60, "46-60",
  TRUE, "60+")</f>
        <v>46-60</v>
      </c>
    </row>
    <row r="4700" spans="1:42" x14ac:dyDescent="0.3">
      <c r="A4700">
        <v>4699</v>
      </c>
      <c r="B4700" t="s">
        <v>18</v>
      </c>
      <c r="C4700" t="s">
        <v>89</v>
      </c>
      <c r="D4700">
        <v>26</v>
      </c>
      <c r="E4700" t="s">
        <v>106</v>
      </c>
      <c r="F4700" t="s">
        <v>4806</v>
      </c>
      <c r="G4700" t="s">
        <v>5121</v>
      </c>
      <c r="H4700">
        <v>19458799552</v>
      </c>
      <c r="I4700" t="s">
        <v>6977</v>
      </c>
      <c r="J4700" t="s">
        <v>7292</v>
      </c>
      <c r="K4700">
        <v>8177.5</v>
      </c>
      <c r="L4700" s="12" t="s">
        <v>9999</v>
      </c>
      <c r="M4700" s="10" t="s">
        <v>11129</v>
      </c>
      <c r="N4700">
        <v>4699</v>
      </c>
      <c r="O4700">
        <v>45147</v>
      </c>
      <c r="P4700" t="s">
        <v>11404</v>
      </c>
      <c r="Q4700" s="16">
        <v>4962.0600000000004</v>
      </c>
      <c r="R4700">
        <v>13139.56</v>
      </c>
      <c r="S4700">
        <v>59</v>
      </c>
      <c r="T4700">
        <v>4699</v>
      </c>
      <c r="U4700">
        <v>28369.53</v>
      </c>
      <c r="V4700" t="s">
        <v>11413</v>
      </c>
      <c r="W4700">
        <v>5.57</v>
      </c>
      <c r="X4700">
        <v>36</v>
      </c>
      <c r="Y4700" t="s">
        <v>11608</v>
      </c>
      <c r="Z4700" t="s">
        <v>12012</v>
      </c>
      <c r="AA4700">
        <v>4699</v>
      </c>
      <c r="AB4700" t="s">
        <v>12017</v>
      </c>
      <c r="AC4700">
        <v>6834.3</v>
      </c>
      <c r="AD4700">
        <v>3298.78</v>
      </c>
      <c r="AE4700">
        <v>164.94</v>
      </c>
      <c r="AF4700" t="s">
        <v>11045</v>
      </c>
      <c r="AG4700" t="s">
        <v>11179</v>
      </c>
      <c r="AH4700">
        <v>9766</v>
      </c>
      <c r="AI4700">
        <v>4699</v>
      </c>
      <c r="AJ4700" t="s">
        <v>11332</v>
      </c>
      <c r="AK4700" t="s">
        <v>12028</v>
      </c>
      <c r="AL4700" t="s">
        <v>12032</v>
      </c>
      <c r="AM4700" t="s">
        <v>11363</v>
      </c>
      <c r="AN4700">
        <v>1</v>
      </c>
      <c r="AO4700" s="10" t="s">
        <v>12041</v>
      </c>
      <c r="AP4700" t="str" cm="1">
        <f t="array" ref="AP4700">_xlfn.IFS(
  Table1[[#This Row],[Age]]&lt;=25, "18-25",
  Table1[[#This Row],[Age]]&lt;=35, "26-35",
  Table1[[#This Row],[Age]]&lt;=45, "36-45",
  Table1[[#This Row],[Age]]&lt;=60, "46-60",
  TRUE, "60+")</f>
        <v>26-35</v>
      </c>
    </row>
    <row r="4701" spans="1:42" x14ac:dyDescent="0.3">
      <c r="A4701">
        <v>4700</v>
      </c>
      <c r="B4701" t="s">
        <v>28</v>
      </c>
      <c r="C4701" t="s">
        <v>100</v>
      </c>
      <c r="D4701">
        <v>54</v>
      </c>
      <c r="E4701" t="s">
        <v>105</v>
      </c>
      <c r="F4701" t="s">
        <v>4807</v>
      </c>
      <c r="G4701" t="s">
        <v>5134</v>
      </c>
      <c r="H4701">
        <v>19458799553</v>
      </c>
      <c r="I4701" t="s">
        <v>6673</v>
      </c>
      <c r="J4701" t="s">
        <v>7292</v>
      </c>
      <c r="K4701">
        <v>3239.14</v>
      </c>
      <c r="L4701" s="12" t="s">
        <v>10857</v>
      </c>
      <c r="M4701" s="10" t="s">
        <v>11165</v>
      </c>
      <c r="N4701">
        <v>4700</v>
      </c>
      <c r="O4701">
        <v>45268</v>
      </c>
      <c r="P4701" t="s">
        <v>11403</v>
      </c>
      <c r="Q4701" s="16">
        <v>2266.14</v>
      </c>
      <c r="R4701">
        <v>973</v>
      </c>
      <c r="S4701">
        <v>27</v>
      </c>
      <c r="T4701">
        <v>4700</v>
      </c>
      <c r="U4701">
        <v>5425.34</v>
      </c>
      <c r="V4701" t="s">
        <v>11413</v>
      </c>
      <c r="W4701">
        <v>5.94</v>
      </c>
      <c r="X4701">
        <v>24</v>
      </c>
      <c r="Y4701" t="s">
        <v>11883</v>
      </c>
      <c r="Z4701" t="s">
        <v>12012</v>
      </c>
      <c r="AA4701">
        <v>4700</v>
      </c>
      <c r="AB4701" t="s">
        <v>12016</v>
      </c>
      <c r="AC4701">
        <v>3017.29</v>
      </c>
      <c r="AD4701">
        <v>2483.67</v>
      </c>
      <c r="AE4701">
        <v>124.18</v>
      </c>
      <c r="AF4701" t="s">
        <v>11071</v>
      </c>
      <c r="AG4701" t="s">
        <v>11178</v>
      </c>
      <c r="AH4701">
        <v>3654</v>
      </c>
      <c r="AI4701">
        <v>4700</v>
      </c>
      <c r="AJ4701" t="s">
        <v>11367</v>
      </c>
      <c r="AK4701" t="s">
        <v>12029</v>
      </c>
      <c r="AL4701" t="s">
        <v>12032</v>
      </c>
      <c r="AM4701" t="s">
        <v>11323</v>
      </c>
      <c r="AN4701">
        <v>1</v>
      </c>
      <c r="AO4701" s="10" t="s">
        <v>12036</v>
      </c>
      <c r="AP4701" t="str" cm="1">
        <f t="array" ref="AP4701">_xlfn.IFS(
  Table1[[#This Row],[Age]]&lt;=25, "18-25",
  Table1[[#This Row],[Age]]&lt;=35, "26-35",
  Table1[[#This Row],[Age]]&lt;=45, "36-45",
  Table1[[#This Row],[Age]]&lt;=60, "46-60",
  TRUE, "60+")</f>
        <v>46-60</v>
      </c>
    </row>
    <row r="4702" spans="1:42" x14ac:dyDescent="0.3">
      <c r="A4702">
        <v>4701</v>
      </c>
      <c r="B4702" t="s">
        <v>2</v>
      </c>
      <c r="C4702" t="s">
        <v>89</v>
      </c>
      <c r="D4702">
        <v>59</v>
      </c>
      <c r="E4702" t="s">
        <v>106</v>
      </c>
      <c r="F4702" t="s">
        <v>4808</v>
      </c>
      <c r="G4702" t="s">
        <v>5133</v>
      </c>
      <c r="H4702">
        <v>19458799554</v>
      </c>
      <c r="I4702" t="s">
        <v>6076</v>
      </c>
      <c r="J4702" t="s">
        <v>7292</v>
      </c>
      <c r="K4702">
        <v>9222.4500000000007</v>
      </c>
      <c r="L4702" s="12" t="s">
        <v>8935</v>
      </c>
      <c r="M4702" s="10" t="s">
        <v>11267</v>
      </c>
      <c r="N4702">
        <v>4701</v>
      </c>
      <c r="O4702">
        <v>44946</v>
      </c>
      <c r="P4702" t="s">
        <v>11402</v>
      </c>
      <c r="Q4702" s="16">
        <v>4557.67</v>
      </c>
      <c r="R4702">
        <v>13780.12</v>
      </c>
      <c r="S4702">
        <v>1</v>
      </c>
      <c r="T4702">
        <v>4701</v>
      </c>
      <c r="U4702">
        <v>6636.99</v>
      </c>
      <c r="V4702" t="s">
        <v>11413</v>
      </c>
      <c r="W4702">
        <v>1.81</v>
      </c>
      <c r="X4702">
        <v>12</v>
      </c>
      <c r="Y4702" t="s">
        <v>7648</v>
      </c>
      <c r="Z4702" t="s">
        <v>12012</v>
      </c>
      <c r="AA4702">
        <v>4701</v>
      </c>
      <c r="AB4702" t="s">
        <v>12016</v>
      </c>
      <c r="AC4702">
        <v>2108.21</v>
      </c>
      <c r="AD4702">
        <v>219.61</v>
      </c>
      <c r="AE4702">
        <v>10.98</v>
      </c>
      <c r="AF4702" t="s">
        <v>11199</v>
      </c>
      <c r="AG4702" t="s">
        <v>11223</v>
      </c>
      <c r="AH4702">
        <v>2639</v>
      </c>
      <c r="AI4702">
        <v>4701</v>
      </c>
      <c r="AJ4702" t="s">
        <v>11359</v>
      </c>
      <c r="AK4702" t="s">
        <v>12029</v>
      </c>
      <c r="AL4702" t="s">
        <v>12032</v>
      </c>
      <c r="AM4702" t="s">
        <v>11289</v>
      </c>
      <c r="AN4702">
        <v>1</v>
      </c>
      <c r="AO4702" s="10" t="s">
        <v>12039</v>
      </c>
      <c r="AP4702" t="str" cm="1">
        <f t="array" ref="AP4702">_xlfn.IFS(
  Table1[[#This Row],[Age]]&lt;=25, "18-25",
  Table1[[#This Row],[Age]]&lt;=35, "26-35",
  Table1[[#This Row],[Age]]&lt;=45, "36-45",
  Table1[[#This Row],[Age]]&lt;=60, "46-60",
  TRUE, "60+")</f>
        <v>46-60</v>
      </c>
    </row>
    <row r="4703" spans="1:42" x14ac:dyDescent="0.3">
      <c r="A4703">
        <v>4702</v>
      </c>
      <c r="B4703" t="s">
        <v>33</v>
      </c>
      <c r="C4703" t="s">
        <v>93</v>
      </c>
      <c r="D4703">
        <v>64</v>
      </c>
      <c r="E4703" t="s">
        <v>106</v>
      </c>
      <c r="F4703" t="s">
        <v>4809</v>
      </c>
      <c r="G4703" t="s">
        <v>5128</v>
      </c>
      <c r="H4703">
        <v>19458799555</v>
      </c>
      <c r="I4703" t="s">
        <v>6447</v>
      </c>
      <c r="J4703" t="s">
        <v>7291</v>
      </c>
      <c r="K4703">
        <v>9078.07</v>
      </c>
      <c r="L4703" s="12" t="s">
        <v>8502</v>
      </c>
      <c r="M4703" s="10" t="s">
        <v>11266</v>
      </c>
      <c r="N4703">
        <v>4702</v>
      </c>
      <c r="O4703">
        <v>45073</v>
      </c>
      <c r="P4703" t="s">
        <v>11404</v>
      </c>
      <c r="Q4703" s="16">
        <v>4705.03</v>
      </c>
      <c r="R4703">
        <v>13783.1</v>
      </c>
      <c r="S4703">
        <v>76</v>
      </c>
      <c r="T4703">
        <v>4702</v>
      </c>
      <c r="U4703">
        <v>44549.02</v>
      </c>
      <c r="V4703" t="s">
        <v>11413</v>
      </c>
      <c r="W4703">
        <v>2.59</v>
      </c>
      <c r="X4703">
        <v>60</v>
      </c>
      <c r="Y4703" t="s">
        <v>11605</v>
      </c>
      <c r="Z4703" t="s">
        <v>12011</v>
      </c>
      <c r="AA4703">
        <v>4702</v>
      </c>
      <c r="AB4703" t="s">
        <v>12015</v>
      </c>
      <c r="AC4703">
        <v>3316.98</v>
      </c>
      <c r="AD4703">
        <v>4384.8500000000004</v>
      </c>
      <c r="AE4703">
        <v>219.24</v>
      </c>
      <c r="AF4703" t="s">
        <v>11231</v>
      </c>
      <c r="AG4703" t="s">
        <v>11279</v>
      </c>
      <c r="AH4703">
        <v>1932</v>
      </c>
      <c r="AI4703">
        <v>4702</v>
      </c>
      <c r="AJ4703" t="s">
        <v>11304</v>
      </c>
      <c r="AK4703" t="s">
        <v>12029</v>
      </c>
      <c r="AL4703" t="s">
        <v>12031</v>
      </c>
      <c r="AM4703" t="s">
        <v>11272</v>
      </c>
      <c r="AN4703">
        <v>-1</v>
      </c>
      <c r="AO4703" s="10" t="s">
        <v>12046</v>
      </c>
      <c r="AP4703" t="str" cm="1">
        <f t="array" ref="AP4703">_xlfn.IFS(
  Table1[[#This Row],[Age]]&lt;=25, "18-25",
  Table1[[#This Row],[Age]]&lt;=35, "26-35",
  Table1[[#This Row],[Age]]&lt;=45, "36-45",
  Table1[[#This Row],[Age]]&lt;=60, "46-60",
  TRUE, "60+")</f>
        <v>60+</v>
      </c>
    </row>
    <row r="4704" spans="1:42" x14ac:dyDescent="0.3">
      <c r="A4704">
        <v>4703</v>
      </c>
      <c r="B4704" t="s">
        <v>20</v>
      </c>
      <c r="C4704" t="s">
        <v>72</v>
      </c>
      <c r="D4704">
        <v>42</v>
      </c>
      <c r="E4704" t="s">
        <v>106</v>
      </c>
      <c r="F4704" t="s">
        <v>4810</v>
      </c>
      <c r="G4704" t="s">
        <v>5125</v>
      </c>
      <c r="H4704">
        <v>19458799556</v>
      </c>
      <c r="I4704" t="s">
        <v>7239</v>
      </c>
      <c r="J4704" t="s">
        <v>7292</v>
      </c>
      <c r="K4704">
        <v>2083.59</v>
      </c>
      <c r="L4704" s="12" t="s">
        <v>10858</v>
      </c>
      <c r="M4704" s="10" t="s">
        <v>11353</v>
      </c>
      <c r="N4704">
        <v>4703</v>
      </c>
      <c r="O4704">
        <v>45270</v>
      </c>
      <c r="P4704" t="s">
        <v>11404</v>
      </c>
      <c r="Q4704" s="16">
        <v>1304.57</v>
      </c>
      <c r="R4704">
        <v>3388.16</v>
      </c>
      <c r="S4704">
        <v>68</v>
      </c>
      <c r="T4704">
        <v>4703</v>
      </c>
      <c r="U4704">
        <v>34103.620000000003</v>
      </c>
      <c r="V4704" t="s">
        <v>11412</v>
      </c>
      <c r="W4704">
        <v>3.76</v>
      </c>
      <c r="X4704">
        <v>60</v>
      </c>
      <c r="Y4704" t="s">
        <v>11477</v>
      </c>
      <c r="Z4704" t="s">
        <v>12011</v>
      </c>
      <c r="AA4704">
        <v>4703</v>
      </c>
      <c r="AB4704" t="s">
        <v>12016</v>
      </c>
      <c r="AC4704">
        <v>4341.95</v>
      </c>
      <c r="AD4704">
        <v>500.62</v>
      </c>
      <c r="AE4704">
        <v>25.03</v>
      </c>
      <c r="AF4704" t="s">
        <v>11148</v>
      </c>
      <c r="AG4704" t="s">
        <v>11072</v>
      </c>
      <c r="AH4704">
        <v>2972</v>
      </c>
      <c r="AI4704">
        <v>4703</v>
      </c>
      <c r="AJ4704" t="s">
        <v>11061</v>
      </c>
      <c r="AK4704" t="s">
        <v>12028</v>
      </c>
      <c r="AL4704" t="s">
        <v>12031</v>
      </c>
      <c r="AM4704" t="s">
        <v>11145</v>
      </c>
      <c r="AN4704">
        <v>1</v>
      </c>
      <c r="AO4704" s="10" t="s">
        <v>12036</v>
      </c>
      <c r="AP4704" t="str" cm="1">
        <f t="array" ref="AP4704">_xlfn.IFS(
  Table1[[#This Row],[Age]]&lt;=25, "18-25",
  Table1[[#This Row],[Age]]&lt;=35, "26-35",
  Table1[[#This Row],[Age]]&lt;=45, "36-45",
  Table1[[#This Row],[Age]]&lt;=60, "46-60",
  TRUE, "60+")</f>
        <v>36-45</v>
      </c>
    </row>
    <row r="4705" spans="1:42" x14ac:dyDescent="0.3">
      <c r="A4705">
        <v>4704</v>
      </c>
      <c r="B4705" t="s">
        <v>49</v>
      </c>
      <c r="C4705" t="s">
        <v>67</v>
      </c>
      <c r="D4705">
        <v>29</v>
      </c>
      <c r="E4705" t="s">
        <v>105</v>
      </c>
      <c r="F4705" t="s">
        <v>4811</v>
      </c>
      <c r="G4705" t="s">
        <v>5121</v>
      </c>
      <c r="H4705">
        <v>19458799557</v>
      </c>
      <c r="I4705" t="s">
        <v>5327</v>
      </c>
      <c r="J4705" t="s">
        <v>7292</v>
      </c>
      <c r="K4705">
        <v>4816.0200000000004</v>
      </c>
      <c r="L4705" s="12" t="s">
        <v>10859</v>
      </c>
      <c r="M4705" s="10" t="s">
        <v>11181</v>
      </c>
      <c r="N4705">
        <v>4704</v>
      </c>
      <c r="O4705">
        <v>45181</v>
      </c>
      <c r="P4705" t="s">
        <v>11402</v>
      </c>
      <c r="Q4705" s="16">
        <v>1639.24</v>
      </c>
      <c r="R4705">
        <v>6455.26</v>
      </c>
      <c r="S4705">
        <v>23</v>
      </c>
      <c r="T4705">
        <v>4704</v>
      </c>
      <c r="U4705">
        <v>34259.29</v>
      </c>
      <c r="V4705" t="s">
        <v>11412</v>
      </c>
      <c r="W4705">
        <v>1.43</v>
      </c>
      <c r="X4705">
        <v>24</v>
      </c>
      <c r="Y4705" t="s">
        <v>11875</v>
      </c>
      <c r="Z4705" t="s">
        <v>12010</v>
      </c>
      <c r="AA4705">
        <v>4704</v>
      </c>
      <c r="AB4705" t="s">
        <v>12015</v>
      </c>
      <c r="AC4705">
        <v>8789.2199999999993</v>
      </c>
      <c r="AD4705">
        <v>430.65</v>
      </c>
      <c r="AE4705">
        <v>21.53</v>
      </c>
      <c r="AF4705" t="s">
        <v>11390</v>
      </c>
      <c r="AG4705" t="s">
        <v>11071</v>
      </c>
      <c r="AH4705">
        <v>8956</v>
      </c>
      <c r="AI4705">
        <v>4704</v>
      </c>
      <c r="AJ4705" t="s">
        <v>11114</v>
      </c>
      <c r="AK4705" t="s">
        <v>12028</v>
      </c>
      <c r="AL4705" t="s">
        <v>12031</v>
      </c>
      <c r="AM4705" t="s">
        <v>11301</v>
      </c>
      <c r="AN4705">
        <v>1</v>
      </c>
      <c r="AO4705" s="10" t="s">
        <v>12042</v>
      </c>
      <c r="AP4705" t="str" cm="1">
        <f t="array" ref="AP4705">_xlfn.IFS(
  Table1[[#This Row],[Age]]&lt;=25, "18-25",
  Table1[[#This Row],[Age]]&lt;=35, "26-35",
  Table1[[#This Row],[Age]]&lt;=45, "36-45",
  Table1[[#This Row],[Age]]&lt;=60, "46-60",
  TRUE, "60+")</f>
        <v>26-35</v>
      </c>
    </row>
    <row r="4706" spans="1:42" x14ac:dyDescent="0.3">
      <c r="A4706">
        <v>4705</v>
      </c>
      <c r="B4706" t="s">
        <v>37</v>
      </c>
      <c r="C4706" t="s">
        <v>77</v>
      </c>
      <c r="D4706">
        <v>55</v>
      </c>
      <c r="E4706" t="s">
        <v>105</v>
      </c>
      <c r="F4706" t="s">
        <v>4812</v>
      </c>
      <c r="G4706" t="s">
        <v>5144</v>
      </c>
      <c r="H4706">
        <v>19458799558</v>
      </c>
      <c r="I4706" t="s">
        <v>7240</v>
      </c>
      <c r="J4706" t="s">
        <v>7292</v>
      </c>
      <c r="K4706">
        <v>1459.92</v>
      </c>
      <c r="L4706" s="12" t="s">
        <v>10860</v>
      </c>
      <c r="M4706" s="10" t="s">
        <v>11099</v>
      </c>
      <c r="N4706">
        <v>4705</v>
      </c>
      <c r="O4706">
        <v>45056</v>
      </c>
      <c r="P4706" t="s">
        <v>11403</v>
      </c>
      <c r="Q4706" s="16">
        <v>1627.44</v>
      </c>
      <c r="R4706">
        <v>-167.52</v>
      </c>
      <c r="S4706">
        <v>98</v>
      </c>
      <c r="T4706">
        <v>4705</v>
      </c>
      <c r="U4706">
        <v>40924.31</v>
      </c>
      <c r="V4706" t="s">
        <v>11413</v>
      </c>
      <c r="W4706">
        <v>3.1</v>
      </c>
      <c r="X4706">
        <v>12</v>
      </c>
      <c r="Y4706" t="s">
        <v>7808</v>
      </c>
      <c r="Z4706" t="s">
        <v>12010</v>
      </c>
      <c r="AA4706">
        <v>4705</v>
      </c>
      <c r="AB4706" t="s">
        <v>12015</v>
      </c>
      <c r="AC4706">
        <v>7141.54</v>
      </c>
      <c r="AD4706">
        <v>3280.89</v>
      </c>
      <c r="AE4706">
        <v>164.04</v>
      </c>
      <c r="AF4706" t="s">
        <v>11270</v>
      </c>
      <c r="AG4706" t="s">
        <v>11095</v>
      </c>
      <c r="AH4706">
        <v>8813</v>
      </c>
      <c r="AI4706">
        <v>4705</v>
      </c>
      <c r="AJ4706" t="s">
        <v>11206</v>
      </c>
      <c r="AK4706" t="s">
        <v>12029</v>
      </c>
      <c r="AL4706" t="s">
        <v>12031</v>
      </c>
      <c r="AM4706" t="s">
        <v>11056</v>
      </c>
      <c r="AN4706">
        <v>1</v>
      </c>
      <c r="AO4706" s="10" t="s">
        <v>12046</v>
      </c>
      <c r="AP4706" t="str" cm="1">
        <f t="array" ref="AP4706">_xlfn.IFS(
  Table1[[#This Row],[Age]]&lt;=25, "18-25",
  Table1[[#This Row],[Age]]&lt;=35, "26-35",
  Table1[[#This Row],[Age]]&lt;=45, "36-45",
  Table1[[#This Row],[Age]]&lt;=60, "46-60",
  TRUE, "60+")</f>
        <v>46-60</v>
      </c>
    </row>
    <row r="4707" spans="1:42" x14ac:dyDescent="0.3">
      <c r="A4707">
        <v>4706</v>
      </c>
      <c r="B4707" t="s">
        <v>30</v>
      </c>
      <c r="C4707" t="s">
        <v>73</v>
      </c>
      <c r="D4707">
        <v>24</v>
      </c>
      <c r="E4707" t="s">
        <v>106</v>
      </c>
      <c r="F4707" t="s">
        <v>4813</v>
      </c>
      <c r="G4707" t="s">
        <v>5135</v>
      </c>
      <c r="H4707">
        <v>19458799559</v>
      </c>
      <c r="I4707" t="s">
        <v>6968</v>
      </c>
      <c r="J4707" t="s">
        <v>7292</v>
      </c>
      <c r="K4707">
        <v>6809.7</v>
      </c>
      <c r="L4707" s="12" t="s">
        <v>10861</v>
      </c>
      <c r="M4707" s="10" t="s">
        <v>11339</v>
      </c>
      <c r="N4707">
        <v>4706</v>
      </c>
      <c r="O4707">
        <v>45173</v>
      </c>
      <c r="P4707" t="s">
        <v>11402</v>
      </c>
      <c r="Q4707" s="16">
        <v>2187.1999999999998</v>
      </c>
      <c r="R4707">
        <v>4622.5</v>
      </c>
      <c r="S4707">
        <v>52</v>
      </c>
      <c r="T4707">
        <v>4706</v>
      </c>
      <c r="U4707">
        <v>5122.9399999999996</v>
      </c>
      <c r="V4707" t="s">
        <v>11413</v>
      </c>
      <c r="W4707">
        <v>5.7</v>
      </c>
      <c r="X4707">
        <v>36</v>
      </c>
      <c r="Y4707" t="s">
        <v>11666</v>
      </c>
      <c r="Z4707" t="s">
        <v>12010</v>
      </c>
      <c r="AA4707">
        <v>4706</v>
      </c>
      <c r="AB4707" t="s">
        <v>12015</v>
      </c>
      <c r="AC4707">
        <v>4241.1000000000004</v>
      </c>
      <c r="AD4707">
        <v>4156.87</v>
      </c>
      <c r="AE4707">
        <v>207.84</v>
      </c>
      <c r="AF4707" t="s">
        <v>11065</v>
      </c>
      <c r="AG4707" t="s">
        <v>11220</v>
      </c>
      <c r="AH4707">
        <v>9765</v>
      </c>
      <c r="AI4707">
        <v>4706</v>
      </c>
      <c r="AJ4707" t="s">
        <v>11104</v>
      </c>
      <c r="AK4707" t="s">
        <v>12028</v>
      </c>
      <c r="AL4707" t="s">
        <v>12031</v>
      </c>
      <c r="AM4707" t="s">
        <v>11369</v>
      </c>
      <c r="AN4707">
        <v>1</v>
      </c>
      <c r="AO4707" s="10" t="s">
        <v>12042</v>
      </c>
      <c r="AP4707" t="str" cm="1">
        <f t="array" ref="AP4707">_xlfn.IFS(
  Table1[[#This Row],[Age]]&lt;=25, "18-25",
  Table1[[#This Row],[Age]]&lt;=35, "26-35",
  Table1[[#This Row],[Age]]&lt;=45, "36-45",
  Table1[[#This Row],[Age]]&lt;=60, "46-60",
  TRUE, "60+")</f>
        <v>18-25</v>
      </c>
    </row>
    <row r="4708" spans="1:42" x14ac:dyDescent="0.3">
      <c r="A4708">
        <v>4707</v>
      </c>
      <c r="B4708" t="s">
        <v>4</v>
      </c>
      <c r="C4708" t="s">
        <v>86</v>
      </c>
      <c r="D4708">
        <v>24</v>
      </c>
      <c r="E4708" t="s">
        <v>105</v>
      </c>
      <c r="F4708" t="s">
        <v>4814</v>
      </c>
      <c r="G4708" t="s">
        <v>5138</v>
      </c>
      <c r="H4708">
        <v>19458799560</v>
      </c>
      <c r="I4708" t="s">
        <v>7241</v>
      </c>
      <c r="J4708" t="s">
        <v>7292</v>
      </c>
      <c r="K4708">
        <v>8533.98</v>
      </c>
      <c r="L4708" s="12" t="s">
        <v>10862</v>
      </c>
      <c r="M4708" s="10" t="s">
        <v>11296</v>
      </c>
      <c r="N4708">
        <v>4707</v>
      </c>
      <c r="O4708">
        <v>45072</v>
      </c>
      <c r="P4708" t="s">
        <v>11403</v>
      </c>
      <c r="Q4708" s="16">
        <v>325.12</v>
      </c>
      <c r="R4708">
        <v>8208.86</v>
      </c>
      <c r="S4708">
        <v>57</v>
      </c>
      <c r="T4708">
        <v>4707</v>
      </c>
      <c r="U4708">
        <v>21358.52</v>
      </c>
      <c r="V4708" t="s">
        <v>11411</v>
      </c>
      <c r="W4708">
        <v>5.88</v>
      </c>
      <c r="X4708">
        <v>36</v>
      </c>
      <c r="Y4708" t="s">
        <v>11937</v>
      </c>
      <c r="Z4708" t="s">
        <v>12011</v>
      </c>
      <c r="AA4708">
        <v>4707</v>
      </c>
      <c r="AB4708" t="s">
        <v>12015</v>
      </c>
      <c r="AC4708">
        <v>3934.48</v>
      </c>
      <c r="AD4708">
        <v>3427.5</v>
      </c>
      <c r="AE4708">
        <v>171.38</v>
      </c>
      <c r="AF4708" t="s">
        <v>11116</v>
      </c>
      <c r="AG4708" t="s">
        <v>11242</v>
      </c>
      <c r="AH4708">
        <v>4033</v>
      </c>
      <c r="AI4708">
        <v>4707</v>
      </c>
      <c r="AJ4708" t="s">
        <v>11122</v>
      </c>
      <c r="AK4708" t="s">
        <v>12029</v>
      </c>
      <c r="AL4708" t="s">
        <v>12031</v>
      </c>
      <c r="AM4708" t="s">
        <v>11108</v>
      </c>
      <c r="AN4708">
        <v>1</v>
      </c>
      <c r="AO4708" s="10" t="s">
        <v>12046</v>
      </c>
      <c r="AP4708" t="str" cm="1">
        <f t="array" ref="AP4708">_xlfn.IFS(
  Table1[[#This Row],[Age]]&lt;=25, "18-25",
  Table1[[#This Row],[Age]]&lt;=35, "26-35",
  Table1[[#This Row],[Age]]&lt;=45, "36-45",
  Table1[[#This Row],[Age]]&lt;=60, "46-60",
  TRUE, "60+")</f>
        <v>18-25</v>
      </c>
    </row>
    <row r="4709" spans="1:42" x14ac:dyDescent="0.3">
      <c r="A4709">
        <v>4708</v>
      </c>
      <c r="B4709" t="s">
        <v>9</v>
      </c>
      <c r="C4709" t="s">
        <v>61</v>
      </c>
      <c r="D4709">
        <v>21</v>
      </c>
      <c r="E4709" t="s">
        <v>106</v>
      </c>
      <c r="F4709" t="s">
        <v>4815</v>
      </c>
      <c r="G4709" t="s">
        <v>5127</v>
      </c>
      <c r="H4709">
        <v>19458799561</v>
      </c>
      <c r="I4709" t="s">
        <v>5159</v>
      </c>
      <c r="J4709" t="s">
        <v>7291</v>
      </c>
      <c r="K4709">
        <v>6518.9</v>
      </c>
      <c r="L4709" s="12" t="s">
        <v>10620</v>
      </c>
      <c r="M4709" s="10" t="s">
        <v>11104</v>
      </c>
      <c r="N4709">
        <v>4708</v>
      </c>
      <c r="O4709">
        <v>45008</v>
      </c>
      <c r="P4709" t="s">
        <v>11403</v>
      </c>
      <c r="Q4709" s="16">
        <v>4038.7</v>
      </c>
      <c r="R4709">
        <v>2480.1999999999998</v>
      </c>
      <c r="S4709">
        <v>87</v>
      </c>
      <c r="T4709">
        <v>4708</v>
      </c>
      <c r="U4709">
        <v>13087.05</v>
      </c>
      <c r="V4709" t="s">
        <v>11411</v>
      </c>
      <c r="W4709">
        <v>3.24</v>
      </c>
      <c r="X4709">
        <v>36</v>
      </c>
      <c r="Y4709" t="s">
        <v>8027</v>
      </c>
      <c r="Z4709" t="s">
        <v>12011</v>
      </c>
      <c r="AA4709">
        <v>4708</v>
      </c>
      <c r="AB4709" t="s">
        <v>12015</v>
      </c>
      <c r="AC4709">
        <v>3139.4</v>
      </c>
      <c r="AD4709">
        <v>1824.97</v>
      </c>
      <c r="AE4709">
        <v>91.25</v>
      </c>
      <c r="AF4709" t="s">
        <v>11101</v>
      </c>
      <c r="AG4709" t="s">
        <v>11100</v>
      </c>
      <c r="AH4709">
        <v>9187</v>
      </c>
      <c r="AI4709">
        <v>4708</v>
      </c>
      <c r="AJ4709" t="s">
        <v>11071</v>
      </c>
      <c r="AK4709" t="s">
        <v>12028</v>
      </c>
      <c r="AL4709" t="s">
        <v>12031</v>
      </c>
      <c r="AM4709" t="s">
        <v>11375</v>
      </c>
      <c r="AN4709">
        <v>1</v>
      </c>
      <c r="AO4709" s="10" t="s">
        <v>12047</v>
      </c>
      <c r="AP4709" t="str" cm="1">
        <f t="array" ref="AP4709">_xlfn.IFS(
  Table1[[#This Row],[Age]]&lt;=25, "18-25",
  Table1[[#This Row],[Age]]&lt;=35, "26-35",
  Table1[[#This Row],[Age]]&lt;=45, "36-45",
  Table1[[#This Row],[Age]]&lt;=60, "46-60",
  TRUE, "60+")</f>
        <v>18-25</v>
      </c>
    </row>
    <row r="4710" spans="1:42" x14ac:dyDescent="0.3">
      <c r="A4710">
        <v>4709</v>
      </c>
      <c r="B4710" t="s">
        <v>34</v>
      </c>
      <c r="C4710" t="s">
        <v>92</v>
      </c>
      <c r="D4710">
        <v>62</v>
      </c>
      <c r="E4710" t="s">
        <v>105</v>
      </c>
      <c r="F4710" t="s">
        <v>4816</v>
      </c>
      <c r="G4710" t="s">
        <v>5129</v>
      </c>
      <c r="H4710">
        <v>19458799562</v>
      </c>
      <c r="I4710" t="s">
        <v>7128</v>
      </c>
      <c r="J4710" t="s">
        <v>7292</v>
      </c>
      <c r="K4710">
        <v>2678.7</v>
      </c>
      <c r="L4710" s="12" t="s">
        <v>10863</v>
      </c>
      <c r="M4710" s="10" t="s">
        <v>11382</v>
      </c>
      <c r="N4710">
        <v>4709</v>
      </c>
      <c r="O4710">
        <v>44928</v>
      </c>
      <c r="P4710" t="s">
        <v>11402</v>
      </c>
      <c r="Q4710" s="16">
        <v>662.96</v>
      </c>
      <c r="R4710">
        <v>2015.74</v>
      </c>
      <c r="S4710">
        <v>51</v>
      </c>
      <c r="T4710">
        <v>4709</v>
      </c>
      <c r="U4710">
        <v>33379.519999999997</v>
      </c>
      <c r="V4710" t="s">
        <v>11413</v>
      </c>
      <c r="W4710">
        <v>9.52</v>
      </c>
      <c r="X4710">
        <v>48</v>
      </c>
      <c r="Y4710" t="s">
        <v>11698</v>
      </c>
      <c r="Z4710" t="s">
        <v>12012</v>
      </c>
      <c r="AA4710">
        <v>4709</v>
      </c>
      <c r="AB4710" t="s">
        <v>12016</v>
      </c>
      <c r="AC4710">
        <v>2013.88</v>
      </c>
      <c r="AD4710">
        <v>4147.18</v>
      </c>
      <c r="AE4710">
        <v>207.36</v>
      </c>
      <c r="AF4710" t="s">
        <v>11059</v>
      </c>
      <c r="AG4710" t="s">
        <v>11287</v>
      </c>
      <c r="AH4710">
        <v>2125</v>
      </c>
      <c r="AI4710">
        <v>4709</v>
      </c>
      <c r="AJ4710" t="s">
        <v>11216</v>
      </c>
      <c r="AK4710" t="s">
        <v>12028</v>
      </c>
      <c r="AL4710" t="s">
        <v>12032</v>
      </c>
      <c r="AM4710" t="s">
        <v>11199</v>
      </c>
      <c r="AN4710">
        <v>1</v>
      </c>
      <c r="AO4710" s="10" t="s">
        <v>12039</v>
      </c>
      <c r="AP4710" t="str" cm="1">
        <f t="array" ref="AP4710">_xlfn.IFS(
  Table1[[#This Row],[Age]]&lt;=25, "18-25",
  Table1[[#This Row],[Age]]&lt;=35, "26-35",
  Table1[[#This Row],[Age]]&lt;=45, "36-45",
  Table1[[#This Row],[Age]]&lt;=60, "46-60",
  TRUE, "60+")</f>
        <v>60+</v>
      </c>
    </row>
    <row r="4711" spans="1:42" x14ac:dyDescent="0.3">
      <c r="A4711">
        <v>4710</v>
      </c>
      <c r="B4711" t="s">
        <v>9</v>
      </c>
      <c r="C4711" t="s">
        <v>86</v>
      </c>
      <c r="D4711">
        <v>64</v>
      </c>
      <c r="E4711" t="s">
        <v>106</v>
      </c>
      <c r="F4711" t="s">
        <v>4817</v>
      </c>
      <c r="G4711" t="s">
        <v>5145</v>
      </c>
      <c r="H4711">
        <v>19458799563</v>
      </c>
      <c r="I4711" t="s">
        <v>5301</v>
      </c>
      <c r="J4711" t="s">
        <v>7292</v>
      </c>
      <c r="K4711">
        <v>855.52</v>
      </c>
      <c r="L4711" s="12" t="s">
        <v>10864</v>
      </c>
      <c r="M4711" s="10" t="s">
        <v>11390</v>
      </c>
      <c r="N4711">
        <v>4710</v>
      </c>
      <c r="O4711">
        <v>45229</v>
      </c>
      <c r="P4711" t="s">
        <v>11403</v>
      </c>
      <c r="Q4711" s="16">
        <v>4469.3900000000003</v>
      </c>
      <c r="R4711">
        <v>5324.91</v>
      </c>
      <c r="S4711">
        <v>83</v>
      </c>
      <c r="T4711">
        <v>4710</v>
      </c>
      <c r="U4711">
        <v>11531.81</v>
      </c>
      <c r="V4711" t="s">
        <v>11412</v>
      </c>
      <c r="W4711">
        <v>5.2</v>
      </c>
      <c r="X4711">
        <v>36</v>
      </c>
      <c r="Y4711" t="s">
        <v>10223</v>
      </c>
      <c r="Z4711" t="s">
        <v>12011</v>
      </c>
      <c r="AA4711">
        <v>4710</v>
      </c>
      <c r="AB4711" t="s">
        <v>12017</v>
      </c>
      <c r="AC4711">
        <v>8751.59</v>
      </c>
      <c r="AD4711">
        <v>27.05</v>
      </c>
      <c r="AE4711">
        <v>1.35</v>
      </c>
      <c r="AF4711" t="s">
        <v>11202</v>
      </c>
      <c r="AG4711" t="s">
        <v>11380</v>
      </c>
      <c r="AH4711">
        <v>4492</v>
      </c>
      <c r="AI4711">
        <v>4710</v>
      </c>
      <c r="AJ4711" t="s">
        <v>11148</v>
      </c>
      <c r="AK4711" t="s">
        <v>12029</v>
      </c>
      <c r="AL4711" t="s">
        <v>12032</v>
      </c>
      <c r="AM4711" t="s">
        <v>11332</v>
      </c>
      <c r="AN4711">
        <v>1</v>
      </c>
      <c r="AO4711" s="10" t="s">
        <v>12044</v>
      </c>
      <c r="AP4711" t="str" cm="1">
        <f t="array" ref="AP4711">_xlfn.IFS(
  Table1[[#This Row],[Age]]&lt;=25, "18-25",
  Table1[[#This Row],[Age]]&lt;=35, "26-35",
  Table1[[#This Row],[Age]]&lt;=45, "36-45",
  Table1[[#This Row],[Age]]&lt;=60, "46-60",
  TRUE, "60+")</f>
        <v>60+</v>
      </c>
    </row>
    <row r="4712" spans="1:42" x14ac:dyDescent="0.3">
      <c r="A4712">
        <v>4711</v>
      </c>
      <c r="B4712" t="s">
        <v>8</v>
      </c>
      <c r="C4712" t="s">
        <v>53</v>
      </c>
      <c r="D4712">
        <v>48</v>
      </c>
      <c r="E4712" t="s">
        <v>104</v>
      </c>
      <c r="F4712" t="s">
        <v>4818</v>
      </c>
      <c r="G4712" t="s">
        <v>5136</v>
      </c>
      <c r="H4712">
        <v>19458799564</v>
      </c>
      <c r="I4712" t="s">
        <v>5691</v>
      </c>
      <c r="J4712" t="s">
        <v>7291</v>
      </c>
      <c r="K4712">
        <v>785.68</v>
      </c>
      <c r="L4712" s="12" t="s">
        <v>10792</v>
      </c>
      <c r="M4712" s="10" t="s">
        <v>11335</v>
      </c>
      <c r="N4712">
        <v>4711</v>
      </c>
      <c r="O4712">
        <v>45174</v>
      </c>
      <c r="P4712" t="s">
        <v>11403</v>
      </c>
      <c r="Q4712" s="16">
        <v>2887.14</v>
      </c>
      <c r="R4712">
        <v>-2101.46</v>
      </c>
      <c r="S4712">
        <v>84</v>
      </c>
      <c r="T4712">
        <v>4711</v>
      </c>
      <c r="U4712">
        <v>34914.120000000003</v>
      </c>
      <c r="V4712" t="s">
        <v>11412</v>
      </c>
      <c r="W4712">
        <v>6.74</v>
      </c>
      <c r="X4712">
        <v>60</v>
      </c>
      <c r="Y4712" t="s">
        <v>9473</v>
      </c>
      <c r="Z4712" t="s">
        <v>12012</v>
      </c>
      <c r="AA4712">
        <v>4711</v>
      </c>
      <c r="AB4712" t="s">
        <v>12016</v>
      </c>
      <c r="AC4712">
        <v>5245.15</v>
      </c>
      <c r="AD4712">
        <v>823.34</v>
      </c>
      <c r="AE4712">
        <v>41.17</v>
      </c>
      <c r="AF4712" t="s">
        <v>11200</v>
      </c>
      <c r="AG4712" t="s">
        <v>11184</v>
      </c>
      <c r="AH4712">
        <v>4081</v>
      </c>
      <c r="AI4712">
        <v>4711</v>
      </c>
      <c r="AJ4712" t="s">
        <v>11248</v>
      </c>
      <c r="AK4712" t="s">
        <v>12029</v>
      </c>
      <c r="AL4712" t="s">
        <v>12032</v>
      </c>
      <c r="AM4712" t="s">
        <v>11049</v>
      </c>
      <c r="AN4712">
        <v>1</v>
      </c>
      <c r="AO4712" s="10" t="s">
        <v>12042</v>
      </c>
      <c r="AP4712" t="str" cm="1">
        <f t="array" ref="AP4712">_xlfn.IFS(
  Table1[[#This Row],[Age]]&lt;=25, "18-25",
  Table1[[#This Row],[Age]]&lt;=35, "26-35",
  Table1[[#This Row],[Age]]&lt;=45, "36-45",
  Table1[[#This Row],[Age]]&lt;=60, "46-60",
  TRUE, "60+")</f>
        <v>46-60</v>
      </c>
    </row>
    <row r="4713" spans="1:42" x14ac:dyDescent="0.3">
      <c r="A4713">
        <v>4712</v>
      </c>
      <c r="B4713" t="s">
        <v>3</v>
      </c>
      <c r="C4713" t="s">
        <v>67</v>
      </c>
      <c r="D4713">
        <v>67</v>
      </c>
      <c r="E4713" t="s">
        <v>104</v>
      </c>
      <c r="F4713" t="s">
        <v>4819</v>
      </c>
      <c r="G4713" t="s">
        <v>5140</v>
      </c>
      <c r="H4713">
        <v>19458799565</v>
      </c>
      <c r="I4713" t="s">
        <v>7242</v>
      </c>
      <c r="J4713" t="s">
        <v>7292</v>
      </c>
      <c r="K4713">
        <v>6148.19</v>
      </c>
      <c r="L4713" s="12" t="s">
        <v>8923</v>
      </c>
      <c r="M4713" s="10" t="s">
        <v>11141</v>
      </c>
      <c r="N4713">
        <v>4712</v>
      </c>
      <c r="O4713">
        <v>44973</v>
      </c>
      <c r="P4713" t="s">
        <v>11403</v>
      </c>
      <c r="Q4713" s="16">
        <v>2412.62</v>
      </c>
      <c r="R4713">
        <v>3735.57</v>
      </c>
      <c r="S4713">
        <v>63</v>
      </c>
      <c r="T4713">
        <v>4712</v>
      </c>
      <c r="U4713">
        <v>20007.12</v>
      </c>
      <c r="V4713" t="s">
        <v>11412</v>
      </c>
      <c r="W4713">
        <v>1.27</v>
      </c>
      <c r="X4713">
        <v>12</v>
      </c>
      <c r="Y4713" t="s">
        <v>9765</v>
      </c>
      <c r="Z4713" t="s">
        <v>12012</v>
      </c>
      <c r="AA4713">
        <v>4712</v>
      </c>
      <c r="AB4713" t="s">
        <v>12015</v>
      </c>
      <c r="AC4713">
        <v>9515.82</v>
      </c>
      <c r="AD4713">
        <v>2505.15</v>
      </c>
      <c r="AE4713">
        <v>125.26</v>
      </c>
      <c r="AF4713" t="s">
        <v>11083</v>
      </c>
      <c r="AG4713" t="s">
        <v>11073</v>
      </c>
      <c r="AH4713">
        <v>7595</v>
      </c>
      <c r="AI4713">
        <v>4712</v>
      </c>
      <c r="AJ4713" t="s">
        <v>11108</v>
      </c>
      <c r="AK4713" t="s">
        <v>12027</v>
      </c>
      <c r="AL4713" t="s">
        <v>12031</v>
      </c>
      <c r="AM4713" t="s">
        <v>11292</v>
      </c>
      <c r="AN4713">
        <v>1</v>
      </c>
      <c r="AO4713" s="10" t="s">
        <v>12045</v>
      </c>
      <c r="AP4713" t="str" cm="1">
        <f t="array" ref="AP4713">_xlfn.IFS(
  Table1[[#This Row],[Age]]&lt;=25, "18-25",
  Table1[[#This Row],[Age]]&lt;=35, "26-35",
  Table1[[#This Row],[Age]]&lt;=45, "36-45",
  Table1[[#This Row],[Age]]&lt;=60, "46-60",
  TRUE, "60+")</f>
        <v>60+</v>
      </c>
    </row>
    <row r="4714" spans="1:42" x14ac:dyDescent="0.3">
      <c r="A4714">
        <v>4713</v>
      </c>
      <c r="B4714" t="s">
        <v>37</v>
      </c>
      <c r="C4714" t="s">
        <v>91</v>
      </c>
      <c r="D4714">
        <v>67</v>
      </c>
      <c r="E4714" t="s">
        <v>106</v>
      </c>
      <c r="F4714" t="s">
        <v>4820</v>
      </c>
      <c r="G4714" t="s">
        <v>5142</v>
      </c>
      <c r="H4714">
        <v>19458799566</v>
      </c>
      <c r="I4714" t="s">
        <v>6219</v>
      </c>
      <c r="J4714" t="s">
        <v>7291</v>
      </c>
      <c r="K4714">
        <v>9537.9500000000007</v>
      </c>
      <c r="L4714" s="12" t="s">
        <v>10200</v>
      </c>
      <c r="M4714" s="10" t="s">
        <v>11349</v>
      </c>
      <c r="N4714">
        <v>4713</v>
      </c>
      <c r="O4714">
        <v>45005</v>
      </c>
      <c r="P4714" t="s">
        <v>11402</v>
      </c>
      <c r="Q4714" s="16">
        <v>3307.33</v>
      </c>
      <c r="R4714">
        <v>12845.28</v>
      </c>
      <c r="S4714">
        <v>84</v>
      </c>
      <c r="T4714">
        <v>4713</v>
      </c>
      <c r="U4714">
        <v>22530.87</v>
      </c>
      <c r="V4714" t="s">
        <v>11412</v>
      </c>
      <c r="W4714">
        <v>4.59</v>
      </c>
      <c r="X4714">
        <v>36</v>
      </c>
      <c r="Y4714" t="s">
        <v>10676</v>
      </c>
      <c r="Z4714" t="s">
        <v>12012</v>
      </c>
      <c r="AA4714">
        <v>4713</v>
      </c>
      <c r="AB4714" t="s">
        <v>12017</v>
      </c>
      <c r="AC4714">
        <v>8018.5</v>
      </c>
      <c r="AD4714">
        <v>4389.9799999999996</v>
      </c>
      <c r="AE4714">
        <v>219.5</v>
      </c>
      <c r="AF4714" t="s">
        <v>11208</v>
      </c>
      <c r="AG4714" t="s">
        <v>11287</v>
      </c>
      <c r="AH4714">
        <v>3734</v>
      </c>
      <c r="AI4714">
        <v>4713</v>
      </c>
      <c r="AJ4714" t="s">
        <v>11190</v>
      </c>
      <c r="AK4714" t="s">
        <v>12029</v>
      </c>
      <c r="AL4714" t="s">
        <v>12032</v>
      </c>
      <c r="AM4714" t="s">
        <v>11153</v>
      </c>
      <c r="AN4714">
        <v>1</v>
      </c>
      <c r="AO4714" s="10" t="s">
        <v>12047</v>
      </c>
      <c r="AP4714" t="str" cm="1">
        <f t="array" ref="AP4714">_xlfn.IFS(
  Table1[[#This Row],[Age]]&lt;=25, "18-25",
  Table1[[#This Row],[Age]]&lt;=35, "26-35",
  Table1[[#This Row],[Age]]&lt;=45, "36-45",
  Table1[[#This Row],[Age]]&lt;=60, "46-60",
  TRUE, "60+")</f>
        <v>60+</v>
      </c>
    </row>
    <row r="4715" spans="1:42" x14ac:dyDescent="0.3">
      <c r="A4715">
        <v>4714</v>
      </c>
      <c r="B4715" t="s">
        <v>3</v>
      </c>
      <c r="C4715" t="s">
        <v>68</v>
      </c>
      <c r="D4715">
        <v>56</v>
      </c>
      <c r="E4715" t="s">
        <v>105</v>
      </c>
      <c r="F4715" t="s">
        <v>4821</v>
      </c>
      <c r="G4715" t="s">
        <v>5138</v>
      </c>
      <c r="H4715">
        <v>19458799567</v>
      </c>
      <c r="I4715" t="s">
        <v>6092</v>
      </c>
      <c r="J4715" t="s">
        <v>7291</v>
      </c>
      <c r="K4715">
        <v>6983.25</v>
      </c>
      <c r="L4715" s="12" t="s">
        <v>9586</v>
      </c>
      <c r="M4715" s="10" t="s">
        <v>11265</v>
      </c>
      <c r="N4715">
        <v>4714</v>
      </c>
      <c r="O4715">
        <v>45050</v>
      </c>
      <c r="P4715" t="s">
        <v>11403</v>
      </c>
      <c r="Q4715" s="16">
        <v>4666.17</v>
      </c>
      <c r="R4715">
        <v>11649.42</v>
      </c>
      <c r="S4715">
        <v>93</v>
      </c>
      <c r="T4715">
        <v>4714</v>
      </c>
      <c r="U4715">
        <v>41082.629999999997</v>
      </c>
      <c r="V4715" t="s">
        <v>11413</v>
      </c>
      <c r="W4715">
        <v>5.88</v>
      </c>
      <c r="X4715">
        <v>24</v>
      </c>
      <c r="Y4715" t="s">
        <v>9608</v>
      </c>
      <c r="Z4715" t="s">
        <v>12011</v>
      </c>
      <c r="AA4715">
        <v>4714</v>
      </c>
      <c r="AB4715" t="s">
        <v>12015</v>
      </c>
      <c r="AC4715">
        <v>7238.8</v>
      </c>
      <c r="AD4715">
        <v>518.84</v>
      </c>
      <c r="AE4715">
        <v>25.94</v>
      </c>
      <c r="AF4715" t="s">
        <v>11147</v>
      </c>
      <c r="AG4715" t="s">
        <v>11287</v>
      </c>
      <c r="AH4715">
        <v>4469</v>
      </c>
      <c r="AI4715">
        <v>4714</v>
      </c>
      <c r="AJ4715" t="s">
        <v>11386</v>
      </c>
      <c r="AK4715" t="s">
        <v>12027</v>
      </c>
      <c r="AL4715" t="s">
        <v>12031</v>
      </c>
      <c r="AM4715" t="s">
        <v>11280</v>
      </c>
      <c r="AN4715">
        <v>-1</v>
      </c>
      <c r="AO4715" s="10" t="s">
        <v>12046</v>
      </c>
      <c r="AP4715" t="str" cm="1">
        <f t="array" ref="AP4715">_xlfn.IFS(
  Table1[[#This Row],[Age]]&lt;=25, "18-25",
  Table1[[#This Row],[Age]]&lt;=35, "26-35",
  Table1[[#This Row],[Age]]&lt;=45, "36-45",
  Table1[[#This Row],[Age]]&lt;=60, "46-60",
  TRUE, "60+")</f>
        <v>46-60</v>
      </c>
    </row>
    <row r="4716" spans="1:42" x14ac:dyDescent="0.3">
      <c r="A4716">
        <v>4715</v>
      </c>
      <c r="B4716" t="s">
        <v>11</v>
      </c>
      <c r="C4716" t="s">
        <v>60</v>
      </c>
      <c r="D4716">
        <v>27</v>
      </c>
      <c r="E4716" t="s">
        <v>106</v>
      </c>
      <c r="F4716" t="s">
        <v>4822</v>
      </c>
      <c r="G4716" t="s">
        <v>5119</v>
      </c>
      <c r="H4716">
        <v>19458799568</v>
      </c>
      <c r="I4716" t="s">
        <v>7243</v>
      </c>
      <c r="J4716" t="s">
        <v>7291</v>
      </c>
      <c r="K4716">
        <v>7333.2</v>
      </c>
      <c r="L4716" s="12" t="s">
        <v>10540</v>
      </c>
      <c r="M4716" s="10" t="s">
        <v>11383</v>
      </c>
      <c r="N4716">
        <v>4715</v>
      </c>
      <c r="O4716">
        <v>45271</v>
      </c>
      <c r="P4716" t="s">
        <v>11403</v>
      </c>
      <c r="Q4716" s="16">
        <v>1490.37</v>
      </c>
      <c r="R4716">
        <v>8823.57</v>
      </c>
      <c r="S4716">
        <v>77</v>
      </c>
      <c r="T4716">
        <v>4715</v>
      </c>
      <c r="U4716">
        <v>18060.18</v>
      </c>
      <c r="V4716" t="s">
        <v>11412</v>
      </c>
      <c r="W4716">
        <v>3.81</v>
      </c>
      <c r="X4716">
        <v>24</v>
      </c>
      <c r="Y4716" t="s">
        <v>9140</v>
      </c>
      <c r="Z4716" t="s">
        <v>12010</v>
      </c>
      <c r="AA4716">
        <v>4715</v>
      </c>
      <c r="AB4716" t="s">
        <v>12016</v>
      </c>
      <c r="AC4716">
        <v>4115.3599999999997</v>
      </c>
      <c r="AD4716">
        <v>2511.31</v>
      </c>
      <c r="AE4716">
        <v>125.57</v>
      </c>
      <c r="AF4716" t="s">
        <v>11173</v>
      </c>
      <c r="AG4716" t="s">
        <v>11194</v>
      </c>
      <c r="AH4716">
        <v>6252</v>
      </c>
      <c r="AI4716">
        <v>4715</v>
      </c>
      <c r="AJ4716" t="s">
        <v>11270</v>
      </c>
      <c r="AK4716" t="s">
        <v>12029</v>
      </c>
      <c r="AL4716" t="s">
        <v>12031</v>
      </c>
      <c r="AM4716" t="s">
        <v>11307</v>
      </c>
      <c r="AN4716">
        <v>1</v>
      </c>
      <c r="AO4716" s="10" t="s">
        <v>12036</v>
      </c>
      <c r="AP4716" t="str" cm="1">
        <f t="array" ref="AP4716">_xlfn.IFS(
  Table1[[#This Row],[Age]]&lt;=25, "18-25",
  Table1[[#This Row],[Age]]&lt;=35, "26-35",
  Table1[[#This Row],[Age]]&lt;=45, "36-45",
  Table1[[#This Row],[Age]]&lt;=60, "46-60",
  TRUE, "60+")</f>
        <v>26-35</v>
      </c>
    </row>
    <row r="4717" spans="1:42" x14ac:dyDescent="0.3">
      <c r="A4717">
        <v>4716</v>
      </c>
      <c r="B4717" t="s">
        <v>32</v>
      </c>
      <c r="C4717" t="s">
        <v>91</v>
      </c>
      <c r="D4717">
        <v>65</v>
      </c>
      <c r="E4717" t="s">
        <v>104</v>
      </c>
      <c r="F4717" t="s">
        <v>4823</v>
      </c>
      <c r="G4717" t="s">
        <v>5140</v>
      </c>
      <c r="H4717">
        <v>19458799569</v>
      </c>
      <c r="I4717" t="s">
        <v>7244</v>
      </c>
      <c r="J4717" t="s">
        <v>7291</v>
      </c>
      <c r="K4717">
        <v>3360.07</v>
      </c>
      <c r="L4717" s="12" t="s">
        <v>10865</v>
      </c>
      <c r="M4717" s="10" t="s">
        <v>11275</v>
      </c>
      <c r="N4717">
        <v>4716</v>
      </c>
      <c r="O4717">
        <v>45008</v>
      </c>
      <c r="P4717" t="s">
        <v>11404</v>
      </c>
      <c r="Q4717" s="16">
        <v>1358.23</v>
      </c>
      <c r="R4717">
        <v>2001.84</v>
      </c>
      <c r="S4717">
        <v>28</v>
      </c>
      <c r="T4717">
        <v>4716</v>
      </c>
      <c r="U4717">
        <v>13573.36</v>
      </c>
      <c r="V4717" t="s">
        <v>11411</v>
      </c>
      <c r="W4717">
        <v>2.54</v>
      </c>
      <c r="X4717">
        <v>60</v>
      </c>
      <c r="Y4717" t="s">
        <v>11793</v>
      </c>
      <c r="Z4717" t="s">
        <v>12012</v>
      </c>
      <c r="AA4717">
        <v>4716</v>
      </c>
      <c r="AB4717" t="s">
        <v>12016</v>
      </c>
      <c r="AC4717">
        <v>5237.68</v>
      </c>
      <c r="AD4717">
        <v>1029</v>
      </c>
      <c r="AE4717">
        <v>51.45</v>
      </c>
      <c r="AF4717" t="s">
        <v>11396</v>
      </c>
      <c r="AG4717" t="s">
        <v>11369</v>
      </c>
      <c r="AH4717">
        <v>814</v>
      </c>
      <c r="AI4717">
        <v>4716</v>
      </c>
      <c r="AJ4717" t="s">
        <v>11202</v>
      </c>
      <c r="AK4717" t="s">
        <v>12028</v>
      </c>
      <c r="AL4717" t="s">
        <v>12032</v>
      </c>
      <c r="AM4717" t="s">
        <v>11354</v>
      </c>
      <c r="AN4717">
        <v>1</v>
      </c>
      <c r="AO4717" s="10" t="s">
        <v>12047</v>
      </c>
      <c r="AP4717" t="str" cm="1">
        <f t="array" ref="AP4717">_xlfn.IFS(
  Table1[[#This Row],[Age]]&lt;=25, "18-25",
  Table1[[#This Row],[Age]]&lt;=35, "26-35",
  Table1[[#This Row],[Age]]&lt;=45, "36-45",
  Table1[[#This Row],[Age]]&lt;=60, "46-60",
  TRUE, "60+")</f>
        <v>60+</v>
      </c>
    </row>
    <row r="4718" spans="1:42" x14ac:dyDescent="0.3">
      <c r="A4718">
        <v>4717</v>
      </c>
      <c r="B4718" t="s">
        <v>42</v>
      </c>
      <c r="C4718" t="s">
        <v>77</v>
      </c>
      <c r="D4718">
        <v>40</v>
      </c>
      <c r="E4718" t="s">
        <v>104</v>
      </c>
      <c r="F4718" t="s">
        <v>4824</v>
      </c>
      <c r="G4718" t="s">
        <v>5140</v>
      </c>
      <c r="H4718">
        <v>19458799570</v>
      </c>
      <c r="I4718" t="s">
        <v>6589</v>
      </c>
      <c r="J4718" t="s">
        <v>7291</v>
      </c>
      <c r="K4718">
        <v>5901.78</v>
      </c>
      <c r="L4718" s="12" t="s">
        <v>10866</v>
      </c>
      <c r="M4718" s="10" t="s">
        <v>11115</v>
      </c>
      <c r="N4718">
        <v>4717</v>
      </c>
      <c r="O4718">
        <v>45203</v>
      </c>
      <c r="P4718" t="s">
        <v>11402</v>
      </c>
      <c r="Q4718" s="16">
        <v>1855.69</v>
      </c>
      <c r="R4718">
        <v>7757.47</v>
      </c>
      <c r="S4718">
        <v>24</v>
      </c>
      <c r="T4718">
        <v>4717</v>
      </c>
      <c r="U4718">
        <v>42662.97</v>
      </c>
      <c r="V4718" t="s">
        <v>11412</v>
      </c>
      <c r="W4718">
        <v>2.81</v>
      </c>
      <c r="X4718">
        <v>36</v>
      </c>
      <c r="Y4718" t="s">
        <v>11684</v>
      </c>
      <c r="Z4718" t="s">
        <v>12011</v>
      </c>
      <c r="AA4718">
        <v>4717</v>
      </c>
      <c r="AB4718" t="s">
        <v>12015</v>
      </c>
      <c r="AC4718">
        <v>3135.96</v>
      </c>
      <c r="AD4718">
        <v>1079.81</v>
      </c>
      <c r="AE4718">
        <v>53.99</v>
      </c>
      <c r="AF4718" t="s">
        <v>11297</v>
      </c>
      <c r="AG4718" t="s">
        <v>11077</v>
      </c>
      <c r="AH4718">
        <v>7474</v>
      </c>
      <c r="AI4718">
        <v>4717</v>
      </c>
      <c r="AJ4718" t="s">
        <v>11382</v>
      </c>
      <c r="AK4718" t="s">
        <v>12028</v>
      </c>
      <c r="AL4718" t="s">
        <v>12031</v>
      </c>
      <c r="AM4718" t="s">
        <v>11109</v>
      </c>
      <c r="AN4718">
        <v>1</v>
      </c>
      <c r="AO4718" s="10" t="s">
        <v>12044</v>
      </c>
      <c r="AP4718" t="str" cm="1">
        <f t="array" ref="AP4718">_xlfn.IFS(
  Table1[[#This Row],[Age]]&lt;=25, "18-25",
  Table1[[#This Row],[Age]]&lt;=35, "26-35",
  Table1[[#This Row],[Age]]&lt;=45, "36-45",
  Table1[[#This Row],[Age]]&lt;=60, "46-60",
  TRUE, "60+")</f>
        <v>36-45</v>
      </c>
    </row>
    <row r="4719" spans="1:42" x14ac:dyDescent="0.3">
      <c r="A4719">
        <v>4718</v>
      </c>
      <c r="B4719" t="s">
        <v>46</v>
      </c>
      <c r="C4719" t="s">
        <v>76</v>
      </c>
      <c r="D4719">
        <v>43</v>
      </c>
      <c r="E4719" t="s">
        <v>106</v>
      </c>
      <c r="F4719" t="s">
        <v>4825</v>
      </c>
      <c r="G4719" t="s">
        <v>5137</v>
      </c>
      <c r="H4719">
        <v>19458799571</v>
      </c>
      <c r="I4719" t="s">
        <v>6990</v>
      </c>
      <c r="J4719" t="s">
        <v>7291</v>
      </c>
      <c r="K4719">
        <v>3234.34</v>
      </c>
      <c r="L4719" s="12" t="s">
        <v>10867</v>
      </c>
      <c r="M4719" s="10" t="s">
        <v>11267</v>
      </c>
      <c r="N4719">
        <v>4718</v>
      </c>
      <c r="O4719">
        <v>44958</v>
      </c>
      <c r="P4719" t="s">
        <v>11403</v>
      </c>
      <c r="Q4719" s="16">
        <v>2439.1799999999998</v>
      </c>
      <c r="R4719">
        <v>795.16</v>
      </c>
      <c r="S4719">
        <v>22</v>
      </c>
      <c r="T4719">
        <v>4718</v>
      </c>
      <c r="U4719">
        <v>34584.559999999998</v>
      </c>
      <c r="V4719" t="s">
        <v>11413</v>
      </c>
      <c r="W4719">
        <v>5.2</v>
      </c>
      <c r="X4719">
        <v>60</v>
      </c>
      <c r="Y4719" t="s">
        <v>10359</v>
      </c>
      <c r="Z4719" t="s">
        <v>12010</v>
      </c>
      <c r="AA4719">
        <v>4718</v>
      </c>
      <c r="AB4719" t="s">
        <v>12015</v>
      </c>
      <c r="AC4719">
        <v>8195.93</v>
      </c>
      <c r="AD4719">
        <v>4207.6000000000004</v>
      </c>
      <c r="AE4719">
        <v>210.38</v>
      </c>
      <c r="AF4719" t="s">
        <v>11109</v>
      </c>
      <c r="AG4719" t="s">
        <v>11134</v>
      </c>
      <c r="AH4719">
        <v>2682</v>
      </c>
      <c r="AI4719">
        <v>4718</v>
      </c>
      <c r="AJ4719" t="s">
        <v>11382</v>
      </c>
      <c r="AK4719" t="s">
        <v>12028</v>
      </c>
      <c r="AL4719" t="s">
        <v>12032</v>
      </c>
      <c r="AM4719" t="s">
        <v>11165</v>
      </c>
      <c r="AN4719">
        <v>1</v>
      </c>
      <c r="AO4719" s="10" t="s">
        <v>12045</v>
      </c>
      <c r="AP4719" t="str" cm="1">
        <f t="array" ref="AP4719">_xlfn.IFS(
  Table1[[#This Row],[Age]]&lt;=25, "18-25",
  Table1[[#This Row],[Age]]&lt;=35, "26-35",
  Table1[[#This Row],[Age]]&lt;=45, "36-45",
  Table1[[#This Row],[Age]]&lt;=60, "46-60",
  TRUE, "60+")</f>
        <v>36-45</v>
      </c>
    </row>
    <row r="4720" spans="1:42" x14ac:dyDescent="0.3">
      <c r="A4720">
        <v>4719</v>
      </c>
      <c r="B4720" t="s">
        <v>6</v>
      </c>
      <c r="C4720" t="s">
        <v>78</v>
      </c>
      <c r="D4720">
        <v>40</v>
      </c>
      <c r="E4720" t="s">
        <v>104</v>
      </c>
      <c r="F4720" t="s">
        <v>4826</v>
      </c>
      <c r="G4720" t="s">
        <v>5141</v>
      </c>
      <c r="H4720">
        <v>19458799572</v>
      </c>
      <c r="I4720" t="s">
        <v>5266</v>
      </c>
      <c r="J4720" t="s">
        <v>7292</v>
      </c>
      <c r="K4720">
        <v>9026.49</v>
      </c>
      <c r="L4720" s="12" t="s">
        <v>10868</v>
      </c>
      <c r="M4720" s="10" t="s">
        <v>11042</v>
      </c>
      <c r="N4720">
        <v>4719</v>
      </c>
      <c r="O4720">
        <v>45201</v>
      </c>
      <c r="P4720" t="s">
        <v>11402</v>
      </c>
      <c r="Q4720" s="16">
        <v>387.77</v>
      </c>
      <c r="R4720">
        <v>9414.26</v>
      </c>
      <c r="S4720">
        <v>86</v>
      </c>
      <c r="T4720">
        <v>4719</v>
      </c>
      <c r="U4720">
        <v>20790.88</v>
      </c>
      <c r="V4720" t="s">
        <v>11411</v>
      </c>
      <c r="W4720">
        <v>1.64</v>
      </c>
      <c r="X4720">
        <v>60</v>
      </c>
      <c r="Y4720" t="s">
        <v>11718</v>
      </c>
      <c r="Z4720" t="s">
        <v>12011</v>
      </c>
      <c r="AA4720">
        <v>4719</v>
      </c>
      <c r="AB4720" t="s">
        <v>12016</v>
      </c>
      <c r="AC4720">
        <v>5196.58</v>
      </c>
      <c r="AD4720">
        <v>839.49</v>
      </c>
      <c r="AE4720">
        <v>41.97</v>
      </c>
      <c r="AF4720" t="s">
        <v>11281</v>
      </c>
      <c r="AG4720" t="s">
        <v>11263</v>
      </c>
      <c r="AH4720">
        <v>9558</v>
      </c>
      <c r="AI4720">
        <v>4719</v>
      </c>
      <c r="AJ4720" t="s">
        <v>11174</v>
      </c>
      <c r="AK4720" t="s">
        <v>12027</v>
      </c>
      <c r="AL4720" t="s">
        <v>12031</v>
      </c>
      <c r="AM4720" t="s">
        <v>11197</v>
      </c>
      <c r="AN4720">
        <v>1</v>
      </c>
      <c r="AO4720" s="10" t="s">
        <v>12044</v>
      </c>
      <c r="AP4720" t="str" cm="1">
        <f t="array" ref="AP4720">_xlfn.IFS(
  Table1[[#This Row],[Age]]&lt;=25, "18-25",
  Table1[[#This Row],[Age]]&lt;=35, "26-35",
  Table1[[#This Row],[Age]]&lt;=45, "36-45",
  Table1[[#This Row],[Age]]&lt;=60, "46-60",
  TRUE, "60+")</f>
        <v>36-45</v>
      </c>
    </row>
    <row r="4721" spans="1:42" x14ac:dyDescent="0.3">
      <c r="A4721">
        <v>4720</v>
      </c>
      <c r="B4721" t="s">
        <v>36</v>
      </c>
      <c r="C4721" t="s">
        <v>39</v>
      </c>
      <c r="D4721">
        <v>46</v>
      </c>
      <c r="E4721" t="s">
        <v>106</v>
      </c>
      <c r="F4721" t="s">
        <v>4827</v>
      </c>
      <c r="G4721" t="s">
        <v>5114</v>
      </c>
      <c r="H4721">
        <v>19458799573</v>
      </c>
      <c r="I4721" t="s">
        <v>5240</v>
      </c>
      <c r="J4721" t="s">
        <v>7291</v>
      </c>
      <c r="K4721">
        <v>1411.89</v>
      </c>
      <c r="L4721" s="12" t="s">
        <v>9676</v>
      </c>
      <c r="M4721" s="10" t="s">
        <v>11042</v>
      </c>
      <c r="N4721">
        <v>4720</v>
      </c>
      <c r="O4721">
        <v>45072</v>
      </c>
      <c r="P4721" t="s">
        <v>11402</v>
      </c>
      <c r="Q4721" s="16">
        <v>3403.14</v>
      </c>
      <c r="R4721">
        <v>-1991.25</v>
      </c>
      <c r="S4721">
        <v>40</v>
      </c>
      <c r="T4721">
        <v>4720</v>
      </c>
      <c r="U4721">
        <v>25429.49</v>
      </c>
      <c r="V4721" t="s">
        <v>11411</v>
      </c>
      <c r="W4721">
        <v>3.11</v>
      </c>
      <c r="X4721">
        <v>60</v>
      </c>
      <c r="Y4721" t="s">
        <v>9344</v>
      </c>
      <c r="Z4721" t="s">
        <v>12011</v>
      </c>
      <c r="AA4721">
        <v>4720</v>
      </c>
      <c r="AB4721" t="s">
        <v>12017</v>
      </c>
      <c r="AC4721">
        <v>8102.24</v>
      </c>
      <c r="AD4721">
        <v>340.45</v>
      </c>
      <c r="AE4721">
        <v>17.02</v>
      </c>
      <c r="AF4721" t="s">
        <v>11127</v>
      </c>
      <c r="AG4721" t="s">
        <v>11072</v>
      </c>
      <c r="AH4721">
        <v>4248</v>
      </c>
      <c r="AI4721">
        <v>4720</v>
      </c>
      <c r="AJ4721" t="s">
        <v>11333</v>
      </c>
      <c r="AK4721" t="s">
        <v>12028</v>
      </c>
      <c r="AL4721" t="s">
        <v>12032</v>
      </c>
      <c r="AM4721" t="s">
        <v>11210</v>
      </c>
      <c r="AN4721">
        <v>1</v>
      </c>
      <c r="AO4721" s="10" t="s">
        <v>12046</v>
      </c>
      <c r="AP4721" t="str" cm="1">
        <f t="array" ref="AP4721">_xlfn.IFS(
  Table1[[#This Row],[Age]]&lt;=25, "18-25",
  Table1[[#This Row],[Age]]&lt;=35, "26-35",
  Table1[[#This Row],[Age]]&lt;=45, "36-45",
  Table1[[#This Row],[Age]]&lt;=60, "46-60",
  TRUE, "60+")</f>
        <v>46-60</v>
      </c>
    </row>
    <row r="4722" spans="1:42" x14ac:dyDescent="0.3">
      <c r="A4722">
        <v>4721</v>
      </c>
      <c r="B4722" t="s">
        <v>3</v>
      </c>
      <c r="C4722" t="s">
        <v>98</v>
      </c>
      <c r="D4722">
        <v>25</v>
      </c>
      <c r="E4722" t="s">
        <v>104</v>
      </c>
      <c r="F4722" t="s">
        <v>4828</v>
      </c>
      <c r="G4722" t="s">
        <v>5135</v>
      </c>
      <c r="H4722">
        <v>19458799574</v>
      </c>
      <c r="I4722" t="s">
        <v>5639</v>
      </c>
      <c r="J4722" t="s">
        <v>7292</v>
      </c>
      <c r="K4722">
        <v>6357.04</v>
      </c>
      <c r="L4722" s="12" t="s">
        <v>10869</v>
      </c>
      <c r="M4722" s="10" t="s">
        <v>11121</v>
      </c>
      <c r="N4722">
        <v>4721</v>
      </c>
      <c r="O4722">
        <v>45206</v>
      </c>
      <c r="P4722" t="s">
        <v>11404</v>
      </c>
      <c r="Q4722" s="16">
        <v>2609.2600000000002</v>
      </c>
      <c r="R4722">
        <v>3747.78</v>
      </c>
      <c r="S4722">
        <v>75</v>
      </c>
      <c r="T4722">
        <v>4721</v>
      </c>
      <c r="U4722">
        <v>18045.05</v>
      </c>
      <c r="V4722" t="s">
        <v>11411</v>
      </c>
      <c r="W4722">
        <v>7.48</v>
      </c>
      <c r="X4722">
        <v>48</v>
      </c>
      <c r="Y4722" t="s">
        <v>10201</v>
      </c>
      <c r="Z4722" t="s">
        <v>12010</v>
      </c>
      <c r="AA4722">
        <v>4721</v>
      </c>
      <c r="AB4722" t="s">
        <v>12015</v>
      </c>
      <c r="AC4722">
        <v>1739.19</v>
      </c>
      <c r="AD4722">
        <v>427.6</v>
      </c>
      <c r="AE4722">
        <v>21.38</v>
      </c>
      <c r="AF4722" t="s">
        <v>11057</v>
      </c>
      <c r="AG4722" t="s">
        <v>11201</v>
      </c>
      <c r="AH4722">
        <v>3432</v>
      </c>
      <c r="AI4722">
        <v>4721</v>
      </c>
      <c r="AJ4722" t="s">
        <v>11332</v>
      </c>
      <c r="AK4722" t="s">
        <v>12028</v>
      </c>
      <c r="AL4722" t="s">
        <v>12031</v>
      </c>
      <c r="AM4722" t="s">
        <v>11075</v>
      </c>
      <c r="AN4722">
        <v>1</v>
      </c>
      <c r="AO4722" s="10" t="s">
        <v>12044</v>
      </c>
      <c r="AP4722" t="str" cm="1">
        <f t="array" ref="AP4722">_xlfn.IFS(
  Table1[[#This Row],[Age]]&lt;=25, "18-25",
  Table1[[#This Row],[Age]]&lt;=35, "26-35",
  Table1[[#This Row],[Age]]&lt;=45, "36-45",
  Table1[[#This Row],[Age]]&lt;=60, "46-60",
  TRUE, "60+")</f>
        <v>18-25</v>
      </c>
    </row>
    <row r="4723" spans="1:42" x14ac:dyDescent="0.3">
      <c r="A4723">
        <v>4722</v>
      </c>
      <c r="B4723" t="s">
        <v>42</v>
      </c>
      <c r="C4723" t="s">
        <v>55</v>
      </c>
      <c r="D4723">
        <v>36</v>
      </c>
      <c r="E4723" t="s">
        <v>105</v>
      </c>
      <c r="F4723" t="s">
        <v>4829</v>
      </c>
      <c r="G4723" t="s">
        <v>5125</v>
      </c>
      <c r="H4723">
        <v>19458799575</v>
      </c>
      <c r="I4723" t="s">
        <v>5636</v>
      </c>
      <c r="J4723" t="s">
        <v>7291</v>
      </c>
      <c r="K4723">
        <v>7335.36</v>
      </c>
      <c r="L4723" s="12" t="s">
        <v>9933</v>
      </c>
      <c r="M4723" s="10" t="s">
        <v>11155</v>
      </c>
      <c r="N4723">
        <v>4722</v>
      </c>
      <c r="O4723">
        <v>45032</v>
      </c>
      <c r="P4723" t="s">
        <v>11404</v>
      </c>
      <c r="Q4723" s="16">
        <v>2704.19</v>
      </c>
      <c r="R4723">
        <v>10039.549999999999</v>
      </c>
      <c r="S4723">
        <v>8</v>
      </c>
      <c r="T4723">
        <v>4722</v>
      </c>
      <c r="U4723">
        <v>28009.24</v>
      </c>
      <c r="V4723" t="s">
        <v>11413</v>
      </c>
      <c r="W4723">
        <v>2.93</v>
      </c>
      <c r="X4723">
        <v>36</v>
      </c>
      <c r="Y4723" t="s">
        <v>11876</v>
      </c>
      <c r="Z4723" t="s">
        <v>12012</v>
      </c>
      <c r="AA4723">
        <v>4722</v>
      </c>
      <c r="AB4723" t="s">
        <v>12016</v>
      </c>
      <c r="AC4723">
        <v>3831.87</v>
      </c>
      <c r="AD4723">
        <v>1750.89</v>
      </c>
      <c r="AE4723">
        <v>87.54</v>
      </c>
      <c r="AF4723" t="s">
        <v>11236</v>
      </c>
      <c r="AG4723" t="s">
        <v>11354</v>
      </c>
      <c r="AH4723">
        <v>3153</v>
      </c>
      <c r="AI4723">
        <v>4722</v>
      </c>
      <c r="AJ4723" t="s">
        <v>11320</v>
      </c>
      <c r="AK4723" t="s">
        <v>12028</v>
      </c>
      <c r="AL4723" t="s">
        <v>12032</v>
      </c>
      <c r="AM4723" t="s">
        <v>11268</v>
      </c>
      <c r="AN4723">
        <v>-1</v>
      </c>
      <c r="AO4723" s="10" t="s">
        <v>12037</v>
      </c>
      <c r="AP4723" t="str" cm="1">
        <f t="array" ref="AP4723">_xlfn.IFS(
  Table1[[#This Row],[Age]]&lt;=25, "18-25",
  Table1[[#This Row],[Age]]&lt;=35, "26-35",
  Table1[[#This Row],[Age]]&lt;=45, "36-45",
  Table1[[#This Row],[Age]]&lt;=60, "46-60",
  TRUE, "60+")</f>
        <v>36-45</v>
      </c>
    </row>
    <row r="4724" spans="1:42" x14ac:dyDescent="0.3">
      <c r="A4724">
        <v>4723</v>
      </c>
      <c r="B4724" t="s">
        <v>39</v>
      </c>
      <c r="C4724" t="s">
        <v>69</v>
      </c>
      <c r="D4724">
        <v>46</v>
      </c>
      <c r="E4724" t="s">
        <v>105</v>
      </c>
      <c r="F4724" t="s">
        <v>4830</v>
      </c>
      <c r="G4724" t="s">
        <v>5113</v>
      </c>
      <c r="H4724">
        <v>19458799576</v>
      </c>
      <c r="I4724" t="s">
        <v>6939</v>
      </c>
      <c r="J4724" t="s">
        <v>7292</v>
      </c>
      <c r="K4724">
        <v>7015.05</v>
      </c>
      <c r="L4724" s="12" t="s">
        <v>10870</v>
      </c>
      <c r="M4724" s="10" t="s">
        <v>11319</v>
      </c>
      <c r="N4724">
        <v>4723</v>
      </c>
      <c r="O4724">
        <v>45084</v>
      </c>
      <c r="P4724" t="s">
        <v>11403</v>
      </c>
      <c r="Q4724" s="16">
        <v>1255.74</v>
      </c>
      <c r="R4724">
        <v>5759.31</v>
      </c>
      <c r="S4724">
        <v>96</v>
      </c>
      <c r="T4724">
        <v>4723</v>
      </c>
      <c r="U4724">
        <v>7796.09</v>
      </c>
      <c r="V4724" t="s">
        <v>11412</v>
      </c>
      <c r="W4724">
        <v>2.0499999999999998</v>
      </c>
      <c r="X4724">
        <v>24</v>
      </c>
      <c r="Y4724" t="s">
        <v>11669</v>
      </c>
      <c r="Z4724" t="s">
        <v>12012</v>
      </c>
      <c r="AA4724">
        <v>4723</v>
      </c>
      <c r="AB4724" t="s">
        <v>12015</v>
      </c>
      <c r="AC4724">
        <v>1790.52</v>
      </c>
      <c r="AD4724">
        <v>2705.9</v>
      </c>
      <c r="AE4724">
        <v>135.30000000000001</v>
      </c>
      <c r="AF4724" t="s">
        <v>11231</v>
      </c>
      <c r="AG4724" t="s">
        <v>11125</v>
      </c>
      <c r="AH4724">
        <v>4508</v>
      </c>
      <c r="AI4724">
        <v>4723</v>
      </c>
      <c r="AJ4724" t="s">
        <v>11214</v>
      </c>
      <c r="AK4724" t="s">
        <v>12028</v>
      </c>
      <c r="AL4724" t="s">
        <v>12032</v>
      </c>
      <c r="AM4724" t="s">
        <v>11169</v>
      </c>
      <c r="AN4724">
        <v>1</v>
      </c>
      <c r="AO4724" s="10" t="s">
        <v>12043</v>
      </c>
      <c r="AP4724" t="str" cm="1">
        <f t="array" ref="AP4724">_xlfn.IFS(
  Table1[[#This Row],[Age]]&lt;=25, "18-25",
  Table1[[#This Row],[Age]]&lt;=35, "26-35",
  Table1[[#This Row],[Age]]&lt;=45, "36-45",
  Table1[[#This Row],[Age]]&lt;=60, "46-60",
  TRUE, "60+")</f>
        <v>46-60</v>
      </c>
    </row>
    <row r="4725" spans="1:42" x14ac:dyDescent="0.3">
      <c r="A4725">
        <v>4724</v>
      </c>
      <c r="B4725" t="s">
        <v>16</v>
      </c>
      <c r="C4725" t="s">
        <v>96</v>
      </c>
      <c r="D4725">
        <v>60</v>
      </c>
      <c r="E4725" t="s">
        <v>105</v>
      </c>
      <c r="F4725" t="s">
        <v>4831</v>
      </c>
      <c r="G4725" t="s">
        <v>5119</v>
      </c>
      <c r="H4725">
        <v>19458799577</v>
      </c>
      <c r="I4725" t="s">
        <v>7245</v>
      </c>
      <c r="J4725" t="s">
        <v>7291</v>
      </c>
      <c r="K4725">
        <v>2647.44</v>
      </c>
      <c r="L4725" s="12" t="s">
        <v>10871</v>
      </c>
      <c r="M4725" s="10" t="s">
        <v>11097</v>
      </c>
      <c r="N4725">
        <v>4724</v>
      </c>
      <c r="O4725">
        <v>45019</v>
      </c>
      <c r="P4725" t="s">
        <v>11403</v>
      </c>
      <c r="Q4725" s="16">
        <v>4204.59</v>
      </c>
      <c r="R4725">
        <v>-1557.15</v>
      </c>
      <c r="S4725">
        <v>88</v>
      </c>
      <c r="T4725">
        <v>4724</v>
      </c>
      <c r="U4725">
        <v>44533.66</v>
      </c>
      <c r="V4725" t="s">
        <v>11411</v>
      </c>
      <c r="W4725">
        <v>1.75</v>
      </c>
      <c r="X4725">
        <v>48</v>
      </c>
      <c r="Y4725" t="s">
        <v>8427</v>
      </c>
      <c r="Z4725" t="s">
        <v>12012</v>
      </c>
      <c r="AA4725">
        <v>4724</v>
      </c>
      <c r="AB4725" t="s">
        <v>12017</v>
      </c>
      <c r="AC4725">
        <v>6310.29</v>
      </c>
      <c r="AD4725">
        <v>57.37</v>
      </c>
      <c r="AE4725">
        <v>2.87</v>
      </c>
      <c r="AF4725" t="s">
        <v>11357</v>
      </c>
      <c r="AG4725" t="s">
        <v>11231</v>
      </c>
      <c r="AH4725">
        <v>8562</v>
      </c>
      <c r="AI4725">
        <v>4724</v>
      </c>
      <c r="AJ4725" t="s">
        <v>11301</v>
      </c>
      <c r="AK4725" t="s">
        <v>12027</v>
      </c>
      <c r="AL4725" t="s">
        <v>12031</v>
      </c>
      <c r="AM4725" t="s">
        <v>11241</v>
      </c>
      <c r="AN4725">
        <v>1</v>
      </c>
      <c r="AO4725" s="10" t="s">
        <v>12037</v>
      </c>
      <c r="AP4725" t="str" cm="1">
        <f t="array" ref="AP4725">_xlfn.IFS(
  Table1[[#This Row],[Age]]&lt;=25, "18-25",
  Table1[[#This Row],[Age]]&lt;=35, "26-35",
  Table1[[#This Row],[Age]]&lt;=45, "36-45",
  Table1[[#This Row],[Age]]&lt;=60, "46-60",
  TRUE, "60+")</f>
        <v>46-60</v>
      </c>
    </row>
    <row r="4726" spans="1:42" x14ac:dyDescent="0.3">
      <c r="A4726">
        <v>4725</v>
      </c>
      <c r="B4726" t="s">
        <v>40</v>
      </c>
      <c r="C4726" t="s">
        <v>77</v>
      </c>
      <c r="D4726">
        <v>23</v>
      </c>
      <c r="E4726" t="s">
        <v>106</v>
      </c>
      <c r="F4726" t="s">
        <v>4832</v>
      </c>
      <c r="G4726" t="s">
        <v>5124</v>
      </c>
      <c r="H4726">
        <v>19458799578</v>
      </c>
      <c r="I4726" t="s">
        <v>7246</v>
      </c>
      <c r="J4726" t="s">
        <v>7292</v>
      </c>
      <c r="K4726">
        <v>4911.71</v>
      </c>
      <c r="L4726" s="12" t="s">
        <v>10872</v>
      </c>
      <c r="M4726" s="10" t="s">
        <v>11275</v>
      </c>
      <c r="N4726">
        <v>4725</v>
      </c>
      <c r="O4726">
        <v>45172</v>
      </c>
      <c r="P4726" t="s">
        <v>11403</v>
      </c>
      <c r="Q4726" s="16">
        <v>1996.31</v>
      </c>
      <c r="R4726">
        <v>6908.02</v>
      </c>
      <c r="S4726">
        <v>12</v>
      </c>
      <c r="T4726">
        <v>4725</v>
      </c>
      <c r="U4726">
        <v>28148.35</v>
      </c>
      <c r="V4726" t="s">
        <v>11413</v>
      </c>
      <c r="W4726">
        <v>9.9</v>
      </c>
      <c r="X4726">
        <v>60</v>
      </c>
      <c r="Y4726" t="s">
        <v>11788</v>
      </c>
      <c r="Z4726" t="s">
        <v>12010</v>
      </c>
      <c r="AA4726">
        <v>4725</v>
      </c>
      <c r="AB4726" t="s">
        <v>12017</v>
      </c>
      <c r="AC4726">
        <v>7513.42</v>
      </c>
      <c r="AD4726">
        <v>4968.7700000000004</v>
      </c>
      <c r="AE4726">
        <v>248.44</v>
      </c>
      <c r="AF4726" t="s">
        <v>11054</v>
      </c>
      <c r="AG4726" t="s">
        <v>11059</v>
      </c>
      <c r="AH4726">
        <v>9367</v>
      </c>
      <c r="AI4726">
        <v>4725</v>
      </c>
      <c r="AJ4726" t="s">
        <v>11196</v>
      </c>
      <c r="AK4726" t="s">
        <v>12027</v>
      </c>
      <c r="AL4726" t="s">
        <v>12031</v>
      </c>
      <c r="AM4726" t="s">
        <v>11245</v>
      </c>
      <c r="AN4726">
        <v>1</v>
      </c>
      <c r="AO4726" s="10" t="s">
        <v>12042</v>
      </c>
      <c r="AP4726" t="str" cm="1">
        <f t="array" ref="AP4726">_xlfn.IFS(
  Table1[[#This Row],[Age]]&lt;=25, "18-25",
  Table1[[#This Row],[Age]]&lt;=35, "26-35",
  Table1[[#This Row],[Age]]&lt;=45, "36-45",
  Table1[[#This Row],[Age]]&lt;=60, "46-60",
  TRUE, "60+")</f>
        <v>18-25</v>
      </c>
    </row>
    <row r="4727" spans="1:42" x14ac:dyDescent="0.3">
      <c r="A4727">
        <v>4726</v>
      </c>
      <c r="B4727" t="s">
        <v>48</v>
      </c>
      <c r="C4727" t="s">
        <v>74</v>
      </c>
      <c r="D4727">
        <v>46</v>
      </c>
      <c r="E4727" t="s">
        <v>106</v>
      </c>
      <c r="F4727" t="s">
        <v>4833</v>
      </c>
      <c r="G4727" t="s">
        <v>5117</v>
      </c>
      <c r="H4727">
        <v>19458799579</v>
      </c>
      <c r="I4727" t="s">
        <v>7247</v>
      </c>
      <c r="J4727" t="s">
        <v>7291</v>
      </c>
      <c r="K4727">
        <v>6667.13</v>
      </c>
      <c r="L4727" s="12" t="s">
        <v>7374</v>
      </c>
      <c r="M4727" s="10" t="s">
        <v>11250</v>
      </c>
      <c r="N4727">
        <v>4726</v>
      </c>
      <c r="O4727">
        <v>45267</v>
      </c>
      <c r="P4727" t="s">
        <v>11402</v>
      </c>
      <c r="Q4727" s="16">
        <v>3264.79</v>
      </c>
      <c r="R4727">
        <v>3402.34</v>
      </c>
      <c r="S4727">
        <v>49</v>
      </c>
      <c r="T4727">
        <v>4726</v>
      </c>
      <c r="U4727">
        <v>19878.18</v>
      </c>
      <c r="V4727" t="s">
        <v>11412</v>
      </c>
      <c r="W4727">
        <v>1.78</v>
      </c>
      <c r="X4727">
        <v>24</v>
      </c>
      <c r="Y4727" t="s">
        <v>9245</v>
      </c>
      <c r="Z4727" t="s">
        <v>12010</v>
      </c>
      <c r="AA4727">
        <v>4726</v>
      </c>
      <c r="AB4727" t="s">
        <v>12017</v>
      </c>
      <c r="AC4727">
        <v>8063.08</v>
      </c>
      <c r="AD4727">
        <v>4694.79</v>
      </c>
      <c r="AE4727">
        <v>234.74</v>
      </c>
      <c r="AF4727" t="s">
        <v>11279</v>
      </c>
      <c r="AG4727" t="s">
        <v>11139</v>
      </c>
      <c r="AH4727">
        <v>7004</v>
      </c>
      <c r="AI4727">
        <v>4726</v>
      </c>
      <c r="AJ4727" t="s">
        <v>11170</v>
      </c>
      <c r="AK4727" t="s">
        <v>12028</v>
      </c>
      <c r="AL4727" t="s">
        <v>12031</v>
      </c>
      <c r="AM4727" t="s">
        <v>11276</v>
      </c>
      <c r="AN4727">
        <v>1</v>
      </c>
      <c r="AO4727" s="10" t="s">
        <v>12036</v>
      </c>
      <c r="AP4727" t="str" cm="1">
        <f t="array" ref="AP4727">_xlfn.IFS(
  Table1[[#This Row],[Age]]&lt;=25, "18-25",
  Table1[[#This Row],[Age]]&lt;=35, "26-35",
  Table1[[#This Row],[Age]]&lt;=45, "36-45",
  Table1[[#This Row],[Age]]&lt;=60, "46-60",
  TRUE, "60+")</f>
        <v>46-60</v>
      </c>
    </row>
    <row r="4728" spans="1:42" x14ac:dyDescent="0.3">
      <c r="A4728">
        <v>4727</v>
      </c>
      <c r="B4728" t="s">
        <v>26</v>
      </c>
      <c r="C4728" t="s">
        <v>56</v>
      </c>
      <c r="D4728">
        <v>41</v>
      </c>
      <c r="E4728" t="s">
        <v>105</v>
      </c>
      <c r="F4728" t="s">
        <v>4834</v>
      </c>
      <c r="G4728" t="s">
        <v>5121</v>
      </c>
      <c r="H4728">
        <v>19458799580</v>
      </c>
      <c r="I4728" t="s">
        <v>5478</v>
      </c>
      <c r="J4728" t="s">
        <v>7292</v>
      </c>
      <c r="K4728">
        <v>9316.34</v>
      </c>
      <c r="L4728" s="12" t="s">
        <v>10873</v>
      </c>
      <c r="M4728" s="10" t="s">
        <v>11175</v>
      </c>
      <c r="N4728">
        <v>4727</v>
      </c>
      <c r="O4728">
        <v>45075</v>
      </c>
      <c r="P4728" t="s">
        <v>11404</v>
      </c>
      <c r="Q4728" s="16">
        <v>1207.9000000000001</v>
      </c>
      <c r="R4728">
        <v>10524.24</v>
      </c>
      <c r="S4728">
        <v>21</v>
      </c>
      <c r="T4728">
        <v>4727</v>
      </c>
      <c r="U4728">
        <v>29008.09</v>
      </c>
      <c r="V4728" t="s">
        <v>11411</v>
      </c>
      <c r="W4728">
        <v>4.9000000000000004</v>
      </c>
      <c r="X4728">
        <v>60</v>
      </c>
      <c r="Y4728" t="s">
        <v>11824</v>
      </c>
      <c r="Z4728" t="s">
        <v>12011</v>
      </c>
      <c r="AA4728">
        <v>4727</v>
      </c>
      <c r="AB4728" t="s">
        <v>12015</v>
      </c>
      <c r="AC4728">
        <v>4333.5600000000004</v>
      </c>
      <c r="AD4728">
        <v>2326.59</v>
      </c>
      <c r="AE4728">
        <v>116.33</v>
      </c>
      <c r="AF4728" t="s">
        <v>11076</v>
      </c>
      <c r="AG4728" t="s">
        <v>11091</v>
      </c>
      <c r="AH4728">
        <v>9717</v>
      </c>
      <c r="AI4728">
        <v>4727</v>
      </c>
      <c r="AJ4728" t="s">
        <v>11059</v>
      </c>
      <c r="AK4728" t="s">
        <v>12028</v>
      </c>
      <c r="AL4728" t="s">
        <v>12031</v>
      </c>
      <c r="AM4728" t="s">
        <v>11129</v>
      </c>
      <c r="AN4728">
        <v>1</v>
      </c>
      <c r="AO4728" s="10" t="s">
        <v>12046</v>
      </c>
      <c r="AP4728" t="str" cm="1">
        <f t="array" ref="AP4728">_xlfn.IFS(
  Table1[[#This Row],[Age]]&lt;=25, "18-25",
  Table1[[#This Row],[Age]]&lt;=35, "26-35",
  Table1[[#This Row],[Age]]&lt;=45, "36-45",
  Table1[[#This Row],[Age]]&lt;=60, "46-60",
  TRUE, "60+")</f>
        <v>36-45</v>
      </c>
    </row>
    <row r="4729" spans="1:42" x14ac:dyDescent="0.3">
      <c r="A4729">
        <v>4728</v>
      </c>
      <c r="B4729" t="s">
        <v>46</v>
      </c>
      <c r="C4729" t="s">
        <v>70</v>
      </c>
      <c r="D4729">
        <v>27</v>
      </c>
      <c r="E4729" t="s">
        <v>105</v>
      </c>
      <c r="F4729" t="s">
        <v>4835</v>
      </c>
      <c r="G4729" t="s">
        <v>5143</v>
      </c>
      <c r="H4729">
        <v>19458799581</v>
      </c>
      <c r="I4729" t="s">
        <v>6504</v>
      </c>
      <c r="J4729" t="s">
        <v>7292</v>
      </c>
      <c r="K4729">
        <v>5046.63</v>
      </c>
      <c r="L4729" s="12" t="s">
        <v>8156</v>
      </c>
      <c r="M4729" s="10" t="s">
        <v>11211</v>
      </c>
      <c r="N4729">
        <v>4728</v>
      </c>
      <c r="O4729">
        <v>45230</v>
      </c>
      <c r="P4729" t="s">
        <v>11404</v>
      </c>
      <c r="Q4729" s="16">
        <v>4083.3</v>
      </c>
      <c r="R4729">
        <v>963.33</v>
      </c>
      <c r="S4729">
        <v>67</v>
      </c>
      <c r="T4729">
        <v>4728</v>
      </c>
      <c r="U4729">
        <v>8898.44</v>
      </c>
      <c r="V4729" t="s">
        <v>11412</v>
      </c>
      <c r="W4729">
        <v>5.6</v>
      </c>
      <c r="X4729">
        <v>48</v>
      </c>
      <c r="Y4729" t="s">
        <v>11688</v>
      </c>
      <c r="Z4729" t="s">
        <v>12010</v>
      </c>
      <c r="AA4729">
        <v>4728</v>
      </c>
      <c r="AB4729" t="s">
        <v>12016</v>
      </c>
      <c r="AC4729">
        <v>2231.37</v>
      </c>
      <c r="AD4729">
        <v>731.43</v>
      </c>
      <c r="AE4729">
        <v>36.57</v>
      </c>
      <c r="AF4729" t="s">
        <v>11161</v>
      </c>
      <c r="AG4729" t="s">
        <v>11182</v>
      </c>
      <c r="AH4729">
        <v>9740</v>
      </c>
      <c r="AI4729">
        <v>4728</v>
      </c>
      <c r="AJ4729" t="s">
        <v>11180</v>
      </c>
      <c r="AK4729" t="s">
        <v>12029</v>
      </c>
      <c r="AL4729" t="s">
        <v>12031</v>
      </c>
      <c r="AM4729" t="s">
        <v>11133</v>
      </c>
      <c r="AN4729">
        <v>1</v>
      </c>
      <c r="AO4729" s="10" t="s">
        <v>12044</v>
      </c>
      <c r="AP4729" t="str" cm="1">
        <f t="array" ref="AP4729">_xlfn.IFS(
  Table1[[#This Row],[Age]]&lt;=25, "18-25",
  Table1[[#This Row],[Age]]&lt;=35, "26-35",
  Table1[[#This Row],[Age]]&lt;=45, "36-45",
  Table1[[#This Row],[Age]]&lt;=60, "46-60",
  TRUE, "60+")</f>
        <v>26-35</v>
      </c>
    </row>
    <row r="4730" spans="1:42" x14ac:dyDescent="0.3">
      <c r="A4730">
        <v>4729</v>
      </c>
      <c r="B4730" t="s">
        <v>48</v>
      </c>
      <c r="C4730" t="s">
        <v>68</v>
      </c>
      <c r="D4730">
        <v>68</v>
      </c>
      <c r="E4730" t="s">
        <v>105</v>
      </c>
      <c r="F4730" t="s">
        <v>4836</v>
      </c>
      <c r="G4730" t="s">
        <v>5140</v>
      </c>
      <c r="H4730">
        <v>19458799582</v>
      </c>
      <c r="I4730" t="s">
        <v>7248</v>
      </c>
      <c r="J4730" t="s">
        <v>7292</v>
      </c>
      <c r="K4730">
        <v>3075.04</v>
      </c>
      <c r="L4730" s="12" t="s">
        <v>10874</v>
      </c>
      <c r="M4730" s="10" t="s">
        <v>11342</v>
      </c>
      <c r="N4730">
        <v>4729</v>
      </c>
      <c r="O4730">
        <v>45055</v>
      </c>
      <c r="P4730" t="s">
        <v>11403</v>
      </c>
      <c r="Q4730" s="16">
        <v>1505.58</v>
      </c>
      <c r="R4730">
        <v>4580.62</v>
      </c>
      <c r="S4730">
        <v>39</v>
      </c>
      <c r="T4730">
        <v>4729</v>
      </c>
      <c r="U4730">
        <v>4845.17</v>
      </c>
      <c r="V4730" t="s">
        <v>11413</v>
      </c>
      <c r="W4730">
        <v>9.68</v>
      </c>
      <c r="X4730">
        <v>12</v>
      </c>
      <c r="Y4730" t="s">
        <v>9344</v>
      </c>
      <c r="Z4730" t="s">
        <v>12010</v>
      </c>
      <c r="AA4730">
        <v>4729</v>
      </c>
      <c r="AB4730" t="s">
        <v>12015</v>
      </c>
      <c r="AC4730">
        <v>9716.06</v>
      </c>
      <c r="AD4730">
        <v>806.66</v>
      </c>
      <c r="AE4730">
        <v>40.33</v>
      </c>
      <c r="AF4730" t="s">
        <v>11132</v>
      </c>
      <c r="AG4730" t="s">
        <v>11247</v>
      </c>
      <c r="AH4730">
        <v>5517</v>
      </c>
      <c r="AI4730">
        <v>4729</v>
      </c>
      <c r="AJ4730" t="s">
        <v>11175</v>
      </c>
      <c r="AK4730" t="s">
        <v>12028</v>
      </c>
      <c r="AL4730" t="s">
        <v>12032</v>
      </c>
      <c r="AM4730" t="s">
        <v>11039</v>
      </c>
      <c r="AN4730">
        <v>1</v>
      </c>
      <c r="AO4730" s="10" t="s">
        <v>12046</v>
      </c>
      <c r="AP4730" t="str" cm="1">
        <f t="array" ref="AP4730">_xlfn.IFS(
  Table1[[#This Row],[Age]]&lt;=25, "18-25",
  Table1[[#This Row],[Age]]&lt;=35, "26-35",
  Table1[[#This Row],[Age]]&lt;=45, "36-45",
  Table1[[#This Row],[Age]]&lt;=60, "46-60",
  TRUE, "60+")</f>
        <v>60+</v>
      </c>
    </row>
    <row r="4731" spans="1:42" x14ac:dyDescent="0.3">
      <c r="A4731">
        <v>4730</v>
      </c>
      <c r="B4731" t="s">
        <v>32</v>
      </c>
      <c r="C4731" t="s">
        <v>64</v>
      </c>
      <c r="D4731">
        <v>31</v>
      </c>
      <c r="E4731" t="s">
        <v>104</v>
      </c>
      <c r="F4731" t="s">
        <v>4837</v>
      </c>
      <c r="G4731" t="s">
        <v>5114</v>
      </c>
      <c r="H4731">
        <v>19458799583</v>
      </c>
      <c r="I4731" t="s">
        <v>5805</v>
      </c>
      <c r="J4731" t="s">
        <v>7291</v>
      </c>
      <c r="K4731">
        <v>3926.56</v>
      </c>
      <c r="L4731" s="12" t="s">
        <v>8146</v>
      </c>
      <c r="M4731" s="10" t="s">
        <v>11388</v>
      </c>
      <c r="N4731">
        <v>4730</v>
      </c>
      <c r="O4731">
        <v>44948</v>
      </c>
      <c r="P4731" t="s">
        <v>11404</v>
      </c>
      <c r="Q4731" s="16">
        <v>4609.22</v>
      </c>
      <c r="R4731">
        <v>8535.7800000000007</v>
      </c>
      <c r="S4731">
        <v>62</v>
      </c>
      <c r="T4731">
        <v>4730</v>
      </c>
      <c r="U4731">
        <v>27858.18</v>
      </c>
      <c r="V4731" t="s">
        <v>11413</v>
      </c>
      <c r="W4731">
        <v>9.02</v>
      </c>
      <c r="X4731">
        <v>60</v>
      </c>
      <c r="Y4731" t="s">
        <v>8925</v>
      </c>
      <c r="Z4731" t="s">
        <v>12010</v>
      </c>
      <c r="AA4731">
        <v>4730</v>
      </c>
      <c r="AB4731" t="s">
        <v>12015</v>
      </c>
      <c r="AC4731">
        <v>2709.61</v>
      </c>
      <c r="AD4731">
        <v>1948.27</v>
      </c>
      <c r="AE4731">
        <v>97.41</v>
      </c>
      <c r="AF4731" t="s">
        <v>11277</v>
      </c>
      <c r="AG4731" t="s">
        <v>11207</v>
      </c>
      <c r="AH4731">
        <v>6817</v>
      </c>
      <c r="AI4731">
        <v>4730</v>
      </c>
      <c r="AJ4731" t="s">
        <v>11152</v>
      </c>
      <c r="AK4731" t="s">
        <v>12029</v>
      </c>
      <c r="AL4731" t="s">
        <v>12031</v>
      </c>
      <c r="AM4731" t="s">
        <v>11380</v>
      </c>
      <c r="AN4731">
        <v>-1</v>
      </c>
      <c r="AO4731" s="10" t="s">
        <v>12039</v>
      </c>
      <c r="AP4731" t="str" cm="1">
        <f t="array" ref="AP4731">_xlfn.IFS(
  Table1[[#This Row],[Age]]&lt;=25, "18-25",
  Table1[[#This Row],[Age]]&lt;=35, "26-35",
  Table1[[#This Row],[Age]]&lt;=45, "36-45",
  Table1[[#This Row],[Age]]&lt;=60, "46-60",
  TRUE, "60+")</f>
        <v>26-35</v>
      </c>
    </row>
    <row r="4732" spans="1:42" x14ac:dyDescent="0.3">
      <c r="A4732">
        <v>4731</v>
      </c>
      <c r="B4732" t="s">
        <v>36</v>
      </c>
      <c r="C4732" t="s">
        <v>86</v>
      </c>
      <c r="D4732">
        <v>69</v>
      </c>
      <c r="E4732" t="s">
        <v>105</v>
      </c>
      <c r="F4732" t="s">
        <v>4838</v>
      </c>
      <c r="G4732" t="s">
        <v>5131</v>
      </c>
      <c r="H4732">
        <v>19458799584</v>
      </c>
      <c r="I4732" t="s">
        <v>6009</v>
      </c>
      <c r="J4732" t="s">
        <v>7292</v>
      </c>
      <c r="K4732">
        <v>5459.06</v>
      </c>
      <c r="L4732" s="12" t="s">
        <v>10875</v>
      </c>
      <c r="M4732" s="10" t="s">
        <v>11327</v>
      </c>
      <c r="N4732">
        <v>4731</v>
      </c>
      <c r="O4732">
        <v>44982</v>
      </c>
      <c r="P4732" t="s">
        <v>11402</v>
      </c>
      <c r="Q4732" s="16">
        <v>2279.42</v>
      </c>
      <c r="R4732">
        <v>3179.64</v>
      </c>
      <c r="S4732">
        <v>82</v>
      </c>
      <c r="T4732">
        <v>4731</v>
      </c>
      <c r="U4732">
        <v>4454.34</v>
      </c>
      <c r="V4732" t="s">
        <v>11413</v>
      </c>
      <c r="W4732">
        <v>3.14</v>
      </c>
      <c r="X4732">
        <v>60</v>
      </c>
      <c r="Y4732" t="s">
        <v>11543</v>
      </c>
      <c r="Z4732" t="s">
        <v>12012</v>
      </c>
      <c r="AA4732">
        <v>4731</v>
      </c>
      <c r="AB4732" t="s">
        <v>12015</v>
      </c>
      <c r="AC4732">
        <v>3906.33</v>
      </c>
      <c r="AD4732">
        <v>4563.1000000000004</v>
      </c>
      <c r="AE4732">
        <v>228.16</v>
      </c>
      <c r="AF4732" t="s">
        <v>11380</v>
      </c>
      <c r="AG4732" t="s">
        <v>11063</v>
      </c>
      <c r="AH4732">
        <v>7605</v>
      </c>
      <c r="AI4732">
        <v>4731</v>
      </c>
      <c r="AJ4732" t="s">
        <v>11200</v>
      </c>
      <c r="AK4732" t="s">
        <v>12028</v>
      </c>
      <c r="AL4732" t="s">
        <v>12031</v>
      </c>
      <c r="AM4732" t="s">
        <v>11217</v>
      </c>
      <c r="AN4732">
        <v>1</v>
      </c>
      <c r="AO4732" s="10" t="s">
        <v>12045</v>
      </c>
      <c r="AP4732" t="str" cm="1">
        <f t="array" ref="AP4732">_xlfn.IFS(
  Table1[[#This Row],[Age]]&lt;=25, "18-25",
  Table1[[#This Row],[Age]]&lt;=35, "26-35",
  Table1[[#This Row],[Age]]&lt;=45, "36-45",
  Table1[[#This Row],[Age]]&lt;=60, "46-60",
  TRUE, "60+")</f>
        <v>60+</v>
      </c>
    </row>
    <row r="4733" spans="1:42" x14ac:dyDescent="0.3">
      <c r="A4733">
        <v>4732</v>
      </c>
      <c r="B4733" t="s">
        <v>37</v>
      </c>
      <c r="C4733" t="s">
        <v>69</v>
      </c>
      <c r="D4733">
        <v>23</v>
      </c>
      <c r="E4733" t="s">
        <v>104</v>
      </c>
      <c r="F4733" t="s">
        <v>4839</v>
      </c>
      <c r="G4733" t="s">
        <v>5119</v>
      </c>
      <c r="H4733">
        <v>19458799585</v>
      </c>
      <c r="I4733" t="s">
        <v>7005</v>
      </c>
      <c r="J4733" t="s">
        <v>7291</v>
      </c>
      <c r="K4733">
        <v>9765.9500000000007</v>
      </c>
      <c r="L4733" s="12" t="s">
        <v>10876</v>
      </c>
      <c r="M4733" s="10" t="s">
        <v>11089</v>
      </c>
      <c r="N4733">
        <v>4732</v>
      </c>
      <c r="O4733">
        <v>44964</v>
      </c>
      <c r="P4733" t="s">
        <v>11403</v>
      </c>
      <c r="Q4733" s="16">
        <v>734.3</v>
      </c>
      <c r="R4733">
        <v>10500.25</v>
      </c>
      <c r="S4733">
        <v>58</v>
      </c>
      <c r="T4733">
        <v>4732</v>
      </c>
      <c r="U4733">
        <v>33382.6</v>
      </c>
      <c r="V4733" t="s">
        <v>11411</v>
      </c>
      <c r="W4733">
        <v>1.76</v>
      </c>
      <c r="X4733">
        <v>24</v>
      </c>
      <c r="Y4733" t="s">
        <v>7440</v>
      </c>
      <c r="Z4733" t="s">
        <v>12011</v>
      </c>
      <c r="AA4733">
        <v>4732</v>
      </c>
      <c r="AB4733" t="s">
        <v>12017</v>
      </c>
      <c r="AC4733">
        <v>3742.58</v>
      </c>
      <c r="AD4733">
        <v>2063.69</v>
      </c>
      <c r="AE4733">
        <v>103.18</v>
      </c>
      <c r="AF4733" t="s">
        <v>11364</v>
      </c>
      <c r="AG4733" t="s">
        <v>11118</v>
      </c>
      <c r="AH4733">
        <v>6011</v>
      </c>
      <c r="AI4733">
        <v>4732</v>
      </c>
      <c r="AJ4733" t="s">
        <v>11200</v>
      </c>
      <c r="AK4733" t="s">
        <v>12027</v>
      </c>
      <c r="AL4733" t="s">
        <v>12031</v>
      </c>
      <c r="AM4733" t="s">
        <v>11250</v>
      </c>
      <c r="AN4733">
        <v>1</v>
      </c>
      <c r="AO4733" s="10" t="s">
        <v>12045</v>
      </c>
      <c r="AP4733" t="str" cm="1">
        <f t="array" ref="AP4733">_xlfn.IFS(
  Table1[[#This Row],[Age]]&lt;=25, "18-25",
  Table1[[#This Row],[Age]]&lt;=35, "26-35",
  Table1[[#This Row],[Age]]&lt;=45, "36-45",
  Table1[[#This Row],[Age]]&lt;=60, "46-60",
  TRUE, "60+")</f>
        <v>18-25</v>
      </c>
    </row>
    <row r="4734" spans="1:42" x14ac:dyDescent="0.3">
      <c r="A4734">
        <v>4733</v>
      </c>
      <c r="B4734" t="s">
        <v>46</v>
      </c>
      <c r="C4734" t="s">
        <v>77</v>
      </c>
      <c r="D4734">
        <v>21</v>
      </c>
      <c r="E4734" t="s">
        <v>105</v>
      </c>
      <c r="F4734" t="s">
        <v>4840</v>
      </c>
      <c r="G4734" t="s">
        <v>5128</v>
      </c>
      <c r="H4734">
        <v>19458799586</v>
      </c>
      <c r="I4734" t="s">
        <v>6593</v>
      </c>
      <c r="J4734" t="s">
        <v>7292</v>
      </c>
      <c r="K4734">
        <v>6320.48</v>
      </c>
      <c r="L4734" s="12" t="s">
        <v>10877</v>
      </c>
      <c r="M4734" s="10" t="s">
        <v>11138</v>
      </c>
      <c r="N4734">
        <v>4733</v>
      </c>
      <c r="O4734">
        <v>44945</v>
      </c>
      <c r="P4734" t="s">
        <v>11404</v>
      </c>
      <c r="Q4734" s="16">
        <v>3059.86</v>
      </c>
      <c r="R4734">
        <v>3260.62</v>
      </c>
      <c r="S4734">
        <v>62</v>
      </c>
      <c r="T4734">
        <v>4733</v>
      </c>
      <c r="U4734">
        <v>40211.839999999997</v>
      </c>
      <c r="V4734" t="s">
        <v>11413</v>
      </c>
      <c r="W4734">
        <v>4.9400000000000004</v>
      </c>
      <c r="X4734">
        <v>24</v>
      </c>
      <c r="Y4734" t="s">
        <v>11625</v>
      </c>
      <c r="Z4734" t="s">
        <v>12011</v>
      </c>
      <c r="AA4734">
        <v>4733</v>
      </c>
      <c r="AB4734" t="s">
        <v>12017</v>
      </c>
      <c r="AC4734">
        <v>7929.85</v>
      </c>
      <c r="AD4734">
        <v>1936.59</v>
      </c>
      <c r="AE4734">
        <v>96.83</v>
      </c>
      <c r="AF4734" t="s">
        <v>11221</v>
      </c>
      <c r="AG4734" t="s">
        <v>11312</v>
      </c>
      <c r="AH4734">
        <v>2823</v>
      </c>
      <c r="AI4734">
        <v>4733</v>
      </c>
      <c r="AJ4734" t="s">
        <v>11160</v>
      </c>
      <c r="AK4734" t="s">
        <v>12028</v>
      </c>
      <c r="AL4734" t="s">
        <v>12031</v>
      </c>
      <c r="AM4734" t="s">
        <v>11037</v>
      </c>
      <c r="AN4734">
        <v>1</v>
      </c>
      <c r="AO4734" s="10" t="s">
        <v>12039</v>
      </c>
      <c r="AP4734" t="str" cm="1">
        <f t="array" ref="AP4734">_xlfn.IFS(
  Table1[[#This Row],[Age]]&lt;=25, "18-25",
  Table1[[#This Row],[Age]]&lt;=35, "26-35",
  Table1[[#This Row],[Age]]&lt;=45, "36-45",
  Table1[[#This Row],[Age]]&lt;=60, "46-60",
  TRUE, "60+")</f>
        <v>18-25</v>
      </c>
    </row>
    <row r="4735" spans="1:42" x14ac:dyDescent="0.3">
      <c r="A4735">
        <v>4734</v>
      </c>
      <c r="B4735" t="s">
        <v>23</v>
      </c>
      <c r="C4735" t="s">
        <v>62</v>
      </c>
      <c r="D4735">
        <v>69</v>
      </c>
      <c r="E4735" t="s">
        <v>106</v>
      </c>
      <c r="F4735" t="s">
        <v>4841</v>
      </c>
      <c r="G4735" t="s">
        <v>5146</v>
      </c>
      <c r="H4735">
        <v>19458799587</v>
      </c>
      <c r="I4735" t="s">
        <v>6693</v>
      </c>
      <c r="J4735" t="s">
        <v>7291</v>
      </c>
      <c r="K4735">
        <v>1631.89</v>
      </c>
      <c r="L4735" s="12" t="s">
        <v>10878</v>
      </c>
      <c r="M4735" s="10" t="s">
        <v>11207</v>
      </c>
      <c r="N4735">
        <v>4734</v>
      </c>
      <c r="O4735">
        <v>45120</v>
      </c>
      <c r="P4735" t="s">
        <v>11403</v>
      </c>
      <c r="Q4735" s="16">
        <v>2787.6</v>
      </c>
      <c r="R4735">
        <v>-1155.71</v>
      </c>
      <c r="S4735">
        <v>70</v>
      </c>
      <c r="T4735">
        <v>4734</v>
      </c>
      <c r="U4735">
        <v>49430</v>
      </c>
      <c r="V4735" t="s">
        <v>11412</v>
      </c>
      <c r="W4735">
        <v>1.91</v>
      </c>
      <c r="X4735">
        <v>60</v>
      </c>
      <c r="Y4735" t="s">
        <v>10939</v>
      </c>
      <c r="Z4735" t="s">
        <v>12010</v>
      </c>
      <c r="AA4735">
        <v>4734</v>
      </c>
      <c r="AB4735" t="s">
        <v>12015</v>
      </c>
      <c r="AC4735">
        <v>8528.49</v>
      </c>
      <c r="AD4735">
        <v>4590.3900000000003</v>
      </c>
      <c r="AE4735">
        <v>229.52</v>
      </c>
      <c r="AF4735" t="s">
        <v>11179</v>
      </c>
      <c r="AG4735" t="s">
        <v>11163</v>
      </c>
      <c r="AH4735">
        <v>3685</v>
      </c>
      <c r="AI4735">
        <v>4734</v>
      </c>
      <c r="AJ4735" t="s">
        <v>11064</v>
      </c>
      <c r="AK4735" t="s">
        <v>12027</v>
      </c>
      <c r="AL4735" t="s">
        <v>12032</v>
      </c>
      <c r="AM4735" t="s">
        <v>11046</v>
      </c>
      <c r="AN4735">
        <v>1</v>
      </c>
      <c r="AO4735" s="10" t="s">
        <v>12038</v>
      </c>
      <c r="AP4735" t="str" cm="1">
        <f t="array" ref="AP4735">_xlfn.IFS(
  Table1[[#This Row],[Age]]&lt;=25, "18-25",
  Table1[[#This Row],[Age]]&lt;=35, "26-35",
  Table1[[#This Row],[Age]]&lt;=45, "36-45",
  Table1[[#This Row],[Age]]&lt;=60, "46-60",
  TRUE, "60+")</f>
        <v>60+</v>
      </c>
    </row>
    <row r="4736" spans="1:42" x14ac:dyDescent="0.3">
      <c r="A4736">
        <v>4735</v>
      </c>
      <c r="B4736" t="s">
        <v>24</v>
      </c>
      <c r="C4736" t="s">
        <v>63</v>
      </c>
      <c r="D4736">
        <v>32</v>
      </c>
      <c r="E4736" t="s">
        <v>105</v>
      </c>
      <c r="F4736" t="s">
        <v>4842</v>
      </c>
      <c r="G4736" t="s">
        <v>5132</v>
      </c>
      <c r="H4736">
        <v>19458799588</v>
      </c>
      <c r="I4736" t="s">
        <v>7212</v>
      </c>
      <c r="J4736" t="s">
        <v>7291</v>
      </c>
      <c r="K4736">
        <v>8447.1299999999992</v>
      </c>
      <c r="L4736" s="12" t="s">
        <v>10879</v>
      </c>
      <c r="M4736" s="10" t="s">
        <v>11269</v>
      </c>
      <c r="N4736">
        <v>4735</v>
      </c>
      <c r="O4736">
        <v>45019</v>
      </c>
      <c r="P4736" t="s">
        <v>11402</v>
      </c>
      <c r="Q4736" s="16">
        <v>2112.96</v>
      </c>
      <c r="R4736">
        <v>6334.17</v>
      </c>
      <c r="S4736">
        <v>36</v>
      </c>
      <c r="T4736">
        <v>4735</v>
      </c>
      <c r="U4736">
        <v>38692.949999999997</v>
      </c>
      <c r="V4736" t="s">
        <v>11411</v>
      </c>
      <c r="W4736">
        <v>8.84</v>
      </c>
      <c r="X4736">
        <v>36</v>
      </c>
      <c r="Y4736" t="s">
        <v>10842</v>
      </c>
      <c r="Z4736" t="s">
        <v>12011</v>
      </c>
      <c r="AA4736">
        <v>4735</v>
      </c>
      <c r="AB4736" t="s">
        <v>12015</v>
      </c>
      <c r="AC4736">
        <v>3568.92</v>
      </c>
      <c r="AD4736">
        <v>4968.63</v>
      </c>
      <c r="AE4736">
        <v>248.43</v>
      </c>
      <c r="AF4736" t="s">
        <v>11354</v>
      </c>
      <c r="AG4736" t="s">
        <v>11306</v>
      </c>
      <c r="AH4736">
        <v>1670</v>
      </c>
      <c r="AI4736">
        <v>4735</v>
      </c>
      <c r="AJ4736" t="s">
        <v>11120</v>
      </c>
      <c r="AK4736" t="s">
        <v>12027</v>
      </c>
      <c r="AL4736" t="s">
        <v>12031</v>
      </c>
      <c r="AM4736" t="s">
        <v>11220</v>
      </c>
      <c r="AN4736">
        <v>-1</v>
      </c>
      <c r="AO4736" s="10" t="s">
        <v>12037</v>
      </c>
      <c r="AP4736" t="str" cm="1">
        <f t="array" ref="AP4736">_xlfn.IFS(
  Table1[[#This Row],[Age]]&lt;=25, "18-25",
  Table1[[#This Row],[Age]]&lt;=35, "26-35",
  Table1[[#This Row],[Age]]&lt;=45, "36-45",
  Table1[[#This Row],[Age]]&lt;=60, "46-60",
  TRUE, "60+")</f>
        <v>26-35</v>
      </c>
    </row>
    <row r="4737" spans="1:42" x14ac:dyDescent="0.3">
      <c r="A4737">
        <v>4736</v>
      </c>
      <c r="B4737" t="s">
        <v>23</v>
      </c>
      <c r="C4737" t="s">
        <v>81</v>
      </c>
      <c r="D4737">
        <v>54</v>
      </c>
      <c r="E4737" t="s">
        <v>104</v>
      </c>
      <c r="F4737" t="s">
        <v>4843</v>
      </c>
      <c r="G4737" t="s">
        <v>5145</v>
      </c>
      <c r="H4737">
        <v>19458799589</v>
      </c>
      <c r="I4737" t="s">
        <v>6433</v>
      </c>
      <c r="J4737" t="s">
        <v>7292</v>
      </c>
      <c r="K4737">
        <v>1896.33</v>
      </c>
      <c r="L4737" s="12" t="s">
        <v>10880</v>
      </c>
      <c r="M4737" s="10" t="s">
        <v>11093</v>
      </c>
      <c r="N4737">
        <v>4736</v>
      </c>
      <c r="O4737">
        <v>45141</v>
      </c>
      <c r="P4737" t="s">
        <v>11402</v>
      </c>
      <c r="Q4737" s="16">
        <v>4100.3599999999997</v>
      </c>
      <c r="R4737">
        <v>5996.69</v>
      </c>
      <c r="S4737">
        <v>45</v>
      </c>
      <c r="T4737">
        <v>4736</v>
      </c>
      <c r="U4737">
        <v>48732.14</v>
      </c>
      <c r="V4737" t="s">
        <v>11412</v>
      </c>
      <c r="W4737">
        <v>7.33</v>
      </c>
      <c r="X4737">
        <v>24</v>
      </c>
      <c r="Y4737" t="s">
        <v>9633</v>
      </c>
      <c r="Z4737" t="s">
        <v>12011</v>
      </c>
      <c r="AA4737">
        <v>4736</v>
      </c>
      <c r="AB4737" t="s">
        <v>12015</v>
      </c>
      <c r="AC4737">
        <v>3549.78</v>
      </c>
      <c r="AD4737">
        <v>1919.28</v>
      </c>
      <c r="AE4737">
        <v>95.96</v>
      </c>
      <c r="AF4737" t="s">
        <v>11363</v>
      </c>
      <c r="AG4737" t="s">
        <v>11130</v>
      </c>
      <c r="AH4737">
        <v>563</v>
      </c>
      <c r="AI4737">
        <v>4736</v>
      </c>
      <c r="AJ4737" t="s">
        <v>11127</v>
      </c>
      <c r="AK4737" t="s">
        <v>12027</v>
      </c>
      <c r="AL4737" t="s">
        <v>12031</v>
      </c>
      <c r="AM4737" t="s">
        <v>11319</v>
      </c>
      <c r="AN4737">
        <v>1</v>
      </c>
      <c r="AO4737" s="10" t="s">
        <v>12041</v>
      </c>
      <c r="AP4737" t="str" cm="1">
        <f t="array" ref="AP4737">_xlfn.IFS(
  Table1[[#This Row],[Age]]&lt;=25, "18-25",
  Table1[[#This Row],[Age]]&lt;=35, "26-35",
  Table1[[#This Row],[Age]]&lt;=45, "36-45",
  Table1[[#This Row],[Age]]&lt;=60, "46-60",
  TRUE, "60+")</f>
        <v>46-60</v>
      </c>
    </row>
    <row r="4738" spans="1:42" x14ac:dyDescent="0.3">
      <c r="A4738">
        <v>4737</v>
      </c>
      <c r="B4738" t="s">
        <v>21</v>
      </c>
      <c r="C4738" t="s">
        <v>58</v>
      </c>
      <c r="D4738">
        <v>65</v>
      </c>
      <c r="E4738" t="s">
        <v>105</v>
      </c>
      <c r="F4738" t="s">
        <v>4844</v>
      </c>
      <c r="G4738" t="s">
        <v>5114</v>
      </c>
      <c r="H4738">
        <v>19458799590</v>
      </c>
      <c r="I4738" t="s">
        <v>6646</v>
      </c>
      <c r="J4738" t="s">
        <v>7292</v>
      </c>
      <c r="K4738">
        <v>483.59</v>
      </c>
      <c r="L4738" s="12" t="s">
        <v>10881</v>
      </c>
      <c r="M4738" s="10" t="s">
        <v>11268</v>
      </c>
      <c r="N4738">
        <v>4737</v>
      </c>
      <c r="O4738">
        <v>45101</v>
      </c>
      <c r="P4738" t="s">
        <v>11403</v>
      </c>
      <c r="Q4738" s="16">
        <v>2112.23</v>
      </c>
      <c r="R4738">
        <v>-1628.64</v>
      </c>
      <c r="S4738">
        <v>79</v>
      </c>
      <c r="T4738">
        <v>4737</v>
      </c>
      <c r="U4738">
        <v>2086.96</v>
      </c>
      <c r="V4738" t="s">
        <v>11413</v>
      </c>
      <c r="W4738">
        <v>9.49</v>
      </c>
      <c r="X4738">
        <v>12</v>
      </c>
      <c r="Y4738" t="s">
        <v>11792</v>
      </c>
      <c r="Z4738" t="s">
        <v>12011</v>
      </c>
      <c r="AA4738">
        <v>4737</v>
      </c>
      <c r="AB4738" t="s">
        <v>12016</v>
      </c>
      <c r="AC4738">
        <v>7207.97</v>
      </c>
      <c r="AD4738">
        <v>4812.7</v>
      </c>
      <c r="AE4738">
        <v>240.64</v>
      </c>
      <c r="AF4738" t="s">
        <v>11209</v>
      </c>
      <c r="AG4738" t="s">
        <v>11045</v>
      </c>
      <c r="AH4738">
        <v>6748</v>
      </c>
      <c r="AI4738">
        <v>4737</v>
      </c>
      <c r="AJ4738" t="s">
        <v>11319</v>
      </c>
      <c r="AK4738" t="s">
        <v>12029</v>
      </c>
      <c r="AL4738" t="s">
        <v>12031</v>
      </c>
      <c r="AM4738" t="s">
        <v>11200</v>
      </c>
      <c r="AN4738">
        <v>1</v>
      </c>
      <c r="AO4738" s="10" t="s">
        <v>12043</v>
      </c>
      <c r="AP4738" t="str" cm="1">
        <f t="array" ref="AP4738">_xlfn.IFS(
  Table1[[#This Row],[Age]]&lt;=25, "18-25",
  Table1[[#This Row],[Age]]&lt;=35, "26-35",
  Table1[[#This Row],[Age]]&lt;=45, "36-45",
  Table1[[#This Row],[Age]]&lt;=60, "46-60",
  TRUE, "60+")</f>
        <v>60+</v>
      </c>
    </row>
    <row r="4739" spans="1:42" x14ac:dyDescent="0.3">
      <c r="A4739">
        <v>4738</v>
      </c>
      <c r="B4739" t="s">
        <v>30</v>
      </c>
      <c r="C4739" t="s">
        <v>92</v>
      </c>
      <c r="D4739">
        <v>56</v>
      </c>
      <c r="E4739" t="s">
        <v>104</v>
      </c>
      <c r="F4739" t="s">
        <v>4845</v>
      </c>
      <c r="G4739" t="s">
        <v>5116</v>
      </c>
      <c r="H4739">
        <v>19458799591</v>
      </c>
      <c r="I4739" t="s">
        <v>7249</v>
      </c>
      <c r="J4739" t="s">
        <v>7291</v>
      </c>
      <c r="K4739">
        <v>1092.08</v>
      </c>
      <c r="L4739" s="12" t="s">
        <v>7429</v>
      </c>
      <c r="M4739" s="10" t="s">
        <v>11129</v>
      </c>
      <c r="N4739">
        <v>4738</v>
      </c>
      <c r="O4739">
        <v>45240</v>
      </c>
      <c r="P4739" t="s">
        <v>11403</v>
      </c>
      <c r="Q4739" s="16">
        <v>689.75</v>
      </c>
      <c r="R4739">
        <v>1781.83</v>
      </c>
      <c r="S4739">
        <v>15</v>
      </c>
      <c r="T4739">
        <v>4738</v>
      </c>
      <c r="U4739">
        <v>28383.53</v>
      </c>
      <c r="V4739" t="s">
        <v>11413</v>
      </c>
      <c r="W4739">
        <v>6.13</v>
      </c>
      <c r="X4739">
        <v>12</v>
      </c>
      <c r="Y4739" t="s">
        <v>7746</v>
      </c>
      <c r="Z4739" t="s">
        <v>12011</v>
      </c>
      <c r="AA4739">
        <v>4738</v>
      </c>
      <c r="AB4739" t="s">
        <v>12015</v>
      </c>
      <c r="AC4739">
        <v>8730.59</v>
      </c>
      <c r="AD4739">
        <v>648.65</v>
      </c>
      <c r="AE4739">
        <v>32.43</v>
      </c>
      <c r="AF4739" t="s">
        <v>11095</v>
      </c>
      <c r="AG4739" t="s">
        <v>11037</v>
      </c>
      <c r="AH4739">
        <v>1244</v>
      </c>
      <c r="AI4739">
        <v>4738</v>
      </c>
      <c r="AJ4739" t="s">
        <v>11315</v>
      </c>
      <c r="AK4739" t="s">
        <v>12027</v>
      </c>
      <c r="AL4739" t="s">
        <v>12032</v>
      </c>
      <c r="AM4739" t="s">
        <v>11108</v>
      </c>
      <c r="AN4739">
        <v>1</v>
      </c>
      <c r="AO4739" s="10" t="s">
        <v>12040</v>
      </c>
      <c r="AP4739" t="str" cm="1">
        <f t="array" ref="AP4739">_xlfn.IFS(
  Table1[[#This Row],[Age]]&lt;=25, "18-25",
  Table1[[#This Row],[Age]]&lt;=35, "26-35",
  Table1[[#This Row],[Age]]&lt;=45, "36-45",
  Table1[[#This Row],[Age]]&lt;=60, "46-60",
  TRUE, "60+")</f>
        <v>46-60</v>
      </c>
    </row>
    <row r="4740" spans="1:42" x14ac:dyDescent="0.3">
      <c r="A4740">
        <v>4739</v>
      </c>
      <c r="B4740" t="s">
        <v>14</v>
      </c>
      <c r="C4740" t="s">
        <v>61</v>
      </c>
      <c r="D4740">
        <v>45</v>
      </c>
      <c r="E4740" t="s">
        <v>105</v>
      </c>
      <c r="F4740" t="s">
        <v>4846</v>
      </c>
      <c r="G4740" t="s">
        <v>5131</v>
      </c>
      <c r="H4740">
        <v>19458799592</v>
      </c>
      <c r="I4740" t="s">
        <v>5941</v>
      </c>
      <c r="J4740" t="s">
        <v>7291</v>
      </c>
      <c r="K4740">
        <v>7882.61</v>
      </c>
      <c r="L4740" s="12" t="s">
        <v>10882</v>
      </c>
      <c r="M4740" s="10" t="s">
        <v>11156</v>
      </c>
      <c r="N4740">
        <v>4739</v>
      </c>
      <c r="O4740">
        <v>45182</v>
      </c>
      <c r="P4740" t="s">
        <v>11404</v>
      </c>
      <c r="Q4740" s="16">
        <v>152.63</v>
      </c>
      <c r="R4740">
        <v>8035.24</v>
      </c>
      <c r="S4740">
        <v>62</v>
      </c>
      <c r="T4740">
        <v>4739</v>
      </c>
      <c r="U4740">
        <v>9072.1</v>
      </c>
      <c r="V4740" t="s">
        <v>11412</v>
      </c>
      <c r="W4740">
        <v>4.28</v>
      </c>
      <c r="X4740">
        <v>60</v>
      </c>
      <c r="Y4740" t="s">
        <v>11612</v>
      </c>
      <c r="Z4740" t="s">
        <v>12011</v>
      </c>
      <c r="AA4740">
        <v>4739</v>
      </c>
      <c r="AB4740" t="s">
        <v>12017</v>
      </c>
      <c r="AC4740">
        <v>2361.9899999999998</v>
      </c>
      <c r="AD4740">
        <v>998.68</v>
      </c>
      <c r="AE4740">
        <v>49.93</v>
      </c>
      <c r="AF4740" t="s">
        <v>11164</v>
      </c>
      <c r="AG4740" t="s">
        <v>11114</v>
      </c>
      <c r="AH4740">
        <v>6493</v>
      </c>
      <c r="AI4740">
        <v>4739</v>
      </c>
      <c r="AJ4740" t="s">
        <v>11318</v>
      </c>
      <c r="AK4740" t="s">
        <v>12027</v>
      </c>
      <c r="AL4740" t="s">
        <v>12031</v>
      </c>
      <c r="AM4740" t="s">
        <v>11303</v>
      </c>
      <c r="AN4740">
        <v>1</v>
      </c>
      <c r="AO4740" s="10" t="s">
        <v>12042</v>
      </c>
      <c r="AP4740" t="str" cm="1">
        <f t="array" ref="AP4740">_xlfn.IFS(
  Table1[[#This Row],[Age]]&lt;=25, "18-25",
  Table1[[#This Row],[Age]]&lt;=35, "26-35",
  Table1[[#This Row],[Age]]&lt;=45, "36-45",
  Table1[[#This Row],[Age]]&lt;=60, "46-60",
  TRUE, "60+")</f>
        <v>36-45</v>
      </c>
    </row>
    <row r="4741" spans="1:42" x14ac:dyDescent="0.3">
      <c r="A4741">
        <v>4740</v>
      </c>
      <c r="B4741" t="s">
        <v>42</v>
      </c>
      <c r="C4741" t="s">
        <v>75</v>
      </c>
      <c r="D4741">
        <v>19</v>
      </c>
      <c r="E4741" t="s">
        <v>104</v>
      </c>
      <c r="F4741" t="s">
        <v>4847</v>
      </c>
      <c r="G4741" t="s">
        <v>5122</v>
      </c>
      <c r="H4741">
        <v>19458799593</v>
      </c>
      <c r="I4741" t="s">
        <v>7250</v>
      </c>
      <c r="J4741" t="s">
        <v>7291</v>
      </c>
      <c r="K4741">
        <v>9028.77</v>
      </c>
      <c r="L4741" s="12" t="s">
        <v>10217</v>
      </c>
      <c r="M4741" s="10" t="s">
        <v>11382</v>
      </c>
      <c r="N4741">
        <v>4740</v>
      </c>
      <c r="O4741">
        <v>45180</v>
      </c>
      <c r="P4741" t="s">
        <v>11402</v>
      </c>
      <c r="Q4741" s="16">
        <v>4461.8900000000003</v>
      </c>
      <c r="R4741">
        <v>13490.66</v>
      </c>
      <c r="S4741">
        <v>38</v>
      </c>
      <c r="T4741">
        <v>4740</v>
      </c>
      <c r="U4741">
        <v>13011.63</v>
      </c>
      <c r="V4741" t="s">
        <v>11411</v>
      </c>
      <c r="W4741">
        <v>5.51</v>
      </c>
      <c r="X4741">
        <v>24</v>
      </c>
      <c r="Y4741" t="s">
        <v>8385</v>
      </c>
      <c r="Z4741" t="s">
        <v>12012</v>
      </c>
      <c r="AA4741">
        <v>4740</v>
      </c>
      <c r="AB4741" t="s">
        <v>12017</v>
      </c>
      <c r="AC4741">
        <v>9854.23</v>
      </c>
      <c r="AD4741">
        <v>2173.7199999999998</v>
      </c>
      <c r="AE4741">
        <v>108.69</v>
      </c>
      <c r="AF4741" t="s">
        <v>11135</v>
      </c>
      <c r="AG4741" t="s">
        <v>11182</v>
      </c>
      <c r="AH4741">
        <v>317</v>
      </c>
      <c r="AI4741">
        <v>4740</v>
      </c>
      <c r="AJ4741" t="s">
        <v>11177</v>
      </c>
      <c r="AK4741" t="s">
        <v>12028</v>
      </c>
      <c r="AL4741" t="s">
        <v>12032</v>
      </c>
      <c r="AM4741" t="s">
        <v>11383</v>
      </c>
      <c r="AN4741">
        <v>1</v>
      </c>
      <c r="AO4741" s="10" t="s">
        <v>12042</v>
      </c>
      <c r="AP4741" t="str" cm="1">
        <f t="array" ref="AP4741">_xlfn.IFS(
  Table1[[#This Row],[Age]]&lt;=25, "18-25",
  Table1[[#This Row],[Age]]&lt;=35, "26-35",
  Table1[[#This Row],[Age]]&lt;=45, "36-45",
  Table1[[#This Row],[Age]]&lt;=60, "46-60",
  TRUE, "60+")</f>
        <v>18-25</v>
      </c>
    </row>
    <row r="4742" spans="1:42" x14ac:dyDescent="0.3">
      <c r="A4742">
        <v>4741</v>
      </c>
      <c r="B4742" t="s">
        <v>41</v>
      </c>
      <c r="C4742" t="s">
        <v>86</v>
      </c>
      <c r="D4742">
        <v>30</v>
      </c>
      <c r="E4742" t="s">
        <v>104</v>
      </c>
      <c r="F4742" t="s">
        <v>4848</v>
      </c>
      <c r="G4742" t="s">
        <v>5112</v>
      </c>
      <c r="H4742">
        <v>19458799594</v>
      </c>
      <c r="I4742" t="s">
        <v>6196</v>
      </c>
      <c r="J4742" t="s">
        <v>7292</v>
      </c>
      <c r="K4742">
        <v>2755.21</v>
      </c>
      <c r="L4742" s="12" t="s">
        <v>7420</v>
      </c>
      <c r="M4742" s="10" t="s">
        <v>11245</v>
      </c>
      <c r="N4742">
        <v>4741</v>
      </c>
      <c r="O4742">
        <v>44971</v>
      </c>
      <c r="P4742" t="s">
        <v>11402</v>
      </c>
      <c r="Q4742" s="16">
        <v>2338.85</v>
      </c>
      <c r="R4742">
        <v>416.36</v>
      </c>
      <c r="S4742">
        <v>64</v>
      </c>
      <c r="T4742">
        <v>4741</v>
      </c>
      <c r="U4742">
        <v>36992.239999999998</v>
      </c>
      <c r="V4742" t="s">
        <v>11413</v>
      </c>
      <c r="W4742">
        <v>2.4500000000000002</v>
      </c>
      <c r="X4742">
        <v>12</v>
      </c>
      <c r="Y4742" t="s">
        <v>7945</v>
      </c>
      <c r="Z4742" t="s">
        <v>12011</v>
      </c>
      <c r="AA4742">
        <v>4741</v>
      </c>
      <c r="AB4742" t="s">
        <v>12016</v>
      </c>
      <c r="AC4742">
        <v>7148.68</v>
      </c>
      <c r="AD4742">
        <v>1912.78</v>
      </c>
      <c r="AE4742">
        <v>95.64</v>
      </c>
      <c r="AF4742" t="s">
        <v>11340</v>
      </c>
      <c r="AG4742" t="s">
        <v>11188</v>
      </c>
      <c r="AH4742">
        <v>1002</v>
      </c>
      <c r="AI4742">
        <v>4741</v>
      </c>
      <c r="AJ4742" t="s">
        <v>11250</v>
      </c>
      <c r="AK4742" t="s">
        <v>12027</v>
      </c>
      <c r="AL4742" t="s">
        <v>12031</v>
      </c>
      <c r="AM4742" t="s">
        <v>11246</v>
      </c>
      <c r="AN4742">
        <v>1</v>
      </c>
      <c r="AO4742" s="10" t="s">
        <v>12045</v>
      </c>
      <c r="AP4742" t="str" cm="1">
        <f t="array" ref="AP4742">_xlfn.IFS(
  Table1[[#This Row],[Age]]&lt;=25, "18-25",
  Table1[[#This Row],[Age]]&lt;=35, "26-35",
  Table1[[#This Row],[Age]]&lt;=45, "36-45",
  Table1[[#This Row],[Age]]&lt;=60, "46-60",
  TRUE, "60+")</f>
        <v>26-35</v>
      </c>
    </row>
    <row r="4743" spans="1:42" x14ac:dyDescent="0.3">
      <c r="A4743">
        <v>4742</v>
      </c>
      <c r="B4743" t="s">
        <v>22</v>
      </c>
      <c r="C4743" t="s">
        <v>57</v>
      </c>
      <c r="D4743">
        <v>19</v>
      </c>
      <c r="E4743" t="s">
        <v>105</v>
      </c>
      <c r="F4743" t="s">
        <v>4849</v>
      </c>
      <c r="G4743" t="s">
        <v>5126</v>
      </c>
      <c r="H4743">
        <v>19458799595</v>
      </c>
      <c r="I4743" t="s">
        <v>7251</v>
      </c>
      <c r="J4743" t="s">
        <v>7292</v>
      </c>
      <c r="K4743">
        <v>5031.29</v>
      </c>
      <c r="L4743" s="12" t="s">
        <v>10883</v>
      </c>
      <c r="M4743" s="10" t="s">
        <v>11348</v>
      </c>
      <c r="N4743">
        <v>4742</v>
      </c>
      <c r="O4743">
        <v>45141</v>
      </c>
      <c r="P4743" t="s">
        <v>11403</v>
      </c>
      <c r="Q4743" s="16">
        <v>2819.18</v>
      </c>
      <c r="R4743">
        <v>2212.11</v>
      </c>
      <c r="S4743">
        <v>88</v>
      </c>
      <c r="T4743">
        <v>4742</v>
      </c>
      <c r="U4743">
        <v>13388.48</v>
      </c>
      <c r="V4743" t="s">
        <v>11411</v>
      </c>
      <c r="W4743">
        <v>5.17</v>
      </c>
      <c r="X4743">
        <v>48</v>
      </c>
      <c r="Y4743" t="s">
        <v>11433</v>
      </c>
      <c r="Z4743" t="s">
        <v>12010</v>
      </c>
      <c r="AA4743">
        <v>4742</v>
      </c>
      <c r="AB4743" t="s">
        <v>12016</v>
      </c>
      <c r="AC4743">
        <v>3714.49</v>
      </c>
      <c r="AD4743">
        <v>1149.5899999999999</v>
      </c>
      <c r="AE4743">
        <v>57.48</v>
      </c>
      <c r="AF4743" t="s">
        <v>11331</v>
      </c>
      <c r="AG4743" t="s">
        <v>11159</v>
      </c>
      <c r="AH4743">
        <v>9400</v>
      </c>
      <c r="AI4743">
        <v>4742</v>
      </c>
      <c r="AJ4743" t="s">
        <v>11086</v>
      </c>
      <c r="AK4743" t="s">
        <v>12028</v>
      </c>
      <c r="AL4743" t="s">
        <v>12032</v>
      </c>
      <c r="AM4743" t="s">
        <v>11148</v>
      </c>
      <c r="AN4743">
        <v>1</v>
      </c>
      <c r="AO4743" s="10" t="s">
        <v>12041</v>
      </c>
      <c r="AP4743" t="str" cm="1">
        <f t="array" ref="AP4743">_xlfn.IFS(
  Table1[[#This Row],[Age]]&lt;=25, "18-25",
  Table1[[#This Row],[Age]]&lt;=35, "26-35",
  Table1[[#This Row],[Age]]&lt;=45, "36-45",
  Table1[[#This Row],[Age]]&lt;=60, "46-60",
  TRUE, "60+")</f>
        <v>18-25</v>
      </c>
    </row>
    <row r="4744" spans="1:42" x14ac:dyDescent="0.3">
      <c r="A4744">
        <v>4743</v>
      </c>
      <c r="B4744" t="s">
        <v>38</v>
      </c>
      <c r="C4744" t="s">
        <v>94</v>
      </c>
      <c r="D4744">
        <v>58</v>
      </c>
      <c r="E4744" t="s">
        <v>105</v>
      </c>
      <c r="F4744" t="s">
        <v>4850</v>
      </c>
      <c r="G4744" t="s">
        <v>5116</v>
      </c>
      <c r="H4744">
        <v>19458799596</v>
      </c>
      <c r="I4744" t="s">
        <v>6876</v>
      </c>
      <c r="J4744" t="s">
        <v>7292</v>
      </c>
      <c r="K4744">
        <v>6012.51</v>
      </c>
      <c r="L4744" s="12" t="s">
        <v>7766</v>
      </c>
      <c r="M4744" s="10" t="s">
        <v>11197</v>
      </c>
      <c r="N4744">
        <v>4743</v>
      </c>
      <c r="O4744">
        <v>45146</v>
      </c>
      <c r="P4744" t="s">
        <v>11404</v>
      </c>
      <c r="Q4744" s="16">
        <v>582.55999999999995</v>
      </c>
      <c r="R4744">
        <v>6595.07</v>
      </c>
      <c r="S4744">
        <v>71</v>
      </c>
      <c r="T4744">
        <v>4743</v>
      </c>
      <c r="U4744">
        <v>9810.77</v>
      </c>
      <c r="V4744" t="s">
        <v>11413</v>
      </c>
      <c r="W4744">
        <v>9.99</v>
      </c>
      <c r="X4744">
        <v>12</v>
      </c>
      <c r="Y4744" t="s">
        <v>8339</v>
      </c>
      <c r="Z4744" t="s">
        <v>12012</v>
      </c>
      <c r="AA4744">
        <v>4743</v>
      </c>
      <c r="AB4744" t="s">
        <v>12016</v>
      </c>
      <c r="AC4744">
        <v>7889.48</v>
      </c>
      <c r="AD4744">
        <v>2378.9</v>
      </c>
      <c r="AE4744">
        <v>118.94</v>
      </c>
      <c r="AF4744" t="s">
        <v>11078</v>
      </c>
      <c r="AG4744" t="s">
        <v>11376</v>
      </c>
      <c r="AH4744">
        <v>5429</v>
      </c>
      <c r="AI4744">
        <v>4743</v>
      </c>
      <c r="AJ4744" t="s">
        <v>11068</v>
      </c>
      <c r="AK4744" t="s">
        <v>12027</v>
      </c>
      <c r="AL4744" t="s">
        <v>12031</v>
      </c>
      <c r="AM4744" t="s">
        <v>11104</v>
      </c>
      <c r="AN4744">
        <v>1</v>
      </c>
      <c r="AO4744" s="10" t="s">
        <v>12041</v>
      </c>
      <c r="AP4744" t="str" cm="1">
        <f t="array" ref="AP4744">_xlfn.IFS(
  Table1[[#This Row],[Age]]&lt;=25, "18-25",
  Table1[[#This Row],[Age]]&lt;=35, "26-35",
  Table1[[#This Row],[Age]]&lt;=45, "36-45",
  Table1[[#This Row],[Age]]&lt;=60, "46-60",
  TRUE, "60+")</f>
        <v>46-60</v>
      </c>
    </row>
    <row r="4745" spans="1:42" x14ac:dyDescent="0.3">
      <c r="A4745">
        <v>4744</v>
      </c>
      <c r="B4745" t="s">
        <v>27</v>
      </c>
      <c r="C4745" t="s">
        <v>59</v>
      </c>
      <c r="D4745">
        <v>49</v>
      </c>
      <c r="E4745" t="s">
        <v>106</v>
      </c>
      <c r="F4745" t="s">
        <v>4851</v>
      </c>
      <c r="G4745" t="s">
        <v>5147</v>
      </c>
      <c r="H4745">
        <v>19458799597</v>
      </c>
      <c r="I4745" t="s">
        <v>6667</v>
      </c>
      <c r="J4745" t="s">
        <v>7292</v>
      </c>
      <c r="K4745">
        <v>4245.04</v>
      </c>
      <c r="L4745" s="12" t="s">
        <v>10884</v>
      </c>
      <c r="M4745" s="10" t="s">
        <v>11192</v>
      </c>
      <c r="N4745">
        <v>4744</v>
      </c>
      <c r="O4745">
        <v>44954</v>
      </c>
      <c r="P4745" t="s">
        <v>11403</v>
      </c>
      <c r="Q4745" s="16">
        <v>2452.17</v>
      </c>
      <c r="R4745">
        <v>1792.87</v>
      </c>
      <c r="S4745">
        <v>9</v>
      </c>
      <c r="T4745">
        <v>4744</v>
      </c>
      <c r="U4745">
        <v>19220.419999999998</v>
      </c>
      <c r="V4745" t="s">
        <v>11412</v>
      </c>
      <c r="W4745">
        <v>7.21</v>
      </c>
      <c r="X4745">
        <v>24</v>
      </c>
      <c r="Y4745" t="s">
        <v>11648</v>
      </c>
      <c r="Z4745" t="s">
        <v>12011</v>
      </c>
      <c r="AA4745">
        <v>4744</v>
      </c>
      <c r="AB4745" t="s">
        <v>12017</v>
      </c>
      <c r="AC4745">
        <v>1422.95</v>
      </c>
      <c r="AD4745">
        <v>3669.4</v>
      </c>
      <c r="AE4745">
        <v>183.47</v>
      </c>
      <c r="AF4745" t="s">
        <v>11206</v>
      </c>
      <c r="AG4745" t="s">
        <v>11097</v>
      </c>
      <c r="AH4745">
        <v>7877</v>
      </c>
      <c r="AI4745">
        <v>4744</v>
      </c>
      <c r="AJ4745" t="s">
        <v>11268</v>
      </c>
      <c r="AK4745" t="s">
        <v>12028</v>
      </c>
      <c r="AL4745" t="s">
        <v>12032</v>
      </c>
      <c r="AM4745" t="s">
        <v>11225</v>
      </c>
      <c r="AN4745">
        <v>1</v>
      </c>
      <c r="AO4745" s="10" t="s">
        <v>12039</v>
      </c>
      <c r="AP4745" t="str" cm="1">
        <f t="array" ref="AP4745">_xlfn.IFS(
  Table1[[#This Row],[Age]]&lt;=25, "18-25",
  Table1[[#This Row],[Age]]&lt;=35, "26-35",
  Table1[[#This Row],[Age]]&lt;=45, "36-45",
  Table1[[#This Row],[Age]]&lt;=60, "46-60",
  TRUE, "60+")</f>
        <v>46-60</v>
      </c>
    </row>
    <row r="4746" spans="1:42" x14ac:dyDescent="0.3">
      <c r="A4746">
        <v>4745</v>
      </c>
      <c r="B4746" t="s">
        <v>16</v>
      </c>
      <c r="C4746" t="s">
        <v>65</v>
      </c>
      <c r="D4746">
        <v>69</v>
      </c>
      <c r="E4746" t="s">
        <v>106</v>
      </c>
      <c r="F4746" t="s">
        <v>4852</v>
      </c>
      <c r="G4746" t="s">
        <v>5114</v>
      </c>
      <c r="H4746">
        <v>19458799598</v>
      </c>
      <c r="I4746" t="s">
        <v>5410</v>
      </c>
      <c r="J4746" t="s">
        <v>7292</v>
      </c>
      <c r="K4746">
        <v>746.71</v>
      </c>
      <c r="L4746" s="12" t="s">
        <v>8456</v>
      </c>
      <c r="M4746" s="10" t="s">
        <v>11327</v>
      </c>
      <c r="N4746">
        <v>4745</v>
      </c>
      <c r="O4746">
        <v>45242</v>
      </c>
      <c r="P4746" t="s">
        <v>11403</v>
      </c>
      <c r="Q4746" s="16">
        <v>2671.49</v>
      </c>
      <c r="R4746">
        <v>3418.2</v>
      </c>
      <c r="S4746">
        <v>75</v>
      </c>
      <c r="T4746">
        <v>4745</v>
      </c>
      <c r="U4746">
        <v>5079.4799999999996</v>
      </c>
      <c r="V4746" t="s">
        <v>11412</v>
      </c>
      <c r="W4746">
        <v>1.56</v>
      </c>
      <c r="X4746">
        <v>60</v>
      </c>
      <c r="Y4746" t="s">
        <v>11771</v>
      </c>
      <c r="Z4746" t="s">
        <v>12010</v>
      </c>
      <c r="AA4746">
        <v>4745</v>
      </c>
      <c r="AB4746" t="s">
        <v>12017</v>
      </c>
      <c r="AC4746">
        <v>9190.1200000000008</v>
      </c>
      <c r="AD4746">
        <v>783.87</v>
      </c>
      <c r="AE4746">
        <v>39.19</v>
      </c>
      <c r="AF4746" t="s">
        <v>11307</v>
      </c>
      <c r="AG4746" t="s">
        <v>11071</v>
      </c>
      <c r="AH4746">
        <v>8106</v>
      </c>
      <c r="AI4746">
        <v>4745</v>
      </c>
      <c r="AJ4746" t="s">
        <v>11059</v>
      </c>
      <c r="AK4746" t="s">
        <v>12027</v>
      </c>
      <c r="AL4746" t="s">
        <v>12032</v>
      </c>
      <c r="AM4746" t="s">
        <v>11139</v>
      </c>
      <c r="AN4746">
        <v>1</v>
      </c>
      <c r="AO4746" s="10" t="s">
        <v>12040</v>
      </c>
      <c r="AP4746" t="str" cm="1">
        <f t="array" ref="AP4746">_xlfn.IFS(
  Table1[[#This Row],[Age]]&lt;=25, "18-25",
  Table1[[#This Row],[Age]]&lt;=35, "26-35",
  Table1[[#This Row],[Age]]&lt;=45, "36-45",
  Table1[[#This Row],[Age]]&lt;=60, "46-60",
  TRUE, "60+")</f>
        <v>60+</v>
      </c>
    </row>
    <row r="4747" spans="1:42" x14ac:dyDescent="0.3">
      <c r="A4747">
        <v>4746</v>
      </c>
      <c r="B4747" t="s">
        <v>11</v>
      </c>
      <c r="C4747" t="s">
        <v>55</v>
      </c>
      <c r="D4747">
        <v>22</v>
      </c>
      <c r="E4747" t="s">
        <v>106</v>
      </c>
      <c r="F4747" t="s">
        <v>4853</v>
      </c>
      <c r="G4747" t="s">
        <v>5130</v>
      </c>
      <c r="H4747">
        <v>19458799599</v>
      </c>
      <c r="I4747" t="s">
        <v>6891</v>
      </c>
      <c r="J4747" t="s">
        <v>7292</v>
      </c>
      <c r="K4747">
        <v>660.86</v>
      </c>
      <c r="L4747" s="12" t="s">
        <v>10499</v>
      </c>
      <c r="M4747" s="10" t="s">
        <v>11091</v>
      </c>
      <c r="N4747">
        <v>4746</v>
      </c>
      <c r="O4747">
        <v>45187</v>
      </c>
      <c r="P4747" t="s">
        <v>11403</v>
      </c>
      <c r="Q4747" s="16">
        <v>2331.61</v>
      </c>
      <c r="R4747">
        <v>2992.47</v>
      </c>
      <c r="S4747">
        <v>80</v>
      </c>
      <c r="T4747">
        <v>4746</v>
      </c>
      <c r="U4747">
        <v>8178.2</v>
      </c>
      <c r="V4747" t="s">
        <v>11411</v>
      </c>
      <c r="W4747">
        <v>7.53</v>
      </c>
      <c r="X4747">
        <v>12</v>
      </c>
      <c r="Y4747" t="s">
        <v>11714</v>
      </c>
      <c r="Z4747" t="s">
        <v>12012</v>
      </c>
      <c r="AA4747">
        <v>4746</v>
      </c>
      <c r="AB4747" t="s">
        <v>12015</v>
      </c>
      <c r="AC4747">
        <v>5292.97</v>
      </c>
      <c r="AD4747">
        <v>1819.13</v>
      </c>
      <c r="AE4747">
        <v>90.96</v>
      </c>
      <c r="AF4747" t="s">
        <v>11248</v>
      </c>
      <c r="AG4747" t="s">
        <v>11290</v>
      </c>
      <c r="AH4747">
        <v>7017</v>
      </c>
      <c r="AI4747">
        <v>4746</v>
      </c>
      <c r="AJ4747" t="s">
        <v>11335</v>
      </c>
      <c r="AK4747" t="s">
        <v>12029</v>
      </c>
      <c r="AL4747" t="s">
        <v>12032</v>
      </c>
      <c r="AM4747" t="s">
        <v>11346</v>
      </c>
      <c r="AN4747">
        <v>1</v>
      </c>
      <c r="AO4747" s="10" t="s">
        <v>12042</v>
      </c>
      <c r="AP4747" t="str" cm="1">
        <f t="array" ref="AP4747">_xlfn.IFS(
  Table1[[#This Row],[Age]]&lt;=25, "18-25",
  Table1[[#This Row],[Age]]&lt;=35, "26-35",
  Table1[[#This Row],[Age]]&lt;=45, "36-45",
  Table1[[#This Row],[Age]]&lt;=60, "46-60",
  TRUE, "60+")</f>
        <v>18-25</v>
      </c>
    </row>
    <row r="4748" spans="1:42" x14ac:dyDescent="0.3">
      <c r="A4748">
        <v>4747</v>
      </c>
      <c r="B4748" t="s">
        <v>42</v>
      </c>
      <c r="C4748" t="s">
        <v>60</v>
      </c>
      <c r="D4748">
        <v>20</v>
      </c>
      <c r="E4748" t="s">
        <v>104</v>
      </c>
      <c r="F4748" t="s">
        <v>4854</v>
      </c>
      <c r="G4748" t="s">
        <v>5122</v>
      </c>
      <c r="H4748">
        <v>19458799600</v>
      </c>
      <c r="I4748" t="s">
        <v>6585</v>
      </c>
      <c r="J4748" t="s">
        <v>7292</v>
      </c>
      <c r="K4748">
        <v>4459.46</v>
      </c>
      <c r="L4748" s="12" t="s">
        <v>8454</v>
      </c>
      <c r="M4748" s="10" t="s">
        <v>11089</v>
      </c>
      <c r="N4748">
        <v>4747</v>
      </c>
      <c r="O4748">
        <v>45134</v>
      </c>
      <c r="P4748" t="s">
        <v>11402</v>
      </c>
      <c r="Q4748" s="16">
        <v>4771.0600000000004</v>
      </c>
      <c r="R4748">
        <v>-311.60000000000002</v>
      </c>
      <c r="S4748">
        <v>71</v>
      </c>
      <c r="T4748">
        <v>4747</v>
      </c>
      <c r="U4748">
        <v>8176.07</v>
      </c>
      <c r="V4748" t="s">
        <v>11411</v>
      </c>
      <c r="W4748">
        <v>1.91</v>
      </c>
      <c r="X4748">
        <v>60</v>
      </c>
      <c r="Y4748" t="s">
        <v>10042</v>
      </c>
      <c r="Z4748" t="s">
        <v>12012</v>
      </c>
      <c r="AA4748">
        <v>4747</v>
      </c>
      <c r="AB4748" t="s">
        <v>12015</v>
      </c>
      <c r="AC4748">
        <v>2913</v>
      </c>
      <c r="AD4748">
        <v>153.34</v>
      </c>
      <c r="AE4748">
        <v>7.67</v>
      </c>
      <c r="AF4748" t="s">
        <v>11233</v>
      </c>
      <c r="AG4748" t="s">
        <v>11250</v>
      </c>
      <c r="AH4748">
        <v>3947</v>
      </c>
      <c r="AI4748">
        <v>4747</v>
      </c>
      <c r="AJ4748" t="s">
        <v>11343</v>
      </c>
      <c r="AK4748" t="s">
        <v>12029</v>
      </c>
      <c r="AL4748" t="s">
        <v>12031</v>
      </c>
      <c r="AM4748" t="s">
        <v>11314</v>
      </c>
      <c r="AN4748">
        <v>1</v>
      </c>
      <c r="AO4748" s="10" t="s">
        <v>12038</v>
      </c>
      <c r="AP4748" t="str" cm="1">
        <f t="array" ref="AP4748">_xlfn.IFS(
  Table1[[#This Row],[Age]]&lt;=25, "18-25",
  Table1[[#This Row],[Age]]&lt;=35, "26-35",
  Table1[[#This Row],[Age]]&lt;=45, "36-45",
  Table1[[#This Row],[Age]]&lt;=60, "46-60",
  TRUE, "60+")</f>
        <v>18-25</v>
      </c>
    </row>
    <row r="4749" spans="1:42" x14ac:dyDescent="0.3">
      <c r="A4749">
        <v>4748</v>
      </c>
      <c r="B4749" t="s">
        <v>19</v>
      </c>
      <c r="C4749" t="s">
        <v>83</v>
      </c>
      <c r="D4749">
        <v>19</v>
      </c>
      <c r="E4749" t="s">
        <v>104</v>
      </c>
      <c r="F4749" t="s">
        <v>4855</v>
      </c>
      <c r="G4749" t="s">
        <v>5116</v>
      </c>
      <c r="H4749">
        <v>19458799601</v>
      </c>
      <c r="I4749" t="s">
        <v>6636</v>
      </c>
      <c r="J4749" t="s">
        <v>7291</v>
      </c>
      <c r="K4749">
        <v>7998.89</v>
      </c>
      <c r="L4749" s="12" t="s">
        <v>10885</v>
      </c>
      <c r="M4749" s="10" t="s">
        <v>11194</v>
      </c>
      <c r="N4749">
        <v>4748</v>
      </c>
      <c r="O4749">
        <v>45207</v>
      </c>
      <c r="P4749" t="s">
        <v>11403</v>
      </c>
      <c r="Q4749" s="16">
        <v>2861.21</v>
      </c>
      <c r="R4749">
        <v>10860.1</v>
      </c>
      <c r="S4749">
        <v>25</v>
      </c>
      <c r="T4749">
        <v>4748</v>
      </c>
      <c r="U4749">
        <v>12076.77</v>
      </c>
      <c r="V4749" t="s">
        <v>11411</v>
      </c>
      <c r="W4749">
        <v>4.5199999999999996</v>
      </c>
      <c r="X4749">
        <v>48</v>
      </c>
      <c r="Y4749" t="s">
        <v>11861</v>
      </c>
      <c r="Z4749" t="s">
        <v>12012</v>
      </c>
      <c r="AA4749">
        <v>4748</v>
      </c>
      <c r="AB4749" t="s">
        <v>12017</v>
      </c>
      <c r="AC4749">
        <v>7085.02</v>
      </c>
      <c r="AD4749">
        <v>4775.84</v>
      </c>
      <c r="AE4749">
        <v>238.79</v>
      </c>
      <c r="AF4749" t="s">
        <v>11097</v>
      </c>
      <c r="AG4749" t="s">
        <v>11096</v>
      </c>
      <c r="AH4749">
        <v>1061</v>
      </c>
      <c r="AI4749">
        <v>4748</v>
      </c>
      <c r="AJ4749" t="s">
        <v>11232</v>
      </c>
      <c r="AK4749" t="s">
        <v>12027</v>
      </c>
      <c r="AL4749" t="s">
        <v>12032</v>
      </c>
      <c r="AM4749" t="s">
        <v>11140</v>
      </c>
      <c r="AN4749">
        <v>1</v>
      </c>
      <c r="AO4749" s="10" t="s">
        <v>12044</v>
      </c>
      <c r="AP4749" t="str" cm="1">
        <f t="array" ref="AP4749">_xlfn.IFS(
  Table1[[#This Row],[Age]]&lt;=25, "18-25",
  Table1[[#This Row],[Age]]&lt;=35, "26-35",
  Table1[[#This Row],[Age]]&lt;=45, "36-45",
  Table1[[#This Row],[Age]]&lt;=60, "46-60",
  TRUE, "60+")</f>
        <v>18-25</v>
      </c>
    </row>
    <row r="4750" spans="1:42" x14ac:dyDescent="0.3">
      <c r="A4750">
        <v>4749</v>
      </c>
      <c r="B4750" t="s">
        <v>15</v>
      </c>
      <c r="C4750" t="s">
        <v>62</v>
      </c>
      <c r="D4750">
        <v>31</v>
      </c>
      <c r="E4750" t="s">
        <v>106</v>
      </c>
      <c r="F4750" t="s">
        <v>4856</v>
      </c>
      <c r="G4750" t="s">
        <v>5119</v>
      </c>
      <c r="H4750">
        <v>19458799602</v>
      </c>
      <c r="I4750" t="s">
        <v>6945</v>
      </c>
      <c r="J4750" t="s">
        <v>7291</v>
      </c>
      <c r="K4750">
        <v>937.83</v>
      </c>
      <c r="L4750" s="12" t="s">
        <v>10886</v>
      </c>
      <c r="M4750" s="10" t="s">
        <v>11082</v>
      </c>
      <c r="N4750">
        <v>4749</v>
      </c>
      <c r="O4750">
        <v>45055</v>
      </c>
      <c r="P4750" t="s">
        <v>11403</v>
      </c>
      <c r="Q4750" s="16">
        <v>4872.1899999999996</v>
      </c>
      <c r="R4750">
        <v>-3934.36</v>
      </c>
      <c r="S4750">
        <v>78</v>
      </c>
      <c r="T4750">
        <v>4749</v>
      </c>
      <c r="U4750">
        <v>43664.38</v>
      </c>
      <c r="V4750" t="s">
        <v>11413</v>
      </c>
      <c r="W4750">
        <v>8.08</v>
      </c>
      <c r="X4750">
        <v>12</v>
      </c>
      <c r="Y4750" t="s">
        <v>9111</v>
      </c>
      <c r="Z4750" t="s">
        <v>12011</v>
      </c>
      <c r="AA4750">
        <v>4749</v>
      </c>
      <c r="AB4750" t="s">
        <v>12016</v>
      </c>
      <c r="AC4750">
        <v>1837.68</v>
      </c>
      <c r="AD4750">
        <v>3804.34</v>
      </c>
      <c r="AE4750">
        <v>190.22</v>
      </c>
      <c r="AF4750" t="s">
        <v>11289</v>
      </c>
      <c r="AG4750" t="s">
        <v>11277</v>
      </c>
      <c r="AH4750">
        <v>3857</v>
      </c>
      <c r="AI4750">
        <v>4749</v>
      </c>
      <c r="AJ4750" t="s">
        <v>11380</v>
      </c>
      <c r="AK4750" t="s">
        <v>12029</v>
      </c>
      <c r="AL4750" t="s">
        <v>12032</v>
      </c>
      <c r="AM4750" t="s">
        <v>11188</v>
      </c>
      <c r="AN4750">
        <v>1</v>
      </c>
      <c r="AO4750" s="10" t="s">
        <v>12046</v>
      </c>
      <c r="AP4750" t="str" cm="1">
        <f t="array" ref="AP4750">_xlfn.IFS(
  Table1[[#This Row],[Age]]&lt;=25, "18-25",
  Table1[[#This Row],[Age]]&lt;=35, "26-35",
  Table1[[#This Row],[Age]]&lt;=45, "36-45",
  Table1[[#This Row],[Age]]&lt;=60, "46-60",
  TRUE, "60+")</f>
        <v>26-35</v>
      </c>
    </row>
    <row r="4751" spans="1:42" x14ac:dyDescent="0.3">
      <c r="A4751">
        <v>4750</v>
      </c>
      <c r="B4751" t="s">
        <v>36</v>
      </c>
      <c r="C4751" t="s">
        <v>57</v>
      </c>
      <c r="D4751">
        <v>57</v>
      </c>
      <c r="E4751" t="s">
        <v>106</v>
      </c>
      <c r="F4751" t="s">
        <v>4857</v>
      </c>
      <c r="G4751" t="s">
        <v>5118</v>
      </c>
      <c r="H4751">
        <v>19458799603</v>
      </c>
      <c r="I4751" t="s">
        <v>5517</v>
      </c>
      <c r="J4751" t="s">
        <v>7292</v>
      </c>
      <c r="K4751">
        <v>2136.19</v>
      </c>
      <c r="L4751" s="12" t="s">
        <v>10887</v>
      </c>
      <c r="M4751" s="10" t="s">
        <v>11068</v>
      </c>
      <c r="N4751">
        <v>4750</v>
      </c>
      <c r="O4751">
        <v>45094</v>
      </c>
      <c r="P4751" t="s">
        <v>11404</v>
      </c>
      <c r="Q4751" s="16">
        <v>775.13</v>
      </c>
      <c r="R4751">
        <v>2911.32</v>
      </c>
      <c r="S4751">
        <v>65</v>
      </c>
      <c r="T4751">
        <v>4750</v>
      </c>
      <c r="U4751">
        <v>15466.6</v>
      </c>
      <c r="V4751" t="s">
        <v>11412</v>
      </c>
      <c r="W4751">
        <v>2.15</v>
      </c>
      <c r="X4751">
        <v>60</v>
      </c>
      <c r="Y4751" t="s">
        <v>9429</v>
      </c>
      <c r="Z4751" t="s">
        <v>12010</v>
      </c>
      <c r="AA4751">
        <v>4750</v>
      </c>
      <c r="AB4751" t="s">
        <v>12017</v>
      </c>
      <c r="AC4751">
        <v>5273.44</v>
      </c>
      <c r="AD4751">
        <v>1629.03</v>
      </c>
      <c r="AE4751">
        <v>81.45</v>
      </c>
      <c r="AF4751" t="s">
        <v>11231</v>
      </c>
      <c r="AG4751" t="s">
        <v>11280</v>
      </c>
      <c r="AH4751">
        <v>7646</v>
      </c>
      <c r="AI4751">
        <v>4750</v>
      </c>
      <c r="AJ4751" t="s">
        <v>11319</v>
      </c>
      <c r="AK4751" t="s">
        <v>12027</v>
      </c>
      <c r="AL4751" t="s">
        <v>12032</v>
      </c>
      <c r="AM4751" t="s">
        <v>11179</v>
      </c>
      <c r="AN4751">
        <v>1</v>
      </c>
      <c r="AO4751" s="10" t="s">
        <v>12043</v>
      </c>
      <c r="AP4751" t="str" cm="1">
        <f t="array" ref="AP4751">_xlfn.IFS(
  Table1[[#This Row],[Age]]&lt;=25, "18-25",
  Table1[[#This Row],[Age]]&lt;=35, "26-35",
  Table1[[#This Row],[Age]]&lt;=45, "36-45",
  Table1[[#This Row],[Age]]&lt;=60, "46-60",
  TRUE, "60+")</f>
        <v>46-60</v>
      </c>
    </row>
    <row r="4752" spans="1:42" x14ac:dyDescent="0.3">
      <c r="A4752">
        <v>4751</v>
      </c>
      <c r="B4752" t="s">
        <v>5</v>
      </c>
      <c r="C4752" t="s">
        <v>73</v>
      </c>
      <c r="D4752">
        <v>69</v>
      </c>
      <c r="E4752" t="s">
        <v>105</v>
      </c>
      <c r="F4752" t="s">
        <v>4858</v>
      </c>
      <c r="G4752" t="s">
        <v>5116</v>
      </c>
      <c r="H4752">
        <v>19458799604</v>
      </c>
      <c r="I4752" t="s">
        <v>6760</v>
      </c>
      <c r="J4752" t="s">
        <v>7292</v>
      </c>
      <c r="K4752">
        <v>2770.7</v>
      </c>
      <c r="L4752" s="12" t="s">
        <v>10888</v>
      </c>
      <c r="M4752" s="10" t="s">
        <v>11307</v>
      </c>
      <c r="N4752">
        <v>4751</v>
      </c>
      <c r="O4752">
        <v>45157</v>
      </c>
      <c r="P4752" t="s">
        <v>11403</v>
      </c>
      <c r="Q4752" s="16">
        <v>4571.8100000000004</v>
      </c>
      <c r="R4752">
        <v>-1801.11</v>
      </c>
      <c r="S4752">
        <v>20</v>
      </c>
      <c r="T4752">
        <v>4751</v>
      </c>
      <c r="U4752">
        <v>14419.53</v>
      </c>
      <c r="V4752" t="s">
        <v>11413</v>
      </c>
      <c r="W4752">
        <v>3.63</v>
      </c>
      <c r="X4752">
        <v>12</v>
      </c>
      <c r="Y4752" t="s">
        <v>11641</v>
      </c>
      <c r="Z4752" t="s">
        <v>12011</v>
      </c>
      <c r="AA4752">
        <v>4751</v>
      </c>
      <c r="AB4752" t="s">
        <v>12017</v>
      </c>
      <c r="AC4752">
        <v>9450.1200000000008</v>
      </c>
      <c r="AD4752">
        <v>869.5</v>
      </c>
      <c r="AE4752">
        <v>43.48</v>
      </c>
      <c r="AF4752" t="s">
        <v>11269</v>
      </c>
      <c r="AG4752" t="s">
        <v>11053</v>
      </c>
      <c r="AH4752">
        <v>580</v>
      </c>
      <c r="AI4752">
        <v>4751</v>
      </c>
      <c r="AJ4752" t="s">
        <v>11218</v>
      </c>
      <c r="AK4752" t="s">
        <v>12028</v>
      </c>
      <c r="AL4752" t="s">
        <v>12032</v>
      </c>
      <c r="AM4752" t="s">
        <v>11169</v>
      </c>
      <c r="AN4752">
        <v>1</v>
      </c>
      <c r="AO4752" s="10" t="s">
        <v>12041</v>
      </c>
      <c r="AP4752" t="str" cm="1">
        <f t="array" ref="AP4752">_xlfn.IFS(
  Table1[[#This Row],[Age]]&lt;=25, "18-25",
  Table1[[#This Row],[Age]]&lt;=35, "26-35",
  Table1[[#This Row],[Age]]&lt;=45, "36-45",
  Table1[[#This Row],[Age]]&lt;=60, "46-60",
  TRUE, "60+")</f>
        <v>60+</v>
      </c>
    </row>
    <row r="4753" spans="1:42" x14ac:dyDescent="0.3">
      <c r="A4753">
        <v>4752</v>
      </c>
      <c r="B4753" t="s">
        <v>2</v>
      </c>
      <c r="C4753" t="s">
        <v>70</v>
      </c>
      <c r="D4753">
        <v>61</v>
      </c>
      <c r="E4753" t="s">
        <v>106</v>
      </c>
      <c r="F4753" t="s">
        <v>4859</v>
      </c>
      <c r="G4753" t="s">
        <v>5146</v>
      </c>
      <c r="H4753">
        <v>19458799605</v>
      </c>
      <c r="I4753" t="s">
        <v>7252</v>
      </c>
      <c r="J4753" t="s">
        <v>7292</v>
      </c>
      <c r="K4753">
        <v>5635.35</v>
      </c>
      <c r="L4753" s="12" t="s">
        <v>7650</v>
      </c>
      <c r="M4753" s="10" t="s">
        <v>11122</v>
      </c>
      <c r="N4753">
        <v>4752</v>
      </c>
      <c r="O4753">
        <v>45277</v>
      </c>
      <c r="P4753" t="s">
        <v>11404</v>
      </c>
      <c r="Q4753" s="16">
        <v>2769.08</v>
      </c>
      <c r="R4753">
        <v>2866.27</v>
      </c>
      <c r="S4753">
        <v>28</v>
      </c>
      <c r="T4753">
        <v>4752</v>
      </c>
      <c r="U4753">
        <v>7173.43</v>
      </c>
      <c r="V4753" t="s">
        <v>11411</v>
      </c>
      <c r="W4753">
        <v>2.76</v>
      </c>
      <c r="X4753">
        <v>12</v>
      </c>
      <c r="Y4753" t="s">
        <v>11679</v>
      </c>
      <c r="Z4753" t="s">
        <v>12011</v>
      </c>
      <c r="AA4753">
        <v>4752</v>
      </c>
      <c r="AB4753" t="s">
        <v>12016</v>
      </c>
      <c r="AC4753">
        <v>6746.98</v>
      </c>
      <c r="AD4753">
        <v>2652.23</v>
      </c>
      <c r="AE4753">
        <v>132.61000000000001</v>
      </c>
      <c r="AF4753" t="s">
        <v>11066</v>
      </c>
      <c r="AG4753" t="s">
        <v>11184</v>
      </c>
      <c r="AH4753">
        <v>2757</v>
      </c>
      <c r="AI4753">
        <v>4752</v>
      </c>
      <c r="AJ4753" t="s">
        <v>11320</v>
      </c>
      <c r="AK4753" t="s">
        <v>12029</v>
      </c>
      <c r="AL4753" t="s">
        <v>12031</v>
      </c>
      <c r="AM4753" t="s">
        <v>11214</v>
      </c>
      <c r="AN4753">
        <v>-1</v>
      </c>
      <c r="AO4753" s="10" t="s">
        <v>12036</v>
      </c>
      <c r="AP4753" t="str" cm="1">
        <f t="array" ref="AP4753">_xlfn.IFS(
  Table1[[#This Row],[Age]]&lt;=25, "18-25",
  Table1[[#This Row],[Age]]&lt;=35, "26-35",
  Table1[[#This Row],[Age]]&lt;=45, "36-45",
  Table1[[#This Row],[Age]]&lt;=60, "46-60",
  TRUE, "60+")</f>
        <v>60+</v>
      </c>
    </row>
    <row r="4754" spans="1:42" x14ac:dyDescent="0.3">
      <c r="A4754">
        <v>4753</v>
      </c>
      <c r="B4754" t="s">
        <v>24</v>
      </c>
      <c r="C4754" t="s">
        <v>57</v>
      </c>
      <c r="D4754">
        <v>66</v>
      </c>
      <c r="E4754" t="s">
        <v>104</v>
      </c>
      <c r="F4754" t="s">
        <v>4860</v>
      </c>
      <c r="G4754" t="s">
        <v>5142</v>
      </c>
      <c r="H4754">
        <v>19458799606</v>
      </c>
      <c r="I4754" t="s">
        <v>6811</v>
      </c>
      <c r="J4754" t="s">
        <v>7291</v>
      </c>
      <c r="K4754">
        <v>527.64</v>
      </c>
      <c r="L4754" s="12" t="s">
        <v>9271</v>
      </c>
      <c r="M4754" s="10" t="s">
        <v>11255</v>
      </c>
      <c r="N4754">
        <v>4753</v>
      </c>
      <c r="O4754">
        <v>45093</v>
      </c>
      <c r="P4754" t="s">
        <v>11403</v>
      </c>
      <c r="Q4754" s="16">
        <v>1487.72</v>
      </c>
      <c r="R4754">
        <v>-960.08</v>
      </c>
      <c r="S4754">
        <v>49</v>
      </c>
      <c r="T4754">
        <v>4753</v>
      </c>
      <c r="U4754">
        <v>1789.15</v>
      </c>
      <c r="V4754" t="s">
        <v>11413</v>
      </c>
      <c r="W4754">
        <v>8.83</v>
      </c>
      <c r="X4754">
        <v>24</v>
      </c>
      <c r="Y4754" t="s">
        <v>10560</v>
      </c>
      <c r="Z4754" t="s">
        <v>12010</v>
      </c>
      <c r="AA4754">
        <v>4753</v>
      </c>
      <c r="AB4754" t="s">
        <v>12017</v>
      </c>
      <c r="AC4754">
        <v>1850.34</v>
      </c>
      <c r="AD4754">
        <v>1121.8900000000001</v>
      </c>
      <c r="AE4754">
        <v>56.09</v>
      </c>
      <c r="AF4754" t="s">
        <v>11124</v>
      </c>
      <c r="AG4754" t="s">
        <v>11158</v>
      </c>
      <c r="AH4754">
        <v>7890</v>
      </c>
      <c r="AI4754">
        <v>4753</v>
      </c>
      <c r="AJ4754" t="s">
        <v>11123</v>
      </c>
      <c r="AK4754" t="s">
        <v>12028</v>
      </c>
      <c r="AL4754" t="s">
        <v>12032</v>
      </c>
      <c r="AM4754" t="s">
        <v>11325</v>
      </c>
      <c r="AN4754">
        <v>1</v>
      </c>
      <c r="AO4754" s="10" t="s">
        <v>12043</v>
      </c>
      <c r="AP4754" t="str" cm="1">
        <f t="array" ref="AP4754">_xlfn.IFS(
  Table1[[#This Row],[Age]]&lt;=25, "18-25",
  Table1[[#This Row],[Age]]&lt;=35, "26-35",
  Table1[[#This Row],[Age]]&lt;=45, "36-45",
  Table1[[#This Row],[Age]]&lt;=60, "46-60",
  TRUE, "60+")</f>
        <v>60+</v>
      </c>
    </row>
    <row r="4755" spans="1:42" x14ac:dyDescent="0.3">
      <c r="A4755">
        <v>4754</v>
      </c>
      <c r="B4755" t="s">
        <v>3</v>
      </c>
      <c r="C4755" t="s">
        <v>83</v>
      </c>
      <c r="D4755">
        <v>46</v>
      </c>
      <c r="E4755" t="s">
        <v>105</v>
      </c>
      <c r="F4755" t="s">
        <v>4861</v>
      </c>
      <c r="G4755" t="s">
        <v>5112</v>
      </c>
      <c r="H4755">
        <v>19458799607</v>
      </c>
      <c r="I4755" t="s">
        <v>7253</v>
      </c>
      <c r="J4755" t="s">
        <v>7291</v>
      </c>
      <c r="K4755">
        <v>8614.42</v>
      </c>
      <c r="L4755" s="12" t="s">
        <v>7494</v>
      </c>
      <c r="M4755" s="10" t="s">
        <v>11068</v>
      </c>
      <c r="N4755">
        <v>4754</v>
      </c>
      <c r="O4755">
        <v>45021</v>
      </c>
      <c r="P4755" t="s">
        <v>11402</v>
      </c>
      <c r="Q4755" s="16">
        <v>3731.25</v>
      </c>
      <c r="R4755">
        <v>12345.67</v>
      </c>
      <c r="S4755">
        <v>34</v>
      </c>
      <c r="T4755">
        <v>4754</v>
      </c>
      <c r="U4755">
        <v>8858.56</v>
      </c>
      <c r="V4755" t="s">
        <v>11411</v>
      </c>
      <c r="W4755">
        <v>2.33</v>
      </c>
      <c r="X4755">
        <v>24</v>
      </c>
      <c r="Y4755" t="s">
        <v>11997</v>
      </c>
      <c r="Z4755" t="s">
        <v>12011</v>
      </c>
      <c r="AA4755">
        <v>4754</v>
      </c>
      <c r="AB4755" t="s">
        <v>12017</v>
      </c>
      <c r="AC4755">
        <v>8886.86</v>
      </c>
      <c r="AD4755">
        <v>2713.07</v>
      </c>
      <c r="AE4755">
        <v>135.65</v>
      </c>
      <c r="AF4755" t="s">
        <v>11140</v>
      </c>
      <c r="AG4755" t="s">
        <v>11213</v>
      </c>
      <c r="AH4755">
        <v>1577</v>
      </c>
      <c r="AI4755">
        <v>4754</v>
      </c>
      <c r="AJ4755" t="s">
        <v>11368</v>
      </c>
      <c r="AK4755" t="s">
        <v>12028</v>
      </c>
      <c r="AL4755" t="s">
        <v>12032</v>
      </c>
      <c r="AM4755" t="s">
        <v>11072</v>
      </c>
      <c r="AN4755">
        <v>1</v>
      </c>
      <c r="AO4755" s="10" t="s">
        <v>12037</v>
      </c>
      <c r="AP4755" t="str" cm="1">
        <f t="array" ref="AP4755">_xlfn.IFS(
  Table1[[#This Row],[Age]]&lt;=25, "18-25",
  Table1[[#This Row],[Age]]&lt;=35, "26-35",
  Table1[[#This Row],[Age]]&lt;=45, "36-45",
  Table1[[#This Row],[Age]]&lt;=60, "46-60",
  TRUE, "60+")</f>
        <v>46-60</v>
      </c>
    </row>
    <row r="4756" spans="1:42" x14ac:dyDescent="0.3">
      <c r="A4756">
        <v>4755</v>
      </c>
      <c r="B4756" t="s">
        <v>28</v>
      </c>
      <c r="C4756" t="s">
        <v>64</v>
      </c>
      <c r="D4756">
        <v>65</v>
      </c>
      <c r="E4756" t="s">
        <v>106</v>
      </c>
      <c r="F4756" t="s">
        <v>4862</v>
      </c>
      <c r="G4756" t="s">
        <v>5140</v>
      </c>
      <c r="H4756">
        <v>19458799608</v>
      </c>
      <c r="I4756" t="s">
        <v>6498</v>
      </c>
      <c r="J4756" t="s">
        <v>7292</v>
      </c>
      <c r="K4756">
        <v>4760.1899999999996</v>
      </c>
      <c r="L4756" s="12" t="s">
        <v>10658</v>
      </c>
      <c r="M4756" s="10" t="s">
        <v>11279</v>
      </c>
      <c r="N4756">
        <v>4755</v>
      </c>
      <c r="O4756">
        <v>45002</v>
      </c>
      <c r="P4756" t="s">
        <v>11403</v>
      </c>
      <c r="Q4756" s="16">
        <v>2785.75</v>
      </c>
      <c r="R4756">
        <v>1974.44</v>
      </c>
      <c r="S4756">
        <v>73</v>
      </c>
      <c r="T4756">
        <v>4755</v>
      </c>
      <c r="U4756">
        <v>36425.589999999997</v>
      </c>
      <c r="V4756" t="s">
        <v>11413</v>
      </c>
      <c r="W4756">
        <v>5.82</v>
      </c>
      <c r="X4756">
        <v>36</v>
      </c>
      <c r="Y4756" t="s">
        <v>10029</v>
      </c>
      <c r="Z4756" t="s">
        <v>12011</v>
      </c>
      <c r="AA4756">
        <v>4755</v>
      </c>
      <c r="AB4756" t="s">
        <v>12016</v>
      </c>
      <c r="AC4756">
        <v>8464.8799999999992</v>
      </c>
      <c r="AD4756">
        <v>2035.2</v>
      </c>
      <c r="AE4756">
        <v>101.76</v>
      </c>
      <c r="AF4756" t="s">
        <v>11048</v>
      </c>
      <c r="AG4756" t="s">
        <v>11325</v>
      </c>
      <c r="AH4756">
        <v>2723</v>
      </c>
      <c r="AI4756">
        <v>4755</v>
      </c>
      <c r="AJ4756" t="s">
        <v>11341</v>
      </c>
      <c r="AK4756" t="s">
        <v>12028</v>
      </c>
      <c r="AL4756" t="s">
        <v>12032</v>
      </c>
      <c r="AM4756" t="s">
        <v>11372</v>
      </c>
      <c r="AN4756">
        <v>1</v>
      </c>
      <c r="AO4756" s="10" t="s">
        <v>12047</v>
      </c>
      <c r="AP4756" t="str" cm="1">
        <f t="array" ref="AP4756">_xlfn.IFS(
  Table1[[#This Row],[Age]]&lt;=25, "18-25",
  Table1[[#This Row],[Age]]&lt;=35, "26-35",
  Table1[[#This Row],[Age]]&lt;=45, "36-45",
  Table1[[#This Row],[Age]]&lt;=60, "46-60",
  TRUE, "60+")</f>
        <v>60+</v>
      </c>
    </row>
    <row r="4757" spans="1:42" x14ac:dyDescent="0.3">
      <c r="A4757">
        <v>4756</v>
      </c>
      <c r="B4757" t="s">
        <v>19</v>
      </c>
      <c r="C4757" t="s">
        <v>69</v>
      </c>
      <c r="D4757">
        <v>55</v>
      </c>
      <c r="E4757" t="s">
        <v>106</v>
      </c>
      <c r="F4757" t="s">
        <v>4863</v>
      </c>
      <c r="G4757" t="s">
        <v>5122</v>
      </c>
      <c r="H4757">
        <v>19458799609</v>
      </c>
      <c r="I4757" t="s">
        <v>5874</v>
      </c>
      <c r="J4757" t="s">
        <v>7291</v>
      </c>
      <c r="K4757">
        <v>4903.8</v>
      </c>
      <c r="L4757" s="12" t="s">
        <v>9512</v>
      </c>
      <c r="M4757" s="10" t="s">
        <v>11201</v>
      </c>
      <c r="N4757">
        <v>4756</v>
      </c>
      <c r="O4757">
        <v>45173</v>
      </c>
      <c r="P4757" t="s">
        <v>11402</v>
      </c>
      <c r="Q4757" s="16">
        <v>2882.63</v>
      </c>
      <c r="R4757">
        <v>7786.43</v>
      </c>
      <c r="S4757">
        <v>20</v>
      </c>
      <c r="T4757">
        <v>4756</v>
      </c>
      <c r="U4757">
        <v>48522.47</v>
      </c>
      <c r="V4757" t="s">
        <v>11413</v>
      </c>
      <c r="W4757">
        <v>3.48</v>
      </c>
      <c r="X4757">
        <v>24</v>
      </c>
      <c r="Y4757" t="s">
        <v>11789</v>
      </c>
      <c r="Z4757" t="s">
        <v>12010</v>
      </c>
      <c r="AA4757">
        <v>4756</v>
      </c>
      <c r="AB4757" t="s">
        <v>12017</v>
      </c>
      <c r="AC4757">
        <v>7656.65</v>
      </c>
      <c r="AD4757">
        <v>2777.46</v>
      </c>
      <c r="AE4757">
        <v>138.87</v>
      </c>
      <c r="AF4757" t="s">
        <v>11079</v>
      </c>
      <c r="AG4757" t="s">
        <v>11273</v>
      </c>
      <c r="AH4757">
        <v>4941</v>
      </c>
      <c r="AI4757">
        <v>4756</v>
      </c>
      <c r="AJ4757" t="s">
        <v>11239</v>
      </c>
      <c r="AK4757" t="s">
        <v>12029</v>
      </c>
      <c r="AL4757" t="s">
        <v>12031</v>
      </c>
      <c r="AM4757" t="s">
        <v>11255</v>
      </c>
      <c r="AN4757">
        <v>1</v>
      </c>
      <c r="AO4757" s="10" t="s">
        <v>12042</v>
      </c>
      <c r="AP4757" t="str" cm="1">
        <f t="array" ref="AP4757">_xlfn.IFS(
  Table1[[#This Row],[Age]]&lt;=25, "18-25",
  Table1[[#This Row],[Age]]&lt;=35, "26-35",
  Table1[[#This Row],[Age]]&lt;=45, "36-45",
  Table1[[#This Row],[Age]]&lt;=60, "46-60",
  TRUE, "60+")</f>
        <v>46-60</v>
      </c>
    </row>
    <row r="4758" spans="1:42" x14ac:dyDescent="0.3">
      <c r="A4758">
        <v>4757</v>
      </c>
      <c r="B4758" t="s">
        <v>37</v>
      </c>
      <c r="C4758" t="s">
        <v>72</v>
      </c>
      <c r="D4758">
        <v>23</v>
      </c>
      <c r="E4758" t="s">
        <v>106</v>
      </c>
      <c r="F4758" t="s">
        <v>4864</v>
      </c>
      <c r="G4758" t="s">
        <v>5119</v>
      </c>
      <c r="H4758">
        <v>19458799610</v>
      </c>
      <c r="I4758" t="s">
        <v>5201</v>
      </c>
      <c r="J4758" t="s">
        <v>7292</v>
      </c>
      <c r="K4758">
        <v>3332.54</v>
      </c>
      <c r="L4758" s="12" t="s">
        <v>8154</v>
      </c>
      <c r="M4758" s="10" t="s">
        <v>11205</v>
      </c>
      <c r="N4758">
        <v>4757</v>
      </c>
      <c r="O4758">
        <v>45097</v>
      </c>
      <c r="P4758" t="s">
        <v>11403</v>
      </c>
      <c r="Q4758" s="16">
        <v>867.98</v>
      </c>
      <c r="R4758">
        <v>2464.56</v>
      </c>
      <c r="S4758">
        <v>95</v>
      </c>
      <c r="T4758">
        <v>4757</v>
      </c>
      <c r="U4758">
        <v>37446.879999999997</v>
      </c>
      <c r="V4758" t="s">
        <v>11411</v>
      </c>
      <c r="W4758">
        <v>5.57</v>
      </c>
      <c r="X4758">
        <v>24</v>
      </c>
      <c r="Y4758" t="s">
        <v>10029</v>
      </c>
      <c r="Z4758" t="s">
        <v>12012</v>
      </c>
      <c r="AA4758">
        <v>4757</v>
      </c>
      <c r="AB4758" t="s">
        <v>12015</v>
      </c>
      <c r="AC4758">
        <v>2470.5500000000002</v>
      </c>
      <c r="AD4758">
        <v>2687.53</v>
      </c>
      <c r="AE4758">
        <v>134.38</v>
      </c>
      <c r="AF4758" t="s">
        <v>11242</v>
      </c>
      <c r="AG4758" t="s">
        <v>11087</v>
      </c>
      <c r="AH4758">
        <v>1097</v>
      </c>
      <c r="AI4758">
        <v>4757</v>
      </c>
      <c r="AJ4758" t="s">
        <v>11184</v>
      </c>
      <c r="AK4758" t="s">
        <v>12027</v>
      </c>
      <c r="AL4758" t="s">
        <v>12032</v>
      </c>
      <c r="AM4758" t="s">
        <v>11198</v>
      </c>
      <c r="AN4758">
        <v>1</v>
      </c>
      <c r="AO4758" s="10" t="s">
        <v>12043</v>
      </c>
      <c r="AP4758" t="str" cm="1">
        <f t="array" ref="AP4758">_xlfn.IFS(
  Table1[[#This Row],[Age]]&lt;=25, "18-25",
  Table1[[#This Row],[Age]]&lt;=35, "26-35",
  Table1[[#This Row],[Age]]&lt;=45, "36-45",
  Table1[[#This Row],[Age]]&lt;=60, "46-60",
  TRUE, "60+")</f>
        <v>18-25</v>
      </c>
    </row>
    <row r="4759" spans="1:42" x14ac:dyDescent="0.3">
      <c r="A4759">
        <v>4758</v>
      </c>
      <c r="B4759" t="s">
        <v>24</v>
      </c>
      <c r="C4759" t="s">
        <v>60</v>
      </c>
      <c r="D4759">
        <v>67</v>
      </c>
      <c r="E4759" t="s">
        <v>105</v>
      </c>
      <c r="F4759" t="s">
        <v>4865</v>
      </c>
      <c r="G4759" t="s">
        <v>5137</v>
      </c>
      <c r="H4759">
        <v>19458799611</v>
      </c>
      <c r="I4759" t="s">
        <v>7254</v>
      </c>
      <c r="J4759" t="s">
        <v>7291</v>
      </c>
      <c r="K4759">
        <v>2198.83</v>
      </c>
      <c r="L4759" s="12" t="s">
        <v>10889</v>
      </c>
      <c r="M4759" s="10" t="s">
        <v>11131</v>
      </c>
      <c r="N4759">
        <v>4758</v>
      </c>
      <c r="O4759">
        <v>45230</v>
      </c>
      <c r="P4759" t="s">
        <v>11402</v>
      </c>
      <c r="Q4759" s="16">
        <v>3402.9</v>
      </c>
      <c r="R4759">
        <v>-1204.07</v>
      </c>
      <c r="S4759">
        <v>85</v>
      </c>
      <c r="T4759">
        <v>4758</v>
      </c>
      <c r="U4759">
        <v>42808.160000000003</v>
      </c>
      <c r="V4759" t="s">
        <v>11413</v>
      </c>
      <c r="W4759">
        <v>2.5099999999999998</v>
      </c>
      <c r="X4759">
        <v>36</v>
      </c>
      <c r="Y4759" t="s">
        <v>7864</v>
      </c>
      <c r="Z4759" t="s">
        <v>12012</v>
      </c>
      <c r="AA4759">
        <v>4758</v>
      </c>
      <c r="AB4759" t="s">
        <v>12017</v>
      </c>
      <c r="AC4759">
        <v>6559.74</v>
      </c>
      <c r="AD4759">
        <v>26.57</v>
      </c>
      <c r="AE4759">
        <v>1.33</v>
      </c>
      <c r="AF4759" t="s">
        <v>11383</v>
      </c>
      <c r="AG4759" t="s">
        <v>11368</v>
      </c>
      <c r="AH4759">
        <v>6555</v>
      </c>
      <c r="AI4759">
        <v>4758</v>
      </c>
      <c r="AJ4759" t="s">
        <v>11278</v>
      </c>
      <c r="AK4759" t="s">
        <v>12029</v>
      </c>
      <c r="AL4759" t="s">
        <v>12031</v>
      </c>
      <c r="AM4759" t="s">
        <v>11209</v>
      </c>
      <c r="AN4759">
        <v>1</v>
      </c>
      <c r="AO4759" s="10" t="s">
        <v>12044</v>
      </c>
      <c r="AP4759" t="str" cm="1">
        <f t="array" ref="AP4759">_xlfn.IFS(
  Table1[[#This Row],[Age]]&lt;=25, "18-25",
  Table1[[#This Row],[Age]]&lt;=35, "26-35",
  Table1[[#This Row],[Age]]&lt;=45, "36-45",
  Table1[[#This Row],[Age]]&lt;=60, "46-60",
  TRUE, "60+")</f>
        <v>60+</v>
      </c>
    </row>
    <row r="4760" spans="1:42" x14ac:dyDescent="0.3">
      <c r="A4760">
        <v>4759</v>
      </c>
      <c r="B4760" t="s">
        <v>46</v>
      </c>
      <c r="C4760" t="s">
        <v>80</v>
      </c>
      <c r="D4760">
        <v>51</v>
      </c>
      <c r="E4760" t="s">
        <v>105</v>
      </c>
      <c r="F4760" t="s">
        <v>4866</v>
      </c>
      <c r="G4760" t="s">
        <v>5135</v>
      </c>
      <c r="H4760">
        <v>19458799612</v>
      </c>
      <c r="I4760" t="s">
        <v>5676</v>
      </c>
      <c r="J4760" t="s">
        <v>7292</v>
      </c>
      <c r="K4760">
        <v>3700.32</v>
      </c>
      <c r="L4760" s="12" t="s">
        <v>8874</v>
      </c>
      <c r="M4760" s="10" t="s">
        <v>11225</v>
      </c>
      <c r="N4760">
        <v>4759</v>
      </c>
      <c r="O4760">
        <v>45146</v>
      </c>
      <c r="P4760" t="s">
        <v>11402</v>
      </c>
      <c r="Q4760" s="16">
        <v>1477.76</v>
      </c>
      <c r="R4760">
        <v>5178.08</v>
      </c>
      <c r="S4760">
        <v>22</v>
      </c>
      <c r="T4760">
        <v>4759</v>
      </c>
      <c r="U4760">
        <v>39550.54</v>
      </c>
      <c r="V4760" t="s">
        <v>11411</v>
      </c>
      <c r="W4760">
        <v>7.82</v>
      </c>
      <c r="X4760">
        <v>36</v>
      </c>
      <c r="Y4760" t="s">
        <v>11618</v>
      </c>
      <c r="Z4760" t="s">
        <v>12012</v>
      </c>
      <c r="AA4760">
        <v>4759</v>
      </c>
      <c r="AB4760" t="s">
        <v>12016</v>
      </c>
      <c r="AC4760">
        <v>8069.89</v>
      </c>
      <c r="AD4760">
        <v>3503.05</v>
      </c>
      <c r="AE4760">
        <v>175.15</v>
      </c>
      <c r="AF4760" t="s">
        <v>11226</v>
      </c>
      <c r="AG4760" t="s">
        <v>11375</v>
      </c>
      <c r="AH4760">
        <v>8114</v>
      </c>
      <c r="AI4760">
        <v>4759</v>
      </c>
      <c r="AJ4760" t="s">
        <v>11062</v>
      </c>
      <c r="AK4760" t="s">
        <v>12027</v>
      </c>
      <c r="AL4760" t="s">
        <v>12032</v>
      </c>
      <c r="AM4760" t="s">
        <v>11327</v>
      </c>
      <c r="AN4760">
        <v>1</v>
      </c>
      <c r="AO4760" s="10" t="s">
        <v>12041</v>
      </c>
      <c r="AP4760" t="str" cm="1">
        <f t="array" ref="AP4760">_xlfn.IFS(
  Table1[[#This Row],[Age]]&lt;=25, "18-25",
  Table1[[#This Row],[Age]]&lt;=35, "26-35",
  Table1[[#This Row],[Age]]&lt;=45, "36-45",
  Table1[[#This Row],[Age]]&lt;=60, "46-60",
  TRUE, "60+")</f>
        <v>46-60</v>
      </c>
    </row>
    <row r="4761" spans="1:42" x14ac:dyDescent="0.3">
      <c r="A4761">
        <v>4760</v>
      </c>
      <c r="B4761" t="s">
        <v>37</v>
      </c>
      <c r="C4761" t="s">
        <v>58</v>
      </c>
      <c r="D4761">
        <v>25</v>
      </c>
      <c r="E4761" t="s">
        <v>105</v>
      </c>
      <c r="F4761" t="s">
        <v>4867</v>
      </c>
      <c r="G4761" t="s">
        <v>5111</v>
      </c>
      <c r="H4761">
        <v>19458799613</v>
      </c>
      <c r="I4761" t="s">
        <v>5383</v>
      </c>
      <c r="J4761" t="s">
        <v>7291</v>
      </c>
      <c r="K4761">
        <v>9142.66</v>
      </c>
      <c r="L4761" s="12" t="s">
        <v>10890</v>
      </c>
      <c r="M4761" s="10" t="s">
        <v>11298</v>
      </c>
      <c r="N4761">
        <v>4760</v>
      </c>
      <c r="O4761">
        <v>45220</v>
      </c>
      <c r="P4761" t="s">
        <v>11403</v>
      </c>
      <c r="Q4761" s="16">
        <v>1785.26</v>
      </c>
      <c r="R4761">
        <v>10927.92</v>
      </c>
      <c r="S4761">
        <v>77</v>
      </c>
      <c r="T4761">
        <v>4760</v>
      </c>
      <c r="U4761">
        <v>15506.56</v>
      </c>
      <c r="V4761" t="s">
        <v>11412</v>
      </c>
      <c r="W4761">
        <v>6.79</v>
      </c>
      <c r="X4761">
        <v>12</v>
      </c>
      <c r="Y4761" t="s">
        <v>11576</v>
      </c>
      <c r="Z4761" t="s">
        <v>12011</v>
      </c>
      <c r="AA4761">
        <v>4760</v>
      </c>
      <c r="AB4761" t="s">
        <v>12016</v>
      </c>
      <c r="AC4761">
        <v>7421.63</v>
      </c>
      <c r="AD4761">
        <v>2937.2</v>
      </c>
      <c r="AE4761">
        <v>146.86000000000001</v>
      </c>
      <c r="AF4761" t="s">
        <v>11311</v>
      </c>
      <c r="AG4761" t="s">
        <v>11127</v>
      </c>
      <c r="AH4761">
        <v>7572</v>
      </c>
      <c r="AI4761">
        <v>4760</v>
      </c>
      <c r="AJ4761" t="s">
        <v>11106</v>
      </c>
      <c r="AK4761" t="s">
        <v>12029</v>
      </c>
      <c r="AL4761" t="s">
        <v>12031</v>
      </c>
      <c r="AM4761" t="s">
        <v>11294</v>
      </c>
      <c r="AN4761">
        <v>1</v>
      </c>
      <c r="AO4761" s="10" t="s">
        <v>12044</v>
      </c>
      <c r="AP4761" t="str" cm="1">
        <f t="array" ref="AP4761">_xlfn.IFS(
  Table1[[#This Row],[Age]]&lt;=25, "18-25",
  Table1[[#This Row],[Age]]&lt;=35, "26-35",
  Table1[[#This Row],[Age]]&lt;=45, "36-45",
  Table1[[#This Row],[Age]]&lt;=60, "46-60",
  TRUE, "60+")</f>
        <v>18-25</v>
      </c>
    </row>
    <row r="4762" spans="1:42" x14ac:dyDescent="0.3">
      <c r="A4762">
        <v>4761</v>
      </c>
      <c r="B4762" t="s">
        <v>17</v>
      </c>
      <c r="C4762" t="s">
        <v>64</v>
      </c>
      <c r="D4762">
        <v>63</v>
      </c>
      <c r="E4762" t="s">
        <v>106</v>
      </c>
      <c r="F4762" t="s">
        <v>4868</v>
      </c>
      <c r="G4762" t="s">
        <v>5141</v>
      </c>
      <c r="H4762">
        <v>19458799614</v>
      </c>
      <c r="I4762" t="s">
        <v>5738</v>
      </c>
      <c r="J4762" t="s">
        <v>7292</v>
      </c>
      <c r="K4762">
        <v>1032.8900000000001</v>
      </c>
      <c r="L4762" s="12" t="s">
        <v>7493</v>
      </c>
      <c r="M4762" s="10" t="s">
        <v>11260</v>
      </c>
      <c r="N4762">
        <v>4761</v>
      </c>
      <c r="O4762">
        <v>45272</v>
      </c>
      <c r="P4762" t="s">
        <v>11404</v>
      </c>
      <c r="Q4762" s="16">
        <v>4533.82</v>
      </c>
      <c r="R4762">
        <v>5566.71</v>
      </c>
      <c r="S4762">
        <v>44</v>
      </c>
      <c r="T4762">
        <v>4761</v>
      </c>
      <c r="U4762">
        <v>36830.28</v>
      </c>
      <c r="V4762" t="s">
        <v>11411</v>
      </c>
      <c r="W4762">
        <v>1.39</v>
      </c>
      <c r="X4762">
        <v>12</v>
      </c>
      <c r="Y4762" t="s">
        <v>11817</v>
      </c>
      <c r="Z4762" t="s">
        <v>12011</v>
      </c>
      <c r="AA4762">
        <v>4761</v>
      </c>
      <c r="AB4762" t="s">
        <v>12015</v>
      </c>
      <c r="AC4762">
        <v>4002.4</v>
      </c>
      <c r="AD4762">
        <v>3025.26</v>
      </c>
      <c r="AE4762">
        <v>151.26</v>
      </c>
      <c r="AF4762" t="s">
        <v>11253</v>
      </c>
      <c r="AG4762" t="s">
        <v>11172</v>
      </c>
      <c r="AH4762">
        <v>8331</v>
      </c>
      <c r="AI4762">
        <v>4761</v>
      </c>
      <c r="AJ4762" t="s">
        <v>11374</v>
      </c>
      <c r="AK4762" t="s">
        <v>12027</v>
      </c>
      <c r="AL4762" t="s">
        <v>12032</v>
      </c>
      <c r="AM4762" t="s">
        <v>11098</v>
      </c>
      <c r="AN4762">
        <v>1</v>
      </c>
      <c r="AO4762" s="10" t="s">
        <v>12036</v>
      </c>
      <c r="AP4762" t="str" cm="1">
        <f t="array" ref="AP4762">_xlfn.IFS(
  Table1[[#This Row],[Age]]&lt;=25, "18-25",
  Table1[[#This Row],[Age]]&lt;=35, "26-35",
  Table1[[#This Row],[Age]]&lt;=45, "36-45",
  Table1[[#This Row],[Age]]&lt;=60, "46-60",
  TRUE, "60+")</f>
        <v>60+</v>
      </c>
    </row>
    <row r="4763" spans="1:42" x14ac:dyDescent="0.3">
      <c r="A4763">
        <v>4762</v>
      </c>
      <c r="B4763" t="s">
        <v>8</v>
      </c>
      <c r="C4763" t="s">
        <v>70</v>
      </c>
      <c r="D4763">
        <v>19</v>
      </c>
      <c r="E4763" t="s">
        <v>105</v>
      </c>
      <c r="F4763" t="s">
        <v>4869</v>
      </c>
      <c r="G4763" t="s">
        <v>5136</v>
      </c>
      <c r="H4763">
        <v>19458799615</v>
      </c>
      <c r="I4763" t="s">
        <v>7097</v>
      </c>
      <c r="J4763" t="s">
        <v>7291</v>
      </c>
      <c r="K4763">
        <v>701.21</v>
      </c>
      <c r="L4763" s="12" t="s">
        <v>9202</v>
      </c>
      <c r="M4763" s="10" t="s">
        <v>11091</v>
      </c>
      <c r="N4763">
        <v>4762</v>
      </c>
      <c r="O4763">
        <v>45206</v>
      </c>
      <c r="P4763" t="s">
        <v>11402</v>
      </c>
      <c r="Q4763" s="16">
        <v>905.7</v>
      </c>
      <c r="R4763">
        <v>-204.49</v>
      </c>
      <c r="S4763">
        <v>47</v>
      </c>
      <c r="T4763">
        <v>4762</v>
      </c>
      <c r="U4763">
        <v>37778.769999999997</v>
      </c>
      <c r="V4763" t="s">
        <v>11411</v>
      </c>
      <c r="W4763">
        <v>9.5299999999999994</v>
      </c>
      <c r="X4763">
        <v>12</v>
      </c>
      <c r="Y4763" t="s">
        <v>10560</v>
      </c>
      <c r="Z4763" t="s">
        <v>12010</v>
      </c>
      <c r="AA4763">
        <v>4762</v>
      </c>
      <c r="AB4763" t="s">
        <v>12016</v>
      </c>
      <c r="AC4763">
        <v>9549.59</v>
      </c>
      <c r="AD4763">
        <v>1363.24</v>
      </c>
      <c r="AE4763">
        <v>68.16</v>
      </c>
      <c r="AF4763" t="s">
        <v>11072</v>
      </c>
      <c r="AG4763" t="s">
        <v>11077</v>
      </c>
      <c r="AH4763">
        <v>3865</v>
      </c>
      <c r="AI4763">
        <v>4762</v>
      </c>
      <c r="AJ4763" t="s">
        <v>11287</v>
      </c>
      <c r="AK4763" t="s">
        <v>12029</v>
      </c>
      <c r="AL4763" t="s">
        <v>12031</v>
      </c>
      <c r="AM4763" t="s">
        <v>11191</v>
      </c>
      <c r="AN4763">
        <v>1</v>
      </c>
      <c r="AO4763" s="10" t="s">
        <v>12044</v>
      </c>
      <c r="AP4763" t="str" cm="1">
        <f t="array" ref="AP4763">_xlfn.IFS(
  Table1[[#This Row],[Age]]&lt;=25, "18-25",
  Table1[[#This Row],[Age]]&lt;=35, "26-35",
  Table1[[#This Row],[Age]]&lt;=45, "36-45",
  Table1[[#This Row],[Age]]&lt;=60, "46-60",
  TRUE, "60+")</f>
        <v>18-25</v>
      </c>
    </row>
    <row r="4764" spans="1:42" x14ac:dyDescent="0.3">
      <c r="A4764">
        <v>4763</v>
      </c>
      <c r="B4764" t="s">
        <v>37</v>
      </c>
      <c r="C4764" t="s">
        <v>59</v>
      </c>
      <c r="D4764">
        <v>43</v>
      </c>
      <c r="E4764" t="s">
        <v>105</v>
      </c>
      <c r="F4764" t="s">
        <v>4870</v>
      </c>
      <c r="G4764" t="s">
        <v>5142</v>
      </c>
      <c r="H4764">
        <v>19458799616</v>
      </c>
      <c r="I4764" t="s">
        <v>6271</v>
      </c>
      <c r="J4764" t="s">
        <v>7291</v>
      </c>
      <c r="K4764">
        <v>1233.07</v>
      </c>
      <c r="L4764" s="12" t="s">
        <v>10891</v>
      </c>
      <c r="M4764" s="10" t="s">
        <v>11192</v>
      </c>
      <c r="N4764">
        <v>4763</v>
      </c>
      <c r="O4764">
        <v>45180</v>
      </c>
      <c r="P4764" t="s">
        <v>11402</v>
      </c>
      <c r="Q4764" s="16">
        <v>4434.3599999999997</v>
      </c>
      <c r="R4764">
        <v>-3201.29</v>
      </c>
      <c r="S4764">
        <v>25</v>
      </c>
      <c r="T4764">
        <v>4763</v>
      </c>
      <c r="U4764">
        <v>13669.63</v>
      </c>
      <c r="V4764" t="s">
        <v>11412</v>
      </c>
      <c r="W4764">
        <v>9.0399999999999991</v>
      </c>
      <c r="X4764">
        <v>24</v>
      </c>
      <c r="Y4764" t="s">
        <v>11880</v>
      </c>
      <c r="Z4764" t="s">
        <v>12011</v>
      </c>
      <c r="AA4764">
        <v>4763</v>
      </c>
      <c r="AB4764" t="s">
        <v>12016</v>
      </c>
      <c r="AC4764">
        <v>2793.99</v>
      </c>
      <c r="AD4764">
        <v>4768.4399999999996</v>
      </c>
      <c r="AE4764">
        <v>238.42</v>
      </c>
      <c r="AF4764" t="s">
        <v>11389</v>
      </c>
      <c r="AG4764" t="s">
        <v>11248</v>
      </c>
      <c r="AH4764">
        <v>9212</v>
      </c>
      <c r="AI4764">
        <v>4763</v>
      </c>
      <c r="AJ4764" t="s">
        <v>11194</v>
      </c>
      <c r="AK4764" t="s">
        <v>12027</v>
      </c>
      <c r="AL4764" t="s">
        <v>12032</v>
      </c>
      <c r="AM4764" t="s">
        <v>11094</v>
      </c>
      <c r="AN4764">
        <v>1</v>
      </c>
      <c r="AO4764" s="10" t="s">
        <v>12042</v>
      </c>
      <c r="AP4764" t="str" cm="1">
        <f t="array" ref="AP4764">_xlfn.IFS(
  Table1[[#This Row],[Age]]&lt;=25, "18-25",
  Table1[[#This Row],[Age]]&lt;=35, "26-35",
  Table1[[#This Row],[Age]]&lt;=45, "36-45",
  Table1[[#This Row],[Age]]&lt;=60, "46-60",
  TRUE, "60+")</f>
        <v>36-45</v>
      </c>
    </row>
    <row r="4765" spans="1:42" x14ac:dyDescent="0.3">
      <c r="A4765">
        <v>4764</v>
      </c>
      <c r="B4765" t="s">
        <v>38</v>
      </c>
      <c r="C4765" t="s">
        <v>60</v>
      </c>
      <c r="D4765">
        <v>34</v>
      </c>
      <c r="E4765" t="s">
        <v>105</v>
      </c>
      <c r="F4765" t="s">
        <v>4871</v>
      </c>
      <c r="G4765" t="s">
        <v>5129</v>
      </c>
      <c r="H4765">
        <v>19458799617</v>
      </c>
      <c r="I4765" t="s">
        <v>5644</v>
      </c>
      <c r="J4765" t="s">
        <v>7292</v>
      </c>
      <c r="K4765">
        <v>7792.08</v>
      </c>
      <c r="L4765" s="12" t="s">
        <v>10892</v>
      </c>
      <c r="M4765" s="10" t="s">
        <v>11192</v>
      </c>
      <c r="N4765">
        <v>4764</v>
      </c>
      <c r="O4765">
        <v>45059</v>
      </c>
      <c r="P4765" t="s">
        <v>11403</v>
      </c>
      <c r="Q4765" s="16">
        <v>2507.09</v>
      </c>
      <c r="R4765">
        <v>5284.99</v>
      </c>
      <c r="S4765">
        <v>22</v>
      </c>
      <c r="T4765">
        <v>4764</v>
      </c>
      <c r="U4765">
        <v>46112.03</v>
      </c>
      <c r="V4765" t="s">
        <v>11413</v>
      </c>
      <c r="W4765">
        <v>3.68</v>
      </c>
      <c r="X4765">
        <v>60</v>
      </c>
      <c r="Y4765" t="s">
        <v>10128</v>
      </c>
      <c r="Z4765" t="s">
        <v>12010</v>
      </c>
      <c r="AA4765">
        <v>4764</v>
      </c>
      <c r="AB4765" t="s">
        <v>12017</v>
      </c>
      <c r="AC4765">
        <v>4942.7299999999996</v>
      </c>
      <c r="AD4765">
        <v>1868.89</v>
      </c>
      <c r="AE4765">
        <v>93.44</v>
      </c>
      <c r="AF4765" t="s">
        <v>11389</v>
      </c>
      <c r="AG4765" t="s">
        <v>11094</v>
      </c>
      <c r="AH4765">
        <v>4873</v>
      </c>
      <c r="AI4765">
        <v>4764</v>
      </c>
      <c r="AJ4765" t="s">
        <v>11164</v>
      </c>
      <c r="AK4765" t="s">
        <v>12029</v>
      </c>
      <c r="AL4765" t="s">
        <v>12032</v>
      </c>
      <c r="AM4765" t="s">
        <v>11157</v>
      </c>
      <c r="AN4765">
        <v>1</v>
      </c>
      <c r="AO4765" s="10" t="s">
        <v>12046</v>
      </c>
      <c r="AP4765" t="str" cm="1">
        <f t="array" ref="AP4765">_xlfn.IFS(
  Table1[[#This Row],[Age]]&lt;=25, "18-25",
  Table1[[#This Row],[Age]]&lt;=35, "26-35",
  Table1[[#This Row],[Age]]&lt;=45, "36-45",
  Table1[[#This Row],[Age]]&lt;=60, "46-60",
  TRUE, "60+")</f>
        <v>26-35</v>
      </c>
    </row>
    <row r="4766" spans="1:42" x14ac:dyDescent="0.3">
      <c r="A4766">
        <v>4765</v>
      </c>
      <c r="B4766" t="s">
        <v>28</v>
      </c>
      <c r="C4766" t="s">
        <v>55</v>
      </c>
      <c r="D4766">
        <v>41</v>
      </c>
      <c r="E4766" t="s">
        <v>105</v>
      </c>
      <c r="F4766" t="s">
        <v>4872</v>
      </c>
      <c r="G4766" t="s">
        <v>5137</v>
      </c>
      <c r="H4766">
        <v>19458799618</v>
      </c>
      <c r="I4766" t="s">
        <v>5279</v>
      </c>
      <c r="J4766" t="s">
        <v>7292</v>
      </c>
      <c r="K4766">
        <v>579.32000000000005</v>
      </c>
      <c r="L4766" s="12" t="s">
        <v>9005</v>
      </c>
      <c r="M4766" s="10" t="s">
        <v>11354</v>
      </c>
      <c r="N4766">
        <v>4765</v>
      </c>
      <c r="O4766">
        <v>45162</v>
      </c>
      <c r="P4766" t="s">
        <v>11404</v>
      </c>
      <c r="Q4766" s="16">
        <v>900.77</v>
      </c>
      <c r="R4766">
        <v>-321.45</v>
      </c>
      <c r="S4766">
        <v>61</v>
      </c>
      <c r="T4766">
        <v>4765</v>
      </c>
      <c r="U4766">
        <v>49899.41</v>
      </c>
      <c r="V4766" t="s">
        <v>11411</v>
      </c>
      <c r="W4766">
        <v>3.63</v>
      </c>
      <c r="X4766">
        <v>60</v>
      </c>
      <c r="Y4766" t="s">
        <v>7804</v>
      </c>
      <c r="Z4766" t="s">
        <v>12012</v>
      </c>
      <c r="AA4766">
        <v>4765</v>
      </c>
      <c r="AB4766" t="s">
        <v>12015</v>
      </c>
      <c r="AC4766">
        <v>4690.42</v>
      </c>
      <c r="AD4766">
        <v>1220.53</v>
      </c>
      <c r="AE4766">
        <v>61.03</v>
      </c>
      <c r="AF4766" t="s">
        <v>11114</v>
      </c>
      <c r="AG4766" t="s">
        <v>11117</v>
      </c>
      <c r="AH4766">
        <v>7855</v>
      </c>
      <c r="AI4766">
        <v>4765</v>
      </c>
      <c r="AJ4766" t="s">
        <v>11243</v>
      </c>
      <c r="AK4766" t="s">
        <v>12027</v>
      </c>
      <c r="AL4766" t="s">
        <v>12032</v>
      </c>
      <c r="AM4766" t="s">
        <v>11170</v>
      </c>
      <c r="AN4766">
        <v>1</v>
      </c>
      <c r="AO4766" s="10" t="s">
        <v>12041</v>
      </c>
      <c r="AP4766" t="str" cm="1">
        <f t="array" ref="AP4766">_xlfn.IFS(
  Table1[[#This Row],[Age]]&lt;=25, "18-25",
  Table1[[#This Row],[Age]]&lt;=35, "26-35",
  Table1[[#This Row],[Age]]&lt;=45, "36-45",
  Table1[[#This Row],[Age]]&lt;=60, "46-60",
  TRUE, "60+")</f>
        <v>36-45</v>
      </c>
    </row>
    <row r="4767" spans="1:42" x14ac:dyDescent="0.3">
      <c r="A4767">
        <v>4766</v>
      </c>
      <c r="B4767" t="s">
        <v>16</v>
      </c>
      <c r="C4767" t="s">
        <v>53</v>
      </c>
      <c r="D4767">
        <v>48</v>
      </c>
      <c r="E4767" t="s">
        <v>104</v>
      </c>
      <c r="F4767" t="s">
        <v>4873</v>
      </c>
      <c r="G4767" t="s">
        <v>5128</v>
      </c>
      <c r="H4767">
        <v>19458799619</v>
      </c>
      <c r="I4767" t="s">
        <v>6429</v>
      </c>
      <c r="J4767" t="s">
        <v>7292</v>
      </c>
      <c r="K4767">
        <v>3398.34</v>
      </c>
      <c r="L4767" s="12" t="s">
        <v>10893</v>
      </c>
      <c r="M4767" s="10" t="s">
        <v>11056</v>
      </c>
      <c r="N4767">
        <v>4766</v>
      </c>
      <c r="O4767">
        <v>45091</v>
      </c>
      <c r="P4767" t="s">
        <v>11402</v>
      </c>
      <c r="Q4767" s="16">
        <v>4059.88</v>
      </c>
      <c r="R4767">
        <v>-661.54</v>
      </c>
      <c r="S4767">
        <v>52</v>
      </c>
      <c r="T4767">
        <v>4766</v>
      </c>
      <c r="U4767">
        <v>28503.57</v>
      </c>
      <c r="V4767" t="s">
        <v>11413</v>
      </c>
      <c r="W4767">
        <v>5.49</v>
      </c>
      <c r="X4767">
        <v>24</v>
      </c>
      <c r="Y4767" t="s">
        <v>8810</v>
      </c>
      <c r="Z4767" t="s">
        <v>12010</v>
      </c>
      <c r="AA4767">
        <v>4766</v>
      </c>
      <c r="AB4767" t="s">
        <v>12017</v>
      </c>
      <c r="AC4767">
        <v>9067.66</v>
      </c>
      <c r="AD4767">
        <v>160.26</v>
      </c>
      <c r="AE4767">
        <v>8.01</v>
      </c>
      <c r="AF4767" t="s">
        <v>11126</v>
      </c>
      <c r="AG4767" t="s">
        <v>11257</v>
      </c>
      <c r="AH4767">
        <v>4250</v>
      </c>
      <c r="AI4767">
        <v>4766</v>
      </c>
      <c r="AJ4767" t="s">
        <v>11239</v>
      </c>
      <c r="AK4767" t="s">
        <v>12029</v>
      </c>
      <c r="AL4767" t="s">
        <v>12031</v>
      </c>
      <c r="AM4767" t="s">
        <v>11071</v>
      </c>
      <c r="AN4767">
        <v>1</v>
      </c>
      <c r="AO4767" s="10" t="s">
        <v>12043</v>
      </c>
      <c r="AP4767" t="str" cm="1">
        <f t="array" ref="AP4767">_xlfn.IFS(
  Table1[[#This Row],[Age]]&lt;=25, "18-25",
  Table1[[#This Row],[Age]]&lt;=35, "26-35",
  Table1[[#This Row],[Age]]&lt;=45, "36-45",
  Table1[[#This Row],[Age]]&lt;=60, "46-60",
  TRUE, "60+")</f>
        <v>46-60</v>
      </c>
    </row>
    <row r="4768" spans="1:42" x14ac:dyDescent="0.3">
      <c r="A4768">
        <v>4767</v>
      </c>
      <c r="B4768" t="s">
        <v>18</v>
      </c>
      <c r="C4768" t="s">
        <v>77</v>
      </c>
      <c r="D4768">
        <v>33</v>
      </c>
      <c r="E4768" t="s">
        <v>106</v>
      </c>
      <c r="F4768" t="s">
        <v>4874</v>
      </c>
      <c r="G4768" t="s">
        <v>5116</v>
      </c>
      <c r="H4768">
        <v>19458799620</v>
      </c>
      <c r="I4768" t="s">
        <v>6168</v>
      </c>
      <c r="J4768" t="s">
        <v>7291</v>
      </c>
      <c r="K4768">
        <v>4306.1000000000004</v>
      </c>
      <c r="L4768" s="12" t="s">
        <v>10894</v>
      </c>
      <c r="M4768" s="10" t="s">
        <v>11370</v>
      </c>
      <c r="N4768">
        <v>4767</v>
      </c>
      <c r="O4768">
        <v>45197</v>
      </c>
      <c r="P4768" t="s">
        <v>11403</v>
      </c>
      <c r="Q4768" s="16">
        <v>3265.96</v>
      </c>
      <c r="R4768">
        <v>1040.1400000000001</v>
      </c>
      <c r="S4768">
        <v>20</v>
      </c>
      <c r="T4768">
        <v>4767</v>
      </c>
      <c r="U4768">
        <v>16513.16</v>
      </c>
      <c r="V4768" t="s">
        <v>11413</v>
      </c>
      <c r="W4768">
        <v>6.57</v>
      </c>
      <c r="X4768">
        <v>48</v>
      </c>
      <c r="Y4768" t="s">
        <v>11819</v>
      </c>
      <c r="Z4768" t="s">
        <v>12012</v>
      </c>
      <c r="AA4768">
        <v>4767</v>
      </c>
      <c r="AB4768" t="s">
        <v>12017</v>
      </c>
      <c r="AC4768">
        <v>2878.05</v>
      </c>
      <c r="AD4768">
        <v>2976.68</v>
      </c>
      <c r="AE4768">
        <v>148.83000000000001</v>
      </c>
      <c r="AF4768" t="s">
        <v>11230</v>
      </c>
      <c r="AG4768" t="s">
        <v>11256</v>
      </c>
      <c r="AH4768">
        <v>6516</v>
      </c>
      <c r="AI4768">
        <v>4767</v>
      </c>
      <c r="AJ4768" t="s">
        <v>11148</v>
      </c>
      <c r="AK4768" t="s">
        <v>12028</v>
      </c>
      <c r="AL4768" t="s">
        <v>12032</v>
      </c>
      <c r="AM4768" t="s">
        <v>11185</v>
      </c>
      <c r="AN4768">
        <v>1</v>
      </c>
      <c r="AO4768" s="10" t="s">
        <v>12042</v>
      </c>
      <c r="AP4768" t="str" cm="1">
        <f t="array" ref="AP4768">_xlfn.IFS(
  Table1[[#This Row],[Age]]&lt;=25, "18-25",
  Table1[[#This Row],[Age]]&lt;=35, "26-35",
  Table1[[#This Row],[Age]]&lt;=45, "36-45",
  Table1[[#This Row],[Age]]&lt;=60, "46-60",
  TRUE, "60+")</f>
        <v>26-35</v>
      </c>
    </row>
    <row r="4769" spans="1:42" x14ac:dyDescent="0.3">
      <c r="A4769">
        <v>4768</v>
      </c>
      <c r="B4769" t="s">
        <v>41</v>
      </c>
      <c r="C4769" t="s">
        <v>66</v>
      </c>
      <c r="D4769">
        <v>67</v>
      </c>
      <c r="E4769" t="s">
        <v>105</v>
      </c>
      <c r="F4769" t="s">
        <v>4875</v>
      </c>
      <c r="G4769" t="s">
        <v>5127</v>
      </c>
      <c r="H4769">
        <v>19458799621</v>
      </c>
      <c r="I4769" t="s">
        <v>5372</v>
      </c>
      <c r="J4769" t="s">
        <v>7292</v>
      </c>
      <c r="K4769">
        <v>5120.3999999999996</v>
      </c>
      <c r="L4769" s="12" t="s">
        <v>10895</v>
      </c>
      <c r="M4769" s="10" t="s">
        <v>11151</v>
      </c>
      <c r="N4769">
        <v>4768</v>
      </c>
      <c r="O4769">
        <v>45120</v>
      </c>
      <c r="P4769" t="s">
        <v>11402</v>
      </c>
      <c r="Q4769" s="16">
        <v>1740.63</v>
      </c>
      <c r="R4769">
        <v>3379.77</v>
      </c>
      <c r="S4769">
        <v>96</v>
      </c>
      <c r="T4769">
        <v>4768</v>
      </c>
      <c r="U4769">
        <v>18522.919999999998</v>
      </c>
      <c r="V4769" t="s">
        <v>11411</v>
      </c>
      <c r="W4769">
        <v>3.62</v>
      </c>
      <c r="X4769">
        <v>12</v>
      </c>
      <c r="Y4769" t="s">
        <v>11600</v>
      </c>
      <c r="Z4769" t="s">
        <v>12012</v>
      </c>
      <c r="AA4769">
        <v>4768</v>
      </c>
      <c r="AB4769" t="s">
        <v>12015</v>
      </c>
      <c r="AC4769">
        <v>7939.84</v>
      </c>
      <c r="AD4769">
        <v>4171.09</v>
      </c>
      <c r="AE4769">
        <v>208.55</v>
      </c>
      <c r="AF4769" t="s">
        <v>11089</v>
      </c>
      <c r="AG4769" t="s">
        <v>11205</v>
      </c>
      <c r="AH4769">
        <v>7086</v>
      </c>
      <c r="AI4769">
        <v>4768</v>
      </c>
      <c r="AJ4769" t="s">
        <v>11191</v>
      </c>
      <c r="AK4769" t="s">
        <v>12029</v>
      </c>
      <c r="AL4769" t="s">
        <v>12031</v>
      </c>
      <c r="AM4769" t="s">
        <v>11120</v>
      </c>
      <c r="AN4769">
        <v>-1</v>
      </c>
      <c r="AO4769" s="10" t="s">
        <v>12038</v>
      </c>
      <c r="AP4769" t="str" cm="1">
        <f t="array" ref="AP4769">_xlfn.IFS(
  Table1[[#This Row],[Age]]&lt;=25, "18-25",
  Table1[[#This Row],[Age]]&lt;=35, "26-35",
  Table1[[#This Row],[Age]]&lt;=45, "36-45",
  Table1[[#This Row],[Age]]&lt;=60, "46-60",
  TRUE, "60+")</f>
        <v>60+</v>
      </c>
    </row>
    <row r="4770" spans="1:42" x14ac:dyDescent="0.3">
      <c r="A4770">
        <v>4769</v>
      </c>
      <c r="B4770" t="s">
        <v>15</v>
      </c>
      <c r="C4770" t="s">
        <v>98</v>
      </c>
      <c r="D4770">
        <v>38</v>
      </c>
      <c r="E4770" t="s">
        <v>104</v>
      </c>
      <c r="F4770" t="s">
        <v>4876</v>
      </c>
      <c r="G4770" t="s">
        <v>5138</v>
      </c>
      <c r="H4770">
        <v>19458799622</v>
      </c>
      <c r="I4770" t="s">
        <v>5540</v>
      </c>
      <c r="J4770" t="s">
        <v>7292</v>
      </c>
      <c r="K4770">
        <v>131.66999999999999</v>
      </c>
      <c r="L4770" s="12" t="s">
        <v>9699</v>
      </c>
      <c r="M4770" s="10" t="s">
        <v>11060</v>
      </c>
      <c r="N4770">
        <v>4769</v>
      </c>
      <c r="O4770">
        <v>45202</v>
      </c>
      <c r="P4770" t="s">
        <v>11403</v>
      </c>
      <c r="Q4770" s="16">
        <v>1510.62</v>
      </c>
      <c r="R4770">
        <v>-1378.95</v>
      </c>
      <c r="S4770">
        <v>80</v>
      </c>
      <c r="T4770">
        <v>4769</v>
      </c>
      <c r="U4770">
        <v>29539.74</v>
      </c>
      <c r="V4770" t="s">
        <v>11411</v>
      </c>
      <c r="W4770">
        <v>8.16</v>
      </c>
      <c r="X4770">
        <v>24</v>
      </c>
      <c r="Y4770" t="s">
        <v>11474</v>
      </c>
      <c r="Z4770" t="s">
        <v>12011</v>
      </c>
      <c r="AA4770">
        <v>4769</v>
      </c>
      <c r="AB4770" t="s">
        <v>12016</v>
      </c>
      <c r="AC4770">
        <v>5789.76</v>
      </c>
      <c r="AD4770">
        <v>958.16</v>
      </c>
      <c r="AE4770">
        <v>47.91</v>
      </c>
      <c r="AF4770" t="s">
        <v>11205</v>
      </c>
      <c r="AG4770" t="s">
        <v>11053</v>
      </c>
      <c r="AH4770">
        <v>6407</v>
      </c>
      <c r="AI4770">
        <v>4769</v>
      </c>
      <c r="AJ4770" t="s">
        <v>11044</v>
      </c>
      <c r="AK4770" t="s">
        <v>12027</v>
      </c>
      <c r="AL4770" t="s">
        <v>12031</v>
      </c>
      <c r="AM4770" t="s">
        <v>11198</v>
      </c>
      <c r="AN4770">
        <v>1</v>
      </c>
      <c r="AO4770" s="10" t="s">
        <v>12044</v>
      </c>
      <c r="AP4770" t="str" cm="1">
        <f t="array" ref="AP4770">_xlfn.IFS(
  Table1[[#This Row],[Age]]&lt;=25, "18-25",
  Table1[[#This Row],[Age]]&lt;=35, "26-35",
  Table1[[#This Row],[Age]]&lt;=45, "36-45",
  Table1[[#This Row],[Age]]&lt;=60, "46-60",
  TRUE, "60+")</f>
        <v>36-45</v>
      </c>
    </row>
    <row r="4771" spans="1:42" x14ac:dyDescent="0.3">
      <c r="A4771">
        <v>4770</v>
      </c>
      <c r="B4771" t="s">
        <v>14</v>
      </c>
      <c r="C4771" t="s">
        <v>82</v>
      </c>
      <c r="D4771">
        <v>55</v>
      </c>
      <c r="E4771" t="s">
        <v>104</v>
      </c>
      <c r="F4771" t="s">
        <v>4877</v>
      </c>
      <c r="G4771" t="s">
        <v>5141</v>
      </c>
      <c r="H4771">
        <v>19458799623</v>
      </c>
      <c r="I4771" t="s">
        <v>5382</v>
      </c>
      <c r="J4771" t="s">
        <v>7292</v>
      </c>
      <c r="K4771">
        <v>4918.9799999999996</v>
      </c>
      <c r="L4771" s="12" t="s">
        <v>9047</v>
      </c>
      <c r="M4771" s="10" t="s">
        <v>11310</v>
      </c>
      <c r="N4771">
        <v>4770</v>
      </c>
      <c r="O4771">
        <v>45084</v>
      </c>
      <c r="P4771" t="s">
        <v>11403</v>
      </c>
      <c r="Q4771" s="16">
        <v>2110.5100000000002</v>
      </c>
      <c r="R4771">
        <v>2808.47</v>
      </c>
      <c r="S4771">
        <v>20</v>
      </c>
      <c r="T4771">
        <v>4770</v>
      </c>
      <c r="U4771">
        <v>1381.21</v>
      </c>
      <c r="V4771" t="s">
        <v>11411</v>
      </c>
      <c r="W4771">
        <v>1.71</v>
      </c>
      <c r="X4771">
        <v>48</v>
      </c>
      <c r="Y4771" t="s">
        <v>9141</v>
      </c>
      <c r="Z4771" t="s">
        <v>12011</v>
      </c>
      <c r="AA4771">
        <v>4770</v>
      </c>
      <c r="AB4771" t="s">
        <v>12015</v>
      </c>
      <c r="AC4771">
        <v>6471.18</v>
      </c>
      <c r="AD4771">
        <v>3406.97</v>
      </c>
      <c r="AE4771">
        <v>170.35</v>
      </c>
      <c r="AF4771" t="s">
        <v>11123</v>
      </c>
      <c r="AG4771" t="s">
        <v>11101</v>
      </c>
      <c r="AH4771">
        <v>2165</v>
      </c>
      <c r="AI4771">
        <v>4770</v>
      </c>
      <c r="AJ4771" t="s">
        <v>11298</v>
      </c>
      <c r="AK4771" t="s">
        <v>12028</v>
      </c>
      <c r="AL4771" t="s">
        <v>12032</v>
      </c>
      <c r="AM4771" t="s">
        <v>11140</v>
      </c>
      <c r="AN4771">
        <v>-1</v>
      </c>
      <c r="AO4771" s="10" t="s">
        <v>12043</v>
      </c>
      <c r="AP4771" t="str" cm="1">
        <f t="array" ref="AP4771">_xlfn.IFS(
  Table1[[#This Row],[Age]]&lt;=25, "18-25",
  Table1[[#This Row],[Age]]&lt;=35, "26-35",
  Table1[[#This Row],[Age]]&lt;=45, "36-45",
  Table1[[#This Row],[Age]]&lt;=60, "46-60",
  TRUE, "60+")</f>
        <v>46-60</v>
      </c>
    </row>
    <row r="4772" spans="1:42" x14ac:dyDescent="0.3">
      <c r="A4772">
        <v>4771</v>
      </c>
      <c r="B4772" t="s">
        <v>40</v>
      </c>
      <c r="C4772" t="s">
        <v>65</v>
      </c>
      <c r="D4772">
        <v>43</v>
      </c>
      <c r="E4772" t="s">
        <v>106</v>
      </c>
      <c r="F4772" t="s">
        <v>4878</v>
      </c>
      <c r="G4772" t="s">
        <v>5111</v>
      </c>
      <c r="H4772">
        <v>19458799624</v>
      </c>
      <c r="I4772" t="s">
        <v>5994</v>
      </c>
      <c r="J4772" t="s">
        <v>7292</v>
      </c>
      <c r="K4772">
        <v>2029.75</v>
      </c>
      <c r="L4772" s="12" t="s">
        <v>10896</v>
      </c>
      <c r="M4772" s="10" t="s">
        <v>11320</v>
      </c>
      <c r="N4772">
        <v>4771</v>
      </c>
      <c r="O4772">
        <v>44970</v>
      </c>
      <c r="P4772" t="s">
        <v>11404</v>
      </c>
      <c r="Q4772" s="16">
        <v>689.71</v>
      </c>
      <c r="R4772">
        <v>2719.46</v>
      </c>
      <c r="S4772">
        <v>86</v>
      </c>
      <c r="T4772">
        <v>4771</v>
      </c>
      <c r="U4772">
        <v>16108.49</v>
      </c>
      <c r="V4772" t="s">
        <v>11411</v>
      </c>
      <c r="W4772">
        <v>4.58</v>
      </c>
      <c r="X4772">
        <v>12</v>
      </c>
      <c r="Y4772" t="s">
        <v>7385</v>
      </c>
      <c r="Z4772" t="s">
        <v>12012</v>
      </c>
      <c r="AA4772">
        <v>4771</v>
      </c>
      <c r="AB4772" t="s">
        <v>12016</v>
      </c>
      <c r="AC4772">
        <v>1167.67</v>
      </c>
      <c r="AD4772">
        <v>21.35</v>
      </c>
      <c r="AE4772">
        <v>1.07</v>
      </c>
      <c r="AF4772" t="s">
        <v>11125</v>
      </c>
      <c r="AG4772" t="s">
        <v>11034</v>
      </c>
      <c r="AH4772">
        <v>3540</v>
      </c>
      <c r="AI4772">
        <v>4771</v>
      </c>
      <c r="AJ4772" t="s">
        <v>11352</v>
      </c>
      <c r="AK4772" t="s">
        <v>12027</v>
      </c>
      <c r="AL4772" t="s">
        <v>12032</v>
      </c>
      <c r="AM4772" t="s">
        <v>11214</v>
      </c>
      <c r="AN4772">
        <v>1</v>
      </c>
      <c r="AO4772" s="10" t="s">
        <v>12045</v>
      </c>
      <c r="AP4772" t="str" cm="1">
        <f t="array" ref="AP4772">_xlfn.IFS(
  Table1[[#This Row],[Age]]&lt;=25, "18-25",
  Table1[[#This Row],[Age]]&lt;=35, "26-35",
  Table1[[#This Row],[Age]]&lt;=45, "36-45",
  Table1[[#This Row],[Age]]&lt;=60, "46-60",
  TRUE, "60+")</f>
        <v>36-45</v>
      </c>
    </row>
    <row r="4773" spans="1:42" x14ac:dyDescent="0.3">
      <c r="A4773">
        <v>4772</v>
      </c>
      <c r="B4773" t="s">
        <v>4</v>
      </c>
      <c r="C4773" t="s">
        <v>64</v>
      </c>
      <c r="D4773">
        <v>34</v>
      </c>
      <c r="E4773" t="s">
        <v>106</v>
      </c>
      <c r="F4773" t="s">
        <v>4879</v>
      </c>
      <c r="G4773" t="s">
        <v>5129</v>
      </c>
      <c r="H4773">
        <v>19458799625</v>
      </c>
      <c r="I4773" t="s">
        <v>7255</v>
      </c>
      <c r="J4773" t="s">
        <v>7291</v>
      </c>
      <c r="K4773">
        <v>1068.98</v>
      </c>
      <c r="L4773" s="12" t="s">
        <v>9056</v>
      </c>
      <c r="M4773" s="10" t="s">
        <v>11093</v>
      </c>
      <c r="N4773">
        <v>4772</v>
      </c>
      <c r="O4773">
        <v>45113</v>
      </c>
      <c r="P4773" t="s">
        <v>11403</v>
      </c>
      <c r="Q4773" s="16">
        <v>4048.15</v>
      </c>
      <c r="R4773">
        <v>-2979.17</v>
      </c>
      <c r="S4773">
        <v>45</v>
      </c>
      <c r="T4773">
        <v>4772</v>
      </c>
      <c r="U4773">
        <v>3401.2</v>
      </c>
      <c r="V4773" t="s">
        <v>11412</v>
      </c>
      <c r="W4773">
        <v>6</v>
      </c>
      <c r="X4773">
        <v>36</v>
      </c>
      <c r="Y4773" t="s">
        <v>8270</v>
      </c>
      <c r="Z4773" t="s">
        <v>12012</v>
      </c>
      <c r="AA4773">
        <v>4772</v>
      </c>
      <c r="AB4773" t="s">
        <v>12016</v>
      </c>
      <c r="AC4773">
        <v>7077.56</v>
      </c>
      <c r="AD4773">
        <v>2974.46</v>
      </c>
      <c r="AE4773">
        <v>148.72</v>
      </c>
      <c r="AF4773" t="s">
        <v>11238</v>
      </c>
      <c r="AG4773" t="s">
        <v>11291</v>
      </c>
      <c r="AH4773">
        <v>7991</v>
      </c>
      <c r="AI4773">
        <v>4772</v>
      </c>
      <c r="AJ4773" t="s">
        <v>11148</v>
      </c>
      <c r="AK4773" t="s">
        <v>12029</v>
      </c>
      <c r="AL4773" t="s">
        <v>12032</v>
      </c>
      <c r="AM4773" t="s">
        <v>11344</v>
      </c>
      <c r="AN4773">
        <v>1</v>
      </c>
      <c r="AO4773" s="10" t="s">
        <v>12038</v>
      </c>
      <c r="AP4773" t="str" cm="1">
        <f t="array" ref="AP4773">_xlfn.IFS(
  Table1[[#This Row],[Age]]&lt;=25, "18-25",
  Table1[[#This Row],[Age]]&lt;=35, "26-35",
  Table1[[#This Row],[Age]]&lt;=45, "36-45",
  Table1[[#This Row],[Age]]&lt;=60, "46-60",
  TRUE, "60+")</f>
        <v>26-35</v>
      </c>
    </row>
    <row r="4774" spans="1:42" x14ac:dyDescent="0.3">
      <c r="A4774">
        <v>4773</v>
      </c>
      <c r="B4774" t="s">
        <v>24</v>
      </c>
      <c r="C4774" t="s">
        <v>55</v>
      </c>
      <c r="D4774">
        <v>67</v>
      </c>
      <c r="E4774" t="s">
        <v>105</v>
      </c>
      <c r="F4774" t="s">
        <v>4880</v>
      </c>
      <c r="G4774" t="s">
        <v>5127</v>
      </c>
      <c r="H4774">
        <v>19458799626</v>
      </c>
      <c r="I4774" t="s">
        <v>5332</v>
      </c>
      <c r="J4774" t="s">
        <v>7292</v>
      </c>
      <c r="K4774">
        <v>5379.63</v>
      </c>
      <c r="L4774" s="12" t="s">
        <v>9379</v>
      </c>
      <c r="M4774" s="10" t="s">
        <v>11383</v>
      </c>
      <c r="N4774">
        <v>4773</v>
      </c>
      <c r="O4774">
        <v>45058</v>
      </c>
      <c r="P4774" t="s">
        <v>11404</v>
      </c>
      <c r="Q4774" s="16">
        <v>1400.5</v>
      </c>
      <c r="R4774">
        <v>3979.13</v>
      </c>
      <c r="S4774">
        <v>37</v>
      </c>
      <c r="T4774">
        <v>4773</v>
      </c>
      <c r="U4774">
        <v>31584.81</v>
      </c>
      <c r="V4774" t="s">
        <v>11411</v>
      </c>
      <c r="W4774">
        <v>8.1999999999999993</v>
      </c>
      <c r="X4774">
        <v>24</v>
      </c>
      <c r="Y4774" t="s">
        <v>10832</v>
      </c>
      <c r="Z4774" t="s">
        <v>12010</v>
      </c>
      <c r="AA4774">
        <v>4773</v>
      </c>
      <c r="AB4774" t="s">
        <v>12017</v>
      </c>
      <c r="AC4774">
        <v>3023.61</v>
      </c>
      <c r="AD4774">
        <v>353.44</v>
      </c>
      <c r="AE4774">
        <v>17.670000000000002</v>
      </c>
      <c r="AF4774" t="s">
        <v>11372</v>
      </c>
      <c r="AG4774" t="s">
        <v>11088</v>
      </c>
      <c r="AH4774">
        <v>8768</v>
      </c>
      <c r="AI4774">
        <v>4773</v>
      </c>
      <c r="AJ4774" t="s">
        <v>11263</v>
      </c>
      <c r="AK4774" t="s">
        <v>12029</v>
      </c>
      <c r="AL4774" t="s">
        <v>12032</v>
      </c>
      <c r="AM4774" t="s">
        <v>11109</v>
      </c>
      <c r="AN4774">
        <v>1</v>
      </c>
      <c r="AO4774" s="10" t="s">
        <v>12046</v>
      </c>
      <c r="AP4774" t="str" cm="1">
        <f t="array" ref="AP4774">_xlfn.IFS(
  Table1[[#This Row],[Age]]&lt;=25, "18-25",
  Table1[[#This Row],[Age]]&lt;=35, "26-35",
  Table1[[#This Row],[Age]]&lt;=45, "36-45",
  Table1[[#This Row],[Age]]&lt;=60, "46-60",
  TRUE, "60+")</f>
        <v>60+</v>
      </c>
    </row>
    <row r="4775" spans="1:42" x14ac:dyDescent="0.3">
      <c r="A4775">
        <v>4774</v>
      </c>
      <c r="B4775" t="s">
        <v>42</v>
      </c>
      <c r="C4775" t="s">
        <v>66</v>
      </c>
      <c r="D4775">
        <v>63</v>
      </c>
      <c r="E4775" t="s">
        <v>106</v>
      </c>
      <c r="F4775" t="s">
        <v>4881</v>
      </c>
      <c r="G4775" t="s">
        <v>5115</v>
      </c>
      <c r="H4775">
        <v>19458799627</v>
      </c>
      <c r="I4775" t="s">
        <v>6882</v>
      </c>
      <c r="J4775" t="s">
        <v>7292</v>
      </c>
      <c r="K4775">
        <v>7467.08</v>
      </c>
      <c r="L4775" s="12" t="s">
        <v>10897</v>
      </c>
      <c r="M4775" s="10" t="s">
        <v>11387</v>
      </c>
      <c r="N4775">
        <v>4774</v>
      </c>
      <c r="O4775">
        <v>45085</v>
      </c>
      <c r="P4775" t="s">
        <v>11403</v>
      </c>
      <c r="Q4775" s="16">
        <v>4136.07</v>
      </c>
      <c r="R4775">
        <v>11603.15</v>
      </c>
      <c r="S4775">
        <v>15</v>
      </c>
      <c r="T4775">
        <v>4774</v>
      </c>
      <c r="U4775">
        <v>30598.63</v>
      </c>
      <c r="V4775" t="s">
        <v>11412</v>
      </c>
      <c r="W4775">
        <v>8.85</v>
      </c>
      <c r="X4775">
        <v>48</v>
      </c>
      <c r="Y4775" t="s">
        <v>10175</v>
      </c>
      <c r="Z4775" t="s">
        <v>12010</v>
      </c>
      <c r="AA4775">
        <v>4774</v>
      </c>
      <c r="AB4775" t="s">
        <v>12017</v>
      </c>
      <c r="AC4775">
        <v>5084.13</v>
      </c>
      <c r="AD4775">
        <v>4484.34</v>
      </c>
      <c r="AE4775">
        <v>224.22</v>
      </c>
      <c r="AF4775" t="s">
        <v>11391</v>
      </c>
      <c r="AG4775" t="s">
        <v>11057</v>
      </c>
      <c r="AH4775">
        <v>129</v>
      </c>
      <c r="AI4775">
        <v>4774</v>
      </c>
      <c r="AJ4775" t="s">
        <v>11175</v>
      </c>
      <c r="AK4775" t="s">
        <v>12028</v>
      </c>
      <c r="AL4775" t="s">
        <v>12031</v>
      </c>
      <c r="AM4775" t="s">
        <v>11080</v>
      </c>
      <c r="AN4775">
        <v>1</v>
      </c>
      <c r="AO4775" s="10" t="s">
        <v>12043</v>
      </c>
      <c r="AP4775" t="str" cm="1">
        <f t="array" ref="AP4775">_xlfn.IFS(
  Table1[[#This Row],[Age]]&lt;=25, "18-25",
  Table1[[#This Row],[Age]]&lt;=35, "26-35",
  Table1[[#This Row],[Age]]&lt;=45, "36-45",
  Table1[[#This Row],[Age]]&lt;=60, "46-60",
  TRUE, "60+")</f>
        <v>60+</v>
      </c>
    </row>
    <row r="4776" spans="1:42" x14ac:dyDescent="0.3">
      <c r="A4776">
        <v>4775</v>
      </c>
      <c r="B4776" t="s">
        <v>31</v>
      </c>
      <c r="C4776" t="s">
        <v>90</v>
      </c>
      <c r="D4776">
        <v>59</v>
      </c>
      <c r="E4776" t="s">
        <v>106</v>
      </c>
      <c r="F4776" t="s">
        <v>4882</v>
      </c>
      <c r="G4776" t="s">
        <v>5112</v>
      </c>
      <c r="H4776">
        <v>19458799628</v>
      </c>
      <c r="I4776" t="s">
        <v>7256</v>
      </c>
      <c r="J4776" t="s">
        <v>7291</v>
      </c>
      <c r="K4776">
        <v>9354.02</v>
      </c>
      <c r="L4776" s="12" t="s">
        <v>10898</v>
      </c>
      <c r="M4776" s="10" t="s">
        <v>11231</v>
      </c>
      <c r="N4776">
        <v>4775</v>
      </c>
      <c r="O4776">
        <v>45173</v>
      </c>
      <c r="P4776" t="s">
        <v>11403</v>
      </c>
      <c r="Q4776" s="16">
        <v>3659.2</v>
      </c>
      <c r="R4776">
        <v>13013.22</v>
      </c>
      <c r="S4776">
        <v>76</v>
      </c>
      <c r="T4776">
        <v>4775</v>
      </c>
      <c r="U4776">
        <v>29961.35</v>
      </c>
      <c r="V4776" t="s">
        <v>11411</v>
      </c>
      <c r="W4776">
        <v>3.2</v>
      </c>
      <c r="X4776">
        <v>60</v>
      </c>
      <c r="Y4776" t="s">
        <v>9293</v>
      </c>
      <c r="Z4776" t="s">
        <v>12011</v>
      </c>
      <c r="AA4776">
        <v>4775</v>
      </c>
      <c r="AB4776" t="s">
        <v>12017</v>
      </c>
      <c r="AC4776">
        <v>5281.59</v>
      </c>
      <c r="AD4776">
        <v>1428.61</v>
      </c>
      <c r="AE4776">
        <v>71.430000000000007</v>
      </c>
      <c r="AF4776" t="s">
        <v>11317</v>
      </c>
      <c r="AG4776" t="s">
        <v>11237</v>
      </c>
      <c r="AH4776">
        <v>5720</v>
      </c>
      <c r="AI4776">
        <v>4775</v>
      </c>
      <c r="AJ4776" t="s">
        <v>11366</v>
      </c>
      <c r="AK4776" t="s">
        <v>12027</v>
      </c>
      <c r="AL4776" t="s">
        <v>12031</v>
      </c>
      <c r="AM4776" t="s">
        <v>11051</v>
      </c>
      <c r="AN4776">
        <v>1</v>
      </c>
      <c r="AO4776" s="10" t="s">
        <v>12042</v>
      </c>
      <c r="AP4776" t="str" cm="1">
        <f t="array" ref="AP4776">_xlfn.IFS(
  Table1[[#This Row],[Age]]&lt;=25, "18-25",
  Table1[[#This Row],[Age]]&lt;=35, "26-35",
  Table1[[#This Row],[Age]]&lt;=45, "36-45",
  Table1[[#This Row],[Age]]&lt;=60, "46-60",
  TRUE, "60+")</f>
        <v>46-60</v>
      </c>
    </row>
    <row r="4777" spans="1:42" x14ac:dyDescent="0.3">
      <c r="A4777">
        <v>4776</v>
      </c>
      <c r="B4777" t="s">
        <v>20</v>
      </c>
      <c r="C4777" t="s">
        <v>54</v>
      </c>
      <c r="D4777">
        <v>21</v>
      </c>
      <c r="E4777" t="s">
        <v>106</v>
      </c>
      <c r="F4777" t="s">
        <v>4883</v>
      </c>
      <c r="G4777" t="s">
        <v>5134</v>
      </c>
      <c r="H4777">
        <v>19458799629</v>
      </c>
      <c r="I4777" t="s">
        <v>5548</v>
      </c>
      <c r="J4777" t="s">
        <v>7292</v>
      </c>
      <c r="K4777">
        <v>9135.33</v>
      </c>
      <c r="L4777" s="12" t="s">
        <v>9540</v>
      </c>
      <c r="M4777" s="10" t="s">
        <v>11361</v>
      </c>
      <c r="N4777">
        <v>4776</v>
      </c>
      <c r="O4777">
        <v>45223</v>
      </c>
      <c r="P4777" t="s">
        <v>11402</v>
      </c>
      <c r="Q4777" s="16">
        <v>4709.76</v>
      </c>
      <c r="R4777">
        <v>4425.57</v>
      </c>
      <c r="S4777">
        <v>9</v>
      </c>
      <c r="T4777">
        <v>4776</v>
      </c>
      <c r="U4777">
        <v>8398.5400000000009</v>
      </c>
      <c r="V4777" t="s">
        <v>11413</v>
      </c>
      <c r="W4777">
        <v>3.17</v>
      </c>
      <c r="X4777">
        <v>24</v>
      </c>
      <c r="Y4777" t="s">
        <v>11975</v>
      </c>
      <c r="Z4777" t="s">
        <v>12012</v>
      </c>
      <c r="AA4777">
        <v>4776</v>
      </c>
      <c r="AB4777" t="s">
        <v>12016</v>
      </c>
      <c r="AC4777">
        <v>9658.2000000000007</v>
      </c>
      <c r="AD4777">
        <v>2451.14</v>
      </c>
      <c r="AE4777">
        <v>122.56</v>
      </c>
      <c r="AF4777" t="s">
        <v>11068</v>
      </c>
      <c r="AG4777" t="s">
        <v>11316</v>
      </c>
      <c r="AH4777">
        <v>4726</v>
      </c>
      <c r="AI4777">
        <v>4776</v>
      </c>
      <c r="AJ4777" t="s">
        <v>11369</v>
      </c>
      <c r="AK4777" t="s">
        <v>12028</v>
      </c>
      <c r="AL4777" t="s">
        <v>12031</v>
      </c>
      <c r="AM4777" t="s">
        <v>11256</v>
      </c>
      <c r="AN4777">
        <v>1</v>
      </c>
      <c r="AO4777" s="10" t="s">
        <v>12044</v>
      </c>
      <c r="AP4777" t="str" cm="1">
        <f t="array" ref="AP4777">_xlfn.IFS(
  Table1[[#This Row],[Age]]&lt;=25, "18-25",
  Table1[[#This Row],[Age]]&lt;=35, "26-35",
  Table1[[#This Row],[Age]]&lt;=45, "36-45",
  Table1[[#This Row],[Age]]&lt;=60, "46-60",
  TRUE, "60+")</f>
        <v>18-25</v>
      </c>
    </row>
    <row r="4778" spans="1:42" x14ac:dyDescent="0.3">
      <c r="A4778">
        <v>4777</v>
      </c>
      <c r="B4778" t="s">
        <v>50</v>
      </c>
      <c r="C4778" t="s">
        <v>80</v>
      </c>
      <c r="D4778">
        <v>67</v>
      </c>
      <c r="E4778" t="s">
        <v>106</v>
      </c>
      <c r="F4778" t="s">
        <v>4884</v>
      </c>
      <c r="G4778" t="s">
        <v>5122</v>
      </c>
      <c r="H4778">
        <v>19458799630</v>
      </c>
      <c r="I4778" t="s">
        <v>6430</v>
      </c>
      <c r="J4778" t="s">
        <v>7292</v>
      </c>
      <c r="K4778">
        <v>4050.07</v>
      </c>
      <c r="L4778" s="12" t="s">
        <v>10899</v>
      </c>
      <c r="M4778" s="10" t="s">
        <v>11194</v>
      </c>
      <c r="N4778">
        <v>4777</v>
      </c>
      <c r="O4778">
        <v>45002</v>
      </c>
      <c r="P4778" t="s">
        <v>11404</v>
      </c>
      <c r="Q4778" s="16">
        <v>504.72</v>
      </c>
      <c r="R4778">
        <v>4554.79</v>
      </c>
      <c r="S4778">
        <v>44</v>
      </c>
      <c r="T4778">
        <v>4777</v>
      </c>
      <c r="U4778">
        <v>47283.4</v>
      </c>
      <c r="V4778" t="s">
        <v>11411</v>
      </c>
      <c r="W4778">
        <v>4.3099999999999996</v>
      </c>
      <c r="X4778">
        <v>60</v>
      </c>
      <c r="Y4778" t="s">
        <v>11616</v>
      </c>
      <c r="Z4778" t="s">
        <v>12011</v>
      </c>
      <c r="AA4778">
        <v>4777</v>
      </c>
      <c r="AB4778" t="s">
        <v>12015</v>
      </c>
      <c r="AC4778">
        <v>5189.2700000000004</v>
      </c>
      <c r="AD4778">
        <v>1956.77</v>
      </c>
      <c r="AE4778">
        <v>97.84</v>
      </c>
      <c r="AF4778" t="s">
        <v>11379</v>
      </c>
      <c r="AG4778" t="s">
        <v>11199</v>
      </c>
      <c r="AH4778">
        <v>5159</v>
      </c>
      <c r="AI4778">
        <v>4777</v>
      </c>
      <c r="AJ4778" t="s">
        <v>11103</v>
      </c>
      <c r="AK4778" t="s">
        <v>12028</v>
      </c>
      <c r="AL4778" t="s">
        <v>12032</v>
      </c>
      <c r="AM4778" t="s">
        <v>11257</v>
      </c>
      <c r="AN4778">
        <v>1</v>
      </c>
      <c r="AO4778" s="10" t="s">
        <v>12047</v>
      </c>
      <c r="AP4778" t="str" cm="1">
        <f t="array" ref="AP4778">_xlfn.IFS(
  Table1[[#This Row],[Age]]&lt;=25, "18-25",
  Table1[[#This Row],[Age]]&lt;=35, "26-35",
  Table1[[#This Row],[Age]]&lt;=45, "36-45",
  Table1[[#This Row],[Age]]&lt;=60, "46-60",
  TRUE, "60+")</f>
        <v>60+</v>
      </c>
    </row>
    <row r="4779" spans="1:42" x14ac:dyDescent="0.3">
      <c r="A4779">
        <v>4778</v>
      </c>
      <c r="B4779" t="s">
        <v>44</v>
      </c>
      <c r="C4779" t="s">
        <v>67</v>
      </c>
      <c r="D4779">
        <v>60</v>
      </c>
      <c r="E4779" t="s">
        <v>105</v>
      </c>
      <c r="F4779" t="s">
        <v>4885</v>
      </c>
      <c r="G4779" t="s">
        <v>5137</v>
      </c>
      <c r="H4779">
        <v>19458799631</v>
      </c>
      <c r="I4779" t="s">
        <v>6672</v>
      </c>
      <c r="J4779" t="s">
        <v>7292</v>
      </c>
      <c r="K4779">
        <v>7070.17</v>
      </c>
      <c r="L4779" s="12" t="s">
        <v>10900</v>
      </c>
      <c r="M4779" s="10" t="s">
        <v>11209</v>
      </c>
      <c r="N4779">
        <v>4778</v>
      </c>
      <c r="O4779">
        <v>44934</v>
      </c>
      <c r="P4779" t="s">
        <v>11402</v>
      </c>
      <c r="Q4779" s="16">
        <v>1752.42</v>
      </c>
      <c r="R4779">
        <v>5317.75</v>
      </c>
      <c r="S4779">
        <v>15</v>
      </c>
      <c r="T4779">
        <v>4778</v>
      </c>
      <c r="U4779">
        <v>27177.21</v>
      </c>
      <c r="V4779" t="s">
        <v>11413</v>
      </c>
      <c r="W4779">
        <v>4.8499999999999996</v>
      </c>
      <c r="X4779">
        <v>48</v>
      </c>
      <c r="Y4779" t="s">
        <v>11846</v>
      </c>
      <c r="Z4779" t="s">
        <v>12010</v>
      </c>
      <c r="AA4779">
        <v>4778</v>
      </c>
      <c r="AB4779" t="s">
        <v>12015</v>
      </c>
      <c r="AC4779">
        <v>4757.91</v>
      </c>
      <c r="AD4779">
        <v>2893.02</v>
      </c>
      <c r="AE4779">
        <v>144.65</v>
      </c>
      <c r="AF4779" t="s">
        <v>11297</v>
      </c>
      <c r="AG4779" t="s">
        <v>11048</v>
      </c>
      <c r="AH4779">
        <v>2827</v>
      </c>
      <c r="AI4779">
        <v>4778</v>
      </c>
      <c r="AJ4779" t="s">
        <v>11277</v>
      </c>
      <c r="AK4779" t="s">
        <v>12029</v>
      </c>
      <c r="AL4779" t="s">
        <v>12031</v>
      </c>
      <c r="AM4779" t="s">
        <v>11051</v>
      </c>
      <c r="AN4779">
        <v>1</v>
      </c>
      <c r="AO4779" s="10" t="s">
        <v>12039</v>
      </c>
      <c r="AP4779" t="str" cm="1">
        <f t="array" ref="AP4779">_xlfn.IFS(
  Table1[[#This Row],[Age]]&lt;=25, "18-25",
  Table1[[#This Row],[Age]]&lt;=35, "26-35",
  Table1[[#This Row],[Age]]&lt;=45, "36-45",
  Table1[[#This Row],[Age]]&lt;=60, "46-60",
  TRUE, "60+")</f>
        <v>46-60</v>
      </c>
    </row>
    <row r="4780" spans="1:42" x14ac:dyDescent="0.3">
      <c r="A4780">
        <v>4779</v>
      </c>
      <c r="B4780" t="s">
        <v>40</v>
      </c>
      <c r="C4780" t="s">
        <v>72</v>
      </c>
      <c r="D4780">
        <v>65</v>
      </c>
      <c r="E4780" t="s">
        <v>104</v>
      </c>
      <c r="F4780" t="s">
        <v>4886</v>
      </c>
      <c r="G4780" t="s">
        <v>5145</v>
      </c>
      <c r="H4780">
        <v>19458799632</v>
      </c>
      <c r="I4780" t="s">
        <v>6630</v>
      </c>
      <c r="J4780" t="s">
        <v>7292</v>
      </c>
      <c r="K4780">
        <v>6986.64</v>
      </c>
      <c r="L4780" s="12" t="s">
        <v>10901</v>
      </c>
      <c r="M4780" s="10" t="s">
        <v>11103</v>
      </c>
      <c r="N4780">
        <v>4779</v>
      </c>
      <c r="O4780">
        <v>45004</v>
      </c>
      <c r="P4780" t="s">
        <v>11404</v>
      </c>
      <c r="Q4780" s="16">
        <v>3123.18</v>
      </c>
      <c r="R4780">
        <v>3863.46</v>
      </c>
      <c r="S4780">
        <v>44</v>
      </c>
      <c r="T4780">
        <v>4779</v>
      </c>
      <c r="U4780">
        <v>28237.24</v>
      </c>
      <c r="V4780" t="s">
        <v>11412</v>
      </c>
      <c r="W4780">
        <v>8.64</v>
      </c>
      <c r="X4780">
        <v>24</v>
      </c>
      <c r="Y4780" t="s">
        <v>8222</v>
      </c>
      <c r="Z4780" t="s">
        <v>12011</v>
      </c>
      <c r="AA4780">
        <v>4779</v>
      </c>
      <c r="AB4780" t="s">
        <v>12016</v>
      </c>
      <c r="AC4780">
        <v>7843.04</v>
      </c>
      <c r="AD4780">
        <v>1567.99</v>
      </c>
      <c r="AE4780">
        <v>78.400000000000006</v>
      </c>
      <c r="AF4780" t="s">
        <v>11260</v>
      </c>
      <c r="AG4780" t="s">
        <v>11298</v>
      </c>
      <c r="AH4780">
        <v>7716</v>
      </c>
      <c r="AI4780">
        <v>4779</v>
      </c>
      <c r="AJ4780" t="s">
        <v>11317</v>
      </c>
      <c r="AK4780" t="s">
        <v>12027</v>
      </c>
      <c r="AL4780" t="s">
        <v>12032</v>
      </c>
      <c r="AM4780" t="s">
        <v>11052</v>
      </c>
      <c r="AN4780">
        <v>1</v>
      </c>
      <c r="AO4780" s="10" t="s">
        <v>12047</v>
      </c>
      <c r="AP4780" t="str" cm="1">
        <f t="array" ref="AP4780">_xlfn.IFS(
  Table1[[#This Row],[Age]]&lt;=25, "18-25",
  Table1[[#This Row],[Age]]&lt;=35, "26-35",
  Table1[[#This Row],[Age]]&lt;=45, "36-45",
  Table1[[#This Row],[Age]]&lt;=60, "46-60",
  TRUE, "60+")</f>
        <v>60+</v>
      </c>
    </row>
    <row r="4781" spans="1:42" x14ac:dyDescent="0.3">
      <c r="A4781">
        <v>4780</v>
      </c>
      <c r="B4781" t="s">
        <v>46</v>
      </c>
      <c r="C4781" t="s">
        <v>73</v>
      </c>
      <c r="D4781">
        <v>21</v>
      </c>
      <c r="E4781" t="s">
        <v>106</v>
      </c>
      <c r="F4781" t="s">
        <v>4887</v>
      </c>
      <c r="G4781" t="s">
        <v>5146</v>
      </c>
      <c r="H4781">
        <v>19458799633</v>
      </c>
      <c r="I4781" t="s">
        <v>7008</v>
      </c>
      <c r="J4781" t="s">
        <v>7292</v>
      </c>
      <c r="K4781">
        <v>4179.8500000000004</v>
      </c>
      <c r="L4781" s="12" t="s">
        <v>8400</v>
      </c>
      <c r="M4781" s="10" t="s">
        <v>11245</v>
      </c>
      <c r="N4781">
        <v>4780</v>
      </c>
      <c r="O4781">
        <v>45033</v>
      </c>
      <c r="P4781" t="s">
        <v>11404</v>
      </c>
      <c r="Q4781" s="16">
        <v>4294.3</v>
      </c>
      <c r="R4781">
        <v>8474.15</v>
      </c>
      <c r="S4781">
        <v>86</v>
      </c>
      <c r="T4781">
        <v>4780</v>
      </c>
      <c r="U4781">
        <v>27668.7</v>
      </c>
      <c r="V4781" t="s">
        <v>11413</v>
      </c>
      <c r="W4781">
        <v>1.07</v>
      </c>
      <c r="X4781">
        <v>24</v>
      </c>
      <c r="Y4781" t="s">
        <v>12006</v>
      </c>
      <c r="Z4781" t="s">
        <v>12012</v>
      </c>
      <c r="AA4781">
        <v>4780</v>
      </c>
      <c r="AB4781" t="s">
        <v>12017</v>
      </c>
      <c r="AC4781">
        <v>4782.7299999999996</v>
      </c>
      <c r="AD4781">
        <v>4626.0200000000004</v>
      </c>
      <c r="AE4781">
        <v>231.3</v>
      </c>
      <c r="AF4781" t="s">
        <v>11355</v>
      </c>
      <c r="AG4781" t="s">
        <v>11098</v>
      </c>
      <c r="AH4781">
        <v>3791</v>
      </c>
      <c r="AI4781">
        <v>4780</v>
      </c>
      <c r="AJ4781" t="s">
        <v>11194</v>
      </c>
      <c r="AK4781" t="s">
        <v>12029</v>
      </c>
      <c r="AL4781" t="s">
        <v>12031</v>
      </c>
      <c r="AM4781" t="s">
        <v>11171</v>
      </c>
      <c r="AN4781">
        <v>1</v>
      </c>
      <c r="AO4781" s="10" t="s">
        <v>12037</v>
      </c>
      <c r="AP4781" t="str" cm="1">
        <f t="array" ref="AP4781">_xlfn.IFS(
  Table1[[#This Row],[Age]]&lt;=25, "18-25",
  Table1[[#This Row],[Age]]&lt;=35, "26-35",
  Table1[[#This Row],[Age]]&lt;=45, "36-45",
  Table1[[#This Row],[Age]]&lt;=60, "46-60",
  TRUE, "60+")</f>
        <v>18-25</v>
      </c>
    </row>
    <row r="4782" spans="1:42" x14ac:dyDescent="0.3">
      <c r="A4782">
        <v>4781</v>
      </c>
      <c r="B4782" t="s">
        <v>12</v>
      </c>
      <c r="C4782" t="s">
        <v>100</v>
      </c>
      <c r="D4782">
        <v>36</v>
      </c>
      <c r="E4782" t="s">
        <v>104</v>
      </c>
      <c r="F4782" t="s">
        <v>4888</v>
      </c>
      <c r="G4782" t="s">
        <v>5140</v>
      </c>
      <c r="H4782">
        <v>19458799634</v>
      </c>
      <c r="I4782" t="s">
        <v>6852</v>
      </c>
      <c r="J4782" t="s">
        <v>7292</v>
      </c>
      <c r="K4782">
        <v>1072.28</v>
      </c>
      <c r="L4782" s="12" t="s">
        <v>10902</v>
      </c>
      <c r="M4782" s="10" t="s">
        <v>11347</v>
      </c>
      <c r="N4782">
        <v>4781</v>
      </c>
      <c r="O4782">
        <v>44966</v>
      </c>
      <c r="P4782" t="s">
        <v>11402</v>
      </c>
      <c r="Q4782" s="16">
        <v>786.59</v>
      </c>
      <c r="R4782">
        <v>285.69</v>
      </c>
      <c r="S4782">
        <v>12</v>
      </c>
      <c r="T4782">
        <v>4781</v>
      </c>
      <c r="U4782">
        <v>26696.240000000002</v>
      </c>
      <c r="V4782" t="s">
        <v>11412</v>
      </c>
      <c r="W4782">
        <v>7.16</v>
      </c>
      <c r="X4782">
        <v>24</v>
      </c>
      <c r="Y4782" t="s">
        <v>8782</v>
      </c>
      <c r="Z4782" t="s">
        <v>12012</v>
      </c>
      <c r="AA4782">
        <v>4781</v>
      </c>
      <c r="AB4782" t="s">
        <v>12016</v>
      </c>
      <c r="AC4782">
        <v>8880.17</v>
      </c>
      <c r="AD4782">
        <v>1625.89</v>
      </c>
      <c r="AE4782">
        <v>81.290000000000006</v>
      </c>
      <c r="AF4782" t="s">
        <v>11232</v>
      </c>
      <c r="AG4782" t="s">
        <v>11317</v>
      </c>
      <c r="AH4782">
        <v>139</v>
      </c>
      <c r="AI4782">
        <v>4781</v>
      </c>
      <c r="AJ4782" t="s">
        <v>11166</v>
      </c>
      <c r="AK4782" t="s">
        <v>12029</v>
      </c>
      <c r="AL4782" t="s">
        <v>12031</v>
      </c>
      <c r="AM4782" t="s">
        <v>11070</v>
      </c>
      <c r="AN4782">
        <v>1</v>
      </c>
      <c r="AO4782" s="10" t="s">
        <v>12045</v>
      </c>
      <c r="AP4782" t="str" cm="1">
        <f t="array" ref="AP4782">_xlfn.IFS(
  Table1[[#This Row],[Age]]&lt;=25, "18-25",
  Table1[[#This Row],[Age]]&lt;=35, "26-35",
  Table1[[#This Row],[Age]]&lt;=45, "36-45",
  Table1[[#This Row],[Age]]&lt;=60, "46-60",
  TRUE, "60+")</f>
        <v>36-45</v>
      </c>
    </row>
    <row r="4783" spans="1:42" x14ac:dyDescent="0.3">
      <c r="A4783">
        <v>4782</v>
      </c>
      <c r="B4783" t="s">
        <v>16</v>
      </c>
      <c r="C4783" t="s">
        <v>99</v>
      </c>
      <c r="D4783">
        <v>55</v>
      </c>
      <c r="E4783" t="s">
        <v>104</v>
      </c>
      <c r="F4783" t="s">
        <v>4889</v>
      </c>
      <c r="G4783" t="s">
        <v>5126</v>
      </c>
      <c r="H4783">
        <v>19458799635</v>
      </c>
      <c r="I4783" t="s">
        <v>7257</v>
      </c>
      <c r="J4783" t="s">
        <v>7292</v>
      </c>
      <c r="K4783">
        <v>3881.89</v>
      </c>
      <c r="L4783" s="12" t="s">
        <v>9957</v>
      </c>
      <c r="M4783" s="10" t="s">
        <v>11270</v>
      </c>
      <c r="N4783">
        <v>4782</v>
      </c>
      <c r="O4783">
        <v>45031</v>
      </c>
      <c r="P4783" t="s">
        <v>11404</v>
      </c>
      <c r="Q4783" s="16">
        <v>4308.38</v>
      </c>
      <c r="R4783">
        <v>-426.49</v>
      </c>
      <c r="S4783">
        <v>27</v>
      </c>
      <c r="T4783">
        <v>4782</v>
      </c>
      <c r="U4783">
        <v>46982.97</v>
      </c>
      <c r="V4783" t="s">
        <v>11411</v>
      </c>
      <c r="W4783">
        <v>2.98</v>
      </c>
      <c r="X4783">
        <v>24</v>
      </c>
      <c r="Y4783" t="s">
        <v>8976</v>
      </c>
      <c r="Z4783" t="s">
        <v>12012</v>
      </c>
      <c r="AA4783">
        <v>4782</v>
      </c>
      <c r="AB4783" t="s">
        <v>12015</v>
      </c>
      <c r="AC4783">
        <v>5763.37</v>
      </c>
      <c r="AD4783">
        <v>2616.98</v>
      </c>
      <c r="AE4783">
        <v>130.85</v>
      </c>
      <c r="AF4783" t="s">
        <v>11219</v>
      </c>
      <c r="AG4783" t="s">
        <v>11273</v>
      </c>
      <c r="AH4783">
        <v>1094</v>
      </c>
      <c r="AI4783">
        <v>4782</v>
      </c>
      <c r="AJ4783" t="s">
        <v>11053</v>
      </c>
      <c r="AK4783" t="s">
        <v>12027</v>
      </c>
      <c r="AL4783" t="s">
        <v>12032</v>
      </c>
      <c r="AM4783" t="s">
        <v>11292</v>
      </c>
      <c r="AN4783">
        <v>1</v>
      </c>
      <c r="AO4783" s="10" t="s">
        <v>12037</v>
      </c>
      <c r="AP4783" t="str" cm="1">
        <f t="array" ref="AP4783">_xlfn.IFS(
  Table1[[#This Row],[Age]]&lt;=25, "18-25",
  Table1[[#This Row],[Age]]&lt;=35, "26-35",
  Table1[[#This Row],[Age]]&lt;=45, "36-45",
  Table1[[#This Row],[Age]]&lt;=60, "46-60",
  TRUE, "60+")</f>
        <v>46-60</v>
      </c>
    </row>
    <row r="4784" spans="1:42" x14ac:dyDescent="0.3">
      <c r="A4784">
        <v>4783</v>
      </c>
      <c r="B4784" t="s">
        <v>3</v>
      </c>
      <c r="C4784" t="s">
        <v>84</v>
      </c>
      <c r="D4784">
        <v>42</v>
      </c>
      <c r="E4784" t="s">
        <v>104</v>
      </c>
      <c r="F4784" t="s">
        <v>4890</v>
      </c>
      <c r="G4784" t="s">
        <v>5143</v>
      </c>
      <c r="H4784">
        <v>19458799636</v>
      </c>
      <c r="I4784" t="s">
        <v>6125</v>
      </c>
      <c r="J4784" t="s">
        <v>7291</v>
      </c>
      <c r="K4784">
        <v>9924.34</v>
      </c>
      <c r="L4784" s="12" t="s">
        <v>10903</v>
      </c>
      <c r="M4784" s="10" t="s">
        <v>11302</v>
      </c>
      <c r="N4784">
        <v>4783</v>
      </c>
      <c r="O4784">
        <v>45079</v>
      </c>
      <c r="P4784" t="s">
        <v>11404</v>
      </c>
      <c r="Q4784" s="16">
        <v>344.21</v>
      </c>
      <c r="R4784">
        <v>10268.549999999999</v>
      </c>
      <c r="S4784">
        <v>19</v>
      </c>
      <c r="T4784">
        <v>4783</v>
      </c>
      <c r="U4784">
        <v>30499.19</v>
      </c>
      <c r="V4784" t="s">
        <v>11411</v>
      </c>
      <c r="W4784">
        <v>8.94</v>
      </c>
      <c r="X4784">
        <v>36</v>
      </c>
      <c r="Y4784" t="s">
        <v>10586</v>
      </c>
      <c r="Z4784" t="s">
        <v>12012</v>
      </c>
      <c r="AA4784">
        <v>4783</v>
      </c>
      <c r="AB4784" t="s">
        <v>12017</v>
      </c>
      <c r="AC4784">
        <v>8844</v>
      </c>
      <c r="AD4784">
        <v>2005.83</v>
      </c>
      <c r="AE4784">
        <v>100.29</v>
      </c>
      <c r="AF4784" t="s">
        <v>11262</v>
      </c>
      <c r="AG4784" t="s">
        <v>11259</v>
      </c>
      <c r="AH4784">
        <v>9061</v>
      </c>
      <c r="AI4784">
        <v>4783</v>
      </c>
      <c r="AJ4784" t="s">
        <v>11036</v>
      </c>
      <c r="AK4784" t="s">
        <v>12029</v>
      </c>
      <c r="AL4784" t="s">
        <v>12031</v>
      </c>
      <c r="AM4784" t="s">
        <v>11202</v>
      </c>
      <c r="AN4784">
        <v>1</v>
      </c>
      <c r="AO4784" s="10" t="s">
        <v>12043</v>
      </c>
      <c r="AP4784" t="str" cm="1">
        <f t="array" ref="AP4784">_xlfn.IFS(
  Table1[[#This Row],[Age]]&lt;=25, "18-25",
  Table1[[#This Row],[Age]]&lt;=35, "26-35",
  Table1[[#This Row],[Age]]&lt;=45, "36-45",
  Table1[[#This Row],[Age]]&lt;=60, "46-60",
  TRUE, "60+")</f>
        <v>36-45</v>
      </c>
    </row>
    <row r="4785" spans="1:42" x14ac:dyDescent="0.3">
      <c r="A4785">
        <v>4784</v>
      </c>
      <c r="B4785" t="s">
        <v>33</v>
      </c>
      <c r="C4785" t="s">
        <v>89</v>
      </c>
      <c r="D4785">
        <v>25</v>
      </c>
      <c r="E4785" t="s">
        <v>106</v>
      </c>
      <c r="F4785" t="s">
        <v>4891</v>
      </c>
      <c r="G4785" t="s">
        <v>5123</v>
      </c>
      <c r="H4785">
        <v>19458799637</v>
      </c>
      <c r="I4785" t="s">
        <v>5958</v>
      </c>
      <c r="J4785" t="s">
        <v>7291</v>
      </c>
      <c r="K4785">
        <v>5594.84</v>
      </c>
      <c r="L4785" s="12" t="s">
        <v>8721</v>
      </c>
      <c r="M4785" s="10" t="s">
        <v>11381</v>
      </c>
      <c r="N4785">
        <v>4784</v>
      </c>
      <c r="O4785">
        <v>45244</v>
      </c>
      <c r="P4785" t="s">
        <v>11402</v>
      </c>
      <c r="Q4785" s="16">
        <v>2377.04</v>
      </c>
      <c r="R4785">
        <v>7971.88</v>
      </c>
      <c r="S4785">
        <v>25</v>
      </c>
      <c r="T4785">
        <v>4784</v>
      </c>
      <c r="U4785">
        <v>24771.14</v>
      </c>
      <c r="V4785" t="s">
        <v>11413</v>
      </c>
      <c r="W4785">
        <v>3.86</v>
      </c>
      <c r="X4785">
        <v>24</v>
      </c>
      <c r="Y4785" t="s">
        <v>9758</v>
      </c>
      <c r="Z4785" t="s">
        <v>12012</v>
      </c>
      <c r="AA4785">
        <v>4784</v>
      </c>
      <c r="AB4785" t="s">
        <v>12015</v>
      </c>
      <c r="AC4785">
        <v>6993.58</v>
      </c>
      <c r="AD4785">
        <v>1153.3800000000001</v>
      </c>
      <c r="AE4785">
        <v>57.67</v>
      </c>
      <c r="AF4785" t="s">
        <v>11314</v>
      </c>
      <c r="AG4785" t="s">
        <v>11386</v>
      </c>
      <c r="AH4785">
        <v>2521</v>
      </c>
      <c r="AI4785">
        <v>4784</v>
      </c>
      <c r="AJ4785" t="s">
        <v>11301</v>
      </c>
      <c r="AK4785" t="s">
        <v>12027</v>
      </c>
      <c r="AL4785" t="s">
        <v>12031</v>
      </c>
      <c r="AM4785" t="s">
        <v>11326</v>
      </c>
      <c r="AN4785">
        <v>1</v>
      </c>
      <c r="AO4785" s="10" t="s">
        <v>12040</v>
      </c>
      <c r="AP4785" t="str" cm="1">
        <f t="array" ref="AP4785">_xlfn.IFS(
  Table1[[#This Row],[Age]]&lt;=25, "18-25",
  Table1[[#This Row],[Age]]&lt;=35, "26-35",
  Table1[[#This Row],[Age]]&lt;=45, "36-45",
  Table1[[#This Row],[Age]]&lt;=60, "46-60",
  TRUE, "60+")</f>
        <v>18-25</v>
      </c>
    </row>
    <row r="4786" spans="1:42" x14ac:dyDescent="0.3">
      <c r="A4786">
        <v>4785</v>
      </c>
      <c r="B4786" t="s">
        <v>47</v>
      </c>
      <c r="C4786" t="s">
        <v>78</v>
      </c>
      <c r="D4786">
        <v>35</v>
      </c>
      <c r="E4786" t="s">
        <v>106</v>
      </c>
      <c r="F4786" t="s">
        <v>4892</v>
      </c>
      <c r="G4786" t="s">
        <v>5115</v>
      </c>
      <c r="H4786">
        <v>19458799638</v>
      </c>
      <c r="I4786" t="s">
        <v>5251</v>
      </c>
      <c r="J4786" t="s">
        <v>7292</v>
      </c>
      <c r="K4786">
        <v>3479.77</v>
      </c>
      <c r="L4786" s="12" t="s">
        <v>8197</v>
      </c>
      <c r="M4786" s="10" t="s">
        <v>11219</v>
      </c>
      <c r="N4786">
        <v>4785</v>
      </c>
      <c r="O4786">
        <v>44984</v>
      </c>
      <c r="P4786" t="s">
        <v>11404</v>
      </c>
      <c r="Q4786" s="16">
        <v>431.38</v>
      </c>
      <c r="R4786">
        <v>3911.15</v>
      </c>
      <c r="S4786">
        <v>74</v>
      </c>
      <c r="T4786">
        <v>4785</v>
      </c>
      <c r="U4786">
        <v>38555.81</v>
      </c>
      <c r="V4786" t="s">
        <v>11413</v>
      </c>
      <c r="W4786">
        <v>5.84</v>
      </c>
      <c r="X4786">
        <v>48</v>
      </c>
      <c r="Y4786" t="s">
        <v>8657</v>
      </c>
      <c r="Z4786" t="s">
        <v>12010</v>
      </c>
      <c r="AA4786">
        <v>4785</v>
      </c>
      <c r="AB4786" t="s">
        <v>12015</v>
      </c>
      <c r="AC4786">
        <v>6859.3</v>
      </c>
      <c r="AD4786">
        <v>4952.45</v>
      </c>
      <c r="AE4786">
        <v>247.62</v>
      </c>
      <c r="AF4786" t="s">
        <v>11348</v>
      </c>
      <c r="AG4786" t="s">
        <v>11082</v>
      </c>
      <c r="AH4786">
        <v>9488</v>
      </c>
      <c r="AI4786">
        <v>4785</v>
      </c>
      <c r="AJ4786" t="s">
        <v>11190</v>
      </c>
      <c r="AK4786" t="s">
        <v>12027</v>
      </c>
      <c r="AL4786" t="s">
        <v>12032</v>
      </c>
      <c r="AM4786" t="s">
        <v>11348</v>
      </c>
      <c r="AN4786">
        <v>1</v>
      </c>
      <c r="AO4786" s="10" t="s">
        <v>12045</v>
      </c>
      <c r="AP4786" t="str" cm="1">
        <f t="array" ref="AP4786">_xlfn.IFS(
  Table1[[#This Row],[Age]]&lt;=25, "18-25",
  Table1[[#This Row],[Age]]&lt;=35, "26-35",
  Table1[[#This Row],[Age]]&lt;=45, "36-45",
  Table1[[#This Row],[Age]]&lt;=60, "46-60",
  TRUE, "60+")</f>
        <v>26-35</v>
      </c>
    </row>
    <row r="4787" spans="1:42" x14ac:dyDescent="0.3">
      <c r="A4787">
        <v>4786</v>
      </c>
      <c r="B4787" t="s">
        <v>8</v>
      </c>
      <c r="C4787" t="s">
        <v>95</v>
      </c>
      <c r="D4787">
        <v>68</v>
      </c>
      <c r="E4787" t="s">
        <v>105</v>
      </c>
      <c r="F4787" t="s">
        <v>4893</v>
      </c>
      <c r="G4787" t="s">
        <v>5146</v>
      </c>
      <c r="H4787">
        <v>19458799639</v>
      </c>
      <c r="I4787" t="s">
        <v>7258</v>
      </c>
      <c r="J4787" t="s">
        <v>7292</v>
      </c>
      <c r="K4787">
        <v>7463.77</v>
      </c>
      <c r="L4787" s="12" t="s">
        <v>10509</v>
      </c>
      <c r="M4787" s="10" t="s">
        <v>11257</v>
      </c>
      <c r="N4787">
        <v>4786</v>
      </c>
      <c r="O4787">
        <v>45253</v>
      </c>
      <c r="P4787" t="s">
        <v>11402</v>
      </c>
      <c r="Q4787" s="16">
        <v>757.85</v>
      </c>
      <c r="R4787">
        <v>8221.6200000000008</v>
      </c>
      <c r="S4787">
        <v>99</v>
      </c>
      <c r="T4787">
        <v>4786</v>
      </c>
      <c r="U4787">
        <v>13321.66</v>
      </c>
      <c r="V4787" t="s">
        <v>11413</v>
      </c>
      <c r="W4787">
        <v>3.96</v>
      </c>
      <c r="X4787">
        <v>48</v>
      </c>
      <c r="Y4787" t="s">
        <v>11670</v>
      </c>
      <c r="Z4787" t="s">
        <v>12011</v>
      </c>
      <c r="AA4787">
        <v>4786</v>
      </c>
      <c r="AB4787" t="s">
        <v>12017</v>
      </c>
      <c r="AC4787">
        <v>6087.84</v>
      </c>
      <c r="AD4787">
        <v>3371.6</v>
      </c>
      <c r="AE4787">
        <v>168.58</v>
      </c>
      <c r="AF4787" t="s">
        <v>11092</v>
      </c>
      <c r="AG4787" t="s">
        <v>11143</v>
      </c>
      <c r="AH4787">
        <v>2990</v>
      </c>
      <c r="AI4787">
        <v>4786</v>
      </c>
      <c r="AJ4787" t="s">
        <v>11050</v>
      </c>
      <c r="AK4787" t="s">
        <v>12028</v>
      </c>
      <c r="AL4787" t="s">
        <v>12032</v>
      </c>
      <c r="AM4787" t="s">
        <v>11052</v>
      </c>
      <c r="AN4787">
        <v>-1</v>
      </c>
      <c r="AO4787" s="10" t="s">
        <v>12040</v>
      </c>
      <c r="AP4787" t="str" cm="1">
        <f t="array" ref="AP4787">_xlfn.IFS(
  Table1[[#This Row],[Age]]&lt;=25, "18-25",
  Table1[[#This Row],[Age]]&lt;=35, "26-35",
  Table1[[#This Row],[Age]]&lt;=45, "36-45",
  Table1[[#This Row],[Age]]&lt;=60, "46-60",
  TRUE, "60+")</f>
        <v>60+</v>
      </c>
    </row>
    <row r="4788" spans="1:42" x14ac:dyDescent="0.3">
      <c r="A4788">
        <v>4787</v>
      </c>
      <c r="B4788" t="s">
        <v>36</v>
      </c>
      <c r="C4788" t="s">
        <v>84</v>
      </c>
      <c r="D4788">
        <v>35</v>
      </c>
      <c r="E4788" t="s">
        <v>106</v>
      </c>
      <c r="F4788" t="s">
        <v>4894</v>
      </c>
      <c r="G4788" t="s">
        <v>5132</v>
      </c>
      <c r="H4788">
        <v>19458799640</v>
      </c>
      <c r="I4788" t="s">
        <v>5571</v>
      </c>
      <c r="J4788" t="s">
        <v>7291</v>
      </c>
      <c r="K4788">
        <v>6894.63</v>
      </c>
      <c r="L4788" s="12" t="s">
        <v>10507</v>
      </c>
      <c r="M4788" s="10" t="s">
        <v>11152</v>
      </c>
      <c r="N4788">
        <v>4787</v>
      </c>
      <c r="O4788">
        <v>45013</v>
      </c>
      <c r="P4788" t="s">
        <v>11403</v>
      </c>
      <c r="Q4788" s="16">
        <v>3876.85</v>
      </c>
      <c r="R4788">
        <v>10771.48</v>
      </c>
      <c r="S4788">
        <v>64</v>
      </c>
      <c r="T4788">
        <v>4787</v>
      </c>
      <c r="U4788">
        <v>10408.49</v>
      </c>
      <c r="V4788" t="s">
        <v>11413</v>
      </c>
      <c r="W4788">
        <v>4.83</v>
      </c>
      <c r="X4788">
        <v>36</v>
      </c>
      <c r="Y4788" t="s">
        <v>11697</v>
      </c>
      <c r="Z4788" t="s">
        <v>12011</v>
      </c>
      <c r="AA4788">
        <v>4787</v>
      </c>
      <c r="AB4788" t="s">
        <v>12017</v>
      </c>
      <c r="AC4788">
        <v>5466.4</v>
      </c>
      <c r="AD4788">
        <v>2560.89</v>
      </c>
      <c r="AE4788">
        <v>128.04</v>
      </c>
      <c r="AF4788" t="s">
        <v>11309</v>
      </c>
      <c r="AG4788" t="s">
        <v>11132</v>
      </c>
      <c r="AH4788">
        <v>9956</v>
      </c>
      <c r="AI4788">
        <v>4787</v>
      </c>
      <c r="AJ4788" t="s">
        <v>11159</v>
      </c>
      <c r="AK4788" t="s">
        <v>12029</v>
      </c>
      <c r="AL4788" t="s">
        <v>12032</v>
      </c>
      <c r="AM4788" t="s">
        <v>11197</v>
      </c>
      <c r="AN4788">
        <v>1</v>
      </c>
      <c r="AO4788" s="10" t="s">
        <v>12047</v>
      </c>
      <c r="AP4788" t="str" cm="1">
        <f t="array" ref="AP4788">_xlfn.IFS(
  Table1[[#This Row],[Age]]&lt;=25, "18-25",
  Table1[[#This Row],[Age]]&lt;=35, "26-35",
  Table1[[#This Row],[Age]]&lt;=45, "36-45",
  Table1[[#This Row],[Age]]&lt;=60, "46-60",
  TRUE, "60+")</f>
        <v>26-35</v>
      </c>
    </row>
    <row r="4789" spans="1:42" x14ac:dyDescent="0.3">
      <c r="A4789">
        <v>4788</v>
      </c>
      <c r="B4789" t="s">
        <v>22</v>
      </c>
      <c r="C4789" t="s">
        <v>91</v>
      </c>
      <c r="D4789">
        <v>65</v>
      </c>
      <c r="E4789" t="s">
        <v>106</v>
      </c>
      <c r="F4789" t="s">
        <v>4895</v>
      </c>
      <c r="G4789" t="s">
        <v>5118</v>
      </c>
      <c r="H4789">
        <v>19458799641</v>
      </c>
      <c r="I4789" t="s">
        <v>5900</v>
      </c>
      <c r="J4789" t="s">
        <v>7292</v>
      </c>
      <c r="K4789">
        <v>5830.12</v>
      </c>
      <c r="L4789" s="12" t="s">
        <v>10904</v>
      </c>
      <c r="M4789" s="10" t="s">
        <v>11265</v>
      </c>
      <c r="N4789">
        <v>4788</v>
      </c>
      <c r="O4789">
        <v>45100</v>
      </c>
      <c r="P4789" t="s">
        <v>11402</v>
      </c>
      <c r="Q4789" s="16">
        <v>102.97</v>
      </c>
      <c r="R4789">
        <v>5727.15</v>
      </c>
      <c r="S4789">
        <v>12</v>
      </c>
      <c r="T4789">
        <v>4788</v>
      </c>
      <c r="U4789">
        <v>22521.42</v>
      </c>
      <c r="V4789" t="s">
        <v>11412</v>
      </c>
      <c r="W4789">
        <v>5.7</v>
      </c>
      <c r="X4789">
        <v>24</v>
      </c>
      <c r="Y4789" t="s">
        <v>11783</v>
      </c>
      <c r="Z4789" t="s">
        <v>12011</v>
      </c>
      <c r="AA4789">
        <v>4788</v>
      </c>
      <c r="AB4789" t="s">
        <v>12015</v>
      </c>
      <c r="AC4789">
        <v>4271.8900000000003</v>
      </c>
      <c r="AD4789">
        <v>3240.67</v>
      </c>
      <c r="AE4789">
        <v>162.03</v>
      </c>
      <c r="AF4789" t="s">
        <v>11072</v>
      </c>
      <c r="AG4789" t="s">
        <v>11336</v>
      </c>
      <c r="AH4789">
        <v>9388</v>
      </c>
      <c r="AI4789">
        <v>4788</v>
      </c>
      <c r="AJ4789" t="s">
        <v>11362</v>
      </c>
      <c r="AK4789" t="s">
        <v>12028</v>
      </c>
      <c r="AL4789" t="s">
        <v>12031</v>
      </c>
      <c r="AM4789" t="s">
        <v>11195</v>
      </c>
      <c r="AN4789">
        <v>1</v>
      </c>
      <c r="AO4789" s="10" t="s">
        <v>12043</v>
      </c>
      <c r="AP4789" t="str" cm="1">
        <f t="array" ref="AP4789">_xlfn.IFS(
  Table1[[#This Row],[Age]]&lt;=25, "18-25",
  Table1[[#This Row],[Age]]&lt;=35, "26-35",
  Table1[[#This Row],[Age]]&lt;=45, "36-45",
  Table1[[#This Row],[Age]]&lt;=60, "46-60",
  TRUE, "60+")</f>
        <v>60+</v>
      </c>
    </row>
    <row r="4790" spans="1:42" x14ac:dyDescent="0.3">
      <c r="A4790">
        <v>4789</v>
      </c>
      <c r="B4790" t="s">
        <v>42</v>
      </c>
      <c r="C4790" t="s">
        <v>81</v>
      </c>
      <c r="D4790">
        <v>24</v>
      </c>
      <c r="E4790" t="s">
        <v>106</v>
      </c>
      <c r="F4790" t="s">
        <v>4896</v>
      </c>
      <c r="G4790" t="s">
        <v>5124</v>
      </c>
      <c r="H4790">
        <v>19458799642</v>
      </c>
      <c r="I4790" t="s">
        <v>7259</v>
      </c>
      <c r="J4790" t="s">
        <v>7291</v>
      </c>
      <c r="K4790">
        <v>6410.58</v>
      </c>
      <c r="L4790" s="12" t="s">
        <v>10905</v>
      </c>
      <c r="M4790" s="10" t="s">
        <v>11100</v>
      </c>
      <c r="N4790">
        <v>4789</v>
      </c>
      <c r="O4790">
        <v>45285</v>
      </c>
      <c r="P4790" t="s">
        <v>11404</v>
      </c>
      <c r="Q4790" s="16">
        <v>2781.27</v>
      </c>
      <c r="R4790">
        <v>3629.31</v>
      </c>
      <c r="S4790">
        <v>50</v>
      </c>
      <c r="T4790">
        <v>4789</v>
      </c>
      <c r="U4790">
        <v>1768.6</v>
      </c>
      <c r="V4790" t="s">
        <v>11412</v>
      </c>
      <c r="W4790">
        <v>7.73</v>
      </c>
      <c r="X4790">
        <v>24</v>
      </c>
      <c r="Y4790" t="s">
        <v>9448</v>
      </c>
      <c r="Z4790" t="s">
        <v>12010</v>
      </c>
      <c r="AA4790">
        <v>4789</v>
      </c>
      <c r="AB4790" t="s">
        <v>12017</v>
      </c>
      <c r="AC4790">
        <v>8208.3799999999992</v>
      </c>
      <c r="AD4790">
        <v>2548.1999999999998</v>
      </c>
      <c r="AE4790">
        <v>127.41</v>
      </c>
      <c r="AF4790" t="s">
        <v>11202</v>
      </c>
      <c r="AG4790" t="s">
        <v>11213</v>
      </c>
      <c r="AH4790">
        <v>4966</v>
      </c>
      <c r="AI4790">
        <v>4789</v>
      </c>
      <c r="AJ4790" t="s">
        <v>11268</v>
      </c>
      <c r="AK4790" t="s">
        <v>12029</v>
      </c>
      <c r="AL4790" t="s">
        <v>12032</v>
      </c>
      <c r="AM4790" t="s">
        <v>11077</v>
      </c>
      <c r="AN4790">
        <v>1</v>
      </c>
      <c r="AO4790" s="10" t="s">
        <v>12036</v>
      </c>
      <c r="AP4790" t="str" cm="1">
        <f t="array" ref="AP4790">_xlfn.IFS(
  Table1[[#This Row],[Age]]&lt;=25, "18-25",
  Table1[[#This Row],[Age]]&lt;=35, "26-35",
  Table1[[#This Row],[Age]]&lt;=45, "36-45",
  Table1[[#This Row],[Age]]&lt;=60, "46-60",
  TRUE, "60+")</f>
        <v>18-25</v>
      </c>
    </row>
    <row r="4791" spans="1:42" x14ac:dyDescent="0.3">
      <c r="A4791">
        <v>4790</v>
      </c>
      <c r="B4791" t="s">
        <v>4</v>
      </c>
      <c r="C4791" t="s">
        <v>93</v>
      </c>
      <c r="D4791">
        <v>34</v>
      </c>
      <c r="E4791" t="s">
        <v>104</v>
      </c>
      <c r="F4791" t="s">
        <v>4897</v>
      </c>
      <c r="G4791" t="s">
        <v>5133</v>
      </c>
      <c r="H4791">
        <v>19458799643</v>
      </c>
      <c r="I4791" t="s">
        <v>7059</v>
      </c>
      <c r="J4791" t="s">
        <v>7291</v>
      </c>
      <c r="K4791">
        <v>5890.89</v>
      </c>
      <c r="L4791" s="12" t="s">
        <v>10906</v>
      </c>
      <c r="M4791" s="10" t="s">
        <v>11365</v>
      </c>
      <c r="N4791">
        <v>4790</v>
      </c>
      <c r="O4791">
        <v>45080</v>
      </c>
      <c r="P4791" t="s">
        <v>11403</v>
      </c>
      <c r="Q4791" s="16">
        <v>500.53</v>
      </c>
      <c r="R4791">
        <v>6391.42</v>
      </c>
      <c r="S4791">
        <v>72</v>
      </c>
      <c r="T4791">
        <v>4790</v>
      </c>
      <c r="U4791">
        <v>15382.33</v>
      </c>
      <c r="V4791" t="s">
        <v>11413</v>
      </c>
      <c r="W4791">
        <v>2.09</v>
      </c>
      <c r="X4791">
        <v>12</v>
      </c>
      <c r="Y4791" t="s">
        <v>11552</v>
      </c>
      <c r="Z4791" t="s">
        <v>12010</v>
      </c>
      <c r="AA4791">
        <v>4790</v>
      </c>
      <c r="AB4791" t="s">
        <v>12017</v>
      </c>
      <c r="AC4791">
        <v>6758.31</v>
      </c>
      <c r="AD4791">
        <v>3781.01</v>
      </c>
      <c r="AE4791">
        <v>189.05</v>
      </c>
      <c r="AF4791" t="s">
        <v>11284</v>
      </c>
      <c r="AG4791" t="s">
        <v>11256</v>
      </c>
      <c r="AH4791">
        <v>1574</v>
      </c>
      <c r="AI4791">
        <v>4790</v>
      </c>
      <c r="AJ4791" t="s">
        <v>11382</v>
      </c>
      <c r="AK4791" t="s">
        <v>12027</v>
      </c>
      <c r="AL4791" t="s">
        <v>12032</v>
      </c>
      <c r="AM4791" t="s">
        <v>11075</v>
      </c>
      <c r="AN4791">
        <v>1</v>
      </c>
      <c r="AO4791" s="10" t="s">
        <v>12043</v>
      </c>
      <c r="AP4791" t="str" cm="1">
        <f t="array" ref="AP4791">_xlfn.IFS(
  Table1[[#This Row],[Age]]&lt;=25, "18-25",
  Table1[[#This Row],[Age]]&lt;=35, "26-35",
  Table1[[#This Row],[Age]]&lt;=45, "36-45",
  Table1[[#This Row],[Age]]&lt;=60, "46-60",
  TRUE, "60+")</f>
        <v>26-35</v>
      </c>
    </row>
    <row r="4792" spans="1:42" x14ac:dyDescent="0.3">
      <c r="A4792">
        <v>4791</v>
      </c>
      <c r="B4792" t="s">
        <v>15</v>
      </c>
      <c r="C4792" t="s">
        <v>79</v>
      </c>
      <c r="D4792">
        <v>20</v>
      </c>
      <c r="E4792" t="s">
        <v>105</v>
      </c>
      <c r="F4792" t="s">
        <v>4898</v>
      </c>
      <c r="G4792" t="s">
        <v>5138</v>
      </c>
      <c r="H4792">
        <v>19458799644</v>
      </c>
      <c r="I4792" t="s">
        <v>5456</v>
      </c>
      <c r="J4792" t="s">
        <v>7292</v>
      </c>
      <c r="K4792">
        <v>9567.14</v>
      </c>
      <c r="L4792" s="12" t="s">
        <v>9262</v>
      </c>
      <c r="M4792" s="10" t="s">
        <v>11230</v>
      </c>
      <c r="N4792">
        <v>4791</v>
      </c>
      <c r="O4792">
        <v>45224</v>
      </c>
      <c r="P4792" t="s">
        <v>11403</v>
      </c>
      <c r="Q4792" s="16">
        <v>4058.19</v>
      </c>
      <c r="R4792">
        <v>5508.95</v>
      </c>
      <c r="S4792">
        <v>11</v>
      </c>
      <c r="T4792">
        <v>4791</v>
      </c>
      <c r="U4792">
        <v>21583.65</v>
      </c>
      <c r="V4792" t="s">
        <v>11411</v>
      </c>
      <c r="W4792">
        <v>4.17</v>
      </c>
      <c r="X4792">
        <v>12</v>
      </c>
      <c r="Y4792" t="s">
        <v>11620</v>
      </c>
      <c r="Z4792" t="s">
        <v>12011</v>
      </c>
      <c r="AA4792">
        <v>4791</v>
      </c>
      <c r="AB4792" t="s">
        <v>12016</v>
      </c>
      <c r="AC4792">
        <v>1860.04</v>
      </c>
      <c r="AD4792">
        <v>1076.04</v>
      </c>
      <c r="AE4792">
        <v>53.8</v>
      </c>
      <c r="AF4792" t="s">
        <v>11386</v>
      </c>
      <c r="AG4792" t="s">
        <v>11230</v>
      </c>
      <c r="AH4792">
        <v>6226</v>
      </c>
      <c r="AI4792">
        <v>4791</v>
      </c>
      <c r="AJ4792" t="s">
        <v>11309</v>
      </c>
      <c r="AK4792" t="s">
        <v>12028</v>
      </c>
      <c r="AL4792" t="s">
        <v>12032</v>
      </c>
      <c r="AM4792" t="s">
        <v>11263</v>
      </c>
      <c r="AN4792">
        <v>1</v>
      </c>
      <c r="AO4792" s="10" t="s">
        <v>12044</v>
      </c>
      <c r="AP4792" t="str" cm="1">
        <f t="array" ref="AP4792">_xlfn.IFS(
  Table1[[#This Row],[Age]]&lt;=25, "18-25",
  Table1[[#This Row],[Age]]&lt;=35, "26-35",
  Table1[[#This Row],[Age]]&lt;=45, "36-45",
  Table1[[#This Row],[Age]]&lt;=60, "46-60",
  TRUE, "60+")</f>
        <v>18-25</v>
      </c>
    </row>
    <row r="4793" spans="1:42" x14ac:dyDescent="0.3">
      <c r="A4793">
        <v>4792</v>
      </c>
      <c r="B4793" t="s">
        <v>44</v>
      </c>
      <c r="C4793" t="s">
        <v>72</v>
      </c>
      <c r="D4793">
        <v>39</v>
      </c>
      <c r="E4793" t="s">
        <v>104</v>
      </c>
      <c r="F4793" t="s">
        <v>4899</v>
      </c>
      <c r="G4793" t="s">
        <v>5145</v>
      </c>
      <c r="H4793">
        <v>19458799645</v>
      </c>
      <c r="I4793" t="s">
        <v>6437</v>
      </c>
      <c r="J4793" t="s">
        <v>7291</v>
      </c>
      <c r="K4793">
        <v>5140.43</v>
      </c>
      <c r="L4793" s="12" t="s">
        <v>10907</v>
      </c>
      <c r="M4793" s="10" t="s">
        <v>11189</v>
      </c>
      <c r="N4793">
        <v>4792</v>
      </c>
      <c r="O4793">
        <v>44933</v>
      </c>
      <c r="P4793" t="s">
        <v>11403</v>
      </c>
      <c r="Q4793" s="16">
        <v>4042.75</v>
      </c>
      <c r="R4793">
        <v>1097.68</v>
      </c>
      <c r="S4793">
        <v>83</v>
      </c>
      <c r="T4793">
        <v>4792</v>
      </c>
      <c r="U4793">
        <v>29356.240000000002</v>
      </c>
      <c r="V4793" t="s">
        <v>11413</v>
      </c>
      <c r="W4793">
        <v>6.76</v>
      </c>
      <c r="X4793">
        <v>60</v>
      </c>
      <c r="Y4793" t="s">
        <v>11558</v>
      </c>
      <c r="Z4793" t="s">
        <v>12011</v>
      </c>
      <c r="AA4793">
        <v>4792</v>
      </c>
      <c r="AB4793" t="s">
        <v>12016</v>
      </c>
      <c r="AC4793">
        <v>7093.03</v>
      </c>
      <c r="AD4793">
        <v>4939.4799999999996</v>
      </c>
      <c r="AE4793">
        <v>246.97</v>
      </c>
      <c r="AF4793" t="s">
        <v>11367</v>
      </c>
      <c r="AG4793" t="s">
        <v>11345</v>
      </c>
      <c r="AH4793">
        <v>5229</v>
      </c>
      <c r="AI4793">
        <v>4792</v>
      </c>
      <c r="AJ4793" t="s">
        <v>11256</v>
      </c>
      <c r="AK4793" t="s">
        <v>12028</v>
      </c>
      <c r="AL4793" t="s">
        <v>12032</v>
      </c>
      <c r="AM4793" t="s">
        <v>11123</v>
      </c>
      <c r="AN4793">
        <v>1</v>
      </c>
      <c r="AO4793" s="10" t="s">
        <v>12039</v>
      </c>
      <c r="AP4793" t="str" cm="1">
        <f t="array" ref="AP4793">_xlfn.IFS(
  Table1[[#This Row],[Age]]&lt;=25, "18-25",
  Table1[[#This Row],[Age]]&lt;=35, "26-35",
  Table1[[#This Row],[Age]]&lt;=45, "36-45",
  Table1[[#This Row],[Age]]&lt;=60, "46-60",
  TRUE, "60+")</f>
        <v>36-45</v>
      </c>
    </row>
    <row r="4794" spans="1:42" x14ac:dyDescent="0.3">
      <c r="A4794">
        <v>4793</v>
      </c>
      <c r="B4794" t="s">
        <v>7</v>
      </c>
      <c r="C4794" t="s">
        <v>93</v>
      </c>
      <c r="D4794">
        <v>32</v>
      </c>
      <c r="E4794" t="s">
        <v>105</v>
      </c>
      <c r="F4794" t="s">
        <v>4900</v>
      </c>
      <c r="G4794" t="s">
        <v>5128</v>
      </c>
      <c r="H4794">
        <v>19458799646</v>
      </c>
      <c r="I4794" t="s">
        <v>6712</v>
      </c>
      <c r="J4794" t="s">
        <v>7291</v>
      </c>
      <c r="K4794">
        <v>5942.89</v>
      </c>
      <c r="L4794" s="12" t="s">
        <v>10908</v>
      </c>
      <c r="M4794" s="10" t="s">
        <v>11231</v>
      </c>
      <c r="N4794">
        <v>4793</v>
      </c>
      <c r="O4794">
        <v>44982</v>
      </c>
      <c r="P4794" t="s">
        <v>11402</v>
      </c>
      <c r="Q4794" s="16">
        <v>3516.92</v>
      </c>
      <c r="R4794">
        <v>2425.9699999999998</v>
      </c>
      <c r="S4794">
        <v>23</v>
      </c>
      <c r="T4794">
        <v>4793</v>
      </c>
      <c r="U4794">
        <v>27616.97</v>
      </c>
      <c r="V4794" t="s">
        <v>11412</v>
      </c>
      <c r="W4794">
        <v>6.3</v>
      </c>
      <c r="X4794">
        <v>36</v>
      </c>
      <c r="Y4794" t="s">
        <v>12007</v>
      </c>
      <c r="Z4794" t="s">
        <v>12010</v>
      </c>
      <c r="AA4794">
        <v>4793</v>
      </c>
      <c r="AB4794" t="s">
        <v>12016</v>
      </c>
      <c r="AC4794">
        <v>1436.48</v>
      </c>
      <c r="AD4794">
        <v>1478.07</v>
      </c>
      <c r="AE4794">
        <v>73.900000000000006</v>
      </c>
      <c r="AF4794" t="s">
        <v>11077</v>
      </c>
      <c r="AG4794" t="s">
        <v>11219</v>
      </c>
      <c r="AH4794">
        <v>3862</v>
      </c>
      <c r="AI4794">
        <v>4793</v>
      </c>
      <c r="AJ4794" t="s">
        <v>11209</v>
      </c>
      <c r="AK4794" t="s">
        <v>12029</v>
      </c>
      <c r="AL4794" t="s">
        <v>12031</v>
      </c>
      <c r="AM4794" t="s">
        <v>11278</v>
      </c>
      <c r="AN4794">
        <v>1</v>
      </c>
      <c r="AO4794" s="10" t="s">
        <v>12045</v>
      </c>
      <c r="AP4794" t="str" cm="1">
        <f t="array" ref="AP4794">_xlfn.IFS(
  Table1[[#This Row],[Age]]&lt;=25, "18-25",
  Table1[[#This Row],[Age]]&lt;=35, "26-35",
  Table1[[#This Row],[Age]]&lt;=45, "36-45",
  Table1[[#This Row],[Age]]&lt;=60, "46-60",
  TRUE, "60+")</f>
        <v>26-35</v>
      </c>
    </row>
    <row r="4795" spans="1:42" x14ac:dyDescent="0.3">
      <c r="A4795">
        <v>4794</v>
      </c>
      <c r="B4795" t="s">
        <v>15</v>
      </c>
      <c r="C4795" t="s">
        <v>63</v>
      </c>
      <c r="D4795">
        <v>48</v>
      </c>
      <c r="E4795" t="s">
        <v>106</v>
      </c>
      <c r="F4795" t="s">
        <v>4901</v>
      </c>
      <c r="G4795" t="s">
        <v>5117</v>
      </c>
      <c r="H4795">
        <v>19458799647</v>
      </c>
      <c r="I4795" t="s">
        <v>5910</v>
      </c>
      <c r="J4795" t="s">
        <v>7292</v>
      </c>
      <c r="K4795">
        <v>4769.38</v>
      </c>
      <c r="L4795" s="12" t="s">
        <v>10909</v>
      </c>
      <c r="M4795" s="10" t="s">
        <v>11204</v>
      </c>
      <c r="N4795">
        <v>4794</v>
      </c>
      <c r="O4795">
        <v>44994</v>
      </c>
      <c r="P4795" t="s">
        <v>11402</v>
      </c>
      <c r="Q4795" s="16">
        <v>3782.13</v>
      </c>
      <c r="R4795">
        <v>987.25</v>
      </c>
      <c r="S4795">
        <v>88</v>
      </c>
      <c r="T4795">
        <v>4794</v>
      </c>
      <c r="U4795">
        <v>19002.689999999999</v>
      </c>
      <c r="V4795" t="s">
        <v>11412</v>
      </c>
      <c r="W4795">
        <v>8.0299999999999994</v>
      </c>
      <c r="X4795">
        <v>12</v>
      </c>
      <c r="Y4795" t="s">
        <v>8782</v>
      </c>
      <c r="Z4795" t="s">
        <v>12011</v>
      </c>
      <c r="AA4795">
        <v>4794</v>
      </c>
      <c r="AB4795" t="s">
        <v>12017</v>
      </c>
      <c r="AC4795">
        <v>9783.99</v>
      </c>
      <c r="AD4795">
        <v>1999.07</v>
      </c>
      <c r="AE4795">
        <v>99.95</v>
      </c>
      <c r="AF4795" t="s">
        <v>11200</v>
      </c>
      <c r="AG4795" t="s">
        <v>11115</v>
      </c>
      <c r="AH4795">
        <v>9893</v>
      </c>
      <c r="AI4795">
        <v>4794</v>
      </c>
      <c r="AJ4795" t="s">
        <v>11121</v>
      </c>
      <c r="AK4795" t="s">
        <v>12027</v>
      </c>
      <c r="AL4795" t="s">
        <v>12031</v>
      </c>
      <c r="AM4795" t="s">
        <v>11209</v>
      </c>
      <c r="AN4795">
        <v>-1</v>
      </c>
      <c r="AO4795" s="10" t="s">
        <v>12047</v>
      </c>
      <c r="AP4795" t="str" cm="1">
        <f t="array" ref="AP4795">_xlfn.IFS(
  Table1[[#This Row],[Age]]&lt;=25, "18-25",
  Table1[[#This Row],[Age]]&lt;=35, "26-35",
  Table1[[#This Row],[Age]]&lt;=45, "36-45",
  Table1[[#This Row],[Age]]&lt;=60, "46-60",
  TRUE, "60+")</f>
        <v>46-60</v>
      </c>
    </row>
    <row r="4796" spans="1:42" x14ac:dyDescent="0.3">
      <c r="A4796">
        <v>4795</v>
      </c>
      <c r="B4796" t="s">
        <v>12</v>
      </c>
      <c r="C4796" t="s">
        <v>75</v>
      </c>
      <c r="D4796">
        <v>53</v>
      </c>
      <c r="E4796" t="s">
        <v>106</v>
      </c>
      <c r="F4796" t="s">
        <v>4902</v>
      </c>
      <c r="G4796" t="s">
        <v>5126</v>
      </c>
      <c r="H4796">
        <v>19458799648</v>
      </c>
      <c r="I4796" t="s">
        <v>5604</v>
      </c>
      <c r="J4796" t="s">
        <v>7292</v>
      </c>
      <c r="K4796">
        <v>6042.2</v>
      </c>
      <c r="L4796" s="12" t="s">
        <v>10910</v>
      </c>
      <c r="M4796" s="10" t="s">
        <v>11058</v>
      </c>
      <c r="N4796">
        <v>4795</v>
      </c>
      <c r="O4796">
        <v>45226</v>
      </c>
      <c r="P4796" t="s">
        <v>11403</v>
      </c>
      <c r="Q4796" s="16">
        <v>2957.98</v>
      </c>
      <c r="R4796">
        <v>3084.22</v>
      </c>
      <c r="S4796">
        <v>15</v>
      </c>
      <c r="T4796">
        <v>4795</v>
      </c>
      <c r="U4796">
        <v>17819.89</v>
      </c>
      <c r="V4796" t="s">
        <v>11411</v>
      </c>
      <c r="W4796">
        <v>9</v>
      </c>
      <c r="X4796">
        <v>48</v>
      </c>
      <c r="Y4796" t="s">
        <v>11630</v>
      </c>
      <c r="Z4796" t="s">
        <v>12011</v>
      </c>
      <c r="AA4796">
        <v>4795</v>
      </c>
      <c r="AB4796" t="s">
        <v>12016</v>
      </c>
      <c r="AC4796">
        <v>3889.28</v>
      </c>
      <c r="AD4796">
        <v>4846.45</v>
      </c>
      <c r="AE4796">
        <v>242.32</v>
      </c>
      <c r="AF4796" t="s">
        <v>11243</v>
      </c>
      <c r="AG4796" t="s">
        <v>11132</v>
      </c>
      <c r="AH4796">
        <v>2434</v>
      </c>
      <c r="AI4796">
        <v>4795</v>
      </c>
      <c r="AJ4796" t="s">
        <v>11268</v>
      </c>
      <c r="AK4796" t="s">
        <v>12028</v>
      </c>
      <c r="AL4796" t="s">
        <v>12032</v>
      </c>
      <c r="AM4796" t="s">
        <v>11217</v>
      </c>
      <c r="AN4796">
        <v>1</v>
      </c>
      <c r="AO4796" s="10" t="s">
        <v>12044</v>
      </c>
      <c r="AP4796" t="str" cm="1">
        <f t="array" ref="AP4796">_xlfn.IFS(
  Table1[[#This Row],[Age]]&lt;=25, "18-25",
  Table1[[#This Row],[Age]]&lt;=35, "26-35",
  Table1[[#This Row],[Age]]&lt;=45, "36-45",
  Table1[[#This Row],[Age]]&lt;=60, "46-60",
  TRUE, "60+")</f>
        <v>46-60</v>
      </c>
    </row>
    <row r="4797" spans="1:42" x14ac:dyDescent="0.3">
      <c r="A4797">
        <v>4796</v>
      </c>
      <c r="B4797" t="s">
        <v>41</v>
      </c>
      <c r="C4797" t="s">
        <v>86</v>
      </c>
      <c r="D4797">
        <v>43</v>
      </c>
      <c r="E4797" t="s">
        <v>104</v>
      </c>
      <c r="F4797" t="s">
        <v>4903</v>
      </c>
      <c r="G4797" t="s">
        <v>5142</v>
      </c>
      <c r="H4797">
        <v>19458799649</v>
      </c>
      <c r="I4797" t="s">
        <v>6196</v>
      </c>
      <c r="J4797" t="s">
        <v>7292</v>
      </c>
      <c r="K4797">
        <v>8919.19</v>
      </c>
      <c r="L4797" s="12" t="s">
        <v>10848</v>
      </c>
      <c r="M4797" s="10" t="s">
        <v>11102</v>
      </c>
      <c r="N4797">
        <v>4796</v>
      </c>
      <c r="O4797">
        <v>45234</v>
      </c>
      <c r="P4797" t="s">
        <v>11404</v>
      </c>
      <c r="Q4797" s="16">
        <v>2432.6</v>
      </c>
      <c r="R4797">
        <v>6486.59</v>
      </c>
      <c r="S4797">
        <v>63</v>
      </c>
      <c r="T4797">
        <v>4796</v>
      </c>
      <c r="U4797">
        <v>1064.6199999999999</v>
      </c>
      <c r="V4797" t="s">
        <v>11412</v>
      </c>
      <c r="W4797">
        <v>1.85</v>
      </c>
      <c r="X4797">
        <v>48</v>
      </c>
      <c r="Y4797" t="s">
        <v>11535</v>
      </c>
      <c r="Z4797" t="s">
        <v>12012</v>
      </c>
      <c r="AA4797">
        <v>4796</v>
      </c>
      <c r="AB4797" t="s">
        <v>12015</v>
      </c>
      <c r="AC4797">
        <v>2060.09</v>
      </c>
      <c r="AD4797">
        <v>1278.77</v>
      </c>
      <c r="AE4797">
        <v>63.94</v>
      </c>
      <c r="AF4797" t="s">
        <v>11121</v>
      </c>
      <c r="AG4797" t="s">
        <v>11362</v>
      </c>
      <c r="AH4797">
        <v>4437</v>
      </c>
      <c r="AI4797">
        <v>4796</v>
      </c>
      <c r="AJ4797" t="s">
        <v>11188</v>
      </c>
      <c r="AK4797" t="s">
        <v>12028</v>
      </c>
      <c r="AL4797" t="s">
        <v>12031</v>
      </c>
      <c r="AM4797" t="s">
        <v>11116</v>
      </c>
      <c r="AN4797">
        <v>1</v>
      </c>
      <c r="AO4797" s="10" t="s">
        <v>12040</v>
      </c>
      <c r="AP4797" t="str" cm="1">
        <f t="array" ref="AP4797">_xlfn.IFS(
  Table1[[#This Row],[Age]]&lt;=25, "18-25",
  Table1[[#This Row],[Age]]&lt;=35, "26-35",
  Table1[[#This Row],[Age]]&lt;=45, "36-45",
  Table1[[#This Row],[Age]]&lt;=60, "46-60",
  TRUE, "60+")</f>
        <v>36-45</v>
      </c>
    </row>
    <row r="4798" spans="1:42" x14ac:dyDescent="0.3">
      <c r="A4798">
        <v>4797</v>
      </c>
      <c r="B4798" t="s">
        <v>18</v>
      </c>
      <c r="C4798" t="s">
        <v>80</v>
      </c>
      <c r="D4798">
        <v>65</v>
      </c>
      <c r="E4798" t="s">
        <v>104</v>
      </c>
      <c r="F4798" t="s">
        <v>4904</v>
      </c>
      <c r="G4798" t="s">
        <v>5124</v>
      </c>
      <c r="H4798">
        <v>19458799650</v>
      </c>
      <c r="I4798" t="s">
        <v>5403</v>
      </c>
      <c r="J4798" t="s">
        <v>7292</v>
      </c>
      <c r="K4798">
        <v>3463.57</v>
      </c>
      <c r="L4798" s="12" t="s">
        <v>7346</v>
      </c>
      <c r="M4798" s="10" t="s">
        <v>11394</v>
      </c>
      <c r="N4798">
        <v>4797</v>
      </c>
      <c r="O4798">
        <v>45072</v>
      </c>
      <c r="P4798" t="s">
        <v>11404</v>
      </c>
      <c r="Q4798" s="16">
        <v>2056.62</v>
      </c>
      <c r="R4798">
        <v>5520.19</v>
      </c>
      <c r="S4798">
        <v>20</v>
      </c>
      <c r="T4798">
        <v>4797</v>
      </c>
      <c r="U4798">
        <v>44174.52</v>
      </c>
      <c r="V4798" t="s">
        <v>11413</v>
      </c>
      <c r="W4798">
        <v>7.42</v>
      </c>
      <c r="X4798">
        <v>48</v>
      </c>
      <c r="Y4798" t="s">
        <v>11842</v>
      </c>
      <c r="Z4798" t="s">
        <v>12010</v>
      </c>
      <c r="AA4798">
        <v>4797</v>
      </c>
      <c r="AB4798" t="s">
        <v>12016</v>
      </c>
      <c r="AC4798">
        <v>3086.37</v>
      </c>
      <c r="AD4798">
        <v>845.57</v>
      </c>
      <c r="AE4798">
        <v>42.28</v>
      </c>
      <c r="AF4798" t="s">
        <v>11215</v>
      </c>
      <c r="AG4798" t="s">
        <v>11266</v>
      </c>
      <c r="AH4798">
        <v>1576</v>
      </c>
      <c r="AI4798">
        <v>4797</v>
      </c>
      <c r="AJ4798" t="s">
        <v>11288</v>
      </c>
      <c r="AK4798" t="s">
        <v>12027</v>
      </c>
      <c r="AL4798" t="s">
        <v>12032</v>
      </c>
      <c r="AM4798" t="s">
        <v>11182</v>
      </c>
      <c r="AN4798">
        <v>1</v>
      </c>
      <c r="AO4798" s="10" t="s">
        <v>12046</v>
      </c>
      <c r="AP4798" t="str" cm="1">
        <f t="array" ref="AP4798">_xlfn.IFS(
  Table1[[#This Row],[Age]]&lt;=25, "18-25",
  Table1[[#This Row],[Age]]&lt;=35, "26-35",
  Table1[[#This Row],[Age]]&lt;=45, "36-45",
  Table1[[#This Row],[Age]]&lt;=60, "46-60",
  TRUE, "60+")</f>
        <v>60+</v>
      </c>
    </row>
    <row r="4799" spans="1:42" x14ac:dyDescent="0.3">
      <c r="A4799">
        <v>4798</v>
      </c>
      <c r="B4799" t="s">
        <v>22</v>
      </c>
      <c r="C4799" t="s">
        <v>76</v>
      </c>
      <c r="D4799">
        <v>31</v>
      </c>
      <c r="E4799" t="s">
        <v>104</v>
      </c>
      <c r="F4799" t="s">
        <v>4905</v>
      </c>
      <c r="G4799" t="s">
        <v>5111</v>
      </c>
      <c r="H4799">
        <v>19458799651</v>
      </c>
      <c r="I4799" t="s">
        <v>7260</v>
      </c>
      <c r="J4799" t="s">
        <v>7292</v>
      </c>
      <c r="K4799">
        <v>5009.4399999999996</v>
      </c>
      <c r="L4799" s="12" t="s">
        <v>9634</v>
      </c>
      <c r="M4799" s="10" t="s">
        <v>11326</v>
      </c>
      <c r="N4799">
        <v>4798</v>
      </c>
      <c r="O4799">
        <v>45204</v>
      </c>
      <c r="P4799" t="s">
        <v>11403</v>
      </c>
      <c r="Q4799" s="16">
        <v>3309.97</v>
      </c>
      <c r="R4799">
        <v>8319.41</v>
      </c>
      <c r="S4799">
        <v>89</v>
      </c>
      <c r="T4799">
        <v>4798</v>
      </c>
      <c r="U4799">
        <v>12332.41</v>
      </c>
      <c r="V4799" t="s">
        <v>11412</v>
      </c>
      <c r="W4799">
        <v>3.56</v>
      </c>
      <c r="X4799">
        <v>36</v>
      </c>
      <c r="Y4799" t="s">
        <v>11733</v>
      </c>
      <c r="Z4799" t="s">
        <v>12011</v>
      </c>
      <c r="AA4799">
        <v>4798</v>
      </c>
      <c r="AB4799" t="s">
        <v>12015</v>
      </c>
      <c r="AC4799">
        <v>9553.66</v>
      </c>
      <c r="AD4799">
        <v>3126.31</v>
      </c>
      <c r="AE4799">
        <v>156.32</v>
      </c>
      <c r="AF4799" t="s">
        <v>11225</v>
      </c>
      <c r="AG4799" t="s">
        <v>11229</v>
      </c>
      <c r="AH4799">
        <v>6471</v>
      </c>
      <c r="AI4799">
        <v>4798</v>
      </c>
      <c r="AJ4799" t="s">
        <v>11128</v>
      </c>
      <c r="AK4799" t="s">
        <v>12028</v>
      </c>
      <c r="AL4799" t="s">
        <v>12031</v>
      </c>
      <c r="AM4799" t="s">
        <v>11370</v>
      </c>
      <c r="AN4799">
        <v>1</v>
      </c>
      <c r="AO4799" s="10" t="s">
        <v>12044</v>
      </c>
      <c r="AP4799" t="str" cm="1">
        <f t="array" ref="AP4799">_xlfn.IFS(
  Table1[[#This Row],[Age]]&lt;=25, "18-25",
  Table1[[#This Row],[Age]]&lt;=35, "26-35",
  Table1[[#This Row],[Age]]&lt;=45, "36-45",
  Table1[[#This Row],[Age]]&lt;=60, "46-60",
  TRUE, "60+")</f>
        <v>26-35</v>
      </c>
    </row>
    <row r="4800" spans="1:42" x14ac:dyDescent="0.3">
      <c r="A4800">
        <v>4799</v>
      </c>
      <c r="B4800" t="s">
        <v>45</v>
      </c>
      <c r="C4800" t="s">
        <v>65</v>
      </c>
      <c r="D4800">
        <v>34</v>
      </c>
      <c r="E4800" t="s">
        <v>105</v>
      </c>
      <c r="F4800" t="s">
        <v>4906</v>
      </c>
      <c r="G4800" t="s">
        <v>5112</v>
      </c>
      <c r="H4800">
        <v>19458799652</v>
      </c>
      <c r="I4800" t="s">
        <v>6539</v>
      </c>
      <c r="J4800" t="s">
        <v>7292</v>
      </c>
      <c r="K4800">
        <v>4541.25</v>
      </c>
      <c r="L4800" s="12" t="s">
        <v>10911</v>
      </c>
      <c r="M4800" s="10" t="s">
        <v>11181</v>
      </c>
      <c r="N4800">
        <v>4799</v>
      </c>
      <c r="O4800">
        <v>45186</v>
      </c>
      <c r="P4800" t="s">
        <v>11404</v>
      </c>
      <c r="Q4800" s="16">
        <v>1920.17</v>
      </c>
      <c r="R4800">
        <v>2621.08</v>
      </c>
      <c r="S4800">
        <v>78</v>
      </c>
      <c r="T4800">
        <v>4799</v>
      </c>
      <c r="U4800">
        <v>18542.150000000001</v>
      </c>
      <c r="V4800" t="s">
        <v>11413</v>
      </c>
      <c r="W4800">
        <v>5.33</v>
      </c>
      <c r="X4800">
        <v>48</v>
      </c>
      <c r="Y4800" t="s">
        <v>11978</v>
      </c>
      <c r="Z4800" t="s">
        <v>12010</v>
      </c>
      <c r="AA4800">
        <v>4799</v>
      </c>
      <c r="AB4800" t="s">
        <v>12015</v>
      </c>
      <c r="AC4800">
        <v>5444.55</v>
      </c>
      <c r="AD4800">
        <v>4824.05</v>
      </c>
      <c r="AE4800">
        <v>241.2</v>
      </c>
      <c r="AF4800" t="s">
        <v>11274</v>
      </c>
      <c r="AG4800" t="s">
        <v>11144</v>
      </c>
      <c r="AH4800">
        <v>6309</v>
      </c>
      <c r="AI4800">
        <v>4799</v>
      </c>
      <c r="AJ4800" t="s">
        <v>11188</v>
      </c>
      <c r="AK4800" t="s">
        <v>12027</v>
      </c>
      <c r="AL4800" t="s">
        <v>12032</v>
      </c>
      <c r="AM4800" t="s">
        <v>11080</v>
      </c>
      <c r="AN4800">
        <v>1</v>
      </c>
      <c r="AO4800" s="10" t="s">
        <v>12042</v>
      </c>
      <c r="AP4800" t="str" cm="1">
        <f t="array" ref="AP4800">_xlfn.IFS(
  Table1[[#This Row],[Age]]&lt;=25, "18-25",
  Table1[[#This Row],[Age]]&lt;=35, "26-35",
  Table1[[#This Row],[Age]]&lt;=45, "36-45",
  Table1[[#This Row],[Age]]&lt;=60, "46-60",
  TRUE, "60+")</f>
        <v>26-35</v>
      </c>
    </row>
    <row r="4801" spans="1:42" x14ac:dyDescent="0.3">
      <c r="A4801">
        <v>4800</v>
      </c>
      <c r="B4801" t="s">
        <v>26</v>
      </c>
      <c r="C4801" t="s">
        <v>99</v>
      </c>
      <c r="D4801">
        <v>26</v>
      </c>
      <c r="E4801" t="s">
        <v>104</v>
      </c>
      <c r="F4801" t="s">
        <v>4907</v>
      </c>
      <c r="G4801" t="s">
        <v>5135</v>
      </c>
      <c r="H4801">
        <v>19458799653</v>
      </c>
      <c r="I4801" t="s">
        <v>5949</v>
      </c>
      <c r="J4801" t="s">
        <v>7292</v>
      </c>
      <c r="K4801">
        <v>4039.98</v>
      </c>
      <c r="L4801" s="12" t="s">
        <v>10912</v>
      </c>
      <c r="M4801" s="10" t="s">
        <v>11197</v>
      </c>
      <c r="N4801">
        <v>4800</v>
      </c>
      <c r="O4801">
        <v>45083</v>
      </c>
      <c r="P4801" t="s">
        <v>11404</v>
      </c>
      <c r="Q4801" s="16">
        <v>23.93</v>
      </c>
      <c r="R4801">
        <v>4016.05</v>
      </c>
      <c r="S4801">
        <v>10</v>
      </c>
      <c r="T4801">
        <v>4800</v>
      </c>
      <c r="U4801">
        <v>1992.49</v>
      </c>
      <c r="V4801" t="s">
        <v>11411</v>
      </c>
      <c r="W4801">
        <v>6.65</v>
      </c>
      <c r="X4801">
        <v>12</v>
      </c>
      <c r="Y4801" t="s">
        <v>11440</v>
      </c>
      <c r="Z4801" t="s">
        <v>12011</v>
      </c>
      <c r="AA4801">
        <v>4800</v>
      </c>
      <c r="AB4801" t="s">
        <v>12016</v>
      </c>
      <c r="AC4801">
        <v>9793.7099999999991</v>
      </c>
      <c r="AD4801">
        <v>4962.96</v>
      </c>
      <c r="AE4801">
        <v>248.15</v>
      </c>
      <c r="AF4801" t="s">
        <v>11232</v>
      </c>
      <c r="AG4801" t="s">
        <v>11395</v>
      </c>
      <c r="AH4801">
        <v>2811</v>
      </c>
      <c r="AI4801">
        <v>4800</v>
      </c>
      <c r="AJ4801" t="s">
        <v>11230</v>
      </c>
      <c r="AK4801" t="s">
        <v>12027</v>
      </c>
      <c r="AL4801" t="s">
        <v>12031</v>
      </c>
      <c r="AM4801" t="s">
        <v>11298</v>
      </c>
      <c r="AN4801">
        <v>1</v>
      </c>
      <c r="AO4801" s="10" t="s">
        <v>12043</v>
      </c>
      <c r="AP4801" t="str" cm="1">
        <f t="array" ref="AP4801">_xlfn.IFS(
  Table1[[#This Row],[Age]]&lt;=25, "18-25",
  Table1[[#This Row],[Age]]&lt;=35, "26-35",
  Table1[[#This Row],[Age]]&lt;=45, "36-45",
  Table1[[#This Row],[Age]]&lt;=60, "46-60",
  TRUE, "60+")</f>
        <v>26-35</v>
      </c>
    </row>
    <row r="4802" spans="1:42" x14ac:dyDescent="0.3">
      <c r="A4802">
        <v>4801</v>
      </c>
      <c r="B4802" t="s">
        <v>47</v>
      </c>
      <c r="C4802" t="s">
        <v>87</v>
      </c>
      <c r="D4802">
        <v>24</v>
      </c>
      <c r="E4802" t="s">
        <v>106</v>
      </c>
      <c r="F4802" t="s">
        <v>4908</v>
      </c>
      <c r="G4802" t="s">
        <v>5122</v>
      </c>
      <c r="H4802">
        <v>19458799654</v>
      </c>
      <c r="I4802" t="s">
        <v>5929</v>
      </c>
      <c r="J4802" t="s">
        <v>7292</v>
      </c>
      <c r="K4802">
        <v>8228.27</v>
      </c>
      <c r="L4802" s="12" t="s">
        <v>10913</v>
      </c>
      <c r="M4802" s="10" t="s">
        <v>11394</v>
      </c>
      <c r="N4802">
        <v>4801</v>
      </c>
      <c r="O4802">
        <v>45142</v>
      </c>
      <c r="P4802" t="s">
        <v>11402</v>
      </c>
      <c r="Q4802" s="16">
        <v>512.74</v>
      </c>
      <c r="R4802">
        <v>7715.53</v>
      </c>
      <c r="S4802">
        <v>61</v>
      </c>
      <c r="T4802">
        <v>4801</v>
      </c>
      <c r="U4802">
        <v>47885.31</v>
      </c>
      <c r="V4802" t="s">
        <v>11412</v>
      </c>
      <c r="W4802">
        <v>2.36</v>
      </c>
      <c r="X4802">
        <v>12</v>
      </c>
      <c r="Y4802" t="s">
        <v>9599</v>
      </c>
      <c r="Z4802" t="s">
        <v>12011</v>
      </c>
      <c r="AA4802">
        <v>4801</v>
      </c>
      <c r="AB4802" t="s">
        <v>12016</v>
      </c>
      <c r="AC4802">
        <v>3932.81</v>
      </c>
      <c r="AD4802">
        <v>1191.97</v>
      </c>
      <c r="AE4802">
        <v>59.6</v>
      </c>
      <c r="AF4802" t="s">
        <v>11044</v>
      </c>
      <c r="AG4802" t="s">
        <v>11069</v>
      </c>
      <c r="AH4802">
        <v>6833</v>
      </c>
      <c r="AI4802">
        <v>4801</v>
      </c>
      <c r="AJ4802" t="s">
        <v>11048</v>
      </c>
      <c r="AK4802" t="s">
        <v>12028</v>
      </c>
      <c r="AL4802" t="s">
        <v>12032</v>
      </c>
      <c r="AM4802" t="s">
        <v>11229</v>
      </c>
      <c r="AN4802">
        <v>1</v>
      </c>
      <c r="AO4802" s="10" t="s">
        <v>12041</v>
      </c>
      <c r="AP4802" t="str" cm="1">
        <f t="array" ref="AP4802">_xlfn.IFS(
  Table1[[#This Row],[Age]]&lt;=25, "18-25",
  Table1[[#This Row],[Age]]&lt;=35, "26-35",
  Table1[[#This Row],[Age]]&lt;=45, "36-45",
  Table1[[#This Row],[Age]]&lt;=60, "46-60",
  TRUE, "60+")</f>
        <v>18-25</v>
      </c>
    </row>
    <row r="4803" spans="1:42" x14ac:dyDescent="0.3">
      <c r="A4803">
        <v>4802</v>
      </c>
      <c r="B4803" t="s">
        <v>23</v>
      </c>
      <c r="C4803" t="s">
        <v>93</v>
      </c>
      <c r="D4803">
        <v>63</v>
      </c>
      <c r="E4803" t="s">
        <v>105</v>
      </c>
      <c r="F4803" t="s">
        <v>4909</v>
      </c>
      <c r="G4803" t="s">
        <v>5148</v>
      </c>
      <c r="H4803">
        <v>19458799655</v>
      </c>
      <c r="I4803" t="s">
        <v>6820</v>
      </c>
      <c r="J4803" t="s">
        <v>7292</v>
      </c>
      <c r="K4803">
        <v>2396.2600000000002</v>
      </c>
      <c r="L4803" s="12" t="s">
        <v>10914</v>
      </c>
      <c r="M4803" s="10" t="s">
        <v>11322</v>
      </c>
      <c r="N4803">
        <v>4802</v>
      </c>
      <c r="O4803">
        <v>45094</v>
      </c>
      <c r="P4803" t="s">
        <v>11404</v>
      </c>
      <c r="Q4803" s="16">
        <v>3262.56</v>
      </c>
      <c r="R4803">
        <v>5658.82</v>
      </c>
      <c r="S4803">
        <v>93</v>
      </c>
      <c r="T4803">
        <v>4802</v>
      </c>
      <c r="U4803">
        <v>25234.05</v>
      </c>
      <c r="V4803" t="s">
        <v>11411</v>
      </c>
      <c r="W4803">
        <v>4.12</v>
      </c>
      <c r="X4803">
        <v>60</v>
      </c>
      <c r="Y4803" t="s">
        <v>11616</v>
      </c>
      <c r="Z4803" t="s">
        <v>12012</v>
      </c>
      <c r="AA4803">
        <v>4802</v>
      </c>
      <c r="AB4803" t="s">
        <v>12017</v>
      </c>
      <c r="AC4803">
        <v>1388.6</v>
      </c>
      <c r="AD4803">
        <v>1512.48</v>
      </c>
      <c r="AE4803">
        <v>75.62</v>
      </c>
      <c r="AF4803" t="s">
        <v>11366</v>
      </c>
      <c r="AG4803" t="s">
        <v>11052</v>
      </c>
      <c r="AH4803">
        <v>3319</v>
      </c>
      <c r="AI4803">
        <v>4802</v>
      </c>
      <c r="AJ4803" t="s">
        <v>11099</v>
      </c>
      <c r="AK4803" t="s">
        <v>12028</v>
      </c>
      <c r="AL4803" t="s">
        <v>12031</v>
      </c>
      <c r="AM4803" t="s">
        <v>11205</v>
      </c>
      <c r="AN4803">
        <v>1</v>
      </c>
      <c r="AO4803" s="10" t="s">
        <v>12043</v>
      </c>
      <c r="AP4803" t="str" cm="1">
        <f t="array" ref="AP4803">_xlfn.IFS(
  Table1[[#This Row],[Age]]&lt;=25, "18-25",
  Table1[[#This Row],[Age]]&lt;=35, "26-35",
  Table1[[#This Row],[Age]]&lt;=45, "36-45",
  Table1[[#This Row],[Age]]&lt;=60, "46-60",
  TRUE, "60+")</f>
        <v>60+</v>
      </c>
    </row>
    <row r="4804" spans="1:42" x14ac:dyDescent="0.3">
      <c r="A4804">
        <v>4803</v>
      </c>
      <c r="B4804" t="s">
        <v>45</v>
      </c>
      <c r="C4804" t="s">
        <v>101</v>
      </c>
      <c r="D4804">
        <v>44</v>
      </c>
      <c r="E4804" t="s">
        <v>105</v>
      </c>
      <c r="F4804" t="s">
        <v>4910</v>
      </c>
      <c r="G4804" t="s">
        <v>5109</v>
      </c>
      <c r="H4804">
        <v>19458799656</v>
      </c>
      <c r="I4804" t="s">
        <v>7045</v>
      </c>
      <c r="J4804" t="s">
        <v>7292</v>
      </c>
      <c r="K4804">
        <v>5049.1899999999996</v>
      </c>
      <c r="L4804" s="12" t="s">
        <v>10387</v>
      </c>
      <c r="M4804" s="10" t="s">
        <v>11048</v>
      </c>
      <c r="N4804">
        <v>4803</v>
      </c>
      <c r="O4804">
        <v>45242</v>
      </c>
      <c r="P4804" t="s">
        <v>11402</v>
      </c>
      <c r="Q4804" s="16">
        <v>1830.96</v>
      </c>
      <c r="R4804">
        <v>3218.23</v>
      </c>
      <c r="S4804">
        <v>47</v>
      </c>
      <c r="T4804">
        <v>4803</v>
      </c>
      <c r="U4804">
        <v>2140.35</v>
      </c>
      <c r="V4804" t="s">
        <v>11413</v>
      </c>
      <c r="W4804">
        <v>9.7799999999999994</v>
      </c>
      <c r="X4804">
        <v>60</v>
      </c>
      <c r="Y4804" t="s">
        <v>9407</v>
      </c>
      <c r="Z4804" t="s">
        <v>12010</v>
      </c>
      <c r="AA4804">
        <v>4803</v>
      </c>
      <c r="AB4804" t="s">
        <v>12017</v>
      </c>
      <c r="AC4804">
        <v>9270.15</v>
      </c>
      <c r="AD4804">
        <v>3937.68</v>
      </c>
      <c r="AE4804">
        <v>196.88</v>
      </c>
      <c r="AF4804" t="s">
        <v>11148</v>
      </c>
      <c r="AG4804" t="s">
        <v>11056</v>
      </c>
      <c r="AH4804">
        <v>495</v>
      </c>
      <c r="AI4804">
        <v>4803</v>
      </c>
      <c r="AJ4804" t="s">
        <v>11218</v>
      </c>
      <c r="AK4804" t="s">
        <v>12029</v>
      </c>
      <c r="AL4804" t="s">
        <v>12032</v>
      </c>
      <c r="AM4804" t="s">
        <v>11053</v>
      </c>
      <c r="AN4804">
        <v>1</v>
      </c>
      <c r="AO4804" s="10" t="s">
        <v>12040</v>
      </c>
      <c r="AP4804" t="str" cm="1">
        <f t="array" ref="AP4804">_xlfn.IFS(
  Table1[[#This Row],[Age]]&lt;=25, "18-25",
  Table1[[#This Row],[Age]]&lt;=35, "26-35",
  Table1[[#This Row],[Age]]&lt;=45, "36-45",
  Table1[[#This Row],[Age]]&lt;=60, "46-60",
  TRUE, "60+")</f>
        <v>36-45</v>
      </c>
    </row>
    <row r="4805" spans="1:42" x14ac:dyDescent="0.3">
      <c r="A4805">
        <v>4804</v>
      </c>
      <c r="B4805" t="s">
        <v>33</v>
      </c>
      <c r="C4805" t="s">
        <v>80</v>
      </c>
      <c r="D4805">
        <v>45</v>
      </c>
      <c r="E4805" t="s">
        <v>106</v>
      </c>
      <c r="F4805" t="s">
        <v>4911</v>
      </c>
      <c r="G4805" t="s">
        <v>5132</v>
      </c>
      <c r="H4805">
        <v>19458799657</v>
      </c>
      <c r="I4805" t="s">
        <v>5298</v>
      </c>
      <c r="J4805" t="s">
        <v>7292</v>
      </c>
      <c r="K4805">
        <v>9253.8799999999992</v>
      </c>
      <c r="L4805" s="12" t="s">
        <v>9449</v>
      </c>
      <c r="M4805" s="10" t="s">
        <v>11386</v>
      </c>
      <c r="N4805">
        <v>4804</v>
      </c>
      <c r="O4805">
        <v>45095</v>
      </c>
      <c r="P4805" t="s">
        <v>11403</v>
      </c>
      <c r="Q4805" s="16">
        <v>4947.8599999999997</v>
      </c>
      <c r="R4805">
        <v>4306.0200000000004</v>
      </c>
      <c r="S4805">
        <v>49</v>
      </c>
      <c r="T4805">
        <v>4804</v>
      </c>
      <c r="U4805">
        <v>13308.51</v>
      </c>
      <c r="V4805" t="s">
        <v>11411</v>
      </c>
      <c r="W4805">
        <v>2.23</v>
      </c>
      <c r="X4805">
        <v>36</v>
      </c>
      <c r="Y4805" t="s">
        <v>11658</v>
      </c>
      <c r="Z4805" t="s">
        <v>12012</v>
      </c>
      <c r="AA4805">
        <v>4804</v>
      </c>
      <c r="AB4805" t="s">
        <v>12016</v>
      </c>
      <c r="AC4805">
        <v>9261.5400000000009</v>
      </c>
      <c r="AD4805">
        <v>772.81</v>
      </c>
      <c r="AE4805">
        <v>38.64</v>
      </c>
      <c r="AF4805" t="s">
        <v>11256</v>
      </c>
      <c r="AG4805" t="s">
        <v>11092</v>
      </c>
      <c r="AH4805">
        <v>6238</v>
      </c>
      <c r="AI4805">
        <v>4804</v>
      </c>
      <c r="AJ4805" t="s">
        <v>11170</v>
      </c>
      <c r="AK4805" t="s">
        <v>12028</v>
      </c>
      <c r="AL4805" t="s">
        <v>12032</v>
      </c>
      <c r="AM4805" t="s">
        <v>11143</v>
      </c>
      <c r="AN4805">
        <v>1</v>
      </c>
      <c r="AO4805" s="10" t="s">
        <v>12043</v>
      </c>
      <c r="AP4805" t="str" cm="1">
        <f t="array" ref="AP4805">_xlfn.IFS(
  Table1[[#This Row],[Age]]&lt;=25, "18-25",
  Table1[[#This Row],[Age]]&lt;=35, "26-35",
  Table1[[#This Row],[Age]]&lt;=45, "36-45",
  Table1[[#This Row],[Age]]&lt;=60, "46-60",
  TRUE, "60+")</f>
        <v>36-45</v>
      </c>
    </row>
    <row r="4806" spans="1:42" x14ac:dyDescent="0.3">
      <c r="A4806">
        <v>4805</v>
      </c>
      <c r="B4806" t="s">
        <v>30</v>
      </c>
      <c r="C4806" t="s">
        <v>58</v>
      </c>
      <c r="D4806">
        <v>29</v>
      </c>
      <c r="E4806" t="s">
        <v>104</v>
      </c>
      <c r="F4806" t="s">
        <v>4912</v>
      </c>
      <c r="G4806" t="s">
        <v>5110</v>
      </c>
      <c r="H4806">
        <v>19458799658</v>
      </c>
      <c r="I4806" t="s">
        <v>6772</v>
      </c>
      <c r="J4806" t="s">
        <v>7291</v>
      </c>
      <c r="K4806">
        <v>1696.42</v>
      </c>
      <c r="L4806" s="12" t="s">
        <v>10081</v>
      </c>
      <c r="M4806" s="10" t="s">
        <v>11285</v>
      </c>
      <c r="N4806">
        <v>4805</v>
      </c>
      <c r="O4806">
        <v>44999</v>
      </c>
      <c r="P4806" t="s">
        <v>11404</v>
      </c>
      <c r="Q4806" s="16">
        <v>1776.06</v>
      </c>
      <c r="R4806">
        <v>-79.64</v>
      </c>
      <c r="S4806">
        <v>49</v>
      </c>
      <c r="T4806">
        <v>4805</v>
      </c>
      <c r="U4806">
        <v>44083.87</v>
      </c>
      <c r="V4806" t="s">
        <v>11413</v>
      </c>
      <c r="W4806">
        <v>1.75</v>
      </c>
      <c r="X4806">
        <v>60</v>
      </c>
      <c r="Y4806" t="s">
        <v>7768</v>
      </c>
      <c r="Z4806" t="s">
        <v>12012</v>
      </c>
      <c r="AA4806">
        <v>4805</v>
      </c>
      <c r="AB4806" t="s">
        <v>12015</v>
      </c>
      <c r="AC4806">
        <v>4177.29</v>
      </c>
      <c r="AD4806">
        <v>1627.34</v>
      </c>
      <c r="AE4806">
        <v>81.37</v>
      </c>
      <c r="AF4806" t="s">
        <v>11047</v>
      </c>
      <c r="AG4806" t="s">
        <v>11199</v>
      </c>
      <c r="AH4806">
        <v>2020</v>
      </c>
      <c r="AI4806">
        <v>4805</v>
      </c>
      <c r="AJ4806" t="s">
        <v>11300</v>
      </c>
      <c r="AK4806" t="s">
        <v>12028</v>
      </c>
      <c r="AL4806" t="s">
        <v>12031</v>
      </c>
      <c r="AM4806" t="s">
        <v>11196</v>
      </c>
      <c r="AN4806">
        <v>1</v>
      </c>
      <c r="AO4806" s="10" t="s">
        <v>12047</v>
      </c>
      <c r="AP4806" t="str" cm="1">
        <f t="array" ref="AP4806">_xlfn.IFS(
  Table1[[#This Row],[Age]]&lt;=25, "18-25",
  Table1[[#This Row],[Age]]&lt;=35, "26-35",
  Table1[[#This Row],[Age]]&lt;=45, "36-45",
  Table1[[#This Row],[Age]]&lt;=60, "46-60",
  TRUE, "60+")</f>
        <v>26-35</v>
      </c>
    </row>
    <row r="4807" spans="1:42" x14ac:dyDescent="0.3">
      <c r="A4807">
        <v>4806</v>
      </c>
      <c r="B4807" t="s">
        <v>23</v>
      </c>
      <c r="C4807" t="s">
        <v>98</v>
      </c>
      <c r="D4807">
        <v>34</v>
      </c>
      <c r="E4807" t="s">
        <v>104</v>
      </c>
      <c r="F4807" t="s">
        <v>4913</v>
      </c>
      <c r="G4807" t="s">
        <v>5137</v>
      </c>
      <c r="H4807">
        <v>19458799659</v>
      </c>
      <c r="I4807" t="s">
        <v>6599</v>
      </c>
      <c r="J4807" t="s">
        <v>7291</v>
      </c>
      <c r="K4807">
        <v>145.97999999999999</v>
      </c>
      <c r="L4807" s="12" t="s">
        <v>10552</v>
      </c>
      <c r="M4807" s="10" t="s">
        <v>11168</v>
      </c>
      <c r="N4807">
        <v>4806</v>
      </c>
      <c r="O4807">
        <v>45197</v>
      </c>
      <c r="P4807" t="s">
        <v>11404</v>
      </c>
      <c r="Q4807" s="16">
        <v>551.04</v>
      </c>
      <c r="R4807">
        <v>-405.06</v>
      </c>
      <c r="S4807">
        <v>76</v>
      </c>
      <c r="T4807">
        <v>4806</v>
      </c>
      <c r="U4807">
        <v>19409.38</v>
      </c>
      <c r="V4807" t="s">
        <v>11413</v>
      </c>
      <c r="W4807">
        <v>8.5299999999999994</v>
      </c>
      <c r="X4807">
        <v>36</v>
      </c>
      <c r="Y4807" t="s">
        <v>11754</v>
      </c>
      <c r="Z4807" t="s">
        <v>12011</v>
      </c>
      <c r="AA4807">
        <v>4806</v>
      </c>
      <c r="AB4807" t="s">
        <v>12016</v>
      </c>
      <c r="AC4807">
        <v>6942.58</v>
      </c>
      <c r="AD4807">
        <v>2766.81</v>
      </c>
      <c r="AE4807">
        <v>138.34</v>
      </c>
      <c r="AF4807" t="s">
        <v>11327</v>
      </c>
      <c r="AG4807" t="s">
        <v>11190</v>
      </c>
      <c r="AH4807">
        <v>1342</v>
      </c>
      <c r="AI4807">
        <v>4806</v>
      </c>
      <c r="AJ4807" t="s">
        <v>11040</v>
      </c>
      <c r="AK4807" t="s">
        <v>12029</v>
      </c>
      <c r="AL4807" t="s">
        <v>12032</v>
      </c>
      <c r="AM4807" t="s">
        <v>11077</v>
      </c>
      <c r="AN4807">
        <v>1</v>
      </c>
      <c r="AO4807" s="10" t="s">
        <v>12042</v>
      </c>
      <c r="AP4807" t="str" cm="1">
        <f t="array" ref="AP4807">_xlfn.IFS(
  Table1[[#This Row],[Age]]&lt;=25, "18-25",
  Table1[[#This Row],[Age]]&lt;=35, "26-35",
  Table1[[#This Row],[Age]]&lt;=45, "36-45",
  Table1[[#This Row],[Age]]&lt;=60, "46-60",
  TRUE, "60+")</f>
        <v>26-35</v>
      </c>
    </row>
    <row r="4808" spans="1:42" x14ac:dyDescent="0.3">
      <c r="A4808">
        <v>4807</v>
      </c>
      <c r="B4808" t="s">
        <v>31</v>
      </c>
      <c r="C4808" t="s">
        <v>74</v>
      </c>
      <c r="D4808">
        <v>26</v>
      </c>
      <c r="E4808" t="s">
        <v>106</v>
      </c>
      <c r="F4808" t="s">
        <v>4914</v>
      </c>
      <c r="G4808" t="s">
        <v>5141</v>
      </c>
      <c r="H4808">
        <v>19458799660</v>
      </c>
      <c r="I4808" t="s">
        <v>6999</v>
      </c>
      <c r="J4808" t="s">
        <v>7291</v>
      </c>
      <c r="K4808">
        <v>2725.71</v>
      </c>
      <c r="L4808" s="12" t="s">
        <v>10915</v>
      </c>
      <c r="M4808" s="10" t="s">
        <v>11035</v>
      </c>
      <c r="N4808">
        <v>4807</v>
      </c>
      <c r="O4808">
        <v>45003</v>
      </c>
      <c r="P4808" t="s">
        <v>11402</v>
      </c>
      <c r="Q4808" s="16">
        <v>1648.62</v>
      </c>
      <c r="R4808">
        <v>4374.33</v>
      </c>
      <c r="S4808">
        <v>33</v>
      </c>
      <c r="T4808">
        <v>4807</v>
      </c>
      <c r="U4808">
        <v>34780.85</v>
      </c>
      <c r="V4808" t="s">
        <v>11412</v>
      </c>
      <c r="W4808">
        <v>4.88</v>
      </c>
      <c r="X4808">
        <v>24</v>
      </c>
      <c r="Y4808" t="s">
        <v>11985</v>
      </c>
      <c r="Z4808" t="s">
        <v>12010</v>
      </c>
      <c r="AA4808">
        <v>4807</v>
      </c>
      <c r="AB4808" t="s">
        <v>12017</v>
      </c>
      <c r="AC4808">
        <v>3314.84</v>
      </c>
      <c r="AD4808">
        <v>1209.73</v>
      </c>
      <c r="AE4808">
        <v>60.49</v>
      </c>
      <c r="AF4808" t="s">
        <v>11338</v>
      </c>
      <c r="AG4808" t="s">
        <v>11179</v>
      </c>
      <c r="AH4808">
        <v>5242</v>
      </c>
      <c r="AI4808">
        <v>4807</v>
      </c>
      <c r="AJ4808" t="s">
        <v>11137</v>
      </c>
      <c r="AK4808" t="s">
        <v>12027</v>
      </c>
      <c r="AL4808" t="s">
        <v>12032</v>
      </c>
      <c r="AM4808" t="s">
        <v>11120</v>
      </c>
      <c r="AN4808">
        <v>1</v>
      </c>
      <c r="AO4808" s="10" t="s">
        <v>12047</v>
      </c>
      <c r="AP4808" t="str" cm="1">
        <f t="array" ref="AP4808">_xlfn.IFS(
  Table1[[#This Row],[Age]]&lt;=25, "18-25",
  Table1[[#This Row],[Age]]&lt;=35, "26-35",
  Table1[[#This Row],[Age]]&lt;=45, "36-45",
  Table1[[#This Row],[Age]]&lt;=60, "46-60",
  TRUE, "60+")</f>
        <v>26-35</v>
      </c>
    </row>
    <row r="4809" spans="1:42" x14ac:dyDescent="0.3">
      <c r="A4809">
        <v>4808</v>
      </c>
      <c r="B4809" t="s">
        <v>12</v>
      </c>
      <c r="C4809" t="s">
        <v>55</v>
      </c>
      <c r="D4809">
        <v>61</v>
      </c>
      <c r="E4809" t="s">
        <v>106</v>
      </c>
      <c r="F4809" t="s">
        <v>4915</v>
      </c>
      <c r="G4809" t="s">
        <v>5113</v>
      </c>
      <c r="H4809">
        <v>19458799661</v>
      </c>
      <c r="I4809" t="s">
        <v>5608</v>
      </c>
      <c r="J4809" t="s">
        <v>7292</v>
      </c>
      <c r="K4809">
        <v>9230.8799999999992</v>
      </c>
      <c r="L4809" s="12" t="s">
        <v>10916</v>
      </c>
      <c r="M4809" s="10" t="s">
        <v>11102</v>
      </c>
      <c r="N4809">
        <v>4808</v>
      </c>
      <c r="O4809">
        <v>44983</v>
      </c>
      <c r="P4809" t="s">
        <v>11402</v>
      </c>
      <c r="Q4809" s="16">
        <v>3437.38</v>
      </c>
      <c r="R4809">
        <v>12668.26</v>
      </c>
      <c r="S4809">
        <v>87</v>
      </c>
      <c r="T4809">
        <v>4808</v>
      </c>
      <c r="U4809">
        <v>31078.68</v>
      </c>
      <c r="V4809" t="s">
        <v>11412</v>
      </c>
      <c r="W4809">
        <v>7.07</v>
      </c>
      <c r="X4809">
        <v>60</v>
      </c>
      <c r="Y4809" t="s">
        <v>10186</v>
      </c>
      <c r="Z4809" t="s">
        <v>12011</v>
      </c>
      <c r="AA4809">
        <v>4808</v>
      </c>
      <c r="AB4809" t="s">
        <v>12017</v>
      </c>
      <c r="AC4809">
        <v>6625.19</v>
      </c>
      <c r="AD4809">
        <v>127.19</v>
      </c>
      <c r="AE4809">
        <v>6.36</v>
      </c>
      <c r="AF4809" t="s">
        <v>11120</v>
      </c>
      <c r="AG4809" t="s">
        <v>11054</v>
      </c>
      <c r="AH4809">
        <v>3685</v>
      </c>
      <c r="AI4809">
        <v>4808</v>
      </c>
      <c r="AJ4809" t="s">
        <v>11042</v>
      </c>
      <c r="AK4809" t="s">
        <v>12028</v>
      </c>
      <c r="AL4809" t="s">
        <v>12032</v>
      </c>
      <c r="AM4809" t="s">
        <v>11041</v>
      </c>
      <c r="AN4809">
        <v>1</v>
      </c>
      <c r="AO4809" s="10" t="s">
        <v>12045</v>
      </c>
      <c r="AP4809" t="str" cm="1">
        <f t="array" ref="AP4809">_xlfn.IFS(
  Table1[[#This Row],[Age]]&lt;=25, "18-25",
  Table1[[#This Row],[Age]]&lt;=35, "26-35",
  Table1[[#This Row],[Age]]&lt;=45, "36-45",
  Table1[[#This Row],[Age]]&lt;=60, "46-60",
  TRUE, "60+")</f>
        <v>60+</v>
      </c>
    </row>
    <row r="4810" spans="1:42" x14ac:dyDescent="0.3">
      <c r="A4810">
        <v>4809</v>
      </c>
      <c r="B4810" t="s">
        <v>8</v>
      </c>
      <c r="C4810" t="s">
        <v>72</v>
      </c>
      <c r="D4810">
        <v>61</v>
      </c>
      <c r="E4810" t="s">
        <v>106</v>
      </c>
      <c r="F4810" t="s">
        <v>4916</v>
      </c>
      <c r="G4810" t="s">
        <v>5113</v>
      </c>
      <c r="H4810">
        <v>19458799662</v>
      </c>
      <c r="I4810" t="s">
        <v>5565</v>
      </c>
      <c r="J4810" t="s">
        <v>7292</v>
      </c>
      <c r="K4810">
        <v>967.48</v>
      </c>
      <c r="L4810" s="12" t="s">
        <v>10917</v>
      </c>
      <c r="M4810" s="10" t="s">
        <v>11124</v>
      </c>
      <c r="N4810">
        <v>4809</v>
      </c>
      <c r="O4810">
        <v>45276</v>
      </c>
      <c r="P4810" t="s">
        <v>11403</v>
      </c>
      <c r="Q4810" s="16">
        <v>2646.1</v>
      </c>
      <c r="R4810">
        <v>-1678.62</v>
      </c>
      <c r="S4810">
        <v>78</v>
      </c>
      <c r="T4810">
        <v>4809</v>
      </c>
      <c r="U4810">
        <v>24124.98</v>
      </c>
      <c r="V4810" t="s">
        <v>11412</v>
      </c>
      <c r="W4810">
        <v>3.75</v>
      </c>
      <c r="X4810">
        <v>36</v>
      </c>
      <c r="Y4810" t="s">
        <v>7989</v>
      </c>
      <c r="Z4810" t="s">
        <v>12010</v>
      </c>
      <c r="AA4810">
        <v>4809</v>
      </c>
      <c r="AB4810" t="s">
        <v>12015</v>
      </c>
      <c r="AC4810">
        <v>1578.33</v>
      </c>
      <c r="AD4810">
        <v>97.04</v>
      </c>
      <c r="AE4810">
        <v>4.8499999999999996</v>
      </c>
      <c r="AF4810" t="s">
        <v>11303</v>
      </c>
      <c r="AG4810" t="s">
        <v>11045</v>
      </c>
      <c r="AH4810">
        <v>5777</v>
      </c>
      <c r="AI4810">
        <v>4809</v>
      </c>
      <c r="AJ4810" t="s">
        <v>11304</v>
      </c>
      <c r="AK4810" t="s">
        <v>12027</v>
      </c>
      <c r="AL4810" t="s">
        <v>12031</v>
      </c>
      <c r="AM4810" t="s">
        <v>11258</v>
      </c>
      <c r="AN4810">
        <v>1</v>
      </c>
      <c r="AO4810" s="10" t="s">
        <v>12036</v>
      </c>
      <c r="AP4810" t="str" cm="1">
        <f t="array" ref="AP4810">_xlfn.IFS(
  Table1[[#This Row],[Age]]&lt;=25, "18-25",
  Table1[[#This Row],[Age]]&lt;=35, "26-35",
  Table1[[#This Row],[Age]]&lt;=45, "36-45",
  Table1[[#This Row],[Age]]&lt;=60, "46-60",
  TRUE, "60+")</f>
        <v>60+</v>
      </c>
    </row>
    <row r="4811" spans="1:42" x14ac:dyDescent="0.3">
      <c r="A4811">
        <v>4810</v>
      </c>
      <c r="B4811" t="s">
        <v>47</v>
      </c>
      <c r="C4811" t="s">
        <v>66</v>
      </c>
      <c r="D4811">
        <v>25</v>
      </c>
      <c r="E4811" t="s">
        <v>106</v>
      </c>
      <c r="F4811" t="s">
        <v>4917</v>
      </c>
      <c r="G4811" t="s">
        <v>5137</v>
      </c>
      <c r="H4811">
        <v>19458799663</v>
      </c>
      <c r="I4811" t="s">
        <v>5359</v>
      </c>
      <c r="J4811" t="s">
        <v>7291</v>
      </c>
      <c r="K4811">
        <v>1457.04</v>
      </c>
      <c r="L4811" s="12" t="s">
        <v>9924</v>
      </c>
      <c r="M4811" s="10" t="s">
        <v>11235</v>
      </c>
      <c r="N4811">
        <v>4810</v>
      </c>
      <c r="O4811">
        <v>45025</v>
      </c>
      <c r="P4811" t="s">
        <v>11403</v>
      </c>
      <c r="Q4811" s="16">
        <v>3055.38</v>
      </c>
      <c r="R4811">
        <v>-1598.34</v>
      </c>
      <c r="S4811">
        <v>23</v>
      </c>
      <c r="T4811">
        <v>4810</v>
      </c>
      <c r="U4811">
        <v>41827.72</v>
      </c>
      <c r="V4811" t="s">
        <v>11413</v>
      </c>
      <c r="W4811">
        <v>2.79</v>
      </c>
      <c r="X4811">
        <v>12</v>
      </c>
      <c r="Y4811" t="s">
        <v>9891</v>
      </c>
      <c r="Z4811" t="s">
        <v>12012</v>
      </c>
      <c r="AA4811">
        <v>4810</v>
      </c>
      <c r="AB4811" t="s">
        <v>12017</v>
      </c>
      <c r="AC4811">
        <v>4116.2</v>
      </c>
      <c r="AD4811">
        <v>4857.3500000000004</v>
      </c>
      <c r="AE4811">
        <v>242.87</v>
      </c>
      <c r="AF4811" t="s">
        <v>11396</v>
      </c>
      <c r="AG4811" t="s">
        <v>11090</v>
      </c>
      <c r="AH4811">
        <v>2651</v>
      </c>
      <c r="AI4811">
        <v>4810</v>
      </c>
      <c r="AJ4811" t="s">
        <v>11207</v>
      </c>
      <c r="AK4811" t="s">
        <v>12028</v>
      </c>
      <c r="AL4811" t="s">
        <v>12031</v>
      </c>
      <c r="AM4811" t="s">
        <v>11265</v>
      </c>
      <c r="AN4811">
        <v>1</v>
      </c>
      <c r="AO4811" s="10" t="s">
        <v>12037</v>
      </c>
      <c r="AP4811" t="str" cm="1">
        <f t="array" ref="AP4811">_xlfn.IFS(
  Table1[[#This Row],[Age]]&lt;=25, "18-25",
  Table1[[#This Row],[Age]]&lt;=35, "26-35",
  Table1[[#This Row],[Age]]&lt;=45, "36-45",
  Table1[[#This Row],[Age]]&lt;=60, "46-60",
  TRUE, "60+")</f>
        <v>18-25</v>
      </c>
    </row>
    <row r="4812" spans="1:42" x14ac:dyDescent="0.3">
      <c r="A4812">
        <v>4811</v>
      </c>
      <c r="B4812" t="s">
        <v>42</v>
      </c>
      <c r="C4812" t="s">
        <v>78</v>
      </c>
      <c r="D4812">
        <v>44</v>
      </c>
      <c r="E4812" t="s">
        <v>105</v>
      </c>
      <c r="F4812" t="s">
        <v>4918</v>
      </c>
      <c r="G4812" t="s">
        <v>5110</v>
      </c>
      <c r="H4812">
        <v>19458799664</v>
      </c>
      <c r="I4812" t="s">
        <v>6829</v>
      </c>
      <c r="J4812" t="s">
        <v>7291</v>
      </c>
      <c r="K4812">
        <v>3271.36</v>
      </c>
      <c r="L4812" s="12" t="s">
        <v>9614</v>
      </c>
      <c r="M4812" s="10" t="s">
        <v>11320</v>
      </c>
      <c r="N4812">
        <v>4811</v>
      </c>
      <c r="O4812">
        <v>45089</v>
      </c>
      <c r="P4812" t="s">
        <v>11404</v>
      </c>
      <c r="Q4812" s="16">
        <v>565.07000000000005</v>
      </c>
      <c r="R4812">
        <v>2706.29</v>
      </c>
      <c r="S4812">
        <v>53</v>
      </c>
      <c r="T4812">
        <v>4811</v>
      </c>
      <c r="U4812">
        <v>2977.36</v>
      </c>
      <c r="V4812" t="s">
        <v>11413</v>
      </c>
      <c r="W4812">
        <v>2.91</v>
      </c>
      <c r="X4812">
        <v>60</v>
      </c>
      <c r="Y4812" t="s">
        <v>10204</v>
      </c>
      <c r="Z4812" t="s">
        <v>12012</v>
      </c>
      <c r="AA4812">
        <v>4811</v>
      </c>
      <c r="AB4812" t="s">
        <v>12016</v>
      </c>
      <c r="AC4812">
        <v>4488.04</v>
      </c>
      <c r="AD4812">
        <v>2426.87</v>
      </c>
      <c r="AE4812">
        <v>121.34</v>
      </c>
      <c r="AF4812" t="s">
        <v>11349</v>
      </c>
      <c r="AG4812" t="s">
        <v>11375</v>
      </c>
      <c r="AH4812">
        <v>8178</v>
      </c>
      <c r="AI4812">
        <v>4811</v>
      </c>
      <c r="AJ4812" t="s">
        <v>11054</v>
      </c>
      <c r="AK4812" t="s">
        <v>12027</v>
      </c>
      <c r="AL4812" t="s">
        <v>12032</v>
      </c>
      <c r="AM4812" t="s">
        <v>11382</v>
      </c>
      <c r="AN4812">
        <v>1</v>
      </c>
      <c r="AO4812" s="10" t="s">
        <v>12043</v>
      </c>
      <c r="AP4812" t="str" cm="1">
        <f t="array" ref="AP4812">_xlfn.IFS(
  Table1[[#This Row],[Age]]&lt;=25, "18-25",
  Table1[[#This Row],[Age]]&lt;=35, "26-35",
  Table1[[#This Row],[Age]]&lt;=45, "36-45",
  Table1[[#This Row],[Age]]&lt;=60, "46-60",
  TRUE, "60+")</f>
        <v>36-45</v>
      </c>
    </row>
    <row r="4813" spans="1:42" x14ac:dyDescent="0.3">
      <c r="A4813">
        <v>4812</v>
      </c>
      <c r="B4813" t="s">
        <v>12</v>
      </c>
      <c r="C4813" t="s">
        <v>60</v>
      </c>
      <c r="D4813">
        <v>59</v>
      </c>
      <c r="E4813" t="s">
        <v>105</v>
      </c>
      <c r="F4813" t="s">
        <v>4919</v>
      </c>
      <c r="G4813" t="s">
        <v>5148</v>
      </c>
      <c r="H4813">
        <v>19458799665</v>
      </c>
      <c r="I4813" t="s">
        <v>5734</v>
      </c>
      <c r="J4813" t="s">
        <v>7291</v>
      </c>
      <c r="K4813">
        <v>7720.07</v>
      </c>
      <c r="L4813" s="12" t="s">
        <v>7971</v>
      </c>
      <c r="M4813" s="10" t="s">
        <v>11325</v>
      </c>
      <c r="N4813">
        <v>4812</v>
      </c>
      <c r="O4813">
        <v>45272</v>
      </c>
      <c r="P4813" t="s">
        <v>11402</v>
      </c>
      <c r="Q4813" s="16">
        <v>4136.6400000000003</v>
      </c>
      <c r="R4813">
        <v>3583.43</v>
      </c>
      <c r="S4813">
        <v>37</v>
      </c>
      <c r="T4813">
        <v>4812</v>
      </c>
      <c r="U4813">
        <v>45708.76</v>
      </c>
      <c r="V4813" t="s">
        <v>11413</v>
      </c>
      <c r="W4813">
        <v>2.76</v>
      </c>
      <c r="X4813">
        <v>60</v>
      </c>
      <c r="Y4813" t="s">
        <v>7343</v>
      </c>
      <c r="Z4813" t="s">
        <v>12010</v>
      </c>
      <c r="AA4813">
        <v>4812</v>
      </c>
      <c r="AB4813" t="s">
        <v>12015</v>
      </c>
      <c r="AC4813">
        <v>3802.22</v>
      </c>
      <c r="AD4813">
        <v>4860.26</v>
      </c>
      <c r="AE4813">
        <v>243.01</v>
      </c>
      <c r="AF4813" t="s">
        <v>11178</v>
      </c>
      <c r="AG4813" t="s">
        <v>11149</v>
      </c>
      <c r="AH4813">
        <v>4057</v>
      </c>
      <c r="AI4813">
        <v>4812</v>
      </c>
      <c r="AJ4813" t="s">
        <v>11085</v>
      </c>
      <c r="AK4813" t="s">
        <v>12027</v>
      </c>
      <c r="AL4813" t="s">
        <v>12032</v>
      </c>
      <c r="AM4813" t="s">
        <v>11326</v>
      </c>
      <c r="AN4813">
        <v>1</v>
      </c>
      <c r="AO4813" s="10" t="s">
        <v>12036</v>
      </c>
      <c r="AP4813" t="str" cm="1">
        <f t="array" ref="AP4813">_xlfn.IFS(
  Table1[[#This Row],[Age]]&lt;=25, "18-25",
  Table1[[#This Row],[Age]]&lt;=35, "26-35",
  Table1[[#This Row],[Age]]&lt;=45, "36-45",
  Table1[[#This Row],[Age]]&lt;=60, "46-60",
  TRUE, "60+")</f>
        <v>46-60</v>
      </c>
    </row>
    <row r="4814" spans="1:42" x14ac:dyDescent="0.3">
      <c r="A4814">
        <v>4813</v>
      </c>
      <c r="B4814" t="s">
        <v>31</v>
      </c>
      <c r="C4814" t="s">
        <v>54</v>
      </c>
      <c r="D4814">
        <v>29</v>
      </c>
      <c r="E4814" t="s">
        <v>104</v>
      </c>
      <c r="F4814" t="s">
        <v>4920</v>
      </c>
      <c r="G4814" t="s">
        <v>5137</v>
      </c>
      <c r="H4814">
        <v>19458799666</v>
      </c>
      <c r="I4814" t="s">
        <v>6604</v>
      </c>
      <c r="J4814" t="s">
        <v>7291</v>
      </c>
      <c r="K4814">
        <v>7537.68</v>
      </c>
      <c r="L4814" s="12" t="s">
        <v>10918</v>
      </c>
      <c r="M4814" s="10" t="s">
        <v>11052</v>
      </c>
      <c r="N4814">
        <v>4813</v>
      </c>
      <c r="O4814">
        <v>45201</v>
      </c>
      <c r="P4814" t="s">
        <v>11402</v>
      </c>
      <c r="Q4814" s="16">
        <v>4512.91</v>
      </c>
      <c r="R4814">
        <v>3024.77</v>
      </c>
      <c r="S4814">
        <v>22</v>
      </c>
      <c r="T4814">
        <v>4813</v>
      </c>
      <c r="U4814">
        <v>36184.71</v>
      </c>
      <c r="V4814" t="s">
        <v>11411</v>
      </c>
      <c r="W4814">
        <v>3.22</v>
      </c>
      <c r="X4814">
        <v>36</v>
      </c>
      <c r="Y4814" t="s">
        <v>12003</v>
      </c>
      <c r="Z4814" t="s">
        <v>12010</v>
      </c>
      <c r="AA4814">
        <v>4813</v>
      </c>
      <c r="AB4814" t="s">
        <v>12016</v>
      </c>
      <c r="AC4814">
        <v>5414.93</v>
      </c>
      <c r="AD4814">
        <v>1895.98</v>
      </c>
      <c r="AE4814">
        <v>94.8</v>
      </c>
      <c r="AF4814" t="s">
        <v>11356</v>
      </c>
      <c r="AG4814" t="s">
        <v>11061</v>
      </c>
      <c r="AH4814">
        <v>7980</v>
      </c>
      <c r="AI4814">
        <v>4813</v>
      </c>
      <c r="AJ4814" t="s">
        <v>11173</v>
      </c>
      <c r="AK4814" t="s">
        <v>12028</v>
      </c>
      <c r="AL4814" t="s">
        <v>12032</v>
      </c>
      <c r="AM4814" t="s">
        <v>11130</v>
      </c>
      <c r="AN4814">
        <v>1</v>
      </c>
      <c r="AO4814" s="10" t="s">
        <v>12044</v>
      </c>
      <c r="AP4814" t="str" cm="1">
        <f t="array" ref="AP4814">_xlfn.IFS(
  Table1[[#This Row],[Age]]&lt;=25, "18-25",
  Table1[[#This Row],[Age]]&lt;=35, "26-35",
  Table1[[#This Row],[Age]]&lt;=45, "36-45",
  Table1[[#This Row],[Age]]&lt;=60, "46-60",
  TRUE, "60+")</f>
        <v>26-35</v>
      </c>
    </row>
    <row r="4815" spans="1:42" x14ac:dyDescent="0.3">
      <c r="A4815">
        <v>4814</v>
      </c>
      <c r="B4815" t="s">
        <v>45</v>
      </c>
      <c r="C4815" t="s">
        <v>64</v>
      </c>
      <c r="D4815">
        <v>54</v>
      </c>
      <c r="E4815" t="s">
        <v>105</v>
      </c>
      <c r="F4815" t="s">
        <v>4921</v>
      </c>
      <c r="G4815" t="s">
        <v>5140</v>
      </c>
      <c r="H4815">
        <v>19458799667</v>
      </c>
      <c r="I4815" t="s">
        <v>5761</v>
      </c>
      <c r="J4815" t="s">
        <v>7291</v>
      </c>
      <c r="K4815">
        <v>962</v>
      </c>
      <c r="L4815" s="12" t="s">
        <v>10919</v>
      </c>
      <c r="M4815" s="10" t="s">
        <v>11372</v>
      </c>
      <c r="N4815">
        <v>4814</v>
      </c>
      <c r="O4815">
        <v>45203</v>
      </c>
      <c r="P4815" t="s">
        <v>11404</v>
      </c>
      <c r="Q4815" s="16">
        <v>735.3</v>
      </c>
      <c r="R4815">
        <v>1697.3</v>
      </c>
      <c r="S4815">
        <v>93</v>
      </c>
      <c r="T4815">
        <v>4814</v>
      </c>
      <c r="U4815">
        <v>43321.97</v>
      </c>
      <c r="V4815" t="s">
        <v>11413</v>
      </c>
      <c r="W4815">
        <v>2.99</v>
      </c>
      <c r="X4815">
        <v>24</v>
      </c>
      <c r="Y4815" t="s">
        <v>11727</v>
      </c>
      <c r="Z4815" t="s">
        <v>12011</v>
      </c>
      <c r="AA4815">
        <v>4814</v>
      </c>
      <c r="AB4815" t="s">
        <v>12015</v>
      </c>
      <c r="AC4815">
        <v>6922.72</v>
      </c>
      <c r="AD4815">
        <v>4095.01</v>
      </c>
      <c r="AE4815">
        <v>204.75</v>
      </c>
      <c r="AF4815" t="s">
        <v>11345</v>
      </c>
      <c r="AG4815" t="s">
        <v>11257</v>
      </c>
      <c r="AH4815">
        <v>4645</v>
      </c>
      <c r="AI4815">
        <v>4814</v>
      </c>
      <c r="AJ4815" t="s">
        <v>11099</v>
      </c>
      <c r="AK4815" t="s">
        <v>12027</v>
      </c>
      <c r="AL4815" t="s">
        <v>12032</v>
      </c>
      <c r="AM4815" t="s">
        <v>11370</v>
      </c>
      <c r="AN4815">
        <v>1</v>
      </c>
      <c r="AO4815" s="10" t="s">
        <v>12044</v>
      </c>
      <c r="AP4815" t="str" cm="1">
        <f t="array" ref="AP4815">_xlfn.IFS(
  Table1[[#This Row],[Age]]&lt;=25, "18-25",
  Table1[[#This Row],[Age]]&lt;=35, "26-35",
  Table1[[#This Row],[Age]]&lt;=45, "36-45",
  Table1[[#This Row],[Age]]&lt;=60, "46-60",
  TRUE, "60+")</f>
        <v>46-60</v>
      </c>
    </row>
    <row r="4816" spans="1:42" x14ac:dyDescent="0.3">
      <c r="A4816">
        <v>4815</v>
      </c>
      <c r="B4816" t="s">
        <v>51</v>
      </c>
      <c r="C4816" t="s">
        <v>70</v>
      </c>
      <c r="D4816">
        <v>37</v>
      </c>
      <c r="E4816" t="s">
        <v>105</v>
      </c>
      <c r="F4816" t="s">
        <v>4922</v>
      </c>
      <c r="G4816" t="s">
        <v>5142</v>
      </c>
      <c r="H4816">
        <v>19458799668</v>
      </c>
      <c r="I4816" t="s">
        <v>7261</v>
      </c>
      <c r="J4816" t="s">
        <v>7291</v>
      </c>
      <c r="K4816">
        <v>9345.0400000000009</v>
      </c>
      <c r="L4816" s="12" t="s">
        <v>10920</v>
      </c>
      <c r="M4816" s="10" t="s">
        <v>11186</v>
      </c>
      <c r="N4816">
        <v>4815</v>
      </c>
      <c r="O4816">
        <v>45270</v>
      </c>
      <c r="P4816" t="s">
        <v>11402</v>
      </c>
      <c r="Q4816" s="16">
        <v>3134.42</v>
      </c>
      <c r="R4816">
        <v>12479.46</v>
      </c>
      <c r="S4816">
        <v>2</v>
      </c>
      <c r="T4816">
        <v>4815</v>
      </c>
      <c r="U4816">
        <v>1829.69</v>
      </c>
      <c r="V4816" t="s">
        <v>11412</v>
      </c>
      <c r="W4816">
        <v>8.32</v>
      </c>
      <c r="X4816">
        <v>60</v>
      </c>
      <c r="Y4816" t="s">
        <v>7709</v>
      </c>
      <c r="Z4816" t="s">
        <v>12012</v>
      </c>
      <c r="AA4816">
        <v>4815</v>
      </c>
      <c r="AB4816" t="s">
        <v>12015</v>
      </c>
      <c r="AC4816">
        <v>5499.91</v>
      </c>
      <c r="AD4816">
        <v>699.11</v>
      </c>
      <c r="AE4816">
        <v>34.96</v>
      </c>
      <c r="AF4816" t="s">
        <v>11389</v>
      </c>
      <c r="AG4816" t="s">
        <v>11295</v>
      </c>
      <c r="AH4816">
        <v>884</v>
      </c>
      <c r="AI4816">
        <v>4815</v>
      </c>
      <c r="AJ4816" t="s">
        <v>11145</v>
      </c>
      <c r="AK4816" t="s">
        <v>12028</v>
      </c>
      <c r="AL4816" t="s">
        <v>12031</v>
      </c>
      <c r="AM4816" t="s">
        <v>11328</v>
      </c>
      <c r="AN4816">
        <v>1</v>
      </c>
      <c r="AO4816" s="10" t="s">
        <v>12036</v>
      </c>
      <c r="AP4816" t="str" cm="1">
        <f t="array" ref="AP4816">_xlfn.IFS(
  Table1[[#This Row],[Age]]&lt;=25, "18-25",
  Table1[[#This Row],[Age]]&lt;=35, "26-35",
  Table1[[#This Row],[Age]]&lt;=45, "36-45",
  Table1[[#This Row],[Age]]&lt;=60, "46-60",
  TRUE, "60+")</f>
        <v>36-45</v>
      </c>
    </row>
    <row r="4817" spans="1:42" x14ac:dyDescent="0.3">
      <c r="A4817">
        <v>4816</v>
      </c>
      <c r="B4817" t="s">
        <v>25</v>
      </c>
      <c r="C4817" t="s">
        <v>93</v>
      </c>
      <c r="D4817">
        <v>18</v>
      </c>
      <c r="E4817" t="s">
        <v>105</v>
      </c>
      <c r="F4817" t="s">
        <v>4923</v>
      </c>
      <c r="G4817" t="s">
        <v>5110</v>
      </c>
      <c r="H4817">
        <v>19458799669</v>
      </c>
      <c r="I4817" t="s">
        <v>5563</v>
      </c>
      <c r="J4817" t="s">
        <v>7292</v>
      </c>
      <c r="K4817">
        <v>2464.31</v>
      </c>
      <c r="L4817" s="12" t="s">
        <v>9759</v>
      </c>
      <c r="M4817" s="10" t="s">
        <v>11370</v>
      </c>
      <c r="N4817">
        <v>4816</v>
      </c>
      <c r="O4817">
        <v>44952</v>
      </c>
      <c r="P4817" t="s">
        <v>11402</v>
      </c>
      <c r="Q4817" s="16">
        <v>1156.53</v>
      </c>
      <c r="R4817">
        <v>3620.84</v>
      </c>
      <c r="S4817">
        <v>20</v>
      </c>
      <c r="T4817">
        <v>4816</v>
      </c>
      <c r="U4817">
        <v>5154.9399999999996</v>
      </c>
      <c r="V4817" t="s">
        <v>11412</v>
      </c>
      <c r="W4817">
        <v>5.8</v>
      </c>
      <c r="X4817">
        <v>36</v>
      </c>
      <c r="Y4817" t="s">
        <v>7566</v>
      </c>
      <c r="Z4817" t="s">
        <v>12012</v>
      </c>
      <c r="AA4817">
        <v>4816</v>
      </c>
      <c r="AB4817" t="s">
        <v>12016</v>
      </c>
      <c r="AC4817">
        <v>5023.33</v>
      </c>
      <c r="AD4817">
        <v>276.23</v>
      </c>
      <c r="AE4817">
        <v>13.81</v>
      </c>
      <c r="AF4817" t="s">
        <v>11131</v>
      </c>
      <c r="AG4817" t="s">
        <v>11170</v>
      </c>
      <c r="AH4817">
        <v>7642</v>
      </c>
      <c r="AI4817">
        <v>4816</v>
      </c>
      <c r="AJ4817" t="s">
        <v>11144</v>
      </c>
      <c r="AK4817" t="s">
        <v>12027</v>
      </c>
      <c r="AL4817" t="s">
        <v>12031</v>
      </c>
      <c r="AM4817" t="s">
        <v>11061</v>
      </c>
      <c r="AN4817">
        <v>1</v>
      </c>
      <c r="AO4817" s="10" t="s">
        <v>12039</v>
      </c>
      <c r="AP4817" t="str" cm="1">
        <f t="array" ref="AP4817">_xlfn.IFS(
  Table1[[#This Row],[Age]]&lt;=25, "18-25",
  Table1[[#This Row],[Age]]&lt;=35, "26-35",
  Table1[[#This Row],[Age]]&lt;=45, "36-45",
  Table1[[#This Row],[Age]]&lt;=60, "46-60",
  TRUE, "60+")</f>
        <v>18-25</v>
      </c>
    </row>
    <row r="4818" spans="1:42" x14ac:dyDescent="0.3">
      <c r="A4818">
        <v>4817</v>
      </c>
      <c r="B4818" t="s">
        <v>50</v>
      </c>
      <c r="C4818" t="s">
        <v>39</v>
      </c>
      <c r="D4818">
        <v>26</v>
      </c>
      <c r="E4818" t="s">
        <v>106</v>
      </c>
      <c r="F4818" t="s">
        <v>4924</v>
      </c>
      <c r="G4818" t="s">
        <v>5147</v>
      </c>
      <c r="H4818">
        <v>19458799670</v>
      </c>
      <c r="I4818" t="s">
        <v>5536</v>
      </c>
      <c r="J4818" t="s">
        <v>7291</v>
      </c>
      <c r="K4818">
        <v>2878.3</v>
      </c>
      <c r="L4818" s="12" t="s">
        <v>10921</v>
      </c>
      <c r="M4818" s="10" t="s">
        <v>11380</v>
      </c>
      <c r="N4818">
        <v>4817</v>
      </c>
      <c r="O4818">
        <v>44982</v>
      </c>
      <c r="P4818" t="s">
        <v>11402</v>
      </c>
      <c r="Q4818" s="16">
        <v>919.54</v>
      </c>
      <c r="R4818">
        <v>3797.84</v>
      </c>
      <c r="S4818">
        <v>5</v>
      </c>
      <c r="T4818">
        <v>4817</v>
      </c>
      <c r="U4818">
        <v>11088.06</v>
      </c>
      <c r="V4818" t="s">
        <v>11411</v>
      </c>
      <c r="W4818">
        <v>3.67</v>
      </c>
      <c r="X4818">
        <v>24</v>
      </c>
      <c r="Y4818" t="s">
        <v>11730</v>
      </c>
      <c r="Z4818" t="s">
        <v>12010</v>
      </c>
      <c r="AA4818">
        <v>4817</v>
      </c>
      <c r="AB4818" t="s">
        <v>12017</v>
      </c>
      <c r="AC4818">
        <v>6960.43</v>
      </c>
      <c r="AD4818">
        <v>1755.38</v>
      </c>
      <c r="AE4818">
        <v>87.77</v>
      </c>
      <c r="AF4818" t="s">
        <v>11188</v>
      </c>
      <c r="AG4818" t="s">
        <v>11118</v>
      </c>
      <c r="AH4818">
        <v>13</v>
      </c>
      <c r="AI4818">
        <v>4817</v>
      </c>
      <c r="AJ4818" t="s">
        <v>11137</v>
      </c>
      <c r="AK4818" t="s">
        <v>12029</v>
      </c>
      <c r="AL4818" t="s">
        <v>12032</v>
      </c>
      <c r="AM4818" t="s">
        <v>11119</v>
      </c>
      <c r="AN4818">
        <v>1</v>
      </c>
      <c r="AO4818" s="10" t="s">
        <v>12045</v>
      </c>
      <c r="AP4818" t="str" cm="1">
        <f t="array" ref="AP4818">_xlfn.IFS(
  Table1[[#This Row],[Age]]&lt;=25, "18-25",
  Table1[[#This Row],[Age]]&lt;=35, "26-35",
  Table1[[#This Row],[Age]]&lt;=45, "36-45",
  Table1[[#This Row],[Age]]&lt;=60, "46-60",
  TRUE, "60+")</f>
        <v>26-35</v>
      </c>
    </row>
    <row r="4819" spans="1:42" x14ac:dyDescent="0.3">
      <c r="A4819">
        <v>4818</v>
      </c>
      <c r="B4819" t="s">
        <v>50</v>
      </c>
      <c r="C4819" t="s">
        <v>83</v>
      </c>
      <c r="D4819">
        <v>64</v>
      </c>
      <c r="E4819" t="s">
        <v>105</v>
      </c>
      <c r="F4819" t="s">
        <v>4925</v>
      </c>
      <c r="G4819" t="s">
        <v>5133</v>
      </c>
      <c r="H4819">
        <v>19458799671</v>
      </c>
      <c r="I4819" t="s">
        <v>7262</v>
      </c>
      <c r="J4819" t="s">
        <v>7291</v>
      </c>
      <c r="K4819">
        <v>3925.54</v>
      </c>
      <c r="L4819" s="12" t="s">
        <v>10249</v>
      </c>
      <c r="M4819" s="10" t="s">
        <v>11048</v>
      </c>
      <c r="N4819">
        <v>4818</v>
      </c>
      <c r="O4819">
        <v>44957</v>
      </c>
      <c r="P4819" t="s">
        <v>11402</v>
      </c>
      <c r="Q4819" s="16">
        <v>1030.79</v>
      </c>
      <c r="R4819">
        <v>2894.75</v>
      </c>
      <c r="S4819">
        <v>91</v>
      </c>
      <c r="T4819">
        <v>4818</v>
      </c>
      <c r="U4819">
        <v>30084.48</v>
      </c>
      <c r="V4819" t="s">
        <v>11412</v>
      </c>
      <c r="W4819">
        <v>4.1100000000000003</v>
      </c>
      <c r="X4819">
        <v>36</v>
      </c>
      <c r="Y4819" t="s">
        <v>7301</v>
      </c>
      <c r="Z4819" t="s">
        <v>12010</v>
      </c>
      <c r="AA4819">
        <v>4818</v>
      </c>
      <c r="AB4819" t="s">
        <v>12017</v>
      </c>
      <c r="AC4819">
        <v>8612.85</v>
      </c>
      <c r="AD4819">
        <v>201.7</v>
      </c>
      <c r="AE4819">
        <v>10.09</v>
      </c>
      <c r="AF4819" t="s">
        <v>11288</v>
      </c>
      <c r="AG4819" t="s">
        <v>11299</v>
      </c>
      <c r="AH4819">
        <v>5257</v>
      </c>
      <c r="AI4819">
        <v>4818</v>
      </c>
      <c r="AJ4819" t="s">
        <v>11335</v>
      </c>
      <c r="AK4819" t="s">
        <v>12027</v>
      </c>
      <c r="AL4819" t="s">
        <v>12031</v>
      </c>
      <c r="AM4819" t="s">
        <v>11252</v>
      </c>
      <c r="AN4819">
        <v>1</v>
      </c>
      <c r="AO4819" s="10" t="s">
        <v>12039</v>
      </c>
      <c r="AP4819" t="str" cm="1">
        <f t="array" ref="AP4819">_xlfn.IFS(
  Table1[[#This Row],[Age]]&lt;=25, "18-25",
  Table1[[#This Row],[Age]]&lt;=35, "26-35",
  Table1[[#This Row],[Age]]&lt;=45, "36-45",
  Table1[[#This Row],[Age]]&lt;=60, "46-60",
  TRUE, "60+")</f>
        <v>60+</v>
      </c>
    </row>
    <row r="4820" spans="1:42" x14ac:dyDescent="0.3">
      <c r="A4820">
        <v>4819</v>
      </c>
      <c r="B4820" t="s">
        <v>40</v>
      </c>
      <c r="C4820" t="s">
        <v>73</v>
      </c>
      <c r="D4820">
        <v>41</v>
      </c>
      <c r="E4820" t="s">
        <v>104</v>
      </c>
      <c r="F4820" t="s">
        <v>4926</v>
      </c>
      <c r="G4820" t="s">
        <v>5148</v>
      </c>
      <c r="H4820">
        <v>19458799672</v>
      </c>
      <c r="I4820" t="s">
        <v>7263</v>
      </c>
      <c r="J4820" t="s">
        <v>7292</v>
      </c>
      <c r="K4820">
        <v>6381.48</v>
      </c>
      <c r="L4820" s="12" t="s">
        <v>9470</v>
      </c>
      <c r="M4820" s="10" t="s">
        <v>11070</v>
      </c>
      <c r="N4820">
        <v>4819</v>
      </c>
      <c r="O4820">
        <v>44956</v>
      </c>
      <c r="P4820" t="s">
        <v>11404</v>
      </c>
      <c r="Q4820" s="16">
        <v>2611.39</v>
      </c>
      <c r="R4820">
        <v>8992.8700000000008</v>
      </c>
      <c r="S4820">
        <v>3</v>
      </c>
      <c r="T4820">
        <v>4819</v>
      </c>
      <c r="U4820">
        <v>5528.62</v>
      </c>
      <c r="V4820" t="s">
        <v>11413</v>
      </c>
      <c r="W4820">
        <v>9.6199999999999992</v>
      </c>
      <c r="X4820">
        <v>24</v>
      </c>
      <c r="Y4820" t="s">
        <v>8318</v>
      </c>
      <c r="Z4820" t="s">
        <v>12012</v>
      </c>
      <c r="AA4820">
        <v>4819</v>
      </c>
      <c r="AB4820" t="s">
        <v>12015</v>
      </c>
      <c r="AC4820">
        <v>4998.05</v>
      </c>
      <c r="AD4820">
        <v>2432.6999999999998</v>
      </c>
      <c r="AE4820">
        <v>121.64</v>
      </c>
      <c r="AF4820" t="s">
        <v>11338</v>
      </c>
      <c r="AG4820" t="s">
        <v>11085</v>
      </c>
      <c r="AH4820">
        <v>3616</v>
      </c>
      <c r="AI4820">
        <v>4819</v>
      </c>
      <c r="AJ4820" t="s">
        <v>11273</v>
      </c>
      <c r="AK4820" t="s">
        <v>12029</v>
      </c>
      <c r="AL4820" t="s">
        <v>12032</v>
      </c>
      <c r="AM4820" t="s">
        <v>11137</v>
      </c>
      <c r="AN4820">
        <v>1</v>
      </c>
      <c r="AO4820" s="10" t="s">
        <v>12039</v>
      </c>
      <c r="AP4820" t="str" cm="1">
        <f t="array" ref="AP4820">_xlfn.IFS(
  Table1[[#This Row],[Age]]&lt;=25, "18-25",
  Table1[[#This Row],[Age]]&lt;=35, "26-35",
  Table1[[#This Row],[Age]]&lt;=45, "36-45",
  Table1[[#This Row],[Age]]&lt;=60, "46-60",
  TRUE, "60+")</f>
        <v>36-45</v>
      </c>
    </row>
    <row r="4821" spans="1:42" x14ac:dyDescent="0.3">
      <c r="A4821">
        <v>4820</v>
      </c>
      <c r="B4821" t="s">
        <v>44</v>
      </c>
      <c r="C4821" t="s">
        <v>64</v>
      </c>
      <c r="D4821">
        <v>51</v>
      </c>
      <c r="E4821" t="s">
        <v>105</v>
      </c>
      <c r="F4821" t="s">
        <v>4927</v>
      </c>
      <c r="G4821" t="s">
        <v>5112</v>
      </c>
      <c r="H4821">
        <v>19458799673</v>
      </c>
      <c r="I4821" t="s">
        <v>6660</v>
      </c>
      <c r="J4821" t="s">
        <v>7292</v>
      </c>
      <c r="K4821">
        <v>5260.96</v>
      </c>
      <c r="L4821" s="12" t="s">
        <v>10922</v>
      </c>
      <c r="M4821" s="10" t="s">
        <v>11180</v>
      </c>
      <c r="N4821">
        <v>4820</v>
      </c>
      <c r="O4821">
        <v>44950</v>
      </c>
      <c r="P4821" t="s">
        <v>11403</v>
      </c>
      <c r="Q4821" s="16">
        <v>4430.6400000000003</v>
      </c>
      <c r="R4821">
        <v>9691.6</v>
      </c>
      <c r="S4821">
        <v>82</v>
      </c>
      <c r="T4821">
        <v>4820</v>
      </c>
      <c r="U4821">
        <v>46645.8</v>
      </c>
      <c r="V4821" t="s">
        <v>11413</v>
      </c>
      <c r="W4821">
        <v>2.65</v>
      </c>
      <c r="X4821">
        <v>48</v>
      </c>
      <c r="Y4821" t="s">
        <v>10131</v>
      </c>
      <c r="Z4821" t="s">
        <v>12011</v>
      </c>
      <c r="AA4821">
        <v>4820</v>
      </c>
      <c r="AB4821" t="s">
        <v>12015</v>
      </c>
      <c r="AC4821">
        <v>5256.94</v>
      </c>
      <c r="AD4821">
        <v>3194.41</v>
      </c>
      <c r="AE4821">
        <v>159.72</v>
      </c>
      <c r="AF4821" t="s">
        <v>11205</v>
      </c>
      <c r="AG4821" t="s">
        <v>11039</v>
      </c>
      <c r="AH4821">
        <v>6072</v>
      </c>
      <c r="AI4821">
        <v>4820</v>
      </c>
      <c r="AJ4821" t="s">
        <v>11109</v>
      </c>
      <c r="AK4821" t="s">
        <v>12029</v>
      </c>
      <c r="AL4821" t="s">
        <v>12032</v>
      </c>
      <c r="AM4821" t="s">
        <v>11225</v>
      </c>
      <c r="AN4821">
        <v>1</v>
      </c>
      <c r="AO4821" s="10" t="s">
        <v>12039</v>
      </c>
      <c r="AP4821" t="str" cm="1">
        <f t="array" ref="AP4821">_xlfn.IFS(
  Table1[[#This Row],[Age]]&lt;=25, "18-25",
  Table1[[#This Row],[Age]]&lt;=35, "26-35",
  Table1[[#This Row],[Age]]&lt;=45, "36-45",
  Table1[[#This Row],[Age]]&lt;=60, "46-60",
  TRUE, "60+")</f>
        <v>46-60</v>
      </c>
    </row>
    <row r="4822" spans="1:42" x14ac:dyDescent="0.3">
      <c r="A4822">
        <v>4821</v>
      </c>
      <c r="B4822" t="s">
        <v>19</v>
      </c>
      <c r="C4822" t="s">
        <v>87</v>
      </c>
      <c r="D4822">
        <v>53</v>
      </c>
      <c r="E4822" t="s">
        <v>106</v>
      </c>
      <c r="F4822" t="s">
        <v>4928</v>
      </c>
      <c r="G4822" t="s">
        <v>5129</v>
      </c>
      <c r="H4822">
        <v>19458799674</v>
      </c>
      <c r="I4822" t="s">
        <v>7133</v>
      </c>
      <c r="J4822" t="s">
        <v>7291</v>
      </c>
      <c r="K4822">
        <v>9293.2900000000009</v>
      </c>
      <c r="L4822" s="12" t="s">
        <v>10125</v>
      </c>
      <c r="M4822" s="10" t="s">
        <v>11133</v>
      </c>
      <c r="N4822">
        <v>4821</v>
      </c>
      <c r="O4822">
        <v>45022</v>
      </c>
      <c r="P4822" t="s">
        <v>11403</v>
      </c>
      <c r="Q4822" s="16">
        <v>4094.84</v>
      </c>
      <c r="R4822">
        <v>5198.45</v>
      </c>
      <c r="S4822">
        <v>77</v>
      </c>
      <c r="T4822">
        <v>4821</v>
      </c>
      <c r="U4822">
        <v>37681.11</v>
      </c>
      <c r="V4822" t="s">
        <v>11412</v>
      </c>
      <c r="W4822">
        <v>8.98</v>
      </c>
      <c r="X4822">
        <v>60</v>
      </c>
      <c r="Y4822" t="s">
        <v>11779</v>
      </c>
      <c r="Z4822" t="s">
        <v>12011</v>
      </c>
      <c r="AA4822">
        <v>4821</v>
      </c>
      <c r="AB4822" t="s">
        <v>12017</v>
      </c>
      <c r="AC4822">
        <v>8822.3700000000008</v>
      </c>
      <c r="AD4822">
        <v>587.91999999999996</v>
      </c>
      <c r="AE4822">
        <v>29.4</v>
      </c>
      <c r="AF4822" t="s">
        <v>11376</v>
      </c>
      <c r="AG4822" t="s">
        <v>11053</v>
      </c>
      <c r="AH4822">
        <v>2811</v>
      </c>
      <c r="AI4822">
        <v>4821</v>
      </c>
      <c r="AJ4822" t="s">
        <v>11052</v>
      </c>
      <c r="AK4822" t="s">
        <v>12027</v>
      </c>
      <c r="AL4822" t="s">
        <v>12032</v>
      </c>
      <c r="AM4822" t="s">
        <v>11101</v>
      </c>
      <c r="AN4822">
        <v>1</v>
      </c>
      <c r="AO4822" s="10" t="s">
        <v>12037</v>
      </c>
      <c r="AP4822" t="str" cm="1">
        <f t="array" ref="AP4822">_xlfn.IFS(
  Table1[[#This Row],[Age]]&lt;=25, "18-25",
  Table1[[#This Row],[Age]]&lt;=35, "26-35",
  Table1[[#This Row],[Age]]&lt;=45, "36-45",
  Table1[[#This Row],[Age]]&lt;=60, "46-60",
  TRUE, "60+")</f>
        <v>46-60</v>
      </c>
    </row>
    <row r="4823" spans="1:42" x14ac:dyDescent="0.3">
      <c r="A4823">
        <v>4822</v>
      </c>
      <c r="B4823" t="s">
        <v>39</v>
      </c>
      <c r="C4823" t="s">
        <v>83</v>
      </c>
      <c r="D4823">
        <v>21</v>
      </c>
      <c r="E4823" t="s">
        <v>105</v>
      </c>
      <c r="F4823" t="s">
        <v>4929</v>
      </c>
      <c r="G4823" t="s">
        <v>5145</v>
      </c>
      <c r="H4823">
        <v>19458799675</v>
      </c>
      <c r="I4823" t="s">
        <v>7264</v>
      </c>
      <c r="J4823" t="s">
        <v>7292</v>
      </c>
      <c r="K4823">
        <v>5689.74</v>
      </c>
      <c r="L4823" s="12" t="s">
        <v>10923</v>
      </c>
      <c r="M4823" s="10" t="s">
        <v>11239</v>
      </c>
      <c r="N4823">
        <v>4822</v>
      </c>
      <c r="O4823">
        <v>45084</v>
      </c>
      <c r="P4823" t="s">
        <v>11404</v>
      </c>
      <c r="Q4823" s="16">
        <v>725.48</v>
      </c>
      <c r="R4823">
        <v>4964.26</v>
      </c>
      <c r="S4823">
        <v>86</v>
      </c>
      <c r="T4823">
        <v>4822</v>
      </c>
      <c r="U4823">
        <v>40572.22</v>
      </c>
      <c r="V4823" t="s">
        <v>11412</v>
      </c>
      <c r="W4823">
        <v>7.63</v>
      </c>
      <c r="X4823">
        <v>48</v>
      </c>
      <c r="Y4823" t="s">
        <v>8204</v>
      </c>
      <c r="Z4823" t="s">
        <v>12011</v>
      </c>
      <c r="AA4823">
        <v>4822</v>
      </c>
      <c r="AB4823" t="s">
        <v>12015</v>
      </c>
      <c r="AC4823">
        <v>1073.47</v>
      </c>
      <c r="AD4823">
        <v>2114.48</v>
      </c>
      <c r="AE4823">
        <v>105.72</v>
      </c>
      <c r="AF4823" t="s">
        <v>11129</v>
      </c>
      <c r="AG4823" t="s">
        <v>11096</v>
      </c>
      <c r="AH4823">
        <v>1298</v>
      </c>
      <c r="AI4823">
        <v>4822</v>
      </c>
      <c r="AJ4823" t="s">
        <v>11089</v>
      </c>
      <c r="AK4823" t="s">
        <v>12028</v>
      </c>
      <c r="AL4823" t="s">
        <v>12031</v>
      </c>
      <c r="AM4823" t="s">
        <v>11074</v>
      </c>
      <c r="AN4823">
        <v>1</v>
      </c>
      <c r="AO4823" s="10" t="s">
        <v>12043</v>
      </c>
      <c r="AP4823" t="str" cm="1">
        <f t="array" ref="AP4823">_xlfn.IFS(
  Table1[[#This Row],[Age]]&lt;=25, "18-25",
  Table1[[#This Row],[Age]]&lt;=35, "26-35",
  Table1[[#This Row],[Age]]&lt;=45, "36-45",
  Table1[[#This Row],[Age]]&lt;=60, "46-60",
  TRUE, "60+")</f>
        <v>18-25</v>
      </c>
    </row>
    <row r="4824" spans="1:42" x14ac:dyDescent="0.3">
      <c r="A4824">
        <v>4823</v>
      </c>
      <c r="B4824" t="s">
        <v>42</v>
      </c>
      <c r="C4824" t="s">
        <v>85</v>
      </c>
      <c r="D4824">
        <v>46</v>
      </c>
      <c r="E4824" t="s">
        <v>104</v>
      </c>
      <c r="F4824" t="s">
        <v>4930</v>
      </c>
      <c r="G4824" t="s">
        <v>5126</v>
      </c>
      <c r="H4824">
        <v>19458799676</v>
      </c>
      <c r="I4824" t="s">
        <v>6814</v>
      </c>
      <c r="J4824" t="s">
        <v>7291</v>
      </c>
      <c r="K4824">
        <v>8584.67</v>
      </c>
      <c r="L4824" s="12" t="s">
        <v>10924</v>
      </c>
      <c r="M4824" s="10" t="s">
        <v>11170</v>
      </c>
      <c r="N4824">
        <v>4823</v>
      </c>
      <c r="O4824">
        <v>45047</v>
      </c>
      <c r="P4824" t="s">
        <v>11403</v>
      </c>
      <c r="Q4824" s="16">
        <v>2554.5</v>
      </c>
      <c r="R4824">
        <v>6030.17</v>
      </c>
      <c r="S4824">
        <v>77</v>
      </c>
      <c r="T4824">
        <v>4823</v>
      </c>
      <c r="U4824">
        <v>29608.65</v>
      </c>
      <c r="V4824" t="s">
        <v>11413</v>
      </c>
      <c r="W4824">
        <v>6.52</v>
      </c>
      <c r="X4824">
        <v>36</v>
      </c>
      <c r="Y4824" t="s">
        <v>7347</v>
      </c>
      <c r="Z4824" t="s">
        <v>12010</v>
      </c>
      <c r="AA4824">
        <v>4823</v>
      </c>
      <c r="AB4824" t="s">
        <v>12017</v>
      </c>
      <c r="AC4824">
        <v>4710.76</v>
      </c>
      <c r="AD4824">
        <v>4555.45</v>
      </c>
      <c r="AE4824">
        <v>227.77</v>
      </c>
      <c r="AF4824" t="s">
        <v>11046</v>
      </c>
      <c r="AG4824" t="s">
        <v>11110</v>
      </c>
      <c r="AH4824">
        <v>7023</v>
      </c>
      <c r="AI4824">
        <v>4823</v>
      </c>
      <c r="AJ4824" t="s">
        <v>11163</v>
      </c>
      <c r="AK4824" t="s">
        <v>12029</v>
      </c>
      <c r="AL4824" t="s">
        <v>12031</v>
      </c>
      <c r="AM4824" t="s">
        <v>11165</v>
      </c>
      <c r="AN4824">
        <v>1</v>
      </c>
      <c r="AO4824" s="10" t="s">
        <v>12046</v>
      </c>
      <c r="AP4824" t="str" cm="1">
        <f t="array" ref="AP4824">_xlfn.IFS(
  Table1[[#This Row],[Age]]&lt;=25, "18-25",
  Table1[[#This Row],[Age]]&lt;=35, "26-35",
  Table1[[#This Row],[Age]]&lt;=45, "36-45",
  Table1[[#This Row],[Age]]&lt;=60, "46-60",
  TRUE, "60+")</f>
        <v>46-60</v>
      </c>
    </row>
    <row r="4825" spans="1:42" x14ac:dyDescent="0.3">
      <c r="A4825">
        <v>4824</v>
      </c>
      <c r="B4825" t="s">
        <v>35</v>
      </c>
      <c r="C4825" t="s">
        <v>56</v>
      </c>
      <c r="D4825">
        <v>40</v>
      </c>
      <c r="E4825" t="s">
        <v>105</v>
      </c>
      <c r="F4825" t="s">
        <v>4931</v>
      </c>
      <c r="G4825" t="s">
        <v>5129</v>
      </c>
      <c r="H4825">
        <v>19458799677</v>
      </c>
      <c r="I4825" t="s">
        <v>7265</v>
      </c>
      <c r="J4825" t="s">
        <v>7291</v>
      </c>
      <c r="K4825">
        <v>874.22</v>
      </c>
      <c r="L4825" s="12" t="s">
        <v>10852</v>
      </c>
      <c r="M4825" s="10" t="s">
        <v>11218</v>
      </c>
      <c r="N4825">
        <v>4824</v>
      </c>
      <c r="O4825">
        <v>45080</v>
      </c>
      <c r="P4825" t="s">
        <v>11402</v>
      </c>
      <c r="Q4825" s="16">
        <v>762.91</v>
      </c>
      <c r="R4825">
        <v>1637.13</v>
      </c>
      <c r="S4825">
        <v>12</v>
      </c>
      <c r="T4825">
        <v>4824</v>
      </c>
      <c r="U4825">
        <v>31916.46</v>
      </c>
      <c r="V4825" t="s">
        <v>11413</v>
      </c>
      <c r="W4825">
        <v>6.62</v>
      </c>
      <c r="X4825">
        <v>48</v>
      </c>
      <c r="Y4825" t="s">
        <v>11849</v>
      </c>
      <c r="Z4825" t="s">
        <v>12010</v>
      </c>
      <c r="AA4825">
        <v>4824</v>
      </c>
      <c r="AB4825" t="s">
        <v>12017</v>
      </c>
      <c r="AC4825">
        <v>1200.07</v>
      </c>
      <c r="AD4825">
        <v>2828.87</v>
      </c>
      <c r="AE4825">
        <v>141.44</v>
      </c>
      <c r="AF4825" t="s">
        <v>11062</v>
      </c>
      <c r="AG4825" t="s">
        <v>11105</v>
      </c>
      <c r="AH4825">
        <v>3460</v>
      </c>
      <c r="AI4825">
        <v>4824</v>
      </c>
      <c r="AJ4825" t="s">
        <v>11371</v>
      </c>
      <c r="AK4825" t="s">
        <v>12027</v>
      </c>
      <c r="AL4825" t="s">
        <v>12032</v>
      </c>
      <c r="AM4825" t="s">
        <v>11357</v>
      </c>
      <c r="AN4825">
        <v>1</v>
      </c>
      <c r="AO4825" s="10" t="s">
        <v>12043</v>
      </c>
      <c r="AP4825" t="str" cm="1">
        <f t="array" ref="AP4825">_xlfn.IFS(
  Table1[[#This Row],[Age]]&lt;=25, "18-25",
  Table1[[#This Row],[Age]]&lt;=35, "26-35",
  Table1[[#This Row],[Age]]&lt;=45, "36-45",
  Table1[[#This Row],[Age]]&lt;=60, "46-60",
  TRUE, "60+")</f>
        <v>36-45</v>
      </c>
    </row>
    <row r="4826" spans="1:42" x14ac:dyDescent="0.3">
      <c r="A4826">
        <v>4825</v>
      </c>
      <c r="B4826" t="s">
        <v>24</v>
      </c>
      <c r="C4826" t="s">
        <v>56</v>
      </c>
      <c r="D4826">
        <v>52</v>
      </c>
      <c r="E4826" t="s">
        <v>104</v>
      </c>
      <c r="F4826" t="s">
        <v>4932</v>
      </c>
      <c r="G4826" t="s">
        <v>5119</v>
      </c>
      <c r="H4826">
        <v>19458799678</v>
      </c>
      <c r="I4826" t="s">
        <v>7266</v>
      </c>
      <c r="J4826" t="s">
        <v>7292</v>
      </c>
      <c r="K4826">
        <v>8573.43</v>
      </c>
      <c r="L4826" s="12" t="s">
        <v>8523</v>
      </c>
      <c r="M4826" s="10" t="s">
        <v>11216</v>
      </c>
      <c r="N4826">
        <v>4825</v>
      </c>
      <c r="O4826">
        <v>45284</v>
      </c>
      <c r="P4826" t="s">
        <v>11404</v>
      </c>
      <c r="Q4826" s="16">
        <v>2195.86</v>
      </c>
      <c r="R4826">
        <v>6377.57</v>
      </c>
      <c r="S4826">
        <v>32</v>
      </c>
      <c r="T4826">
        <v>4825</v>
      </c>
      <c r="U4826">
        <v>11831.83</v>
      </c>
      <c r="V4826" t="s">
        <v>11413</v>
      </c>
      <c r="W4826">
        <v>4.8099999999999996</v>
      </c>
      <c r="X4826">
        <v>24</v>
      </c>
      <c r="Y4826" t="s">
        <v>9728</v>
      </c>
      <c r="Z4826" t="s">
        <v>12012</v>
      </c>
      <c r="AA4826">
        <v>4825</v>
      </c>
      <c r="AB4826" t="s">
        <v>12016</v>
      </c>
      <c r="AC4826">
        <v>4388.8999999999996</v>
      </c>
      <c r="AD4826">
        <v>2475.17</v>
      </c>
      <c r="AE4826">
        <v>123.76</v>
      </c>
      <c r="AF4826" t="s">
        <v>11336</v>
      </c>
      <c r="AG4826" t="s">
        <v>11170</v>
      </c>
      <c r="AH4826">
        <v>2968</v>
      </c>
      <c r="AI4826">
        <v>4825</v>
      </c>
      <c r="AJ4826" t="s">
        <v>11164</v>
      </c>
      <c r="AK4826" t="s">
        <v>12027</v>
      </c>
      <c r="AL4826" t="s">
        <v>12031</v>
      </c>
      <c r="AM4826" t="s">
        <v>11308</v>
      </c>
      <c r="AN4826">
        <v>1</v>
      </c>
      <c r="AO4826" s="10" t="s">
        <v>12036</v>
      </c>
      <c r="AP4826" t="str" cm="1">
        <f t="array" ref="AP4826">_xlfn.IFS(
  Table1[[#This Row],[Age]]&lt;=25, "18-25",
  Table1[[#This Row],[Age]]&lt;=35, "26-35",
  Table1[[#This Row],[Age]]&lt;=45, "36-45",
  Table1[[#This Row],[Age]]&lt;=60, "46-60",
  TRUE, "60+")</f>
        <v>46-60</v>
      </c>
    </row>
    <row r="4827" spans="1:42" x14ac:dyDescent="0.3">
      <c r="A4827">
        <v>4826</v>
      </c>
      <c r="B4827" t="s">
        <v>35</v>
      </c>
      <c r="C4827" t="s">
        <v>90</v>
      </c>
      <c r="D4827">
        <v>33</v>
      </c>
      <c r="E4827" t="s">
        <v>106</v>
      </c>
      <c r="F4827" t="s">
        <v>4933</v>
      </c>
      <c r="G4827" t="s">
        <v>5113</v>
      </c>
      <c r="H4827">
        <v>19458799679</v>
      </c>
      <c r="I4827" t="s">
        <v>7175</v>
      </c>
      <c r="J4827" t="s">
        <v>7292</v>
      </c>
      <c r="K4827">
        <v>2057.36</v>
      </c>
      <c r="L4827" s="12" t="s">
        <v>10925</v>
      </c>
      <c r="M4827" s="10" t="s">
        <v>11306</v>
      </c>
      <c r="N4827">
        <v>4826</v>
      </c>
      <c r="O4827">
        <v>45008</v>
      </c>
      <c r="P4827" t="s">
        <v>11403</v>
      </c>
      <c r="Q4827" s="16">
        <v>2817</v>
      </c>
      <c r="R4827">
        <v>4874.3599999999997</v>
      </c>
      <c r="S4827">
        <v>58</v>
      </c>
      <c r="T4827">
        <v>4826</v>
      </c>
      <c r="U4827">
        <v>45592.02</v>
      </c>
      <c r="V4827" t="s">
        <v>11412</v>
      </c>
      <c r="W4827">
        <v>4.95</v>
      </c>
      <c r="X4827">
        <v>12</v>
      </c>
      <c r="Y4827" t="s">
        <v>11969</v>
      </c>
      <c r="Z4827" t="s">
        <v>12012</v>
      </c>
      <c r="AA4827">
        <v>4826</v>
      </c>
      <c r="AB4827" t="s">
        <v>12016</v>
      </c>
      <c r="AC4827">
        <v>3332.53</v>
      </c>
      <c r="AD4827">
        <v>3221.2</v>
      </c>
      <c r="AE4827">
        <v>161.06</v>
      </c>
      <c r="AF4827" t="s">
        <v>11230</v>
      </c>
      <c r="AG4827" t="s">
        <v>11140</v>
      </c>
      <c r="AH4827">
        <v>5875</v>
      </c>
      <c r="AI4827">
        <v>4826</v>
      </c>
      <c r="AJ4827" t="s">
        <v>11197</v>
      </c>
      <c r="AK4827" t="s">
        <v>12027</v>
      </c>
      <c r="AL4827" t="s">
        <v>12032</v>
      </c>
      <c r="AM4827" t="s">
        <v>11047</v>
      </c>
      <c r="AN4827">
        <v>1</v>
      </c>
      <c r="AO4827" s="10" t="s">
        <v>12047</v>
      </c>
      <c r="AP4827" t="str" cm="1">
        <f t="array" ref="AP4827">_xlfn.IFS(
  Table1[[#This Row],[Age]]&lt;=25, "18-25",
  Table1[[#This Row],[Age]]&lt;=35, "26-35",
  Table1[[#This Row],[Age]]&lt;=45, "36-45",
  Table1[[#This Row],[Age]]&lt;=60, "46-60",
  TRUE, "60+")</f>
        <v>26-35</v>
      </c>
    </row>
    <row r="4828" spans="1:42" x14ac:dyDescent="0.3">
      <c r="A4828">
        <v>4827</v>
      </c>
      <c r="B4828" t="s">
        <v>38</v>
      </c>
      <c r="C4828" t="s">
        <v>69</v>
      </c>
      <c r="D4828">
        <v>25</v>
      </c>
      <c r="E4828" t="s">
        <v>104</v>
      </c>
      <c r="F4828" t="s">
        <v>4934</v>
      </c>
      <c r="G4828" t="s">
        <v>5111</v>
      </c>
      <c r="H4828">
        <v>19458799680</v>
      </c>
      <c r="I4828" t="s">
        <v>5826</v>
      </c>
      <c r="J4828" t="s">
        <v>7292</v>
      </c>
      <c r="K4828">
        <v>3689.29</v>
      </c>
      <c r="L4828" s="12" t="s">
        <v>10657</v>
      </c>
      <c r="M4828" s="10" t="s">
        <v>11098</v>
      </c>
      <c r="N4828">
        <v>4827</v>
      </c>
      <c r="O4828">
        <v>45287</v>
      </c>
      <c r="P4828" t="s">
        <v>11402</v>
      </c>
      <c r="Q4828" s="16">
        <v>4059.78</v>
      </c>
      <c r="R4828">
        <v>7749.07</v>
      </c>
      <c r="S4828">
        <v>71</v>
      </c>
      <c r="T4828">
        <v>4827</v>
      </c>
      <c r="U4828">
        <v>32796.97</v>
      </c>
      <c r="V4828" t="s">
        <v>11412</v>
      </c>
      <c r="W4828">
        <v>8.16</v>
      </c>
      <c r="X4828">
        <v>48</v>
      </c>
      <c r="Y4828" t="s">
        <v>11878</v>
      </c>
      <c r="Z4828" t="s">
        <v>12010</v>
      </c>
      <c r="AA4828">
        <v>4827</v>
      </c>
      <c r="AB4828" t="s">
        <v>12017</v>
      </c>
      <c r="AC4828">
        <v>6012.35</v>
      </c>
      <c r="AD4828">
        <v>4433.01</v>
      </c>
      <c r="AE4828">
        <v>221.65</v>
      </c>
      <c r="AF4828" t="s">
        <v>11104</v>
      </c>
      <c r="AG4828" t="s">
        <v>11287</v>
      </c>
      <c r="AH4828">
        <v>672</v>
      </c>
      <c r="AI4828">
        <v>4827</v>
      </c>
      <c r="AJ4828" t="s">
        <v>11137</v>
      </c>
      <c r="AK4828" t="s">
        <v>12027</v>
      </c>
      <c r="AL4828" t="s">
        <v>12031</v>
      </c>
      <c r="AM4828" t="s">
        <v>11188</v>
      </c>
      <c r="AN4828">
        <v>1</v>
      </c>
      <c r="AO4828" s="10" t="s">
        <v>12036</v>
      </c>
      <c r="AP4828" t="str" cm="1">
        <f t="array" ref="AP4828">_xlfn.IFS(
  Table1[[#This Row],[Age]]&lt;=25, "18-25",
  Table1[[#This Row],[Age]]&lt;=35, "26-35",
  Table1[[#This Row],[Age]]&lt;=45, "36-45",
  Table1[[#This Row],[Age]]&lt;=60, "46-60",
  TRUE, "60+")</f>
        <v>18-25</v>
      </c>
    </row>
    <row r="4829" spans="1:42" x14ac:dyDescent="0.3">
      <c r="A4829">
        <v>4828</v>
      </c>
      <c r="B4829" t="s">
        <v>7</v>
      </c>
      <c r="C4829" t="s">
        <v>59</v>
      </c>
      <c r="D4829">
        <v>44</v>
      </c>
      <c r="E4829" t="s">
        <v>104</v>
      </c>
      <c r="F4829" t="s">
        <v>4935</v>
      </c>
      <c r="G4829" t="s">
        <v>5114</v>
      </c>
      <c r="H4829">
        <v>19458799681</v>
      </c>
      <c r="I4829" t="s">
        <v>6830</v>
      </c>
      <c r="J4829" t="s">
        <v>7291</v>
      </c>
      <c r="K4829">
        <v>3266.88</v>
      </c>
      <c r="L4829" s="12" t="s">
        <v>7981</v>
      </c>
      <c r="M4829" s="10" t="s">
        <v>11367</v>
      </c>
      <c r="N4829">
        <v>4828</v>
      </c>
      <c r="O4829">
        <v>45236</v>
      </c>
      <c r="P4829" t="s">
        <v>11403</v>
      </c>
      <c r="Q4829" s="16">
        <v>4307.91</v>
      </c>
      <c r="R4829">
        <v>-1041.03</v>
      </c>
      <c r="S4829">
        <v>70</v>
      </c>
      <c r="T4829">
        <v>4828</v>
      </c>
      <c r="U4829">
        <v>21469.27</v>
      </c>
      <c r="V4829" t="s">
        <v>11413</v>
      </c>
      <c r="W4829">
        <v>8.3000000000000007</v>
      </c>
      <c r="X4829">
        <v>36</v>
      </c>
      <c r="Y4829" t="s">
        <v>11618</v>
      </c>
      <c r="Z4829" t="s">
        <v>12011</v>
      </c>
      <c r="AA4829">
        <v>4828</v>
      </c>
      <c r="AB4829" t="s">
        <v>12017</v>
      </c>
      <c r="AC4829">
        <v>5188.3500000000004</v>
      </c>
      <c r="AD4829">
        <v>4022.39</v>
      </c>
      <c r="AE4829">
        <v>201.12</v>
      </c>
      <c r="AF4829" t="s">
        <v>11383</v>
      </c>
      <c r="AG4829" t="s">
        <v>11068</v>
      </c>
      <c r="AH4829">
        <v>2808</v>
      </c>
      <c r="AI4829">
        <v>4828</v>
      </c>
      <c r="AJ4829" t="s">
        <v>11148</v>
      </c>
      <c r="AK4829" t="s">
        <v>12029</v>
      </c>
      <c r="AL4829" t="s">
        <v>12032</v>
      </c>
      <c r="AM4829" t="s">
        <v>11127</v>
      </c>
      <c r="AN4829">
        <v>1</v>
      </c>
      <c r="AO4829" s="10" t="s">
        <v>12040</v>
      </c>
      <c r="AP4829" t="str" cm="1">
        <f t="array" ref="AP4829">_xlfn.IFS(
  Table1[[#This Row],[Age]]&lt;=25, "18-25",
  Table1[[#This Row],[Age]]&lt;=35, "26-35",
  Table1[[#This Row],[Age]]&lt;=45, "36-45",
  Table1[[#This Row],[Age]]&lt;=60, "46-60",
  TRUE, "60+")</f>
        <v>36-45</v>
      </c>
    </row>
    <row r="4830" spans="1:42" x14ac:dyDescent="0.3">
      <c r="A4830">
        <v>4829</v>
      </c>
      <c r="B4830" t="s">
        <v>22</v>
      </c>
      <c r="C4830" t="s">
        <v>85</v>
      </c>
      <c r="D4830">
        <v>56</v>
      </c>
      <c r="E4830" t="s">
        <v>106</v>
      </c>
      <c r="F4830" t="s">
        <v>4936</v>
      </c>
      <c r="G4830" t="s">
        <v>5132</v>
      </c>
      <c r="H4830">
        <v>19458799682</v>
      </c>
      <c r="I4830" t="s">
        <v>5400</v>
      </c>
      <c r="J4830" t="s">
        <v>7291</v>
      </c>
      <c r="K4830">
        <v>3439.09</v>
      </c>
      <c r="L4830" s="12" t="s">
        <v>8764</v>
      </c>
      <c r="M4830" s="10" t="s">
        <v>11342</v>
      </c>
      <c r="N4830">
        <v>4829</v>
      </c>
      <c r="O4830">
        <v>45258</v>
      </c>
      <c r="P4830" t="s">
        <v>11404</v>
      </c>
      <c r="Q4830" s="16">
        <v>148.22</v>
      </c>
      <c r="R4830">
        <v>3290.87</v>
      </c>
      <c r="S4830">
        <v>40</v>
      </c>
      <c r="T4830">
        <v>4829</v>
      </c>
      <c r="U4830">
        <v>44201.93</v>
      </c>
      <c r="V4830" t="s">
        <v>11412</v>
      </c>
      <c r="W4830">
        <v>6.14</v>
      </c>
      <c r="X4830">
        <v>60</v>
      </c>
      <c r="Y4830" t="s">
        <v>10448</v>
      </c>
      <c r="Z4830" t="s">
        <v>12012</v>
      </c>
      <c r="AA4830">
        <v>4829</v>
      </c>
      <c r="AB4830" t="s">
        <v>12016</v>
      </c>
      <c r="AC4830">
        <v>1923.46</v>
      </c>
      <c r="AD4830">
        <v>1268.67</v>
      </c>
      <c r="AE4830">
        <v>63.43</v>
      </c>
      <c r="AF4830" t="s">
        <v>11336</v>
      </c>
      <c r="AG4830" t="s">
        <v>11344</v>
      </c>
      <c r="AH4830">
        <v>2294</v>
      </c>
      <c r="AI4830">
        <v>4829</v>
      </c>
      <c r="AJ4830" t="s">
        <v>11261</v>
      </c>
      <c r="AK4830" t="s">
        <v>12028</v>
      </c>
      <c r="AL4830" t="s">
        <v>12031</v>
      </c>
      <c r="AM4830" t="s">
        <v>11177</v>
      </c>
      <c r="AN4830">
        <v>1</v>
      </c>
      <c r="AO4830" s="10" t="s">
        <v>12040</v>
      </c>
      <c r="AP4830" t="str" cm="1">
        <f t="array" ref="AP4830">_xlfn.IFS(
  Table1[[#This Row],[Age]]&lt;=25, "18-25",
  Table1[[#This Row],[Age]]&lt;=35, "26-35",
  Table1[[#This Row],[Age]]&lt;=45, "36-45",
  Table1[[#This Row],[Age]]&lt;=60, "46-60",
  TRUE, "60+")</f>
        <v>46-60</v>
      </c>
    </row>
    <row r="4831" spans="1:42" x14ac:dyDescent="0.3">
      <c r="A4831">
        <v>4830</v>
      </c>
      <c r="B4831" t="s">
        <v>26</v>
      </c>
      <c r="C4831" t="s">
        <v>82</v>
      </c>
      <c r="D4831">
        <v>29</v>
      </c>
      <c r="E4831" t="s">
        <v>104</v>
      </c>
      <c r="F4831" t="s">
        <v>4937</v>
      </c>
      <c r="G4831" t="s">
        <v>5120</v>
      </c>
      <c r="H4831">
        <v>19458799683</v>
      </c>
      <c r="I4831" t="s">
        <v>5754</v>
      </c>
      <c r="J4831" t="s">
        <v>7292</v>
      </c>
      <c r="K4831">
        <v>9194.94</v>
      </c>
      <c r="L4831" s="12" t="s">
        <v>10926</v>
      </c>
      <c r="M4831" s="10" t="s">
        <v>11218</v>
      </c>
      <c r="N4831">
        <v>4830</v>
      </c>
      <c r="O4831">
        <v>45203</v>
      </c>
      <c r="P4831" t="s">
        <v>11403</v>
      </c>
      <c r="Q4831" s="16">
        <v>3449.18</v>
      </c>
      <c r="R4831">
        <v>12644.12</v>
      </c>
      <c r="S4831">
        <v>6</v>
      </c>
      <c r="T4831">
        <v>4830</v>
      </c>
      <c r="U4831">
        <v>43327.27</v>
      </c>
      <c r="V4831" t="s">
        <v>11411</v>
      </c>
      <c r="W4831">
        <v>7.92</v>
      </c>
      <c r="X4831">
        <v>48</v>
      </c>
      <c r="Y4831" t="s">
        <v>7663</v>
      </c>
      <c r="Z4831" t="s">
        <v>12010</v>
      </c>
      <c r="AA4831">
        <v>4830</v>
      </c>
      <c r="AB4831" t="s">
        <v>12017</v>
      </c>
      <c r="AC4831">
        <v>5792.6</v>
      </c>
      <c r="AD4831">
        <v>168.8</v>
      </c>
      <c r="AE4831">
        <v>8.44</v>
      </c>
      <c r="AF4831" t="s">
        <v>11063</v>
      </c>
      <c r="AG4831" t="s">
        <v>11297</v>
      </c>
      <c r="AH4831">
        <v>435</v>
      </c>
      <c r="AI4831">
        <v>4830</v>
      </c>
      <c r="AJ4831" t="s">
        <v>11103</v>
      </c>
      <c r="AK4831" t="s">
        <v>12027</v>
      </c>
      <c r="AL4831" t="s">
        <v>12032</v>
      </c>
      <c r="AM4831" t="s">
        <v>11266</v>
      </c>
      <c r="AN4831">
        <v>1</v>
      </c>
      <c r="AO4831" s="10" t="s">
        <v>12044</v>
      </c>
      <c r="AP4831" t="str" cm="1">
        <f t="array" ref="AP4831">_xlfn.IFS(
  Table1[[#This Row],[Age]]&lt;=25, "18-25",
  Table1[[#This Row],[Age]]&lt;=35, "26-35",
  Table1[[#This Row],[Age]]&lt;=45, "36-45",
  Table1[[#This Row],[Age]]&lt;=60, "46-60",
  TRUE, "60+")</f>
        <v>26-35</v>
      </c>
    </row>
    <row r="4832" spans="1:42" x14ac:dyDescent="0.3">
      <c r="A4832">
        <v>4831</v>
      </c>
      <c r="B4832" t="s">
        <v>28</v>
      </c>
      <c r="C4832" t="s">
        <v>95</v>
      </c>
      <c r="D4832">
        <v>61</v>
      </c>
      <c r="E4832" t="s">
        <v>105</v>
      </c>
      <c r="F4832" t="s">
        <v>4938</v>
      </c>
      <c r="G4832" t="s">
        <v>5114</v>
      </c>
      <c r="H4832">
        <v>19458799684</v>
      </c>
      <c r="I4832" t="s">
        <v>6007</v>
      </c>
      <c r="J4832" t="s">
        <v>7291</v>
      </c>
      <c r="K4832">
        <v>4471.78</v>
      </c>
      <c r="L4832" s="12" t="s">
        <v>7918</v>
      </c>
      <c r="M4832" s="10" t="s">
        <v>11275</v>
      </c>
      <c r="N4832">
        <v>4831</v>
      </c>
      <c r="O4832">
        <v>45052</v>
      </c>
      <c r="P4832" t="s">
        <v>11403</v>
      </c>
      <c r="Q4832" s="16">
        <v>2056.69</v>
      </c>
      <c r="R4832">
        <v>6528.47</v>
      </c>
      <c r="S4832">
        <v>63</v>
      </c>
      <c r="T4832">
        <v>4831</v>
      </c>
      <c r="U4832">
        <v>1026.42</v>
      </c>
      <c r="V4832" t="s">
        <v>11412</v>
      </c>
      <c r="W4832">
        <v>8.2899999999999991</v>
      </c>
      <c r="X4832">
        <v>48</v>
      </c>
      <c r="Y4832" t="s">
        <v>10596</v>
      </c>
      <c r="Z4832" t="s">
        <v>12011</v>
      </c>
      <c r="AA4832">
        <v>4831</v>
      </c>
      <c r="AB4832" t="s">
        <v>12017</v>
      </c>
      <c r="AC4832">
        <v>7242.89</v>
      </c>
      <c r="AD4832">
        <v>1482.12</v>
      </c>
      <c r="AE4832">
        <v>74.11</v>
      </c>
      <c r="AF4832" t="s">
        <v>11398</v>
      </c>
      <c r="AG4832" t="s">
        <v>11119</v>
      </c>
      <c r="AH4832">
        <v>6093</v>
      </c>
      <c r="AI4832">
        <v>4831</v>
      </c>
      <c r="AJ4832" t="s">
        <v>11075</v>
      </c>
      <c r="AK4832" t="s">
        <v>12028</v>
      </c>
      <c r="AL4832" t="s">
        <v>12032</v>
      </c>
      <c r="AM4832" t="s">
        <v>11249</v>
      </c>
      <c r="AN4832">
        <v>1</v>
      </c>
      <c r="AO4832" s="10" t="s">
        <v>12046</v>
      </c>
      <c r="AP4832" t="str" cm="1">
        <f t="array" ref="AP4832">_xlfn.IFS(
  Table1[[#This Row],[Age]]&lt;=25, "18-25",
  Table1[[#This Row],[Age]]&lt;=35, "26-35",
  Table1[[#This Row],[Age]]&lt;=45, "36-45",
  Table1[[#This Row],[Age]]&lt;=60, "46-60",
  TRUE, "60+")</f>
        <v>60+</v>
      </c>
    </row>
    <row r="4833" spans="1:42" x14ac:dyDescent="0.3">
      <c r="A4833">
        <v>4832</v>
      </c>
      <c r="B4833" t="s">
        <v>4</v>
      </c>
      <c r="C4833" t="s">
        <v>70</v>
      </c>
      <c r="D4833">
        <v>21</v>
      </c>
      <c r="E4833" t="s">
        <v>105</v>
      </c>
      <c r="F4833" t="s">
        <v>4939</v>
      </c>
      <c r="G4833" t="s">
        <v>5124</v>
      </c>
      <c r="H4833">
        <v>19458799685</v>
      </c>
      <c r="I4833" t="s">
        <v>7267</v>
      </c>
      <c r="J4833" t="s">
        <v>7291</v>
      </c>
      <c r="K4833">
        <v>2752.89</v>
      </c>
      <c r="L4833" s="12" t="s">
        <v>10927</v>
      </c>
      <c r="M4833" s="10" t="s">
        <v>11254</v>
      </c>
      <c r="N4833">
        <v>4832</v>
      </c>
      <c r="O4833">
        <v>45210</v>
      </c>
      <c r="P4833" t="s">
        <v>11403</v>
      </c>
      <c r="Q4833" s="16">
        <v>2479.8200000000002</v>
      </c>
      <c r="R4833">
        <v>273.07</v>
      </c>
      <c r="S4833">
        <v>25</v>
      </c>
      <c r="T4833">
        <v>4832</v>
      </c>
      <c r="U4833">
        <v>46317.04</v>
      </c>
      <c r="V4833" t="s">
        <v>11412</v>
      </c>
      <c r="W4833">
        <v>3.99</v>
      </c>
      <c r="X4833">
        <v>12</v>
      </c>
      <c r="Y4833" t="s">
        <v>8936</v>
      </c>
      <c r="Z4833" t="s">
        <v>12010</v>
      </c>
      <c r="AA4833">
        <v>4832</v>
      </c>
      <c r="AB4833" t="s">
        <v>12015</v>
      </c>
      <c r="AC4833">
        <v>1504.21</v>
      </c>
      <c r="AD4833">
        <v>4504.58</v>
      </c>
      <c r="AE4833">
        <v>225.23</v>
      </c>
      <c r="AF4833" t="s">
        <v>11160</v>
      </c>
      <c r="AG4833" t="s">
        <v>11115</v>
      </c>
      <c r="AH4833">
        <v>883</v>
      </c>
      <c r="AI4833">
        <v>4832</v>
      </c>
      <c r="AJ4833" t="s">
        <v>11316</v>
      </c>
      <c r="AK4833" t="s">
        <v>12029</v>
      </c>
      <c r="AL4833" t="s">
        <v>12032</v>
      </c>
      <c r="AM4833" t="s">
        <v>11262</v>
      </c>
      <c r="AN4833">
        <v>1</v>
      </c>
      <c r="AO4833" s="10" t="s">
        <v>12044</v>
      </c>
      <c r="AP4833" t="str" cm="1">
        <f t="array" ref="AP4833">_xlfn.IFS(
  Table1[[#This Row],[Age]]&lt;=25, "18-25",
  Table1[[#This Row],[Age]]&lt;=35, "26-35",
  Table1[[#This Row],[Age]]&lt;=45, "36-45",
  Table1[[#This Row],[Age]]&lt;=60, "46-60",
  TRUE, "60+")</f>
        <v>18-25</v>
      </c>
    </row>
    <row r="4834" spans="1:42" x14ac:dyDescent="0.3">
      <c r="A4834">
        <v>4833</v>
      </c>
      <c r="B4834" t="s">
        <v>33</v>
      </c>
      <c r="C4834" t="s">
        <v>93</v>
      </c>
      <c r="D4834">
        <v>64</v>
      </c>
      <c r="E4834" t="s">
        <v>104</v>
      </c>
      <c r="F4834" t="s">
        <v>4940</v>
      </c>
      <c r="G4834" t="s">
        <v>5127</v>
      </c>
      <c r="H4834">
        <v>19458799686</v>
      </c>
      <c r="I4834" t="s">
        <v>6447</v>
      </c>
      <c r="J4834" t="s">
        <v>7292</v>
      </c>
      <c r="K4834">
        <v>3014.58</v>
      </c>
      <c r="L4834" s="12" t="s">
        <v>9729</v>
      </c>
      <c r="M4834" s="10" t="s">
        <v>11090</v>
      </c>
      <c r="N4834">
        <v>4833</v>
      </c>
      <c r="O4834">
        <v>45050</v>
      </c>
      <c r="P4834" t="s">
        <v>11404</v>
      </c>
      <c r="Q4834" s="16">
        <v>1117</v>
      </c>
      <c r="R4834">
        <v>4131.58</v>
      </c>
      <c r="S4834">
        <v>91</v>
      </c>
      <c r="T4834">
        <v>4833</v>
      </c>
      <c r="U4834">
        <v>18807.93</v>
      </c>
      <c r="V4834" t="s">
        <v>11413</v>
      </c>
      <c r="W4834">
        <v>6.61</v>
      </c>
      <c r="X4834">
        <v>36</v>
      </c>
      <c r="Y4834" t="s">
        <v>11707</v>
      </c>
      <c r="Z4834" t="s">
        <v>12010</v>
      </c>
      <c r="AA4834">
        <v>4833</v>
      </c>
      <c r="AB4834" t="s">
        <v>12016</v>
      </c>
      <c r="AC4834">
        <v>1293.1400000000001</v>
      </c>
      <c r="AD4834">
        <v>2203.94</v>
      </c>
      <c r="AE4834">
        <v>110.2</v>
      </c>
      <c r="AF4834" t="s">
        <v>11273</v>
      </c>
      <c r="AG4834" t="s">
        <v>11334</v>
      </c>
      <c r="AH4834">
        <v>5790</v>
      </c>
      <c r="AI4834">
        <v>4833</v>
      </c>
      <c r="AJ4834" t="s">
        <v>11142</v>
      </c>
      <c r="AK4834" t="s">
        <v>12029</v>
      </c>
      <c r="AL4834" t="s">
        <v>12031</v>
      </c>
      <c r="AM4834" t="s">
        <v>11291</v>
      </c>
      <c r="AN4834">
        <v>1</v>
      </c>
      <c r="AO4834" s="10" t="s">
        <v>12046</v>
      </c>
      <c r="AP4834" t="str" cm="1">
        <f t="array" ref="AP4834">_xlfn.IFS(
  Table1[[#This Row],[Age]]&lt;=25, "18-25",
  Table1[[#This Row],[Age]]&lt;=35, "26-35",
  Table1[[#This Row],[Age]]&lt;=45, "36-45",
  Table1[[#This Row],[Age]]&lt;=60, "46-60",
  TRUE, "60+")</f>
        <v>60+</v>
      </c>
    </row>
    <row r="4835" spans="1:42" x14ac:dyDescent="0.3">
      <c r="A4835">
        <v>4834</v>
      </c>
      <c r="B4835" t="s">
        <v>3</v>
      </c>
      <c r="C4835" t="s">
        <v>80</v>
      </c>
      <c r="D4835">
        <v>42</v>
      </c>
      <c r="E4835" t="s">
        <v>105</v>
      </c>
      <c r="F4835" t="s">
        <v>4941</v>
      </c>
      <c r="G4835" t="s">
        <v>5111</v>
      </c>
      <c r="H4835">
        <v>19458799687</v>
      </c>
      <c r="I4835" t="s">
        <v>5381</v>
      </c>
      <c r="J4835" t="s">
        <v>7292</v>
      </c>
      <c r="K4835">
        <v>8053.03</v>
      </c>
      <c r="L4835" s="12" t="s">
        <v>10928</v>
      </c>
      <c r="M4835" s="10" t="s">
        <v>11379</v>
      </c>
      <c r="N4835">
        <v>4834</v>
      </c>
      <c r="O4835">
        <v>45007</v>
      </c>
      <c r="P4835" t="s">
        <v>11402</v>
      </c>
      <c r="Q4835" s="16">
        <v>181.01</v>
      </c>
      <c r="R4835">
        <v>8234.0400000000009</v>
      </c>
      <c r="S4835">
        <v>69</v>
      </c>
      <c r="T4835">
        <v>4834</v>
      </c>
      <c r="U4835">
        <v>21685.200000000001</v>
      </c>
      <c r="V4835" t="s">
        <v>11412</v>
      </c>
      <c r="W4835">
        <v>4.92</v>
      </c>
      <c r="X4835">
        <v>48</v>
      </c>
      <c r="Y4835" t="s">
        <v>10175</v>
      </c>
      <c r="Z4835" t="s">
        <v>12011</v>
      </c>
      <c r="AA4835">
        <v>4834</v>
      </c>
      <c r="AB4835" t="s">
        <v>12016</v>
      </c>
      <c r="AC4835">
        <v>8961.36</v>
      </c>
      <c r="AD4835">
        <v>3747.56</v>
      </c>
      <c r="AE4835">
        <v>187.38</v>
      </c>
      <c r="AF4835" t="s">
        <v>11163</v>
      </c>
      <c r="AG4835" t="s">
        <v>11136</v>
      </c>
      <c r="AH4835">
        <v>600</v>
      </c>
      <c r="AI4835">
        <v>4834</v>
      </c>
      <c r="AJ4835" t="s">
        <v>11109</v>
      </c>
      <c r="AK4835" t="s">
        <v>12027</v>
      </c>
      <c r="AL4835" t="s">
        <v>12031</v>
      </c>
      <c r="AM4835" t="s">
        <v>11188</v>
      </c>
      <c r="AN4835">
        <v>1</v>
      </c>
      <c r="AO4835" s="10" t="s">
        <v>12047</v>
      </c>
      <c r="AP4835" t="str" cm="1">
        <f t="array" ref="AP4835">_xlfn.IFS(
  Table1[[#This Row],[Age]]&lt;=25, "18-25",
  Table1[[#This Row],[Age]]&lt;=35, "26-35",
  Table1[[#This Row],[Age]]&lt;=45, "36-45",
  Table1[[#This Row],[Age]]&lt;=60, "46-60",
  TRUE, "60+")</f>
        <v>36-45</v>
      </c>
    </row>
    <row r="4836" spans="1:42" x14ac:dyDescent="0.3">
      <c r="A4836">
        <v>4835</v>
      </c>
      <c r="B4836" t="s">
        <v>31</v>
      </c>
      <c r="C4836" t="s">
        <v>69</v>
      </c>
      <c r="D4836">
        <v>23</v>
      </c>
      <c r="E4836" t="s">
        <v>105</v>
      </c>
      <c r="F4836" t="s">
        <v>4942</v>
      </c>
      <c r="G4836" t="s">
        <v>5124</v>
      </c>
      <c r="H4836">
        <v>19458799688</v>
      </c>
      <c r="I4836" t="s">
        <v>5191</v>
      </c>
      <c r="J4836" t="s">
        <v>7291</v>
      </c>
      <c r="K4836">
        <v>5437.23</v>
      </c>
      <c r="L4836" s="12" t="s">
        <v>10929</v>
      </c>
      <c r="M4836" s="10" t="s">
        <v>11386</v>
      </c>
      <c r="N4836">
        <v>4835</v>
      </c>
      <c r="O4836">
        <v>45261</v>
      </c>
      <c r="P4836" t="s">
        <v>11404</v>
      </c>
      <c r="Q4836" s="16">
        <v>4178.6000000000004</v>
      </c>
      <c r="R4836">
        <v>9615.83</v>
      </c>
      <c r="S4836">
        <v>83</v>
      </c>
      <c r="T4836">
        <v>4835</v>
      </c>
      <c r="U4836">
        <v>5180.3599999999997</v>
      </c>
      <c r="V4836" t="s">
        <v>11413</v>
      </c>
      <c r="W4836">
        <v>1.88</v>
      </c>
      <c r="X4836">
        <v>60</v>
      </c>
      <c r="Y4836" t="s">
        <v>11626</v>
      </c>
      <c r="Z4836" t="s">
        <v>12012</v>
      </c>
      <c r="AA4836">
        <v>4835</v>
      </c>
      <c r="AB4836" t="s">
        <v>12016</v>
      </c>
      <c r="AC4836">
        <v>6101.39</v>
      </c>
      <c r="AD4836">
        <v>3873.33</v>
      </c>
      <c r="AE4836">
        <v>193.67</v>
      </c>
      <c r="AF4836" t="s">
        <v>11307</v>
      </c>
      <c r="AG4836" t="s">
        <v>11297</v>
      </c>
      <c r="AH4836">
        <v>9412</v>
      </c>
      <c r="AI4836">
        <v>4835</v>
      </c>
      <c r="AJ4836" t="s">
        <v>11276</v>
      </c>
      <c r="AK4836" t="s">
        <v>12028</v>
      </c>
      <c r="AL4836" t="s">
        <v>12032</v>
      </c>
      <c r="AM4836" t="s">
        <v>11037</v>
      </c>
      <c r="AN4836">
        <v>1</v>
      </c>
      <c r="AO4836" s="10" t="s">
        <v>12036</v>
      </c>
      <c r="AP4836" t="str" cm="1">
        <f t="array" ref="AP4836">_xlfn.IFS(
  Table1[[#This Row],[Age]]&lt;=25, "18-25",
  Table1[[#This Row],[Age]]&lt;=35, "26-35",
  Table1[[#This Row],[Age]]&lt;=45, "36-45",
  Table1[[#This Row],[Age]]&lt;=60, "46-60",
  TRUE, "60+")</f>
        <v>18-25</v>
      </c>
    </row>
    <row r="4837" spans="1:42" x14ac:dyDescent="0.3">
      <c r="A4837">
        <v>4836</v>
      </c>
      <c r="B4837" t="s">
        <v>24</v>
      </c>
      <c r="C4837" t="s">
        <v>73</v>
      </c>
      <c r="D4837">
        <v>20</v>
      </c>
      <c r="E4837" t="s">
        <v>106</v>
      </c>
      <c r="F4837" t="s">
        <v>4943</v>
      </c>
      <c r="G4837" t="s">
        <v>5145</v>
      </c>
      <c r="H4837">
        <v>19458799689</v>
      </c>
      <c r="I4837" t="s">
        <v>6253</v>
      </c>
      <c r="J4837" t="s">
        <v>7291</v>
      </c>
      <c r="K4837">
        <v>4550.0200000000004</v>
      </c>
      <c r="L4837" s="12" t="s">
        <v>10930</v>
      </c>
      <c r="M4837" s="10" t="s">
        <v>11205</v>
      </c>
      <c r="N4837">
        <v>4836</v>
      </c>
      <c r="O4837">
        <v>45205</v>
      </c>
      <c r="P4837" t="s">
        <v>11403</v>
      </c>
      <c r="Q4837" s="16">
        <v>1160.83</v>
      </c>
      <c r="R4837">
        <v>5710.85</v>
      </c>
      <c r="S4837">
        <v>73</v>
      </c>
      <c r="T4837">
        <v>4836</v>
      </c>
      <c r="U4837">
        <v>44001.279999999999</v>
      </c>
      <c r="V4837" t="s">
        <v>11412</v>
      </c>
      <c r="W4837">
        <v>6.84</v>
      </c>
      <c r="X4837">
        <v>24</v>
      </c>
      <c r="Y4837" t="s">
        <v>11634</v>
      </c>
      <c r="Z4837" t="s">
        <v>12011</v>
      </c>
      <c r="AA4837">
        <v>4836</v>
      </c>
      <c r="AB4837" t="s">
        <v>12015</v>
      </c>
      <c r="AC4837">
        <v>1978.34</v>
      </c>
      <c r="AD4837">
        <v>3089.52</v>
      </c>
      <c r="AE4837">
        <v>154.47999999999999</v>
      </c>
      <c r="AF4837" t="s">
        <v>11191</v>
      </c>
      <c r="AG4837" t="s">
        <v>11182</v>
      </c>
      <c r="AH4837">
        <v>664</v>
      </c>
      <c r="AI4837">
        <v>4836</v>
      </c>
      <c r="AJ4837" t="s">
        <v>11121</v>
      </c>
      <c r="AK4837" t="s">
        <v>12028</v>
      </c>
      <c r="AL4837" t="s">
        <v>12031</v>
      </c>
      <c r="AM4837" t="s">
        <v>11238</v>
      </c>
      <c r="AN4837">
        <v>1</v>
      </c>
      <c r="AO4837" s="10" t="s">
        <v>12044</v>
      </c>
      <c r="AP4837" t="str" cm="1">
        <f t="array" ref="AP4837">_xlfn.IFS(
  Table1[[#This Row],[Age]]&lt;=25, "18-25",
  Table1[[#This Row],[Age]]&lt;=35, "26-35",
  Table1[[#This Row],[Age]]&lt;=45, "36-45",
  Table1[[#This Row],[Age]]&lt;=60, "46-60",
  TRUE, "60+")</f>
        <v>18-25</v>
      </c>
    </row>
    <row r="4838" spans="1:42" x14ac:dyDescent="0.3">
      <c r="A4838">
        <v>4837</v>
      </c>
      <c r="B4838" t="s">
        <v>36</v>
      </c>
      <c r="C4838" t="s">
        <v>87</v>
      </c>
      <c r="D4838">
        <v>56</v>
      </c>
      <c r="E4838" t="s">
        <v>104</v>
      </c>
      <c r="F4838" t="s">
        <v>4944</v>
      </c>
      <c r="G4838" t="s">
        <v>5109</v>
      </c>
      <c r="H4838">
        <v>19458799690</v>
      </c>
      <c r="I4838" t="s">
        <v>7268</v>
      </c>
      <c r="J4838" t="s">
        <v>7292</v>
      </c>
      <c r="K4838">
        <v>9275.4599999999991</v>
      </c>
      <c r="L4838" s="12" t="s">
        <v>8339</v>
      </c>
      <c r="M4838" s="10" t="s">
        <v>11197</v>
      </c>
      <c r="N4838">
        <v>4837</v>
      </c>
      <c r="O4838">
        <v>45107</v>
      </c>
      <c r="P4838" t="s">
        <v>11404</v>
      </c>
      <c r="Q4838" s="16">
        <v>4402.68</v>
      </c>
      <c r="R4838">
        <v>13678.14</v>
      </c>
      <c r="S4838">
        <v>50</v>
      </c>
      <c r="T4838">
        <v>4837</v>
      </c>
      <c r="U4838">
        <v>27421.03</v>
      </c>
      <c r="V4838" t="s">
        <v>11412</v>
      </c>
      <c r="W4838">
        <v>6.29</v>
      </c>
      <c r="X4838">
        <v>60</v>
      </c>
      <c r="Y4838" t="s">
        <v>11969</v>
      </c>
      <c r="Z4838" t="s">
        <v>12010</v>
      </c>
      <c r="AA4838">
        <v>4837</v>
      </c>
      <c r="AB4838" t="s">
        <v>12016</v>
      </c>
      <c r="AC4838">
        <v>7464.3</v>
      </c>
      <c r="AD4838">
        <v>937.03</v>
      </c>
      <c r="AE4838">
        <v>46.85</v>
      </c>
      <c r="AF4838" t="s">
        <v>11229</v>
      </c>
      <c r="AG4838" t="s">
        <v>11339</v>
      </c>
      <c r="AH4838">
        <v>6238</v>
      </c>
      <c r="AI4838">
        <v>4837</v>
      </c>
      <c r="AJ4838" t="s">
        <v>11294</v>
      </c>
      <c r="AK4838" t="s">
        <v>12028</v>
      </c>
      <c r="AL4838" t="s">
        <v>12031</v>
      </c>
      <c r="AM4838" t="s">
        <v>11046</v>
      </c>
      <c r="AN4838">
        <v>1</v>
      </c>
      <c r="AO4838" s="10" t="s">
        <v>12043</v>
      </c>
      <c r="AP4838" t="str" cm="1">
        <f t="array" ref="AP4838">_xlfn.IFS(
  Table1[[#This Row],[Age]]&lt;=25, "18-25",
  Table1[[#This Row],[Age]]&lt;=35, "26-35",
  Table1[[#This Row],[Age]]&lt;=45, "36-45",
  Table1[[#This Row],[Age]]&lt;=60, "46-60",
  TRUE, "60+")</f>
        <v>46-60</v>
      </c>
    </row>
    <row r="4839" spans="1:42" x14ac:dyDescent="0.3">
      <c r="A4839">
        <v>4838</v>
      </c>
      <c r="B4839" t="s">
        <v>8</v>
      </c>
      <c r="C4839" t="s">
        <v>92</v>
      </c>
      <c r="D4839">
        <v>41</v>
      </c>
      <c r="E4839" t="s">
        <v>105</v>
      </c>
      <c r="F4839" t="s">
        <v>4945</v>
      </c>
      <c r="G4839" t="s">
        <v>5146</v>
      </c>
      <c r="H4839">
        <v>19458799691</v>
      </c>
      <c r="I4839" t="s">
        <v>6799</v>
      </c>
      <c r="J4839" t="s">
        <v>7292</v>
      </c>
      <c r="K4839">
        <v>9307.08</v>
      </c>
      <c r="L4839" s="12" t="s">
        <v>7906</v>
      </c>
      <c r="M4839" s="10" t="s">
        <v>11201</v>
      </c>
      <c r="N4839">
        <v>4838</v>
      </c>
      <c r="O4839">
        <v>45235</v>
      </c>
      <c r="P4839" t="s">
        <v>11403</v>
      </c>
      <c r="Q4839" s="16">
        <v>357.81</v>
      </c>
      <c r="R4839">
        <v>8949.27</v>
      </c>
      <c r="S4839">
        <v>40</v>
      </c>
      <c r="T4839">
        <v>4838</v>
      </c>
      <c r="U4839">
        <v>45379.51</v>
      </c>
      <c r="V4839" t="s">
        <v>11412</v>
      </c>
      <c r="W4839">
        <v>1.92</v>
      </c>
      <c r="X4839">
        <v>48</v>
      </c>
      <c r="Y4839" t="s">
        <v>11672</v>
      </c>
      <c r="Z4839" t="s">
        <v>12011</v>
      </c>
      <c r="AA4839">
        <v>4838</v>
      </c>
      <c r="AB4839" t="s">
        <v>12016</v>
      </c>
      <c r="AC4839">
        <v>8709.7999999999993</v>
      </c>
      <c r="AD4839">
        <v>2592.5700000000002</v>
      </c>
      <c r="AE4839">
        <v>129.63</v>
      </c>
      <c r="AF4839" t="s">
        <v>11263</v>
      </c>
      <c r="AG4839" t="s">
        <v>11365</v>
      </c>
      <c r="AH4839">
        <v>5454</v>
      </c>
      <c r="AI4839">
        <v>4838</v>
      </c>
      <c r="AJ4839" t="s">
        <v>11367</v>
      </c>
      <c r="AK4839" t="s">
        <v>12028</v>
      </c>
      <c r="AL4839" t="s">
        <v>12032</v>
      </c>
      <c r="AM4839" t="s">
        <v>11258</v>
      </c>
      <c r="AN4839">
        <v>1</v>
      </c>
      <c r="AO4839" s="10" t="s">
        <v>12040</v>
      </c>
      <c r="AP4839" t="str" cm="1">
        <f t="array" ref="AP4839">_xlfn.IFS(
  Table1[[#This Row],[Age]]&lt;=25, "18-25",
  Table1[[#This Row],[Age]]&lt;=35, "26-35",
  Table1[[#This Row],[Age]]&lt;=45, "36-45",
  Table1[[#This Row],[Age]]&lt;=60, "46-60",
  TRUE, "60+")</f>
        <v>36-45</v>
      </c>
    </row>
    <row r="4840" spans="1:42" x14ac:dyDescent="0.3">
      <c r="A4840">
        <v>4839</v>
      </c>
      <c r="B4840" t="s">
        <v>26</v>
      </c>
      <c r="C4840" t="s">
        <v>81</v>
      </c>
      <c r="D4840">
        <v>38</v>
      </c>
      <c r="E4840" t="s">
        <v>104</v>
      </c>
      <c r="F4840" t="s">
        <v>4946</v>
      </c>
      <c r="G4840" t="s">
        <v>5135</v>
      </c>
      <c r="H4840">
        <v>19458799692</v>
      </c>
      <c r="I4840" t="s">
        <v>5355</v>
      </c>
      <c r="J4840" t="s">
        <v>7292</v>
      </c>
      <c r="K4840">
        <v>7585.57</v>
      </c>
      <c r="L4840" s="12" t="s">
        <v>10931</v>
      </c>
      <c r="M4840" s="10" t="s">
        <v>11381</v>
      </c>
      <c r="N4840">
        <v>4839</v>
      </c>
      <c r="O4840">
        <v>45088</v>
      </c>
      <c r="P4840" t="s">
        <v>11402</v>
      </c>
      <c r="Q4840" s="16">
        <v>2048.08</v>
      </c>
      <c r="R4840">
        <v>9633.65</v>
      </c>
      <c r="S4840">
        <v>1</v>
      </c>
      <c r="T4840">
        <v>4839</v>
      </c>
      <c r="U4840">
        <v>39259.97</v>
      </c>
      <c r="V4840" t="s">
        <v>11413</v>
      </c>
      <c r="W4840">
        <v>1.64</v>
      </c>
      <c r="X4840">
        <v>48</v>
      </c>
      <c r="Y4840" t="s">
        <v>11910</v>
      </c>
      <c r="Z4840" t="s">
        <v>12011</v>
      </c>
      <c r="AA4840">
        <v>4839</v>
      </c>
      <c r="AB4840" t="s">
        <v>12016</v>
      </c>
      <c r="AC4840">
        <v>9703.41</v>
      </c>
      <c r="AD4840">
        <v>2358.69</v>
      </c>
      <c r="AE4840">
        <v>117.93</v>
      </c>
      <c r="AF4840" t="s">
        <v>11285</v>
      </c>
      <c r="AG4840" t="s">
        <v>11182</v>
      </c>
      <c r="AH4840">
        <v>5734</v>
      </c>
      <c r="AI4840">
        <v>4839</v>
      </c>
      <c r="AJ4840" t="s">
        <v>11048</v>
      </c>
      <c r="AK4840" t="s">
        <v>12028</v>
      </c>
      <c r="AL4840" t="s">
        <v>12032</v>
      </c>
      <c r="AM4840" t="s">
        <v>11294</v>
      </c>
      <c r="AN4840">
        <v>1</v>
      </c>
      <c r="AO4840" s="10" t="s">
        <v>12043</v>
      </c>
      <c r="AP4840" t="str" cm="1">
        <f t="array" ref="AP4840">_xlfn.IFS(
  Table1[[#This Row],[Age]]&lt;=25, "18-25",
  Table1[[#This Row],[Age]]&lt;=35, "26-35",
  Table1[[#This Row],[Age]]&lt;=45, "36-45",
  Table1[[#This Row],[Age]]&lt;=60, "46-60",
  TRUE, "60+")</f>
        <v>36-45</v>
      </c>
    </row>
    <row r="4841" spans="1:42" x14ac:dyDescent="0.3">
      <c r="A4841">
        <v>4840</v>
      </c>
      <c r="B4841" t="s">
        <v>39</v>
      </c>
      <c r="C4841" t="s">
        <v>75</v>
      </c>
      <c r="D4841">
        <v>23</v>
      </c>
      <c r="E4841" t="s">
        <v>104</v>
      </c>
      <c r="F4841" t="s">
        <v>4947</v>
      </c>
      <c r="G4841" t="s">
        <v>5138</v>
      </c>
      <c r="H4841">
        <v>19458799693</v>
      </c>
      <c r="I4841" t="s">
        <v>6161</v>
      </c>
      <c r="J4841" t="s">
        <v>7292</v>
      </c>
      <c r="K4841">
        <v>5228.26</v>
      </c>
      <c r="L4841" s="12" t="s">
        <v>9601</v>
      </c>
      <c r="M4841" s="10" t="s">
        <v>11097</v>
      </c>
      <c r="N4841">
        <v>4840</v>
      </c>
      <c r="O4841">
        <v>45250</v>
      </c>
      <c r="P4841" t="s">
        <v>11402</v>
      </c>
      <c r="Q4841" s="16">
        <v>3714.31</v>
      </c>
      <c r="R4841">
        <v>1513.95</v>
      </c>
      <c r="S4841">
        <v>46</v>
      </c>
      <c r="T4841">
        <v>4840</v>
      </c>
      <c r="U4841">
        <v>45001.08</v>
      </c>
      <c r="V4841" t="s">
        <v>11412</v>
      </c>
      <c r="W4841">
        <v>3.25</v>
      </c>
      <c r="X4841">
        <v>12</v>
      </c>
      <c r="Y4841" t="s">
        <v>8746</v>
      </c>
      <c r="Z4841" t="s">
        <v>12010</v>
      </c>
      <c r="AA4841">
        <v>4840</v>
      </c>
      <c r="AB4841" t="s">
        <v>12017</v>
      </c>
      <c r="AC4841">
        <v>8469.83</v>
      </c>
      <c r="AD4841">
        <v>3199.62</v>
      </c>
      <c r="AE4841">
        <v>159.97999999999999</v>
      </c>
      <c r="AF4841" t="s">
        <v>11280</v>
      </c>
      <c r="AG4841" t="s">
        <v>11260</v>
      </c>
      <c r="AH4841">
        <v>3323</v>
      </c>
      <c r="AI4841">
        <v>4840</v>
      </c>
      <c r="AJ4841" t="s">
        <v>11179</v>
      </c>
      <c r="AK4841" t="s">
        <v>12027</v>
      </c>
      <c r="AL4841" t="s">
        <v>12032</v>
      </c>
      <c r="AM4841" t="s">
        <v>11183</v>
      </c>
      <c r="AN4841">
        <v>1</v>
      </c>
      <c r="AO4841" s="10" t="s">
        <v>12040</v>
      </c>
      <c r="AP4841" t="str" cm="1">
        <f t="array" ref="AP4841">_xlfn.IFS(
  Table1[[#This Row],[Age]]&lt;=25, "18-25",
  Table1[[#This Row],[Age]]&lt;=35, "26-35",
  Table1[[#This Row],[Age]]&lt;=45, "36-45",
  Table1[[#This Row],[Age]]&lt;=60, "46-60",
  TRUE, "60+")</f>
        <v>18-25</v>
      </c>
    </row>
    <row r="4842" spans="1:42" x14ac:dyDescent="0.3">
      <c r="A4842">
        <v>4841</v>
      </c>
      <c r="B4842" t="s">
        <v>5</v>
      </c>
      <c r="C4842" t="s">
        <v>94</v>
      </c>
      <c r="D4842">
        <v>50</v>
      </c>
      <c r="E4842" t="s">
        <v>105</v>
      </c>
      <c r="F4842" t="s">
        <v>4948</v>
      </c>
      <c r="G4842" t="s">
        <v>5133</v>
      </c>
      <c r="H4842">
        <v>19458799694</v>
      </c>
      <c r="I4842" t="s">
        <v>5892</v>
      </c>
      <c r="J4842" t="s">
        <v>7292</v>
      </c>
      <c r="K4842">
        <v>1254.46</v>
      </c>
      <c r="L4842" s="12" t="s">
        <v>10932</v>
      </c>
      <c r="M4842" s="10" t="s">
        <v>11212</v>
      </c>
      <c r="N4842">
        <v>4841</v>
      </c>
      <c r="O4842">
        <v>45287</v>
      </c>
      <c r="P4842" t="s">
        <v>11403</v>
      </c>
      <c r="Q4842" s="16">
        <v>1291.17</v>
      </c>
      <c r="R4842">
        <v>2545.63</v>
      </c>
      <c r="S4842">
        <v>73</v>
      </c>
      <c r="T4842">
        <v>4841</v>
      </c>
      <c r="U4842">
        <v>47464.67</v>
      </c>
      <c r="V4842" t="s">
        <v>11412</v>
      </c>
      <c r="W4842">
        <v>8.5</v>
      </c>
      <c r="X4842">
        <v>36</v>
      </c>
      <c r="Y4842" t="s">
        <v>11535</v>
      </c>
      <c r="Z4842" t="s">
        <v>12012</v>
      </c>
      <c r="AA4842">
        <v>4841</v>
      </c>
      <c r="AB4842" t="s">
        <v>12015</v>
      </c>
      <c r="AC4842">
        <v>7751.21</v>
      </c>
      <c r="AD4842">
        <v>4186.07</v>
      </c>
      <c r="AE4842">
        <v>209.3</v>
      </c>
      <c r="AF4842" t="s">
        <v>11221</v>
      </c>
      <c r="AG4842" t="s">
        <v>11286</v>
      </c>
      <c r="AH4842">
        <v>3058</v>
      </c>
      <c r="AI4842">
        <v>4841</v>
      </c>
      <c r="AJ4842" t="s">
        <v>11121</v>
      </c>
      <c r="AK4842" t="s">
        <v>12027</v>
      </c>
      <c r="AL4842" t="s">
        <v>12032</v>
      </c>
      <c r="AM4842" t="s">
        <v>11207</v>
      </c>
      <c r="AN4842">
        <v>1</v>
      </c>
      <c r="AO4842" s="10" t="s">
        <v>12036</v>
      </c>
      <c r="AP4842" t="str" cm="1">
        <f t="array" ref="AP4842">_xlfn.IFS(
  Table1[[#This Row],[Age]]&lt;=25, "18-25",
  Table1[[#This Row],[Age]]&lt;=35, "26-35",
  Table1[[#This Row],[Age]]&lt;=45, "36-45",
  Table1[[#This Row],[Age]]&lt;=60, "46-60",
  TRUE, "60+")</f>
        <v>46-60</v>
      </c>
    </row>
    <row r="4843" spans="1:42" x14ac:dyDescent="0.3">
      <c r="A4843">
        <v>4842</v>
      </c>
      <c r="B4843" t="s">
        <v>46</v>
      </c>
      <c r="C4843" t="s">
        <v>69</v>
      </c>
      <c r="D4843">
        <v>25</v>
      </c>
      <c r="E4843" t="s">
        <v>106</v>
      </c>
      <c r="F4843" t="s">
        <v>4949</v>
      </c>
      <c r="G4843" t="s">
        <v>5110</v>
      </c>
      <c r="H4843">
        <v>19458799695</v>
      </c>
      <c r="I4843" t="s">
        <v>7269</v>
      </c>
      <c r="J4843" t="s">
        <v>7291</v>
      </c>
      <c r="K4843">
        <v>7108.7</v>
      </c>
      <c r="L4843" s="12" t="s">
        <v>10933</v>
      </c>
      <c r="M4843" s="10" t="s">
        <v>11320</v>
      </c>
      <c r="N4843">
        <v>4842</v>
      </c>
      <c r="O4843">
        <v>44938</v>
      </c>
      <c r="P4843" t="s">
        <v>11404</v>
      </c>
      <c r="Q4843" s="16">
        <v>4837.3900000000003</v>
      </c>
      <c r="R4843">
        <v>2271.31</v>
      </c>
      <c r="S4843">
        <v>39</v>
      </c>
      <c r="T4843">
        <v>4842</v>
      </c>
      <c r="U4843">
        <v>44409.31</v>
      </c>
      <c r="V4843" t="s">
        <v>11411</v>
      </c>
      <c r="W4843">
        <v>1.57</v>
      </c>
      <c r="X4843">
        <v>12</v>
      </c>
      <c r="Y4843" t="s">
        <v>11548</v>
      </c>
      <c r="Z4843" t="s">
        <v>12010</v>
      </c>
      <c r="AA4843">
        <v>4842</v>
      </c>
      <c r="AB4843" t="s">
        <v>12017</v>
      </c>
      <c r="AC4843">
        <v>8905.27</v>
      </c>
      <c r="AD4843">
        <v>163.43</v>
      </c>
      <c r="AE4843">
        <v>8.17</v>
      </c>
      <c r="AF4843" t="s">
        <v>11204</v>
      </c>
      <c r="AG4843" t="s">
        <v>11165</v>
      </c>
      <c r="AH4843">
        <v>7016</v>
      </c>
      <c r="AI4843">
        <v>4842</v>
      </c>
      <c r="AJ4843" t="s">
        <v>11275</v>
      </c>
      <c r="AK4843" t="s">
        <v>12027</v>
      </c>
      <c r="AL4843" t="s">
        <v>12031</v>
      </c>
      <c r="AM4843" t="s">
        <v>11059</v>
      </c>
      <c r="AN4843">
        <v>1</v>
      </c>
      <c r="AO4843" s="10" t="s">
        <v>12039</v>
      </c>
      <c r="AP4843" t="str" cm="1">
        <f t="array" ref="AP4843">_xlfn.IFS(
  Table1[[#This Row],[Age]]&lt;=25, "18-25",
  Table1[[#This Row],[Age]]&lt;=35, "26-35",
  Table1[[#This Row],[Age]]&lt;=45, "36-45",
  Table1[[#This Row],[Age]]&lt;=60, "46-60",
  TRUE, "60+")</f>
        <v>18-25</v>
      </c>
    </row>
    <row r="4844" spans="1:42" x14ac:dyDescent="0.3">
      <c r="A4844">
        <v>4843</v>
      </c>
      <c r="B4844" t="s">
        <v>25</v>
      </c>
      <c r="C4844" t="s">
        <v>91</v>
      </c>
      <c r="D4844">
        <v>50</v>
      </c>
      <c r="E4844" t="s">
        <v>106</v>
      </c>
      <c r="F4844" t="s">
        <v>4950</v>
      </c>
      <c r="G4844" t="s">
        <v>5110</v>
      </c>
      <c r="H4844">
        <v>19458799696</v>
      </c>
      <c r="I4844" t="s">
        <v>7270</v>
      </c>
      <c r="J4844" t="s">
        <v>7292</v>
      </c>
      <c r="K4844">
        <v>8169.61</v>
      </c>
      <c r="L4844" s="12" t="s">
        <v>10934</v>
      </c>
      <c r="M4844" s="10" t="s">
        <v>11133</v>
      </c>
      <c r="N4844">
        <v>4843</v>
      </c>
      <c r="O4844">
        <v>45056</v>
      </c>
      <c r="P4844" t="s">
        <v>11403</v>
      </c>
      <c r="Q4844" s="16">
        <v>3191.11</v>
      </c>
      <c r="R4844">
        <v>11360.72</v>
      </c>
      <c r="S4844">
        <v>10</v>
      </c>
      <c r="T4844">
        <v>4843</v>
      </c>
      <c r="U4844">
        <v>11281.93</v>
      </c>
      <c r="V4844" t="s">
        <v>11413</v>
      </c>
      <c r="W4844">
        <v>5.14</v>
      </c>
      <c r="X4844">
        <v>60</v>
      </c>
      <c r="Y4844" t="s">
        <v>9329</v>
      </c>
      <c r="Z4844" t="s">
        <v>12010</v>
      </c>
      <c r="AA4844">
        <v>4843</v>
      </c>
      <c r="AB4844" t="s">
        <v>12016</v>
      </c>
      <c r="AC4844">
        <v>5387.63</v>
      </c>
      <c r="AD4844">
        <v>1630.51</v>
      </c>
      <c r="AE4844">
        <v>81.53</v>
      </c>
      <c r="AF4844" t="s">
        <v>11387</v>
      </c>
      <c r="AG4844" t="s">
        <v>11278</v>
      </c>
      <c r="AH4844">
        <v>5608</v>
      </c>
      <c r="AI4844">
        <v>4843</v>
      </c>
      <c r="AJ4844" t="s">
        <v>11062</v>
      </c>
      <c r="AK4844" t="s">
        <v>12029</v>
      </c>
      <c r="AL4844" t="s">
        <v>12032</v>
      </c>
      <c r="AM4844" t="s">
        <v>11394</v>
      </c>
      <c r="AN4844">
        <v>1</v>
      </c>
      <c r="AO4844" s="10" t="s">
        <v>12046</v>
      </c>
      <c r="AP4844" t="str" cm="1">
        <f t="array" ref="AP4844">_xlfn.IFS(
  Table1[[#This Row],[Age]]&lt;=25, "18-25",
  Table1[[#This Row],[Age]]&lt;=35, "26-35",
  Table1[[#This Row],[Age]]&lt;=45, "36-45",
  Table1[[#This Row],[Age]]&lt;=60, "46-60",
  TRUE, "60+")</f>
        <v>46-60</v>
      </c>
    </row>
    <row r="4845" spans="1:42" x14ac:dyDescent="0.3">
      <c r="A4845">
        <v>4844</v>
      </c>
      <c r="B4845" t="s">
        <v>35</v>
      </c>
      <c r="C4845" t="s">
        <v>87</v>
      </c>
      <c r="D4845">
        <v>65</v>
      </c>
      <c r="E4845" t="s">
        <v>104</v>
      </c>
      <c r="F4845" t="s">
        <v>4951</v>
      </c>
      <c r="G4845" t="s">
        <v>5118</v>
      </c>
      <c r="H4845">
        <v>19458799697</v>
      </c>
      <c r="I4845" t="s">
        <v>5793</v>
      </c>
      <c r="J4845" t="s">
        <v>7291</v>
      </c>
      <c r="K4845">
        <v>8535.2099999999991</v>
      </c>
      <c r="L4845" s="12" t="s">
        <v>10935</v>
      </c>
      <c r="M4845" s="10" t="s">
        <v>11217</v>
      </c>
      <c r="N4845">
        <v>4844</v>
      </c>
      <c r="O4845">
        <v>45207</v>
      </c>
      <c r="P4845" t="s">
        <v>11404</v>
      </c>
      <c r="Q4845" s="16">
        <v>1094.79</v>
      </c>
      <c r="R4845">
        <v>9630</v>
      </c>
      <c r="S4845">
        <v>49</v>
      </c>
      <c r="T4845">
        <v>4844</v>
      </c>
      <c r="U4845">
        <v>4435.51</v>
      </c>
      <c r="V4845" t="s">
        <v>11413</v>
      </c>
      <c r="W4845">
        <v>2.61</v>
      </c>
      <c r="X4845">
        <v>36</v>
      </c>
      <c r="Y4845" t="s">
        <v>11734</v>
      </c>
      <c r="Z4845" t="s">
        <v>12011</v>
      </c>
      <c r="AA4845">
        <v>4844</v>
      </c>
      <c r="AB4845" t="s">
        <v>12015</v>
      </c>
      <c r="AC4845">
        <v>5376.93</v>
      </c>
      <c r="AD4845">
        <v>3758.79</v>
      </c>
      <c r="AE4845">
        <v>187.94</v>
      </c>
      <c r="AF4845" t="s">
        <v>11253</v>
      </c>
      <c r="AG4845" t="s">
        <v>11372</v>
      </c>
      <c r="AH4845">
        <v>7289</v>
      </c>
      <c r="AI4845">
        <v>4844</v>
      </c>
      <c r="AJ4845" t="s">
        <v>11050</v>
      </c>
      <c r="AK4845" t="s">
        <v>12029</v>
      </c>
      <c r="AL4845" t="s">
        <v>12031</v>
      </c>
      <c r="AM4845" t="s">
        <v>11154</v>
      </c>
      <c r="AN4845">
        <v>1</v>
      </c>
      <c r="AO4845" s="10" t="s">
        <v>12044</v>
      </c>
      <c r="AP4845" t="str" cm="1">
        <f t="array" ref="AP4845">_xlfn.IFS(
  Table1[[#This Row],[Age]]&lt;=25, "18-25",
  Table1[[#This Row],[Age]]&lt;=35, "26-35",
  Table1[[#This Row],[Age]]&lt;=45, "36-45",
  Table1[[#This Row],[Age]]&lt;=60, "46-60",
  TRUE, "60+")</f>
        <v>60+</v>
      </c>
    </row>
    <row r="4846" spans="1:42" x14ac:dyDescent="0.3">
      <c r="A4846">
        <v>4845</v>
      </c>
      <c r="B4846" t="s">
        <v>37</v>
      </c>
      <c r="C4846" t="s">
        <v>87</v>
      </c>
      <c r="D4846">
        <v>20</v>
      </c>
      <c r="E4846" t="s">
        <v>106</v>
      </c>
      <c r="F4846" t="s">
        <v>4952</v>
      </c>
      <c r="G4846" t="s">
        <v>5131</v>
      </c>
      <c r="H4846">
        <v>19458799698</v>
      </c>
      <c r="I4846" t="s">
        <v>6931</v>
      </c>
      <c r="J4846" t="s">
        <v>7291</v>
      </c>
      <c r="K4846">
        <v>5860.47</v>
      </c>
      <c r="L4846" s="12" t="s">
        <v>10650</v>
      </c>
      <c r="M4846" s="10" t="s">
        <v>11299</v>
      </c>
      <c r="N4846">
        <v>4845</v>
      </c>
      <c r="O4846">
        <v>45270</v>
      </c>
      <c r="P4846" t="s">
        <v>11404</v>
      </c>
      <c r="Q4846" s="16">
        <v>3970.12</v>
      </c>
      <c r="R4846">
        <v>1890.35</v>
      </c>
      <c r="S4846">
        <v>14</v>
      </c>
      <c r="T4846">
        <v>4845</v>
      </c>
      <c r="U4846">
        <v>31392.41</v>
      </c>
      <c r="V4846" t="s">
        <v>11412</v>
      </c>
      <c r="W4846">
        <v>3.28</v>
      </c>
      <c r="X4846">
        <v>12</v>
      </c>
      <c r="Y4846" t="s">
        <v>11934</v>
      </c>
      <c r="Z4846" t="s">
        <v>12010</v>
      </c>
      <c r="AA4846">
        <v>4845</v>
      </c>
      <c r="AB4846" t="s">
        <v>12017</v>
      </c>
      <c r="AC4846">
        <v>7083.55</v>
      </c>
      <c r="AD4846">
        <v>4114.96</v>
      </c>
      <c r="AE4846">
        <v>205.75</v>
      </c>
      <c r="AF4846" t="s">
        <v>11319</v>
      </c>
      <c r="AG4846" t="s">
        <v>11228</v>
      </c>
      <c r="AH4846">
        <v>2562</v>
      </c>
      <c r="AI4846">
        <v>4845</v>
      </c>
      <c r="AJ4846" t="s">
        <v>11220</v>
      </c>
      <c r="AK4846" t="s">
        <v>12028</v>
      </c>
      <c r="AL4846" t="s">
        <v>12032</v>
      </c>
      <c r="AM4846" t="s">
        <v>11163</v>
      </c>
      <c r="AN4846">
        <v>-1</v>
      </c>
      <c r="AO4846" s="10" t="s">
        <v>12036</v>
      </c>
      <c r="AP4846" t="str" cm="1">
        <f t="array" ref="AP4846">_xlfn.IFS(
  Table1[[#This Row],[Age]]&lt;=25, "18-25",
  Table1[[#This Row],[Age]]&lt;=35, "26-35",
  Table1[[#This Row],[Age]]&lt;=45, "36-45",
  Table1[[#This Row],[Age]]&lt;=60, "46-60",
  TRUE, "60+")</f>
        <v>18-25</v>
      </c>
    </row>
    <row r="4847" spans="1:42" x14ac:dyDescent="0.3">
      <c r="A4847">
        <v>4846</v>
      </c>
      <c r="B4847" t="s">
        <v>45</v>
      </c>
      <c r="C4847" t="s">
        <v>91</v>
      </c>
      <c r="D4847">
        <v>19</v>
      </c>
      <c r="E4847" t="s">
        <v>105</v>
      </c>
      <c r="F4847" t="s">
        <v>4953</v>
      </c>
      <c r="G4847" t="s">
        <v>5128</v>
      </c>
      <c r="H4847">
        <v>19458799699</v>
      </c>
      <c r="I4847" t="s">
        <v>6755</v>
      </c>
      <c r="J4847" t="s">
        <v>7291</v>
      </c>
      <c r="K4847">
        <v>6206.71</v>
      </c>
      <c r="L4847" s="12" t="s">
        <v>7595</v>
      </c>
      <c r="M4847" s="10" t="s">
        <v>11225</v>
      </c>
      <c r="N4847">
        <v>4846</v>
      </c>
      <c r="O4847">
        <v>45277</v>
      </c>
      <c r="P4847" t="s">
        <v>11403</v>
      </c>
      <c r="Q4847" s="16">
        <v>4922.99</v>
      </c>
      <c r="R4847">
        <v>1283.72</v>
      </c>
      <c r="S4847">
        <v>46</v>
      </c>
      <c r="T4847">
        <v>4846</v>
      </c>
      <c r="U4847">
        <v>8597.76</v>
      </c>
      <c r="V4847" t="s">
        <v>11412</v>
      </c>
      <c r="W4847">
        <v>7.93</v>
      </c>
      <c r="X4847">
        <v>48</v>
      </c>
      <c r="Y4847" t="s">
        <v>9755</v>
      </c>
      <c r="Z4847" t="s">
        <v>12011</v>
      </c>
      <c r="AA4847">
        <v>4846</v>
      </c>
      <c r="AB4847" t="s">
        <v>12015</v>
      </c>
      <c r="AC4847">
        <v>8878.75</v>
      </c>
      <c r="AD4847">
        <v>901.65</v>
      </c>
      <c r="AE4847">
        <v>45.08</v>
      </c>
      <c r="AF4847" t="s">
        <v>11081</v>
      </c>
      <c r="AG4847" t="s">
        <v>11038</v>
      </c>
      <c r="AH4847">
        <v>4249</v>
      </c>
      <c r="AI4847">
        <v>4846</v>
      </c>
      <c r="AJ4847" t="s">
        <v>11219</v>
      </c>
      <c r="AK4847" t="s">
        <v>12029</v>
      </c>
      <c r="AL4847" t="s">
        <v>12032</v>
      </c>
      <c r="AM4847" t="s">
        <v>11184</v>
      </c>
      <c r="AN4847">
        <v>1</v>
      </c>
      <c r="AO4847" s="10" t="s">
        <v>12036</v>
      </c>
      <c r="AP4847" t="str" cm="1">
        <f t="array" ref="AP4847">_xlfn.IFS(
  Table1[[#This Row],[Age]]&lt;=25, "18-25",
  Table1[[#This Row],[Age]]&lt;=35, "26-35",
  Table1[[#This Row],[Age]]&lt;=45, "36-45",
  Table1[[#This Row],[Age]]&lt;=60, "46-60",
  TRUE, "60+")</f>
        <v>18-25</v>
      </c>
    </row>
    <row r="4848" spans="1:42" x14ac:dyDescent="0.3">
      <c r="A4848">
        <v>4847</v>
      </c>
      <c r="B4848" t="s">
        <v>13</v>
      </c>
      <c r="C4848" t="s">
        <v>75</v>
      </c>
      <c r="D4848">
        <v>55</v>
      </c>
      <c r="E4848" t="s">
        <v>105</v>
      </c>
      <c r="F4848" t="s">
        <v>4954</v>
      </c>
      <c r="G4848" t="s">
        <v>5147</v>
      </c>
      <c r="H4848">
        <v>19458799700</v>
      </c>
      <c r="I4848" t="s">
        <v>6264</v>
      </c>
      <c r="J4848" t="s">
        <v>7291</v>
      </c>
      <c r="K4848">
        <v>7121.98</v>
      </c>
      <c r="L4848" s="12" t="s">
        <v>10085</v>
      </c>
      <c r="M4848" s="10" t="s">
        <v>11056</v>
      </c>
      <c r="N4848">
        <v>4847</v>
      </c>
      <c r="O4848">
        <v>45051</v>
      </c>
      <c r="P4848" t="s">
        <v>11402</v>
      </c>
      <c r="Q4848" s="16">
        <v>1252.98</v>
      </c>
      <c r="R4848">
        <v>8374.9599999999991</v>
      </c>
      <c r="S4848">
        <v>40</v>
      </c>
      <c r="T4848">
        <v>4847</v>
      </c>
      <c r="U4848">
        <v>43292.22</v>
      </c>
      <c r="V4848" t="s">
        <v>11411</v>
      </c>
      <c r="W4848">
        <v>8.66</v>
      </c>
      <c r="X4848">
        <v>36</v>
      </c>
      <c r="Y4848" t="s">
        <v>11970</v>
      </c>
      <c r="Z4848" t="s">
        <v>12011</v>
      </c>
      <c r="AA4848">
        <v>4847</v>
      </c>
      <c r="AB4848" t="s">
        <v>12016</v>
      </c>
      <c r="AC4848">
        <v>2878.64</v>
      </c>
      <c r="AD4848">
        <v>1775.61</v>
      </c>
      <c r="AE4848">
        <v>88.78</v>
      </c>
      <c r="AF4848" t="s">
        <v>11055</v>
      </c>
      <c r="AG4848" t="s">
        <v>11249</v>
      </c>
      <c r="AH4848">
        <v>5685</v>
      </c>
      <c r="AI4848">
        <v>4847</v>
      </c>
      <c r="AJ4848" t="s">
        <v>11234</v>
      </c>
      <c r="AK4848" t="s">
        <v>12028</v>
      </c>
      <c r="AL4848" t="s">
        <v>12031</v>
      </c>
      <c r="AM4848" t="s">
        <v>11363</v>
      </c>
      <c r="AN4848">
        <v>1</v>
      </c>
      <c r="AO4848" s="10" t="s">
        <v>12046</v>
      </c>
      <c r="AP4848" t="str" cm="1">
        <f t="array" ref="AP4848">_xlfn.IFS(
  Table1[[#This Row],[Age]]&lt;=25, "18-25",
  Table1[[#This Row],[Age]]&lt;=35, "26-35",
  Table1[[#This Row],[Age]]&lt;=45, "36-45",
  Table1[[#This Row],[Age]]&lt;=60, "46-60",
  TRUE, "60+")</f>
        <v>46-60</v>
      </c>
    </row>
    <row r="4849" spans="1:42" x14ac:dyDescent="0.3">
      <c r="A4849">
        <v>4848</v>
      </c>
      <c r="B4849" t="s">
        <v>2</v>
      </c>
      <c r="C4849" t="s">
        <v>71</v>
      </c>
      <c r="D4849">
        <v>57</v>
      </c>
      <c r="E4849" t="s">
        <v>106</v>
      </c>
      <c r="F4849" t="s">
        <v>4955</v>
      </c>
      <c r="G4849" t="s">
        <v>5139</v>
      </c>
      <c r="H4849">
        <v>19458799701</v>
      </c>
      <c r="I4849" t="s">
        <v>6748</v>
      </c>
      <c r="J4849" t="s">
        <v>7292</v>
      </c>
      <c r="K4849">
        <v>8751.9</v>
      </c>
      <c r="L4849" s="12" t="s">
        <v>10936</v>
      </c>
      <c r="M4849" s="10" t="s">
        <v>11258</v>
      </c>
      <c r="N4849">
        <v>4848</v>
      </c>
      <c r="O4849">
        <v>45098</v>
      </c>
      <c r="P4849" t="s">
        <v>11402</v>
      </c>
      <c r="Q4849" s="16">
        <v>4114.3</v>
      </c>
      <c r="R4849">
        <v>4637.6000000000004</v>
      </c>
      <c r="S4849">
        <v>89</v>
      </c>
      <c r="T4849">
        <v>4848</v>
      </c>
      <c r="U4849">
        <v>47425.36</v>
      </c>
      <c r="V4849" t="s">
        <v>11413</v>
      </c>
      <c r="W4849">
        <v>6.22</v>
      </c>
      <c r="X4849">
        <v>24</v>
      </c>
      <c r="Y4849" t="s">
        <v>11799</v>
      </c>
      <c r="Z4849" t="s">
        <v>12010</v>
      </c>
      <c r="AA4849">
        <v>4848</v>
      </c>
      <c r="AB4849" t="s">
        <v>12015</v>
      </c>
      <c r="AC4849">
        <v>4882.17</v>
      </c>
      <c r="AD4849">
        <v>2503.7399999999998</v>
      </c>
      <c r="AE4849">
        <v>125.19</v>
      </c>
      <c r="AF4849" t="s">
        <v>11286</v>
      </c>
      <c r="AG4849" t="s">
        <v>11116</v>
      </c>
      <c r="AH4849">
        <v>3905</v>
      </c>
      <c r="AI4849">
        <v>4848</v>
      </c>
      <c r="AJ4849" t="s">
        <v>11315</v>
      </c>
      <c r="AK4849" t="s">
        <v>12028</v>
      </c>
      <c r="AL4849" t="s">
        <v>12031</v>
      </c>
      <c r="AM4849" t="s">
        <v>11205</v>
      </c>
      <c r="AN4849">
        <v>1</v>
      </c>
      <c r="AO4849" s="10" t="s">
        <v>12043</v>
      </c>
      <c r="AP4849" t="str" cm="1">
        <f t="array" ref="AP4849">_xlfn.IFS(
  Table1[[#This Row],[Age]]&lt;=25, "18-25",
  Table1[[#This Row],[Age]]&lt;=35, "26-35",
  Table1[[#This Row],[Age]]&lt;=45, "36-45",
  Table1[[#This Row],[Age]]&lt;=60, "46-60",
  TRUE, "60+")</f>
        <v>46-60</v>
      </c>
    </row>
    <row r="4850" spans="1:42" x14ac:dyDescent="0.3">
      <c r="A4850">
        <v>4849</v>
      </c>
      <c r="B4850" t="s">
        <v>23</v>
      </c>
      <c r="C4850" t="s">
        <v>76</v>
      </c>
      <c r="D4850">
        <v>56</v>
      </c>
      <c r="E4850" t="s">
        <v>106</v>
      </c>
      <c r="F4850" t="s">
        <v>4956</v>
      </c>
      <c r="G4850" t="s">
        <v>5124</v>
      </c>
      <c r="H4850">
        <v>19458799702</v>
      </c>
      <c r="I4850" t="s">
        <v>6650</v>
      </c>
      <c r="J4850" t="s">
        <v>7291</v>
      </c>
      <c r="K4850">
        <v>549.70000000000005</v>
      </c>
      <c r="L4850" s="12" t="s">
        <v>10937</v>
      </c>
      <c r="M4850" s="10" t="s">
        <v>11287</v>
      </c>
      <c r="N4850">
        <v>4849</v>
      </c>
      <c r="O4850">
        <v>45060</v>
      </c>
      <c r="P4850" t="s">
        <v>11404</v>
      </c>
      <c r="Q4850" s="16">
        <v>4886.55</v>
      </c>
      <c r="R4850">
        <v>-4336.8500000000004</v>
      </c>
      <c r="S4850">
        <v>19</v>
      </c>
      <c r="T4850">
        <v>4849</v>
      </c>
      <c r="U4850">
        <v>6942.57</v>
      </c>
      <c r="V4850" t="s">
        <v>11411</v>
      </c>
      <c r="W4850">
        <v>8.77</v>
      </c>
      <c r="X4850">
        <v>24</v>
      </c>
      <c r="Y4850" t="s">
        <v>11465</v>
      </c>
      <c r="Z4850" t="s">
        <v>12012</v>
      </c>
      <c r="AA4850">
        <v>4849</v>
      </c>
      <c r="AB4850" t="s">
        <v>12016</v>
      </c>
      <c r="AC4850">
        <v>7794.03</v>
      </c>
      <c r="AD4850">
        <v>2905.33</v>
      </c>
      <c r="AE4850">
        <v>145.27000000000001</v>
      </c>
      <c r="AF4850" t="s">
        <v>11205</v>
      </c>
      <c r="AG4850" t="s">
        <v>11189</v>
      </c>
      <c r="AH4850">
        <v>2847</v>
      </c>
      <c r="AI4850">
        <v>4849</v>
      </c>
      <c r="AJ4850" t="s">
        <v>11139</v>
      </c>
      <c r="AK4850" t="s">
        <v>12028</v>
      </c>
      <c r="AL4850" t="s">
        <v>12031</v>
      </c>
      <c r="AM4850" t="s">
        <v>11320</v>
      </c>
      <c r="AN4850">
        <v>1</v>
      </c>
      <c r="AO4850" s="10" t="s">
        <v>12046</v>
      </c>
      <c r="AP4850" t="str" cm="1">
        <f t="array" ref="AP4850">_xlfn.IFS(
  Table1[[#This Row],[Age]]&lt;=25, "18-25",
  Table1[[#This Row],[Age]]&lt;=35, "26-35",
  Table1[[#This Row],[Age]]&lt;=45, "36-45",
  Table1[[#This Row],[Age]]&lt;=60, "46-60",
  TRUE, "60+")</f>
        <v>46-60</v>
      </c>
    </row>
    <row r="4851" spans="1:42" x14ac:dyDescent="0.3">
      <c r="A4851">
        <v>4850</v>
      </c>
      <c r="B4851" t="s">
        <v>9</v>
      </c>
      <c r="C4851" t="s">
        <v>88</v>
      </c>
      <c r="D4851">
        <v>56</v>
      </c>
      <c r="E4851" t="s">
        <v>104</v>
      </c>
      <c r="F4851" t="s">
        <v>4957</v>
      </c>
      <c r="G4851" t="s">
        <v>5143</v>
      </c>
      <c r="H4851">
        <v>19458799703</v>
      </c>
      <c r="I4851" t="s">
        <v>5232</v>
      </c>
      <c r="J4851" t="s">
        <v>7291</v>
      </c>
      <c r="K4851">
        <v>5675.9</v>
      </c>
      <c r="L4851" s="12" t="s">
        <v>10896</v>
      </c>
      <c r="M4851" s="10" t="s">
        <v>11233</v>
      </c>
      <c r="N4851">
        <v>4850</v>
      </c>
      <c r="O4851">
        <v>45277</v>
      </c>
      <c r="P4851" t="s">
        <v>11403</v>
      </c>
      <c r="Q4851" s="16">
        <v>1111.45</v>
      </c>
      <c r="R4851">
        <v>4564.45</v>
      </c>
      <c r="S4851">
        <v>17</v>
      </c>
      <c r="T4851">
        <v>4850</v>
      </c>
      <c r="U4851">
        <v>12556.13</v>
      </c>
      <c r="V4851" t="s">
        <v>11413</v>
      </c>
      <c r="W4851">
        <v>8.7100000000000009</v>
      </c>
      <c r="X4851">
        <v>60</v>
      </c>
      <c r="Y4851" t="s">
        <v>9729</v>
      </c>
      <c r="Z4851" t="s">
        <v>12012</v>
      </c>
      <c r="AA4851">
        <v>4850</v>
      </c>
      <c r="AB4851" t="s">
        <v>12015</v>
      </c>
      <c r="AC4851">
        <v>3543.92</v>
      </c>
      <c r="AD4851">
        <v>1977.18</v>
      </c>
      <c r="AE4851">
        <v>98.86</v>
      </c>
      <c r="AF4851" t="s">
        <v>11250</v>
      </c>
      <c r="AG4851" t="s">
        <v>11330</v>
      </c>
      <c r="AH4851">
        <v>4646</v>
      </c>
      <c r="AI4851">
        <v>4850</v>
      </c>
      <c r="AJ4851" t="s">
        <v>11264</v>
      </c>
      <c r="AK4851" t="s">
        <v>12028</v>
      </c>
      <c r="AL4851" t="s">
        <v>12032</v>
      </c>
      <c r="AM4851" t="s">
        <v>11219</v>
      </c>
      <c r="AN4851">
        <v>1</v>
      </c>
      <c r="AO4851" s="10" t="s">
        <v>12036</v>
      </c>
      <c r="AP4851" t="str" cm="1">
        <f t="array" ref="AP4851">_xlfn.IFS(
  Table1[[#This Row],[Age]]&lt;=25, "18-25",
  Table1[[#This Row],[Age]]&lt;=35, "26-35",
  Table1[[#This Row],[Age]]&lt;=45, "36-45",
  Table1[[#This Row],[Age]]&lt;=60, "46-60",
  TRUE, "60+")</f>
        <v>46-60</v>
      </c>
    </row>
    <row r="4852" spans="1:42" x14ac:dyDescent="0.3">
      <c r="A4852">
        <v>4851</v>
      </c>
      <c r="B4852" t="s">
        <v>28</v>
      </c>
      <c r="C4852" t="s">
        <v>68</v>
      </c>
      <c r="D4852">
        <v>41</v>
      </c>
      <c r="E4852" t="s">
        <v>106</v>
      </c>
      <c r="F4852" t="s">
        <v>4958</v>
      </c>
      <c r="G4852" t="s">
        <v>5130</v>
      </c>
      <c r="H4852">
        <v>19458799704</v>
      </c>
      <c r="I4852" t="s">
        <v>6902</v>
      </c>
      <c r="J4852" t="s">
        <v>7292</v>
      </c>
      <c r="K4852">
        <v>3754.05</v>
      </c>
      <c r="L4852" s="12" t="s">
        <v>10938</v>
      </c>
      <c r="M4852" s="10" t="s">
        <v>11239</v>
      </c>
      <c r="N4852">
        <v>4851</v>
      </c>
      <c r="O4852">
        <v>44965</v>
      </c>
      <c r="P4852" t="s">
        <v>11403</v>
      </c>
      <c r="Q4852" s="16">
        <v>1180.3</v>
      </c>
      <c r="R4852">
        <v>2573.75</v>
      </c>
      <c r="S4852">
        <v>82</v>
      </c>
      <c r="T4852">
        <v>4851</v>
      </c>
      <c r="U4852">
        <v>31636.03</v>
      </c>
      <c r="V4852" t="s">
        <v>11411</v>
      </c>
      <c r="W4852">
        <v>2.99</v>
      </c>
      <c r="X4852">
        <v>12</v>
      </c>
      <c r="Y4852" t="s">
        <v>9458</v>
      </c>
      <c r="Z4852" t="s">
        <v>12011</v>
      </c>
      <c r="AA4852">
        <v>4851</v>
      </c>
      <c r="AB4852" t="s">
        <v>12016</v>
      </c>
      <c r="AC4852">
        <v>1500.47</v>
      </c>
      <c r="AD4852">
        <v>3564.23</v>
      </c>
      <c r="AE4852">
        <v>178.21</v>
      </c>
      <c r="AF4852" t="s">
        <v>11119</v>
      </c>
      <c r="AG4852" t="s">
        <v>11162</v>
      </c>
      <c r="AH4852">
        <v>9707</v>
      </c>
      <c r="AI4852">
        <v>4851</v>
      </c>
      <c r="AJ4852" t="s">
        <v>11222</v>
      </c>
      <c r="AK4852" t="s">
        <v>12027</v>
      </c>
      <c r="AL4852" t="s">
        <v>12031</v>
      </c>
      <c r="AM4852" t="s">
        <v>11191</v>
      </c>
      <c r="AN4852">
        <v>1</v>
      </c>
      <c r="AO4852" s="10" t="s">
        <v>12045</v>
      </c>
      <c r="AP4852" t="str" cm="1">
        <f t="array" ref="AP4852">_xlfn.IFS(
  Table1[[#This Row],[Age]]&lt;=25, "18-25",
  Table1[[#This Row],[Age]]&lt;=35, "26-35",
  Table1[[#This Row],[Age]]&lt;=45, "36-45",
  Table1[[#This Row],[Age]]&lt;=60, "46-60",
  TRUE, "60+")</f>
        <v>36-45</v>
      </c>
    </row>
    <row r="4853" spans="1:42" x14ac:dyDescent="0.3">
      <c r="A4853">
        <v>4852</v>
      </c>
      <c r="B4853" t="s">
        <v>50</v>
      </c>
      <c r="C4853" t="s">
        <v>76</v>
      </c>
      <c r="D4853">
        <v>38</v>
      </c>
      <c r="E4853" t="s">
        <v>104</v>
      </c>
      <c r="F4853" t="s">
        <v>4959</v>
      </c>
      <c r="G4853" t="s">
        <v>5132</v>
      </c>
      <c r="H4853">
        <v>19458799705</v>
      </c>
      <c r="I4853" t="s">
        <v>5556</v>
      </c>
      <c r="J4853" t="s">
        <v>7291</v>
      </c>
      <c r="K4853">
        <v>8348.2800000000007</v>
      </c>
      <c r="L4853" s="12" t="s">
        <v>10939</v>
      </c>
      <c r="M4853" s="10" t="s">
        <v>11144</v>
      </c>
      <c r="N4853">
        <v>4852</v>
      </c>
      <c r="O4853">
        <v>45104</v>
      </c>
      <c r="P4853" t="s">
        <v>11403</v>
      </c>
      <c r="Q4853" s="16">
        <v>3588.4</v>
      </c>
      <c r="R4853">
        <v>4759.88</v>
      </c>
      <c r="S4853">
        <v>46</v>
      </c>
      <c r="T4853">
        <v>4852</v>
      </c>
      <c r="U4853">
        <v>36537.64</v>
      </c>
      <c r="V4853" t="s">
        <v>11412</v>
      </c>
      <c r="W4853">
        <v>6.81</v>
      </c>
      <c r="X4853">
        <v>60</v>
      </c>
      <c r="Y4853" t="s">
        <v>8976</v>
      </c>
      <c r="Z4853" t="s">
        <v>12011</v>
      </c>
      <c r="AA4853">
        <v>4852</v>
      </c>
      <c r="AB4853" t="s">
        <v>12016</v>
      </c>
      <c r="AC4853">
        <v>4707.34</v>
      </c>
      <c r="AD4853">
        <v>2269.13</v>
      </c>
      <c r="AE4853">
        <v>113.46</v>
      </c>
      <c r="AF4853" t="s">
        <v>11347</v>
      </c>
      <c r="AG4853" t="s">
        <v>11184</v>
      </c>
      <c r="AH4853">
        <v>9546</v>
      </c>
      <c r="AI4853">
        <v>4852</v>
      </c>
      <c r="AJ4853" t="s">
        <v>11098</v>
      </c>
      <c r="AK4853" t="s">
        <v>12029</v>
      </c>
      <c r="AL4853" t="s">
        <v>12032</v>
      </c>
      <c r="AM4853" t="s">
        <v>11052</v>
      </c>
      <c r="AN4853">
        <v>1</v>
      </c>
      <c r="AO4853" s="10" t="s">
        <v>12043</v>
      </c>
      <c r="AP4853" t="str" cm="1">
        <f t="array" ref="AP4853">_xlfn.IFS(
  Table1[[#This Row],[Age]]&lt;=25, "18-25",
  Table1[[#This Row],[Age]]&lt;=35, "26-35",
  Table1[[#This Row],[Age]]&lt;=45, "36-45",
  Table1[[#This Row],[Age]]&lt;=60, "46-60",
  TRUE, "60+")</f>
        <v>36-45</v>
      </c>
    </row>
    <row r="4854" spans="1:42" x14ac:dyDescent="0.3">
      <c r="A4854">
        <v>4853</v>
      </c>
      <c r="B4854" t="s">
        <v>28</v>
      </c>
      <c r="C4854" t="s">
        <v>55</v>
      </c>
      <c r="D4854">
        <v>68</v>
      </c>
      <c r="E4854" t="s">
        <v>105</v>
      </c>
      <c r="F4854" t="s">
        <v>4960</v>
      </c>
      <c r="G4854" t="s">
        <v>5111</v>
      </c>
      <c r="H4854">
        <v>19458799706</v>
      </c>
      <c r="I4854" t="s">
        <v>5279</v>
      </c>
      <c r="J4854" t="s">
        <v>7292</v>
      </c>
      <c r="K4854">
        <v>1424.73</v>
      </c>
      <c r="L4854" s="12" t="s">
        <v>9576</v>
      </c>
      <c r="M4854" s="10" t="s">
        <v>11242</v>
      </c>
      <c r="N4854">
        <v>4853</v>
      </c>
      <c r="O4854">
        <v>45206</v>
      </c>
      <c r="P4854" t="s">
        <v>11402</v>
      </c>
      <c r="Q4854" s="16">
        <v>4753.79</v>
      </c>
      <c r="R4854">
        <v>6178.52</v>
      </c>
      <c r="S4854">
        <v>73</v>
      </c>
      <c r="T4854">
        <v>4853</v>
      </c>
      <c r="U4854">
        <v>26103.29</v>
      </c>
      <c r="V4854" t="s">
        <v>11413</v>
      </c>
      <c r="W4854">
        <v>8</v>
      </c>
      <c r="X4854">
        <v>24</v>
      </c>
      <c r="Y4854" t="s">
        <v>7496</v>
      </c>
      <c r="Z4854" t="s">
        <v>12011</v>
      </c>
      <c r="AA4854">
        <v>4853</v>
      </c>
      <c r="AB4854" t="s">
        <v>12015</v>
      </c>
      <c r="AC4854">
        <v>9753.08</v>
      </c>
      <c r="AD4854">
        <v>1659.69</v>
      </c>
      <c r="AE4854">
        <v>82.98</v>
      </c>
      <c r="AF4854" t="s">
        <v>11099</v>
      </c>
      <c r="AG4854" t="s">
        <v>11192</v>
      </c>
      <c r="AH4854">
        <v>9080</v>
      </c>
      <c r="AI4854">
        <v>4853</v>
      </c>
      <c r="AJ4854" t="s">
        <v>11124</v>
      </c>
      <c r="AK4854" t="s">
        <v>12028</v>
      </c>
      <c r="AL4854" t="s">
        <v>12032</v>
      </c>
      <c r="AM4854" t="s">
        <v>11299</v>
      </c>
      <c r="AN4854">
        <v>1</v>
      </c>
      <c r="AO4854" s="10" t="s">
        <v>12044</v>
      </c>
      <c r="AP4854" t="str" cm="1">
        <f t="array" ref="AP4854">_xlfn.IFS(
  Table1[[#This Row],[Age]]&lt;=25, "18-25",
  Table1[[#This Row],[Age]]&lt;=35, "26-35",
  Table1[[#This Row],[Age]]&lt;=45, "36-45",
  Table1[[#This Row],[Age]]&lt;=60, "46-60",
  TRUE, "60+")</f>
        <v>60+</v>
      </c>
    </row>
    <row r="4855" spans="1:42" x14ac:dyDescent="0.3">
      <c r="A4855">
        <v>4854</v>
      </c>
      <c r="B4855" t="s">
        <v>20</v>
      </c>
      <c r="C4855" t="s">
        <v>82</v>
      </c>
      <c r="D4855">
        <v>35</v>
      </c>
      <c r="E4855" t="s">
        <v>106</v>
      </c>
      <c r="F4855" t="s">
        <v>4961</v>
      </c>
      <c r="G4855" t="s">
        <v>5146</v>
      </c>
      <c r="H4855">
        <v>19458799707</v>
      </c>
      <c r="I4855" t="s">
        <v>7271</v>
      </c>
      <c r="J4855" t="s">
        <v>7292</v>
      </c>
      <c r="K4855">
        <v>9106.0400000000009</v>
      </c>
      <c r="L4855" s="12" t="s">
        <v>10940</v>
      </c>
      <c r="M4855" s="10" t="s">
        <v>11381</v>
      </c>
      <c r="N4855">
        <v>4854</v>
      </c>
      <c r="O4855">
        <v>44931</v>
      </c>
      <c r="P4855" t="s">
        <v>11402</v>
      </c>
      <c r="Q4855" s="16">
        <v>3479.42</v>
      </c>
      <c r="R4855">
        <v>12585.46</v>
      </c>
      <c r="S4855">
        <v>65</v>
      </c>
      <c r="T4855">
        <v>4854</v>
      </c>
      <c r="U4855">
        <v>19082.59</v>
      </c>
      <c r="V4855" t="s">
        <v>11413</v>
      </c>
      <c r="W4855">
        <v>6.05</v>
      </c>
      <c r="X4855">
        <v>48</v>
      </c>
      <c r="Y4855" t="s">
        <v>11627</v>
      </c>
      <c r="Z4855" t="s">
        <v>12012</v>
      </c>
      <c r="AA4855">
        <v>4854</v>
      </c>
      <c r="AB4855" t="s">
        <v>12017</v>
      </c>
      <c r="AC4855">
        <v>6814.73</v>
      </c>
      <c r="AD4855">
        <v>2123.08</v>
      </c>
      <c r="AE4855">
        <v>106.15</v>
      </c>
      <c r="AF4855" t="s">
        <v>11212</v>
      </c>
      <c r="AG4855" t="s">
        <v>11188</v>
      </c>
      <c r="AH4855">
        <v>7534</v>
      </c>
      <c r="AI4855">
        <v>4854</v>
      </c>
      <c r="AJ4855" t="s">
        <v>11246</v>
      </c>
      <c r="AK4855" t="s">
        <v>12029</v>
      </c>
      <c r="AL4855" t="s">
        <v>12031</v>
      </c>
      <c r="AM4855" t="s">
        <v>11358</v>
      </c>
      <c r="AN4855">
        <v>1</v>
      </c>
      <c r="AO4855" s="10" t="s">
        <v>12039</v>
      </c>
      <c r="AP4855" t="str" cm="1">
        <f t="array" ref="AP4855">_xlfn.IFS(
  Table1[[#This Row],[Age]]&lt;=25, "18-25",
  Table1[[#This Row],[Age]]&lt;=35, "26-35",
  Table1[[#This Row],[Age]]&lt;=45, "36-45",
  Table1[[#This Row],[Age]]&lt;=60, "46-60",
  TRUE, "60+")</f>
        <v>26-35</v>
      </c>
    </row>
    <row r="4856" spans="1:42" x14ac:dyDescent="0.3">
      <c r="A4856">
        <v>4855</v>
      </c>
      <c r="B4856" t="s">
        <v>51</v>
      </c>
      <c r="C4856" t="s">
        <v>96</v>
      </c>
      <c r="D4856">
        <v>52</v>
      </c>
      <c r="E4856" t="s">
        <v>104</v>
      </c>
      <c r="F4856" t="s">
        <v>4962</v>
      </c>
      <c r="G4856" t="s">
        <v>5120</v>
      </c>
      <c r="H4856">
        <v>19458799708</v>
      </c>
      <c r="I4856" t="s">
        <v>5596</v>
      </c>
      <c r="J4856" t="s">
        <v>7292</v>
      </c>
      <c r="K4856">
        <v>1327.67</v>
      </c>
      <c r="L4856" s="12" t="s">
        <v>10941</v>
      </c>
      <c r="M4856" s="10" t="s">
        <v>11149</v>
      </c>
      <c r="N4856">
        <v>4855</v>
      </c>
      <c r="O4856">
        <v>44980</v>
      </c>
      <c r="P4856" t="s">
        <v>11404</v>
      </c>
      <c r="Q4856" s="16">
        <v>2528.02</v>
      </c>
      <c r="R4856">
        <v>-1200.3499999999999</v>
      </c>
      <c r="S4856">
        <v>70</v>
      </c>
      <c r="T4856">
        <v>4855</v>
      </c>
      <c r="U4856">
        <v>15995.22</v>
      </c>
      <c r="V4856" t="s">
        <v>11412</v>
      </c>
      <c r="W4856">
        <v>8.25</v>
      </c>
      <c r="X4856">
        <v>48</v>
      </c>
      <c r="Y4856" t="s">
        <v>9266</v>
      </c>
      <c r="Z4856" t="s">
        <v>12010</v>
      </c>
      <c r="AA4856">
        <v>4855</v>
      </c>
      <c r="AB4856" t="s">
        <v>12016</v>
      </c>
      <c r="AC4856">
        <v>7999.78</v>
      </c>
      <c r="AD4856">
        <v>846.83</v>
      </c>
      <c r="AE4856">
        <v>42.34</v>
      </c>
      <c r="AF4856" t="s">
        <v>11078</v>
      </c>
      <c r="AG4856" t="s">
        <v>11050</v>
      </c>
      <c r="AH4856">
        <v>6993</v>
      </c>
      <c r="AI4856">
        <v>4855</v>
      </c>
      <c r="AJ4856" t="s">
        <v>11354</v>
      </c>
      <c r="AK4856" t="s">
        <v>12028</v>
      </c>
      <c r="AL4856" t="s">
        <v>12032</v>
      </c>
      <c r="AM4856" t="s">
        <v>11087</v>
      </c>
      <c r="AN4856">
        <v>1</v>
      </c>
      <c r="AO4856" s="10" t="s">
        <v>12045</v>
      </c>
      <c r="AP4856" t="str" cm="1">
        <f t="array" ref="AP4856">_xlfn.IFS(
  Table1[[#This Row],[Age]]&lt;=25, "18-25",
  Table1[[#This Row],[Age]]&lt;=35, "26-35",
  Table1[[#This Row],[Age]]&lt;=45, "36-45",
  Table1[[#This Row],[Age]]&lt;=60, "46-60",
  TRUE, "60+")</f>
        <v>46-60</v>
      </c>
    </row>
    <row r="4857" spans="1:42" x14ac:dyDescent="0.3">
      <c r="A4857">
        <v>4856</v>
      </c>
      <c r="B4857" t="s">
        <v>48</v>
      </c>
      <c r="C4857" t="s">
        <v>62</v>
      </c>
      <c r="D4857">
        <v>28</v>
      </c>
      <c r="E4857" t="s">
        <v>104</v>
      </c>
      <c r="F4857" t="s">
        <v>4963</v>
      </c>
      <c r="G4857" t="s">
        <v>5136</v>
      </c>
      <c r="H4857">
        <v>19458799709</v>
      </c>
      <c r="I4857" t="s">
        <v>6376</v>
      </c>
      <c r="J4857" t="s">
        <v>7291</v>
      </c>
      <c r="K4857">
        <v>984.33</v>
      </c>
      <c r="L4857" s="12" t="s">
        <v>10942</v>
      </c>
      <c r="M4857" s="10" t="s">
        <v>11145</v>
      </c>
      <c r="N4857">
        <v>4856</v>
      </c>
      <c r="O4857">
        <v>45236</v>
      </c>
      <c r="P4857" t="s">
        <v>11402</v>
      </c>
      <c r="Q4857" s="16">
        <v>535.1</v>
      </c>
      <c r="R4857">
        <v>1519.43</v>
      </c>
      <c r="S4857">
        <v>38</v>
      </c>
      <c r="T4857">
        <v>4856</v>
      </c>
      <c r="U4857">
        <v>33632.44</v>
      </c>
      <c r="V4857" t="s">
        <v>11413</v>
      </c>
      <c r="W4857">
        <v>6.66</v>
      </c>
      <c r="X4857">
        <v>48</v>
      </c>
      <c r="Y4857" t="s">
        <v>11611</v>
      </c>
      <c r="Z4857" t="s">
        <v>12010</v>
      </c>
      <c r="AA4857">
        <v>4856</v>
      </c>
      <c r="AB4857" t="s">
        <v>12016</v>
      </c>
      <c r="AC4857">
        <v>1910.8</v>
      </c>
      <c r="AD4857">
        <v>722.74</v>
      </c>
      <c r="AE4857">
        <v>36.14</v>
      </c>
      <c r="AF4857" t="s">
        <v>11177</v>
      </c>
      <c r="AG4857" t="s">
        <v>11179</v>
      </c>
      <c r="AH4857">
        <v>3257</v>
      </c>
      <c r="AI4857">
        <v>4856</v>
      </c>
      <c r="AJ4857" t="s">
        <v>11218</v>
      </c>
      <c r="AK4857" t="s">
        <v>12029</v>
      </c>
      <c r="AL4857" t="s">
        <v>12032</v>
      </c>
      <c r="AM4857" t="s">
        <v>11317</v>
      </c>
      <c r="AN4857">
        <v>1</v>
      </c>
      <c r="AO4857" s="10" t="s">
        <v>12040</v>
      </c>
      <c r="AP4857" t="str" cm="1">
        <f t="array" ref="AP4857">_xlfn.IFS(
  Table1[[#This Row],[Age]]&lt;=25, "18-25",
  Table1[[#This Row],[Age]]&lt;=35, "26-35",
  Table1[[#This Row],[Age]]&lt;=45, "36-45",
  Table1[[#This Row],[Age]]&lt;=60, "46-60",
  TRUE, "60+")</f>
        <v>26-35</v>
      </c>
    </row>
    <row r="4858" spans="1:42" x14ac:dyDescent="0.3">
      <c r="A4858">
        <v>4857</v>
      </c>
      <c r="B4858" t="s">
        <v>5</v>
      </c>
      <c r="C4858" t="s">
        <v>94</v>
      </c>
      <c r="D4858">
        <v>28</v>
      </c>
      <c r="E4858" t="s">
        <v>104</v>
      </c>
      <c r="F4858" t="s">
        <v>4964</v>
      </c>
      <c r="G4858" t="s">
        <v>5127</v>
      </c>
      <c r="H4858">
        <v>19458799710</v>
      </c>
      <c r="I4858" t="s">
        <v>5892</v>
      </c>
      <c r="J4858" t="s">
        <v>7291</v>
      </c>
      <c r="K4858">
        <v>3530.34</v>
      </c>
      <c r="L4858" s="12" t="s">
        <v>10943</v>
      </c>
      <c r="M4858" s="10" t="s">
        <v>11325</v>
      </c>
      <c r="N4858">
        <v>4857</v>
      </c>
      <c r="O4858">
        <v>45192</v>
      </c>
      <c r="P4858" t="s">
        <v>11402</v>
      </c>
      <c r="Q4858" s="16">
        <v>4622.63</v>
      </c>
      <c r="R4858">
        <v>8152.97</v>
      </c>
      <c r="S4858">
        <v>17</v>
      </c>
      <c r="T4858">
        <v>4857</v>
      </c>
      <c r="U4858">
        <v>37483.51</v>
      </c>
      <c r="V4858" t="s">
        <v>11412</v>
      </c>
      <c r="W4858">
        <v>3.56</v>
      </c>
      <c r="X4858">
        <v>48</v>
      </c>
      <c r="Y4858" t="s">
        <v>7889</v>
      </c>
      <c r="Z4858" t="s">
        <v>12012</v>
      </c>
      <c r="AA4858">
        <v>4857</v>
      </c>
      <c r="AB4858" t="s">
        <v>12016</v>
      </c>
      <c r="AC4858">
        <v>5760.39</v>
      </c>
      <c r="AD4858">
        <v>3114.02</v>
      </c>
      <c r="AE4858">
        <v>155.69999999999999</v>
      </c>
      <c r="AF4858" t="s">
        <v>11094</v>
      </c>
      <c r="AG4858" t="s">
        <v>11084</v>
      </c>
      <c r="AH4858">
        <v>7885</v>
      </c>
      <c r="AI4858">
        <v>4857</v>
      </c>
      <c r="AJ4858" t="s">
        <v>11085</v>
      </c>
      <c r="AK4858" t="s">
        <v>12028</v>
      </c>
      <c r="AL4858" t="s">
        <v>12031</v>
      </c>
      <c r="AM4858" t="s">
        <v>11076</v>
      </c>
      <c r="AN4858">
        <v>1</v>
      </c>
      <c r="AO4858" s="10" t="s">
        <v>12042</v>
      </c>
      <c r="AP4858" t="str" cm="1">
        <f t="array" ref="AP4858">_xlfn.IFS(
  Table1[[#This Row],[Age]]&lt;=25, "18-25",
  Table1[[#This Row],[Age]]&lt;=35, "26-35",
  Table1[[#This Row],[Age]]&lt;=45, "36-45",
  Table1[[#This Row],[Age]]&lt;=60, "46-60",
  TRUE, "60+")</f>
        <v>26-35</v>
      </c>
    </row>
    <row r="4859" spans="1:42" x14ac:dyDescent="0.3">
      <c r="A4859">
        <v>4858</v>
      </c>
      <c r="B4859" t="s">
        <v>44</v>
      </c>
      <c r="C4859" t="s">
        <v>99</v>
      </c>
      <c r="D4859">
        <v>20</v>
      </c>
      <c r="E4859" t="s">
        <v>104</v>
      </c>
      <c r="F4859" t="s">
        <v>4965</v>
      </c>
      <c r="G4859" t="s">
        <v>5145</v>
      </c>
      <c r="H4859">
        <v>19458799711</v>
      </c>
      <c r="I4859" t="s">
        <v>7272</v>
      </c>
      <c r="J4859" t="s">
        <v>7291</v>
      </c>
      <c r="K4859">
        <v>9947.77</v>
      </c>
      <c r="L4859" s="12" t="s">
        <v>7560</v>
      </c>
      <c r="M4859" s="10" t="s">
        <v>11138</v>
      </c>
      <c r="N4859">
        <v>4858</v>
      </c>
      <c r="O4859">
        <v>45008</v>
      </c>
      <c r="P4859" t="s">
        <v>11403</v>
      </c>
      <c r="Q4859" s="16">
        <v>354.81</v>
      </c>
      <c r="R4859">
        <v>9592.9599999999991</v>
      </c>
      <c r="S4859">
        <v>73</v>
      </c>
      <c r="T4859">
        <v>4858</v>
      </c>
      <c r="U4859">
        <v>15152.97</v>
      </c>
      <c r="V4859" t="s">
        <v>11412</v>
      </c>
      <c r="W4859">
        <v>7.17</v>
      </c>
      <c r="X4859">
        <v>48</v>
      </c>
      <c r="Y4859" t="s">
        <v>11610</v>
      </c>
      <c r="Z4859" t="s">
        <v>12012</v>
      </c>
      <c r="AA4859">
        <v>4858</v>
      </c>
      <c r="AB4859" t="s">
        <v>12017</v>
      </c>
      <c r="AC4859">
        <v>8890.57</v>
      </c>
      <c r="AD4859">
        <v>2052.5500000000002</v>
      </c>
      <c r="AE4859">
        <v>102.63</v>
      </c>
      <c r="AF4859" t="s">
        <v>11309</v>
      </c>
      <c r="AG4859" t="s">
        <v>11066</v>
      </c>
      <c r="AH4859">
        <v>4922</v>
      </c>
      <c r="AI4859">
        <v>4858</v>
      </c>
      <c r="AJ4859" t="s">
        <v>11253</v>
      </c>
      <c r="AK4859" t="s">
        <v>12028</v>
      </c>
      <c r="AL4859" t="s">
        <v>12032</v>
      </c>
      <c r="AM4859" t="s">
        <v>11282</v>
      </c>
      <c r="AN4859">
        <v>1</v>
      </c>
      <c r="AO4859" s="10" t="s">
        <v>12047</v>
      </c>
      <c r="AP4859" t="str" cm="1">
        <f t="array" ref="AP4859">_xlfn.IFS(
  Table1[[#This Row],[Age]]&lt;=25, "18-25",
  Table1[[#This Row],[Age]]&lt;=35, "26-35",
  Table1[[#This Row],[Age]]&lt;=45, "36-45",
  Table1[[#This Row],[Age]]&lt;=60, "46-60",
  TRUE, "60+")</f>
        <v>18-25</v>
      </c>
    </row>
    <row r="4860" spans="1:42" x14ac:dyDescent="0.3">
      <c r="A4860">
        <v>4859</v>
      </c>
      <c r="B4860" t="s">
        <v>41</v>
      </c>
      <c r="C4860" t="s">
        <v>85</v>
      </c>
      <c r="D4860">
        <v>40</v>
      </c>
      <c r="E4860" t="s">
        <v>105</v>
      </c>
      <c r="F4860" t="s">
        <v>4966</v>
      </c>
      <c r="G4860" t="s">
        <v>5148</v>
      </c>
      <c r="H4860">
        <v>19458799712</v>
      </c>
      <c r="I4860" t="s">
        <v>7273</v>
      </c>
      <c r="J4860" t="s">
        <v>7291</v>
      </c>
      <c r="K4860">
        <v>6374.65</v>
      </c>
      <c r="L4860" s="12" t="s">
        <v>10944</v>
      </c>
      <c r="M4860" s="10" t="s">
        <v>11297</v>
      </c>
      <c r="N4860">
        <v>4859</v>
      </c>
      <c r="O4860">
        <v>45147</v>
      </c>
      <c r="P4860" t="s">
        <v>11403</v>
      </c>
      <c r="Q4860" s="16">
        <v>1065.57</v>
      </c>
      <c r="R4860">
        <v>7440.22</v>
      </c>
      <c r="S4860">
        <v>11</v>
      </c>
      <c r="T4860">
        <v>4859</v>
      </c>
      <c r="U4860">
        <v>16973.79</v>
      </c>
      <c r="V4860" t="s">
        <v>11411</v>
      </c>
      <c r="W4860">
        <v>6.29</v>
      </c>
      <c r="X4860">
        <v>24</v>
      </c>
      <c r="Y4860" t="s">
        <v>11869</v>
      </c>
      <c r="Z4860" t="s">
        <v>12010</v>
      </c>
      <c r="AA4860">
        <v>4859</v>
      </c>
      <c r="AB4860" t="s">
        <v>12016</v>
      </c>
      <c r="AC4860">
        <v>8918.66</v>
      </c>
      <c r="AD4860">
        <v>4708.84</v>
      </c>
      <c r="AE4860">
        <v>235.44</v>
      </c>
      <c r="AF4860" t="s">
        <v>11320</v>
      </c>
      <c r="AG4860" t="s">
        <v>11285</v>
      </c>
      <c r="AH4860">
        <v>7261</v>
      </c>
      <c r="AI4860">
        <v>4859</v>
      </c>
      <c r="AJ4860" t="s">
        <v>11369</v>
      </c>
      <c r="AK4860" t="s">
        <v>12029</v>
      </c>
      <c r="AL4860" t="s">
        <v>12032</v>
      </c>
      <c r="AM4860" t="s">
        <v>11243</v>
      </c>
      <c r="AN4860">
        <v>1</v>
      </c>
      <c r="AO4860" s="10" t="s">
        <v>12041</v>
      </c>
      <c r="AP4860" t="str" cm="1">
        <f t="array" ref="AP4860">_xlfn.IFS(
  Table1[[#This Row],[Age]]&lt;=25, "18-25",
  Table1[[#This Row],[Age]]&lt;=35, "26-35",
  Table1[[#This Row],[Age]]&lt;=45, "36-45",
  Table1[[#This Row],[Age]]&lt;=60, "46-60",
  TRUE, "60+")</f>
        <v>36-45</v>
      </c>
    </row>
    <row r="4861" spans="1:42" x14ac:dyDescent="0.3">
      <c r="A4861">
        <v>4860</v>
      </c>
      <c r="B4861" t="s">
        <v>13</v>
      </c>
      <c r="C4861" t="s">
        <v>97</v>
      </c>
      <c r="D4861">
        <v>18</v>
      </c>
      <c r="E4861" t="s">
        <v>106</v>
      </c>
      <c r="F4861" t="s">
        <v>4967</v>
      </c>
      <c r="G4861" t="s">
        <v>5109</v>
      </c>
      <c r="H4861">
        <v>19458799713</v>
      </c>
      <c r="I4861" t="s">
        <v>5429</v>
      </c>
      <c r="J4861" t="s">
        <v>7291</v>
      </c>
      <c r="K4861">
        <v>361.74</v>
      </c>
      <c r="L4861" s="12" t="s">
        <v>9360</v>
      </c>
      <c r="M4861" s="10" t="s">
        <v>11383</v>
      </c>
      <c r="N4861">
        <v>4860</v>
      </c>
      <c r="O4861">
        <v>45257</v>
      </c>
      <c r="P4861" t="s">
        <v>11402</v>
      </c>
      <c r="Q4861" s="16">
        <v>2259.23</v>
      </c>
      <c r="R4861">
        <v>2620.9699999999998</v>
      </c>
      <c r="S4861">
        <v>53</v>
      </c>
      <c r="T4861">
        <v>4860</v>
      </c>
      <c r="U4861">
        <v>23543.3</v>
      </c>
      <c r="V4861" t="s">
        <v>11412</v>
      </c>
      <c r="W4861">
        <v>6.62</v>
      </c>
      <c r="X4861">
        <v>36</v>
      </c>
      <c r="Y4861" t="s">
        <v>11956</v>
      </c>
      <c r="Z4861" t="s">
        <v>12011</v>
      </c>
      <c r="AA4861">
        <v>4860</v>
      </c>
      <c r="AB4861" t="s">
        <v>12017</v>
      </c>
      <c r="AC4861">
        <v>9815.94</v>
      </c>
      <c r="AD4861">
        <v>1696.55</v>
      </c>
      <c r="AE4861">
        <v>84.83</v>
      </c>
      <c r="AF4861" t="s">
        <v>11134</v>
      </c>
      <c r="AG4861" t="s">
        <v>11219</v>
      </c>
      <c r="AH4861">
        <v>4936</v>
      </c>
      <c r="AI4861">
        <v>4860</v>
      </c>
      <c r="AJ4861" t="s">
        <v>11193</v>
      </c>
      <c r="AK4861" t="s">
        <v>12027</v>
      </c>
      <c r="AL4861" t="s">
        <v>12032</v>
      </c>
      <c r="AM4861" t="s">
        <v>11176</v>
      </c>
      <c r="AN4861">
        <v>1</v>
      </c>
      <c r="AO4861" s="10" t="s">
        <v>12040</v>
      </c>
      <c r="AP4861" t="str" cm="1">
        <f t="array" ref="AP4861">_xlfn.IFS(
  Table1[[#This Row],[Age]]&lt;=25, "18-25",
  Table1[[#This Row],[Age]]&lt;=35, "26-35",
  Table1[[#This Row],[Age]]&lt;=45, "36-45",
  Table1[[#This Row],[Age]]&lt;=60, "46-60",
  TRUE, "60+")</f>
        <v>18-25</v>
      </c>
    </row>
    <row r="4862" spans="1:42" x14ac:dyDescent="0.3">
      <c r="A4862">
        <v>4861</v>
      </c>
      <c r="B4862" t="s">
        <v>10</v>
      </c>
      <c r="C4862" t="s">
        <v>101</v>
      </c>
      <c r="D4862">
        <v>40</v>
      </c>
      <c r="E4862" t="s">
        <v>104</v>
      </c>
      <c r="F4862" t="s">
        <v>4968</v>
      </c>
      <c r="G4862" t="s">
        <v>5136</v>
      </c>
      <c r="H4862">
        <v>19458799714</v>
      </c>
      <c r="I4862" t="s">
        <v>6980</v>
      </c>
      <c r="J4862" t="s">
        <v>7292</v>
      </c>
      <c r="K4862">
        <v>2567.7199999999998</v>
      </c>
      <c r="L4862" s="12" t="s">
        <v>10945</v>
      </c>
      <c r="M4862" s="10" t="s">
        <v>11043</v>
      </c>
      <c r="N4862">
        <v>4861</v>
      </c>
      <c r="O4862">
        <v>45167</v>
      </c>
      <c r="P4862" t="s">
        <v>11404</v>
      </c>
      <c r="Q4862" s="16">
        <v>2508.1</v>
      </c>
      <c r="R4862">
        <v>59.62</v>
      </c>
      <c r="S4862">
        <v>18</v>
      </c>
      <c r="T4862">
        <v>4861</v>
      </c>
      <c r="U4862">
        <v>23060.63</v>
      </c>
      <c r="V4862" t="s">
        <v>11413</v>
      </c>
      <c r="W4862">
        <v>1.86</v>
      </c>
      <c r="X4862">
        <v>48</v>
      </c>
      <c r="Y4862" t="s">
        <v>11956</v>
      </c>
      <c r="Z4862" t="s">
        <v>12012</v>
      </c>
      <c r="AA4862">
        <v>4861</v>
      </c>
      <c r="AB4862" t="s">
        <v>12016</v>
      </c>
      <c r="AC4862">
        <v>8422.43</v>
      </c>
      <c r="AD4862">
        <v>3213.23</v>
      </c>
      <c r="AE4862">
        <v>160.66</v>
      </c>
      <c r="AF4862" t="s">
        <v>11162</v>
      </c>
      <c r="AG4862" t="s">
        <v>11226</v>
      </c>
      <c r="AH4862">
        <v>2301</v>
      </c>
      <c r="AI4862">
        <v>4861</v>
      </c>
      <c r="AJ4862" t="s">
        <v>11225</v>
      </c>
      <c r="AK4862" t="s">
        <v>12027</v>
      </c>
      <c r="AL4862" t="s">
        <v>12032</v>
      </c>
      <c r="AM4862" t="s">
        <v>11305</v>
      </c>
      <c r="AN4862">
        <v>1</v>
      </c>
      <c r="AO4862" s="10" t="s">
        <v>12041</v>
      </c>
      <c r="AP4862" t="str" cm="1">
        <f t="array" ref="AP4862">_xlfn.IFS(
  Table1[[#This Row],[Age]]&lt;=25, "18-25",
  Table1[[#This Row],[Age]]&lt;=35, "26-35",
  Table1[[#This Row],[Age]]&lt;=45, "36-45",
  Table1[[#This Row],[Age]]&lt;=60, "46-60",
  TRUE, "60+")</f>
        <v>36-45</v>
      </c>
    </row>
    <row r="4863" spans="1:42" x14ac:dyDescent="0.3">
      <c r="A4863">
        <v>4862</v>
      </c>
      <c r="B4863" t="s">
        <v>35</v>
      </c>
      <c r="C4863" t="s">
        <v>65</v>
      </c>
      <c r="D4863">
        <v>39</v>
      </c>
      <c r="E4863" t="s">
        <v>106</v>
      </c>
      <c r="F4863" t="s">
        <v>4969</v>
      </c>
      <c r="G4863" t="s">
        <v>5115</v>
      </c>
      <c r="H4863">
        <v>19458799715</v>
      </c>
      <c r="I4863" t="s">
        <v>6664</v>
      </c>
      <c r="J4863" t="s">
        <v>7292</v>
      </c>
      <c r="K4863">
        <v>1576.74</v>
      </c>
      <c r="L4863" s="12" t="s">
        <v>9775</v>
      </c>
      <c r="M4863" s="10" t="s">
        <v>11348</v>
      </c>
      <c r="N4863">
        <v>4862</v>
      </c>
      <c r="O4863">
        <v>45020</v>
      </c>
      <c r="P4863" t="s">
        <v>11403</v>
      </c>
      <c r="Q4863" s="16">
        <v>285.33999999999997</v>
      </c>
      <c r="R4863">
        <v>1291.4000000000001</v>
      </c>
      <c r="S4863">
        <v>7</v>
      </c>
      <c r="T4863">
        <v>4862</v>
      </c>
      <c r="U4863">
        <v>42290.080000000002</v>
      </c>
      <c r="V4863" t="s">
        <v>11413</v>
      </c>
      <c r="W4863">
        <v>2.13</v>
      </c>
      <c r="X4863">
        <v>36</v>
      </c>
      <c r="Y4863" t="s">
        <v>9651</v>
      </c>
      <c r="Z4863" t="s">
        <v>12010</v>
      </c>
      <c r="AA4863">
        <v>4862</v>
      </c>
      <c r="AB4863" t="s">
        <v>12015</v>
      </c>
      <c r="AC4863">
        <v>8866.2900000000009</v>
      </c>
      <c r="AD4863">
        <v>3500.6</v>
      </c>
      <c r="AE4863">
        <v>175.03</v>
      </c>
      <c r="AF4863" t="s">
        <v>11040</v>
      </c>
      <c r="AG4863" t="s">
        <v>11181</v>
      </c>
      <c r="AH4863">
        <v>3314</v>
      </c>
      <c r="AI4863">
        <v>4862</v>
      </c>
      <c r="AJ4863" t="s">
        <v>11254</v>
      </c>
      <c r="AK4863" t="s">
        <v>12029</v>
      </c>
      <c r="AL4863" t="s">
        <v>12032</v>
      </c>
      <c r="AM4863" t="s">
        <v>11088</v>
      </c>
      <c r="AN4863">
        <v>1</v>
      </c>
      <c r="AO4863" s="10" t="s">
        <v>12037</v>
      </c>
      <c r="AP4863" t="str" cm="1">
        <f t="array" ref="AP4863">_xlfn.IFS(
  Table1[[#This Row],[Age]]&lt;=25, "18-25",
  Table1[[#This Row],[Age]]&lt;=35, "26-35",
  Table1[[#This Row],[Age]]&lt;=45, "36-45",
  Table1[[#This Row],[Age]]&lt;=60, "46-60",
  TRUE, "60+")</f>
        <v>36-45</v>
      </c>
    </row>
    <row r="4864" spans="1:42" x14ac:dyDescent="0.3">
      <c r="A4864">
        <v>4863</v>
      </c>
      <c r="B4864" t="s">
        <v>14</v>
      </c>
      <c r="C4864" t="s">
        <v>100</v>
      </c>
      <c r="D4864">
        <v>59</v>
      </c>
      <c r="E4864" t="s">
        <v>106</v>
      </c>
      <c r="F4864" t="s">
        <v>4970</v>
      </c>
      <c r="G4864" t="s">
        <v>5140</v>
      </c>
      <c r="H4864">
        <v>19458799716</v>
      </c>
      <c r="I4864" t="s">
        <v>5347</v>
      </c>
      <c r="J4864" t="s">
        <v>7291</v>
      </c>
      <c r="K4864">
        <v>109.94</v>
      </c>
      <c r="L4864" s="12" t="s">
        <v>10946</v>
      </c>
      <c r="M4864" s="10" t="s">
        <v>11096</v>
      </c>
      <c r="N4864">
        <v>4863</v>
      </c>
      <c r="O4864">
        <v>45289</v>
      </c>
      <c r="P4864" t="s">
        <v>11404</v>
      </c>
      <c r="Q4864" s="16">
        <v>420.67</v>
      </c>
      <c r="R4864">
        <v>530.61</v>
      </c>
      <c r="S4864">
        <v>35</v>
      </c>
      <c r="T4864">
        <v>4863</v>
      </c>
      <c r="U4864">
        <v>22408.57</v>
      </c>
      <c r="V4864" t="s">
        <v>11413</v>
      </c>
      <c r="W4864">
        <v>8.33</v>
      </c>
      <c r="X4864">
        <v>48</v>
      </c>
      <c r="Y4864" t="s">
        <v>10334</v>
      </c>
      <c r="Z4864" t="s">
        <v>12012</v>
      </c>
      <c r="AA4864">
        <v>4863</v>
      </c>
      <c r="AB4864" t="s">
        <v>12015</v>
      </c>
      <c r="AC4864">
        <v>2847.54</v>
      </c>
      <c r="AD4864">
        <v>3942.16</v>
      </c>
      <c r="AE4864">
        <v>197.11</v>
      </c>
      <c r="AF4864" t="s">
        <v>11166</v>
      </c>
      <c r="AG4864" t="s">
        <v>11154</v>
      </c>
      <c r="AH4864">
        <v>1271</v>
      </c>
      <c r="AI4864">
        <v>4863</v>
      </c>
      <c r="AJ4864" t="s">
        <v>11318</v>
      </c>
      <c r="AK4864" t="s">
        <v>12028</v>
      </c>
      <c r="AL4864" t="s">
        <v>12031</v>
      </c>
      <c r="AM4864" t="s">
        <v>11107</v>
      </c>
      <c r="AN4864">
        <v>1</v>
      </c>
      <c r="AO4864" s="10" t="s">
        <v>12036</v>
      </c>
      <c r="AP4864" t="str" cm="1">
        <f t="array" ref="AP4864">_xlfn.IFS(
  Table1[[#This Row],[Age]]&lt;=25, "18-25",
  Table1[[#This Row],[Age]]&lt;=35, "26-35",
  Table1[[#This Row],[Age]]&lt;=45, "36-45",
  Table1[[#This Row],[Age]]&lt;=60, "46-60",
  TRUE, "60+")</f>
        <v>46-60</v>
      </c>
    </row>
    <row r="4865" spans="1:42" x14ac:dyDescent="0.3">
      <c r="A4865">
        <v>4864</v>
      </c>
      <c r="B4865" t="s">
        <v>20</v>
      </c>
      <c r="C4865" t="s">
        <v>96</v>
      </c>
      <c r="D4865">
        <v>47</v>
      </c>
      <c r="E4865" t="s">
        <v>105</v>
      </c>
      <c r="F4865" t="s">
        <v>4971</v>
      </c>
      <c r="G4865" t="s">
        <v>5125</v>
      </c>
      <c r="H4865">
        <v>19458799717</v>
      </c>
      <c r="I4865" t="s">
        <v>5446</v>
      </c>
      <c r="J4865" t="s">
        <v>7291</v>
      </c>
      <c r="K4865">
        <v>5197.91</v>
      </c>
      <c r="L4865" s="12" t="s">
        <v>10947</v>
      </c>
      <c r="M4865" s="10" t="s">
        <v>11181</v>
      </c>
      <c r="N4865">
        <v>4864</v>
      </c>
      <c r="O4865">
        <v>44995</v>
      </c>
      <c r="P4865" t="s">
        <v>11402</v>
      </c>
      <c r="Q4865" s="16">
        <v>634.38</v>
      </c>
      <c r="R4865">
        <v>5832.29</v>
      </c>
      <c r="S4865">
        <v>44</v>
      </c>
      <c r="T4865">
        <v>4864</v>
      </c>
      <c r="U4865">
        <v>48942.06</v>
      </c>
      <c r="V4865" t="s">
        <v>11412</v>
      </c>
      <c r="W4865">
        <v>4.88</v>
      </c>
      <c r="X4865">
        <v>60</v>
      </c>
      <c r="Y4865" t="s">
        <v>11853</v>
      </c>
      <c r="Z4865" t="s">
        <v>12010</v>
      </c>
      <c r="AA4865">
        <v>4864</v>
      </c>
      <c r="AB4865" t="s">
        <v>12016</v>
      </c>
      <c r="AC4865">
        <v>1234.7</v>
      </c>
      <c r="AD4865">
        <v>1828.88</v>
      </c>
      <c r="AE4865">
        <v>91.44</v>
      </c>
      <c r="AF4865" t="s">
        <v>11366</v>
      </c>
      <c r="AG4865" t="s">
        <v>11320</v>
      </c>
      <c r="AH4865">
        <v>1624</v>
      </c>
      <c r="AI4865">
        <v>4864</v>
      </c>
      <c r="AJ4865" t="s">
        <v>11357</v>
      </c>
      <c r="AK4865" t="s">
        <v>12028</v>
      </c>
      <c r="AL4865" t="s">
        <v>12032</v>
      </c>
      <c r="AM4865" t="s">
        <v>11279</v>
      </c>
      <c r="AN4865">
        <v>-1</v>
      </c>
      <c r="AO4865" s="10" t="s">
        <v>12047</v>
      </c>
      <c r="AP4865" t="str" cm="1">
        <f t="array" ref="AP4865">_xlfn.IFS(
  Table1[[#This Row],[Age]]&lt;=25, "18-25",
  Table1[[#This Row],[Age]]&lt;=35, "26-35",
  Table1[[#This Row],[Age]]&lt;=45, "36-45",
  Table1[[#This Row],[Age]]&lt;=60, "46-60",
  TRUE, "60+")</f>
        <v>46-60</v>
      </c>
    </row>
    <row r="4866" spans="1:42" x14ac:dyDescent="0.3">
      <c r="A4866">
        <v>4865</v>
      </c>
      <c r="B4866" t="s">
        <v>10</v>
      </c>
      <c r="C4866" t="s">
        <v>39</v>
      </c>
      <c r="D4866">
        <v>19</v>
      </c>
      <c r="E4866" t="s">
        <v>106</v>
      </c>
      <c r="F4866" t="s">
        <v>4972</v>
      </c>
      <c r="G4866" t="s">
        <v>5143</v>
      </c>
      <c r="H4866">
        <v>19458799718</v>
      </c>
      <c r="I4866" t="s">
        <v>7040</v>
      </c>
      <c r="J4866" t="s">
        <v>7291</v>
      </c>
      <c r="K4866">
        <v>3872.97</v>
      </c>
      <c r="L4866" s="12" t="s">
        <v>10948</v>
      </c>
      <c r="M4866" s="10" t="s">
        <v>11145</v>
      </c>
      <c r="N4866">
        <v>4865</v>
      </c>
      <c r="O4866">
        <v>44932</v>
      </c>
      <c r="P4866" t="s">
        <v>11402</v>
      </c>
      <c r="Q4866" s="16">
        <v>208.08</v>
      </c>
      <c r="R4866">
        <v>3664.89</v>
      </c>
      <c r="S4866">
        <v>71</v>
      </c>
      <c r="T4866">
        <v>4865</v>
      </c>
      <c r="U4866">
        <v>16237.21</v>
      </c>
      <c r="V4866" t="s">
        <v>11412</v>
      </c>
      <c r="W4866">
        <v>2.94</v>
      </c>
      <c r="X4866">
        <v>12</v>
      </c>
      <c r="Y4866" t="s">
        <v>11600</v>
      </c>
      <c r="Z4866" t="s">
        <v>12011</v>
      </c>
      <c r="AA4866">
        <v>4865</v>
      </c>
      <c r="AB4866" t="s">
        <v>12016</v>
      </c>
      <c r="AC4866">
        <v>6899.8</v>
      </c>
      <c r="AD4866">
        <v>2425.69</v>
      </c>
      <c r="AE4866">
        <v>121.28</v>
      </c>
      <c r="AF4866" t="s">
        <v>11357</v>
      </c>
      <c r="AG4866" t="s">
        <v>11386</v>
      </c>
      <c r="AH4866">
        <v>9773</v>
      </c>
      <c r="AI4866">
        <v>4865</v>
      </c>
      <c r="AJ4866" t="s">
        <v>11387</v>
      </c>
      <c r="AK4866" t="s">
        <v>12027</v>
      </c>
      <c r="AL4866" t="s">
        <v>12032</v>
      </c>
      <c r="AM4866" t="s">
        <v>11250</v>
      </c>
      <c r="AN4866">
        <v>1</v>
      </c>
      <c r="AO4866" s="10" t="s">
        <v>12039</v>
      </c>
      <c r="AP4866" t="str" cm="1">
        <f t="array" ref="AP4866">_xlfn.IFS(
  Table1[[#This Row],[Age]]&lt;=25, "18-25",
  Table1[[#This Row],[Age]]&lt;=35, "26-35",
  Table1[[#This Row],[Age]]&lt;=45, "36-45",
  Table1[[#This Row],[Age]]&lt;=60, "46-60",
  TRUE, "60+")</f>
        <v>18-25</v>
      </c>
    </row>
    <row r="4867" spans="1:42" x14ac:dyDescent="0.3">
      <c r="A4867">
        <v>4866</v>
      </c>
      <c r="B4867" t="s">
        <v>27</v>
      </c>
      <c r="C4867" t="s">
        <v>89</v>
      </c>
      <c r="D4867">
        <v>34</v>
      </c>
      <c r="E4867" t="s">
        <v>105</v>
      </c>
      <c r="F4867" t="s">
        <v>4973</v>
      </c>
      <c r="G4867" t="s">
        <v>5123</v>
      </c>
      <c r="H4867">
        <v>19458799719</v>
      </c>
      <c r="I4867" t="s">
        <v>7274</v>
      </c>
      <c r="J4867" t="s">
        <v>7291</v>
      </c>
      <c r="K4867">
        <v>6171.47</v>
      </c>
      <c r="L4867" s="12" t="s">
        <v>10949</v>
      </c>
      <c r="M4867" s="10" t="s">
        <v>11264</v>
      </c>
      <c r="N4867">
        <v>4866</v>
      </c>
      <c r="O4867">
        <v>45132</v>
      </c>
      <c r="P4867" t="s">
        <v>11403</v>
      </c>
      <c r="Q4867" s="16">
        <v>4887.46</v>
      </c>
      <c r="R4867">
        <v>11058.93</v>
      </c>
      <c r="S4867">
        <v>39</v>
      </c>
      <c r="T4867">
        <v>4866</v>
      </c>
      <c r="U4867">
        <v>34948.22</v>
      </c>
      <c r="V4867" t="s">
        <v>11413</v>
      </c>
      <c r="W4867">
        <v>1.83</v>
      </c>
      <c r="X4867">
        <v>36</v>
      </c>
      <c r="Y4867" t="s">
        <v>11514</v>
      </c>
      <c r="Z4867" t="s">
        <v>12011</v>
      </c>
      <c r="AA4867">
        <v>4866</v>
      </c>
      <c r="AB4867" t="s">
        <v>12015</v>
      </c>
      <c r="AC4867">
        <v>7208.54</v>
      </c>
      <c r="AD4867">
        <v>3911.87</v>
      </c>
      <c r="AE4867">
        <v>195.59</v>
      </c>
      <c r="AF4867" t="s">
        <v>11311</v>
      </c>
      <c r="AG4867" t="s">
        <v>11306</v>
      </c>
      <c r="AH4867">
        <v>9546</v>
      </c>
      <c r="AI4867">
        <v>4866</v>
      </c>
      <c r="AJ4867" t="s">
        <v>11250</v>
      </c>
      <c r="AK4867" t="s">
        <v>12029</v>
      </c>
      <c r="AL4867" t="s">
        <v>12032</v>
      </c>
      <c r="AM4867" t="s">
        <v>11164</v>
      </c>
      <c r="AN4867">
        <v>1</v>
      </c>
      <c r="AO4867" s="10" t="s">
        <v>12038</v>
      </c>
      <c r="AP4867" t="str" cm="1">
        <f t="array" ref="AP4867">_xlfn.IFS(
  Table1[[#This Row],[Age]]&lt;=25, "18-25",
  Table1[[#This Row],[Age]]&lt;=35, "26-35",
  Table1[[#This Row],[Age]]&lt;=45, "36-45",
  Table1[[#This Row],[Age]]&lt;=60, "46-60",
  TRUE, "60+")</f>
        <v>26-35</v>
      </c>
    </row>
    <row r="4868" spans="1:42" x14ac:dyDescent="0.3">
      <c r="A4868">
        <v>4867</v>
      </c>
      <c r="B4868" t="s">
        <v>32</v>
      </c>
      <c r="C4868" t="s">
        <v>63</v>
      </c>
      <c r="D4868">
        <v>58</v>
      </c>
      <c r="E4868" t="s">
        <v>105</v>
      </c>
      <c r="F4868" t="s">
        <v>4974</v>
      </c>
      <c r="G4868" t="s">
        <v>5119</v>
      </c>
      <c r="H4868">
        <v>19458799720</v>
      </c>
      <c r="I4868" t="s">
        <v>6056</v>
      </c>
      <c r="J4868" t="s">
        <v>7292</v>
      </c>
      <c r="K4868">
        <v>2242.0100000000002</v>
      </c>
      <c r="L4868" s="12" t="s">
        <v>10950</v>
      </c>
      <c r="M4868" s="10" t="s">
        <v>11114</v>
      </c>
      <c r="N4868">
        <v>4867</v>
      </c>
      <c r="O4868">
        <v>44942</v>
      </c>
      <c r="P4868" t="s">
        <v>11403</v>
      </c>
      <c r="Q4868" s="16">
        <v>1197.3699999999999</v>
      </c>
      <c r="R4868">
        <v>3439.38</v>
      </c>
      <c r="S4868">
        <v>11</v>
      </c>
      <c r="T4868">
        <v>4867</v>
      </c>
      <c r="U4868">
        <v>38187.879999999997</v>
      </c>
      <c r="V4868" t="s">
        <v>11411</v>
      </c>
      <c r="W4868">
        <v>3.37</v>
      </c>
      <c r="X4868">
        <v>12</v>
      </c>
      <c r="Y4868" t="s">
        <v>11756</v>
      </c>
      <c r="Z4868" t="s">
        <v>12012</v>
      </c>
      <c r="AA4868">
        <v>4867</v>
      </c>
      <c r="AB4868" t="s">
        <v>12017</v>
      </c>
      <c r="AC4868">
        <v>9256.5300000000007</v>
      </c>
      <c r="AD4868">
        <v>4344.13</v>
      </c>
      <c r="AE4868">
        <v>217.21</v>
      </c>
      <c r="AF4868" t="s">
        <v>11059</v>
      </c>
      <c r="AG4868" t="s">
        <v>11116</v>
      </c>
      <c r="AH4868">
        <v>8133</v>
      </c>
      <c r="AI4868">
        <v>4867</v>
      </c>
      <c r="AJ4868" t="s">
        <v>11380</v>
      </c>
      <c r="AK4868" t="s">
        <v>12029</v>
      </c>
      <c r="AL4868" t="s">
        <v>12031</v>
      </c>
      <c r="AM4868" t="s">
        <v>11180</v>
      </c>
      <c r="AN4868">
        <v>1</v>
      </c>
      <c r="AO4868" s="10" t="s">
        <v>12039</v>
      </c>
      <c r="AP4868" t="str" cm="1">
        <f t="array" ref="AP4868">_xlfn.IFS(
  Table1[[#This Row],[Age]]&lt;=25, "18-25",
  Table1[[#This Row],[Age]]&lt;=35, "26-35",
  Table1[[#This Row],[Age]]&lt;=45, "36-45",
  Table1[[#This Row],[Age]]&lt;=60, "46-60",
  TRUE, "60+")</f>
        <v>46-60</v>
      </c>
    </row>
    <row r="4869" spans="1:42" x14ac:dyDescent="0.3">
      <c r="A4869">
        <v>4868</v>
      </c>
      <c r="B4869" t="s">
        <v>18</v>
      </c>
      <c r="C4869" t="s">
        <v>83</v>
      </c>
      <c r="D4869">
        <v>67</v>
      </c>
      <c r="E4869" t="s">
        <v>104</v>
      </c>
      <c r="F4869" t="s">
        <v>4975</v>
      </c>
      <c r="G4869" t="s">
        <v>5126</v>
      </c>
      <c r="H4869">
        <v>19458799721</v>
      </c>
      <c r="I4869" t="s">
        <v>7074</v>
      </c>
      <c r="J4869" t="s">
        <v>7291</v>
      </c>
      <c r="K4869">
        <v>8327.43</v>
      </c>
      <c r="L4869" s="12" t="s">
        <v>10951</v>
      </c>
      <c r="M4869" s="10" t="s">
        <v>11262</v>
      </c>
      <c r="N4869">
        <v>4868</v>
      </c>
      <c r="O4869">
        <v>44986</v>
      </c>
      <c r="P4869" t="s">
        <v>11403</v>
      </c>
      <c r="Q4869" s="16">
        <v>4398.8100000000004</v>
      </c>
      <c r="R4869">
        <v>12726.24</v>
      </c>
      <c r="S4869">
        <v>10</v>
      </c>
      <c r="T4869">
        <v>4868</v>
      </c>
      <c r="U4869">
        <v>31889.79</v>
      </c>
      <c r="V4869" t="s">
        <v>11412</v>
      </c>
      <c r="W4869">
        <v>3.66</v>
      </c>
      <c r="X4869">
        <v>24</v>
      </c>
      <c r="Y4869" t="s">
        <v>11662</v>
      </c>
      <c r="Z4869" t="s">
        <v>12012</v>
      </c>
      <c r="AA4869">
        <v>4868</v>
      </c>
      <c r="AB4869" t="s">
        <v>12017</v>
      </c>
      <c r="AC4869">
        <v>6014.54</v>
      </c>
      <c r="AD4869">
        <v>1424.18</v>
      </c>
      <c r="AE4869">
        <v>71.209999999999994</v>
      </c>
      <c r="AF4869" t="s">
        <v>11345</v>
      </c>
      <c r="AG4869" t="s">
        <v>11144</v>
      </c>
      <c r="AH4869">
        <v>8243</v>
      </c>
      <c r="AI4869">
        <v>4868</v>
      </c>
      <c r="AJ4869" t="s">
        <v>11237</v>
      </c>
      <c r="AK4869" t="s">
        <v>12028</v>
      </c>
      <c r="AL4869" t="s">
        <v>12032</v>
      </c>
      <c r="AM4869" t="s">
        <v>11244</v>
      </c>
      <c r="AN4869">
        <v>1</v>
      </c>
      <c r="AO4869" s="10" t="s">
        <v>12047</v>
      </c>
      <c r="AP4869" t="str" cm="1">
        <f t="array" ref="AP4869">_xlfn.IFS(
  Table1[[#This Row],[Age]]&lt;=25, "18-25",
  Table1[[#This Row],[Age]]&lt;=35, "26-35",
  Table1[[#This Row],[Age]]&lt;=45, "36-45",
  Table1[[#This Row],[Age]]&lt;=60, "46-60",
  TRUE, "60+")</f>
        <v>60+</v>
      </c>
    </row>
    <row r="4870" spans="1:42" x14ac:dyDescent="0.3">
      <c r="A4870">
        <v>4869</v>
      </c>
      <c r="B4870" t="s">
        <v>44</v>
      </c>
      <c r="C4870" t="s">
        <v>75</v>
      </c>
      <c r="D4870">
        <v>37</v>
      </c>
      <c r="E4870" t="s">
        <v>105</v>
      </c>
      <c r="F4870" t="s">
        <v>4976</v>
      </c>
      <c r="G4870" t="s">
        <v>5114</v>
      </c>
      <c r="H4870">
        <v>19458799722</v>
      </c>
      <c r="I4870" t="s">
        <v>7275</v>
      </c>
      <c r="J4870" t="s">
        <v>7291</v>
      </c>
      <c r="K4870">
        <v>3893.32</v>
      </c>
      <c r="L4870" s="12" t="s">
        <v>10952</v>
      </c>
      <c r="M4870" s="10" t="s">
        <v>11254</v>
      </c>
      <c r="N4870">
        <v>4869</v>
      </c>
      <c r="O4870">
        <v>45068</v>
      </c>
      <c r="P4870" t="s">
        <v>11403</v>
      </c>
      <c r="Q4870" s="16">
        <v>3923.84</v>
      </c>
      <c r="R4870">
        <v>-30.52</v>
      </c>
      <c r="S4870">
        <v>98</v>
      </c>
      <c r="T4870">
        <v>4869</v>
      </c>
      <c r="U4870">
        <v>18985.34</v>
      </c>
      <c r="V4870" t="s">
        <v>11413</v>
      </c>
      <c r="W4870">
        <v>9.85</v>
      </c>
      <c r="X4870">
        <v>60</v>
      </c>
      <c r="Y4870" t="s">
        <v>11438</v>
      </c>
      <c r="Z4870" t="s">
        <v>12012</v>
      </c>
      <c r="AA4870">
        <v>4869</v>
      </c>
      <c r="AB4870" t="s">
        <v>12016</v>
      </c>
      <c r="AC4870">
        <v>4816.76</v>
      </c>
      <c r="AD4870">
        <v>1210.69</v>
      </c>
      <c r="AE4870">
        <v>60.53</v>
      </c>
      <c r="AF4870" t="s">
        <v>11170</v>
      </c>
      <c r="AG4870" t="s">
        <v>11281</v>
      </c>
      <c r="AH4870">
        <v>8748</v>
      </c>
      <c r="AI4870">
        <v>4869</v>
      </c>
      <c r="AJ4870" t="s">
        <v>11289</v>
      </c>
      <c r="AK4870" t="s">
        <v>12028</v>
      </c>
      <c r="AL4870" t="s">
        <v>12031</v>
      </c>
      <c r="AM4870" t="s">
        <v>11344</v>
      </c>
      <c r="AN4870">
        <v>1</v>
      </c>
      <c r="AO4870" s="10" t="s">
        <v>12046</v>
      </c>
      <c r="AP4870" t="str" cm="1">
        <f t="array" ref="AP4870">_xlfn.IFS(
  Table1[[#This Row],[Age]]&lt;=25, "18-25",
  Table1[[#This Row],[Age]]&lt;=35, "26-35",
  Table1[[#This Row],[Age]]&lt;=45, "36-45",
  Table1[[#This Row],[Age]]&lt;=60, "46-60",
  TRUE, "60+")</f>
        <v>36-45</v>
      </c>
    </row>
    <row r="4871" spans="1:42" x14ac:dyDescent="0.3">
      <c r="A4871">
        <v>4870</v>
      </c>
      <c r="B4871" t="s">
        <v>42</v>
      </c>
      <c r="C4871" t="s">
        <v>64</v>
      </c>
      <c r="D4871">
        <v>26</v>
      </c>
      <c r="E4871" t="s">
        <v>104</v>
      </c>
      <c r="F4871" t="s">
        <v>4977</v>
      </c>
      <c r="G4871" t="s">
        <v>5145</v>
      </c>
      <c r="H4871">
        <v>19458799723</v>
      </c>
      <c r="I4871" t="s">
        <v>7276</v>
      </c>
      <c r="J4871" t="s">
        <v>7291</v>
      </c>
      <c r="K4871">
        <v>4880.76</v>
      </c>
      <c r="L4871" s="12" t="s">
        <v>10953</v>
      </c>
      <c r="M4871" s="10" t="s">
        <v>11259</v>
      </c>
      <c r="N4871">
        <v>4870</v>
      </c>
      <c r="O4871">
        <v>45215</v>
      </c>
      <c r="P4871" t="s">
        <v>11402</v>
      </c>
      <c r="Q4871" s="16">
        <v>3532.37</v>
      </c>
      <c r="R4871">
        <v>8413.1299999999992</v>
      </c>
      <c r="S4871">
        <v>88</v>
      </c>
      <c r="T4871">
        <v>4870</v>
      </c>
      <c r="U4871">
        <v>13613.35</v>
      </c>
      <c r="V4871" t="s">
        <v>11413</v>
      </c>
      <c r="W4871">
        <v>8.51</v>
      </c>
      <c r="X4871">
        <v>48</v>
      </c>
      <c r="Y4871" t="s">
        <v>8332</v>
      </c>
      <c r="Z4871" t="s">
        <v>12011</v>
      </c>
      <c r="AA4871">
        <v>4870</v>
      </c>
      <c r="AB4871" t="s">
        <v>12017</v>
      </c>
      <c r="AC4871">
        <v>9409.36</v>
      </c>
      <c r="AD4871">
        <v>1700.43</v>
      </c>
      <c r="AE4871">
        <v>85.02</v>
      </c>
      <c r="AF4871" t="s">
        <v>11138</v>
      </c>
      <c r="AG4871" t="s">
        <v>11061</v>
      </c>
      <c r="AH4871">
        <v>243</v>
      </c>
      <c r="AI4871">
        <v>4870</v>
      </c>
      <c r="AJ4871" t="s">
        <v>11342</v>
      </c>
      <c r="AK4871" t="s">
        <v>12027</v>
      </c>
      <c r="AL4871" t="s">
        <v>12032</v>
      </c>
      <c r="AM4871" t="s">
        <v>11210</v>
      </c>
      <c r="AN4871">
        <v>1</v>
      </c>
      <c r="AO4871" s="10" t="s">
        <v>12044</v>
      </c>
      <c r="AP4871" t="str" cm="1">
        <f t="array" ref="AP4871">_xlfn.IFS(
  Table1[[#This Row],[Age]]&lt;=25, "18-25",
  Table1[[#This Row],[Age]]&lt;=35, "26-35",
  Table1[[#This Row],[Age]]&lt;=45, "36-45",
  Table1[[#This Row],[Age]]&lt;=60, "46-60",
  TRUE, "60+")</f>
        <v>26-35</v>
      </c>
    </row>
    <row r="4872" spans="1:42" x14ac:dyDescent="0.3">
      <c r="A4872">
        <v>4871</v>
      </c>
      <c r="B4872" t="s">
        <v>32</v>
      </c>
      <c r="C4872" t="s">
        <v>83</v>
      </c>
      <c r="D4872">
        <v>28</v>
      </c>
      <c r="E4872" t="s">
        <v>105</v>
      </c>
      <c r="F4872" t="s">
        <v>4978</v>
      </c>
      <c r="G4872" t="s">
        <v>5120</v>
      </c>
      <c r="H4872">
        <v>19458799724</v>
      </c>
      <c r="I4872" t="s">
        <v>6991</v>
      </c>
      <c r="J4872" t="s">
        <v>7291</v>
      </c>
      <c r="K4872">
        <v>7351.61</v>
      </c>
      <c r="L4872" s="12" t="s">
        <v>10954</v>
      </c>
      <c r="M4872" s="10" t="s">
        <v>11149</v>
      </c>
      <c r="N4872">
        <v>4871</v>
      </c>
      <c r="O4872">
        <v>45283</v>
      </c>
      <c r="P4872" t="s">
        <v>11402</v>
      </c>
      <c r="Q4872" s="16">
        <v>3293</v>
      </c>
      <c r="R4872">
        <v>10644.61</v>
      </c>
      <c r="S4872">
        <v>76</v>
      </c>
      <c r="T4872">
        <v>4871</v>
      </c>
      <c r="U4872">
        <v>30609.83</v>
      </c>
      <c r="V4872" t="s">
        <v>11413</v>
      </c>
      <c r="W4872">
        <v>1.71</v>
      </c>
      <c r="X4872">
        <v>48</v>
      </c>
      <c r="Y4872" t="s">
        <v>11533</v>
      </c>
      <c r="Z4872" t="s">
        <v>12012</v>
      </c>
      <c r="AA4872">
        <v>4871</v>
      </c>
      <c r="AB4872" t="s">
        <v>12017</v>
      </c>
      <c r="AC4872">
        <v>2790.59</v>
      </c>
      <c r="AD4872">
        <v>2952.07</v>
      </c>
      <c r="AE4872">
        <v>147.6</v>
      </c>
      <c r="AF4872" t="s">
        <v>11339</v>
      </c>
      <c r="AG4872" t="s">
        <v>11215</v>
      </c>
      <c r="AH4872">
        <v>223</v>
      </c>
      <c r="AI4872">
        <v>4871</v>
      </c>
      <c r="AJ4872" t="s">
        <v>11178</v>
      </c>
      <c r="AK4872" t="s">
        <v>12028</v>
      </c>
      <c r="AL4872" t="s">
        <v>12031</v>
      </c>
      <c r="AM4872" t="s">
        <v>11314</v>
      </c>
      <c r="AN4872">
        <v>1</v>
      </c>
      <c r="AO4872" s="10" t="s">
        <v>12036</v>
      </c>
      <c r="AP4872" t="str" cm="1">
        <f t="array" ref="AP4872">_xlfn.IFS(
  Table1[[#This Row],[Age]]&lt;=25, "18-25",
  Table1[[#This Row],[Age]]&lt;=35, "26-35",
  Table1[[#This Row],[Age]]&lt;=45, "36-45",
  Table1[[#This Row],[Age]]&lt;=60, "46-60",
  TRUE, "60+")</f>
        <v>26-35</v>
      </c>
    </row>
    <row r="4873" spans="1:42" x14ac:dyDescent="0.3">
      <c r="A4873">
        <v>4872</v>
      </c>
      <c r="B4873" t="s">
        <v>19</v>
      </c>
      <c r="C4873" t="s">
        <v>76</v>
      </c>
      <c r="D4873">
        <v>34</v>
      </c>
      <c r="E4873" t="s">
        <v>105</v>
      </c>
      <c r="F4873" t="s">
        <v>4979</v>
      </c>
      <c r="G4873" t="s">
        <v>5120</v>
      </c>
      <c r="H4873">
        <v>19458799725</v>
      </c>
      <c r="I4873" t="s">
        <v>6500</v>
      </c>
      <c r="J4873" t="s">
        <v>7291</v>
      </c>
      <c r="K4873">
        <v>1745.03</v>
      </c>
      <c r="L4873" s="12" t="s">
        <v>9872</v>
      </c>
      <c r="M4873" s="10" t="s">
        <v>11356</v>
      </c>
      <c r="N4873">
        <v>4872</v>
      </c>
      <c r="O4873">
        <v>45132</v>
      </c>
      <c r="P4873" t="s">
        <v>11403</v>
      </c>
      <c r="Q4873" s="16">
        <v>2498.11</v>
      </c>
      <c r="R4873">
        <v>4243.1400000000003</v>
      </c>
      <c r="S4873">
        <v>9</v>
      </c>
      <c r="T4873">
        <v>4872</v>
      </c>
      <c r="U4873">
        <v>33272.93</v>
      </c>
      <c r="V4873" t="s">
        <v>11413</v>
      </c>
      <c r="W4873">
        <v>7.74</v>
      </c>
      <c r="X4873">
        <v>24</v>
      </c>
      <c r="Y4873" t="s">
        <v>11613</v>
      </c>
      <c r="Z4873" t="s">
        <v>12012</v>
      </c>
      <c r="AA4873">
        <v>4872</v>
      </c>
      <c r="AB4873" t="s">
        <v>12016</v>
      </c>
      <c r="AC4873">
        <v>5218.0600000000004</v>
      </c>
      <c r="AD4873">
        <v>4162.51</v>
      </c>
      <c r="AE4873">
        <v>208.13</v>
      </c>
      <c r="AF4873" t="s">
        <v>11360</v>
      </c>
      <c r="AG4873" t="s">
        <v>11055</v>
      </c>
      <c r="AH4873">
        <v>1076</v>
      </c>
      <c r="AI4873">
        <v>4872</v>
      </c>
      <c r="AJ4873" t="s">
        <v>11232</v>
      </c>
      <c r="AK4873" t="s">
        <v>12027</v>
      </c>
      <c r="AL4873" t="s">
        <v>12032</v>
      </c>
      <c r="AM4873" t="s">
        <v>11291</v>
      </c>
      <c r="AN4873">
        <v>1</v>
      </c>
      <c r="AO4873" s="10" t="s">
        <v>12038</v>
      </c>
      <c r="AP4873" t="str" cm="1">
        <f t="array" ref="AP4873">_xlfn.IFS(
  Table1[[#This Row],[Age]]&lt;=25, "18-25",
  Table1[[#This Row],[Age]]&lt;=35, "26-35",
  Table1[[#This Row],[Age]]&lt;=45, "36-45",
  Table1[[#This Row],[Age]]&lt;=60, "46-60",
  TRUE, "60+")</f>
        <v>26-35</v>
      </c>
    </row>
    <row r="4874" spans="1:42" x14ac:dyDescent="0.3">
      <c r="A4874">
        <v>4873</v>
      </c>
      <c r="B4874" t="s">
        <v>8</v>
      </c>
      <c r="C4874" t="s">
        <v>94</v>
      </c>
      <c r="D4874">
        <v>31</v>
      </c>
      <c r="E4874" t="s">
        <v>106</v>
      </c>
      <c r="F4874" t="s">
        <v>4980</v>
      </c>
      <c r="G4874" t="s">
        <v>5117</v>
      </c>
      <c r="H4874">
        <v>19458799726</v>
      </c>
      <c r="I4874" t="s">
        <v>7103</v>
      </c>
      <c r="J4874" t="s">
        <v>7292</v>
      </c>
      <c r="K4874">
        <v>2697.2</v>
      </c>
      <c r="L4874" s="12" t="s">
        <v>8882</v>
      </c>
      <c r="M4874" s="10" t="s">
        <v>11129</v>
      </c>
      <c r="N4874">
        <v>4873</v>
      </c>
      <c r="O4874">
        <v>44966</v>
      </c>
      <c r="P4874" t="s">
        <v>11404</v>
      </c>
      <c r="Q4874" s="16">
        <v>2823.51</v>
      </c>
      <c r="R4874">
        <v>-126.31</v>
      </c>
      <c r="S4874">
        <v>86</v>
      </c>
      <c r="T4874">
        <v>4873</v>
      </c>
      <c r="U4874">
        <v>13623.49</v>
      </c>
      <c r="V4874" t="s">
        <v>11413</v>
      </c>
      <c r="W4874">
        <v>6.08</v>
      </c>
      <c r="X4874">
        <v>36</v>
      </c>
      <c r="Y4874" t="s">
        <v>8936</v>
      </c>
      <c r="Z4874" t="s">
        <v>12010</v>
      </c>
      <c r="AA4874">
        <v>4873</v>
      </c>
      <c r="AB4874" t="s">
        <v>12016</v>
      </c>
      <c r="AC4874">
        <v>1391.4</v>
      </c>
      <c r="AD4874">
        <v>3221.11</v>
      </c>
      <c r="AE4874">
        <v>161.06</v>
      </c>
      <c r="AF4874" t="s">
        <v>11058</v>
      </c>
      <c r="AG4874" t="s">
        <v>11104</v>
      </c>
      <c r="AH4874">
        <v>2874</v>
      </c>
      <c r="AI4874">
        <v>4873</v>
      </c>
      <c r="AJ4874" t="s">
        <v>11242</v>
      </c>
      <c r="AK4874" t="s">
        <v>12027</v>
      </c>
      <c r="AL4874" t="s">
        <v>12031</v>
      </c>
      <c r="AM4874" t="s">
        <v>11203</v>
      </c>
      <c r="AN4874">
        <v>1</v>
      </c>
      <c r="AO4874" s="10" t="s">
        <v>12045</v>
      </c>
      <c r="AP4874" t="str" cm="1">
        <f t="array" ref="AP4874">_xlfn.IFS(
  Table1[[#This Row],[Age]]&lt;=25, "18-25",
  Table1[[#This Row],[Age]]&lt;=35, "26-35",
  Table1[[#This Row],[Age]]&lt;=45, "36-45",
  Table1[[#This Row],[Age]]&lt;=60, "46-60",
  TRUE, "60+")</f>
        <v>26-35</v>
      </c>
    </row>
    <row r="4875" spans="1:42" x14ac:dyDescent="0.3">
      <c r="A4875">
        <v>4874</v>
      </c>
      <c r="B4875" t="s">
        <v>12</v>
      </c>
      <c r="C4875" t="s">
        <v>89</v>
      </c>
      <c r="D4875">
        <v>35</v>
      </c>
      <c r="E4875" t="s">
        <v>104</v>
      </c>
      <c r="F4875" t="s">
        <v>4981</v>
      </c>
      <c r="G4875" t="s">
        <v>5131</v>
      </c>
      <c r="H4875">
        <v>19458799727</v>
      </c>
      <c r="I4875" t="s">
        <v>7277</v>
      </c>
      <c r="J4875" t="s">
        <v>7292</v>
      </c>
      <c r="K4875">
        <v>1632.04</v>
      </c>
      <c r="L4875" s="12" t="s">
        <v>10955</v>
      </c>
      <c r="M4875" s="10" t="s">
        <v>11267</v>
      </c>
      <c r="N4875">
        <v>4874</v>
      </c>
      <c r="O4875">
        <v>44935</v>
      </c>
      <c r="P4875" t="s">
        <v>11403</v>
      </c>
      <c r="Q4875" s="16">
        <v>4454.3900000000003</v>
      </c>
      <c r="R4875">
        <v>-2822.35</v>
      </c>
      <c r="S4875">
        <v>96</v>
      </c>
      <c r="T4875">
        <v>4874</v>
      </c>
      <c r="U4875">
        <v>17487.97</v>
      </c>
      <c r="V4875" t="s">
        <v>11413</v>
      </c>
      <c r="W4875">
        <v>3.06</v>
      </c>
      <c r="X4875">
        <v>48</v>
      </c>
      <c r="Y4875" t="s">
        <v>10109</v>
      </c>
      <c r="Z4875" t="s">
        <v>12010</v>
      </c>
      <c r="AA4875">
        <v>4874</v>
      </c>
      <c r="AB4875" t="s">
        <v>12017</v>
      </c>
      <c r="AC4875">
        <v>8151.58</v>
      </c>
      <c r="AD4875">
        <v>1011.18</v>
      </c>
      <c r="AE4875">
        <v>50.56</v>
      </c>
      <c r="AF4875" t="s">
        <v>11320</v>
      </c>
      <c r="AG4875" t="s">
        <v>11346</v>
      </c>
      <c r="AH4875">
        <v>5786</v>
      </c>
      <c r="AI4875">
        <v>4874</v>
      </c>
      <c r="AJ4875" t="s">
        <v>11274</v>
      </c>
      <c r="AK4875" t="s">
        <v>12028</v>
      </c>
      <c r="AL4875" t="s">
        <v>12031</v>
      </c>
      <c r="AM4875" t="s">
        <v>11117</v>
      </c>
      <c r="AN4875">
        <v>1</v>
      </c>
      <c r="AO4875" s="10" t="s">
        <v>12039</v>
      </c>
      <c r="AP4875" t="str" cm="1">
        <f t="array" ref="AP4875">_xlfn.IFS(
  Table1[[#This Row],[Age]]&lt;=25, "18-25",
  Table1[[#This Row],[Age]]&lt;=35, "26-35",
  Table1[[#This Row],[Age]]&lt;=45, "36-45",
  Table1[[#This Row],[Age]]&lt;=60, "46-60",
  TRUE, "60+")</f>
        <v>26-35</v>
      </c>
    </row>
    <row r="4876" spans="1:42" x14ac:dyDescent="0.3">
      <c r="A4876">
        <v>4875</v>
      </c>
      <c r="B4876" t="s">
        <v>49</v>
      </c>
      <c r="C4876" t="s">
        <v>76</v>
      </c>
      <c r="D4876">
        <v>35</v>
      </c>
      <c r="E4876" t="s">
        <v>106</v>
      </c>
      <c r="F4876" t="s">
        <v>4982</v>
      </c>
      <c r="G4876" t="s">
        <v>5121</v>
      </c>
      <c r="H4876">
        <v>19458799728</v>
      </c>
      <c r="I4876" t="s">
        <v>7278</v>
      </c>
      <c r="J4876" t="s">
        <v>7292</v>
      </c>
      <c r="K4876">
        <v>7704.01</v>
      </c>
      <c r="L4876" s="12" t="s">
        <v>10939</v>
      </c>
      <c r="M4876" s="10" t="s">
        <v>11384</v>
      </c>
      <c r="N4876">
        <v>4875</v>
      </c>
      <c r="O4876">
        <v>45017</v>
      </c>
      <c r="P4876" t="s">
        <v>11403</v>
      </c>
      <c r="Q4876" s="16">
        <v>3889.85</v>
      </c>
      <c r="R4876">
        <v>11593.86</v>
      </c>
      <c r="S4876">
        <v>8</v>
      </c>
      <c r="T4876">
        <v>4875</v>
      </c>
      <c r="U4876">
        <v>43241.09</v>
      </c>
      <c r="V4876" t="s">
        <v>11413</v>
      </c>
      <c r="W4876">
        <v>7.72</v>
      </c>
      <c r="X4876">
        <v>36</v>
      </c>
      <c r="Y4876" t="s">
        <v>9811</v>
      </c>
      <c r="Z4876" t="s">
        <v>12011</v>
      </c>
      <c r="AA4876">
        <v>4875</v>
      </c>
      <c r="AB4876" t="s">
        <v>12015</v>
      </c>
      <c r="AC4876">
        <v>6613.3</v>
      </c>
      <c r="AD4876">
        <v>258.85000000000002</v>
      </c>
      <c r="AE4876">
        <v>12.94</v>
      </c>
      <c r="AF4876" t="s">
        <v>11321</v>
      </c>
      <c r="AG4876" t="s">
        <v>11129</v>
      </c>
      <c r="AH4876">
        <v>7853</v>
      </c>
      <c r="AI4876">
        <v>4875</v>
      </c>
      <c r="AJ4876" t="s">
        <v>11059</v>
      </c>
      <c r="AK4876" t="s">
        <v>12027</v>
      </c>
      <c r="AL4876" t="s">
        <v>12032</v>
      </c>
      <c r="AM4876" t="s">
        <v>11205</v>
      </c>
      <c r="AN4876">
        <v>1</v>
      </c>
      <c r="AO4876" s="10" t="s">
        <v>12037</v>
      </c>
      <c r="AP4876" t="str" cm="1">
        <f t="array" ref="AP4876">_xlfn.IFS(
  Table1[[#This Row],[Age]]&lt;=25, "18-25",
  Table1[[#This Row],[Age]]&lt;=35, "26-35",
  Table1[[#This Row],[Age]]&lt;=45, "36-45",
  Table1[[#This Row],[Age]]&lt;=60, "46-60",
  TRUE, "60+")</f>
        <v>26-35</v>
      </c>
    </row>
    <row r="4877" spans="1:42" x14ac:dyDescent="0.3">
      <c r="A4877">
        <v>4876</v>
      </c>
      <c r="B4877" t="s">
        <v>51</v>
      </c>
      <c r="C4877" t="s">
        <v>67</v>
      </c>
      <c r="D4877">
        <v>61</v>
      </c>
      <c r="E4877" t="s">
        <v>105</v>
      </c>
      <c r="F4877" t="s">
        <v>4983</v>
      </c>
      <c r="G4877" t="s">
        <v>5148</v>
      </c>
      <c r="H4877">
        <v>19458799729</v>
      </c>
      <c r="I4877" t="s">
        <v>7211</v>
      </c>
      <c r="J4877" t="s">
        <v>7291</v>
      </c>
      <c r="K4877">
        <v>1065.47</v>
      </c>
      <c r="L4877" s="12" t="s">
        <v>10956</v>
      </c>
      <c r="M4877" s="10" t="s">
        <v>11170</v>
      </c>
      <c r="N4877">
        <v>4876</v>
      </c>
      <c r="O4877">
        <v>45121</v>
      </c>
      <c r="P4877" t="s">
        <v>11403</v>
      </c>
      <c r="Q4877" s="16">
        <v>1161.83</v>
      </c>
      <c r="R4877">
        <v>-96.36</v>
      </c>
      <c r="S4877">
        <v>48</v>
      </c>
      <c r="T4877">
        <v>4876</v>
      </c>
      <c r="U4877">
        <v>40715.11</v>
      </c>
      <c r="V4877" t="s">
        <v>11411</v>
      </c>
      <c r="W4877">
        <v>1.27</v>
      </c>
      <c r="X4877">
        <v>48</v>
      </c>
      <c r="Y4877" t="s">
        <v>7529</v>
      </c>
      <c r="Z4877" t="s">
        <v>12011</v>
      </c>
      <c r="AA4877">
        <v>4876</v>
      </c>
      <c r="AB4877" t="s">
        <v>12017</v>
      </c>
      <c r="AC4877">
        <v>3610.42</v>
      </c>
      <c r="AD4877">
        <v>2780.78</v>
      </c>
      <c r="AE4877">
        <v>139.04</v>
      </c>
      <c r="AF4877" t="s">
        <v>11070</v>
      </c>
      <c r="AG4877" t="s">
        <v>11159</v>
      </c>
      <c r="AH4877">
        <v>1535</v>
      </c>
      <c r="AI4877">
        <v>4876</v>
      </c>
      <c r="AJ4877" t="s">
        <v>11271</v>
      </c>
      <c r="AK4877" t="s">
        <v>12027</v>
      </c>
      <c r="AL4877" t="s">
        <v>12032</v>
      </c>
      <c r="AM4877" t="s">
        <v>11364</v>
      </c>
      <c r="AN4877">
        <v>1</v>
      </c>
      <c r="AO4877" s="10" t="s">
        <v>12038</v>
      </c>
      <c r="AP4877" t="str" cm="1">
        <f t="array" ref="AP4877">_xlfn.IFS(
  Table1[[#This Row],[Age]]&lt;=25, "18-25",
  Table1[[#This Row],[Age]]&lt;=35, "26-35",
  Table1[[#This Row],[Age]]&lt;=45, "36-45",
  Table1[[#This Row],[Age]]&lt;=60, "46-60",
  TRUE, "60+")</f>
        <v>60+</v>
      </c>
    </row>
    <row r="4878" spans="1:42" x14ac:dyDescent="0.3">
      <c r="A4878">
        <v>4877</v>
      </c>
      <c r="B4878" t="s">
        <v>14</v>
      </c>
      <c r="C4878" t="s">
        <v>86</v>
      </c>
      <c r="D4878">
        <v>67</v>
      </c>
      <c r="E4878" t="s">
        <v>104</v>
      </c>
      <c r="F4878" t="s">
        <v>4984</v>
      </c>
      <c r="G4878" t="s">
        <v>5148</v>
      </c>
      <c r="H4878">
        <v>19458799730</v>
      </c>
      <c r="I4878" t="s">
        <v>6770</v>
      </c>
      <c r="J4878" t="s">
        <v>7291</v>
      </c>
      <c r="K4878">
        <v>4941.13</v>
      </c>
      <c r="L4878" s="12" t="s">
        <v>10957</v>
      </c>
      <c r="M4878" s="10" t="s">
        <v>11267</v>
      </c>
      <c r="N4878">
        <v>4877</v>
      </c>
      <c r="O4878">
        <v>45128</v>
      </c>
      <c r="P4878" t="s">
        <v>11404</v>
      </c>
      <c r="Q4878" s="16">
        <v>530.11</v>
      </c>
      <c r="R4878">
        <v>4411.0200000000004</v>
      </c>
      <c r="S4878">
        <v>21</v>
      </c>
      <c r="T4878">
        <v>4877</v>
      </c>
      <c r="U4878">
        <v>10005.26</v>
      </c>
      <c r="V4878" t="s">
        <v>11413</v>
      </c>
      <c r="W4878">
        <v>7.58</v>
      </c>
      <c r="X4878">
        <v>36</v>
      </c>
      <c r="Y4878" t="s">
        <v>7746</v>
      </c>
      <c r="Z4878" t="s">
        <v>12010</v>
      </c>
      <c r="AA4878">
        <v>4877</v>
      </c>
      <c r="AB4878" t="s">
        <v>12015</v>
      </c>
      <c r="AC4878">
        <v>5852.22</v>
      </c>
      <c r="AD4878">
        <v>3812.98</v>
      </c>
      <c r="AE4878">
        <v>190.65</v>
      </c>
      <c r="AF4878" t="s">
        <v>11207</v>
      </c>
      <c r="AG4878" t="s">
        <v>11238</v>
      </c>
      <c r="AH4878">
        <v>6173</v>
      </c>
      <c r="AI4878">
        <v>4877</v>
      </c>
      <c r="AJ4878" t="s">
        <v>11111</v>
      </c>
      <c r="AK4878" t="s">
        <v>12029</v>
      </c>
      <c r="AL4878" t="s">
        <v>12032</v>
      </c>
      <c r="AM4878" t="s">
        <v>11074</v>
      </c>
      <c r="AN4878">
        <v>1</v>
      </c>
      <c r="AO4878" s="10" t="s">
        <v>12038</v>
      </c>
      <c r="AP4878" t="str" cm="1">
        <f t="array" ref="AP4878">_xlfn.IFS(
  Table1[[#This Row],[Age]]&lt;=25, "18-25",
  Table1[[#This Row],[Age]]&lt;=35, "26-35",
  Table1[[#This Row],[Age]]&lt;=45, "36-45",
  Table1[[#This Row],[Age]]&lt;=60, "46-60",
  TRUE, "60+")</f>
        <v>60+</v>
      </c>
    </row>
    <row r="4879" spans="1:42" x14ac:dyDescent="0.3">
      <c r="A4879">
        <v>4878</v>
      </c>
      <c r="B4879" t="s">
        <v>42</v>
      </c>
      <c r="C4879" t="s">
        <v>88</v>
      </c>
      <c r="D4879">
        <v>25</v>
      </c>
      <c r="E4879" t="s">
        <v>105</v>
      </c>
      <c r="F4879" t="s">
        <v>4985</v>
      </c>
      <c r="G4879" t="s">
        <v>5142</v>
      </c>
      <c r="H4879">
        <v>19458799731</v>
      </c>
      <c r="I4879" t="s">
        <v>5658</v>
      </c>
      <c r="J4879" t="s">
        <v>7292</v>
      </c>
      <c r="K4879">
        <v>7524.11</v>
      </c>
      <c r="L4879" s="12" t="s">
        <v>9258</v>
      </c>
      <c r="M4879" s="10" t="s">
        <v>11129</v>
      </c>
      <c r="N4879">
        <v>4878</v>
      </c>
      <c r="O4879">
        <v>44974</v>
      </c>
      <c r="P4879" t="s">
        <v>11403</v>
      </c>
      <c r="Q4879" s="16">
        <v>1475.74</v>
      </c>
      <c r="R4879">
        <v>6048.37</v>
      </c>
      <c r="S4879">
        <v>80</v>
      </c>
      <c r="T4879">
        <v>4878</v>
      </c>
      <c r="U4879">
        <v>46734.44</v>
      </c>
      <c r="V4879" t="s">
        <v>11413</v>
      </c>
      <c r="W4879">
        <v>9.06</v>
      </c>
      <c r="X4879">
        <v>12</v>
      </c>
      <c r="Y4879" t="s">
        <v>11900</v>
      </c>
      <c r="Z4879" t="s">
        <v>12011</v>
      </c>
      <c r="AA4879">
        <v>4878</v>
      </c>
      <c r="AB4879" t="s">
        <v>12017</v>
      </c>
      <c r="AC4879">
        <v>7184.61</v>
      </c>
      <c r="AD4879">
        <v>2526.62</v>
      </c>
      <c r="AE4879">
        <v>126.33</v>
      </c>
      <c r="AF4879" t="s">
        <v>11260</v>
      </c>
      <c r="AG4879" t="s">
        <v>11051</v>
      </c>
      <c r="AH4879">
        <v>8392</v>
      </c>
      <c r="AI4879">
        <v>4878</v>
      </c>
      <c r="AJ4879" t="s">
        <v>11249</v>
      </c>
      <c r="AK4879" t="s">
        <v>12028</v>
      </c>
      <c r="AL4879" t="s">
        <v>12032</v>
      </c>
      <c r="AM4879" t="s">
        <v>11258</v>
      </c>
      <c r="AN4879">
        <v>1</v>
      </c>
      <c r="AO4879" s="10" t="s">
        <v>12045</v>
      </c>
      <c r="AP4879" t="str" cm="1">
        <f t="array" ref="AP4879">_xlfn.IFS(
  Table1[[#This Row],[Age]]&lt;=25, "18-25",
  Table1[[#This Row],[Age]]&lt;=35, "26-35",
  Table1[[#This Row],[Age]]&lt;=45, "36-45",
  Table1[[#This Row],[Age]]&lt;=60, "46-60",
  TRUE, "60+")</f>
        <v>18-25</v>
      </c>
    </row>
    <row r="4880" spans="1:42" x14ac:dyDescent="0.3">
      <c r="A4880">
        <v>4879</v>
      </c>
      <c r="B4880" t="s">
        <v>19</v>
      </c>
      <c r="C4880" t="s">
        <v>55</v>
      </c>
      <c r="D4880">
        <v>46</v>
      </c>
      <c r="E4880" t="s">
        <v>105</v>
      </c>
      <c r="F4880" t="s">
        <v>4986</v>
      </c>
      <c r="G4880" t="s">
        <v>5139</v>
      </c>
      <c r="H4880">
        <v>19458799732</v>
      </c>
      <c r="I4880" t="s">
        <v>7028</v>
      </c>
      <c r="J4880" t="s">
        <v>7292</v>
      </c>
      <c r="K4880">
        <v>5126.84</v>
      </c>
      <c r="L4880" s="12" t="s">
        <v>10958</v>
      </c>
      <c r="M4880" s="10" t="s">
        <v>11113</v>
      </c>
      <c r="N4880">
        <v>4879</v>
      </c>
      <c r="O4880">
        <v>45192</v>
      </c>
      <c r="P4880" t="s">
        <v>11402</v>
      </c>
      <c r="Q4880" s="16">
        <v>671.31</v>
      </c>
      <c r="R4880">
        <v>5798.15</v>
      </c>
      <c r="S4880">
        <v>97</v>
      </c>
      <c r="T4880">
        <v>4879</v>
      </c>
      <c r="U4880">
        <v>31773.61</v>
      </c>
      <c r="V4880" t="s">
        <v>11412</v>
      </c>
      <c r="W4880">
        <v>8.94</v>
      </c>
      <c r="X4880">
        <v>36</v>
      </c>
      <c r="Y4880" t="s">
        <v>11596</v>
      </c>
      <c r="Z4880" t="s">
        <v>12012</v>
      </c>
      <c r="AA4880">
        <v>4879</v>
      </c>
      <c r="AB4880" t="s">
        <v>12015</v>
      </c>
      <c r="AC4880">
        <v>8122.22</v>
      </c>
      <c r="AD4880">
        <v>1832.59</v>
      </c>
      <c r="AE4880">
        <v>91.63</v>
      </c>
      <c r="AF4880" t="s">
        <v>11061</v>
      </c>
      <c r="AG4880" t="s">
        <v>11175</v>
      </c>
      <c r="AH4880">
        <v>8472</v>
      </c>
      <c r="AI4880">
        <v>4879</v>
      </c>
      <c r="AJ4880" t="s">
        <v>11085</v>
      </c>
      <c r="AK4880" t="s">
        <v>12028</v>
      </c>
      <c r="AL4880" t="s">
        <v>12031</v>
      </c>
      <c r="AM4880" t="s">
        <v>11048</v>
      </c>
      <c r="AN4880">
        <v>1</v>
      </c>
      <c r="AO4880" s="10" t="s">
        <v>12042</v>
      </c>
      <c r="AP4880" t="str" cm="1">
        <f t="array" ref="AP4880">_xlfn.IFS(
  Table1[[#This Row],[Age]]&lt;=25, "18-25",
  Table1[[#This Row],[Age]]&lt;=35, "26-35",
  Table1[[#This Row],[Age]]&lt;=45, "36-45",
  Table1[[#This Row],[Age]]&lt;=60, "46-60",
  TRUE, "60+")</f>
        <v>46-60</v>
      </c>
    </row>
    <row r="4881" spans="1:42" x14ac:dyDescent="0.3">
      <c r="A4881">
        <v>4880</v>
      </c>
      <c r="B4881" t="s">
        <v>47</v>
      </c>
      <c r="C4881" t="s">
        <v>73</v>
      </c>
      <c r="D4881">
        <v>25</v>
      </c>
      <c r="E4881" t="s">
        <v>106</v>
      </c>
      <c r="F4881" t="s">
        <v>4987</v>
      </c>
      <c r="G4881" t="s">
        <v>5147</v>
      </c>
      <c r="H4881">
        <v>19458799733</v>
      </c>
      <c r="I4881" t="s">
        <v>6355</v>
      </c>
      <c r="J4881" t="s">
        <v>7291</v>
      </c>
      <c r="K4881">
        <v>5135.8999999999996</v>
      </c>
      <c r="L4881" s="12" t="s">
        <v>10959</v>
      </c>
      <c r="M4881" s="10" t="s">
        <v>11077</v>
      </c>
      <c r="N4881">
        <v>4880</v>
      </c>
      <c r="O4881">
        <v>45171</v>
      </c>
      <c r="P4881" t="s">
        <v>11404</v>
      </c>
      <c r="Q4881" s="16">
        <v>4772.7700000000004</v>
      </c>
      <c r="R4881">
        <v>9908.67</v>
      </c>
      <c r="S4881">
        <v>89</v>
      </c>
      <c r="T4881">
        <v>4880</v>
      </c>
      <c r="U4881">
        <v>25340.98</v>
      </c>
      <c r="V4881" t="s">
        <v>11413</v>
      </c>
      <c r="W4881">
        <v>7.95</v>
      </c>
      <c r="X4881">
        <v>24</v>
      </c>
      <c r="Y4881" t="s">
        <v>7864</v>
      </c>
      <c r="Z4881" t="s">
        <v>12012</v>
      </c>
      <c r="AA4881">
        <v>4880</v>
      </c>
      <c r="AB4881" t="s">
        <v>12016</v>
      </c>
      <c r="AC4881">
        <v>1928.71</v>
      </c>
      <c r="AD4881">
        <v>989.1</v>
      </c>
      <c r="AE4881">
        <v>49.46</v>
      </c>
      <c r="AF4881" t="s">
        <v>11272</v>
      </c>
      <c r="AG4881" t="s">
        <v>11240</v>
      </c>
      <c r="AH4881">
        <v>6992</v>
      </c>
      <c r="AI4881">
        <v>4880</v>
      </c>
      <c r="AJ4881" t="s">
        <v>11281</v>
      </c>
      <c r="AK4881" t="s">
        <v>12028</v>
      </c>
      <c r="AL4881" t="s">
        <v>12032</v>
      </c>
      <c r="AM4881" t="s">
        <v>11290</v>
      </c>
      <c r="AN4881">
        <v>1</v>
      </c>
      <c r="AO4881" s="10" t="s">
        <v>12042</v>
      </c>
      <c r="AP4881" t="str" cm="1">
        <f t="array" ref="AP4881">_xlfn.IFS(
  Table1[[#This Row],[Age]]&lt;=25, "18-25",
  Table1[[#This Row],[Age]]&lt;=35, "26-35",
  Table1[[#This Row],[Age]]&lt;=45, "36-45",
  Table1[[#This Row],[Age]]&lt;=60, "46-60",
  TRUE, "60+")</f>
        <v>18-25</v>
      </c>
    </row>
    <row r="4882" spans="1:42" x14ac:dyDescent="0.3">
      <c r="A4882">
        <v>4881</v>
      </c>
      <c r="B4882" t="s">
        <v>24</v>
      </c>
      <c r="C4882" t="s">
        <v>92</v>
      </c>
      <c r="D4882">
        <v>43</v>
      </c>
      <c r="E4882" t="s">
        <v>104</v>
      </c>
      <c r="F4882" t="s">
        <v>4988</v>
      </c>
      <c r="G4882" t="s">
        <v>5140</v>
      </c>
      <c r="H4882">
        <v>19458799734</v>
      </c>
      <c r="I4882" t="s">
        <v>5798</v>
      </c>
      <c r="J4882" t="s">
        <v>7291</v>
      </c>
      <c r="K4882">
        <v>730.38</v>
      </c>
      <c r="L4882" s="12" t="s">
        <v>10960</v>
      </c>
      <c r="M4882" s="10" t="s">
        <v>11125</v>
      </c>
      <c r="N4882">
        <v>4881</v>
      </c>
      <c r="O4882">
        <v>45188</v>
      </c>
      <c r="P4882" t="s">
        <v>11402</v>
      </c>
      <c r="Q4882" s="16">
        <v>1919.84</v>
      </c>
      <c r="R4882">
        <v>-1189.46</v>
      </c>
      <c r="S4882">
        <v>6</v>
      </c>
      <c r="T4882">
        <v>4881</v>
      </c>
      <c r="U4882">
        <v>10842.36</v>
      </c>
      <c r="V4882" t="s">
        <v>11413</v>
      </c>
      <c r="W4882">
        <v>9.41</v>
      </c>
      <c r="X4882">
        <v>48</v>
      </c>
      <c r="Y4882" t="s">
        <v>11585</v>
      </c>
      <c r="Z4882" t="s">
        <v>12011</v>
      </c>
      <c r="AA4882">
        <v>4881</v>
      </c>
      <c r="AB4882" t="s">
        <v>12017</v>
      </c>
      <c r="AC4882">
        <v>2733.12</v>
      </c>
      <c r="AD4882">
        <v>2872.68</v>
      </c>
      <c r="AE4882">
        <v>143.63</v>
      </c>
      <c r="AF4882" t="s">
        <v>11349</v>
      </c>
      <c r="AG4882" t="s">
        <v>11172</v>
      </c>
      <c r="AH4882">
        <v>4798</v>
      </c>
      <c r="AI4882">
        <v>4881</v>
      </c>
      <c r="AJ4882" t="s">
        <v>11294</v>
      </c>
      <c r="AK4882" t="s">
        <v>12028</v>
      </c>
      <c r="AL4882" t="s">
        <v>12032</v>
      </c>
      <c r="AM4882" t="s">
        <v>11055</v>
      </c>
      <c r="AN4882">
        <v>1</v>
      </c>
      <c r="AO4882" s="10" t="s">
        <v>12042</v>
      </c>
      <c r="AP4882" t="str" cm="1">
        <f t="array" ref="AP4882">_xlfn.IFS(
  Table1[[#This Row],[Age]]&lt;=25, "18-25",
  Table1[[#This Row],[Age]]&lt;=35, "26-35",
  Table1[[#This Row],[Age]]&lt;=45, "36-45",
  Table1[[#This Row],[Age]]&lt;=60, "46-60",
  TRUE, "60+")</f>
        <v>36-45</v>
      </c>
    </row>
    <row r="4883" spans="1:42" x14ac:dyDescent="0.3">
      <c r="A4883">
        <v>4882</v>
      </c>
      <c r="B4883" t="s">
        <v>51</v>
      </c>
      <c r="C4883" t="s">
        <v>72</v>
      </c>
      <c r="D4883">
        <v>45</v>
      </c>
      <c r="E4883" t="s">
        <v>104</v>
      </c>
      <c r="F4883" t="s">
        <v>4989</v>
      </c>
      <c r="G4883" t="s">
        <v>5136</v>
      </c>
      <c r="H4883">
        <v>19458799735</v>
      </c>
      <c r="I4883" t="s">
        <v>6964</v>
      </c>
      <c r="J4883" t="s">
        <v>7292</v>
      </c>
      <c r="K4883">
        <v>7850.33</v>
      </c>
      <c r="L4883" s="12" t="s">
        <v>10961</v>
      </c>
      <c r="M4883" s="10" t="s">
        <v>11053</v>
      </c>
      <c r="N4883">
        <v>4882</v>
      </c>
      <c r="O4883">
        <v>45244</v>
      </c>
      <c r="P4883" t="s">
        <v>11404</v>
      </c>
      <c r="Q4883" s="16">
        <v>874.41</v>
      </c>
      <c r="R4883">
        <v>6975.92</v>
      </c>
      <c r="S4883">
        <v>59</v>
      </c>
      <c r="T4883">
        <v>4882</v>
      </c>
      <c r="U4883">
        <v>36779.56</v>
      </c>
      <c r="V4883" t="s">
        <v>11411</v>
      </c>
      <c r="W4883">
        <v>7.37</v>
      </c>
      <c r="X4883">
        <v>60</v>
      </c>
      <c r="Y4883" t="s">
        <v>11573</v>
      </c>
      <c r="Z4883" t="s">
        <v>12012</v>
      </c>
      <c r="AA4883">
        <v>4882</v>
      </c>
      <c r="AB4883" t="s">
        <v>12016</v>
      </c>
      <c r="AC4883">
        <v>5704.82</v>
      </c>
      <c r="AD4883">
        <v>3057.87</v>
      </c>
      <c r="AE4883">
        <v>152.88999999999999</v>
      </c>
      <c r="AF4883" t="s">
        <v>11192</v>
      </c>
      <c r="AG4883" t="s">
        <v>11237</v>
      </c>
      <c r="AH4883">
        <v>7395</v>
      </c>
      <c r="AI4883">
        <v>4882</v>
      </c>
      <c r="AJ4883" t="s">
        <v>11045</v>
      </c>
      <c r="AK4883" t="s">
        <v>12027</v>
      </c>
      <c r="AL4883" t="s">
        <v>12032</v>
      </c>
      <c r="AM4883" t="s">
        <v>11394</v>
      </c>
      <c r="AN4883">
        <v>1</v>
      </c>
      <c r="AO4883" s="10" t="s">
        <v>12040</v>
      </c>
      <c r="AP4883" t="str" cm="1">
        <f t="array" ref="AP4883">_xlfn.IFS(
  Table1[[#This Row],[Age]]&lt;=25, "18-25",
  Table1[[#This Row],[Age]]&lt;=35, "26-35",
  Table1[[#This Row],[Age]]&lt;=45, "36-45",
  Table1[[#This Row],[Age]]&lt;=60, "46-60",
  TRUE, "60+")</f>
        <v>36-45</v>
      </c>
    </row>
    <row r="4884" spans="1:42" x14ac:dyDescent="0.3">
      <c r="A4884">
        <v>4883</v>
      </c>
      <c r="B4884" t="s">
        <v>6</v>
      </c>
      <c r="C4884" t="s">
        <v>53</v>
      </c>
      <c r="D4884">
        <v>25</v>
      </c>
      <c r="E4884" t="s">
        <v>104</v>
      </c>
      <c r="F4884" t="s">
        <v>4990</v>
      </c>
      <c r="G4884" t="s">
        <v>5132</v>
      </c>
      <c r="H4884">
        <v>19458799736</v>
      </c>
      <c r="I4884" t="s">
        <v>5750</v>
      </c>
      <c r="J4884" t="s">
        <v>7292</v>
      </c>
      <c r="K4884">
        <v>6079.68</v>
      </c>
      <c r="L4884" s="12" t="s">
        <v>10962</v>
      </c>
      <c r="M4884" s="10" t="s">
        <v>11045</v>
      </c>
      <c r="N4884">
        <v>4883</v>
      </c>
      <c r="O4884">
        <v>44957</v>
      </c>
      <c r="P4884" t="s">
        <v>11404</v>
      </c>
      <c r="Q4884" s="16">
        <v>3115.62</v>
      </c>
      <c r="R4884">
        <v>2964.06</v>
      </c>
      <c r="S4884">
        <v>68</v>
      </c>
      <c r="T4884">
        <v>4883</v>
      </c>
      <c r="U4884">
        <v>46118.96</v>
      </c>
      <c r="V4884" t="s">
        <v>11411</v>
      </c>
      <c r="W4884">
        <v>7.18</v>
      </c>
      <c r="X4884">
        <v>36</v>
      </c>
      <c r="Y4884" t="s">
        <v>11505</v>
      </c>
      <c r="Z4884" t="s">
        <v>12010</v>
      </c>
      <c r="AA4884">
        <v>4883</v>
      </c>
      <c r="AB4884" t="s">
        <v>12015</v>
      </c>
      <c r="AC4884">
        <v>7392.6</v>
      </c>
      <c r="AD4884">
        <v>4172.33</v>
      </c>
      <c r="AE4884">
        <v>208.62</v>
      </c>
      <c r="AF4884" t="s">
        <v>11256</v>
      </c>
      <c r="AG4884" t="s">
        <v>11064</v>
      </c>
      <c r="AH4884">
        <v>4382</v>
      </c>
      <c r="AI4884">
        <v>4883</v>
      </c>
      <c r="AJ4884" t="s">
        <v>11380</v>
      </c>
      <c r="AK4884" t="s">
        <v>12029</v>
      </c>
      <c r="AL4884" t="s">
        <v>12032</v>
      </c>
      <c r="AM4884" t="s">
        <v>11279</v>
      </c>
      <c r="AN4884">
        <v>1</v>
      </c>
      <c r="AO4884" s="10" t="s">
        <v>12039</v>
      </c>
      <c r="AP4884" t="str" cm="1">
        <f t="array" ref="AP4884">_xlfn.IFS(
  Table1[[#This Row],[Age]]&lt;=25, "18-25",
  Table1[[#This Row],[Age]]&lt;=35, "26-35",
  Table1[[#This Row],[Age]]&lt;=45, "36-45",
  Table1[[#This Row],[Age]]&lt;=60, "46-60",
  TRUE, "60+")</f>
        <v>18-25</v>
      </c>
    </row>
    <row r="4885" spans="1:42" x14ac:dyDescent="0.3">
      <c r="A4885">
        <v>4884</v>
      </c>
      <c r="B4885" t="s">
        <v>51</v>
      </c>
      <c r="C4885" t="s">
        <v>85</v>
      </c>
      <c r="D4885">
        <v>37</v>
      </c>
      <c r="E4885" t="s">
        <v>105</v>
      </c>
      <c r="F4885" t="s">
        <v>4991</v>
      </c>
      <c r="G4885" t="s">
        <v>5145</v>
      </c>
      <c r="H4885">
        <v>19458799737</v>
      </c>
      <c r="I4885" t="s">
        <v>6133</v>
      </c>
      <c r="J4885" t="s">
        <v>7292</v>
      </c>
      <c r="K4885">
        <v>6708.38</v>
      </c>
      <c r="L4885" s="12" t="s">
        <v>8572</v>
      </c>
      <c r="M4885" s="10" t="s">
        <v>11383</v>
      </c>
      <c r="N4885">
        <v>4884</v>
      </c>
      <c r="O4885">
        <v>45188</v>
      </c>
      <c r="P4885" t="s">
        <v>11403</v>
      </c>
      <c r="Q4885" s="16">
        <v>1997.17</v>
      </c>
      <c r="R4885">
        <v>4711.21</v>
      </c>
      <c r="S4885">
        <v>23</v>
      </c>
      <c r="T4885">
        <v>4884</v>
      </c>
      <c r="U4885">
        <v>4182.47</v>
      </c>
      <c r="V4885" t="s">
        <v>11411</v>
      </c>
      <c r="W4885">
        <v>1.24</v>
      </c>
      <c r="X4885">
        <v>60</v>
      </c>
      <c r="Y4885" t="s">
        <v>10380</v>
      </c>
      <c r="Z4885" t="s">
        <v>12012</v>
      </c>
      <c r="AA4885">
        <v>4884</v>
      </c>
      <c r="AB4885" t="s">
        <v>12016</v>
      </c>
      <c r="AC4885">
        <v>8920.0400000000009</v>
      </c>
      <c r="AD4885">
        <v>3696.42</v>
      </c>
      <c r="AE4885">
        <v>184.82</v>
      </c>
      <c r="AF4885" t="s">
        <v>11126</v>
      </c>
      <c r="AG4885" t="s">
        <v>11046</v>
      </c>
      <c r="AH4885">
        <v>5899</v>
      </c>
      <c r="AI4885">
        <v>4884</v>
      </c>
      <c r="AJ4885" t="s">
        <v>11137</v>
      </c>
      <c r="AK4885" t="s">
        <v>12029</v>
      </c>
      <c r="AL4885" t="s">
        <v>12031</v>
      </c>
      <c r="AM4885" t="s">
        <v>11086</v>
      </c>
      <c r="AN4885">
        <v>-1</v>
      </c>
      <c r="AO4885" s="10" t="s">
        <v>12042</v>
      </c>
      <c r="AP4885" t="str" cm="1">
        <f t="array" ref="AP4885">_xlfn.IFS(
  Table1[[#This Row],[Age]]&lt;=25, "18-25",
  Table1[[#This Row],[Age]]&lt;=35, "26-35",
  Table1[[#This Row],[Age]]&lt;=45, "36-45",
  Table1[[#This Row],[Age]]&lt;=60, "46-60",
  TRUE, "60+")</f>
        <v>36-45</v>
      </c>
    </row>
    <row r="4886" spans="1:42" x14ac:dyDescent="0.3">
      <c r="A4886">
        <v>4885</v>
      </c>
      <c r="B4886" t="s">
        <v>25</v>
      </c>
      <c r="C4886" t="s">
        <v>71</v>
      </c>
      <c r="D4886">
        <v>64</v>
      </c>
      <c r="E4886" t="s">
        <v>104</v>
      </c>
      <c r="F4886" t="s">
        <v>4992</v>
      </c>
      <c r="G4886" t="s">
        <v>5143</v>
      </c>
      <c r="H4886">
        <v>19458799738</v>
      </c>
      <c r="I4886" t="s">
        <v>6217</v>
      </c>
      <c r="J4886" t="s">
        <v>7292</v>
      </c>
      <c r="K4886">
        <v>7681.42</v>
      </c>
      <c r="L4886" s="12" t="s">
        <v>10963</v>
      </c>
      <c r="M4886" s="10" t="s">
        <v>11204</v>
      </c>
      <c r="N4886">
        <v>4885</v>
      </c>
      <c r="O4886">
        <v>45277</v>
      </c>
      <c r="P4886" t="s">
        <v>11402</v>
      </c>
      <c r="Q4886" s="16">
        <v>1097.6300000000001</v>
      </c>
      <c r="R4886">
        <v>8779.0499999999993</v>
      </c>
      <c r="S4886">
        <v>73</v>
      </c>
      <c r="T4886">
        <v>4885</v>
      </c>
      <c r="U4886">
        <v>26516.49</v>
      </c>
      <c r="V4886" t="s">
        <v>11411</v>
      </c>
      <c r="W4886">
        <v>2.57</v>
      </c>
      <c r="X4886">
        <v>36</v>
      </c>
      <c r="Y4886" t="s">
        <v>10448</v>
      </c>
      <c r="Z4886" t="s">
        <v>12010</v>
      </c>
      <c r="AA4886">
        <v>4885</v>
      </c>
      <c r="AB4886" t="s">
        <v>12016</v>
      </c>
      <c r="AC4886">
        <v>5901.81</v>
      </c>
      <c r="AD4886">
        <v>2577.0100000000002</v>
      </c>
      <c r="AE4886">
        <v>128.85</v>
      </c>
      <c r="AF4886" t="s">
        <v>11326</v>
      </c>
      <c r="AG4886" t="s">
        <v>11342</v>
      </c>
      <c r="AH4886">
        <v>304</v>
      </c>
      <c r="AI4886">
        <v>4885</v>
      </c>
      <c r="AJ4886" t="s">
        <v>11149</v>
      </c>
      <c r="AK4886" t="s">
        <v>12027</v>
      </c>
      <c r="AL4886" t="s">
        <v>12031</v>
      </c>
      <c r="AM4886" t="s">
        <v>11340</v>
      </c>
      <c r="AN4886">
        <v>1</v>
      </c>
      <c r="AO4886" s="10" t="s">
        <v>12036</v>
      </c>
      <c r="AP4886" t="str" cm="1">
        <f t="array" ref="AP4886">_xlfn.IFS(
  Table1[[#This Row],[Age]]&lt;=25, "18-25",
  Table1[[#This Row],[Age]]&lt;=35, "26-35",
  Table1[[#This Row],[Age]]&lt;=45, "36-45",
  Table1[[#This Row],[Age]]&lt;=60, "46-60",
  TRUE, "60+")</f>
        <v>60+</v>
      </c>
    </row>
    <row r="4887" spans="1:42" x14ac:dyDescent="0.3">
      <c r="A4887">
        <v>4886</v>
      </c>
      <c r="B4887" t="s">
        <v>39</v>
      </c>
      <c r="C4887" t="s">
        <v>91</v>
      </c>
      <c r="D4887">
        <v>25</v>
      </c>
      <c r="E4887" t="s">
        <v>105</v>
      </c>
      <c r="F4887" t="s">
        <v>4993</v>
      </c>
      <c r="G4887" t="s">
        <v>5132</v>
      </c>
      <c r="H4887">
        <v>19458799739</v>
      </c>
      <c r="I4887" t="s">
        <v>5715</v>
      </c>
      <c r="J4887" t="s">
        <v>7291</v>
      </c>
      <c r="K4887">
        <v>5650.12</v>
      </c>
      <c r="L4887" s="12" t="s">
        <v>8376</v>
      </c>
      <c r="M4887" s="10" t="s">
        <v>11238</v>
      </c>
      <c r="N4887">
        <v>4886</v>
      </c>
      <c r="O4887">
        <v>44960</v>
      </c>
      <c r="P4887" t="s">
        <v>11404</v>
      </c>
      <c r="Q4887" s="16">
        <v>297.77999999999997</v>
      </c>
      <c r="R4887">
        <v>5352.34</v>
      </c>
      <c r="S4887">
        <v>75</v>
      </c>
      <c r="T4887">
        <v>4886</v>
      </c>
      <c r="U4887">
        <v>43979.47</v>
      </c>
      <c r="V4887" t="s">
        <v>11413</v>
      </c>
      <c r="W4887">
        <v>8.0299999999999994</v>
      </c>
      <c r="X4887">
        <v>12</v>
      </c>
      <c r="Y4887" t="s">
        <v>11918</v>
      </c>
      <c r="Z4887" t="s">
        <v>12010</v>
      </c>
      <c r="AA4887">
        <v>4886</v>
      </c>
      <c r="AB4887" t="s">
        <v>12015</v>
      </c>
      <c r="AC4887">
        <v>3741.98</v>
      </c>
      <c r="AD4887">
        <v>4047.75</v>
      </c>
      <c r="AE4887">
        <v>202.39</v>
      </c>
      <c r="AF4887" t="s">
        <v>11216</v>
      </c>
      <c r="AG4887" t="s">
        <v>11056</v>
      </c>
      <c r="AH4887">
        <v>6220</v>
      </c>
      <c r="AI4887">
        <v>4886</v>
      </c>
      <c r="AJ4887" t="s">
        <v>11200</v>
      </c>
      <c r="AK4887" t="s">
        <v>12027</v>
      </c>
      <c r="AL4887" t="s">
        <v>12031</v>
      </c>
      <c r="AM4887" t="s">
        <v>11374</v>
      </c>
      <c r="AN4887">
        <v>-1</v>
      </c>
      <c r="AO4887" s="10" t="s">
        <v>12045</v>
      </c>
      <c r="AP4887" t="str" cm="1">
        <f t="array" ref="AP4887">_xlfn.IFS(
  Table1[[#This Row],[Age]]&lt;=25, "18-25",
  Table1[[#This Row],[Age]]&lt;=35, "26-35",
  Table1[[#This Row],[Age]]&lt;=45, "36-45",
  Table1[[#This Row],[Age]]&lt;=60, "46-60",
  TRUE, "60+")</f>
        <v>18-25</v>
      </c>
    </row>
    <row r="4888" spans="1:42" x14ac:dyDescent="0.3">
      <c r="A4888">
        <v>4887</v>
      </c>
      <c r="B4888" t="s">
        <v>31</v>
      </c>
      <c r="C4888" t="s">
        <v>79</v>
      </c>
      <c r="D4888">
        <v>31</v>
      </c>
      <c r="E4888" t="s">
        <v>105</v>
      </c>
      <c r="F4888" t="s">
        <v>4994</v>
      </c>
      <c r="G4888" t="s">
        <v>5146</v>
      </c>
      <c r="H4888">
        <v>19458799740</v>
      </c>
      <c r="I4888" t="s">
        <v>5573</v>
      </c>
      <c r="J4888" t="s">
        <v>7292</v>
      </c>
      <c r="K4888">
        <v>5135.37</v>
      </c>
      <c r="L4888" s="12" t="s">
        <v>9057</v>
      </c>
      <c r="M4888" s="10" t="s">
        <v>11320</v>
      </c>
      <c r="N4888">
        <v>4887</v>
      </c>
      <c r="O4888">
        <v>45171</v>
      </c>
      <c r="P4888" t="s">
        <v>11402</v>
      </c>
      <c r="Q4888" s="16">
        <v>471.41</v>
      </c>
      <c r="R4888">
        <v>5606.78</v>
      </c>
      <c r="S4888">
        <v>35</v>
      </c>
      <c r="T4888">
        <v>4887</v>
      </c>
      <c r="U4888">
        <v>47673.62</v>
      </c>
      <c r="V4888" t="s">
        <v>11411</v>
      </c>
      <c r="W4888">
        <v>9.98</v>
      </c>
      <c r="X4888">
        <v>60</v>
      </c>
      <c r="Y4888" t="s">
        <v>10812</v>
      </c>
      <c r="Z4888" t="s">
        <v>12011</v>
      </c>
      <c r="AA4888">
        <v>4887</v>
      </c>
      <c r="AB4888" t="s">
        <v>12015</v>
      </c>
      <c r="AC4888">
        <v>8720.31</v>
      </c>
      <c r="AD4888">
        <v>566.79999999999995</v>
      </c>
      <c r="AE4888">
        <v>28.34</v>
      </c>
      <c r="AF4888" t="s">
        <v>11262</v>
      </c>
      <c r="AG4888" t="s">
        <v>11348</v>
      </c>
      <c r="AH4888">
        <v>6253</v>
      </c>
      <c r="AI4888">
        <v>4887</v>
      </c>
      <c r="AJ4888" t="s">
        <v>11392</v>
      </c>
      <c r="AK4888" t="s">
        <v>12028</v>
      </c>
      <c r="AL4888" t="s">
        <v>12032</v>
      </c>
      <c r="AM4888" t="s">
        <v>11166</v>
      </c>
      <c r="AN4888">
        <v>1</v>
      </c>
      <c r="AO4888" s="10" t="s">
        <v>12042</v>
      </c>
      <c r="AP4888" t="str" cm="1">
        <f t="array" ref="AP4888">_xlfn.IFS(
  Table1[[#This Row],[Age]]&lt;=25, "18-25",
  Table1[[#This Row],[Age]]&lt;=35, "26-35",
  Table1[[#This Row],[Age]]&lt;=45, "36-45",
  Table1[[#This Row],[Age]]&lt;=60, "46-60",
  TRUE, "60+")</f>
        <v>26-35</v>
      </c>
    </row>
    <row r="4889" spans="1:42" x14ac:dyDescent="0.3">
      <c r="A4889">
        <v>4888</v>
      </c>
      <c r="B4889" t="s">
        <v>40</v>
      </c>
      <c r="C4889" t="s">
        <v>60</v>
      </c>
      <c r="D4889">
        <v>30</v>
      </c>
      <c r="E4889" t="s">
        <v>105</v>
      </c>
      <c r="F4889" t="s">
        <v>4995</v>
      </c>
      <c r="G4889" t="s">
        <v>5141</v>
      </c>
      <c r="H4889">
        <v>19458799741</v>
      </c>
      <c r="I4889" t="s">
        <v>6375</v>
      </c>
      <c r="J4889" t="s">
        <v>7292</v>
      </c>
      <c r="K4889">
        <v>6665.34</v>
      </c>
      <c r="L4889" s="12" t="s">
        <v>10964</v>
      </c>
      <c r="M4889" s="10" t="s">
        <v>11052</v>
      </c>
      <c r="N4889">
        <v>4888</v>
      </c>
      <c r="O4889">
        <v>45275</v>
      </c>
      <c r="P4889" t="s">
        <v>11404</v>
      </c>
      <c r="Q4889" s="16">
        <v>2820.96</v>
      </c>
      <c r="R4889">
        <v>3844.38</v>
      </c>
      <c r="S4889">
        <v>12</v>
      </c>
      <c r="T4889">
        <v>4888</v>
      </c>
      <c r="U4889">
        <v>4534.8500000000004</v>
      </c>
      <c r="V4889" t="s">
        <v>11413</v>
      </c>
      <c r="W4889">
        <v>7.48</v>
      </c>
      <c r="X4889">
        <v>24</v>
      </c>
      <c r="Y4889" t="s">
        <v>11796</v>
      </c>
      <c r="Z4889" t="s">
        <v>12010</v>
      </c>
      <c r="AA4889">
        <v>4888</v>
      </c>
      <c r="AB4889" t="s">
        <v>12017</v>
      </c>
      <c r="AC4889">
        <v>9647.41</v>
      </c>
      <c r="AD4889">
        <v>1194.4100000000001</v>
      </c>
      <c r="AE4889">
        <v>59.72</v>
      </c>
      <c r="AF4889" t="s">
        <v>11383</v>
      </c>
      <c r="AG4889" t="s">
        <v>11199</v>
      </c>
      <c r="AH4889">
        <v>8164</v>
      </c>
      <c r="AI4889">
        <v>4888</v>
      </c>
      <c r="AJ4889" t="s">
        <v>11367</v>
      </c>
      <c r="AK4889" t="s">
        <v>12029</v>
      </c>
      <c r="AL4889" t="s">
        <v>12031</v>
      </c>
      <c r="AM4889" t="s">
        <v>11391</v>
      </c>
      <c r="AN4889">
        <v>1</v>
      </c>
      <c r="AO4889" s="10" t="s">
        <v>12036</v>
      </c>
      <c r="AP4889" t="str" cm="1">
        <f t="array" ref="AP4889">_xlfn.IFS(
  Table1[[#This Row],[Age]]&lt;=25, "18-25",
  Table1[[#This Row],[Age]]&lt;=35, "26-35",
  Table1[[#This Row],[Age]]&lt;=45, "36-45",
  Table1[[#This Row],[Age]]&lt;=60, "46-60",
  TRUE, "60+")</f>
        <v>26-35</v>
      </c>
    </row>
    <row r="4890" spans="1:42" x14ac:dyDescent="0.3">
      <c r="A4890">
        <v>4889</v>
      </c>
      <c r="B4890" t="s">
        <v>5</v>
      </c>
      <c r="C4890" t="s">
        <v>54</v>
      </c>
      <c r="D4890">
        <v>57</v>
      </c>
      <c r="E4890" t="s">
        <v>104</v>
      </c>
      <c r="F4890" t="s">
        <v>4996</v>
      </c>
      <c r="G4890" t="s">
        <v>5129</v>
      </c>
      <c r="H4890">
        <v>19458799742</v>
      </c>
      <c r="I4890" t="s">
        <v>5304</v>
      </c>
      <c r="J4890" t="s">
        <v>7291</v>
      </c>
      <c r="K4890">
        <v>9010.08</v>
      </c>
      <c r="L4890" s="12" t="s">
        <v>10965</v>
      </c>
      <c r="M4890" s="10" t="s">
        <v>11105</v>
      </c>
      <c r="N4890">
        <v>4889</v>
      </c>
      <c r="O4890">
        <v>45249</v>
      </c>
      <c r="P4890" t="s">
        <v>11403</v>
      </c>
      <c r="Q4890" s="16">
        <v>3754.23</v>
      </c>
      <c r="R4890">
        <v>5255.85</v>
      </c>
      <c r="S4890">
        <v>99</v>
      </c>
      <c r="T4890">
        <v>4889</v>
      </c>
      <c r="U4890">
        <v>39761.69</v>
      </c>
      <c r="V4890" t="s">
        <v>11413</v>
      </c>
      <c r="W4890">
        <v>6.22</v>
      </c>
      <c r="X4890">
        <v>60</v>
      </c>
      <c r="Y4890" t="s">
        <v>11814</v>
      </c>
      <c r="Z4890" t="s">
        <v>12012</v>
      </c>
      <c r="AA4890">
        <v>4889</v>
      </c>
      <c r="AB4890" t="s">
        <v>12015</v>
      </c>
      <c r="AC4890">
        <v>3241.54</v>
      </c>
      <c r="AD4890">
        <v>3766.48</v>
      </c>
      <c r="AE4890">
        <v>188.32</v>
      </c>
      <c r="AF4890" t="s">
        <v>11066</v>
      </c>
      <c r="AG4890" t="s">
        <v>11056</v>
      </c>
      <c r="AH4890">
        <v>1908</v>
      </c>
      <c r="AI4890">
        <v>4889</v>
      </c>
      <c r="AJ4890" t="s">
        <v>11145</v>
      </c>
      <c r="AK4890" t="s">
        <v>12028</v>
      </c>
      <c r="AL4890" t="s">
        <v>12032</v>
      </c>
      <c r="AM4890" t="s">
        <v>11391</v>
      </c>
      <c r="AN4890">
        <v>1</v>
      </c>
      <c r="AO4890" s="10" t="s">
        <v>12040</v>
      </c>
      <c r="AP4890" t="str" cm="1">
        <f t="array" ref="AP4890">_xlfn.IFS(
  Table1[[#This Row],[Age]]&lt;=25, "18-25",
  Table1[[#This Row],[Age]]&lt;=35, "26-35",
  Table1[[#This Row],[Age]]&lt;=45, "36-45",
  Table1[[#This Row],[Age]]&lt;=60, "46-60",
  TRUE, "60+")</f>
        <v>46-60</v>
      </c>
    </row>
    <row r="4891" spans="1:42" x14ac:dyDescent="0.3">
      <c r="A4891">
        <v>4890</v>
      </c>
      <c r="B4891" t="s">
        <v>22</v>
      </c>
      <c r="C4891" t="s">
        <v>57</v>
      </c>
      <c r="D4891">
        <v>34</v>
      </c>
      <c r="E4891" t="s">
        <v>106</v>
      </c>
      <c r="F4891" t="s">
        <v>4997</v>
      </c>
      <c r="G4891" t="s">
        <v>5120</v>
      </c>
      <c r="H4891">
        <v>19458799743</v>
      </c>
      <c r="I4891" t="s">
        <v>7251</v>
      </c>
      <c r="J4891" t="s">
        <v>7292</v>
      </c>
      <c r="K4891">
        <v>6421.12</v>
      </c>
      <c r="L4891" s="12" t="s">
        <v>10237</v>
      </c>
      <c r="M4891" s="10" t="s">
        <v>11375</v>
      </c>
      <c r="N4891">
        <v>4890</v>
      </c>
      <c r="O4891">
        <v>45194</v>
      </c>
      <c r="P4891" t="s">
        <v>11404</v>
      </c>
      <c r="Q4891" s="16">
        <v>4629.67</v>
      </c>
      <c r="R4891">
        <v>1791.45</v>
      </c>
      <c r="S4891">
        <v>71</v>
      </c>
      <c r="T4891">
        <v>4890</v>
      </c>
      <c r="U4891">
        <v>14788.91</v>
      </c>
      <c r="V4891" t="s">
        <v>11411</v>
      </c>
      <c r="W4891">
        <v>2.65</v>
      </c>
      <c r="X4891">
        <v>36</v>
      </c>
      <c r="Y4891" t="s">
        <v>11786</v>
      </c>
      <c r="Z4891" t="s">
        <v>12010</v>
      </c>
      <c r="AA4891">
        <v>4890</v>
      </c>
      <c r="AB4891" t="s">
        <v>12015</v>
      </c>
      <c r="AC4891">
        <v>6419.52</v>
      </c>
      <c r="AD4891">
        <v>2108.0300000000002</v>
      </c>
      <c r="AE4891">
        <v>105.4</v>
      </c>
      <c r="AF4891" t="s">
        <v>11146</v>
      </c>
      <c r="AG4891" t="s">
        <v>11360</v>
      </c>
      <c r="AH4891">
        <v>4442</v>
      </c>
      <c r="AI4891">
        <v>4890</v>
      </c>
      <c r="AJ4891" t="s">
        <v>11232</v>
      </c>
      <c r="AK4891" t="s">
        <v>12028</v>
      </c>
      <c r="AL4891" t="s">
        <v>12032</v>
      </c>
      <c r="AM4891" t="s">
        <v>11204</v>
      </c>
      <c r="AN4891">
        <v>1</v>
      </c>
      <c r="AO4891" s="10" t="s">
        <v>12042</v>
      </c>
      <c r="AP4891" t="str" cm="1">
        <f t="array" ref="AP4891">_xlfn.IFS(
  Table1[[#This Row],[Age]]&lt;=25, "18-25",
  Table1[[#This Row],[Age]]&lt;=35, "26-35",
  Table1[[#This Row],[Age]]&lt;=45, "36-45",
  Table1[[#This Row],[Age]]&lt;=60, "46-60",
  TRUE, "60+")</f>
        <v>26-35</v>
      </c>
    </row>
    <row r="4892" spans="1:42" x14ac:dyDescent="0.3">
      <c r="A4892">
        <v>4891</v>
      </c>
      <c r="B4892" t="s">
        <v>2</v>
      </c>
      <c r="C4892" t="s">
        <v>85</v>
      </c>
      <c r="D4892">
        <v>68</v>
      </c>
      <c r="E4892" t="s">
        <v>105</v>
      </c>
      <c r="F4892" t="s">
        <v>4998</v>
      </c>
      <c r="G4892" t="s">
        <v>5111</v>
      </c>
      <c r="H4892">
        <v>19458799744</v>
      </c>
      <c r="I4892" t="s">
        <v>5701</v>
      </c>
      <c r="J4892" t="s">
        <v>7291</v>
      </c>
      <c r="K4892">
        <v>7904.39</v>
      </c>
      <c r="L4892" s="12" t="s">
        <v>10262</v>
      </c>
      <c r="M4892" s="10" t="s">
        <v>11064</v>
      </c>
      <c r="N4892">
        <v>4891</v>
      </c>
      <c r="O4892">
        <v>45220</v>
      </c>
      <c r="P4892" t="s">
        <v>11402</v>
      </c>
      <c r="Q4892" s="16">
        <v>2931.32</v>
      </c>
      <c r="R4892">
        <v>10835.71</v>
      </c>
      <c r="S4892">
        <v>57</v>
      </c>
      <c r="T4892">
        <v>4891</v>
      </c>
      <c r="U4892">
        <v>27533.71</v>
      </c>
      <c r="V4892" t="s">
        <v>11411</v>
      </c>
      <c r="W4892">
        <v>9.5299999999999994</v>
      </c>
      <c r="X4892">
        <v>24</v>
      </c>
      <c r="Y4892" t="s">
        <v>9769</v>
      </c>
      <c r="Z4892" t="s">
        <v>12010</v>
      </c>
      <c r="AA4892">
        <v>4891</v>
      </c>
      <c r="AB4892" t="s">
        <v>12015</v>
      </c>
      <c r="AC4892">
        <v>3893.38</v>
      </c>
      <c r="AD4892">
        <v>2869</v>
      </c>
      <c r="AE4892">
        <v>143.44999999999999</v>
      </c>
      <c r="AF4892" t="s">
        <v>11313</v>
      </c>
      <c r="AG4892" t="s">
        <v>11084</v>
      </c>
      <c r="AH4892">
        <v>73</v>
      </c>
      <c r="AI4892">
        <v>4891</v>
      </c>
      <c r="AJ4892" t="s">
        <v>11247</v>
      </c>
      <c r="AK4892" t="s">
        <v>12028</v>
      </c>
      <c r="AL4892" t="s">
        <v>12031</v>
      </c>
      <c r="AM4892" t="s">
        <v>11243</v>
      </c>
      <c r="AN4892">
        <v>1</v>
      </c>
      <c r="AO4892" s="10" t="s">
        <v>12044</v>
      </c>
      <c r="AP4892" t="str" cm="1">
        <f t="array" ref="AP4892">_xlfn.IFS(
  Table1[[#This Row],[Age]]&lt;=25, "18-25",
  Table1[[#This Row],[Age]]&lt;=35, "26-35",
  Table1[[#This Row],[Age]]&lt;=45, "36-45",
  Table1[[#This Row],[Age]]&lt;=60, "46-60",
  TRUE, "60+")</f>
        <v>60+</v>
      </c>
    </row>
    <row r="4893" spans="1:42" x14ac:dyDescent="0.3">
      <c r="A4893">
        <v>4892</v>
      </c>
      <c r="B4893" t="s">
        <v>23</v>
      </c>
      <c r="C4893" t="s">
        <v>97</v>
      </c>
      <c r="D4893">
        <v>43</v>
      </c>
      <c r="E4893" t="s">
        <v>106</v>
      </c>
      <c r="F4893" t="s">
        <v>4999</v>
      </c>
      <c r="G4893" t="s">
        <v>5109</v>
      </c>
      <c r="H4893">
        <v>19458799745</v>
      </c>
      <c r="I4893" t="s">
        <v>6558</v>
      </c>
      <c r="J4893" t="s">
        <v>7292</v>
      </c>
      <c r="K4893">
        <v>4854.6899999999996</v>
      </c>
      <c r="L4893" s="12" t="s">
        <v>8132</v>
      </c>
      <c r="M4893" s="10" t="s">
        <v>11179</v>
      </c>
      <c r="N4893">
        <v>4892</v>
      </c>
      <c r="O4893">
        <v>45137</v>
      </c>
      <c r="P4893" t="s">
        <v>11402</v>
      </c>
      <c r="Q4893" s="16">
        <v>3267.04</v>
      </c>
      <c r="R4893">
        <v>1587.65</v>
      </c>
      <c r="S4893">
        <v>29</v>
      </c>
      <c r="T4893">
        <v>4892</v>
      </c>
      <c r="U4893">
        <v>39402.89</v>
      </c>
      <c r="V4893" t="s">
        <v>11411</v>
      </c>
      <c r="W4893">
        <v>6.85</v>
      </c>
      <c r="X4893">
        <v>12</v>
      </c>
      <c r="Y4893" t="s">
        <v>10613</v>
      </c>
      <c r="Z4893" t="s">
        <v>12012</v>
      </c>
      <c r="AA4893">
        <v>4892</v>
      </c>
      <c r="AB4893" t="s">
        <v>12015</v>
      </c>
      <c r="AC4893">
        <v>8736.01</v>
      </c>
      <c r="AD4893">
        <v>4315.43</v>
      </c>
      <c r="AE4893">
        <v>215.77</v>
      </c>
      <c r="AF4893" t="s">
        <v>11329</v>
      </c>
      <c r="AG4893" t="s">
        <v>11269</v>
      </c>
      <c r="AH4893">
        <v>9340</v>
      </c>
      <c r="AI4893">
        <v>4892</v>
      </c>
      <c r="AJ4893" t="s">
        <v>11371</v>
      </c>
      <c r="AK4893" t="s">
        <v>12028</v>
      </c>
      <c r="AL4893" t="s">
        <v>12031</v>
      </c>
      <c r="AM4893" t="s">
        <v>11193</v>
      </c>
      <c r="AN4893">
        <v>1</v>
      </c>
      <c r="AO4893" s="10" t="s">
        <v>12038</v>
      </c>
      <c r="AP4893" t="str" cm="1">
        <f t="array" ref="AP4893">_xlfn.IFS(
  Table1[[#This Row],[Age]]&lt;=25, "18-25",
  Table1[[#This Row],[Age]]&lt;=35, "26-35",
  Table1[[#This Row],[Age]]&lt;=45, "36-45",
  Table1[[#This Row],[Age]]&lt;=60, "46-60",
  TRUE, "60+")</f>
        <v>36-45</v>
      </c>
    </row>
    <row r="4894" spans="1:42" x14ac:dyDescent="0.3">
      <c r="A4894">
        <v>4893</v>
      </c>
      <c r="B4894" t="s">
        <v>26</v>
      </c>
      <c r="C4894" t="s">
        <v>83</v>
      </c>
      <c r="D4894">
        <v>23</v>
      </c>
      <c r="E4894" t="s">
        <v>104</v>
      </c>
      <c r="F4894" t="s">
        <v>5000</v>
      </c>
      <c r="G4894" t="s">
        <v>5112</v>
      </c>
      <c r="H4894">
        <v>19458799746</v>
      </c>
      <c r="I4894" t="s">
        <v>5202</v>
      </c>
      <c r="J4894" t="s">
        <v>7292</v>
      </c>
      <c r="K4894">
        <v>5936.76</v>
      </c>
      <c r="L4894" s="12" t="s">
        <v>10966</v>
      </c>
      <c r="M4894" s="10" t="s">
        <v>11254</v>
      </c>
      <c r="N4894">
        <v>4893</v>
      </c>
      <c r="O4894">
        <v>45061</v>
      </c>
      <c r="P4894" t="s">
        <v>11402</v>
      </c>
      <c r="Q4894" s="16">
        <v>1217.51</v>
      </c>
      <c r="R4894">
        <v>7154.27</v>
      </c>
      <c r="S4894">
        <v>85</v>
      </c>
      <c r="T4894">
        <v>4893</v>
      </c>
      <c r="U4894">
        <v>27711.59</v>
      </c>
      <c r="V4894" t="s">
        <v>11413</v>
      </c>
      <c r="W4894">
        <v>5.4</v>
      </c>
      <c r="X4894">
        <v>60</v>
      </c>
      <c r="Y4894" t="s">
        <v>11800</v>
      </c>
      <c r="Z4894" t="s">
        <v>12010</v>
      </c>
      <c r="AA4894">
        <v>4893</v>
      </c>
      <c r="AB4894" t="s">
        <v>12016</v>
      </c>
      <c r="AC4894">
        <v>4677.72</v>
      </c>
      <c r="AD4894">
        <v>4642.2</v>
      </c>
      <c r="AE4894">
        <v>232.11</v>
      </c>
      <c r="AF4894" t="s">
        <v>11139</v>
      </c>
      <c r="AG4894" t="s">
        <v>11156</v>
      </c>
      <c r="AH4894">
        <v>6011</v>
      </c>
      <c r="AI4894">
        <v>4893</v>
      </c>
      <c r="AJ4894" t="s">
        <v>11313</v>
      </c>
      <c r="AK4894" t="s">
        <v>12029</v>
      </c>
      <c r="AL4894" t="s">
        <v>12032</v>
      </c>
      <c r="AM4894" t="s">
        <v>11283</v>
      </c>
      <c r="AN4894">
        <v>1</v>
      </c>
      <c r="AO4894" s="10" t="s">
        <v>12046</v>
      </c>
      <c r="AP4894" t="str" cm="1">
        <f t="array" ref="AP4894">_xlfn.IFS(
  Table1[[#This Row],[Age]]&lt;=25, "18-25",
  Table1[[#This Row],[Age]]&lt;=35, "26-35",
  Table1[[#This Row],[Age]]&lt;=45, "36-45",
  Table1[[#This Row],[Age]]&lt;=60, "46-60",
  TRUE, "60+")</f>
        <v>18-25</v>
      </c>
    </row>
    <row r="4895" spans="1:42" x14ac:dyDescent="0.3">
      <c r="A4895">
        <v>4894</v>
      </c>
      <c r="B4895" t="s">
        <v>20</v>
      </c>
      <c r="C4895" t="s">
        <v>84</v>
      </c>
      <c r="D4895">
        <v>34</v>
      </c>
      <c r="E4895" t="s">
        <v>104</v>
      </c>
      <c r="F4895" t="s">
        <v>5001</v>
      </c>
      <c r="G4895" t="s">
        <v>5114</v>
      </c>
      <c r="H4895">
        <v>19458799747</v>
      </c>
      <c r="I4895" t="s">
        <v>6700</v>
      </c>
      <c r="J4895" t="s">
        <v>7291</v>
      </c>
      <c r="K4895">
        <v>1883.48</v>
      </c>
      <c r="L4895" s="12" t="s">
        <v>10967</v>
      </c>
      <c r="M4895" s="10" t="s">
        <v>11079</v>
      </c>
      <c r="N4895">
        <v>4894</v>
      </c>
      <c r="O4895">
        <v>44990</v>
      </c>
      <c r="P4895" t="s">
        <v>11402</v>
      </c>
      <c r="Q4895" s="16">
        <v>1379.07</v>
      </c>
      <c r="R4895">
        <v>504.41</v>
      </c>
      <c r="S4895">
        <v>67</v>
      </c>
      <c r="T4895">
        <v>4894</v>
      </c>
      <c r="U4895">
        <v>6392.94</v>
      </c>
      <c r="V4895" t="s">
        <v>11413</v>
      </c>
      <c r="W4895">
        <v>8.75</v>
      </c>
      <c r="X4895">
        <v>24</v>
      </c>
      <c r="Y4895" t="s">
        <v>7345</v>
      </c>
      <c r="Z4895" t="s">
        <v>12010</v>
      </c>
      <c r="AA4895">
        <v>4894</v>
      </c>
      <c r="AB4895" t="s">
        <v>12016</v>
      </c>
      <c r="AC4895">
        <v>9225.16</v>
      </c>
      <c r="AD4895">
        <v>4642.49</v>
      </c>
      <c r="AE4895">
        <v>232.12</v>
      </c>
      <c r="AF4895" t="s">
        <v>11232</v>
      </c>
      <c r="AG4895" t="s">
        <v>11077</v>
      </c>
      <c r="AH4895">
        <v>3175</v>
      </c>
      <c r="AI4895">
        <v>4894</v>
      </c>
      <c r="AJ4895" t="s">
        <v>11321</v>
      </c>
      <c r="AK4895" t="s">
        <v>12028</v>
      </c>
      <c r="AL4895" t="s">
        <v>12031</v>
      </c>
      <c r="AM4895" t="s">
        <v>11157</v>
      </c>
      <c r="AN4895">
        <v>1</v>
      </c>
      <c r="AO4895" s="10" t="s">
        <v>12047</v>
      </c>
      <c r="AP4895" t="str" cm="1">
        <f t="array" ref="AP4895">_xlfn.IFS(
  Table1[[#This Row],[Age]]&lt;=25, "18-25",
  Table1[[#This Row],[Age]]&lt;=35, "26-35",
  Table1[[#This Row],[Age]]&lt;=45, "36-45",
  Table1[[#This Row],[Age]]&lt;=60, "46-60",
  TRUE, "60+")</f>
        <v>26-35</v>
      </c>
    </row>
    <row r="4896" spans="1:42" x14ac:dyDescent="0.3">
      <c r="A4896">
        <v>4895</v>
      </c>
      <c r="B4896" t="s">
        <v>29</v>
      </c>
      <c r="C4896" t="s">
        <v>74</v>
      </c>
      <c r="D4896">
        <v>21</v>
      </c>
      <c r="E4896" t="s">
        <v>104</v>
      </c>
      <c r="F4896" t="s">
        <v>5002</v>
      </c>
      <c r="G4896" t="s">
        <v>5132</v>
      </c>
      <c r="H4896">
        <v>19458799748</v>
      </c>
      <c r="I4896" t="s">
        <v>5589</v>
      </c>
      <c r="J4896" t="s">
        <v>7292</v>
      </c>
      <c r="K4896">
        <v>4936.33</v>
      </c>
      <c r="L4896" s="12" t="s">
        <v>10968</v>
      </c>
      <c r="M4896" s="10" t="s">
        <v>11325</v>
      </c>
      <c r="N4896">
        <v>4895</v>
      </c>
      <c r="O4896">
        <v>45173</v>
      </c>
      <c r="P4896" t="s">
        <v>11404</v>
      </c>
      <c r="Q4896" s="16">
        <v>2093.65</v>
      </c>
      <c r="R4896">
        <v>2842.68</v>
      </c>
      <c r="S4896">
        <v>61</v>
      </c>
      <c r="T4896">
        <v>4895</v>
      </c>
      <c r="U4896">
        <v>29936.21</v>
      </c>
      <c r="V4896" t="s">
        <v>11412</v>
      </c>
      <c r="W4896">
        <v>9.58</v>
      </c>
      <c r="X4896">
        <v>60</v>
      </c>
      <c r="Y4896" t="s">
        <v>8982</v>
      </c>
      <c r="Z4896" t="s">
        <v>12012</v>
      </c>
      <c r="AA4896">
        <v>4895</v>
      </c>
      <c r="AB4896" t="s">
        <v>12015</v>
      </c>
      <c r="AC4896">
        <v>5274.18</v>
      </c>
      <c r="AD4896">
        <v>1775.61</v>
      </c>
      <c r="AE4896">
        <v>88.78</v>
      </c>
      <c r="AF4896" t="s">
        <v>11268</v>
      </c>
      <c r="AG4896" t="s">
        <v>11070</v>
      </c>
      <c r="AH4896">
        <v>9585</v>
      </c>
      <c r="AI4896">
        <v>4895</v>
      </c>
      <c r="AJ4896" t="s">
        <v>11265</v>
      </c>
      <c r="AK4896" t="s">
        <v>12028</v>
      </c>
      <c r="AL4896" t="s">
        <v>12032</v>
      </c>
      <c r="AM4896" t="s">
        <v>11079</v>
      </c>
      <c r="AN4896">
        <v>1</v>
      </c>
      <c r="AO4896" s="10" t="s">
        <v>12042</v>
      </c>
      <c r="AP4896" t="str" cm="1">
        <f t="array" ref="AP4896">_xlfn.IFS(
  Table1[[#This Row],[Age]]&lt;=25, "18-25",
  Table1[[#This Row],[Age]]&lt;=35, "26-35",
  Table1[[#This Row],[Age]]&lt;=45, "36-45",
  Table1[[#This Row],[Age]]&lt;=60, "46-60",
  TRUE, "60+")</f>
        <v>18-25</v>
      </c>
    </row>
    <row r="4897" spans="1:42" x14ac:dyDescent="0.3">
      <c r="A4897">
        <v>4896</v>
      </c>
      <c r="B4897" t="s">
        <v>31</v>
      </c>
      <c r="C4897" t="s">
        <v>98</v>
      </c>
      <c r="D4897">
        <v>42</v>
      </c>
      <c r="E4897" t="s">
        <v>104</v>
      </c>
      <c r="F4897" t="s">
        <v>5003</v>
      </c>
      <c r="G4897" t="s">
        <v>5132</v>
      </c>
      <c r="H4897">
        <v>19458799749</v>
      </c>
      <c r="I4897" t="s">
        <v>5416</v>
      </c>
      <c r="J4897" t="s">
        <v>7291</v>
      </c>
      <c r="K4897">
        <v>1574.01</v>
      </c>
      <c r="L4897" s="12" t="s">
        <v>10969</v>
      </c>
      <c r="M4897" s="10" t="s">
        <v>11265</v>
      </c>
      <c r="N4897">
        <v>4896</v>
      </c>
      <c r="O4897">
        <v>45259</v>
      </c>
      <c r="P4897" t="s">
        <v>11404</v>
      </c>
      <c r="Q4897" s="16">
        <v>4344.99</v>
      </c>
      <c r="R4897">
        <v>5919</v>
      </c>
      <c r="S4897">
        <v>61</v>
      </c>
      <c r="T4897">
        <v>4896</v>
      </c>
      <c r="U4897">
        <v>6772.73</v>
      </c>
      <c r="V4897" t="s">
        <v>11413</v>
      </c>
      <c r="W4897">
        <v>4.34</v>
      </c>
      <c r="X4897">
        <v>12</v>
      </c>
      <c r="Y4897" t="s">
        <v>8014</v>
      </c>
      <c r="Z4897" t="s">
        <v>12011</v>
      </c>
      <c r="AA4897">
        <v>4896</v>
      </c>
      <c r="AB4897" t="s">
        <v>12016</v>
      </c>
      <c r="AC4897">
        <v>7588.55</v>
      </c>
      <c r="AD4897">
        <v>3094.04</v>
      </c>
      <c r="AE4897">
        <v>154.69999999999999</v>
      </c>
      <c r="AF4897" t="s">
        <v>11164</v>
      </c>
      <c r="AG4897" t="s">
        <v>11352</v>
      </c>
      <c r="AH4897">
        <v>6181</v>
      </c>
      <c r="AI4897">
        <v>4896</v>
      </c>
      <c r="AJ4897" t="s">
        <v>11222</v>
      </c>
      <c r="AK4897" t="s">
        <v>12027</v>
      </c>
      <c r="AL4897" t="s">
        <v>12031</v>
      </c>
      <c r="AM4897" t="s">
        <v>11315</v>
      </c>
      <c r="AN4897">
        <v>1</v>
      </c>
      <c r="AO4897" s="10" t="s">
        <v>12040</v>
      </c>
      <c r="AP4897" t="str" cm="1">
        <f t="array" ref="AP4897">_xlfn.IFS(
  Table1[[#This Row],[Age]]&lt;=25, "18-25",
  Table1[[#This Row],[Age]]&lt;=35, "26-35",
  Table1[[#This Row],[Age]]&lt;=45, "36-45",
  Table1[[#This Row],[Age]]&lt;=60, "46-60",
  TRUE, "60+")</f>
        <v>36-45</v>
      </c>
    </row>
    <row r="4898" spans="1:42" x14ac:dyDescent="0.3">
      <c r="A4898">
        <v>4897</v>
      </c>
      <c r="B4898" t="s">
        <v>32</v>
      </c>
      <c r="C4898" t="s">
        <v>78</v>
      </c>
      <c r="D4898">
        <v>24</v>
      </c>
      <c r="E4898" t="s">
        <v>104</v>
      </c>
      <c r="F4898" t="s">
        <v>5004</v>
      </c>
      <c r="G4898" t="s">
        <v>5131</v>
      </c>
      <c r="H4898">
        <v>19458799750</v>
      </c>
      <c r="I4898" t="s">
        <v>5437</v>
      </c>
      <c r="J4898" t="s">
        <v>7291</v>
      </c>
      <c r="K4898">
        <v>4723.51</v>
      </c>
      <c r="L4898" s="12" t="s">
        <v>10970</v>
      </c>
      <c r="M4898" s="10" t="s">
        <v>11264</v>
      </c>
      <c r="N4898">
        <v>4897</v>
      </c>
      <c r="O4898">
        <v>45203</v>
      </c>
      <c r="P4898" t="s">
        <v>11404</v>
      </c>
      <c r="Q4898" s="16">
        <v>2182.39</v>
      </c>
      <c r="R4898">
        <v>2541.12</v>
      </c>
      <c r="S4898">
        <v>88</v>
      </c>
      <c r="T4898">
        <v>4897</v>
      </c>
      <c r="U4898">
        <v>18024.740000000002</v>
      </c>
      <c r="V4898" t="s">
        <v>11411</v>
      </c>
      <c r="W4898">
        <v>5.64</v>
      </c>
      <c r="X4898">
        <v>12</v>
      </c>
      <c r="Y4898" t="s">
        <v>11771</v>
      </c>
      <c r="Z4898" t="s">
        <v>12011</v>
      </c>
      <c r="AA4898">
        <v>4897</v>
      </c>
      <c r="AB4898" t="s">
        <v>12017</v>
      </c>
      <c r="AC4898">
        <v>4102.1099999999997</v>
      </c>
      <c r="AD4898">
        <v>3108.16</v>
      </c>
      <c r="AE4898">
        <v>155.41</v>
      </c>
      <c r="AF4898" t="s">
        <v>11181</v>
      </c>
      <c r="AG4898" t="s">
        <v>11362</v>
      </c>
      <c r="AH4898">
        <v>9347</v>
      </c>
      <c r="AI4898">
        <v>4897</v>
      </c>
      <c r="AJ4898" t="s">
        <v>11243</v>
      </c>
      <c r="AK4898" t="s">
        <v>12029</v>
      </c>
      <c r="AL4898" t="s">
        <v>12031</v>
      </c>
      <c r="AM4898" t="s">
        <v>11154</v>
      </c>
      <c r="AN4898">
        <v>1</v>
      </c>
      <c r="AO4898" s="10" t="s">
        <v>12044</v>
      </c>
      <c r="AP4898" t="str" cm="1">
        <f t="array" ref="AP4898">_xlfn.IFS(
  Table1[[#This Row],[Age]]&lt;=25, "18-25",
  Table1[[#This Row],[Age]]&lt;=35, "26-35",
  Table1[[#This Row],[Age]]&lt;=45, "36-45",
  Table1[[#This Row],[Age]]&lt;=60, "46-60",
  TRUE, "60+")</f>
        <v>18-25</v>
      </c>
    </row>
    <row r="4899" spans="1:42" x14ac:dyDescent="0.3">
      <c r="A4899">
        <v>4898</v>
      </c>
      <c r="B4899" t="s">
        <v>7</v>
      </c>
      <c r="C4899" t="s">
        <v>97</v>
      </c>
      <c r="D4899">
        <v>34</v>
      </c>
      <c r="E4899" t="s">
        <v>106</v>
      </c>
      <c r="F4899" t="s">
        <v>5005</v>
      </c>
      <c r="G4899" t="s">
        <v>5132</v>
      </c>
      <c r="H4899">
        <v>19458799751</v>
      </c>
      <c r="I4899" t="s">
        <v>6158</v>
      </c>
      <c r="J4899" t="s">
        <v>7292</v>
      </c>
      <c r="K4899">
        <v>743.02</v>
      </c>
      <c r="L4899" s="12" t="s">
        <v>10378</v>
      </c>
      <c r="M4899" s="10" t="s">
        <v>11247</v>
      </c>
      <c r="N4899">
        <v>4898</v>
      </c>
      <c r="O4899">
        <v>45004</v>
      </c>
      <c r="P4899" t="s">
        <v>11404</v>
      </c>
      <c r="Q4899" s="16">
        <v>1205.78</v>
      </c>
      <c r="R4899">
        <v>1948.8</v>
      </c>
      <c r="S4899">
        <v>30</v>
      </c>
      <c r="T4899">
        <v>4898</v>
      </c>
      <c r="U4899">
        <v>28353.32</v>
      </c>
      <c r="V4899" t="s">
        <v>11413</v>
      </c>
      <c r="W4899">
        <v>2.04</v>
      </c>
      <c r="X4899">
        <v>12</v>
      </c>
      <c r="Y4899" t="s">
        <v>8074</v>
      </c>
      <c r="Z4899" t="s">
        <v>12012</v>
      </c>
      <c r="AA4899">
        <v>4898</v>
      </c>
      <c r="AB4899" t="s">
        <v>12016</v>
      </c>
      <c r="AC4899">
        <v>5741.45</v>
      </c>
      <c r="AD4899">
        <v>1430.19</v>
      </c>
      <c r="AE4899">
        <v>71.510000000000005</v>
      </c>
      <c r="AF4899" t="s">
        <v>11180</v>
      </c>
      <c r="AG4899" t="s">
        <v>11388</v>
      </c>
      <c r="AH4899">
        <v>9994</v>
      </c>
      <c r="AI4899">
        <v>4898</v>
      </c>
      <c r="AJ4899" t="s">
        <v>11250</v>
      </c>
      <c r="AK4899" t="s">
        <v>12028</v>
      </c>
      <c r="AL4899" t="s">
        <v>12032</v>
      </c>
      <c r="AM4899" t="s">
        <v>11395</v>
      </c>
      <c r="AN4899">
        <v>1</v>
      </c>
      <c r="AO4899" s="10" t="s">
        <v>12047</v>
      </c>
      <c r="AP4899" t="str" cm="1">
        <f t="array" ref="AP4899">_xlfn.IFS(
  Table1[[#This Row],[Age]]&lt;=25, "18-25",
  Table1[[#This Row],[Age]]&lt;=35, "26-35",
  Table1[[#This Row],[Age]]&lt;=45, "36-45",
  Table1[[#This Row],[Age]]&lt;=60, "46-60",
  TRUE, "60+")</f>
        <v>26-35</v>
      </c>
    </row>
    <row r="4900" spans="1:42" x14ac:dyDescent="0.3">
      <c r="A4900">
        <v>4899</v>
      </c>
      <c r="B4900" t="s">
        <v>16</v>
      </c>
      <c r="C4900" t="s">
        <v>55</v>
      </c>
      <c r="D4900">
        <v>39</v>
      </c>
      <c r="E4900" t="s">
        <v>104</v>
      </c>
      <c r="F4900" t="s">
        <v>5006</v>
      </c>
      <c r="G4900" t="s">
        <v>5132</v>
      </c>
      <c r="H4900">
        <v>19458799752</v>
      </c>
      <c r="I4900" t="s">
        <v>5507</v>
      </c>
      <c r="J4900" t="s">
        <v>7291</v>
      </c>
      <c r="K4900">
        <v>5804.45</v>
      </c>
      <c r="L4900" s="12" t="s">
        <v>10971</v>
      </c>
      <c r="M4900" s="10" t="s">
        <v>11206</v>
      </c>
      <c r="N4900">
        <v>4899</v>
      </c>
      <c r="O4900">
        <v>45090</v>
      </c>
      <c r="P4900" t="s">
        <v>11403</v>
      </c>
      <c r="Q4900" s="16">
        <v>4598.29</v>
      </c>
      <c r="R4900">
        <v>1206.1600000000001</v>
      </c>
      <c r="S4900">
        <v>27</v>
      </c>
      <c r="T4900">
        <v>4899</v>
      </c>
      <c r="U4900">
        <v>49579.33</v>
      </c>
      <c r="V4900" t="s">
        <v>11411</v>
      </c>
      <c r="W4900">
        <v>9.64</v>
      </c>
      <c r="X4900">
        <v>12</v>
      </c>
      <c r="Y4900" t="s">
        <v>11654</v>
      </c>
      <c r="Z4900" t="s">
        <v>12012</v>
      </c>
      <c r="AA4900">
        <v>4899</v>
      </c>
      <c r="AB4900" t="s">
        <v>12015</v>
      </c>
      <c r="AC4900">
        <v>7213.73</v>
      </c>
      <c r="AD4900">
        <v>2288.4299999999998</v>
      </c>
      <c r="AE4900">
        <v>114.42</v>
      </c>
      <c r="AF4900" t="s">
        <v>11196</v>
      </c>
      <c r="AG4900" t="s">
        <v>11295</v>
      </c>
      <c r="AH4900">
        <v>6203</v>
      </c>
      <c r="AI4900">
        <v>4899</v>
      </c>
      <c r="AJ4900" t="s">
        <v>11183</v>
      </c>
      <c r="AK4900" t="s">
        <v>12029</v>
      </c>
      <c r="AL4900" t="s">
        <v>12031</v>
      </c>
      <c r="AM4900" t="s">
        <v>11165</v>
      </c>
      <c r="AN4900">
        <v>1</v>
      </c>
      <c r="AO4900" s="10" t="s">
        <v>12043</v>
      </c>
      <c r="AP4900" t="str" cm="1">
        <f t="array" ref="AP4900">_xlfn.IFS(
  Table1[[#This Row],[Age]]&lt;=25, "18-25",
  Table1[[#This Row],[Age]]&lt;=35, "26-35",
  Table1[[#This Row],[Age]]&lt;=45, "36-45",
  Table1[[#This Row],[Age]]&lt;=60, "46-60",
  TRUE, "60+")</f>
        <v>36-45</v>
      </c>
    </row>
    <row r="4901" spans="1:42" x14ac:dyDescent="0.3">
      <c r="A4901">
        <v>4900</v>
      </c>
      <c r="B4901" t="s">
        <v>5</v>
      </c>
      <c r="C4901" t="s">
        <v>78</v>
      </c>
      <c r="D4901">
        <v>45</v>
      </c>
      <c r="E4901" t="s">
        <v>104</v>
      </c>
      <c r="F4901" t="s">
        <v>5007</v>
      </c>
      <c r="G4901" t="s">
        <v>5138</v>
      </c>
      <c r="H4901">
        <v>19458799753</v>
      </c>
      <c r="I4901" t="s">
        <v>5630</v>
      </c>
      <c r="J4901" t="s">
        <v>7291</v>
      </c>
      <c r="K4901">
        <v>2938.68</v>
      </c>
      <c r="L4901" s="12" t="s">
        <v>10972</v>
      </c>
      <c r="M4901" s="10" t="s">
        <v>11125</v>
      </c>
      <c r="N4901">
        <v>4900</v>
      </c>
      <c r="O4901">
        <v>45003</v>
      </c>
      <c r="P4901" t="s">
        <v>11404</v>
      </c>
      <c r="Q4901" s="16">
        <v>2063.06</v>
      </c>
      <c r="R4901">
        <v>5001.74</v>
      </c>
      <c r="S4901">
        <v>93</v>
      </c>
      <c r="T4901">
        <v>4900</v>
      </c>
      <c r="U4901">
        <v>36619.589999999997</v>
      </c>
      <c r="V4901" t="s">
        <v>11411</v>
      </c>
      <c r="W4901">
        <v>2.09</v>
      </c>
      <c r="X4901">
        <v>24</v>
      </c>
      <c r="Y4901" t="s">
        <v>11581</v>
      </c>
      <c r="Z4901" t="s">
        <v>12011</v>
      </c>
      <c r="AA4901">
        <v>4900</v>
      </c>
      <c r="AB4901" t="s">
        <v>12015</v>
      </c>
      <c r="AC4901">
        <v>2712.88</v>
      </c>
      <c r="AD4901">
        <v>2084.89</v>
      </c>
      <c r="AE4901">
        <v>104.24</v>
      </c>
      <c r="AF4901" t="s">
        <v>11148</v>
      </c>
      <c r="AG4901" t="s">
        <v>11137</v>
      </c>
      <c r="AH4901">
        <v>9539</v>
      </c>
      <c r="AI4901">
        <v>4900</v>
      </c>
      <c r="AJ4901" t="s">
        <v>11136</v>
      </c>
      <c r="AK4901" t="s">
        <v>12028</v>
      </c>
      <c r="AL4901" t="s">
        <v>12031</v>
      </c>
      <c r="AM4901" t="s">
        <v>11209</v>
      </c>
      <c r="AN4901">
        <v>-1</v>
      </c>
      <c r="AO4901" s="10" t="s">
        <v>12047</v>
      </c>
      <c r="AP4901" t="str" cm="1">
        <f t="array" ref="AP4901">_xlfn.IFS(
  Table1[[#This Row],[Age]]&lt;=25, "18-25",
  Table1[[#This Row],[Age]]&lt;=35, "26-35",
  Table1[[#This Row],[Age]]&lt;=45, "36-45",
  Table1[[#This Row],[Age]]&lt;=60, "46-60",
  TRUE, "60+")</f>
        <v>36-45</v>
      </c>
    </row>
    <row r="4902" spans="1:42" x14ac:dyDescent="0.3">
      <c r="A4902">
        <v>4901</v>
      </c>
      <c r="B4902" t="s">
        <v>19</v>
      </c>
      <c r="C4902" t="s">
        <v>64</v>
      </c>
      <c r="D4902">
        <v>67</v>
      </c>
      <c r="E4902" t="s">
        <v>104</v>
      </c>
      <c r="F4902" t="s">
        <v>5008</v>
      </c>
      <c r="G4902" t="s">
        <v>5123</v>
      </c>
      <c r="H4902">
        <v>19458799754</v>
      </c>
      <c r="I4902" t="s">
        <v>6031</v>
      </c>
      <c r="J4902" t="s">
        <v>7291</v>
      </c>
      <c r="K4902">
        <v>8432.27</v>
      </c>
      <c r="L4902" s="12" t="s">
        <v>10973</v>
      </c>
      <c r="M4902" s="10" t="s">
        <v>11235</v>
      </c>
      <c r="N4902">
        <v>4901</v>
      </c>
      <c r="O4902">
        <v>45103</v>
      </c>
      <c r="P4902" t="s">
        <v>11403</v>
      </c>
      <c r="Q4902" s="16">
        <v>406.76</v>
      </c>
      <c r="R4902">
        <v>8839.0300000000007</v>
      </c>
      <c r="S4902">
        <v>30</v>
      </c>
      <c r="T4902">
        <v>4901</v>
      </c>
      <c r="U4902">
        <v>15861.83</v>
      </c>
      <c r="V4902" t="s">
        <v>11411</v>
      </c>
      <c r="W4902">
        <v>9.36</v>
      </c>
      <c r="X4902">
        <v>24</v>
      </c>
      <c r="Y4902" t="s">
        <v>11664</v>
      </c>
      <c r="Z4902" t="s">
        <v>12012</v>
      </c>
      <c r="AA4902">
        <v>4901</v>
      </c>
      <c r="AB4902" t="s">
        <v>12016</v>
      </c>
      <c r="AC4902">
        <v>2568.46</v>
      </c>
      <c r="AD4902">
        <v>3413.93</v>
      </c>
      <c r="AE4902">
        <v>170.7</v>
      </c>
      <c r="AF4902" t="s">
        <v>11368</v>
      </c>
      <c r="AG4902" t="s">
        <v>11360</v>
      </c>
      <c r="AH4902">
        <v>9822</v>
      </c>
      <c r="AI4902">
        <v>4901</v>
      </c>
      <c r="AJ4902" t="s">
        <v>11196</v>
      </c>
      <c r="AK4902" t="s">
        <v>12027</v>
      </c>
      <c r="AL4902" t="s">
        <v>12032</v>
      </c>
      <c r="AM4902" t="s">
        <v>11227</v>
      </c>
      <c r="AN4902">
        <v>1</v>
      </c>
      <c r="AO4902" s="10" t="s">
        <v>12043</v>
      </c>
      <c r="AP4902" t="str" cm="1">
        <f t="array" ref="AP4902">_xlfn.IFS(
  Table1[[#This Row],[Age]]&lt;=25, "18-25",
  Table1[[#This Row],[Age]]&lt;=35, "26-35",
  Table1[[#This Row],[Age]]&lt;=45, "36-45",
  Table1[[#This Row],[Age]]&lt;=60, "46-60",
  TRUE, "60+")</f>
        <v>60+</v>
      </c>
    </row>
    <row r="4903" spans="1:42" x14ac:dyDescent="0.3">
      <c r="A4903">
        <v>4902</v>
      </c>
      <c r="B4903" t="s">
        <v>13</v>
      </c>
      <c r="C4903" t="s">
        <v>95</v>
      </c>
      <c r="D4903">
        <v>23</v>
      </c>
      <c r="E4903" t="s">
        <v>104</v>
      </c>
      <c r="F4903" t="s">
        <v>5009</v>
      </c>
      <c r="G4903" t="s">
        <v>5117</v>
      </c>
      <c r="H4903">
        <v>19458799755</v>
      </c>
      <c r="I4903" t="s">
        <v>6023</v>
      </c>
      <c r="J4903" t="s">
        <v>7292</v>
      </c>
      <c r="K4903">
        <v>3825.01</v>
      </c>
      <c r="L4903" s="12" t="s">
        <v>10873</v>
      </c>
      <c r="M4903" s="10" t="s">
        <v>11270</v>
      </c>
      <c r="N4903">
        <v>4902</v>
      </c>
      <c r="O4903">
        <v>45023</v>
      </c>
      <c r="P4903" t="s">
        <v>11404</v>
      </c>
      <c r="Q4903" s="16">
        <v>2731.92</v>
      </c>
      <c r="R4903">
        <v>6556.93</v>
      </c>
      <c r="S4903">
        <v>55</v>
      </c>
      <c r="T4903">
        <v>4902</v>
      </c>
      <c r="U4903">
        <v>43951.07</v>
      </c>
      <c r="V4903" t="s">
        <v>11412</v>
      </c>
      <c r="W4903">
        <v>2.72</v>
      </c>
      <c r="X4903">
        <v>12</v>
      </c>
      <c r="Y4903" t="s">
        <v>11922</v>
      </c>
      <c r="Z4903" t="s">
        <v>12010</v>
      </c>
      <c r="AA4903">
        <v>4902</v>
      </c>
      <c r="AB4903" t="s">
        <v>12017</v>
      </c>
      <c r="AC4903">
        <v>1782.69</v>
      </c>
      <c r="AD4903">
        <v>2989.52</v>
      </c>
      <c r="AE4903">
        <v>149.47999999999999</v>
      </c>
      <c r="AF4903" t="s">
        <v>11223</v>
      </c>
      <c r="AG4903" t="s">
        <v>11176</v>
      </c>
      <c r="AH4903">
        <v>6715</v>
      </c>
      <c r="AI4903">
        <v>4902</v>
      </c>
      <c r="AJ4903" t="s">
        <v>11319</v>
      </c>
      <c r="AK4903" t="s">
        <v>12027</v>
      </c>
      <c r="AL4903" t="s">
        <v>12031</v>
      </c>
      <c r="AM4903" t="s">
        <v>11126</v>
      </c>
      <c r="AN4903">
        <v>1</v>
      </c>
      <c r="AO4903" s="10" t="s">
        <v>12037</v>
      </c>
      <c r="AP4903" t="str" cm="1">
        <f t="array" ref="AP4903">_xlfn.IFS(
  Table1[[#This Row],[Age]]&lt;=25, "18-25",
  Table1[[#This Row],[Age]]&lt;=35, "26-35",
  Table1[[#This Row],[Age]]&lt;=45, "36-45",
  Table1[[#This Row],[Age]]&lt;=60, "46-60",
  TRUE, "60+")</f>
        <v>18-25</v>
      </c>
    </row>
    <row r="4904" spans="1:42" x14ac:dyDescent="0.3">
      <c r="A4904">
        <v>4903</v>
      </c>
      <c r="B4904" t="s">
        <v>12</v>
      </c>
      <c r="C4904" t="s">
        <v>67</v>
      </c>
      <c r="D4904">
        <v>47</v>
      </c>
      <c r="E4904" t="s">
        <v>104</v>
      </c>
      <c r="F4904" t="s">
        <v>5010</v>
      </c>
      <c r="G4904" t="s">
        <v>5143</v>
      </c>
      <c r="H4904">
        <v>19458799756</v>
      </c>
      <c r="I4904" t="s">
        <v>6134</v>
      </c>
      <c r="J4904" t="s">
        <v>7291</v>
      </c>
      <c r="K4904">
        <v>9185.9599999999991</v>
      </c>
      <c r="L4904" s="12" t="s">
        <v>10974</v>
      </c>
      <c r="M4904" s="10" t="s">
        <v>11112</v>
      </c>
      <c r="N4904">
        <v>4903</v>
      </c>
      <c r="O4904">
        <v>45065</v>
      </c>
      <c r="P4904" t="s">
        <v>11404</v>
      </c>
      <c r="Q4904" s="16">
        <v>3135.91</v>
      </c>
      <c r="R4904">
        <v>12321.87</v>
      </c>
      <c r="S4904">
        <v>23</v>
      </c>
      <c r="T4904">
        <v>4903</v>
      </c>
      <c r="U4904">
        <v>12081.21</v>
      </c>
      <c r="V4904" t="s">
        <v>11413</v>
      </c>
      <c r="W4904">
        <v>9.18</v>
      </c>
      <c r="X4904">
        <v>36</v>
      </c>
      <c r="Y4904" t="s">
        <v>9166</v>
      </c>
      <c r="Z4904" t="s">
        <v>12010</v>
      </c>
      <c r="AA4904">
        <v>4903</v>
      </c>
      <c r="AB4904" t="s">
        <v>12017</v>
      </c>
      <c r="AC4904">
        <v>4170.3500000000004</v>
      </c>
      <c r="AD4904">
        <v>4540.28</v>
      </c>
      <c r="AE4904">
        <v>227.01</v>
      </c>
      <c r="AF4904" t="s">
        <v>11252</v>
      </c>
      <c r="AG4904" t="s">
        <v>11071</v>
      </c>
      <c r="AH4904">
        <v>6344</v>
      </c>
      <c r="AI4904">
        <v>4903</v>
      </c>
      <c r="AJ4904" t="s">
        <v>11244</v>
      </c>
      <c r="AK4904" t="s">
        <v>12029</v>
      </c>
      <c r="AL4904" t="s">
        <v>12031</v>
      </c>
      <c r="AM4904" t="s">
        <v>11315</v>
      </c>
      <c r="AN4904">
        <v>1</v>
      </c>
      <c r="AO4904" s="10" t="s">
        <v>12046</v>
      </c>
      <c r="AP4904" t="str" cm="1">
        <f t="array" ref="AP4904">_xlfn.IFS(
  Table1[[#This Row],[Age]]&lt;=25, "18-25",
  Table1[[#This Row],[Age]]&lt;=35, "26-35",
  Table1[[#This Row],[Age]]&lt;=45, "36-45",
  Table1[[#This Row],[Age]]&lt;=60, "46-60",
  TRUE, "60+")</f>
        <v>46-60</v>
      </c>
    </row>
    <row r="4905" spans="1:42" x14ac:dyDescent="0.3">
      <c r="A4905">
        <v>4904</v>
      </c>
      <c r="B4905" t="s">
        <v>35</v>
      </c>
      <c r="C4905" t="s">
        <v>94</v>
      </c>
      <c r="D4905">
        <v>27</v>
      </c>
      <c r="E4905" t="s">
        <v>105</v>
      </c>
      <c r="F4905" t="s">
        <v>5011</v>
      </c>
      <c r="G4905" t="s">
        <v>5120</v>
      </c>
      <c r="H4905">
        <v>19458799757</v>
      </c>
      <c r="I4905" t="s">
        <v>5643</v>
      </c>
      <c r="J4905" t="s">
        <v>7292</v>
      </c>
      <c r="K4905">
        <v>4781.59</v>
      </c>
      <c r="L4905" s="12" t="s">
        <v>10975</v>
      </c>
      <c r="M4905" s="10" t="s">
        <v>11144</v>
      </c>
      <c r="N4905">
        <v>4904</v>
      </c>
      <c r="O4905">
        <v>45169</v>
      </c>
      <c r="P4905" t="s">
        <v>11404</v>
      </c>
      <c r="Q4905" s="16">
        <v>4777.37</v>
      </c>
      <c r="R4905">
        <v>4.22</v>
      </c>
      <c r="S4905">
        <v>37</v>
      </c>
      <c r="T4905">
        <v>4904</v>
      </c>
      <c r="U4905">
        <v>19815.599999999999</v>
      </c>
      <c r="V4905" t="s">
        <v>11412</v>
      </c>
      <c r="W4905">
        <v>5.07</v>
      </c>
      <c r="X4905">
        <v>24</v>
      </c>
      <c r="Y4905" t="s">
        <v>11787</v>
      </c>
      <c r="Z4905" t="s">
        <v>12010</v>
      </c>
      <c r="AA4905">
        <v>4904</v>
      </c>
      <c r="AB4905" t="s">
        <v>12015</v>
      </c>
      <c r="AC4905">
        <v>6303.61</v>
      </c>
      <c r="AD4905">
        <v>1248.93</v>
      </c>
      <c r="AE4905">
        <v>62.45</v>
      </c>
      <c r="AF4905" t="s">
        <v>11051</v>
      </c>
      <c r="AG4905" t="s">
        <v>11133</v>
      </c>
      <c r="AH4905">
        <v>2884</v>
      </c>
      <c r="AI4905">
        <v>4904</v>
      </c>
      <c r="AJ4905" t="s">
        <v>11173</v>
      </c>
      <c r="AK4905" t="s">
        <v>12029</v>
      </c>
      <c r="AL4905" t="s">
        <v>12031</v>
      </c>
      <c r="AM4905" t="s">
        <v>11390</v>
      </c>
      <c r="AN4905">
        <v>1</v>
      </c>
      <c r="AO4905" s="10" t="s">
        <v>12041</v>
      </c>
      <c r="AP4905" t="str" cm="1">
        <f t="array" ref="AP4905">_xlfn.IFS(
  Table1[[#This Row],[Age]]&lt;=25, "18-25",
  Table1[[#This Row],[Age]]&lt;=35, "26-35",
  Table1[[#This Row],[Age]]&lt;=45, "36-45",
  Table1[[#This Row],[Age]]&lt;=60, "46-60",
  TRUE, "60+")</f>
        <v>26-35</v>
      </c>
    </row>
    <row r="4906" spans="1:42" x14ac:dyDescent="0.3">
      <c r="A4906">
        <v>4905</v>
      </c>
      <c r="B4906" t="s">
        <v>5</v>
      </c>
      <c r="C4906" t="s">
        <v>58</v>
      </c>
      <c r="D4906">
        <v>67</v>
      </c>
      <c r="E4906" t="s">
        <v>105</v>
      </c>
      <c r="F4906" t="s">
        <v>5012</v>
      </c>
      <c r="G4906" t="s">
        <v>5148</v>
      </c>
      <c r="H4906">
        <v>19458799758</v>
      </c>
      <c r="I4906" t="s">
        <v>5546</v>
      </c>
      <c r="J4906" t="s">
        <v>7291</v>
      </c>
      <c r="K4906">
        <v>8503.84</v>
      </c>
      <c r="L4906" s="12" t="s">
        <v>10499</v>
      </c>
      <c r="M4906" s="10" t="s">
        <v>11125</v>
      </c>
      <c r="N4906">
        <v>4905</v>
      </c>
      <c r="O4906">
        <v>45285</v>
      </c>
      <c r="P4906" t="s">
        <v>11403</v>
      </c>
      <c r="Q4906" s="16">
        <v>4034.93</v>
      </c>
      <c r="R4906">
        <v>12538.77</v>
      </c>
      <c r="S4906">
        <v>26</v>
      </c>
      <c r="T4906">
        <v>4905</v>
      </c>
      <c r="U4906">
        <v>32704.04</v>
      </c>
      <c r="V4906" t="s">
        <v>11411</v>
      </c>
      <c r="W4906">
        <v>6.33</v>
      </c>
      <c r="X4906">
        <v>12</v>
      </c>
      <c r="Y4906" t="s">
        <v>8427</v>
      </c>
      <c r="Z4906" t="s">
        <v>12012</v>
      </c>
      <c r="AA4906">
        <v>4905</v>
      </c>
      <c r="AB4906" t="s">
        <v>12017</v>
      </c>
      <c r="AC4906">
        <v>1973.4</v>
      </c>
      <c r="AD4906">
        <v>3001.59</v>
      </c>
      <c r="AE4906">
        <v>150.08000000000001</v>
      </c>
      <c r="AF4906" t="s">
        <v>11035</v>
      </c>
      <c r="AG4906" t="s">
        <v>11349</v>
      </c>
      <c r="AH4906">
        <v>2090</v>
      </c>
      <c r="AI4906">
        <v>4905</v>
      </c>
      <c r="AJ4906" t="s">
        <v>11059</v>
      </c>
      <c r="AK4906" t="s">
        <v>12028</v>
      </c>
      <c r="AL4906" t="s">
        <v>12032</v>
      </c>
      <c r="AM4906" t="s">
        <v>11274</v>
      </c>
      <c r="AN4906">
        <v>1</v>
      </c>
      <c r="AO4906" s="10" t="s">
        <v>12036</v>
      </c>
      <c r="AP4906" t="str" cm="1">
        <f t="array" ref="AP4906">_xlfn.IFS(
  Table1[[#This Row],[Age]]&lt;=25, "18-25",
  Table1[[#This Row],[Age]]&lt;=35, "26-35",
  Table1[[#This Row],[Age]]&lt;=45, "36-45",
  Table1[[#This Row],[Age]]&lt;=60, "46-60",
  TRUE, "60+")</f>
        <v>60+</v>
      </c>
    </row>
    <row r="4907" spans="1:42" x14ac:dyDescent="0.3">
      <c r="A4907">
        <v>4906</v>
      </c>
      <c r="B4907" t="s">
        <v>29</v>
      </c>
      <c r="C4907" t="s">
        <v>73</v>
      </c>
      <c r="D4907">
        <v>56</v>
      </c>
      <c r="E4907" t="s">
        <v>106</v>
      </c>
      <c r="F4907" t="s">
        <v>5013</v>
      </c>
      <c r="G4907" t="s">
        <v>5119</v>
      </c>
      <c r="H4907">
        <v>19458799759</v>
      </c>
      <c r="I4907" t="s">
        <v>7078</v>
      </c>
      <c r="J4907" t="s">
        <v>7291</v>
      </c>
      <c r="K4907">
        <v>3042.99</v>
      </c>
      <c r="L4907" s="12" t="s">
        <v>10747</v>
      </c>
      <c r="M4907" s="10" t="s">
        <v>11130</v>
      </c>
      <c r="N4907">
        <v>4906</v>
      </c>
      <c r="O4907">
        <v>45271</v>
      </c>
      <c r="P4907" t="s">
        <v>11404</v>
      </c>
      <c r="Q4907" s="16">
        <v>514.54999999999995</v>
      </c>
      <c r="R4907">
        <v>3557.54</v>
      </c>
      <c r="S4907">
        <v>36</v>
      </c>
      <c r="T4907">
        <v>4906</v>
      </c>
      <c r="U4907">
        <v>21117.51</v>
      </c>
      <c r="V4907" t="s">
        <v>11412</v>
      </c>
      <c r="W4907">
        <v>1.32</v>
      </c>
      <c r="X4907">
        <v>24</v>
      </c>
      <c r="Y4907" t="s">
        <v>11514</v>
      </c>
      <c r="Z4907" t="s">
        <v>12011</v>
      </c>
      <c r="AA4907">
        <v>4906</v>
      </c>
      <c r="AB4907" t="s">
        <v>12015</v>
      </c>
      <c r="AC4907">
        <v>2347.5500000000002</v>
      </c>
      <c r="AD4907">
        <v>3500.84</v>
      </c>
      <c r="AE4907">
        <v>175.04</v>
      </c>
      <c r="AF4907" t="s">
        <v>11122</v>
      </c>
      <c r="AG4907" t="s">
        <v>11130</v>
      </c>
      <c r="AH4907">
        <v>7511</v>
      </c>
      <c r="AI4907">
        <v>4906</v>
      </c>
      <c r="AJ4907" t="s">
        <v>11221</v>
      </c>
      <c r="AK4907" t="s">
        <v>12028</v>
      </c>
      <c r="AL4907" t="s">
        <v>12031</v>
      </c>
      <c r="AM4907" t="s">
        <v>11398</v>
      </c>
      <c r="AN4907">
        <v>1</v>
      </c>
      <c r="AO4907" s="10" t="s">
        <v>12036</v>
      </c>
      <c r="AP4907" t="str" cm="1">
        <f t="array" ref="AP4907">_xlfn.IFS(
  Table1[[#This Row],[Age]]&lt;=25, "18-25",
  Table1[[#This Row],[Age]]&lt;=35, "26-35",
  Table1[[#This Row],[Age]]&lt;=45, "36-45",
  Table1[[#This Row],[Age]]&lt;=60, "46-60",
  TRUE, "60+")</f>
        <v>46-60</v>
      </c>
    </row>
    <row r="4908" spans="1:42" x14ac:dyDescent="0.3">
      <c r="A4908">
        <v>4907</v>
      </c>
      <c r="B4908" t="s">
        <v>4</v>
      </c>
      <c r="C4908" t="s">
        <v>100</v>
      </c>
      <c r="D4908">
        <v>31</v>
      </c>
      <c r="E4908" t="s">
        <v>104</v>
      </c>
      <c r="F4908" t="s">
        <v>5014</v>
      </c>
      <c r="G4908" t="s">
        <v>5120</v>
      </c>
      <c r="H4908">
        <v>19458799760</v>
      </c>
      <c r="I4908" t="s">
        <v>6029</v>
      </c>
      <c r="J4908" t="s">
        <v>7291</v>
      </c>
      <c r="K4908">
        <v>4570.8599999999997</v>
      </c>
      <c r="L4908" s="12" t="s">
        <v>9941</v>
      </c>
      <c r="M4908" s="10" t="s">
        <v>11348</v>
      </c>
      <c r="N4908">
        <v>4907</v>
      </c>
      <c r="O4908">
        <v>45285</v>
      </c>
      <c r="P4908" t="s">
        <v>11404</v>
      </c>
      <c r="Q4908" s="16">
        <v>2564.5100000000002</v>
      </c>
      <c r="R4908">
        <v>7135.37</v>
      </c>
      <c r="S4908">
        <v>92</v>
      </c>
      <c r="T4908">
        <v>4907</v>
      </c>
      <c r="U4908">
        <v>36749.269999999997</v>
      </c>
      <c r="V4908" t="s">
        <v>11412</v>
      </c>
      <c r="W4908">
        <v>4.55</v>
      </c>
      <c r="X4908">
        <v>60</v>
      </c>
      <c r="Y4908" t="s">
        <v>11751</v>
      </c>
      <c r="Z4908" t="s">
        <v>12011</v>
      </c>
      <c r="AA4908">
        <v>4907</v>
      </c>
      <c r="AB4908" t="s">
        <v>12015</v>
      </c>
      <c r="AC4908">
        <v>8083.38</v>
      </c>
      <c r="AD4908">
        <v>296.97000000000003</v>
      </c>
      <c r="AE4908">
        <v>14.85</v>
      </c>
      <c r="AF4908" t="s">
        <v>11287</v>
      </c>
      <c r="AG4908" t="s">
        <v>11391</v>
      </c>
      <c r="AH4908">
        <v>8317</v>
      </c>
      <c r="AI4908">
        <v>4907</v>
      </c>
      <c r="AJ4908" t="s">
        <v>11179</v>
      </c>
      <c r="AK4908" t="s">
        <v>12029</v>
      </c>
      <c r="AL4908" t="s">
        <v>12032</v>
      </c>
      <c r="AM4908" t="s">
        <v>11104</v>
      </c>
      <c r="AN4908">
        <v>1</v>
      </c>
      <c r="AO4908" s="10" t="s">
        <v>12036</v>
      </c>
      <c r="AP4908" t="str" cm="1">
        <f t="array" ref="AP4908">_xlfn.IFS(
  Table1[[#This Row],[Age]]&lt;=25, "18-25",
  Table1[[#This Row],[Age]]&lt;=35, "26-35",
  Table1[[#This Row],[Age]]&lt;=45, "36-45",
  Table1[[#This Row],[Age]]&lt;=60, "46-60",
  TRUE, "60+")</f>
        <v>26-35</v>
      </c>
    </row>
    <row r="4909" spans="1:42" x14ac:dyDescent="0.3">
      <c r="A4909">
        <v>4908</v>
      </c>
      <c r="B4909" t="s">
        <v>26</v>
      </c>
      <c r="C4909" t="s">
        <v>80</v>
      </c>
      <c r="D4909">
        <v>63</v>
      </c>
      <c r="E4909" t="s">
        <v>106</v>
      </c>
      <c r="F4909" t="s">
        <v>5015</v>
      </c>
      <c r="G4909" t="s">
        <v>5127</v>
      </c>
      <c r="H4909">
        <v>19458799761</v>
      </c>
      <c r="I4909" t="s">
        <v>6257</v>
      </c>
      <c r="J4909" t="s">
        <v>7291</v>
      </c>
      <c r="K4909">
        <v>6373.29</v>
      </c>
      <c r="L4909" s="12" t="s">
        <v>10391</v>
      </c>
      <c r="M4909" s="10" t="s">
        <v>11191</v>
      </c>
      <c r="N4909">
        <v>4908</v>
      </c>
      <c r="O4909">
        <v>45177</v>
      </c>
      <c r="P4909" t="s">
        <v>11404</v>
      </c>
      <c r="Q4909" s="16">
        <v>2176.23</v>
      </c>
      <c r="R4909">
        <v>4197.0600000000004</v>
      </c>
      <c r="S4909">
        <v>63</v>
      </c>
      <c r="T4909">
        <v>4908</v>
      </c>
      <c r="U4909">
        <v>32879.75</v>
      </c>
      <c r="V4909" t="s">
        <v>11412</v>
      </c>
      <c r="W4909">
        <v>5.44</v>
      </c>
      <c r="X4909">
        <v>36</v>
      </c>
      <c r="Y4909" t="s">
        <v>8944</v>
      </c>
      <c r="Z4909" t="s">
        <v>12011</v>
      </c>
      <c r="AA4909">
        <v>4908</v>
      </c>
      <c r="AB4909" t="s">
        <v>12017</v>
      </c>
      <c r="AC4909">
        <v>4932.5200000000004</v>
      </c>
      <c r="AD4909">
        <v>3181.16</v>
      </c>
      <c r="AE4909">
        <v>159.06</v>
      </c>
      <c r="AF4909" t="s">
        <v>11074</v>
      </c>
      <c r="AG4909" t="s">
        <v>11347</v>
      </c>
      <c r="AH4909">
        <v>803</v>
      </c>
      <c r="AI4909">
        <v>4908</v>
      </c>
      <c r="AJ4909" t="s">
        <v>11284</v>
      </c>
      <c r="AK4909" t="s">
        <v>12027</v>
      </c>
      <c r="AL4909" t="s">
        <v>12032</v>
      </c>
      <c r="AM4909" t="s">
        <v>11310</v>
      </c>
      <c r="AN4909">
        <v>1</v>
      </c>
      <c r="AO4909" s="10" t="s">
        <v>12042</v>
      </c>
      <c r="AP4909" t="str" cm="1">
        <f t="array" ref="AP4909">_xlfn.IFS(
  Table1[[#This Row],[Age]]&lt;=25, "18-25",
  Table1[[#This Row],[Age]]&lt;=35, "26-35",
  Table1[[#This Row],[Age]]&lt;=45, "36-45",
  Table1[[#This Row],[Age]]&lt;=60, "46-60",
  TRUE, "60+")</f>
        <v>60+</v>
      </c>
    </row>
    <row r="4910" spans="1:42" x14ac:dyDescent="0.3">
      <c r="A4910">
        <v>4909</v>
      </c>
      <c r="B4910" t="s">
        <v>32</v>
      </c>
      <c r="C4910" t="s">
        <v>66</v>
      </c>
      <c r="D4910">
        <v>59</v>
      </c>
      <c r="E4910" t="s">
        <v>106</v>
      </c>
      <c r="F4910" t="s">
        <v>5016</v>
      </c>
      <c r="G4910" t="s">
        <v>5146</v>
      </c>
      <c r="H4910">
        <v>19458799762</v>
      </c>
      <c r="I4910" t="s">
        <v>5962</v>
      </c>
      <c r="J4910" t="s">
        <v>7291</v>
      </c>
      <c r="K4910">
        <v>2660.64</v>
      </c>
      <c r="L4910" s="12" t="s">
        <v>10976</v>
      </c>
      <c r="M4910" s="10" t="s">
        <v>11313</v>
      </c>
      <c r="N4910">
        <v>4909</v>
      </c>
      <c r="O4910">
        <v>45206</v>
      </c>
      <c r="P4910" t="s">
        <v>11402</v>
      </c>
      <c r="Q4910" s="16">
        <v>1973.28</v>
      </c>
      <c r="R4910">
        <v>4633.92</v>
      </c>
      <c r="S4910">
        <v>37</v>
      </c>
      <c r="T4910">
        <v>4909</v>
      </c>
      <c r="U4910">
        <v>33696.94</v>
      </c>
      <c r="V4910" t="s">
        <v>11413</v>
      </c>
      <c r="W4910">
        <v>1.08</v>
      </c>
      <c r="X4910">
        <v>12</v>
      </c>
      <c r="Y4910" t="s">
        <v>9654</v>
      </c>
      <c r="Z4910" t="s">
        <v>12010</v>
      </c>
      <c r="AA4910">
        <v>4909</v>
      </c>
      <c r="AB4910" t="s">
        <v>12015</v>
      </c>
      <c r="AC4910">
        <v>1802.35</v>
      </c>
      <c r="AD4910">
        <v>2970.31</v>
      </c>
      <c r="AE4910">
        <v>148.52000000000001</v>
      </c>
      <c r="AF4910" t="s">
        <v>11034</v>
      </c>
      <c r="AG4910" t="s">
        <v>11188</v>
      </c>
      <c r="AH4910">
        <v>3466</v>
      </c>
      <c r="AI4910">
        <v>4909</v>
      </c>
      <c r="AJ4910" t="s">
        <v>11043</v>
      </c>
      <c r="AK4910" t="s">
        <v>12027</v>
      </c>
      <c r="AL4910" t="s">
        <v>12032</v>
      </c>
      <c r="AM4910" t="s">
        <v>11064</v>
      </c>
      <c r="AN4910">
        <v>1</v>
      </c>
      <c r="AO4910" s="10" t="s">
        <v>12044</v>
      </c>
      <c r="AP4910" t="str" cm="1">
        <f t="array" ref="AP4910">_xlfn.IFS(
  Table1[[#This Row],[Age]]&lt;=25, "18-25",
  Table1[[#This Row],[Age]]&lt;=35, "26-35",
  Table1[[#This Row],[Age]]&lt;=45, "36-45",
  Table1[[#This Row],[Age]]&lt;=60, "46-60",
  TRUE, "60+")</f>
        <v>46-60</v>
      </c>
    </row>
    <row r="4911" spans="1:42" x14ac:dyDescent="0.3">
      <c r="A4911">
        <v>4910</v>
      </c>
      <c r="B4911" t="s">
        <v>41</v>
      </c>
      <c r="C4911" t="s">
        <v>86</v>
      </c>
      <c r="D4911">
        <v>39</v>
      </c>
      <c r="E4911" t="s">
        <v>104</v>
      </c>
      <c r="F4911" t="s">
        <v>5017</v>
      </c>
      <c r="G4911" t="s">
        <v>5144</v>
      </c>
      <c r="H4911">
        <v>19458799763</v>
      </c>
      <c r="I4911" t="s">
        <v>6196</v>
      </c>
      <c r="J4911" t="s">
        <v>7291</v>
      </c>
      <c r="K4911">
        <v>6607.55</v>
      </c>
      <c r="L4911" s="12" t="s">
        <v>9339</v>
      </c>
      <c r="M4911" s="10" t="s">
        <v>11192</v>
      </c>
      <c r="N4911">
        <v>4910</v>
      </c>
      <c r="O4911">
        <v>45204</v>
      </c>
      <c r="P4911" t="s">
        <v>11402</v>
      </c>
      <c r="Q4911" s="16">
        <v>707.67</v>
      </c>
      <c r="R4911">
        <v>5899.88</v>
      </c>
      <c r="S4911">
        <v>51</v>
      </c>
      <c r="T4911">
        <v>4910</v>
      </c>
      <c r="U4911">
        <v>21592.92</v>
      </c>
      <c r="V4911" t="s">
        <v>11411</v>
      </c>
      <c r="W4911">
        <v>6.95</v>
      </c>
      <c r="X4911">
        <v>36</v>
      </c>
      <c r="Y4911" t="s">
        <v>7673</v>
      </c>
      <c r="Z4911" t="s">
        <v>12011</v>
      </c>
      <c r="AA4911">
        <v>4910</v>
      </c>
      <c r="AB4911" t="s">
        <v>12016</v>
      </c>
      <c r="AC4911">
        <v>3871.22</v>
      </c>
      <c r="AD4911">
        <v>1596.11</v>
      </c>
      <c r="AE4911">
        <v>79.81</v>
      </c>
      <c r="AF4911" t="s">
        <v>11298</v>
      </c>
      <c r="AG4911" t="s">
        <v>11332</v>
      </c>
      <c r="AH4911">
        <v>388</v>
      </c>
      <c r="AI4911">
        <v>4910</v>
      </c>
      <c r="AJ4911" t="s">
        <v>11061</v>
      </c>
      <c r="AK4911" t="s">
        <v>12028</v>
      </c>
      <c r="AL4911" t="s">
        <v>12032</v>
      </c>
      <c r="AM4911" t="s">
        <v>11314</v>
      </c>
      <c r="AN4911">
        <v>-1</v>
      </c>
      <c r="AO4911" s="10" t="s">
        <v>12044</v>
      </c>
      <c r="AP4911" t="str" cm="1">
        <f t="array" ref="AP4911">_xlfn.IFS(
  Table1[[#This Row],[Age]]&lt;=25, "18-25",
  Table1[[#This Row],[Age]]&lt;=35, "26-35",
  Table1[[#This Row],[Age]]&lt;=45, "36-45",
  Table1[[#This Row],[Age]]&lt;=60, "46-60",
  TRUE, "60+")</f>
        <v>36-45</v>
      </c>
    </row>
    <row r="4912" spans="1:42" x14ac:dyDescent="0.3">
      <c r="A4912">
        <v>4911</v>
      </c>
      <c r="B4912" t="s">
        <v>15</v>
      </c>
      <c r="C4912" t="s">
        <v>68</v>
      </c>
      <c r="D4912">
        <v>58</v>
      </c>
      <c r="E4912" t="s">
        <v>104</v>
      </c>
      <c r="F4912" t="s">
        <v>5018</v>
      </c>
      <c r="G4912" t="s">
        <v>5142</v>
      </c>
      <c r="H4912">
        <v>19458799764</v>
      </c>
      <c r="I4912" t="s">
        <v>5177</v>
      </c>
      <c r="J4912" t="s">
        <v>7292</v>
      </c>
      <c r="K4912">
        <v>2957.16</v>
      </c>
      <c r="L4912" s="12" t="s">
        <v>10977</v>
      </c>
      <c r="M4912" s="10" t="s">
        <v>11215</v>
      </c>
      <c r="N4912">
        <v>4911</v>
      </c>
      <c r="O4912">
        <v>45097</v>
      </c>
      <c r="P4912" t="s">
        <v>11402</v>
      </c>
      <c r="Q4912" s="16">
        <v>1882.93</v>
      </c>
      <c r="R4912">
        <v>1074.23</v>
      </c>
      <c r="S4912">
        <v>68</v>
      </c>
      <c r="T4912">
        <v>4911</v>
      </c>
      <c r="U4912">
        <v>3701.37</v>
      </c>
      <c r="V4912" t="s">
        <v>11412</v>
      </c>
      <c r="W4912">
        <v>8.5500000000000007</v>
      </c>
      <c r="X4912">
        <v>24</v>
      </c>
      <c r="Y4912" t="s">
        <v>11863</v>
      </c>
      <c r="Z4912" t="s">
        <v>12011</v>
      </c>
      <c r="AA4912">
        <v>4911</v>
      </c>
      <c r="AB4912" t="s">
        <v>12016</v>
      </c>
      <c r="AC4912">
        <v>5162.99</v>
      </c>
      <c r="AD4912">
        <v>4924.46</v>
      </c>
      <c r="AE4912">
        <v>246.22</v>
      </c>
      <c r="AF4912" t="s">
        <v>11201</v>
      </c>
      <c r="AG4912" t="s">
        <v>11126</v>
      </c>
      <c r="AH4912">
        <v>229</v>
      </c>
      <c r="AI4912">
        <v>4911</v>
      </c>
      <c r="AJ4912" t="s">
        <v>11263</v>
      </c>
      <c r="AK4912" t="s">
        <v>12027</v>
      </c>
      <c r="AL4912" t="s">
        <v>12031</v>
      </c>
      <c r="AM4912" t="s">
        <v>11053</v>
      </c>
      <c r="AN4912">
        <v>1</v>
      </c>
      <c r="AO4912" s="10" t="s">
        <v>12043</v>
      </c>
      <c r="AP4912" t="str" cm="1">
        <f t="array" ref="AP4912">_xlfn.IFS(
  Table1[[#This Row],[Age]]&lt;=25, "18-25",
  Table1[[#This Row],[Age]]&lt;=35, "26-35",
  Table1[[#This Row],[Age]]&lt;=45, "36-45",
  Table1[[#This Row],[Age]]&lt;=60, "46-60",
  TRUE, "60+")</f>
        <v>46-60</v>
      </c>
    </row>
    <row r="4913" spans="1:42" x14ac:dyDescent="0.3">
      <c r="A4913">
        <v>4912</v>
      </c>
      <c r="B4913" t="s">
        <v>10</v>
      </c>
      <c r="C4913" t="s">
        <v>98</v>
      </c>
      <c r="D4913">
        <v>43</v>
      </c>
      <c r="E4913" t="s">
        <v>105</v>
      </c>
      <c r="F4913" t="s">
        <v>5019</v>
      </c>
      <c r="G4913" t="s">
        <v>5112</v>
      </c>
      <c r="H4913">
        <v>19458799765</v>
      </c>
      <c r="I4913" t="s">
        <v>6501</v>
      </c>
      <c r="J4913" t="s">
        <v>7292</v>
      </c>
      <c r="K4913">
        <v>4894.5</v>
      </c>
      <c r="L4913" s="12" t="s">
        <v>8203</v>
      </c>
      <c r="M4913" s="10" t="s">
        <v>11179</v>
      </c>
      <c r="N4913">
        <v>4912</v>
      </c>
      <c r="O4913">
        <v>45105</v>
      </c>
      <c r="P4913" t="s">
        <v>11403</v>
      </c>
      <c r="Q4913" s="16">
        <v>2355.75</v>
      </c>
      <c r="R4913">
        <v>7250.25</v>
      </c>
      <c r="S4913">
        <v>93</v>
      </c>
      <c r="T4913">
        <v>4912</v>
      </c>
      <c r="U4913">
        <v>43762.66</v>
      </c>
      <c r="V4913" t="s">
        <v>11412</v>
      </c>
      <c r="W4913">
        <v>1.22</v>
      </c>
      <c r="X4913">
        <v>24</v>
      </c>
      <c r="Y4913" t="s">
        <v>10573</v>
      </c>
      <c r="Z4913" t="s">
        <v>12012</v>
      </c>
      <c r="AA4913">
        <v>4912</v>
      </c>
      <c r="AB4913" t="s">
        <v>12016</v>
      </c>
      <c r="AC4913">
        <v>3128.59</v>
      </c>
      <c r="AD4913">
        <v>2037.23</v>
      </c>
      <c r="AE4913">
        <v>101.86</v>
      </c>
      <c r="AF4913" t="s">
        <v>11324</v>
      </c>
      <c r="AG4913" t="s">
        <v>11294</v>
      </c>
      <c r="AH4913">
        <v>6709</v>
      </c>
      <c r="AI4913">
        <v>4912</v>
      </c>
      <c r="AJ4913" t="s">
        <v>11329</v>
      </c>
      <c r="AK4913" t="s">
        <v>12027</v>
      </c>
      <c r="AL4913" t="s">
        <v>12032</v>
      </c>
      <c r="AM4913" t="s">
        <v>11122</v>
      </c>
      <c r="AN4913">
        <v>1</v>
      </c>
      <c r="AO4913" s="10" t="s">
        <v>12043</v>
      </c>
      <c r="AP4913" t="str" cm="1">
        <f t="array" ref="AP4913">_xlfn.IFS(
  Table1[[#This Row],[Age]]&lt;=25, "18-25",
  Table1[[#This Row],[Age]]&lt;=35, "26-35",
  Table1[[#This Row],[Age]]&lt;=45, "36-45",
  Table1[[#This Row],[Age]]&lt;=60, "46-60",
  TRUE, "60+")</f>
        <v>36-45</v>
      </c>
    </row>
    <row r="4914" spans="1:42" x14ac:dyDescent="0.3">
      <c r="A4914">
        <v>4913</v>
      </c>
      <c r="B4914" t="s">
        <v>49</v>
      </c>
      <c r="C4914" t="s">
        <v>91</v>
      </c>
      <c r="D4914">
        <v>27</v>
      </c>
      <c r="E4914" t="s">
        <v>104</v>
      </c>
      <c r="F4914" t="s">
        <v>5020</v>
      </c>
      <c r="G4914" t="s">
        <v>5120</v>
      </c>
      <c r="H4914">
        <v>19458799766</v>
      </c>
      <c r="I4914" t="s">
        <v>6513</v>
      </c>
      <c r="J4914" t="s">
        <v>7292</v>
      </c>
      <c r="K4914">
        <v>331.36</v>
      </c>
      <c r="L4914" s="12" t="s">
        <v>8753</v>
      </c>
      <c r="M4914" s="10" t="s">
        <v>11066</v>
      </c>
      <c r="N4914">
        <v>4913</v>
      </c>
      <c r="O4914">
        <v>45103</v>
      </c>
      <c r="P4914" t="s">
        <v>11404</v>
      </c>
      <c r="Q4914" s="16">
        <v>1102.18</v>
      </c>
      <c r="R4914">
        <v>1433.54</v>
      </c>
      <c r="S4914">
        <v>78</v>
      </c>
      <c r="T4914">
        <v>4913</v>
      </c>
      <c r="U4914">
        <v>4627.12</v>
      </c>
      <c r="V4914" t="s">
        <v>11411</v>
      </c>
      <c r="W4914">
        <v>5.43</v>
      </c>
      <c r="X4914">
        <v>60</v>
      </c>
      <c r="Y4914" t="s">
        <v>8469</v>
      </c>
      <c r="Z4914" t="s">
        <v>12012</v>
      </c>
      <c r="AA4914">
        <v>4913</v>
      </c>
      <c r="AB4914" t="s">
        <v>12016</v>
      </c>
      <c r="AC4914">
        <v>7097.69</v>
      </c>
      <c r="AD4914">
        <v>871.34</v>
      </c>
      <c r="AE4914">
        <v>43.57</v>
      </c>
      <c r="AF4914" t="s">
        <v>11301</v>
      </c>
      <c r="AG4914" t="s">
        <v>11137</v>
      </c>
      <c r="AH4914">
        <v>3087</v>
      </c>
      <c r="AI4914">
        <v>4913</v>
      </c>
      <c r="AJ4914" t="s">
        <v>11210</v>
      </c>
      <c r="AK4914" t="s">
        <v>12028</v>
      </c>
      <c r="AL4914" t="s">
        <v>12032</v>
      </c>
      <c r="AM4914" t="s">
        <v>11369</v>
      </c>
      <c r="AN4914">
        <v>1</v>
      </c>
      <c r="AO4914" s="10" t="s">
        <v>12043</v>
      </c>
      <c r="AP4914" t="str" cm="1">
        <f t="array" ref="AP4914">_xlfn.IFS(
  Table1[[#This Row],[Age]]&lt;=25, "18-25",
  Table1[[#This Row],[Age]]&lt;=35, "26-35",
  Table1[[#This Row],[Age]]&lt;=45, "36-45",
  Table1[[#This Row],[Age]]&lt;=60, "46-60",
  TRUE, "60+")</f>
        <v>26-35</v>
      </c>
    </row>
    <row r="4915" spans="1:42" x14ac:dyDescent="0.3">
      <c r="A4915">
        <v>4914</v>
      </c>
      <c r="B4915" t="s">
        <v>33</v>
      </c>
      <c r="C4915" t="s">
        <v>85</v>
      </c>
      <c r="D4915">
        <v>19</v>
      </c>
      <c r="E4915" t="s">
        <v>105</v>
      </c>
      <c r="F4915" t="s">
        <v>5021</v>
      </c>
      <c r="G4915" t="s">
        <v>5125</v>
      </c>
      <c r="H4915">
        <v>19458799767</v>
      </c>
      <c r="I4915" t="s">
        <v>5214</v>
      </c>
      <c r="J4915" t="s">
        <v>7291</v>
      </c>
      <c r="K4915">
        <v>874</v>
      </c>
      <c r="L4915" s="12" t="s">
        <v>9735</v>
      </c>
      <c r="M4915" s="10" t="s">
        <v>11088</v>
      </c>
      <c r="N4915">
        <v>4914</v>
      </c>
      <c r="O4915">
        <v>45204</v>
      </c>
      <c r="P4915" t="s">
        <v>11403</v>
      </c>
      <c r="Q4915" s="16">
        <v>2883.52</v>
      </c>
      <c r="R4915">
        <v>-2009.52</v>
      </c>
      <c r="S4915">
        <v>63</v>
      </c>
      <c r="T4915">
        <v>4914</v>
      </c>
      <c r="U4915">
        <v>23737.69</v>
      </c>
      <c r="V4915" t="s">
        <v>11413</v>
      </c>
      <c r="W4915">
        <v>1.3</v>
      </c>
      <c r="X4915">
        <v>12</v>
      </c>
      <c r="Y4915" t="s">
        <v>8022</v>
      </c>
      <c r="Z4915" t="s">
        <v>12010</v>
      </c>
      <c r="AA4915">
        <v>4914</v>
      </c>
      <c r="AB4915" t="s">
        <v>12016</v>
      </c>
      <c r="AC4915">
        <v>8262.81</v>
      </c>
      <c r="AD4915">
        <v>2769.8</v>
      </c>
      <c r="AE4915">
        <v>138.49</v>
      </c>
      <c r="AF4915" t="s">
        <v>11155</v>
      </c>
      <c r="AG4915" t="s">
        <v>11091</v>
      </c>
      <c r="AH4915">
        <v>2853</v>
      </c>
      <c r="AI4915">
        <v>4914</v>
      </c>
      <c r="AJ4915" t="s">
        <v>11271</v>
      </c>
      <c r="AK4915" t="s">
        <v>12029</v>
      </c>
      <c r="AL4915" t="s">
        <v>12031</v>
      </c>
      <c r="AM4915" t="s">
        <v>11371</v>
      </c>
      <c r="AN4915">
        <v>1</v>
      </c>
      <c r="AO4915" s="10" t="s">
        <v>12044</v>
      </c>
      <c r="AP4915" t="str" cm="1">
        <f t="array" ref="AP4915">_xlfn.IFS(
  Table1[[#This Row],[Age]]&lt;=25, "18-25",
  Table1[[#This Row],[Age]]&lt;=35, "26-35",
  Table1[[#This Row],[Age]]&lt;=45, "36-45",
  Table1[[#This Row],[Age]]&lt;=60, "46-60",
  TRUE, "60+")</f>
        <v>18-25</v>
      </c>
    </row>
    <row r="4916" spans="1:42" x14ac:dyDescent="0.3">
      <c r="A4916">
        <v>4915</v>
      </c>
      <c r="B4916" t="s">
        <v>15</v>
      </c>
      <c r="C4916" t="s">
        <v>56</v>
      </c>
      <c r="D4916">
        <v>20</v>
      </c>
      <c r="E4916" t="s">
        <v>106</v>
      </c>
      <c r="F4916" t="s">
        <v>5022</v>
      </c>
      <c r="G4916" t="s">
        <v>5129</v>
      </c>
      <c r="H4916">
        <v>19458799768</v>
      </c>
      <c r="I4916" t="s">
        <v>6084</v>
      </c>
      <c r="J4916" t="s">
        <v>7292</v>
      </c>
      <c r="K4916">
        <v>2348.3000000000002</v>
      </c>
      <c r="L4916" s="12" t="s">
        <v>10555</v>
      </c>
      <c r="M4916" s="10" t="s">
        <v>11225</v>
      </c>
      <c r="N4916">
        <v>4915</v>
      </c>
      <c r="O4916">
        <v>45261</v>
      </c>
      <c r="P4916" t="s">
        <v>11404</v>
      </c>
      <c r="Q4916" s="16">
        <v>1114.2</v>
      </c>
      <c r="R4916">
        <v>1234.0999999999999</v>
      </c>
      <c r="S4916">
        <v>37</v>
      </c>
      <c r="T4916">
        <v>4915</v>
      </c>
      <c r="U4916">
        <v>15795.07</v>
      </c>
      <c r="V4916" t="s">
        <v>11411</v>
      </c>
      <c r="W4916">
        <v>8.86</v>
      </c>
      <c r="X4916">
        <v>12</v>
      </c>
      <c r="Y4916" t="s">
        <v>9407</v>
      </c>
      <c r="Z4916" t="s">
        <v>12012</v>
      </c>
      <c r="AA4916">
        <v>4915</v>
      </c>
      <c r="AB4916" t="s">
        <v>12016</v>
      </c>
      <c r="AC4916">
        <v>7973</v>
      </c>
      <c r="AD4916">
        <v>1796.63</v>
      </c>
      <c r="AE4916">
        <v>89.83</v>
      </c>
      <c r="AF4916" t="s">
        <v>11243</v>
      </c>
      <c r="AG4916" t="s">
        <v>11237</v>
      </c>
      <c r="AH4916">
        <v>8778</v>
      </c>
      <c r="AI4916">
        <v>4915</v>
      </c>
      <c r="AJ4916" t="s">
        <v>11322</v>
      </c>
      <c r="AK4916" t="s">
        <v>12028</v>
      </c>
      <c r="AL4916" t="s">
        <v>12031</v>
      </c>
      <c r="AM4916" t="s">
        <v>11044</v>
      </c>
      <c r="AN4916">
        <v>1</v>
      </c>
      <c r="AO4916" s="10" t="s">
        <v>12036</v>
      </c>
      <c r="AP4916" t="str" cm="1">
        <f t="array" ref="AP4916">_xlfn.IFS(
  Table1[[#This Row],[Age]]&lt;=25, "18-25",
  Table1[[#This Row],[Age]]&lt;=35, "26-35",
  Table1[[#This Row],[Age]]&lt;=45, "36-45",
  Table1[[#This Row],[Age]]&lt;=60, "46-60",
  TRUE, "60+")</f>
        <v>18-25</v>
      </c>
    </row>
    <row r="4917" spans="1:42" x14ac:dyDescent="0.3">
      <c r="A4917">
        <v>4916</v>
      </c>
      <c r="B4917" t="s">
        <v>30</v>
      </c>
      <c r="C4917" t="s">
        <v>53</v>
      </c>
      <c r="D4917">
        <v>65</v>
      </c>
      <c r="E4917" t="s">
        <v>106</v>
      </c>
      <c r="F4917" t="s">
        <v>5023</v>
      </c>
      <c r="G4917" t="s">
        <v>5129</v>
      </c>
      <c r="H4917">
        <v>19458799769</v>
      </c>
      <c r="I4917" t="s">
        <v>6888</v>
      </c>
      <c r="J4917" t="s">
        <v>7291</v>
      </c>
      <c r="K4917">
        <v>8084.28</v>
      </c>
      <c r="L4917" s="12" t="s">
        <v>10978</v>
      </c>
      <c r="M4917" s="10" t="s">
        <v>11310</v>
      </c>
      <c r="N4917">
        <v>4916</v>
      </c>
      <c r="O4917">
        <v>44944</v>
      </c>
      <c r="P4917" t="s">
        <v>11403</v>
      </c>
      <c r="Q4917" s="16">
        <v>615.38</v>
      </c>
      <c r="R4917">
        <v>8699.66</v>
      </c>
      <c r="S4917">
        <v>97</v>
      </c>
      <c r="T4917">
        <v>4916</v>
      </c>
      <c r="U4917">
        <v>15520.22</v>
      </c>
      <c r="V4917" t="s">
        <v>11411</v>
      </c>
      <c r="W4917">
        <v>2.4500000000000002</v>
      </c>
      <c r="X4917">
        <v>48</v>
      </c>
      <c r="Y4917" t="s">
        <v>8143</v>
      </c>
      <c r="Z4917" t="s">
        <v>12012</v>
      </c>
      <c r="AA4917">
        <v>4916</v>
      </c>
      <c r="AB4917" t="s">
        <v>12016</v>
      </c>
      <c r="AC4917">
        <v>6109.54</v>
      </c>
      <c r="AD4917">
        <v>1160.99</v>
      </c>
      <c r="AE4917">
        <v>58.05</v>
      </c>
      <c r="AF4917" t="s">
        <v>11210</v>
      </c>
      <c r="AG4917" t="s">
        <v>11383</v>
      </c>
      <c r="AH4917">
        <v>7368</v>
      </c>
      <c r="AI4917">
        <v>4916</v>
      </c>
      <c r="AJ4917" t="s">
        <v>11339</v>
      </c>
      <c r="AK4917" t="s">
        <v>12029</v>
      </c>
      <c r="AL4917" t="s">
        <v>12032</v>
      </c>
      <c r="AM4917" t="s">
        <v>11155</v>
      </c>
      <c r="AN4917">
        <v>1</v>
      </c>
      <c r="AO4917" s="10" t="s">
        <v>12039</v>
      </c>
      <c r="AP4917" t="str" cm="1">
        <f t="array" ref="AP4917">_xlfn.IFS(
  Table1[[#This Row],[Age]]&lt;=25, "18-25",
  Table1[[#This Row],[Age]]&lt;=35, "26-35",
  Table1[[#This Row],[Age]]&lt;=45, "36-45",
  Table1[[#This Row],[Age]]&lt;=60, "46-60",
  TRUE, "60+")</f>
        <v>60+</v>
      </c>
    </row>
    <row r="4918" spans="1:42" x14ac:dyDescent="0.3">
      <c r="A4918">
        <v>4917</v>
      </c>
      <c r="B4918" t="s">
        <v>5</v>
      </c>
      <c r="C4918" t="s">
        <v>97</v>
      </c>
      <c r="D4918">
        <v>59</v>
      </c>
      <c r="E4918" t="s">
        <v>105</v>
      </c>
      <c r="F4918" t="s">
        <v>5024</v>
      </c>
      <c r="G4918" t="s">
        <v>5130</v>
      </c>
      <c r="H4918">
        <v>19458799770</v>
      </c>
      <c r="I4918" t="s">
        <v>7279</v>
      </c>
      <c r="J4918" t="s">
        <v>7292</v>
      </c>
      <c r="K4918">
        <v>6637.8</v>
      </c>
      <c r="L4918" s="12" t="s">
        <v>10968</v>
      </c>
      <c r="M4918" s="10" t="s">
        <v>11364</v>
      </c>
      <c r="N4918">
        <v>4917</v>
      </c>
      <c r="O4918">
        <v>45226</v>
      </c>
      <c r="P4918" t="s">
        <v>11402</v>
      </c>
      <c r="Q4918" s="16">
        <v>4920.09</v>
      </c>
      <c r="R4918">
        <v>11557.89</v>
      </c>
      <c r="S4918">
        <v>31</v>
      </c>
      <c r="T4918">
        <v>4917</v>
      </c>
      <c r="U4918">
        <v>12104.59</v>
      </c>
      <c r="V4918" t="s">
        <v>11413</v>
      </c>
      <c r="W4918">
        <v>1.53</v>
      </c>
      <c r="X4918">
        <v>60</v>
      </c>
      <c r="Y4918" t="s">
        <v>10930</v>
      </c>
      <c r="Z4918" t="s">
        <v>12010</v>
      </c>
      <c r="AA4918">
        <v>4917</v>
      </c>
      <c r="AB4918" t="s">
        <v>12015</v>
      </c>
      <c r="AC4918">
        <v>5103.9799999999996</v>
      </c>
      <c r="AD4918">
        <v>1679.6</v>
      </c>
      <c r="AE4918">
        <v>83.98</v>
      </c>
      <c r="AF4918" t="s">
        <v>11265</v>
      </c>
      <c r="AG4918" t="s">
        <v>11293</v>
      </c>
      <c r="AH4918">
        <v>663</v>
      </c>
      <c r="AI4918">
        <v>4917</v>
      </c>
      <c r="AJ4918" t="s">
        <v>11190</v>
      </c>
      <c r="AK4918" t="s">
        <v>12027</v>
      </c>
      <c r="AL4918" t="s">
        <v>12032</v>
      </c>
      <c r="AM4918" t="s">
        <v>11253</v>
      </c>
      <c r="AN4918">
        <v>1</v>
      </c>
      <c r="AO4918" s="10" t="s">
        <v>12044</v>
      </c>
      <c r="AP4918" t="str" cm="1">
        <f t="array" ref="AP4918">_xlfn.IFS(
  Table1[[#This Row],[Age]]&lt;=25, "18-25",
  Table1[[#This Row],[Age]]&lt;=35, "26-35",
  Table1[[#This Row],[Age]]&lt;=45, "36-45",
  Table1[[#This Row],[Age]]&lt;=60, "46-60",
  TRUE, "60+")</f>
        <v>46-60</v>
      </c>
    </row>
    <row r="4919" spans="1:42" x14ac:dyDescent="0.3">
      <c r="A4919">
        <v>4918</v>
      </c>
      <c r="B4919" t="s">
        <v>11</v>
      </c>
      <c r="C4919" t="s">
        <v>58</v>
      </c>
      <c r="D4919">
        <v>28</v>
      </c>
      <c r="E4919" t="s">
        <v>105</v>
      </c>
      <c r="F4919" t="s">
        <v>5025</v>
      </c>
      <c r="G4919" t="s">
        <v>5113</v>
      </c>
      <c r="H4919">
        <v>19458799771</v>
      </c>
      <c r="I4919" t="s">
        <v>7280</v>
      </c>
      <c r="J4919" t="s">
        <v>7291</v>
      </c>
      <c r="K4919">
        <v>8945.14</v>
      </c>
      <c r="L4919" s="12" t="s">
        <v>10979</v>
      </c>
      <c r="M4919" s="10" t="s">
        <v>11280</v>
      </c>
      <c r="N4919">
        <v>4918</v>
      </c>
      <c r="O4919">
        <v>45035</v>
      </c>
      <c r="P4919" t="s">
        <v>11404</v>
      </c>
      <c r="Q4919" s="16">
        <v>3445.12</v>
      </c>
      <c r="R4919">
        <v>5500.02</v>
      </c>
      <c r="S4919">
        <v>78</v>
      </c>
      <c r="T4919">
        <v>4918</v>
      </c>
      <c r="U4919">
        <v>14310.98</v>
      </c>
      <c r="V4919" t="s">
        <v>11411</v>
      </c>
      <c r="W4919">
        <v>8.7200000000000006</v>
      </c>
      <c r="X4919">
        <v>36</v>
      </c>
      <c r="Y4919" t="s">
        <v>11532</v>
      </c>
      <c r="Z4919" t="s">
        <v>12012</v>
      </c>
      <c r="AA4919">
        <v>4918</v>
      </c>
      <c r="AB4919" t="s">
        <v>12015</v>
      </c>
      <c r="AC4919">
        <v>9339.8799999999992</v>
      </c>
      <c r="AD4919">
        <v>3670.81</v>
      </c>
      <c r="AE4919">
        <v>183.54</v>
      </c>
      <c r="AF4919" t="s">
        <v>11059</v>
      </c>
      <c r="AG4919" t="s">
        <v>11366</v>
      </c>
      <c r="AH4919">
        <v>485</v>
      </c>
      <c r="AI4919">
        <v>4918</v>
      </c>
      <c r="AJ4919" t="s">
        <v>11300</v>
      </c>
      <c r="AK4919" t="s">
        <v>12029</v>
      </c>
      <c r="AL4919" t="s">
        <v>12032</v>
      </c>
      <c r="AM4919" t="s">
        <v>11135</v>
      </c>
      <c r="AN4919">
        <v>1</v>
      </c>
      <c r="AO4919" s="10" t="s">
        <v>12037</v>
      </c>
      <c r="AP4919" t="str" cm="1">
        <f t="array" ref="AP4919">_xlfn.IFS(
  Table1[[#This Row],[Age]]&lt;=25, "18-25",
  Table1[[#This Row],[Age]]&lt;=35, "26-35",
  Table1[[#This Row],[Age]]&lt;=45, "36-45",
  Table1[[#This Row],[Age]]&lt;=60, "46-60",
  TRUE, "60+")</f>
        <v>26-35</v>
      </c>
    </row>
    <row r="4920" spans="1:42" x14ac:dyDescent="0.3">
      <c r="A4920">
        <v>4919</v>
      </c>
      <c r="B4920" t="s">
        <v>33</v>
      </c>
      <c r="C4920" t="s">
        <v>86</v>
      </c>
      <c r="D4920">
        <v>27</v>
      </c>
      <c r="E4920" t="s">
        <v>104</v>
      </c>
      <c r="F4920" t="s">
        <v>5026</v>
      </c>
      <c r="G4920" t="s">
        <v>5131</v>
      </c>
      <c r="H4920">
        <v>19458799772</v>
      </c>
      <c r="I4920" t="s">
        <v>5846</v>
      </c>
      <c r="J4920" t="s">
        <v>7292</v>
      </c>
      <c r="K4920">
        <v>9056.64</v>
      </c>
      <c r="L4920" s="12" t="s">
        <v>10980</v>
      </c>
      <c r="M4920" s="10" t="s">
        <v>11184</v>
      </c>
      <c r="N4920">
        <v>4919</v>
      </c>
      <c r="O4920">
        <v>44958</v>
      </c>
      <c r="P4920" t="s">
        <v>11402</v>
      </c>
      <c r="Q4920" s="16">
        <v>2978.04</v>
      </c>
      <c r="R4920">
        <v>12034.68</v>
      </c>
      <c r="S4920">
        <v>25</v>
      </c>
      <c r="T4920">
        <v>4919</v>
      </c>
      <c r="U4920">
        <v>47811.72</v>
      </c>
      <c r="V4920" t="s">
        <v>11412</v>
      </c>
      <c r="W4920">
        <v>5</v>
      </c>
      <c r="X4920">
        <v>12</v>
      </c>
      <c r="Y4920" t="s">
        <v>12008</v>
      </c>
      <c r="Z4920" t="s">
        <v>12010</v>
      </c>
      <c r="AA4920">
        <v>4919</v>
      </c>
      <c r="AB4920" t="s">
        <v>12016</v>
      </c>
      <c r="AC4920">
        <v>2030.53</v>
      </c>
      <c r="AD4920">
        <v>1497.15</v>
      </c>
      <c r="AE4920">
        <v>74.86</v>
      </c>
      <c r="AF4920" t="s">
        <v>11292</v>
      </c>
      <c r="AG4920" t="s">
        <v>11278</v>
      </c>
      <c r="AH4920">
        <v>7539</v>
      </c>
      <c r="AI4920">
        <v>4919</v>
      </c>
      <c r="AJ4920" t="s">
        <v>11243</v>
      </c>
      <c r="AK4920" t="s">
        <v>12029</v>
      </c>
      <c r="AL4920" t="s">
        <v>12032</v>
      </c>
      <c r="AM4920" t="s">
        <v>11060</v>
      </c>
      <c r="AN4920">
        <v>1</v>
      </c>
      <c r="AO4920" s="10" t="s">
        <v>12045</v>
      </c>
      <c r="AP4920" t="str" cm="1">
        <f t="array" ref="AP4920">_xlfn.IFS(
  Table1[[#This Row],[Age]]&lt;=25, "18-25",
  Table1[[#This Row],[Age]]&lt;=35, "26-35",
  Table1[[#This Row],[Age]]&lt;=45, "36-45",
  Table1[[#This Row],[Age]]&lt;=60, "46-60",
  TRUE, "60+")</f>
        <v>26-35</v>
      </c>
    </row>
    <row r="4921" spans="1:42" x14ac:dyDescent="0.3">
      <c r="A4921">
        <v>4920</v>
      </c>
      <c r="B4921" t="s">
        <v>26</v>
      </c>
      <c r="C4921" t="s">
        <v>65</v>
      </c>
      <c r="D4921">
        <v>29</v>
      </c>
      <c r="E4921" t="s">
        <v>105</v>
      </c>
      <c r="F4921" t="s">
        <v>5027</v>
      </c>
      <c r="G4921" t="s">
        <v>5148</v>
      </c>
      <c r="H4921">
        <v>19458799773</v>
      </c>
      <c r="I4921" t="s">
        <v>5794</v>
      </c>
      <c r="J4921" t="s">
        <v>7292</v>
      </c>
      <c r="K4921">
        <v>3809.25</v>
      </c>
      <c r="L4921" s="12" t="s">
        <v>10981</v>
      </c>
      <c r="M4921" s="10" t="s">
        <v>11215</v>
      </c>
      <c r="N4921">
        <v>4920</v>
      </c>
      <c r="O4921">
        <v>44982</v>
      </c>
      <c r="P4921" t="s">
        <v>11402</v>
      </c>
      <c r="Q4921" s="16">
        <v>1644.24</v>
      </c>
      <c r="R4921">
        <v>2165.0100000000002</v>
      </c>
      <c r="S4921">
        <v>73</v>
      </c>
      <c r="T4921">
        <v>4920</v>
      </c>
      <c r="U4921">
        <v>48630.59</v>
      </c>
      <c r="V4921" t="s">
        <v>11413</v>
      </c>
      <c r="W4921">
        <v>1.86</v>
      </c>
      <c r="X4921">
        <v>48</v>
      </c>
      <c r="Y4921" t="s">
        <v>9910</v>
      </c>
      <c r="Z4921" t="s">
        <v>12012</v>
      </c>
      <c r="AA4921">
        <v>4920</v>
      </c>
      <c r="AB4921" t="s">
        <v>12017</v>
      </c>
      <c r="AC4921">
        <v>5598.03</v>
      </c>
      <c r="AD4921">
        <v>2880.97</v>
      </c>
      <c r="AE4921">
        <v>144.05000000000001</v>
      </c>
      <c r="AF4921" t="s">
        <v>11242</v>
      </c>
      <c r="AG4921" t="s">
        <v>11377</v>
      </c>
      <c r="AH4921">
        <v>6437</v>
      </c>
      <c r="AI4921">
        <v>4920</v>
      </c>
      <c r="AJ4921" t="s">
        <v>11307</v>
      </c>
      <c r="AK4921" t="s">
        <v>12027</v>
      </c>
      <c r="AL4921" t="s">
        <v>12032</v>
      </c>
      <c r="AM4921" t="s">
        <v>11302</v>
      </c>
      <c r="AN4921">
        <v>1</v>
      </c>
      <c r="AO4921" s="10" t="s">
        <v>12045</v>
      </c>
      <c r="AP4921" t="str" cm="1">
        <f t="array" ref="AP4921">_xlfn.IFS(
  Table1[[#This Row],[Age]]&lt;=25, "18-25",
  Table1[[#This Row],[Age]]&lt;=35, "26-35",
  Table1[[#This Row],[Age]]&lt;=45, "36-45",
  Table1[[#This Row],[Age]]&lt;=60, "46-60",
  TRUE, "60+")</f>
        <v>26-35</v>
      </c>
    </row>
    <row r="4922" spans="1:42" x14ac:dyDescent="0.3">
      <c r="A4922">
        <v>4921</v>
      </c>
      <c r="B4922" t="s">
        <v>4</v>
      </c>
      <c r="C4922" t="s">
        <v>90</v>
      </c>
      <c r="D4922">
        <v>31</v>
      </c>
      <c r="E4922" t="s">
        <v>105</v>
      </c>
      <c r="F4922" t="s">
        <v>5028</v>
      </c>
      <c r="G4922" t="s">
        <v>5125</v>
      </c>
      <c r="H4922">
        <v>19458799774</v>
      </c>
      <c r="I4922" t="s">
        <v>5933</v>
      </c>
      <c r="J4922" t="s">
        <v>7292</v>
      </c>
      <c r="K4922">
        <v>3738.56</v>
      </c>
      <c r="L4922" s="12" t="s">
        <v>10308</v>
      </c>
      <c r="M4922" s="10" t="s">
        <v>11387</v>
      </c>
      <c r="N4922">
        <v>4921</v>
      </c>
      <c r="O4922">
        <v>45154</v>
      </c>
      <c r="P4922" t="s">
        <v>11404</v>
      </c>
      <c r="Q4922" s="16">
        <v>1049.6199999999999</v>
      </c>
      <c r="R4922">
        <v>4788.18</v>
      </c>
      <c r="S4922">
        <v>25</v>
      </c>
      <c r="T4922">
        <v>4921</v>
      </c>
      <c r="U4922">
        <v>28975.3</v>
      </c>
      <c r="V4922" t="s">
        <v>11411</v>
      </c>
      <c r="W4922">
        <v>6.83</v>
      </c>
      <c r="X4922">
        <v>36</v>
      </c>
      <c r="Y4922" t="s">
        <v>9174</v>
      </c>
      <c r="Z4922" t="s">
        <v>12010</v>
      </c>
      <c r="AA4922">
        <v>4921</v>
      </c>
      <c r="AB4922" t="s">
        <v>12017</v>
      </c>
      <c r="AC4922">
        <v>3889.79</v>
      </c>
      <c r="AD4922">
        <v>2.16</v>
      </c>
      <c r="AE4922">
        <v>0.11</v>
      </c>
      <c r="AF4922" t="s">
        <v>11148</v>
      </c>
      <c r="AG4922" t="s">
        <v>11175</v>
      </c>
      <c r="AH4922">
        <v>1885</v>
      </c>
      <c r="AI4922">
        <v>4921</v>
      </c>
      <c r="AJ4922" t="s">
        <v>11184</v>
      </c>
      <c r="AK4922" t="s">
        <v>12028</v>
      </c>
      <c r="AL4922" t="s">
        <v>12032</v>
      </c>
      <c r="AM4922" t="s">
        <v>11325</v>
      </c>
      <c r="AN4922">
        <v>1</v>
      </c>
      <c r="AO4922" s="10" t="s">
        <v>12041</v>
      </c>
      <c r="AP4922" t="str" cm="1">
        <f t="array" ref="AP4922">_xlfn.IFS(
  Table1[[#This Row],[Age]]&lt;=25, "18-25",
  Table1[[#This Row],[Age]]&lt;=35, "26-35",
  Table1[[#This Row],[Age]]&lt;=45, "36-45",
  Table1[[#This Row],[Age]]&lt;=60, "46-60",
  TRUE, "60+")</f>
        <v>26-35</v>
      </c>
    </row>
    <row r="4923" spans="1:42" x14ac:dyDescent="0.3">
      <c r="A4923">
        <v>4922</v>
      </c>
      <c r="B4923" t="s">
        <v>47</v>
      </c>
      <c r="C4923" t="s">
        <v>85</v>
      </c>
      <c r="D4923">
        <v>47</v>
      </c>
      <c r="E4923" t="s">
        <v>104</v>
      </c>
      <c r="F4923" t="s">
        <v>5029</v>
      </c>
      <c r="G4923" t="s">
        <v>5131</v>
      </c>
      <c r="H4923">
        <v>19458799775</v>
      </c>
      <c r="I4923" t="s">
        <v>7281</v>
      </c>
      <c r="J4923" t="s">
        <v>7292</v>
      </c>
      <c r="K4923">
        <v>8373.86</v>
      </c>
      <c r="L4923" s="12" t="s">
        <v>10744</v>
      </c>
      <c r="M4923" s="10" t="s">
        <v>11382</v>
      </c>
      <c r="N4923">
        <v>4922</v>
      </c>
      <c r="O4923">
        <v>45000</v>
      </c>
      <c r="P4923" t="s">
        <v>11403</v>
      </c>
      <c r="Q4923" s="16">
        <v>666.17</v>
      </c>
      <c r="R4923">
        <v>7707.69</v>
      </c>
      <c r="S4923">
        <v>46</v>
      </c>
      <c r="T4923">
        <v>4922</v>
      </c>
      <c r="U4923">
        <v>26708.18</v>
      </c>
      <c r="V4923" t="s">
        <v>11413</v>
      </c>
      <c r="W4923">
        <v>7.35</v>
      </c>
      <c r="X4923">
        <v>24</v>
      </c>
      <c r="Y4923" t="s">
        <v>11509</v>
      </c>
      <c r="Z4923" t="s">
        <v>12011</v>
      </c>
      <c r="AA4923">
        <v>4922</v>
      </c>
      <c r="AB4923" t="s">
        <v>12017</v>
      </c>
      <c r="AC4923">
        <v>5008.3100000000004</v>
      </c>
      <c r="AD4923">
        <v>570.66</v>
      </c>
      <c r="AE4923">
        <v>28.53</v>
      </c>
      <c r="AF4923" t="s">
        <v>11327</v>
      </c>
      <c r="AG4923" t="s">
        <v>11334</v>
      </c>
      <c r="AH4923">
        <v>489</v>
      </c>
      <c r="AI4923">
        <v>4922</v>
      </c>
      <c r="AJ4923" t="s">
        <v>11037</v>
      </c>
      <c r="AK4923" t="s">
        <v>12027</v>
      </c>
      <c r="AL4923" t="s">
        <v>12032</v>
      </c>
      <c r="AM4923" t="s">
        <v>11221</v>
      </c>
      <c r="AN4923">
        <v>1</v>
      </c>
      <c r="AO4923" s="10" t="s">
        <v>12047</v>
      </c>
      <c r="AP4923" t="str" cm="1">
        <f t="array" ref="AP4923">_xlfn.IFS(
  Table1[[#This Row],[Age]]&lt;=25, "18-25",
  Table1[[#This Row],[Age]]&lt;=35, "26-35",
  Table1[[#This Row],[Age]]&lt;=45, "36-45",
  Table1[[#This Row],[Age]]&lt;=60, "46-60",
  TRUE, "60+")</f>
        <v>46-60</v>
      </c>
    </row>
    <row r="4924" spans="1:42" x14ac:dyDescent="0.3">
      <c r="A4924">
        <v>4923</v>
      </c>
      <c r="B4924" t="s">
        <v>14</v>
      </c>
      <c r="C4924" t="s">
        <v>74</v>
      </c>
      <c r="D4924">
        <v>58</v>
      </c>
      <c r="E4924" t="s">
        <v>106</v>
      </c>
      <c r="F4924" t="s">
        <v>5030</v>
      </c>
      <c r="G4924" t="s">
        <v>5131</v>
      </c>
      <c r="H4924">
        <v>19458799776</v>
      </c>
      <c r="I4924" t="s">
        <v>6486</v>
      </c>
      <c r="J4924" t="s">
        <v>7291</v>
      </c>
      <c r="K4924">
        <v>4321.79</v>
      </c>
      <c r="L4924" s="12" t="s">
        <v>10982</v>
      </c>
      <c r="M4924" s="10" t="s">
        <v>11162</v>
      </c>
      <c r="N4924">
        <v>4923</v>
      </c>
      <c r="O4924">
        <v>44935</v>
      </c>
      <c r="P4924" t="s">
        <v>11402</v>
      </c>
      <c r="Q4924" s="16">
        <v>322.49</v>
      </c>
      <c r="R4924">
        <v>3999.3</v>
      </c>
      <c r="S4924">
        <v>89</v>
      </c>
      <c r="T4924">
        <v>4923</v>
      </c>
      <c r="U4924">
        <v>3369.89</v>
      </c>
      <c r="V4924" t="s">
        <v>11412</v>
      </c>
      <c r="W4924">
        <v>6.12</v>
      </c>
      <c r="X4924">
        <v>24</v>
      </c>
      <c r="Y4924" t="s">
        <v>10312</v>
      </c>
      <c r="Z4924" t="s">
        <v>12011</v>
      </c>
      <c r="AA4924">
        <v>4923</v>
      </c>
      <c r="AB4924" t="s">
        <v>12015</v>
      </c>
      <c r="AC4924">
        <v>6759.12</v>
      </c>
      <c r="AD4924">
        <v>3727.52</v>
      </c>
      <c r="AE4924">
        <v>186.38</v>
      </c>
      <c r="AF4924" t="s">
        <v>11164</v>
      </c>
      <c r="AG4924" t="s">
        <v>11094</v>
      </c>
      <c r="AH4924">
        <v>2210</v>
      </c>
      <c r="AI4924">
        <v>4923</v>
      </c>
      <c r="AJ4924" t="s">
        <v>11129</v>
      </c>
      <c r="AK4924" t="s">
        <v>12029</v>
      </c>
      <c r="AL4924" t="s">
        <v>12032</v>
      </c>
      <c r="AM4924" t="s">
        <v>11347</v>
      </c>
      <c r="AN4924">
        <v>1</v>
      </c>
      <c r="AO4924" s="10" t="s">
        <v>12039</v>
      </c>
      <c r="AP4924" t="str" cm="1">
        <f t="array" ref="AP4924">_xlfn.IFS(
  Table1[[#This Row],[Age]]&lt;=25, "18-25",
  Table1[[#This Row],[Age]]&lt;=35, "26-35",
  Table1[[#This Row],[Age]]&lt;=45, "36-45",
  Table1[[#This Row],[Age]]&lt;=60, "46-60",
  TRUE, "60+")</f>
        <v>46-60</v>
      </c>
    </row>
    <row r="4925" spans="1:42" x14ac:dyDescent="0.3">
      <c r="A4925">
        <v>4924</v>
      </c>
      <c r="B4925" t="s">
        <v>34</v>
      </c>
      <c r="C4925" t="s">
        <v>65</v>
      </c>
      <c r="D4925">
        <v>30</v>
      </c>
      <c r="E4925" t="s">
        <v>105</v>
      </c>
      <c r="F4925" t="s">
        <v>5031</v>
      </c>
      <c r="G4925" t="s">
        <v>5144</v>
      </c>
      <c r="H4925">
        <v>19458799777</v>
      </c>
      <c r="I4925" t="s">
        <v>6068</v>
      </c>
      <c r="J4925" t="s">
        <v>7291</v>
      </c>
      <c r="K4925">
        <v>8586.2900000000009</v>
      </c>
      <c r="L4925" s="12" t="s">
        <v>10983</v>
      </c>
      <c r="M4925" s="10" t="s">
        <v>11058</v>
      </c>
      <c r="N4925">
        <v>4924</v>
      </c>
      <c r="O4925">
        <v>45015</v>
      </c>
      <c r="P4925" t="s">
        <v>11402</v>
      </c>
      <c r="Q4925" s="16">
        <v>3501.57</v>
      </c>
      <c r="R4925">
        <v>5084.72</v>
      </c>
      <c r="S4925">
        <v>30</v>
      </c>
      <c r="T4925">
        <v>4924</v>
      </c>
      <c r="U4925">
        <v>40383.040000000001</v>
      </c>
      <c r="V4925" t="s">
        <v>11412</v>
      </c>
      <c r="W4925">
        <v>3.99</v>
      </c>
      <c r="X4925">
        <v>60</v>
      </c>
      <c r="Y4925" t="s">
        <v>8706</v>
      </c>
      <c r="Z4925" t="s">
        <v>12011</v>
      </c>
      <c r="AA4925">
        <v>4924</v>
      </c>
      <c r="AB4925" t="s">
        <v>12017</v>
      </c>
      <c r="AC4925">
        <v>6201.54</v>
      </c>
      <c r="AD4925">
        <v>1027.77</v>
      </c>
      <c r="AE4925">
        <v>51.39</v>
      </c>
      <c r="AF4925" t="s">
        <v>11369</v>
      </c>
      <c r="AG4925" t="s">
        <v>11161</v>
      </c>
      <c r="AH4925">
        <v>3604</v>
      </c>
      <c r="AI4925">
        <v>4924</v>
      </c>
      <c r="AJ4925" t="s">
        <v>11152</v>
      </c>
      <c r="AK4925" t="s">
        <v>12028</v>
      </c>
      <c r="AL4925" t="s">
        <v>12032</v>
      </c>
      <c r="AM4925" t="s">
        <v>11120</v>
      </c>
      <c r="AN4925">
        <v>1</v>
      </c>
      <c r="AO4925" s="10" t="s">
        <v>12047</v>
      </c>
      <c r="AP4925" t="str" cm="1">
        <f t="array" ref="AP4925">_xlfn.IFS(
  Table1[[#This Row],[Age]]&lt;=25, "18-25",
  Table1[[#This Row],[Age]]&lt;=35, "26-35",
  Table1[[#This Row],[Age]]&lt;=45, "36-45",
  Table1[[#This Row],[Age]]&lt;=60, "46-60",
  TRUE, "60+")</f>
        <v>26-35</v>
      </c>
    </row>
    <row r="4926" spans="1:42" x14ac:dyDescent="0.3">
      <c r="A4926">
        <v>4925</v>
      </c>
      <c r="B4926" t="s">
        <v>19</v>
      </c>
      <c r="C4926" t="s">
        <v>91</v>
      </c>
      <c r="D4926">
        <v>47</v>
      </c>
      <c r="E4926" t="s">
        <v>104</v>
      </c>
      <c r="F4926" t="s">
        <v>5032</v>
      </c>
      <c r="G4926" t="s">
        <v>5128</v>
      </c>
      <c r="H4926">
        <v>19458799778</v>
      </c>
      <c r="I4926" t="s">
        <v>6751</v>
      </c>
      <c r="J4926" t="s">
        <v>7291</v>
      </c>
      <c r="K4926">
        <v>5108.71</v>
      </c>
      <c r="L4926" s="12" t="s">
        <v>10984</v>
      </c>
      <c r="M4926" s="10" t="s">
        <v>11128</v>
      </c>
      <c r="N4926">
        <v>4925</v>
      </c>
      <c r="O4926">
        <v>45058</v>
      </c>
      <c r="P4926" t="s">
        <v>11404</v>
      </c>
      <c r="Q4926" s="16">
        <v>1388.25</v>
      </c>
      <c r="R4926">
        <v>6496.96</v>
      </c>
      <c r="S4926">
        <v>20</v>
      </c>
      <c r="T4926">
        <v>4925</v>
      </c>
      <c r="U4926">
        <v>9357.0400000000009</v>
      </c>
      <c r="V4926" t="s">
        <v>11413</v>
      </c>
      <c r="W4926">
        <v>4.82</v>
      </c>
      <c r="X4926">
        <v>24</v>
      </c>
      <c r="Y4926" t="s">
        <v>10128</v>
      </c>
      <c r="Z4926" t="s">
        <v>12011</v>
      </c>
      <c r="AA4926">
        <v>4925</v>
      </c>
      <c r="AB4926" t="s">
        <v>12016</v>
      </c>
      <c r="AC4926">
        <v>7421.65</v>
      </c>
      <c r="AD4926">
        <v>3967.07</v>
      </c>
      <c r="AE4926">
        <v>198.35</v>
      </c>
      <c r="AF4926" t="s">
        <v>11123</v>
      </c>
      <c r="AG4926" t="s">
        <v>11077</v>
      </c>
      <c r="AH4926">
        <v>6005</v>
      </c>
      <c r="AI4926">
        <v>4925</v>
      </c>
      <c r="AJ4926" t="s">
        <v>11235</v>
      </c>
      <c r="AK4926" t="s">
        <v>12029</v>
      </c>
      <c r="AL4926" t="s">
        <v>12032</v>
      </c>
      <c r="AM4926" t="s">
        <v>11234</v>
      </c>
      <c r="AN4926">
        <v>1</v>
      </c>
      <c r="AO4926" s="10" t="s">
        <v>12046</v>
      </c>
      <c r="AP4926" t="str" cm="1">
        <f t="array" ref="AP4926">_xlfn.IFS(
  Table1[[#This Row],[Age]]&lt;=25, "18-25",
  Table1[[#This Row],[Age]]&lt;=35, "26-35",
  Table1[[#This Row],[Age]]&lt;=45, "36-45",
  Table1[[#This Row],[Age]]&lt;=60, "46-60",
  TRUE, "60+")</f>
        <v>46-60</v>
      </c>
    </row>
    <row r="4927" spans="1:42" x14ac:dyDescent="0.3">
      <c r="A4927">
        <v>4926</v>
      </c>
      <c r="B4927" t="s">
        <v>35</v>
      </c>
      <c r="C4927" t="s">
        <v>99</v>
      </c>
      <c r="D4927">
        <v>55</v>
      </c>
      <c r="E4927" t="s">
        <v>104</v>
      </c>
      <c r="F4927" t="s">
        <v>5033</v>
      </c>
      <c r="G4927" t="s">
        <v>5132</v>
      </c>
      <c r="H4927">
        <v>19458799779</v>
      </c>
      <c r="I4927" t="s">
        <v>5868</v>
      </c>
      <c r="J4927" t="s">
        <v>7292</v>
      </c>
      <c r="K4927">
        <v>4304.66</v>
      </c>
      <c r="L4927" s="12" t="s">
        <v>8692</v>
      </c>
      <c r="M4927" s="10" t="s">
        <v>11361</v>
      </c>
      <c r="N4927">
        <v>4926</v>
      </c>
      <c r="O4927">
        <v>45220</v>
      </c>
      <c r="P4927" t="s">
        <v>11404</v>
      </c>
      <c r="Q4927" s="16">
        <v>1597.45</v>
      </c>
      <c r="R4927">
        <v>2707.21</v>
      </c>
      <c r="S4927">
        <v>23</v>
      </c>
      <c r="T4927">
        <v>4926</v>
      </c>
      <c r="U4927">
        <v>7986.59</v>
      </c>
      <c r="V4927" t="s">
        <v>11413</v>
      </c>
      <c r="W4927">
        <v>9.59</v>
      </c>
      <c r="X4927">
        <v>24</v>
      </c>
      <c r="Y4927" t="s">
        <v>11721</v>
      </c>
      <c r="Z4927" t="s">
        <v>12011</v>
      </c>
      <c r="AA4927">
        <v>4926</v>
      </c>
      <c r="AB4927" t="s">
        <v>12017</v>
      </c>
      <c r="AC4927">
        <v>1164.9000000000001</v>
      </c>
      <c r="AD4927">
        <v>1377.61</v>
      </c>
      <c r="AE4927">
        <v>68.88</v>
      </c>
      <c r="AF4927" t="s">
        <v>11244</v>
      </c>
      <c r="AG4927" t="s">
        <v>11282</v>
      </c>
      <c r="AH4927">
        <v>755</v>
      </c>
      <c r="AI4927">
        <v>4926</v>
      </c>
      <c r="AJ4927" t="s">
        <v>11346</v>
      </c>
      <c r="AK4927" t="s">
        <v>12027</v>
      </c>
      <c r="AL4927" t="s">
        <v>12032</v>
      </c>
      <c r="AM4927" t="s">
        <v>11354</v>
      </c>
      <c r="AN4927">
        <v>1</v>
      </c>
      <c r="AO4927" s="10" t="s">
        <v>12044</v>
      </c>
      <c r="AP4927" t="str" cm="1">
        <f t="array" ref="AP4927">_xlfn.IFS(
  Table1[[#This Row],[Age]]&lt;=25, "18-25",
  Table1[[#This Row],[Age]]&lt;=35, "26-35",
  Table1[[#This Row],[Age]]&lt;=45, "36-45",
  Table1[[#This Row],[Age]]&lt;=60, "46-60",
  TRUE, "60+")</f>
        <v>46-60</v>
      </c>
    </row>
    <row r="4928" spans="1:42" x14ac:dyDescent="0.3">
      <c r="A4928">
        <v>4927</v>
      </c>
      <c r="B4928" t="s">
        <v>47</v>
      </c>
      <c r="C4928" t="s">
        <v>70</v>
      </c>
      <c r="D4928">
        <v>28</v>
      </c>
      <c r="E4928" t="s">
        <v>105</v>
      </c>
      <c r="F4928" t="s">
        <v>5034</v>
      </c>
      <c r="G4928" t="s">
        <v>5132</v>
      </c>
      <c r="H4928">
        <v>19458799780</v>
      </c>
      <c r="I4928" t="s">
        <v>5814</v>
      </c>
      <c r="J4928" t="s">
        <v>7291</v>
      </c>
      <c r="K4928">
        <v>2862.79</v>
      </c>
      <c r="L4928" s="12" t="s">
        <v>10985</v>
      </c>
      <c r="M4928" s="10" t="s">
        <v>11187</v>
      </c>
      <c r="N4928">
        <v>4927</v>
      </c>
      <c r="O4928">
        <v>45164</v>
      </c>
      <c r="P4928" t="s">
        <v>11403</v>
      </c>
      <c r="Q4928" s="16">
        <v>813.34</v>
      </c>
      <c r="R4928">
        <v>2049.4499999999998</v>
      </c>
      <c r="S4928">
        <v>1</v>
      </c>
      <c r="T4928">
        <v>4927</v>
      </c>
      <c r="U4928">
        <v>21779.48</v>
      </c>
      <c r="V4928" t="s">
        <v>11413</v>
      </c>
      <c r="W4928">
        <v>5.81</v>
      </c>
      <c r="X4928">
        <v>48</v>
      </c>
      <c r="Y4928" t="s">
        <v>10186</v>
      </c>
      <c r="Z4928" t="s">
        <v>12012</v>
      </c>
      <c r="AA4928">
        <v>4927</v>
      </c>
      <c r="AB4928" t="s">
        <v>12015</v>
      </c>
      <c r="AC4928">
        <v>5323.19</v>
      </c>
      <c r="AD4928">
        <v>1042.73</v>
      </c>
      <c r="AE4928">
        <v>52.14</v>
      </c>
      <c r="AF4928" t="s">
        <v>11045</v>
      </c>
      <c r="AG4928" t="s">
        <v>11341</v>
      </c>
      <c r="AH4928">
        <v>5776</v>
      </c>
      <c r="AI4928">
        <v>4927</v>
      </c>
      <c r="AJ4928" t="s">
        <v>11276</v>
      </c>
      <c r="AK4928" t="s">
        <v>12029</v>
      </c>
      <c r="AL4928" t="s">
        <v>12031</v>
      </c>
      <c r="AM4928" t="s">
        <v>11342</v>
      </c>
      <c r="AN4928">
        <v>1</v>
      </c>
      <c r="AO4928" s="10" t="s">
        <v>12041</v>
      </c>
      <c r="AP4928" t="str" cm="1">
        <f t="array" ref="AP4928">_xlfn.IFS(
  Table1[[#This Row],[Age]]&lt;=25, "18-25",
  Table1[[#This Row],[Age]]&lt;=35, "26-35",
  Table1[[#This Row],[Age]]&lt;=45, "36-45",
  Table1[[#This Row],[Age]]&lt;=60, "46-60",
  TRUE, "60+")</f>
        <v>26-35</v>
      </c>
    </row>
    <row r="4929" spans="1:42" x14ac:dyDescent="0.3">
      <c r="A4929">
        <v>4928</v>
      </c>
      <c r="B4929" t="s">
        <v>19</v>
      </c>
      <c r="C4929" t="s">
        <v>76</v>
      </c>
      <c r="D4929">
        <v>18</v>
      </c>
      <c r="E4929" t="s">
        <v>106</v>
      </c>
      <c r="F4929" t="s">
        <v>5035</v>
      </c>
      <c r="G4929" t="s">
        <v>5141</v>
      </c>
      <c r="H4929">
        <v>19458799781</v>
      </c>
      <c r="I4929" t="s">
        <v>6500</v>
      </c>
      <c r="J4929" t="s">
        <v>7291</v>
      </c>
      <c r="K4929">
        <v>1352.22</v>
      </c>
      <c r="L4929" s="12" t="s">
        <v>7730</v>
      </c>
      <c r="M4929" s="10" t="s">
        <v>11223</v>
      </c>
      <c r="N4929">
        <v>4928</v>
      </c>
      <c r="O4929">
        <v>45282</v>
      </c>
      <c r="P4929" t="s">
        <v>11402</v>
      </c>
      <c r="Q4929" s="16">
        <v>594.65</v>
      </c>
      <c r="R4929">
        <v>1946.87</v>
      </c>
      <c r="S4929">
        <v>15</v>
      </c>
      <c r="T4929">
        <v>4928</v>
      </c>
      <c r="U4929">
        <v>18029.5</v>
      </c>
      <c r="V4929" t="s">
        <v>11412</v>
      </c>
      <c r="W4929">
        <v>4.57</v>
      </c>
      <c r="X4929">
        <v>36</v>
      </c>
      <c r="Y4929" t="s">
        <v>11551</v>
      </c>
      <c r="Z4929" t="s">
        <v>12012</v>
      </c>
      <c r="AA4929">
        <v>4928</v>
      </c>
      <c r="AB4929" t="s">
        <v>12017</v>
      </c>
      <c r="AC4929">
        <v>7224.49</v>
      </c>
      <c r="AD4929">
        <v>3437.82</v>
      </c>
      <c r="AE4929">
        <v>171.89</v>
      </c>
      <c r="AF4929" t="s">
        <v>11215</v>
      </c>
      <c r="AG4929" t="s">
        <v>11103</v>
      </c>
      <c r="AH4929">
        <v>9715</v>
      </c>
      <c r="AI4929">
        <v>4928</v>
      </c>
      <c r="AJ4929" t="s">
        <v>11141</v>
      </c>
      <c r="AK4929" t="s">
        <v>12027</v>
      </c>
      <c r="AL4929" t="s">
        <v>12031</v>
      </c>
      <c r="AM4929" t="s">
        <v>11332</v>
      </c>
      <c r="AN4929">
        <v>1</v>
      </c>
      <c r="AO4929" s="10" t="s">
        <v>12036</v>
      </c>
      <c r="AP4929" t="str" cm="1">
        <f t="array" ref="AP4929">_xlfn.IFS(
  Table1[[#This Row],[Age]]&lt;=25, "18-25",
  Table1[[#This Row],[Age]]&lt;=35, "26-35",
  Table1[[#This Row],[Age]]&lt;=45, "36-45",
  Table1[[#This Row],[Age]]&lt;=60, "46-60",
  TRUE, "60+")</f>
        <v>18-25</v>
      </c>
    </row>
    <row r="4930" spans="1:42" x14ac:dyDescent="0.3">
      <c r="A4930">
        <v>4929</v>
      </c>
      <c r="B4930" t="s">
        <v>19</v>
      </c>
      <c r="C4930" t="s">
        <v>89</v>
      </c>
      <c r="D4930">
        <v>44</v>
      </c>
      <c r="E4930" t="s">
        <v>104</v>
      </c>
      <c r="F4930" t="s">
        <v>5036</v>
      </c>
      <c r="G4930" t="s">
        <v>5121</v>
      </c>
      <c r="H4930">
        <v>19458799782</v>
      </c>
      <c r="I4930" t="s">
        <v>7282</v>
      </c>
      <c r="J4930" t="s">
        <v>7292</v>
      </c>
      <c r="K4930">
        <v>5306.43</v>
      </c>
      <c r="L4930" s="12" t="s">
        <v>10986</v>
      </c>
      <c r="M4930" s="10" t="s">
        <v>11206</v>
      </c>
      <c r="N4930">
        <v>4929</v>
      </c>
      <c r="O4930">
        <v>45176</v>
      </c>
      <c r="P4930" t="s">
        <v>11402</v>
      </c>
      <c r="Q4930" s="16">
        <v>2480.02</v>
      </c>
      <c r="R4930">
        <v>7786.45</v>
      </c>
      <c r="S4930">
        <v>21</v>
      </c>
      <c r="T4930">
        <v>4929</v>
      </c>
      <c r="U4930">
        <v>5735.19</v>
      </c>
      <c r="V4930" t="s">
        <v>11412</v>
      </c>
      <c r="W4930">
        <v>7.37</v>
      </c>
      <c r="X4930">
        <v>36</v>
      </c>
      <c r="Y4930" t="s">
        <v>9739</v>
      </c>
      <c r="Z4930" t="s">
        <v>12010</v>
      </c>
      <c r="AA4930">
        <v>4929</v>
      </c>
      <c r="AB4930" t="s">
        <v>12017</v>
      </c>
      <c r="AC4930">
        <v>8150.16</v>
      </c>
      <c r="AD4930">
        <v>492.6</v>
      </c>
      <c r="AE4930">
        <v>24.63</v>
      </c>
      <c r="AF4930" t="s">
        <v>11065</v>
      </c>
      <c r="AG4930" t="s">
        <v>11076</v>
      </c>
      <c r="AH4930">
        <v>2647</v>
      </c>
      <c r="AI4930">
        <v>4929</v>
      </c>
      <c r="AJ4930" t="s">
        <v>11386</v>
      </c>
      <c r="AK4930" t="s">
        <v>12028</v>
      </c>
      <c r="AL4930" t="s">
        <v>12031</v>
      </c>
      <c r="AM4930" t="s">
        <v>11302</v>
      </c>
      <c r="AN4930">
        <v>1</v>
      </c>
      <c r="AO4930" s="10" t="s">
        <v>12042</v>
      </c>
      <c r="AP4930" t="str" cm="1">
        <f t="array" ref="AP4930">_xlfn.IFS(
  Table1[[#This Row],[Age]]&lt;=25, "18-25",
  Table1[[#This Row],[Age]]&lt;=35, "26-35",
  Table1[[#This Row],[Age]]&lt;=45, "36-45",
  Table1[[#This Row],[Age]]&lt;=60, "46-60",
  TRUE, "60+")</f>
        <v>36-45</v>
      </c>
    </row>
    <row r="4931" spans="1:42" x14ac:dyDescent="0.3">
      <c r="A4931">
        <v>4930</v>
      </c>
      <c r="B4931" t="s">
        <v>7</v>
      </c>
      <c r="C4931" t="s">
        <v>101</v>
      </c>
      <c r="D4931">
        <v>64</v>
      </c>
      <c r="E4931" t="s">
        <v>105</v>
      </c>
      <c r="F4931" t="s">
        <v>5037</v>
      </c>
      <c r="G4931" t="s">
        <v>5135</v>
      </c>
      <c r="H4931">
        <v>19458799783</v>
      </c>
      <c r="I4931" t="s">
        <v>5911</v>
      </c>
      <c r="J4931" t="s">
        <v>7292</v>
      </c>
      <c r="K4931">
        <v>3319.73</v>
      </c>
      <c r="L4931" s="12" t="s">
        <v>10987</v>
      </c>
      <c r="M4931" s="10" t="s">
        <v>11330</v>
      </c>
      <c r="N4931">
        <v>4930</v>
      </c>
      <c r="O4931">
        <v>44968</v>
      </c>
      <c r="P4931" t="s">
        <v>11403</v>
      </c>
      <c r="Q4931" s="16">
        <v>3640.3</v>
      </c>
      <c r="R4931">
        <v>-320.57</v>
      </c>
      <c r="S4931">
        <v>30</v>
      </c>
      <c r="T4931">
        <v>4930</v>
      </c>
      <c r="U4931">
        <v>8248.7800000000007</v>
      </c>
      <c r="V4931" t="s">
        <v>11412</v>
      </c>
      <c r="W4931">
        <v>1.69</v>
      </c>
      <c r="X4931">
        <v>48</v>
      </c>
      <c r="Y4931" t="s">
        <v>9367</v>
      </c>
      <c r="Z4931" t="s">
        <v>12012</v>
      </c>
      <c r="AA4931">
        <v>4930</v>
      </c>
      <c r="AB4931" t="s">
        <v>12016</v>
      </c>
      <c r="AC4931">
        <v>2026</v>
      </c>
      <c r="AD4931">
        <v>1813.32</v>
      </c>
      <c r="AE4931">
        <v>90.67</v>
      </c>
      <c r="AF4931" t="s">
        <v>11358</v>
      </c>
      <c r="AG4931" t="s">
        <v>11355</v>
      </c>
      <c r="AH4931">
        <v>9663</v>
      </c>
      <c r="AI4931">
        <v>4930</v>
      </c>
      <c r="AJ4931" t="s">
        <v>11238</v>
      </c>
      <c r="AK4931" t="s">
        <v>12027</v>
      </c>
      <c r="AL4931" t="s">
        <v>12031</v>
      </c>
      <c r="AM4931" t="s">
        <v>11060</v>
      </c>
      <c r="AN4931">
        <v>1</v>
      </c>
      <c r="AO4931" s="10" t="s">
        <v>12045</v>
      </c>
      <c r="AP4931" t="str" cm="1">
        <f t="array" ref="AP4931">_xlfn.IFS(
  Table1[[#This Row],[Age]]&lt;=25, "18-25",
  Table1[[#This Row],[Age]]&lt;=35, "26-35",
  Table1[[#This Row],[Age]]&lt;=45, "36-45",
  Table1[[#This Row],[Age]]&lt;=60, "46-60",
  TRUE, "60+")</f>
        <v>60+</v>
      </c>
    </row>
    <row r="4932" spans="1:42" x14ac:dyDescent="0.3">
      <c r="A4932">
        <v>4931</v>
      </c>
      <c r="B4932" t="s">
        <v>44</v>
      </c>
      <c r="C4932" t="s">
        <v>66</v>
      </c>
      <c r="D4932">
        <v>56</v>
      </c>
      <c r="E4932" t="s">
        <v>106</v>
      </c>
      <c r="F4932" t="s">
        <v>5038</v>
      </c>
      <c r="G4932" t="s">
        <v>5125</v>
      </c>
      <c r="H4932">
        <v>19458799784</v>
      </c>
      <c r="I4932" t="s">
        <v>5472</v>
      </c>
      <c r="J4932" t="s">
        <v>7292</v>
      </c>
      <c r="K4932">
        <v>2569.46</v>
      </c>
      <c r="L4932" s="12" t="s">
        <v>10988</v>
      </c>
      <c r="M4932" s="10" t="s">
        <v>11083</v>
      </c>
      <c r="N4932">
        <v>4931</v>
      </c>
      <c r="O4932">
        <v>45157</v>
      </c>
      <c r="P4932" t="s">
        <v>11404</v>
      </c>
      <c r="Q4932" s="16">
        <v>4954.75</v>
      </c>
      <c r="R4932">
        <v>7524.21</v>
      </c>
      <c r="S4932">
        <v>11</v>
      </c>
      <c r="T4932">
        <v>4931</v>
      </c>
      <c r="U4932">
        <v>49624.52</v>
      </c>
      <c r="V4932" t="s">
        <v>11412</v>
      </c>
      <c r="W4932">
        <v>3.61</v>
      </c>
      <c r="X4932">
        <v>36</v>
      </c>
      <c r="Y4932" t="s">
        <v>9654</v>
      </c>
      <c r="Z4932" t="s">
        <v>12011</v>
      </c>
      <c r="AA4932">
        <v>4931</v>
      </c>
      <c r="AB4932" t="s">
        <v>12017</v>
      </c>
      <c r="AC4932">
        <v>3853.18</v>
      </c>
      <c r="AD4932">
        <v>376.99</v>
      </c>
      <c r="AE4932">
        <v>18.850000000000001</v>
      </c>
      <c r="AF4932" t="s">
        <v>11341</v>
      </c>
      <c r="AG4932" t="s">
        <v>11205</v>
      </c>
      <c r="AH4932">
        <v>5914</v>
      </c>
      <c r="AI4932">
        <v>4931</v>
      </c>
      <c r="AJ4932" t="s">
        <v>11038</v>
      </c>
      <c r="AK4932" t="s">
        <v>12029</v>
      </c>
      <c r="AL4932" t="s">
        <v>12031</v>
      </c>
      <c r="AM4932" t="s">
        <v>11362</v>
      </c>
      <c r="AN4932">
        <v>1</v>
      </c>
      <c r="AO4932" s="10" t="s">
        <v>12041</v>
      </c>
      <c r="AP4932" t="str" cm="1">
        <f t="array" ref="AP4932">_xlfn.IFS(
  Table1[[#This Row],[Age]]&lt;=25, "18-25",
  Table1[[#This Row],[Age]]&lt;=35, "26-35",
  Table1[[#This Row],[Age]]&lt;=45, "36-45",
  Table1[[#This Row],[Age]]&lt;=60, "46-60",
  TRUE, "60+")</f>
        <v>46-60</v>
      </c>
    </row>
    <row r="4933" spans="1:42" x14ac:dyDescent="0.3">
      <c r="A4933">
        <v>4932</v>
      </c>
      <c r="B4933" t="s">
        <v>3</v>
      </c>
      <c r="C4933" t="s">
        <v>81</v>
      </c>
      <c r="D4933">
        <v>60</v>
      </c>
      <c r="E4933" t="s">
        <v>105</v>
      </c>
      <c r="F4933" t="s">
        <v>5039</v>
      </c>
      <c r="G4933" t="s">
        <v>5126</v>
      </c>
      <c r="H4933">
        <v>19458799785</v>
      </c>
      <c r="I4933" t="s">
        <v>6173</v>
      </c>
      <c r="J4933" t="s">
        <v>7292</v>
      </c>
      <c r="K4933">
        <v>1779.64</v>
      </c>
      <c r="L4933" s="12" t="s">
        <v>10989</v>
      </c>
      <c r="M4933" s="10" t="s">
        <v>11139</v>
      </c>
      <c r="N4933">
        <v>4932</v>
      </c>
      <c r="O4933">
        <v>45096</v>
      </c>
      <c r="P4933" t="s">
        <v>11404</v>
      </c>
      <c r="Q4933" s="16">
        <v>1704.09</v>
      </c>
      <c r="R4933">
        <v>3483.73</v>
      </c>
      <c r="S4933">
        <v>90</v>
      </c>
      <c r="T4933">
        <v>4932</v>
      </c>
      <c r="U4933">
        <v>37006.46</v>
      </c>
      <c r="V4933" t="s">
        <v>11411</v>
      </c>
      <c r="W4933">
        <v>3.04</v>
      </c>
      <c r="X4933">
        <v>36</v>
      </c>
      <c r="Y4933" t="s">
        <v>11690</v>
      </c>
      <c r="Z4933" t="s">
        <v>12011</v>
      </c>
      <c r="AA4933">
        <v>4932</v>
      </c>
      <c r="AB4933" t="s">
        <v>12016</v>
      </c>
      <c r="AC4933">
        <v>6266.11</v>
      </c>
      <c r="AD4933">
        <v>1008.9</v>
      </c>
      <c r="AE4933">
        <v>50.44</v>
      </c>
      <c r="AF4933" t="s">
        <v>11250</v>
      </c>
      <c r="AG4933" t="s">
        <v>11112</v>
      </c>
      <c r="AH4933">
        <v>4216</v>
      </c>
      <c r="AI4933">
        <v>4932</v>
      </c>
      <c r="AJ4933" t="s">
        <v>11231</v>
      </c>
      <c r="AK4933" t="s">
        <v>12028</v>
      </c>
      <c r="AL4933" t="s">
        <v>12031</v>
      </c>
      <c r="AM4933" t="s">
        <v>11363</v>
      </c>
      <c r="AN4933">
        <v>1</v>
      </c>
      <c r="AO4933" s="10" t="s">
        <v>12043</v>
      </c>
      <c r="AP4933" t="str" cm="1">
        <f t="array" ref="AP4933">_xlfn.IFS(
  Table1[[#This Row],[Age]]&lt;=25, "18-25",
  Table1[[#This Row],[Age]]&lt;=35, "26-35",
  Table1[[#This Row],[Age]]&lt;=45, "36-45",
  Table1[[#This Row],[Age]]&lt;=60, "46-60",
  TRUE, "60+")</f>
        <v>46-60</v>
      </c>
    </row>
    <row r="4934" spans="1:42" x14ac:dyDescent="0.3">
      <c r="A4934">
        <v>4933</v>
      </c>
      <c r="B4934" t="s">
        <v>48</v>
      </c>
      <c r="C4934" t="s">
        <v>53</v>
      </c>
      <c r="D4934">
        <v>66</v>
      </c>
      <c r="E4934" t="s">
        <v>104</v>
      </c>
      <c r="F4934" t="s">
        <v>5040</v>
      </c>
      <c r="G4934" t="s">
        <v>5126</v>
      </c>
      <c r="H4934">
        <v>19458799786</v>
      </c>
      <c r="I4934" t="s">
        <v>5707</v>
      </c>
      <c r="J4934" t="s">
        <v>7291</v>
      </c>
      <c r="K4934">
        <v>3947.36</v>
      </c>
      <c r="L4934" s="12" t="s">
        <v>10990</v>
      </c>
      <c r="M4934" s="10" t="s">
        <v>11151</v>
      </c>
      <c r="N4934">
        <v>4933</v>
      </c>
      <c r="O4934">
        <v>45242</v>
      </c>
      <c r="P4934" t="s">
        <v>11404</v>
      </c>
      <c r="Q4934" s="16">
        <v>3322.56</v>
      </c>
      <c r="R4934">
        <v>7269.92</v>
      </c>
      <c r="S4934">
        <v>52</v>
      </c>
      <c r="T4934">
        <v>4933</v>
      </c>
      <c r="U4934">
        <v>30329.3</v>
      </c>
      <c r="V4934" t="s">
        <v>11412</v>
      </c>
      <c r="W4934">
        <v>7.12</v>
      </c>
      <c r="X4934">
        <v>60</v>
      </c>
      <c r="Y4934" t="s">
        <v>12007</v>
      </c>
      <c r="Z4934" t="s">
        <v>12012</v>
      </c>
      <c r="AA4934">
        <v>4933</v>
      </c>
      <c r="AB4934" t="s">
        <v>12015</v>
      </c>
      <c r="AC4934">
        <v>4467.93</v>
      </c>
      <c r="AD4934">
        <v>782.8</v>
      </c>
      <c r="AE4934">
        <v>39.14</v>
      </c>
      <c r="AF4934" t="s">
        <v>11127</v>
      </c>
      <c r="AG4934" t="s">
        <v>11119</v>
      </c>
      <c r="AH4934">
        <v>7500</v>
      </c>
      <c r="AI4934">
        <v>4933</v>
      </c>
      <c r="AJ4934" t="s">
        <v>11306</v>
      </c>
      <c r="AK4934" t="s">
        <v>12027</v>
      </c>
      <c r="AL4934" t="s">
        <v>12032</v>
      </c>
      <c r="AM4934" t="s">
        <v>11161</v>
      </c>
      <c r="AN4934">
        <v>1</v>
      </c>
      <c r="AO4934" s="10" t="s">
        <v>12040</v>
      </c>
      <c r="AP4934" t="str" cm="1">
        <f t="array" ref="AP4934">_xlfn.IFS(
  Table1[[#This Row],[Age]]&lt;=25, "18-25",
  Table1[[#This Row],[Age]]&lt;=35, "26-35",
  Table1[[#This Row],[Age]]&lt;=45, "36-45",
  Table1[[#This Row],[Age]]&lt;=60, "46-60",
  TRUE, "60+")</f>
        <v>60+</v>
      </c>
    </row>
    <row r="4935" spans="1:42" x14ac:dyDescent="0.3">
      <c r="A4935">
        <v>4934</v>
      </c>
      <c r="B4935" t="s">
        <v>23</v>
      </c>
      <c r="C4935" t="s">
        <v>76</v>
      </c>
      <c r="D4935">
        <v>54</v>
      </c>
      <c r="E4935" t="s">
        <v>104</v>
      </c>
      <c r="F4935" t="s">
        <v>5041</v>
      </c>
      <c r="G4935" t="s">
        <v>5120</v>
      </c>
      <c r="H4935">
        <v>19458799787</v>
      </c>
      <c r="I4935" t="s">
        <v>6650</v>
      </c>
      <c r="J4935" t="s">
        <v>7292</v>
      </c>
      <c r="K4935">
        <v>5603.14</v>
      </c>
      <c r="L4935" s="12" t="s">
        <v>10991</v>
      </c>
      <c r="M4935" s="10" t="s">
        <v>11242</v>
      </c>
      <c r="N4935">
        <v>4934</v>
      </c>
      <c r="O4935">
        <v>45016</v>
      </c>
      <c r="P4935" t="s">
        <v>11403</v>
      </c>
      <c r="Q4935" s="16">
        <v>589.16999999999996</v>
      </c>
      <c r="R4935">
        <v>6192.31</v>
      </c>
      <c r="S4935">
        <v>30</v>
      </c>
      <c r="T4935">
        <v>4934</v>
      </c>
      <c r="U4935">
        <v>15877.21</v>
      </c>
      <c r="V4935" t="s">
        <v>11413</v>
      </c>
      <c r="W4935">
        <v>6.44</v>
      </c>
      <c r="X4935">
        <v>12</v>
      </c>
      <c r="Y4935" t="s">
        <v>9458</v>
      </c>
      <c r="Z4935" t="s">
        <v>12012</v>
      </c>
      <c r="AA4935">
        <v>4934</v>
      </c>
      <c r="AB4935" t="s">
        <v>12017</v>
      </c>
      <c r="AC4935">
        <v>4511.54</v>
      </c>
      <c r="AD4935">
        <v>4040.64</v>
      </c>
      <c r="AE4935">
        <v>202.03</v>
      </c>
      <c r="AF4935" t="s">
        <v>11136</v>
      </c>
      <c r="AG4935" t="s">
        <v>11313</v>
      </c>
      <c r="AH4935">
        <v>2965</v>
      </c>
      <c r="AI4935">
        <v>4934</v>
      </c>
      <c r="AJ4935" t="s">
        <v>11136</v>
      </c>
      <c r="AK4935" t="s">
        <v>12028</v>
      </c>
      <c r="AL4935" t="s">
        <v>12032</v>
      </c>
      <c r="AM4935" t="s">
        <v>11316</v>
      </c>
      <c r="AN4935">
        <v>1</v>
      </c>
      <c r="AO4935" s="10" t="s">
        <v>12047</v>
      </c>
      <c r="AP4935" t="str" cm="1">
        <f t="array" ref="AP4935">_xlfn.IFS(
  Table1[[#This Row],[Age]]&lt;=25, "18-25",
  Table1[[#This Row],[Age]]&lt;=35, "26-35",
  Table1[[#This Row],[Age]]&lt;=45, "36-45",
  Table1[[#This Row],[Age]]&lt;=60, "46-60",
  TRUE, "60+")</f>
        <v>46-60</v>
      </c>
    </row>
    <row r="4936" spans="1:42" x14ac:dyDescent="0.3">
      <c r="A4936">
        <v>4935</v>
      </c>
      <c r="B4936" t="s">
        <v>42</v>
      </c>
      <c r="C4936" t="s">
        <v>58</v>
      </c>
      <c r="D4936">
        <v>26</v>
      </c>
      <c r="E4936" t="s">
        <v>104</v>
      </c>
      <c r="F4936" t="s">
        <v>5042</v>
      </c>
      <c r="G4936" t="s">
        <v>5131</v>
      </c>
      <c r="H4936">
        <v>19458799788</v>
      </c>
      <c r="I4936" t="s">
        <v>6183</v>
      </c>
      <c r="J4936" t="s">
        <v>7291</v>
      </c>
      <c r="K4936">
        <v>8386.56</v>
      </c>
      <c r="L4936" s="12" t="s">
        <v>10992</v>
      </c>
      <c r="M4936" s="10" t="s">
        <v>11169</v>
      </c>
      <c r="N4936">
        <v>4935</v>
      </c>
      <c r="O4936">
        <v>45117</v>
      </c>
      <c r="P4936" t="s">
        <v>11404</v>
      </c>
      <c r="Q4936" s="16">
        <v>2782.83</v>
      </c>
      <c r="R4936">
        <v>5603.73</v>
      </c>
      <c r="S4936">
        <v>9</v>
      </c>
      <c r="T4936">
        <v>4935</v>
      </c>
      <c r="U4936">
        <v>21993.57</v>
      </c>
      <c r="V4936" t="s">
        <v>11413</v>
      </c>
      <c r="W4936">
        <v>7.83</v>
      </c>
      <c r="X4936">
        <v>36</v>
      </c>
      <c r="Y4936" t="s">
        <v>11639</v>
      </c>
      <c r="Z4936" t="s">
        <v>12011</v>
      </c>
      <c r="AA4936">
        <v>4935</v>
      </c>
      <c r="AB4936" t="s">
        <v>12015</v>
      </c>
      <c r="AC4936">
        <v>2455.56</v>
      </c>
      <c r="AD4936">
        <v>2893.37</v>
      </c>
      <c r="AE4936">
        <v>144.66999999999999</v>
      </c>
      <c r="AF4936" t="s">
        <v>11381</v>
      </c>
      <c r="AG4936" t="s">
        <v>11211</v>
      </c>
      <c r="AH4936">
        <v>8465</v>
      </c>
      <c r="AI4936">
        <v>4935</v>
      </c>
      <c r="AJ4936" t="s">
        <v>11178</v>
      </c>
      <c r="AK4936" t="s">
        <v>12027</v>
      </c>
      <c r="AL4936" t="s">
        <v>12032</v>
      </c>
      <c r="AM4936" t="s">
        <v>11303</v>
      </c>
      <c r="AN4936">
        <v>1</v>
      </c>
      <c r="AO4936" s="10" t="s">
        <v>12038</v>
      </c>
      <c r="AP4936" t="str" cm="1">
        <f t="array" ref="AP4936">_xlfn.IFS(
  Table1[[#This Row],[Age]]&lt;=25, "18-25",
  Table1[[#This Row],[Age]]&lt;=35, "26-35",
  Table1[[#This Row],[Age]]&lt;=45, "36-45",
  Table1[[#This Row],[Age]]&lt;=60, "46-60",
  TRUE, "60+")</f>
        <v>26-35</v>
      </c>
    </row>
    <row r="4937" spans="1:42" x14ac:dyDescent="0.3">
      <c r="A4937">
        <v>4936</v>
      </c>
      <c r="B4937" t="s">
        <v>26</v>
      </c>
      <c r="C4937" t="s">
        <v>84</v>
      </c>
      <c r="D4937">
        <v>65</v>
      </c>
      <c r="E4937" t="s">
        <v>105</v>
      </c>
      <c r="F4937" t="s">
        <v>5043</v>
      </c>
      <c r="G4937" t="s">
        <v>5134</v>
      </c>
      <c r="H4937">
        <v>19458799789</v>
      </c>
      <c r="I4937" t="s">
        <v>6157</v>
      </c>
      <c r="J4937" t="s">
        <v>7292</v>
      </c>
      <c r="K4937">
        <v>8219.8799999999992</v>
      </c>
      <c r="L4937" s="12" t="s">
        <v>10993</v>
      </c>
      <c r="M4937" s="10" t="s">
        <v>11067</v>
      </c>
      <c r="N4937">
        <v>4936</v>
      </c>
      <c r="O4937">
        <v>45203</v>
      </c>
      <c r="P4937" t="s">
        <v>11404</v>
      </c>
      <c r="Q4937" s="16">
        <v>2595.23</v>
      </c>
      <c r="R4937">
        <v>10815.11</v>
      </c>
      <c r="S4937">
        <v>69</v>
      </c>
      <c r="T4937">
        <v>4936</v>
      </c>
      <c r="U4937">
        <v>31771.200000000001</v>
      </c>
      <c r="V4937" t="s">
        <v>11411</v>
      </c>
      <c r="W4937">
        <v>4.84</v>
      </c>
      <c r="X4937">
        <v>36</v>
      </c>
      <c r="Y4937" t="s">
        <v>10589</v>
      </c>
      <c r="Z4937" t="s">
        <v>12012</v>
      </c>
      <c r="AA4937">
        <v>4936</v>
      </c>
      <c r="AB4937" t="s">
        <v>12015</v>
      </c>
      <c r="AC4937">
        <v>2971.99</v>
      </c>
      <c r="AD4937">
        <v>4102.32</v>
      </c>
      <c r="AE4937">
        <v>205.12</v>
      </c>
      <c r="AF4937" t="s">
        <v>11229</v>
      </c>
      <c r="AG4937" t="s">
        <v>11172</v>
      </c>
      <c r="AH4937">
        <v>4745</v>
      </c>
      <c r="AI4937">
        <v>4936</v>
      </c>
      <c r="AJ4937" t="s">
        <v>11152</v>
      </c>
      <c r="AK4937" t="s">
        <v>12029</v>
      </c>
      <c r="AL4937" t="s">
        <v>12032</v>
      </c>
      <c r="AM4937" t="s">
        <v>11387</v>
      </c>
      <c r="AN4937">
        <v>1</v>
      </c>
      <c r="AO4937" s="10" t="s">
        <v>12044</v>
      </c>
      <c r="AP4937" t="str" cm="1">
        <f t="array" ref="AP4937">_xlfn.IFS(
  Table1[[#This Row],[Age]]&lt;=25, "18-25",
  Table1[[#This Row],[Age]]&lt;=35, "26-35",
  Table1[[#This Row],[Age]]&lt;=45, "36-45",
  Table1[[#This Row],[Age]]&lt;=60, "46-60",
  TRUE, "60+")</f>
        <v>60+</v>
      </c>
    </row>
    <row r="4938" spans="1:42" x14ac:dyDescent="0.3">
      <c r="A4938">
        <v>4937</v>
      </c>
      <c r="B4938" t="s">
        <v>7</v>
      </c>
      <c r="C4938" t="s">
        <v>63</v>
      </c>
      <c r="D4938">
        <v>60</v>
      </c>
      <c r="E4938" t="s">
        <v>104</v>
      </c>
      <c r="F4938" t="s">
        <v>5044</v>
      </c>
      <c r="G4938" t="s">
        <v>5110</v>
      </c>
      <c r="H4938">
        <v>19458799790</v>
      </c>
      <c r="I4938" t="s">
        <v>6688</v>
      </c>
      <c r="J4938" t="s">
        <v>7292</v>
      </c>
      <c r="K4938">
        <v>8565.1299999999992</v>
      </c>
      <c r="L4938" s="12" t="s">
        <v>10994</v>
      </c>
      <c r="M4938" s="10" t="s">
        <v>11248</v>
      </c>
      <c r="N4938">
        <v>4937</v>
      </c>
      <c r="O4938">
        <v>45053</v>
      </c>
      <c r="P4938" t="s">
        <v>11403</v>
      </c>
      <c r="Q4938" s="16">
        <v>169.97</v>
      </c>
      <c r="R4938">
        <v>8395.16</v>
      </c>
      <c r="S4938">
        <v>47</v>
      </c>
      <c r="T4938">
        <v>4937</v>
      </c>
      <c r="U4938">
        <v>39429.699999999997</v>
      </c>
      <c r="V4938" t="s">
        <v>11411</v>
      </c>
      <c r="W4938">
        <v>2.57</v>
      </c>
      <c r="X4938">
        <v>36</v>
      </c>
      <c r="Y4938" t="s">
        <v>11703</v>
      </c>
      <c r="Z4938" t="s">
        <v>12011</v>
      </c>
      <c r="AA4938">
        <v>4937</v>
      </c>
      <c r="AB4938" t="s">
        <v>12015</v>
      </c>
      <c r="AC4938">
        <v>3528.26</v>
      </c>
      <c r="AD4938">
        <v>4967.07</v>
      </c>
      <c r="AE4938">
        <v>248.35</v>
      </c>
      <c r="AF4938" t="s">
        <v>11106</v>
      </c>
      <c r="AG4938" t="s">
        <v>11211</v>
      </c>
      <c r="AH4938">
        <v>6181</v>
      </c>
      <c r="AI4938">
        <v>4937</v>
      </c>
      <c r="AJ4938" t="s">
        <v>11235</v>
      </c>
      <c r="AK4938" t="s">
        <v>12028</v>
      </c>
      <c r="AL4938" t="s">
        <v>12032</v>
      </c>
      <c r="AM4938" t="s">
        <v>11123</v>
      </c>
      <c r="AN4938">
        <v>1</v>
      </c>
      <c r="AO4938" s="10" t="s">
        <v>12046</v>
      </c>
      <c r="AP4938" t="str" cm="1">
        <f t="array" ref="AP4938">_xlfn.IFS(
  Table1[[#This Row],[Age]]&lt;=25, "18-25",
  Table1[[#This Row],[Age]]&lt;=35, "26-35",
  Table1[[#This Row],[Age]]&lt;=45, "36-45",
  Table1[[#This Row],[Age]]&lt;=60, "46-60",
  TRUE, "60+")</f>
        <v>46-60</v>
      </c>
    </row>
    <row r="4939" spans="1:42" x14ac:dyDescent="0.3">
      <c r="A4939">
        <v>4938</v>
      </c>
      <c r="B4939" t="s">
        <v>35</v>
      </c>
      <c r="C4939" t="s">
        <v>80</v>
      </c>
      <c r="D4939">
        <v>43</v>
      </c>
      <c r="E4939" t="s">
        <v>105</v>
      </c>
      <c r="F4939" t="s">
        <v>5045</v>
      </c>
      <c r="G4939" t="s">
        <v>5120</v>
      </c>
      <c r="H4939">
        <v>19458799791</v>
      </c>
      <c r="I4939" t="s">
        <v>6609</v>
      </c>
      <c r="J4939" t="s">
        <v>7292</v>
      </c>
      <c r="K4939">
        <v>5804.71</v>
      </c>
      <c r="L4939" s="12" t="s">
        <v>10995</v>
      </c>
      <c r="M4939" s="10" t="s">
        <v>11259</v>
      </c>
      <c r="N4939">
        <v>4938</v>
      </c>
      <c r="O4939">
        <v>45059</v>
      </c>
      <c r="P4939" t="s">
        <v>11402</v>
      </c>
      <c r="Q4939" s="16">
        <v>2420.1</v>
      </c>
      <c r="R4939">
        <v>3384.61</v>
      </c>
      <c r="S4939">
        <v>34</v>
      </c>
      <c r="T4939">
        <v>4938</v>
      </c>
      <c r="U4939">
        <v>47374.05</v>
      </c>
      <c r="V4939" t="s">
        <v>11411</v>
      </c>
      <c r="W4939">
        <v>2.65</v>
      </c>
      <c r="X4939">
        <v>24</v>
      </c>
      <c r="Y4939" t="s">
        <v>11915</v>
      </c>
      <c r="Z4939" t="s">
        <v>12011</v>
      </c>
      <c r="AA4939">
        <v>4938</v>
      </c>
      <c r="AB4939" t="s">
        <v>12016</v>
      </c>
      <c r="AC4939">
        <v>7457.36</v>
      </c>
      <c r="AD4939">
        <v>2774.31</v>
      </c>
      <c r="AE4939">
        <v>138.72</v>
      </c>
      <c r="AF4939" t="s">
        <v>11222</v>
      </c>
      <c r="AG4939" t="s">
        <v>11128</v>
      </c>
      <c r="AH4939">
        <v>3540</v>
      </c>
      <c r="AI4939">
        <v>4938</v>
      </c>
      <c r="AJ4939" t="s">
        <v>11245</v>
      </c>
      <c r="AK4939" t="s">
        <v>12028</v>
      </c>
      <c r="AL4939" t="s">
        <v>12032</v>
      </c>
      <c r="AM4939" t="s">
        <v>11180</v>
      </c>
      <c r="AN4939">
        <v>1</v>
      </c>
      <c r="AO4939" s="10" t="s">
        <v>12046</v>
      </c>
      <c r="AP4939" t="str" cm="1">
        <f t="array" ref="AP4939">_xlfn.IFS(
  Table1[[#This Row],[Age]]&lt;=25, "18-25",
  Table1[[#This Row],[Age]]&lt;=35, "26-35",
  Table1[[#This Row],[Age]]&lt;=45, "36-45",
  Table1[[#This Row],[Age]]&lt;=60, "46-60",
  TRUE, "60+")</f>
        <v>36-45</v>
      </c>
    </row>
    <row r="4940" spans="1:42" x14ac:dyDescent="0.3">
      <c r="A4940">
        <v>4939</v>
      </c>
      <c r="B4940" t="s">
        <v>30</v>
      </c>
      <c r="C4940" t="s">
        <v>54</v>
      </c>
      <c r="D4940">
        <v>42</v>
      </c>
      <c r="E4940" t="s">
        <v>106</v>
      </c>
      <c r="F4940" t="s">
        <v>5046</v>
      </c>
      <c r="G4940" t="s">
        <v>5138</v>
      </c>
      <c r="H4940">
        <v>19458799792</v>
      </c>
      <c r="I4940" t="s">
        <v>6366</v>
      </c>
      <c r="J4940" t="s">
        <v>7292</v>
      </c>
      <c r="K4940">
        <v>5639.54</v>
      </c>
      <c r="L4940" s="12" t="s">
        <v>10996</v>
      </c>
      <c r="M4940" s="10" t="s">
        <v>11215</v>
      </c>
      <c r="N4940">
        <v>4939</v>
      </c>
      <c r="O4940">
        <v>45212</v>
      </c>
      <c r="P4940" t="s">
        <v>11402</v>
      </c>
      <c r="Q4940" s="16">
        <v>2482.21</v>
      </c>
      <c r="R4940">
        <v>8121.75</v>
      </c>
      <c r="S4940">
        <v>33</v>
      </c>
      <c r="T4940">
        <v>4939</v>
      </c>
      <c r="U4940">
        <v>7011.34</v>
      </c>
      <c r="V4940" t="s">
        <v>11413</v>
      </c>
      <c r="W4940">
        <v>9.0299999999999994</v>
      </c>
      <c r="X4940">
        <v>48</v>
      </c>
      <c r="Y4940" t="s">
        <v>8266</v>
      </c>
      <c r="Z4940" t="s">
        <v>12010</v>
      </c>
      <c r="AA4940">
        <v>4939</v>
      </c>
      <c r="AB4940" t="s">
        <v>12017</v>
      </c>
      <c r="AC4940">
        <v>4737.78</v>
      </c>
      <c r="AD4940">
        <v>4801.08</v>
      </c>
      <c r="AE4940">
        <v>240.05</v>
      </c>
      <c r="AF4940" t="s">
        <v>11107</v>
      </c>
      <c r="AG4940" t="s">
        <v>11101</v>
      </c>
      <c r="AH4940">
        <v>3479</v>
      </c>
      <c r="AI4940">
        <v>4939</v>
      </c>
      <c r="AJ4940" t="s">
        <v>11317</v>
      </c>
      <c r="AK4940" t="s">
        <v>12029</v>
      </c>
      <c r="AL4940" t="s">
        <v>12031</v>
      </c>
      <c r="AM4940" t="s">
        <v>11155</v>
      </c>
      <c r="AN4940">
        <v>1</v>
      </c>
      <c r="AO4940" s="10" t="s">
        <v>12044</v>
      </c>
      <c r="AP4940" t="str" cm="1">
        <f t="array" ref="AP4940">_xlfn.IFS(
  Table1[[#This Row],[Age]]&lt;=25, "18-25",
  Table1[[#This Row],[Age]]&lt;=35, "26-35",
  Table1[[#This Row],[Age]]&lt;=45, "36-45",
  Table1[[#This Row],[Age]]&lt;=60, "46-60",
  TRUE, "60+")</f>
        <v>36-45</v>
      </c>
    </row>
    <row r="4941" spans="1:42" x14ac:dyDescent="0.3">
      <c r="A4941">
        <v>4940</v>
      </c>
      <c r="B4941" t="s">
        <v>14</v>
      </c>
      <c r="C4941" t="s">
        <v>98</v>
      </c>
      <c r="D4941">
        <v>34</v>
      </c>
      <c r="E4941" t="s">
        <v>106</v>
      </c>
      <c r="F4941" t="s">
        <v>5047</v>
      </c>
      <c r="G4941" t="s">
        <v>5131</v>
      </c>
      <c r="H4941">
        <v>19458799793</v>
      </c>
      <c r="I4941" t="s">
        <v>5752</v>
      </c>
      <c r="J4941" t="s">
        <v>7291</v>
      </c>
      <c r="K4941">
        <v>9060.9</v>
      </c>
      <c r="L4941" s="12" t="s">
        <v>10997</v>
      </c>
      <c r="M4941" s="10" t="s">
        <v>11091</v>
      </c>
      <c r="N4941">
        <v>4940</v>
      </c>
      <c r="O4941">
        <v>44989</v>
      </c>
      <c r="P4941" t="s">
        <v>11403</v>
      </c>
      <c r="Q4941" s="16">
        <v>1866.38</v>
      </c>
      <c r="R4941">
        <v>7194.52</v>
      </c>
      <c r="S4941">
        <v>98</v>
      </c>
      <c r="T4941">
        <v>4940</v>
      </c>
      <c r="U4941">
        <v>10390.44</v>
      </c>
      <c r="V4941" t="s">
        <v>11411</v>
      </c>
      <c r="W4941">
        <v>1.67</v>
      </c>
      <c r="X4941">
        <v>60</v>
      </c>
      <c r="Y4941" t="s">
        <v>11810</v>
      </c>
      <c r="Z4941" t="s">
        <v>12011</v>
      </c>
      <c r="AA4941">
        <v>4940</v>
      </c>
      <c r="AB4941" t="s">
        <v>12015</v>
      </c>
      <c r="AC4941">
        <v>2893.03</v>
      </c>
      <c r="AD4941">
        <v>483.83</v>
      </c>
      <c r="AE4941">
        <v>24.19</v>
      </c>
      <c r="AF4941" t="s">
        <v>11040</v>
      </c>
      <c r="AG4941" t="s">
        <v>11359</v>
      </c>
      <c r="AH4941">
        <v>524</v>
      </c>
      <c r="AI4941">
        <v>4940</v>
      </c>
      <c r="AJ4941" t="s">
        <v>11214</v>
      </c>
      <c r="AK4941" t="s">
        <v>12027</v>
      </c>
      <c r="AL4941" t="s">
        <v>12031</v>
      </c>
      <c r="AM4941" t="s">
        <v>11230</v>
      </c>
      <c r="AN4941">
        <v>1</v>
      </c>
      <c r="AO4941" s="10" t="s">
        <v>12047</v>
      </c>
      <c r="AP4941" t="str" cm="1">
        <f t="array" ref="AP4941">_xlfn.IFS(
  Table1[[#This Row],[Age]]&lt;=25, "18-25",
  Table1[[#This Row],[Age]]&lt;=35, "26-35",
  Table1[[#This Row],[Age]]&lt;=45, "36-45",
  Table1[[#This Row],[Age]]&lt;=60, "46-60",
  TRUE, "60+")</f>
        <v>26-35</v>
      </c>
    </row>
    <row r="4942" spans="1:42" x14ac:dyDescent="0.3">
      <c r="A4942">
        <v>4941</v>
      </c>
      <c r="B4942" t="s">
        <v>45</v>
      </c>
      <c r="C4942" t="s">
        <v>64</v>
      </c>
      <c r="D4942">
        <v>23</v>
      </c>
      <c r="E4942" t="s">
        <v>106</v>
      </c>
      <c r="F4942" t="s">
        <v>5048</v>
      </c>
      <c r="G4942" t="s">
        <v>5117</v>
      </c>
      <c r="H4942">
        <v>19458799794</v>
      </c>
      <c r="I4942" t="s">
        <v>5761</v>
      </c>
      <c r="J4942" t="s">
        <v>7292</v>
      </c>
      <c r="K4942">
        <v>2956.61</v>
      </c>
      <c r="L4942" s="12" t="s">
        <v>10998</v>
      </c>
      <c r="M4942" s="10" t="s">
        <v>11218</v>
      </c>
      <c r="N4942">
        <v>4941</v>
      </c>
      <c r="O4942">
        <v>45166</v>
      </c>
      <c r="P4942" t="s">
        <v>11404</v>
      </c>
      <c r="Q4942" s="16">
        <v>2872</v>
      </c>
      <c r="R4942">
        <v>84.61</v>
      </c>
      <c r="S4942">
        <v>65</v>
      </c>
      <c r="T4942">
        <v>4941</v>
      </c>
      <c r="U4942">
        <v>28811.01</v>
      </c>
      <c r="V4942" t="s">
        <v>11411</v>
      </c>
      <c r="W4942">
        <v>6.35</v>
      </c>
      <c r="X4942">
        <v>24</v>
      </c>
      <c r="Y4942" t="s">
        <v>11679</v>
      </c>
      <c r="Z4942" t="s">
        <v>12010</v>
      </c>
      <c r="AA4942">
        <v>4941</v>
      </c>
      <c r="AB4942" t="s">
        <v>12015</v>
      </c>
      <c r="AC4942">
        <v>1564.66</v>
      </c>
      <c r="AD4942">
        <v>581.01</v>
      </c>
      <c r="AE4942">
        <v>29.05</v>
      </c>
      <c r="AF4942" t="s">
        <v>11206</v>
      </c>
      <c r="AG4942" t="s">
        <v>11124</v>
      </c>
      <c r="AH4942">
        <v>7295</v>
      </c>
      <c r="AI4942">
        <v>4941</v>
      </c>
      <c r="AJ4942" t="s">
        <v>11387</v>
      </c>
      <c r="AK4942" t="s">
        <v>12027</v>
      </c>
      <c r="AL4942" t="s">
        <v>12031</v>
      </c>
      <c r="AM4942" t="s">
        <v>11123</v>
      </c>
      <c r="AN4942">
        <v>1</v>
      </c>
      <c r="AO4942" s="10" t="s">
        <v>12041</v>
      </c>
      <c r="AP4942" t="str" cm="1">
        <f t="array" ref="AP4942">_xlfn.IFS(
  Table1[[#This Row],[Age]]&lt;=25, "18-25",
  Table1[[#This Row],[Age]]&lt;=35, "26-35",
  Table1[[#This Row],[Age]]&lt;=45, "36-45",
  Table1[[#This Row],[Age]]&lt;=60, "46-60",
  TRUE, "60+")</f>
        <v>18-25</v>
      </c>
    </row>
    <row r="4943" spans="1:42" x14ac:dyDescent="0.3">
      <c r="A4943">
        <v>4942</v>
      </c>
      <c r="B4943" t="s">
        <v>28</v>
      </c>
      <c r="C4943" t="s">
        <v>93</v>
      </c>
      <c r="D4943">
        <v>32</v>
      </c>
      <c r="E4943" t="s">
        <v>106</v>
      </c>
      <c r="F4943" t="s">
        <v>5049</v>
      </c>
      <c r="G4943" t="s">
        <v>5140</v>
      </c>
      <c r="H4943">
        <v>19458799795</v>
      </c>
      <c r="I4943" t="s">
        <v>5924</v>
      </c>
      <c r="J4943" t="s">
        <v>7292</v>
      </c>
      <c r="K4943">
        <v>1539.96</v>
      </c>
      <c r="L4943" s="12" t="s">
        <v>9610</v>
      </c>
      <c r="M4943" s="10" t="s">
        <v>11317</v>
      </c>
      <c r="N4943">
        <v>4942</v>
      </c>
      <c r="O4943">
        <v>44964</v>
      </c>
      <c r="P4943" t="s">
        <v>11404</v>
      </c>
      <c r="Q4943" s="16">
        <v>237.37</v>
      </c>
      <c r="R4943">
        <v>1777.33</v>
      </c>
      <c r="S4943">
        <v>51</v>
      </c>
      <c r="T4943">
        <v>4942</v>
      </c>
      <c r="U4943">
        <v>46986.17</v>
      </c>
      <c r="V4943" t="s">
        <v>11413</v>
      </c>
      <c r="W4943">
        <v>3.09</v>
      </c>
      <c r="X4943">
        <v>48</v>
      </c>
      <c r="Y4943" t="s">
        <v>8508</v>
      </c>
      <c r="Z4943" t="s">
        <v>12012</v>
      </c>
      <c r="AA4943">
        <v>4942</v>
      </c>
      <c r="AB4943" t="s">
        <v>12017</v>
      </c>
      <c r="AC4943">
        <v>6052.87</v>
      </c>
      <c r="AD4943">
        <v>2496.21</v>
      </c>
      <c r="AE4943">
        <v>124.81</v>
      </c>
      <c r="AF4943" t="s">
        <v>11282</v>
      </c>
      <c r="AG4943" t="s">
        <v>11213</v>
      </c>
      <c r="AH4943">
        <v>3312</v>
      </c>
      <c r="AI4943">
        <v>4942</v>
      </c>
      <c r="AJ4943" t="s">
        <v>11225</v>
      </c>
      <c r="AK4943" t="s">
        <v>12027</v>
      </c>
      <c r="AL4943" t="s">
        <v>12031</v>
      </c>
      <c r="AM4943" t="s">
        <v>11393</v>
      </c>
      <c r="AN4943">
        <v>1</v>
      </c>
      <c r="AO4943" s="10" t="s">
        <v>12045</v>
      </c>
      <c r="AP4943" t="str" cm="1">
        <f t="array" ref="AP4943">_xlfn.IFS(
  Table1[[#This Row],[Age]]&lt;=25, "18-25",
  Table1[[#This Row],[Age]]&lt;=35, "26-35",
  Table1[[#This Row],[Age]]&lt;=45, "36-45",
  Table1[[#This Row],[Age]]&lt;=60, "46-60",
  TRUE, "60+")</f>
        <v>26-35</v>
      </c>
    </row>
    <row r="4944" spans="1:42" x14ac:dyDescent="0.3">
      <c r="A4944">
        <v>4943</v>
      </c>
      <c r="B4944" t="s">
        <v>37</v>
      </c>
      <c r="C4944" t="s">
        <v>54</v>
      </c>
      <c r="D4944">
        <v>20</v>
      </c>
      <c r="E4944" t="s">
        <v>104</v>
      </c>
      <c r="F4944" t="s">
        <v>5050</v>
      </c>
      <c r="G4944" t="s">
        <v>5110</v>
      </c>
      <c r="H4944">
        <v>19458799796</v>
      </c>
      <c r="I4944" t="s">
        <v>7017</v>
      </c>
      <c r="J4944" t="s">
        <v>7291</v>
      </c>
      <c r="K4944">
        <v>919.47</v>
      </c>
      <c r="L4944" s="12" t="s">
        <v>10999</v>
      </c>
      <c r="M4944" s="10" t="s">
        <v>11129</v>
      </c>
      <c r="N4944">
        <v>4943</v>
      </c>
      <c r="O4944">
        <v>45090</v>
      </c>
      <c r="P4944" t="s">
        <v>11402</v>
      </c>
      <c r="Q4944" s="16">
        <v>4223.79</v>
      </c>
      <c r="R4944">
        <v>-3304.32</v>
      </c>
      <c r="S4944">
        <v>79</v>
      </c>
      <c r="T4944">
        <v>4943</v>
      </c>
      <c r="U4944">
        <v>23174.560000000001</v>
      </c>
      <c r="V4944" t="s">
        <v>11413</v>
      </c>
      <c r="W4944">
        <v>2.93</v>
      </c>
      <c r="X4944">
        <v>60</v>
      </c>
      <c r="Y4944" t="s">
        <v>11723</v>
      </c>
      <c r="Z4944" t="s">
        <v>12010</v>
      </c>
      <c r="AA4944">
        <v>4943</v>
      </c>
      <c r="AB4944" t="s">
        <v>12015</v>
      </c>
      <c r="AC4944">
        <v>2849.54</v>
      </c>
      <c r="AD4944">
        <v>632.13</v>
      </c>
      <c r="AE4944">
        <v>31.61</v>
      </c>
      <c r="AF4944" t="s">
        <v>11046</v>
      </c>
      <c r="AG4944" t="s">
        <v>11350</v>
      </c>
      <c r="AH4944">
        <v>1238</v>
      </c>
      <c r="AI4944">
        <v>4943</v>
      </c>
      <c r="AJ4944" t="s">
        <v>11270</v>
      </c>
      <c r="AK4944" t="s">
        <v>12028</v>
      </c>
      <c r="AL4944" t="s">
        <v>12031</v>
      </c>
      <c r="AM4944" t="s">
        <v>11159</v>
      </c>
      <c r="AN4944">
        <v>1</v>
      </c>
      <c r="AO4944" s="10" t="s">
        <v>12043</v>
      </c>
      <c r="AP4944" t="str" cm="1">
        <f t="array" ref="AP4944">_xlfn.IFS(
  Table1[[#This Row],[Age]]&lt;=25, "18-25",
  Table1[[#This Row],[Age]]&lt;=35, "26-35",
  Table1[[#This Row],[Age]]&lt;=45, "36-45",
  Table1[[#This Row],[Age]]&lt;=60, "46-60",
  TRUE, "60+")</f>
        <v>18-25</v>
      </c>
    </row>
    <row r="4945" spans="1:42" x14ac:dyDescent="0.3">
      <c r="A4945">
        <v>4944</v>
      </c>
      <c r="B4945" t="s">
        <v>8</v>
      </c>
      <c r="C4945" t="s">
        <v>67</v>
      </c>
      <c r="D4945">
        <v>48</v>
      </c>
      <c r="E4945" t="s">
        <v>104</v>
      </c>
      <c r="F4945" t="s">
        <v>5051</v>
      </c>
      <c r="G4945" t="s">
        <v>5126</v>
      </c>
      <c r="H4945">
        <v>19458799797</v>
      </c>
      <c r="I4945" t="s">
        <v>7231</v>
      </c>
      <c r="J4945" t="s">
        <v>7292</v>
      </c>
      <c r="K4945">
        <v>8822.34</v>
      </c>
      <c r="L4945" s="12" t="s">
        <v>10956</v>
      </c>
      <c r="M4945" s="10" t="s">
        <v>11251</v>
      </c>
      <c r="N4945">
        <v>4944</v>
      </c>
      <c r="O4945">
        <v>44964</v>
      </c>
      <c r="P4945" t="s">
        <v>11404</v>
      </c>
      <c r="Q4945" s="16">
        <v>2607.36</v>
      </c>
      <c r="R4945">
        <v>6214.98</v>
      </c>
      <c r="S4945">
        <v>31</v>
      </c>
      <c r="T4945">
        <v>4944</v>
      </c>
      <c r="U4945">
        <v>32063.38</v>
      </c>
      <c r="V4945" t="s">
        <v>11412</v>
      </c>
      <c r="W4945">
        <v>1.89</v>
      </c>
      <c r="X4945">
        <v>24</v>
      </c>
      <c r="Y4945" t="s">
        <v>9129</v>
      </c>
      <c r="Z4945" t="s">
        <v>12012</v>
      </c>
      <c r="AA4945">
        <v>4944</v>
      </c>
      <c r="AB4945" t="s">
        <v>12016</v>
      </c>
      <c r="AC4945">
        <v>6308.83</v>
      </c>
      <c r="AD4945">
        <v>4572.51</v>
      </c>
      <c r="AE4945">
        <v>228.63</v>
      </c>
      <c r="AF4945" t="s">
        <v>11146</v>
      </c>
      <c r="AG4945" t="s">
        <v>11304</v>
      </c>
      <c r="AH4945">
        <v>1694</v>
      </c>
      <c r="AI4945">
        <v>4944</v>
      </c>
      <c r="AJ4945" t="s">
        <v>11261</v>
      </c>
      <c r="AK4945" t="s">
        <v>12029</v>
      </c>
      <c r="AL4945" t="s">
        <v>12031</v>
      </c>
      <c r="AM4945" t="s">
        <v>11367</v>
      </c>
      <c r="AN4945">
        <v>1</v>
      </c>
      <c r="AO4945" s="10" t="s">
        <v>12045</v>
      </c>
      <c r="AP4945" t="str" cm="1">
        <f t="array" ref="AP4945">_xlfn.IFS(
  Table1[[#This Row],[Age]]&lt;=25, "18-25",
  Table1[[#This Row],[Age]]&lt;=35, "26-35",
  Table1[[#This Row],[Age]]&lt;=45, "36-45",
  Table1[[#This Row],[Age]]&lt;=60, "46-60",
  TRUE, "60+")</f>
        <v>46-60</v>
      </c>
    </row>
    <row r="4946" spans="1:42" x14ac:dyDescent="0.3">
      <c r="A4946">
        <v>4945</v>
      </c>
      <c r="B4946" t="s">
        <v>38</v>
      </c>
      <c r="C4946" t="s">
        <v>94</v>
      </c>
      <c r="D4946">
        <v>45</v>
      </c>
      <c r="E4946" t="s">
        <v>105</v>
      </c>
      <c r="F4946" t="s">
        <v>5052</v>
      </c>
      <c r="G4946" t="s">
        <v>5111</v>
      </c>
      <c r="H4946">
        <v>19458799798</v>
      </c>
      <c r="I4946" t="s">
        <v>6876</v>
      </c>
      <c r="J4946" t="s">
        <v>7291</v>
      </c>
      <c r="K4946">
        <v>3780.55</v>
      </c>
      <c r="L4946" s="12" t="s">
        <v>11000</v>
      </c>
      <c r="M4946" s="10" t="s">
        <v>11090</v>
      </c>
      <c r="N4946">
        <v>4945</v>
      </c>
      <c r="O4946">
        <v>45205</v>
      </c>
      <c r="P4946" t="s">
        <v>11402</v>
      </c>
      <c r="Q4946" s="16">
        <v>170.43</v>
      </c>
      <c r="R4946">
        <v>3950.98</v>
      </c>
      <c r="S4946">
        <v>56</v>
      </c>
      <c r="T4946">
        <v>4945</v>
      </c>
      <c r="U4946">
        <v>15392.55</v>
      </c>
      <c r="V4946" t="s">
        <v>11411</v>
      </c>
      <c r="W4946">
        <v>9.81</v>
      </c>
      <c r="X4946">
        <v>60</v>
      </c>
      <c r="Y4946" t="s">
        <v>11524</v>
      </c>
      <c r="Z4946" t="s">
        <v>12012</v>
      </c>
      <c r="AA4946">
        <v>4945</v>
      </c>
      <c r="AB4946" t="s">
        <v>12015</v>
      </c>
      <c r="AC4946">
        <v>5907.14</v>
      </c>
      <c r="AD4946">
        <v>2521.86</v>
      </c>
      <c r="AE4946">
        <v>126.09</v>
      </c>
      <c r="AF4946" t="s">
        <v>11047</v>
      </c>
      <c r="AG4946" t="s">
        <v>11122</v>
      </c>
      <c r="AH4946">
        <v>2791</v>
      </c>
      <c r="AI4946">
        <v>4945</v>
      </c>
      <c r="AJ4946" t="s">
        <v>11233</v>
      </c>
      <c r="AK4946" t="s">
        <v>12029</v>
      </c>
      <c r="AL4946" t="s">
        <v>12032</v>
      </c>
      <c r="AM4946" t="s">
        <v>11243</v>
      </c>
      <c r="AN4946">
        <v>1</v>
      </c>
      <c r="AO4946" s="10" t="s">
        <v>12044</v>
      </c>
      <c r="AP4946" t="str" cm="1">
        <f t="array" ref="AP4946">_xlfn.IFS(
  Table1[[#This Row],[Age]]&lt;=25, "18-25",
  Table1[[#This Row],[Age]]&lt;=35, "26-35",
  Table1[[#This Row],[Age]]&lt;=45, "36-45",
  Table1[[#This Row],[Age]]&lt;=60, "46-60",
  TRUE, "60+")</f>
        <v>36-45</v>
      </c>
    </row>
    <row r="4947" spans="1:42" x14ac:dyDescent="0.3">
      <c r="A4947">
        <v>4946</v>
      </c>
      <c r="B4947" t="s">
        <v>33</v>
      </c>
      <c r="C4947" t="s">
        <v>86</v>
      </c>
      <c r="D4947">
        <v>26</v>
      </c>
      <c r="E4947" t="s">
        <v>106</v>
      </c>
      <c r="F4947" t="s">
        <v>5053</v>
      </c>
      <c r="G4947" t="s">
        <v>5147</v>
      </c>
      <c r="H4947">
        <v>19458799799</v>
      </c>
      <c r="I4947" t="s">
        <v>5846</v>
      </c>
      <c r="J4947" t="s">
        <v>7291</v>
      </c>
      <c r="K4947">
        <v>5037.3900000000003</v>
      </c>
      <c r="L4947" s="12" t="s">
        <v>11001</v>
      </c>
      <c r="M4947" s="10" t="s">
        <v>11167</v>
      </c>
      <c r="N4947">
        <v>4946</v>
      </c>
      <c r="O4947">
        <v>45077</v>
      </c>
      <c r="P4947" t="s">
        <v>11402</v>
      </c>
      <c r="Q4947" s="16">
        <v>4919</v>
      </c>
      <c r="R4947">
        <v>9956.39</v>
      </c>
      <c r="S4947">
        <v>76</v>
      </c>
      <c r="T4947">
        <v>4946</v>
      </c>
      <c r="U4947">
        <v>40775.199999999997</v>
      </c>
      <c r="V4947" t="s">
        <v>11413</v>
      </c>
      <c r="W4947">
        <v>1.55</v>
      </c>
      <c r="X4947">
        <v>36</v>
      </c>
      <c r="Y4947" t="s">
        <v>11583</v>
      </c>
      <c r="Z4947" t="s">
        <v>12010</v>
      </c>
      <c r="AA4947">
        <v>4946</v>
      </c>
      <c r="AB4947" t="s">
        <v>12017</v>
      </c>
      <c r="AC4947">
        <v>4029.28</v>
      </c>
      <c r="AD4947">
        <v>4388.6899999999996</v>
      </c>
      <c r="AE4947">
        <v>219.43</v>
      </c>
      <c r="AF4947" t="s">
        <v>11085</v>
      </c>
      <c r="AG4947" t="s">
        <v>11175</v>
      </c>
      <c r="AH4947">
        <v>6080</v>
      </c>
      <c r="AI4947">
        <v>4946</v>
      </c>
      <c r="AJ4947" t="s">
        <v>11047</v>
      </c>
      <c r="AK4947" t="s">
        <v>12029</v>
      </c>
      <c r="AL4947" t="s">
        <v>12031</v>
      </c>
      <c r="AM4947" t="s">
        <v>11323</v>
      </c>
      <c r="AN4947">
        <v>1</v>
      </c>
      <c r="AO4947" s="10" t="s">
        <v>12046</v>
      </c>
      <c r="AP4947" t="str" cm="1">
        <f t="array" ref="AP4947">_xlfn.IFS(
  Table1[[#This Row],[Age]]&lt;=25, "18-25",
  Table1[[#This Row],[Age]]&lt;=35, "26-35",
  Table1[[#This Row],[Age]]&lt;=45, "36-45",
  Table1[[#This Row],[Age]]&lt;=60, "46-60",
  TRUE, "60+")</f>
        <v>26-35</v>
      </c>
    </row>
    <row r="4948" spans="1:42" x14ac:dyDescent="0.3">
      <c r="A4948">
        <v>4947</v>
      </c>
      <c r="B4948" t="s">
        <v>48</v>
      </c>
      <c r="C4948" t="s">
        <v>93</v>
      </c>
      <c r="D4948">
        <v>61</v>
      </c>
      <c r="E4948" t="s">
        <v>106</v>
      </c>
      <c r="F4948" t="s">
        <v>5054</v>
      </c>
      <c r="G4948" t="s">
        <v>5130</v>
      </c>
      <c r="H4948">
        <v>19458799800</v>
      </c>
      <c r="I4948" t="s">
        <v>5723</v>
      </c>
      <c r="J4948" t="s">
        <v>7291</v>
      </c>
      <c r="K4948">
        <v>8050.29</v>
      </c>
      <c r="L4948" s="12" t="s">
        <v>10789</v>
      </c>
      <c r="M4948" s="10" t="s">
        <v>11308</v>
      </c>
      <c r="N4948">
        <v>4947</v>
      </c>
      <c r="O4948">
        <v>44984</v>
      </c>
      <c r="P4948" t="s">
        <v>11404</v>
      </c>
      <c r="Q4948" s="16">
        <v>1914.95</v>
      </c>
      <c r="R4948">
        <v>9965.24</v>
      </c>
      <c r="S4948">
        <v>71</v>
      </c>
      <c r="T4948">
        <v>4947</v>
      </c>
      <c r="U4948">
        <v>30657.79</v>
      </c>
      <c r="V4948" t="s">
        <v>11411</v>
      </c>
      <c r="W4948">
        <v>2.33</v>
      </c>
      <c r="X4948">
        <v>24</v>
      </c>
      <c r="Y4948" t="s">
        <v>9591</v>
      </c>
      <c r="Z4948" t="s">
        <v>12012</v>
      </c>
      <c r="AA4948">
        <v>4947</v>
      </c>
      <c r="AB4948" t="s">
        <v>12017</v>
      </c>
      <c r="AC4948">
        <v>3109.05</v>
      </c>
      <c r="AD4948">
        <v>1096.8699999999999</v>
      </c>
      <c r="AE4948">
        <v>54.84</v>
      </c>
      <c r="AF4948" t="s">
        <v>11212</v>
      </c>
      <c r="AG4948" t="s">
        <v>11329</v>
      </c>
      <c r="AH4948">
        <v>6401</v>
      </c>
      <c r="AI4948">
        <v>4947</v>
      </c>
      <c r="AJ4948" t="s">
        <v>11126</v>
      </c>
      <c r="AK4948" t="s">
        <v>12027</v>
      </c>
      <c r="AL4948" t="s">
        <v>12031</v>
      </c>
      <c r="AM4948" t="s">
        <v>11149</v>
      </c>
      <c r="AN4948">
        <v>1</v>
      </c>
      <c r="AO4948" s="10" t="s">
        <v>12045</v>
      </c>
      <c r="AP4948" t="str" cm="1">
        <f t="array" ref="AP4948">_xlfn.IFS(
  Table1[[#This Row],[Age]]&lt;=25, "18-25",
  Table1[[#This Row],[Age]]&lt;=35, "26-35",
  Table1[[#This Row],[Age]]&lt;=45, "36-45",
  Table1[[#This Row],[Age]]&lt;=60, "46-60",
  TRUE, "60+")</f>
        <v>60+</v>
      </c>
    </row>
    <row r="4949" spans="1:42" x14ac:dyDescent="0.3">
      <c r="A4949">
        <v>4948</v>
      </c>
      <c r="B4949" t="s">
        <v>47</v>
      </c>
      <c r="C4949" t="s">
        <v>98</v>
      </c>
      <c r="D4949">
        <v>68</v>
      </c>
      <c r="E4949" t="s">
        <v>105</v>
      </c>
      <c r="F4949" t="s">
        <v>5055</v>
      </c>
      <c r="G4949" t="s">
        <v>5135</v>
      </c>
      <c r="H4949">
        <v>19458799801</v>
      </c>
      <c r="I4949" t="s">
        <v>7283</v>
      </c>
      <c r="J4949" t="s">
        <v>7292</v>
      </c>
      <c r="K4949">
        <v>3794.36</v>
      </c>
      <c r="L4949" s="12" t="s">
        <v>11002</v>
      </c>
      <c r="M4949" s="10" t="s">
        <v>11201</v>
      </c>
      <c r="N4949">
        <v>4948</v>
      </c>
      <c r="O4949">
        <v>45102</v>
      </c>
      <c r="P4949" t="s">
        <v>11402</v>
      </c>
      <c r="Q4949" s="16">
        <v>4933.7700000000004</v>
      </c>
      <c r="R4949">
        <v>-1139.4100000000001</v>
      </c>
      <c r="S4949">
        <v>45</v>
      </c>
      <c r="T4949">
        <v>4948</v>
      </c>
      <c r="U4949">
        <v>19708.61</v>
      </c>
      <c r="V4949" t="s">
        <v>11412</v>
      </c>
      <c r="W4949">
        <v>4.29</v>
      </c>
      <c r="X4949">
        <v>24</v>
      </c>
      <c r="Y4949" t="s">
        <v>11441</v>
      </c>
      <c r="Z4949" t="s">
        <v>12012</v>
      </c>
      <c r="AA4949">
        <v>4948</v>
      </c>
      <c r="AB4949" t="s">
        <v>12017</v>
      </c>
      <c r="AC4949">
        <v>4930.18</v>
      </c>
      <c r="AD4949">
        <v>3270.8</v>
      </c>
      <c r="AE4949">
        <v>163.54</v>
      </c>
      <c r="AF4949" t="s">
        <v>11251</v>
      </c>
      <c r="AG4949" t="s">
        <v>11155</v>
      </c>
      <c r="AH4949">
        <v>5761</v>
      </c>
      <c r="AI4949">
        <v>4948</v>
      </c>
      <c r="AJ4949" t="s">
        <v>11272</v>
      </c>
      <c r="AK4949" t="s">
        <v>12029</v>
      </c>
      <c r="AL4949" t="s">
        <v>12031</v>
      </c>
      <c r="AM4949" t="s">
        <v>11288</v>
      </c>
      <c r="AN4949">
        <v>1</v>
      </c>
      <c r="AO4949" s="10" t="s">
        <v>12043</v>
      </c>
      <c r="AP4949" t="str" cm="1">
        <f t="array" ref="AP4949">_xlfn.IFS(
  Table1[[#This Row],[Age]]&lt;=25, "18-25",
  Table1[[#This Row],[Age]]&lt;=35, "26-35",
  Table1[[#This Row],[Age]]&lt;=45, "36-45",
  Table1[[#This Row],[Age]]&lt;=60, "46-60",
  TRUE, "60+")</f>
        <v>60+</v>
      </c>
    </row>
    <row r="4950" spans="1:42" x14ac:dyDescent="0.3">
      <c r="A4950">
        <v>4949</v>
      </c>
      <c r="B4950" t="s">
        <v>33</v>
      </c>
      <c r="C4950" t="s">
        <v>86</v>
      </c>
      <c r="D4950">
        <v>35</v>
      </c>
      <c r="E4950" t="s">
        <v>105</v>
      </c>
      <c r="F4950" t="s">
        <v>5056</v>
      </c>
      <c r="G4950" t="s">
        <v>5120</v>
      </c>
      <c r="H4950">
        <v>19458799802</v>
      </c>
      <c r="I4950" t="s">
        <v>5846</v>
      </c>
      <c r="J4950" t="s">
        <v>7291</v>
      </c>
      <c r="K4950">
        <v>8692.75</v>
      </c>
      <c r="L4950" s="12" t="s">
        <v>8337</v>
      </c>
      <c r="M4950" s="10" t="s">
        <v>11039</v>
      </c>
      <c r="N4950">
        <v>4949</v>
      </c>
      <c r="O4950">
        <v>45169</v>
      </c>
      <c r="P4950" t="s">
        <v>11402</v>
      </c>
      <c r="Q4950" s="16">
        <v>909.86</v>
      </c>
      <c r="R4950">
        <v>9602.61</v>
      </c>
      <c r="S4950">
        <v>33</v>
      </c>
      <c r="T4950">
        <v>4949</v>
      </c>
      <c r="U4950">
        <v>27588.44</v>
      </c>
      <c r="V4950" t="s">
        <v>11411</v>
      </c>
      <c r="W4950">
        <v>5.0999999999999996</v>
      </c>
      <c r="X4950">
        <v>12</v>
      </c>
      <c r="Y4950" t="s">
        <v>11894</v>
      </c>
      <c r="Z4950" t="s">
        <v>12011</v>
      </c>
      <c r="AA4950">
        <v>4949</v>
      </c>
      <c r="AB4950" t="s">
        <v>12015</v>
      </c>
      <c r="AC4950">
        <v>4021.04</v>
      </c>
      <c r="AD4950">
        <v>1350.88</v>
      </c>
      <c r="AE4950">
        <v>67.540000000000006</v>
      </c>
      <c r="AF4950" t="s">
        <v>11126</v>
      </c>
      <c r="AG4950" t="s">
        <v>11232</v>
      </c>
      <c r="AH4950">
        <v>7410</v>
      </c>
      <c r="AI4950">
        <v>4949</v>
      </c>
      <c r="AJ4950" t="s">
        <v>11208</v>
      </c>
      <c r="AK4950" t="s">
        <v>12028</v>
      </c>
      <c r="AL4950" t="s">
        <v>12032</v>
      </c>
      <c r="AM4950" t="s">
        <v>11349</v>
      </c>
      <c r="AN4950">
        <v>1</v>
      </c>
      <c r="AO4950" s="10" t="s">
        <v>12041</v>
      </c>
      <c r="AP4950" t="str" cm="1">
        <f t="array" ref="AP4950">_xlfn.IFS(
  Table1[[#This Row],[Age]]&lt;=25, "18-25",
  Table1[[#This Row],[Age]]&lt;=35, "26-35",
  Table1[[#This Row],[Age]]&lt;=45, "36-45",
  Table1[[#This Row],[Age]]&lt;=60, "46-60",
  TRUE, "60+")</f>
        <v>26-35</v>
      </c>
    </row>
    <row r="4951" spans="1:42" x14ac:dyDescent="0.3">
      <c r="A4951">
        <v>4950</v>
      </c>
      <c r="B4951" t="s">
        <v>21</v>
      </c>
      <c r="C4951" t="s">
        <v>80</v>
      </c>
      <c r="D4951">
        <v>65</v>
      </c>
      <c r="E4951" t="s">
        <v>105</v>
      </c>
      <c r="F4951" t="s">
        <v>5057</v>
      </c>
      <c r="G4951" t="s">
        <v>5146</v>
      </c>
      <c r="H4951">
        <v>19458799803</v>
      </c>
      <c r="I4951" t="s">
        <v>6292</v>
      </c>
      <c r="J4951" t="s">
        <v>7292</v>
      </c>
      <c r="K4951">
        <v>3284.81</v>
      </c>
      <c r="L4951" s="12" t="s">
        <v>8179</v>
      </c>
      <c r="M4951" s="10" t="s">
        <v>11247</v>
      </c>
      <c r="N4951">
        <v>4950</v>
      </c>
      <c r="O4951">
        <v>45289</v>
      </c>
      <c r="P4951" t="s">
        <v>11403</v>
      </c>
      <c r="Q4951" s="16">
        <v>159.56</v>
      </c>
      <c r="R4951">
        <v>3125.25</v>
      </c>
      <c r="S4951">
        <v>96</v>
      </c>
      <c r="T4951">
        <v>4950</v>
      </c>
      <c r="U4951">
        <v>35043.1</v>
      </c>
      <c r="V4951" t="s">
        <v>11411</v>
      </c>
      <c r="W4951">
        <v>9.56</v>
      </c>
      <c r="X4951">
        <v>36</v>
      </c>
      <c r="Y4951" t="s">
        <v>10930</v>
      </c>
      <c r="Z4951" t="s">
        <v>12011</v>
      </c>
      <c r="AA4951">
        <v>4950</v>
      </c>
      <c r="AB4951" t="s">
        <v>12017</v>
      </c>
      <c r="AC4951">
        <v>4002.95</v>
      </c>
      <c r="AD4951">
        <v>2797.74</v>
      </c>
      <c r="AE4951">
        <v>139.88999999999999</v>
      </c>
      <c r="AF4951" t="s">
        <v>11069</v>
      </c>
      <c r="AG4951" t="s">
        <v>11376</v>
      </c>
      <c r="AH4951">
        <v>7773</v>
      </c>
      <c r="AI4951">
        <v>4950</v>
      </c>
      <c r="AJ4951" t="s">
        <v>11362</v>
      </c>
      <c r="AK4951" t="s">
        <v>12027</v>
      </c>
      <c r="AL4951" t="s">
        <v>12032</v>
      </c>
      <c r="AM4951" t="s">
        <v>11121</v>
      </c>
      <c r="AN4951">
        <v>1</v>
      </c>
      <c r="AO4951" s="10" t="s">
        <v>12036</v>
      </c>
      <c r="AP4951" t="str" cm="1">
        <f t="array" ref="AP4951">_xlfn.IFS(
  Table1[[#This Row],[Age]]&lt;=25, "18-25",
  Table1[[#This Row],[Age]]&lt;=35, "26-35",
  Table1[[#This Row],[Age]]&lt;=45, "36-45",
  Table1[[#This Row],[Age]]&lt;=60, "46-60",
  TRUE, "60+")</f>
        <v>60+</v>
      </c>
    </row>
    <row r="4952" spans="1:42" x14ac:dyDescent="0.3">
      <c r="A4952">
        <v>4951</v>
      </c>
      <c r="B4952" t="s">
        <v>24</v>
      </c>
      <c r="C4952" t="s">
        <v>100</v>
      </c>
      <c r="D4952">
        <v>57</v>
      </c>
      <c r="E4952" t="s">
        <v>105</v>
      </c>
      <c r="F4952" t="s">
        <v>5058</v>
      </c>
      <c r="G4952" t="s">
        <v>5116</v>
      </c>
      <c r="H4952">
        <v>19458799804</v>
      </c>
      <c r="I4952" t="s">
        <v>6626</v>
      </c>
      <c r="J4952" t="s">
        <v>7291</v>
      </c>
      <c r="K4952">
        <v>7350.58</v>
      </c>
      <c r="L4952" s="12" t="s">
        <v>9209</v>
      </c>
      <c r="M4952" s="10" t="s">
        <v>11034</v>
      </c>
      <c r="N4952">
        <v>4951</v>
      </c>
      <c r="O4952">
        <v>45100</v>
      </c>
      <c r="P4952" t="s">
        <v>11404</v>
      </c>
      <c r="Q4952" s="16">
        <v>3569.79</v>
      </c>
      <c r="R4952">
        <v>3780.79</v>
      </c>
      <c r="S4952">
        <v>51</v>
      </c>
      <c r="T4952">
        <v>4951</v>
      </c>
      <c r="U4952">
        <v>11462.12</v>
      </c>
      <c r="V4952" t="s">
        <v>11412</v>
      </c>
      <c r="W4952">
        <v>3.18</v>
      </c>
      <c r="X4952">
        <v>36</v>
      </c>
      <c r="Y4952" t="s">
        <v>9191</v>
      </c>
      <c r="Z4952" t="s">
        <v>12011</v>
      </c>
      <c r="AA4952">
        <v>4951</v>
      </c>
      <c r="AB4952" t="s">
        <v>12015</v>
      </c>
      <c r="AC4952">
        <v>9478.7099999999991</v>
      </c>
      <c r="AD4952">
        <v>4339.82</v>
      </c>
      <c r="AE4952">
        <v>216.99</v>
      </c>
      <c r="AF4952" t="s">
        <v>11263</v>
      </c>
      <c r="AG4952" t="s">
        <v>11311</v>
      </c>
      <c r="AH4952">
        <v>8335</v>
      </c>
      <c r="AI4952">
        <v>4951</v>
      </c>
      <c r="AJ4952" t="s">
        <v>11076</v>
      </c>
      <c r="AK4952" t="s">
        <v>12028</v>
      </c>
      <c r="AL4952" t="s">
        <v>12032</v>
      </c>
      <c r="AM4952" t="s">
        <v>11162</v>
      </c>
      <c r="AN4952">
        <v>1</v>
      </c>
      <c r="AO4952" s="10" t="s">
        <v>12043</v>
      </c>
      <c r="AP4952" t="str" cm="1">
        <f t="array" ref="AP4952">_xlfn.IFS(
  Table1[[#This Row],[Age]]&lt;=25, "18-25",
  Table1[[#This Row],[Age]]&lt;=35, "26-35",
  Table1[[#This Row],[Age]]&lt;=45, "36-45",
  Table1[[#This Row],[Age]]&lt;=60, "46-60",
  TRUE, "60+")</f>
        <v>46-60</v>
      </c>
    </row>
    <row r="4953" spans="1:42" x14ac:dyDescent="0.3">
      <c r="A4953">
        <v>4952</v>
      </c>
      <c r="B4953" t="s">
        <v>25</v>
      </c>
      <c r="C4953" t="s">
        <v>67</v>
      </c>
      <c r="D4953">
        <v>49</v>
      </c>
      <c r="E4953" t="s">
        <v>106</v>
      </c>
      <c r="F4953" t="s">
        <v>5059</v>
      </c>
      <c r="G4953" t="s">
        <v>5144</v>
      </c>
      <c r="H4953">
        <v>19458799805</v>
      </c>
      <c r="I4953" t="s">
        <v>6692</v>
      </c>
      <c r="J4953" t="s">
        <v>7291</v>
      </c>
      <c r="K4953">
        <v>6706.96</v>
      </c>
      <c r="L4953" s="12" t="s">
        <v>11003</v>
      </c>
      <c r="M4953" s="10" t="s">
        <v>11157</v>
      </c>
      <c r="N4953">
        <v>4952</v>
      </c>
      <c r="O4953">
        <v>45269</v>
      </c>
      <c r="P4953" t="s">
        <v>11403</v>
      </c>
      <c r="Q4953" s="16">
        <v>4727.67</v>
      </c>
      <c r="R4953">
        <v>11434.63</v>
      </c>
      <c r="S4953">
        <v>5</v>
      </c>
      <c r="T4953">
        <v>4952</v>
      </c>
      <c r="U4953">
        <v>17730.810000000001</v>
      </c>
      <c r="V4953" t="s">
        <v>11411</v>
      </c>
      <c r="W4953">
        <v>7.49</v>
      </c>
      <c r="X4953">
        <v>24</v>
      </c>
      <c r="Y4953" t="s">
        <v>11764</v>
      </c>
      <c r="Z4953" t="s">
        <v>12012</v>
      </c>
      <c r="AA4953">
        <v>4952</v>
      </c>
      <c r="AB4953" t="s">
        <v>12016</v>
      </c>
      <c r="AC4953">
        <v>6314.7</v>
      </c>
      <c r="AD4953">
        <v>1428.98</v>
      </c>
      <c r="AE4953">
        <v>71.45</v>
      </c>
      <c r="AF4953" t="s">
        <v>11317</v>
      </c>
      <c r="AG4953" t="s">
        <v>11155</v>
      </c>
      <c r="AH4953">
        <v>1150</v>
      </c>
      <c r="AI4953">
        <v>4952</v>
      </c>
      <c r="AJ4953" t="s">
        <v>11387</v>
      </c>
      <c r="AK4953" t="s">
        <v>12028</v>
      </c>
      <c r="AL4953" t="s">
        <v>12032</v>
      </c>
      <c r="AM4953" t="s">
        <v>11396</v>
      </c>
      <c r="AN4953">
        <v>1</v>
      </c>
      <c r="AO4953" s="10" t="s">
        <v>12036</v>
      </c>
      <c r="AP4953" t="str" cm="1">
        <f t="array" ref="AP4953">_xlfn.IFS(
  Table1[[#This Row],[Age]]&lt;=25, "18-25",
  Table1[[#This Row],[Age]]&lt;=35, "26-35",
  Table1[[#This Row],[Age]]&lt;=45, "36-45",
  Table1[[#This Row],[Age]]&lt;=60, "46-60",
  TRUE, "60+")</f>
        <v>46-60</v>
      </c>
    </row>
    <row r="4954" spans="1:42" x14ac:dyDescent="0.3">
      <c r="A4954">
        <v>4953</v>
      </c>
      <c r="B4954" t="s">
        <v>9</v>
      </c>
      <c r="C4954" t="s">
        <v>87</v>
      </c>
      <c r="D4954">
        <v>36</v>
      </c>
      <c r="E4954" t="s">
        <v>104</v>
      </c>
      <c r="F4954" t="s">
        <v>5060</v>
      </c>
      <c r="G4954" t="s">
        <v>5148</v>
      </c>
      <c r="H4954">
        <v>19458799806</v>
      </c>
      <c r="I4954" t="s">
        <v>5860</v>
      </c>
      <c r="J4954" t="s">
        <v>7292</v>
      </c>
      <c r="K4954">
        <v>2093.33</v>
      </c>
      <c r="L4954" s="12" t="s">
        <v>11004</v>
      </c>
      <c r="M4954" s="10" t="s">
        <v>11097</v>
      </c>
      <c r="N4954">
        <v>4953</v>
      </c>
      <c r="O4954">
        <v>45069</v>
      </c>
      <c r="P4954" t="s">
        <v>11404</v>
      </c>
      <c r="Q4954" s="16">
        <v>397.18</v>
      </c>
      <c r="R4954">
        <v>1696.15</v>
      </c>
      <c r="S4954">
        <v>38</v>
      </c>
      <c r="T4954">
        <v>4953</v>
      </c>
      <c r="U4954">
        <v>13275.01</v>
      </c>
      <c r="V4954" t="s">
        <v>11412</v>
      </c>
      <c r="W4954">
        <v>6.91</v>
      </c>
      <c r="X4954">
        <v>24</v>
      </c>
      <c r="Y4954" t="s">
        <v>9009</v>
      </c>
      <c r="Z4954" t="s">
        <v>12010</v>
      </c>
      <c r="AA4954">
        <v>4953</v>
      </c>
      <c r="AB4954" t="s">
        <v>12015</v>
      </c>
      <c r="AC4954">
        <v>6942.82</v>
      </c>
      <c r="AD4954">
        <v>2353.23</v>
      </c>
      <c r="AE4954">
        <v>117.66</v>
      </c>
      <c r="AF4954" t="s">
        <v>11373</v>
      </c>
      <c r="AG4954" t="s">
        <v>11257</v>
      </c>
      <c r="AH4954">
        <v>3667</v>
      </c>
      <c r="AI4954">
        <v>4953</v>
      </c>
      <c r="AJ4954" t="s">
        <v>11111</v>
      </c>
      <c r="AK4954" t="s">
        <v>12027</v>
      </c>
      <c r="AL4954" t="s">
        <v>12031</v>
      </c>
      <c r="AM4954" t="s">
        <v>11062</v>
      </c>
      <c r="AN4954">
        <v>1</v>
      </c>
      <c r="AO4954" s="10" t="s">
        <v>12046</v>
      </c>
      <c r="AP4954" t="str" cm="1">
        <f t="array" ref="AP4954">_xlfn.IFS(
  Table1[[#This Row],[Age]]&lt;=25, "18-25",
  Table1[[#This Row],[Age]]&lt;=35, "26-35",
  Table1[[#This Row],[Age]]&lt;=45, "36-45",
  Table1[[#This Row],[Age]]&lt;=60, "46-60",
  TRUE, "60+")</f>
        <v>36-45</v>
      </c>
    </row>
    <row r="4955" spans="1:42" x14ac:dyDescent="0.3">
      <c r="A4955">
        <v>4954</v>
      </c>
      <c r="B4955" t="s">
        <v>22</v>
      </c>
      <c r="C4955" t="s">
        <v>83</v>
      </c>
      <c r="D4955">
        <v>22</v>
      </c>
      <c r="E4955" t="s">
        <v>106</v>
      </c>
      <c r="F4955" t="s">
        <v>5061</v>
      </c>
      <c r="G4955" t="s">
        <v>5109</v>
      </c>
      <c r="H4955">
        <v>19458799807</v>
      </c>
      <c r="I4955" t="s">
        <v>6391</v>
      </c>
      <c r="J4955" t="s">
        <v>7291</v>
      </c>
      <c r="K4955">
        <v>1332.53</v>
      </c>
      <c r="L4955" s="12" t="s">
        <v>11005</v>
      </c>
      <c r="M4955" s="10" t="s">
        <v>11181</v>
      </c>
      <c r="N4955">
        <v>4954</v>
      </c>
      <c r="O4955">
        <v>45183</v>
      </c>
      <c r="P4955" t="s">
        <v>11404</v>
      </c>
      <c r="Q4955" s="16">
        <v>3680.28</v>
      </c>
      <c r="R4955">
        <v>-2347.75</v>
      </c>
      <c r="S4955">
        <v>5</v>
      </c>
      <c r="T4955">
        <v>4954</v>
      </c>
      <c r="U4955">
        <v>48047.82</v>
      </c>
      <c r="V4955" t="s">
        <v>11412</v>
      </c>
      <c r="W4955">
        <v>5.66</v>
      </c>
      <c r="X4955">
        <v>48</v>
      </c>
      <c r="Y4955" t="s">
        <v>8385</v>
      </c>
      <c r="Z4955" t="s">
        <v>12010</v>
      </c>
      <c r="AA4955">
        <v>4954</v>
      </c>
      <c r="AB4955" t="s">
        <v>12016</v>
      </c>
      <c r="AC4955">
        <v>2742.97</v>
      </c>
      <c r="AD4955">
        <v>2567.87</v>
      </c>
      <c r="AE4955">
        <v>128.38999999999999</v>
      </c>
      <c r="AF4955" t="s">
        <v>11255</v>
      </c>
      <c r="AG4955" t="s">
        <v>11274</v>
      </c>
      <c r="AH4955">
        <v>1232</v>
      </c>
      <c r="AI4955">
        <v>4954</v>
      </c>
      <c r="AJ4955" t="s">
        <v>11311</v>
      </c>
      <c r="AK4955" t="s">
        <v>12028</v>
      </c>
      <c r="AL4955" t="s">
        <v>12032</v>
      </c>
      <c r="AM4955" t="s">
        <v>11213</v>
      </c>
      <c r="AN4955">
        <v>1</v>
      </c>
      <c r="AO4955" s="10" t="s">
        <v>12042</v>
      </c>
      <c r="AP4955" t="str" cm="1">
        <f t="array" ref="AP4955">_xlfn.IFS(
  Table1[[#This Row],[Age]]&lt;=25, "18-25",
  Table1[[#This Row],[Age]]&lt;=35, "26-35",
  Table1[[#This Row],[Age]]&lt;=45, "36-45",
  Table1[[#This Row],[Age]]&lt;=60, "46-60",
  TRUE, "60+")</f>
        <v>18-25</v>
      </c>
    </row>
    <row r="4956" spans="1:42" x14ac:dyDescent="0.3">
      <c r="A4956">
        <v>4955</v>
      </c>
      <c r="B4956" t="s">
        <v>7</v>
      </c>
      <c r="C4956" t="s">
        <v>84</v>
      </c>
      <c r="D4956">
        <v>61</v>
      </c>
      <c r="E4956" t="s">
        <v>105</v>
      </c>
      <c r="F4956" t="s">
        <v>5062</v>
      </c>
      <c r="G4956" t="s">
        <v>5146</v>
      </c>
      <c r="H4956">
        <v>19458799808</v>
      </c>
      <c r="I4956" t="s">
        <v>5841</v>
      </c>
      <c r="J4956" t="s">
        <v>7292</v>
      </c>
      <c r="K4956">
        <v>1204.3900000000001</v>
      </c>
      <c r="L4956" s="12" t="s">
        <v>11006</v>
      </c>
      <c r="M4956" s="10" t="s">
        <v>11199</v>
      </c>
      <c r="N4956">
        <v>4955</v>
      </c>
      <c r="O4956">
        <v>45026</v>
      </c>
      <c r="P4956" t="s">
        <v>11404</v>
      </c>
      <c r="Q4956" s="16">
        <v>355.34</v>
      </c>
      <c r="R4956">
        <v>849.05</v>
      </c>
      <c r="S4956">
        <v>56</v>
      </c>
      <c r="T4956">
        <v>4955</v>
      </c>
      <c r="U4956">
        <v>3105.44</v>
      </c>
      <c r="V4956" t="s">
        <v>11412</v>
      </c>
      <c r="W4956">
        <v>3.39</v>
      </c>
      <c r="X4956">
        <v>12</v>
      </c>
      <c r="Y4956" t="s">
        <v>9680</v>
      </c>
      <c r="Z4956" t="s">
        <v>12012</v>
      </c>
      <c r="AA4956">
        <v>4955</v>
      </c>
      <c r="AB4956" t="s">
        <v>12017</v>
      </c>
      <c r="AC4956">
        <v>4602.3599999999997</v>
      </c>
      <c r="AD4956">
        <v>3087.11</v>
      </c>
      <c r="AE4956">
        <v>154.36000000000001</v>
      </c>
      <c r="AF4956" t="s">
        <v>11325</v>
      </c>
      <c r="AG4956" t="s">
        <v>11154</v>
      </c>
      <c r="AH4956">
        <v>7799</v>
      </c>
      <c r="AI4956">
        <v>4955</v>
      </c>
      <c r="AJ4956" t="s">
        <v>11148</v>
      </c>
      <c r="AK4956" t="s">
        <v>12029</v>
      </c>
      <c r="AL4956" t="s">
        <v>12032</v>
      </c>
      <c r="AM4956" t="s">
        <v>11056</v>
      </c>
      <c r="AN4956">
        <v>1</v>
      </c>
      <c r="AO4956" s="10" t="s">
        <v>12037</v>
      </c>
      <c r="AP4956" t="str" cm="1">
        <f t="array" ref="AP4956">_xlfn.IFS(
  Table1[[#This Row],[Age]]&lt;=25, "18-25",
  Table1[[#This Row],[Age]]&lt;=35, "26-35",
  Table1[[#This Row],[Age]]&lt;=45, "36-45",
  Table1[[#This Row],[Age]]&lt;=60, "46-60",
  TRUE, "60+")</f>
        <v>60+</v>
      </c>
    </row>
    <row r="4957" spans="1:42" x14ac:dyDescent="0.3">
      <c r="A4957">
        <v>4956</v>
      </c>
      <c r="B4957" t="s">
        <v>11</v>
      </c>
      <c r="C4957" t="s">
        <v>95</v>
      </c>
      <c r="D4957">
        <v>23</v>
      </c>
      <c r="E4957" t="s">
        <v>104</v>
      </c>
      <c r="F4957" t="s">
        <v>5063</v>
      </c>
      <c r="G4957" t="s">
        <v>5133</v>
      </c>
      <c r="H4957">
        <v>19458799809</v>
      </c>
      <c r="I4957" t="s">
        <v>6295</v>
      </c>
      <c r="J4957" t="s">
        <v>7291</v>
      </c>
      <c r="K4957">
        <v>6544.05</v>
      </c>
      <c r="L4957" s="12" t="s">
        <v>11007</v>
      </c>
      <c r="M4957" s="10" t="s">
        <v>11223</v>
      </c>
      <c r="N4957">
        <v>4956</v>
      </c>
      <c r="O4957">
        <v>45274</v>
      </c>
      <c r="P4957" t="s">
        <v>11404</v>
      </c>
      <c r="Q4957" s="16">
        <v>3971.6</v>
      </c>
      <c r="R4957">
        <v>2572.4499999999998</v>
      </c>
      <c r="S4957">
        <v>81</v>
      </c>
      <c r="T4957">
        <v>4956</v>
      </c>
      <c r="U4957">
        <v>3765.62</v>
      </c>
      <c r="V4957" t="s">
        <v>11411</v>
      </c>
      <c r="W4957">
        <v>2.41</v>
      </c>
      <c r="X4957">
        <v>24</v>
      </c>
      <c r="Y4957" t="s">
        <v>8318</v>
      </c>
      <c r="Z4957" t="s">
        <v>12010</v>
      </c>
      <c r="AA4957">
        <v>4956</v>
      </c>
      <c r="AB4957" t="s">
        <v>12016</v>
      </c>
      <c r="AC4957">
        <v>3325.86</v>
      </c>
      <c r="AD4957">
        <v>3995.69</v>
      </c>
      <c r="AE4957">
        <v>199.78</v>
      </c>
      <c r="AF4957" t="s">
        <v>11071</v>
      </c>
      <c r="AG4957" t="s">
        <v>11364</v>
      </c>
      <c r="AH4957">
        <v>3584</v>
      </c>
      <c r="AI4957">
        <v>4956</v>
      </c>
      <c r="AJ4957" t="s">
        <v>11085</v>
      </c>
      <c r="AK4957" t="s">
        <v>12027</v>
      </c>
      <c r="AL4957" t="s">
        <v>12032</v>
      </c>
      <c r="AM4957" t="s">
        <v>11266</v>
      </c>
      <c r="AN4957">
        <v>1</v>
      </c>
      <c r="AO4957" s="10" t="s">
        <v>12036</v>
      </c>
      <c r="AP4957" t="str" cm="1">
        <f t="array" ref="AP4957">_xlfn.IFS(
  Table1[[#This Row],[Age]]&lt;=25, "18-25",
  Table1[[#This Row],[Age]]&lt;=35, "26-35",
  Table1[[#This Row],[Age]]&lt;=45, "36-45",
  Table1[[#This Row],[Age]]&lt;=60, "46-60",
  TRUE, "60+")</f>
        <v>18-25</v>
      </c>
    </row>
    <row r="4958" spans="1:42" x14ac:dyDescent="0.3">
      <c r="A4958">
        <v>4957</v>
      </c>
      <c r="B4958" t="s">
        <v>22</v>
      </c>
      <c r="C4958" t="s">
        <v>39</v>
      </c>
      <c r="D4958">
        <v>29</v>
      </c>
      <c r="E4958" t="s">
        <v>106</v>
      </c>
      <c r="F4958" t="s">
        <v>5064</v>
      </c>
      <c r="G4958" t="s">
        <v>5135</v>
      </c>
      <c r="H4958">
        <v>19458799810</v>
      </c>
      <c r="I4958" t="s">
        <v>6648</v>
      </c>
      <c r="J4958" t="s">
        <v>7292</v>
      </c>
      <c r="K4958">
        <v>228.14</v>
      </c>
      <c r="L4958" s="12" t="s">
        <v>11008</v>
      </c>
      <c r="M4958" s="10" t="s">
        <v>11314</v>
      </c>
      <c r="N4958">
        <v>4957</v>
      </c>
      <c r="O4958">
        <v>45128</v>
      </c>
      <c r="P4958" t="s">
        <v>11402</v>
      </c>
      <c r="Q4958" s="16">
        <v>2910.51</v>
      </c>
      <c r="R4958">
        <v>-2682.37</v>
      </c>
      <c r="S4958">
        <v>71</v>
      </c>
      <c r="T4958">
        <v>4957</v>
      </c>
      <c r="U4958">
        <v>18431.07</v>
      </c>
      <c r="V4958" t="s">
        <v>11411</v>
      </c>
      <c r="W4958">
        <v>2.59</v>
      </c>
      <c r="X4958">
        <v>60</v>
      </c>
      <c r="Y4958" t="s">
        <v>11796</v>
      </c>
      <c r="Z4958" t="s">
        <v>12012</v>
      </c>
      <c r="AA4958">
        <v>4957</v>
      </c>
      <c r="AB4958" t="s">
        <v>12015</v>
      </c>
      <c r="AC4958">
        <v>9334.0499999999993</v>
      </c>
      <c r="AD4958">
        <v>608.04999999999995</v>
      </c>
      <c r="AE4958">
        <v>30.4</v>
      </c>
      <c r="AF4958" t="s">
        <v>11115</v>
      </c>
      <c r="AG4958" t="s">
        <v>11074</v>
      </c>
      <c r="AH4958">
        <v>3031</v>
      </c>
      <c r="AI4958">
        <v>4957</v>
      </c>
      <c r="AJ4958" t="s">
        <v>11165</v>
      </c>
      <c r="AK4958" t="s">
        <v>12029</v>
      </c>
      <c r="AL4958" t="s">
        <v>12032</v>
      </c>
      <c r="AM4958" t="s">
        <v>11193</v>
      </c>
      <c r="AN4958">
        <v>1</v>
      </c>
      <c r="AO4958" s="10" t="s">
        <v>12038</v>
      </c>
      <c r="AP4958" t="str" cm="1">
        <f t="array" ref="AP4958">_xlfn.IFS(
  Table1[[#This Row],[Age]]&lt;=25, "18-25",
  Table1[[#This Row],[Age]]&lt;=35, "26-35",
  Table1[[#This Row],[Age]]&lt;=45, "36-45",
  Table1[[#This Row],[Age]]&lt;=60, "46-60",
  TRUE, "60+")</f>
        <v>26-35</v>
      </c>
    </row>
    <row r="4959" spans="1:42" x14ac:dyDescent="0.3">
      <c r="A4959">
        <v>4958</v>
      </c>
      <c r="B4959" t="s">
        <v>45</v>
      </c>
      <c r="C4959" t="s">
        <v>54</v>
      </c>
      <c r="D4959">
        <v>64</v>
      </c>
      <c r="E4959" t="s">
        <v>105</v>
      </c>
      <c r="F4959" t="s">
        <v>5065</v>
      </c>
      <c r="G4959" t="s">
        <v>5134</v>
      </c>
      <c r="H4959">
        <v>19458799811</v>
      </c>
      <c r="I4959" t="s">
        <v>5702</v>
      </c>
      <c r="J4959" t="s">
        <v>7292</v>
      </c>
      <c r="K4959">
        <v>6640.67</v>
      </c>
      <c r="L4959" s="12" t="s">
        <v>7781</v>
      </c>
      <c r="M4959" s="10" t="s">
        <v>11365</v>
      </c>
      <c r="N4959">
        <v>4958</v>
      </c>
      <c r="O4959">
        <v>44959</v>
      </c>
      <c r="P4959" t="s">
        <v>11403</v>
      </c>
      <c r="Q4959" s="16">
        <v>3911.3</v>
      </c>
      <c r="R4959">
        <v>10551.97</v>
      </c>
      <c r="S4959">
        <v>89</v>
      </c>
      <c r="T4959">
        <v>4958</v>
      </c>
      <c r="U4959">
        <v>27363.31</v>
      </c>
      <c r="V4959" t="s">
        <v>11413</v>
      </c>
      <c r="W4959">
        <v>4.1100000000000003</v>
      </c>
      <c r="X4959">
        <v>48</v>
      </c>
      <c r="Y4959" t="s">
        <v>8896</v>
      </c>
      <c r="Z4959" t="s">
        <v>12011</v>
      </c>
      <c r="AA4959">
        <v>4958</v>
      </c>
      <c r="AB4959" t="s">
        <v>12016</v>
      </c>
      <c r="AC4959">
        <v>5128.26</v>
      </c>
      <c r="AD4959">
        <v>2678.42</v>
      </c>
      <c r="AE4959">
        <v>133.91999999999999</v>
      </c>
      <c r="AF4959" t="s">
        <v>11065</v>
      </c>
      <c r="AG4959" t="s">
        <v>11308</v>
      </c>
      <c r="AH4959">
        <v>9577</v>
      </c>
      <c r="AI4959">
        <v>4958</v>
      </c>
      <c r="AJ4959" t="s">
        <v>11290</v>
      </c>
      <c r="AK4959" t="s">
        <v>12029</v>
      </c>
      <c r="AL4959" t="s">
        <v>12032</v>
      </c>
      <c r="AM4959" t="s">
        <v>11376</v>
      </c>
      <c r="AN4959">
        <v>1</v>
      </c>
      <c r="AO4959" s="10" t="s">
        <v>12045</v>
      </c>
      <c r="AP4959" t="str" cm="1">
        <f t="array" ref="AP4959">_xlfn.IFS(
  Table1[[#This Row],[Age]]&lt;=25, "18-25",
  Table1[[#This Row],[Age]]&lt;=35, "26-35",
  Table1[[#This Row],[Age]]&lt;=45, "36-45",
  Table1[[#This Row],[Age]]&lt;=60, "46-60",
  TRUE, "60+")</f>
        <v>60+</v>
      </c>
    </row>
    <row r="4960" spans="1:42" x14ac:dyDescent="0.3">
      <c r="A4960">
        <v>4959</v>
      </c>
      <c r="B4960" t="s">
        <v>51</v>
      </c>
      <c r="C4960" t="s">
        <v>39</v>
      </c>
      <c r="D4960">
        <v>59</v>
      </c>
      <c r="E4960" t="s">
        <v>104</v>
      </c>
      <c r="F4960" t="s">
        <v>5066</v>
      </c>
      <c r="G4960" t="s">
        <v>5118</v>
      </c>
      <c r="H4960">
        <v>19458799812</v>
      </c>
      <c r="I4960" t="s">
        <v>5642</v>
      </c>
      <c r="J4960" t="s">
        <v>7291</v>
      </c>
      <c r="K4960">
        <v>7841.46</v>
      </c>
      <c r="L4960" s="12" t="s">
        <v>11009</v>
      </c>
      <c r="M4960" s="10" t="s">
        <v>11141</v>
      </c>
      <c r="N4960">
        <v>4959</v>
      </c>
      <c r="O4960">
        <v>45078</v>
      </c>
      <c r="P4960" t="s">
        <v>11403</v>
      </c>
      <c r="Q4960" s="16">
        <v>1863.7</v>
      </c>
      <c r="R4960">
        <v>9705.16</v>
      </c>
      <c r="S4960">
        <v>25</v>
      </c>
      <c r="T4960">
        <v>4959</v>
      </c>
      <c r="U4960">
        <v>17115.96</v>
      </c>
      <c r="V4960" t="s">
        <v>11411</v>
      </c>
      <c r="W4960">
        <v>2.23</v>
      </c>
      <c r="X4960">
        <v>24</v>
      </c>
      <c r="Y4960" t="s">
        <v>11552</v>
      </c>
      <c r="Z4960" t="s">
        <v>12012</v>
      </c>
      <c r="AA4960">
        <v>4959</v>
      </c>
      <c r="AB4960" t="s">
        <v>12016</v>
      </c>
      <c r="AC4960">
        <v>9233.82</v>
      </c>
      <c r="AD4960">
        <v>710.08</v>
      </c>
      <c r="AE4960">
        <v>35.5</v>
      </c>
      <c r="AF4960" t="s">
        <v>11046</v>
      </c>
      <c r="AG4960" t="s">
        <v>11327</v>
      </c>
      <c r="AH4960">
        <v>5389</v>
      </c>
      <c r="AI4960">
        <v>4959</v>
      </c>
      <c r="AJ4960" t="s">
        <v>11221</v>
      </c>
      <c r="AK4960" t="s">
        <v>12027</v>
      </c>
      <c r="AL4960" t="s">
        <v>12031</v>
      </c>
      <c r="AM4960" t="s">
        <v>11186</v>
      </c>
      <c r="AN4960">
        <v>1</v>
      </c>
      <c r="AO4960" s="10" t="s">
        <v>12043</v>
      </c>
      <c r="AP4960" t="str" cm="1">
        <f t="array" ref="AP4960">_xlfn.IFS(
  Table1[[#This Row],[Age]]&lt;=25, "18-25",
  Table1[[#This Row],[Age]]&lt;=35, "26-35",
  Table1[[#This Row],[Age]]&lt;=45, "36-45",
  Table1[[#This Row],[Age]]&lt;=60, "46-60",
  TRUE, "60+")</f>
        <v>46-60</v>
      </c>
    </row>
    <row r="4961" spans="1:42" x14ac:dyDescent="0.3">
      <c r="A4961">
        <v>4960</v>
      </c>
      <c r="B4961" t="s">
        <v>50</v>
      </c>
      <c r="C4961" t="s">
        <v>77</v>
      </c>
      <c r="D4961">
        <v>34</v>
      </c>
      <c r="E4961" t="s">
        <v>104</v>
      </c>
      <c r="F4961" t="s">
        <v>5067</v>
      </c>
      <c r="G4961" t="s">
        <v>5140</v>
      </c>
      <c r="H4961">
        <v>19458799813</v>
      </c>
      <c r="I4961" t="s">
        <v>6974</v>
      </c>
      <c r="J4961" t="s">
        <v>7291</v>
      </c>
      <c r="K4961">
        <v>3094.85</v>
      </c>
      <c r="L4961" s="12" t="s">
        <v>7462</v>
      </c>
      <c r="M4961" s="10" t="s">
        <v>11352</v>
      </c>
      <c r="N4961">
        <v>4960</v>
      </c>
      <c r="O4961">
        <v>44996</v>
      </c>
      <c r="P4961" t="s">
        <v>11402</v>
      </c>
      <c r="Q4961" s="16">
        <v>4527.87</v>
      </c>
      <c r="R4961">
        <v>-1433.02</v>
      </c>
      <c r="S4961">
        <v>67</v>
      </c>
      <c r="T4961">
        <v>4960</v>
      </c>
      <c r="U4961">
        <v>42989.69</v>
      </c>
      <c r="V4961" t="s">
        <v>11411</v>
      </c>
      <c r="W4961">
        <v>9.99</v>
      </c>
      <c r="X4961">
        <v>36</v>
      </c>
      <c r="Y4961" t="s">
        <v>11868</v>
      </c>
      <c r="Z4961" t="s">
        <v>12010</v>
      </c>
      <c r="AA4961">
        <v>4960</v>
      </c>
      <c r="AB4961" t="s">
        <v>12017</v>
      </c>
      <c r="AC4961">
        <v>5520.79</v>
      </c>
      <c r="AD4961">
        <v>903.58</v>
      </c>
      <c r="AE4961">
        <v>45.18</v>
      </c>
      <c r="AF4961" t="s">
        <v>11170</v>
      </c>
      <c r="AG4961" t="s">
        <v>11160</v>
      </c>
      <c r="AH4961">
        <v>8183</v>
      </c>
      <c r="AI4961">
        <v>4960</v>
      </c>
      <c r="AJ4961" t="s">
        <v>11397</v>
      </c>
      <c r="AK4961" t="s">
        <v>12027</v>
      </c>
      <c r="AL4961" t="s">
        <v>12031</v>
      </c>
      <c r="AM4961" t="s">
        <v>11151</v>
      </c>
      <c r="AN4961">
        <v>1</v>
      </c>
      <c r="AO4961" s="10" t="s">
        <v>12047</v>
      </c>
      <c r="AP4961" t="str" cm="1">
        <f t="array" ref="AP4961">_xlfn.IFS(
  Table1[[#This Row],[Age]]&lt;=25, "18-25",
  Table1[[#This Row],[Age]]&lt;=35, "26-35",
  Table1[[#This Row],[Age]]&lt;=45, "36-45",
  Table1[[#This Row],[Age]]&lt;=60, "46-60",
  TRUE, "60+")</f>
        <v>26-35</v>
      </c>
    </row>
    <row r="4962" spans="1:42" x14ac:dyDescent="0.3">
      <c r="A4962">
        <v>4961</v>
      </c>
      <c r="B4962" t="s">
        <v>50</v>
      </c>
      <c r="C4962" t="s">
        <v>80</v>
      </c>
      <c r="D4962">
        <v>56</v>
      </c>
      <c r="E4962" t="s">
        <v>105</v>
      </c>
      <c r="F4962" t="s">
        <v>5068</v>
      </c>
      <c r="G4962" t="s">
        <v>5147</v>
      </c>
      <c r="H4962">
        <v>19458799814</v>
      </c>
      <c r="I4962" t="s">
        <v>6430</v>
      </c>
      <c r="J4962" t="s">
        <v>7292</v>
      </c>
      <c r="K4962">
        <v>7482.43</v>
      </c>
      <c r="L4962" s="12" t="s">
        <v>11010</v>
      </c>
      <c r="M4962" s="10" t="s">
        <v>11067</v>
      </c>
      <c r="N4962">
        <v>4961</v>
      </c>
      <c r="O4962">
        <v>45068</v>
      </c>
      <c r="P4962" t="s">
        <v>11403</v>
      </c>
      <c r="Q4962" s="16">
        <v>1520.28</v>
      </c>
      <c r="R4962">
        <v>9002.7099999999991</v>
      </c>
      <c r="S4962">
        <v>52</v>
      </c>
      <c r="T4962">
        <v>4961</v>
      </c>
      <c r="U4962">
        <v>9299.7900000000009</v>
      </c>
      <c r="V4962" t="s">
        <v>11412</v>
      </c>
      <c r="W4962">
        <v>5.01</v>
      </c>
      <c r="X4962">
        <v>12</v>
      </c>
      <c r="Y4962" t="s">
        <v>11546</v>
      </c>
      <c r="Z4962" t="s">
        <v>12010</v>
      </c>
      <c r="AA4962">
        <v>4961</v>
      </c>
      <c r="AB4962" t="s">
        <v>12016</v>
      </c>
      <c r="AC4962">
        <v>9774.85</v>
      </c>
      <c r="AD4962">
        <v>2457.71</v>
      </c>
      <c r="AE4962">
        <v>122.89</v>
      </c>
      <c r="AF4962" t="s">
        <v>11200</v>
      </c>
      <c r="AG4962" t="s">
        <v>11248</v>
      </c>
      <c r="AH4962">
        <v>1050</v>
      </c>
      <c r="AI4962">
        <v>4961</v>
      </c>
      <c r="AJ4962" t="s">
        <v>11097</v>
      </c>
      <c r="AK4962" t="s">
        <v>12028</v>
      </c>
      <c r="AL4962" t="s">
        <v>12032</v>
      </c>
      <c r="AM4962" t="s">
        <v>11301</v>
      </c>
      <c r="AN4962">
        <v>1</v>
      </c>
      <c r="AO4962" s="10" t="s">
        <v>12046</v>
      </c>
      <c r="AP4962" t="str" cm="1">
        <f t="array" ref="AP4962">_xlfn.IFS(
  Table1[[#This Row],[Age]]&lt;=25, "18-25",
  Table1[[#This Row],[Age]]&lt;=35, "26-35",
  Table1[[#This Row],[Age]]&lt;=45, "36-45",
  Table1[[#This Row],[Age]]&lt;=60, "46-60",
  TRUE, "60+")</f>
        <v>46-60</v>
      </c>
    </row>
    <row r="4963" spans="1:42" x14ac:dyDescent="0.3">
      <c r="A4963">
        <v>4962</v>
      </c>
      <c r="B4963" t="s">
        <v>48</v>
      </c>
      <c r="C4963" t="s">
        <v>101</v>
      </c>
      <c r="D4963">
        <v>24</v>
      </c>
      <c r="E4963" t="s">
        <v>104</v>
      </c>
      <c r="F4963" t="s">
        <v>5069</v>
      </c>
      <c r="G4963" t="s">
        <v>5135</v>
      </c>
      <c r="H4963">
        <v>19458799815</v>
      </c>
      <c r="I4963" t="s">
        <v>6118</v>
      </c>
      <c r="J4963" t="s">
        <v>7291</v>
      </c>
      <c r="K4963">
        <v>1737.32</v>
      </c>
      <c r="L4963" s="12" t="s">
        <v>11011</v>
      </c>
      <c r="M4963" s="10" t="s">
        <v>11072</v>
      </c>
      <c r="N4963">
        <v>4962</v>
      </c>
      <c r="O4963">
        <v>45172</v>
      </c>
      <c r="P4963" t="s">
        <v>11403</v>
      </c>
      <c r="Q4963" s="16">
        <v>1423.19</v>
      </c>
      <c r="R4963">
        <v>314.13</v>
      </c>
      <c r="S4963">
        <v>36</v>
      </c>
      <c r="T4963">
        <v>4962</v>
      </c>
      <c r="U4963">
        <v>18866.68</v>
      </c>
      <c r="V4963" t="s">
        <v>11412</v>
      </c>
      <c r="W4963">
        <v>5.85</v>
      </c>
      <c r="X4963">
        <v>48</v>
      </c>
      <c r="Y4963" t="s">
        <v>11691</v>
      </c>
      <c r="Z4963" t="s">
        <v>12011</v>
      </c>
      <c r="AA4963">
        <v>4962</v>
      </c>
      <c r="AB4963" t="s">
        <v>12015</v>
      </c>
      <c r="AC4963">
        <v>7207.9</v>
      </c>
      <c r="AD4963">
        <v>415.71</v>
      </c>
      <c r="AE4963">
        <v>20.79</v>
      </c>
      <c r="AF4963" t="s">
        <v>11142</v>
      </c>
      <c r="AG4963" t="s">
        <v>11311</v>
      </c>
      <c r="AH4963">
        <v>9197</v>
      </c>
      <c r="AI4963">
        <v>4962</v>
      </c>
      <c r="AJ4963" t="s">
        <v>11216</v>
      </c>
      <c r="AK4963" t="s">
        <v>12027</v>
      </c>
      <c r="AL4963" t="s">
        <v>12032</v>
      </c>
      <c r="AM4963" t="s">
        <v>11136</v>
      </c>
      <c r="AN4963">
        <v>1</v>
      </c>
      <c r="AO4963" s="10" t="s">
        <v>12042</v>
      </c>
      <c r="AP4963" t="str" cm="1">
        <f t="array" ref="AP4963">_xlfn.IFS(
  Table1[[#This Row],[Age]]&lt;=25, "18-25",
  Table1[[#This Row],[Age]]&lt;=35, "26-35",
  Table1[[#This Row],[Age]]&lt;=45, "36-45",
  Table1[[#This Row],[Age]]&lt;=60, "46-60",
  TRUE, "60+")</f>
        <v>18-25</v>
      </c>
    </row>
    <row r="4964" spans="1:42" x14ac:dyDescent="0.3">
      <c r="A4964">
        <v>4963</v>
      </c>
      <c r="B4964" t="s">
        <v>12</v>
      </c>
      <c r="C4964" t="s">
        <v>101</v>
      </c>
      <c r="D4964">
        <v>28</v>
      </c>
      <c r="E4964" t="s">
        <v>106</v>
      </c>
      <c r="F4964" t="s">
        <v>5070</v>
      </c>
      <c r="G4964" t="s">
        <v>5140</v>
      </c>
      <c r="H4964">
        <v>19458799816</v>
      </c>
      <c r="I4964" t="s">
        <v>7065</v>
      </c>
      <c r="J4964" t="s">
        <v>7292</v>
      </c>
      <c r="K4964">
        <v>9608.86</v>
      </c>
      <c r="L4964" s="12" t="s">
        <v>11012</v>
      </c>
      <c r="M4964" s="10" t="s">
        <v>11059</v>
      </c>
      <c r="N4964">
        <v>4963</v>
      </c>
      <c r="O4964">
        <v>45022</v>
      </c>
      <c r="P4964" t="s">
        <v>11404</v>
      </c>
      <c r="Q4964" s="16">
        <v>4803.57</v>
      </c>
      <c r="R4964">
        <v>4805.29</v>
      </c>
      <c r="S4964">
        <v>92</v>
      </c>
      <c r="T4964">
        <v>4963</v>
      </c>
      <c r="U4964">
        <v>24909.59</v>
      </c>
      <c r="V4964" t="s">
        <v>11411</v>
      </c>
      <c r="W4964">
        <v>6.55</v>
      </c>
      <c r="X4964">
        <v>60</v>
      </c>
      <c r="Y4964" t="s">
        <v>11494</v>
      </c>
      <c r="Z4964" t="s">
        <v>12010</v>
      </c>
      <c r="AA4964">
        <v>4963</v>
      </c>
      <c r="AB4964" t="s">
        <v>12016</v>
      </c>
      <c r="AC4964">
        <v>6232.66</v>
      </c>
      <c r="AD4964">
        <v>436.76</v>
      </c>
      <c r="AE4964">
        <v>21.84</v>
      </c>
      <c r="AF4964" t="s">
        <v>11177</v>
      </c>
      <c r="AG4964" t="s">
        <v>11184</v>
      </c>
      <c r="AH4964">
        <v>8614</v>
      </c>
      <c r="AI4964">
        <v>4963</v>
      </c>
      <c r="AJ4964" t="s">
        <v>11245</v>
      </c>
      <c r="AK4964" t="s">
        <v>12028</v>
      </c>
      <c r="AL4964" t="s">
        <v>12031</v>
      </c>
      <c r="AM4964" t="s">
        <v>11358</v>
      </c>
      <c r="AN4964">
        <v>1</v>
      </c>
      <c r="AO4964" s="10" t="s">
        <v>12037</v>
      </c>
      <c r="AP4964" t="str" cm="1">
        <f t="array" ref="AP4964">_xlfn.IFS(
  Table1[[#This Row],[Age]]&lt;=25, "18-25",
  Table1[[#This Row],[Age]]&lt;=35, "26-35",
  Table1[[#This Row],[Age]]&lt;=45, "36-45",
  Table1[[#This Row],[Age]]&lt;=60, "46-60",
  TRUE, "60+")</f>
        <v>26-35</v>
      </c>
    </row>
    <row r="4965" spans="1:42" x14ac:dyDescent="0.3">
      <c r="A4965">
        <v>4964</v>
      </c>
      <c r="B4965" t="s">
        <v>51</v>
      </c>
      <c r="C4965" t="s">
        <v>83</v>
      </c>
      <c r="D4965">
        <v>51</v>
      </c>
      <c r="E4965" t="s">
        <v>106</v>
      </c>
      <c r="F4965" t="s">
        <v>5071</v>
      </c>
      <c r="G4965" t="s">
        <v>5140</v>
      </c>
      <c r="H4965">
        <v>19458799817</v>
      </c>
      <c r="I4965" t="s">
        <v>7111</v>
      </c>
      <c r="J4965" t="s">
        <v>7291</v>
      </c>
      <c r="K4965">
        <v>2397.46</v>
      </c>
      <c r="L4965" s="12" t="s">
        <v>10828</v>
      </c>
      <c r="M4965" s="10" t="s">
        <v>11301</v>
      </c>
      <c r="N4965">
        <v>4964</v>
      </c>
      <c r="O4965">
        <v>45265</v>
      </c>
      <c r="P4965" t="s">
        <v>11404</v>
      </c>
      <c r="Q4965" s="16">
        <v>622.85</v>
      </c>
      <c r="R4965">
        <v>1774.61</v>
      </c>
      <c r="S4965">
        <v>23</v>
      </c>
      <c r="T4965">
        <v>4964</v>
      </c>
      <c r="U4965">
        <v>10906.07</v>
      </c>
      <c r="V4965" t="s">
        <v>11411</v>
      </c>
      <c r="W4965">
        <v>2.76</v>
      </c>
      <c r="X4965">
        <v>48</v>
      </c>
      <c r="Y4965" t="s">
        <v>9991</v>
      </c>
      <c r="Z4965" t="s">
        <v>12012</v>
      </c>
      <c r="AA4965">
        <v>4964</v>
      </c>
      <c r="AB4965" t="s">
        <v>12015</v>
      </c>
      <c r="AC4965">
        <v>6850.78</v>
      </c>
      <c r="AD4965">
        <v>896.05</v>
      </c>
      <c r="AE4965">
        <v>44.8</v>
      </c>
      <c r="AF4965" t="s">
        <v>11158</v>
      </c>
      <c r="AG4965" t="s">
        <v>11342</v>
      </c>
      <c r="AH4965">
        <v>2263</v>
      </c>
      <c r="AI4965">
        <v>4964</v>
      </c>
      <c r="AJ4965" t="s">
        <v>11148</v>
      </c>
      <c r="AK4965" t="s">
        <v>12028</v>
      </c>
      <c r="AL4965" t="s">
        <v>12031</v>
      </c>
      <c r="AM4965" t="s">
        <v>11098</v>
      </c>
      <c r="AN4965">
        <v>1</v>
      </c>
      <c r="AO4965" s="10" t="s">
        <v>12036</v>
      </c>
      <c r="AP4965" t="str" cm="1">
        <f t="array" ref="AP4965">_xlfn.IFS(
  Table1[[#This Row],[Age]]&lt;=25, "18-25",
  Table1[[#This Row],[Age]]&lt;=35, "26-35",
  Table1[[#This Row],[Age]]&lt;=45, "36-45",
  Table1[[#This Row],[Age]]&lt;=60, "46-60",
  TRUE, "60+")</f>
        <v>46-60</v>
      </c>
    </row>
    <row r="4966" spans="1:42" x14ac:dyDescent="0.3">
      <c r="A4966">
        <v>4965</v>
      </c>
      <c r="B4966" t="s">
        <v>25</v>
      </c>
      <c r="C4966" t="s">
        <v>92</v>
      </c>
      <c r="D4966">
        <v>19</v>
      </c>
      <c r="E4966" t="s">
        <v>106</v>
      </c>
      <c r="F4966" t="s">
        <v>5072</v>
      </c>
      <c r="G4966" t="s">
        <v>5140</v>
      </c>
      <c r="H4966">
        <v>19458799818</v>
      </c>
      <c r="I4966" t="s">
        <v>7284</v>
      </c>
      <c r="J4966" t="s">
        <v>7292</v>
      </c>
      <c r="K4966">
        <v>4934.8100000000004</v>
      </c>
      <c r="L4966" s="12" t="s">
        <v>8399</v>
      </c>
      <c r="M4966" s="10" t="s">
        <v>11130</v>
      </c>
      <c r="N4966">
        <v>4965</v>
      </c>
      <c r="O4966">
        <v>45010</v>
      </c>
      <c r="P4966" t="s">
        <v>11404</v>
      </c>
      <c r="Q4966" s="16">
        <v>2966.86</v>
      </c>
      <c r="R4966">
        <v>1967.95</v>
      </c>
      <c r="S4966">
        <v>8</v>
      </c>
      <c r="T4966">
        <v>4965</v>
      </c>
      <c r="U4966">
        <v>15214.43</v>
      </c>
      <c r="V4966" t="s">
        <v>11411</v>
      </c>
      <c r="W4966">
        <v>5.34</v>
      </c>
      <c r="X4966">
        <v>12</v>
      </c>
      <c r="Y4966" t="s">
        <v>10861</v>
      </c>
      <c r="Z4966" t="s">
        <v>12010</v>
      </c>
      <c r="AA4966">
        <v>4965</v>
      </c>
      <c r="AB4966" t="s">
        <v>12015</v>
      </c>
      <c r="AC4966">
        <v>1902.62</v>
      </c>
      <c r="AD4966">
        <v>2361.5700000000002</v>
      </c>
      <c r="AE4966">
        <v>118.08</v>
      </c>
      <c r="AF4966" t="s">
        <v>11137</v>
      </c>
      <c r="AG4966" t="s">
        <v>11136</v>
      </c>
      <c r="AH4966">
        <v>3336</v>
      </c>
      <c r="AI4966">
        <v>4965</v>
      </c>
      <c r="AJ4966" t="s">
        <v>11140</v>
      </c>
      <c r="AK4966" t="s">
        <v>12028</v>
      </c>
      <c r="AL4966" t="s">
        <v>12031</v>
      </c>
      <c r="AM4966" t="s">
        <v>11223</v>
      </c>
      <c r="AN4966">
        <v>1</v>
      </c>
      <c r="AO4966" s="10" t="s">
        <v>12047</v>
      </c>
      <c r="AP4966" t="str" cm="1">
        <f t="array" ref="AP4966">_xlfn.IFS(
  Table1[[#This Row],[Age]]&lt;=25, "18-25",
  Table1[[#This Row],[Age]]&lt;=35, "26-35",
  Table1[[#This Row],[Age]]&lt;=45, "36-45",
  Table1[[#This Row],[Age]]&lt;=60, "46-60",
  TRUE, "60+")</f>
        <v>18-25</v>
      </c>
    </row>
    <row r="4967" spans="1:42" x14ac:dyDescent="0.3">
      <c r="A4967">
        <v>4966</v>
      </c>
      <c r="B4967" t="s">
        <v>23</v>
      </c>
      <c r="C4967" t="s">
        <v>71</v>
      </c>
      <c r="D4967">
        <v>31</v>
      </c>
      <c r="E4967" t="s">
        <v>104</v>
      </c>
      <c r="F4967" t="s">
        <v>5073</v>
      </c>
      <c r="G4967" t="s">
        <v>5139</v>
      </c>
      <c r="H4967">
        <v>19458799819</v>
      </c>
      <c r="I4967" t="s">
        <v>6357</v>
      </c>
      <c r="J4967" t="s">
        <v>7292</v>
      </c>
      <c r="K4967">
        <v>9806.91</v>
      </c>
      <c r="L4967" s="12" t="s">
        <v>11013</v>
      </c>
      <c r="M4967" s="10" t="s">
        <v>11358</v>
      </c>
      <c r="N4967">
        <v>4966</v>
      </c>
      <c r="O4967">
        <v>45051</v>
      </c>
      <c r="P4967" t="s">
        <v>11404</v>
      </c>
      <c r="Q4967" s="16">
        <v>2874.29</v>
      </c>
      <c r="R4967">
        <v>6932.62</v>
      </c>
      <c r="S4967">
        <v>31</v>
      </c>
      <c r="T4967">
        <v>4966</v>
      </c>
      <c r="U4967">
        <v>47423.08</v>
      </c>
      <c r="V4967" t="s">
        <v>11413</v>
      </c>
      <c r="W4967">
        <v>1.57</v>
      </c>
      <c r="X4967">
        <v>12</v>
      </c>
      <c r="Y4967" t="s">
        <v>10688</v>
      </c>
      <c r="Z4967" t="s">
        <v>12011</v>
      </c>
      <c r="AA4967">
        <v>4966</v>
      </c>
      <c r="AB4967" t="s">
        <v>12016</v>
      </c>
      <c r="AC4967">
        <v>6630.67</v>
      </c>
      <c r="AD4967">
        <v>916.04</v>
      </c>
      <c r="AE4967">
        <v>45.8</v>
      </c>
      <c r="AF4967" t="s">
        <v>11037</v>
      </c>
      <c r="AG4967" t="s">
        <v>11278</v>
      </c>
      <c r="AH4967">
        <v>4117</v>
      </c>
      <c r="AI4967">
        <v>4966</v>
      </c>
      <c r="AJ4967" t="s">
        <v>11147</v>
      </c>
      <c r="AK4967" t="s">
        <v>12029</v>
      </c>
      <c r="AL4967" t="s">
        <v>12032</v>
      </c>
      <c r="AM4967" t="s">
        <v>11388</v>
      </c>
      <c r="AN4967">
        <v>1</v>
      </c>
      <c r="AO4967" s="10" t="s">
        <v>12046</v>
      </c>
      <c r="AP4967" t="str" cm="1">
        <f t="array" ref="AP4967">_xlfn.IFS(
  Table1[[#This Row],[Age]]&lt;=25, "18-25",
  Table1[[#This Row],[Age]]&lt;=35, "26-35",
  Table1[[#This Row],[Age]]&lt;=45, "36-45",
  Table1[[#This Row],[Age]]&lt;=60, "46-60",
  TRUE, "60+")</f>
        <v>26-35</v>
      </c>
    </row>
    <row r="4968" spans="1:42" x14ac:dyDescent="0.3">
      <c r="A4968">
        <v>4967</v>
      </c>
      <c r="B4968" t="s">
        <v>25</v>
      </c>
      <c r="C4968" t="s">
        <v>88</v>
      </c>
      <c r="D4968">
        <v>35</v>
      </c>
      <c r="E4968" t="s">
        <v>104</v>
      </c>
      <c r="F4968" t="s">
        <v>5074</v>
      </c>
      <c r="G4968" t="s">
        <v>5113</v>
      </c>
      <c r="H4968">
        <v>19458799820</v>
      </c>
      <c r="I4968" t="s">
        <v>6379</v>
      </c>
      <c r="J4968" t="s">
        <v>7291</v>
      </c>
      <c r="K4968">
        <v>9080.67</v>
      </c>
      <c r="L4968" s="12" t="s">
        <v>9314</v>
      </c>
      <c r="M4968" s="10" t="s">
        <v>11373</v>
      </c>
      <c r="N4968">
        <v>4967</v>
      </c>
      <c r="O4968">
        <v>45266</v>
      </c>
      <c r="P4968" t="s">
        <v>11402</v>
      </c>
      <c r="Q4968" s="16">
        <v>1191.32</v>
      </c>
      <c r="R4968">
        <v>10271.99</v>
      </c>
      <c r="S4968">
        <v>63</v>
      </c>
      <c r="T4968">
        <v>4967</v>
      </c>
      <c r="U4968">
        <v>26491.13</v>
      </c>
      <c r="V4968" t="s">
        <v>11413</v>
      </c>
      <c r="W4968">
        <v>9.7200000000000006</v>
      </c>
      <c r="X4968">
        <v>48</v>
      </c>
      <c r="Y4968" t="s">
        <v>10331</v>
      </c>
      <c r="Z4968" t="s">
        <v>12012</v>
      </c>
      <c r="AA4968">
        <v>4967</v>
      </c>
      <c r="AB4968" t="s">
        <v>12015</v>
      </c>
      <c r="AC4968">
        <v>3723.29</v>
      </c>
      <c r="AD4968">
        <v>1893.13</v>
      </c>
      <c r="AE4968">
        <v>94.66</v>
      </c>
      <c r="AF4968" t="s">
        <v>11306</v>
      </c>
      <c r="AG4968" t="s">
        <v>11104</v>
      </c>
      <c r="AH4968">
        <v>7330</v>
      </c>
      <c r="AI4968">
        <v>4967</v>
      </c>
      <c r="AJ4968" t="s">
        <v>11311</v>
      </c>
      <c r="AK4968" t="s">
        <v>12028</v>
      </c>
      <c r="AL4968" t="s">
        <v>12031</v>
      </c>
      <c r="AM4968" t="s">
        <v>11178</v>
      </c>
      <c r="AN4968">
        <v>1</v>
      </c>
      <c r="AO4968" s="10" t="s">
        <v>12036</v>
      </c>
      <c r="AP4968" t="str" cm="1">
        <f t="array" ref="AP4968">_xlfn.IFS(
  Table1[[#This Row],[Age]]&lt;=25, "18-25",
  Table1[[#This Row],[Age]]&lt;=35, "26-35",
  Table1[[#This Row],[Age]]&lt;=45, "36-45",
  Table1[[#This Row],[Age]]&lt;=60, "46-60",
  TRUE, "60+")</f>
        <v>26-35</v>
      </c>
    </row>
    <row r="4969" spans="1:42" x14ac:dyDescent="0.3">
      <c r="A4969">
        <v>4968</v>
      </c>
      <c r="B4969" t="s">
        <v>2</v>
      </c>
      <c r="C4969" t="s">
        <v>97</v>
      </c>
      <c r="D4969">
        <v>65</v>
      </c>
      <c r="E4969" t="s">
        <v>105</v>
      </c>
      <c r="F4969" t="s">
        <v>5075</v>
      </c>
      <c r="G4969" t="s">
        <v>5121</v>
      </c>
      <c r="H4969">
        <v>19458799821</v>
      </c>
      <c r="I4969" t="s">
        <v>5552</v>
      </c>
      <c r="J4969" t="s">
        <v>7292</v>
      </c>
      <c r="K4969">
        <v>6628.71</v>
      </c>
      <c r="L4969" s="12" t="s">
        <v>8659</v>
      </c>
      <c r="M4969" s="10" t="s">
        <v>11120</v>
      </c>
      <c r="N4969">
        <v>4968</v>
      </c>
      <c r="O4969">
        <v>45092</v>
      </c>
      <c r="P4969" t="s">
        <v>11402</v>
      </c>
      <c r="Q4969" s="16">
        <v>1592.23</v>
      </c>
      <c r="R4969">
        <v>8220.94</v>
      </c>
      <c r="S4969">
        <v>21</v>
      </c>
      <c r="T4969">
        <v>4968</v>
      </c>
      <c r="U4969">
        <v>43613.66</v>
      </c>
      <c r="V4969" t="s">
        <v>11412</v>
      </c>
      <c r="W4969">
        <v>5.26</v>
      </c>
      <c r="X4969">
        <v>60</v>
      </c>
      <c r="Y4969" t="s">
        <v>11859</v>
      </c>
      <c r="Z4969" t="s">
        <v>12012</v>
      </c>
      <c r="AA4969">
        <v>4968</v>
      </c>
      <c r="AB4969" t="s">
        <v>12015</v>
      </c>
      <c r="AC4969">
        <v>7974.55</v>
      </c>
      <c r="AD4969">
        <v>4342.9399999999996</v>
      </c>
      <c r="AE4969">
        <v>217.15</v>
      </c>
      <c r="AF4969" t="s">
        <v>11230</v>
      </c>
      <c r="AG4969" t="s">
        <v>11285</v>
      </c>
      <c r="AH4969">
        <v>7396</v>
      </c>
      <c r="AI4969">
        <v>4968</v>
      </c>
      <c r="AJ4969" t="s">
        <v>11127</v>
      </c>
      <c r="AK4969" t="s">
        <v>12029</v>
      </c>
      <c r="AL4969" t="s">
        <v>12031</v>
      </c>
      <c r="AM4969" t="s">
        <v>11341</v>
      </c>
      <c r="AN4969">
        <v>1</v>
      </c>
      <c r="AO4969" s="10" t="s">
        <v>12043</v>
      </c>
      <c r="AP4969" t="str" cm="1">
        <f t="array" ref="AP4969">_xlfn.IFS(
  Table1[[#This Row],[Age]]&lt;=25, "18-25",
  Table1[[#This Row],[Age]]&lt;=35, "26-35",
  Table1[[#This Row],[Age]]&lt;=45, "36-45",
  Table1[[#This Row],[Age]]&lt;=60, "46-60",
  TRUE, "60+")</f>
        <v>60+</v>
      </c>
    </row>
    <row r="4970" spans="1:42" x14ac:dyDescent="0.3">
      <c r="A4970">
        <v>4969</v>
      </c>
      <c r="B4970" t="s">
        <v>27</v>
      </c>
      <c r="C4970" t="s">
        <v>60</v>
      </c>
      <c r="D4970">
        <v>60</v>
      </c>
      <c r="E4970" t="s">
        <v>105</v>
      </c>
      <c r="F4970" t="s">
        <v>5076</v>
      </c>
      <c r="G4970" t="s">
        <v>5115</v>
      </c>
      <c r="H4970">
        <v>19458799822</v>
      </c>
      <c r="I4970" t="s">
        <v>7285</v>
      </c>
      <c r="J4970" t="s">
        <v>7292</v>
      </c>
      <c r="K4970">
        <v>3755.01</v>
      </c>
      <c r="L4970" s="12" t="s">
        <v>11014</v>
      </c>
      <c r="M4970" s="10" t="s">
        <v>11195</v>
      </c>
      <c r="N4970">
        <v>4969</v>
      </c>
      <c r="O4970">
        <v>45065</v>
      </c>
      <c r="P4970" t="s">
        <v>11402</v>
      </c>
      <c r="Q4970" s="16">
        <v>1440.08</v>
      </c>
      <c r="R4970">
        <v>5195.09</v>
      </c>
      <c r="S4970">
        <v>99</v>
      </c>
      <c r="T4970">
        <v>4969</v>
      </c>
      <c r="U4970">
        <v>14198.95</v>
      </c>
      <c r="V4970" t="s">
        <v>11411</v>
      </c>
      <c r="W4970">
        <v>1.27</v>
      </c>
      <c r="X4970">
        <v>48</v>
      </c>
      <c r="Y4970" t="s">
        <v>10812</v>
      </c>
      <c r="Z4970" t="s">
        <v>12012</v>
      </c>
      <c r="AA4970">
        <v>4969</v>
      </c>
      <c r="AB4970" t="s">
        <v>12016</v>
      </c>
      <c r="AC4970">
        <v>4618.09</v>
      </c>
      <c r="AD4970">
        <v>4637.4399999999996</v>
      </c>
      <c r="AE4970">
        <v>231.87</v>
      </c>
      <c r="AF4970" t="s">
        <v>11060</v>
      </c>
      <c r="AG4970" t="s">
        <v>11218</v>
      </c>
      <c r="AH4970">
        <v>8885</v>
      </c>
      <c r="AI4970">
        <v>4969</v>
      </c>
      <c r="AJ4970" t="s">
        <v>11044</v>
      </c>
      <c r="AK4970" t="s">
        <v>12027</v>
      </c>
      <c r="AL4970" t="s">
        <v>12031</v>
      </c>
      <c r="AM4970" t="s">
        <v>11208</v>
      </c>
      <c r="AN4970">
        <v>1</v>
      </c>
      <c r="AO4970" s="10" t="s">
        <v>12046</v>
      </c>
      <c r="AP4970" t="str" cm="1">
        <f t="array" ref="AP4970">_xlfn.IFS(
  Table1[[#This Row],[Age]]&lt;=25, "18-25",
  Table1[[#This Row],[Age]]&lt;=35, "26-35",
  Table1[[#This Row],[Age]]&lt;=45, "36-45",
  Table1[[#This Row],[Age]]&lt;=60, "46-60",
  TRUE, "60+")</f>
        <v>46-60</v>
      </c>
    </row>
    <row r="4971" spans="1:42" x14ac:dyDescent="0.3">
      <c r="A4971">
        <v>4970</v>
      </c>
      <c r="B4971" t="s">
        <v>20</v>
      </c>
      <c r="C4971" t="s">
        <v>94</v>
      </c>
      <c r="D4971">
        <v>26</v>
      </c>
      <c r="E4971" t="s">
        <v>104</v>
      </c>
      <c r="F4971" t="s">
        <v>5077</v>
      </c>
      <c r="G4971" t="s">
        <v>5136</v>
      </c>
      <c r="H4971">
        <v>19458799823</v>
      </c>
      <c r="I4971" t="s">
        <v>7286</v>
      </c>
      <c r="J4971" t="s">
        <v>7291</v>
      </c>
      <c r="K4971">
        <v>7030.87</v>
      </c>
      <c r="L4971" s="12" t="s">
        <v>9333</v>
      </c>
      <c r="M4971" s="10" t="s">
        <v>11314</v>
      </c>
      <c r="N4971">
        <v>4970</v>
      </c>
      <c r="O4971">
        <v>45086</v>
      </c>
      <c r="P4971" t="s">
        <v>11403</v>
      </c>
      <c r="Q4971" s="16">
        <v>4231.88</v>
      </c>
      <c r="R4971">
        <v>2798.99</v>
      </c>
      <c r="S4971">
        <v>50</v>
      </c>
      <c r="T4971">
        <v>4970</v>
      </c>
      <c r="U4971">
        <v>31006.11</v>
      </c>
      <c r="V4971" t="s">
        <v>11412</v>
      </c>
      <c r="W4971">
        <v>6.39</v>
      </c>
      <c r="X4971">
        <v>36</v>
      </c>
      <c r="Y4971" t="s">
        <v>9303</v>
      </c>
      <c r="Z4971" t="s">
        <v>12011</v>
      </c>
      <c r="AA4971">
        <v>4970</v>
      </c>
      <c r="AB4971" t="s">
        <v>12017</v>
      </c>
      <c r="AC4971">
        <v>8848.9500000000007</v>
      </c>
      <c r="AD4971">
        <v>2765.79</v>
      </c>
      <c r="AE4971">
        <v>138.29</v>
      </c>
      <c r="AF4971" t="s">
        <v>11145</v>
      </c>
      <c r="AG4971" t="s">
        <v>11104</v>
      </c>
      <c r="AH4971">
        <v>4720</v>
      </c>
      <c r="AI4971">
        <v>4970</v>
      </c>
      <c r="AJ4971" t="s">
        <v>11294</v>
      </c>
      <c r="AK4971" t="s">
        <v>12029</v>
      </c>
      <c r="AL4971" t="s">
        <v>12032</v>
      </c>
      <c r="AM4971" t="s">
        <v>11170</v>
      </c>
      <c r="AN4971">
        <v>1</v>
      </c>
      <c r="AO4971" s="10" t="s">
        <v>12043</v>
      </c>
      <c r="AP4971" t="str" cm="1">
        <f t="array" ref="AP4971">_xlfn.IFS(
  Table1[[#This Row],[Age]]&lt;=25, "18-25",
  Table1[[#This Row],[Age]]&lt;=35, "26-35",
  Table1[[#This Row],[Age]]&lt;=45, "36-45",
  Table1[[#This Row],[Age]]&lt;=60, "46-60",
  TRUE, "60+")</f>
        <v>26-35</v>
      </c>
    </row>
    <row r="4972" spans="1:42" x14ac:dyDescent="0.3">
      <c r="A4972">
        <v>4971</v>
      </c>
      <c r="B4972" t="s">
        <v>23</v>
      </c>
      <c r="C4972" t="s">
        <v>54</v>
      </c>
      <c r="D4972">
        <v>56</v>
      </c>
      <c r="E4972" t="s">
        <v>106</v>
      </c>
      <c r="F4972" t="s">
        <v>5078</v>
      </c>
      <c r="G4972" t="s">
        <v>5140</v>
      </c>
      <c r="H4972">
        <v>19458799824</v>
      </c>
      <c r="I4972" t="s">
        <v>6159</v>
      </c>
      <c r="J4972" t="s">
        <v>7291</v>
      </c>
      <c r="K4972">
        <v>4656.71</v>
      </c>
      <c r="L4972" s="12" t="s">
        <v>11015</v>
      </c>
      <c r="M4972" s="10" t="s">
        <v>11067</v>
      </c>
      <c r="N4972">
        <v>4971</v>
      </c>
      <c r="O4972">
        <v>45212</v>
      </c>
      <c r="P4972" t="s">
        <v>11404</v>
      </c>
      <c r="Q4972" s="16">
        <v>1953.87</v>
      </c>
      <c r="R4972">
        <v>6610.58</v>
      </c>
      <c r="S4972">
        <v>29</v>
      </c>
      <c r="T4972">
        <v>4971</v>
      </c>
      <c r="U4972">
        <v>38399</v>
      </c>
      <c r="V4972" t="s">
        <v>11413</v>
      </c>
      <c r="W4972">
        <v>1.9</v>
      </c>
      <c r="X4972">
        <v>48</v>
      </c>
      <c r="Y4972" t="s">
        <v>11669</v>
      </c>
      <c r="Z4972" t="s">
        <v>12010</v>
      </c>
      <c r="AA4972">
        <v>4971</v>
      </c>
      <c r="AB4972" t="s">
        <v>12015</v>
      </c>
      <c r="AC4972">
        <v>4276.47</v>
      </c>
      <c r="AD4972">
        <v>4938.49</v>
      </c>
      <c r="AE4972">
        <v>246.92</v>
      </c>
      <c r="AF4972" t="s">
        <v>11137</v>
      </c>
      <c r="AG4972" t="s">
        <v>11185</v>
      </c>
      <c r="AH4972">
        <v>1113</v>
      </c>
      <c r="AI4972">
        <v>4971</v>
      </c>
      <c r="AJ4972" t="s">
        <v>11122</v>
      </c>
      <c r="AK4972" t="s">
        <v>12027</v>
      </c>
      <c r="AL4972" t="s">
        <v>12032</v>
      </c>
      <c r="AM4972" t="s">
        <v>11356</v>
      </c>
      <c r="AN4972">
        <v>1</v>
      </c>
      <c r="AO4972" s="10" t="s">
        <v>12044</v>
      </c>
      <c r="AP4972" t="str" cm="1">
        <f t="array" ref="AP4972">_xlfn.IFS(
  Table1[[#This Row],[Age]]&lt;=25, "18-25",
  Table1[[#This Row],[Age]]&lt;=35, "26-35",
  Table1[[#This Row],[Age]]&lt;=45, "36-45",
  Table1[[#This Row],[Age]]&lt;=60, "46-60",
  TRUE, "60+")</f>
        <v>46-60</v>
      </c>
    </row>
    <row r="4973" spans="1:42" x14ac:dyDescent="0.3">
      <c r="A4973">
        <v>4972</v>
      </c>
      <c r="B4973" t="s">
        <v>7</v>
      </c>
      <c r="C4973" t="s">
        <v>78</v>
      </c>
      <c r="D4973">
        <v>21</v>
      </c>
      <c r="E4973" t="s">
        <v>104</v>
      </c>
      <c r="F4973" t="s">
        <v>5079</v>
      </c>
      <c r="G4973" t="s">
        <v>5119</v>
      </c>
      <c r="H4973">
        <v>19458799825</v>
      </c>
      <c r="I4973" t="s">
        <v>6813</v>
      </c>
      <c r="J4973" t="s">
        <v>7292</v>
      </c>
      <c r="K4973">
        <v>1177.52</v>
      </c>
      <c r="L4973" s="12" t="s">
        <v>11016</v>
      </c>
      <c r="M4973" s="10" t="s">
        <v>11313</v>
      </c>
      <c r="N4973">
        <v>4972</v>
      </c>
      <c r="O4973">
        <v>45012</v>
      </c>
      <c r="P4973" t="s">
        <v>11403</v>
      </c>
      <c r="Q4973" s="16">
        <v>1799.92</v>
      </c>
      <c r="R4973">
        <v>-622.4</v>
      </c>
      <c r="S4973">
        <v>60</v>
      </c>
      <c r="T4973">
        <v>4972</v>
      </c>
      <c r="U4973">
        <v>21657.75</v>
      </c>
      <c r="V4973" t="s">
        <v>11413</v>
      </c>
      <c r="W4973">
        <v>8.11</v>
      </c>
      <c r="X4973">
        <v>24</v>
      </c>
      <c r="Y4973" t="s">
        <v>11719</v>
      </c>
      <c r="Z4973" t="s">
        <v>12010</v>
      </c>
      <c r="AA4973">
        <v>4972</v>
      </c>
      <c r="AB4973" t="s">
        <v>12017</v>
      </c>
      <c r="AC4973">
        <v>3554.4</v>
      </c>
      <c r="AD4973">
        <v>3527.4</v>
      </c>
      <c r="AE4973">
        <v>176.37</v>
      </c>
      <c r="AF4973" t="s">
        <v>11186</v>
      </c>
      <c r="AG4973" t="s">
        <v>11284</v>
      </c>
      <c r="AH4973">
        <v>3011</v>
      </c>
      <c r="AI4973">
        <v>4972</v>
      </c>
      <c r="AJ4973" t="s">
        <v>11279</v>
      </c>
      <c r="AK4973" t="s">
        <v>12029</v>
      </c>
      <c r="AL4973" t="s">
        <v>12032</v>
      </c>
      <c r="AM4973" t="s">
        <v>11298</v>
      </c>
      <c r="AN4973">
        <v>1</v>
      </c>
      <c r="AO4973" s="10" t="s">
        <v>12047</v>
      </c>
      <c r="AP4973" t="str" cm="1">
        <f t="array" ref="AP4973">_xlfn.IFS(
  Table1[[#This Row],[Age]]&lt;=25, "18-25",
  Table1[[#This Row],[Age]]&lt;=35, "26-35",
  Table1[[#This Row],[Age]]&lt;=45, "36-45",
  Table1[[#This Row],[Age]]&lt;=60, "46-60",
  TRUE, "60+")</f>
        <v>18-25</v>
      </c>
    </row>
    <row r="4974" spans="1:42" x14ac:dyDescent="0.3">
      <c r="A4974">
        <v>4973</v>
      </c>
      <c r="B4974" t="s">
        <v>31</v>
      </c>
      <c r="C4974" t="s">
        <v>73</v>
      </c>
      <c r="D4974">
        <v>65</v>
      </c>
      <c r="E4974" t="s">
        <v>106</v>
      </c>
      <c r="F4974" t="s">
        <v>5080</v>
      </c>
      <c r="G4974" t="s">
        <v>5123</v>
      </c>
      <c r="H4974">
        <v>19458799826</v>
      </c>
      <c r="I4974" t="s">
        <v>6027</v>
      </c>
      <c r="J4974" t="s">
        <v>7291</v>
      </c>
      <c r="K4974">
        <v>7980.18</v>
      </c>
      <c r="L4974" s="12" t="s">
        <v>11017</v>
      </c>
      <c r="M4974" s="10" t="s">
        <v>11296</v>
      </c>
      <c r="N4974">
        <v>4973</v>
      </c>
      <c r="O4974">
        <v>45065</v>
      </c>
      <c r="P4974" t="s">
        <v>11404</v>
      </c>
      <c r="Q4974" s="16">
        <v>3187.24</v>
      </c>
      <c r="R4974">
        <v>4792.9399999999996</v>
      </c>
      <c r="S4974">
        <v>67</v>
      </c>
      <c r="T4974">
        <v>4973</v>
      </c>
      <c r="U4974">
        <v>31610.95</v>
      </c>
      <c r="V4974" t="s">
        <v>11413</v>
      </c>
      <c r="W4974">
        <v>9.58</v>
      </c>
      <c r="X4974">
        <v>24</v>
      </c>
      <c r="Y4974" t="s">
        <v>9591</v>
      </c>
      <c r="Z4974" t="s">
        <v>12011</v>
      </c>
      <c r="AA4974">
        <v>4973</v>
      </c>
      <c r="AB4974" t="s">
        <v>12016</v>
      </c>
      <c r="AC4974">
        <v>5545.68</v>
      </c>
      <c r="AD4974">
        <v>675.94</v>
      </c>
      <c r="AE4974">
        <v>33.799999999999997</v>
      </c>
      <c r="AF4974" t="s">
        <v>11327</v>
      </c>
      <c r="AG4974" t="s">
        <v>11359</v>
      </c>
      <c r="AH4974">
        <v>6817</v>
      </c>
      <c r="AI4974">
        <v>4973</v>
      </c>
      <c r="AJ4974" t="s">
        <v>11161</v>
      </c>
      <c r="AK4974" t="s">
        <v>12028</v>
      </c>
      <c r="AL4974" t="s">
        <v>12032</v>
      </c>
      <c r="AM4974" t="s">
        <v>11299</v>
      </c>
      <c r="AN4974">
        <v>1</v>
      </c>
      <c r="AO4974" s="10" t="s">
        <v>12046</v>
      </c>
      <c r="AP4974" t="str" cm="1">
        <f t="array" ref="AP4974">_xlfn.IFS(
  Table1[[#This Row],[Age]]&lt;=25, "18-25",
  Table1[[#This Row],[Age]]&lt;=35, "26-35",
  Table1[[#This Row],[Age]]&lt;=45, "36-45",
  Table1[[#This Row],[Age]]&lt;=60, "46-60",
  TRUE, "60+")</f>
        <v>60+</v>
      </c>
    </row>
    <row r="4975" spans="1:42" x14ac:dyDescent="0.3">
      <c r="A4975">
        <v>4974</v>
      </c>
      <c r="B4975" t="s">
        <v>40</v>
      </c>
      <c r="C4975" t="s">
        <v>76</v>
      </c>
      <c r="D4975">
        <v>31</v>
      </c>
      <c r="E4975" t="s">
        <v>105</v>
      </c>
      <c r="F4975" t="s">
        <v>5081</v>
      </c>
      <c r="G4975" t="s">
        <v>5134</v>
      </c>
      <c r="H4975">
        <v>19458799827</v>
      </c>
      <c r="I4975" t="s">
        <v>5757</v>
      </c>
      <c r="J4975" t="s">
        <v>7292</v>
      </c>
      <c r="K4975">
        <v>8728.9500000000007</v>
      </c>
      <c r="L4975" s="12" t="s">
        <v>8483</v>
      </c>
      <c r="M4975" s="10" t="s">
        <v>11086</v>
      </c>
      <c r="N4975">
        <v>4974</v>
      </c>
      <c r="O4975">
        <v>45031</v>
      </c>
      <c r="P4975" t="s">
        <v>11404</v>
      </c>
      <c r="Q4975" s="16">
        <v>2482.58</v>
      </c>
      <c r="R4975">
        <v>11211.53</v>
      </c>
      <c r="S4975">
        <v>44</v>
      </c>
      <c r="T4975">
        <v>4974</v>
      </c>
      <c r="U4975">
        <v>43297.75</v>
      </c>
      <c r="V4975" t="s">
        <v>11412</v>
      </c>
      <c r="W4975">
        <v>9.25</v>
      </c>
      <c r="X4975">
        <v>60</v>
      </c>
      <c r="Y4975" t="s">
        <v>11934</v>
      </c>
      <c r="Z4975" t="s">
        <v>12012</v>
      </c>
      <c r="AA4975">
        <v>4974</v>
      </c>
      <c r="AB4975" t="s">
        <v>12017</v>
      </c>
      <c r="AC4975">
        <v>5125.12</v>
      </c>
      <c r="AD4975">
        <v>3697.12</v>
      </c>
      <c r="AE4975">
        <v>184.86</v>
      </c>
      <c r="AF4975" t="s">
        <v>11370</v>
      </c>
      <c r="AG4975" t="s">
        <v>11370</v>
      </c>
      <c r="AH4975">
        <v>8668</v>
      </c>
      <c r="AI4975">
        <v>4974</v>
      </c>
      <c r="AJ4975" t="s">
        <v>11141</v>
      </c>
      <c r="AK4975" t="s">
        <v>12027</v>
      </c>
      <c r="AL4975" t="s">
        <v>12032</v>
      </c>
      <c r="AM4975" t="s">
        <v>11356</v>
      </c>
      <c r="AN4975">
        <v>1</v>
      </c>
      <c r="AO4975" s="10" t="s">
        <v>12037</v>
      </c>
      <c r="AP4975" t="str" cm="1">
        <f t="array" ref="AP4975">_xlfn.IFS(
  Table1[[#This Row],[Age]]&lt;=25, "18-25",
  Table1[[#This Row],[Age]]&lt;=35, "26-35",
  Table1[[#This Row],[Age]]&lt;=45, "36-45",
  Table1[[#This Row],[Age]]&lt;=60, "46-60",
  TRUE, "60+")</f>
        <v>26-35</v>
      </c>
    </row>
    <row r="4976" spans="1:42" x14ac:dyDescent="0.3">
      <c r="A4976">
        <v>4975</v>
      </c>
      <c r="B4976" t="s">
        <v>45</v>
      </c>
      <c r="C4976" t="s">
        <v>67</v>
      </c>
      <c r="D4976">
        <v>28</v>
      </c>
      <c r="E4976" t="s">
        <v>104</v>
      </c>
      <c r="F4976" t="s">
        <v>5082</v>
      </c>
      <c r="G4976" t="s">
        <v>5143</v>
      </c>
      <c r="H4976">
        <v>19458799828</v>
      </c>
      <c r="I4976" t="s">
        <v>6903</v>
      </c>
      <c r="J4976" t="s">
        <v>7292</v>
      </c>
      <c r="K4976">
        <v>4135.3100000000004</v>
      </c>
      <c r="L4976" s="12" t="s">
        <v>10235</v>
      </c>
      <c r="M4976" s="10" t="s">
        <v>11250</v>
      </c>
      <c r="N4976">
        <v>4975</v>
      </c>
      <c r="O4976">
        <v>45004</v>
      </c>
      <c r="P4976" t="s">
        <v>11403</v>
      </c>
      <c r="Q4976" s="16">
        <v>2135.61</v>
      </c>
      <c r="R4976">
        <v>1999.7</v>
      </c>
      <c r="S4976">
        <v>89</v>
      </c>
      <c r="T4976">
        <v>4975</v>
      </c>
      <c r="U4976">
        <v>7898.47</v>
      </c>
      <c r="V4976" t="s">
        <v>11413</v>
      </c>
      <c r="W4976">
        <v>4.8499999999999996</v>
      </c>
      <c r="X4976">
        <v>24</v>
      </c>
      <c r="Y4976" t="s">
        <v>10791</v>
      </c>
      <c r="Z4976" t="s">
        <v>12011</v>
      </c>
      <c r="AA4976">
        <v>4975</v>
      </c>
      <c r="AB4976" t="s">
        <v>12017</v>
      </c>
      <c r="AC4976">
        <v>1509.14</v>
      </c>
      <c r="AD4976">
        <v>3323.87</v>
      </c>
      <c r="AE4976">
        <v>166.19</v>
      </c>
      <c r="AF4976" t="s">
        <v>11062</v>
      </c>
      <c r="AG4976" t="s">
        <v>11330</v>
      </c>
      <c r="AH4976">
        <v>7378</v>
      </c>
      <c r="AI4976">
        <v>4975</v>
      </c>
      <c r="AJ4976" t="s">
        <v>11307</v>
      </c>
      <c r="AK4976" t="s">
        <v>12028</v>
      </c>
      <c r="AL4976" t="s">
        <v>12031</v>
      </c>
      <c r="AM4976" t="s">
        <v>11366</v>
      </c>
      <c r="AN4976">
        <v>1</v>
      </c>
      <c r="AO4976" s="10" t="s">
        <v>12047</v>
      </c>
      <c r="AP4976" t="str" cm="1">
        <f t="array" ref="AP4976">_xlfn.IFS(
  Table1[[#This Row],[Age]]&lt;=25, "18-25",
  Table1[[#This Row],[Age]]&lt;=35, "26-35",
  Table1[[#This Row],[Age]]&lt;=45, "36-45",
  Table1[[#This Row],[Age]]&lt;=60, "46-60",
  TRUE, "60+")</f>
        <v>26-35</v>
      </c>
    </row>
    <row r="4977" spans="1:42" x14ac:dyDescent="0.3">
      <c r="A4977">
        <v>4976</v>
      </c>
      <c r="B4977" t="s">
        <v>38</v>
      </c>
      <c r="C4977" t="s">
        <v>86</v>
      </c>
      <c r="D4977">
        <v>47</v>
      </c>
      <c r="E4977" t="s">
        <v>104</v>
      </c>
      <c r="F4977" t="s">
        <v>5083</v>
      </c>
      <c r="G4977" t="s">
        <v>5125</v>
      </c>
      <c r="H4977">
        <v>19458799829</v>
      </c>
      <c r="I4977" t="s">
        <v>5257</v>
      </c>
      <c r="J4977" t="s">
        <v>7291</v>
      </c>
      <c r="K4977">
        <v>6690.69</v>
      </c>
      <c r="L4977" s="12" t="s">
        <v>11018</v>
      </c>
      <c r="M4977" s="10" t="s">
        <v>11128</v>
      </c>
      <c r="N4977">
        <v>4976</v>
      </c>
      <c r="O4977">
        <v>45145</v>
      </c>
      <c r="P4977" t="s">
        <v>11403</v>
      </c>
      <c r="Q4977" s="16">
        <v>3550.01</v>
      </c>
      <c r="R4977">
        <v>3140.68</v>
      </c>
      <c r="S4977">
        <v>2</v>
      </c>
      <c r="T4977">
        <v>4976</v>
      </c>
      <c r="U4977">
        <v>18382.349999999999</v>
      </c>
      <c r="V4977" t="s">
        <v>11411</v>
      </c>
      <c r="W4977">
        <v>7.41</v>
      </c>
      <c r="X4977">
        <v>24</v>
      </c>
      <c r="Y4977" t="s">
        <v>9554</v>
      </c>
      <c r="Z4977" t="s">
        <v>12010</v>
      </c>
      <c r="AA4977">
        <v>4976</v>
      </c>
      <c r="AB4977" t="s">
        <v>12017</v>
      </c>
      <c r="AC4977">
        <v>7915.54</v>
      </c>
      <c r="AD4977">
        <v>4326.8100000000004</v>
      </c>
      <c r="AE4977">
        <v>216.34</v>
      </c>
      <c r="AF4977" t="s">
        <v>11162</v>
      </c>
      <c r="AG4977" t="s">
        <v>11045</v>
      </c>
      <c r="AH4977">
        <v>5484</v>
      </c>
      <c r="AI4977">
        <v>4976</v>
      </c>
      <c r="AJ4977" t="s">
        <v>11173</v>
      </c>
      <c r="AK4977" t="s">
        <v>12028</v>
      </c>
      <c r="AL4977" t="s">
        <v>12032</v>
      </c>
      <c r="AM4977" t="s">
        <v>11270</v>
      </c>
      <c r="AN4977">
        <v>1</v>
      </c>
      <c r="AO4977" s="10" t="s">
        <v>12041</v>
      </c>
      <c r="AP4977" t="str" cm="1">
        <f t="array" ref="AP4977">_xlfn.IFS(
  Table1[[#This Row],[Age]]&lt;=25, "18-25",
  Table1[[#This Row],[Age]]&lt;=35, "26-35",
  Table1[[#This Row],[Age]]&lt;=45, "36-45",
  Table1[[#This Row],[Age]]&lt;=60, "46-60",
  TRUE, "60+")</f>
        <v>46-60</v>
      </c>
    </row>
    <row r="4978" spans="1:42" x14ac:dyDescent="0.3">
      <c r="A4978">
        <v>4977</v>
      </c>
      <c r="B4978" t="s">
        <v>2</v>
      </c>
      <c r="C4978" t="s">
        <v>94</v>
      </c>
      <c r="D4978">
        <v>57</v>
      </c>
      <c r="E4978" t="s">
        <v>104</v>
      </c>
      <c r="F4978" t="s">
        <v>5084</v>
      </c>
      <c r="G4978" t="s">
        <v>5143</v>
      </c>
      <c r="H4978">
        <v>19458799830</v>
      </c>
      <c r="I4978" t="s">
        <v>5345</v>
      </c>
      <c r="J4978" t="s">
        <v>7291</v>
      </c>
      <c r="K4978">
        <v>400.59</v>
      </c>
      <c r="L4978" s="12" t="s">
        <v>10050</v>
      </c>
      <c r="M4978" s="10" t="s">
        <v>11239</v>
      </c>
      <c r="N4978">
        <v>4977</v>
      </c>
      <c r="O4978">
        <v>45118</v>
      </c>
      <c r="P4978" t="s">
        <v>11403</v>
      </c>
      <c r="Q4978" s="16">
        <v>2068.9699999999998</v>
      </c>
      <c r="R4978">
        <v>2469.56</v>
      </c>
      <c r="S4978">
        <v>98</v>
      </c>
      <c r="T4978">
        <v>4977</v>
      </c>
      <c r="U4978">
        <v>41371.279999999999</v>
      </c>
      <c r="V4978" t="s">
        <v>11412</v>
      </c>
      <c r="W4978">
        <v>2.4</v>
      </c>
      <c r="X4978">
        <v>48</v>
      </c>
      <c r="Y4978" t="s">
        <v>10279</v>
      </c>
      <c r="Z4978" t="s">
        <v>12011</v>
      </c>
      <c r="AA4978">
        <v>4977</v>
      </c>
      <c r="AB4978" t="s">
        <v>12015</v>
      </c>
      <c r="AC4978">
        <v>4518.21</v>
      </c>
      <c r="AD4978">
        <v>2505.6</v>
      </c>
      <c r="AE4978">
        <v>125.28</v>
      </c>
      <c r="AF4978" t="s">
        <v>11102</v>
      </c>
      <c r="AG4978" t="s">
        <v>11186</v>
      </c>
      <c r="AH4978">
        <v>225</v>
      </c>
      <c r="AI4978">
        <v>4977</v>
      </c>
      <c r="AJ4978" t="s">
        <v>11046</v>
      </c>
      <c r="AK4978" t="s">
        <v>12029</v>
      </c>
      <c r="AL4978" t="s">
        <v>12032</v>
      </c>
      <c r="AM4978" t="s">
        <v>11116</v>
      </c>
      <c r="AN4978">
        <v>1</v>
      </c>
      <c r="AO4978" s="10" t="s">
        <v>12038</v>
      </c>
      <c r="AP4978" t="str" cm="1">
        <f t="array" ref="AP4978">_xlfn.IFS(
  Table1[[#This Row],[Age]]&lt;=25, "18-25",
  Table1[[#This Row],[Age]]&lt;=35, "26-35",
  Table1[[#This Row],[Age]]&lt;=45, "36-45",
  Table1[[#This Row],[Age]]&lt;=60, "46-60",
  TRUE, "60+")</f>
        <v>46-60</v>
      </c>
    </row>
    <row r="4979" spans="1:42" x14ac:dyDescent="0.3">
      <c r="A4979">
        <v>4978</v>
      </c>
      <c r="B4979" t="s">
        <v>15</v>
      </c>
      <c r="C4979" t="s">
        <v>66</v>
      </c>
      <c r="D4979">
        <v>60</v>
      </c>
      <c r="E4979" t="s">
        <v>106</v>
      </c>
      <c r="F4979" t="s">
        <v>5085</v>
      </c>
      <c r="G4979" t="s">
        <v>5139</v>
      </c>
      <c r="H4979">
        <v>19458799831</v>
      </c>
      <c r="I4979" t="s">
        <v>7130</v>
      </c>
      <c r="J4979" t="s">
        <v>7291</v>
      </c>
      <c r="K4979">
        <v>2052.7800000000002</v>
      </c>
      <c r="L4979" s="12" t="s">
        <v>11019</v>
      </c>
      <c r="M4979" s="10" t="s">
        <v>11248</v>
      </c>
      <c r="N4979">
        <v>4978</v>
      </c>
      <c r="O4979">
        <v>45114</v>
      </c>
      <c r="P4979" t="s">
        <v>11402</v>
      </c>
      <c r="Q4979" s="16">
        <v>1118.57</v>
      </c>
      <c r="R4979">
        <v>934.21</v>
      </c>
      <c r="S4979">
        <v>15</v>
      </c>
      <c r="T4979">
        <v>4978</v>
      </c>
      <c r="U4979">
        <v>12313.92</v>
      </c>
      <c r="V4979" t="s">
        <v>11413</v>
      </c>
      <c r="W4979">
        <v>1.68</v>
      </c>
      <c r="X4979">
        <v>48</v>
      </c>
      <c r="Y4979" t="s">
        <v>11572</v>
      </c>
      <c r="Z4979" t="s">
        <v>12011</v>
      </c>
      <c r="AA4979">
        <v>4978</v>
      </c>
      <c r="AB4979" t="s">
        <v>12017</v>
      </c>
      <c r="AC4979">
        <v>5130.28</v>
      </c>
      <c r="AD4979">
        <v>2941.41</v>
      </c>
      <c r="AE4979">
        <v>147.07</v>
      </c>
      <c r="AF4979" t="s">
        <v>11206</v>
      </c>
      <c r="AG4979" t="s">
        <v>11050</v>
      </c>
      <c r="AH4979">
        <v>6221</v>
      </c>
      <c r="AI4979">
        <v>4978</v>
      </c>
      <c r="AJ4979" t="s">
        <v>11080</v>
      </c>
      <c r="AK4979" t="s">
        <v>12027</v>
      </c>
      <c r="AL4979" t="s">
        <v>12032</v>
      </c>
      <c r="AM4979" t="s">
        <v>11303</v>
      </c>
      <c r="AN4979">
        <v>-1</v>
      </c>
      <c r="AO4979" s="10" t="s">
        <v>12038</v>
      </c>
      <c r="AP4979" t="str" cm="1">
        <f t="array" ref="AP4979">_xlfn.IFS(
  Table1[[#This Row],[Age]]&lt;=25, "18-25",
  Table1[[#This Row],[Age]]&lt;=35, "26-35",
  Table1[[#This Row],[Age]]&lt;=45, "36-45",
  Table1[[#This Row],[Age]]&lt;=60, "46-60",
  TRUE, "60+")</f>
        <v>46-60</v>
      </c>
    </row>
    <row r="4980" spans="1:42" x14ac:dyDescent="0.3">
      <c r="A4980">
        <v>4979</v>
      </c>
      <c r="B4980" t="s">
        <v>46</v>
      </c>
      <c r="C4980" t="s">
        <v>91</v>
      </c>
      <c r="D4980">
        <v>44</v>
      </c>
      <c r="E4980" t="s">
        <v>105</v>
      </c>
      <c r="F4980" t="s">
        <v>5086</v>
      </c>
      <c r="G4980" t="s">
        <v>5126</v>
      </c>
      <c r="H4980">
        <v>19458799832</v>
      </c>
      <c r="I4980" t="s">
        <v>5650</v>
      </c>
      <c r="J4980" t="s">
        <v>7292</v>
      </c>
      <c r="K4980">
        <v>5745.61</v>
      </c>
      <c r="L4980" s="12" t="s">
        <v>9621</v>
      </c>
      <c r="M4980" s="10" t="s">
        <v>11329</v>
      </c>
      <c r="N4980">
        <v>4979</v>
      </c>
      <c r="O4980">
        <v>45122</v>
      </c>
      <c r="P4980" t="s">
        <v>11403</v>
      </c>
      <c r="Q4980" s="16">
        <v>3711.81</v>
      </c>
      <c r="R4980">
        <v>2033.8</v>
      </c>
      <c r="S4980">
        <v>39</v>
      </c>
      <c r="T4980">
        <v>4979</v>
      </c>
      <c r="U4980">
        <v>28249.599999999999</v>
      </c>
      <c r="V4980" t="s">
        <v>11412</v>
      </c>
      <c r="W4980">
        <v>8.39</v>
      </c>
      <c r="X4980">
        <v>12</v>
      </c>
      <c r="Y4980" t="s">
        <v>9191</v>
      </c>
      <c r="Z4980" t="s">
        <v>12010</v>
      </c>
      <c r="AA4980">
        <v>4979</v>
      </c>
      <c r="AB4980" t="s">
        <v>12015</v>
      </c>
      <c r="AC4980">
        <v>7396.77</v>
      </c>
      <c r="AD4980">
        <v>1973.99</v>
      </c>
      <c r="AE4980">
        <v>98.7</v>
      </c>
      <c r="AF4980" t="s">
        <v>11066</v>
      </c>
      <c r="AG4980" t="s">
        <v>11060</v>
      </c>
      <c r="AH4980">
        <v>7416</v>
      </c>
      <c r="AI4980">
        <v>4979</v>
      </c>
      <c r="AJ4980" t="s">
        <v>11093</v>
      </c>
      <c r="AK4980" t="s">
        <v>12028</v>
      </c>
      <c r="AL4980" t="s">
        <v>12032</v>
      </c>
      <c r="AM4980" t="s">
        <v>11123</v>
      </c>
      <c r="AN4980">
        <v>1</v>
      </c>
      <c r="AO4980" s="10" t="s">
        <v>12038</v>
      </c>
      <c r="AP4980" t="str" cm="1">
        <f t="array" ref="AP4980">_xlfn.IFS(
  Table1[[#This Row],[Age]]&lt;=25, "18-25",
  Table1[[#This Row],[Age]]&lt;=35, "26-35",
  Table1[[#This Row],[Age]]&lt;=45, "36-45",
  Table1[[#This Row],[Age]]&lt;=60, "46-60",
  TRUE, "60+")</f>
        <v>36-45</v>
      </c>
    </row>
    <row r="4981" spans="1:42" x14ac:dyDescent="0.3">
      <c r="A4981">
        <v>4980</v>
      </c>
      <c r="B4981" t="s">
        <v>48</v>
      </c>
      <c r="C4981" t="s">
        <v>76</v>
      </c>
      <c r="D4981">
        <v>46</v>
      </c>
      <c r="E4981" t="s">
        <v>106</v>
      </c>
      <c r="F4981" t="s">
        <v>5087</v>
      </c>
      <c r="G4981" t="s">
        <v>5131</v>
      </c>
      <c r="H4981">
        <v>19458799833</v>
      </c>
      <c r="I4981" t="s">
        <v>7287</v>
      </c>
      <c r="J4981" t="s">
        <v>7291</v>
      </c>
      <c r="K4981">
        <v>2813.42</v>
      </c>
      <c r="L4981" s="12" t="s">
        <v>11020</v>
      </c>
      <c r="M4981" s="10" t="s">
        <v>11227</v>
      </c>
      <c r="N4981">
        <v>4980</v>
      </c>
      <c r="O4981">
        <v>45276</v>
      </c>
      <c r="P4981" t="s">
        <v>11402</v>
      </c>
      <c r="Q4981" s="16">
        <v>348.39</v>
      </c>
      <c r="R4981">
        <v>3161.81</v>
      </c>
      <c r="S4981">
        <v>40</v>
      </c>
      <c r="T4981">
        <v>4980</v>
      </c>
      <c r="U4981">
        <v>22462.76</v>
      </c>
      <c r="V4981" t="s">
        <v>11412</v>
      </c>
      <c r="W4981">
        <v>7.26</v>
      </c>
      <c r="X4981">
        <v>24</v>
      </c>
      <c r="Y4981" t="s">
        <v>11993</v>
      </c>
      <c r="Z4981" t="s">
        <v>12010</v>
      </c>
      <c r="AA4981">
        <v>4980</v>
      </c>
      <c r="AB4981" t="s">
        <v>12015</v>
      </c>
      <c r="AC4981">
        <v>1434.69</v>
      </c>
      <c r="AD4981">
        <v>86.32</v>
      </c>
      <c r="AE4981">
        <v>4.32</v>
      </c>
      <c r="AF4981" t="s">
        <v>11321</v>
      </c>
      <c r="AG4981" t="s">
        <v>11163</v>
      </c>
      <c r="AH4981">
        <v>9321</v>
      </c>
      <c r="AI4981">
        <v>4980</v>
      </c>
      <c r="AJ4981" t="s">
        <v>11100</v>
      </c>
      <c r="AK4981" t="s">
        <v>12029</v>
      </c>
      <c r="AL4981" t="s">
        <v>12032</v>
      </c>
      <c r="AM4981" t="s">
        <v>11073</v>
      </c>
      <c r="AN4981">
        <v>1</v>
      </c>
      <c r="AO4981" s="10" t="s">
        <v>12036</v>
      </c>
      <c r="AP4981" t="str" cm="1">
        <f t="array" ref="AP4981">_xlfn.IFS(
  Table1[[#This Row],[Age]]&lt;=25, "18-25",
  Table1[[#This Row],[Age]]&lt;=35, "26-35",
  Table1[[#This Row],[Age]]&lt;=45, "36-45",
  Table1[[#This Row],[Age]]&lt;=60, "46-60",
  TRUE, "60+")</f>
        <v>46-60</v>
      </c>
    </row>
    <row r="4982" spans="1:42" x14ac:dyDescent="0.3">
      <c r="A4982">
        <v>4981</v>
      </c>
      <c r="B4982" t="s">
        <v>25</v>
      </c>
      <c r="C4982" t="s">
        <v>61</v>
      </c>
      <c r="D4982">
        <v>69</v>
      </c>
      <c r="E4982" t="s">
        <v>105</v>
      </c>
      <c r="F4982" t="s">
        <v>5088</v>
      </c>
      <c r="G4982" t="s">
        <v>5123</v>
      </c>
      <c r="H4982">
        <v>19458799834</v>
      </c>
      <c r="I4982" t="s">
        <v>7288</v>
      </c>
      <c r="J4982" t="s">
        <v>7292</v>
      </c>
      <c r="K4982">
        <v>9449.2000000000007</v>
      </c>
      <c r="L4982" s="12" t="s">
        <v>8997</v>
      </c>
      <c r="M4982" s="10" t="s">
        <v>11318</v>
      </c>
      <c r="N4982">
        <v>4981</v>
      </c>
      <c r="O4982">
        <v>45000</v>
      </c>
      <c r="P4982" t="s">
        <v>11403</v>
      </c>
      <c r="Q4982" s="16">
        <v>4998.3900000000003</v>
      </c>
      <c r="R4982">
        <v>4450.8100000000004</v>
      </c>
      <c r="S4982">
        <v>47</v>
      </c>
      <c r="T4982">
        <v>4981</v>
      </c>
      <c r="U4982">
        <v>33579.96</v>
      </c>
      <c r="V4982" t="s">
        <v>11412</v>
      </c>
      <c r="W4982">
        <v>9.16</v>
      </c>
      <c r="X4982">
        <v>24</v>
      </c>
      <c r="Y4982" t="s">
        <v>11785</v>
      </c>
      <c r="Z4982" t="s">
        <v>12012</v>
      </c>
      <c r="AA4982">
        <v>4981</v>
      </c>
      <c r="AB4982" t="s">
        <v>12015</v>
      </c>
      <c r="AC4982">
        <v>3264.67</v>
      </c>
      <c r="AD4982">
        <v>3011.34</v>
      </c>
      <c r="AE4982">
        <v>150.57</v>
      </c>
      <c r="AF4982" t="s">
        <v>11298</v>
      </c>
      <c r="AG4982" t="s">
        <v>11182</v>
      </c>
      <c r="AH4982">
        <v>9659</v>
      </c>
      <c r="AI4982">
        <v>4981</v>
      </c>
      <c r="AJ4982" t="s">
        <v>11242</v>
      </c>
      <c r="AK4982" t="s">
        <v>12028</v>
      </c>
      <c r="AL4982" t="s">
        <v>12031</v>
      </c>
      <c r="AM4982" t="s">
        <v>11148</v>
      </c>
      <c r="AN4982">
        <v>1</v>
      </c>
      <c r="AO4982" s="10" t="s">
        <v>12047</v>
      </c>
      <c r="AP4982" t="str" cm="1">
        <f t="array" ref="AP4982">_xlfn.IFS(
  Table1[[#This Row],[Age]]&lt;=25, "18-25",
  Table1[[#This Row],[Age]]&lt;=35, "26-35",
  Table1[[#This Row],[Age]]&lt;=45, "36-45",
  Table1[[#This Row],[Age]]&lt;=60, "46-60",
  TRUE, "60+")</f>
        <v>60+</v>
      </c>
    </row>
    <row r="4983" spans="1:42" x14ac:dyDescent="0.3">
      <c r="A4983">
        <v>4982</v>
      </c>
      <c r="B4983" t="s">
        <v>9</v>
      </c>
      <c r="C4983" t="s">
        <v>78</v>
      </c>
      <c r="D4983">
        <v>49</v>
      </c>
      <c r="E4983" t="s">
        <v>106</v>
      </c>
      <c r="F4983" t="s">
        <v>5089</v>
      </c>
      <c r="G4983" t="s">
        <v>5124</v>
      </c>
      <c r="H4983">
        <v>19458799835</v>
      </c>
      <c r="I4983" t="s">
        <v>7110</v>
      </c>
      <c r="J4983" t="s">
        <v>7291</v>
      </c>
      <c r="K4983">
        <v>8386.74</v>
      </c>
      <c r="L4983" s="12" t="s">
        <v>11021</v>
      </c>
      <c r="M4983" s="10" t="s">
        <v>11390</v>
      </c>
      <c r="N4983">
        <v>4982</v>
      </c>
      <c r="O4983">
        <v>45187</v>
      </c>
      <c r="P4983" t="s">
        <v>11402</v>
      </c>
      <c r="Q4983" s="16">
        <v>2987.19</v>
      </c>
      <c r="R4983">
        <v>5399.55</v>
      </c>
      <c r="S4983">
        <v>76</v>
      </c>
      <c r="T4983">
        <v>4982</v>
      </c>
      <c r="U4983">
        <v>33732.26</v>
      </c>
      <c r="V4983" t="s">
        <v>11413</v>
      </c>
      <c r="W4983">
        <v>9.23</v>
      </c>
      <c r="X4983">
        <v>12</v>
      </c>
      <c r="Y4983" t="s">
        <v>11599</v>
      </c>
      <c r="Z4983" t="s">
        <v>12011</v>
      </c>
      <c r="AA4983">
        <v>4982</v>
      </c>
      <c r="AB4983" t="s">
        <v>12015</v>
      </c>
      <c r="AC4983">
        <v>2982.74</v>
      </c>
      <c r="AD4983">
        <v>4747.3</v>
      </c>
      <c r="AE4983">
        <v>237.36</v>
      </c>
      <c r="AF4983" t="s">
        <v>11060</v>
      </c>
      <c r="AG4983" t="s">
        <v>11137</v>
      </c>
      <c r="AH4983">
        <v>1723</v>
      </c>
      <c r="AI4983">
        <v>4982</v>
      </c>
      <c r="AJ4983" t="s">
        <v>11083</v>
      </c>
      <c r="AK4983" t="s">
        <v>12028</v>
      </c>
      <c r="AL4983" t="s">
        <v>12031</v>
      </c>
      <c r="AM4983" t="s">
        <v>11103</v>
      </c>
      <c r="AN4983">
        <v>1</v>
      </c>
      <c r="AO4983" s="10" t="s">
        <v>12042</v>
      </c>
      <c r="AP4983" t="str" cm="1">
        <f t="array" ref="AP4983">_xlfn.IFS(
  Table1[[#This Row],[Age]]&lt;=25, "18-25",
  Table1[[#This Row],[Age]]&lt;=35, "26-35",
  Table1[[#This Row],[Age]]&lt;=45, "36-45",
  Table1[[#This Row],[Age]]&lt;=60, "46-60",
  TRUE, "60+")</f>
        <v>46-60</v>
      </c>
    </row>
    <row r="4984" spans="1:42" x14ac:dyDescent="0.3">
      <c r="A4984">
        <v>4983</v>
      </c>
      <c r="B4984" t="s">
        <v>39</v>
      </c>
      <c r="C4984" t="s">
        <v>66</v>
      </c>
      <c r="D4984">
        <v>66</v>
      </c>
      <c r="E4984" t="s">
        <v>105</v>
      </c>
      <c r="F4984" t="s">
        <v>5090</v>
      </c>
      <c r="G4984" t="s">
        <v>5127</v>
      </c>
      <c r="H4984">
        <v>19458799836</v>
      </c>
      <c r="I4984" t="s">
        <v>6495</v>
      </c>
      <c r="J4984" t="s">
        <v>7292</v>
      </c>
      <c r="K4984">
        <v>6584.56</v>
      </c>
      <c r="L4984" s="12" t="s">
        <v>8995</v>
      </c>
      <c r="M4984" s="10" t="s">
        <v>11247</v>
      </c>
      <c r="N4984">
        <v>4983</v>
      </c>
      <c r="O4984">
        <v>45229</v>
      </c>
      <c r="P4984" t="s">
        <v>11403</v>
      </c>
      <c r="Q4984" s="16">
        <v>1089.3499999999999</v>
      </c>
      <c r="R4984">
        <v>5495.21</v>
      </c>
      <c r="S4984">
        <v>52</v>
      </c>
      <c r="T4984">
        <v>4983</v>
      </c>
      <c r="U4984">
        <v>29345.58</v>
      </c>
      <c r="V4984" t="s">
        <v>11413</v>
      </c>
      <c r="W4984">
        <v>4.13</v>
      </c>
      <c r="X4984">
        <v>12</v>
      </c>
      <c r="Y4984" t="s">
        <v>8598</v>
      </c>
      <c r="Z4984" t="s">
        <v>12012</v>
      </c>
      <c r="AA4984">
        <v>4983</v>
      </c>
      <c r="AB4984" t="s">
        <v>12016</v>
      </c>
      <c r="AC4984">
        <v>5742.78</v>
      </c>
      <c r="AD4984">
        <v>828.78</v>
      </c>
      <c r="AE4984">
        <v>41.44</v>
      </c>
      <c r="AF4984" t="s">
        <v>11305</v>
      </c>
      <c r="AG4984" t="s">
        <v>11189</v>
      </c>
      <c r="AH4984">
        <v>58</v>
      </c>
      <c r="AI4984">
        <v>4983</v>
      </c>
      <c r="AJ4984" t="s">
        <v>11337</v>
      </c>
      <c r="AK4984" t="s">
        <v>12027</v>
      </c>
      <c r="AL4984" t="s">
        <v>12031</v>
      </c>
      <c r="AM4984" t="s">
        <v>11121</v>
      </c>
      <c r="AN4984">
        <v>1</v>
      </c>
      <c r="AO4984" s="10" t="s">
        <v>12044</v>
      </c>
      <c r="AP4984" t="str" cm="1">
        <f t="array" ref="AP4984">_xlfn.IFS(
  Table1[[#This Row],[Age]]&lt;=25, "18-25",
  Table1[[#This Row],[Age]]&lt;=35, "26-35",
  Table1[[#This Row],[Age]]&lt;=45, "36-45",
  Table1[[#This Row],[Age]]&lt;=60, "46-60",
  TRUE, "60+")</f>
        <v>60+</v>
      </c>
    </row>
    <row r="4985" spans="1:42" x14ac:dyDescent="0.3">
      <c r="A4985">
        <v>4984</v>
      </c>
      <c r="B4985" t="s">
        <v>21</v>
      </c>
      <c r="C4985" t="s">
        <v>59</v>
      </c>
      <c r="D4985">
        <v>47</v>
      </c>
      <c r="E4985" t="s">
        <v>106</v>
      </c>
      <c r="F4985" t="s">
        <v>5091</v>
      </c>
      <c r="G4985" t="s">
        <v>5136</v>
      </c>
      <c r="H4985">
        <v>19458799837</v>
      </c>
      <c r="I4985" t="s">
        <v>6740</v>
      </c>
      <c r="J4985" t="s">
        <v>7292</v>
      </c>
      <c r="K4985">
        <v>9988.51</v>
      </c>
      <c r="L4985" s="12" t="s">
        <v>8132</v>
      </c>
      <c r="M4985" s="10" t="s">
        <v>11311</v>
      </c>
      <c r="N4985">
        <v>4984</v>
      </c>
      <c r="O4985">
        <v>45218</v>
      </c>
      <c r="P4985" t="s">
        <v>11402</v>
      </c>
      <c r="Q4985" s="16">
        <v>998.92</v>
      </c>
      <c r="R4985">
        <v>10987.43</v>
      </c>
      <c r="S4985">
        <v>88</v>
      </c>
      <c r="T4985">
        <v>4984</v>
      </c>
      <c r="U4985">
        <v>47392.24</v>
      </c>
      <c r="V4985" t="s">
        <v>11411</v>
      </c>
      <c r="W4985">
        <v>3.87</v>
      </c>
      <c r="X4985">
        <v>60</v>
      </c>
      <c r="Y4985" t="s">
        <v>11662</v>
      </c>
      <c r="Z4985" t="s">
        <v>12012</v>
      </c>
      <c r="AA4985">
        <v>4984</v>
      </c>
      <c r="AB4985" t="s">
        <v>12017</v>
      </c>
      <c r="AC4985">
        <v>8697.81</v>
      </c>
      <c r="AD4985">
        <v>860.32</v>
      </c>
      <c r="AE4985">
        <v>43.02</v>
      </c>
      <c r="AF4985" t="s">
        <v>11109</v>
      </c>
      <c r="AG4985" t="s">
        <v>11147</v>
      </c>
      <c r="AH4985">
        <v>4946</v>
      </c>
      <c r="AI4985">
        <v>4984</v>
      </c>
      <c r="AJ4985" t="s">
        <v>11317</v>
      </c>
      <c r="AK4985" t="s">
        <v>12027</v>
      </c>
      <c r="AL4985" t="s">
        <v>12032</v>
      </c>
      <c r="AM4985" t="s">
        <v>11113</v>
      </c>
      <c r="AN4985">
        <v>1</v>
      </c>
      <c r="AO4985" s="10" t="s">
        <v>12044</v>
      </c>
      <c r="AP4985" t="str" cm="1">
        <f t="array" ref="AP4985">_xlfn.IFS(
  Table1[[#This Row],[Age]]&lt;=25, "18-25",
  Table1[[#This Row],[Age]]&lt;=35, "26-35",
  Table1[[#This Row],[Age]]&lt;=45, "36-45",
  Table1[[#This Row],[Age]]&lt;=60, "46-60",
  TRUE, "60+")</f>
        <v>46-60</v>
      </c>
    </row>
    <row r="4986" spans="1:42" x14ac:dyDescent="0.3">
      <c r="A4986">
        <v>4985</v>
      </c>
      <c r="B4986" t="s">
        <v>9</v>
      </c>
      <c r="C4986" t="s">
        <v>60</v>
      </c>
      <c r="D4986">
        <v>43</v>
      </c>
      <c r="E4986" t="s">
        <v>104</v>
      </c>
      <c r="F4986" t="s">
        <v>5092</v>
      </c>
      <c r="G4986" t="s">
        <v>5114</v>
      </c>
      <c r="H4986">
        <v>19458799838</v>
      </c>
      <c r="I4986" t="s">
        <v>6993</v>
      </c>
      <c r="J4986" t="s">
        <v>7291</v>
      </c>
      <c r="K4986">
        <v>2508.15</v>
      </c>
      <c r="L4986" s="12" t="s">
        <v>11022</v>
      </c>
      <c r="M4986" s="10" t="s">
        <v>11198</v>
      </c>
      <c r="N4986">
        <v>4985</v>
      </c>
      <c r="O4986">
        <v>45069</v>
      </c>
      <c r="P4986" t="s">
        <v>11403</v>
      </c>
      <c r="Q4986" s="16">
        <v>1375.84</v>
      </c>
      <c r="R4986">
        <v>3883.99</v>
      </c>
      <c r="S4986">
        <v>6</v>
      </c>
      <c r="T4986">
        <v>4985</v>
      </c>
      <c r="U4986">
        <v>9590.99</v>
      </c>
      <c r="V4986" t="s">
        <v>11411</v>
      </c>
      <c r="W4986">
        <v>4.9800000000000004</v>
      </c>
      <c r="X4986">
        <v>12</v>
      </c>
      <c r="Y4986" t="s">
        <v>10365</v>
      </c>
      <c r="Z4986" t="s">
        <v>12010</v>
      </c>
      <c r="AA4986">
        <v>4985</v>
      </c>
      <c r="AB4986" t="s">
        <v>12015</v>
      </c>
      <c r="AC4986">
        <v>5295.86</v>
      </c>
      <c r="AD4986">
        <v>2054.75</v>
      </c>
      <c r="AE4986">
        <v>102.74</v>
      </c>
      <c r="AF4986" t="s">
        <v>11298</v>
      </c>
      <c r="AG4986" t="s">
        <v>11225</v>
      </c>
      <c r="AH4986">
        <v>6827</v>
      </c>
      <c r="AI4986">
        <v>4985</v>
      </c>
      <c r="AJ4986" t="s">
        <v>11375</v>
      </c>
      <c r="AK4986" t="s">
        <v>12027</v>
      </c>
      <c r="AL4986" t="s">
        <v>12032</v>
      </c>
      <c r="AM4986" t="s">
        <v>11238</v>
      </c>
      <c r="AN4986">
        <v>1</v>
      </c>
      <c r="AO4986" s="10" t="s">
        <v>12046</v>
      </c>
      <c r="AP4986" t="str" cm="1">
        <f t="array" ref="AP4986">_xlfn.IFS(
  Table1[[#This Row],[Age]]&lt;=25, "18-25",
  Table1[[#This Row],[Age]]&lt;=35, "26-35",
  Table1[[#This Row],[Age]]&lt;=45, "36-45",
  Table1[[#This Row],[Age]]&lt;=60, "46-60",
  TRUE, "60+")</f>
        <v>36-45</v>
      </c>
    </row>
    <row r="4987" spans="1:42" x14ac:dyDescent="0.3">
      <c r="A4987">
        <v>4986</v>
      </c>
      <c r="B4987" t="s">
        <v>27</v>
      </c>
      <c r="C4987" t="s">
        <v>65</v>
      </c>
      <c r="D4987">
        <v>47</v>
      </c>
      <c r="E4987" t="s">
        <v>106</v>
      </c>
      <c r="F4987" t="s">
        <v>5093</v>
      </c>
      <c r="G4987" t="s">
        <v>5118</v>
      </c>
      <c r="H4987">
        <v>19458799839</v>
      </c>
      <c r="I4987" t="s">
        <v>7165</v>
      </c>
      <c r="J4987" t="s">
        <v>7292</v>
      </c>
      <c r="K4987">
        <v>9199.36</v>
      </c>
      <c r="L4987" s="12" t="s">
        <v>11023</v>
      </c>
      <c r="M4987" s="10" t="s">
        <v>11344</v>
      </c>
      <c r="N4987">
        <v>4986</v>
      </c>
      <c r="O4987">
        <v>45221</v>
      </c>
      <c r="P4987" t="s">
        <v>11404</v>
      </c>
      <c r="Q4987" s="16">
        <v>4397.57</v>
      </c>
      <c r="R4987">
        <v>4801.79</v>
      </c>
      <c r="S4987">
        <v>70</v>
      </c>
      <c r="T4987">
        <v>4986</v>
      </c>
      <c r="U4987">
        <v>41919.26</v>
      </c>
      <c r="V4987" t="s">
        <v>11411</v>
      </c>
      <c r="W4987">
        <v>6.99</v>
      </c>
      <c r="X4987">
        <v>12</v>
      </c>
      <c r="Y4987" t="s">
        <v>11536</v>
      </c>
      <c r="Z4987" t="s">
        <v>12010</v>
      </c>
      <c r="AA4987">
        <v>4986</v>
      </c>
      <c r="AB4987" t="s">
        <v>12015</v>
      </c>
      <c r="AC4987">
        <v>3764.13</v>
      </c>
      <c r="AD4987">
        <v>4217.8599999999997</v>
      </c>
      <c r="AE4987">
        <v>210.89</v>
      </c>
      <c r="AF4987" t="s">
        <v>11166</v>
      </c>
      <c r="AG4987" t="s">
        <v>11120</v>
      </c>
      <c r="AH4987">
        <v>189</v>
      </c>
      <c r="AI4987">
        <v>4986</v>
      </c>
      <c r="AJ4987" t="s">
        <v>11347</v>
      </c>
      <c r="AK4987" t="s">
        <v>12027</v>
      </c>
      <c r="AL4987" t="s">
        <v>12031</v>
      </c>
      <c r="AM4987" t="s">
        <v>11306</v>
      </c>
      <c r="AN4987">
        <v>1</v>
      </c>
      <c r="AO4987" s="10" t="s">
        <v>12044</v>
      </c>
      <c r="AP4987" t="str" cm="1">
        <f t="array" ref="AP4987">_xlfn.IFS(
  Table1[[#This Row],[Age]]&lt;=25, "18-25",
  Table1[[#This Row],[Age]]&lt;=35, "26-35",
  Table1[[#This Row],[Age]]&lt;=45, "36-45",
  Table1[[#This Row],[Age]]&lt;=60, "46-60",
  TRUE, "60+")</f>
        <v>46-60</v>
      </c>
    </row>
    <row r="4988" spans="1:42" x14ac:dyDescent="0.3">
      <c r="A4988">
        <v>4987</v>
      </c>
      <c r="B4988" t="s">
        <v>14</v>
      </c>
      <c r="C4988" t="s">
        <v>99</v>
      </c>
      <c r="D4988">
        <v>68</v>
      </c>
      <c r="E4988" t="s">
        <v>104</v>
      </c>
      <c r="F4988" t="s">
        <v>5094</v>
      </c>
      <c r="G4988" t="s">
        <v>5136</v>
      </c>
      <c r="H4988">
        <v>19458799840</v>
      </c>
      <c r="I4988" t="s">
        <v>6586</v>
      </c>
      <c r="J4988" t="s">
        <v>7292</v>
      </c>
      <c r="K4988">
        <v>3115.28</v>
      </c>
      <c r="L4988" s="12" t="s">
        <v>10602</v>
      </c>
      <c r="M4988" s="10" t="s">
        <v>11091</v>
      </c>
      <c r="N4988">
        <v>4987</v>
      </c>
      <c r="O4988">
        <v>44964</v>
      </c>
      <c r="P4988" t="s">
        <v>11403</v>
      </c>
      <c r="Q4988" s="16">
        <v>4135.18</v>
      </c>
      <c r="R4988">
        <v>-1019.9</v>
      </c>
      <c r="S4988">
        <v>48</v>
      </c>
      <c r="T4988">
        <v>4987</v>
      </c>
      <c r="U4988">
        <v>24981.48</v>
      </c>
      <c r="V4988" t="s">
        <v>11411</v>
      </c>
      <c r="W4988">
        <v>1.04</v>
      </c>
      <c r="X4988">
        <v>24</v>
      </c>
      <c r="Y4988" t="s">
        <v>7394</v>
      </c>
      <c r="Z4988" t="s">
        <v>12011</v>
      </c>
      <c r="AA4988">
        <v>4987</v>
      </c>
      <c r="AB4988" t="s">
        <v>12015</v>
      </c>
      <c r="AC4988">
        <v>1919.78</v>
      </c>
      <c r="AD4988">
        <v>2935.38</v>
      </c>
      <c r="AE4988">
        <v>146.77000000000001</v>
      </c>
      <c r="AF4988" t="s">
        <v>11276</v>
      </c>
      <c r="AG4988" t="s">
        <v>11254</v>
      </c>
      <c r="AH4988">
        <v>9289</v>
      </c>
      <c r="AI4988">
        <v>4987</v>
      </c>
      <c r="AJ4988" t="s">
        <v>11193</v>
      </c>
      <c r="AK4988" t="s">
        <v>12027</v>
      </c>
      <c r="AL4988" t="s">
        <v>12031</v>
      </c>
      <c r="AM4988" t="s">
        <v>11259</v>
      </c>
      <c r="AN4988">
        <v>1</v>
      </c>
      <c r="AO4988" s="10" t="s">
        <v>12045</v>
      </c>
      <c r="AP4988" t="str" cm="1">
        <f t="array" ref="AP4988">_xlfn.IFS(
  Table1[[#This Row],[Age]]&lt;=25, "18-25",
  Table1[[#This Row],[Age]]&lt;=35, "26-35",
  Table1[[#This Row],[Age]]&lt;=45, "36-45",
  Table1[[#This Row],[Age]]&lt;=60, "46-60",
  TRUE, "60+")</f>
        <v>60+</v>
      </c>
    </row>
    <row r="4989" spans="1:42" x14ac:dyDescent="0.3">
      <c r="A4989">
        <v>4988</v>
      </c>
      <c r="B4989" t="s">
        <v>18</v>
      </c>
      <c r="C4989" t="s">
        <v>72</v>
      </c>
      <c r="D4989">
        <v>27</v>
      </c>
      <c r="E4989" t="s">
        <v>104</v>
      </c>
      <c r="F4989" t="s">
        <v>5095</v>
      </c>
      <c r="G4989" t="s">
        <v>5125</v>
      </c>
      <c r="H4989">
        <v>19458799841</v>
      </c>
      <c r="I4989" t="s">
        <v>5459</v>
      </c>
      <c r="J4989" t="s">
        <v>7292</v>
      </c>
      <c r="K4989">
        <v>6006.29</v>
      </c>
      <c r="L4989" s="12" t="s">
        <v>9764</v>
      </c>
      <c r="M4989" s="10" t="s">
        <v>11321</v>
      </c>
      <c r="N4989">
        <v>4988</v>
      </c>
      <c r="O4989">
        <v>44962</v>
      </c>
      <c r="P4989" t="s">
        <v>11403</v>
      </c>
      <c r="Q4989" s="16">
        <v>731.2</v>
      </c>
      <c r="R4989">
        <v>5275.09</v>
      </c>
      <c r="S4989">
        <v>58</v>
      </c>
      <c r="T4989">
        <v>4988</v>
      </c>
      <c r="U4989">
        <v>33428.79</v>
      </c>
      <c r="V4989" t="s">
        <v>11411</v>
      </c>
      <c r="W4989">
        <v>5.81</v>
      </c>
      <c r="X4989">
        <v>36</v>
      </c>
      <c r="Y4989" t="s">
        <v>11640</v>
      </c>
      <c r="Z4989" t="s">
        <v>12012</v>
      </c>
      <c r="AA4989">
        <v>4988</v>
      </c>
      <c r="AB4989" t="s">
        <v>12017</v>
      </c>
      <c r="AC4989">
        <v>1024.24</v>
      </c>
      <c r="AD4989">
        <v>2551.0300000000002</v>
      </c>
      <c r="AE4989">
        <v>127.55</v>
      </c>
      <c r="AF4989" t="s">
        <v>11145</v>
      </c>
      <c r="AG4989" t="s">
        <v>11276</v>
      </c>
      <c r="AH4989">
        <v>2723</v>
      </c>
      <c r="AI4989">
        <v>4988</v>
      </c>
      <c r="AJ4989" t="s">
        <v>11040</v>
      </c>
      <c r="AK4989" t="s">
        <v>12028</v>
      </c>
      <c r="AL4989" t="s">
        <v>12031</v>
      </c>
      <c r="AM4989" t="s">
        <v>11044</v>
      </c>
      <c r="AN4989">
        <v>1</v>
      </c>
      <c r="AO4989" s="10" t="s">
        <v>12045</v>
      </c>
      <c r="AP4989" t="str" cm="1">
        <f t="array" ref="AP4989">_xlfn.IFS(
  Table1[[#This Row],[Age]]&lt;=25, "18-25",
  Table1[[#This Row],[Age]]&lt;=35, "26-35",
  Table1[[#This Row],[Age]]&lt;=45, "36-45",
  Table1[[#This Row],[Age]]&lt;=60, "46-60",
  TRUE, "60+")</f>
        <v>26-35</v>
      </c>
    </row>
    <row r="4990" spans="1:42" x14ac:dyDescent="0.3">
      <c r="A4990">
        <v>4989</v>
      </c>
      <c r="B4990" t="s">
        <v>15</v>
      </c>
      <c r="C4990" t="s">
        <v>101</v>
      </c>
      <c r="D4990">
        <v>29</v>
      </c>
      <c r="E4990" t="s">
        <v>104</v>
      </c>
      <c r="F4990" t="s">
        <v>5096</v>
      </c>
      <c r="G4990" t="s">
        <v>5121</v>
      </c>
      <c r="H4990">
        <v>19458799842</v>
      </c>
      <c r="I4990" t="s">
        <v>7289</v>
      </c>
      <c r="J4990" t="s">
        <v>7291</v>
      </c>
      <c r="K4990">
        <v>4400.24</v>
      </c>
      <c r="L4990" s="12" t="s">
        <v>11024</v>
      </c>
      <c r="M4990" s="10" t="s">
        <v>11282</v>
      </c>
      <c r="N4990">
        <v>4989</v>
      </c>
      <c r="O4990">
        <v>45041</v>
      </c>
      <c r="P4990" t="s">
        <v>11404</v>
      </c>
      <c r="Q4990" s="16">
        <v>3004.2</v>
      </c>
      <c r="R4990">
        <v>1396.04</v>
      </c>
      <c r="S4990">
        <v>90</v>
      </c>
      <c r="T4990">
        <v>4989</v>
      </c>
      <c r="U4990">
        <v>14413.6</v>
      </c>
      <c r="V4990" t="s">
        <v>11412</v>
      </c>
      <c r="W4990">
        <v>1.18</v>
      </c>
      <c r="X4990">
        <v>60</v>
      </c>
      <c r="Y4990" t="s">
        <v>10306</v>
      </c>
      <c r="Z4990" t="s">
        <v>12011</v>
      </c>
      <c r="AA4990">
        <v>4989</v>
      </c>
      <c r="AB4990" t="s">
        <v>12016</v>
      </c>
      <c r="AC4990">
        <v>3544.91</v>
      </c>
      <c r="AD4990">
        <v>4324.34</v>
      </c>
      <c r="AE4990">
        <v>216.22</v>
      </c>
      <c r="AF4990" t="s">
        <v>11108</v>
      </c>
      <c r="AG4990" t="s">
        <v>11388</v>
      </c>
      <c r="AH4990">
        <v>3772</v>
      </c>
      <c r="AI4990">
        <v>4989</v>
      </c>
      <c r="AJ4990" t="s">
        <v>11317</v>
      </c>
      <c r="AK4990" t="s">
        <v>12028</v>
      </c>
      <c r="AL4990" t="s">
        <v>12031</v>
      </c>
      <c r="AM4990" t="s">
        <v>11332</v>
      </c>
      <c r="AN4990">
        <v>1</v>
      </c>
      <c r="AO4990" s="10" t="s">
        <v>12037</v>
      </c>
      <c r="AP4990" t="str" cm="1">
        <f t="array" ref="AP4990">_xlfn.IFS(
  Table1[[#This Row],[Age]]&lt;=25, "18-25",
  Table1[[#This Row],[Age]]&lt;=35, "26-35",
  Table1[[#This Row],[Age]]&lt;=45, "36-45",
  Table1[[#This Row],[Age]]&lt;=60, "46-60",
  TRUE, "60+")</f>
        <v>26-35</v>
      </c>
    </row>
    <row r="4991" spans="1:42" x14ac:dyDescent="0.3">
      <c r="A4991">
        <v>4990</v>
      </c>
      <c r="B4991" t="s">
        <v>31</v>
      </c>
      <c r="C4991" t="s">
        <v>90</v>
      </c>
      <c r="D4991">
        <v>50</v>
      </c>
      <c r="E4991" t="s">
        <v>106</v>
      </c>
      <c r="F4991" t="s">
        <v>5097</v>
      </c>
      <c r="G4991" t="s">
        <v>5112</v>
      </c>
      <c r="H4991">
        <v>19458799843</v>
      </c>
      <c r="I4991" t="s">
        <v>7256</v>
      </c>
      <c r="J4991" t="s">
        <v>7292</v>
      </c>
      <c r="K4991">
        <v>4487.82</v>
      </c>
      <c r="L4991" s="12" t="s">
        <v>11025</v>
      </c>
      <c r="M4991" s="10" t="s">
        <v>11315</v>
      </c>
      <c r="N4991">
        <v>4990</v>
      </c>
      <c r="O4991">
        <v>44928</v>
      </c>
      <c r="P4991" t="s">
        <v>11404</v>
      </c>
      <c r="Q4991" s="16">
        <v>4555.41</v>
      </c>
      <c r="R4991">
        <v>-67.59</v>
      </c>
      <c r="S4991">
        <v>3</v>
      </c>
      <c r="T4991">
        <v>4990</v>
      </c>
      <c r="U4991">
        <v>5636.04</v>
      </c>
      <c r="V4991" t="s">
        <v>11411</v>
      </c>
      <c r="W4991">
        <v>5.0599999999999996</v>
      </c>
      <c r="X4991">
        <v>60</v>
      </c>
      <c r="Y4991" t="s">
        <v>8545</v>
      </c>
      <c r="Z4991" t="s">
        <v>12010</v>
      </c>
      <c r="AA4991">
        <v>4990</v>
      </c>
      <c r="AB4991" t="s">
        <v>12017</v>
      </c>
      <c r="AC4991">
        <v>5179.16</v>
      </c>
      <c r="AD4991">
        <v>1002.83</v>
      </c>
      <c r="AE4991">
        <v>50.14</v>
      </c>
      <c r="AF4991" t="s">
        <v>11273</v>
      </c>
      <c r="AG4991" t="s">
        <v>11291</v>
      </c>
      <c r="AH4991">
        <v>8462</v>
      </c>
      <c r="AI4991">
        <v>4990</v>
      </c>
      <c r="AJ4991" t="s">
        <v>11128</v>
      </c>
      <c r="AK4991" t="s">
        <v>12028</v>
      </c>
      <c r="AL4991" t="s">
        <v>12031</v>
      </c>
      <c r="AM4991" t="s">
        <v>11159</v>
      </c>
      <c r="AN4991">
        <v>1</v>
      </c>
      <c r="AO4991" s="10" t="s">
        <v>12039</v>
      </c>
      <c r="AP4991" t="str" cm="1">
        <f t="array" ref="AP4991">_xlfn.IFS(
  Table1[[#This Row],[Age]]&lt;=25, "18-25",
  Table1[[#This Row],[Age]]&lt;=35, "26-35",
  Table1[[#This Row],[Age]]&lt;=45, "36-45",
  Table1[[#This Row],[Age]]&lt;=60, "46-60",
  TRUE, "60+")</f>
        <v>46-60</v>
      </c>
    </row>
    <row r="4992" spans="1:42" x14ac:dyDescent="0.3">
      <c r="A4992">
        <v>4991</v>
      </c>
      <c r="B4992" t="s">
        <v>3</v>
      </c>
      <c r="C4992" t="s">
        <v>61</v>
      </c>
      <c r="D4992">
        <v>51</v>
      </c>
      <c r="E4992" t="s">
        <v>104</v>
      </c>
      <c r="F4992" t="s">
        <v>5098</v>
      </c>
      <c r="G4992" t="s">
        <v>5145</v>
      </c>
      <c r="H4992">
        <v>19458799844</v>
      </c>
      <c r="I4992" t="s">
        <v>6340</v>
      </c>
      <c r="J4992" t="s">
        <v>7291</v>
      </c>
      <c r="K4992">
        <v>7648.85</v>
      </c>
      <c r="L4992" s="12" t="s">
        <v>11026</v>
      </c>
      <c r="M4992" s="10" t="s">
        <v>11086</v>
      </c>
      <c r="N4992">
        <v>4991</v>
      </c>
      <c r="O4992">
        <v>44941</v>
      </c>
      <c r="P4992" t="s">
        <v>11402</v>
      </c>
      <c r="Q4992" s="16">
        <v>3668.34</v>
      </c>
      <c r="R4992">
        <v>3980.51</v>
      </c>
      <c r="S4992">
        <v>96</v>
      </c>
      <c r="T4992">
        <v>4991</v>
      </c>
      <c r="U4992">
        <v>39107.599999999999</v>
      </c>
      <c r="V4992" t="s">
        <v>11413</v>
      </c>
      <c r="W4992">
        <v>1.74</v>
      </c>
      <c r="X4992">
        <v>48</v>
      </c>
      <c r="Y4992" t="s">
        <v>11716</v>
      </c>
      <c r="Z4992" t="s">
        <v>12011</v>
      </c>
      <c r="AA4992">
        <v>4991</v>
      </c>
      <c r="AB4992" t="s">
        <v>12015</v>
      </c>
      <c r="AC4992">
        <v>4210.74</v>
      </c>
      <c r="AD4992">
        <v>4770.1400000000003</v>
      </c>
      <c r="AE4992">
        <v>238.51</v>
      </c>
      <c r="AF4992" t="s">
        <v>11143</v>
      </c>
      <c r="AG4992" t="s">
        <v>11042</v>
      </c>
      <c r="AH4992">
        <v>9809</v>
      </c>
      <c r="AI4992">
        <v>4991</v>
      </c>
      <c r="AJ4992" t="s">
        <v>11229</v>
      </c>
      <c r="AK4992" t="s">
        <v>12028</v>
      </c>
      <c r="AL4992" t="s">
        <v>12031</v>
      </c>
      <c r="AM4992" t="s">
        <v>11238</v>
      </c>
      <c r="AN4992">
        <v>1</v>
      </c>
      <c r="AO4992" s="10" t="s">
        <v>12039</v>
      </c>
      <c r="AP4992" t="str" cm="1">
        <f t="array" ref="AP4992">_xlfn.IFS(
  Table1[[#This Row],[Age]]&lt;=25, "18-25",
  Table1[[#This Row],[Age]]&lt;=35, "26-35",
  Table1[[#This Row],[Age]]&lt;=45, "36-45",
  Table1[[#This Row],[Age]]&lt;=60, "46-60",
  TRUE, "60+")</f>
        <v>46-60</v>
      </c>
    </row>
    <row r="4993" spans="1:42" x14ac:dyDescent="0.3">
      <c r="A4993">
        <v>4992</v>
      </c>
      <c r="B4993" t="s">
        <v>28</v>
      </c>
      <c r="C4993" t="s">
        <v>39</v>
      </c>
      <c r="D4993">
        <v>35</v>
      </c>
      <c r="E4993" t="s">
        <v>106</v>
      </c>
      <c r="F4993" t="s">
        <v>5099</v>
      </c>
      <c r="G4993" t="s">
        <v>5142</v>
      </c>
      <c r="H4993">
        <v>19458799845</v>
      </c>
      <c r="I4993" t="s">
        <v>6106</v>
      </c>
      <c r="J4993" t="s">
        <v>7292</v>
      </c>
      <c r="K4993">
        <v>3540.68</v>
      </c>
      <c r="L4993" s="12" t="s">
        <v>11027</v>
      </c>
      <c r="M4993" s="10" t="s">
        <v>11170</v>
      </c>
      <c r="N4993">
        <v>4992</v>
      </c>
      <c r="O4993">
        <v>45010</v>
      </c>
      <c r="P4993" t="s">
        <v>11404</v>
      </c>
      <c r="Q4993" s="16">
        <v>2941.41</v>
      </c>
      <c r="R4993">
        <v>6482.09</v>
      </c>
      <c r="S4993">
        <v>46</v>
      </c>
      <c r="T4993">
        <v>4992</v>
      </c>
      <c r="U4993">
        <v>13335.78</v>
      </c>
      <c r="V4993" t="s">
        <v>11412</v>
      </c>
      <c r="W4993">
        <v>6.06</v>
      </c>
      <c r="X4993">
        <v>60</v>
      </c>
      <c r="Y4993" t="s">
        <v>11704</v>
      </c>
      <c r="Z4993" t="s">
        <v>12012</v>
      </c>
      <c r="AA4993">
        <v>4992</v>
      </c>
      <c r="AB4993" t="s">
        <v>12017</v>
      </c>
      <c r="AC4993">
        <v>5132.53</v>
      </c>
      <c r="AD4993">
        <v>4813.76</v>
      </c>
      <c r="AE4993">
        <v>240.69</v>
      </c>
      <c r="AF4993" t="s">
        <v>11076</v>
      </c>
      <c r="AG4993" t="s">
        <v>11373</v>
      </c>
      <c r="AH4993">
        <v>4613</v>
      </c>
      <c r="AI4993">
        <v>4992</v>
      </c>
      <c r="AJ4993" t="s">
        <v>11395</v>
      </c>
      <c r="AK4993" t="s">
        <v>12028</v>
      </c>
      <c r="AL4993" t="s">
        <v>12032</v>
      </c>
      <c r="AM4993" t="s">
        <v>11273</v>
      </c>
      <c r="AN4993">
        <v>1</v>
      </c>
      <c r="AO4993" s="10" t="s">
        <v>12047</v>
      </c>
      <c r="AP4993" t="str" cm="1">
        <f t="array" ref="AP4993">_xlfn.IFS(
  Table1[[#This Row],[Age]]&lt;=25, "18-25",
  Table1[[#This Row],[Age]]&lt;=35, "26-35",
  Table1[[#This Row],[Age]]&lt;=45, "36-45",
  Table1[[#This Row],[Age]]&lt;=60, "46-60",
  TRUE, "60+")</f>
        <v>26-35</v>
      </c>
    </row>
    <row r="4994" spans="1:42" x14ac:dyDescent="0.3">
      <c r="A4994">
        <v>4993</v>
      </c>
      <c r="B4994" t="s">
        <v>29</v>
      </c>
      <c r="C4994" t="s">
        <v>80</v>
      </c>
      <c r="D4994">
        <v>56</v>
      </c>
      <c r="E4994" t="s">
        <v>105</v>
      </c>
      <c r="F4994" t="s">
        <v>5100</v>
      </c>
      <c r="G4994" t="s">
        <v>5144</v>
      </c>
      <c r="H4994">
        <v>19458799846</v>
      </c>
      <c r="I4994" t="s">
        <v>6443</v>
      </c>
      <c r="J4994" t="s">
        <v>7292</v>
      </c>
      <c r="K4994">
        <v>5124.53</v>
      </c>
      <c r="L4994" s="12" t="s">
        <v>9996</v>
      </c>
      <c r="M4994" s="10" t="s">
        <v>11268</v>
      </c>
      <c r="N4994">
        <v>4993</v>
      </c>
      <c r="O4994">
        <v>45237</v>
      </c>
      <c r="P4994" t="s">
        <v>11402</v>
      </c>
      <c r="Q4994" s="16">
        <v>1051.07</v>
      </c>
      <c r="R4994">
        <v>4073.46</v>
      </c>
      <c r="S4994">
        <v>18</v>
      </c>
      <c r="T4994">
        <v>4993</v>
      </c>
      <c r="U4994">
        <v>20124.36</v>
      </c>
      <c r="V4994" t="s">
        <v>11411</v>
      </c>
      <c r="W4994">
        <v>3.83</v>
      </c>
      <c r="X4994">
        <v>12</v>
      </c>
      <c r="Y4994" t="s">
        <v>11820</v>
      </c>
      <c r="Z4994" t="s">
        <v>12010</v>
      </c>
      <c r="AA4994">
        <v>4993</v>
      </c>
      <c r="AB4994" t="s">
        <v>12017</v>
      </c>
      <c r="AC4994">
        <v>4957.7</v>
      </c>
      <c r="AD4994">
        <v>4069.95</v>
      </c>
      <c r="AE4994">
        <v>203.5</v>
      </c>
      <c r="AF4994" t="s">
        <v>11130</v>
      </c>
      <c r="AG4994" t="s">
        <v>11123</v>
      </c>
      <c r="AH4994">
        <v>2542</v>
      </c>
      <c r="AI4994">
        <v>4993</v>
      </c>
      <c r="AJ4994" t="s">
        <v>11236</v>
      </c>
      <c r="AK4994" t="s">
        <v>12029</v>
      </c>
      <c r="AL4994" t="s">
        <v>12031</v>
      </c>
      <c r="AM4994" t="s">
        <v>11309</v>
      </c>
      <c r="AN4994">
        <v>1</v>
      </c>
      <c r="AO4994" s="10" t="s">
        <v>12040</v>
      </c>
      <c r="AP4994" t="str" cm="1">
        <f t="array" ref="AP4994">_xlfn.IFS(
  Table1[[#This Row],[Age]]&lt;=25, "18-25",
  Table1[[#This Row],[Age]]&lt;=35, "26-35",
  Table1[[#This Row],[Age]]&lt;=45, "36-45",
  Table1[[#This Row],[Age]]&lt;=60, "46-60",
  TRUE, "60+")</f>
        <v>46-60</v>
      </c>
    </row>
    <row r="4995" spans="1:42" x14ac:dyDescent="0.3">
      <c r="A4995">
        <v>4994</v>
      </c>
      <c r="B4995" t="s">
        <v>9</v>
      </c>
      <c r="C4995" t="s">
        <v>91</v>
      </c>
      <c r="D4995">
        <v>33</v>
      </c>
      <c r="E4995" t="s">
        <v>106</v>
      </c>
      <c r="F4995" t="s">
        <v>5101</v>
      </c>
      <c r="G4995" t="s">
        <v>5143</v>
      </c>
      <c r="H4995">
        <v>19458799847</v>
      </c>
      <c r="I4995" t="s">
        <v>6533</v>
      </c>
      <c r="J4995" t="s">
        <v>7291</v>
      </c>
      <c r="K4995">
        <v>2195.96</v>
      </c>
      <c r="L4995" s="12" t="s">
        <v>11028</v>
      </c>
      <c r="M4995" s="10" t="s">
        <v>11286</v>
      </c>
      <c r="N4995">
        <v>4994</v>
      </c>
      <c r="O4995">
        <v>45180</v>
      </c>
      <c r="P4995" t="s">
        <v>11403</v>
      </c>
      <c r="Q4995" s="16">
        <v>4718.21</v>
      </c>
      <c r="R4995">
        <v>-2522.25</v>
      </c>
      <c r="S4995">
        <v>56</v>
      </c>
      <c r="T4995">
        <v>4994</v>
      </c>
      <c r="U4995">
        <v>3328.7</v>
      </c>
      <c r="V4995" t="s">
        <v>11411</v>
      </c>
      <c r="W4995">
        <v>5.31</v>
      </c>
      <c r="X4995">
        <v>60</v>
      </c>
      <c r="Y4995" t="s">
        <v>8769</v>
      </c>
      <c r="Z4995" t="s">
        <v>12011</v>
      </c>
      <c r="AA4995">
        <v>4994</v>
      </c>
      <c r="AB4995" t="s">
        <v>12017</v>
      </c>
      <c r="AC4995">
        <v>5051.53</v>
      </c>
      <c r="AD4995">
        <v>1473.53</v>
      </c>
      <c r="AE4995">
        <v>73.680000000000007</v>
      </c>
      <c r="AF4995" t="s">
        <v>11362</v>
      </c>
      <c r="AG4995" t="s">
        <v>11382</v>
      </c>
      <c r="AH4995">
        <v>3625</v>
      </c>
      <c r="AI4995">
        <v>4994</v>
      </c>
      <c r="AJ4995" t="s">
        <v>11354</v>
      </c>
      <c r="AK4995" t="s">
        <v>12029</v>
      </c>
      <c r="AL4995" t="s">
        <v>12031</v>
      </c>
      <c r="AM4995" t="s">
        <v>11119</v>
      </c>
      <c r="AN4995">
        <v>1</v>
      </c>
      <c r="AO4995" s="10" t="s">
        <v>12042</v>
      </c>
      <c r="AP4995" t="str" cm="1">
        <f t="array" ref="AP4995">_xlfn.IFS(
  Table1[[#This Row],[Age]]&lt;=25, "18-25",
  Table1[[#This Row],[Age]]&lt;=35, "26-35",
  Table1[[#This Row],[Age]]&lt;=45, "36-45",
  Table1[[#This Row],[Age]]&lt;=60, "46-60",
  TRUE, "60+")</f>
        <v>26-35</v>
      </c>
    </row>
    <row r="4996" spans="1:42" x14ac:dyDescent="0.3">
      <c r="A4996">
        <v>4995</v>
      </c>
      <c r="B4996" t="s">
        <v>49</v>
      </c>
      <c r="C4996" t="s">
        <v>66</v>
      </c>
      <c r="D4996">
        <v>62</v>
      </c>
      <c r="E4996" t="s">
        <v>106</v>
      </c>
      <c r="F4996" t="s">
        <v>5102</v>
      </c>
      <c r="G4996" t="s">
        <v>5138</v>
      </c>
      <c r="H4996">
        <v>19458799848</v>
      </c>
      <c r="I4996" t="s">
        <v>6014</v>
      </c>
      <c r="J4996" t="s">
        <v>7292</v>
      </c>
      <c r="K4996">
        <v>7658.37</v>
      </c>
      <c r="L4996" s="12" t="s">
        <v>8791</v>
      </c>
      <c r="M4996" s="10" t="s">
        <v>11110</v>
      </c>
      <c r="N4996">
        <v>4995</v>
      </c>
      <c r="O4996">
        <v>45152</v>
      </c>
      <c r="P4996" t="s">
        <v>11404</v>
      </c>
      <c r="Q4996" s="16">
        <v>4460.1000000000004</v>
      </c>
      <c r="R4996">
        <v>12118.47</v>
      </c>
      <c r="S4996">
        <v>92</v>
      </c>
      <c r="T4996">
        <v>4995</v>
      </c>
      <c r="U4996">
        <v>32859.99</v>
      </c>
      <c r="V4996" t="s">
        <v>11412</v>
      </c>
      <c r="W4996">
        <v>9.6199999999999992</v>
      </c>
      <c r="X4996">
        <v>60</v>
      </c>
      <c r="Y4996" t="s">
        <v>11764</v>
      </c>
      <c r="Z4996" t="s">
        <v>12011</v>
      </c>
      <c r="AA4996">
        <v>4995</v>
      </c>
      <c r="AB4996" t="s">
        <v>12016</v>
      </c>
      <c r="AC4996">
        <v>7037.8</v>
      </c>
      <c r="AD4996">
        <v>1877.27</v>
      </c>
      <c r="AE4996">
        <v>93.86</v>
      </c>
      <c r="AF4996" t="s">
        <v>11364</v>
      </c>
      <c r="AG4996" t="s">
        <v>11118</v>
      </c>
      <c r="AH4996">
        <v>7791</v>
      </c>
      <c r="AI4996">
        <v>4995</v>
      </c>
      <c r="AJ4996" t="s">
        <v>11176</v>
      </c>
      <c r="AK4996" t="s">
        <v>12029</v>
      </c>
      <c r="AL4996" t="s">
        <v>12031</v>
      </c>
      <c r="AM4996" t="s">
        <v>11270</v>
      </c>
      <c r="AN4996">
        <v>1</v>
      </c>
      <c r="AO4996" s="10" t="s">
        <v>12041</v>
      </c>
      <c r="AP4996" t="str" cm="1">
        <f t="array" ref="AP4996">_xlfn.IFS(
  Table1[[#This Row],[Age]]&lt;=25, "18-25",
  Table1[[#This Row],[Age]]&lt;=35, "26-35",
  Table1[[#This Row],[Age]]&lt;=45, "36-45",
  Table1[[#This Row],[Age]]&lt;=60, "46-60",
  TRUE, "60+")</f>
        <v>60+</v>
      </c>
    </row>
    <row r="4997" spans="1:42" x14ac:dyDescent="0.3">
      <c r="A4997">
        <v>4996</v>
      </c>
      <c r="B4997" t="s">
        <v>50</v>
      </c>
      <c r="C4997" t="s">
        <v>88</v>
      </c>
      <c r="D4997">
        <v>21</v>
      </c>
      <c r="E4997" t="s">
        <v>106</v>
      </c>
      <c r="F4997" t="s">
        <v>5103</v>
      </c>
      <c r="G4997" t="s">
        <v>5138</v>
      </c>
      <c r="H4997">
        <v>19458799849</v>
      </c>
      <c r="I4997" t="s">
        <v>7021</v>
      </c>
      <c r="J4997" t="s">
        <v>7292</v>
      </c>
      <c r="K4997">
        <v>5564.12</v>
      </c>
      <c r="L4997" s="12" t="s">
        <v>11029</v>
      </c>
      <c r="M4997" s="10" t="s">
        <v>11068</v>
      </c>
      <c r="N4997">
        <v>4996</v>
      </c>
      <c r="O4997">
        <v>45259</v>
      </c>
      <c r="P4997" t="s">
        <v>11402</v>
      </c>
      <c r="Q4997" s="16">
        <v>1612.91</v>
      </c>
      <c r="R4997">
        <v>7177.03</v>
      </c>
      <c r="S4997">
        <v>33</v>
      </c>
      <c r="T4997">
        <v>4996</v>
      </c>
      <c r="U4997">
        <v>34684.980000000003</v>
      </c>
      <c r="V4997" t="s">
        <v>11412</v>
      </c>
      <c r="W4997">
        <v>4.07</v>
      </c>
      <c r="X4997">
        <v>48</v>
      </c>
      <c r="Y4997" t="s">
        <v>10434</v>
      </c>
      <c r="Z4997" t="s">
        <v>12010</v>
      </c>
      <c r="AA4997">
        <v>4996</v>
      </c>
      <c r="AB4997" t="s">
        <v>12015</v>
      </c>
      <c r="AC4997">
        <v>4347.17</v>
      </c>
      <c r="AD4997">
        <v>2017.13</v>
      </c>
      <c r="AE4997">
        <v>100.86</v>
      </c>
      <c r="AF4997" t="s">
        <v>11367</v>
      </c>
      <c r="AG4997" t="s">
        <v>11063</v>
      </c>
      <c r="AH4997">
        <v>7530</v>
      </c>
      <c r="AI4997">
        <v>4996</v>
      </c>
      <c r="AJ4997" t="s">
        <v>11248</v>
      </c>
      <c r="AK4997" t="s">
        <v>12028</v>
      </c>
      <c r="AL4997" t="s">
        <v>12032</v>
      </c>
      <c r="AM4997" t="s">
        <v>11320</v>
      </c>
      <c r="AN4997">
        <v>1</v>
      </c>
      <c r="AO4997" s="10" t="s">
        <v>12040</v>
      </c>
      <c r="AP4997" t="str" cm="1">
        <f t="array" ref="AP4997">_xlfn.IFS(
  Table1[[#This Row],[Age]]&lt;=25, "18-25",
  Table1[[#This Row],[Age]]&lt;=35, "26-35",
  Table1[[#This Row],[Age]]&lt;=45, "36-45",
  Table1[[#This Row],[Age]]&lt;=60, "46-60",
  TRUE, "60+")</f>
        <v>18-25</v>
      </c>
    </row>
    <row r="4998" spans="1:42" x14ac:dyDescent="0.3">
      <c r="A4998">
        <v>4997</v>
      </c>
      <c r="B4998" t="s">
        <v>51</v>
      </c>
      <c r="C4998" t="s">
        <v>63</v>
      </c>
      <c r="D4998">
        <v>27</v>
      </c>
      <c r="E4998" t="s">
        <v>105</v>
      </c>
      <c r="F4998" t="s">
        <v>5104</v>
      </c>
      <c r="G4998" t="s">
        <v>5146</v>
      </c>
      <c r="H4998">
        <v>19458799850</v>
      </c>
      <c r="I4998" t="s">
        <v>6878</v>
      </c>
      <c r="J4998" t="s">
        <v>7292</v>
      </c>
      <c r="K4998">
        <v>2625.13</v>
      </c>
      <c r="L4998" s="12" t="s">
        <v>11030</v>
      </c>
      <c r="M4998" s="10" t="s">
        <v>11040</v>
      </c>
      <c r="N4998">
        <v>4997</v>
      </c>
      <c r="O4998">
        <v>45114</v>
      </c>
      <c r="P4998" t="s">
        <v>11403</v>
      </c>
      <c r="Q4998" s="16">
        <v>2493.4499999999998</v>
      </c>
      <c r="R4998">
        <v>5118.58</v>
      </c>
      <c r="S4998">
        <v>17</v>
      </c>
      <c r="T4998">
        <v>4997</v>
      </c>
      <c r="U4998">
        <v>45181.31</v>
      </c>
      <c r="V4998" t="s">
        <v>11412</v>
      </c>
      <c r="W4998">
        <v>7.47</v>
      </c>
      <c r="X4998">
        <v>48</v>
      </c>
      <c r="Y4998" t="s">
        <v>9138</v>
      </c>
      <c r="Z4998" t="s">
        <v>12012</v>
      </c>
      <c r="AA4998">
        <v>4997</v>
      </c>
      <c r="AB4998" t="s">
        <v>12016</v>
      </c>
      <c r="AC4998">
        <v>8379.59</v>
      </c>
      <c r="AD4998">
        <v>853.33</v>
      </c>
      <c r="AE4998">
        <v>42.67</v>
      </c>
      <c r="AF4998" t="s">
        <v>11275</v>
      </c>
      <c r="AG4998" t="s">
        <v>11238</v>
      </c>
      <c r="AH4998">
        <v>8796</v>
      </c>
      <c r="AI4998">
        <v>4997</v>
      </c>
      <c r="AJ4998" t="s">
        <v>11067</v>
      </c>
      <c r="AK4998" t="s">
        <v>12028</v>
      </c>
      <c r="AL4998" t="s">
        <v>12032</v>
      </c>
      <c r="AM4998" t="s">
        <v>11209</v>
      </c>
      <c r="AN4998">
        <v>1</v>
      </c>
      <c r="AO4998" s="10" t="s">
        <v>12038</v>
      </c>
      <c r="AP4998" t="str" cm="1">
        <f t="array" ref="AP4998">_xlfn.IFS(
  Table1[[#This Row],[Age]]&lt;=25, "18-25",
  Table1[[#This Row],[Age]]&lt;=35, "26-35",
  Table1[[#This Row],[Age]]&lt;=45, "36-45",
  Table1[[#This Row],[Age]]&lt;=60, "46-60",
  TRUE, "60+")</f>
        <v>26-35</v>
      </c>
    </row>
    <row r="4999" spans="1:42" x14ac:dyDescent="0.3">
      <c r="A4999">
        <v>4998</v>
      </c>
      <c r="B4999" t="s">
        <v>28</v>
      </c>
      <c r="C4999" t="s">
        <v>97</v>
      </c>
      <c r="D4999">
        <v>45</v>
      </c>
      <c r="E4999" t="s">
        <v>105</v>
      </c>
      <c r="F4999" t="s">
        <v>5105</v>
      </c>
      <c r="G4999" t="s">
        <v>5110</v>
      </c>
      <c r="H4999">
        <v>19458799851</v>
      </c>
      <c r="I4999" t="s">
        <v>5816</v>
      </c>
      <c r="J4999" t="s">
        <v>7291</v>
      </c>
      <c r="K4999">
        <v>2732.76</v>
      </c>
      <c r="L4999" s="12" t="s">
        <v>11031</v>
      </c>
      <c r="M4999" s="10" t="s">
        <v>11255</v>
      </c>
      <c r="N4999">
        <v>4998</v>
      </c>
      <c r="O4999">
        <v>44951</v>
      </c>
      <c r="P4999" t="s">
        <v>11402</v>
      </c>
      <c r="Q4999" s="16">
        <v>418.38</v>
      </c>
      <c r="R4999">
        <v>2314.38</v>
      </c>
      <c r="S4999">
        <v>32</v>
      </c>
      <c r="T4999">
        <v>4998</v>
      </c>
      <c r="U4999">
        <v>44660.01</v>
      </c>
      <c r="V4999" t="s">
        <v>11412</v>
      </c>
      <c r="W4999">
        <v>7.15</v>
      </c>
      <c r="X4999">
        <v>60</v>
      </c>
      <c r="Y4999" t="s">
        <v>11548</v>
      </c>
      <c r="Z4999" t="s">
        <v>12010</v>
      </c>
      <c r="AA4999">
        <v>4998</v>
      </c>
      <c r="AB4999" t="s">
        <v>12016</v>
      </c>
      <c r="AC4999">
        <v>8208.84</v>
      </c>
      <c r="AD4999">
        <v>228.49</v>
      </c>
      <c r="AE4999">
        <v>11.42</v>
      </c>
      <c r="AF4999" t="s">
        <v>11220</v>
      </c>
      <c r="AG4999" t="s">
        <v>11312</v>
      </c>
      <c r="AH4999">
        <v>9966</v>
      </c>
      <c r="AI4999">
        <v>4998</v>
      </c>
      <c r="AJ4999" t="s">
        <v>11374</v>
      </c>
      <c r="AK4999" t="s">
        <v>12027</v>
      </c>
      <c r="AL4999" t="s">
        <v>12031</v>
      </c>
      <c r="AM4999" t="s">
        <v>11043</v>
      </c>
      <c r="AN4999">
        <v>1</v>
      </c>
      <c r="AO4999" s="10" t="s">
        <v>12039</v>
      </c>
      <c r="AP4999" t="str" cm="1">
        <f t="array" ref="AP4999">_xlfn.IFS(
  Table1[[#This Row],[Age]]&lt;=25, "18-25",
  Table1[[#This Row],[Age]]&lt;=35, "26-35",
  Table1[[#This Row],[Age]]&lt;=45, "36-45",
  Table1[[#This Row],[Age]]&lt;=60, "46-60",
  TRUE, "60+")</f>
        <v>36-45</v>
      </c>
    </row>
    <row r="5000" spans="1:42" x14ac:dyDescent="0.3">
      <c r="A5000">
        <v>4999</v>
      </c>
      <c r="B5000" t="s">
        <v>44</v>
      </c>
      <c r="C5000" t="s">
        <v>65</v>
      </c>
      <c r="D5000">
        <v>58</v>
      </c>
      <c r="E5000" t="s">
        <v>105</v>
      </c>
      <c r="F5000" t="s">
        <v>5106</v>
      </c>
      <c r="G5000" t="s">
        <v>5148</v>
      </c>
      <c r="H5000">
        <v>19458799852</v>
      </c>
      <c r="I5000" t="s">
        <v>5448</v>
      </c>
      <c r="J5000" t="s">
        <v>7291</v>
      </c>
      <c r="K5000">
        <v>3006.01</v>
      </c>
      <c r="L5000" s="12" t="s">
        <v>11032</v>
      </c>
      <c r="M5000" s="10" t="s">
        <v>11077</v>
      </c>
      <c r="N5000">
        <v>4999</v>
      </c>
      <c r="O5000">
        <v>45196</v>
      </c>
      <c r="P5000" t="s">
        <v>11403</v>
      </c>
      <c r="Q5000" s="16">
        <v>3160.96</v>
      </c>
      <c r="R5000">
        <v>-154.94999999999999</v>
      </c>
      <c r="S5000">
        <v>76</v>
      </c>
      <c r="T5000">
        <v>4999</v>
      </c>
      <c r="U5000">
        <v>35551.65</v>
      </c>
      <c r="V5000" t="s">
        <v>11411</v>
      </c>
      <c r="W5000">
        <v>8.82</v>
      </c>
      <c r="X5000">
        <v>24</v>
      </c>
      <c r="Y5000" t="s">
        <v>11613</v>
      </c>
      <c r="Z5000" t="s">
        <v>12010</v>
      </c>
      <c r="AA5000">
        <v>4999</v>
      </c>
      <c r="AB5000" t="s">
        <v>12017</v>
      </c>
      <c r="AC5000">
        <v>3083.35</v>
      </c>
      <c r="AD5000">
        <v>325.37</v>
      </c>
      <c r="AE5000">
        <v>16.27</v>
      </c>
      <c r="AF5000" t="s">
        <v>11161</v>
      </c>
      <c r="AG5000" t="s">
        <v>11149</v>
      </c>
      <c r="AH5000">
        <v>538</v>
      </c>
      <c r="AI5000">
        <v>4999</v>
      </c>
      <c r="AJ5000" t="s">
        <v>11392</v>
      </c>
      <c r="AK5000" t="s">
        <v>12028</v>
      </c>
      <c r="AL5000" t="s">
        <v>12032</v>
      </c>
      <c r="AM5000" t="s">
        <v>11131</v>
      </c>
      <c r="AN5000">
        <v>1</v>
      </c>
      <c r="AO5000" s="10" t="s">
        <v>12042</v>
      </c>
      <c r="AP5000" t="str" cm="1">
        <f t="array" ref="AP5000">_xlfn.IFS(
  Table1[[#This Row],[Age]]&lt;=25, "18-25",
  Table1[[#This Row],[Age]]&lt;=35, "26-35",
  Table1[[#This Row],[Age]]&lt;=45, "36-45",
  Table1[[#This Row],[Age]]&lt;=60, "46-60",
  TRUE, "60+")</f>
        <v>46-60</v>
      </c>
    </row>
    <row r="5001" spans="1:42" x14ac:dyDescent="0.3">
      <c r="A5001">
        <v>5000</v>
      </c>
      <c r="B5001" t="s">
        <v>9</v>
      </c>
      <c r="C5001" t="s">
        <v>69</v>
      </c>
      <c r="D5001">
        <v>35</v>
      </c>
      <c r="E5001" t="s">
        <v>104</v>
      </c>
      <c r="F5001" t="s">
        <v>5107</v>
      </c>
      <c r="G5001" t="s">
        <v>5114</v>
      </c>
      <c r="H5001">
        <v>19458799853</v>
      </c>
      <c r="I5001" t="s">
        <v>7079</v>
      </c>
      <c r="J5001" t="s">
        <v>7291</v>
      </c>
      <c r="K5001">
        <v>7022.99</v>
      </c>
      <c r="L5001" s="12" t="s">
        <v>8766</v>
      </c>
      <c r="M5001" s="10" t="s">
        <v>11072</v>
      </c>
      <c r="N5001">
        <v>5000</v>
      </c>
      <c r="O5001">
        <v>45166</v>
      </c>
      <c r="P5001" t="s">
        <v>11402</v>
      </c>
      <c r="Q5001" s="16">
        <v>281.35000000000002</v>
      </c>
      <c r="R5001">
        <v>6741.64</v>
      </c>
      <c r="S5001">
        <v>85</v>
      </c>
      <c r="T5001">
        <v>5000</v>
      </c>
      <c r="U5001">
        <v>16784.32</v>
      </c>
      <c r="V5001" t="s">
        <v>11412</v>
      </c>
      <c r="W5001">
        <v>4.01</v>
      </c>
      <c r="X5001">
        <v>12</v>
      </c>
      <c r="Y5001" t="s">
        <v>11499</v>
      </c>
      <c r="Z5001" t="s">
        <v>12010</v>
      </c>
      <c r="AA5001">
        <v>5000</v>
      </c>
      <c r="AB5001" t="s">
        <v>12015</v>
      </c>
      <c r="AC5001">
        <v>2015.38</v>
      </c>
      <c r="AD5001">
        <v>3078.08</v>
      </c>
      <c r="AE5001">
        <v>153.9</v>
      </c>
      <c r="AF5001" t="s">
        <v>11094</v>
      </c>
      <c r="AG5001" t="s">
        <v>11218</v>
      </c>
      <c r="AH5001">
        <v>1816</v>
      </c>
      <c r="AI5001">
        <v>5000</v>
      </c>
      <c r="AJ5001" t="s">
        <v>11312</v>
      </c>
      <c r="AK5001" t="s">
        <v>12027</v>
      </c>
      <c r="AL5001" t="s">
        <v>12031</v>
      </c>
      <c r="AM5001" t="s">
        <v>11083</v>
      </c>
      <c r="AN5001">
        <v>1</v>
      </c>
      <c r="AO5001" s="10" t="s">
        <v>12041</v>
      </c>
      <c r="AP5001" t="str" cm="1">
        <f t="array" ref="AP5001">_xlfn.IFS(
  Table1[[#This Row],[Age]]&lt;=25, "18-25",
  Table1[[#This Row],[Age]]&lt;=35, "26-35",
  Table1[[#This Row],[Age]]&lt;=45, "36-45",
  Table1[[#This Row],[Age]]&lt;=60, "46-60",
  TRUE, "60+")</f>
        <v>26-35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71"/>
  <sheetViews>
    <sheetView topLeftCell="Q1" zoomScale="72" workbookViewId="0">
      <selection activeCell="V16" sqref="V16:W16"/>
    </sheetView>
  </sheetViews>
  <sheetFormatPr defaultRowHeight="14.4" x14ac:dyDescent="0.3"/>
  <cols>
    <col min="1" max="1" width="39.109375" bestFit="1" customWidth="1"/>
    <col min="6" max="6" width="19.5546875" bestFit="1" customWidth="1"/>
    <col min="7" max="7" width="16.33203125" bestFit="1" customWidth="1"/>
    <col min="8" max="8" width="5.33203125" bestFit="1" customWidth="1"/>
    <col min="9" max="9" width="6.109375" bestFit="1" customWidth="1"/>
    <col min="10" max="10" width="10.77734375" bestFit="1" customWidth="1"/>
    <col min="11" max="11" width="13.5546875" bestFit="1" customWidth="1"/>
    <col min="12" max="12" width="19.5546875" bestFit="1" customWidth="1"/>
    <col min="13" max="13" width="8.109375" bestFit="1" customWidth="1"/>
    <col min="14" max="14" width="13.5546875" bestFit="1" customWidth="1"/>
    <col min="15" max="15" width="19.5546875" bestFit="1" customWidth="1"/>
    <col min="17" max="17" width="15.88671875" bestFit="1" customWidth="1"/>
    <col min="18" max="18" width="19.5546875" bestFit="1" customWidth="1"/>
    <col min="22" max="22" width="13.5546875" bestFit="1" customWidth="1"/>
    <col min="23" max="23" width="19.5546875" bestFit="1" customWidth="1"/>
  </cols>
  <sheetData>
    <row r="1" spans="1:23" ht="18" x14ac:dyDescent="0.35">
      <c r="A1" s="2" t="s">
        <v>12048</v>
      </c>
      <c r="Q1" s="3" t="s">
        <v>12078</v>
      </c>
      <c r="R1" t="s">
        <v>12080</v>
      </c>
      <c r="V1" s="3" t="s">
        <v>12078</v>
      </c>
      <c r="W1" t="s">
        <v>12080</v>
      </c>
    </row>
    <row r="2" spans="1:23" x14ac:dyDescent="0.3">
      <c r="Q2" s="4" t="s">
        <v>5139</v>
      </c>
      <c r="R2">
        <v>106</v>
      </c>
      <c r="V2" s="4" t="s">
        <v>12091</v>
      </c>
      <c r="W2">
        <v>791</v>
      </c>
    </row>
    <row r="3" spans="1:23" x14ac:dyDescent="0.3">
      <c r="A3" s="1" t="s">
        <v>12049</v>
      </c>
      <c r="Q3" s="4" t="s">
        <v>5122</v>
      </c>
      <c r="R3">
        <v>129</v>
      </c>
      <c r="V3" s="4" t="s">
        <v>12087</v>
      </c>
      <c r="W3">
        <v>956</v>
      </c>
    </row>
    <row r="4" spans="1:23" x14ac:dyDescent="0.3">
      <c r="A4" t="s">
        <v>12050</v>
      </c>
      <c r="B4">
        <v>5000</v>
      </c>
      <c r="Q4" s="4" t="s">
        <v>5124</v>
      </c>
      <c r="R4">
        <v>107</v>
      </c>
      <c r="V4" s="4" t="s">
        <v>12088</v>
      </c>
      <c r="W4">
        <v>963</v>
      </c>
    </row>
    <row r="5" spans="1:23" x14ac:dyDescent="0.3">
      <c r="A5" t="s">
        <v>12051</v>
      </c>
      <c r="B5">
        <v>43.5</v>
      </c>
      <c r="Q5" s="4" t="s">
        <v>5132</v>
      </c>
      <c r="R5">
        <v>115</v>
      </c>
      <c r="V5" s="4" t="s">
        <v>12089</v>
      </c>
      <c r="W5">
        <v>1406</v>
      </c>
    </row>
    <row r="6" spans="1:23" x14ac:dyDescent="0.3">
      <c r="A6" t="s">
        <v>12052</v>
      </c>
      <c r="B6">
        <v>40</v>
      </c>
      <c r="K6" s="3" t="s">
        <v>12078</v>
      </c>
      <c r="L6" t="s">
        <v>12080</v>
      </c>
      <c r="N6" s="3" t="s">
        <v>12078</v>
      </c>
      <c r="O6" t="s">
        <v>12080</v>
      </c>
      <c r="Q6" s="4" t="s">
        <v>5129</v>
      </c>
      <c r="R6">
        <v>114</v>
      </c>
      <c r="V6" s="4" t="s">
        <v>12090</v>
      </c>
      <c r="W6">
        <v>884</v>
      </c>
    </row>
    <row r="7" spans="1:23" x14ac:dyDescent="0.3">
      <c r="K7" s="4" t="s">
        <v>105</v>
      </c>
      <c r="L7">
        <v>1727</v>
      </c>
      <c r="N7" s="4" t="s">
        <v>7291</v>
      </c>
      <c r="O7">
        <v>2493</v>
      </c>
      <c r="Q7" s="4" t="s">
        <v>5147</v>
      </c>
      <c r="R7">
        <v>122</v>
      </c>
      <c r="V7" s="4" t="s">
        <v>12079</v>
      </c>
      <c r="W7">
        <v>5000</v>
      </c>
    </row>
    <row r="8" spans="1:23" x14ac:dyDescent="0.3">
      <c r="A8" s="1" t="s">
        <v>12053</v>
      </c>
      <c r="K8" s="4" t="s">
        <v>104</v>
      </c>
      <c r="L8">
        <v>1634</v>
      </c>
      <c r="N8" s="4" t="s">
        <v>7292</v>
      </c>
      <c r="O8">
        <v>2507</v>
      </c>
      <c r="Q8" s="4" t="s">
        <v>5130</v>
      </c>
      <c r="R8">
        <v>123</v>
      </c>
    </row>
    <row r="9" spans="1:23" x14ac:dyDescent="0.3">
      <c r="A9" t="s">
        <v>12054</v>
      </c>
      <c r="K9" s="4" t="s">
        <v>106</v>
      </c>
      <c r="L9">
        <v>1639</v>
      </c>
      <c r="N9" s="4" t="s">
        <v>12079</v>
      </c>
      <c r="O9">
        <v>5000</v>
      </c>
      <c r="Q9" s="4" t="s">
        <v>5121</v>
      </c>
      <c r="R9">
        <v>123</v>
      </c>
    </row>
    <row r="10" spans="1:23" x14ac:dyDescent="0.3">
      <c r="K10" s="4" t="s">
        <v>12079</v>
      </c>
      <c r="L10">
        <v>5000</v>
      </c>
      <c r="Q10" s="4" t="s">
        <v>5120</v>
      </c>
      <c r="R10">
        <v>131</v>
      </c>
    </row>
    <row r="11" spans="1:23" x14ac:dyDescent="0.3">
      <c r="A11" s="1" t="s">
        <v>12055</v>
      </c>
      <c r="D11" s="1" t="s">
        <v>12057</v>
      </c>
      <c r="G11" s="1" t="s">
        <v>12058</v>
      </c>
      <c r="Q11" s="4" t="s">
        <v>5115</v>
      </c>
      <c r="R11">
        <v>123</v>
      </c>
    </row>
    <row r="12" spans="1:23" x14ac:dyDescent="0.3">
      <c r="A12" t="s">
        <v>103</v>
      </c>
      <c r="B12" t="s">
        <v>12056</v>
      </c>
      <c r="D12" t="s">
        <v>7290</v>
      </c>
      <c r="E12" t="s">
        <v>12056</v>
      </c>
      <c r="G12" t="s">
        <v>5108</v>
      </c>
      <c r="H12" t="s">
        <v>12056</v>
      </c>
      <c r="Q12" s="4" t="s">
        <v>5141</v>
      </c>
      <c r="R12">
        <v>138</v>
      </c>
    </row>
    <row r="13" spans="1:23" x14ac:dyDescent="0.3">
      <c r="A13" t="s">
        <v>105</v>
      </c>
      <c r="B13">
        <v>1727</v>
      </c>
      <c r="D13" t="s">
        <v>7292</v>
      </c>
      <c r="E13">
        <v>2507</v>
      </c>
      <c r="G13" t="s">
        <v>5145</v>
      </c>
      <c r="H13">
        <v>163</v>
      </c>
      <c r="Q13" s="4" t="s">
        <v>5148</v>
      </c>
      <c r="R13">
        <v>143</v>
      </c>
    </row>
    <row r="14" spans="1:23" x14ac:dyDescent="0.3">
      <c r="A14" t="s">
        <v>106</v>
      </c>
      <c r="B14">
        <v>1639</v>
      </c>
      <c r="D14" t="s">
        <v>7291</v>
      </c>
      <c r="E14">
        <v>2493</v>
      </c>
      <c r="G14" t="s">
        <v>5117</v>
      </c>
      <c r="H14">
        <v>152</v>
      </c>
      <c r="Q14" s="4" t="s">
        <v>5114</v>
      </c>
      <c r="R14">
        <v>133</v>
      </c>
      <c r="V14" s="3" t="s">
        <v>12078</v>
      </c>
      <c r="W14" t="s">
        <v>12080</v>
      </c>
    </row>
    <row r="15" spans="1:23" x14ac:dyDescent="0.3">
      <c r="A15" t="s">
        <v>104</v>
      </c>
      <c r="B15">
        <v>1634</v>
      </c>
      <c r="G15" t="s">
        <v>5133</v>
      </c>
      <c r="H15">
        <v>148</v>
      </c>
      <c r="Q15" s="4" t="s">
        <v>5109</v>
      </c>
      <c r="R15">
        <v>120</v>
      </c>
      <c r="V15" s="4" t="s">
        <v>12039</v>
      </c>
      <c r="W15">
        <v>406</v>
      </c>
    </row>
    <row r="16" spans="1:23" x14ac:dyDescent="0.3">
      <c r="G16" t="s">
        <v>5148</v>
      </c>
      <c r="H16">
        <v>143</v>
      </c>
      <c r="L16">
        <f>COUNTA(Table1[Customer ID])</f>
        <v>5000</v>
      </c>
      <c r="Q16" s="4" t="s">
        <v>5123</v>
      </c>
      <c r="R16">
        <v>102</v>
      </c>
      <c r="V16" s="4" t="s">
        <v>12045</v>
      </c>
      <c r="W16">
        <v>394</v>
      </c>
    </row>
    <row r="17" spans="6:23" x14ac:dyDescent="0.3">
      <c r="G17" t="s">
        <v>5141</v>
      </c>
      <c r="H17">
        <v>138</v>
      </c>
      <c r="Q17" s="4" t="s">
        <v>5144</v>
      </c>
      <c r="R17">
        <v>124</v>
      </c>
      <c r="V17" s="4" t="s">
        <v>12047</v>
      </c>
      <c r="W17">
        <v>447</v>
      </c>
    </row>
    <row r="18" spans="6:23" x14ac:dyDescent="0.3">
      <c r="G18" t="s">
        <v>5126</v>
      </c>
      <c r="H18">
        <v>138</v>
      </c>
      <c r="L18" s="7">
        <f>AVERAGE(Table1[Age])</f>
        <v>43.469799999999999</v>
      </c>
      <c r="Q18" s="4" t="s">
        <v>5117</v>
      </c>
      <c r="R18">
        <v>152</v>
      </c>
      <c r="V18" s="4" t="s">
        <v>12037</v>
      </c>
      <c r="W18">
        <v>414</v>
      </c>
    </row>
    <row r="19" spans="6:23" x14ac:dyDescent="0.3">
      <c r="G19" t="s">
        <v>5143</v>
      </c>
      <c r="H19">
        <v>137</v>
      </c>
      <c r="Q19" s="4" t="s">
        <v>5134</v>
      </c>
      <c r="R19">
        <v>129</v>
      </c>
      <c r="V19" s="4" t="s">
        <v>12046</v>
      </c>
      <c r="W19">
        <v>417</v>
      </c>
    </row>
    <row r="20" spans="6:23" x14ac:dyDescent="0.3">
      <c r="G20" t="s">
        <v>5114</v>
      </c>
      <c r="H20">
        <v>133</v>
      </c>
      <c r="L20" s="8">
        <f>COUNTIFS(Table1[Gender], "Female") / COUNTA(Table1[Customer ID])</f>
        <v>0.34539999999999998</v>
      </c>
      <c r="Q20" s="4" t="s">
        <v>5131</v>
      </c>
      <c r="R20">
        <v>119</v>
      </c>
      <c r="V20" s="4" t="s">
        <v>12043</v>
      </c>
      <c r="W20">
        <v>431</v>
      </c>
    </row>
    <row r="21" spans="6:23" x14ac:dyDescent="0.3">
      <c r="G21" t="s">
        <v>5120</v>
      </c>
      <c r="H21">
        <v>131</v>
      </c>
      <c r="Q21" s="4" t="s">
        <v>5143</v>
      </c>
      <c r="R21">
        <v>137</v>
      </c>
      <c r="V21" s="4" t="s">
        <v>12038</v>
      </c>
      <c r="W21">
        <v>443</v>
      </c>
    </row>
    <row r="22" spans="6:23" x14ac:dyDescent="0.3">
      <c r="G22" t="s">
        <v>5118</v>
      </c>
      <c r="H22">
        <v>130</v>
      </c>
      <c r="Q22" s="4" t="s">
        <v>5146</v>
      </c>
      <c r="R22">
        <v>127</v>
      </c>
      <c r="V22" s="4" t="s">
        <v>12041</v>
      </c>
      <c r="W22">
        <v>440</v>
      </c>
    </row>
    <row r="23" spans="6:23" x14ac:dyDescent="0.3">
      <c r="L23" cm="1">
        <f t="array" ref="L23">SUMPRODUCT(1/COUNTIF(Table1[City], Table1[City]))</f>
        <v>39.999999999999538</v>
      </c>
      <c r="Q23" s="4" t="s">
        <v>5110</v>
      </c>
      <c r="R23">
        <v>126</v>
      </c>
      <c r="V23" s="4" t="s">
        <v>12042</v>
      </c>
      <c r="W23">
        <v>399</v>
      </c>
    </row>
    <row r="24" spans="6:23" x14ac:dyDescent="0.3">
      <c r="Q24" s="4" t="s">
        <v>5116</v>
      </c>
      <c r="R24">
        <v>126</v>
      </c>
      <c r="V24" s="4" t="s">
        <v>12044</v>
      </c>
      <c r="W24">
        <v>403</v>
      </c>
    </row>
    <row r="25" spans="6:23" x14ac:dyDescent="0.3">
      <c r="Q25" s="4" t="s">
        <v>5138</v>
      </c>
      <c r="R25">
        <v>125</v>
      </c>
      <c r="V25" s="4" t="s">
        <v>12040</v>
      </c>
      <c r="W25">
        <v>379</v>
      </c>
    </row>
    <row r="26" spans="6:23" x14ac:dyDescent="0.3">
      <c r="Q26" s="4" t="s">
        <v>5127</v>
      </c>
      <c r="R26">
        <v>125</v>
      </c>
      <c r="V26" s="4" t="s">
        <v>12036</v>
      </c>
      <c r="W26">
        <v>427</v>
      </c>
    </row>
    <row r="27" spans="6:23" x14ac:dyDescent="0.3">
      <c r="Q27" s="4" t="s">
        <v>5140</v>
      </c>
      <c r="R27">
        <v>125</v>
      </c>
      <c r="V27" s="4" t="s">
        <v>12079</v>
      </c>
      <c r="W27">
        <v>5000</v>
      </c>
    </row>
    <row r="28" spans="6:23" x14ac:dyDescent="0.3">
      <c r="Q28" s="4" t="s">
        <v>5142</v>
      </c>
      <c r="R28">
        <v>125</v>
      </c>
    </row>
    <row r="29" spans="6:23" x14ac:dyDescent="0.3">
      <c r="F29" s="3" t="s">
        <v>12080</v>
      </c>
      <c r="G29" s="3" t="s">
        <v>12092</v>
      </c>
      <c r="Q29" s="4" t="s">
        <v>5112</v>
      </c>
      <c r="R29">
        <v>116</v>
      </c>
    </row>
    <row r="30" spans="6:23" x14ac:dyDescent="0.3">
      <c r="F30" s="3" t="s">
        <v>12078</v>
      </c>
      <c r="G30" t="s">
        <v>105</v>
      </c>
      <c r="H30" t="s">
        <v>104</v>
      </c>
      <c r="I30" t="s">
        <v>106</v>
      </c>
      <c r="J30" t="s">
        <v>12079</v>
      </c>
      <c r="Q30" s="4" t="s">
        <v>5125</v>
      </c>
      <c r="R30">
        <v>106</v>
      </c>
    </row>
    <row r="31" spans="6:23" x14ac:dyDescent="0.3">
      <c r="F31" s="4" t="s">
        <v>5139</v>
      </c>
      <c r="G31">
        <v>34</v>
      </c>
      <c r="H31">
        <v>39</v>
      </c>
      <c r="I31">
        <v>33</v>
      </c>
      <c r="J31">
        <v>106</v>
      </c>
      <c r="Q31" s="4" t="s">
        <v>5111</v>
      </c>
      <c r="R31">
        <v>124</v>
      </c>
    </row>
    <row r="32" spans="6:23" x14ac:dyDescent="0.3">
      <c r="F32" s="4" t="s">
        <v>5122</v>
      </c>
      <c r="G32">
        <v>40</v>
      </c>
      <c r="H32">
        <v>49</v>
      </c>
      <c r="I32">
        <v>40</v>
      </c>
      <c r="J32">
        <v>129</v>
      </c>
      <c r="Q32" s="4" t="s">
        <v>5113</v>
      </c>
      <c r="R32">
        <v>110</v>
      </c>
    </row>
    <row r="33" spans="6:18" x14ac:dyDescent="0.3">
      <c r="F33" s="4" t="s">
        <v>5124</v>
      </c>
      <c r="G33">
        <v>33</v>
      </c>
      <c r="H33">
        <v>34</v>
      </c>
      <c r="I33">
        <v>40</v>
      </c>
      <c r="J33">
        <v>107</v>
      </c>
      <c r="Q33" s="4" t="s">
        <v>5137</v>
      </c>
      <c r="R33">
        <v>118</v>
      </c>
    </row>
    <row r="34" spans="6:18" x14ac:dyDescent="0.3">
      <c r="F34" s="4" t="s">
        <v>5132</v>
      </c>
      <c r="G34">
        <v>30</v>
      </c>
      <c r="H34">
        <v>40</v>
      </c>
      <c r="I34">
        <v>45</v>
      </c>
      <c r="J34">
        <v>115</v>
      </c>
      <c r="Q34" s="4" t="s">
        <v>5135</v>
      </c>
      <c r="R34">
        <v>107</v>
      </c>
    </row>
    <row r="35" spans="6:18" x14ac:dyDescent="0.3">
      <c r="F35" s="4" t="s">
        <v>5129</v>
      </c>
      <c r="G35">
        <v>39</v>
      </c>
      <c r="H35">
        <v>31</v>
      </c>
      <c r="I35">
        <v>44</v>
      </c>
      <c r="J35">
        <v>114</v>
      </c>
      <c r="Q35" s="4" t="s">
        <v>5128</v>
      </c>
      <c r="R35">
        <v>123</v>
      </c>
    </row>
    <row r="36" spans="6:18" x14ac:dyDescent="0.3">
      <c r="F36" s="4" t="s">
        <v>5147</v>
      </c>
      <c r="G36">
        <v>41</v>
      </c>
      <c r="H36">
        <v>40</v>
      </c>
      <c r="I36">
        <v>41</v>
      </c>
      <c r="J36">
        <v>122</v>
      </c>
      <c r="Q36" s="4" t="s">
        <v>5119</v>
      </c>
      <c r="R36">
        <v>126</v>
      </c>
    </row>
    <row r="37" spans="6:18" x14ac:dyDescent="0.3">
      <c r="F37" s="4" t="s">
        <v>5130</v>
      </c>
      <c r="G37">
        <v>49</v>
      </c>
      <c r="H37">
        <v>32</v>
      </c>
      <c r="I37">
        <v>42</v>
      </c>
      <c r="J37">
        <v>123</v>
      </c>
      <c r="Q37" s="4" t="s">
        <v>5133</v>
      </c>
      <c r="R37">
        <v>148</v>
      </c>
    </row>
    <row r="38" spans="6:18" x14ac:dyDescent="0.3">
      <c r="F38" s="4" t="s">
        <v>5121</v>
      </c>
      <c r="G38">
        <v>48</v>
      </c>
      <c r="H38">
        <v>46</v>
      </c>
      <c r="I38">
        <v>29</v>
      </c>
      <c r="J38">
        <v>123</v>
      </c>
      <c r="Q38" s="4" t="s">
        <v>5145</v>
      </c>
      <c r="R38">
        <v>163</v>
      </c>
    </row>
    <row r="39" spans="6:18" x14ac:dyDescent="0.3">
      <c r="F39" s="4" t="s">
        <v>5120</v>
      </c>
      <c r="G39">
        <v>45</v>
      </c>
      <c r="H39">
        <v>55</v>
      </c>
      <c r="I39">
        <v>31</v>
      </c>
      <c r="J39">
        <v>131</v>
      </c>
      <c r="Q39" s="4" t="s">
        <v>5136</v>
      </c>
      <c r="R39">
        <v>122</v>
      </c>
    </row>
    <row r="40" spans="6:18" x14ac:dyDescent="0.3">
      <c r="F40" s="4" t="s">
        <v>5115</v>
      </c>
      <c r="G40">
        <v>49</v>
      </c>
      <c r="H40">
        <v>36</v>
      </c>
      <c r="I40">
        <v>38</v>
      </c>
      <c r="J40">
        <v>123</v>
      </c>
      <c r="Q40" s="4" t="s">
        <v>5126</v>
      </c>
      <c r="R40">
        <v>138</v>
      </c>
    </row>
    <row r="41" spans="6:18" x14ac:dyDescent="0.3">
      <c r="F41" s="4" t="s">
        <v>5141</v>
      </c>
      <c r="G41">
        <v>44</v>
      </c>
      <c r="H41">
        <v>48</v>
      </c>
      <c r="I41">
        <v>46</v>
      </c>
      <c r="J41">
        <v>138</v>
      </c>
      <c r="Q41" s="4" t="s">
        <v>5118</v>
      </c>
      <c r="R41">
        <v>130</v>
      </c>
    </row>
    <row r="42" spans="6:18" x14ac:dyDescent="0.3">
      <c r="F42" s="4" t="s">
        <v>5148</v>
      </c>
      <c r="G42">
        <v>49</v>
      </c>
      <c r="H42">
        <v>55</v>
      </c>
      <c r="I42">
        <v>39</v>
      </c>
      <c r="J42">
        <v>143</v>
      </c>
      <c r="Q42" s="4" t="s">
        <v>12079</v>
      </c>
      <c r="R42">
        <v>5000</v>
      </c>
    </row>
    <row r="43" spans="6:18" x14ac:dyDescent="0.3">
      <c r="F43" s="4" t="s">
        <v>5114</v>
      </c>
      <c r="G43">
        <v>54</v>
      </c>
      <c r="H43">
        <v>36</v>
      </c>
      <c r="I43">
        <v>43</v>
      </c>
      <c r="J43">
        <v>133</v>
      </c>
    </row>
    <row r="44" spans="6:18" x14ac:dyDescent="0.3">
      <c r="F44" s="4" t="s">
        <v>5109</v>
      </c>
      <c r="G44">
        <v>34</v>
      </c>
      <c r="H44">
        <v>40</v>
      </c>
      <c r="I44">
        <v>46</v>
      </c>
      <c r="J44">
        <v>120</v>
      </c>
    </row>
    <row r="45" spans="6:18" x14ac:dyDescent="0.3">
      <c r="F45" s="4" t="s">
        <v>5123</v>
      </c>
      <c r="G45">
        <v>32</v>
      </c>
      <c r="H45">
        <v>33</v>
      </c>
      <c r="I45">
        <v>37</v>
      </c>
      <c r="J45">
        <v>102</v>
      </c>
    </row>
    <row r="46" spans="6:18" x14ac:dyDescent="0.3">
      <c r="F46" s="4" t="s">
        <v>5144</v>
      </c>
      <c r="G46">
        <v>51</v>
      </c>
      <c r="H46">
        <v>46</v>
      </c>
      <c r="I46">
        <v>27</v>
      </c>
      <c r="J46">
        <v>124</v>
      </c>
    </row>
    <row r="47" spans="6:18" x14ac:dyDescent="0.3">
      <c r="F47" s="4" t="s">
        <v>5117</v>
      </c>
      <c r="G47">
        <v>52</v>
      </c>
      <c r="H47">
        <v>54</v>
      </c>
      <c r="I47">
        <v>46</v>
      </c>
      <c r="J47">
        <v>152</v>
      </c>
    </row>
    <row r="48" spans="6:18" x14ac:dyDescent="0.3">
      <c r="F48" s="4" t="s">
        <v>5134</v>
      </c>
      <c r="G48">
        <v>45</v>
      </c>
      <c r="H48">
        <v>36</v>
      </c>
      <c r="I48">
        <v>48</v>
      </c>
      <c r="J48">
        <v>129</v>
      </c>
    </row>
    <row r="49" spans="6:10" x14ac:dyDescent="0.3">
      <c r="F49" s="4" t="s">
        <v>5131</v>
      </c>
      <c r="G49">
        <v>34</v>
      </c>
      <c r="H49">
        <v>47</v>
      </c>
      <c r="I49">
        <v>38</v>
      </c>
      <c r="J49">
        <v>119</v>
      </c>
    </row>
    <row r="50" spans="6:10" x14ac:dyDescent="0.3">
      <c r="F50" s="4" t="s">
        <v>5143</v>
      </c>
      <c r="G50">
        <v>43</v>
      </c>
      <c r="H50">
        <v>49</v>
      </c>
      <c r="I50">
        <v>45</v>
      </c>
      <c r="J50">
        <v>137</v>
      </c>
    </row>
    <row r="51" spans="6:10" x14ac:dyDescent="0.3">
      <c r="F51" s="4" t="s">
        <v>5146</v>
      </c>
      <c r="G51">
        <v>50</v>
      </c>
      <c r="H51">
        <v>30</v>
      </c>
      <c r="I51">
        <v>47</v>
      </c>
      <c r="J51">
        <v>127</v>
      </c>
    </row>
    <row r="52" spans="6:10" x14ac:dyDescent="0.3">
      <c r="F52" s="4" t="s">
        <v>5110</v>
      </c>
      <c r="G52">
        <v>44</v>
      </c>
      <c r="H52">
        <v>38</v>
      </c>
      <c r="I52">
        <v>44</v>
      </c>
      <c r="J52">
        <v>126</v>
      </c>
    </row>
    <row r="53" spans="6:10" x14ac:dyDescent="0.3">
      <c r="F53" s="4" t="s">
        <v>5116</v>
      </c>
      <c r="G53">
        <v>42</v>
      </c>
      <c r="H53">
        <v>39</v>
      </c>
      <c r="I53">
        <v>45</v>
      </c>
      <c r="J53">
        <v>126</v>
      </c>
    </row>
    <row r="54" spans="6:10" x14ac:dyDescent="0.3">
      <c r="F54" s="4" t="s">
        <v>5138</v>
      </c>
      <c r="G54">
        <v>44</v>
      </c>
      <c r="H54">
        <v>38</v>
      </c>
      <c r="I54">
        <v>43</v>
      </c>
      <c r="J54">
        <v>125</v>
      </c>
    </row>
    <row r="55" spans="6:10" x14ac:dyDescent="0.3">
      <c r="F55" s="4" t="s">
        <v>5127</v>
      </c>
      <c r="G55">
        <v>43</v>
      </c>
      <c r="H55">
        <v>35</v>
      </c>
      <c r="I55">
        <v>47</v>
      </c>
      <c r="J55">
        <v>125</v>
      </c>
    </row>
    <row r="56" spans="6:10" x14ac:dyDescent="0.3">
      <c r="F56" s="4" t="s">
        <v>5140</v>
      </c>
      <c r="G56">
        <v>42</v>
      </c>
      <c r="H56">
        <v>39</v>
      </c>
      <c r="I56">
        <v>44</v>
      </c>
      <c r="J56">
        <v>125</v>
      </c>
    </row>
    <row r="57" spans="6:10" x14ac:dyDescent="0.3">
      <c r="F57" s="4" t="s">
        <v>5142</v>
      </c>
      <c r="G57">
        <v>38</v>
      </c>
      <c r="H57">
        <v>44</v>
      </c>
      <c r="I57">
        <v>43</v>
      </c>
      <c r="J57">
        <v>125</v>
      </c>
    </row>
    <row r="58" spans="6:10" x14ac:dyDescent="0.3">
      <c r="F58" s="4" t="s">
        <v>5112</v>
      </c>
      <c r="G58">
        <v>39</v>
      </c>
      <c r="H58">
        <v>34</v>
      </c>
      <c r="I58">
        <v>43</v>
      </c>
      <c r="J58">
        <v>116</v>
      </c>
    </row>
    <row r="59" spans="6:10" x14ac:dyDescent="0.3">
      <c r="F59" s="4" t="s">
        <v>5125</v>
      </c>
      <c r="G59">
        <v>40</v>
      </c>
      <c r="H59">
        <v>26</v>
      </c>
      <c r="I59">
        <v>40</v>
      </c>
      <c r="J59">
        <v>106</v>
      </c>
    </row>
    <row r="60" spans="6:10" x14ac:dyDescent="0.3">
      <c r="F60" s="4" t="s">
        <v>5111</v>
      </c>
      <c r="G60">
        <v>53</v>
      </c>
      <c r="H60">
        <v>36</v>
      </c>
      <c r="I60">
        <v>35</v>
      </c>
      <c r="J60">
        <v>124</v>
      </c>
    </row>
    <row r="61" spans="6:10" x14ac:dyDescent="0.3">
      <c r="F61" s="4" t="s">
        <v>5113</v>
      </c>
      <c r="G61">
        <v>44</v>
      </c>
      <c r="H61">
        <v>28</v>
      </c>
      <c r="I61">
        <v>38</v>
      </c>
      <c r="J61">
        <v>110</v>
      </c>
    </row>
    <row r="62" spans="6:10" x14ac:dyDescent="0.3">
      <c r="F62" s="4" t="s">
        <v>5137</v>
      </c>
      <c r="G62">
        <v>36</v>
      </c>
      <c r="H62">
        <v>42</v>
      </c>
      <c r="I62">
        <v>40</v>
      </c>
      <c r="J62">
        <v>118</v>
      </c>
    </row>
    <row r="63" spans="6:10" x14ac:dyDescent="0.3">
      <c r="F63" s="4" t="s">
        <v>5135</v>
      </c>
      <c r="G63">
        <v>32</v>
      </c>
      <c r="H63">
        <v>43</v>
      </c>
      <c r="I63">
        <v>32</v>
      </c>
      <c r="J63">
        <v>107</v>
      </c>
    </row>
    <row r="64" spans="6:10" x14ac:dyDescent="0.3">
      <c r="F64" s="4" t="s">
        <v>5128</v>
      </c>
      <c r="G64">
        <v>39</v>
      </c>
      <c r="H64">
        <v>48</v>
      </c>
      <c r="I64">
        <v>36</v>
      </c>
      <c r="J64">
        <v>123</v>
      </c>
    </row>
    <row r="65" spans="6:10" x14ac:dyDescent="0.3">
      <c r="F65" s="4" t="s">
        <v>5119</v>
      </c>
      <c r="G65">
        <v>52</v>
      </c>
      <c r="H65">
        <v>43</v>
      </c>
      <c r="I65">
        <v>31</v>
      </c>
      <c r="J65">
        <v>126</v>
      </c>
    </row>
    <row r="66" spans="6:10" x14ac:dyDescent="0.3">
      <c r="F66" s="4" t="s">
        <v>5133</v>
      </c>
      <c r="G66">
        <v>60</v>
      </c>
      <c r="H66">
        <v>41</v>
      </c>
      <c r="I66">
        <v>47</v>
      </c>
      <c r="J66">
        <v>148</v>
      </c>
    </row>
    <row r="67" spans="6:10" x14ac:dyDescent="0.3">
      <c r="F67" s="4" t="s">
        <v>5145</v>
      </c>
      <c r="G67">
        <v>62</v>
      </c>
      <c r="H67">
        <v>55</v>
      </c>
      <c r="I67">
        <v>46</v>
      </c>
      <c r="J67">
        <v>163</v>
      </c>
    </row>
    <row r="68" spans="6:10" x14ac:dyDescent="0.3">
      <c r="F68" s="4" t="s">
        <v>5136</v>
      </c>
      <c r="G68">
        <v>37</v>
      </c>
      <c r="H68">
        <v>42</v>
      </c>
      <c r="I68">
        <v>43</v>
      </c>
      <c r="J68">
        <v>122</v>
      </c>
    </row>
    <row r="69" spans="6:10" x14ac:dyDescent="0.3">
      <c r="F69" s="4" t="s">
        <v>5126</v>
      </c>
      <c r="G69">
        <v>46</v>
      </c>
      <c r="H69">
        <v>48</v>
      </c>
      <c r="I69">
        <v>44</v>
      </c>
      <c r="J69">
        <v>138</v>
      </c>
    </row>
    <row r="70" spans="6:10" x14ac:dyDescent="0.3">
      <c r="F70" s="4" t="s">
        <v>5118</v>
      </c>
      <c r="G70">
        <v>38</v>
      </c>
      <c r="H70">
        <v>39</v>
      </c>
      <c r="I70">
        <v>53</v>
      </c>
      <c r="J70">
        <v>130</v>
      </c>
    </row>
    <row r="71" spans="6:10" x14ac:dyDescent="0.3">
      <c r="F71" s="4" t="s">
        <v>12079</v>
      </c>
      <c r="G71">
        <v>1727</v>
      </c>
      <c r="H71">
        <v>1634</v>
      </c>
      <c r="I71">
        <v>1639</v>
      </c>
      <c r="J71">
        <v>5000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E4759-5865-4DCC-9ACC-47906424C5C0}">
  <dimension ref="AE2:AX8"/>
  <sheetViews>
    <sheetView showGridLines="0" showRowColHeaders="0" zoomScale="78" zoomScaleNormal="45" workbookViewId="0">
      <selection activeCell="P50" sqref="P50"/>
    </sheetView>
  </sheetViews>
  <sheetFormatPr defaultRowHeight="14.4" x14ac:dyDescent="0.3"/>
  <sheetData>
    <row r="2" spans="31:50" x14ac:dyDescent="0.3">
      <c r="AR2" s="6">
        <f>COUNTA(Table1[Customer ID])</f>
        <v>5000</v>
      </c>
      <c r="AV2" s="7">
        <f>AVERAGE(Table1[Age])</f>
        <v>43.469799999999999</v>
      </c>
    </row>
    <row r="3" spans="31:50" x14ac:dyDescent="0.3">
      <c r="AX3" s="8">
        <f>COUNTIFS(Table1[Gender], "Female") / COUNTA(Table1[Customer ID])</f>
        <v>0.34539999999999998</v>
      </c>
    </row>
    <row r="6" spans="31:50" x14ac:dyDescent="0.3">
      <c r="AV6" cm="1">
        <f t="array" ref="AV6">SUMPRODUCT(1/COUNTIF(Table1[City], Table1[City]))</f>
        <v>39.999999999999538</v>
      </c>
    </row>
    <row r="8" spans="31:50" x14ac:dyDescent="0.3">
      <c r="AE8" s="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10019"/>
  <sheetViews>
    <sheetView zoomScale="71" workbookViewId="0">
      <selection activeCell="L20" sqref="L20"/>
    </sheetView>
  </sheetViews>
  <sheetFormatPr defaultRowHeight="14.4" x14ac:dyDescent="0.3"/>
  <cols>
    <col min="1" max="1" width="43" bestFit="1" customWidth="1"/>
    <col min="3" max="3" width="16.5546875" bestFit="1" customWidth="1"/>
    <col min="4" max="4" width="21.109375" bestFit="1" customWidth="1"/>
    <col min="6" max="6" width="20.6640625" bestFit="1" customWidth="1"/>
    <col min="7" max="7" width="16.5546875" bestFit="1" customWidth="1"/>
    <col min="8" max="8" width="8.109375" bestFit="1" customWidth="1"/>
    <col min="9" max="9" width="11.109375" bestFit="1" customWidth="1"/>
    <col min="10" max="10" width="10.88671875" bestFit="1" customWidth="1"/>
    <col min="12" max="12" width="13.77734375" style="10" bestFit="1" customWidth="1"/>
    <col min="13" max="13" width="20.6640625" bestFit="1" customWidth="1"/>
    <col min="18" max="18" width="13.77734375" bestFit="1" customWidth="1"/>
    <col min="19" max="19" width="25" bestFit="1" customWidth="1"/>
  </cols>
  <sheetData>
    <row r="1" spans="1:19" ht="18" x14ac:dyDescent="0.35">
      <c r="A1" s="2" t="s">
        <v>12059</v>
      </c>
      <c r="L1" s="17" t="s">
        <v>12078</v>
      </c>
      <c r="M1" t="s">
        <v>12084</v>
      </c>
      <c r="R1" s="3" t="s">
        <v>12078</v>
      </c>
      <c r="S1" t="s">
        <v>12080</v>
      </c>
    </row>
    <row r="2" spans="1:19" x14ac:dyDescent="0.3">
      <c r="L2" s="18" t="s">
        <v>12039</v>
      </c>
      <c r="M2">
        <v>1084575.9899999995</v>
      </c>
      <c r="R2" s="4" t="s">
        <v>11403</v>
      </c>
      <c r="S2">
        <v>1698</v>
      </c>
    </row>
    <row r="3" spans="1:19" x14ac:dyDescent="0.3">
      <c r="A3" s="1" t="s">
        <v>12049</v>
      </c>
      <c r="F3" t="str" cm="1">
        <f t="array" ref="F3">INDEX(Table1[Transaction Type],_xlfn.MODE.MULT(MATCH(Table1[Transaction Type],Table1[Transaction Type],0)))</f>
        <v>Deposit</v>
      </c>
      <c r="L3" s="18" t="s">
        <v>12045</v>
      </c>
      <c r="M3">
        <v>949973.13000000024</v>
      </c>
      <c r="R3" s="4" t="s">
        <v>11404</v>
      </c>
      <c r="S3">
        <v>1629</v>
      </c>
    </row>
    <row r="4" spans="1:19" x14ac:dyDescent="0.3">
      <c r="A4" t="s">
        <v>12060</v>
      </c>
      <c r="C4">
        <f>COUNTA(Table1[TransactionID])</f>
        <v>5000</v>
      </c>
      <c r="F4" cm="1">
        <f t="array" ref="F4">SUMPRODUCT(1/COUNTIF(Table1[TransactionID], Table1[TransactionID]))</f>
        <v>5000</v>
      </c>
      <c r="L4" s="18" t="s">
        <v>12047</v>
      </c>
      <c r="M4">
        <v>1117165.0900000001</v>
      </c>
      <c r="R4" s="4" t="s">
        <v>11402</v>
      </c>
      <c r="S4">
        <v>1673</v>
      </c>
    </row>
    <row r="5" spans="1:19" x14ac:dyDescent="0.3">
      <c r="A5" t="s">
        <v>12061</v>
      </c>
      <c r="C5" s="13">
        <f>SUM(Table1[Transaction Amount])</f>
        <v>12542505.72000001</v>
      </c>
      <c r="D5">
        <f>COUNTIFS(Table1[Transaction Type], "Credit")</f>
        <v>0</v>
      </c>
      <c r="F5">
        <f>COUNTIFS(Table1[Transaction Type], "Credit")</f>
        <v>0</v>
      </c>
      <c r="L5" s="18" t="s">
        <v>12037</v>
      </c>
      <c r="M5">
        <v>1003411.0099999994</v>
      </c>
      <c r="R5" s="4" t="s">
        <v>12079</v>
      </c>
      <c r="S5">
        <v>5000</v>
      </c>
    </row>
    <row r="6" spans="1:19" x14ac:dyDescent="0.3">
      <c r="A6" t="s">
        <v>12062</v>
      </c>
      <c r="C6" s="14">
        <f>AVERAGE(Table1[Transaction Amount])</f>
        <v>2508.5011440000021</v>
      </c>
      <c r="D6" t="s">
        <v>12093</v>
      </c>
      <c r="F6">
        <f>MIN(Table1[Transaction Amount])</f>
        <v>10.57</v>
      </c>
      <c r="G6" s="14">
        <f>MAX(Table1[Transaction Amount])</f>
        <v>4998.3900000000003</v>
      </c>
      <c r="L6" s="18" t="s">
        <v>12046</v>
      </c>
      <c r="M6">
        <v>1039654.6900000005</v>
      </c>
    </row>
    <row r="7" spans="1:19" x14ac:dyDescent="0.3">
      <c r="A7" t="s">
        <v>12063</v>
      </c>
      <c r="C7">
        <f>COUNTIF(Table1[Transaction Amount], "&gt;10000")</f>
        <v>0</v>
      </c>
      <c r="D7">
        <f>E7</f>
        <v>0</v>
      </c>
      <c r="E7">
        <f>COUNTIF(Table1[Transaction Amount], "&gt;10000")</f>
        <v>0</v>
      </c>
      <c r="F7">
        <f>COUNTIFS(Table1[Transaction Type], "Debit")</f>
        <v>0</v>
      </c>
      <c r="L7" s="18" t="s">
        <v>12043</v>
      </c>
      <c r="M7">
        <v>1068121.7</v>
      </c>
    </row>
    <row r="8" spans="1:19" x14ac:dyDescent="0.3">
      <c r="E8">
        <f>COUNTIF(Table1[Transaction Amount], "&gt;10000")</f>
        <v>0</v>
      </c>
      <c r="L8" s="18" t="s">
        <v>12038</v>
      </c>
      <c r="M8">
        <v>1141756.7100000009</v>
      </c>
    </row>
    <row r="9" spans="1:19" x14ac:dyDescent="0.3">
      <c r="A9" s="1" t="s">
        <v>12053</v>
      </c>
      <c r="L9" s="18" t="s">
        <v>12041</v>
      </c>
      <c r="M9">
        <v>1133316.590000001</v>
      </c>
      <c r="R9" s="3" t="s">
        <v>12078</v>
      </c>
      <c r="S9" t="s">
        <v>12085</v>
      </c>
    </row>
    <row r="10" spans="1:19" x14ac:dyDescent="0.3">
      <c r="A10" t="s">
        <v>12064</v>
      </c>
      <c r="L10" s="18" t="s">
        <v>12042</v>
      </c>
      <c r="M10">
        <v>973266.13000000047</v>
      </c>
      <c r="R10" s="4" t="s">
        <v>7291</v>
      </c>
      <c r="S10">
        <v>5003.5589971921345</v>
      </c>
    </row>
    <row r="11" spans="1:19" x14ac:dyDescent="0.3">
      <c r="L11" s="18" t="s">
        <v>12044</v>
      </c>
      <c r="M11">
        <v>1022035.6100000001</v>
      </c>
      <c r="R11" s="4" t="s">
        <v>7292</v>
      </c>
      <c r="S11">
        <v>5117.2644635021898</v>
      </c>
    </row>
    <row r="12" spans="1:19" x14ac:dyDescent="0.3">
      <c r="A12" s="1" t="s">
        <v>12065</v>
      </c>
      <c r="D12" s="1" t="s">
        <v>12066</v>
      </c>
      <c r="G12" s="1" t="s">
        <v>12068</v>
      </c>
      <c r="L12" s="18" t="s">
        <v>12040</v>
      </c>
      <c r="M12">
        <v>987718.55</v>
      </c>
      <c r="R12" s="4" t="s">
        <v>12079</v>
      </c>
      <c r="S12">
        <v>5060.5709179999922</v>
      </c>
    </row>
    <row r="13" spans="1:19" x14ac:dyDescent="0.3">
      <c r="A13" t="s">
        <v>12035</v>
      </c>
      <c r="B13" t="s">
        <v>11405</v>
      </c>
      <c r="D13" t="s">
        <v>11401</v>
      </c>
      <c r="E13" t="s">
        <v>12067</v>
      </c>
      <c r="G13" t="s">
        <v>7290</v>
      </c>
      <c r="H13" t="s">
        <v>12069</v>
      </c>
      <c r="L13" s="18" t="s">
        <v>12036</v>
      </c>
      <c r="M13">
        <v>1021510.5199999997</v>
      </c>
    </row>
    <row r="14" spans="1:19" x14ac:dyDescent="0.3">
      <c r="A14" t="s">
        <v>12039</v>
      </c>
      <c r="B14">
        <v>1084575.99</v>
      </c>
      <c r="D14" t="s">
        <v>11403</v>
      </c>
      <c r="E14">
        <v>1698</v>
      </c>
      <c r="G14" t="s">
        <v>7291</v>
      </c>
      <c r="H14">
        <v>4941.3068311271563</v>
      </c>
      <c r="L14" s="18" t="s">
        <v>12079</v>
      </c>
      <c r="M14">
        <v>12542505.720000003</v>
      </c>
    </row>
    <row r="15" spans="1:19" x14ac:dyDescent="0.3">
      <c r="A15" t="s">
        <v>12045</v>
      </c>
      <c r="B15">
        <v>949973.13</v>
      </c>
      <c r="D15" t="s">
        <v>11402</v>
      </c>
      <c r="E15">
        <v>1673</v>
      </c>
      <c r="G15" t="s">
        <v>7292</v>
      </c>
      <c r="H15">
        <v>5132.994240127643</v>
      </c>
    </row>
    <row r="16" spans="1:19" x14ac:dyDescent="0.3">
      <c r="A16" t="s">
        <v>12047</v>
      </c>
      <c r="B16">
        <v>1117165.0900000001</v>
      </c>
      <c r="D16" t="s">
        <v>11404</v>
      </c>
      <c r="E16">
        <v>1629</v>
      </c>
    </row>
    <row r="17" spans="1:13" x14ac:dyDescent="0.3">
      <c r="A17" t="s">
        <v>12037</v>
      </c>
      <c r="B17">
        <v>1003411.01</v>
      </c>
    </row>
    <row r="18" spans="1:13" x14ac:dyDescent="0.3">
      <c r="A18" t="s">
        <v>12046</v>
      </c>
      <c r="B18">
        <v>1039654.69</v>
      </c>
      <c r="L18" s="3" t="s">
        <v>12078</v>
      </c>
      <c r="M18" t="s">
        <v>12094</v>
      </c>
    </row>
    <row r="19" spans="1:13" x14ac:dyDescent="0.3">
      <c r="A19" t="s">
        <v>12043</v>
      </c>
      <c r="B19">
        <v>1068121.7</v>
      </c>
      <c r="F19" s="3" t="s">
        <v>12094</v>
      </c>
      <c r="G19" s="3" t="s">
        <v>12092</v>
      </c>
      <c r="L19" s="4" t="s">
        <v>5141</v>
      </c>
      <c r="M19">
        <v>138</v>
      </c>
    </row>
    <row r="20" spans="1:13" x14ac:dyDescent="0.3">
      <c r="A20" t="s">
        <v>12038</v>
      </c>
      <c r="B20">
        <v>1141756.71</v>
      </c>
      <c r="F20" s="3" t="s">
        <v>12078</v>
      </c>
      <c r="G20" t="s">
        <v>11403</v>
      </c>
      <c r="H20" t="s">
        <v>11404</v>
      </c>
      <c r="I20" t="s">
        <v>11402</v>
      </c>
      <c r="J20" t="s">
        <v>12079</v>
      </c>
      <c r="L20" s="4" t="s">
        <v>5148</v>
      </c>
      <c r="M20">
        <v>143</v>
      </c>
    </row>
    <row r="21" spans="1:13" x14ac:dyDescent="0.3">
      <c r="A21" t="s">
        <v>12041</v>
      </c>
      <c r="B21">
        <v>1133316.5900000001</v>
      </c>
      <c r="F21" s="4" t="s">
        <v>7291</v>
      </c>
      <c r="G21">
        <v>836</v>
      </c>
      <c r="H21">
        <v>826</v>
      </c>
      <c r="I21">
        <v>831</v>
      </c>
      <c r="J21">
        <v>2493</v>
      </c>
      <c r="L21" s="4" t="s">
        <v>5117</v>
      </c>
      <c r="M21">
        <v>152</v>
      </c>
    </row>
    <row r="22" spans="1:13" x14ac:dyDescent="0.3">
      <c r="A22" t="s">
        <v>12042</v>
      </c>
      <c r="B22">
        <v>973266.13</v>
      </c>
      <c r="F22" s="4" t="s">
        <v>7292</v>
      </c>
      <c r="G22">
        <v>862</v>
      </c>
      <c r="H22">
        <v>803</v>
      </c>
      <c r="I22">
        <v>842</v>
      </c>
      <c r="J22">
        <v>2507</v>
      </c>
      <c r="L22" s="4" t="s">
        <v>5133</v>
      </c>
      <c r="M22">
        <v>148</v>
      </c>
    </row>
    <row r="23" spans="1:13" x14ac:dyDescent="0.3">
      <c r="A23" t="s">
        <v>12044</v>
      </c>
      <c r="B23">
        <v>1022035.61</v>
      </c>
      <c r="F23" s="4" t="s">
        <v>12079</v>
      </c>
      <c r="G23">
        <v>1698</v>
      </c>
      <c r="H23">
        <v>1629</v>
      </c>
      <c r="I23">
        <v>1673</v>
      </c>
      <c r="J23">
        <v>5000</v>
      </c>
      <c r="L23" s="4" t="s">
        <v>5145</v>
      </c>
      <c r="M23">
        <v>163</v>
      </c>
    </row>
    <row r="24" spans="1:13" x14ac:dyDescent="0.3">
      <c r="A24" t="s">
        <v>12040</v>
      </c>
      <c r="B24">
        <v>987718.55</v>
      </c>
      <c r="L24" s="4" t="s">
        <v>5126</v>
      </c>
      <c r="M24">
        <v>138</v>
      </c>
    </row>
    <row r="25" spans="1:13" x14ac:dyDescent="0.3">
      <c r="A25" t="s">
        <v>12036</v>
      </c>
      <c r="B25">
        <v>1021510.52</v>
      </c>
      <c r="L25" s="4" t="s">
        <v>12079</v>
      </c>
      <c r="M25">
        <v>882</v>
      </c>
    </row>
    <row r="26" spans="1:13" x14ac:dyDescent="0.3">
      <c r="L26"/>
    </row>
    <row r="27" spans="1:13" x14ac:dyDescent="0.3">
      <c r="L27"/>
    </row>
    <row r="28" spans="1:13" x14ac:dyDescent="0.3">
      <c r="L28"/>
    </row>
    <row r="29" spans="1:13" x14ac:dyDescent="0.3">
      <c r="L29"/>
    </row>
    <row r="30" spans="1:13" x14ac:dyDescent="0.3">
      <c r="L30"/>
    </row>
    <row r="31" spans="1:13" x14ac:dyDescent="0.3">
      <c r="L31"/>
    </row>
    <row r="32" spans="1:13" x14ac:dyDescent="0.3">
      <c r="L32"/>
    </row>
    <row r="33" spans="12:12" x14ac:dyDescent="0.3">
      <c r="L33"/>
    </row>
    <row r="34" spans="12:12" x14ac:dyDescent="0.3">
      <c r="L34"/>
    </row>
    <row r="35" spans="12:12" x14ac:dyDescent="0.3">
      <c r="L35"/>
    </row>
    <row r="36" spans="12:12" x14ac:dyDescent="0.3">
      <c r="L36"/>
    </row>
    <row r="37" spans="12:12" x14ac:dyDescent="0.3">
      <c r="L37"/>
    </row>
    <row r="38" spans="12:12" x14ac:dyDescent="0.3">
      <c r="L38"/>
    </row>
    <row r="39" spans="12:12" x14ac:dyDescent="0.3">
      <c r="L39"/>
    </row>
    <row r="40" spans="12:12" x14ac:dyDescent="0.3">
      <c r="L40"/>
    </row>
    <row r="41" spans="12:12" x14ac:dyDescent="0.3">
      <c r="L41"/>
    </row>
    <row r="42" spans="12:12" x14ac:dyDescent="0.3">
      <c r="L42"/>
    </row>
    <row r="43" spans="12:12" x14ac:dyDescent="0.3">
      <c r="L43"/>
    </row>
    <row r="44" spans="12:12" x14ac:dyDescent="0.3">
      <c r="L44"/>
    </row>
    <row r="45" spans="12:12" x14ac:dyDescent="0.3">
      <c r="L45"/>
    </row>
    <row r="46" spans="12:12" x14ac:dyDescent="0.3">
      <c r="L46"/>
    </row>
    <row r="47" spans="12:12" x14ac:dyDescent="0.3">
      <c r="L47"/>
    </row>
    <row r="48" spans="12:12" x14ac:dyDescent="0.3">
      <c r="L48"/>
    </row>
    <row r="49" spans="12:12" x14ac:dyDescent="0.3">
      <c r="L49"/>
    </row>
    <row r="50" spans="12:12" x14ac:dyDescent="0.3">
      <c r="L50"/>
    </row>
    <row r="51" spans="12:12" x14ac:dyDescent="0.3">
      <c r="L51"/>
    </row>
    <row r="52" spans="12:12" x14ac:dyDescent="0.3">
      <c r="L52"/>
    </row>
    <row r="53" spans="12:12" x14ac:dyDescent="0.3">
      <c r="L53"/>
    </row>
    <row r="54" spans="12:12" x14ac:dyDescent="0.3">
      <c r="L54"/>
    </row>
    <row r="55" spans="12:12" x14ac:dyDescent="0.3">
      <c r="L55"/>
    </row>
    <row r="56" spans="12:12" x14ac:dyDescent="0.3">
      <c r="L56"/>
    </row>
    <row r="57" spans="12:12" x14ac:dyDescent="0.3">
      <c r="L57"/>
    </row>
    <row r="58" spans="12:12" x14ac:dyDescent="0.3">
      <c r="L58"/>
    </row>
    <row r="59" spans="12:12" x14ac:dyDescent="0.3">
      <c r="L59"/>
    </row>
    <row r="60" spans="12:12" x14ac:dyDescent="0.3">
      <c r="L60"/>
    </row>
    <row r="61" spans="12:12" x14ac:dyDescent="0.3">
      <c r="L61"/>
    </row>
    <row r="62" spans="12:12" x14ac:dyDescent="0.3">
      <c r="L62"/>
    </row>
    <row r="63" spans="12:12" x14ac:dyDescent="0.3">
      <c r="L63"/>
    </row>
    <row r="64" spans="12:12" x14ac:dyDescent="0.3">
      <c r="L64"/>
    </row>
    <row r="65" spans="12:12" x14ac:dyDescent="0.3">
      <c r="L65"/>
    </row>
    <row r="66" spans="12:12" x14ac:dyDescent="0.3">
      <c r="L66"/>
    </row>
    <row r="67" spans="12:12" x14ac:dyDescent="0.3">
      <c r="L67"/>
    </row>
    <row r="68" spans="12:12" x14ac:dyDescent="0.3">
      <c r="L68"/>
    </row>
    <row r="69" spans="12:12" x14ac:dyDescent="0.3">
      <c r="L69"/>
    </row>
    <row r="70" spans="12:12" x14ac:dyDescent="0.3">
      <c r="L70"/>
    </row>
    <row r="71" spans="12:12" x14ac:dyDescent="0.3">
      <c r="L71"/>
    </row>
    <row r="72" spans="12:12" x14ac:dyDescent="0.3">
      <c r="L72"/>
    </row>
    <row r="73" spans="12:12" x14ac:dyDescent="0.3">
      <c r="L73"/>
    </row>
    <row r="74" spans="12:12" x14ac:dyDescent="0.3">
      <c r="L74"/>
    </row>
    <row r="75" spans="12:12" x14ac:dyDescent="0.3">
      <c r="L75"/>
    </row>
    <row r="76" spans="12:12" x14ac:dyDescent="0.3">
      <c r="L76"/>
    </row>
    <row r="77" spans="12:12" x14ac:dyDescent="0.3">
      <c r="L77"/>
    </row>
    <row r="78" spans="12:12" x14ac:dyDescent="0.3">
      <c r="L78"/>
    </row>
    <row r="79" spans="12:12" x14ac:dyDescent="0.3">
      <c r="L79"/>
    </row>
    <row r="80" spans="12:12" x14ac:dyDescent="0.3">
      <c r="L80"/>
    </row>
    <row r="81" spans="12:12" x14ac:dyDescent="0.3">
      <c r="L81"/>
    </row>
    <row r="82" spans="12:12" x14ac:dyDescent="0.3">
      <c r="L82"/>
    </row>
    <row r="83" spans="12:12" x14ac:dyDescent="0.3">
      <c r="L83"/>
    </row>
    <row r="84" spans="12:12" x14ac:dyDescent="0.3">
      <c r="L84"/>
    </row>
    <row r="85" spans="12:12" x14ac:dyDescent="0.3">
      <c r="L85"/>
    </row>
    <row r="86" spans="12:12" x14ac:dyDescent="0.3">
      <c r="L86"/>
    </row>
    <row r="87" spans="12:12" x14ac:dyDescent="0.3">
      <c r="L87"/>
    </row>
    <row r="88" spans="12:12" x14ac:dyDescent="0.3">
      <c r="L88"/>
    </row>
    <row r="89" spans="12:12" x14ac:dyDescent="0.3">
      <c r="L89"/>
    </row>
    <row r="90" spans="12:12" x14ac:dyDescent="0.3">
      <c r="L90"/>
    </row>
    <row r="91" spans="12:12" x14ac:dyDescent="0.3">
      <c r="L91"/>
    </row>
    <row r="92" spans="12:12" x14ac:dyDescent="0.3">
      <c r="L92"/>
    </row>
    <row r="93" spans="12:12" x14ac:dyDescent="0.3">
      <c r="L93"/>
    </row>
    <row r="94" spans="12:12" x14ac:dyDescent="0.3">
      <c r="L94"/>
    </row>
    <row r="95" spans="12:12" x14ac:dyDescent="0.3">
      <c r="L95"/>
    </row>
    <row r="96" spans="12:12" x14ac:dyDescent="0.3">
      <c r="L96"/>
    </row>
    <row r="97" spans="12:12" x14ac:dyDescent="0.3">
      <c r="L97"/>
    </row>
    <row r="98" spans="12:12" x14ac:dyDescent="0.3">
      <c r="L98"/>
    </row>
    <row r="99" spans="12:12" x14ac:dyDescent="0.3">
      <c r="L99"/>
    </row>
    <row r="100" spans="12:12" x14ac:dyDescent="0.3">
      <c r="L100"/>
    </row>
    <row r="101" spans="12:12" x14ac:dyDescent="0.3">
      <c r="L101"/>
    </row>
    <row r="102" spans="12:12" x14ac:dyDescent="0.3">
      <c r="L102"/>
    </row>
    <row r="103" spans="12:12" x14ac:dyDescent="0.3">
      <c r="L103"/>
    </row>
    <row r="104" spans="12:12" x14ac:dyDescent="0.3">
      <c r="L104"/>
    </row>
    <row r="105" spans="12:12" x14ac:dyDescent="0.3">
      <c r="L105"/>
    </row>
    <row r="106" spans="12:12" x14ac:dyDescent="0.3">
      <c r="L106"/>
    </row>
    <row r="107" spans="12:12" x14ac:dyDescent="0.3">
      <c r="L107"/>
    </row>
    <row r="108" spans="12:12" x14ac:dyDescent="0.3">
      <c r="L108"/>
    </row>
    <row r="109" spans="12:12" x14ac:dyDescent="0.3">
      <c r="L109"/>
    </row>
    <row r="110" spans="12:12" x14ac:dyDescent="0.3">
      <c r="L110"/>
    </row>
    <row r="111" spans="12:12" x14ac:dyDescent="0.3">
      <c r="L111"/>
    </row>
    <row r="112" spans="12:12" x14ac:dyDescent="0.3">
      <c r="L112"/>
    </row>
    <row r="113" spans="12:12" x14ac:dyDescent="0.3">
      <c r="L113"/>
    </row>
    <row r="114" spans="12:12" x14ac:dyDescent="0.3">
      <c r="L114"/>
    </row>
    <row r="115" spans="12:12" x14ac:dyDescent="0.3">
      <c r="L115"/>
    </row>
    <row r="116" spans="12:12" x14ac:dyDescent="0.3">
      <c r="L116"/>
    </row>
    <row r="117" spans="12:12" x14ac:dyDescent="0.3">
      <c r="L117"/>
    </row>
    <row r="118" spans="12:12" x14ac:dyDescent="0.3">
      <c r="L118"/>
    </row>
    <row r="119" spans="12:12" x14ac:dyDescent="0.3">
      <c r="L119"/>
    </row>
    <row r="120" spans="12:12" x14ac:dyDescent="0.3">
      <c r="L120"/>
    </row>
    <row r="121" spans="12:12" x14ac:dyDescent="0.3">
      <c r="L121"/>
    </row>
    <row r="122" spans="12:12" x14ac:dyDescent="0.3">
      <c r="L122"/>
    </row>
    <row r="123" spans="12:12" x14ac:dyDescent="0.3">
      <c r="L123"/>
    </row>
    <row r="124" spans="12:12" x14ac:dyDescent="0.3">
      <c r="L124"/>
    </row>
    <row r="125" spans="12:12" x14ac:dyDescent="0.3">
      <c r="L125"/>
    </row>
    <row r="126" spans="12:12" x14ac:dyDescent="0.3">
      <c r="L126"/>
    </row>
    <row r="127" spans="12:12" x14ac:dyDescent="0.3">
      <c r="L127"/>
    </row>
    <row r="128" spans="12:12" x14ac:dyDescent="0.3">
      <c r="L128"/>
    </row>
    <row r="129" spans="12:12" x14ac:dyDescent="0.3">
      <c r="L129"/>
    </row>
    <row r="130" spans="12:12" x14ac:dyDescent="0.3">
      <c r="L130"/>
    </row>
    <row r="131" spans="12:12" x14ac:dyDescent="0.3">
      <c r="L131"/>
    </row>
    <row r="132" spans="12:12" x14ac:dyDescent="0.3">
      <c r="L132"/>
    </row>
    <row r="133" spans="12:12" x14ac:dyDescent="0.3">
      <c r="L133"/>
    </row>
    <row r="134" spans="12:12" x14ac:dyDescent="0.3">
      <c r="L134"/>
    </row>
    <row r="135" spans="12:12" x14ac:dyDescent="0.3">
      <c r="L135"/>
    </row>
    <row r="136" spans="12:12" x14ac:dyDescent="0.3">
      <c r="L136"/>
    </row>
    <row r="137" spans="12:12" x14ac:dyDescent="0.3">
      <c r="L137"/>
    </row>
    <row r="138" spans="12:12" x14ac:dyDescent="0.3">
      <c r="L138"/>
    </row>
    <row r="139" spans="12:12" x14ac:dyDescent="0.3">
      <c r="L139"/>
    </row>
    <row r="140" spans="12:12" x14ac:dyDescent="0.3">
      <c r="L140"/>
    </row>
    <row r="141" spans="12:12" x14ac:dyDescent="0.3">
      <c r="L141"/>
    </row>
    <row r="142" spans="12:12" x14ac:dyDescent="0.3">
      <c r="L142"/>
    </row>
    <row r="143" spans="12:12" x14ac:dyDescent="0.3">
      <c r="L143"/>
    </row>
    <row r="144" spans="12:12" x14ac:dyDescent="0.3">
      <c r="L144"/>
    </row>
    <row r="145" spans="12:12" x14ac:dyDescent="0.3">
      <c r="L145"/>
    </row>
    <row r="146" spans="12:12" x14ac:dyDescent="0.3">
      <c r="L146"/>
    </row>
    <row r="147" spans="12:12" x14ac:dyDescent="0.3">
      <c r="L147"/>
    </row>
    <row r="148" spans="12:12" x14ac:dyDescent="0.3">
      <c r="L148"/>
    </row>
    <row r="149" spans="12:12" x14ac:dyDescent="0.3">
      <c r="L149"/>
    </row>
    <row r="150" spans="12:12" x14ac:dyDescent="0.3">
      <c r="L150"/>
    </row>
    <row r="151" spans="12:12" x14ac:dyDescent="0.3">
      <c r="L151"/>
    </row>
    <row r="152" spans="12:12" x14ac:dyDescent="0.3">
      <c r="L152"/>
    </row>
    <row r="153" spans="12:12" x14ac:dyDescent="0.3">
      <c r="L153"/>
    </row>
    <row r="154" spans="12:12" x14ac:dyDescent="0.3">
      <c r="L154"/>
    </row>
    <row r="155" spans="12:12" x14ac:dyDescent="0.3">
      <c r="L155"/>
    </row>
    <row r="156" spans="12:12" x14ac:dyDescent="0.3">
      <c r="L156"/>
    </row>
    <row r="157" spans="12:12" x14ac:dyDescent="0.3">
      <c r="L157"/>
    </row>
    <row r="158" spans="12:12" x14ac:dyDescent="0.3">
      <c r="L158"/>
    </row>
    <row r="159" spans="12:12" x14ac:dyDescent="0.3">
      <c r="L159"/>
    </row>
    <row r="160" spans="12:12" x14ac:dyDescent="0.3">
      <c r="L160"/>
    </row>
    <row r="161" spans="12:12" x14ac:dyDescent="0.3">
      <c r="L161"/>
    </row>
    <row r="162" spans="12:12" x14ac:dyDescent="0.3">
      <c r="L162"/>
    </row>
    <row r="163" spans="12:12" x14ac:dyDescent="0.3">
      <c r="L163"/>
    </row>
    <row r="164" spans="12:12" x14ac:dyDescent="0.3">
      <c r="L164"/>
    </row>
    <row r="165" spans="12:12" x14ac:dyDescent="0.3">
      <c r="L165"/>
    </row>
    <row r="166" spans="12:12" x14ac:dyDescent="0.3">
      <c r="L166"/>
    </row>
    <row r="167" spans="12:12" x14ac:dyDescent="0.3">
      <c r="L167"/>
    </row>
    <row r="168" spans="12:12" x14ac:dyDescent="0.3">
      <c r="L168"/>
    </row>
    <row r="169" spans="12:12" x14ac:dyDescent="0.3">
      <c r="L169"/>
    </row>
    <row r="170" spans="12:12" x14ac:dyDescent="0.3">
      <c r="L170"/>
    </row>
    <row r="171" spans="12:12" x14ac:dyDescent="0.3">
      <c r="L171"/>
    </row>
    <row r="172" spans="12:12" x14ac:dyDescent="0.3">
      <c r="L172"/>
    </row>
    <row r="173" spans="12:12" x14ac:dyDescent="0.3">
      <c r="L173"/>
    </row>
    <row r="174" spans="12:12" x14ac:dyDescent="0.3">
      <c r="L174"/>
    </row>
    <row r="175" spans="12:12" x14ac:dyDescent="0.3">
      <c r="L175"/>
    </row>
    <row r="176" spans="12:12" x14ac:dyDescent="0.3">
      <c r="L176"/>
    </row>
    <row r="177" spans="12:12" x14ac:dyDescent="0.3">
      <c r="L177"/>
    </row>
    <row r="178" spans="12:12" x14ac:dyDescent="0.3">
      <c r="L178"/>
    </row>
    <row r="179" spans="12:12" x14ac:dyDescent="0.3">
      <c r="L179"/>
    </row>
    <row r="180" spans="12:12" x14ac:dyDescent="0.3">
      <c r="L180"/>
    </row>
    <row r="181" spans="12:12" x14ac:dyDescent="0.3">
      <c r="L181"/>
    </row>
    <row r="182" spans="12:12" x14ac:dyDescent="0.3">
      <c r="L182"/>
    </row>
    <row r="183" spans="12:12" x14ac:dyDescent="0.3">
      <c r="L183"/>
    </row>
    <row r="184" spans="12:12" x14ac:dyDescent="0.3">
      <c r="L184"/>
    </row>
    <row r="185" spans="12:12" x14ac:dyDescent="0.3">
      <c r="L185"/>
    </row>
    <row r="186" spans="12:12" x14ac:dyDescent="0.3">
      <c r="L186"/>
    </row>
    <row r="187" spans="12:12" x14ac:dyDescent="0.3">
      <c r="L187"/>
    </row>
    <row r="188" spans="12:12" x14ac:dyDescent="0.3">
      <c r="L188"/>
    </row>
    <row r="189" spans="12:12" x14ac:dyDescent="0.3">
      <c r="L189"/>
    </row>
    <row r="190" spans="12:12" x14ac:dyDescent="0.3">
      <c r="L190"/>
    </row>
    <row r="191" spans="12:12" x14ac:dyDescent="0.3">
      <c r="L191"/>
    </row>
    <row r="192" spans="12:12" x14ac:dyDescent="0.3">
      <c r="L192"/>
    </row>
    <row r="193" spans="12:12" x14ac:dyDescent="0.3">
      <c r="L193"/>
    </row>
    <row r="194" spans="12:12" x14ac:dyDescent="0.3">
      <c r="L194"/>
    </row>
    <row r="195" spans="12:12" x14ac:dyDescent="0.3">
      <c r="L195"/>
    </row>
    <row r="196" spans="12:12" x14ac:dyDescent="0.3">
      <c r="L196"/>
    </row>
    <row r="197" spans="12:12" x14ac:dyDescent="0.3">
      <c r="L197"/>
    </row>
    <row r="198" spans="12:12" x14ac:dyDescent="0.3">
      <c r="L198"/>
    </row>
    <row r="199" spans="12:12" x14ac:dyDescent="0.3">
      <c r="L199"/>
    </row>
    <row r="200" spans="12:12" x14ac:dyDescent="0.3">
      <c r="L200"/>
    </row>
    <row r="201" spans="12:12" x14ac:dyDescent="0.3">
      <c r="L201"/>
    </row>
    <row r="202" spans="12:12" x14ac:dyDescent="0.3">
      <c r="L202"/>
    </row>
    <row r="203" spans="12:12" x14ac:dyDescent="0.3">
      <c r="L203"/>
    </row>
    <row r="204" spans="12:12" x14ac:dyDescent="0.3">
      <c r="L204"/>
    </row>
    <row r="205" spans="12:12" x14ac:dyDescent="0.3">
      <c r="L205"/>
    </row>
    <row r="206" spans="12:12" x14ac:dyDescent="0.3">
      <c r="L206"/>
    </row>
    <row r="207" spans="12:12" x14ac:dyDescent="0.3">
      <c r="L207"/>
    </row>
    <row r="208" spans="12:12" x14ac:dyDescent="0.3">
      <c r="L208"/>
    </row>
    <row r="209" spans="12:12" x14ac:dyDescent="0.3">
      <c r="L209"/>
    </row>
    <row r="210" spans="12:12" x14ac:dyDescent="0.3">
      <c r="L210"/>
    </row>
    <row r="211" spans="12:12" x14ac:dyDescent="0.3">
      <c r="L211"/>
    </row>
    <row r="212" spans="12:12" x14ac:dyDescent="0.3">
      <c r="L212"/>
    </row>
    <row r="213" spans="12:12" x14ac:dyDescent="0.3">
      <c r="L213"/>
    </row>
    <row r="214" spans="12:12" x14ac:dyDescent="0.3">
      <c r="L214"/>
    </row>
    <row r="215" spans="12:12" x14ac:dyDescent="0.3">
      <c r="L215"/>
    </row>
    <row r="216" spans="12:12" x14ac:dyDescent="0.3">
      <c r="L216"/>
    </row>
    <row r="217" spans="12:12" x14ac:dyDescent="0.3">
      <c r="L217"/>
    </row>
    <row r="218" spans="12:12" x14ac:dyDescent="0.3">
      <c r="L218"/>
    </row>
    <row r="219" spans="12:12" x14ac:dyDescent="0.3">
      <c r="L219"/>
    </row>
    <row r="220" spans="12:12" x14ac:dyDescent="0.3">
      <c r="L220"/>
    </row>
    <row r="221" spans="12:12" x14ac:dyDescent="0.3">
      <c r="L221"/>
    </row>
    <row r="222" spans="12:12" x14ac:dyDescent="0.3">
      <c r="L222"/>
    </row>
    <row r="223" spans="12:12" x14ac:dyDescent="0.3">
      <c r="L223"/>
    </row>
    <row r="224" spans="12:12" x14ac:dyDescent="0.3">
      <c r="L224"/>
    </row>
    <row r="225" spans="12:12" x14ac:dyDescent="0.3">
      <c r="L225"/>
    </row>
    <row r="226" spans="12:12" x14ac:dyDescent="0.3">
      <c r="L226"/>
    </row>
    <row r="227" spans="12:12" x14ac:dyDescent="0.3">
      <c r="L227"/>
    </row>
    <row r="228" spans="12:12" x14ac:dyDescent="0.3">
      <c r="L228"/>
    </row>
    <row r="229" spans="12:12" x14ac:dyDescent="0.3">
      <c r="L229"/>
    </row>
    <row r="230" spans="12:12" x14ac:dyDescent="0.3">
      <c r="L230"/>
    </row>
    <row r="231" spans="12:12" x14ac:dyDescent="0.3">
      <c r="L231"/>
    </row>
    <row r="232" spans="12:12" x14ac:dyDescent="0.3">
      <c r="L232"/>
    </row>
    <row r="233" spans="12:12" x14ac:dyDescent="0.3">
      <c r="L233"/>
    </row>
    <row r="234" spans="12:12" x14ac:dyDescent="0.3">
      <c r="L234"/>
    </row>
    <row r="235" spans="12:12" x14ac:dyDescent="0.3">
      <c r="L235"/>
    </row>
    <row r="236" spans="12:12" x14ac:dyDescent="0.3">
      <c r="L236"/>
    </row>
    <row r="237" spans="12:12" x14ac:dyDescent="0.3">
      <c r="L237"/>
    </row>
    <row r="238" spans="12:12" x14ac:dyDescent="0.3">
      <c r="L238"/>
    </row>
    <row r="239" spans="12:12" x14ac:dyDescent="0.3">
      <c r="L239"/>
    </row>
    <row r="240" spans="12:12" x14ac:dyDescent="0.3">
      <c r="L240"/>
    </row>
    <row r="241" spans="12:12" x14ac:dyDescent="0.3">
      <c r="L241"/>
    </row>
    <row r="242" spans="12:12" x14ac:dyDescent="0.3">
      <c r="L242"/>
    </row>
    <row r="243" spans="12:12" x14ac:dyDescent="0.3">
      <c r="L243"/>
    </row>
    <row r="244" spans="12:12" x14ac:dyDescent="0.3">
      <c r="L244"/>
    </row>
    <row r="245" spans="12:12" x14ac:dyDescent="0.3">
      <c r="L245"/>
    </row>
    <row r="246" spans="12:12" x14ac:dyDescent="0.3">
      <c r="L246"/>
    </row>
    <row r="247" spans="12:12" x14ac:dyDescent="0.3">
      <c r="L247"/>
    </row>
    <row r="248" spans="12:12" x14ac:dyDescent="0.3">
      <c r="L248"/>
    </row>
    <row r="249" spans="12:12" x14ac:dyDescent="0.3">
      <c r="L249"/>
    </row>
    <row r="250" spans="12:12" x14ac:dyDescent="0.3">
      <c r="L250"/>
    </row>
    <row r="251" spans="12:12" x14ac:dyDescent="0.3">
      <c r="L251"/>
    </row>
    <row r="252" spans="12:12" x14ac:dyDescent="0.3">
      <c r="L252"/>
    </row>
    <row r="253" spans="12:12" x14ac:dyDescent="0.3">
      <c r="L253"/>
    </row>
    <row r="254" spans="12:12" x14ac:dyDescent="0.3">
      <c r="L254"/>
    </row>
    <row r="255" spans="12:12" x14ac:dyDescent="0.3">
      <c r="L255"/>
    </row>
    <row r="256" spans="12:12" x14ac:dyDescent="0.3">
      <c r="L256"/>
    </row>
    <row r="257" spans="12:12" x14ac:dyDescent="0.3">
      <c r="L257"/>
    </row>
    <row r="258" spans="12:12" x14ac:dyDescent="0.3">
      <c r="L258"/>
    </row>
    <row r="259" spans="12:12" x14ac:dyDescent="0.3">
      <c r="L259"/>
    </row>
    <row r="260" spans="12:12" x14ac:dyDescent="0.3">
      <c r="L260"/>
    </row>
    <row r="261" spans="12:12" x14ac:dyDescent="0.3">
      <c r="L261"/>
    </row>
    <row r="262" spans="12:12" x14ac:dyDescent="0.3">
      <c r="L262"/>
    </row>
    <row r="263" spans="12:12" x14ac:dyDescent="0.3">
      <c r="L263"/>
    </row>
    <row r="264" spans="12:12" x14ac:dyDescent="0.3">
      <c r="L264"/>
    </row>
    <row r="265" spans="12:12" x14ac:dyDescent="0.3">
      <c r="L265"/>
    </row>
    <row r="266" spans="12:12" x14ac:dyDescent="0.3">
      <c r="L266"/>
    </row>
    <row r="267" spans="12:12" x14ac:dyDescent="0.3">
      <c r="L267"/>
    </row>
    <row r="268" spans="12:12" x14ac:dyDescent="0.3">
      <c r="L268"/>
    </row>
    <row r="269" spans="12:12" x14ac:dyDescent="0.3">
      <c r="L269"/>
    </row>
    <row r="270" spans="12:12" x14ac:dyDescent="0.3">
      <c r="L270"/>
    </row>
    <row r="271" spans="12:12" x14ac:dyDescent="0.3">
      <c r="L271"/>
    </row>
    <row r="272" spans="12:12" x14ac:dyDescent="0.3">
      <c r="L272"/>
    </row>
    <row r="273" spans="12:12" x14ac:dyDescent="0.3">
      <c r="L273"/>
    </row>
    <row r="274" spans="12:12" x14ac:dyDescent="0.3">
      <c r="L274"/>
    </row>
    <row r="275" spans="12:12" x14ac:dyDescent="0.3">
      <c r="L275"/>
    </row>
    <row r="276" spans="12:12" x14ac:dyDescent="0.3">
      <c r="L276"/>
    </row>
    <row r="277" spans="12:12" x14ac:dyDescent="0.3">
      <c r="L277"/>
    </row>
    <row r="278" spans="12:12" x14ac:dyDescent="0.3">
      <c r="L278"/>
    </row>
    <row r="279" spans="12:12" x14ac:dyDescent="0.3">
      <c r="L279"/>
    </row>
    <row r="280" spans="12:12" x14ac:dyDescent="0.3">
      <c r="L280"/>
    </row>
    <row r="281" spans="12:12" x14ac:dyDescent="0.3">
      <c r="L281"/>
    </row>
    <row r="282" spans="12:12" x14ac:dyDescent="0.3">
      <c r="L282"/>
    </row>
    <row r="283" spans="12:12" x14ac:dyDescent="0.3">
      <c r="L283"/>
    </row>
    <row r="284" spans="12:12" x14ac:dyDescent="0.3">
      <c r="L284"/>
    </row>
    <row r="285" spans="12:12" x14ac:dyDescent="0.3">
      <c r="L285"/>
    </row>
    <row r="286" spans="12:12" x14ac:dyDescent="0.3">
      <c r="L286"/>
    </row>
    <row r="287" spans="12:12" x14ac:dyDescent="0.3">
      <c r="L287"/>
    </row>
    <row r="288" spans="12:12" x14ac:dyDescent="0.3">
      <c r="L288"/>
    </row>
    <row r="289" spans="12:12" x14ac:dyDescent="0.3">
      <c r="L289"/>
    </row>
    <row r="290" spans="12:12" x14ac:dyDescent="0.3">
      <c r="L290"/>
    </row>
    <row r="291" spans="12:12" x14ac:dyDescent="0.3">
      <c r="L291"/>
    </row>
    <row r="292" spans="12:12" x14ac:dyDescent="0.3">
      <c r="L292"/>
    </row>
    <row r="293" spans="12:12" x14ac:dyDescent="0.3">
      <c r="L293"/>
    </row>
    <row r="294" spans="12:12" x14ac:dyDescent="0.3">
      <c r="L294"/>
    </row>
    <row r="295" spans="12:12" x14ac:dyDescent="0.3">
      <c r="L295"/>
    </row>
    <row r="296" spans="12:12" x14ac:dyDescent="0.3">
      <c r="L296"/>
    </row>
    <row r="297" spans="12:12" x14ac:dyDescent="0.3">
      <c r="L297"/>
    </row>
    <row r="298" spans="12:12" x14ac:dyDescent="0.3">
      <c r="L298"/>
    </row>
    <row r="299" spans="12:12" x14ac:dyDescent="0.3">
      <c r="L299"/>
    </row>
    <row r="300" spans="12:12" x14ac:dyDescent="0.3">
      <c r="L300"/>
    </row>
    <row r="301" spans="12:12" x14ac:dyDescent="0.3">
      <c r="L301"/>
    </row>
    <row r="302" spans="12:12" x14ac:dyDescent="0.3">
      <c r="L302"/>
    </row>
    <row r="303" spans="12:12" x14ac:dyDescent="0.3">
      <c r="L303"/>
    </row>
    <row r="304" spans="12:12" x14ac:dyDescent="0.3">
      <c r="L304"/>
    </row>
    <row r="305" spans="12:12" x14ac:dyDescent="0.3">
      <c r="L305"/>
    </row>
    <row r="306" spans="12:12" x14ac:dyDescent="0.3">
      <c r="L306"/>
    </row>
    <row r="307" spans="12:12" x14ac:dyDescent="0.3">
      <c r="L307"/>
    </row>
    <row r="308" spans="12:12" x14ac:dyDescent="0.3">
      <c r="L308"/>
    </row>
    <row r="309" spans="12:12" x14ac:dyDescent="0.3">
      <c r="L309"/>
    </row>
    <row r="310" spans="12:12" x14ac:dyDescent="0.3">
      <c r="L310"/>
    </row>
    <row r="311" spans="12:12" x14ac:dyDescent="0.3">
      <c r="L311"/>
    </row>
    <row r="312" spans="12:12" x14ac:dyDescent="0.3">
      <c r="L312"/>
    </row>
    <row r="313" spans="12:12" x14ac:dyDescent="0.3">
      <c r="L313"/>
    </row>
    <row r="314" spans="12:12" x14ac:dyDescent="0.3">
      <c r="L314"/>
    </row>
    <row r="315" spans="12:12" x14ac:dyDescent="0.3">
      <c r="L315"/>
    </row>
    <row r="316" spans="12:12" x14ac:dyDescent="0.3">
      <c r="L316"/>
    </row>
    <row r="317" spans="12:12" x14ac:dyDescent="0.3">
      <c r="L317"/>
    </row>
    <row r="318" spans="12:12" x14ac:dyDescent="0.3">
      <c r="L318"/>
    </row>
    <row r="319" spans="12:12" x14ac:dyDescent="0.3">
      <c r="L319"/>
    </row>
    <row r="320" spans="12:12" x14ac:dyDescent="0.3">
      <c r="L320"/>
    </row>
    <row r="321" spans="12:12" x14ac:dyDescent="0.3">
      <c r="L321"/>
    </row>
    <row r="322" spans="12:12" x14ac:dyDescent="0.3">
      <c r="L322"/>
    </row>
    <row r="323" spans="12:12" x14ac:dyDescent="0.3">
      <c r="L323"/>
    </row>
    <row r="324" spans="12:12" x14ac:dyDescent="0.3">
      <c r="L324"/>
    </row>
    <row r="325" spans="12:12" x14ac:dyDescent="0.3">
      <c r="L325"/>
    </row>
    <row r="326" spans="12:12" x14ac:dyDescent="0.3">
      <c r="L326"/>
    </row>
    <row r="327" spans="12:12" x14ac:dyDescent="0.3">
      <c r="L327"/>
    </row>
    <row r="328" spans="12:12" x14ac:dyDescent="0.3">
      <c r="L328"/>
    </row>
    <row r="329" spans="12:12" x14ac:dyDescent="0.3">
      <c r="L329"/>
    </row>
    <row r="330" spans="12:12" x14ac:dyDescent="0.3">
      <c r="L330"/>
    </row>
    <row r="331" spans="12:12" x14ac:dyDescent="0.3">
      <c r="L331"/>
    </row>
    <row r="332" spans="12:12" x14ac:dyDescent="0.3">
      <c r="L332"/>
    </row>
    <row r="333" spans="12:12" x14ac:dyDescent="0.3">
      <c r="L333"/>
    </row>
    <row r="334" spans="12:12" x14ac:dyDescent="0.3">
      <c r="L334"/>
    </row>
    <row r="335" spans="12:12" x14ac:dyDescent="0.3">
      <c r="L335"/>
    </row>
    <row r="336" spans="12:12" x14ac:dyDescent="0.3">
      <c r="L336"/>
    </row>
    <row r="337" spans="12:12" x14ac:dyDescent="0.3">
      <c r="L337"/>
    </row>
    <row r="338" spans="12:12" x14ac:dyDescent="0.3">
      <c r="L338"/>
    </row>
    <row r="339" spans="12:12" x14ac:dyDescent="0.3">
      <c r="L339"/>
    </row>
    <row r="340" spans="12:12" x14ac:dyDescent="0.3">
      <c r="L340"/>
    </row>
    <row r="341" spans="12:12" x14ac:dyDescent="0.3">
      <c r="L341"/>
    </row>
    <row r="342" spans="12:12" x14ac:dyDescent="0.3">
      <c r="L342"/>
    </row>
    <row r="343" spans="12:12" x14ac:dyDescent="0.3">
      <c r="L343"/>
    </row>
    <row r="344" spans="12:12" x14ac:dyDescent="0.3">
      <c r="L344"/>
    </row>
    <row r="345" spans="12:12" x14ac:dyDescent="0.3">
      <c r="L345"/>
    </row>
    <row r="346" spans="12:12" x14ac:dyDescent="0.3">
      <c r="L346"/>
    </row>
    <row r="347" spans="12:12" x14ac:dyDescent="0.3">
      <c r="L347"/>
    </row>
    <row r="348" spans="12:12" x14ac:dyDescent="0.3">
      <c r="L348"/>
    </row>
    <row r="349" spans="12:12" x14ac:dyDescent="0.3">
      <c r="L349"/>
    </row>
    <row r="350" spans="12:12" x14ac:dyDescent="0.3">
      <c r="L350"/>
    </row>
    <row r="351" spans="12:12" x14ac:dyDescent="0.3">
      <c r="L351"/>
    </row>
    <row r="352" spans="12:12" x14ac:dyDescent="0.3">
      <c r="L352"/>
    </row>
    <row r="353" spans="12:12" x14ac:dyDescent="0.3">
      <c r="L353"/>
    </row>
    <row r="354" spans="12:12" x14ac:dyDescent="0.3">
      <c r="L354"/>
    </row>
    <row r="355" spans="12:12" x14ac:dyDescent="0.3">
      <c r="L355"/>
    </row>
    <row r="356" spans="12:12" x14ac:dyDescent="0.3">
      <c r="L356"/>
    </row>
    <row r="357" spans="12:12" x14ac:dyDescent="0.3">
      <c r="L357"/>
    </row>
    <row r="358" spans="12:12" x14ac:dyDescent="0.3">
      <c r="L358"/>
    </row>
    <row r="359" spans="12:12" x14ac:dyDescent="0.3">
      <c r="L359"/>
    </row>
    <row r="360" spans="12:12" x14ac:dyDescent="0.3">
      <c r="L360"/>
    </row>
    <row r="361" spans="12:12" x14ac:dyDescent="0.3">
      <c r="L361"/>
    </row>
    <row r="362" spans="12:12" x14ac:dyDescent="0.3">
      <c r="L362"/>
    </row>
    <row r="363" spans="12:12" x14ac:dyDescent="0.3">
      <c r="L363"/>
    </row>
    <row r="364" spans="12:12" x14ac:dyDescent="0.3">
      <c r="L364"/>
    </row>
    <row r="365" spans="12:12" x14ac:dyDescent="0.3">
      <c r="L365"/>
    </row>
    <row r="366" spans="12:12" x14ac:dyDescent="0.3">
      <c r="L366"/>
    </row>
    <row r="367" spans="12:12" x14ac:dyDescent="0.3">
      <c r="L367"/>
    </row>
    <row r="368" spans="12:12" x14ac:dyDescent="0.3">
      <c r="L368"/>
    </row>
    <row r="369" spans="12:12" x14ac:dyDescent="0.3">
      <c r="L369"/>
    </row>
    <row r="370" spans="12:12" x14ac:dyDescent="0.3">
      <c r="L370"/>
    </row>
    <row r="371" spans="12:12" x14ac:dyDescent="0.3">
      <c r="L371"/>
    </row>
    <row r="372" spans="12:12" x14ac:dyDescent="0.3">
      <c r="L372"/>
    </row>
    <row r="373" spans="12:12" x14ac:dyDescent="0.3">
      <c r="L373"/>
    </row>
    <row r="374" spans="12:12" x14ac:dyDescent="0.3">
      <c r="L374"/>
    </row>
    <row r="375" spans="12:12" x14ac:dyDescent="0.3">
      <c r="L375"/>
    </row>
    <row r="376" spans="12:12" x14ac:dyDescent="0.3">
      <c r="L376"/>
    </row>
    <row r="377" spans="12:12" x14ac:dyDescent="0.3">
      <c r="L377"/>
    </row>
    <row r="378" spans="12:12" x14ac:dyDescent="0.3">
      <c r="L378"/>
    </row>
    <row r="379" spans="12:12" x14ac:dyDescent="0.3">
      <c r="L379"/>
    </row>
    <row r="380" spans="12:12" x14ac:dyDescent="0.3">
      <c r="L380"/>
    </row>
    <row r="381" spans="12:12" x14ac:dyDescent="0.3">
      <c r="L381"/>
    </row>
    <row r="382" spans="12:12" x14ac:dyDescent="0.3">
      <c r="L382"/>
    </row>
    <row r="383" spans="12:12" x14ac:dyDescent="0.3">
      <c r="L383"/>
    </row>
    <row r="384" spans="12:12" x14ac:dyDescent="0.3">
      <c r="L384"/>
    </row>
    <row r="385" spans="12:12" x14ac:dyDescent="0.3">
      <c r="L385"/>
    </row>
    <row r="386" spans="12:12" x14ac:dyDescent="0.3">
      <c r="L386"/>
    </row>
    <row r="387" spans="12:12" x14ac:dyDescent="0.3">
      <c r="L387"/>
    </row>
    <row r="388" spans="12:12" x14ac:dyDescent="0.3">
      <c r="L388"/>
    </row>
    <row r="389" spans="12:12" x14ac:dyDescent="0.3">
      <c r="L389"/>
    </row>
    <row r="390" spans="12:12" x14ac:dyDescent="0.3">
      <c r="L390"/>
    </row>
    <row r="391" spans="12:12" x14ac:dyDescent="0.3">
      <c r="L391"/>
    </row>
    <row r="392" spans="12:12" x14ac:dyDescent="0.3">
      <c r="L392"/>
    </row>
    <row r="393" spans="12:12" x14ac:dyDescent="0.3">
      <c r="L393"/>
    </row>
    <row r="394" spans="12:12" x14ac:dyDescent="0.3">
      <c r="L394"/>
    </row>
    <row r="395" spans="12:12" x14ac:dyDescent="0.3">
      <c r="L395"/>
    </row>
    <row r="396" spans="12:12" x14ac:dyDescent="0.3">
      <c r="L396"/>
    </row>
    <row r="397" spans="12:12" x14ac:dyDescent="0.3">
      <c r="L397"/>
    </row>
    <row r="398" spans="12:12" x14ac:dyDescent="0.3">
      <c r="L398"/>
    </row>
    <row r="399" spans="12:12" x14ac:dyDescent="0.3">
      <c r="L399"/>
    </row>
    <row r="400" spans="12:12" x14ac:dyDescent="0.3">
      <c r="L400"/>
    </row>
    <row r="401" spans="12:12" x14ac:dyDescent="0.3">
      <c r="L401"/>
    </row>
    <row r="402" spans="12:12" x14ac:dyDescent="0.3">
      <c r="L402"/>
    </row>
    <row r="403" spans="12:12" x14ac:dyDescent="0.3">
      <c r="L403"/>
    </row>
    <row r="404" spans="12:12" x14ac:dyDescent="0.3">
      <c r="L404"/>
    </row>
    <row r="405" spans="12:12" x14ac:dyDescent="0.3">
      <c r="L405"/>
    </row>
    <row r="406" spans="12:12" x14ac:dyDescent="0.3">
      <c r="L406"/>
    </row>
    <row r="407" spans="12:12" x14ac:dyDescent="0.3">
      <c r="L407"/>
    </row>
    <row r="408" spans="12:12" x14ac:dyDescent="0.3">
      <c r="L408"/>
    </row>
    <row r="409" spans="12:12" x14ac:dyDescent="0.3">
      <c r="L409"/>
    </row>
    <row r="410" spans="12:12" x14ac:dyDescent="0.3">
      <c r="L410"/>
    </row>
    <row r="411" spans="12:12" x14ac:dyDescent="0.3">
      <c r="L411"/>
    </row>
    <row r="412" spans="12:12" x14ac:dyDescent="0.3">
      <c r="L412"/>
    </row>
    <row r="413" spans="12:12" x14ac:dyDescent="0.3">
      <c r="L413"/>
    </row>
    <row r="414" spans="12:12" x14ac:dyDescent="0.3">
      <c r="L414"/>
    </row>
    <row r="415" spans="12:12" x14ac:dyDescent="0.3">
      <c r="L415"/>
    </row>
    <row r="416" spans="12:12" x14ac:dyDescent="0.3">
      <c r="L416"/>
    </row>
    <row r="417" spans="12:12" x14ac:dyDescent="0.3">
      <c r="L417"/>
    </row>
    <row r="418" spans="12:12" x14ac:dyDescent="0.3">
      <c r="L418"/>
    </row>
    <row r="419" spans="12:12" x14ac:dyDescent="0.3">
      <c r="L419"/>
    </row>
    <row r="420" spans="12:12" x14ac:dyDescent="0.3">
      <c r="L420"/>
    </row>
    <row r="421" spans="12:12" x14ac:dyDescent="0.3">
      <c r="L421"/>
    </row>
    <row r="422" spans="12:12" x14ac:dyDescent="0.3">
      <c r="L422"/>
    </row>
    <row r="423" spans="12:12" x14ac:dyDescent="0.3">
      <c r="L423"/>
    </row>
    <row r="424" spans="12:12" x14ac:dyDescent="0.3">
      <c r="L424"/>
    </row>
    <row r="425" spans="12:12" x14ac:dyDescent="0.3">
      <c r="L425"/>
    </row>
    <row r="426" spans="12:12" x14ac:dyDescent="0.3">
      <c r="L426"/>
    </row>
    <row r="427" spans="12:12" x14ac:dyDescent="0.3">
      <c r="L427"/>
    </row>
    <row r="428" spans="12:12" x14ac:dyDescent="0.3">
      <c r="L428"/>
    </row>
    <row r="429" spans="12:12" x14ac:dyDescent="0.3">
      <c r="L429"/>
    </row>
    <row r="430" spans="12:12" x14ac:dyDescent="0.3">
      <c r="L430"/>
    </row>
    <row r="431" spans="12:12" x14ac:dyDescent="0.3">
      <c r="L431"/>
    </row>
    <row r="432" spans="12:12" x14ac:dyDescent="0.3">
      <c r="L432"/>
    </row>
    <row r="433" spans="12:12" x14ac:dyDescent="0.3">
      <c r="L433"/>
    </row>
    <row r="434" spans="12:12" x14ac:dyDescent="0.3">
      <c r="L434"/>
    </row>
    <row r="435" spans="12:12" x14ac:dyDescent="0.3">
      <c r="L435"/>
    </row>
    <row r="436" spans="12:12" x14ac:dyDescent="0.3">
      <c r="L436"/>
    </row>
    <row r="437" spans="12:12" x14ac:dyDescent="0.3">
      <c r="L437"/>
    </row>
    <row r="438" spans="12:12" x14ac:dyDescent="0.3">
      <c r="L438"/>
    </row>
    <row r="439" spans="12:12" x14ac:dyDescent="0.3">
      <c r="L439"/>
    </row>
    <row r="440" spans="12:12" x14ac:dyDescent="0.3">
      <c r="L440"/>
    </row>
    <row r="441" spans="12:12" x14ac:dyDescent="0.3">
      <c r="L441"/>
    </row>
    <row r="442" spans="12:12" x14ac:dyDescent="0.3">
      <c r="L442"/>
    </row>
    <row r="443" spans="12:12" x14ac:dyDescent="0.3">
      <c r="L443"/>
    </row>
    <row r="444" spans="12:12" x14ac:dyDescent="0.3">
      <c r="L444"/>
    </row>
    <row r="445" spans="12:12" x14ac:dyDescent="0.3">
      <c r="L445"/>
    </row>
    <row r="446" spans="12:12" x14ac:dyDescent="0.3">
      <c r="L446"/>
    </row>
    <row r="447" spans="12:12" x14ac:dyDescent="0.3">
      <c r="L447"/>
    </row>
    <row r="448" spans="12:12" x14ac:dyDescent="0.3">
      <c r="L448"/>
    </row>
    <row r="449" spans="12:12" x14ac:dyDescent="0.3">
      <c r="L449"/>
    </row>
    <row r="450" spans="12:12" x14ac:dyDescent="0.3">
      <c r="L450"/>
    </row>
    <row r="451" spans="12:12" x14ac:dyDescent="0.3">
      <c r="L451"/>
    </row>
    <row r="452" spans="12:12" x14ac:dyDescent="0.3">
      <c r="L452"/>
    </row>
    <row r="453" spans="12:12" x14ac:dyDescent="0.3">
      <c r="L453"/>
    </row>
    <row r="454" spans="12:12" x14ac:dyDescent="0.3">
      <c r="L454"/>
    </row>
    <row r="455" spans="12:12" x14ac:dyDescent="0.3">
      <c r="L455"/>
    </row>
    <row r="456" spans="12:12" x14ac:dyDescent="0.3">
      <c r="L456"/>
    </row>
    <row r="457" spans="12:12" x14ac:dyDescent="0.3">
      <c r="L457"/>
    </row>
    <row r="458" spans="12:12" x14ac:dyDescent="0.3">
      <c r="L458"/>
    </row>
    <row r="459" spans="12:12" x14ac:dyDescent="0.3">
      <c r="L459"/>
    </row>
    <row r="460" spans="12:12" x14ac:dyDescent="0.3">
      <c r="L460"/>
    </row>
    <row r="461" spans="12:12" x14ac:dyDescent="0.3">
      <c r="L461"/>
    </row>
    <row r="462" spans="12:12" x14ac:dyDescent="0.3">
      <c r="L462"/>
    </row>
    <row r="463" spans="12:12" x14ac:dyDescent="0.3">
      <c r="L463"/>
    </row>
    <row r="464" spans="12:12" x14ac:dyDescent="0.3">
      <c r="L464"/>
    </row>
    <row r="465" spans="12:12" x14ac:dyDescent="0.3">
      <c r="L465"/>
    </row>
    <row r="466" spans="12:12" x14ac:dyDescent="0.3">
      <c r="L466"/>
    </row>
    <row r="467" spans="12:12" x14ac:dyDescent="0.3">
      <c r="L467"/>
    </row>
    <row r="468" spans="12:12" x14ac:dyDescent="0.3">
      <c r="L468"/>
    </row>
    <row r="469" spans="12:12" x14ac:dyDescent="0.3">
      <c r="L469"/>
    </row>
    <row r="470" spans="12:12" x14ac:dyDescent="0.3">
      <c r="L470"/>
    </row>
    <row r="471" spans="12:12" x14ac:dyDescent="0.3">
      <c r="L471"/>
    </row>
    <row r="472" spans="12:12" x14ac:dyDescent="0.3">
      <c r="L472"/>
    </row>
    <row r="473" spans="12:12" x14ac:dyDescent="0.3">
      <c r="L473"/>
    </row>
    <row r="474" spans="12:12" x14ac:dyDescent="0.3">
      <c r="L474"/>
    </row>
    <row r="475" spans="12:12" x14ac:dyDescent="0.3">
      <c r="L475"/>
    </row>
    <row r="476" spans="12:12" x14ac:dyDescent="0.3">
      <c r="L476"/>
    </row>
    <row r="477" spans="12:12" x14ac:dyDescent="0.3">
      <c r="L477"/>
    </row>
    <row r="478" spans="12:12" x14ac:dyDescent="0.3">
      <c r="L478"/>
    </row>
    <row r="479" spans="12:12" x14ac:dyDescent="0.3">
      <c r="L479"/>
    </row>
    <row r="480" spans="12:12" x14ac:dyDescent="0.3">
      <c r="L480"/>
    </row>
    <row r="481" spans="12:12" x14ac:dyDescent="0.3">
      <c r="L481"/>
    </row>
    <row r="482" spans="12:12" x14ac:dyDescent="0.3">
      <c r="L482"/>
    </row>
    <row r="483" spans="12:12" x14ac:dyDescent="0.3">
      <c r="L483"/>
    </row>
    <row r="484" spans="12:12" x14ac:dyDescent="0.3">
      <c r="L484"/>
    </row>
    <row r="485" spans="12:12" x14ac:dyDescent="0.3">
      <c r="L485"/>
    </row>
    <row r="486" spans="12:12" x14ac:dyDescent="0.3">
      <c r="L486"/>
    </row>
    <row r="487" spans="12:12" x14ac:dyDescent="0.3">
      <c r="L487"/>
    </row>
    <row r="488" spans="12:12" x14ac:dyDescent="0.3">
      <c r="L488"/>
    </row>
    <row r="489" spans="12:12" x14ac:dyDescent="0.3">
      <c r="L489"/>
    </row>
    <row r="490" spans="12:12" x14ac:dyDescent="0.3">
      <c r="L490"/>
    </row>
    <row r="491" spans="12:12" x14ac:dyDescent="0.3">
      <c r="L491"/>
    </row>
    <row r="492" spans="12:12" x14ac:dyDescent="0.3">
      <c r="L492"/>
    </row>
    <row r="493" spans="12:12" x14ac:dyDescent="0.3">
      <c r="L493"/>
    </row>
    <row r="494" spans="12:12" x14ac:dyDescent="0.3">
      <c r="L494"/>
    </row>
    <row r="495" spans="12:12" x14ac:dyDescent="0.3">
      <c r="L495"/>
    </row>
    <row r="496" spans="12:12" x14ac:dyDescent="0.3">
      <c r="L496"/>
    </row>
    <row r="497" spans="12:12" x14ac:dyDescent="0.3">
      <c r="L497"/>
    </row>
    <row r="498" spans="12:12" x14ac:dyDescent="0.3">
      <c r="L498"/>
    </row>
    <row r="499" spans="12:12" x14ac:dyDescent="0.3">
      <c r="L499"/>
    </row>
    <row r="500" spans="12:12" x14ac:dyDescent="0.3">
      <c r="L500"/>
    </row>
    <row r="501" spans="12:12" x14ac:dyDescent="0.3">
      <c r="L501"/>
    </row>
    <row r="502" spans="12:12" x14ac:dyDescent="0.3">
      <c r="L502"/>
    </row>
    <row r="503" spans="12:12" x14ac:dyDescent="0.3">
      <c r="L503"/>
    </row>
    <row r="504" spans="12:12" x14ac:dyDescent="0.3">
      <c r="L504"/>
    </row>
    <row r="505" spans="12:12" x14ac:dyDescent="0.3">
      <c r="L505"/>
    </row>
    <row r="506" spans="12:12" x14ac:dyDescent="0.3">
      <c r="L506"/>
    </row>
    <row r="507" spans="12:12" x14ac:dyDescent="0.3">
      <c r="L507"/>
    </row>
    <row r="508" spans="12:12" x14ac:dyDescent="0.3">
      <c r="L508"/>
    </row>
    <row r="509" spans="12:12" x14ac:dyDescent="0.3">
      <c r="L509"/>
    </row>
    <row r="510" spans="12:12" x14ac:dyDescent="0.3">
      <c r="L510"/>
    </row>
    <row r="511" spans="12:12" x14ac:dyDescent="0.3">
      <c r="L511"/>
    </row>
    <row r="512" spans="12:12" x14ac:dyDescent="0.3">
      <c r="L512"/>
    </row>
    <row r="513" spans="12:12" x14ac:dyDescent="0.3">
      <c r="L513"/>
    </row>
    <row r="514" spans="12:12" x14ac:dyDescent="0.3">
      <c r="L514"/>
    </row>
    <row r="515" spans="12:12" x14ac:dyDescent="0.3">
      <c r="L515"/>
    </row>
    <row r="516" spans="12:12" x14ac:dyDescent="0.3">
      <c r="L516"/>
    </row>
    <row r="517" spans="12:12" x14ac:dyDescent="0.3">
      <c r="L517"/>
    </row>
    <row r="518" spans="12:12" x14ac:dyDescent="0.3">
      <c r="L518"/>
    </row>
    <row r="519" spans="12:12" x14ac:dyDescent="0.3">
      <c r="L519"/>
    </row>
    <row r="520" spans="12:12" x14ac:dyDescent="0.3">
      <c r="L520"/>
    </row>
    <row r="521" spans="12:12" x14ac:dyDescent="0.3">
      <c r="L521"/>
    </row>
    <row r="522" spans="12:12" x14ac:dyDescent="0.3">
      <c r="L522"/>
    </row>
    <row r="523" spans="12:12" x14ac:dyDescent="0.3">
      <c r="L523"/>
    </row>
    <row r="524" spans="12:12" x14ac:dyDescent="0.3">
      <c r="L524"/>
    </row>
    <row r="525" spans="12:12" x14ac:dyDescent="0.3">
      <c r="L525"/>
    </row>
    <row r="526" spans="12:12" x14ac:dyDescent="0.3">
      <c r="L526"/>
    </row>
    <row r="527" spans="12:12" x14ac:dyDescent="0.3">
      <c r="L527"/>
    </row>
    <row r="528" spans="12:12" x14ac:dyDescent="0.3">
      <c r="L528"/>
    </row>
    <row r="529" spans="12:12" x14ac:dyDescent="0.3">
      <c r="L529"/>
    </row>
    <row r="530" spans="12:12" x14ac:dyDescent="0.3">
      <c r="L530"/>
    </row>
    <row r="531" spans="12:12" x14ac:dyDescent="0.3">
      <c r="L531"/>
    </row>
    <row r="532" spans="12:12" x14ac:dyDescent="0.3">
      <c r="L532"/>
    </row>
    <row r="533" spans="12:12" x14ac:dyDescent="0.3">
      <c r="L533"/>
    </row>
    <row r="534" spans="12:12" x14ac:dyDescent="0.3">
      <c r="L534"/>
    </row>
    <row r="535" spans="12:12" x14ac:dyDescent="0.3">
      <c r="L535"/>
    </row>
    <row r="536" spans="12:12" x14ac:dyDescent="0.3">
      <c r="L536"/>
    </row>
    <row r="537" spans="12:12" x14ac:dyDescent="0.3">
      <c r="L537"/>
    </row>
    <row r="538" spans="12:12" x14ac:dyDescent="0.3">
      <c r="L538"/>
    </row>
    <row r="539" spans="12:12" x14ac:dyDescent="0.3">
      <c r="L539"/>
    </row>
    <row r="540" spans="12:12" x14ac:dyDescent="0.3">
      <c r="L540"/>
    </row>
    <row r="541" spans="12:12" x14ac:dyDescent="0.3">
      <c r="L541"/>
    </row>
    <row r="542" spans="12:12" x14ac:dyDescent="0.3">
      <c r="L542"/>
    </row>
    <row r="543" spans="12:12" x14ac:dyDescent="0.3">
      <c r="L543"/>
    </row>
    <row r="544" spans="12:12" x14ac:dyDescent="0.3">
      <c r="L544"/>
    </row>
    <row r="545" spans="12:12" x14ac:dyDescent="0.3">
      <c r="L545"/>
    </row>
    <row r="546" spans="12:12" x14ac:dyDescent="0.3">
      <c r="L546"/>
    </row>
    <row r="547" spans="12:12" x14ac:dyDescent="0.3">
      <c r="L547"/>
    </row>
    <row r="548" spans="12:12" x14ac:dyDescent="0.3">
      <c r="L548"/>
    </row>
    <row r="549" spans="12:12" x14ac:dyDescent="0.3">
      <c r="L549"/>
    </row>
    <row r="550" spans="12:12" x14ac:dyDescent="0.3">
      <c r="L550"/>
    </row>
    <row r="551" spans="12:12" x14ac:dyDescent="0.3">
      <c r="L551"/>
    </row>
    <row r="552" spans="12:12" x14ac:dyDescent="0.3">
      <c r="L552"/>
    </row>
    <row r="553" spans="12:12" x14ac:dyDescent="0.3">
      <c r="L553"/>
    </row>
    <row r="554" spans="12:12" x14ac:dyDescent="0.3">
      <c r="L554"/>
    </row>
    <row r="555" spans="12:12" x14ac:dyDescent="0.3">
      <c r="L555"/>
    </row>
    <row r="556" spans="12:12" x14ac:dyDescent="0.3">
      <c r="L556"/>
    </row>
    <row r="557" spans="12:12" x14ac:dyDescent="0.3">
      <c r="L557"/>
    </row>
    <row r="558" spans="12:12" x14ac:dyDescent="0.3">
      <c r="L558"/>
    </row>
    <row r="559" spans="12:12" x14ac:dyDescent="0.3">
      <c r="L559"/>
    </row>
    <row r="560" spans="12:12" x14ac:dyDescent="0.3">
      <c r="L560"/>
    </row>
    <row r="561" spans="12:12" x14ac:dyDescent="0.3">
      <c r="L561"/>
    </row>
    <row r="562" spans="12:12" x14ac:dyDescent="0.3">
      <c r="L562"/>
    </row>
    <row r="563" spans="12:12" x14ac:dyDescent="0.3">
      <c r="L563"/>
    </row>
    <row r="564" spans="12:12" x14ac:dyDescent="0.3">
      <c r="L564"/>
    </row>
    <row r="565" spans="12:12" x14ac:dyDescent="0.3">
      <c r="L565"/>
    </row>
    <row r="566" spans="12:12" x14ac:dyDescent="0.3">
      <c r="L566"/>
    </row>
    <row r="567" spans="12:12" x14ac:dyDescent="0.3">
      <c r="L567"/>
    </row>
    <row r="568" spans="12:12" x14ac:dyDescent="0.3">
      <c r="L568"/>
    </row>
    <row r="569" spans="12:12" x14ac:dyDescent="0.3">
      <c r="L569"/>
    </row>
    <row r="570" spans="12:12" x14ac:dyDescent="0.3">
      <c r="L570"/>
    </row>
    <row r="571" spans="12:12" x14ac:dyDescent="0.3">
      <c r="L571"/>
    </row>
    <row r="572" spans="12:12" x14ac:dyDescent="0.3">
      <c r="L572"/>
    </row>
    <row r="573" spans="12:12" x14ac:dyDescent="0.3">
      <c r="L573"/>
    </row>
    <row r="574" spans="12:12" x14ac:dyDescent="0.3">
      <c r="L574"/>
    </row>
    <row r="575" spans="12:12" x14ac:dyDescent="0.3">
      <c r="L575"/>
    </row>
    <row r="576" spans="12:12" x14ac:dyDescent="0.3">
      <c r="L576"/>
    </row>
    <row r="577" spans="12:12" x14ac:dyDescent="0.3">
      <c r="L577"/>
    </row>
    <row r="578" spans="12:12" x14ac:dyDescent="0.3">
      <c r="L578"/>
    </row>
    <row r="579" spans="12:12" x14ac:dyDescent="0.3">
      <c r="L579"/>
    </row>
    <row r="580" spans="12:12" x14ac:dyDescent="0.3">
      <c r="L580"/>
    </row>
    <row r="581" spans="12:12" x14ac:dyDescent="0.3">
      <c r="L581"/>
    </row>
    <row r="582" spans="12:12" x14ac:dyDescent="0.3">
      <c r="L582"/>
    </row>
    <row r="583" spans="12:12" x14ac:dyDescent="0.3">
      <c r="L583"/>
    </row>
    <row r="584" spans="12:12" x14ac:dyDescent="0.3">
      <c r="L584"/>
    </row>
    <row r="585" spans="12:12" x14ac:dyDescent="0.3">
      <c r="L585"/>
    </row>
    <row r="586" spans="12:12" x14ac:dyDescent="0.3">
      <c r="L586"/>
    </row>
    <row r="587" spans="12:12" x14ac:dyDescent="0.3">
      <c r="L587"/>
    </row>
    <row r="588" spans="12:12" x14ac:dyDescent="0.3">
      <c r="L588"/>
    </row>
    <row r="589" spans="12:12" x14ac:dyDescent="0.3">
      <c r="L589"/>
    </row>
    <row r="590" spans="12:12" x14ac:dyDescent="0.3">
      <c r="L590"/>
    </row>
    <row r="591" spans="12:12" x14ac:dyDescent="0.3">
      <c r="L591"/>
    </row>
    <row r="592" spans="12:12" x14ac:dyDescent="0.3">
      <c r="L592"/>
    </row>
    <row r="593" spans="12:12" x14ac:dyDescent="0.3">
      <c r="L593"/>
    </row>
    <row r="594" spans="12:12" x14ac:dyDescent="0.3">
      <c r="L594"/>
    </row>
    <row r="595" spans="12:12" x14ac:dyDescent="0.3">
      <c r="L595"/>
    </row>
    <row r="596" spans="12:12" x14ac:dyDescent="0.3">
      <c r="L596"/>
    </row>
    <row r="597" spans="12:12" x14ac:dyDescent="0.3">
      <c r="L597"/>
    </row>
    <row r="598" spans="12:12" x14ac:dyDescent="0.3">
      <c r="L598"/>
    </row>
    <row r="599" spans="12:12" x14ac:dyDescent="0.3">
      <c r="L599"/>
    </row>
    <row r="600" spans="12:12" x14ac:dyDescent="0.3">
      <c r="L600"/>
    </row>
    <row r="601" spans="12:12" x14ac:dyDescent="0.3">
      <c r="L601"/>
    </row>
    <row r="602" spans="12:12" x14ac:dyDescent="0.3">
      <c r="L602"/>
    </row>
    <row r="603" spans="12:12" x14ac:dyDescent="0.3">
      <c r="L603"/>
    </row>
    <row r="604" spans="12:12" x14ac:dyDescent="0.3">
      <c r="L604"/>
    </row>
    <row r="605" spans="12:12" x14ac:dyDescent="0.3">
      <c r="L605"/>
    </row>
    <row r="606" spans="12:12" x14ac:dyDescent="0.3">
      <c r="L606"/>
    </row>
    <row r="607" spans="12:12" x14ac:dyDescent="0.3">
      <c r="L607"/>
    </row>
    <row r="608" spans="12:12" x14ac:dyDescent="0.3">
      <c r="L608"/>
    </row>
    <row r="609" spans="12:12" x14ac:dyDescent="0.3">
      <c r="L609"/>
    </row>
    <row r="610" spans="12:12" x14ac:dyDescent="0.3">
      <c r="L610"/>
    </row>
    <row r="611" spans="12:12" x14ac:dyDescent="0.3">
      <c r="L611"/>
    </row>
    <row r="612" spans="12:12" x14ac:dyDescent="0.3">
      <c r="L612"/>
    </row>
    <row r="613" spans="12:12" x14ac:dyDescent="0.3">
      <c r="L613"/>
    </row>
    <row r="614" spans="12:12" x14ac:dyDescent="0.3">
      <c r="L614"/>
    </row>
    <row r="615" spans="12:12" x14ac:dyDescent="0.3">
      <c r="L615"/>
    </row>
    <row r="616" spans="12:12" x14ac:dyDescent="0.3">
      <c r="L616"/>
    </row>
    <row r="617" spans="12:12" x14ac:dyDescent="0.3">
      <c r="L617"/>
    </row>
    <row r="618" spans="12:12" x14ac:dyDescent="0.3">
      <c r="L618"/>
    </row>
    <row r="619" spans="12:12" x14ac:dyDescent="0.3">
      <c r="L619"/>
    </row>
    <row r="620" spans="12:12" x14ac:dyDescent="0.3">
      <c r="L620"/>
    </row>
    <row r="621" spans="12:12" x14ac:dyDescent="0.3">
      <c r="L621"/>
    </row>
    <row r="622" spans="12:12" x14ac:dyDescent="0.3">
      <c r="L622"/>
    </row>
    <row r="623" spans="12:12" x14ac:dyDescent="0.3">
      <c r="L623"/>
    </row>
    <row r="624" spans="12:12" x14ac:dyDescent="0.3">
      <c r="L624"/>
    </row>
    <row r="625" spans="12:12" x14ac:dyDescent="0.3">
      <c r="L625"/>
    </row>
    <row r="626" spans="12:12" x14ac:dyDescent="0.3">
      <c r="L626"/>
    </row>
    <row r="627" spans="12:12" x14ac:dyDescent="0.3">
      <c r="L627"/>
    </row>
    <row r="628" spans="12:12" x14ac:dyDescent="0.3">
      <c r="L628"/>
    </row>
    <row r="629" spans="12:12" x14ac:dyDescent="0.3">
      <c r="L629"/>
    </row>
    <row r="630" spans="12:12" x14ac:dyDescent="0.3">
      <c r="L630"/>
    </row>
    <row r="631" spans="12:12" x14ac:dyDescent="0.3">
      <c r="L631"/>
    </row>
    <row r="632" spans="12:12" x14ac:dyDescent="0.3">
      <c r="L632"/>
    </row>
    <row r="633" spans="12:12" x14ac:dyDescent="0.3">
      <c r="L633"/>
    </row>
    <row r="634" spans="12:12" x14ac:dyDescent="0.3">
      <c r="L634"/>
    </row>
    <row r="635" spans="12:12" x14ac:dyDescent="0.3">
      <c r="L635"/>
    </row>
    <row r="636" spans="12:12" x14ac:dyDescent="0.3">
      <c r="L636"/>
    </row>
    <row r="637" spans="12:12" x14ac:dyDescent="0.3">
      <c r="L637"/>
    </row>
    <row r="638" spans="12:12" x14ac:dyDescent="0.3">
      <c r="L638"/>
    </row>
    <row r="639" spans="12:12" x14ac:dyDescent="0.3">
      <c r="L639"/>
    </row>
    <row r="640" spans="12:12" x14ac:dyDescent="0.3">
      <c r="L640"/>
    </row>
    <row r="641" spans="12:12" x14ac:dyDescent="0.3">
      <c r="L641"/>
    </row>
    <row r="642" spans="12:12" x14ac:dyDescent="0.3">
      <c r="L642"/>
    </row>
    <row r="643" spans="12:12" x14ac:dyDescent="0.3">
      <c r="L643"/>
    </row>
    <row r="644" spans="12:12" x14ac:dyDescent="0.3">
      <c r="L644"/>
    </row>
    <row r="645" spans="12:12" x14ac:dyDescent="0.3">
      <c r="L645"/>
    </row>
    <row r="646" spans="12:12" x14ac:dyDescent="0.3">
      <c r="L646"/>
    </row>
    <row r="647" spans="12:12" x14ac:dyDescent="0.3">
      <c r="L647"/>
    </row>
    <row r="648" spans="12:12" x14ac:dyDescent="0.3">
      <c r="L648"/>
    </row>
    <row r="649" spans="12:12" x14ac:dyDescent="0.3">
      <c r="L649"/>
    </row>
    <row r="650" spans="12:12" x14ac:dyDescent="0.3">
      <c r="L650"/>
    </row>
    <row r="651" spans="12:12" x14ac:dyDescent="0.3">
      <c r="L651"/>
    </row>
    <row r="652" spans="12:12" x14ac:dyDescent="0.3">
      <c r="L652"/>
    </row>
    <row r="653" spans="12:12" x14ac:dyDescent="0.3">
      <c r="L653"/>
    </row>
    <row r="654" spans="12:12" x14ac:dyDescent="0.3">
      <c r="L654"/>
    </row>
    <row r="655" spans="12:12" x14ac:dyDescent="0.3">
      <c r="L655"/>
    </row>
    <row r="656" spans="12:12" x14ac:dyDescent="0.3">
      <c r="L656"/>
    </row>
    <row r="657" spans="12:12" x14ac:dyDescent="0.3">
      <c r="L657"/>
    </row>
    <row r="658" spans="12:12" x14ac:dyDescent="0.3">
      <c r="L658"/>
    </row>
    <row r="659" spans="12:12" x14ac:dyDescent="0.3">
      <c r="L659"/>
    </row>
    <row r="660" spans="12:12" x14ac:dyDescent="0.3">
      <c r="L660"/>
    </row>
    <row r="661" spans="12:12" x14ac:dyDescent="0.3">
      <c r="L661"/>
    </row>
    <row r="662" spans="12:12" x14ac:dyDescent="0.3">
      <c r="L662"/>
    </row>
    <row r="663" spans="12:12" x14ac:dyDescent="0.3">
      <c r="L663"/>
    </row>
    <row r="664" spans="12:12" x14ac:dyDescent="0.3">
      <c r="L664"/>
    </row>
    <row r="665" spans="12:12" x14ac:dyDescent="0.3">
      <c r="L665"/>
    </row>
    <row r="666" spans="12:12" x14ac:dyDescent="0.3">
      <c r="L666"/>
    </row>
    <row r="667" spans="12:12" x14ac:dyDescent="0.3">
      <c r="L667"/>
    </row>
    <row r="668" spans="12:12" x14ac:dyDescent="0.3">
      <c r="L668"/>
    </row>
    <row r="669" spans="12:12" x14ac:dyDescent="0.3">
      <c r="L669"/>
    </row>
    <row r="670" spans="12:12" x14ac:dyDescent="0.3">
      <c r="L670"/>
    </row>
    <row r="671" spans="12:12" x14ac:dyDescent="0.3">
      <c r="L671"/>
    </row>
    <row r="672" spans="12:12" x14ac:dyDescent="0.3">
      <c r="L672"/>
    </row>
    <row r="673" spans="12:12" x14ac:dyDescent="0.3">
      <c r="L673"/>
    </row>
    <row r="674" spans="12:12" x14ac:dyDescent="0.3">
      <c r="L674"/>
    </row>
    <row r="675" spans="12:12" x14ac:dyDescent="0.3">
      <c r="L675"/>
    </row>
    <row r="676" spans="12:12" x14ac:dyDescent="0.3">
      <c r="L676"/>
    </row>
    <row r="677" spans="12:12" x14ac:dyDescent="0.3">
      <c r="L677"/>
    </row>
    <row r="678" spans="12:12" x14ac:dyDescent="0.3">
      <c r="L678"/>
    </row>
    <row r="679" spans="12:12" x14ac:dyDescent="0.3">
      <c r="L679"/>
    </row>
    <row r="680" spans="12:12" x14ac:dyDescent="0.3">
      <c r="L680"/>
    </row>
    <row r="681" spans="12:12" x14ac:dyDescent="0.3">
      <c r="L681"/>
    </row>
    <row r="682" spans="12:12" x14ac:dyDescent="0.3">
      <c r="L682"/>
    </row>
    <row r="683" spans="12:12" x14ac:dyDescent="0.3">
      <c r="L683"/>
    </row>
    <row r="684" spans="12:12" x14ac:dyDescent="0.3">
      <c r="L684"/>
    </row>
    <row r="685" spans="12:12" x14ac:dyDescent="0.3">
      <c r="L685"/>
    </row>
    <row r="686" spans="12:12" x14ac:dyDescent="0.3">
      <c r="L686"/>
    </row>
    <row r="687" spans="12:12" x14ac:dyDescent="0.3">
      <c r="L687"/>
    </row>
    <row r="688" spans="12:12" x14ac:dyDescent="0.3">
      <c r="L688"/>
    </row>
    <row r="689" spans="12:12" x14ac:dyDescent="0.3">
      <c r="L689"/>
    </row>
    <row r="690" spans="12:12" x14ac:dyDescent="0.3">
      <c r="L690"/>
    </row>
    <row r="691" spans="12:12" x14ac:dyDescent="0.3">
      <c r="L691"/>
    </row>
    <row r="692" spans="12:12" x14ac:dyDescent="0.3">
      <c r="L692"/>
    </row>
    <row r="693" spans="12:12" x14ac:dyDescent="0.3">
      <c r="L693"/>
    </row>
    <row r="694" spans="12:12" x14ac:dyDescent="0.3">
      <c r="L694"/>
    </row>
    <row r="695" spans="12:12" x14ac:dyDescent="0.3">
      <c r="L695"/>
    </row>
    <row r="696" spans="12:12" x14ac:dyDescent="0.3">
      <c r="L696"/>
    </row>
    <row r="697" spans="12:12" x14ac:dyDescent="0.3">
      <c r="L697"/>
    </row>
    <row r="698" spans="12:12" x14ac:dyDescent="0.3">
      <c r="L698"/>
    </row>
    <row r="699" spans="12:12" x14ac:dyDescent="0.3">
      <c r="L699"/>
    </row>
    <row r="700" spans="12:12" x14ac:dyDescent="0.3">
      <c r="L700"/>
    </row>
    <row r="701" spans="12:12" x14ac:dyDescent="0.3">
      <c r="L701"/>
    </row>
    <row r="702" spans="12:12" x14ac:dyDescent="0.3">
      <c r="L702"/>
    </row>
    <row r="703" spans="12:12" x14ac:dyDescent="0.3">
      <c r="L703"/>
    </row>
    <row r="704" spans="12:12" x14ac:dyDescent="0.3">
      <c r="L704"/>
    </row>
    <row r="705" spans="12:12" x14ac:dyDescent="0.3">
      <c r="L705"/>
    </row>
    <row r="706" spans="12:12" x14ac:dyDescent="0.3">
      <c r="L706"/>
    </row>
    <row r="707" spans="12:12" x14ac:dyDescent="0.3">
      <c r="L707"/>
    </row>
    <row r="708" spans="12:12" x14ac:dyDescent="0.3">
      <c r="L708"/>
    </row>
    <row r="709" spans="12:12" x14ac:dyDescent="0.3">
      <c r="L709"/>
    </row>
    <row r="710" spans="12:12" x14ac:dyDescent="0.3">
      <c r="L710"/>
    </row>
    <row r="711" spans="12:12" x14ac:dyDescent="0.3">
      <c r="L711"/>
    </row>
    <row r="712" spans="12:12" x14ac:dyDescent="0.3">
      <c r="L712"/>
    </row>
    <row r="713" spans="12:12" x14ac:dyDescent="0.3">
      <c r="L713"/>
    </row>
    <row r="714" spans="12:12" x14ac:dyDescent="0.3">
      <c r="L714"/>
    </row>
    <row r="715" spans="12:12" x14ac:dyDescent="0.3">
      <c r="L715"/>
    </row>
    <row r="716" spans="12:12" x14ac:dyDescent="0.3">
      <c r="L716"/>
    </row>
    <row r="717" spans="12:12" x14ac:dyDescent="0.3">
      <c r="L717"/>
    </row>
    <row r="718" spans="12:12" x14ac:dyDescent="0.3">
      <c r="L718"/>
    </row>
    <row r="719" spans="12:12" x14ac:dyDescent="0.3">
      <c r="L719"/>
    </row>
    <row r="720" spans="12:12" x14ac:dyDescent="0.3">
      <c r="L720"/>
    </row>
    <row r="721" spans="12:12" x14ac:dyDescent="0.3">
      <c r="L721"/>
    </row>
    <row r="722" spans="12:12" x14ac:dyDescent="0.3">
      <c r="L722"/>
    </row>
    <row r="723" spans="12:12" x14ac:dyDescent="0.3">
      <c r="L723"/>
    </row>
    <row r="724" spans="12:12" x14ac:dyDescent="0.3">
      <c r="L724"/>
    </row>
    <row r="725" spans="12:12" x14ac:dyDescent="0.3">
      <c r="L725"/>
    </row>
    <row r="726" spans="12:12" x14ac:dyDescent="0.3">
      <c r="L726"/>
    </row>
    <row r="727" spans="12:12" x14ac:dyDescent="0.3">
      <c r="L727"/>
    </row>
    <row r="728" spans="12:12" x14ac:dyDescent="0.3">
      <c r="L728"/>
    </row>
    <row r="729" spans="12:12" x14ac:dyDescent="0.3">
      <c r="L729"/>
    </row>
    <row r="730" spans="12:12" x14ac:dyDescent="0.3">
      <c r="L730"/>
    </row>
    <row r="731" spans="12:12" x14ac:dyDescent="0.3">
      <c r="L731"/>
    </row>
    <row r="732" spans="12:12" x14ac:dyDescent="0.3">
      <c r="L732"/>
    </row>
    <row r="733" spans="12:12" x14ac:dyDescent="0.3">
      <c r="L733"/>
    </row>
    <row r="734" spans="12:12" x14ac:dyDescent="0.3">
      <c r="L734"/>
    </row>
    <row r="735" spans="12:12" x14ac:dyDescent="0.3">
      <c r="L735"/>
    </row>
    <row r="736" spans="12:12" x14ac:dyDescent="0.3">
      <c r="L736"/>
    </row>
    <row r="737" spans="12:12" x14ac:dyDescent="0.3">
      <c r="L737"/>
    </row>
    <row r="738" spans="12:12" x14ac:dyDescent="0.3">
      <c r="L738"/>
    </row>
    <row r="739" spans="12:12" x14ac:dyDescent="0.3">
      <c r="L739"/>
    </row>
    <row r="740" spans="12:12" x14ac:dyDescent="0.3">
      <c r="L740"/>
    </row>
    <row r="741" spans="12:12" x14ac:dyDescent="0.3">
      <c r="L741"/>
    </row>
    <row r="742" spans="12:12" x14ac:dyDescent="0.3">
      <c r="L742"/>
    </row>
    <row r="743" spans="12:12" x14ac:dyDescent="0.3">
      <c r="L743"/>
    </row>
    <row r="744" spans="12:12" x14ac:dyDescent="0.3">
      <c r="L744"/>
    </row>
    <row r="745" spans="12:12" x14ac:dyDescent="0.3">
      <c r="L745"/>
    </row>
    <row r="746" spans="12:12" x14ac:dyDescent="0.3">
      <c r="L746"/>
    </row>
    <row r="747" spans="12:12" x14ac:dyDescent="0.3">
      <c r="L747"/>
    </row>
    <row r="748" spans="12:12" x14ac:dyDescent="0.3">
      <c r="L748"/>
    </row>
    <row r="749" spans="12:12" x14ac:dyDescent="0.3">
      <c r="L749"/>
    </row>
    <row r="750" spans="12:12" x14ac:dyDescent="0.3">
      <c r="L750"/>
    </row>
    <row r="751" spans="12:12" x14ac:dyDescent="0.3">
      <c r="L751"/>
    </row>
    <row r="752" spans="12:12" x14ac:dyDescent="0.3">
      <c r="L752"/>
    </row>
    <row r="753" spans="12:12" x14ac:dyDescent="0.3">
      <c r="L753"/>
    </row>
    <row r="754" spans="12:12" x14ac:dyDescent="0.3">
      <c r="L754"/>
    </row>
    <row r="755" spans="12:12" x14ac:dyDescent="0.3">
      <c r="L755"/>
    </row>
    <row r="756" spans="12:12" x14ac:dyDescent="0.3">
      <c r="L756"/>
    </row>
    <row r="757" spans="12:12" x14ac:dyDescent="0.3">
      <c r="L757"/>
    </row>
    <row r="758" spans="12:12" x14ac:dyDescent="0.3">
      <c r="L758"/>
    </row>
    <row r="759" spans="12:12" x14ac:dyDescent="0.3">
      <c r="L759"/>
    </row>
    <row r="760" spans="12:12" x14ac:dyDescent="0.3">
      <c r="L760"/>
    </row>
    <row r="761" spans="12:12" x14ac:dyDescent="0.3">
      <c r="L761"/>
    </row>
    <row r="762" spans="12:12" x14ac:dyDescent="0.3">
      <c r="L762"/>
    </row>
    <row r="763" spans="12:12" x14ac:dyDescent="0.3">
      <c r="L763"/>
    </row>
    <row r="764" spans="12:12" x14ac:dyDescent="0.3">
      <c r="L764"/>
    </row>
    <row r="765" spans="12:12" x14ac:dyDescent="0.3">
      <c r="L765"/>
    </row>
    <row r="766" spans="12:12" x14ac:dyDescent="0.3">
      <c r="L766"/>
    </row>
    <row r="767" spans="12:12" x14ac:dyDescent="0.3">
      <c r="L767"/>
    </row>
    <row r="768" spans="12:12" x14ac:dyDescent="0.3">
      <c r="L768"/>
    </row>
    <row r="769" spans="12:12" x14ac:dyDescent="0.3">
      <c r="L769"/>
    </row>
    <row r="770" spans="12:12" x14ac:dyDescent="0.3">
      <c r="L770"/>
    </row>
    <row r="771" spans="12:12" x14ac:dyDescent="0.3">
      <c r="L771"/>
    </row>
    <row r="772" spans="12:12" x14ac:dyDescent="0.3">
      <c r="L772"/>
    </row>
    <row r="773" spans="12:12" x14ac:dyDescent="0.3">
      <c r="L773"/>
    </row>
    <row r="774" spans="12:12" x14ac:dyDescent="0.3">
      <c r="L774"/>
    </row>
    <row r="775" spans="12:12" x14ac:dyDescent="0.3">
      <c r="L775"/>
    </row>
    <row r="776" spans="12:12" x14ac:dyDescent="0.3">
      <c r="L776"/>
    </row>
    <row r="777" spans="12:12" x14ac:dyDescent="0.3">
      <c r="L777"/>
    </row>
    <row r="778" spans="12:12" x14ac:dyDescent="0.3">
      <c r="L778"/>
    </row>
    <row r="779" spans="12:12" x14ac:dyDescent="0.3">
      <c r="L779"/>
    </row>
    <row r="780" spans="12:12" x14ac:dyDescent="0.3">
      <c r="L780"/>
    </row>
    <row r="781" spans="12:12" x14ac:dyDescent="0.3">
      <c r="L781"/>
    </row>
    <row r="782" spans="12:12" x14ac:dyDescent="0.3">
      <c r="L782"/>
    </row>
    <row r="783" spans="12:12" x14ac:dyDescent="0.3">
      <c r="L783"/>
    </row>
    <row r="784" spans="12:12" x14ac:dyDescent="0.3">
      <c r="L784"/>
    </row>
    <row r="785" spans="12:12" x14ac:dyDescent="0.3">
      <c r="L785"/>
    </row>
    <row r="786" spans="12:12" x14ac:dyDescent="0.3">
      <c r="L786"/>
    </row>
    <row r="787" spans="12:12" x14ac:dyDescent="0.3">
      <c r="L787"/>
    </row>
    <row r="788" spans="12:12" x14ac:dyDescent="0.3">
      <c r="L788"/>
    </row>
    <row r="789" spans="12:12" x14ac:dyDescent="0.3">
      <c r="L789"/>
    </row>
    <row r="790" spans="12:12" x14ac:dyDescent="0.3">
      <c r="L790"/>
    </row>
    <row r="791" spans="12:12" x14ac:dyDescent="0.3">
      <c r="L791"/>
    </row>
    <row r="792" spans="12:12" x14ac:dyDescent="0.3">
      <c r="L792"/>
    </row>
    <row r="793" spans="12:12" x14ac:dyDescent="0.3">
      <c r="L793"/>
    </row>
    <row r="794" spans="12:12" x14ac:dyDescent="0.3">
      <c r="L794"/>
    </row>
    <row r="795" spans="12:12" x14ac:dyDescent="0.3">
      <c r="L795"/>
    </row>
    <row r="796" spans="12:12" x14ac:dyDescent="0.3">
      <c r="L796"/>
    </row>
    <row r="797" spans="12:12" x14ac:dyDescent="0.3">
      <c r="L797"/>
    </row>
    <row r="798" spans="12:12" x14ac:dyDescent="0.3">
      <c r="L798"/>
    </row>
    <row r="799" spans="12:12" x14ac:dyDescent="0.3">
      <c r="L799"/>
    </row>
    <row r="800" spans="12:12" x14ac:dyDescent="0.3">
      <c r="L800"/>
    </row>
    <row r="801" spans="12:12" x14ac:dyDescent="0.3">
      <c r="L801"/>
    </row>
    <row r="802" spans="12:12" x14ac:dyDescent="0.3">
      <c r="L802"/>
    </row>
    <row r="803" spans="12:12" x14ac:dyDescent="0.3">
      <c r="L803"/>
    </row>
    <row r="804" spans="12:12" x14ac:dyDescent="0.3">
      <c r="L804"/>
    </row>
    <row r="805" spans="12:12" x14ac:dyDescent="0.3">
      <c r="L805"/>
    </row>
    <row r="806" spans="12:12" x14ac:dyDescent="0.3">
      <c r="L806"/>
    </row>
    <row r="807" spans="12:12" x14ac:dyDescent="0.3">
      <c r="L807"/>
    </row>
    <row r="808" spans="12:12" x14ac:dyDescent="0.3">
      <c r="L808"/>
    </row>
    <row r="809" spans="12:12" x14ac:dyDescent="0.3">
      <c r="L809"/>
    </row>
    <row r="810" spans="12:12" x14ac:dyDescent="0.3">
      <c r="L810"/>
    </row>
    <row r="811" spans="12:12" x14ac:dyDescent="0.3">
      <c r="L811"/>
    </row>
    <row r="812" spans="12:12" x14ac:dyDescent="0.3">
      <c r="L812"/>
    </row>
    <row r="813" spans="12:12" x14ac:dyDescent="0.3">
      <c r="L813"/>
    </row>
    <row r="814" spans="12:12" x14ac:dyDescent="0.3">
      <c r="L814"/>
    </row>
    <row r="815" spans="12:12" x14ac:dyDescent="0.3">
      <c r="L815"/>
    </row>
    <row r="816" spans="12:12" x14ac:dyDescent="0.3">
      <c r="L816"/>
    </row>
    <row r="817" spans="12:12" x14ac:dyDescent="0.3">
      <c r="L817"/>
    </row>
    <row r="818" spans="12:12" x14ac:dyDescent="0.3">
      <c r="L818"/>
    </row>
    <row r="819" spans="12:12" x14ac:dyDescent="0.3">
      <c r="L819"/>
    </row>
    <row r="820" spans="12:12" x14ac:dyDescent="0.3">
      <c r="L820"/>
    </row>
    <row r="821" spans="12:12" x14ac:dyDescent="0.3">
      <c r="L821"/>
    </row>
    <row r="822" spans="12:12" x14ac:dyDescent="0.3">
      <c r="L822"/>
    </row>
    <row r="823" spans="12:12" x14ac:dyDescent="0.3">
      <c r="L823"/>
    </row>
    <row r="824" spans="12:12" x14ac:dyDescent="0.3">
      <c r="L824"/>
    </row>
    <row r="825" spans="12:12" x14ac:dyDescent="0.3">
      <c r="L825"/>
    </row>
    <row r="826" spans="12:12" x14ac:dyDescent="0.3">
      <c r="L826"/>
    </row>
    <row r="827" spans="12:12" x14ac:dyDescent="0.3">
      <c r="L827"/>
    </row>
    <row r="828" spans="12:12" x14ac:dyDescent="0.3">
      <c r="L828"/>
    </row>
    <row r="829" spans="12:12" x14ac:dyDescent="0.3">
      <c r="L829"/>
    </row>
    <row r="830" spans="12:12" x14ac:dyDescent="0.3">
      <c r="L830"/>
    </row>
    <row r="831" spans="12:12" x14ac:dyDescent="0.3">
      <c r="L831"/>
    </row>
    <row r="832" spans="12:12" x14ac:dyDescent="0.3">
      <c r="L832"/>
    </row>
    <row r="833" spans="12:12" x14ac:dyDescent="0.3">
      <c r="L833"/>
    </row>
    <row r="834" spans="12:12" x14ac:dyDescent="0.3">
      <c r="L834"/>
    </row>
    <row r="835" spans="12:12" x14ac:dyDescent="0.3">
      <c r="L835"/>
    </row>
    <row r="836" spans="12:12" x14ac:dyDescent="0.3">
      <c r="L836"/>
    </row>
    <row r="837" spans="12:12" x14ac:dyDescent="0.3">
      <c r="L837"/>
    </row>
    <row r="838" spans="12:12" x14ac:dyDescent="0.3">
      <c r="L838"/>
    </row>
    <row r="839" spans="12:12" x14ac:dyDescent="0.3">
      <c r="L839"/>
    </row>
    <row r="840" spans="12:12" x14ac:dyDescent="0.3">
      <c r="L840"/>
    </row>
    <row r="841" spans="12:12" x14ac:dyDescent="0.3">
      <c r="L841"/>
    </row>
    <row r="842" spans="12:12" x14ac:dyDescent="0.3">
      <c r="L842"/>
    </row>
    <row r="843" spans="12:12" x14ac:dyDescent="0.3">
      <c r="L843"/>
    </row>
    <row r="844" spans="12:12" x14ac:dyDescent="0.3">
      <c r="L844"/>
    </row>
    <row r="845" spans="12:12" x14ac:dyDescent="0.3">
      <c r="L845"/>
    </row>
    <row r="846" spans="12:12" x14ac:dyDescent="0.3">
      <c r="L846"/>
    </row>
    <row r="847" spans="12:12" x14ac:dyDescent="0.3">
      <c r="L847"/>
    </row>
    <row r="848" spans="12:12" x14ac:dyDescent="0.3">
      <c r="L848"/>
    </row>
    <row r="849" spans="12:12" x14ac:dyDescent="0.3">
      <c r="L849"/>
    </row>
    <row r="850" spans="12:12" x14ac:dyDescent="0.3">
      <c r="L850"/>
    </row>
    <row r="851" spans="12:12" x14ac:dyDescent="0.3">
      <c r="L851"/>
    </row>
    <row r="852" spans="12:12" x14ac:dyDescent="0.3">
      <c r="L852"/>
    </row>
    <row r="853" spans="12:12" x14ac:dyDescent="0.3">
      <c r="L853"/>
    </row>
    <row r="854" spans="12:12" x14ac:dyDescent="0.3">
      <c r="L854"/>
    </row>
    <row r="855" spans="12:12" x14ac:dyDescent="0.3">
      <c r="L855"/>
    </row>
    <row r="856" spans="12:12" x14ac:dyDescent="0.3">
      <c r="L856"/>
    </row>
    <row r="857" spans="12:12" x14ac:dyDescent="0.3">
      <c r="L857"/>
    </row>
    <row r="858" spans="12:12" x14ac:dyDescent="0.3">
      <c r="L858"/>
    </row>
    <row r="859" spans="12:12" x14ac:dyDescent="0.3">
      <c r="L859"/>
    </row>
    <row r="860" spans="12:12" x14ac:dyDescent="0.3">
      <c r="L860"/>
    </row>
    <row r="861" spans="12:12" x14ac:dyDescent="0.3">
      <c r="L861"/>
    </row>
    <row r="862" spans="12:12" x14ac:dyDescent="0.3">
      <c r="L862"/>
    </row>
    <row r="863" spans="12:12" x14ac:dyDescent="0.3">
      <c r="L863"/>
    </row>
    <row r="864" spans="12:12" x14ac:dyDescent="0.3">
      <c r="L864"/>
    </row>
    <row r="865" spans="12:12" x14ac:dyDescent="0.3">
      <c r="L865"/>
    </row>
    <row r="866" spans="12:12" x14ac:dyDescent="0.3">
      <c r="L866"/>
    </row>
    <row r="867" spans="12:12" x14ac:dyDescent="0.3">
      <c r="L867"/>
    </row>
    <row r="868" spans="12:12" x14ac:dyDescent="0.3">
      <c r="L868"/>
    </row>
    <row r="869" spans="12:12" x14ac:dyDescent="0.3">
      <c r="L869"/>
    </row>
    <row r="870" spans="12:12" x14ac:dyDescent="0.3">
      <c r="L870"/>
    </row>
    <row r="871" spans="12:12" x14ac:dyDescent="0.3">
      <c r="L871"/>
    </row>
    <row r="872" spans="12:12" x14ac:dyDescent="0.3">
      <c r="L872"/>
    </row>
    <row r="873" spans="12:12" x14ac:dyDescent="0.3">
      <c r="L873"/>
    </row>
    <row r="874" spans="12:12" x14ac:dyDescent="0.3">
      <c r="L874"/>
    </row>
    <row r="875" spans="12:12" x14ac:dyDescent="0.3">
      <c r="L875"/>
    </row>
    <row r="876" spans="12:12" x14ac:dyDescent="0.3">
      <c r="L876"/>
    </row>
    <row r="877" spans="12:12" x14ac:dyDescent="0.3">
      <c r="L877"/>
    </row>
    <row r="878" spans="12:12" x14ac:dyDescent="0.3">
      <c r="L878"/>
    </row>
    <row r="879" spans="12:12" x14ac:dyDescent="0.3">
      <c r="L879"/>
    </row>
    <row r="880" spans="12:12" x14ac:dyDescent="0.3">
      <c r="L880"/>
    </row>
    <row r="881" spans="12:12" x14ac:dyDescent="0.3">
      <c r="L881"/>
    </row>
    <row r="882" spans="12:12" x14ac:dyDescent="0.3">
      <c r="L882"/>
    </row>
    <row r="883" spans="12:12" x14ac:dyDescent="0.3">
      <c r="L883"/>
    </row>
    <row r="884" spans="12:12" x14ac:dyDescent="0.3">
      <c r="L884"/>
    </row>
    <row r="885" spans="12:12" x14ac:dyDescent="0.3">
      <c r="L885"/>
    </row>
    <row r="886" spans="12:12" x14ac:dyDescent="0.3">
      <c r="L886"/>
    </row>
    <row r="887" spans="12:12" x14ac:dyDescent="0.3">
      <c r="L887"/>
    </row>
    <row r="888" spans="12:12" x14ac:dyDescent="0.3">
      <c r="L888"/>
    </row>
    <row r="889" spans="12:12" x14ac:dyDescent="0.3">
      <c r="L889"/>
    </row>
    <row r="890" spans="12:12" x14ac:dyDescent="0.3">
      <c r="L890"/>
    </row>
    <row r="891" spans="12:12" x14ac:dyDescent="0.3">
      <c r="L891"/>
    </row>
    <row r="892" spans="12:12" x14ac:dyDescent="0.3">
      <c r="L892"/>
    </row>
    <row r="893" spans="12:12" x14ac:dyDescent="0.3">
      <c r="L893"/>
    </row>
    <row r="894" spans="12:12" x14ac:dyDescent="0.3">
      <c r="L894"/>
    </row>
    <row r="895" spans="12:12" x14ac:dyDescent="0.3">
      <c r="L895"/>
    </row>
    <row r="896" spans="12:12" x14ac:dyDescent="0.3">
      <c r="L896"/>
    </row>
    <row r="897" spans="12:12" x14ac:dyDescent="0.3">
      <c r="L897"/>
    </row>
    <row r="898" spans="12:12" x14ac:dyDescent="0.3">
      <c r="L898"/>
    </row>
    <row r="899" spans="12:12" x14ac:dyDescent="0.3">
      <c r="L899"/>
    </row>
    <row r="900" spans="12:12" x14ac:dyDescent="0.3">
      <c r="L900"/>
    </row>
    <row r="901" spans="12:12" x14ac:dyDescent="0.3">
      <c r="L901"/>
    </row>
    <row r="902" spans="12:12" x14ac:dyDescent="0.3">
      <c r="L902"/>
    </row>
    <row r="903" spans="12:12" x14ac:dyDescent="0.3">
      <c r="L903"/>
    </row>
    <row r="904" spans="12:12" x14ac:dyDescent="0.3">
      <c r="L904"/>
    </row>
    <row r="905" spans="12:12" x14ac:dyDescent="0.3">
      <c r="L905"/>
    </row>
    <row r="906" spans="12:12" x14ac:dyDescent="0.3">
      <c r="L906"/>
    </row>
    <row r="907" spans="12:12" x14ac:dyDescent="0.3">
      <c r="L907"/>
    </row>
    <row r="908" spans="12:12" x14ac:dyDescent="0.3">
      <c r="L908"/>
    </row>
    <row r="909" spans="12:12" x14ac:dyDescent="0.3">
      <c r="L909"/>
    </row>
    <row r="910" spans="12:12" x14ac:dyDescent="0.3">
      <c r="L910"/>
    </row>
    <row r="911" spans="12:12" x14ac:dyDescent="0.3">
      <c r="L911"/>
    </row>
    <row r="912" spans="12:12" x14ac:dyDescent="0.3">
      <c r="L912"/>
    </row>
    <row r="913" spans="12:12" x14ac:dyDescent="0.3">
      <c r="L913"/>
    </row>
    <row r="914" spans="12:12" x14ac:dyDescent="0.3">
      <c r="L914"/>
    </row>
    <row r="915" spans="12:12" x14ac:dyDescent="0.3">
      <c r="L915"/>
    </row>
    <row r="916" spans="12:12" x14ac:dyDescent="0.3">
      <c r="L916"/>
    </row>
    <row r="917" spans="12:12" x14ac:dyDescent="0.3">
      <c r="L917"/>
    </row>
    <row r="918" spans="12:12" x14ac:dyDescent="0.3">
      <c r="L918"/>
    </row>
    <row r="919" spans="12:12" x14ac:dyDescent="0.3">
      <c r="L919"/>
    </row>
    <row r="920" spans="12:12" x14ac:dyDescent="0.3">
      <c r="L920"/>
    </row>
    <row r="921" spans="12:12" x14ac:dyDescent="0.3">
      <c r="L921"/>
    </row>
    <row r="922" spans="12:12" x14ac:dyDescent="0.3">
      <c r="L922"/>
    </row>
    <row r="923" spans="12:12" x14ac:dyDescent="0.3">
      <c r="L923"/>
    </row>
    <row r="924" spans="12:12" x14ac:dyDescent="0.3">
      <c r="L924"/>
    </row>
    <row r="925" spans="12:12" x14ac:dyDescent="0.3">
      <c r="L925"/>
    </row>
    <row r="926" spans="12:12" x14ac:dyDescent="0.3">
      <c r="L926"/>
    </row>
    <row r="927" spans="12:12" x14ac:dyDescent="0.3">
      <c r="L927"/>
    </row>
    <row r="928" spans="12:12" x14ac:dyDescent="0.3">
      <c r="L928"/>
    </row>
    <row r="929" spans="12:12" x14ac:dyDescent="0.3">
      <c r="L929"/>
    </row>
    <row r="930" spans="12:12" x14ac:dyDescent="0.3">
      <c r="L930"/>
    </row>
    <row r="931" spans="12:12" x14ac:dyDescent="0.3">
      <c r="L931"/>
    </row>
    <row r="932" spans="12:12" x14ac:dyDescent="0.3">
      <c r="L932"/>
    </row>
    <row r="933" spans="12:12" x14ac:dyDescent="0.3">
      <c r="L933"/>
    </row>
    <row r="934" spans="12:12" x14ac:dyDescent="0.3">
      <c r="L934"/>
    </row>
    <row r="935" spans="12:12" x14ac:dyDescent="0.3">
      <c r="L935"/>
    </row>
    <row r="936" spans="12:12" x14ac:dyDescent="0.3">
      <c r="L936"/>
    </row>
    <row r="937" spans="12:12" x14ac:dyDescent="0.3">
      <c r="L937"/>
    </row>
    <row r="938" spans="12:12" x14ac:dyDescent="0.3">
      <c r="L938"/>
    </row>
    <row r="939" spans="12:12" x14ac:dyDescent="0.3">
      <c r="L939"/>
    </row>
    <row r="940" spans="12:12" x14ac:dyDescent="0.3">
      <c r="L940"/>
    </row>
    <row r="941" spans="12:12" x14ac:dyDescent="0.3">
      <c r="L941"/>
    </row>
    <row r="942" spans="12:12" x14ac:dyDescent="0.3">
      <c r="L942"/>
    </row>
    <row r="943" spans="12:12" x14ac:dyDescent="0.3">
      <c r="L943"/>
    </row>
    <row r="944" spans="12:12" x14ac:dyDescent="0.3">
      <c r="L944"/>
    </row>
    <row r="945" spans="12:12" x14ac:dyDescent="0.3">
      <c r="L945"/>
    </row>
    <row r="946" spans="12:12" x14ac:dyDescent="0.3">
      <c r="L946"/>
    </row>
    <row r="947" spans="12:12" x14ac:dyDescent="0.3">
      <c r="L947"/>
    </row>
    <row r="948" spans="12:12" x14ac:dyDescent="0.3">
      <c r="L948"/>
    </row>
    <row r="949" spans="12:12" x14ac:dyDescent="0.3">
      <c r="L949"/>
    </row>
    <row r="950" spans="12:12" x14ac:dyDescent="0.3">
      <c r="L950"/>
    </row>
    <row r="951" spans="12:12" x14ac:dyDescent="0.3">
      <c r="L951"/>
    </row>
    <row r="952" spans="12:12" x14ac:dyDescent="0.3">
      <c r="L952"/>
    </row>
    <row r="953" spans="12:12" x14ac:dyDescent="0.3">
      <c r="L953"/>
    </row>
    <row r="954" spans="12:12" x14ac:dyDescent="0.3">
      <c r="L954"/>
    </row>
    <row r="955" spans="12:12" x14ac:dyDescent="0.3">
      <c r="L955"/>
    </row>
    <row r="956" spans="12:12" x14ac:dyDescent="0.3">
      <c r="L956"/>
    </row>
    <row r="957" spans="12:12" x14ac:dyDescent="0.3">
      <c r="L957"/>
    </row>
    <row r="958" spans="12:12" x14ac:dyDescent="0.3">
      <c r="L958"/>
    </row>
    <row r="959" spans="12:12" x14ac:dyDescent="0.3">
      <c r="L959"/>
    </row>
    <row r="960" spans="12:12" x14ac:dyDescent="0.3">
      <c r="L960"/>
    </row>
    <row r="961" spans="12:12" x14ac:dyDescent="0.3">
      <c r="L961"/>
    </row>
    <row r="962" spans="12:12" x14ac:dyDescent="0.3">
      <c r="L962"/>
    </row>
    <row r="963" spans="12:12" x14ac:dyDescent="0.3">
      <c r="L963"/>
    </row>
    <row r="964" spans="12:12" x14ac:dyDescent="0.3">
      <c r="L964"/>
    </row>
    <row r="965" spans="12:12" x14ac:dyDescent="0.3">
      <c r="L965"/>
    </row>
    <row r="966" spans="12:12" x14ac:dyDescent="0.3">
      <c r="L966"/>
    </row>
    <row r="967" spans="12:12" x14ac:dyDescent="0.3">
      <c r="L967"/>
    </row>
    <row r="968" spans="12:12" x14ac:dyDescent="0.3">
      <c r="L968"/>
    </row>
    <row r="969" spans="12:12" x14ac:dyDescent="0.3">
      <c r="L969"/>
    </row>
    <row r="970" spans="12:12" x14ac:dyDescent="0.3">
      <c r="L970"/>
    </row>
    <row r="971" spans="12:12" x14ac:dyDescent="0.3">
      <c r="L971"/>
    </row>
    <row r="972" spans="12:12" x14ac:dyDescent="0.3">
      <c r="L972"/>
    </row>
    <row r="973" spans="12:12" x14ac:dyDescent="0.3">
      <c r="L973"/>
    </row>
    <row r="974" spans="12:12" x14ac:dyDescent="0.3">
      <c r="L974"/>
    </row>
    <row r="975" spans="12:12" x14ac:dyDescent="0.3">
      <c r="L975"/>
    </row>
    <row r="976" spans="12:12" x14ac:dyDescent="0.3">
      <c r="L976"/>
    </row>
    <row r="977" spans="12:12" x14ac:dyDescent="0.3">
      <c r="L977"/>
    </row>
    <row r="978" spans="12:12" x14ac:dyDescent="0.3">
      <c r="L978"/>
    </row>
    <row r="979" spans="12:12" x14ac:dyDescent="0.3">
      <c r="L979"/>
    </row>
    <row r="980" spans="12:12" x14ac:dyDescent="0.3">
      <c r="L980"/>
    </row>
    <row r="981" spans="12:12" x14ac:dyDescent="0.3">
      <c r="L981"/>
    </row>
    <row r="982" spans="12:12" x14ac:dyDescent="0.3">
      <c r="L982"/>
    </row>
    <row r="983" spans="12:12" x14ac:dyDescent="0.3">
      <c r="L983"/>
    </row>
    <row r="984" spans="12:12" x14ac:dyDescent="0.3">
      <c r="L984"/>
    </row>
    <row r="985" spans="12:12" x14ac:dyDescent="0.3">
      <c r="L985"/>
    </row>
    <row r="986" spans="12:12" x14ac:dyDescent="0.3">
      <c r="L986"/>
    </row>
    <row r="987" spans="12:12" x14ac:dyDescent="0.3">
      <c r="L987"/>
    </row>
    <row r="988" spans="12:12" x14ac:dyDescent="0.3">
      <c r="L988"/>
    </row>
    <row r="989" spans="12:12" x14ac:dyDescent="0.3">
      <c r="L989"/>
    </row>
    <row r="990" spans="12:12" x14ac:dyDescent="0.3">
      <c r="L990"/>
    </row>
    <row r="991" spans="12:12" x14ac:dyDescent="0.3">
      <c r="L991"/>
    </row>
    <row r="992" spans="12:12" x14ac:dyDescent="0.3">
      <c r="L992"/>
    </row>
    <row r="993" spans="12:12" x14ac:dyDescent="0.3">
      <c r="L993"/>
    </row>
    <row r="994" spans="12:12" x14ac:dyDescent="0.3">
      <c r="L994"/>
    </row>
    <row r="995" spans="12:12" x14ac:dyDescent="0.3">
      <c r="L995"/>
    </row>
    <row r="996" spans="12:12" x14ac:dyDescent="0.3">
      <c r="L996"/>
    </row>
    <row r="997" spans="12:12" x14ac:dyDescent="0.3">
      <c r="L997"/>
    </row>
    <row r="998" spans="12:12" x14ac:dyDescent="0.3">
      <c r="L998"/>
    </row>
    <row r="999" spans="12:12" x14ac:dyDescent="0.3">
      <c r="L999"/>
    </row>
    <row r="1000" spans="12:12" x14ac:dyDescent="0.3">
      <c r="L1000"/>
    </row>
    <row r="1001" spans="12:12" x14ac:dyDescent="0.3">
      <c r="L1001"/>
    </row>
    <row r="1002" spans="12:12" x14ac:dyDescent="0.3">
      <c r="L1002"/>
    </row>
    <row r="1003" spans="12:12" x14ac:dyDescent="0.3">
      <c r="L1003"/>
    </row>
    <row r="1004" spans="12:12" x14ac:dyDescent="0.3">
      <c r="L1004"/>
    </row>
    <row r="1005" spans="12:12" x14ac:dyDescent="0.3">
      <c r="L1005"/>
    </row>
    <row r="1006" spans="12:12" x14ac:dyDescent="0.3">
      <c r="L1006"/>
    </row>
    <row r="1007" spans="12:12" x14ac:dyDescent="0.3">
      <c r="L1007"/>
    </row>
    <row r="1008" spans="12:12" x14ac:dyDescent="0.3">
      <c r="L1008"/>
    </row>
    <row r="1009" spans="12:12" x14ac:dyDescent="0.3">
      <c r="L1009"/>
    </row>
    <row r="1010" spans="12:12" x14ac:dyDescent="0.3">
      <c r="L1010"/>
    </row>
    <row r="1011" spans="12:12" x14ac:dyDescent="0.3">
      <c r="L1011"/>
    </row>
    <row r="1012" spans="12:12" x14ac:dyDescent="0.3">
      <c r="L1012"/>
    </row>
    <row r="1013" spans="12:12" x14ac:dyDescent="0.3">
      <c r="L1013"/>
    </row>
    <row r="1014" spans="12:12" x14ac:dyDescent="0.3">
      <c r="L1014"/>
    </row>
    <row r="1015" spans="12:12" x14ac:dyDescent="0.3">
      <c r="L1015"/>
    </row>
    <row r="1016" spans="12:12" x14ac:dyDescent="0.3">
      <c r="L1016"/>
    </row>
    <row r="1017" spans="12:12" x14ac:dyDescent="0.3">
      <c r="L1017"/>
    </row>
    <row r="1018" spans="12:12" x14ac:dyDescent="0.3">
      <c r="L1018"/>
    </row>
    <row r="1019" spans="12:12" x14ac:dyDescent="0.3">
      <c r="L1019"/>
    </row>
    <row r="1020" spans="12:12" x14ac:dyDescent="0.3">
      <c r="L1020"/>
    </row>
    <row r="1021" spans="12:12" x14ac:dyDescent="0.3">
      <c r="L1021"/>
    </row>
    <row r="1022" spans="12:12" x14ac:dyDescent="0.3">
      <c r="L1022"/>
    </row>
    <row r="1023" spans="12:12" x14ac:dyDescent="0.3">
      <c r="L1023"/>
    </row>
    <row r="1024" spans="12:12" x14ac:dyDescent="0.3">
      <c r="L1024"/>
    </row>
    <row r="1025" spans="12:12" x14ac:dyDescent="0.3">
      <c r="L1025"/>
    </row>
    <row r="1026" spans="12:12" x14ac:dyDescent="0.3">
      <c r="L1026"/>
    </row>
    <row r="1027" spans="12:12" x14ac:dyDescent="0.3">
      <c r="L1027"/>
    </row>
    <row r="1028" spans="12:12" x14ac:dyDescent="0.3">
      <c r="L1028"/>
    </row>
    <row r="1029" spans="12:12" x14ac:dyDescent="0.3">
      <c r="L1029"/>
    </row>
    <row r="1030" spans="12:12" x14ac:dyDescent="0.3">
      <c r="L1030"/>
    </row>
    <row r="1031" spans="12:12" x14ac:dyDescent="0.3">
      <c r="L1031"/>
    </row>
    <row r="1032" spans="12:12" x14ac:dyDescent="0.3">
      <c r="L1032"/>
    </row>
    <row r="1033" spans="12:12" x14ac:dyDescent="0.3">
      <c r="L1033"/>
    </row>
    <row r="1034" spans="12:12" x14ac:dyDescent="0.3">
      <c r="L1034"/>
    </row>
    <row r="1035" spans="12:12" x14ac:dyDescent="0.3">
      <c r="L1035"/>
    </row>
    <row r="1036" spans="12:12" x14ac:dyDescent="0.3">
      <c r="L1036"/>
    </row>
    <row r="1037" spans="12:12" x14ac:dyDescent="0.3">
      <c r="L1037"/>
    </row>
    <row r="1038" spans="12:12" x14ac:dyDescent="0.3">
      <c r="L1038"/>
    </row>
    <row r="1039" spans="12:12" x14ac:dyDescent="0.3">
      <c r="L1039"/>
    </row>
    <row r="1040" spans="12:12" x14ac:dyDescent="0.3">
      <c r="L1040"/>
    </row>
    <row r="1041" spans="12:12" x14ac:dyDescent="0.3">
      <c r="L1041"/>
    </row>
    <row r="1042" spans="12:12" x14ac:dyDescent="0.3">
      <c r="L1042"/>
    </row>
    <row r="1043" spans="12:12" x14ac:dyDescent="0.3">
      <c r="L1043"/>
    </row>
    <row r="1044" spans="12:12" x14ac:dyDescent="0.3">
      <c r="L1044"/>
    </row>
    <row r="1045" spans="12:12" x14ac:dyDescent="0.3">
      <c r="L1045"/>
    </row>
    <row r="1046" spans="12:12" x14ac:dyDescent="0.3">
      <c r="L1046"/>
    </row>
    <row r="1047" spans="12:12" x14ac:dyDescent="0.3">
      <c r="L1047"/>
    </row>
    <row r="1048" spans="12:12" x14ac:dyDescent="0.3">
      <c r="L1048"/>
    </row>
    <row r="1049" spans="12:12" x14ac:dyDescent="0.3">
      <c r="L1049"/>
    </row>
    <row r="1050" spans="12:12" x14ac:dyDescent="0.3">
      <c r="L1050"/>
    </row>
    <row r="1051" spans="12:12" x14ac:dyDescent="0.3">
      <c r="L1051"/>
    </row>
    <row r="1052" spans="12:12" x14ac:dyDescent="0.3">
      <c r="L1052"/>
    </row>
    <row r="1053" spans="12:12" x14ac:dyDescent="0.3">
      <c r="L1053"/>
    </row>
    <row r="1054" spans="12:12" x14ac:dyDescent="0.3">
      <c r="L1054"/>
    </row>
    <row r="1055" spans="12:12" x14ac:dyDescent="0.3">
      <c r="L1055"/>
    </row>
    <row r="1056" spans="12:12" x14ac:dyDescent="0.3">
      <c r="L1056"/>
    </row>
    <row r="1057" spans="12:12" x14ac:dyDescent="0.3">
      <c r="L1057"/>
    </row>
    <row r="1058" spans="12:12" x14ac:dyDescent="0.3">
      <c r="L1058"/>
    </row>
    <row r="1059" spans="12:12" x14ac:dyDescent="0.3">
      <c r="L1059"/>
    </row>
    <row r="1060" spans="12:12" x14ac:dyDescent="0.3">
      <c r="L1060"/>
    </row>
    <row r="1061" spans="12:12" x14ac:dyDescent="0.3">
      <c r="L1061"/>
    </row>
    <row r="1062" spans="12:12" x14ac:dyDescent="0.3">
      <c r="L1062"/>
    </row>
    <row r="1063" spans="12:12" x14ac:dyDescent="0.3">
      <c r="L1063"/>
    </row>
    <row r="1064" spans="12:12" x14ac:dyDescent="0.3">
      <c r="L1064"/>
    </row>
    <row r="1065" spans="12:12" x14ac:dyDescent="0.3">
      <c r="L1065"/>
    </row>
    <row r="1066" spans="12:12" x14ac:dyDescent="0.3">
      <c r="L1066"/>
    </row>
    <row r="1067" spans="12:12" x14ac:dyDescent="0.3">
      <c r="L1067"/>
    </row>
    <row r="1068" spans="12:12" x14ac:dyDescent="0.3">
      <c r="L1068"/>
    </row>
    <row r="1069" spans="12:12" x14ac:dyDescent="0.3">
      <c r="L1069"/>
    </row>
    <row r="1070" spans="12:12" x14ac:dyDescent="0.3">
      <c r="L1070"/>
    </row>
    <row r="1071" spans="12:12" x14ac:dyDescent="0.3">
      <c r="L1071"/>
    </row>
    <row r="1072" spans="12:12" x14ac:dyDescent="0.3">
      <c r="L1072"/>
    </row>
    <row r="1073" spans="12:12" x14ac:dyDescent="0.3">
      <c r="L1073"/>
    </row>
    <row r="1074" spans="12:12" x14ac:dyDescent="0.3">
      <c r="L1074"/>
    </row>
    <row r="1075" spans="12:12" x14ac:dyDescent="0.3">
      <c r="L1075"/>
    </row>
    <row r="1076" spans="12:12" x14ac:dyDescent="0.3">
      <c r="L1076"/>
    </row>
    <row r="1077" spans="12:12" x14ac:dyDescent="0.3">
      <c r="L1077"/>
    </row>
    <row r="1078" spans="12:12" x14ac:dyDescent="0.3">
      <c r="L1078"/>
    </row>
    <row r="1079" spans="12:12" x14ac:dyDescent="0.3">
      <c r="L1079"/>
    </row>
    <row r="1080" spans="12:12" x14ac:dyDescent="0.3">
      <c r="L1080"/>
    </row>
    <row r="1081" spans="12:12" x14ac:dyDescent="0.3">
      <c r="L1081"/>
    </row>
    <row r="1082" spans="12:12" x14ac:dyDescent="0.3">
      <c r="L1082"/>
    </row>
    <row r="1083" spans="12:12" x14ac:dyDescent="0.3">
      <c r="L1083"/>
    </row>
    <row r="1084" spans="12:12" x14ac:dyDescent="0.3">
      <c r="L1084"/>
    </row>
    <row r="1085" spans="12:12" x14ac:dyDescent="0.3">
      <c r="L1085"/>
    </row>
    <row r="1086" spans="12:12" x14ac:dyDescent="0.3">
      <c r="L1086"/>
    </row>
    <row r="1087" spans="12:12" x14ac:dyDescent="0.3">
      <c r="L1087"/>
    </row>
    <row r="1088" spans="12:12" x14ac:dyDescent="0.3">
      <c r="L1088"/>
    </row>
    <row r="1089" spans="12:12" x14ac:dyDescent="0.3">
      <c r="L1089"/>
    </row>
    <row r="1090" spans="12:12" x14ac:dyDescent="0.3">
      <c r="L1090"/>
    </row>
    <row r="1091" spans="12:12" x14ac:dyDescent="0.3">
      <c r="L1091"/>
    </row>
    <row r="1092" spans="12:12" x14ac:dyDescent="0.3">
      <c r="L1092"/>
    </row>
    <row r="1093" spans="12:12" x14ac:dyDescent="0.3">
      <c r="L1093"/>
    </row>
    <row r="1094" spans="12:12" x14ac:dyDescent="0.3">
      <c r="L1094"/>
    </row>
    <row r="1095" spans="12:12" x14ac:dyDescent="0.3">
      <c r="L1095"/>
    </row>
    <row r="1096" spans="12:12" x14ac:dyDescent="0.3">
      <c r="L1096"/>
    </row>
    <row r="1097" spans="12:12" x14ac:dyDescent="0.3">
      <c r="L1097"/>
    </row>
    <row r="1098" spans="12:12" x14ac:dyDescent="0.3">
      <c r="L1098"/>
    </row>
    <row r="1099" spans="12:12" x14ac:dyDescent="0.3">
      <c r="L1099"/>
    </row>
    <row r="1100" spans="12:12" x14ac:dyDescent="0.3">
      <c r="L1100"/>
    </row>
    <row r="1101" spans="12:12" x14ac:dyDescent="0.3">
      <c r="L1101"/>
    </row>
    <row r="1102" spans="12:12" x14ac:dyDescent="0.3">
      <c r="L1102"/>
    </row>
    <row r="1103" spans="12:12" x14ac:dyDescent="0.3">
      <c r="L1103"/>
    </row>
    <row r="1104" spans="12:12" x14ac:dyDescent="0.3">
      <c r="L1104"/>
    </row>
    <row r="1105" spans="12:12" x14ac:dyDescent="0.3">
      <c r="L1105"/>
    </row>
    <row r="1106" spans="12:12" x14ac:dyDescent="0.3">
      <c r="L1106"/>
    </row>
    <row r="1107" spans="12:12" x14ac:dyDescent="0.3">
      <c r="L1107"/>
    </row>
    <row r="1108" spans="12:12" x14ac:dyDescent="0.3">
      <c r="L1108"/>
    </row>
    <row r="1109" spans="12:12" x14ac:dyDescent="0.3">
      <c r="L1109"/>
    </row>
    <row r="1110" spans="12:12" x14ac:dyDescent="0.3">
      <c r="L1110"/>
    </row>
    <row r="1111" spans="12:12" x14ac:dyDescent="0.3">
      <c r="L1111"/>
    </row>
    <row r="1112" spans="12:12" x14ac:dyDescent="0.3">
      <c r="L1112"/>
    </row>
    <row r="1113" spans="12:12" x14ac:dyDescent="0.3">
      <c r="L1113"/>
    </row>
    <row r="1114" spans="12:12" x14ac:dyDescent="0.3">
      <c r="L1114"/>
    </row>
    <row r="1115" spans="12:12" x14ac:dyDescent="0.3">
      <c r="L1115"/>
    </row>
    <row r="1116" spans="12:12" x14ac:dyDescent="0.3">
      <c r="L1116"/>
    </row>
    <row r="1117" spans="12:12" x14ac:dyDescent="0.3">
      <c r="L1117"/>
    </row>
    <row r="1118" spans="12:12" x14ac:dyDescent="0.3">
      <c r="L1118"/>
    </row>
    <row r="1119" spans="12:12" x14ac:dyDescent="0.3">
      <c r="L1119"/>
    </row>
    <row r="1120" spans="12:12" x14ac:dyDescent="0.3">
      <c r="L1120"/>
    </row>
    <row r="1121" spans="12:12" x14ac:dyDescent="0.3">
      <c r="L1121"/>
    </row>
    <row r="1122" spans="12:12" x14ac:dyDescent="0.3">
      <c r="L1122"/>
    </row>
    <row r="1123" spans="12:12" x14ac:dyDescent="0.3">
      <c r="L1123"/>
    </row>
    <row r="1124" spans="12:12" x14ac:dyDescent="0.3">
      <c r="L1124"/>
    </row>
    <row r="1125" spans="12:12" x14ac:dyDescent="0.3">
      <c r="L1125"/>
    </row>
    <row r="1126" spans="12:12" x14ac:dyDescent="0.3">
      <c r="L1126"/>
    </row>
    <row r="1127" spans="12:12" x14ac:dyDescent="0.3">
      <c r="L1127"/>
    </row>
    <row r="1128" spans="12:12" x14ac:dyDescent="0.3">
      <c r="L1128"/>
    </row>
    <row r="1129" spans="12:12" x14ac:dyDescent="0.3">
      <c r="L1129"/>
    </row>
    <row r="1130" spans="12:12" x14ac:dyDescent="0.3">
      <c r="L1130"/>
    </row>
    <row r="1131" spans="12:12" x14ac:dyDescent="0.3">
      <c r="L1131"/>
    </row>
    <row r="1132" spans="12:12" x14ac:dyDescent="0.3">
      <c r="L1132"/>
    </row>
    <row r="1133" spans="12:12" x14ac:dyDescent="0.3">
      <c r="L1133"/>
    </row>
    <row r="1134" spans="12:12" x14ac:dyDescent="0.3">
      <c r="L1134"/>
    </row>
    <row r="1135" spans="12:12" x14ac:dyDescent="0.3">
      <c r="L1135"/>
    </row>
    <row r="1136" spans="12:12" x14ac:dyDescent="0.3">
      <c r="L1136"/>
    </row>
    <row r="1137" spans="12:12" x14ac:dyDescent="0.3">
      <c r="L1137"/>
    </row>
    <row r="1138" spans="12:12" x14ac:dyDescent="0.3">
      <c r="L1138"/>
    </row>
    <row r="1139" spans="12:12" x14ac:dyDescent="0.3">
      <c r="L1139"/>
    </row>
    <row r="1140" spans="12:12" x14ac:dyDescent="0.3">
      <c r="L1140"/>
    </row>
    <row r="1141" spans="12:12" x14ac:dyDescent="0.3">
      <c r="L1141"/>
    </row>
    <row r="1142" spans="12:12" x14ac:dyDescent="0.3">
      <c r="L1142"/>
    </row>
    <row r="1143" spans="12:12" x14ac:dyDescent="0.3">
      <c r="L1143"/>
    </row>
    <row r="1144" spans="12:12" x14ac:dyDescent="0.3">
      <c r="L1144"/>
    </row>
    <row r="1145" spans="12:12" x14ac:dyDescent="0.3">
      <c r="L1145"/>
    </row>
    <row r="1146" spans="12:12" x14ac:dyDescent="0.3">
      <c r="L1146"/>
    </row>
    <row r="1147" spans="12:12" x14ac:dyDescent="0.3">
      <c r="L1147"/>
    </row>
    <row r="1148" spans="12:12" x14ac:dyDescent="0.3">
      <c r="L1148"/>
    </row>
    <row r="1149" spans="12:12" x14ac:dyDescent="0.3">
      <c r="L1149"/>
    </row>
    <row r="1150" spans="12:12" x14ac:dyDescent="0.3">
      <c r="L1150"/>
    </row>
    <row r="1151" spans="12:12" x14ac:dyDescent="0.3">
      <c r="L1151"/>
    </row>
    <row r="1152" spans="12:12" x14ac:dyDescent="0.3">
      <c r="L1152"/>
    </row>
    <row r="1153" spans="12:12" x14ac:dyDescent="0.3">
      <c r="L1153"/>
    </row>
    <row r="1154" spans="12:12" x14ac:dyDescent="0.3">
      <c r="L1154"/>
    </row>
    <row r="1155" spans="12:12" x14ac:dyDescent="0.3">
      <c r="L1155"/>
    </row>
    <row r="1156" spans="12:12" x14ac:dyDescent="0.3">
      <c r="L1156"/>
    </row>
    <row r="1157" spans="12:12" x14ac:dyDescent="0.3">
      <c r="L1157"/>
    </row>
    <row r="1158" spans="12:12" x14ac:dyDescent="0.3">
      <c r="L1158"/>
    </row>
    <row r="1159" spans="12:12" x14ac:dyDescent="0.3">
      <c r="L1159"/>
    </row>
    <row r="1160" spans="12:12" x14ac:dyDescent="0.3">
      <c r="L1160"/>
    </row>
    <row r="1161" spans="12:12" x14ac:dyDescent="0.3">
      <c r="L1161"/>
    </row>
    <row r="1162" spans="12:12" x14ac:dyDescent="0.3">
      <c r="L1162"/>
    </row>
    <row r="1163" spans="12:12" x14ac:dyDescent="0.3">
      <c r="L1163"/>
    </row>
    <row r="1164" spans="12:12" x14ac:dyDescent="0.3">
      <c r="L1164"/>
    </row>
    <row r="1165" spans="12:12" x14ac:dyDescent="0.3">
      <c r="L1165"/>
    </row>
    <row r="1166" spans="12:12" x14ac:dyDescent="0.3">
      <c r="L1166"/>
    </row>
    <row r="1167" spans="12:12" x14ac:dyDescent="0.3">
      <c r="L1167"/>
    </row>
    <row r="1168" spans="12:12" x14ac:dyDescent="0.3">
      <c r="L1168"/>
    </row>
    <row r="1169" spans="12:12" x14ac:dyDescent="0.3">
      <c r="L1169"/>
    </row>
    <row r="1170" spans="12:12" x14ac:dyDescent="0.3">
      <c r="L1170"/>
    </row>
    <row r="1171" spans="12:12" x14ac:dyDescent="0.3">
      <c r="L1171"/>
    </row>
    <row r="1172" spans="12:12" x14ac:dyDescent="0.3">
      <c r="L1172"/>
    </row>
    <row r="1173" spans="12:12" x14ac:dyDescent="0.3">
      <c r="L1173"/>
    </row>
    <row r="1174" spans="12:12" x14ac:dyDescent="0.3">
      <c r="L1174"/>
    </row>
    <row r="1175" spans="12:12" x14ac:dyDescent="0.3">
      <c r="L1175"/>
    </row>
    <row r="1176" spans="12:12" x14ac:dyDescent="0.3">
      <c r="L1176"/>
    </row>
    <row r="1177" spans="12:12" x14ac:dyDescent="0.3">
      <c r="L1177"/>
    </row>
    <row r="1178" spans="12:12" x14ac:dyDescent="0.3">
      <c r="L1178"/>
    </row>
    <row r="1179" spans="12:12" x14ac:dyDescent="0.3">
      <c r="L1179"/>
    </row>
    <row r="1180" spans="12:12" x14ac:dyDescent="0.3">
      <c r="L1180"/>
    </row>
    <row r="1181" spans="12:12" x14ac:dyDescent="0.3">
      <c r="L1181"/>
    </row>
    <row r="1182" spans="12:12" x14ac:dyDescent="0.3">
      <c r="L1182"/>
    </row>
    <row r="1183" spans="12:12" x14ac:dyDescent="0.3">
      <c r="L1183"/>
    </row>
    <row r="1184" spans="12:12" x14ac:dyDescent="0.3">
      <c r="L1184"/>
    </row>
    <row r="1185" spans="12:12" x14ac:dyDescent="0.3">
      <c r="L1185"/>
    </row>
    <row r="1186" spans="12:12" x14ac:dyDescent="0.3">
      <c r="L1186"/>
    </row>
    <row r="1187" spans="12:12" x14ac:dyDescent="0.3">
      <c r="L1187"/>
    </row>
    <row r="1188" spans="12:12" x14ac:dyDescent="0.3">
      <c r="L1188"/>
    </row>
    <row r="1189" spans="12:12" x14ac:dyDescent="0.3">
      <c r="L1189"/>
    </row>
    <row r="1190" spans="12:12" x14ac:dyDescent="0.3">
      <c r="L1190"/>
    </row>
    <row r="1191" spans="12:12" x14ac:dyDescent="0.3">
      <c r="L1191"/>
    </row>
    <row r="1192" spans="12:12" x14ac:dyDescent="0.3">
      <c r="L1192"/>
    </row>
    <row r="1193" spans="12:12" x14ac:dyDescent="0.3">
      <c r="L1193"/>
    </row>
    <row r="1194" spans="12:12" x14ac:dyDescent="0.3">
      <c r="L1194"/>
    </row>
    <row r="1195" spans="12:12" x14ac:dyDescent="0.3">
      <c r="L1195"/>
    </row>
    <row r="1196" spans="12:12" x14ac:dyDescent="0.3">
      <c r="L1196"/>
    </row>
    <row r="1197" spans="12:12" x14ac:dyDescent="0.3">
      <c r="L1197"/>
    </row>
    <row r="1198" spans="12:12" x14ac:dyDescent="0.3">
      <c r="L1198"/>
    </row>
    <row r="1199" spans="12:12" x14ac:dyDescent="0.3">
      <c r="L1199"/>
    </row>
    <row r="1200" spans="12:12" x14ac:dyDescent="0.3">
      <c r="L1200"/>
    </row>
    <row r="1201" spans="12:12" x14ac:dyDescent="0.3">
      <c r="L1201"/>
    </row>
    <row r="1202" spans="12:12" x14ac:dyDescent="0.3">
      <c r="L1202"/>
    </row>
    <row r="1203" spans="12:12" x14ac:dyDescent="0.3">
      <c r="L1203"/>
    </row>
    <row r="1204" spans="12:12" x14ac:dyDescent="0.3">
      <c r="L1204"/>
    </row>
    <row r="1205" spans="12:12" x14ac:dyDescent="0.3">
      <c r="L1205"/>
    </row>
    <row r="1206" spans="12:12" x14ac:dyDescent="0.3">
      <c r="L1206"/>
    </row>
    <row r="1207" spans="12:12" x14ac:dyDescent="0.3">
      <c r="L1207"/>
    </row>
    <row r="1208" spans="12:12" x14ac:dyDescent="0.3">
      <c r="L1208"/>
    </row>
    <row r="1209" spans="12:12" x14ac:dyDescent="0.3">
      <c r="L1209"/>
    </row>
    <row r="1210" spans="12:12" x14ac:dyDescent="0.3">
      <c r="L1210"/>
    </row>
    <row r="1211" spans="12:12" x14ac:dyDescent="0.3">
      <c r="L1211"/>
    </row>
    <row r="1212" spans="12:12" x14ac:dyDescent="0.3">
      <c r="L1212"/>
    </row>
    <row r="1213" spans="12:12" x14ac:dyDescent="0.3">
      <c r="L1213"/>
    </row>
    <row r="1214" spans="12:12" x14ac:dyDescent="0.3">
      <c r="L1214"/>
    </row>
    <row r="1215" spans="12:12" x14ac:dyDescent="0.3">
      <c r="L1215"/>
    </row>
    <row r="1216" spans="12:12" x14ac:dyDescent="0.3">
      <c r="L1216"/>
    </row>
    <row r="1217" spans="12:12" x14ac:dyDescent="0.3">
      <c r="L1217"/>
    </row>
    <row r="1218" spans="12:12" x14ac:dyDescent="0.3">
      <c r="L1218"/>
    </row>
    <row r="1219" spans="12:12" x14ac:dyDescent="0.3">
      <c r="L1219"/>
    </row>
    <row r="1220" spans="12:12" x14ac:dyDescent="0.3">
      <c r="L1220"/>
    </row>
    <row r="1221" spans="12:12" x14ac:dyDescent="0.3">
      <c r="L1221"/>
    </row>
    <row r="1222" spans="12:12" x14ac:dyDescent="0.3">
      <c r="L1222"/>
    </row>
    <row r="1223" spans="12:12" x14ac:dyDescent="0.3">
      <c r="L1223"/>
    </row>
    <row r="1224" spans="12:12" x14ac:dyDescent="0.3">
      <c r="L1224"/>
    </row>
    <row r="1225" spans="12:12" x14ac:dyDescent="0.3">
      <c r="L1225"/>
    </row>
    <row r="1226" spans="12:12" x14ac:dyDescent="0.3">
      <c r="L1226"/>
    </row>
    <row r="1227" spans="12:12" x14ac:dyDescent="0.3">
      <c r="L1227"/>
    </row>
    <row r="1228" spans="12:12" x14ac:dyDescent="0.3">
      <c r="L1228"/>
    </row>
    <row r="1229" spans="12:12" x14ac:dyDescent="0.3">
      <c r="L1229"/>
    </row>
    <row r="1230" spans="12:12" x14ac:dyDescent="0.3">
      <c r="L1230"/>
    </row>
    <row r="1231" spans="12:12" x14ac:dyDescent="0.3">
      <c r="L1231"/>
    </row>
    <row r="1232" spans="12:12" x14ac:dyDescent="0.3">
      <c r="L1232"/>
    </row>
    <row r="1233" spans="12:12" x14ac:dyDescent="0.3">
      <c r="L1233"/>
    </row>
    <row r="1234" spans="12:12" x14ac:dyDescent="0.3">
      <c r="L1234"/>
    </row>
    <row r="1235" spans="12:12" x14ac:dyDescent="0.3">
      <c r="L1235"/>
    </row>
    <row r="1236" spans="12:12" x14ac:dyDescent="0.3">
      <c r="L1236"/>
    </row>
    <row r="1237" spans="12:12" x14ac:dyDescent="0.3">
      <c r="L1237"/>
    </row>
    <row r="1238" spans="12:12" x14ac:dyDescent="0.3">
      <c r="L1238"/>
    </row>
    <row r="1239" spans="12:12" x14ac:dyDescent="0.3">
      <c r="L1239"/>
    </row>
    <row r="1240" spans="12:12" x14ac:dyDescent="0.3">
      <c r="L1240"/>
    </row>
    <row r="1241" spans="12:12" x14ac:dyDescent="0.3">
      <c r="L1241"/>
    </row>
    <row r="1242" spans="12:12" x14ac:dyDescent="0.3">
      <c r="L1242"/>
    </row>
    <row r="1243" spans="12:12" x14ac:dyDescent="0.3">
      <c r="L1243"/>
    </row>
    <row r="1244" spans="12:12" x14ac:dyDescent="0.3">
      <c r="L1244"/>
    </row>
    <row r="1245" spans="12:12" x14ac:dyDescent="0.3">
      <c r="L1245"/>
    </row>
    <row r="1246" spans="12:12" x14ac:dyDescent="0.3">
      <c r="L1246"/>
    </row>
    <row r="1247" spans="12:12" x14ac:dyDescent="0.3">
      <c r="L1247"/>
    </row>
    <row r="1248" spans="12:12" x14ac:dyDescent="0.3">
      <c r="L1248"/>
    </row>
    <row r="1249" spans="12:12" x14ac:dyDescent="0.3">
      <c r="L1249"/>
    </row>
    <row r="1250" spans="12:12" x14ac:dyDescent="0.3">
      <c r="L1250"/>
    </row>
    <row r="1251" spans="12:12" x14ac:dyDescent="0.3">
      <c r="L1251"/>
    </row>
    <row r="1252" spans="12:12" x14ac:dyDescent="0.3">
      <c r="L1252"/>
    </row>
    <row r="1253" spans="12:12" x14ac:dyDescent="0.3">
      <c r="L1253"/>
    </row>
    <row r="1254" spans="12:12" x14ac:dyDescent="0.3">
      <c r="L1254"/>
    </row>
    <row r="1255" spans="12:12" x14ac:dyDescent="0.3">
      <c r="L1255"/>
    </row>
    <row r="1256" spans="12:12" x14ac:dyDescent="0.3">
      <c r="L1256"/>
    </row>
    <row r="1257" spans="12:12" x14ac:dyDescent="0.3">
      <c r="L1257"/>
    </row>
    <row r="1258" spans="12:12" x14ac:dyDescent="0.3">
      <c r="L1258"/>
    </row>
    <row r="1259" spans="12:12" x14ac:dyDescent="0.3">
      <c r="L1259"/>
    </row>
    <row r="1260" spans="12:12" x14ac:dyDescent="0.3">
      <c r="L1260"/>
    </row>
    <row r="1261" spans="12:12" x14ac:dyDescent="0.3">
      <c r="L1261"/>
    </row>
    <row r="1262" spans="12:12" x14ac:dyDescent="0.3">
      <c r="L1262"/>
    </row>
    <row r="1263" spans="12:12" x14ac:dyDescent="0.3">
      <c r="L1263"/>
    </row>
    <row r="1264" spans="12:12" x14ac:dyDescent="0.3">
      <c r="L1264"/>
    </row>
    <row r="1265" spans="12:12" x14ac:dyDescent="0.3">
      <c r="L1265"/>
    </row>
    <row r="1266" spans="12:12" x14ac:dyDescent="0.3">
      <c r="L1266"/>
    </row>
    <row r="1267" spans="12:12" x14ac:dyDescent="0.3">
      <c r="L1267"/>
    </row>
    <row r="1268" spans="12:12" x14ac:dyDescent="0.3">
      <c r="L1268"/>
    </row>
    <row r="1269" spans="12:12" x14ac:dyDescent="0.3">
      <c r="L1269"/>
    </row>
    <row r="1270" spans="12:12" x14ac:dyDescent="0.3">
      <c r="L1270"/>
    </row>
    <row r="1271" spans="12:12" x14ac:dyDescent="0.3">
      <c r="L1271"/>
    </row>
    <row r="1272" spans="12:12" x14ac:dyDescent="0.3">
      <c r="L1272"/>
    </row>
    <row r="1273" spans="12:12" x14ac:dyDescent="0.3">
      <c r="L1273"/>
    </row>
    <row r="1274" spans="12:12" x14ac:dyDescent="0.3">
      <c r="L1274"/>
    </row>
    <row r="1275" spans="12:12" x14ac:dyDescent="0.3">
      <c r="L1275"/>
    </row>
    <row r="1276" spans="12:12" x14ac:dyDescent="0.3">
      <c r="L1276"/>
    </row>
    <row r="1277" spans="12:12" x14ac:dyDescent="0.3">
      <c r="L1277"/>
    </row>
    <row r="1278" spans="12:12" x14ac:dyDescent="0.3">
      <c r="L1278"/>
    </row>
    <row r="1279" spans="12:12" x14ac:dyDescent="0.3">
      <c r="L1279"/>
    </row>
    <row r="1280" spans="12:12" x14ac:dyDescent="0.3">
      <c r="L1280"/>
    </row>
    <row r="1281" spans="12:12" x14ac:dyDescent="0.3">
      <c r="L1281"/>
    </row>
    <row r="1282" spans="12:12" x14ac:dyDescent="0.3">
      <c r="L1282"/>
    </row>
    <row r="1283" spans="12:12" x14ac:dyDescent="0.3">
      <c r="L1283"/>
    </row>
    <row r="1284" spans="12:12" x14ac:dyDescent="0.3">
      <c r="L1284"/>
    </row>
    <row r="1285" spans="12:12" x14ac:dyDescent="0.3">
      <c r="L1285"/>
    </row>
    <row r="1286" spans="12:12" x14ac:dyDescent="0.3">
      <c r="L1286"/>
    </row>
    <row r="1287" spans="12:12" x14ac:dyDescent="0.3">
      <c r="L1287"/>
    </row>
    <row r="1288" spans="12:12" x14ac:dyDescent="0.3">
      <c r="L1288"/>
    </row>
    <row r="1289" spans="12:12" x14ac:dyDescent="0.3">
      <c r="L1289"/>
    </row>
    <row r="1290" spans="12:12" x14ac:dyDescent="0.3">
      <c r="L1290"/>
    </row>
    <row r="1291" spans="12:12" x14ac:dyDescent="0.3">
      <c r="L1291"/>
    </row>
    <row r="1292" spans="12:12" x14ac:dyDescent="0.3">
      <c r="L1292"/>
    </row>
    <row r="1293" spans="12:12" x14ac:dyDescent="0.3">
      <c r="L1293"/>
    </row>
    <row r="1294" spans="12:12" x14ac:dyDescent="0.3">
      <c r="L1294"/>
    </row>
    <row r="1295" spans="12:12" x14ac:dyDescent="0.3">
      <c r="L1295"/>
    </row>
    <row r="1296" spans="12:12" x14ac:dyDescent="0.3">
      <c r="L1296"/>
    </row>
    <row r="1297" spans="12:12" x14ac:dyDescent="0.3">
      <c r="L1297"/>
    </row>
    <row r="1298" spans="12:12" x14ac:dyDescent="0.3">
      <c r="L1298"/>
    </row>
    <row r="1299" spans="12:12" x14ac:dyDescent="0.3">
      <c r="L1299"/>
    </row>
    <row r="1300" spans="12:12" x14ac:dyDescent="0.3">
      <c r="L1300"/>
    </row>
    <row r="1301" spans="12:12" x14ac:dyDescent="0.3">
      <c r="L1301"/>
    </row>
    <row r="1302" spans="12:12" x14ac:dyDescent="0.3">
      <c r="L1302"/>
    </row>
    <row r="1303" spans="12:12" x14ac:dyDescent="0.3">
      <c r="L1303"/>
    </row>
    <row r="1304" spans="12:12" x14ac:dyDescent="0.3">
      <c r="L1304"/>
    </row>
    <row r="1305" spans="12:12" x14ac:dyDescent="0.3">
      <c r="L1305"/>
    </row>
    <row r="1306" spans="12:12" x14ac:dyDescent="0.3">
      <c r="L1306"/>
    </row>
    <row r="1307" spans="12:12" x14ac:dyDescent="0.3">
      <c r="L1307"/>
    </row>
    <row r="1308" spans="12:12" x14ac:dyDescent="0.3">
      <c r="L1308"/>
    </row>
    <row r="1309" spans="12:12" x14ac:dyDescent="0.3">
      <c r="L1309"/>
    </row>
    <row r="1310" spans="12:12" x14ac:dyDescent="0.3">
      <c r="L1310"/>
    </row>
    <row r="1311" spans="12:12" x14ac:dyDescent="0.3">
      <c r="L1311"/>
    </row>
    <row r="1312" spans="12:12" x14ac:dyDescent="0.3">
      <c r="L1312"/>
    </row>
    <row r="1313" spans="12:12" x14ac:dyDescent="0.3">
      <c r="L1313"/>
    </row>
    <row r="1314" spans="12:12" x14ac:dyDescent="0.3">
      <c r="L1314"/>
    </row>
    <row r="1315" spans="12:12" x14ac:dyDescent="0.3">
      <c r="L1315"/>
    </row>
    <row r="1316" spans="12:12" x14ac:dyDescent="0.3">
      <c r="L1316"/>
    </row>
    <row r="1317" spans="12:12" x14ac:dyDescent="0.3">
      <c r="L1317"/>
    </row>
    <row r="1318" spans="12:12" x14ac:dyDescent="0.3">
      <c r="L1318"/>
    </row>
    <row r="1319" spans="12:12" x14ac:dyDescent="0.3">
      <c r="L1319"/>
    </row>
    <row r="1320" spans="12:12" x14ac:dyDescent="0.3">
      <c r="L1320"/>
    </row>
    <row r="1321" spans="12:12" x14ac:dyDescent="0.3">
      <c r="L1321"/>
    </row>
    <row r="1322" spans="12:12" x14ac:dyDescent="0.3">
      <c r="L1322"/>
    </row>
    <row r="1323" spans="12:12" x14ac:dyDescent="0.3">
      <c r="L1323"/>
    </row>
    <row r="1324" spans="12:12" x14ac:dyDescent="0.3">
      <c r="L1324"/>
    </row>
    <row r="1325" spans="12:12" x14ac:dyDescent="0.3">
      <c r="L1325"/>
    </row>
    <row r="1326" spans="12:12" x14ac:dyDescent="0.3">
      <c r="L1326"/>
    </row>
    <row r="1327" spans="12:12" x14ac:dyDescent="0.3">
      <c r="L1327"/>
    </row>
    <row r="1328" spans="12:12" x14ac:dyDescent="0.3">
      <c r="L1328"/>
    </row>
    <row r="1329" spans="12:12" x14ac:dyDescent="0.3">
      <c r="L1329"/>
    </row>
    <row r="1330" spans="12:12" x14ac:dyDescent="0.3">
      <c r="L1330"/>
    </row>
    <row r="1331" spans="12:12" x14ac:dyDescent="0.3">
      <c r="L1331"/>
    </row>
    <row r="1332" spans="12:12" x14ac:dyDescent="0.3">
      <c r="L1332"/>
    </row>
    <row r="1333" spans="12:12" x14ac:dyDescent="0.3">
      <c r="L1333"/>
    </row>
    <row r="1334" spans="12:12" x14ac:dyDescent="0.3">
      <c r="L1334"/>
    </row>
    <row r="1335" spans="12:12" x14ac:dyDescent="0.3">
      <c r="L1335"/>
    </row>
    <row r="1336" spans="12:12" x14ac:dyDescent="0.3">
      <c r="L1336"/>
    </row>
    <row r="1337" spans="12:12" x14ac:dyDescent="0.3">
      <c r="L1337"/>
    </row>
    <row r="1338" spans="12:12" x14ac:dyDescent="0.3">
      <c r="L1338"/>
    </row>
    <row r="1339" spans="12:12" x14ac:dyDescent="0.3">
      <c r="L1339"/>
    </row>
    <row r="1340" spans="12:12" x14ac:dyDescent="0.3">
      <c r="L1340"/>
    </row>
    <row r="1341" spans="12:12" x14ac:dyDescent="0.3">
      <c r="L1341"/>
    </row>
    <row r="1342" spans="12:12" x14ac:dyDescent="0.3">
      <c r="L1342"/>
    </row>
    <row r="1343" spans="12:12" x14ac:dyDescent="0.3">
      <c r="L1343"/>
    </row>
    <row r="1344" spans="12:12" x14ac:dyDescent="0.3">
      <c r="L1344"/>
    </row>
    <row r="1345" spans="12:12" x14ac:dyDescent="0.3">
      <c r="L1345"/>
    </row>
    <row r="1346" spans="12:12" x14ac:dyDescent="0.3">
      <c r="L1346"/>
    </row>
    <row r="1347" spans="12:12" x14ac:dyDescent="0.3">
      <c r="L1347"/>
    </row>
    <row r="1348" spans="12:12" x14ac:dyDescent="0.3">
      <c r="L1348"/>
    </row>
    <row r="1349" spans="12:12" x14ac:dyDescent="0.3">
      <c r="L1349"/>
    </row>
    <row r="1350" spans="12:12" x14ac:dyDescent="0.3">
      <c r="L1350"/>
    </row>
    <row r="1351" spans="12:12" x14ac:dyDescent="0.3">
      <c r="L1351"/>
    </row>
    <row r="1352" spans="12:12" x14ac:dyDescent="0.3">
      <c r="L1352"/>
    </row>
    <row r="1353" spans="12:12" x14ac:dyDescent="0.3">
      <c r="L1353"/>
    </row>
    <row r="1354" spans="12:12" x14ac:dyDescent="0.3">
      <c r="L1354"/>
    </row>
    <row r="1355" spans="12:12" x14ac:dyDescent="0.3">
      <c r="L1355"/>
    </row>
    <row r="1356" spans="12:12" x14ac:dyDescent="0.3">
      <c r="L1356"/>
    </row>
    <row r="1357" spans="12:12" x14ac:dyDescent="0.3">
      <c r="L1357"/>
    </row>
    <row r="1358" spans="12:12" x14ac:dyDescent="0.3">
      <c r="L1358"/>
    </row>
    <row r="1359" spans="12:12" x14ac:dyDescent="0.3">
      <c r="L1359"/>
    </row>
    <row r="1360" spans="12:12" x14ac:dyDescent="0.3">
      <c r="L1360"/>
    </row>
    <row r="1361" spans="12:12" x14ac:dyDescent="0.3">
      <c r="L1361"/>
    </row>
    <row r="1362" spans="12:12" x14ac:dyDescent="0.3">
      <c r="L1362"/>
    </row>
    <row r="1363" spans="12:12" x14ac:dyDescent="0.3">
      <c r="L1363"/>
    </row>
    <row r="1364" spans="12:12" x14ac:dyDescent="0.3">
      <c r="L1364"/>
    </row>
    <row r="1365" spans="12:12" x14ac:dyDescent="0.3">
      <c r="L1365"/>
    </row>
    <row r="1366" spans="12:12" x14ac:dyDescent="0.3">
      <c r="L1366"/>
    </row>
    <row r="1367" spans="12:12" x14ac:dyDescent="0.3">
      <c r="L1367"/>
    </row>
    <row r="1368" spans="12:12" x14ac:dyDescent="0.3">
      <c r="L1368"/>
    </row>
    <row r="1369" spans="12:12" x14ac:dyDescent="0.3">
      <c r="L1369"/>
    </row>
    <row r="1370" spans="12:12" x14ac:dyDescent="0.3">
      <c r="L1370"/>
    </row>
    <row r="1371" spans="12:12" x14ac:dyDescent="0.3">
      <c r="L1371"/>
    </row>
    <row r="1372" spans="12:12" x14ac:dyDescent="0.3">
      <c r="L1372"/>
    </row>
    <row r="1373" spans="12:12" x14ac:dyDescent="0.3">
      <c r="L1373"/>
    </row>
    <row r="1374" spans="12:12" x14ac:dyDescent="0.3">
      <c r="L1374"/>
    </row>
    <row r="1375" spans="12:12" x14ac:dyDescent="0.3">
      <c r="L1375"/>
    </row>
    <row r="1376" spans="12:12" x14ac:dyDescent="0.3">
      <c r="L1376"/>
    </row>
    <row r="1377" spans="12:12" x14ac:dyDescent="0.3">
      <c r="L1377"/>
    </row>
    <row r="1378" spans="12:12" x14ac:dyDescent="0.3">
      <c r="L1378"/>
    </row>
    <row r="1379" spans="12:12" x14ac:dyDescent="0.3">
      <c r="L1379"/>
    </row>
    <row r="1380" spans="12:12" x14ac:dyDescent="0.3">
      <c r="L1380"/>
    </row>
    <row r="1381" spans="12:12" x14ac:dyDescent="0.3">
      <c r="L1381"/>
    </row>
    <row r="1382" spans="12:12" x14ac:dyDescent="0.3">
      <c r="L1382"/>
    </row>
    <row r="1383" spans="12:12" x14ac:dyDescent="0.3">
      <c r="L1383"/>
    </row>
    <row r="1384" spans="12:12" x14ac:dyDescent="0.3">
      <c r="L1384"/>
    </row>
    <row r="1385" spans="12:12" x14ac:dyDescent="0.3">
      <c r="L1385"/>
    </row>
    <row r="1386" spans="12:12" x14ac:dyDescent="0.3">
      <c r="L1386"/>
    </row>
    <row r="1387" spans="12:12" x14ac:dyDescent="0.3">
      <c r="L1387"/>
    </row>
    <row r="1388" spans="12:12" x14ac:dyDescent="0.3">
      <c r="L1388"/>
    </row>
    <row r="1389" spans="12:12" x14ac:dyDescent="0.3">
      <c r="L1389"/>
    </row>
    <row r="1390" spans="12:12" x14ac:dyDescent="0.3">
      <c r="L1390"/>
    </row>
    <row r="1391" spans="12:12" x14ac:dyDescent="0.3">
      <c r="L1391"/>
    </row>
    <row r="1392" spans="12:12" x14ac:dyDescent="0.3">
      <c r="L1392"/>
    </row>
    <row r="1393" spans="12:12" x14ac:dyDescent="0.3">
      <c r="L1393"/>
    </row>
    <row r="1394" spans="12:12" x14ac:dyDescent="0.3">
      <c r="L1394"/>
    </row>
    <row r="1395" spans="12:12" x14ac:dyDescent="0.3">
      <c r="L1395"/>
    </row>
    <row r="1396" spans="12:12" x14ac:dyDescent="0.3">
      <c r="L1396"/>
    </row>
    <row r="1397" spans="12:12" x14ac:dyDescent="0.3">
      <c r="L1397"/>
    </row>
    <row r="1398" spans="12:12" x14ac:dyDescent="0.3">
      <c r="L1398"/>
    </row>
    <row r="1399" spans="12:12" x14ac:dyDescent="0.3">
      <c r="L1399"/>
    </row>
    <row r="1400" spans="12:12" x14ac:dyDescent="0.3">
      <c r="L1400"/>
    </row>
    <row r="1401" spans="12:12" x14ac:dyDescent="0.3">
      <c r="L1401"/>
    </row>
    <row r="1402" spans="12:12" x14ac:dyDescent="0.3">
      <c r="L1402"/>
    </row>
    <row r="1403" spans="12:12" x14ac:dyDescent="0.3">
      <c r="L1403"/>
    </row>
    <row r="1404" spans="12:12" x14ac:dyDescent="0.3">
      <c r="L1404"/>
    </row>
    <row r="1405" spans="12:12" x14ac:dyDescent="0.3">
      <c r="L1405"/>
    </row>
    <row r="1406" spans="12:12" x14ac:dyDescent="0.3">
      <c r="L1406"/>
    </row>
    <row r="1407" spans="12:12" x14ac:dyDescent="0.3">
      <c r="L1407"/>
    </row>
    <row r="1408" spans="12:12" x14ac:dyDescent="0.3">
      <c r="L1408"/>
    </row>
    <row r="1409" spans="12:12" x14ac:dyDescent="0.3">
      <c r="L1409"/>
    </row>
    <row r="1410" spans="12:12" x14ac:dyDescent="0.3">
      <c r="L1410"/>
    </row>
    <row r="1411" spans="12:12" x14ac:dyDescent="0.3">
      <c r="L1411"/>
    </row>
    <row r="1412" spans="12:12" x14ac:dyDescent="0.3">
      <c r="L1412"/>
    </row>
    <row r="1413" spans="12:12" x14ac:dyDescent="0.3">
      <c r="L1413"/>
    </row>
    <row r="1414" spans="12:12" x14ac:dyDescent="0.3">
      <c r="L1414"/>
    </row>
    <row r="1415" spans="12:12" x14ac:dyDescent="0.3">
      <c r="L1415"/>
    </row>
    <row r="1416" spans="12:12" x14ac:dyDescent="0.3">
      <c r="L1416"/>
    </row>
    <row r="1417" spans="12:12" x14ac:dyDescent="0.3">
      <c r="L1417"/>
    </row>
    <row r="1418" spans="12:12" x14ac:dyDescent="0.3">
      <c r="L1418"/>
    </row>
    <row r="1419" spans="12:12" x14ac:dyDescent="0.3">
      <c r="L1419"/>
    </row>
    <row r="1420" spans="12:12" x14ac:dyDescent="0.3">
      <c r="L1420"/>
    </row>
    <row r="1421" spans="12:12" x14ac:dyDescent="0.3">
      <c r="L1421"/>
    </row>
    <row r="1422" spans="12:12" x14ac:dyDescent="0.3">
      <c r="L1422"/>
    </row>
    <row r="1423" spans="12:12" x14ac:dyDescent="0.3">
      <c r="L1423"/>
    </row>
    <row r="1424" spans="12:12" x14ac:dyDescent="0.3">
      <c r="L1424"/>
    </row>
    <row r="1425" spans="12:12" x14ac:dyDescent="0.3">
      <c r="L1425"/>
    </row>
    <row r="1426" spans="12:12" x14ac:dyDescent="0.3">
      <c r="L1426"/>
    </row>
    <row r="1427" spans="12:12" x14ac:dyDescent="0.3">
      <c r="L1427"/>
    </row>
    <row r="1428" spans="12:12" x14ac:dyDescent="0.3">
      <c r="L1428"/>
    </row>
    <row r="1429" spans="12:12" x14ac:dyDescent="0.3">
      <c r="L1429"/>
    </row>
    <row r="1430" spans="12:12" x14ac:dyDescent="0.3">
      <c r="L1430"/>
    </row>
    <row r="1431" spans="12:12" x14ac:dyDescent="0.3">
      <c r="L1431"/>
    </row>
    <row r="1432" spans="12:12" x14ac:dyDescent="0.3">
      <c r="L1432"/>
    </row>
    <row r="1433" spans="12:12" x14ac:dyDescent="0.3">
      <c r="L1433"/>
    </row>
    <row r="1434" spans="12:12" x14ac:dyDescent="0.3">
      <c r="L1434"/>
    </row>
    <row r="1435" spans="12:12" x14ac:dyDescent="0.3">
      <c r="L1435"/>
    </row>
    <row r="1436" spans="12:12" x14ac:dyDescent="0.3">
      <c r="L1436"/>
    </row>
    <row r="1437" spans="12:12" x14ac:dyDescent="0.3">
      <c r="L1437"/>
    </row>
    <row r="1438" spans="12:12" x14ac:dyDescent="0.3">
      <c r="L1438"/>
    </row>
    <row r="1439" spans="12:12" x14ac:dyDescent="0.3">
      <c r="L1439"/>
    </row>
    <row r="1440" spans="12:12" x14ac:dyDescent="0.3">
      <c r="L1440"/>
    </row>
    <row r="1441" spans="12:12" x14ac:dyDescent="0.3">
      <c r="L1441"/>
    </row>
    <row r="1442" spans="12:12" x14ac:dyDescent="0.3">
      <c r="L1442"/>
    </row>
    <row r="1443" spans="12:12" x14ac:dyDescent="0.3">
      <c r="L1443"/>
    </row>
    <row r="1444" spans="12:12" x14ac:dyDescent="0.3">
      <c r="L1444"/>
    </row>
    <row r="1445" spans="12:12" x14ac:dyDescent="0.3">
      <c r="L1445"/>
    </row>
    <row r="1446" spans="12:12" x14ac:dyDescent="0.3">
      <c r="L1446"/>
    </row>
    <row r="1447" spans="12:12" x14ac:dyDescent="0.3">
      <c r="L1447"/>
    </row>
    <row r="1448" spans="12:12" x14ac:dyDescent="0.3">
      <c r="L1448"/>
    </row>
    <row r="1449" spans="12:12" x14ac:dyDescent="0.3">
      <c r="L1449"/>
    </row>
    <row r="1450" spans="12:12" x14ac:dyDescent="0.3">
      <c r="L1450"/>
    </row>
    <row r="1451" spans="12:12" x14ac:dyDescent="0.3">
      <c r="L1451"/>
    </row>
    <row r="1452" spans="12:12" x14ac:dyDescent="0.3">
      <c r="L1452"/>
    </row>
    <row r="1453" spans="12:12" x14ac:dyDescent="0.3">
      <c r="L1453"/>
    </row>
    <row r="1454" spans="12:12" x14ac:dyDescent="0.3">
      <c r="L1454"/>
    </row>
    <row r="1455" spans="12:12" x14ac:dyDescent="0.3">
      <c r="L1455"/>
    </row>
    <row r="1456" spans="12:12" x14ac:dyDescent="0.3">
      <c r="L1456"/>
    </row>
    <row r="1457" spans="12:12" x14ac:dyDescent="0.3">
      <c r="L1457"/>
    </row>
    <row r="1458" spans="12:12" x14ac:dyDescent="0.3">
      <c r="L1458"/>
    </row>
    <row r="1459" spans="12:12" x14ac:dyDescent="0.3">
      <c r="L1459"/>
    </row>
    <row r="1460" spans="12:12" x14ac:dyDescent="0.3">
      <c r="L1460"/>
    </row>
    <row r="1461" spans="12:12" x14ac:dyDescent="0.3">
      <c r="L1461"/>
    </row>
    <row r="1462" spans="12:12" x14ac:dyDescent="0.3">
      <c r="L1462"/>
    </row>
    <row r="1463" spans="12:12" x14ac:dyDescent="0.3">
      <c r="L1463"/>
    </row>
    <row r="1464" spans="12:12" x14ac:dyDescent="0.3">
      <c r="L1464"/>
    </row>
    <row r="1465" spans="12:12" x14ac:dyDescent="0.3">
      <c r="L1465"/>
    </row>
    <row r="1466" spans="12:12" x14ac:dyDescent="0.3">
      <c r="L1466"/>
    </row>
    <row r="1467" spans="12:12" x14ac:dyDescent="0.3">
      <c r="L1467"/>
    </row>
    <row r="1468" spans="12:12" x14ac:dyDescent="0.3">
      <c r="L1468"/>
    </row>
    <row r="1469" spans="12:12" x14ac:dyDescent="0.3">
      <c r="L1469"/>
    </row>
    <row r="1470" spans="12:12" x14ac:dyDescent="0.3">
      <c r="L1470"/>
    </row>
    <row r="1471" spans="12:12" x14ac:dyDescent="0.3">
      <c r="L1471"/>
    </row>
    <row r="1472" spans="12:12" x14ac:dyDescent="0.3">
      <c r="L1472"/>
    </row>
    <row r="1473" spans="12:12" x14ac:dyDescent="0.3">
      <c r="L1473"/>
    </row>
    <row r="1474" spans="12:12" x14ac:dyDescent="0.3">
      <c r="L1474"/>
    </row>
    <row r="1475" spans="12:12" x14ac:dyDescent="0.3">
      <c r="L1475"/>
    </row>
    <row r="1476" spans="12:12" x14ac:dyDescent="0.3">
      <c r="L1476"/>
    </row>
    <row r="1477" spans="12:12" x14ac:dyDescent="0.3">
      <c r="L1477"/>
    </row>
    <row r="1478" spans="12:12" x14ac:dyDescent="0.3">
      <c r="L1478"/>
    </row>
    <row r="1479" spans="12:12" x14ac:dyDescent="0.3">
      <c r="L1479"/>
    </row>
    <row r="1480" spans="12:12" x14ac:dyDescent="0.3">
      <c r="L1480"/>
    </row>
    <row r="1481" spans="12:12" x14ac:dyDescent="0.3">
      <c r="L1481"/>
    </row>
    <row r="1482" spans="12:12" x14ac:dyDescent="0.3">
      <c r="L1482"/>
    </row>
    <row r="1483" spans="12:12" x14ac:dyDescent="0.3">
      <c r="L1483"/>
    </row>
    <row r="1484" spans="12:12" x14ac:dyDescent="0.3">
      <c r="L1484"/>
    </row>
    <row r="1485" spans="12:12" x14ac:dyDescent="0.3">
      <c r="L1485"/>
    </row>
    <row r="1486" spans="12:12" x14ac:dyDescent="0.3">
      <c r="L1486"/>
    </row>
    <row r="1487" spans="12:12" x14ac:dyDescent="0.3">
      <c r="L1487"/>
    </row>
    <row r="1488" spans="12:12" x14ac:dyDescent="0.3">
      <c r="L1488"/>
    </row>
    <row r="1489" spans="12:12" x14ac:dyDescent="0.3">
      <c r="L1489"/>
    </row>
    <row r="1490" spans="12:12" x14ac:dyDescent="0.3">
      <c r="L1490"/>
    </row>
    <row r="1491" spans="12:12" x14ac:dyDescent="0.3">
      <c r="L1491"/>
    </row>
    <row r="1492" spans="12:12" x14ac:dyDescent="0.3">
      <c r="L1492"/>
    </row>
    <row r="1493" spans="12:12" x14ac:dyDescent="0.3">
      <c r="L1493"/>
    </row>
    <row r="1494" spans="12:12" x14ac:dyDescent="0.3">
      <c r="L1494"/>
    </row>
    <row r="1495" spans="12:12" x14ac:dyDescent="0.3">
      <c r="L1495"/>
    </row>
    <row r="1496" spans="12:12" x14ac:dyDescent="0.3">
      <c r="L1496"/>
    </row>
    <row r="1497" spans="12:12" x14ac:dyDescent="0.3">
      <c r="L1497"/>
    </row>
    <row r="1498" spans="12:12" x14ac:dyDescent="0.3">
      <c r="L1498"/>
    </row>
    <row r="1499" spans="12:12" x14ac:dyDescent="0.3">
      <c r="L1499"/>
    </row>
    <row r="1500" spans="12:12" x14ac:dyDescent="0.3">
      <c r="L1500"/>
    </row>
    <row r="1501" spans="12:12" x14ac:dyDescent="0.3">
      <c r="L1501"/>
    </row>
    <row r="1502" spans="12:12" x14ac:dyDescent="0.3">
      <c r="L1502"/>
    </row>
    <row r="1503" spans="12:12" x14ac:dyDescent="0.3">
      <c r="L1503"/>
    </row>
    <row r="1504" spans="12:12" x14ac:dyDescent="0.3">
      <c r="L1504"/>
    </row>
    <row r="1505" spans="12:12" x14ac:dyDescent="0.3">
      <c r="L1505"/>
    </row>
    <row r="1506" spans="12:12" x14ac:dyDescent="0.3">
      <c r="L1506"/>
    </row>
    <row r="1507" spans="12:12" x14ac:dyDescent="0.3">
      <c r="L1507"/>
    </row>
    <row r="1508" spans="12:12" x14ac:dyDescent="0.3">
      <c r="L1508"/>
    </row>
    <row r="1509" spans="12:12" x14ac:dyDescent="0.3">
      <c r="L1509"/>
    </row>
    <row r="1510" spans="12:12" x14ac:dyDescent="0.3">
      <c r="L1510"/>
    </row>
    <row r="1511" spans="12:12" x14ac:dyDescent="0.3">
      <c r="L1511"/>
    </row>
    <row r="1512" spans="12:12" x14ac:dyDescent="0.3">
      <c r="L1512"/>
    </row>
    <row r="1513" spans="12:12" x14ac:dyDescent="0.3">
      <c r="L1513"/>
    </row>
    <row r="1514" spans="12:12" x14ac:dyDescent="0.3">
      <c r="L1514"/>
    </row>
    <row r="1515" spans="12:12" x14ac:dyDescent="0.3">
      <c r="L1515"/>
    </row>
    <row r="1516" spans="12:12" x14ac:dyDescent="0.3">
      <c r="L1516"/>
    </row>
    <row r="1517" spans="12:12" x14ac:dyDescent="0.3">
      <c r="L1517"/>
    </row>
    <row r="1518" spans="12:12" x14ac:dyDescent="0.3">
      <c r="L1518"/>
    </row>
    <row r="1519" spans="12:12" x14ac:dyDescent="0.3">
      <c r="L1519"/>
    </row>
    <row r="1520" spans="12:12" x14ac:dyDescent="0.3">
      <c r="L1520"/>
    </row>
    <row r="1521" spans="12:12" x14ac:dyDescent="0.3">
      <c r="L1521"/>
    </row>
    <row r="1522" spans="12:12" x14ac:dyDescent="0.3">
      <c r="L1522"/>
    </row>
    <row r="1523" spans="12:12" x14ac:dyDescent="0.3">
      <c r="L1523"/>
    </row>
    <row r="1524" spans="12:12" x14ac:dyDescent="0.3">
      <c r="L1524"/>
    </row>
    <row r="1525" spans="12:12" x14ac:dyDescent="0.3">
      <c r="L1525"/>
    </row>
    <row r="1526" spans="12:12" x14ac:dyDescent="0.3">
      <c r="L1526"/>
    </row>
    <row r="1527" spans="12:12" x14ac:dyDescent="0.3">
      <c r="L1527"/>
    </row>
    <row r="1528" spans="12:12" x14ac:dyDescent="0.3">
      <c r="L1528"/>
    </row>
    <row r="1529" spans="12:12" x14ac:dyDescent="0.3">
      <c r="L1529"/>
    </row>
    <row r="1530" spans="12:12" x14ac:dyDescent="0.3">
      <c r="L1530"/>
    </row>
    <row r="1531" spans="12:12" x14ac:dyDescent="0.3">
      <c r="L1531"/>
    </row>
    <row r="1532" spans="12:12" x14ac:dyDescent="0.3">
      <c r="L1532"/>
    </row>
    <row r="1533" spans="12:12" x14ac:dyDescent="0.3">
      <c r="L1533"/>
    </row>
    <row r="1534" spans="12:12" x14ac:dyDescent="0.3">
      <c r="L1534"/>
    </row>
    <row r="1535" spans="12:12" x14ac:dyDescent="0.3">
      <c r="L1535"/>
    </row>
    <row r="1536" spans="12:12" x14ac:dyDescent="0.3">
      <c r="L1536"/>
    </row>
    <row r="1537" spans="12:12" x14ac:dyDescent="0.3">
      <c r="L1537"/>
    </row>
    <row r="1538" spans="12:12" x14ac:dyDescent="0.3">
      <c r="L1538"/>
    </row>
    <row r="1539" spans="12:12" x14ac:dyDescent="0.3">
      <c r="L1539"/>
    </row>
    <row r="1540" spans="12:12" x14ac:dyDescent="0.3">
      <c r="L1540"/>
    </row>
    <row r="1541" spans="12:12" x14ac:dyDescent="0.3">
      <c r="L1541"/>
    </row>
    <row r="1542" spans="12:12" x14ac:dyDescent="0.3">
      <c r="L1542"/>
    </row>
    <row r="1543" spans="12:12" x14ac:dyDescent="0.3">
      <c r="L1543"/>
    </row>
    <row r="1544" spans="12:12" x14ac:dyDescent="0.3">
      <c r="L1544"/>
    </row>
    <row r="1545" spans="12:12" x14ac:dyDescent="0.3">
      <c r="L1545"/>
    </row>
    <row r="1546" spans="12:12" x14ac:dyDescent="0.3">
      <c r="L1546"/>
    </row>
    <row r="1547" spans="12:12" x14ac:dyDescent="0.3">
      <c r="L1547"/>
    </row>
    <row r="1548" spans="12:12" x14ac:dyDescent="0.3">
      <c r="L1548"/>
    </row>
    <row r="1549" spans="12:12" x14ac:dyDescent="0.3">
      <c r="L1549"/>
    </row>
    <row r="1550" spans="12:12" x14ac:dyDescent="0.3">
      <c r="L1550"/>
    </row>
    <row r="1551" spans="12:12" x14ac:dyDescent="0.3">
      <c r="L1551"/>
    </row>
    <row r="1552" spans="12:12" x14ac:dyDescent="0.3">
      <c r="L1552"/>
    </row>
    <row r="1553" spans="12:12" x14ac:dyDescent="0.3">
      <c r="L1553"/>
    </row>
    <row r="1554" spans="12:12" x14ac:dyDescent="0.3">
      <c r="L1554"/>
    </row>
    <row r="1555" spans="12:12" x14ac:dyDescent="0.3">
      <c r="L1555"/>
    </row>
    <row r="1556" spans="12:12" x14ac:dyDescent="0.3">
      <c r="L1556"/>
    </row>
    <row r="1557" spans="12:12" x14ac:dyDescent="0.3">
      <c r="L1557"/>
    </row>
    <row r="1558" spans="12:12" x14ac:dyDescent="0.3">
      <c r="L1558"/>
    </row>
    <row r="1559" spans="12:12" x14ac:dyDescent="0.3">
      <c r="L1559"/>
    </row>
    <row r="1560" spans="12:12" x14ac:dyDescent="0.3">
      <c r="L1560"/>
    </row>
    <row r="1561" spans="12:12" x14ac:dyDescent="0.3">
      <c r="L1561"/>
    </row>
    <row r="1562" spans="12:12" x14ac:dyDescent="0.3">
      <c r="L1562"/>
    </row>
    <row r="1563" spans="12:12" x14ac:dyDescent="0.3">
      <c r="L1563"/>
    </row>
    <row r="1564" spans="12:12" x14ac:dyDescent="0.3">
      <c r="L1564"/>
    </row>
    <row r="1565" spans="12:12" x14ac:dyDescent="0.3">
      <c r="L1565"/>
    </row>
    <row r="1566" spans="12:12" x14ac:dyDescent="0.3">
      <c r="L1566"/>
    </row>
    <row r="1567" spans="12:12" x14ac:dyDescent="0.3">
      <c r="L1567"/>
    </row>
    <row r="1568" spans="12:12" x14ac:dyDescent="0.3">
      <c r="L1568"/>
    </row>
    <row r="1569" spans="12:12" x14ac:dyDescent="0.3">
      <c r="L1569"/>
    </row>
    <row r="1570" spans="12:12" x14ac:dyDescent="0.3">
      <c r="L1570"/>
    </row>
    <row r="1571" spans="12:12" x14ac:dyDescent="0.3">
      <c r="L1571"/>
    </row>
    <row r="1572" spans="12:12" x14ac:dyDescent="0.3">
      <c r="L1572"/>
    </row>
    <row r="1573" spans="12:12" x14ac:dyDescent="0.3">
      <c r="L1573"/>
    </row>
    <row r="1574" spans="12:12" x14ac:dyDescent="0.3">
      <c r="L1574"/>
    </row>
    <row r="1575" spans="12:12" x14ac:dyDescent="0.3">
      <c r="L1575"/>
    </row>
    <row r="1576" spans="12:12" x14ac:dyDescent="0.3">
      <c r="L1576"/>
    </row>
    <row r="1577" spans="12:12" x14ac:dyDescent="0.3">
      <c r="L1577"/>
    </row>
    <row r="1578" spans="12:12" x14ac:dyDescent="0.3">
      <c r="L1578"/>
    </row>
    <row r="1579" spans="12:12" x14ac:dyDescent="0.3">
      <c r="L1579"/>
    </row>
    <row r="1580" spans="12:12" x14ac:dyDescent="0.3">
      <c r="L1580"/>
    </row>
    <row r="1581" spans="12:12" x14ac:dyDescent="0.3">
      <c r="L1581"/>
    </row>
    <row r="1582" spans="12:12" x14ac:dyDescent="0.3">
      <c r="L1582"/>
    </row>
    <row r="1583" spans="12:12" x14ac:dyDescent="0.3">
      <c r="L1583"/>
    </row>
    <row r="1584" spans="12:12" x14ac:dyDescent="0.3">
      <c r="L1584"/>
    </row>
    <row r="1585" spans="12:12" x14ac:dyDescent="0.3">
      <c r="L1585"/>
    </row>
    <row r="1586" spans="12:12" x14ac:dyDescent="0.3">
      <c r="L1586"/>
    </row>
    <row r="1587" spans="12:12" x14ac:dyDescent="0.3">
      <c r="L1587"/>
    </row>
    <row r="1588" spans="12:12" x14ac:dyDescent="0.3">
      <c r="L1588"/>
    </row>
    <row r="1589" spans="12:12" x14ac:dyDescent="0.3">
      <c r="L1589"/>
    </row>
    <row r="1590" spans="12:12" x14ac:dyDescent="0.3">
      <c r="L1590"/>
    </row>
    <row r="1591" spans="12:12" x14ac:dyDescent="0.3">
      <c r="L1591"/>
    </row>
    <row r="1592" spans="12:12" x14ac:dyDescent="0.3">
      <c r="L1592"/>
    </row>
    <row r="1593" spans="12:12" x14ac:dyDescent="0.3">
      <c r="L1593"/>
    </row>
    <row r="1594" spans="12:12" x14ac:dyDescent="0.3">
      <c r="L1594"/>
    </row>
    <row r="1595" spans="12:12" x14ac:dyDescent="0.3">
      <c r="L1595"/>
    </row>
    <row r="1596" spans="12:12" x14ac:dyDescent="0.3">
      <c r="L1596"/>
    </row>
    <row r="1597" spans="12:12" x14ac:dyDescent="0.3">
      <c r="L1597"/>
    </row>
    <row r="1598" spans="12:12" x14ac:dyDescent="0.3">
      <c r="L1598"/>
    </row>
    <row r="1599" spans="12:12" x14ac:dyDescent="0.3">
      <c r="L1599"/>
    </row>
    <row r="1600" spans="12:12" x14ac:dyDescent="0.3">
      <c r="L1600"/>
    </row>
    <row r="1601" spans="12:12" x14ac:dyDescent="0.3">
      <c r="L1601"/>
    </row>
    <row r="1602" spans="12:12" x14ac:dyDescent="0.3">
      <c r="L1602"/>
    </row>
    <row r="1603" spans="12:12" x14ac:dyDescent="0.3">
      <c r="L1603"/>
    </row>
    <row r="1604" spans="12:12" x14ac:dyDescent="0.3">
      <c r="L1604"/>
    </row>
    <row r="1605" spans="12:12" x14ac:dyDescent="0.3">
      <c r="L1605"/>
    </row>
    <row r="1606" spans="12:12" x14ac:dyDescent="0.3">
      <c r="L1606"/>
    </row>
    <row r="1607" spans="12:12" x14ac:dyDescent="0.3">
      <c r="L1607"/>
    </row>
    <row r="1608" spans="12:12" x14ac:dyDescent="0.3">
      <c r="L1608"/>
    </row>
    <row r="1609" spans="12:12" x14ac:dyDescent="0.3">
      <c r="L1609"/>
    </row>
    <row r="1610" spans="12:12" x14ac:dyDescent="0.3">
      <c r="L1610"/>
    </row>
    <row r="1611" spans="12:12" x14ac:dyDescent="0.3">
      <c r="L1611"/>
    </row>
    <row r="1612" spans="12:12" x14ac:dyDescent="0.3">
      <c r="L1612"/>
    </row>
    <row r="1613" spans="12:12" x14ac:dyDescent="0.3">
      <c r="L1613"/>
    </row>
    <row r="1614" spans="12:12" x14ac:dyDescent="0.3">
      <c r="L1614"/>
    </row>
    <row r="1615" spans="12:12" x14ac:dyDescent="0.3">
      <c r="L1615"/>
    </row>
    <row r="1616" spans="12:12" x14ac:dyDescent="0.3">
      <c r="L1616"/>
    </row>
    <row r="1617" spans="12:12" x14ac:dyDescent="0.3">
      <c r="L1617"/>
    </row>
    <row r="1618" spans="12:12" x14ac:dyDescent="0.3">
      <c r="L1618"/>
    </row>
    <row r="1619" spans="12:12" x14ac:dyDescent="0.3">
      <c r="L1619"/>
    </row>
    <row r="1620" spans="12:12" x14ac:dyDescent="0.3">
      <c r="L1620"/>
    </row>
    <row r="1621" spans="12:12" x14ac:dyDescent="0.3">
      <c r="L1621"/>
    </row>
    <row r="1622" spans="12:12" x14ac:dyDescent="0.3">
      <c r="L1622"/>
    </row>
    <row r="1623" spans="12:12" x14ac:dyDescent="0.3">
      <c r="L1623"/>
    </row>
    <row r="1624" spans="12:12" x14ac:dyDescent="0.3">
      <c r="L1624"/>
    </row>
    <row r="1625" spans="12:12" x14ac:dyDescent="0.3">
      <c r="L1625"/>
    </row>
    <row r="1626" spans="12:12" x14ac:dyDescent="0.3">
      <c r="L1626"/>
    </row>
    <row r="1627" spans="12:12" x14ac:dyDescent="0.3">
      <c r="L1627"/>
    </row>
    <row r="1628" spans="12:12" x14ac:dyDescent="0.3">
      <c r="L1628"/>
    </row>
    <row r="1629" spans="12:12" x14ac:dyDescent="0.3">
      <c r="L1629"/>
    </row>
    <row r="1630" spans="12:12" x14ac:dyDescent="0.3">
      <c r="L1630"/>
    </row>
    <row r="1631" spans="12:12" x14ac:dyDescent="0.3">
      <c r="L1631"/>
    </row>
    <row r="1632" spans="12:12" x14ac:dyDescent="0.3">
      <c r="L1632"/>
    </row>
    <row r="1633" spans="12:12" x14ac:dyDescent="0.3">
      <c r="L1633"/>
    </row>
    <row r="1634" spans="12:12" x14ac:dyDescent="0.3">
      <c r="L1634"/>
    </row>
    <row r="1635" spans="12:12" x14ac:dyDescent="0.3">
      <c r="L1635"/>
    </row>
    <row r="1636" spans="12:12" x14ac:dyDescent="0.3">
      <c r="L1636"/>
    </row>
    <row r="1637" spans="12:12" x14ac:dyDescent="0.3">
      <c r="L1637"/>
    </row>
    <row r="1638" spans="12:12" x14ac:dyDescent="0.3">
      <c r="L1638"/>
    </row>
    <row r="1639" spans="12:12" x14ac:dyDescent="0.3">
      <c r="L1639"/>
    </row>
    <row r="1640" spans="12:12" x14ac:dyDescent="0.3">
      <c r="L1640"/>
    </row>
    <row r="1641" spans="12:12" x14ac:dyDescent="0.3">
      <c r="L1641"/>
    </row>
    <row r="1642" spans="12:12" x14ac:dyDescent="0.3">
      <c r="L1642"/>
    </row>
    <row r="1643" spans="12:12" x14ac:dyDescent="0.3">
      <c r="L1643"/>
    </row>
    <row r="1644" spans="12:12" x14ac:dyDescent="0.3">
      <c r="L1644"/>
    </row>
    <row r="1645" spans="12:12" x14ac:dyDescent="0.3">
      <c r="L1645"/>
    </row>
    <row r="1646" spans="12:12" x14ac:dyDescent="0.3">
      <c r="L1646"/>
    </row>
    <row r="1647" spans="12:12" x14ac:dyDescent="0.3">
      <c r="L1647"/>
    </row>
    <row r="1648" spans="12:12" x14ac:dyDescent="0.3">
      <c r="L1648"/>
    </row>
    <row r="1649" spans="12:12" x14ac:dyDescent="0.3">
      <c r="L1649"/>
    </row>
    <row r="1650" spans="12:12" x14ac:dyDescent="0.3">
      <c r="L1650"/>
    </row>
    <row r="1651" spans="12:12" x14ac:dyDescent="0.3">
      <c r="L1651"/>
    </row>
    <row r="1652" spans="12:12" x14ac:dyDescent="0.3">
      <c r="L1652"/>
    </row>
    <row r="1653" spans="12:12" x14ac:dyDescent="0.3">
      <c r="L1653"/>
    </row>
    <row r="1654" spans="12:12" x14ac:dyDescent="0.3">
      <c r="L1654"/>
    </row>
    <row r="1655" spans="12:12" x14ac:dyDescent="0.3">
      <c r="L1655"/>
    </row>
    <row r="1656" spans="12:12" x14ac:dyDescent="0.3">
      <c r="L1656"/>
    </row>
    <row r="1657" spans="12:12" x14ac:dyDescent="0.3">
      <c r="L1657"/>
    </row>
    <row r="1658" spans="12:12" x14ac:dyDescent="0.3">
      <c r="L1658"/>
    </row>
    <row r="1659" spans="12:12" x14ac:dyDescent="0.3">
      <c r="L1659"/>
    </row>
    <row r="1660" spans="12:12" x14ac:dyDescent="0.3">
      <c r="L1660"/>
    </row>
    <row r="1661" spans="12:12" x14ac:dyDescent="0.3">
      <c r="L1661"/>
    </row>
    <row r="1662" spans="12:12" x14ac:dyDescent="0.3">
      <c r="L1662"/>
    </row>
    <row r="1663" spans="12:12" x14ac:dyDescent="0.3">
      <c r="L1663"/>
    </row>
    <row r="1664" spans="12:12" x14ac:dyDescent="0.3">
      <c r="L1664"/>
    </row>
    <row r="1665" spans="12:12" x14ac:dyDescent="0.3">
      <c r="L1665"/>
    </row>
    <row r="1666" spans="12:12" x14ac:dyDescent="0.3">
      <c r="L1666"/>
    </row>
    <row r="1667" spans="12:12" x14ac:dyDescent="0.3">
      <c r="L1667"/>
    </row>
    <row r="1668" spans="12:12" x14ac:dyDescent="0.3">
      <c r="L1668"/>
    </row>
    <row r="1669" spans="12:12" x14ac:dyDescent="0.3">
      <c r="L1669"/>
    </row>
    <row r="1670" spans="12:12" x14ac:dyDescent="0.3">
      <c r="L1670"/>
    </row>
    <row r="1671" spans="12:12" x14ac:dyDescent="0.3">
      <c r="L1671"/>
    </row>
    <row r="1672" spans="12:12" x14ac:dyDescent="0.3">
      <c r="L1672"/>
    </row>
    <row r="1673" spans="12:12" x14ac:dyDescent="0.3">
      <c r="L1673"/>
    </row>
    <row r="1674" spans="12:12" x14ac:dyDescent="0.3">
      <c r="L1674"/>
    </row>
    <row r="1675" spans="12:12" x14ac:dyDescent="0.3">
      <c r="L1675"/>
    </row>
    <row r="1676" spans="12:12" x14ac:dyDescent="0.3">
      <c r="L1676"/>
    </row>
    <row r="1677" spans="12:12" x14ac:dyDescent="0.3">
      <c r="L1677"/>
    </row>
    <row r="1678" spans="12:12" x14ac:dyDescent="0.3">
      <c r="L1678"/>
    </row>
    <row r="1679" spans="12:12" x14ac:dyDescent="0.3">
      <c r="L1679"/>
    </row>
    <row r="1680" spans="12:12" x14ac:dyDescent="0.3">
      <c r="L1680"/>
    </row>
    <row r="1681" spans="12:12" x14ac:dyDescent="0.3">
      <c r="L1681"/>
    </row>
    <row r="1682" spans="12:12" x14ac:dyDescent="0.3">
      <c r="L1682"/>
    </row>
    <row r="1683" spans="12:12" x14ac:dyDescent="0.3">
      <c r="L1683"/>
    </row>
    <row r="1684" spans="12:12" x14ac:dyDescent="0.3">
      <c r="L1684"/>
    </row>
    <row r="1685" spans="12:12" x14ac:dyDescent="0.3">
      <c r="L1685"/>
    </row>
    <row r="1686" spans="12:12" x14ac:dyDescent="0.3">
      <c r="L1686"/>
    </row>
    <row r="1687" spans="12:12" x14ac:dyDescent="0.3">
      <c r="L1687"/>
    </row>
    <row r="1688" spans="12:12" x14ac:dyDescent="0.3">
      <c r="L1688"/>
    </row>
    <row r="1689" spans="12:12" x14ac:dyDescent="0.3">
      <c r="L1689"/>
    </row>
    <row r="1690" spans="12:12" x14ac:dyDescent="0.3">
      <c r="L1690"/>
    </row>
    <row r="1691" spans="12:12" x14ac:dyDescent="0.3">
      <c r="L1691"/>
    </row>
    <row r="1692" spans="12:12" x14ac:dyDescent="0.3">
      <c r="L1692"/>
    </row>
    <row r="1693" spans="12:12" x14ac:dyDescent="0.3">
      <c r="L1693"/>
    </row>
    <row r="1694" spans="12:12" x14ac:dyDescent="0.3">
      <c r="L1694"/>
    </row>
    <row r="1695" spans="12:12" x14ac:dyDescent="0.3">
      <c r="L1695"/>
    </row>
    <row r="1696" spans="12:12" x14ac:dyDescent="0.3">
      <c r="L1696"/>
    </row>
    <row r="1697" spans="12:12" x14ac:dyDescent="0.3">
      <c r="L1697"/>
    </row>
    <row r="1698" spans="12:12" x14ac:dyDescent="0.3">
      <c r="L1698"/>
    </row>
    <row r="1699" spans="12:12" x14ac:dyDescent="0.3">
      <c r="L1699"/>
    </row>
    <row r="1700" spans="12:12" x14ac:dyDescent="0.3">
      <c r="L1700"/>
    </row>
    <row r="1701" spans="12:12" x14ac:dyDescent="0.3">
      <c r="L1701"/>
    </row>
    <row r="1702" spans="12:12" x14ac:dyDescent="0.3">
      <c r="L1702"/>
    </row>
    <row r="1703" spans="12:12" x14ac:dyDescent="0.3">
      <c r="L1703"/>
    </row>
    <row r="1704" spans="12:12" x14ac:dyDescent="0.3">
      <c r="L1704"/>
    </row>
    <row r="1705" spans="12:12" x14ac:dyDescent="0.3">
      <c r="L1705"/>
    </row>
    <row r="1706" spans="12:12" x14ac:dyDescent="0.3">
      <c r="L1706"/>
    </row>
    <row r="1707" spans="12:12" x14ac:dyDescent="0.3">
      <c r="L1707"/>
    </row>
    <row r="1708" spans="12:12" x14ac:dyDescent="0.3">
      <c r="L1708"/>
    </row>
    <row r="1709" spans="12:12" x14ac:dyDescent="0.3">
      <c r="L1709"/>
    </row>
    <row r="1710" spans="12:12" x14ac:dyDescent="0.3">
      <c r="L1710"/>
    </row>
    <row r="1711" spans="12:12" x14ac:dyDescent="0.3">
      <c r="L1711"/>
    </row>
    <row r="1712" spans="12:12" x14ac:dyDescent="0.3">
      <c r="L1712"/>
    </row>
    <row r="1713" spans="12:12" x14ac:dyDescent="0.3">
      <c r="L1713"/>
    </row>
    <row r="1714" spans="12:12" x14ac:dyDescent="0.3">
      <c r="L1714"/>
    </row>
    <row r="1715" spans="12:12" x14ac:dyDescent="0.3">
      <c r="L1715"/>
    </row>
    <row r="1716" spans="12:12" x14ac:dyDescent="0.3">
      <c r="L1716"/>
    </row>
    <row r="1717" spans="12:12" x14ac:dyDescent="0.3">
      <c r="L1717"/>
    </row>
    <row r="1718" spans="12:12" x14ac:dyDescent="0.3">
      <c r="L1718"/>
    </row>
    <row r="1719" spans="12:12" x14ac:dyDescent="0.3">
      <c r="L1719"/>
    </row>
    <row r="1720" spans="12:12" x14ac:dyDescent="0.3">
      <c r="L1720"/>
    </row>
    <row r="1721" spans="12:12" x14ac:dyDescent="0.3">
      <c r="L1721"/>
    </row>
    <row r="1722" spans="12:12" x14ac:dyDescent="0.3">
      <c r="L1722"/>
    </row>
    <row r="1723" spans="12:12" x14ac:dyDescent="0.3">
      <c r="L1723"/>
    </row>
    <row r="1724" spans="12:12" x14ac:dyDescent="0.3">
      <c r="L1724"/>
    </row>
    <row r="1725" spans="12:12" x14ac:dyDescent="0.3">
      <c r="L1725"/>
    </row>
    <row r="1726" spans="12:12" x14ac:dyDescent="0.3">
      <c r="L1726"/>
    </row>
    <row r="1727" spans="12:12" x14ac:dyDescent="0.3">
      <c r="L1727"/>
    </row>
    <row r="1728" spans="12:12" x14ac:dyDescent="0.3">
      <c r="L1728"/>
    </row>
    <row r="1729" spans="12:12" x14ac:dyDescent="0.3">
      <c r="L1729"/>
    </row>
    <row r="1730" spans="12:12" x14ac:dyDescent="0.3">
      <c r="L1730"/>
    </row>
    <row r="1731" spans="12:12" x14ac:dyDescent="0.3">
      <c r="L1731"/>
    </row>
    <row r="1732" spans="12:12" x14ac:dyDescent="0.3">
      <c r="L1732"/>
    </row>
    <row r="1733" spans="12:12" x14ac:dyDescent="0.3">
      <c r="L1733"/>
    </row>
    <row r="1734" spans="12:12" x14ac:dyDescent="0.3">
      <c r="L1734"/>
    </row>
    <row r="1735" spans="12:12" x14ac:dyDescent="0.3">
      <c r="L1735"/>
    </row>
    <row r="1736" spans="12:12" x14ac:dyDescent="0.3">
      <c r="L1736"/>
    </row>
    <row r="1737" spans="12:12" x14ac:dyDescent="0.3">
      <c r="L1737"/>
    </row>
    <row r="1738" spans="12:12" x14ac:dyDescent="0.3">
      <c r="L1738"/>
    </row>
    <row r="1739" spans="12:12" x14ac:dyDescent="0.3">
      <c r="L1739"/>
    </row>
    <row r="1740" spans="12:12" x14ac:dyDescent="0.3">
      <c r="L1740"/>
    </row>
    <row r="1741" spans="12:12" x14ac:dyDescent="0.3">
      <c r="L1741"/>
    </row>
    <row r="1742" spans="12:12" x14ac:dyDescent="0.3">
      <c r="L1742"/>
    </row>
    <row r="1743" spans="12:12" x14ac:dyDescent="0.3">
      <c r="L1743"/>
    </row>
    <row r="1744" spans="12:12" x14ac:dyDescent="0.3">
      <c r="L1744"/>
    </row>
    <row r="1745" spans="12:12" x14ac:dyDescent="0.3">
      <c r="L1745"/>
    </row>
    <row r="1746" spans="12:12" x14ac:dyDescent="0.3">
      <c r="L1746"/>
    </row>
    <row r="1747" spans="12:12" x14ac:dyDescent="0.3">
      <c r="L1747"/>
    </row>
    <row r="1748" spans="12:12" x14ac:dyDescent="0.3">
      <c r="L1748"/>
    </row>
    <row r="1749" spans="12:12" x14ac:dyDescent="0.3">
      <c r="L1749"/>
    </row>
    <row r="1750" spans="12:12" x14ac:dyDescent="0.3">
      <c r="L1750"/>
    </row>
    <row r="1751" spans="12:12" x14ac:dyDescent="0.3">
      <c r="L1751"/>
    </row>
    <row r="1752" spans="12:12" x14ac:dyDescent="0.3">
      <c r="L1752"/>
    </row>
    <row r="1753" spans="12:12" x14ac:dyDescent="0.3">
      <c r="L1753"/>
    </row>
    <row r="1754" spans="12:12" x14ac:dyDescent="0.3">
      <c r="L1754"/>
    </row>
    <row r="1755" spans="12:12" x14ac:dyDescent="0.3">
      <c r="L1755"/>
    </row>
    <row r="1756" spans="12:12" x14ac:dyDescent="0.3">
      <c r="L1756"/>
    </row>
    <row r="1757" spans="12:12" x14ac:dyDescent="0.3">
      <c r="L1757"/>
    </row>
    <row r="1758" spans="12:12" x14ac:dyDescent="0.3">
      <c r="L1758"/>
    </row>
    <row r="1759" spans="12:12" x14ac:dyDescent="0.3">
      <c r="L1759"/>
    </row>
    <row r="1760" spans="12:12" x14ac:dyDescent="0.3">
      <c r="L1760"/>
    </row>
    <row r="1761" spans="12:12" x14ac:dyDescent="0.3">
      <c r="L1761"/>
    </row>
    <row r="1762" spans="12:12" x14ac:dyDescent="0.3">
      <c r="L1762"/>
    </row>
    <row r="1763" spans="12:12" x14ac:dyDescent="0.3">
      <c r="L1763"/>
    </row>
    <row r="1764" spans="12:12" x14ac:dyDescent="0.3">
      <c r="L1764"/>
    </row>
    <row r="1765" spans="12:12" x14ac:dyDescent="0.3">
      <c r="L1765"/>
    </row>
    <row r="1766" spans="12:12" x14ac:dyDescent="0.3">
      <c r="L1766"/>
    </row>
    <row r="1767" spans="12:12" x14ac:dyDescent="0.3">
      <c r="L1767"/>
    </row>
    <row r="1768" spans="12:12" x14ac:dyDescent="0.3">
      <c r="L1768"/>
    </row>
    <row r="1769" spans="12:12" x14ac:dyDescent="0.3">
      <c r="L1769"/>
    </row>
    <row r="1770" spans="12:12" x14ac:dyDescent="0.3">
      <c r="L1770"/>
    </row>
    <row r="1771" spans="12:12" x14ac:dyDescent="0.3">
      <c r="L1771"/>
    </row>
    <row r="1772" spans="12:12" x14ac:dyDescent="0.3">
      <c r="L1772"/>
    </row>
    <row r="1773" spans="12:12" x14ac:dyDescent="0.3">
      <c r="L1773"/>
    </row>
    <row r="1774" spans="12:12" x14ac:dyDescent="0.3">
      <c r="L1774"/>
    </row>
    <row r="1775" spans="12:12" x14ac:dyDescent="0.3">
      <c r="L1775"/>
    </row>
    <row r="1776" spans="12:12" x14ac:dyDescent="0.3">
      <c r="L1776"/>
    </row>
    <row r="1777" spans="12:12" x14ac:dyDescent="0.3">
      <c r="L1777"/>
    </row>
    <row r="1778" spans="12:12" x14ac:dyDescent="0.3">
      <c r="L1778"/>
    </row>
    <row r="1779" spans="12:12" x14ac:dyDescent="0.3">
      <c r="L1779"/>
    </row>
    <row r="1780" spans="12:12" x14ac:dyDescent="0.3">
      <c r="L1780"/>
    </row>
    <row r="1781" spans="12:12" x14ac:dyDescent="0.3">
      <c r="L1781"/>
    </row>
    <row r="1782" spans="12:12" x14ac:dyDescent="0.3">
      <c r="L1782"/>
    </row>
    <row r="1783" spans="12:12" x14ac:dyDescent="0.3">
      <c r="L1783"/>
    </row>
    <row r="1784" spans="12:12" x14ac:dyDescent="0.3">
      <c r="L1784"/>
    </row>
    <row r="1785" spans="12:12" x14ac:dyDescent="0.3">
      <c r="L1785"/>
    </row>
    <row r="1786" spans="12:12" x14ac:dyDescent="0.3">
      <c r="L1786"/>
    </row>
    <row r="1787" spans="12:12" x14ac:dyDescent="0.3">
      <c r="L1787"/>
    </row>
    <row r="1788" spans="12:12" x14ac:dyDescent="0.3">
      <c r="L1788"/>
    </row>
    <row r="1789" spans="12:12" x14ac:dyDescent="0.3">
      <c r="L1789"/>
    </row>
    <row r="1790" spans="12:12" x14ac:dyDescent="0.3">
      <c r="L1790"/>
    </row>
    <row r="1791" spans="12:12" x14ac:dyDescent="0.3">
      <c r="L1791"/>
    </row>
    <row r="1792" spans="12:12" x14ac:dyDescent="0.3">
      <c r="L1792"/>
    </row>
    <row r="1793" spans="12:12" x14ac:dyDescent="0.3">
      <c r="L1793"/>
    </row>
    <row r="1794" spans="12:12" x14ac:dyDescent="0.3">
      <c r="L1794"/>
    </row>
    <row r="1795" spans="12:12" x14ac:dyDescent="0.3">
      <c r="L1795"/>
    </row>
    <row r="1796" spans="12:12" x14ac:dyDescent="0.3">
      <c r="L1796"/>
    </row>
    <row r="1797" spans="12:12" x14ac:dyDescent="0.3">
      <c r="L1797"/>
    </row>
    <row r="1798" spans="12:12" x14ac:dyDescent="0.3">
      <c r="L1798"/>
    </row>
    <row r="1799" spans="12:12" x14ac:dyDescent="0.3">
      <c r="L1799"/>
    </row>
    <row r="1800" spans="12:12" x14ac:dyDescent="0.3">
      <c r="L1800"/>
    </row>
    <row r="1801" spans="12:12" x14ac:dyDescent="0.3">
      <c r="L1801"/>
    </row>
    <row r="1802" spans="12:12" x14ac:dyDescent="0.3">
      <c r="L1802"/>
    </row>
    <row r="1803" spans="12:12" x14ac:dyDescent="0.3">
      <c r="L1803"/>
    </row>
    <row r="1804" spans="12:12" x14ac:dyDescent="0.3">
      <c r="L1804"/>
    </row>
    <row r="1805" spans="12:12" x14ac:dyDescent="0.3">
      <c r="L1805"/>
    </row>
    <row r="1806" spans="12:12" x14ac:dyDescent="0.3">
      <c r="L1806"/>
    </row>
    <row r="1807" spans="12:12" x14ac:dyDescent="0.3">
      <c r="L1807"/>
    </row>
    <row r="1808" spans="12:12" x14ac:dyDescent="0.3">
      <c r="L1808"/>
    </row>
    <row r="1809" spans="12:12" x14ac:dyDescent="0.3">
      <c r="L1809"/>
    </row>
    <row r="1810" spans="12:12" x14ac:dyDescent="0.3">
      <c r="L1810"/>
    </row>
    <row r="1811" spans="12:12" x14ac:dyDescent="0.3">
      <c r="L1811"/>
    </row>
    <row r="1812" spans="12:12" x14ac:dyDescent="0.3">
      <c r="L1812"/>
    </row>
    <row r="1813" spans="12:12" x14ac:dyDescent="0.3">
      <c r="L1813"/>
    </row>
    <row r="1814" spans="12:12" x14ac:dyDescent="0.3">
      <c r="L1814"/>
    </row>
    <row r="1815" spans="12:12" x14ac:dyDescent="0.3">
      <c r="L1815"/>
    </row>
    <row r="1816" spans="12:12" x14ac:dyDescent="0.3">
      <c r="L1816"/>
    </row>
    <row r="1817" spans="12:12" x14ac:dyDescent="0.3">
      <c r="L1817"/>
    </row>
    <row r="1818" spans="12:12" x14ac:dyDescent="0.3">
      <c r="L1818"/>
    </row>
    <row r="1819" spans="12:12" x14ac:dyDescent="0.3">
      <c r="L1819"/>
    </row>
    <row r="1820" spans="12:12" x14ac:dyDescent="0.3">
      <c r="L1820"/>
    </row>
    <row r="1821" spans="12:12" x14ac:dyDescent="0.3">
      <c r="L1821"/>
    </row>
    <row r="1822" spans="12:12" x14ac:dyDescent="0.3">
      <c r="L1822"/>
    </row>
    <row r="1823" spans="12:12" x14ac:dyDescent="0.3">
      <c r="L1823"/>
    </row>
    <row r="1824" spans="12:12" x14ac:dyDescent="0.3">
      <c r="L1824"/>
    </row>
    <row r="1825" spans="12:12" x14ac:dyDescent="0.3">
      <c r="L1825"/>
    </row>
    <row r="1826" spans="12:12" x14ac:dyDescent="0.3">
      <c r="L1826"/>
    </row>
    <row r="1827" spans="12:12" x14ac:dyDescent="0.3">
      <c r="L1827"/>
    </row>
    <row r="1828" spans="12:12" x14ac:dyDescent="0.3">
      <c r="L1828"/>
    </row>
    <row r="1829" spans="12:12" x14ac:dyDescent="0.3">
      <c r="L1829"/>
    </row>
    <row r="1830" spans="12:12" x14ac:dyDescent="0.3">
      <c r="L1830"/>
    </row>
    <row r="1831" spans="12:12" x14ac:dyDescent="0.3">
      <c r="L1831"/>
    </row>
    <row r="1832" spans="12:12" x14ac:dyDescent="0.3">
      <c r="L1832"/>
    </row>
    <row r="1833" spans="12:12" x14ac:dyDescent="0.3">
      <c r="L1833"/>
    </row>
    <row r="1834" spans="12:12" x14ac:dyDescent="0.3">
      <c r="L1834"/>
    </row>
    <row r="1835" spans="12:12" x14ac:dyDescent="0.3">
      <c r="L1835"/>
    </row>
    <row r="1836" spans="12:12" x14ac:dyDescent="0.3">
      <c r="L1836"/>
    </row>
    <row r="1837" spans="12:12" x14ac:dyDescent="0.3">
      <c r="L1837"/>
    </row>
    <row r="1838" spans="12:12" x14ac:dyDescent="0.3">
      <c r="L1838"/>
    </row>
    <row r="1839" spans="12:12" x14ac:dyDescent="0.3">
      <c r="L1839"/>
    </row>
    <row r="1840" spans="12:12" x14ac:dyDescent="0.3">
      <c r="L1840"/>
    </row>
    <row r="1841" spans="12:12" x14ac:dyDescent="0.3">
      <c r="L1841"/>
    </row>
    <row r="1842" spans="12:12" x14ac:dyDescent="0.3">
      <c r="L1842"/>
    </row>
    <row r="1843" spans="12:12" x14ac:dyDescent="0.3">
      <c r="L1843"/>
    </row>
    <row r="1844" spans="12:12" x14ac:dyDescent="0.3">
      <c r="L1844"/>
    </row>
    <row r="1845" spans="12:12" x14ac:dyDescent="0.3">
      <c r="L1845"/>
    </row>
    <row r="1846" spans="12:12" x14ac:dyDescent="0.3">
      <c r="L1846"/>
    </row>
    <row r="1847" spans="12:12" x14ac:dyDescent="0.3">
      <c r="L1847"/>
    </row>
    <row r="1848" spans="12:12" x14ac:dyDescent="0.3">
      <c r="L1848"/>
    </row>
    <row r="1849" spans="12:12" x14ac:dyDescent="0.3">
      <c r="L1849"/>
    </row>
    <row r="1850" spans="12:12" x14ac:dyDescent="0.3">
      <c r="L1850"/>
    </row>
    <row r="1851" spans="12:12" x14ac:dyDescent="0.3">
      <c r="L1851"/>
    </row>
    <row r="1852" spans="12:12" x14ac:dyDescent="0.3">
      <c r="L1852"/>
    </row>
    <row r="1853" spans="12:12" x14ac:dyDescent="0.3">
      <c r="L1853"/>
    </row>
    <row r="1854" spans="12:12" x14ac:dyDescent="0.3">
      <c r="L1854"/>
    </row>
    <row r="1855" spans="12:12" x14ac:dyDescent="0.3">
      <c r="L1855"/>
    </row>
    <row r="1856" spans="12:12" x14ac:dyDescent="0.3">
      <c r="L1856"/>
    </row>
    <row r="1857" spans="12:12" x14ac:dyDescent="0.3">
      <c r="L1857"/>
    </row>
    <row r="1858" spans="12:12" x14ac:dyDescent="0.3">
      <c r="L1858"/>
    </row>
    <row r="1859" spans="12:12" x14ac:dyDescent="0.3">
      <c r="L1859"/>
    </row>
    <row r="1860" spans="12:12" x14ac:dyDescent="0.3">
      <c r="L1860"/>
    </row>
    <row r="1861" spans="12:12" x14ac:dyDescent="0.3">
      <c r="L1861"/>
    </row>
    <row r="1862" spans="12:12" x14ac:dyDescent="0.3">
      <c r="L1862"/>
    </row>
    <row r="1863" spans="12:12" x14ac:dyDescent="0.3">
      <c r="L1863"/>
    </row>
    <row r="1864" spans="12:12" x14ac:dyDescent="0.3">
      <c r="L1864"/>
    </row>
    <row r="1865" spans="12:12" x14ac:dyDescent="0.3">
      <c r="L1865"/>
    </row>
    <row r="1866" spans="12:12" x14ac:dyDescent="0.3">
      <c r="L1866"/>
    </row>
    <row r="1867" spans="12:12" x14ac:dyDescent="0.3">
      <c r="L1867"/>
    </row>
    <row r="1868" spans="12:12" x14ac:dyDescent="0.3">
      <c r="L1868"/>
    </row>
    <row r="1869" spans="12:12" x14ac:dyDescent="0.3">
      <c r="L1869"/>
    </row>
    <row r="1870" spans="12:12" x14ac:dyDescent="0.3">
      <c r="L1870"/>
    </row>
    <row r="1871" spans="12:12" x14ac:dyDescent="0.3">
      <c r="L1871"/>
    </row>
    <row r="1872" spans="12:12" x14ac:dyDescent="0.3">
      <c r="L1872"/>
    </row>
    <row r="1873" spans="12:12" x14ac:dyDescent="0.3">
      <c r="L1873"/>
    </row>
    <row r="1874" spans="12:12" x14ac:dyDescent="0.3">
      <c r="L1874"/>
    </row>
    <row r="1875" spans="12:12" x14ac:dyDescent="0.3">
      <c r="L1875"/>
    </row>
    <row r="1876" spans="12:12" x14ac:dyDescent="0.3">
      <c r="L1876"/>
    </row>
    <row r="1877" spans="12:12" x14ac:dyDescent="0.3">
      <c r="L1877"/>
    </row>
    <row r="1878" spans="12:12" x14ac:dyDescent="0.3">
      <c r="L1878"/>
    </row>
    <row r="1879" spans="12:12" x14ac:dyDescent="0.3">
      <c r="L1879"/>
    </row>
    <row r="1880" spans="12:12" x14ac:dyDescent="0.3">
      <c r="L1880"/>
    </row>
    <row r="1881" spans="12:12" x14ac:dyDescent="0.3">
      <c r="L1881"/>
    </row>
    <row r="1882" spans="12:12" x14ac:dyDescent="0.3">
      <c r="L1882"/>
    </row>
    <row r="1883" spans="12:12" x14ac:dyDescent="0.3">
      <c r="L1883"/>
    </row>
    <row r="1884" spans="12:12" x14ac:dyDescent="0.3">
      <c r="L1884"/>
    </row>
    <row r="1885" spans="12:12" x14ac:dyDescent="0.3">
      <c r="L1885"/>
    </row>
    <row r="1886" spans="12:12" x14ac:dyDescent="0.3">
      <c r="L1886"/>
    </row>
    <row r="1887" spans="12:12" x14ac:dyDescent="0.3">
      <c r="L1887"/>
    </row>
    <row r="1888" spans="12:12" x14ac:dyDescent="0.3">
      <c r="L1888"/>
    </row>
    <row r="1889" spans="12:12" x14ac:dyDescent="0.3">
      <c r="L1889"/>
    </row>
    <row r="1890" spans="12:12" x14ac:dyDescent="0.3">
      <c r="L1890"/>
    </row>
    <row r="1891" spans="12:12" x14ac:dyDescent="0.3">
      <c r="L1891"/>
    </row>
    <row r="1892" spans="12:12" x14ac:dyDescent="0.3">
      <c r="L1892"/>
    </row>
    <row r="1893" spans="12:12" x14ac:dyDescent="0.3">
      <c r="L1893"/>
    </row>
    <row r="1894" spans="12:12" x14ac:dyDescent="0.3">
      <c r="L1894"/>
    </row>
    <row r="1895" spans="12:12" x14ac:dyDescent="0.3">
      <c r="L1895"/>
    </row>
    <row r="1896" spans="12:12" x14ac:dyDescent="0.3">
      <c r="L1896"/>
    </row>
    <row r="1897" spans="12:12" x14ac:dyDescent="0.3">
      <c r="L1897"/>
    </row>
    <row r="1898" spans="12:12" x14ac:dyDescent="0.3">
      <c r="L1898"/>
    </row>
    <row r="1899" spans="12:12" x14ac:dyDescent="0.3">
      <c r="L1899"/>
    </row>
    <row r="1900" spans="12:12" x14ac:dyDescent="0.3">
      <c r="L1900"/>
    </row>
    <row r="1901" spans="12:12" x14ac:dyDescent="0.3">
      <c r="L1901"/>
    </row>
    <row r="1902" spans="12:12" x14ac:dyDescent="0.3">
      <c r="L1902"/>
    </row>
    <row r="1903" spans="12:12" x14ac:dyDescent="0.3">
      <c r="L1903"/>
    </row>
    <row r="1904" spans="12:12" x14ac:dyDescent="0.3">
      <c r="L1904"/>
    </row>
    <row r="1905" spans="12:12" x14ac:dyDescent="0.3">
      <c r="L1905"/>
    </row>
    <row r="1906" spans="12:12" x14ac:dyDescent="0.3">
      <c r="L1906"/>
    </row>
    <row r="1907" spans="12:12" x14ac:dyDescent="0.3">
      <c r="L1907"/>
    </row>
    <row r="1908" spans="12:12" x14ac:dyDescent="0.3">
      <c r="L1908"/>
    </row>
    <row r="1909" spans="12:12" x14ac:dyDescent="0.3">
      <c r="L1909"/>
    </row>
    <row r="1910" spans="12:12" x14ac:dyDescent="0.3">
      <c r="L1910"/>
    </row>
    <row r="1911" spans="12:12" x14ac:dyDescent="0.3">
      <c r="L1911"/>
    </row>
    <row r="1912" spans="12:12" x14ac:dyDescent="0.3">
      <c r="L1912"/>
    </row>
    <row r="1913" spans="12:12" x14ac:dyDescent="0.3">
      <c r="L1913"/>
    </row>
    <row r="1914" spans="12:12" x14ac:dyDescent="0.3">
      <c r="L1914"/>
    </row>
    <row r="1915" spans="12:12" x14ac:dyDescent="0.3">
      <c r="L1915"/>
    </row>
    <row r="1916" spans="12:12" x14ac:dyDescent="0.3">
      <c r="L1916"/>
    </row>
    <row r="1917" spans="12:12" x14ac:dyDescent="0.3">
      <c r="L1917"/>
    </row>
    <row r="1918" spans="12:12" x14ac:dyDescent="0.3">
      <c r="L1918"/>
    </row>
    <row r="1919" spans="12:12" x14ac:dyDescent="0.3">
      <c r="L1919"/>
    </row>
    <row r="1920" spans="12:12" x14ac:dyDescent="0.3">
      <c r="L1920"/>
    </row>
    <row r="1921" spans="12:12" x14ac:dyDescent="0.3">
      <c r="L1921"/>
    </row>
    <row r="1922" spans="12:12" x14ac:dyDescent="0.3">
      <c r="L1922"/>
    </row>
    <row r="1923" spans="12:12" x14ac:dyDescent="0.3">
      <c r="L1923"/>
    </row>
    <row r="1924" spans="12:12" x14ac:dyDescent="0.3">
      <c r="L1924"/>
    </row>
    <row r="1925" spans="12:12" x14ac:dyDescent="0.3">
      <c r="L1925"/>
    </row>
    <row r="1926" spans="12:12" x14ac:dyDescent="0.3">
      <c r="L1926"/>
    </row>
    <row r="1927" spans="12:12" x14ac:dyDescent="0.3">
      <c r="L1927"/>
    </row>
    <row r="1928" spans="12:12" x14ac:dyDescent="0.3">
      <c r="L1928"/>
    </row>
    <row r="1929" spans="12:12" x14ac:dyDescent="0.3">
      <c r="L1929"/>
    </row>
    <row r="1930" spans="12:12" x14ac:dyDescent="0.3">
      <c r="L1930"/>
    </row>
    <row r="1931" spans="12:12" x14ac:dyDescent="0.3">
      <c r="L1931"/>
    </row>
    <row r="1932" spans="12:12" x14ac:dyDescent="0.3">
      <c r="L1932"/>
    </row>
    <row r="1933" spans="12:12" x14ac:dyDescent="0.3">
      <c r="L1933"/>
    </row>
    <row r="1934" spans="12:12" x14ac:dyDescent="0.3">
      <c r="L1934"/>
    </row>
    <row r="1935" spans="12:12" x14ac:dyDescent="0.3">
      <c r="L1935"/>
    </row>
    <row r="1936" spans="12:12" x14ac:dyDescent="0.3">
      <c r="L1936"/>
    </row>
    <row r="1937" spans="12:12" x14ac:dyDescent="0.3">
      <c r="L1937"/>
    </row>
    <row r="1938" spans="12:12" x14ac:dyDescent="0.3">
      <c r="L1938"/>
    </row>
    <row r="1939" spans="12:12" x14ac:dyDescent="0.3">
      <c r="L1939"/>
    </row>
    <row r="1940" spans="12:12" x14ac:dyDescent="0.3">
      <c r="L1940"/>
    </row>
    <row r="1941" spans="12:12" x14ac:dyDescent="0.3">
      <c r="L1941"/>
    </row>
    <row r="1942" spans="12:12" x14ac:dyDescent="0.3">
      <c r="L1942"/>
    </row>
    <row r="1943" spans="12:12" x14ac:dyDescent="0.3">
      <c r="L1943"/>
    </row>
    <row r="1944" spans="12:12" x14ac:dyDescent="0.3">
      <c r="L1944"/>
    </row>
    <row r="1945" spans="12:12" x14ac:dyDescent="0.3">
      <c r="L1945"/>
    </row>
    <row r="1946" spans="12:12" x14ac:dyDescent="0.3">
      <c r="L1946"/>
    </row>
    <row r="1947" spans="12:12" x14ac:dyDescent="0.3">
      <c r="L1947"/>
    </row>
    <row r="1948" spans="12:12" x14ac:dyDescent="0.3">
      <c r="L1948"/>
    </row>
    <row r="1949" spans="12:12" x14ac:dyDescent="0.3">
      <c r="L1949"/>
    </row>
    <row r="1950" spans="12:12" x14ac:dyDescent="0.3">
      <c r="L1950"/>
    </row>
    <row r="1951" spans="12:12" x14ac:dyDescent="0.3">
      <c r="L1951"/>
    </row>
    <row r="1952" spans="12:12" x14ac:dyDescent="0.3">
      <c r="L1952"/>
    </row>
    <row r="1953" spans="12:12" x14ac:dyDescent="0.3">
      <c r="L1953"/>
    </row>
    <row r="1954" spans="12:12" x14ac:dyDescent="0.3">
      <c r="L1954"/>
    </row>
    <row r="1955" spans="12:12" x14ac:dyDescent="0.3">
      <c r="L1955"/>
    </row>
    <row r="1956" spans="12:12" x14ac:dyDescent="0.3">
      <c r="L1956"/>
    </row>
    <row r="1957" spans="12:12" x14ac:dyDescent="0.3">
      <c r="L1957"/>
    </row>
    <row r="1958" spans="12:12" x14ac:dyDescent="0.3">
      <c r="L1958"/>
    </row>
    <row r="1959" spans="12:12" x14ac:dyDescent="0.3">
      <c r="L1959"/>
    </row>
    <row r="1960" spans="12:12" x14ac:dyDescent="0.3">
      <c r="L1960"/>
    </row>
    <row r="1961" spans="12:12" x14ac:dyDescent="0.3">
      <c r="L1961"/>
    </row>
    <row r="1962" spans="12:12" x14ac:dyDescent="0.3">
      <c r="L1962"/>
    </row>
    <row r="1963" spans="12:12" x14ac:dyDescent="0.3">
      <c r="L1963"/>
    </row>
    <row r="1964" spans="12:12" x14ac:dyDescent="0.3">
      <c r="L1964"/>
    </row>
    <row r="1965" spans="12:12" x14ac:dyDescent="0.3">
      <c r="L1965"/>
    </row>
    <row r="1966" spans="12:12" x14ac:dyDescent="0.3">
      <c r="L1966"/>
    </row>
    <row r="1967" spans="12:12" x14ac:dyDescent="0.3">
      <c r="L1967"/>
    </row>
    <row r="1968" spans="12:12" x14ac:dyDescent="0.3">
      <c r="L1968"/>
    </row>
    <row r="1969" spans="12:12" x14ac:dyDescent="0.3">
      <c r="L1969"/>
    </row>
    <row r="1970" spans="12:12" x14ac:dyDescent="0.3">
      <c r="L1970"/>
    </row>
    <row r="1971" spans="12:12" x14ac:dyDescent="0.3">
      <c r="L1971"/>
    </row>
    <row r="1972" spans="12:12" x14ac:dyDescent="0.3">
      <c r="L1972"/>
    </row>
    <row r="1973" spans="12:12" x14ac:dyDescent="0.3">
      <c r="L1973"/>
    </row>
    <row r="1974" spans="12:12" x14ac:dyDescent="0.3">
      <c r="L1974"/>
    </row>
    <row r="1975" spans="12:12" x14ac:dyDescent="0.3">
      <c r="L1975"/>
    </row>
    <row r="1976" spans="12:12" x14ac:dyDescent="0.3">
      <c r="L1976"/>
    </row>
    <row r="1977" spans="12:12" x14ac:dyDescent="0.3">
      <c r="L1977"/>
    </row>
    <row r="1978" spans="12:12" x14ac:dyDescent="0.3">
      <c r="L1978"/>
    </row>
    <row r="1979" spans="12:12" x14ac:dyDescent="0.3">
      <c r="L1979"/>
    </row>
    <row r="1980" spans="12:12" x14ac:dyDescent="0.3">
      <c r="L1980"/>
    </row>
    <row r="1981" spans="12:12" x14ac:dyDescent="0.3">
      <c r="L1981"/>
    </row>
    <row r="1982" spans="12:12" x14ac:dyDescent="0.3">
      <c r="L1982"/>
    </row>
    <row r="1983" spans="12:12" x14ac:dyDescent="0.3">
      <c r="L1983"/>
    </row>
    <row r="1984" spans="12:12" x14ac:dyDescent="0.3">
      <c r="L1984"/>
    </row>
    <row r="1985" spans="12:12" x14ac:dyDescent="0.3">
      <c r="L1985"/>
    </row>
    <row r="1986" spans="12:12" x14ac:dyDescent="0.3">
      <c r="L1986"/>
    </row>
    <row r="1987" spans="12:12" x14ac:dyDescent="0.3">
      <c r="L1987"/>
    </row>
    <row r="1988" spans="12:12" x14ac:dyDescent="0.3">
      <c r="L1988"/>
    </row>
    <row r="1989" spans="12:12" x14ac:dyDescent="0.3">
      <c r="L1989"/>
    </row>
    <row r="1990" spans="12:12" x14ac:dyDescent="0.3">
      <c r="L1990"/>
    </row>
    <row r="1991" spans="12:12" x14ac:dyDescent="0.3">
      <c r="L1991"/>
    </row>
    <row r="1992" spans="12:12" x14ac:dyDescent="0.3">
      <c r="L1992"/>
    </row>
    <row r="1993" spans="12:12" x14ac:dyDescent="0.3">
      <c r="L1993"/>
    </row>
    <row r="1994" spans="12:12" x14ac:dyDescent="0.3">
      <c r="L1994"/>
    </row>
    <row r="1995" spans="12:12" x14ac:dyDescent="0.3">
      <c r="L1995"/>
    </row>
    <row r="1996" spans="12:12" x14ac:dyDescent="0.3">
      <c r="L1996"/>
    </row>
    <row r="1997" spans="12:12" x14ac:dyDescent="0.3">
      <c r="L1997"/>
    </row>
    <row r="1998" spans="12:12" x14ac:dyDescent="0.3">
      <c r="L1998"/>
    </row>
    <row r="1999" spans="12:12" x14ac:dyDescent="0.3">
      <c r="L1999"/>
    </row>
    <row r="2000" spans="12:12" x14ac:dyDescent="0.3">
      <c r="L2000"/>
    </row>
    <row r="2001" spans="12:12" x14ac:dyDescent="0.3">
      <c r="L2001"/>
    </row>
    <row r="2002" spans="12:12" x14ac:dyDescent="0.3">
      <c r="L2002"/>
    </row>
    <row r="2003" spans="12:12" x14ac:dyDescent="0.3">
      <c r="L2003"/>
    </row>
    <row r="2004" spans="12:12" x14ac:dyDescent="0.3">
      <c r="L2004"/>
    </row>
    <row r="2005" spans="12:12" x14ac:dyDescent="0.3">
      <c r="L2005"/>
    </row>
    <row r="2006" spans="12:12" x14ac:dyDescent="0.3">
      <c r="L2006"/>
    </row>
    <row r="2007" spans="12:12" x14ac:dyDescent="0.3">
      <c r="L2007"/>
    </row>
    <row r="2008" spans="12:12" x14ac:dyDescent="0.3">
      <c r="L2008"/>
    </row>
    <row r="2009" spans="12:12" x14ac:dyDescent="0.3">
      <c r="L2009"/>
    </row>
    <row r="2010" spans="12:12" x14ac:dyDescent="0.3">
      <c r="L2010"/>
    </row>
    <row r="2011" spans="12:12" x14ac:dyDescent="0.3">
      <c r="L2011"/>
    </row>
    <row r="2012" spans="12:12" x14ac:dyDescent="0.3">
      <c r="L2012"/>
    </row>
    <row r="2013" spans="12:12" x14ac:dyDescent="0.3">
      <c r="L2013"/>
    </row>
    <row r="2014" spans="12:12" x14ac:dyDescent="0.3">
      <c r="L2014"/>
    </row>
    <row r="2015" spans="12:12" x14ac:dyDescent="0.3">
      <c r="L2015"/>
    </row>
    <row r="2016" spans="12:12" x14ac:dyDescent="0.3">
      <c r="L2016"/>
    </row>
    <row r="2017" spans="12:12" x14ac:dyDescent="0.3">
      <c r="L2017"/>
    </row>
    <row r="2018" spans="12:12" x14ac:dyDescent="0.3">
      <c r="L2018"/>
    </row>
    <row r="2019" spans="12:12" x14ac:dyDescent="0.3">
      <c r="L2019"/>
    </row>
    <row r="2020" spans="12:12" x14ac:dyDescent="0.3">
      <c r="L2020"/>
    </row>
    <row r="2021" spans="12:12" x14ac:dyDescent="0.3">
      <c r="L2021"/>
    </row>
    <row r="2022" spans="12:12" x14ac:dyDescent="0.3">
      <c r="L2022"/>
    </row>
    <row r="2023" spans="12:12" x14ac:dyDescent="0.3">
      <c r="L2023"/>
    </row>
    <row r="2024" spans="12:12" x14ac:dyDescent="0.3">
      <c r="L2024"/>
    </row>
    <row r="2025" spans="12:12" x14ac:dyDescent="0.3">
      <c r="L2025"/>
    </row>
    <row r="2026" spans="12:12" x14ac:dyDescent="0.3">
      <c r="L2026"/>
    </row>
    <row r="2027" spans="12:12" x14ac:dyDescent="0.3">
      <c r="L2027"/>
    </row>
    <row r="2028" spans="12:12" x14ac:dyDescent="0.3">
      <c r="L2028"/>
    </row>
    <row r="2029" spans="12:12" x14ac:dyDescent="0.3">
      <c r="L2029"/>
    </row>
    <row r="2030" spans="12:12" x14ac:dyDescent="0.3">
      <c r="L2030"/>
    </row>
    <row r="2031" spans="12:12" x14ac:dyDescent="0.3">
      <c r="L2031"/>
    </row>
    <row r="2032" spans="12:12" x14ac:dyDescent="0.3">
      <c r="L2032"/>
    </row>
    <row r="2033" spans="12:12" x14ac:dyDescent="0.3">
      <c r="L2033"/>
    </row>
    <row r="2034" spans="12:12" x14ac:dyDescent="0.3">
      <c r="L2034"/>
    </row>
    <row r="2035" spans="12:12" x14ac:dyDescent="0.3">
      <c r="L2035"/>
    </row>
    <row r="2036" spans="12:12" x14ac:dyDescent="0.3">
      <c r="L2036"/>
    </row>
    <row r="2037" spans="12:12" x14ac:dyDescent="0.3">
      <c r="L2037"/>
    </row>
    <row r="2038" spans="12:12" x14ac:dyDescent="0.3">
      <c r="L2038"/>
    </row>
    <row r="2039" spans="12:12" x14ac:dyDescent="0.3">
      <c r="L2039"/>
    </row>
    <row r="2040" spans="12:12" x14ac:dyDescent="0.3">
      <c r="L2040"/>
    </row>
    <row r="2041" spans="12:12" x14ac:dyDescent="0.3">
      <c r="L2041"/>
    </row>
    <row r="2042" spans="12:12" x14ac:dyDescent="0.3">
      <c r="L2042"/>
    </row>
    <row r="2043" spans="12:12" x14ac:dyDescent="0.3">
      <c r="L2043"/>
    </row>
    <row r="2044" spans="12:12" x14ac:dyDescent="0.3">
      <c r="L2044"/>
    </row>
    <row r="2045" spans="12:12" x14ac:dyDescent="0.3">
      <c r="L2045"/>
    </row>
    <row r="2046" spans="12:12" x14ac:dyDescent="0.3">
      <c r="L2046"/>
    </row>
    <row r="2047" spans="12:12" x14ac:dyDescent="0.3">
      <c r="L2047"/>
    </row>
    <row r="2048" spans="12:12" x14ac:dyDescent="0.3">
      <c r="L2048"/>
    </row>
    <row r="2049" spans="12:12" x14ac:dyDescent="0.3">
      <c r="L2049"/>
    </row>
    <row r="2050" spans="12:12" x14ac:dyDescent="0.3">
      <c r="L2050"/>
    </row>
    <row r="2051" spans="12:12" x14ac:dyDescent="0.3">
      <c r="L2051"/>
    </row>
    <row r="2052" spans="12:12" x14ac:dyDescent="0.3">
      <c r="L2052"/>
    </row>
    <row r="2053" spans="12:12" x14ac:dyDescent="0.3">
      <c r="L2053"/>
    </row>
    <row r="2054" spans="12:12" x14ac:dyDescent="0.3">
      <c r="L2054"/>
    </row>
    <row r="2055" spans="12:12" x14ac:dyDescent="0.3">
      <c r="L2055"/>
    </row>
    <row r="2056" spans="12:12" x14ac:dyDescent="0.3">
      <c r="L2056"/>
    </row>
    <row r="2057" spans="12:12" x14ac:dyDescent="0.3">
      <c r="L2057"/>
    </row>
    <row r="2058" spans="12:12" x14ac:dyDescent="0.3">
      <c r="L2058"/>
    </row>
    <row r="2059" spans="12:12" x14ac:dyDescent="0.3">
      <c r="L2059"/>
    </row>
    <row r="2060" spans="12:12" x14ac:dyDescent="0.3">
      <c r="L2060"/>
    </row>
    <row r="2061" spans="12:12" x14ac:dyDescent="0.3">
      <c r="L2061"/>
    </row>
    <row r="2062" spans="12:12" x14ac:dyDescent="0.3">
      <c r="L2062"/>
    </row>
    <row r="2063" spans="12:12" x14ac:dyDescent="0.3">
      <c r="L2063"/>
    </row>
    <row r="2064" spans="12:12" x14ac:dyDescent="0.3">
      <c r="L2064"/>
    </row>
    <row r="2065" spans="12:12" x14ac:dyDescent="0.3">
      <c r="L2065"/>
    </row>
    <row r="2066" spans="12:12" x14ac:dyDescent="0.3">
      <c r="L2066"/>
    </row>
    <row r="2067" spans="12:12" x14ac:dyDescent="0.3">
      <c r="L2067"/>
    </row>
    <row r="2068" spans="12:12" x14ac:dyDescent="0.3">
      <c r="L2068"/>
    </row>
    <row r="2069" spans="12:12" x14ac:dyDescent="0.3">
      <c r="L2069"/>
    </row>
    <row r="2070" spans="12:12" x14ac:dyDescent="0.3">
      <c r="L2070"/>
    </row>
    <row r="2071" spans="12:12" x14ac:dyDescent="0.3">
      <c r="L2071"/>
    </row>
    <row r="2072" spans="12:12" x14ac:dyDescent="0.3">
      <c r="L2072"/>
    </row>
    <row r="2073" spans="12:12" x14ac:dyDescent="0.3">
      <c r="L2073"/>
    </row>
    <row r="2074" spans="12:12" x14ac:dyDescent="0.3">
      <c r="L2074"/>
    </row>
    <row r="2075" spans="12:12" x14ac:dyDescent="0.3">
      <c r="L2075"/>
    </row>
    <row r="2076" spans="12:12" x14ac:dyDescent="0.3">
      <c r="L2076"/>
    </row>
    <row r="2077" spans="12:12" x14ac:dyDescent="0.3">
      <c r="L2077"/>
    </row>
    <row r="2078" spans="12:12" x14ac:dyDescent="0.3">
      <c r="L2078"/>
    </row>
    <row r="2079" spans="12:12" x14ac:dyDescent="0.3">
      <c r="L2079"/>
    </row>
    <row r="2080" spans="12:12" x14ac:dyDescent="0.3">
      <c r="L2080"/>
    </row>
    <row r="2081" spans="12:12" x14ac:dyDescent="0.3">
      <c r="L2081"/>
    </row>
    <row r="2082" spans="12:12" x14ac:dyDescent="0.3">
      <c r="L2082"/>
    </row>
    <row r="2083" spans="12:12" x14ac:dyDescent="0.3">
      <c r="L2083"/>
    </row>
    <row r="2084" spans="12:12" x14ac:dyDescent="0.3">
      <c r="L2084"/>
    </row>
    <row r="2085" spans="12:12" x14ac:dyDescent="0.3">
      <c r="L2085"/>
    </row>
    <row r="2086" spans="12:12" x14ac:dyDescent="0.3">
      <c r="L2086"/>
    </row>
    <row r="2087" spans="12:12" x14ac:dyDescent="0.3">
      <c r="L2087"/>
    </row>
    <row r="2088" spans="12:12" x14ac:dyDescent="0.3">
      <c r="L2088"/>
    </row>
    <row r="2089" spans="12:12" x14ac:dyDescent="0.3">
      <c r="L2089"/>
    </row>
    <row r="2090" spans="12:12" x14ac:dyDescent="0.3">
      <c r="L2090"/>
    </row>
    <row r="2091" spans="12:12" x14ac:dyDescent="0.3">
      <c r="L2091"/>
    </row>
    <row r="2092" spans="12:12" x14ac:dyDescent="0.3">
      <c r="L2092"/>
    </row>
    <row r="2093" spans="12:12" x14ac:dyDescent="0.3">
      <c r="L2093"/>
    </row>
    <row r="2094" spans="12:12" x14ac:dyDescent="0.3">
      <c r="L2094"/>
    </row>
    <row r="2095" spans="12:12" x14ac:dyDescent="0.3">
      <c r="L2095"/>
    </row>
    <row r="2096" spans="12:12" x14ac:dyDescent="0.3">
      <c r="L2096"/>
    </row>
    <row r="2097" spans="12:12" x14ac:dyDescent="0.3">
      <c r="L2097"/>
    </row>
    <row r="2098" spans="12:12" x14ac:dyDescent="0.3">
      <c r="L2098"/>
    </row>
    <row r="2099" spans="12:12" x14ac:dyDescent="0.3">
      <c r="L2099"/>
    </row>
    <row r="2100" spans="12:12" x14ac:dyDescent="0.3">
      <c r="L2100"/>
    </row>
    <row r="2101" spans="12:12" x14ac:dyDescent="0.3">
      <c r="L2101"/>
    </row>
    <row r="2102" spans="12:12" x14ac:dyDescent="0.3">
      <c r="L2102"/>
    </row>
    <row r="2103" spans="12:12" x14ac:dyDescent="0.3">
      <c r="L2103"/>
    </row>
    <row r="2104" spans="12:12" x14ac:dyDescent="0.3">
      <c r="L2104"/>
    </row>
    <row r="2105" spans="12:12" x14ac:dyDescent="0.3">
      <c r="L2105"/>
    </row>
    <row r="2106" spans="12:12" x14ac:dyDescent="0.3">
      <c r="L2106"/>
    </row>
    <row r="2107" spans="12:12" x14ac:dyDescent="0.3">
      <c r="L2107"/>
    </row>
    <row r="2108" spans="12:12" x14ac:dyDescent="0.3">
      <c r="L2108"/>
    </row>
    <row r="2109" spans="12:12" x14ac:dyDescent="0.3">
      <c r="L2109"/>
    </row>
    <row r="2110" spans="12:12" x14ac:dyDescent="0.3">
      <c r="L2110"/>
    </row>
    <row r="2111" spans="12:12" x14ac:dyDescent="0.3">
      <c r="L2111"/>
    </row>
    <row r="2112" spans="12:12" x14ac:dyDescent="0.3">
      <c r="L2112"/>
    </row>
    <row r="2113" spans="12:12" x14ac:dyDescent="0.3">
      <c r="L2113"/>
    </row>
    <row r="2114" spans="12:12" x14ac:dyDescent="0.3">
      <c r="L2114"/>
    </row>
    <row r="2115" spans="12:12" x14ac:dyDescent="0.3">
      <c r="L2115"/>
    </row>
    <row r="2116" spans="12:12" x14ac:dyDescent="0.3">
      <c r="L2116"/>
    </row>
    <row r="2117" spans="12:12" x14ac:dyDescent="0.3">
      <c r="L2117"/>
    </row>
    <row r="2118" spans="12:12" x14ac:dyDescent="0.3">
      <c r="L2118"/>
    </row>
    <row r="2119" spans="12:12" x14ac:dyDescent="0.3">
      <c r="L2119"/>
    </row>
    <row r="2120" spans="12:12" x14ac:dyDescent="0.3">
      <c r="L2120"/>
    </row>
    <row r="2121" spans="12:12" x14ac:dyDescent="0.3">
      <c r="L2121"/>
    </row>
    <row r="2122" spans="12:12" x14ac:dyDescent="0.3">
      <c r="L2122"/>
    </row>
    <row r="2123" spans="12:12" x14ac:dyDescent="0.3">
      <c r="L2123"/>
    </row>
    <row r="2124" spans="12:12" x14ac:dyDescent="0.3">
      <c r="L2124"/>
    </row>
    <row r="2125" spans="12:12" x14ac:dyDescent="0.3">
      <c r="L2125"/>
    </row>
    <row r="2126" spans="12:12" x14ac:dyDescent="0.3">
      <c r="L2126"/>
    </row>
    <row r="2127" spans="12:12" x14ac:dyDescent="0.3">
      <c r="L2127"/>
    </row>
    <row r="2128" spans="12:12" x14ac:dyDescent="0.3">
      <c r="L2128"/>
    </row>
    <row r="2129" spans="12:12" x14ac:dyDescent="0.3">
      <c r="L2129"/>
    </row>
    <row r="2130" spans="12:12" x14ac:dyDescent="0.3">
      <c r="L2130"/>
    </row>
    <row r="2131" spans="12:12" x14ac:dyDescent="0.3">
      <c r="L2131"/>
    </row>
    <row r="2132" spans="12:12" x14ac:dyDescent="0.3">
      <c r="L2132"/>
    </row>
    <row r="2133" spans="12:12" x14ac:dyDescent="0.3">
      <c r="L2133"/>
    </row>
    <row r="2134" spans="12:12" x14ac:dyDescent="0.3">
      <c r="L2134"/>
    </row>
    <row r="2135" spans="12:12" x14ac:dyDescent="0.3">
      <c r="L2135"/>
    </row>
    <row r="2136" spans="12:12" x14ac:dyDescent="0.3">
      <c r="L2136"/>
    </row>
    <row r="2137" spans="12:12" x14ac:dyDescent="0.3">
      <c r="L2137"/>
    </row>
    <row r="2138" spans="12:12" x14ac:dyDescent="0.3">
      <c r="L2138"/>
    </row>
    <row r="2139" spans="12:12" x14ac:dyDescent="0.3">
      <c r="L2139"/>
    </row>
    <row r="2140" spans="12:12" x14ac:dyDescent="0.3">
      <c r="L2140"/>
    </row>
    <row r="2141" spans="12:12" x14ac:dyDescent="0.3">
      <c r="L2141"/>
    </row>
    <row r="2142" spans="12:12" x14ac:dyDescent="0.3">
      <c r="L2142"/>
    </row>
    <row r="2143" spans="12:12" x14ac:dyDescent="0.3">
      <c r="L2143"/>
    </row>
    <row r="2144" spans="12:12" x14ac:dyDescent="0.3">
      <c r="L2144"/>
    </row>
    <row r="2145" spans="12:12" x14ac:dyDescent="0.3">
      <c r="L2145"/>
    </row>
    <row r="2146" spans="12:12" x14ac:dyDescent="0.3">
      <c r="L2146"/>
    </row>
    <row r="2147" spans="12:12" x14ac:dyDescent="0.3">
      <c r="L2147"/>
    </row>
    <row r="2148" spans="12:12" x14ac:dyDescent="0.3">
      <c r="L2148"/>
    </row>
    <row r="2149" spans="12:12" x14ac:dyDescent="0.3">
      <c r="L2149"/>
    </row>
    <row r="2150" spans="12:12" x14ac:dyDescent="0.3">
      <c r="L2150"/>
    </row>
    <row r="2151" spans="12:12" x14ac:dyDescent="0.3">
      <c r="L2151"/>
    </row>
    <row r="2152" spans="12:12" x14ac:dyDescent="0.3">
      <c r="L2152"/>
    </row>
    <row r="2153" spans="12:12" x14ac:dyDescent="0.3">
      <c r="L2153"/>
    </row>
    <row r="2154" spans="12:12" x14ac:dyDescent="0.3">
      <c r="L2154"/>
    </row>
    <row r="2155" spans="12:12" x14ac:dyDescent="0.3">
      <c r="L2155"/>
    </row>
    <row r="2156" spans="12:12" x14ac:dyDescent="0.3">
      <c r="L2156"/>
    </row>
    <row r="2157" spans="12:12" x14ac:dyDescent="0.3">
      <c r="L2157"/>
    </row>
    <row r="2158" spans="12:12" x14ac:dyDescent="0.3">
      <c r="L2158"/>
    </row>
    <row r="2159" spans="12:12" x14ac:dyDescent="0.3">
      <c r="L2159"/>
    </row>
    <row r="2160" spans="12:12" x14ac:dyDescent="0.3">
      <c r="L2160"/>
    </row>
    <row r="2161" spans="12:12" x14ac:dyDescent="0.3">
      <c r="L2161"/>
    </row>
    <row r="2162" spans="12:12" x14ac:dyDescent="0.3">
      <c r="L2162"/>
    </row>
    <row r="2163" spans="12:12" x14ac:dyDescent="0.3">
      <c r="L2163"/>
    </row>
    <row r="2164" spans="12:12" x14ac:dyDescent="0.3">
      <c r="L2164"/>
    </row>
    <row r="2165" spans="12:12" x14ac:dyDescent="0.3">
      <c r="L2165"/>
    </row>
    <row r="2166" spans="12:12" x14ac:dyDescent="0.3">
      <c r="L2166"/>
    </row>
    <row r="2167" spans="12:12" x14ac:dyDescent="0.3">
      <c r="L2167"/>
    </row>
    <row r="2168" spans="12:12" x14ac:dyDescent="0.3">
      <c r="L2168"/>
    </row>
    <row r="2169" spans="12:12" x14ac:dyDescent="0.3">
      <c r="L2169"/>
    </row>
    <row r="2170" spans="12:12" x14ac:dyDescent="0.3">
      <c r="L2170"/>
    </row>
    <row r="2171" spans="12:12" x14ac:dyDescent="0.3">
      <c r="L2171"/>
    </row>
    <row r="2172" spans="12:12" x14ac:dyDescent="0.3">
      <c r="L2172"/>
    </row>
    <row r="2173" spans="12:12" x14ac:dyDescent="0.3">
      <c r="L2173"/>
    </row>
    <row r="2174" spans="12:12" x14ac:dyDescent="0.3">
      <c r="L2174"/>
    </row>
    <row r="2175" spans="12:12" x14ac:dyDescent="0.3">
      <c r="L2175"/>
    </row>
    <row r="2176" spans="12:12" x14ac:dyDescent="0.3">
      <c r="L2176"/>
    </row>
    <row r="2177" spans="12:12" x14ac:dyDescent="0.3">
      <c r="L2177"/>
    </row>
    <row r="2178" spans="12:12" x14ac:dyDescent="0.3">
      <c r="L2178"/>
    </row>
    <row r="2179" spans="12:12" x14ac:dyDescent="0.3">
      <c r="L2179"/>
    </row>
    <row r="2180" spans="12:12" x14ac:dyDescent="0.3">
      <c r="L2180"/>
    </row>
    <row r="2181" spans="12:12" x14ac:dyDescent="0.3">
      <c r="L2181"/>
    </row>
    <row r="2182" spans="12:12" x14ac:dyDescent="0.3">
      <c r="L2182"/>
    </row>
    <row r="2183" spans="12:12" x14ac:dyDescent="0.3">
      <c r="L2183"/>
    </row>
    <row r="2184" spans="12:12" x14ac:dyDescent="0.3">
      <c r="L2184"/>
    </row>
    <row r="2185" spans="12:12" x14ac:dyDescent="0.3">
      <c r="L2185"/>
    </row>
    <row r="2186" spans="12:12" x14ac:dyDescent="0.3">
      <c r="L2186"/>
    </row>
    <row r="2187" spans="12:12" x14ac:dyDescent="0.3">
      <c r="L2187"/>
    </row>
    <row r="2188" spans="12:12" x14ac:dyDescent="0.3">
      <c r="L2188"/>
    </row>
    <row r="2189" spans="12:12" x14ac:dyDescent="0.3">
      <c r="L2189"/>
    </row>
    <row r="2190" spans="12:12" x14ac:dyDescent="0.3">
      <c r="L2190"/>
    </row>
    <row r="2191" spans="12:12" x14ac:dyDescent="0.3">
      <c r="L2191"/>
    </row>
    <row r="2192" spans="12:12" x14ac:dyDescent="0.3">
      <c r="L2192"/>
    </row>
    <row r="2193" spans="12:12" x14ac:dyDescent="0.3">
      <c r="L2193"/>
    </row>
    <row r="2194" spans="12:12" x14ac:dyDescent="0.3">
      <c r="L2194"/>
    </row>
    <row r="2195" spans="12:12" x14ac:dyDescent="0.3">
      <c r="L2195"/>
    </row>
    <row r="2196" spans="12:12" x14ac:dyDescent="0.3">
      <c r="L2196"/>
    </row>
    <row r="2197" spans="12:12" x14ac:dyDescent="0.3">
      <c r="L2197"/>
    </row>
    <row r="2198" spans="12:12" x14ac:dyDescent="0.3">
      <c r="L2198"/>
    </row>
    <row r="2199" spans="12:12" x14ac:dyDescent="0.3">
      <c r="L2199"/>
    </row>
    <row r="2200" spans="12:12" x14ac:dyDescent="0.3">
      <c r="L2200"/>
    </row>
    <row r="2201" spans="12:12" x14ac:dyDescent="0.3">
      <c r="L2201"/>
    </row>
    <row r="2202" spans="12:12" x14ac:dyDescent="0.3">
      <c r="L2202"/>
    </row>
    <row r="2203" spans="12:12" x14ac:dyDescent="0.3">
      <c r="L2203"/>
    </row>
    <row r="2204" spans="12:12" x14ac:dyDescent="0.3">
      <c r="L2204"/>
    </row>
    <row r="2205" spans="12:12" x14ac:dyDescent="0.3">
      <c r="L2205"/>
    </row>
    <row r="2206" spans="12:12" x14ac:dyDescent="0.3">
      <c r="L2206"/>
    </row>
    <row r="2207" spans="12:12" x14ac:dyDescent="0.3">
      <c r="L2207"/>
    </row>
    <row r="2208" spans="12:12" x14ac:dyDescent="0.3">
      <c r="L2208"/>
    </row>
    <row r="2209" spans="12:12" x14ac:dyDescent="0.3">
      <c r="L2209"/>
    </row>
    <row r="2210" spans="12:12" x14ac:dyDescent="0.3">
      <c r="L2210"/>
    </row>
    <row r="2211" spans="12:12" x14ac:dyDescent="0.3">
      <c r="L2211"/>
    </row>
    <row r="2212" spans="12:12" x14ac:dyDescent="0.3">
      <c r="L2212"/>
    </row>
    <row r="2213" spans="12:12" x14ac:dyDescent="0.3">
      <c r="L2213"/>
    </row>
    <row r="2214" spans="12:12" x14ac:dyDescent="0.3">
      <c r="L2214"/>
    </row>
    <row r="2215" spans="12:12" x14ac:dyDescent="0.3">
      <c r="L2215"/>
    </row>
    <row r="2216" spans="12:12" x14ac:dyDescent="0.3">
      <c r="L2216"/>
    </row>
    <row r="2217" spans="12:12" x14ac:dyDescent="0.3">
      <c r="L2217"/>
    </row>
    <row r="2218" spans="12:12" x14ac:dyDescent="0.3">
      <c r="L2218"/>
    </row>
    <row r="2219" spans="12:12" x14ac:dyDescent="0.3">
      <c r="L2219"/>
    </row>
    <row r="2220" spans="12:12" x14ac:dyDescent="0.3">
      <c r="L2220"/>
    </row>
    <row r="2221" spans="12:12" x14ac:dyDescent="0.3">
      <c r="L2221"/>
    </row>
    <row r="2222" spans="12:12" x14ac:dyDescent="0.3">
      <c r="L2222"/>
    </row>
    <row r="2223" spans="12:12" x14ac:dyDescent="0.3">
      <c r="L2223"/>
    </row>
    <row r="2224" spans="12:12" x14ac:dyDescent="0.3">
      <c r="L2224"/>
    </row>
    <row r="2225" spans="12:12" x14ac:dyDescent="0.3">
      <c r="L2225"/>
    </row>
    <row r="2226" spans="12:12" x14ac:dyDescent="0.3">
      <c r="L2226"/>
    </row>
    <row r="2227" spans="12:12" x14ac:dyDescent="0.3">
      <c r="L2227"/>
    </row>
    <row r="2228" spans="12:12" x14ac:dyDescent="0.3">
      <c r="L2228"/>
    </row>
    <row r="2229" spans="12:12" x14ac:dyDescent="0.3">
      <c r="L2229"/>
    </row>
    <row r="2230" spans="12:12" x14ac:dyDescent="0.3">
      <c r="L2230"/>
    </row>
    <row r="2231" spans="12:12" x14ac:dyDescent="0.3">
      <c r="L2231"/>
    </row>
    <row r="2232" spans="12:12" x14ac:dyDescent="0.3">
      <c r="L2232"/>
    </row>
    <row r="2233" spans="12:12" x14ac:dyDescent="0.3">
      <c r="L2233"/>
    </row>
    <row r="2234" spans="12:12" x14ac:dyDescent="0.3">
      <c r="L2234"/>
    </row>
    <row r="2235" spans="12:12" x14ac:dyDescent="0.3">
      <c r="L2235"/>
    </row>
    <row r="2236" spans="12:12" x14ac:dyDescent="0.3">
      <c r="L2236"/>
    </row>
    <row r="2237" spans="12:12" x14ac:dyDescent="0.3">
      <c r="L2237"/>
    </row>
    <row r="2238" spans="12:12" x14ac:dyDescent="0.3">
      <c r="L2238"/>
    </row>
    <row r="2239" spans="12:12" x14ac:dyDescent="0.3">
      <c r="L2239"/>
    </row>
    <row r="2240" spans="12:12" x14ac:dyDescent="0.3">
      <c r="L2240"/>
    </row>
    <row r="2241" spans="12:12" x14ac:dyDescent="0.3">
      <c r="L2241"/>
    </row>
    <row r="2242" spans="12:12" x14ac:dyDescent="0.3">
      <c r="L2242"/>
    </row>
    <row r="2243" spans="12:12" x14ac:dyDescent="0.3">
      <c r="L2243"/>
    </row>
    <row r="2244" spans="12:12" x14ac:dyDescent="0.3">
      <c r="L2244"/>
    </row>
    <row r="2245" spans="12:12" x14ac:dyDescent="0.3">
      <c r="L2245"/>
    </row>
    <row r="2246" spans="12:12" x14ac:dyDescent="0.3">
      <c r="L2246"/>
    </row>
    <row r="2247" spans="12:12" x14ac:dyDescent="0.3">
      <c r="L2247"/>
    </row>
    <row r="2248" spans="12:12" x14ac:dyDescent="0.3">
      <c r="L2248"/>
    </row>
    <row r="2249" spans="12:12" x14ac:dyDescent="0.3">
      <c r="L2249"/>
    </row>
    <row r="2250" spans="12:12" x14ac:dyDescent="0.3">
      <c r="L2250"/>
    </row>
    <row r="2251" spans="12:12" x14ac:dyDescent="0.3">
      <c r="L2251"/>
    </row>
    <row r="2252" spans="12:12" x14ac:dyDescent="0.3">
      <c r="L2252"/>
    </row>
    <row r="2253" spans="12:12" x14ac:dyDescent="0.3">
      <c r="L2253"/>
    </row>
    <row r="2254" spans="12:12" x14ac:dyDescent="0.3">
      <c r="L2254"/>
    </row>
    <row r="2255" spans="12:12" x14ac:dyDescent="0.3">
      <c r="L2255"/>
    </row>
    <row r="2256" spans="12:12" x14ac:dyDescent="0.3">
      <c r="L2256"/>
    </row>
    <row r="2257" spans="12:12" x14ac:dyDescent="0.3">
      <c r="L2257"/>
    </row>
    <row r="2258" spans="12:12" x14ac:dyDescent="0.3">
      <c r="L2258"/>
    </row>
    <row r="2259" spans="12:12" x14ac:dyDescent="0.3">
      <c r="L2259"/>
    </row>
    <row r="2260" spans="12:12" x14ac:dyDescent="0.3">
      <c r="L2260"/>
    </row>
    <row r="2261" spans="12:12" x14ac:dyDescent="0.3">
      <c r="L2261"/>
    </row>
    <row r="2262" spans="12:12" x14ac:dyDescent="0.3">
      <c r="L2262"/>
    </row>
    <row r="2263" spans="12:12" x14ac:dyDescent="0.3">
      <c r="L2263"/>
    </row>
    <row r="2264" spans="12:12" x14ac:dyDescent="0.3">
      <c r="L2264"/>
    </row>
    <row r="2265" spans="12:12" x14ac:dyDescent="0.3">
      <c r="L2265"/>
    </row>
    <row r="2266" spans="12:12" x14ac:dyDescent="0.3">
      <c r="L2266"/>
    </row>
    <row r="2267" spans="12:12" x14ac:dyDescent="0.3">
      <c r="L2267"/>
    </row>
    <row r="2268" spans="12:12" x14ac:dyDescent="0.3">
      <c r="L2268"/>
    </row>
    <row r="2269" spans="12:12" x14ac:dyDescent="0.3">
      <c r="L2269"/>
    </row>
    <row r="2270" spans="12:12" x14ac:dyDescent="0.3">
      <c r="L2270"/>
    </row>
    <row r="2271" spans="12:12" x14ac:dyDescent="0.3">
      <c r="L2271"/>
    </row>
    <row r="2272" spans="12:12" x14ac:dyDescent="0.3">
      <c r="L2272"/>
    </row>
    <row r="2273" spans="12:12" x14ac:dyDescent="0.3">
      <c r="L2273"/>
    </row>
    <row r="2274" spans="12:12" x14ac:dyDescent="0.3">
      <c r="L2274"/>
    </row>
    <row r="2275" spans="12:12" x14ac:dyDescent="0.3">
      <c r="L2275"/>
    </row>
    <row r="2276" spans="12:12" x14ac:dyDescent="0.3">
      <c r="L2276"/>
    </row>
    <row r="2277" spans="12:12" x14ac:dyDescent="0.3">
      <c r="L2277"/>
    </row>
    <row r="2278" spans="12:12" x14ac:dyDescent="0.3">
      <c r="L2278"/>
    </row>
    <row r="2279" spans="12:12" x14ac:dyDescent="0.3">
      <c r="L2279"/>
    </row>
    <row r="2280" spans="12:12" x14ac:dyDescent="0.3">
      <c r="L2280"/>
    </row>
    <row r="2281" spans="12:12" x14ac:dyDescent="0.3">
      <c r="L2281"/>
    </row>
    <row r="2282" spans="12:12" x14ac:dyDescent="0.3">
      <c r="L2282"/>
    </row>
    <row r="2283" spans="12:12" x14ac:dyDescent="0.3">
      <c r="L2283"/>
    </row>
    <row r="2284" spans="12:12" x14ac:dyDescent="0.3">
      <c r="L2284"/>
    </row>
    <row r="2285" spans="12:12" x14ac:dyDescent="0.3">
      <c r="L2285"/>
    </row>
    <row r="2286" spans="12:12" x14ac:dyDescent="0.3">
      <c r="L2286"/>
    </row>
    <row r="2287" spans="12:12" x14ac:dyDescent="0.3">
      <c r="L2287"/>
    </row>
    <row r="2288" spans="12:12" x14ac:dyDescent="0.3">
      <c r="L2288"/>
    </row>
    <row r="2289" spans="12:12" x14ac:dyDescent="0.3">
      <c r="L2289"/>
    </row>
    <row r="2290" spans="12:12" x14ac:dyDescent="0.3">
      <c r="L2290"/>
    </row>
    <row r="2291" spans="12:12" x14ac:dyDescent="0.3">
      <c r="L2291"/>
    </row>
    <row r="2292" spans="12:12" x14ac:dyDescent="0.3">
      <c r="L2292"/>
    </row>
    <row r="2293" spans="12:12" x14ac:dyDescent="0.3">
      <c r="L2293"/>
    </row>
    <row r="2294" spans="12:12" x14ac:dyDescent="0.3">
      <c r="L2294"/>
    </row>
    <row r="2295" spans="12:12" x14ac:dyDescent="0.3">
      <c r="L2295"/>
    </row>
    <row r="2296" spans="12:12" x14ac:dyDescent="0.3">
      <c r="L2296"/>
    </row>
    <row r="2297" spans="12:12" x14ac:dyDescent="0.3">
      <c r="L2297"/>
    </row>
    <row r="2298" spans="12:12" x14ac:dyDescent="0.3">
      <c r="L2298"/>
    </row>
    <row r="2299" spans="12:12" x14ac:dyDescent="0.3">
      <c r="L2299"/>
    </row>
    <row r="2300" spans="12:12" x14ac:dyDescent="0.3">
      <c r="L2300"/>
    </row>
    <row r="2301" spans="12:12" x14ac:dyDescent="0.3">
      <c r="L2301"/>
    </row>
    <row r="2302" spans="12:12" x14ac:dyDescent="0.3">
      <c r="L2302"/>
    </row>
    <row r="2303" spans="12:12" x14ac:dyDescent="0.3">
      <c r="L2303"/>
    </row>
    <row r="2304" spans="12:12" x14ac:dyDescent="0.3">
      <c r="L2304"/>
    </row>
    <row r="2305" spans="12:12" x14ac:dyDescent="0.3">
      <c r="L2305"/>
    </row>
    <row r="2306" spans="12:12" x14ac:dyDescent="0.3">
      <c r="L2306"/>
    </row>
    <row r="2307" spans="12:12" x14ac:dyDescent="0.3">
      <c r="L2307"/>
    </row>
    <row r="2308" spans="12:12" x14ac:dyDescent="0.3">
      <c r="L2308"/>
    </row>
    <row r="2309" spans="12:12" x14ac:dyDescent="0.3">
      <c r="L2309"/>
    </row>
    <row r="2310" spans="12:12" x14ac:dyDescent="0.3">
      <c r="L2310"/>
    </row>
    <row r="2311" spans="12:12" x14ac:dyDescent="0.3">
      <c r="L2311"/>
    </row>
    <row r="2312" spans="12:12" x14ac:dyDescent="0.3">
      <c r="L2312"/>
    </row>
    <row r="2313" spans="12:12" x14ac:dyDescent="0.3">
      <c r="L2313"/>
    </row>
    <row r="2314" spans="12:12" x14ac:dyDescent="0.3">
      <c r="L2314"/>
    </row>
    <row r="2315" spans="12:12" x14ac:dyDescent="0.3">
      <c r="L2315"/>
    </row>
    <row r="2316" spans="12:12" x14ac:dyDescent="0.3">
      <c r="L2316"/>
    </row>
    <row r="2317" spans="12:12" x14ac:dyDescent="0.3">
      <c r="L2317"/>
    </row>
    <row r="2318" spans="12:12" x14ac:dyDescent="0.3">
      <c r="L2318"/>
    </row>
    <row r="2319" spans="12:12" x14ac:dyDescent="0.3">
      <c r="L2319"/>
    </row>
    <row r="2320" spans="12:12" x14ac:dyDescent="0.3">
      <c r="L2320"/>
    </row>
    <row r="2321" spans="12:12" x14ac:dyDescent="0.3">
      <c r="L2321"/>
    </row>
    <row r="2322" spans="12:12" x14ac:dyDescent="0.3">
      <c r="L2322"/>
    </row>
    <row r="2323" spans="12:12" x14ac:dyDescent="0.3">
      <c r="L2323"/>
    </row>
    <row r="2324" spans="12:12" x14ac:dyDescent="0.3">
      <c r="L2324"/>
    </row>
    <row r="2325" spans="12:12" x14ac:dyDescent="0.3">
      <c r="L2325"/>
    </row>
    <row r="2326" spans="12:12" x14ac:dyDescent="0.3">
      <c r="L2326"/>
    </row>
    <row r="2327" spans="12:12" x14ac:dyDescent="0.3">
      <c r="L2327"/>
    </row>
    <row r="2328" spans="12:12" x14ac:dyDescent="0.3">
      <c r="L2328"/>
    </row>
    <row r="2329" spans="12:12" x14ac:dyDescent="0.3">
      <c r="L2329"/>
    </row>
    <row r="2330" spans="12:12" x14ac:dyDescent="0.3">
      <c r="L2330"/>
    </row>
    <row r="2331" spans="12:12" x14ac:dyDescent="0.3">
      <c r="L2331"/>
    </row>
    <row r="2332" spans="12:12" x14ac:dyDescent="0.3">
      <c r="L2332"/>
    </row>
    <row r="2333" spans="12:12" x14ac:dyDescent="0.3">
      <c r="L2333"/>
    </row>
    <row r="2334" spans="12:12" x14ac:dyDescent="0.3">
      <c r="L2334"/>
    </row>
    <row r="2335" spans="12:12" x14ac:dyDescent="0.3">
      <c r="L2335"/>
    </row>
    <row r="2336" spans="12:12" x14ac:dyDescent="0.3">
      <c r="L2336"/>
    </row>
    <row r="2337" spans="12:12" x14ac:dyDescent="0.3">
      <c r="L2337"/>
    </row>
    <row r="2338" spans="12:12" x14ac:dyDescent="0.3">
      <c r="L2338"/>
    </row>
    <row r="2339" spans="12:12" x14ac:dyDescent="0.3">
      <c r="L2339"/>
    </row>
    <row r="2340" spans="12:12" x14ac:dyDescent="0.3">
      <c r="L2340"/>
    </row>
    <row r="2341" spans="12:12" x14ac:dyDescent="0.3">
      <c r="L2341"/>
    </row>
    <row r="2342" spans="12:12" x14ac:dyDescent="0.3">
      <c r="L2342"/>
    </row>
    <row r="2343" spans="12:12" x14ac:dyDescent="0.3">
      <c r="L2343"/>
    </row>
    <row r="2344" spans="12:12" x14ac:dyDescent="0.3">
      <c r="L2344"/>
    </row>
    <row r="2345" spans="12:12" x14ac:dyDescent="0.3">
      <c r="L2345"/>
    </row>
    <row r="2346" spans="12:12" x14ac:dyDescent="0.3">
      <c r="L2346"/>
    </row>
    <row r="2347" spans="12:12" x14ac:dyDescent="0.3">
      <c r="L2347"/>
    </row>
    <row r="2348" spans="12:12" x14ac:dyDescent="0.3">
      <c r="L2348"/>
    </row>
    <row r="2349" spans="12:12" x14ac:dyDescent="0.3">
      <c r="L2349"/>
    </row>
    <row r="2350" spans="12:12" x14ac:dyDescent="0.3">
      <c r="L2350"/>
    </row>
    <row r="2351" spans="12:12" x14ac:dyDescent="0.3">
      <c r="L2351"/>
    </row>
    <row r="2352" spans="12:12" x14ac:dyDescent="0.3">
      <c r="L2352"/>
    </row>
    <row r="2353" spans="12:12" x14ac:dyDescent="0.3">
      <c r="L2353"/>
    </row>
    <row r="2354" spans="12:12" x14ac:dyDescent="0.3">
      <c r="L2354"/>
    </row>
    <row r="2355" spans="12:12" x14ac:dyDescent="0.3">
      <c r="L2355"/>
    </row>
    <row r="2356" spans="12:12" x14ac:dyDescent="0.3">
      <c r="L2356"/>
    </row>
    <row r="2357" spans="12:12" x14ac:dyDescent="0.3">
      <c r="L2357"/>
    </row>
    <row r="2358" spans="12:12" x14ac:dyDescent="0.3">
      <c r="L2358"/>
    </row>
    <row r="2359" spans="12:12" x14ac:dyDescent="0.3">
      <c r="L2359"/>
    </row>
    <row r="2360" spans="12:12" x14ac:dyDescent="0.3">
      <c r="L2360"/>
    </row>
    <row r="2361" spans="12:12" x14ac:dyDescent="0.3">
      <c r="L2361"/>
    </row>
    <row r="2362" spans="12:12" x14ac:dyDescent="0.3">
      <c r="L2362"/>
    </row>
    <row r="2363" spans="12:12" x14ac:dyDescent="0.3">
      <c r="L2363"/>
    </row>
    <row r="2364" spans="12:12" x14ac:dyDescent="0.3">
      <c r="L2364"/>
    </row>
    <row r="2365" spans="12:12" x14ac:dyDescent="0.3">
      <c r="L2365"/>
    </row>
    <row r="2366" spans="12:12" x14ac:dyDescent="0.3">
      <c r="L2366"/>
    </row>
    <row r="2367" spans="12:12" x14ac:dyDescent="0.3">
      <c r="L2367"/>
    </row>
    <row r="2368" spans="12:12" x14ac:dyDescent="0.3">
      <c r="L2368"/>
    </row>
    <row r="2369" spans="12:12" x14ac:dyDescent="0.3">
      <c r="L2369"/>
    </row>
    <row r="2370" spans="12:12" x14ac:dyDescent="0.3">
      <c r="L2370"/>
    </row>
    <row r="2371" spans="12:12" x14ac:dyDescent="0.3">
      <c r="L2371"/>
    </row>
    <row r="2372" spans="12:12" x14ac:dyDescent="0.3">
      <c r="L2372"/>
    </row>
    <row r="2373" spans="12:12" x14ac:dyDescent="0.3">
      <c r="L2373"/>
    </row>
    <row r="2374" spans="12:12" x14ac:dyDescent="0.3">
      <c r="L2374"/>
    </row>
    <row r="2375" spans="12:12" x14ac:dyDescent="0.3">
      <c r="L2375"/>
    </row>
    <row r="2376" spans="12:12" x14ac:dyDescent="0.3">
      <c r="L2376"/>
    </row>
    <row r="2377" spans="12:12" x14ac:dyDescent="0.3">
      <c r="L2377"/>
    </row>
    <row r="2378" spans="12:12" x14ac:dyDescent="0.3">
      <c r="L2378"/>
    </row>
    <row r="2379" spans="12:12" x14ac:dyDescent="0.3">
      <c r="L2379"/>
    </row>
    <row r="2380" spans="12:12" x14ac:dyDescent="0.3">
      <c r="L2380"/>
    </row>
    <row r="2381" spans="12:12" x14ac:dyDescent="0.3">
      <c r="L2381"/>
    </row>
    <row r="2382" spans="12:12" x14ac:dyDescent="0.3">
      <c r="L2382"/>
    </row>
    <row r="2383" spans="12:12" x14ac:dyDescent="0.3">
      <c r="L2383"/>
    </row>
    <row r="2384" spans="12:12" x14ac:dyDescent="0.3">
      <c r="L2384"/>
    </row>
    <row r="2385" spans="12:12" x14ac:dyDescent="0.3">
      <c r="L2385"/>
    </row>
    <row r="2386" spans="12:12" x14ac:dyDescent="0.3">
      <c r="L2386"/>
    </row>
    <row r="2387" spans="12:12" x14ac:dyDescent="0.3">
      <c r="L2387"/>
    </row>
    <row r="2388" spans="12:12" x14ac:dyDescent="0.3">
      <c r="L2388"/>
    </row>
    <row r="2389" spans="12:12" x14ac:dyDescent="0.3">
      <c r="L2389"/>
    </row>
    <row r="2390" spans="12:12" x14ac:dyDescent="0.3">
      <c r="L2390"/>
    </row>
    <row r="2391" spans="12:12" x14ac:dyDescent="0.3">
      <c r="L2391"/>
    </row>
    <row r="2392" spans="12:12" x14ac:dyDescent="0.3">
      <c r="L2392"/>
    </row>
    <row r="2393" spans="12:12" x14ac:dyDescent="0.3">
      <c r="L2393"/>
    </row>
    <row r="2394" spans="12:12" x14ac:dyDescent="0.3">
      <c r="L2394"/>
    </row>
    <row r="2395" spans="12:12" x14ac:dyDescent="0.3">
      <c r="L2395"/>
    </row>
    <row r="2396" spans="12:12" x14ac:dyDescent="0.3">
      <c r="L2396"/>
    </row>
    <row r="2397" spans="12:12" x14ac:dyDescent="0.3">
      <c r="L2397"/>
    </row>
    <row r="2398" spans="12:12" x14ac:dyDescent="0.3">
      <c r="L2398"/>
    </row>
    <row r="2399" spans="12:12" x14ac:dyDescent="0.3">
      <c r="L2399"/>
    </row>
    <row r="2400" spans="12:12" x14ac:dyDescent="0.3">
      <c r="L2400"/>
    </row>
    <row r="2401" spans="12:12" x14ac:dyDescent="0.3">
      <c r="L2401"/>
    </row>
    <row r="2402" spans="12:12" x14ac:dyDescent="0.3">
      <c r="L2402"/>
    </row>
    <row r="2403" spans="12:12" x14ac:dyDescent="0.3">
      <c r="L2403"/>
    </row>
    <row r="2404" spans="12:12" x14ac:dyDescent="0.3">
      <c r="L2404"/>
    </row>
    <row r="2405" spans="12:12" x14ac:dyDescent="0.3">
      <c r="L2405"/>
    </row>
    <row r="2406" spans="12:12" x14ac:dyDescent="0.3">
      <c r="L2406"/>
    </row>
    <row r="2407" spans="12:12" x14ac:dyDescent="0.3">
      <c r="L2407"/>
    </row>
    <row r="2408" spans="12:12" x14ac:dyDescent="0.3">
      <c r="L2408"/>
    </row>
    <row r="2409" spans="12:12" x14ac:dyDescent="0.3">
      <c r="L2409"/>
    </row>
    <row r="2410" spans="12:12" x14ac:dyDescent="0.3">
      <c r="L2410"/>
    </row>
    <row r="2411" spans="12:12" x14ac:dyDescent="0.3">
      <c r="L2411"/>
    </row>
    <row r="2412" spans="12:12" x14ac:dyDescent="0.3">
      <c r="L2412"/>
    </row>
    <row r="2413" spans="12:12" x14ac:dyDescent="0.3">
      <c r="L2413"/>
    </row>
    <row r="2414" spans="12:12" x14ac:dyDescent="0.3">
      <c r="L2414"/>
    </row>
    <row r="2415" spans="12:12" x14ac:dyDescent="0.3">
      <c r="L2415"/>
    </row>
    <row r="2416" spans="12:12" x14ac:dyDescent="0.3">
      <c r="L2416"/>
    </row>
    <row r="2417" spans="12:12" x14ac:dyDescent="0.3">
      <c r="L2417"/>
    </row>
    <row r="2418" spans="12:12" x14ac:dyDescent="0.3">
      <c r="L2418"/>
    </row>
    <row r="2419" spans="12:12" x14ac:dyDescent="0.3">
      <c r="L2419"/>
    </row>
    <row r="2420" spans="12:12" x14ac:dyDescent="0.3">
      <c r="L2420"/>
    </row>
    <row r="2421" spans="12:12" x14ac:dyDescent="0.3">
      <c r="L2421"/>
    </row>
    <row r="2422" spans="12:12" x14ac:dyDescent="0.3">
      <c r="L2422"/>
    </row>
    <row r="2423" spans="12:12" x14ac:dyDescent="0.3">
      <c r="L2423"/>
    </row>
    <row r="2424" spans="12:12" x14ac:dyDescent="0.3">
      <c r="L2424"/>
    </row>
    <row r="2425" spans="12:12" x14ac:dyDescent="0.3">
      <c r="L2425"/>
    </row>
    <row r="2426" spans="12:12" x14ac:dyDescent="0.3">
      <c r="L2426"/>
    </row>
    <row r="2427" spans="12:12" x14ac:dyDescent="0.3">
      <c r="L2427"/>
    </row>
    <row r="2428" spans="12:12" x14ac:dyDescent="0.3">
      <c r="L2428"/>
    </row>
    <row r="2429" spans="12:12" x14ac:dyDescent="0.3">
      <c r="L2429"/>
    </row>
    <row r="2430" spans="12:12" x14ac:dyDescent="0.3">
      <c r="L2430"/>
    </row>
    <row r="2431" spans="12:12" x14ac:dyDescent="0.3">
      <c r="L2431"/>
    </row>
    <row r="2432" spans="12:12" x14ac:dyDescent="0.3">
      <c r="L2432"/>
    </row>
    <row r="2433" spans="12:12" x14ac:dyDescent="0.3">
      <c r="L2433"/>
    </row>
    <row r="2434" spans="12:12" x14ac:dyDescent="0.3">
      <c r="L2434"/>
    </row>
    <row r="2435" spans="12:12" x14ac:dyDescent="0.3">
      <c r="L2435"/>
    </row>
    <row r="2436" spans="12:12" x14ac:dyDescent="0.3">
      <c r="L2436"/>
    </row>
    <row r="2437" spans="12:12" x14ac:dyDescent="0.3">
      <c r="L2437"/>
    </row>
    <row r="2438" spans="12:12" x14ac:dyDescent="0.3">
      <c r="L2438"/>
    </row>
    <row r="2439" spans="12:12" x14ac:dyDescent="0.3">
      <c r="L2439"/>
    </row>
    <row r="2440" spans="12:12" x14ac:dyDescent="0.3">
      <c r="L2440"/>
    </row>
    <row r="2441" spans="12:12" x14ac:dyDescent="0.3">
      <c r="L2441"/>
    </row>
    <row r="2442" spans="12:12" x14ac:dyDescent="0.3">
      <c r="L2442"/>
    </row>
    <row r="2443" spans="12:12" x14ac:dyDescent="0.3">
      <c r="L2443"/>
    </row>
    <row r="2444" spans="12:12" x14ac:dyDescent="0.3">
      <c r="L2444"/>
    </row>
    <row r="2445" spans="12:12" x14ac:dyDescent="0.3">
      <c r="L2445"/>
    </row>
    <row r="2446" spans="12:12" x14ac:dyDescent="0.3">
      <c r="L2446"/>
    </row>
    <row r="2447" spans="12:12" x14ac:dyDescent="0.3">
      <c r="L2447"/>
    </row>
    <row r="2448" spans="12:12" x14ac:dyDescent="0.3">
      <c r="L2448"/>
    </row>
    <row r="2449" spans="12:12" x14ac:dyDescent="0.3">
      <c r="L2449"/>
    </row>
    <row r="2450" spans="12:12" x14ac:dyDescent="0.3">
      <c r="L2450"/>
    </row>
    <row r="2451" spans="12:12" x14ac:dyDescent="0.3">
      <c r="L2451"/>
    </row>
    <row r="2452" spans="12:12" x14ac:dyDescent="0.3">
      <c r="L2452"/>
    </row>
    <row r="2453" spans="12:12" x14ac:dyDescent="0.3">
      <c r="L2453"/>
    </row>
    <row r="2454" spans="12:12" x14ac:dyDescent="0.3">
      <c r="L2454"/>
    </row>
    <row r="2455" spans="12:12" x14ac:dyDescent="0.3">
      <c r="L2455"/>
    </row>
    <row r="2456" spans="12:12" x14ac:dyDescent="0.3">
      <c r="L2456"/>
    </row>
    <row r="2457" spans="12:12" x14ac:dyDescent="0.3">
      <c r="L2457"/>
    </row>
    <row r="2458" spans="12:12" x14ac:dyDescent="0.3">
      <c r="L2458"/>
    </row>
    <row r="2459" spans="12:12" x14ac:dyDescent="0.3">
      <c r="L2459"/>
    </row>
    <row r="2460" spans="12:12" x14ac:dyDescent="0.3">
      <c r="L2460"/>
    </row>
    <row r="2461" spans="12:12" x14ac:dyDescent="0.3">
      <c r="L2461"/>
    </row>
    <row r="2462" spans="12:12" x14ac:dyDescent="0.3">
      <c r="L2462"/>
    </row>
    <row r="2463" spans="12:12" x14ac:dyDescent="0.3">
      <c r="L2463"/>
    </row>
    <row r="2464" spans="12:12" x14ac:dyDescent="0.3">
      <c r="L2464"/>
    </row>
    <row r="2465" spans="12:12" x14ac:dyDescent="0.3">
      <c r="L2465"/>
    </row>
    <row r="2466" spans="12:12" x14ac:dyDescent="0.3">
      <c r="L2466"/>
    </row>
    <row r="2467" spans="12:12" x14ac:dyDescent="0.3">
      <c r="L2467"/>
    </row>
    <row r="2468" spans="12:12" x14ac:dyDescent="0.3">
      <c r="L2468"/>
    </row>
    <row r="2469" spans="12:12" x14ac:dyDescent="0.3">
      <c r="L2469"/>
    </row>
    <row r="2470" spans="12:12" x14ac:dyDescent="0.3">
      <c r="L2470"/>
    </row>
    <row r="2471" spans="12:12" x14ac:dyDescent="0.3">
      <c r="L2471"/>
    </row>
    <row r="2472" spans="12:12" x14ac:dyDescent="0.3">
      <c r="L2472"/>
    </row>
    <row r="2473" spans="12:12" x14ac:dyDescent="0.3">
      <c r="L2473"/>
    </row>
    <row r="2474" spans="12:12" x14ac:dyDescent="0.3">
      <c r="L2474"/>
    </row>
    <row r="2475" spans="12:12" x14ac:dyDescent="0.3">
      <c r="L2475"/>
    </row>
    <row r="2476" spans="12:12" x14ac:dyDescent="0.3">
      <c r="L2476"/>
    </row>
    <row r="2477" spans="12:12" x14ac:dyDescent="0.3">
      <c r="L2477"/>
    </row>
    <row r="2478" spans="12:12" x14ac:dyDescent="0.3">
      <c r="L2478"/>
    </row>
    <row r="2479" spans="12:12" x14ac:dyDescent="0.3">
      <c r="L2479"/>
    </row>
    <row r="2480" spans="12:12" x14ac:dyDescent="0.3">
      <c r="L2480"/>
    </row>
    <row r="2481" spans="12:12" x14ac:dyDescent="0.3">
      <c r="L2481"/>
    </row>
    <row r="2482" spans="12:12" x14ac:dyDescent="0.3">
      <c r="L2482"/>
    </row>
    <row r="2483" spans="12:12" x14ac:dyDescent="0.3">
      <c r="L2483"/>
    </row>
    <row r="2484" spans="12:12" x14ac:dyDescent="0.3">
      <c r="L2484"/>
    </row>
    <row r="2485" spans="12:12" x14ac:dyDescent="0.3">
      <c r="L2485"/>
    </row>
    <row r="2486" spans="12:12" x14ac:dyDescent="0.3">
      <c r="L2486"/>
    </row>
    <row r="2487" spans="12:12" x14ac:dyDescent="0.3">
      <c r="L2487"/>
    </row>
    <row r="2488" spans="12:12" x14ac:dyDescent="0.3">
      <c r="L2488"/>
    </row>
    <row r="2489" spans="12:12" x14ac:dyDescent="0.3">
      <c r="L2489"/>
    </row>
    <row r="2490" spans="12:12" x14ac:dyDescent="0.3">
      <c r="L2490"/>
    </row>
    <row r="2491" spans="12:12" x14ac:dyDescent="0.3">
      <c r="L2491"/>
    </row>
    <row r="2492" spans="12:12" x14ac:dyDescent="0.3">
      <c r="L2492"/>
    </row>
    <row r="2493" spans="12:12" x14ac:dyDescent="0.3">
      <c r="L2493"/>
    </row>
    <row r="2494" spans="12:12" x14ac:dyDescent="0.3">
      <c r="L2494"/>
    </row>
    <row r="2495" spans="12:12" x14ac:dyDescent="0.3">
      <c r="L2495"/>
    </row>
    <row r="2496" spans="12:12" x14ac:dyDescent="0.3">
      <c r="L2496"/>
    </row>
    <row r="2497" spans="12:12" x14ac:dyDescent="0.3">
      <c r="L2497"/>
    </row>
    <row r="2498" spans="12:12" x14ac:dyDescent="0.3">
      <c r="L2498"/>
    </row>
    <row r="2499" spans="12:12" x14ac:dyDescent="0.3">
      <c r="L2499"/>
    </row>
    <row r="2500" spans="12:12" x14ac:dyDescent="0.3">
      <c r="L2500"/>
    </row>
    <row r="2501" spans="12:12" x14ac:dyDescent="0.3">
      <c r="L2501"/>
    </row>
    <row r="2502" spans="12:12" x14ac:dyDescent="0.3">
      <c r="L2502"/>
    </row>
    <row r="2503" spans="12:12" x14ac:dyDescent="0.3">
      <c r="L2503"/>
    </row>
    <row r="2504" spans="12:12" x14ac:dyDescent="0.3">
      <c r="L2504"/>
    </row>
    <row r="2505" spans="12:12" x14ac:dyDescent="0.3">
      <c r="L2505"/>
    </row>
    <row r="2506" spans="12:12" x14ac:dyDescent="0.3">
      <c r="L2506"/>
    </row>
    <row r="2507" spans="12:12" x14ac:dyDescent="0.3">
      <c r="L2507"/>
    </row>
    <row r="2508" spans="12:12" x14ac:dyDescent="0.3">
      <c r="L2508"/>
    </row>
    <row r="2509" spans="12:12" x14ac:dyDescent="0.3">
      <c r="L2509"/>
    </row>
    <row r="2510" spans="12:12" x14ac:dyDescent="0.3">
      <c r="L2510"/>
    </row>
    <row r="2511" spans="12:12" x14ac:dyDescent="0.3">
      <c r="L2511"/>
    </row>
    <row r="2512" spans="12:12" x14ac:dyDescent="0.3">
      <c r="L2512"/>
    </row>
    <row r="2513" spans="12:12" x14ac:dyDescent="0.3">
      <c r="L2513"/>
    </row>
    <row r="2514" spans="12:12" x14ac:dyDescent="0.3">
      <c r="L2514"/>
    </row>
    <row r="2515" spans="12:12" x14ac:dyDescent="0.3">
      <c r="L2515"/>
    </row>
    <row r="2516" spans="12:12" x14ac:dyDescent="0.3">
      <c r="L2516"/>
    </row>
    <row r="2517" spans="12:12" x14ac:dyDescent="0.3">
      <c r="L2517"/>
    </row>
    <row r="2518" spans="12:12" x14ac:dyDescent="0.3">
      <c r="L2518"/>
    </row>
    <row r="2519" spans="12:12" x14ac:dyDescent="0.3">
      <c r="L2519"/>
    </row>
    <row r="2520" spans="12:12" x14ac:dyDescent="0.3">
      <c r="L2520"/>
    </row>
    <row r="2521" spans="12:12" x14ac:dyDescent="0.3">
      <c r="L2521"/>
    </row>
    <row r="2522" spans="12:12" x14ac:dyDescent="0.3">
      <c r="L2522"/>
    </row>
    <row r="2523" spans="12:12" x14ac:dyDescent="0.3">
      <c r="L2523"/>
    </row>
    <row r="2524" spans="12:12" x14ac:dyDescent="0.3">
      <c r="L2524"/>
    </row>
    <row r="2525" spans="12:12" x14ac:dyDescent="0.3">
      <c r="L2525"/>
    </row>
    <row r="2526" spans="12:12" x14ac:dyDescent="0.3">
      <c r="L2526"/>
    </row>
    <row r="2527" spans="12:12" x14ac:dyDescent="0.3">
      <c r="L2527"/>
    </row>
    <row r="2528" spans="12:12" x14ac:dyDescent="0.3">
      <c r="L2528"/>
    </row>
    <row r="2529" spans="12:12" x14ac:dyDescent="0.3">
      <c r="L2529"/>
    </row>
    <row r="2530" spans="12:12" x14ac:dyDescent="0.3">
      <c r="L2530"/>
    </row>
    <row r="2531" spans="12:12" x14ac:dyDescent="0.3">
      <c r="L2531"/>
    </row>
    <row r="2532" spans="12:12" x14ac:dyDescent="0.3">
      <c r="L2532"/>
    </row>
    <row r="2533" spans="12:12" x14ac:dyDescent="0.3">
      <c r="L2533"/>
    </row>
    <row r="2534" spans="12:12" x14ac:dyDescent="0.3">
      <c r="L2534"/>
    </row>
    <row r="2535" spans="12:12" x14ac:dyDescent="0.3">
      <c r="L2535"/>
    </row>
    <row r="2536" spans="12:12" x14ac:dyDescent="0.3">
      <c r="L2536"/>
    </row>
    <row r="2537" spans="12:12" x14ac:dyDescent="0.3">
      <c r="L2537"/>
    </row>
    <row r="2538" spans="12:12" x14ac:dyDescent="0.3">
      <c r="L2538"/>
    </row>
    <row r="2539" spans="12:12" x14ac:dyDescent="0.3">
      <c r="L2539"/>
    </row>
    <row r="2540" spans="12:12" x14ac:dyDescent="0.3">
      <c r="L2540"/>
    </row>
    <row r="2541" spans="12:12" x14ac:dyDescent="0.3">
      <c r="L2541"/>
    </row>
    <row r="2542" spans="12:12" x14ac:dyDescent="0.3">
      <c r="L2542"/>
    </row>
    <row r="2543" spans="12:12" x14ac:dyDescent="0.3">
      <c r="L2543"/>
    </row>
    <row r="2544" spans="12:12" x14ac:dyDescent="0.3">
      <c r="L2544"/>
    </row>
    <row r="2545" spans="12:12" x14ac:dyDescent="0.3">
      <c r="L2545"/>
    </row>
    <row r="2546" spans="12:12" x14ac:dyDescent="0.3">
      <c r="L2546"/>
    </row>
    <row r="2547" spans="12:12" x14ac:dyDescent="0.3">
      <c r="L2547"/>
    </row>
    <row r="2548" spans="12:12" x14ac:dyDescent="0.3">
      <c r="L2548"/>
    </row>
    <row r="2549" spans="12:12" x14ac:dyDescent="0.3">
      <c r="L2549"/>
    </row>
    <row r="2550" spans="12:12" x14ac:dyDescent="0.3">
      <c r="L2550"/>
    </row>
    <row r="2551" spans="12:12" x14ac:dyDescent="0.3">
      <c r="L2551"/>
    </row>
    <row r="2552" spans="12:12" x14ac:dyDescent="0.3">
      <c r="L2552"/>
    </row>
    <row r="2553" spans="12:12" x14ac:dyDescent="0.3">
      <c r="L2553"/>
    </row>
    <row r="2554" spans="12:12" x14ac:dyDescent="0.3">
      <c r="L2554"/>
    </row>
    <row r="2555" spans="12:12" x14ac:dyDescent="0.3">
      <c r="L2555"/>
    </row>
    <row r="2556" spans="12:12" x14ac:dyDescent="0.3">
      <c r="L2556"/>
    </row>
    <row r="2557" spans="12:12" x14ac:dyDescent="0.3">
      <c r="L2557"/>
    </row>
    <row r="2558" spans="12:12" x14ac:dyDescent="0.3">
      <c r="L2558"/>
    </row>
    <row r="2559" spans="12:12" x14ac:dyDescent="0.3">
      <c r="L2559"/>
    </row>
    <row r="2560" spans="12:12" x14ac:dyDescent="0.3">
      <c r="L2560"/>
    </row>
    <row r="2561" spans="12:12" x14ac:dyDescent="0.3">
      <c r="L2561"/>
    </row>
    <row r="2562" spans="12:12" x14ac:dyDescent="0.3">
      <c r="L2562"/>
    </row>
    <row r="2563" spans="12:12" x14ac:dyDescent="0.3">
      <c r="L2563"/>
    </row>
    <row r="2564" spans="12:12" x14ac:dyDescent="0.3">
      <c r="L2564"/>
    </row>
    <row r="2565" spans="12:12" x14ac:dyDescent="0.3">
      <c r="L2565"/>
    </row>
    <row r="2566" spans="12:12" x14ac:dyDescent="0.3">
      <c r="L2566"/>
    </row>
    <row r="2567" spans="12:12" x14ac:dyDescent="0.3">
      <c r="L2567"/>
    </row>
    <row r="2568" spans="12:12" x14ac:dyDescent="0.3">
      <c r="L2568"/>
    </row>
    <row r="2569" spans="12:12" x14ac:dyDescent="0.3">
      <c r="L2569"/>
    </row>
    <row r="2570" spans="12:12" x14ac:dyDescent="0.3">
      <c r="L2570"/>
    </row>
    <row r="2571" spans="12:12" x14ac:dyDescent="0.3">
      <c r="L2571"/>
    </row>
    <row r="2572" spans="12:12" x14ac:dyDescent="0.3">
      <c r="L2572"/>
    </row>
    <row r="2573" spans="12:12" x14ac:dyDescent="0.3">
      <c r="L2573"/>
    </row>
    <row r="2574" spans="12:12" x14ac:dyDescent="0.3">
      <c r="L2574"/>
    </row>
    <row r="2575" spans="12:12" x14ac:dyDescent="0.3">
      <c r="L2575"/>
    </row>
    <row r="2576" spans="12:12" x14ac:dyDescent="0.3">
      <c r="L2576"/>
    </row>
    <row r="2577" spans="12:12" x14ac:dyDescent="0.3">
      <c r="L2577"/>
    </row>
    <row r="2578" spans="12:12" x14ac:dyDescent="0.3">
      <c r="L2578"/>
    </row>
    <row r="2579" spans="12:12" x14ac:dyDescent="0.3">
      <c r="L2579"/>
    </row>
    <row r="2580" spans="12:12" x14ac:dyDescent="0.3">
      <c r="L2580"/>
    </row>
    <row r="2581" spans="12:12" x14ac:dyDescent="0.3">
      <c r="L2581"/>
    </row>
    <row r="2582" spans="12:12" x14ac:dyDescent="0.3">
      <c r="L2582"/>
    </row>
    <row r="2583" spans="12:12" x14ac:dyDescent="0.3">
      <c r="L2583"/>
    </row>
    <row r="2584" spans="12:12" x14ac:dyDescent="0.3">
      <c r="L2584"/>
    </row>
    <row r="2585" spans="12:12" x14ac:dyDescent="0.3">
      <c r="L2585"/>
    </row>
    <row r="2586" spans="12:12" x14ac:dyDescent="0.3">
      <c r="L2586"/>
    </row>
    <row r="2587" spans="12:12" x14ac:dyDescent="0.3">
      <c r="L2587"/>
    </row>
    <row r="2588" spans="12:12" x14ac:dyDescent="0.3">
      <c r="L2588"/>
    </row>
    <row r="2589" spans="12:12" x14ac:dyDescent="0.3">
      <c r="L2589"/>
    </row>
    <row r="2590" spans="12:12" x14ac:dyDescent="0.3">
      <c r="L2590"/>
    </row>
    <row r="2591" spans="12:12" x14ac:dyDescent="0.3">
      <c r="L2591"/>
    </row>
    <row r="2592" spans="12:12" x14ac:dyDescent="0.3">
      <c r="L2592"/>
    </row>
    <row r="2593" spans="12:12" x14ac:dyDescent="0.3">
      <c r="L2593"/>
    </row>
    <row r="2594" spans="12:12" x14ac:dyDescent="0.3">
      <c r="L2594"/>
    </row>
    <row r="2595" spans="12:12" x14ac:dyDescent="0.3">
      <c r="L2595"/>
    </row>
    <row r="2596" spans="12:12" x14ac:dyDescent="0.3">
      <c r="L2596"/>
    </row>
    <row r="2597" spans="12:12" x14ac:dyDescent="0.3">
      <c r="L2597"/>
    </row>
    <row r="2598" spans="12:12" x14ac:dyDescent="0.3">
      <c r="L2598"/>
    </row>
    <row r="2599" spans="12:12" x14ac:dyDescent="0.3">
      <c r="L2599"/>
    </row>
    <row r="2600" spans="12:12" x14ac:dyDescent="0.3">
      <c r="L2600"/>
    </row>
    <row r="2601" spans="12:12" x14ac:dyDescent="0.3">
      <c r="L2601"/>
    </row>
    <row r="2602" spans="12:12" x14ac:dyDescent="0.3">
      <c r="L2602"/>
    </row>
    <row r="2603" spans="12:12" x14ac:dyDescent="0.3">
      <c r="L2603"/>
    </row>
    <row r="2604" spans="12:12" x14ac:dyDescent="0.3">
      <c r="L2604"/>
    </row>
    <row r="2605" spans="12:12" x14ac:dyDescent="0.3">
      <c r="L2605"/>
    </row>
    <row r="2606" spans="12:12" x14ac:dyDescent="0.3">
      <c r="L2606"/>
    </row>
    <row r="2607" spans="12:12" x14ac:dyDescent="0.3">
      <c r="L2607"/>
    </row>
    <row r="2608" spans="12:12" x14ac:dyDescent="0.3">
      <c r="L2608"/>
    </row>
    <row r="2609" spans="12:12" x14ac:dyDescent="0.3">
      <c r="L2609"/>
    </row>
    <row r="2610" spans="12:12" x14ac:dyDescent="0.3">
      <c r="L2610"/>
    </row>
    <row r="2611" spans="12:12" x14ac:dyDescent="0.3">
      <c r="L2611"/>
    </row>
    <row r="2612" spans="12:12" x14ac:dyDescent="0.3">
      <c r="L2612"/>
    </row>
    <row r="2613" spans="12:12" x14ac:dyDescent="0.3">
      <c r="L2613"/>
    </row>
    <row r="2614" spans="12:12" x14ac:dyDescent="0.3">
      <c r="L2614"/>
    </row>
    <row r="2615" spans="12:12" x14ac:dyDescent="0.3">
      <c r="L2615"/>
    </row>
    <row r="2616" spans="12:12" x14ac:dyDescent="0.3">
      <c r="L2616"/>
    </row>
    <row r="2617" spans="12:12" x14ac:dyDescent="0.3">
      <c r="L2617"/>
    </row>
    <row r="2618" spans="12:12" x14ac:dyDescent="0.3">
      <c r="L2618"/>
    </row>
    <row r="2619" spans="12:12" x14ac:dyDescent="0.3">
      <c r="L2619"/>
    </row>
    <row r="2620" spans="12:12" x14ac:dyDescent="0.3">
      <c r="L2620"/>
    </row>
    <row r="2621" spans="12:12" x14ac:dyDescent="0.3">
      <c r="L2621"/>
    </row>
    <row r="2622" spans="12:12" x14ac:dyDescent="0.3">
      <c r="L2622"/>
    </row>
    <row r="2623" spans="12:12" x14ac:dyDescent="0.3">
      <c r="L2623"/>
    </row>
    <row r="2624" spans="12:12" x14ac:dyDescent="0.3">
      <c r="L2624"/>
    </row>
    <row r="2625" spans="12:12" x14ac:dyDescent="0.3">
      <c r="L2625"/>
    </row>
    <row r="2626" spans="12:12" x14ac:dyDescent="0.3">
      <c r="L2626"/>
    </row>
    <row r="2627" spans="12:12" x14ac:dyDescent="0.3">
      <c r="L2627"/>
    </row>
    <row r="2628" spans="12:12" x14ac:dyDescent="0.3">
      <c r="L2628"/>
    </row>
    <row r="2629" spans="12:12" x14ac:dyDescent="0.3">
      <c r="L2629"/>
    </row>
    <row r="2630" spans="12:12" x14ac:dyDescent="0.3">
      <c r="L2630"/>
    </row>
    <row r="2631" spans="12:12" x14ac:dyDescent="0.3">
      <c r="L2631"/>
    </row>
    <row r="2632" spans="12:12" x14ac:dyDescent="0.3">
      <c r="L2632"/>
    </row>
    <row r="2633" spans="12:12" x14ac:dyDescent="0.3">
      <c r="L2633"/>
    </row>
    <row r="2634" spans="12:12" x14ac:dyDescent="0.3">
      <c r="L2634"/>
    </row>
    <row r="2635" spans="12:12" x14ac:dyDescent="0.3">
      <c r="L2635"/>
    </row>
    <row r="2636" spans="12:12" x14ac:dyDescent="0.3">
      <c r="L2636"/>
    </row>
    <row r="2637" spans="12:12" x14ac:dyDescent="0.3">
      <c r="L2637"/>
    </row>
    <row r="2638" spans="12:12" x14ac:dyDescent="0.3">
      <c r="L2638"/>
    </row>
    <row r="2639" spans="12:12" x14ac:dyDescent="0.3">
      <c r="L2639"/>
    </row>
    <row r="2640" spans="12:12" x14ac:dyDescent="0.3">
      <c r="L2640"/>
    </row>
    <row r="2641" spans="12:12" x14ac:dyDescent="0.3">
      <c r="L2641"/>
    </row>
    <row r="2642" spans="12:12" x14ac:dyDescent="0.3">
      <c r="L2642"/>
    </row>
    <row r="2643" spans="12:12" x14ac:dyDescent="0.3">
      <c r="L2643"/>
    </row>
    <row r="2644" spans="12:12" x14ac:dyDescent="0.3">
      <c r="L2644"/>
    </row>
    <row r="2645" spans="12:12" x14ac:dyDescent="0.3">
      <c r="L2645"/>
    </row>
    <row r="2646" spans="12:12" x14ac:dyDescent="0.3">
      <c r="L2646"/>
    </row>
    <row r="2647" spans="12:12" x14ac:dyDescent="0.3">
      <c r="L2647"/>
    </row>
    <row r="2648" spans="12:12" x14ac:dyDescent="0.3">
      <c r="L2648"/>
    </row>
    <row r="2649" spans="12:12" x14ac:dyDescent="0.3">
      <c r="L2649"/>
    </row>
    <row r="2650" spans="12:12" x14ac:dyDescent="0.3">
      <c r="L2650"/>
    </row>
    <row r="2651" spans="12:12" x14ac:dyDescent="0.3">
      <c r="L2651"/>
    </row>
    <row r="2652" spans="12:12" x14ac:dyDescent="0.3">
      <c r="L2652"/>
    </row>
    <row r="2653" spans="12:12" x14ac:dyDescent="0.3">
      <c r="L2653"/>
    </row>
    <row r="2654" spans="12:12" x14ac:dyDescent="0.3">
      <c r="L2654"/>
    </row>
    <row r="2655" spans="12:12" x14ac:dyDescent="0.3">
      <c r="L2655"/>
    </row>
    <row r="2656" spans="12:12" x14ac:dyDescent="0.3">
      <c r="L2656"/>
    </row>
    <row r="2657" spans="12:12" x14ac:dyDescent="0.3">
      <c r="L2657"/>
    </row>
    <row r="2658" spans="12:12" x14ac:dyDescent="0.3">
      <c r="L2658"/>
    </row>
    <row r="2659" spans="12:12" x14ac:dyDescent="0.3">
      <c r="L2659"/>
    </row>
    <row r="2660" spans="12:12" x14ac:dyDescent="0.3">
      <c r="L2660"/>
    </row>
    <row r="2661" spans="12:12" x14ac:dyDescent="0.3">
      <c r="L2661"/>
    </row>
    <row r="2662" spans="12:12" x14ac:dyDescent="0.3">
      <c r="L2662"/>
    </row>
    <row r="2663" spans="12:12" x14ac:dyDescent="0.3">
      <c r="L2663"/>
    </row>
    <row r="2664" spans="12:12" x14ac:dyDescent="0.3">
      <c r="L2664"/>
    </row>
    <row r="2665" spans="12:12" x14ac:dyDescent="0.3">
      <c r="L2665"/>
    </row>
    <row r="2666" spans="12:12" x14ac:dyDescent="0.3">
      <c r="L2666"/>
    </row>
    <row r="2667" spans="12:12" x14ac:dyDescent="0.3">
      <c r="L2667"/>
    </row>
    <row r="2668" spans="12:12" x14ac:dyDescent="0.3">
      <c r="L2668"/>
    </row>
    <row r="2669" spans="12:12" x14ac:dyDescent="0.3">
      <c r="L2669"/>
    </row>
    <row r="2670" spans="12:12" x14ac:dyDescent="0.3">
      <c r="L2670"/>
    </row>
    <row r="2671" spans="12:12" x14ac:dyDescent="0.3">
      <c r="L2671"/>
    </row>
    <row r="2672" spans="12:12" x14ac:dyDescent="0.3">
      <c r="L2672"/>
    </row>
    <row r="2673" spans="12:12" x14ac:dyDescent="0.3">
      <c r="L2673"/>
    </row>
    <row r="2674" spans="12:12" x14ac:dyDescent="0.3">
      <c r="L2674"/>
    </row>
    <row r="2675" spans="12:12" x14ac:dyDescent="0.3">
      <c r="L2675"/>
    </row>
    <row r="2676" spans="12:12" x14ac:dyDescent="0.3">
      <c r="L2676"/>
    </row>
    <row r="2677" spans="12:12" x14ac:dyDescent="0.3">
      <c r="L2677"/>
    </row>
    <row r="2678" spans="12:12" x14ac:dyDescent="0.3">
      <c r="L2678"/>
    </row>
    <row r="2679" spans="12:12" x14ac:dyDescent="0.3">
      <c r="L2679"/>
    </row>
    <row r="2680" spans="12:12" x14ac:dyDescent="0.3">
      <c r="L2680"/>
    </row>
    <row r="2681" spans="12:12" x14ac:dyDescent="0.3">
      <c r="L2681"/>
    </row>
    <row r="2682" spans="12:12" x14ac:dyDescent="0.3">
      <c r="L2682"/>
    </row>
    <row r="2683" spans="12:12" x14ac:dyDescent="0.3">
      <c r="L2683"/>
    </row>
    <row r="2684" spans="12:12" x14ac:dyDescent="0.3">
      <c r="L2684"/>
    </row>
    <row r="2685" spans="12:12" x14ac:dyDescent="0.3">
      <c r="L2685"/>
    </row>
    <row r="2686" spans="12:12" x14ac:dyDescent="0.3">
      <c r="L2686"/>
    </row>
    <row r="2687" spans="12:12" x14ac:dyDescent="0.3">
      <c r="L2687"/>
    </row>
    <row r="2688" spans="12:12" x14ac:dyDescent="0.3">
      <c r="L2688"/>
    </row>
    <row r="2689" spans="12:12" x14ac:dyDescent="0.3">
      <c r="L2689"/>
    </row>
    <row r="2690" spans="12:12" x14ac:dyDescent="0.3">
      <c r="L2690"/>
    </row>
    <row r="2691" spans="12:12" x14ac:dyDescent="0.3">
      <c r="L2691"/>
    </row>
    <row r="2692" spans="12:12" x14ac:dyDescent="0.3">
      <c r="L2692"/>
    </row>
    <row r="2693" spans="12:12" x14ac:dyDescent="0.3">
      <c r="L2693"/>
    </row>
    <row r="2694" spans="12:12" x14ac:dyDescent="0.3">
      <c r="L2694"/>
    </row>
    <row r="2695" spans="12:12" x14ac:dyDescent="0.3">
      <c r="L2695"/>
    </row>
    <row r="2696" spans="12:12" x14ac:dyDescent="0.3">
      <c r="L2696"/>
    </row>
    <row r="2697" spans="12:12" x14ac:dyDescent="0.3">
      <c r="L2697"/>
    </row>
    <row r="2698" spans="12:12" x14ac:dyDescent="0.3">
      <c r="L2698"/>
    </row>
    <row r="2699" spans="12:12" x14ac:dyDescent="0.3">
      <c r="L2699"/>
    </row>
    <row r="2700" spans="12:12" x14ac:dyDescent="0.3">
      <c r="L2700"/>
    </row>
    <row r="2701" spans="12:12" x14ac:dyDescent="0.3">
      <c r="L2701"/>
    </row>
    <row r="2702" spans="12:12" x14ac:dyDescent="0.3">
      <c r="L2702"/>
    </row>
    <row r="2703" spans="12:12" x14ac:dyDescent="0.3">
      <c r="L2703"/>
    </row>
    <row r="2704" spans="12:12" x14ac:dyDescent="0.3">
      <c r="L2704"/>
    </row>
    <row r="2705" spans="12:12" x14ac:dyDescent="0.3">
      <c r="L2705"/>
    </row>
    <row r="2706" spans="12:12" x14ac:dyDescent="0.3">
      <c r="L2706"/>
    </row>
    <row r="2707" spans="12:12" x14ac:dyDescent="0.3">
      <c r="L2707"/>
    </row>
    <row r="2708" spans="12:12" x14ac:dyDescent="0.3">
      <c r="L2708"/>
    </row>
    <row r="2709" spans="12:12" x14ac:dyDescent="0.3">
      <c r="L2709"/>
    </row>
    <row r="2710" spans="12:12" x14ac:dyDescent="0.3">
      <c r="L2710"/>
    </row>
    <row r="2711" spans="12:12" x14ac:dyDescent="0.3">
      <c r="L2711"/>
    </row>
    <row r="2712" spans="12:12" x14ac:dyDescent="0.3">
      <c r="L2712"/>
    </row>
    <row r="2713" spans="12:12" x14ac:dyDescent="0.3">
      <c r="L2713"/>
    </row>
    <row r="2714" spans="12:12" x14ac:dyDescent="0.3">
      <c r="L2714"/>
    </row>
    <row r="2715" spans="12:12" x14ac:dyDescent="0.3">
      <c r="L2715"/>
    </row>
    <row r="2716" spans="12:12" x14ac:dyDescent="0.3">
      <c r="L2716"/>
    </row>
    <row r="2717" spans="12:12" x14ac:dyDescent="0.3">
      <c r="L2717"/>
    </row>
    <row r="2718" spans="12:12" x14ac:dyDescent="0.3">
      <c r="L2718"/>
    </row>
    <row r="2719" spans="12:12" x14ac:dyDescent="0.3">
      <c r="L2719"/>
    </row>
    <row r="2720" spans="12:12" x14ac:dyDescent="0.3">
      <c r="L2720"/>
    </row>
    <row r="2721" spans="12:12" x14ac:dyDescent="0.3">
      <c r="L2721"/>
    </row>
    <row r="2722" spans="12:12" x14ac:dyDescent="0.3">
      <c r="L2722"/>
    </row>
    <row r="2723" spans="12:12" x14ac:dyDescent="0.3">
      <c r="L2723"/>
    </row>
    <row r="2724" spans="12:12" x14ac:dyDescent="0.3">
      <c r="L2724"/>
    </row>
    <row r="2725" spans="12:12" x14ac:dyDescent="0.3">
      <c r="L2725"/>
    </row>
    <row r="2726" spans="12:12" x14ac:dyDescent="0.3">
      <c r="L2726"/>
    </row>
    <row r="2727" spans="12:12" x14ac:dyDescent="0.3">
      <c r="L2727"/>
    </row>
    <row r="2728" spans="12:12" x14ac:dyDescent="0.3">
      <c r="L2728"/>
    </row>
    <row r="2729" spans="12:12" x14ac:dyDescent="0.3">
      <c r="L2729"/>
    </row>
    <row r="2730" spans="12:12" x14ac:dyDescent="0.3">
      <c r="L2730"/>
    </row>
    <row r="2731" spans="12:12" x14ac:dyDescent="0.3">
      <c r="L2731"/>
    </row>
    <row r="2732" spans="12:12" x14ac:dyDescent="0.3">
      <c r="L2732"/>
    </row>
    <row r="2733" spans="12:12" x14ac:dyDescent="0.3">
      <c r="L2733"/>
    </row>
    <row r="2734" spans="12:12" x14ac:dyDescent="0.3">
      <c r="L2734"/>
    </row>
    <row r="2735" spans="12:12" x14ac:dyDescent="0.3">
      <c r="L2735"/>
    </row>
    <row r="2736" spans="12:12" x14ac:dyDescent="0.3">
      <c r="L2736"/>
    </row>
    <row r="2737" spans="12:12" x14ac:dyDescent="0.3">
      <c r="L2737"/>
    </row>
    <row r="2738" spans="12:12" x14ac:dyDescent="0.3">
      <c r="L2738"/>
    </row>
    <row r="2739" spans="12:12" x14ac:dyDescent="0.3">
      <c r="L2739"/>
    </row>
    <row r="2740" spans="12:12" x14ac:dyDescent="0.3">
      <c r="L2740"/>
    </row>
    <row r="2741" spans="12:12" x14ac:dyDescent="0.3">
      <c r="L2741"/>
    </row>
    <row r="2742" spans="12:12" x14ac:dyDescent="0.3">
      <c r="L2742"/>
    </row>
    <row r="2743" spans="12:12" x14ac:dyDescent="0.3">
      <c r="L2743"/>
    </row>
    <row r="2744" spans="12:12" x14ac:dyDescent="0.3">
      <c r="L2744"/>
    </row>
    <row r="2745" spans="12:12" x14ac:dyDescent="0.3">
      <c r="L2745"/>
    </row>
    <row r="2746" spans="12:12" x14ac:dyDescent="0.3">
      <c r="L2746"/>
    </row>
    <row r="2747" spans="12:12" x14ac:dyDescent="0.3">
      <c r="L2747"/>
    </row>
    <row r="2748" spans="12:12" x14ac:dyDescent="0.3">
      <c r="L2748"/>
    </row>
    <row r="2749" spans="12:12" x14ac:dyDescent="0.3">
      <c r="L2749"/>
    </row>
    <row r="2750" spans="12:12" x14ac:dyDescent="0.3">
      <c r="L2750"/>
    </row>
    <row r="2751" spans="12:12" x14ac:dyDescent="0.3">
      <c r="L2751"/>
    </row>
    <row r="2752" spans="12:12" x14ac:dyDescent="0.3">
      <c r="L2752"/>
    </row>
    <row r="2753" spans="12:12" x14ac:dyDescent="0.3">
      <c r="L2753"/>
    </row>
    <row r="2754" spans="12:12" x14ac:dyDescent="0.3">
      <c r="L2754"/>
    </row>
    <row r="2755" spans="12:12" x14ac:dyDescent="0.3">
      <c r="L2755"/>
    </row>
    <row r="2756" spans="12:12" x14ac:dyDescent="0.3">
      <c r="L2756"/>
    </row>
    <row r="2757" spans="12:12" x14ac:dyDescent="0.3">
      <c r="L2757"/>
    </row>
    <row r="2758" spans="12:12" x14ac:dyDescent="0.3">
      <c r="L2758"/>
    </row>
    <row r="2759" spans="12:12" x14ac:dyDescent="0.3">
      <c r="L2759"/>
    </row>
    <row r="2760" spans="12:12" x14ac:dyDescent="0.3">
      <c r="L2760"/>
    </row>
    <row r="2761" spans="12:12" x14ac:dyDescent="0.3">
      <c r="L2761"/>
    </row>
    <row r="2762" spans="12:12" x14ac:dyDescent="0.3">
      <c r="L2762"/>
    </row>
    <row r="2763" spans="12:12" x14ac:dyDescent="0.3">
      <c r="L2763"/>
    </row>
    <row r="2764" spans="12:12" x14ac:dyDescent="0.3">
      <c r="L2764"/>
    </row>
    <row r="2765" spans="12:12" x14ac:dyDescent="0.3">
      <c r="L2765"/>
    </row>
    <row r="2766" spans="12:12" x14ac:dyDescent="0.3">
      <c r="L2766"/>
    </row>
    <row r="2767" spans="12:12" x14ac:dyDescent="0.3">
      <c r="L2767"/>
    </row>
    <row r="2768" spans="12:12" x14ac:dyDescent="0.3">
      <c r="L2768"/>
    </row>
    <row r="2769" spans="12:12" x14ac:dyDescent="0.3">
      <c r="L2769"/>
    </row>
    <row r="2770" spans="12:12" x14ac:dyDescent="0.3">
      <c r="L2770"/>
    </row>
    <row r="2771" spans="12:12" x14ac:dyDescent="0.3">
      <c r="L2771"/>
    </row>
    <row r="2772" spans="12:12" x14ac:dyDescent="0.3">
      <c r="L2772"/>
    </row>
    <row r="2773" spans="12:12" x14ac:dyDescent="0.3">
      <c r="L2773"/>
    </row>
    <row r="2774" spans="12:12" x14ac:dyDescent="0.3">
      <c r="L2774"/>
    </row>
    <row r="2775" spans="12:12" x14ac:dyDescent="0.3">
      <c r="L2775"/>
    </row>
    <row r="2776" spans="12:12" x14ac:dyDescent="0.3">
      <c r="L2776"/>
    </row>
    <row r="2777" spans="12:12" x14ac:dyDescent="0.3">
      <c r="L2777"/>
    </row>
    <row r="2778" spans="12:12" x14ac:dyDescent="0.3">
      <c r="L2778"/>
    </row>
    <row r="2779" spans="12:12" x14ac:dyDescent="0.3">
      <c r="L2779"/>
    </row>
    <row r="2780" spans="12:12" x14ac:dyDescent="0.3">
      <c r="L2780"/>
    </row>
    <row r="2781" spans="12:12" x14ac:dyDescent="0.3">
      <c r="L2781"/>
    </row>
    <row r="2782" spans="12:12" x14ac:dyDescent="0.3">
      <c r="L2782"/>
    </row>
    <row r="2783" spans="12:12" x14ac:dyDescent="0.3">
      <c r="L2783"/>
    </row>
    <row r="2784" spans="12:12" x14ac:dyDescent="0.3">
      <c r="L2784"/>
    </row>
    <row r="2785" spans="12:12" x14ac:dyDescent="0.3">
      <c r="L2785"/>
    </row>
    <row r="2786" spans="12:12" x14ac:dyDescent="0.3">
      <c r="L2786"/>
    </row>
    <row r="2787" spans="12:12" x14ac:dyDescent="0.3">
      <c r="L2787"/>
    </row>
    <row r="2788" spans="12:12" x14ac:dyDescent="0.3">
      <c r="L2788"/>
    </row>
    <row r="2789" spans="12:12" x14ac:dyDescent="0.3">
      <c r="L2789"/>
    </row>
    <row r="2790" spans="12:12" x14ac:dyDescent="0.3">
      <c r="L2790"/>
    </row>
    <row r="2791" spans="12:12" x14ac:dyDescent="0.3">
      <c r="L2791"/>
    </row>
    <row r="2792" spans="12:12" x14ac:dyDescent="0.3">
      <c r="L2792"/>
    </row>
    <row r="2793" spans="12:12" x14ac:dyDescent="0.3">
      <c r="L2793"/>
    </row>
    <row r="2794" spans="12:12" x14ac:dyDescent="0.3">
      <c r="L2794"/>
    </row>
    <row r="2795" spans="12:12" x14ac:dyDescent="0.3">
      <c r="L2795"/>
    </row>
    <row r="2796" spans="12:12" x14ac:dyDescent="0.3">
      <c r="L2796"/>
    </row>
    <row r="2797" spans="12:12" x14ac:dyDescent="0.3">
      <c r="L2797"/>
    </row>
    <row r="2798" spans="12:12" x14ac:dyDescent="0.3">
      <c r="L2798"/>
    </row>
    <row r="2799" spans="12:12" x14ac:dyDescent="0.3">
      <c r="L2799"/>
    </row>
    <row r="2800" spans="12:12" x14ac:dyDescent="0.3">
      <c r="L2800"/>
    </row>
    <row r="2801" spans="12:12" x14ac:dyDescent="0.3">
      <c r="L2801"/>
    </row>
    <row r="2802" spans="12:12" x14ac:dyDescent="0.3">
      <c r="L2802"/>
    </row>
    <row r="2803" spans="12:12" x14ac:dyDescent="0.3">
      <c r="L2803"/>
    </row>
    <row r="2804" spans="12:12" x14ac:dyDescent="0.3">
      <c r="L2804"/>
    </row>
    <row r="2805" spans="12:12" x14ac:dyDescent="0.3">
      <c r="L2805"/>
    </row>
    <row r="2806" spans="12:12" x14ac:dyDescent="0.3">
      <c r="L2806"/>
    </row>
    <row r="2807" spans="12:12" x14ac:dyDescent="0.3">
      <c r="L2807"/>
    </row>
    <row r="2808" spans="12:12" x14ac:dyDescent="0.3">
      <c r="L2808"/>
    </row>
    <row r="2809" spans="12:12" x14ac:dyDescent="0.3">
      <c r="L2809"/>
    </row>
    <row r="2810" spans="12:12" x14ac:dyDescent="0.3">
      <c r="L2810"/>
    </row>
    <row r="2811" spans="12:12" x14ac:dyDescent="0.3">
      <c r="L2811"/>
    </row>
    <row r="2812" spans="12:12" x14ac:dyDescent="0.3">
      <c r="L2812"/>
    </row>
    <row r="2813" spans="12:12" x14ac:dyDescent="0.3">
      <c r="L2813"/>
    </row>
    <row r="2814" spans="12:12" x14ac:dyDescent="0.3">
      <c r="L2814"/>
    </row>
    <row r="2815" spans="12:12" x14ac:dyDescent="0.3">
      <c r="L2815"/>
    </row>
    <row r="2816" spans="12:12" x14ac:dyDescent="0.3">
      <c r="L2816"/>
    </row>
    <row r="2817" spans="12:12" x14ac:dyDescent="0.3">
      <c r="L2817"/>
    </row>
    <row r="2818" spans="12:12" x14ac:dyDescent="0.3">
      <c r="L2818"/>
    </row>
    <row r="2819" spans="12:12" x14ac:dyDescent="0.3">
      <c r="L2819"/>
    </row>
    <row r="2820" spans="12:12" x14ac:dyDescent="0.3">
      <c r="L2820"/>
    </row>
    <row r="2821" spans="12:12" x14ac:dyDescent="0.3">
      <c r="L2821"/>
    </row>
    <row r="2822" spans="12:12" x14ac:dyDescent="0.3">
      <c r="L2822"/>
    </row>
    <row r="2823" spans="12:12" x14ac:dyDescent="0.3">
      <c r="L2823"/>
    </row>
    <row r="2824" spans="12:12" x14ac:dyDescent="0.3">
      <c r="L2824"/>
    </row>
    <row r="2825" spans="12:12" x14ac:dyDescent="0.3">
      <c r="L2825"/>
    </row>
    <row r="2826" spans="12:12" x14ac:dyDescent="0.3">
      <c r="L2826"/>
    </row>
    <row r="2827" spans="12:12" x14ac:dyDescent="0.3">
      <c r="L2827"/>
    </row>
    <row r="2828" spans="12:12" x14ac:dyDescent="0.3">
      <c r="L2828"/>
    </row>
    <row r="2829" spans="12:12" x14ac:dyDescent="0.3">
      <c r="L2829"/>
    </row>
    <row r="2830" spans="12:12" x14ac:dyDescent="0.3">
      <c r="L2830"/>
    </row>
    <row r="2831" spans="12:12" x14ac:dyDescent="0.3">
      <c r="L2831"/>
    </row>
    <row r="2832" spans="12:12" x14ac:dyDescent="0.3">
      <c r="L2832"/>
    </row>
    <row r="2833" spans="12:12" x14ac:dyDescent="0.3">
      <c r="L2833"/>
    </row>
    <row r="2834" spans="12:12" x14ac:dyDescent="0.3">
      <c r="L2834"/>
    </row>
    <row r="2835" spans="12:12" x14ac:dyDescent="0.3">
      <c r="L2835"/>
    </row>
    <row r="2836" spans="12:12" x14ac:dyDescent="0.3">
      <c r="L2836"/>
    </row>
    <row r="2837" spans="12:12" x14ac:dyDescent="0.3">
      <c r="L2837"/>
    </row>
    <row r="2838" spans="12:12" x14ac:dyDescent="0.3">
      <c r="L2838"/>
    </row>
    <row r="2839" spans="12:12" x14ac:dyDescent="0.3">
      <c r="L2839"/>
    </row>
    <row r="2840" spans="12:12" x14ac:dyDescent="0.3">
      <c r="L2840"/>
    </row>
    <row r="2841" spans="12:12" x14ac:dyDescent="0.3">
      <c r="L2841"/>
    </row>
    <row r="2842" spans="12:12" x14ac:dyDescent="0.3">
      <c r="L2842"/>
    </row>
    <row r="2843" spans="12:12" x14ac:dyDescent="0.3">
      <c r="L2843"/>
    </row>
    <row r="2844" spans="12:12" x14ac:dyDescent="0.3">
      <c r="L2844"/>
    </row>
    <row r="2845" spans="12:12" x14ac:dyDescent="0.3">
      <c r="L2845"/>
    </row>
    <row r="2846" spans="12:12" x14ac:dyDescent="0.3">
      <c r="L2846"/>
    </row>
    <row r="2847" spans="12:12" x14ac:dyDescent="0.3">
      <c r="L2847"/>
    </row>
    <row r="2848" spans="12:12" x14ac:dyDescent="0.3">
      <c r="L2848"/>
    </row>
    <row r="2849" spans="12:12" x14ac:dyDescent="0.3">
      <c r="L2849"/>
    </row>
    <row r="2850" spans="12:12" x14ac:dyDescent="0.3">
      <c r="L2850"/>
    </row>
    <row r="2851" spans="12:12" x14ac:dyDescent="0.3">
      <c r="L2851"/>
    </row>
    <row r="2852" spans="12:12" x14ac:dyDescent="0.3">
      <c r="L2852"/>
    </row>
    <row r="2853" spans="12:12" x14ac:dyDescent="0.3">
      <c r="L2853"/>
    </row>
    <row r="2854" spans="12:12" x14ac:dyDescent="0.3">
      <c r="L2854"/>
    </row>
    <row r="2855" spans="12:12" x14ac:dyDescent="0.3">
      <c r="L2855"/>
    </row>
    <row r="2856" spans="12:12" x14ac:dyDescent="0.3">
      <c r="L2856"/>
    </row>
    <row r="2857" spans="12:12" x14ac:dyDescent="0.3">
      <c r="L2857"/>
    </row>
    <row r="2858" spans="12:12" x14ac:dyDescent="0.3">
      <c r="L2858"/>
    </row>
    <row r="2859" spans="12:12" x14ac:dyDescent="0.3">
      <c r="L2859"/>
    </row>
    <row r="2860" spans="12:12" x14ac:dyDescent="0.3">
      <c r="L2860"/>
    </row>
    <row r="2861" spans="12:12" x14ac:dyDescent="0.3">
      <c r="L2861"/>
    </row>
    <row r="2862" spans="12:12" x14ac:dyDescent="0.3">
      <c r="L2862"/>
    </row>
    <row r="2863" spans="12:12" x14ac:dyDescent="0.3">
      <c r="L2863"/>
    </row>
    <row r="2864" spans="12:12" x14ac:dyDescent="0.3">
      <c r="L2864"/>
    </row>
    <row r="2865" spans="12:12" x14ac:dyDescent="0.3">
      <c r="L2865"/>
    </row>
    <row r="2866" spans="12:12" x14ac:dyDescent="0.3">
      <c r="L2866"/>
    </row>
    <row r="2867" spans="12:12" x14ac:dyDescent="0.3">
      <c r="L2867"/>
    </row>
    <row r="2868" spans="12:12" x14ac:dyDescent="0.3">
      <c r="L2868"/>
    </row>
    <row r="2869" spans="12:12" x14ac:dyDescent="0.3">
      <c r="L2869"/>
    </row>
    <row r="2870" spans="12:12" x14ac:dyDescent="0.3">
      <c r="L2870"/>
    </row>
    <row r="2871" spans="12:12" x14ac:dyDescent="0.3">
      <c r="L2871"/>
    </row>
    <row r="2872" spans="12:12" x14ac:dyDescent="0.3">
      <c r="L2872"/>
    </row>
    <row r="2873" spans="12:12" x14ac:dyDescent="0.3">
      <c r="L2873"/>
    </row>
    <row r="2874" spans="12:12" x14ac:dyDescent="0.3">
      <c r="L2874"/>
    </row>
    <row r="2875" spans="12:12" x14ac:dyDescent="0.3">
      <c r="L2875"/>
    </row>
    <row r="2876" spans="12:12" x14ac:dyDescent="0.3">
      <c r="L2876"/>
    </row>
    <row r="2877" spans="12:12" x14ac:dyDescent="0.3">
      <c r="L2877"/>
    </row>
    <row r="2878" spans="12:12" x14ac:dyDescent="0.3">
      <c r="L2878"/>
    </row>
    <row r="2879" spans="12:12" x14ac:dyDescent="0.3">
      <c r="L2879"/>
    </row>
    <row r="2880" spans="12:12" x14ac:dyDescent="0.3">
      <c r="L2880"/>
    </row>
    <row r="2881" spans="12:12" x14ac:dyDescent="0.3">
      <c r="L2881"/>
    </row>
    <row r="2882" spans="12:12" x14ac:dyDescent="0.3">
      <c r="L2882"/>
    </row>
    <row r="2883" spans="12:12" x14ac:dyDescent="0.3">
      <c r="L2883"/>
    </row>
    <row r="2884" spans="12:12" x14ac:dyDescent="0.3">
      <c r="L2884"/>
    </row>
    <row r="2885" spans="12:12" x14ac:dyDescent="0.3">
      <c r="L2885"/>
    </row>
    <row r="2886" spans="12:12" x14ac:dyDescent="0.3">
      <c r="L2886"/>
    </row>
    <row r="2887" spans="12:12" x14ac:dyDescent="0.3">
      <c r="L2887"/>
    </row>
    <row r="2888" spans="12:12" x14ac:dyDescent="0.3">
      <c r="L2888"/>
    </row>
    <row r="2889" spans="12:12" x14ac:dyDescent="0.3">
      <c r="L2889"/>
    </row>
    <row r="2890" spans="12:12" x14ac:dyDescent="0.3">
      <c r="L2890"/>
    </row>
    <row r="2891" spans="12:12" x14ac:dyDescent="0.3">
      <c r="L2891"/>
    </row>
    <row r="2892" spans="12:12" x14ac:dyDescent="0.3">
      <c r="L2892"/>
    </row>
    <row r="2893" spans="12:12" x14ac:dyDescent="0.3">
      <c r="L2893"/>
    </row>
    <row r="2894" spans="12:12" x14ac:dyDescent="0.3">
      <c r="L2894"/>
    </row>
    <row r="2895" spans="12:12" x14ac:dyDescent="0.3">
      <c r="L2895"/>
    </row>
    <row r="2896" spans="12:12" x14ac:dyDescent="0.3">
      <c r="L2896"/>
    </row>
    <row r="2897" spans="12:12" x14ac:dyDescent="0.3">
      <c r="L2897"/>
    </row>
    <row r="2898" spans="12:12" x14ac:dyDescent="0.3">
      <c r="L2898"/>
    </row>
    <row r="2899" spans="12:12" x14ac:dyDescent="0.3">
      <c r="L2899"/>
    </row>
    <row r="2900" spans="12:12" x14ac:dyDescent="0.3">
      <c r="L2900"/>
    </row>
    <row r="2901" spans="12:12" x14ac:dyDescent="0.3">
      <c r="L2901"/>
    </row>
    <row r="2902" spans="12:12" x14ac:dyDescent="0.3">
      <c r="L2902"/>
    </row>
    <row r="2903" spans="12:12" x14ac:dyDescent="0.3">
      <c r="L2903"/>
    </row>
    <row r="2904" spans="12:12" x14ac:dyDescent="0.3">
      <c r="L2904"/>
    </row>
    <row r="2905" spans="12:12" x14ac:dyDescent="0.3">
      <c r="L2905"/>
    </row>
    <row r="2906" spans="12:12" x14ac:dyDescent="0.3">
      <c r="L2906"/>
    </row>
    <row r="2907" spans="12:12" x14ac:dyDescent="0.3">
      <c r="L2907"/>
    </row>
    <row r="2908" spans="12:12" x14ac:dyDescent="0.3">
      <c r="L2908"/>
    </row>
    <row r="2909" spans="12:12" x14ac:dyDescent="0.3">
      <c r="L2909"/>
    </row>
    <row r="2910" spans="12:12" x14ac:dyDescent="0.3">
      <c r="L2910"/>
    </row>
    <row r="2911" spans="12:12" x14ac:dyDescent="0.3">
      <c r="L2911"/>
    </row>
    <row r="2912" spans="12:12" x14ac:dyDescent="0.3">
      <c r="L2912"/>
    </row>
    <row r="2913" spans="12:12" x14ac:dyDescent="0.3">
      <c r="L2913"/>
    </row>
    <row r="2914" spans="12:12" x14ac:dyDescent="0.3">
      <c r="L2914"/>
    </row>
    <row r="2915" spans="12:12" x14ac:dyDescent="0.3">
      <c r="L2915"/>
    </row>
    <row r="2916" spans="12:12" x14ac:dyDescent="0.3">
      <c r="L2916"/>
    </row>
    <row r="2917" spans="12:12" x14ac:dyDescent="0.3">
      <c r="L2917"/>
    </row>
    <row r="2918" spans="12:12" x14ac:dyDescent="0.3">
      <c r="L2918"/>
    </row>
    <row r="2919" spans="12:12" x14ac:dyDescent="0.3">
      <c r="L2919"/>
    </row>
    <row r="2920" spans="12:12" x14ac:dyDescent="0.3">
      <c r="L2920"/>
    </row>
    <row r="2921" spans="12:12" x14ac:dyDescent="0.3">
      <c r="L2921"/>
    </row>
    <row r="2922" spans="12:12" x14ac:dyDescent="0.3">
      <c r="L2922"/>
    </row>
    <row r="2923" spans="12:12" x14ac:dyDescent="0.3">
      <c r="L2923"/>
    </row>
    <row r="2924" spans="12:12" x14ac:dyDescent="0.3">
      <c r="L2924"/>
    </row>
    <row r="2925" spans="12:12" x14ac:dyDescent="0.3">
      <c r="L2925"/>
    </row>
    <row r="2926" spans="12:12" x14ac:dyDescent="0.3">
      <c r="L2926"/>
    </row>
    <row r="2927" spans="12:12" x14ac:dyDescent="0.3">
      <c r="L2927"/>
    </row>
    <row r="2928" spans="12:12" x14ac:dyDescent="0.3">
      <c r="L2928"/>
    </row>
    <row r="2929" spans="12:12" x14ac:dyDescent="0.3">
      <c r="L2929"/>
    </row>
    <row r="2930" spans="12:12" x14ac:dyDescent="0.3">
      <c r="L2930"/>
    </row>
    <row r="2931" spans="12:12" x14ac:dyDescent="0.3">
      <c r="L2931"/>
    </row>
    <row r="2932" spans="12:12" x14ac:dyDescent="0.3">
      <c r="L2932"/>
    </row>
    <row r="2933" spans="12:12" x14ac:dyDescent="0.3">
      <c r="L2933"/>
    </row>
    <row r="2934" spans="12:12" x14ac:dyDescent="0.3">
      <c r="L2934"/>
    </row>
    <row r="2935" spans="12:12" x14ac:dyDescent="0.3">
      <c r="L2935"/>
    </row>
    <row r="2936" spans="12:12" x14ac:dyDescent="0.3">
      <c r="L2936"/>
    </row>
    <row r="2937" spans="12:12" x14ac:dyDescent="0.3">
      <c r="L2937"/>
    </row>
    <row r="2938" spans="12:12" x14ac:dyDescent="0.3">
      <c r="L2938"/>
    </row>
    <row r="2939" spans="12:12" x14ac:dyDescent="0.3">
      <c r="L2939"/>
    </row>
    <row r="2940" spans="12:12" x14ac:dyDescent="0.3">
      <c r="L2940"/>
    </row>
    <row r="2941" spans="12:12" x14ac:dyDescent="0.3">
      <c r="L2941"/>
    </row>
    <row r="2942" spans="12:12" x14ac:dyDescent="0.3">
      <c r="L2942"/>
    </row>
    <row r="2943" spans="12:12" x14ac:dyDescent="0.3">
      <c r="L2943"/>
    </row>
    <row r="2944" spans="12:12" x14ac:dyDescent="0.3">
      <c r="L2944"/>
    </row>
    <row r="2945" spans="12:12" x14ac:dyDescent="0.3">
      <c r="L2945"/>
    </row>
    <row r="2946" spans="12:12" x14ac:dyDescent="0.3">
      <c r="L2946"/>
    </row>
    <row r="2947" spans="12:12" x14ac:dyDescent="0.3">
      <c r="L2947"/>
    </row>
    <row r="2948" spans="12:12" x14ac:dyDescent="0.3">
      <c r="L2948"/>
    </row>
    <row r="2949" spans="12:12" x14ac:dyDescent="0.3">
      <c r="L2949"/>
    </row>
    <row r="2950" spans="12:12" x14ac:dyDescent="0.3">
      <c r="L2950"/>
    </row>
    <row r="2951" spans="12:12" x14ac:dyDescent="0.3">
      <c r="L2951"/>
    </row>
    <row r="2952" spans="12:12" x14ac:dyDescent="0.3">
      <c r="L2952"/>
    </row>
    <row r="2953" spans="12:12" x14ac:dyDescent="0.3">
      <c r="L2953"/>
    </row>
    <row r="2954" spans="12:12" x14ac:dyDescent="0.3">
      <c r="L2954"/>
    </row>
    <row r="2955" spans="12:12" x14ac:dyDescent="0.3">
      <c r="L2955"/>
    </row>
    <row r="2956" spans="12:12" x14ac:dyDescent="0.3">
      <c r="L2956"/>
    </row>
    <row r="2957" spans="12:12" x14ac:dyDescent="0.3">
      <c r="L2957"/>
    </row>
    <row r="2958" spans="12:12" x14ac:dyDescent="0.3">
      <c r="L2958"/>
    </row>
    <row r="2959" spans="12:12" x14ac:dyDescent="0.3">
      <c r="L2959"/>
    </row>
    <row r="2960" spans="12:12" x14ac:dyDescent="0.3">
      <c r="L2960"/>
    </row>
    <row r="2961" spans="12:12" x14ac:dyDescent="0.3">
      <c r="L2961"/>
    </row>
    <row r="2962" spans="12:12" x14ac:dyDescent="0.3">
      <c r="L2962"/>
    </row>
    <row r="2963" spans="12:12" x14ac:dyDescent="0.3">
      <c r="L2963"/>
    </row>
    <row r="2964" spans="12:12" x14ac:dyDescent="0.3">
      <c r="L2964"/>
    </row>
    <row r="2965" spans="12:12" x14ac:dyDescent="0.3">
      <c r="L2965"/>
    </row>
    <row r="2966" spans="12:12" x14ac:dyDescent="0.3">
      <c r="L2966"/>
    </row>
    <row r="2967" spans="12:12" x14ac:dyDescent="0.3">
      <c r="L2967"/>
    </row>
    <row r="2968" spans="12:12" x14ac:dyDescent="0.3">
      <c r="L2968"/>
    </row>
    <row r="2969" spans="12:12" x14ac:dyDescent="0.3">
      <c r="L2969"/>
    </row>
    <row r="2970" spans="12:12" x14ac:dyDescent="0.3">
      <c r="L2970"/>
    </row>
    <row r="2971" spans="12:12" x14ac:dyDescent="0.3">
      <c r="L2971"/>
    </row>
    <row r="2972" spans="12:12" x14ac:dyDescent="0.3">
      <c r="L2972"/>
    </row>
    <row r="2973" spans="12:12" x14ac:dyDescent="0.3">
      <c r="L2973"/>
    </row>
    <row r="2974" spans="12:12" x14ac:dyDescent="0.3">
      <c r="L2974"/>
    </row>
    <row r="2975" spans="12:12" x14ac:dyDescent="0.3">
      <c r="L2975"/>
    </row>
    <row r="2976" spans="12:12" x14ac:dyDescent="0.3">
      <c r="L2976"/>
    </row>
    <row r="2977" spans="12:12" x14ac:dyDescent="0.3">
      <c r="L2977"/>
    </row>
    <row r="2978" spans="12:12" x14ac:dyDescent="0.3">
      <c r="L2978"/>
    </row>
    <row r="2979" spans="12:12" x14ac:dyDescent="0.3">
      <c r="L2979"/>
    </row>
    <row r="2980" spans="12:12" x14ac:dyDescent="0.3">
      <c r="L2980"/>
    </row>
    <row r="2981" spans="12:12" x14ac:dyDescent="0.3">
      <c r="L2981"/>
    </row>
    <row r="2982" spans="12:12" x14ac:dyDescent="0.3">
      <c r="L2982"/>
    </row>
    <row r="2983" spans="12:12" x14ac:dyDescent="0.3">
      <c r="L2983"/>
    </row>
    <row r="2984" spans="12:12" x14ac:dyDescent="0.3">
      <c r="L2984"/>
    </row>
    <row r="2985" spans="12:12" x14ac:dyDescent="0.3">
      <c r="L2985"/>
    </row>
    <row r="2986" spans="12:12" x14ac:dyDescent="0.3">
      <c r="L2986"/>
    </row>
    <row r="2987" spans="12:12" x14ac:dyDescent="0.3">
      <c r="L2987"/>
    </row>
    <row r="2988" spans="12:12" x14ac:dyDescent="0.3">
      <c r="L2988"/>
    </row>
    <row r="2989" spans="12:12" x14ac:dyDescent="0.3">
      <c r="L2989"/>
    </row>
    <row r="2990" spans="12:12" x14ac:dyDescent="0.3">
      <c r="L2990"/>
    </row>
    <row r="2991" spans="12:12" x14ac:dyDescent="0.3">
      <c r="L2991"/>
    </row>
    <row r="2992" spans="12:12" x14ac:dyDescent="0.3">
      <c r="L2992"/>
    </row>
    <row r="2993" spans="12:12" x14ac:dyDescent="0.3">
      <c r="L2993"/>
    </row>
    <row r="2994" spans="12:12" x14ac:dyDescent="0.3">
      <c r="L2994"/>
    </row>
    <row r="2995" spans="12:12" x14ac:dyDescent="0.3">
      <c r="L2995"/>
    </row>
    <row r="2996" spans="12:12" x14ac:dyDescent="0.3">
      <c r="L2996"/>
    </row>
    <row r="2997" spans="12:12" x14ac:dyDescent="0.3">
      <c r="L2997"/>
    </row>
    <row r="2998" spans="12:12" x14ac:dyDescent="0.3">
      <c r="L2998"/>
    </row>
    <row r="2999" spans="12:12" x14ac:dyDescent="0.3">
      <c r="L2999"/>
    </row>
    <row r="3000" spans="12:12" x14ac:dyDescent="0.3">
      <c r="L3000"/>
    </row>
    <row r="3001" spans="12:12" x14ac:dyDescent="0.3">
      <c r="L3001"/>
    </row>
    <row r="3002" spans="12:12" x14ac:dyDescent="0.3">
      <c r="L3002"/>
    </row>
    <row r="3003" spans="12:12" x14ac:dyDescent="0.3">
      <c r="L3003"/>
    </row>
    <row r="3004" spans="12:12" x14ac:dyDescent="0.3">
      <c r="L3004"/>
    </row>
    <row r="3005" spans="12:12" x14ac:dyDescent="0.3">
      <c r="L3005"/>
    </row>
    <row r="3006" spans="12:12" x14ac:dyDescent="0.3">
      <c r="L3006"/>
    </row>
    <row r="3007" spans="12:12" x14ac:dyDescent="0.3">
      <c r="L3007"/>
    </row>
    <row r="3008" spans="12:12" x14ac:dyDescent="0.3">
      <c r="L3008"/>
    </row>
    <row r="3009" spans="12:12" x14ac:dyDescent="0.3">
      <c r="L3009"/>
    </row>
    <row r="3010" spans="12:12" x14ac:dyDescent="0.3">
      <c r="L3010"/>
    </row>
    <row r="3011" spans="12:12" x14ac:dyDescent="0.3">
      <c r="L3011"/>
    </row>
    <row r="3012" spans="12:12" x14ac:dyDescent="0.3">
      <c r="L3012"/>
    </row>
    <row r="3013" spans="12:12" x14ac:dyDescent="0.3">
      <c r="L3013"/>
    </row>
    <row r="3014" spans="12:12" x14ac:dyDescent="0.3">
      <c r="L3014"/>
    </row>
    <row r="3015" spans="12:12" x14ac:dyDescent="0.3">
      <c r="L3015"/>
    </row>
    <row r="3016" spans="12:12" x14ac:dyDescent="0.3">
      <c r="L3016"/>
    </row>
    <row r="3017" spans="12:12" x14ac:dyDescent="0.3">
      <c r="L3017"/>
    </row>
    <row r="3018" spans="12:12" x14ac:dyDescent="0.3">
      <c r="L3018"/>
    </row>
    <row r="3019" spans="12:12" x14ac:dyDescent="0.3">
      <c r="L3019"/>
    </row>
    <row r="3020" spans="12:12" x14ac:dyDescent="0.3">
      <c r="L3020"/>
    </row>
    <row r="3021" spans="12:12" x14ac:dyDescent="0.3">
      <c r="L3021"/>
    </row>
    <row r="3022" spans="12:12" x14ac:dyDescent="0.3">
      <c r="L3022"/>
    </row>
    <row r="3023" spans="12:12" x14ac:dyDescent="0.3">
      <c r="L3023"/>
    </row>
    <row r="3024" spans="12:12" x14ac:dyDescent="0.3">
      <c r="L3024"/>
    </row>
    <row r="3025" spans="12:12" x14ac:dyDescent="0.3">
      <c r="L3025"/>
    </row>
    <row r="3026" spans="12:12" x14ac:dyDescent="0.3">
      <c r="L3026"/>
    </row>
    <row r="3027" spans="12:12" x14ac:dyDescent="0.3">
      <c r="L3027"/>
    </row>
    <row r="3028" spans="12:12" x14ac:dyDescent="0.3">
      <c r="L3028"/>
    </row>
    <row r="3029" spans="12:12" x14ac:dyDescent="0.3">
      <c r="L3029"/>
    </row>
    <row r="3030" spans="12:12" x14ac:dyDescent="0.3">
      <c r="L3030"/>
    </row>
    <row r="3031" spans="12:12" x14ac:dyDescent="0.3">
      <c r="L3031"/>
    </row>
    <row r="3032" spans="12:12" x14ac:dyDescent="0.3">
      <c r="L3032"/>
    </row>
    <row r="3033" spans="12:12" x14ac:dyDescent="0.3">
      <c r="L3033"/>
    </row>
    <row r="3034" spans="12:12" x14ac:dyDescent="0.3">
      <c r="L3034"/>
    </row>
    <row r="3035" spans="12:12" x14ac:dyDescent="0.3">
      <c r="L3035"/>
    </row>
    <row r="3036" spans="12:12" x14ac:dyDescent="0.3">
      <c r="L3036"/>
    </row>
    <row r="3037" spans="12:12" x14ac:dyDescent="0.3">
      <c r="L3037"/>
    </row>
    <row r="3038" spans="12:12" x14ac:dyDescent="0.3">
      <c r="L3038"/>
    </row>
    <row r="3039" spans="12:12" x14ac:dyDescent="0.3">
      <c r="L3039"/>
    </row>
    <row r="3040" spans="12:12" x14ac:dyDescent="0.3">
      <c r="L3040"/>
    </row>
    <row r="3041" spans="12:12" x14ac:dyDescent="0.3">
      <c r="L3041"/>
    </row>
    <row r="3042" spans="12:12" x14ac:dyDescent="0.3">
      <c r="L3042"/>
    </row>
    <row r="3043" spans="12:12" x14ac:dyDescent="0.3">
      <c r="L3043"/>
    </row>
    <row r="3044" spans="12:12" x14ac:dyDescent="0.3">
      <c r="L3044"/>
    </row>
    <row r="3045" spans="12:12" x14ac:dyDescent="0.3">
      <c r="L3045"/>
    </row>
    <row r="3046" spans="12:12" x14ac:dyDescent="0.3">
      <c r="L3046"/>
    </row>
    <row r="3047" spans="12:12" x14ac:dyDescent="0.3">
      <c r="L3047"/>
    </row>
    <row r="3048" spans="12:12" x14ac:dyDescent="0.3">
      <c r="L3048"/>
    </row>
    <row r="3049" spans="12:12" x14ac:dyDescent="0.3">
      <c r="L3049"/>
    </row>
    <row r="3050" spans="12:12" x14ac:dyDescent="0.3">
      <c r="L3050"/>
    </row>
    <row r="3051" spans="12:12" x14ac:dyDescent="0.3">
      <c r="L3051"/>
    </row>
    <row r="3052" spans="12:12" x14ac:dyDescent="0.3">
      <c r="L3052"/>
    </row>
    <row r="3053" spans="12:12" x14ac:dyDescent="0.3">
      <c r="L3053"/>
    </row>
    <row r="3054" spans="12:12" x14ac:dyDescent="0.3">
      <c r="L3054"/>
    </row>
    <row r="3055" spans="12:12" x14ac:dyDescent="0.3">
      <c r="L3055"/>
    </row>
    <row r="3056" spans="12:12" x14ac:dyDescent="0.3">
      <c r="L3056"/>
    </row>
    <row r="3057" spans="12:12" x14ac:dyDescent="0.3">
      <c r="L3057"/>
    </row>
    <row r="3058" spans="12:12" x14ac:dyDescent="0.3">
      <c r="L3058"/>
    </row>
    <row r="3059" spans="12:12" x14ac:dyDescent="0.3">
      <c r="L3059"/>
    </row>
    <row r="3060" spans="12:12" x14ac:dyDescent="0.3">
      <c r="L3060"/>
    </row>
    <row r="3061" spans="12:12" x14ac:dyDescent="0.3">
      <c r="L3061"/>
    </row>
    <row r="3062" spans="12:12" x14ac:dyDescent="0.3">
      <c r="L3062"/>
    </row>
    <row r="3063" spans="12:12" x14ac:dyDescent="0.3">
      <c r="L3063"/>
    </row>
    <row r="3064" spans="12:12" x14ac:dyDescent="0.3">
      <c r="L3064"/>
    </row>
    <row r="3065" spans="12:12" x14ac:dyDescent="0.3">
      <c r="L3065"/>
    </row>
    <row r="3066" spans="12:12" x14ac:dyDescent="0.3">
      <c r="L3066"/>
    </row>
    <row r="3067" spans="12:12" x14ac:dyDescent="0.3">
      <c r="L3067"/>
    </row>
    <row r="3068" spans="12:12" x14ac:dyDescent="0.3">
      <c r="L3068"/>
    </row>
    <row r="3069" spans="12:12" x14ac:dyDescent="0.3">
      <c r="L3069"/>
    </row>
    <row r="3070" spans="12:12" x14ac:dyDescent="0.3">
      <c r="L3070"/>
    </row>
    <row r="3071" spans="12:12" x14ac:dyDescent="0.3">
      <c r="L3071"/>
    </row>
    <row r="3072" spans="12:12" x14ac:dyDescent="0.3">
      <c r="L3072"/>
    </row>
    <row r="3073" spans="12:12" x14ac:dyDescent="0.3">
      <c r="L3073"/>
    </row>
    <row r="3074" spans="12:12" x14ac:dyDescent="0.3">
      <c r="L3074"/>
    </row>
    <row r="3075" spans="12:12" x14ac:dyDescent="0.3">
      <c r="L3075"/>
    </row>
    <row r="3076" spans="12:12" x14ac:dyDescent="0.3">
      <c r="L3076"/>
    </row>
    <row r="3077" spans="12:12" x14ac:dyDescent="0.3">
      <c r="L3077"/>
    </row>
    <row r="3078" spans="12:12" x14ac:dyDescent="0.3">
      <c r="L3078"/>
    </row>
    <row r="3079" spans="12:12" x14ac:dyDescent="0.3">
      <c r="L3079"/>
    </row>
    <row r="3080" spans="12:12" x14ac:dyDescent="0.3">
      <c r="L3080"/>
    </row>
    <row r="3081" spans="12:12" x14ac:dyDescent="0.3">
      <c r="L3081"/>
    </row>
    <row r="3082" spans="12:12" x14ac:dyDescent="0.3">
      <c r="L3082"/>
    </row>
    <row r="3083" spans="12:12" x14ac:dyDescent="0.3">
      <c r="L3083"/>
    </row>
    <row r="3084" spans="12:12" x14ac:dyDescent="0.3">
      <c r="L3084"/>
    </row>
    <row r="3085" spans="12:12" x14ac:dyDescent="0.3">
      <c r="L3085"/>
    </row>
    <row r="3086" spans="12:12" x14ac:dyDescent="0.3">
      <c r="L3086"/>
    </row>
    <row r="3087" spans="12:12" x14ac:dyDescent="0.3">
      <c r="L3087"/>
    </row>
    <row r="3088" spans="12:12" x14ac:dyDescent="0.3">
      <c r="L3088"/>
    </row>
    <row r="3089" spans="12:12" x14ac:dyDescent="0.3">
      <c r="L3089"/>
    </row>
    <row r="3090" spans="12:12" x14ac:dyDescent="0.3">
      <c r="L3090"/>
    </row>
    <row r="3091" spans="12:12" x14ac:dyDescent="0.3">
      <c r="L3091"/>
    </row>
    <row r="3092" spans="12:12" x14ac:dyDescent="0.3">
      <c r="L3092"/>
    </row>
    <row r="3093" spans="12:12" x14ac:dyDescent="0.3">
      <c r="L3093"/>
    </row>
    <row r="3094" spans="12:12" x14ac:dyDescent="0.3">
      <c r="L3094"/>
    </row>
    <row r="3095" spans="12:12" x14ac:dyDescent="0.3">
      <c r="L3095"/>
    </row>
    <row r="3096" spans="12:12" x14ac:dyDescent="0.3">
      <c r="L3096"/>
    </row>
    <row r="3097" spans="12:12" x14ac:dyDescent="0.3">
      <c r="L3097"/>
    </row>
    <row r="3098" spans="12:12" x14ac:dyDescent="0.3">
      <c r="L3098"/>
    </row>
    <row r="3099" spans="12:12" x14ac:dyDescent="0.3">
      <c r="L3099"/>
    </row>
    <row r="3100" spans="12:12" x14ac:dyDescent="0.3">
      <c r="L3100"/>
    </row>
    <row r="3101" spans="12:12" x14ac:dyDescent="0.3">
      <c r="L3101"/>
    </row>
    <row r="3102" spans="12:12" x14ac:dyDescent="0.3">
      <c r="L3102"/>
    </row>
    <row r="3103" spans="12:12" x14ac:dyDescent="0.3">
      <c r="L3103"/>
    </row>
    <row r="3104" spans="12:12" x14ac:dyDescent="0.3">
      <c r="L3104"/>
    </row>
    <row r="3105" spans="12:12" x14ac:dyDescent="0.3">
      <c r="L3105"/>
    </row>
    <row r="3106" spans="12:12" x14ac:dyDescent="0.3">
      <c r="L3106"/>
    </row>
    <row r="3107" spans="12:12" x14ac:dyDescent="0.3">
      <c r="L3107"/>
    </row>
    <row r="3108" spans="12:12" x14ac:dyDescent="0.3">
      <c r="L3108"/>
    </row>
    <row r="3109" spans="12:12" x14ac:dyDescent="0.3">
      <c r="L3109"/>
    </row>
    <row r="3110" spans="12:12" x14ac:dyDescent="0.3">
      <c r="L3110"/>
    </row>
    <row r="3111" spans="12:12" x14ac:dyDescent="0.3">
      <c r="L3111"/>
    </row>
    <row r="3112" spans="12:12" x14ac:dyDescent="0.3">
      <c r="L3112"/>
    </row>
    <row r="3113" spans="12:12" x14ac:dyDescent="0.3">
      <c r="L3113"/>
    </row>
    <row r="3114" spans="12:12" x14ac:dyDescent="0.3">
      <c r="L3114"/>
    </row>
    <row r="3115" spans="12:12" x14ac:dyDescent="0.3">
      <c r="L3115"/>
    </row>
    <row r="3116" spans="12:12" x14ac:dyDescent="0.3">
      <c r="L3116"/>
    </row>
    <row r="3117" spans="12:12" x14ac:dyDescent="0.3">
      <c r="L3117"/>
    </row>
    <row r="3118" spans="12:12" x14ac:dyDescent="0.3">
      <c r="L3118"/>
    </row>
    <row r="3119" spans="12:12" x14ac:dyDescent="0.3">
      <c r="L3119"/>
    </row>
    <row r="3120" spans="12:12" x14ac:dyDescent="0.3">
      <c r="L3120"/>
    </row>
    <row r="3121" spans="12:12" x14ac:dyDescent="0.3">
      <c r="L3121"/>
    </row>
    <row r="3122" spans="12:12" x14ac:dyDescent="0.3">
      <c r="L3122"/>
    </row>
    <row r="3123" spans="12:12" x14ac:dyDescent="0.3">
      <c r="L3123"/>
    </row>
    <row r="3124" spans="12:12" x14ac:dyDescent="0.3">
      <c r="L3124"/>
    </row>
    <row r="3125" spans="12:12" x14ac:dyDescent="0.3">
      <c r="L3125"/>
    </row>
    <row r="3126" spans="12:12" x14ac:dyDescent="0.3">
      <c r="L3126"/>
    </row>
    <row r="3127" spans="12:12" x14ac:dyDescent="0.3">
      <c r="L3127"/>
    </row>
    <row r="3128" spans="12:12" x14ac:dyDescent="0.3">
      <c r="L3128"/>
    </row>
    <row r="3129" spans="12:12" x14ac:dyDescent="0.3">
      <c r="L3129"/>
    </row>
    <row r="3130" spans="12:12" x14ac:dyDescent="0.3">
      <c r="L3130"/>
    </row>
    <row r="3131" spans="12:12" x14ac:dyDescent="0.3">
      <c r="L3131"/>
    </row>
    <row r="3132" spans="12:12" x14ac:dyDescent="0.3">
      <c r="L3132"/>
    </row>
    <row r="3133" spans="12:12" x14ac:dyDescent="0.3">
      <c r="L3133"/>
    </row>
    <row r="3134" spans="12:12" x14ac:dyDescent="0.3">
      <c r="L3134"/>
    </row>
    <row r="3135" spans="12:12" x14ac:dyDescent="0.3">
      <c r="L3135"/>
    </row>
    <row r="3136" spans="12:12" x14ac:dyDescent="0.3">
      <c r="L3136"/>
    </row>
    <row r="3137" spans="12:12" x14ac:dyDescent="0.3">
      <c r="L3137"/>
    </row>
    <row r="3138" spans="12:12" x14ac:dyDescent="0.3">
      <c r="L3138"/>
    </row>
    <row r="3139" spans="12:12" x14ac:dyDescent="0.3">
      <c r="L3139"/>
    </row>
    <row r="3140" spans="12:12" x14ac:dyDescent="0.3">
      <c r="L3140"/>
    </row>
    <row r="3141" spans="12:12" x14ac:dyDescent="0.3">
      <c r="L3141"/>
    </row>
    <row r="3142" spans="12:12" x14ac:dyDescent="0.3">
      <c r="L3142"/>
    </row>
    <row r="3143" spans="12:12" x14ac:dyDescent="0.3">
      <c r="L3143"/>
    </row>
    <row r="3144" spans="12:12" x14ac:dyDescent="0.3">
      <c r="L3144"/>
    </row>
    <row r="3145" spans="12:12" x14ac:dyDescent="0.3">
      <c r="L3145"/>
    </row>
    <row r="3146" spans="12:12" x14ac:dyDescent="0.3">
      <c r="L3146"/>
    </row>
    <row r="3147" spans="12:12" x14ac:dyDescent="0.3">
      <c r="L3147"/>
    </row>
    <row r="3148" spans="12:12" x14ac:dyDescent="0.3">
      <c r="L3148"/>
    </row>
    <row r="3149" spans="12:12" x14ac:dyDescent="0.3">
      <c r="L3149"/>
    </row>
    <row r="3150" spans="12:12" x14ac:dyDescent="0.3">
      <c r="L3150"/>
    </row>
    <row r="3151" spans="12:12" x14ac:dyDescent="0.3">
      <c r="L3151"/>
    </row>
    <row r="3152" spans="12:12" x14ac:dyDescent="0.3">
      <c r="L3152"/>
    </row>
    <row r="3153" spans="12:12" x14ac:dyDescent="0.3">
      <c r="L3153"/>
    </row>
    <row r="3154" spans="12:12" x14ac:dyDescent="0.3">
      <c r="L3154"/>
    </row>
    <row r="3155" spans="12:12" x14ac:dyDescent="0.3">
      <c r="L3155"/>
    </row>
    <row r="3156" spans="12:12" x14ac:dyDescent="0.3">
      <c r="L3156"/>
    </row>
    <row r="3157" spans="12:12" x14ac:dyDescent="0.3">
      <c r="L3157"/>
    </row>
    <row r="3158" spans="12:12" x14ac:dyDescent="0.3">
      <c r="L3158"/>
    </row>
    <row r="3159" spans="12:12" x14ac:dyDescent="0.3">
      <c r="L3159"/>
    </row>
    <row r="3160" spans="12:12" x14ac:dyDescent="0.3">
      <c r="L3160"/>
    </row>
    <row r="3161" spans="12:12" x14ac:dyDescent="0.3">
      <c r="L3161"/>
    </row>
    <row r="3162" spans="12:12" x14ac:dyDescent="0.3">
      <c r="L3162"/>
    </row>
    <row r="3163" spans="12:12" x14ac:dyDescent="0.3">
      <c r="L3163"/>
    </row>
    <row r="3164" spans="12:12" x14ac:dyDescent="0.3">
      <c r="L3164"/>
    </row>
    <row r="3165" spans="12:12" x14ac:dyDescent="0.3">
      <c r="L3165"/>
    </row>
    <row r="3166" spans="12:12" x14ac:dyDescent="0.3">
      <c r="L3166"/>
    </row>
    <row r="3167" spans="12:12" x14ac:dyDescent="0.3">
      <c r="L3167"/>
    </row>
    <row r="3168" spans="12:12" x14ac:dyDescent="0.3">
      <c r="L3168"/>
    </row>
    <row r="3169" spans="12:12" x14ac:dyDescent="0.3">
      <c r="L3169"/>
    </row>
    <row r="3170" spans="12:12" x14ac:dyDescent="0.3">
      <c r="L3170"/>
    </row>
    <row r="3171" spans="12:12" x14ac:dyDescent="0.3">
      <c r="L3171"/>
    </row>
    <row r="3172" spans="12:12" x14ac:dyDescent="0.3">
      <c r="L3172"/>
    </row>
    <row r="3173" spans="12:12" x14ac:dyDescent="0.3">
      <c r="L3173"/>
    </row>
    <row r="3174" spans="12:12" x14ac:dyDescent="0.3">
      <c r="L3174"/>
    </row>
    <row r="3175" spans="12:12" x14ac:dyDescent="0.3">
      <c r="L3175"/>
    </row>
    <row r="3176" spans="12:12" x14ac:dyDescent="0.3">
      <c r="L3176"/>
    </row>
    <row r="3177" spans="12:12" x14ac:dyDescent="0.3">
      <c r="L3177"/>
    </row>
    <row r="3178" spans="12:12" x14ac:dyDescent="0.3">
      <c r="L3178"/>
    </row>
    <row r="3179" spans="12:12" x14ac:dyDescent="0.3">
      <c r="L3179"/>
    </row>
    <row r="3180" spans="12:12" x14ac:dyDescent="0.3">
      <c r="L3180"/>
    </row>
    <row r="3181" spans="12:12" x14ac:dyDescent="0.3">
      <c r="L3181"/>
    </row>
    <row r="3182" spans="12:12" x14ac:dyDescent="0.3">
      <c r="L3182"/>
    </row>
    <row r="3183" spans="12:12" x14ac:dyDescent="0.3">
      <c r="L3183"/>
    </row>
    <row r="3184" spans="12:12" x14ac:dyDescent="0.3">
      <c r="L3184"/>
    </row>
    <row r="3185" spans="12:12" x14ac:dyDescent="0.3">
      <c r="L3185"/>
    </row>
    <row r="3186" spans="12:12" x14ac:dyDescent="0.3">
      <c r="L3186"/>
    </row>
    <row r="3187" spans="12:12" x14ac:dyDescent="0.3">
      <c r="L3187"/>
    </row>
    <row r="3188" spans="12:12" x14ac:dyDescent="0.3">
      <c r="L3188"/>
    </row>
    <row r="3189" spans="12:12" x14ac:dyDescent="0.3">
      <c r="L3189"/>
    </row>
    <row r="3190" spans="12:12" x14ac:dyDescent="0.3">
      <c r="L3190"/>
    </row>
    <row r="3191" spans="12:12" x14ac:dyDescent="0.3">
      <c r="L3191"/>
    </row>
    <row r="3192" spans="12:12" x14ac:dyDescent="0.3">
      <c r="L3192"/>
    </row>
    <row r="3193" spans="12:12" x14ac:dyDescent="0.3">
      <c r="L3193"/>
    </row>
    <row r="3194" spans="12:12" x14ac:dyDescent="0.3">
      <c r="L3194"/>
    </row>
    <row r="3195" spans="12:12" x14ac:dyDescent="0.3">
      <c r="L3195"/>
    </row>
    <row r="3196" spans="12:12" x14ac:dyDescent="0.3">
      <c r="L3196"/>
    </row>
    <row r="3197" spans="12:12" x14ac:dyDescent="0.3">
      <c r="L3197"/>
    </row>
    <row r="3198" spans="12:12" x14ac:dyDescent="0.3">
      <c r="L3198"/>
    </row>
    <row r="3199" spans="12:12" x14ac:dyDescent="0.3">
      <c r="L3199"/>
    </row>
    <row r="3200" spans="12:12" x14ac:dyDescent="0.3">
      <c r="L3200"/>
    </row>
    <row r="3201" spans="12:12" x14ac:dyDescent="0.3">
      <c r="L3201"/>
    </row>
    <row r="3202" spans="12:12" x14ac:dyDescent="0.3">
      <c r="L3202"/>
    </row>
    <row r="3203" spans="12:12" x14ac:dyDescent="0.3">
      <c r="L3203"/>
    </row>
    <row r="3204" spans="12:12" x14ac:dyDescent="0.3">
      <c r="L3204"/>
    </row>
    <row r="3205" spans="12:12" x14ac:dyDescent="0.3">
      <c r="L3205"/>
    </row>
    <row r="3206" spans="12:12" x14ac:dyDescent="0.3">
      <c r="L3206"/>
    </row>
    <row r="3207" spans="12:12" x14ac:dyDescent="0.3">
      <c r="L3207"/>
    </row>
    <row r="3208" spans="12:12" x14ac:dyDescent="0.3">
      <c r="L3208"/>
    </row>
    <row r="3209" spans="12:12" x14ac:dyDescent="0.3">
      <c r="L3209"/>
    </row>
    <row r="3210" spans="12:12" x14ac:dyDescent="0.3">
      <c r="L3210"/>
    </row>
    <row r="3211" spans="12:12" x14ac:dyDescent="0.3">
      <c r="L3211"/>
    </row>
    <row r="3212" spans="12:12" x14ac:dyDescent="0.3">
      <c r="L3212"/>
    </row>
    <row r="3213" spans="12:12" x14ac:dyDescent="0.3">
      <c r="L3213"/>
    </row>
    <row r="3214" spans="12:12" x14ac:dyDescent="0.3">
      <c r="L3214"/>
    </row>
    <row r="3215" spans="12:12" x14ac:dyDescent="0.3">
      <c r="L3215"/>
    </row>
    <row r="3216" spans="12:12" x14ac:dyDescent="0.3">
      <c r="L3216"/>
    </row>
    <row r="3217" spans="12:12" x14ac:dyDescent="0.3">
      <c r="L3217"/>
    </row>
    <row r="3218" spans="12:12" x14ac:dyDescent="0.3">
      <c r="L3218"/>
    </row>
    <row r="3219" spans="12:12" x14ac:dyDescent="0.3">
      <c r="L3219"/>
    </row>
    <row r="3220" spans="12:12" x14ac:dyDescent="0.3">
      <c r="L3220"/>
    </row>
    <row r="3221" spans="12:12" x14ac:dyDescent="0.3">
      <c r="L3221"/>
    </row>
    <row r="3222" spans="12:12" x14ac:dyDescent="0.3">
      <c r="L3222"/>
    </row>
    <row r="3223" spans="12:12" x14ac:dyDescent="0.3">
      <c r="L3223"/>
    </row>
    <row r="3224" spans="12:12" x14ac:dyDescent="0.3">
      <c r="L3224"/>
    </row>
    <row r="3225" spans="12:12" x14ac:dyDescent="0.3">
      <c r="L3225"/>
    </row>
    <row r="3226" spans="12:12" x14ac:dyDescent="0.3">
      <c r="L3226"/>
    </row>
    <row r="3227" spans="12:12" x14ac:dyDescent="0.3">
      <c r="L3227"/>
    </row>
    <row r="3228" spans="12:12" x14ac:dyDescent="0.3">
      <c r="L3228"/>
    </row>
    <row r="3229" spans="12:12" x14ac:dyDescent="0.3">
      <c r="L3229"/>
    </row>
    <row r="3230" spans="12:12" x14ac:dyDescent="0.3">
      <c r="L3230"/>
    </row>
    <row r="3231" spans="12:12" x14ac:dyDescent="0.3">
      <c r="L3231"/>
    </row>
    <row r="3232" spans="12:12" x14ac:dyDescent="0.3">
      <c r="L3232"/>
    </row>
    <row r="3233" spans="12:12" x14ac:dyDescent="0.3">
      <c r="L3233"/>
    </row>
    <row r="3234" spans="12:12" x14ac:dyDescent="0.3">
      <c r="L3234"/>
    </row>
    <row r="3235" spans="12:12" x14ac:dyDescent="0.3">
      <c r="L3235"/>
    </row>
    <row r="3236" spans="12:12" x14ac:dyDescent="0.3">
      <c r="L3236"/>
    </row>
    <row r="3237" spans="12:12" x14ac:dyDescent="0.3">
      <c r="L3237"/>
    </row>
    <row r="3238" spans="12:12" x14ac:dyDescent="0.3">
      <c r="L3238"/>
    </row>
    <row r="3239" spans="12:12" x14ac:dyDescent="0.3">
      <c r="L3239"/>
    </row>
    <row r="3240" spans="12:12" x14ac:dyDescent="0.3">
      <c r="L3240"/>
    </row>
    <row r="3241" spans="12:12" x14ac:dyDescent="0.3">
      <c r="L3241"/>
    </row>
    <row r="3242" spans="12:12" x14ac:dyDescent="0.3">
      <c r="L3242"/>
    </row>
    <row r="3243" spans="12:12" x14ac:dyDescent="0.3">
      <c r="L3243"/>
    </row>
    <row r="3244" spans="12:12" x14ac:dyDescent="0.3">
      <c r="L3244"/>
    </row>
    <row r="3245" spans="12:12" x14ac:dyDescent="0.3">
      <c r="L3245"/>
    </row>
    <row r="3246" spans="12:12" x14ac:dyDescent="0.3">
      <c r="L3246"/>
    </row>
    <row r="3247" spans="12:12" x14ac:dyDescent="0.3">
      <c r="L3247"/>
    </row>
    <row r="3248" spans="12:12" x14ac:dyDescent="0.3">
      <c r="L3248"/>
    </row>
    <row r="3249" spans="12:12" x14ac:dyDescent="0.3">
      <c r="L3249"/>
    </row>
    <row r="3250" spans="12:12" x14ac:dyDescent="0.3">
      <c r="L3250"/>
    </row>
    <row r="3251" spans="12:12" x14ac:dyDescent="0.3">
      <c r="L3251"/>
    </row>
    <row r="3252" spans="12:12" x14ac:dyDescent="0.3">
      <c r="L3252"/>
    </row>
    <row r="3253" spans="12:12" x14ac:dyDescent="0.3">
      <c r="L3253"/>
    </row>
    <row r="3254" spans="12:12" x14ac:dyDescent="0.3">
      <c r="L3254"/>
    </row>
    <row r="3255" spans="12:12" x14ac:dyDescent="0.3">
      <c r="L3255"/>
    </row>
    <row r="3256" spans="12:12" x14ac:dyDescent="0.3">
      <c r="L3256"/>
    </row>
    <row r="3257" spans="12:12" x14ac:dyDescent="0.3">
      <c r="L3257"/>
    </row>
    <row r="3258" spans="12:12" x14ac:dyDescent="0.3">
      <c r="L3258"/>
    </row>
    <row r="3259" spans="12:12" x14ac:dyDescent="0.3">
      <c r="L3259"/>
    </row>
    <row r="3260" spans="12:12" x14ac:dyDescent="0.3">
      <c r="L3260"/>
    </row>
    <row r="3261" spans="12:12" x14ac:dyDescent="0.3">
      <c r="L3261"/>
    </row>
    <row r="3262" spans="12:12" x14ac:dyDescent="0.3">
      <c r="L3262"/>
    </row>
    <row r="3263" spans="12:12" x14ac:dyDescent="0.3">
      <c r="L3263"/>
    </row>
    <row r="3264" spans="12:12" x14ac:dyDescent="0.3">
      <c r="L3264"/>
    </row>
    <row r="3265" spans="12:12" x14ac:dyDescent="0.3">
      <c r="L3265"/>
    </row>
    <row r="3266" spans="12:12" x14ac:dyDescent="0.3">
      <c r="L3266"/>
    </row>
    <row r="3267" spans="12:12" x14ac:dyDescent="0.3">
      <c r="L3267"/>
    </row>
    <row r="3268" spans="12:12" x14ac:dyDescent="0.3">
      <c r="L3268"/>
    </row>
    <row r="3269" spans="12:12" x14ac:dyDescent="0.3">
      <c r="L3269"/>
    </row>
    <row r="3270" spans="12:12" x14ac:dyDescent="0.3">
      <c r="L3270"/>
    </row>
    <row r="3271" spans="12:12" x14ac:dyDescent="0.3">
      <c r="L3271"/>
    </row>
    <row r="3272" spans="12:12" x14ac:dyDescent="0.3">
      <c r="L3272"/>
    </row>
    <row r="3273" spans="12:12" x14ac:dyDescent="0.3">
      <c r="L3273"/>
    </row>
    <row r="3274" spans="12:12" x14ac:dyDescent="0.3">
      <c r="L3274"/>
    </row>
    <row r="3275" spans="12:12" x14ac:dyDescent="0.3">
      <c r="L3275"/>
    </row>
    <row r="3276" spans="12:12" x14ac:dyDescent="0.3">
      <c r="L3276"/>
    </row>
    <row r="3277" spans="12:12" x14ac:dyDescent="0.3">
      <c r="L3277"/>
    </row>
    <row r="3278" spans="12:12" x14ac:dyDescent="0.3">
      <c r="L3278"/>
    </row>
    <row r="3279" spans="12:12" x14ac:dyDescent="0.3">
      <c r="L3279"/>
    </row>
    <row r="3280" spans="12:12" x14ac:dyDescent="0.3">
      <c r="L3280"/>
    </row>
    <row r="3281" spans="12:12" x14ac:dyDescent="0.3">
      <c r="L3281"/>
    </row>
    <row r="3282" spans="12:12" x14ac:dyDescent="0.3">
      <c r="L3282"/>
    </row>
    <row r="3283" spans="12:12" x14ac:dyDescent="0.3">
      <c r="L3283"/>
    </row>
    <row r="3284" spans="12:12" x14ac:dyDescent="0.3">
      <c r="L3284"/>
    </row>
    <row r="3285" spans="12:12" x14ac:dyDescent="0.3">
      <c r="L3285"/>
    </row>
    <row r="3286" spans="12:12" x14ac:dyDescent="0.3">
      <c r="L3286"/>
    </row>
    <row r="3287" spans="12:12" x14ac:dyDescent="0.3">
      <c r="L3287"/>
    </row>
    <row r="3288" spans="12:12" x14ac:dyDescent="0.3">
      <c r="L3288"/>
    </row>
    <row r="3289" spans="12:12" x14ac:dyDescent="0.3">
      <c r="L3289"/>
    </row>
    <row r="3290" spans="12:12" x14ac:dyDescent="0.3">
      <c r="L3290"/>
    </row>
    <row r="3291" spans="12:12" x14ac:dyDescent="0.3">
      <c r="L3291"/>
    </row>
    <row r="3292" spans="12:12" x14ac:dyDescent="0.3">
      <c r="L3292"/>
    </row>
    <row r="3293" spans="12:12" x14ac:dyDescent="0.3">
      <c r="L3293"/>
    </row>
    <row r="3294" spans="12:12" x14ac:dyDescent="0.3">
      <c r="L3294"/>
    </row>
    <row r="3295" spans="12:12" x14ac:dyDescent="0.3">
      <c r="L3295"/>
    </row>
    <row r="3296" spans="12:12" x14ac:dyDescent="0.3">
      <c r="L3296"/>
    </row>
    <row r="3297" spans="12:12" x14ac:dyDescent="0.3">
      <c r="L3297"/>
    </row>
    <row r="3298" spans="12:12" x14ac:dyDescent="0.3">
      <c r="L3298"/>
    </row>
    <row r="3299" spans="12:12" x14ac:dyDescent="0.3">
      <c r="L3299"/>
    </row>
    <row r="3300" spans="12:12" x14ac:dyDescent="0.3">
      <c r="L3300"/>
    </row>
    <row r="3301" spans="12:12" x14ac:dyDescent="0.3">
      <c r="L3301"/>
    </row>
    <row r="3302" spans="12:12" x14ac:dyDescent="0.3">
      <c r="L3302"/>
    </row>
    <row r="3303" spans="12:12" x14ac:dyDescent="0.3">
      <c r="L3303"/>
    </row>
    <row r="3304" spans="12:12" x14ac:dyDescent="0.3">
      <c r="L3304"/>
    </row>
    <row r="3305" spans="12:12" x14ac:dyDescent="0.3">
      <c r="L3305"/>
    </row>
    <row r="3306" spans="12:12" x14ac:dyDescent="0.3">
      <c r="L3306"/>
    </row>
    <row r="3307" spans="12:12" x14ac:dyDescent="0.3">
      <c r="L3307"/>
    </row>
    <row r="3308" spans="12:12" x14ac:dyDescent="0.3">
      <c r="L3308"/>
    </row>
    <row r="3309" spans="12:12" x14ac:dyDescent="0.3">
      <c r="L3309"/>
    </row>
    <row r="3310" spans="12:12" x14ac:dyDescent="0.3">
      <c r="L3310"/>
    </row>
    <row r="3311" spans="12:12" x14ac:dyDescent="0.3">
      <c r="L3311"/>
    </row>
    <row r="3312" spans="12:12" x14ac:dyDescent="0.3">
      <c r="L3312"/>
    </row>
    <row r="3313" spans="12:12" x14ac:dyDescent="0.3">
      <c r="L3313"/>
    </row>
    <row r="3314" spans="12:12" x14ac:dyDescent="0.3">
      <c r="L3314"/>
    </row>
    <row r="3315" spans="12:12" x14ac:dyDescent="0.3">
      <c r="L3315"/>
    </row>
    <row r="3316" spans="12:12" x14ac:dyDescent="0.3">
      <c r="L3316"/>
    </row>
    <row r="3317" spans="12:12" x14ac:dyDescent="0.3">
      <c r="L3317"/>
    </row>
    <row r="3318" spans="12:12" x14ac:dyDescent="0.3">
      <c r="L3318"/>
    </row>
    <row r="3319" spans="12:12" x14ac:dyDescent="0.3">
      <c r="L3319"/>
    </row>
    <row r="3320" spans="12:12" x14ac:dyDescent="0.3">
      <c r="L3320"/>
    </row>
    <row r="3321" spans="12:12" x14ac:dyDescent="0.3">
      <c r="L3321"/>
    </row>
    <row r="3322" spans="12:12" x14ac:dyDescent="0.3">
      <c r="L3322"/>
    </row>
    <row r="3323" spans="12:12" x14ac:dyDescent="0.3">
      <c r="L3323"/>
    </row>
    <row r="3324" spans="12:12" x14ac:dyDescent="0.3">
      <c r="L3324"/>
    </row>
    <row r="3325" spans="12:12" x14ac:dyDescent="0.3">
      <c r="L3325"/>
    </row>
    <row r="3326" spans="12:12" x14ac:dyDescent="0.3">
      <c r="L3326"/>
    </row>
    <row r="3327" spans="12:12" x14ac:dyDescent="0.3">
      <c r="L3327"/>
    </row>
    <row r="3328" spans="12:12" x14ac:dyDescent="0.3">
      <c r="L3328"/>
    </row>
    <row r="3329" spans="12:12" x14ac:dyDescent="0.3">
      <c r="L3329"/>
    </row>
    <row r="3330" spans="12:12" x14ac:dyDescent="0.3">
      <c r="L3330"/>
    </row>
    <row r="3331" spans="12:12" x14ac:dyDescent="0.3">
      <c r="L3331"/>
    </row>
    <row r="3332" spans="12:12" x14ac:dyDescent="0.3">
      <c r="L3332"/>
    </row>
    <row r="3333" spans="12:12" x14ac:dyDescent="0.3">
      <c r="L3333"/>
    </row>
    <row r="3334" spans="12:12" x14ac:dyDescent="0.3">
      <c r="L3334"/>
    </row>
    <row r="3335" spans="12:12" x14ac:dyDescent="0.3">
      <c r="L3335"/>
    </row>
    <row r="3336" spans="12:12" x14ac:dyDescent="0.3">
      <c r="L3336"/>
    </row>
    <row r="3337" spans="12:12" x14ac:dyDescent="0.3">
      <c r="L3337"/>
    </row>
    <row r="3338" spans="12:12" x14ac:dyDescent="0.3">
      <c r="L3338"/>
    </row>
    <row r="3339" spans="12:12" x14ac:dyDescent="0.3">
      <c r="L3339"/>
    </row>
    <row r="3340" spans="12:12" x14ac:dyDescent="0.3">
      <c r="L3340"/>
    </row>
    <row r="3341" spans="12:12" x14ac:dyDescent="0.3">
      <c r="L3341"/>
    </row>
    <row r="3342" spans="12:12" x14ac:dyDescent="0.3">
      <c r="L3342"/>
    </row>
    <row r="3343" spans="12:12" x14ac:dyDescent="0.3">
      <c r="L3343"/>
    </row>
    <row r="3344" spans="12:12" x14ac:dyDescent="0.3">
      <c r="L3344"/>
    </row>
    <row r="3345" spans="12:12" x14ac:dyDescent="0.3">
      <c r="L3345"/>
    </row>
    <row r="3346" spans="12:12" x14ac:dyDescent="0.3">
      <c r="L3346"/>
    </row>
    <row r="3347" spans="12:12" x14ac:dyDescent="0.3">
      <c r="L3347"/>
    </row>
    <row r="3348" spans="12:12" x14ac:dyDescent="0.3">
      <c r="L3348"/>
    </row>
    <row r="3349" spans="12:12" x14ac:dyDescent="0.3">
      <c r="L3349"/>
    </row>
    <row r="3350" spans="12:12" x14ac:dyDescent="0.3">
      <c r="L3350"/>
    </row>
    <row r="3351" spans="12:12" x14ac:dyDescent="0.3">
      <c r="L3351"/>
    </row>
    <row r="3352" spans="12:12" x14ac:dyDescent="0.3">
      <c r="L3352"/>
    </row>
    <row r="3353" spans="12:12" x14ac:dyDescent="0.3">
      <c r="L3353"/>
    </row>
    <row r="3354" spans="12:12" x14ac:dyDescent="0.3">
      <c r="L3354"/>
    </row>
    <row r="3355" spans="12:12" x14ac:dyDescent="0.3">
      <c r="L3355"/>
    </row>
    <row r="3356" spans="12:12" x14ac:dyDescent="0.3">
      <c r="L3356"/>
    </row>
    <row r="3357" spans="12:12" x14ac:dyDescent="0.3">
      <c r="L3357"/>
    </row>
    <row r="3358" spans="12:12" x14ac:dyDescent="0.3">
      <c r="L3358"/>
    </row>
    <row r="3359" spans="12:12" x14ac:dyDescent="0.3">
      <c r="L3359"/>
    </row>
    <row r="3360" spans="12:12" x14ac:dyDescent="0.3">
      <c r="L3360"/>
    </row>
    <row r="3361" spans="12:12" x14ac:dyDescent="0.3">
      <c r="L3361"/>
    </row>
    <row r="3362" spans="12:12" x14ac:dyDescent="0.3">
      <c r="L3362"/>
    </row>
    <row r="3363" spans="12:12" x14ac:dyDescent="0.3">
      <c r="L3363"/>
    </row>
    <row r="3364" spans="12:12" x14ac:dyDescent="0.3">
      <c r="L3364"/>
    </row>
    <row r="3365" spans="12:12" x14ac:dyDescent="0.3">
      <c r="L3365"/>
    </row>
    <row r="3366" spans="12:12" x14ac:dyDescent="0.3">
      <c r="L3366"/>
    </row>
    <row r="3367" spans="12:12" x14ac:dyDescent="0.3">
      <c r="L3367"/>
    </row>
    <row r="3368" spans="12:12" x14ac:dyDescent="0.3">
      <c r="L3368"/>
    </row>
    <row r="3369" spans="12:12" x14ac:dyDescent="0.3">
      <c r="L3369"/>
    </row>
    <row r="3370" spans="12:12" x14ac:dyDescent="0.3">
      <c r="L3370"/>
    </row>
    <row r="3371" spans="12:12" x14ac:dyDescent="0.3">
      <c r="L3371"/>
    </row>
    <row r="3372" spans="12:12" x14ac:dyDescent="0.3">
      <c r="L3372"/>
    </row>
    <row r="3373" spans="12:12" x14ac:dyDescent="0.3">
      <c r="L3373"/>
    </row>
    <row r="3374" spans="12:12" x14ac:dyDescent="0.3">
      <c r="L3374"/>
    </row>
    <row r="3375" spans="12:12" x14ac:dyDescent="0.3">
      <c r="L3375"/>
    </row>
    <row r="3376" spans="12:12" x14ac:dyDescent="0.3">
      <c r="L3376"/>
    </row>
    <row r="3377" spans="12:12" x14ac:dyDescent="0.3">
      <c r="L3377"/>
    </row>
    <row r="3378" spans="12:12" x14ac:dyDescent="0.3">
      <c r="L3378"/>
    </row>
    <row r="3379" spans="12:12" x14ac:dyDescent="0.3">
      <c r="L3379"/>
    </row>
    <row r="3380" spans="12:12" x14ac:dyDescent="0.3">
      <c r="L3380"/>
    </row>
    <row r="3381" spans="12:12" x14ac:dyDescent="0.3">
      <c r="L3381"/>
    </row>
    <row r="3382" spans="12:12" x14ac:dyDescent="0.3">
      <c r="L3382"/>
    </row>
    <row r="3383" spans="12:12" x14ac:dyDescent="0.3">
      <c r="L3383"/>
    </row>
    <row r="3384" spans="12:12" x14ac:dyDescent="0.3">
      <c r="L3384"/>
    </row>
    <row r="3385" spans="12:12" x14ac:dyDescent="0.3">
      <c r="L3385"/>
    </row>
    <row r="3386" spans="12:12" x14ac:dyDescent="0.3">
      <c r="L3386"/>
    </row>
    <row r="3387" spans="12:12" x14ac:dyDescent="0.3">
      <c r="L3387"/>
    </row>
    <row r="3388" spans="12:12" x14ac:dyDescent="0.3">
      <c r="L3388"/>
    </row>
    <row r="3389" spans="12:12" x14ac:dyDescent="0.3">
      <c r="L3389"/>
    </row>
    <row r="3390" spans="12:12" x14ac:dyDescent="0.3">
      <c r="L3390"/>
    </row>
    <row r="3391" spans="12:12" x14ac:dyDescent="0.3">
      <c r="L3391"/>
    </row>
    <row r="3392" spans="12:12" x14ac:dyDescent="0.3">
      <c r="L3392"/>
    </row>
    <row r="3393" spans="12:12" x14ac:dyDescent="0.3">
      <c r="L3393"/>
    </row>
    <row r="3394" spans="12:12" x14ac:dyDescent="0.3">
      <c r="L3394"/>
    </row>
    <row r="3395" spans="12:12" x14ac:dyDescent="0.3">
      <c r="L3395"/>
    </row>
    <row r="3396" spans="12:12" x14ac:dyDescent="0.3">
      <c r="L3396"/>
    </row>
    <row r="3397" spans="12:12" x14ac:dyDescent="0.3">
      <c r="L3397"/>
    </row>
    <row r="3398" spans="12:12" x14ac:dyDescent="0.3">
      <c r="L3398"/>
    </row>
    <row r="3399" spans="12:12" x14ac:dyDescent="0.3">
      <c r="L3399"/>
    </row>
    <row r="3400" spans="12:12" x14ac:dyDescent="0.3">
      <c r="L3400"/>
    </row>
    <row r="3401" spans="12:12" x14ac:dyDescent="0.3">
      <c r="L3401"/>
    </row>
    <row r="3402" spans="12:12" x14ac:dyDescent="0.3">
      <c r="L3402"/>
    </row>
    <row r="3403" spans="12:12" x14ac:dyDescent="0.3">
      <c r="L3403"/>
    </row>
    <row r="3404" spans="12:12" x14ac:dyDescent="0.3">
      <c r="L3404"/>
    </row>
    <row r="3405" spans="12:12" x14ac:dyDescent="0.3">
      <c r="L3405"/>
    </row>
    <row r="3406" spans="12:12" x14ac:dyDescent="0.3">
      <c r="L3406"/>
    </row>
    <row r="3407" spans="12:12" x14ac:dyDescent="0.3">
      <c r="L3407"/>
    </row>
    <row r="3408" spans="12:12" x14ac:dyDescent="0.3">
      <c r="L3408"/>
    </row>
    <row r="3409" spans="12:12" x14ac:dyDescent="0.3">
      <c r="L3409"/>
    </row>
    <row r="3410" spans="12:12" x14ac:dyDescent="0.3">
      <c r="L3410"/>
    </row>
    <row r="3411" spans="12:12" x14ac:dyDescent="0.3">
      <c r="L3411"/>
    </row>
    <row r="3412" spans="12:12" x14ac:dyDescent="0.3">
      <c r="L3412"/>
    </row>
    <row r="3413" spans="12:12" x14ac:dyDescent="0.3">
      <c r="L3413"/>
    </row>
    <row r="3414" spans="12:12" x14ac:dyDescent="0.3">
      <c r="L3414"/>
    </row>
    <row r="3415" spans="12:12" x14ac:dyDescent="0.3">
      <c r="L3415"/>
    </row>
    <row r="3416" spans="12:12" x14ac:dyDescent="0.3">
      <c r="L3416"/>
    </row>
    <row r="3417" spans="12:12" x14ac:dyDescent="0.3">
      <c r="L3417"/>
    </row>
    <row r="3418" spans="12:12" x14ac:dyDescent="0.3">
      <c r="L3418"/>
    </row>
    <row r="3419" spans="12:12" x14ac:dyDescent="0.3">
      <c r="L3419"/>
    </row>
    <row r="3420" spans="12:12" x14ac:dyDescent="0.3">
      <c r="L3420"/>
    </row>
    <row r="3421" spans="12:12" x14ac:dyDescent="0.3">
      <c r="L3421"/>
    </row>
    <row r="3422" spans="12:12" x14ac:dyDescent="0.3">
      <c r="L3422"/>
    </row>
    <row r="3423" spans="12:12" x14ac:dyDescent="0.3">
      <c r="L3423"/>
    </row>
    <row r="3424" spans="12:12" x14ac:dyDescent="0.3">
      <c r="L3424"/>
    </row>
    <row r="3425" spans="12:12" x14ac:dyDescent="0.3">
      <c r="L3425"/>
    </row>
    <row r="3426" spans="12:12" x14ac:dyDescent="0.3">
      <c r="L3426"/>
    </row>
    <row r="3427" spans="12:12" x14ac:dyDescent="0.3">
      <c r="L3427"/>
    </row>
    <row r="3428" spans="12:12" x14ac:dyDescent="0.3">
      <c r="L3428"/>
    </row>
    <row r="3429" spans="12:12" x14ac:dyDescent="0.3">
      <c r="L3429"/>
    </row>
    <row r="3430" spans="12:12" x14ac:dyDescent="0.3">
      <c r="L3430"/>
    </row>
    <row r="3431" spans="12:12" x14ac:dyDescent="0.3">
      <c r="L3431"/>
    </row>
    <row r="3432" spans="12:12" x14ac:dyDescent="0.3">
      <c r="L3432"/>
    </row>
    <row r="3433" spans="12:12" x14ac:dyDescent="0.3">
      <c r="L3433"/>
    </row>
    <row r="3434" spans="12:12" x14ac:dyDescent="0.3">
      <c r="L3434"/>
    </row>
    <row r="3435" spans="12:12" x14ac:dyDescent="0.3">
      <c r="L3435"/>
    </row>
    <row r="3436" spans="12:12" x14ac:dyDescent="0.3">
      <c r="L3436"/>
    </row>
    <row r="3437" spans="12:12" x14ac:dyDescent="0.3">
      <c r="L3437"/>
    </row>
    <row r="3438" spans="12:12" x14ac:dyDescent="0.3">
      <c r="L3438"/>
    </row>
    <row r="3439" spans="12:12" x14ac:dyDescent="0.3">
      <c r="L3439"/>
    </row>
    <row r="3440" spans="12:12" x14ac:dyDescent="0.3">
      <c r="L3440"/>
    </row>
    <row r="3441" spans="12:12" x14ac:dyDescent="0.3">
      <c r="L3441"/>
    </row>
    <row r="3442" spans="12:12" x14ac:dyDescent="0.3">
      <c r="L3442"/>
    </row>
    <row r="3443" spans="12:12" x14ac:dyDescent="0.3">
      <c r="L3443"/>
    </row>
    <row r="3444" spans="12:12" x14ac:dyDescent="0.3">
      <c r="L3444"/>
    </row>
    <row r="3445" spans="12:12" x14ac:dyDescent="0.3">
      <c r="L3445"/>
    </row>
    <row r="3446" spans="12:12" x14ac:dyDescent="0.3">
      <c r="L3446"/>
    </row>
    <row r="3447" spans="12:12" x14ac:dyDescent="0.3">
      <c r="L3447"/>
    </row>
    <row r="3448" spans="12:12" x14ac:dyDescent="0.3">
      <c r="L3448"/>
    </row>
    <row r="3449" spans="12:12" x14ac:dyDescent="0.3">
      <c r="L3449"/>
    </row>
    <row r="3450" spans="12:12" x14ac:dyDescent="0.3">
      <c r="L3450"/>
    </row>
    <row r="3451" spans="12:12" x14ac:dyDescent="0.3">
      <c r="L3451"/>
    </row>
    <row r="3452" spans="12:12" x14ac:dyDescent="0.3">
      <c r="L3452"/>
    </row>
    <row r="3453" spans="12:12" x14ac:dyDescent="0.3">
      <c r="L3453"/>
    </row>
    <row r="3454" spans="12:12" x14ac:dyDescent="0.3">
      <c r="L3454"/>
    </row>
    <row r="3455" spans="12:12" x14ac:dyDescent="0.3">
      <c r="L3455"/>
    </row>
    <row r="3456" spans="12:12" x14ac:dyDescent="0.3">
      <c r="L3456"/>
    </row>
    <row r="3457" spans="12:12" x14ac:dyDescent="0.3">
      <c r="L3457"/>
    </row>
    <row r="3458" spans="12:12" x14ac:dyDescent="0.3">
      <c r="L3458"/>
    </row>
    <row r="3459" spans="12:12" x14ac:dyDescent="0.3">
      <c r="L3459"/>
    </row>
    <row r="3460" spans="12:12" x14ac:dyDescent="0.3">
      <c r="L3460"/>
    </row>
    <row r="3461" spans="12:12" x14ac:dyDescent="0.3">
      <c r="L3461"/>
    </row>
    <row r="3462" spans="12:12" x14ac:dyDescent="0.3">
      <c r="L3462"/>
    </row>
    <row r="3463" spans="12:12" x14ac:dyDescent="0.3">
      <c r="L3463"/>
    </row>
    <row r="3464" spans="12:12" x14ac:dyDescent="0.3">
      <c r="L3464"/>
    </row>
    <row r="3465" spans="12:12" x14ac:dyDescent="0.3">
      <c r="L3465"/>
    </row>
    <row r="3466" spans="12:12" x14ac:dyDescent="0.3">
      <c r="L3466"/>
    </row>
    <row r="3467" spans="12:12" x14ac:dyDescent="0.3">
      <c r="L3467"/>
    </row>
    <row r="3468" spans="12:12" x14ac:dyDescent="0.3">
      <c r="L3468"/>
    </row>
    <row r="3469" spans="12:12" x14ac:dyDescent="0.3">
      <c r="L3469"/>
    </row>
    <row r="3470" spans="12:12" x14ac:dyDescent="0.3">
      <c r="L3470"/>
    </row>
    <row r="3471" spans="12:12" x14ac:dyDescent="0.3">
      <c r="L3471"/>
    </row>
    <row r="3472" spans="12:12" x14ac:dyDescent="0.3">
      <c r="L3472"/>
    </row>
    <row r="3473" spans="12:12" x14ac:dyDescent="0.3">
      <c r="L3473"/>
    </row>
    <row r="3474" spans="12:12" x14ac:dyDescent="0.3">
      <c r="L3474"/>
    </row>
    <row r="3475" spans="12:12" x14ac:dyDescent="0.3">
      <c r="L3475"/>
    </row>
    <row r="3476" spans="12:12" x14ac:dyDescent="0.3">
      <c r="L3476"/>
    </row>
    <row r="3477" spans="12:12" x14ac:dyDescent="0.3">
      <c r="L3477"/>
    </row>
    <row r="3478" spans="12:12" x14ac:dyDescent="0.3">
      <c r="L3478"/>
    </row>
    <row r="3479" spans="12:12" x14ac:dyDescent="0.3">
      <c r="L3479"/>
    </row>
    <row r="3480" spans="12:12" x14ac:dyDescent="0.3">
      <c r="L3480"/>
    </row>
    <row r="3481" spans="12:12" x14ac:dyDescent="0.3">
      <c r="L3481"/>
    </row>
    <row r="3482" spans="12:12" x14ac:dyDescent="0.3">
      <c r="L3482"/>
    </row>
    <row r="3483" spans="12:12" x14ac:dyDescent="0.3">
      <c r="L3483"/>
    </row>
    <row r="3484" spans="12:12" x14ac:dyDescent="0.3">
      <c r="L3484"/>
    </row>
    <row r="3485" spans="12:12" x14ac:dyDescent="0.3">
      <c r="L3485"/>
    </row>
    <row r="3486" spans="12:12" x14ac:dyDescent="0.3">
      <c r="L3486"/>
    </row>
    <row r="3487" spans="12:12" x14ac:dyDescent="0.3">
      <c r="L3487"/>
    </row>
    <row r="3488" spans="12:12" x14ac:dyDescent="0.3">
      <c r="L3488"/>
    </row>
    <row r="3489" spans="12:12" x14ac:dyDescent="0.3">
      <c r="L3489"/>
    </row>
    <row r="3490" spans="12:12" x14ac:dyDescent="0.3">
      <c r="L3490"/>
    </row>
    <row r="3491" spans="12:12" x14ac:dyDescent="0.3">
      <c r="L3491"/>
    </row>
    <row r="3492" spans="12:12" x14ac:dyDescent="0.3">
      <c r="L3492"/>
    </row>
    <row r="3493" spans="12:12" x14ac:dyDescent="0.3">
      <c r="L3493"/>
    </row>
    <row r="3494" spans="12:12" x14ac:dyDescent="0.3">
      <c r="L3494"/>
    </row>
    <row r="3495" spans="12:12" x14ac:dyDescent="0.3">
      <c r="L3495"/>
    </row>
    <row r="3496" spans="12:12" x14ac:dyDescent="0.3">
      <c r="L3496"/>
    </row>
    <row r="3497" spans="12:12" x14ac:dyDescent="0.3">
      <c r="L3497"/>
    </row>
    <row r="3498" spans="12:12" x14ac:dyDescent="0.3">
      <c r="L3498"/>
    </row>
    <row r="3499" spans="12:12" x14ac:dyDescent="0.3">
      <c r="L3499"/>
    </row>
    <row r="3500" spans="12:12" x14ac:dyDescent="0.3">
      <c r="L3500"/>
    </row>
    <row r="3501" spans="12:12" x14ac:dyDescent="0.3">
      <c r="L3501"/>
    </row>
    <row r="3502" spans="12:12" x14ac:dyDescent="0.3">
      <c r="L3502"/>
    </row>
    <row r="3503" spans="12:12" x14ac:dyDescent="0.3">
      <c r="L3503"/>
    </row>
    <row r="3504" spans="12:12" x14ac:dyDescent="0.3">
      <c r="L3504"/>
    </row>
    <row r="3505" spans="12:12" x14ac:dyDescent="0.3">
      <c r="L3505"/>
    </row>
    <row r="3506" spans="12:12" x14ac:dyDescent="0.3">
      <c r="L3506"/>
    </row>
    <row r="3507" spans="12:12" x14ac:dyDescent="0.3">
      <c r="L3507"/>
    </row>
    <row r="3508" spans="12:12" x14ac:dyDescent="0.3">
      <c r="L3508"/>
    </row>
    <row r="3509" spans="12:12" x14ac:dyDescent="0.3">
      <c r="L3509"/>
    </row>
    <row r="3510" spans="12:12" x14ac:dyDescent="0.3">
      <c r="L3510"/>
    </row>
    <row r="3511" spans="12:12" x14ac:dyDescent="0.3">
      <c r="L3511"/>
    </row>
    <row r="3512" spans="12:12" x14ac:dyDescent="0.3">
      <c r="L3512"/>
    </row>
    <row r="3513" spans="12:12" x14ac:dyDescent="0.3">
      <c r="L3513"/>
    </row>
    <row r="3514" spans="12:12" x14ac:dyDescent="0.3">
      <c r="L3514"/>
    </row>
    <row r="3515" spans="12:12" x14ac:dyDescent="0.3">
      <c r="L3515"/>
    </row>
    <row r="3516" spans="12:12" x14ac:dyDescent="0.3">
      <c r="L3516"/>
    </row>
    <row r="3517" spans="12:12" x14ac:dyDescent="0.3">
      <c r="L3517"/>
    </row>
    <row r="3518" spans="12:12" x14ac:dyDescent="0.3">
      <c r="L3518"/>
    </row>
    <row r="3519" spans="12:12" x14ac:dyDescent="0.3">
      <c r="L3519"/>
    </row>
    <row r="3520" spans="12:12" x14ac:dyDescent="0.3">
      <c r="L3520"/>
    </row>
    <row r="3521" spans="12:12" x14ac:dyDescent="0.3">
      <c r="L3521"/>
    </row>
    <row r="3522" spans="12:12" x14ac:dyDescent="0.3">
      <c r="L3522"/>
    </row>
    <row r="3523" spans="12:12" x14ac:dyDescent="0.3">
      <c r="L3523"/>
    </row>
    <row r="3524" spans="12:12" x14ac:dyDescent="0.3">
      <c r="L3524"/>
    </row>
    <row r="3525" spans="12:12" x14ac:dyDescent="0.3">
      <c r="L3525"/>
    </row>
    <row r="3526" spans="12:12" x14ac:dyDescent="0.3">
      <c r="L3526"/>
    </row>
    <row r="3527" spans="12:12" x14ac:dyDescent="0.3">
      <c r="L3527"/>
    </row>
    <row r="3528" spans="12:12" x14ac:dyDescent="0.3">
      <c r="L3528"/>
    </row>
    <row r="3529" spans="12:12" x14ac:dyDescent="0.3">
      <c r="L3529"/>
    </row>
    <row r="3530" spans="12:12" x14ac:dyDescent="0.3">
      <c r="L3530"/>
    </row>
    <row r="3531" spans="12:12" x14ac:dyDescent="0.3">
      <c r="L3531"/>
    </row>
    <row r="3532" spans="12:12" x14ac:dyDescent="0.3">
      <c r="L3532"/>
    </row>
    <row r="3533" spans="12:12" x14ac:dyDescent="0.3">
      <c r="L3533"/>
    </row>
    <row r="3534" spans="12:12" x14ac:dyDescent="0.3">
      <c r="L3534"/>
    </row>
    <row r="3535" spans="12:12" x14ac:dyDescent="0.3">
      <c r="L3535"/>
    </row>
    <row r="3536" spans="12:12" x14ac:dyDescent="0.3">
      <c r="L3536"/>
    </row>
    <row r="3537" spans="12:12" x14ac:dyDescent="0.3">
      <c r="L3537"/>
    </row>
    <row r="3538" spans="12:12" x14ac:dyDescent="0.3">
      <c r="L3538"/>
    </row>
    <row r="3539" spans="12:12" x14ac:dyDescent="0.3">
      <c r="L3539"/>
    </row>
    <row r="3540" spans="12:12" x14ac:dyDescent="0.3">
      <c r="L3540"/>
    </row>
    <row r="3541" spans="12:12" x14ac:dyDescent="0.3">
      <c r="L3541"/>
    </row>
    <row r="3542" spans="12:12" x14ac:dyDescent="0.3">
      <c r="L3542"/>
    </row>
    <row r="3543" spans="12:12" x14ac:dyDescent="0.3">
      <c r="L3543"/>
    </row>
    <row r="3544" spans="12:12" x14ac:dyDescent="0.3">
      <c r="L3544"/>
    </row>
    <row r="3545" spans="12:12" x14ac:dyDescent="0.3">
      <c r="L3545"/>
    </row>
    <row r="3546" spans="12:12" x14ac:dyDescent="0.3">
      <c r="L3546"/>
    </row>
    <row r="3547" spans="12:12" x14ac:dyDescent="0.3">
      <c r="L3547"/>
    </row>
    <row r="3548" spans="12:12" x14ac:dyDescent="0.3">
      <c r="L3548"/>
    </row>
    <row r="3549" spans="12:12" x14ac:dyDescent="0.3">
      <c r="L3549"/>
    </row>
    <row r="3550" spans="12:12" x14ac:dyDescent="0.3">
      <c r="L3550"/>
    </row>
    <row r="3551" spans="12:12" x14ac:dyDescent="0.3">
      <c r="L3551"/>
    </row>
    <row r="3552" spans="12:12" x14ac:dyDescent="0.3">
      <c r="L3552"/>
    </row>
    <row r="3553" spans="12:12" x14ac:dyDescent="0.3">
      <c r="L3553"/>
    </row>
    <row r="3554" spans="12:12" x14ac:dyDescent="0.3">
      <c r="L3554"/>
    </row>
    <row r="3555" spans="12:12" x14ac:dyDescent="0.3">
      <c r="L3555"/>
    </row>
    <row r="3556" spans="12:12" x14ac:dyDescent="0.3">
      <c r="L3556"/>
    </row>
    <row r="3557" spans="12:12" x14ac:dyDescent="0.3">
      <c r="L3557"/>
    </row>
    <row r="3558" spans="12:12" x14ac:dyDescent="0.3">
      <c r="L3558"/>
    </row>
    <row r="3559" spans="12:12" x14ac:dyDescent="0.3">
      <c r="L3559"/>
    </row>
    <row r="3560" spans="12:12" x14ac:dyDescent="0.3">
      <c r="L3560"/>
    </row>
    <row r="3561" spans="12:12" x14ac:dyDescent="0.3">
      <c r="L3561"/>
    </row>
    <row r="3562" spans="12:12" x14ac:dyDescent="0.3">
      <c r="L3562"/>
    </row>
    <row r="3563" spans="12:12" x14ac:dyDescent="0.3">
      <c r="L3563"/>
    </row>
    <row r="3564" spans="12:12" x14ac:dyDescent="0.3">
      <c r="L3564"/>
    </row>
    <row r="3565" spans="12:12" x14ac:dyDescent="0.3">
      <c r="L3565"/>
    </row>
    <row r="3566" spans="12:12" x14ac:dyDescent="0.3">
      <c r="L3566"/>
    </row>
    <row r="3567" spans="12:12" x14ac:dyDescent="0.3">
      <c r="L3567"/>
    </row>
    <row r="3568" spans="12:12" x14ac:dyDescent="0.3">
      <c r="L3568"/>
    </row>
    <row r="3569" spans="12:12" x14ac:dyDescent="0.3">
      <c r="L3569"/>
    </row>
    <row r="3570" spans="12:12" x14ac:dyDescent="0.3">
      <c r="L3570"/>
    </row>
    <row r="3571" spans="12:12" x14ac:dyDescent="0.3">
      <c r="L3571"/>
    </row>
    <row r="3572" spans="12:12" x14ac:dyDescent="0.3">
      <c r="L3572"/>
    </row>
    <row r="3573" spans="12:12" x14ac:dyDescent="0.3">
      <c r="L3573"/>
    </row>
    <row r="3574" spans="12:12" x14ac:dyDescent="0.3">
      <c r="L3574"/>
    </row>
    <row r="3575" spans="12:12" x14ac:dyDescent="0.3">
      <c r="L3575"/>
    </row>
    <row r="3576" spans="12:12" x14ac:dyDescent="0.3">
      <c r="L3576"/>
    </row>
    <row r="3577" spans="12:12" x14ac:dyDescent="0.3">
      <c r="L3577"/>
    </row>
    <row r="3578" spans="12:12" x14ac:dyDescent="0.3">
      <c r="L3578"/>
    </row>
    <row r="3579" spans="12:12" x14ac:dyDescent="0.3">
      <c r="L3579"/>
    </row>
    <row r="3580" spans="12:12" x14ac:dyDescent="0.3">
      <c r="L3580"/>
    </row>
    <row r="3581" spans="12:12" x14ac:dyDescent="0.3">
      <c r="L3581"/>
    </row>
    <row r="3582" spans="12:12" x14ac:dyDescent="0.3">
      <c r="L3582"/>
    </row>
    <row r="3583" spans="12:12" x14ac:dyDescent="0.3">
      <c r="L3583"/>
    </row>
    <row r="3584" spans="12:12" x14ac:dyDescent="0.3">
      <c r="L3584"/>
    </row>
    <row r="3585" spans="12:12" x14ac:dyDescent="0.3">
      <c r="L3585"/>
    </row>
    <row r="3586" spans="12:12" x14ac:dyDescent="0.3">
      <c r="L3586"/>
    </row>
    <row r="3587" spans="12:12" x14ac:dyDescent="0.3">
      <c r="L3587"/>
    </row>
    <row r="3588" spans="12:12" x14ac:dyDescent="0.3">
      <c r="L3588"/>
    </row>
    <row r="3589" spans="12:12" x14ac:dyDescent="0.3">
      <c r="L3589"/>
    </row>
    <row r="3590" spans="12:12" x14ac:dyDescent="0.3">
      <c r="L3590"/>
    </row>
    <row r="3591" spans="12:12" x14ac:dyDescent="0.3">
      <c r="L3591"/>
    </row>
    <row r="3592" spans="12:12" x14ac:dyDescent="0.3">
      <c r="L3592"/>
    </row>
    <row r="3593" spans="12:12" x14ac:dyDescent="0.3">
      <c r="L3593"/>
    </row>
    <row r="3594" spans="12:12" x14ac:dyDescent="0.3">
      <c r="L3594"/>
    </row>
    <row r="3595" spans="12:12" x14ac:dyDescent="0.3">
      <c r="L3595"/>
    </row>
    <row r="3596" spans="12:12" x14ac:dyDescent="0.3">
      <c r="L3596"/>
    </row>
    <row r="3597" spans="12:12" x14ac:dyDescent="0.3">
      <c r="L3597"/>
    </row>
    <row r="3598" spans="12:12" x14ac:dyDescent="0.3">
      <c r="L3598"/>
    </row>
    <row r="3599" spans="12:12" x14ac:dyDescent="0.3">
      <c r="L3599"/>
    </row>
    <row r="3600" spans="12:12" x14ac:dyDescent="0.3">
      <c r="L3600"/>
    </row>
    <row r="3601" spans="12:12" x14ac:dyDescent="0.3">
      <c r="L3601"/>
    </row>
    <row r="3602" spans="12:12" x14ac:dyDescent="0.3">
      <c r="L3602"/>
    </row>
    <row r="3603" spans="12:12" x14ac:dyDescent="0.3">
      <c r="L3603"/>
    </row>
    <row r="3604" spans="12:12" x14ac:dyDescent="0.3">
      <c r="L3604"/>
    </row>
    <row r="3605" spans="12:12" x14ac:dyDescent="0.3">
      <c r="L3605"/>
    </row>
    <row r="3606" spans="12:12" x14ac:dyDescent="0.3">
      <c r="L3606"/>
    </row>
    <row r="3607" spans="12:12" x14ac:dyDescent="0.3">
      <c r="L3607"/>
    </row>
    <row r="3608" spans="12:12" x14ac:dyDescent="0.3">
      <c r="L3608"/>
    </row>
    <row r="3609" spans="12:12" x14ac:dyDescent="0.3">
      <c r="L3609"/>
    </row>
    <row r="3610" spans="12:12" x14ac:dyDescent="0.3">
      <c r="L3610"/>
    </row>
    <row r="3611" spans="12:12" x14ac:dyDescent="0.3">
      <c r="L3611"/>
    </row>
    <row r="3612" spans="12:12" x14ac:dyDescent="0.3">
      <c r="L3612"/>
    </row>
    <row r="3613" spans="12:12" x14ac:dyDescent="0.3">
      <c r="L3613"/>
    </row>
    <row r="3614" spans="12:12" x14ac:dyDescent="0.3">
      <c r="L3614"/>
    </row>
    <row r="3615" spans="12:12" x14ac:dyDescent="0.3">
      <c r="L3615"/>
    </row>
    <row r="3616" spans="12:12" x14ac:dyDescent="0.3">
      <c r="L3616"/>
    </row>
    <row r="3617" spans="12:12" x14ac:dyDescent="0.3">
      <c r="L3617"/>
    </row>
    <row r="3618" spans="12:12" x14ac:dyDescent="0.3">
      <c r="L3618"/>
    </row>
    <row r="3619" spans="12:12" x14ac:dyDescent="0.3">
      <c r="L3619"/>
    </row>
    <row r="3620" spans="12:12" x14ac:dyDescent="0.3">
      <c r="L3620"/>
    </row>
    <row r="3621" spans="12:12" x14ac:dyDescent="0.3">
      <c r="L3621"/>
    </row>
    <row r="3622" spans="12:12" x14ac:dyDescent="0.3">
      <c r="L3622"/>
    </row>
    <row r="3623" spans="12:12" x14ac:dyDescent="0.3">
      <c r="L3623"/>
    </row>
    <row r="3624" spans="12:12" x14ac:dyDescent="0.3">
      <c r="L3624"/>
    </row>
    <row r="3625" spans="12:12" x14ac:dyDescent="0.3">
      <c r="L3625"/>
    </row>
    <row r="3626" spans="12:12" x14ac:dyDescent="0.3">
      <c r="L3626"/>
    </row>
    <row r="3627" spans="12:12" x14ac:dyDescent="0.3">
      <c r="L3627"/>
    </row>
    <row r="3628" spans="12:12" x14ac:dyDescent="0.3">
      <c r="L3628"/>
    </row>
    <row r="3629" spans="12:12" x14ac:dyDescent="0.3">
      <c r="L3629"/>
    </row>
    <row r="3630" spans="12:12" x14ac:dyDescent="0.3">
      <c r="L3630"/>
    </row>
    <row r="3631" spans="12:12" x14ac:dyDescent="0.3">
      <c r="L3631"/>
    </row>
    <row r="3632" spans="12:12" x14ac:dyDescent="0.3">
      <c r="L3632"/>
    </row>
    <row r="3633" spans="12:12" x14ac:dyDescent="0.3">
      <c r="L3633"/>
    </row>
    <row r="3634" spans="12:12" x14ac:dyDescent="0.3">
      <c r="L3634"/>
    </row>
    <row r="3635" spans="12:12" x14ac:dyDescent="0.3">
      <c r="L3635"/>
    </row>
    <row r="3636" spans="12:12" x14ac:dyDescent="0.3">
      <c r="L3636"/>
    </row>
    <row r="3637" spans="12:12" x14ac:dyDescent="0.3">
      <c r="L3637"/>
    </row>
    <row r="3638" spans="12:12" x14ac:dyDescent="0.3">
      <c r="L3638"/>
    </row>
    <row r="3639" spans="12:12" x14ac:dyDescent="0.3">
      <c r="L3639"/>
    </row>
    <row r="3640" spans="12:12" x14ac:dyDescent="0.3">
      <c r="L3640"/>
    </row>
    <row r="3641" spans="12:12" x14ac:dyDescent="0.3">
      <c r="L3641"/>
    </row>
    <row r="3642" spans="12:12" x14ac:dyDescent="0.3">
      <c r="L3642"/>
    </row>
    <row r="3643" spans="12:12" x14ac:dyDescent="0.3">
      <c r="L3643"/>
    </row>
    <row r="3644" spans="12:12" x14ac:dyDescent="0.3">
      <c r="L3644"/>
    </row>
    <row r="3645" spans="12:12" x14ac:dyDescent="0.3">
      <c r="L3645"/>
    </row>
    <row r="3646" spans="12:12" x14ac:dyDescent="0.3">
      <c r="L3646"/>
    </row>
    <row r="3647" spans="12:12" x14ac:dyDescent="0.3">
      <c r="L3647"/>
    </row>
    <row r="3648" spans="12:12" x14ac:dyDescent="0.3">
      <c r="L3648"/>
    </row>
    <row r="3649" spans="12:12" x14ac:dyDescent="0.3">
      <c r="L3649"/>
    </row>
    <row r="3650" spans="12:12" x14ac:dyDescent="0.3">
      <c r="L3650"/>
    </row>
    <row r="3651" spans="12:12" x14ac:dyDescent="0.3">
      <c r="L3651"/>
    </row>
    <row r="3652" spans="12:12" x14ac:dyDescent="0.3">
      <c r="L3652"/>
    </row>
    <row r="3653" spans="12:12" x14ac:dyDescent="0.3">
      <c r="L3653"/>
    </row>
    <row r="3654" spans="12:12" x14ac:dyDescent="0.3">
      <c r="L3654"/>
    </row>
    <row r="3655" spans="12:12" x14ac:dyDescent="0.3">
      <c r="L3655"/>
    </row>
    <row r="3656" spans="12:12" x14ac:dyDescent="0.3">
      <c r="L3656"/>
    </row>
    <row r="3657" spans="12:12" x14ac:dyDescent="0.3">
      <c r="L3657"/>
    </row>
    <row r="3658" spans="12:12" x14ac:dyDescent="0.3">
      <c r="L3658"/>
    </row>
    <row r="3659" spans="12:12" x14ac:dyDescent="0.3">
      <c r="L3659"/>
    </row>
    <row r="3660" spans="12:12" x14ac:dyDescent="0.3">
      <c r="L3660"/>
    </row>
    <row r="3661" spans="12:12" x14ac:dyDescent="0.3">
      <c r="L3661"/>
    </row>
    <row r="3662" spans="12:12" x14ac:dyDescent="0.3">
      <c r="L3662"/>
    </row>
    <row r="3663" spans="12:12" x14ac:dyDescent="0.3">
      <c r="L3663"/>
    </row>
    <row r="3664" spans="12:12" x14ac:dyDescent="0.3">
      <c r="L3664"/>
    </row>
    <row r="3665" spans="12:12" x14ac:dyDescent="0.3">
      <c r="L3665"/>
    </row>
    <row r="3666" spans="12:12" x14ac:dyDescent="0.3">
      <c r="L3666"/>
    </row>
    <row r="3667" spans="12:12" x14ac:dyDescent="0.3">
      <c r="L3667"/>
    </row>
    <row r="3668" spans="12:12" x14ac:dyDescent="0.3">
      <c r="L3668"/>
    </row>
    <row r="3669" spans="12:12" x14ac:dyDescent="0.3">
      <c r="L3669"/>
    </row>
    <row r="3670" spans="12:12" x14ac:dyDescent="0.3">
      <c r="L3670"/>
    </row>
    <row r="3671" spans="12:12" x14ac:dyDescent="0.3">
      <c r="L3671"/>
    </row>
    <row r="3672" spans="12:12" x14ac:dyDescent="0.3">
      <c r="L3672"/>
    </row>
    <row r="3673" spans="12:12" x14ac:dyDescent="0.3">
      <c r="L3673"/>
    </row>
    <row r="3674" spans="12:12" x14ac:dyDescent="0.3">
      <c r="L3674"/>
    </row>
    <row r="3675" spans="12:12" x14ac:dyDescent="0.3">
      <c r="L3675"/>
    </row>
    <row r="3676" spans="12:12" x14ac:dyDescent="0.3">
      <c r="L3676"/>
    </row>
    <row r="3677" spans="12:12" x14ac:dyDescent="0.3">
      <c r="L3677"/>
    </row>
    <row r="3678" spans="12:12" x14ac:dyDescent="0.3">
      <c r="L3678"/>
    </row>
    <row r="3679" spans="12:12" x14ac:dyDescent="0.3">
      <c r="L3679"/>
    </row>
    <row r="3680" spans="12:12" x14ac:dyDescent="0.3">
      <c r="L3680"/>
    </row>
    <row r="3681" spans="12:12" x14ac:dyDescent="0.3">
      <c r="L3681"/>
    </row>
    <row r="3682" spans="12:12" x14ac:dyDescent="0.3">
      <c r="L3682"/>
    </row>
    <row r="3683" spans="12:12" x14ac:dyDescent="0.3">
      <c r="L3683"/>
    </row>
    <row r="3684" spans="12:12" x14ac:dyDescent="0.3">
      <c r="L3684"/>
    </row>
    <row r="3685" spans="12:12" x14ac:dyDescent="0.3">
      <c r="L3685"/>
    </row>
    <row r="3686" spans="12:12" x14ac:dyDescent="0.3">
      <c r="L3686"/>
    </row>
    <row r="3687" spans="12:12" x14ac:dyDescent="0.3">
      <c r="L3687"/>
    </row>
    <row r="3688" spans="12:12" x14ac:dyDescent="0.3">
      <c r="L3688"/>
    </row>
    <row r="3689" spans="12:12" x14ac:dyDescent="0.3">
      <c r="L3689"/>
    </row>
    <row r="3690" spans="12:12" x14ac:dyDescent="0.3">
      <c r="L3690"/>
    </row>
    <row r="3691" spans="12:12" x14ac:dyDescent="0.3">
      <c r="L3691"/>
    </row>
    <row r="3692" spans="12:12" x14ac:dyDescent="0.3">
      <c r="L3692"/>
    </row>
    <row r="3693" spans="12:12" x14ac:dyDescent="0.3">
      <c r="L3693"/>
    </row>
    <row r="3694" spans="12:12" x14ac:dyDescent="0.3">
      <c r="L3694"/>
    </row>
    <row r="3695" spans="12:12" x14ac:dyDescent="0.3">
      <c r="L3695"/>
    </row>
    <row r="3696" spans="12:12" x14ac:dyDescent="0.3">
      <c r="L3696"/>
    </row>
    <row r="3697" spans="12:12" x14ac:dyDescent="0.3">
      <c r="L3697"/>
    </row>
    <row r="3698" spans="12:12" x14ac:dyDescent="0.3">
      <c r="L3698"/>
    </row>
    <row r="3699" spans="12:12" x14ac:dyDescent="0.3">
      <c r="L3699"/>
    </row>
    <row r="3700" spans="12:12" x14ac:dyDescent="0.3">
      <c r="L3700"/>
    </row>
    <row r="3701" spans="12:12" x14ac:dyDescent="0.3">
      <c r="L3701"/>
    </row>
    <row r="3702" spans="12:12" x14ac:dyDescent="0.3">
      <c r="L3702"/>
    </row>
    <row r="3703" spans="12:12" x14ac:dyDescent="0.3">
      <c r="L3703"/>
    </row>
    <row r="3704" spans="12:12" x14ac:dyDescent="0.3">
      <c r="L3704"/>
    </row>
    <row r="3705" spans="12:12" x14ac:dyDescent="0.3">
      <c r="L3705"/>
    </row>
    <row r="3706" spans="12:12" x14ac:dyDescent="0.3">
      <c r="L3706"/>
    </row>
    <row r="3707" spans="12:12" x14ac:dyDescent="0.3">
      <c r="L3707"/>
    </row>
    <row r="3708" spans="12:12" x14ac:dyDescent="0.3">
      <c r="L3708"/>
    </row>
    <row r="3709" spans="12:12" x14ac:dyDescent="0.3">
      <c r="L3709"/>
    </row>
    <row r="3710" spans="12:12" x14ac:dyDescent="0.3">
      <c r="L3710"/>
    </row>
    <row r="3711" spans="12:12" x14ac:dyDescent="0.3">
      <c r="L3711"/>
    </row>
    <row r="3712" spans="12:12" x14ac:dyDescent="0.3">
      <c r="L3712"/>
    </row>
    <row r="3713" spans="12:12" x14ac:dyDescent="0.3">
      <c r="L3713"/>
    </row>
    <row r="3714" spans="12:12" x14ac:dyDescent="0.3">
      <c r="L3714"/>
    </row>
    <row r="3715" spans="12:12" x14ac:dyDescent="0.3">
      <c r="L3715"/>
    </row>
    <row r="3716" spans="12:12" x14ac:dyDescent="0.3">
      <c r="L3716"/>
    </row>
    <row r="3717" spans="12:12" x14ac:dyDescent="0.3">
      <c r="L3717"/>
    </row>
    <row r="3718" spans="12:12" x14ac:dyDescent="0.3">
      <c r="L3718"/>
    </row>
    <row r="3719" spans="12:12" x14ac:dyDescent="0.3">
      <c r="L3719"/>
    </row>
    <row r="3720" spans="12:12" x14ac:dyDescent="0.3">
      <c r="L3720"/>
    </row>
    <row r="3721" spans="12:12" x14ac:dyDescent="0.3">
      <c r="L3721"/>
    </row>
    <row r="3722" spans="12:12" x14ac:dyDescent="0.3">
      <c r="L3722"/>
    </row>
    <row r="3723" spans="12:12" x14ac:dyDescent="0.3">
      <c r="L3723"/>
    </row>
    <row r="3724" spans="12:12" x14ac:dyDescent="0.3">
      <c r="L3724"/>
    </row>
    <row r="3725" spans="12:12" x14ac:dyDescent="0.3">
      <c r="L3725"/>
    </row>
    <row r="3726" spans="12:12" x14ac:dyDescent="0.3">
      <c r="L3726"/>
    </row>
    <row r="3727" spans="12:12" x14ac:dyDescent="0.3">
      <c r="L3727"/>
    </row>
    <row r="3728" spans="12:12" x14ac:dyDescent="0.3">
      <c r="L3728"/>
    </row>
    <row r="3729" spans="12:12" x14ac:dyDescent="0.3">
      <c r="L3729"/>
    </row>
    <row r="3730" spans="12:12" x14ac:dyDescent="0.3">
      <c r="L3730"/>
    </row>
    <row r="3731" spans="12:12" x14ac:dyDescent="0.3">
      <c r="L3731"/>
    </row>
    <row r="3732" spans="12:12" x14ac:dyDescent="0.3">
      <c r="L3732"/>
    </row>
    <row r="3733" spans="12:12" x14ac:dyDescent="0.3">
      <c r="L3733"/>
    </row>
    <row r="3734" spans="12:12" x14ac:dyDescent="0.3">
      <c r="L3734"/>
    </row>
    <row r="3735" spans="12:12" x14ac:dyDescent="0.3">
      <c r="L3735"/>
    </row>
    <row r="3736" spans="12:12" x14ac:dyDescent="0.3">
      <c r="L3736"/>
    </row>
    <row r="3737" spans="12:12" x14ac:dyDescent="0.3">
      <c r="L3737"/>
    </row>
    <row r="3738" spans="12:12" x14ac:dyDescent="0.3">
      <c r="L3738"/>
    </row>
    <row r="3739" spans="12:12" x14ac:dyDescent="0.3">
      <c r="L3739"/>
    </row>
    <row r="3740" spans="12:12" x14ac:dyDescent="0.3">
      <c r="L3740"/>
    </row>
    <row r="3741" spans="12:12" x14ac:dyDescent="0.3">
      <c r="L3741"/>
    </row>
    <row r="3742" spans="12:12" x14ac:dyDescent="0.3">
      <c r="L3742"/>
    </row>
    <row r="3743" spans="12:12" x14ac:dyDescent="0.3">
      <c r="L3743"/>
    </row>
    <row r="3744" spans="12:12" x14ac:dyDescent="0.3">
      <c r="L3744"/>
    </row>
    <row r="3745" spans="12:12" x14ac:dyDescent="0.3">
      <c r="L3745"/>
    </row>
    <row r="3746" spans="12:12" x14ac:dyDescent="0.3">
      <c r="L3746"/>
    </row>
    <row r="3747" spans="12:12" x14ac:dyDescent="0.3">
      <c r="L3747"/>
    </row>
    <row r="3748" spans="12:12" x14ac:dyDescent="0.3">
      <c r="L3748"/>
    </row>
    <row r="3749" spans="12:12" x14ac:dyDescent="0.3">
      <c r="L3749"/>
    </row>
    <row r="3750" spans="12:12" x14ac:dyDescent="0.3">
      <c r="L3750"/>
    </row>
    <row r="3751" spans="12:12" x14ac:dyDescent="0.3">
      <c r="L3751"/>
    </row>
    <row r="3752" spans="12:12" x14ac:dyDescent="0.3">
      <c r="L3752"/>
    </row>
    <row r="3753" spans="12:12" x14ac:dyDescent="0.3">
      <c r="L3753"/>
    </row>
    <row r="3754" spans="12:12" x14ac:dyDescent="0.3">
      <c r="L3754"/>
    </row>
    <row r="3755" spans="12:12" x14ac:dyDescent="0.3">
      <c r="L3755"/>
    </row>
    <row r="3756" spans="12:12" x14ac:dyDescent="0.3">
      <c r="L3756"/>
    </row>
    <row r="3757" spans="12:12" x14ac:dyDescent="0.3">
      <c r="L3757"/>
    </row>
    <row r="3758" spans="12:12" x14ac:dyDescent="0.3">
      <c r="L3758"/>
    </row>
    <row r="3759" spans="12:12" x14ac:dyDescent="0.3">
      <c r="L3759"/>
    </row>
    <row r="3760" spans="12:12" x14ac:dyDescent="0.3">
      <c r="L3760"/>
    </row>
    <row r="3761" spans="12:12" x14ac:dyDescent="0.3">
      <c r="L3761"/>
    </row>
    <row r="3762" spans="12:12" x14ac:dyDescent="0.3">
      <c r="L3762"/>
    </row>
    <row r="3763" spans="12:12" x14ac:dyDescent="0.3">
      <c r="L3763"/>
    </row>
    <row r="3764" spans="12:12" x14ac:dyDescent="0.3">
      <c r="L3764"/>
    </row>
    <row r="3765" spans="12:12" x14ac:dyDescent="0.3">
      <c r="L3765"/>
    </row>
    <row r="3766" spans="12:12" x14ac:dyDescent="0.3">
      <c r="L3766"/>
    </row>
    <row r="3767" spans="12:12" x14ac:dyDescent="0.3">
      <c r="L3767"/>
    </row>
    <row r="3768" spans="12:12" x14ac:dyDescent="0.3">
      <c r="L3768"/>
    </row>
    <row r="3769" spans="12:12" x14ac:dyDescent="0.3">
      <c r="L3769"/>
    </row>
    <row r="3770" spans="12:12" x14ac:dyDescent="0.3">
      <c r="L3770"/>
    </row>
    <row r="3771" spans="12:12" x14ac:dyDescent="0.3">
      <c r="L3771"/>
    </row>
    <row r="3772" spans="12:12" x14ac:dyDescent="0.3">
      <c r="L3772"/>
    </row>
    <row r="3773" spans="12:12" x14ac:dyDescent="0.3">
      <c r="L3773"/>
    </row>
    <row r="3774" spans="12:12" x14ac:dyDescent="0.3">
      <c r="L3774"/>
    </row>
    <row r="3775" spans="12:12" x14ac:dyDescent="0.3">
      <c r="L3775"/>
    </row>
    <row r="3776" spans="12:12" x14ac:dyDescent="0.3">
      <c r="L3776"/>
    </row>
    <row r="3777" spans="12:12" x14ac:dyDescent="0.3">
      <c r="L3777"/>
    </row>
    <row r="3778" spans="12:12" x14ac:dyDescent="0.3">
      <c r="L3778"/>
    </row>
    <row r="3779" spans="12:12" x14ac:dyDescent="0.3">
      <c r="L3779"/>
    </row>
    <row r="3780" spans="12:12" x14ac:dyDescent="0.3">
      <c r="L3780"/>
    </row>
    <row r="3781" spans="12:12" x14ac:dyDescent="0.3">
      <c r="L3781"/>
    </row>
    <row r="3782" spans="12:12" x14ac:dyDescent="0.3">
      <c r="L3782"/>
    </row>
    <row r="3783" spans="12:12" x14ac:dyDescent="0.3">
      <c r="L3783"/>
    </row>
    <row r="3784" spans="12:12" x14ac:dyDescent="0.3">
      <c r="L3784"/>
    </row>
    <row r="3785" spans="12:12" x14ac:dyDescent="0.3">
      <c r="L3785"/>
    </row>
    <row r="3786" spans="12:12" x14ac:dyDescent="0.3">
      <c r="L3786"/>
    </row>
    <row r="3787" spans="12:12" x14ac:dyDescent="0.3">
      <c r="L3787"/>
    </row>
    <row r="3788" spans="12:12" x14ac:dyDescent="0.3">
      <c r="L3788"/>
    </row>
    <row r="3789" spans="12:12" x14ac:dyDescent="0.3">
      <c r="L3789"/>
    </row>
    <row r="3790" spans="12:12" x14ac:dyDescent="0.3">
      <c r="L3790"/>
    </row>
    <row r="3791" spans="12:12" x14ac:dyDescent="0.3">
      <c r="L3791"/>
    </row>
    <row r="3792" spans="12:12" x14ac:dyDescent="0.3">
      <c r="L3792"/>
    </row>
    <row r="3793" spans="12:12" x14ac:dyDescent="0.3">
      <c r="L3793"/>
    </row>
    <row r="3794" spans="12:12" x14ac:dyDescent="0.3">
      <c r="L3794"/>
    </row>
    <row r="3795" spans="12:12" x14ac:dyDescent="0.3">
      <c r="L3795"/>
    </row>
    <row r="3796" spans="12:12" x14ac:dyDescent="0.3">
      <c r="L3796"/>
    </row>
    <row r="3797" spans="12:12" x14ac:dyDescent="0.3">
      <c r="L3797"/>
    </row>
    <row r="3798" spans="12:12" x14ac:dyDescent="0.3">
      <c r="L3798"/>
    </row>
    <row r="3799" spans="12:12" x14ac:dyDescent="0.3">
      <c r="L3799"/>
    </row>
    <row r="3800" spans="12:12" x14ac:dyDescent="0.3">
      <c r="L3800"/>
    </row>
    <row r="3801" spans="12:12" x14ac:dyDescent="0.3">
      <c r="L3801"/>
    </row>
    <row r="3802" spans="12:12" x14ac:dyDescent="0.3">
      <c r="L3802"/>
    </row>
    <row r="3803" spans="12:12" x14ac:dyDescent="0.3">
      <c r="L3803"/>
    </row>
    <row r="3804" spans="12:12" x14ac:dyDescent="0.3">
      <c r="L3804"/>
    </row>
    <row r="3805" spans="12:12" x14ac:dyDescent="0.3">
      <c r="L3805"/>
    </row>
    <row r="3806" spans="12:12" x14ac:dyDescent="0.3">
      <c r="L3806"/>
    </row>
    <row r="3807" spans="12:12" x14ac:dyDescent="0.3">
      <c r="L3807"/>
    </row>
    <row r="3808" spans="12:12" x14ac:dyDescent="0.3">
      <c r="L3808"/>
    </row>
    <row r="3809" spans="12:12" x14ac:dyDescent="0.3">
      <c r="L3809"/>
    </row>
    <row r="3810" spans="12:12" x14ac:dyDescent="0.3">
      <c r="L3810"/>
    </row>
    <row r="3811" spans="12:12" x14ac:dyDescent="0.3">
      <c r="L3811"/>
    </row>
    <row r="3812" spans="12:12" x14ac:dyDescent="0.3">
      <c r="L3812"/>
    </row>
    <row r="3813" spans="12:12" x14ac:dyDescent="0.3">
      <c r="L3813"/>
    </row>
    <row r="3814" spans="12:12" x14ac:dyDescent="0.3">
      <c r="L3814"/>
    </row>
    <row r="3815" spans="12:12" x14ac:dyDescent="0.3">
      <c r="L3815"/>
    </row>
    <row r="3816" spans="12:12" x14ac:dyDescent="0.3">
      <c r="L3816"/>
    </row>
    <row r="3817" spans="12:12" x14ac:dyDescent="0.3">
      <c r="L3817"/>
    </row>
    <row r="3818" spans="12:12" x14ac:dyDescent="0.3">
      <c r="L3818"/>
    </row>
    <row r="3819" spans="12:12" x14ac:dyDescent="0.3">
      <c r="L3819"/>
    </row>
    <row r="3820" spans="12:12" x14ac:dyDescent="0.3">
      <c r="L3820"/>
    </row>
    <row r="3821" spans="12:12" x14ac:dyDescent="0.3">
      <c r="L3821"/>
    </row>
    <row r="3822" spans="12:12" x14ac:dyDescent="0.3">
      <c r="L3822"/>
    </row>
    <row r="3823" spans="12:12" x14ac:dyDescent="0.3">
      <c r="L3823"/>
    </row>
    <row r="3824" spans="12:12" x14ac:dyDescent="0.3">
      <c r="L3824"/>
    </row>
    <row r="3825" spans="12:12" x14ac:dyDescent="0.3">
      <c r="L3825"/>
    </row>
    <row r="3826" spans="12:12" x14ac:dyDescent="0.3">
      <c r="L3826"/>
    </row>
    <row r="3827" spans="12:12" x14ac:dyDescent="0.3">
      <c r="L3827"/>
    </row>
    <row r="3828" spans="12:12" x14ac:dyDescent="0.3">
      <c r="L3828"/>
    </row>
    <row r="3829" spans="12:12" x14ac:dyDescent="0.3">
      <c r="L3829"/>
    </row>
    <row r="3830" spans="12:12" x14ac:dyDescent="0.3">
      <c r="L3830"/>
    </row>
    <row r="3831" spans="12:12" x14ac:dyDescent="0.3">
      <c r="L3831"/>
    </row>
    <row r="3832" spans="12:12" x14ac:dyDescent="0.3">
      <c r="L3832"/>
    </row>
    <row r="3833" spans="12:12" x14ac:dyDescent="0.3">
      <c r="L3833"/>
    </row>
    <row r="3834" spans="12:12" x14ac:dyDescent="0.3">
      <c r="L3834"/>
    </row>
    <row r="3835" spans="12:12" x14ac:dyDescent="0.3">
      <c r="L3835"/>
    </row>
    <row r="3836" spans="12:12" x14ac:dyDescent="0.3">
      <c r="L3836"/>
    </row>
    <row r="3837" spans="12:12" x14ac:dyDescent="0.3">
      <c r="L3837"/>
    </row>
    <row r="3838" spans="12:12" x14ac:dyDescent="0.3">
      <c r="L3838"/>
    </row>
    <row r="3839" spans="12:12" x14ac:dyDescent="0.3">
      <c r="L3839"/>
    </row>
    <row r="3840" spans="12:12" x14ac:dyDescent="0.3">
      <c r="L3840"/>
    </row>
    <row r="3841" spans="12:12" x14ac:dyDescent="0.3">
      <c r="L3841"/>
    </row>
    <row r="3842" spans="12:12" x14ac:dyDescent="0.3">
      <c r="L3842"/>
    </row>
    <row r="3843" spans="12:12" x14ac:dyDescent="0.3">
      <c r="L3843"/>
    </row>
    <row r="3844" spans="12:12" x14ac:dyDescent="0.3">
      <c r="L3844"/>
    </row>
    <row r="3845" spans="12:12" x14ac:dyDescent="0.3">
      <c r="L3845"/>
    </row>
    <row r="3846" spans="12:12" x14ac:dyDescent="0.3">
      <c r="L3846"/>
    </row>
    <row r="3847" spans="12:12" x14ac:dyDescent="0.3">
      <c r="L3847"/>
    </row>
    <row r="3848" spans="12:12" x14ac:dyDescent="0.3">
      <c r="L3848"/>
    </row>
    <row r="3849" spans="12:12" x14ac:dyDescent="0.3">
      <c r="L3849"/>
    </row>
    <row r="3850" spans="12:12" x14ac:dyDescent="0.3">
      <c r="L3850"/>
    </row>
    <row r="3851" spans="12:12" x14ac:dyDescent="0.3">
      <c r="L3851"/>
    </row>
    <row r="3852" spans="12:12" x14ac:dyDescent="0.3">
      <c r="L3852"/>
    </row>
    <row r="3853" spans="12:12" x14ac:dyDescent="0.3">
      <c r="L3853"/>
    </row>
    <row r="3854" spans="12:12" x14ac:dyDescent="0.3">
      <c r="L3854"/>
    </row>
    <row r="3855" spans="12:12" x14ac:dyDescent="0.3">
      <c r="L3855"/>
    </row>
    <row r="3856" spans="12:12" x14ac:dyDescent="0.3">
      <c r="L3856"/>
    </row>
    <row r="3857" spans="12:12" x14ac:dyDescent="0.3">
      <c r="L3857"/>
    </row>
    <row r="3858" spans="12:12" x14ac:dyDescent="0.3">
      <c r="L3858"/>
    </row>
    <row r="3859" spans="12:12" x14ac:dyDescent="0.3">
      <c r="L3859"/>
    </row>
    <row r="3860" spans="12:12" x14ac:dyDescent="0.3">
      <c r="L3860"/>
    </row>
    <row r="3861" spans="12:12" x14ac:dyDescent="0.3">
      <c r="L3861"/>
    </row>
    <row r="3862" spans="12:12" x14ac:dyDescent="0.3">
      <c r="L3862"/>
    </row>
    <row r="3863" spans="12:12" x14ac:dyDescent="0.3">
      <c r="L3863"/>
    </row>
    <row r="3864" spans="12:12" x14ac:dyDescent="0.3">
      <c r="L3864"/>
    </row>
    <row r="3865" spans="12:12" x14ac:dyDescent="0.3">
      <c r="L3865"/>
    </row>
    <row r="3866" spans="12:12" x14ac:dyDescent="0.3">
      <c r="L3866"/>
    </row>
    <row r="3867" spans="12:12" x14ac:dyDescent="0.3">
      <c r="L3867"/>
    </row>
    <row r="3868" spans="12:12" x14ac:dyDescent="0.3">
      <c r="L3868"/>
    </row>
    <row r="3869" spans="12:12" x14ac:dyDescent="0.3">
      <c r="L3869"/>
    </row>
    <row r="3870" spans="12:12" x14ac:dyDescent="0.3">
      <c r="L3870"/>
    </row>
    <row r="3871" spans="12:12" x14ac:dyDescent="0.3">
      <c r="L3871"/>
    </row>
    <row r="3872" spans="12:12" x14ac:dyDescent="0.3">
      <c r="L3872"/>
    </row>
    <row r="3873" spans="12:12" x14ac:dyDescent="0.3">
      <c r="L3873"/>
    </row>
    <row r="3874" spans="12:12" x14ac:dyDescent="0.3">
      <c r="L3874"/>
    </row>
    <row r="3875" spans="12:12" x14ac:dyDescent="0.3">
      <c r="L3875"/>
    </row>
    <row r="3876" spans="12:12" x14ac:dyDescent="0.3">
      <c r="L3876"/>
    </row>
    <row r="3877" spans="12:12" x14ac:dyDescent="0.3">
      <c r="L3877"/>
    </row>
    <row r="3878" spans="12:12" x14ac:dyDescent="0.3">
      <c r="L3878"/>
    </row>
    <row r="3879" spans="12:12" x14ac:dyDescent="0.3">
      <c r="L3879"/>
    </row>
    <row r="3880" spans="12:12" x14ac:dyDescent="0.3">
      <c r="L3880"/>
    </row>
    <row r="3881" spans="12:12" x14ac:dyDescent="0.3">
      <c r="L3881"/>
    </row>
    <row r="3882" spans="12:12" x14ac:dyDescent="0.3">
      <c r="L3882"/>
    </row>
    <row r="3883" spans="12:12" x14ac:dyDescent="0.3">
      <c r="L3883"/>
    </row>
    <row r="3884" spans="12:12" x14ac:dyDescent="0.3">
      <c r="L3884"/>
    </row>
    <row r="3885" spans="12:12" x14ac:dyDescent="0.3">
      <c r="L3885"/>
    </row>
    <row r="3886" spans="12:12" x14ac:dyDescent="0.3">
      <c r="L3886"/>
    </row>
    <row r="3887" spans="12:12" x14ac:dyDescent="0.3">
      <c r="L3887"/>
    </row>
    <row r="3888" spans="12:12" x14ac:dyDescent="0.3">
      <c r="L3888"/>
    </row>
    <row r="3889" spans="12:12" x14ac:dyDescent="0.3">
      <c r="L3889"/>
    </row>
    <row r="3890" spans="12:12" x14ac:dyDescent="0.3">
      <c r="L3890"/>
    </row>
    <row r="3891" spans="12:12" x14ac:dyDescent="0.3">
      <c r="L3891"/>
    </row>
    <row r="3892" spans="12:12" x14ac:dyDescent="0.3">
      <c r="L3892"/>
    </row>
    <row r="3893" spans="12:12" x14ac:dyDescent="0.3">
      <c r="L3893"/>
    </row>
    <row r="3894" spans="12:12" x14ac:dyDescent="0.3">
      <c r="L3894"/>
    </row>
    <row r="3895" spans="12:12" x14ac:dyDescent="0.3">
      <c r="L3895"/>
    </row>
    <row r="3896" spans="12:12" x14ac:dyDescent="0.3">
      <c r="L3896"/>
    </row>
    <row r="3897" spans="12:12" x14ac:dyDescent="0.3">
      <c r="L3897"/>
    </row>
    <row r="3898" spans="12:12" x14ac:dyDescent="0.3">
      <c r="L3898"/>
    </row>
    <row r="3899" spans="12:12" x14ac:dyDescent="0.3">
      <c r="L3899"/>
    </row>
    <row r="3900" spans="12:12" x14ac:dyDescent="0.3">
      <c r="L3900"/>
    </row>
    <row r="3901" spans="12:12" x14ac:dyDescent="0.3">
      <c r="L3901"/>
    </row>
    <row r="3902" spans="12:12" x14ac:dyDescent="0.3">
      <c r="L3902"/>
    </row>
    <row r="3903" spans="12:12" x14ac:dyDescent="0.3">
      <c r="L3903"/>
    </row>
    <row r="3904" spans="12:12" x14ac:dyDescent="0.3">
      <c r="L3904"/>
    </row>
    <row r="3905" spans="12:12" x14ac:dyDescent="0.3">
      <c r="L3905"/>
    </row>
    <row r="3906" spans="12:12" x14ac:dyDescent="0.3">
      <c r="L3906"/>
    </row>
    <row r="3907" spans="12:12" x14ac:dyDescent="0.3">
      <c r="L3907"/>
    </row>
    <row r="3908" spans="12:12" x14ac:dyDescent="0.3">
      <c r="L3908"/>
    </row>
    <row r="3909" spans="12:12" x14ac:dyDescent="0.3">
      <c r="L3909"/>
    </row>
    <row r="3910" spans="12:12" x14ac:dyDescent="0.3">
      <c r="L3910"/>
    </row>
    <row r="3911" spans="12:12" x14ac:dyDescent="0.3">
      <c r="L3911"/>
    </row>
    <row r="3912" spans="12:12" x14ac:dyDescent="0.3">
      <c r="L3912"/>
    </row>
    <row r="3913" spans="12:12" x14ac:dyDescent="0.3">
      <c r="L3913"/>
    </row>
    <row r="3914" spans="12:12" x14ac:dyDescent="0.3">
      <c r="L3914"/>
    </row>
    <row r="3915" spans="12:12" x14ac:dyDescent="0.3">
      <c r="L3915"/>
    </row>
    <row r="3916" spans="12:12" x14ac:dyDescent="0.3">
      <c r="L3916"/>
    </row>
    <row r="3917" spans="12:12" x14ac:dyDescent="0.3">
      <c r="L3917"/>
    </row>
    <row r="3918" spans="12:12" x14ac:dyDescent="0.3">
      <c r="L3918"/>
    </row>
    <row r="3919" spans="12:12" x14ac:dyDescent="0.3">
      <c r="L3919"/>
    </row>
    <row r="3920" spans="12:12" x14ac:dyDescent="0.3">
      <c r="L3920"/>
    </row>
    <row r="3921" spans="12:12" x14ac:dyDescent="0.3">
      <c r="L3921"/>
    </row>
    <row r="3922" spans="12:12" x14ac:dyDescent="0.3">
      <c r="L3922"/>
    </row>
    <row r="3923" spans="12:12" x14ac:dyDescent="0.3">
      <c r="L3923"/>
    </row>
    <row r="3924" spans="12:12" x14ac:dyDescent="0.3">
      <c r="L3924"/>
    </row>
    <row r="3925" spans="12:12" x14ac:dyDescent="0.3">
      <c r="L3925"/>
    </row>
    <row r="3926" spans="12:12" x14ac:dyDescent="0.3">
      <c r="L3926"/>
    </row>
    <row r="3927" spans="12:12" x14ac:dyDescent="0.3">
      <c r="L3927"/>
    </row>
    <row r="3928" spans="12:12" x14ac:dyDescent="0.3">
      <c r="L3928"/>
    </row>
    <row r="3929" spans="12:12" x14ac:dyDescent="0.3">
      <c r="L3929"/>
    </row>
    <row r="3930" spans="12:12" x14ac:dyDescent="0.3">
      <c r="L3930"/>
    </row>
    <row r="3931" spans="12:12" x14ac:dyDescent="0.3">
      <c r="L3931"/>
    </row>
    <row r="3932" spans="12:12" x14ac:dyDescent="0.3">
      <c r="L3932"/>
    </row>
    <row r="3933" spans="12:12" x14ac:dyDescent="0.3">
      <c r="L3933"/>
    </row>
    <row r="3934" spans="12:12" x14ac:dyDescent="0.3">
      <c r="L3934"/>
    </row>
    <row r="3935" spans="12:12" x14ac:dyDescent="0.3">
      <c r="L3935"/>
    </row>
    <row r="3936" spans="12:12" x14ac:dyDescent="0.3">
      <c r="L3936"/>
    </row>
    <row r="3937" spans="12:12" x14ac:dyDescent="0.3">
      <c r="L3937"/>
    </row>
    <row r="3938" spans="12:12" x14ac:dyDescent="0.3">
      <c r="L3938"/>
    </row>
    <row r="3939" spans="12:12" x14ac:dyDescent="0.3">
      <c r="L3939"/>
    </row>
    <row r="3940" spans="12:12" x14ac:dyDescent="0.3">
      <c r="L3940"/>
    </row>
    <row r="3941" spans="12:12" x14ac:dyDescent="0.3">
      <c r="L3941"/>
    </row>
    <row r="3942" spans="12:12" x14ac:dyDescent="0.3">
      <c r="L3942"/>
    </row>
    <row r="3943" spans="12:12" x14ac:dyDescent="0.3">
      <c r="L3943"/>
    </row>
    <row r="3944" spans="12:12" x14ac:dyDescent="0.3">
      <c r="L3944"/>
    </row>
    <row r="3945" spans="12:12" x14ac:dyDescent="0.3">
      <c r="L3945"/>
    </row>
    <row r="3946" spans="12:12" x14ac:dyDescent="0.3">
      <c r="L3946"/>
    </row>
    <row r="3947" spans="12:12" x14ac:dyDescent="0.3">
      <c r="L3947"/>
    </row>
    <row r="3948" spans="12:12" x14ac:dyDescent="0.3">
      <c r="L3948"/>
    </row>
    <row r="3949" spans="12:12" x14ac:dyDescent="0.3">
      <c r="L3949"/>
    </row>
    <row r="3950" spans="12:12" x14ac:dyDescent="0.3">
      <c r="L3950"/>
    </row>
    <row r="3951" spans="12:12" x14ac:dyDescent="0.3">
      <c r="L3951"/>
    </row>
    <row r="3952" spans="12:12" x14ac:dyDescent="0.3">
      <c r="L3952"/>
    </row>
    <row r="3953" spans="12:12" x14ac:dyDescent="0.3">
      <c r="L3953"/>
    </row>
    <row r="3954" spans="12:12" x14ac:dyDescent="0.3">
      <c r="L3954"/>
    </row>
    <row r="3955" spans="12:12" x14ac:dyDescent="0.3">
      <c r="L3955"/>
    </row>
    <row r="3956" spans="12:12" x14ac:dyDescent="0.3">
      <c r="L3956"/>
    </row>
    <row r="3957" spans="12:12" x14ac:dyDescent="0.3">
      <c r="L3957"/>
    </row>
    <row r="3958" spans="12:12" x14ac:dyDescent="0.3">
      <c r="L3958"/>
    </row>
    <row r="3959" spans="12:12" x14ac:dyDescent="0.3">
      <c r="L3959"/>
    </row>
    <row r="3960" spans="12:12" x14ac:dyDescent="0.3">
      <c r="L3960"/>
    </row>
    <row r="3961" spans="12:12" x14ac:dyDescent="0.3">
      <c r="L3961"/>
    </row>
    <row r="3962" spans="12:12" x14ac:dyDescent="0.3">
      <c r="L3962"/>
    </row>
    <row r="3963" spans="12:12" x14ac:dyDescent="0.3">
      <c r="L3963"/>
    </row>
    <row r="3964" spans="12:12" x14ac:dyDescent="0.3">
      <c r="L3964"/>
    </row>
    <row r="3965" spans="12:12" x14ac:dyDescent="0.3">
      <c r="L3965"/>
    </row>
    <row r="3966" spans="12:12" x14ac:dyDescent="0.3">
      <c r="L3966"/>
    </row>
    <row r="3967" spans="12:12" x14ac:dyDescent="0.3">
      <c r="L3967"/>
    </row>
    <row r="3968" spans="12:12" x14ac:dyDescent="0.3">
      <c r="L3968"/>
    </row>
    <row r="3969" spans="12:12" x14ac:dyDescent="0.3">
      <c r="L3969"/>
    </row>
    <row r="3970" spans="12:12" x14ac:dyDescent="0.3">
      <c r="L3970"/>
    </row>
    <row r="3971" spans="12:12" x14ac:dyDescent="0.3">
      <c r="L3971"/>
    </row>
    <row r="3972" spans="12:12" x14ac:dyDescent="0.3">
      <c r="L3972"/>
    </row>
    <row r="3973" spans="12:12" x14ac:dyDescent="0.3">
      <c r="L3973"/>
    </row>
    <row r="3974" spans="12:12" x14ac:dyDescent="0.3">
      <c r="L3974"/>
    </row>
    <row r="3975" spans="12:12" x14ac:dyDescent="0.3">
      <c r="L3975"/>
    </row>
    <row r="3976" spans="12:12" x14ac:dyDescent="0.3">
      <c r="L3976"/>
    </row>
    <row r="3977" spans="12:12" x14ac:dyDescent="0.3">
      <c r="L3977"/>
    </row>
    <row r="3978" spans="12:12" x14ac:dyDescent="0.3">
      <c r="L3978"/>
    </row>
    <row r="3979" spans="12:12" x14ac:dyDescent="0.3">
      <c r="L3979"/>
    </row>
    <row r="3980" spans="12:12" x14ac:dyDescent="0.3">
      <c r="L3980"/>
    </row>
    <row r="3981" spans="12:12" x14ac:dyDescent="0.3">
      <c r="L3981"/>
    </row>
    <row r="3982" spans="12:12" x14ac:dyDescent="0.3">
      <c r="L3982"/>
    </row>
    <row r="3983" spans="12:12" x14ac:dyDescent="0.3">
      <c r="L3983"/>
    </row>
    <row r="3984" spans="12:12" x14ac:dyDescent="0.3">
      <c r="L3984"/>
    </row>
    <row r="3985" spans="12:12" x14ac:dyDescent="0.3">
      <c r="L3985"/>
    </row>
    <row r="3986" spans="12:12" x14ac:dyDescent="0.3">
      <c r="L3986"/>
    </row>
    <row r="3987" spans="12:12" x14ac:dyDescent="0.3">
      <c r="L3987"/>
    </row>
    <row r="3988" spans="12:12" x14ac:dyDescent="0.3">
      <c r="L3988"/>
    </row>
    <row r="3989" spans="12:12" x14ac:dyDescent="0.3">
      <c r="L3989"/>
    </row>
    <row r="3990" spans="12:12" x14ac:dyDescent="0.3">
      <c r="L3990"/>
    </row>
    <row r="3991" spans="12:12" x14ac:dyDescent="0.3">
      <c r="L3991"/>
    </row>
    <row r="3992" spans="12:12" x14ac:dyDescent="0.3">
      <c r="L3992"/>
    </row>
    <row r="3993" spans="12:12" x14ac:dyDescent="0.3">
      <c r="L3993"/>
    </row>
    <row r="3994" spans="12:12" x14ac:dyDescent="0.3">
      <c r="L3994"/>
    </row>
    <row r="3995" spans="12:12" x14ac:dyDescent="0.3">
      <c r="L3995"/>
    </row>
    <row r="3996" spans="12:12" x14ac:dyDescent="0.3">
      <c r="L3996"/>
    </row>
    <row r="3997" spans="12:12" x14ac:dyDescent="0.3">
      <c r="L3997"/>
    </row>
    <row r="3998" spans="12:12" x14ac:dyDescent="0.3">
      <c r="L3998"/>
    </row>
    <row r="3999" spans="12:12" x14ac:dyDescent="0.3">
      <c r="L3999"/>
    </row>
    <row r="4000" spans="12:12" x14ac:dyDescent="0.3">
      <c r="L4000"/>
    </row>
    <row r="4001" spans="12:12" x14ac:dyDescent="0.3">
      <c r="L4001"/>
    </row>
    <row r="4002" spans="12:12" x14ac:dyDescent="0.3">
      <c r="L4002"/>
    </row>
    <row r="4003" spans="12:12" x14ac:dyDescent="0.3">
      <c r="L4003"/>
    </row>
    <row r="4004" spans="12:12" x14ac:dyDescent="0.3">
      <c r="L4004"/>
    </row>
    <row r="4005" spans="12:12" x14ac:dyDescent="0.3">
      <c r="L4005"/>
    </row>
    <row r="4006" spans="12:12" x14ac:dyDescent="0.3">
      <c r="L4006"/>
    </row>
    <row r="4007" spans="12:12" x14ac:dyDescent="0.3">
      <c r="L4007"/>
    </row>
    <row r="4008" spans="12:12" x14ac:dyDescent="0.3">
      <c r="L4008"/>
    </row>
    <row r="4009" spans="12:12" x14ac:dyDescent="0.3">
      <c r="L4009"/>
    </row>
    <row r="4010" spans="12:12" x14ac:dyDescent="0.3">
      <c r="L4010"/>
    </row>
    <row r="4011" spans="12:12" x14ac:dyDescent="0.3">
      <c r="L4011"/>
    </row>
    <row r="4012" spans="12:12" x14ac:dyDescent="0.3">
      <c r="L4012"/>
    </row>
    <row r="4013" spans="12:12" x14ac:dyDescent="0.3">
      <c r="L4013"/>
    </row>
    <row r="4014" spans="12:12" x14ac:dyDescent="0.3">
      <c r="L4014"/>
    </row>
    <row r="4015" spans="12:12" x14ac:dyDescent="0.3">
      <c r="L4015"/>
    </row>
    <row r="4016" spans="12:12" x14ac:dyDescent="0.3">
      <c r="L4016"/>
    </row>
    <row r="4017" spans="12:12" x14ac:dyDescent="0.3">
      <c r="L4017"/>
    </row>
    <row r="4018" spans="12:12" x14ac:dyDescent="0.3">
      <c r="L4018"/>
    </row>
    <row r="4019" spans="12:12" x14ac:dyDescent="0.3">
      <c r="L4019"/>
    </row>
    <row r="4020" spans="12:12" x14ac:dyDescent="0.3">
      <c r="L4020"/>
    </row>
    <row r="4021" spans="12:12" x14ac:dyDescent="0.3">
      <c r="L4021"/>
    </row>
    <row r="4022" spans="12:12" x14ac:dyDescent="0.3">
      <c r="L4022"/>
    </row>
    <row r="4023" spans="12:12" x14ac:dyDescent="0.3">
      <c r="L4023"/>
    </row>
    <row r="4024" spans="12:12" x14ac:dyDescent="0.3">
      <c r="L4024"/>
    </row>
    <row r="4025" spans="12:12" x14ac:dyDescent="0.3">
      <c r="L4025"/>
    </row>
    <row r="4026" spans="12:12" x14ac:dyDescent="0.3">
      <c r="L4026"/>
    </row>
    <row r="4027" spans="12:12" x14ac:dyDescent="0.3">
      <c r="L4027"/>
    </row>
    <row r="4028" spans="12:12" x14ac:dyDescent="0.3">
      <c r="L4028"/>
    </row>
    <row r="4029" spans="12:12" x14ac:dyDescent="0.3">
      <c r="L4029"/>
    </row>
    <row r="4030" spans="12:12" x14ac:dyDescent="0.3">
      <c r="L4030"/>
    </row>
    <row r="4031" spans="12:12" x14ac:dyDescent="0.3">
      <c r="L4031"/>
    </row>
    <row r="4032" spans="12:12" x14ac:dyDescent="0.3">
      <c r="L4032"/>
    </row>
    <row r="4033" spans="12:12" x14ac:dyDescent="0.3">
      <c r="L4033"/>
    </row>
    <row r="4034" spans="12:12" x14ac:dyDescent="0.3">
      <c r="L4034"/>
    </row>
    <row r="4035" spans="12:12" x14ac:dyDescent="0.3">
      <c r="L4035"/>
    </row>
    <row r="4036" spans="12:12" x14ac:dyDescent="0.3">
      <c r="L4036"/>
    </row>
    <row r="4037" spans="12:12" x14ac:dyDescent="0.3">
      <c r="L4037"/>
    </row>
    <row r="4038" spans="12:12" x14ac:dyDescent="0.3">
      <c r="L4038"/>
    </row>
    <row r="4039" spans="12:12" x14ac:dyDescent="0.3">
      <c r="L4039"/>
    </row>
    <row r="4040" spans="12:12" x14ac:dyDescent="0.3">
      <c r="L4040"/>
    </row>
    <row r="4041" spans="12:12" x14ac:dyDescent="0.3">
      <c r="L4041"/>
    </row>
    <row r="4042" spans="12:12" x14ac:dyDescent="0.3">
      <c r="L4042"/>
    </row>
    <row r="4043" spans="12:12" x14ac:dyDescent="0.3">
      <c r="L4043"/>
    </row>
    <row r="4044" spans="12:12" x14ac:dyDescent="0.3">
      <c r="L4044"/>
    </row>
    <row r="4045" spans="12:12" x14ac:dyDescent="0.3">
      <c r="L4045"/>
    </row>
    <row r="4046" spans="12:12" x14ac:dyDescent="0.3">
      <c r="L4046"/>
    </row>
    <row r="4047" spans="12:12" x14ac:dyDescent="0.3">
      <c r="L4047"/>
    </row>
    <row r="4048" spans="12:12" x14ac:dyDescent="0.3">
      <c r="L4048"/>
    </row>
    <row r="4049" spans="12:12" x14ac:dyDescent="0.3">
      <c r="L4049"/>
    </row>
    <row r="4050" spans="12:12" x14ac:dyDescent="0.3">
      <c r="L4050"/>
    </row>
    <row r="4051" spans="12:12" x14ac:dyDescent="0.3">
      <c r="L4051"/>
    </row>
    <row r="4052" spans="12:12" x14ac:dyDescent="0.3">
      <c r="L4052"/>
    </row>
    <row r="4053" spans="12:12" x14ac:dyDescent="0.3">
      <c r="L4053"/>
    </row>
    <row r="4054" spans="12:12" x14ac:dyDescent="0.3">
      <c r="L4054"/>
    </row>
    <row r="4055" spans="12:12" x14ac:dyDescent="0.3">
      <c r="L4055"/>
    </row>
    <row r="4056" spans="12:12" x14ac:dyDescent="0.3">
      <c r="L4056"/>
    </row>
    <row r="4057" spans="12:12" x14ac:dyDescent="0.3">
      <c r="L4057"/>
    </row>
    <row r="4058" spans="12:12" x14ac:dyDescent="0.3">
      <c r="L4058"/>
    </row>
    <row r="4059" spans="12:12" x14ac:dyDescent="0.3">
      <c r="L4059"/>
    </row>
    <row r="4060" spans="12:12" x14ac:dyDescent="0.3">
      <c r="L4060"/>
    </row>
    <row r="4061" spans="12:12" x14ac:dyDescent="0.3">
      <c r="L4061"/>
    </row>
    <row r="4062" spans="12:12" x14ac:dyDescent="0.3">
      <c r="L4062"/>
    </row>
    <row r="4063" spans="12:12" x14ac:dyDescent="0.3">
      <c r="L4063"/>
    </row>
    <row r="4064" spans="12:12" x14ac:dyDescent="0.3">
      <c r="L4064"/>
    </row>
    <row r="4065" spans="12:12" x14ac:dyDescent="0.3">
      <c r="L4065"/>
    </row>
    <row r="4066" spans="12:12" x14ac:dyDescent="0.3">
      <c r="L4066"/>
    </row>
    <row r="4067" spans="12:12" x14ac:dyDescent="0.3">
      <c r="L4067"/>
    </row>
    <row r="4068" spans="12:12" x14ac:dyDescent="0.3">
      <c r="L4068"/>
    </row>
    <row r="4069" spans="12:12" x14ac:dyDescent="0.3">
      <c r="L4069"/>
    </row>
    <row r="4070" spans="12:12" x14ac:dyDescent="0.3">
      <c r="L4070"/>
    </row>
    <row r="4071" spans="12:12" x14ac:dyDescent="0.3">
      <c r="L4071"/>
    </row>
    <row r="4072" spans="12:12" x14ac:dyDescent="0.3">
      <c r="L4072"/>
    </row>
    <row r="4073" spans="12:12" x14ac:dyDescent="0.3">
      <c r="L4073"/>
    </row>
    <row r="4074" spans="12:12" x14ac:dyDescent="0.3">
      <c r="L4074"/>
    </row>
    <row r="4075" spans="12:12" x14ac:dyDescent="0.3">
      <c r="L4075"/>
    </row>
    <row r="4076" spans="12:12" x14ac:dyDescent="0.3">
      <c r="L4076"/>
    </row>
    <row r="4077" spans="12:12" x14ac:dyDescent="0.3">
      <c r="L4077"/>
    </row>
    <row r="4078" spans="12:12" x14ac:dyDescent="0.3">
      <c r="L4078"/>
    </row>
    <row r="4079" spans="12:12" x14ac:dyDescent="0.3">
      <c r="L4079"/>
    </row>
    <row r="4080" spans="12:12" x14ac:dyDescent="0.3">
      <c r="L4080"/>
    </row>
    <row r="4081" spans="12:12" x14ac:dyDescent="0.3">
      <c r="L4081"/>
    </row>
    <row r="4082" spans="12:12" x14ac:dyDescent="0.3">
      <c r="L4082"/>
    </row>
    <row r="4083" spans="12:12" x14ac:dyDescent="0.3">
      <c r="L4083"/>
    </row>
    <row r="4084" spans="12:12" x14ac:dyDescent="0.3">
      <c r="L4084"/>
    </row>
    <row r="4085" spans="12:12" x14ac:dyDescent="0.3">
      <c r="L4085"/>
    </row>
    <row r="4086" spans="12:12" x14ac:dyDescent="0.3">
      <c r="L4086"/>
    </row>
    <row r="4087" spans="12:12" x14ac:dyDescent="0.3">
      <c r="L4087"/>
    </row>
    <row r="4088" spans="12:12" x14ac:dyDescent="0.3">
      <c r="L4088"/>
    </row>
    <row r="4089" spans="12:12" x14ac:dyDescent="0.3">
      <c r="L4089"/>
    </row>
    <row r="4090" spans="12:12" x14ac:dyDescent="0.3">
      <c r="L4090"/>
    </row>
    <row r="4091" spans="12:12" x14ac:dyDescent="0.3">
      <c r="L4091"/>
    </row>
    <row r="4092" spans="12:12" x14ac:dyDescent="0.3">
      <c r="L4092"/>
    </row>
    <row r="4093" spans="12:12" x14ac:dyDescent="0.3">
      <c r="L4093"/>
    </row>
    <row r="4094" spans="12:12" x14ac:dyDescent="0.3">
      <c r="L4094"/>
    </row>
    <row r="4095" spans="12:12" x14ac:dyDescent="0.3">
      <c r="L4095"/>
    </row>
    <row r="4096" spans="12:12" x14ac:dyDescent="0.3">
      <c r="L4096"/>
    </row>
    <row r="4097" spans="12:12" x14ac:dyDescent="0.3">
      <c r="L4097"/>
    </row>
    <row r="4098" spans="12:12" x14ac:dyDescent="0.3">
      <c r="L4098"/>
    </row>
    <row r="4099" spans="12:12" x14ac:dyDescent="0.3">
      <c r="L4099"/>
    </row>
    <row r="4100" spans="12:12" x14ac:dyDescent="0.3">
      <c r="L4100"/>
    </row>
    <row r="4101" spans="12:12" x14ac:dyDescent="0.3">
      <c r="L4101"/>
    </row>
    <row r="4102" spans="12:12" x14ac:dyDescent="0.3">
      <c r="L4102"/>
    </row>
    <row r="4103" spans="12:12" x14ac:dyDescent="0.3">
      <c r="L4103"/>
    </row>
    <row r="4104" spans="12:12" x14ac:dyDescent="0.3">
      <c r="L4104"/>
    </row>
    <row r="4105" spans="12:12" x14ac:dyDescent="0.3">
      <c r="L4105"/>
    </row>
    <row r="4106" spans="12:12" x14ac:dyDescent="0.3">
      <c r="L4106"/>
    </row>
    <row r="4107" spans="12:12" x14ac:dyDescent="0.3">
      <c r="L4107"/>
    </row>
    <row r="4108" spans="12:12" x14ac:dyDescent="0.3">
      <c r="L4108"/>
    </row>
    <row r="4109" spans="12:12" x14ac:dyDescent="0.3">
      <c r="L4109"/>
    </row>
    <row r="4110" spans="12:12" x14ac:dyDescent="0.3">
      <c r="L4110"/>
    </row>
    <row r="4111" spans="12:12" x14ac:dyDescent="0.3">
      <c r="L4111"/>
    </row>
    <row r="4112" spans="12:12" x14ac:dyDescent="0.3">
      <c r="L4112"/>
    </row>
    <row r="4113" spans="12:12" x14ac:dyDescent="0.3">
      <c r="L4113"/>
    </row>
    <row r="4114" spans="12:12" x14ac:dyDescent="0.3">
      <c r="L4114"/>
    </row>
    <row r="4115" spans="12:12" x14ac:dyDescent="0.3">
      <c r="L4115"/>
    </row>
    <row r="4116" spans="12:12" x14ac:dyDescent="0.3">
      <c r="L4116"/>
    </row>
    <row r="4117" spans="12:12" x14ac:dyDescent="0.3">
      <c r="L4117"/>
    </row>
    <row r="4118" spans="12:12" x14ac:dyDescent="0.3">
      <c r="L4118"/>
    </row>
    <row r="4119" spans="12:12" x14ac:dyDescent="0.3">
      <c r="L4119"/>
    </row>
    <row r="4120" spans="12:12" x14ac:dyDescent="0.3">
      <c r="L4120"/>
    </row>
    <row r="4121" spans="12:12" x14ac:dyDescent="0.3">
      <c r="L4121"/>
    </row>
    <row r="4122" spans="12:12" x14ac:dyDescent="0.3">
      <c r="L4122"/>
    </row>
    <row r="4123" spans="12:12" x14ac:dyDescent="0.3">
      <c r="L4123"/>
    </row>
    <row r="4124" spans="12:12" x14ac:dyDescent="0.3">
      <c r="L4124"/>
    </row>
    <row r="4125" spans="12:12" x14ac:dyDescent="0.3">
      <c r="L4125"/>
    </row>
    <row r="4126" spans="12:12" x14ac:dyDescent="0.3">
      <c r="L4126"/>
    </row>
    <row r="4127" spans="12:12" x14ac:dyDescent="0.3">
      <c r="L4127"/>
    </row>
    <row r="4128" spans="12:12" x14ac:dyDescent="0.3">
      <c r="L4128"/>
    </row>
    <row r="4129" spans="12:12" x14ac:dyDescent="0.3">
      <c r="L4129"/>
    </row>
    <row r="4130" spans="12:12" x14ac:dyDescent="0.3">
      <c r="L4130"/>
    </row>
    <row r="4131" spans="12:12" x14ac:dyDescent="0.3">
      <c r="L4131"/>
    </row>
    <row r="4132" spans="12:12" x14ac:dyDescent="0.3">
      <c r="L4132"/>
    </row>
    <row r="4133" spans="12:12" x14ac:dyDescent="0.3">
      <c r="L4133"/>
    </row>
    <row r="4134" spans="12:12" x14ac:dyDescent="0.3">
      <c r="L4134"/>
    </row>
    <row r="4135" spans="12:12" x14ac:dyDescent="0.3">
      <c r="L4135"/>
    </row>
    <row r="4136" spans="12:12" x14ac:dyDescent="0.3">
      <c r="L4136"/>
    </row>
    <row r="4137" spans="12:12" x14ac:dyDescent="0.3">
      <c r="L4137"/>
    </row>
    <row r="4138" spans="12:12" x14ac:dyDescent="0.3">
      <c r="L4138"/>
    </row>
    <row r="4139" spans="12:12" x14ac:dyDescent="0.3">
      <c r="L4139"/>
    </row>
    <row r="4140" spans="12:12" x14ac:dyDescent="0.3">
      <c r="L4140"/>
    </row>
    <row r="4141" spans="12:12" x14ac:dyDescent="0.3">
      <c r="L4141"/>
    </row>
    <row r="4142" spans="12:12" x14ac:dyDescent="0.3">
      <c r="L4142"/>
    </row>
    <row r="4143" spans="12:12" x14ac:dyDescent="0.3">
      <c r="L4143"/>
    </row>
    <row r="4144" spans="12:12" x14ac:dyDescent="0.3">
      <c r="L4144"/>
    </row>
    <row r="4145" spans="12:12" x14ac:dyDescent="0.3">
      <c r="L4145"/>
    </row>
    <row r="4146" spans="12:12" x14ac:dyDescent="0.3">
      <c r="L4146"/>
    </row>
    <row r="4147" spans="12:12" x14ac:dyDescent="0.3">
      <c r="L4147"/>
    </row>
    <row r="4148" spans="12:12" x14ac:dyDescent="0.3">
      <c r="L4148"/>
    </row>
    <row r="4149" spans="12:12" x14ac:dyDescent="0.3">
      <c r="L4149"/>
    </row>
    <row r="4150" spans="12:12" x14ac:dyDescent="0.3">
      <c r="L4150"/>
    </row>
    <row r="4151" spans="12:12" x14ac:dyDescent="0.3">
      <c r="L4151"/>
    </row>
    <row r="4152" spans="12:12" x14ac:dyDescent="0.3">
      <c r="L4152"/>
    </row>
    <row r="4153" spans="12:12" x14ac:dyDescent="0.3">
      <c r="L4153"/>
    </row>
    <row r="4154" spans="12:12" x14ac:dyDescent="0.3">
      <c r="L4154"/>
    </row>
    <row r="4155" spans="12:12" x14ac:dyDescent="0.3">
      <c r="L4155"/>
    </row>
    <row r="4156" spans="12:12" x14ac:dyDescent="0.3">
      <c r="L4156"/>
    </row>
    <row r="4157" spans="12:12" x14ac:dyDescent="0.3">
      <c r="L4157"/>
    </row>
    <row r="4158" spans="12:12" x14ac:dyDescent="0.3">
      <c r="L4158"/>
    </row>
    <row r="4159" spans="12:12" x14ac:dyDescent="0.3">
      <c r="L4159"/>
    </row>
    <row r="4160" spans="12:12" x14ac:dyDescent="0.3">
      <c r="L4160"/>
    </row>
    <row r="4161" spans="12:12" x14ac:dyDescent="0.3">
      <c r="L4161"/>
    </row>
    <row r="4162" spans="12:12" x14ac:dyDescent="0.3">
      <c r="L4162"/>
    </row>
    <row r="4163" spans="12:12" x14ac:dyDescent="0.3">
      <c r="L4163"/>
    </row>
    <row r="4164" spans="12:12" x14ac:dyDescent="0.3">
      <c r="L4164"/>
    </row>
    <row r="4165" spans="12:12" x14ac:dyDescent="0.3">
      <c r="L4165"/>
    </row>
    <row r="4166" spans="12:12" x14ac:dyDescent="0.3">
      <c r="L4166"/>
    </row>
    <row r="4167" spans="12:12" x14ac:dyDescent="0.3">
      <c r="L4167"/>
    </row>
    <row r="4168" spans="12:12" x14ac:dyDescent="0.3">
      <c r="L4168"/>
    </row>
    <row r="4169" spans="12:12" x14ac:dyDescent="0.3">
      <c r="L4169"/>
    </row>
    <row r="4170" spans="12:12" x14ac:dyDescent="0.3">
      <c r="L4170"/>
    </row>
    <row r="4171" spans="12:12" x14ac:dyDescent="0.3">
      <c r="L4171"/>
    </row>
    <row r="4172" spans="12:12" x14ac:dyDescent="0.3">
      <c r="L4172"/>
    </row>
    <row r="4173" spans="12:12" x14ac:dyDescent="0.3">
      <c r="L4173"/>
    </row>
    <row r="4174" spans="12:12" x14ac:dyDescent="0.3">
      <c r="L4174"/>
    </row>
    <row r="4175" spans="12:12" x14ac:dyDescent="0.3">
      <c r="L4175"/>
    </row>
    <row r="4176" spans="12:12" x14ac:dyDescent="0.3">
      <c r="L4176"/>
    </row>
    <row r="4177" spans="12:12" x14ac:dyDescent="0.3">
      <c r="L4177"/>
    </row>
    <row r="4178" spans="12:12" x14ac:dyDescent="0.3">
      <c r="L4178"/>
    </row>
    <row r="4179" spans="12:12" x14ac:dyDescent="0.3">
      <c r="L4179"/>
    </row>
    <row r="4180" spans="12:12" x14ac:dyDescent="0.3">
      <c r="L4180"/>
    </row>
    <row r="4181" spans="12:12" x14ac:dyDescent="0.3">
      <c r="L4181"/>
    </row>
    <row r="4182" spans="12:12" x14ac:dyDescent="0.3">
      <c r="L4182"/>
    </row>
    <row r="4183" spans="12:12" x14ac:dyDescent="0.3">
      <c r="L4183"/>
    </row>
    <row r="4184" spans="12:12" x14ac:dyDescent="0.3">
      <c r="L4184"/>
    </row>
    <row r="4185" spans="12:12" x14ac:dyDescent="0.3">
      <c r="L4185"/>
    </row>
    <row r="4186" spans="12:12" x14ac:dyDescent="0.3">
      <c r="L4186"/>
    </row>
    <row r="4187" spans="12:12" x14ac:dyDescent="0.3">
      <c r="L4187"/>
    </row>
    <row r="4188" spans="12:12" x14ac:dyDescent="0.3">
      <c r="L4188"/>
    </row>
    <row r="4189" spans="12:12" x14ac:dyDescent="0.3">
      <c r="L4189"/>
    </row>
    <row r="4190" spans="12:12" x14ac:dyDescent="0.3">
      <c r="L4190"/>
    </row>
    <row r="4191" spans="12:12" x14ac:dyDescent="0.3">
      <c r="L4191"/>
    </row>
    <row r="4192" spans="12:12" x14ac:dyDescent="0.3">
      <c r="L4192"/>
    </row>
    <row r="4193" spans="12:12" x14ac:dyDescent="0.3">
      <c r="L4193"/>
    </row>
    <row r="4194" spans="12:12" x14ac:dyDescent="0.3">
      <c r="L4194"/>
    </row>
    <row r="4195" spans="12:12" x14ac:dyDescent="0.3">
      <c r="L4195"/>
    </row>
    <row r="4196" spans="12:12" x14ac:dyDescent="0.3">
      <c r="L4196"/>
    </row>
    <row r="4197" spans="12:12" x14ac:dyDescent="0.3">
      <c r="L4197"/>
    </row>
    <row r="4198" spans="12:12" x14ac:dyDescent="0.3">
      <c r="L4198"/>
    </row>
    <row r="4199" spans="12:12" x14ac:dyDescent="0.3">
      <c r="L4199"/>
    </row>
    <row r="4200" spans="12:12" x14ac:dyDescent="0.3">
      <c r="L4200"/>
    </row>
    <row r="4201" spans="12:12" x14ac:dyDescent="0.3">
      <c r="L4201"/>
    </row>
    <row r="4202" spans="12:12" x14ac:dyDescent="0.3">
      <c r="L4202"/>
    </row>
    <row r="4203" spans="12:12" x14ac:dyDescent="0.3">
      <c r="L4203"/>
    </row>
    <row r="4204" spans="12:12" x14ac:dyDescent="0.3">
      <c r="L4204"/>
    </row>
    <row r="4205" spans="12:12" x14ac:dyDescent="0.3">
      <c r="L4205"/>
    </row>
    <row r="4206" spans="12:12" x14ac:dyDescent="0.3">
      <c r="L4206"/>
    </row>
    <row r="4207" spans="12:12" x14ac:dyDescent="0.3">
      <c r="L4207"/>
    </row>
    <row r="4208" spans="12:12" x14ac:dyDescent="0.3">
      <c r="L4208"/>
    </row>
    <row r="4209" spans="12:12" x14ac:dyDescent="0.3">
      <c r="L4209"/>
    </row>
    <row r="4210" spans="12:12" x14ac:dyDescent="0.3">
      <c r="L4210"/>
    </row>
    <row r="4211" spans="12:12" x14ac:dyDescent="0.3">
      <c r="L4211"/>
    </row>
    <row r="4212" spans="12:12" x14ac:dyDescent="0.3">
      <c r="L4212"/>
    </row>
    <row r="4213" spans="12:12" x14ac:dyDescent="0.3">
      <c r="L4213"/>
    </row>
    <row r="4214" spans="12:12" x14ac:dyDescent="0.3">
      <c r="L4214"/>
    </row>
    <row r="4215" spans="12:12" x14ac:dyDescent="0.3">
      <c r="L4215"/>
    </row>
    <row r="4216" spans="12:12" x14ac:dyDescent="0.3">
      <c r="L4216"/>
    </row>
    <row r="4217" spans="12:12" x14ac:dyDescent="0.3">
      <c r="L4217"/>
    </row>
    <row r="4218" spans="12:12" x14ac:dyDescent="0.3">
      <c r="L4218"/>
    </row>
    <row r="4219" spans="12:12" x14ac:dyDescent="0.3">
      <c r="L4219"/>
    </row>
    <row r="4220" spans="12:12" x14ac:dyDescent="0.3">
      <c r="L4220"/>
    </row>
    <row r="4221" spans="12:12" x14ac:dyDescent="0.3">
      <c r="L4221"/>
    </row>
    <row r="4222" spans="12:12" x14ac:dyDescent="0.3">
      <c r="L4222"/>
    </row>
    <row r="4223" spans="12:12" x14ac:dyDescent="0.3">
      <c r="L4223"/>
    </row>
    <row r="4224" spans="12:12" x14ac:dyDescent="0.3">
      <c r="L4224"/>
    </row>
    <row r="4225" spans="12:12" x14ac:dyDescent="0.3">
      <c r="L4225"/>
    </row>
    <row r="4226" spans="12:12" x14ac:dyDescent="0.3">
      <c r="L4226"/>
    </row>
    <row r="4227" spans="12:12" x14ac:dyDescent="0.3">
      <c r="L4227"/>
    </row>
    <row r="4228" spans="12:12" x14ac:dyDescent="0.3">
      <c r="L4228"/>
    </row>
    <row r="4229" spans="12:12" x14ac:dyDescent="0.3">
      <c r="L4229"/>
    </row>
    <row r="4230" spans="12:12" x14ac:dyDescent="0.3">
      <c r="L4230"/>
    </row>
    <row r="4231" spans="12:12" x14ac:dyDescent="0.3">
      <c r="L4231"/>
    </row>
    <row r="4232" spans="12:12" x14ac:dyDescent="0.3">
      <c r="L4232"/>
    </row>
    <row r="4233" spans="12:12" x14ac:dyDescent="0.3">
      <c r="L4233"/>
    </row>
    <row r="4234" spans="12:12" x14ac:dyDescent="0.3">
      <c r="L4234"/>
    </row>
    <row r="4235" spans="12:12" x14ac:dyDescent="0.3">
      <c r="L4235"/>
    </row>
    <row r="4236" spans="12:12" x14ac:dyDescent="0.3">
      <c r="L4236"/>
    </row>
    <row r="4237" spans="12:12" x14ac:dyDescent="0.3">
      <c r="L4237"/>
    </row>
    <row r="4238" spans="12:12" x14ac:dyDescent="0.3">
      <c r="L4238"/>
    </row>
    <row r="4239" spans="12:12" x14ac:dyDescent="0.3">
      <c r="L4239"/>
    </row>
    <row r="4240" spans="12:12" x14ac:dyDescent="0.3">
      <c r="L4240"/>
    </row>
    <row r="4241" spans="12:12" x14ac:dyDescent="0.3">
      <c r="L4241"/>
    </row>
    <row r="4242" spans="12:12" x14ac:dyDescent="0.3">
      <c r="L4242"/>
    </row>
    <row r="4243" spans="12:12" x14ac:dyDescent="0.3">
      <c r="L4243"/>
    </row>
    <row r="4244" spans="12:12" x14ac:dyDescent="0.3">
      <c r="L4244"/>
    </row>
    <row r="4245" spans="12:12" x14ac:dyDescent="0.3">
      <c r="L4245"/>
    </row>
    <row r="4246" spans="12:12" x14ac:dyDescent="0.3">
      <c r="L4246"/>
    </row>
    <row r="4247" spans="12:12" x14ac:dyDescent="0.3">
      <c r="L4247"/>
    </row>
    <row r="4248" spans="12:12" x14ac:dyDescent="0.3">
      <c r="L4248"/>
    </row>
    <row r="4249" spans="12:12" x14ac:dyDescent="0.3">
      <c r="L4249"/>
    </row>
    <row r="4250" spans="12:12" x14ac:dyDescent="0.3">
      <c r="L4250"/>
    </row>
    <row r="4251" spans="12:12" x14ac:dyDescent="0.3">
      <c r="L4251"/>
    </row>
    <row r="4252" spans="12:12" x14ac:dyDescent="0.3">
      <c r="L4252"/>
    </row>
    <row r="4253" spans="12:12" x14ac:dyDescent="0.3">
      <c r="L4253"/>
    </row>
    <row r="4254" spans="12:12" x14ac:dyDescent="0.3">
      <c r="L4254"/>
    </row>
    <row r="4255" spans="12:12" x14ac:dyDescent="0.3">
      <c r="L4255"/>
    </row>
    <row r="4256" spans="12:12" x14ac:dyDescent="0.3">
      <c r="L4256"/>
    </row>
    <row r="4257" spans="12:12" x14ac:dyDescent="0.3">
      <c r="L4257"/>
    </row>
    <row r="4258" spans="12:12" x14ac:dyDescent="0.3">
      <c r="L4258"/>
    </row>
    <row r="4259" spans="12:12" x14ac:dyDescent="0.3">
      <c r="L4259"/>
    </row>
    <row r="4260" spans="12:12" x14ac:dyDescent="0.3">
      <c r="L4260"/>
    </row>
    <row r="4261" spans="12:12" x14ac:dyDescent="0.3">
      <c r="L4261"/>
    </row>
    <row r="4262" spans="12:12" x14ac:dyDescent="0.3">
      <c r="L4262"/>
    </row>
    <row r="4263" spans="12:12" x14ac:dyDescent="0.3">
      <c r="L4263"/>
    </row>
    <row r="4264" spans="12:12" x14ac:dyDescent="0.3">
      <c r="L4264"/>
    </row>
    <row r="4265" spans="12:12" x14ac:dyDescent="0.3">
      <c r="L4265"/>
    </row>
    <row r="4266" spans="12:12" x14ac:dyDescent="0.3">
      <c r="L4266"/>
    </row>
    <row r="4267" spans="12:12" x14ac:dyDescent="0.3">
      <c r="L4267"/>
    </row>
    <row r="4268" spans="12:12" x14ac:dyDescent="0.3">
      <c r="L4268"/>
    </row>
    <row r="4269" spans="12:12" x14ac:dyDescent="0.3">
      <c r="L4269"/>
    </row>
    <row r="4270" spans="12:12" x14ac:dyDescent="0.3">
      <c r="L4270"/>
    </row>
    <row r="4271" spans="12:12" x14ac:dyDescent="0.3">
      <c r="L4271"/>
    </row>
    <row r="4272" spans="12:12" x14ac:dyDescent="0.3">
      <c r="L4272"/>
    </row>
    <row r="4273" spans="12:12" x14ac:dyDescent="0.3">
      <c r="L4273"/>
    </row>
    <row r="4274" spans="12:12" x14ac:dyDescent="0.3">
      <c r="L4274"/>
    </row>
    <row r="4275" spans="12:12" x14ac:dyDescent="0.3">
      <c r="L4275"/>
    </row>
    <row r="4276" spans="12:12" x14ac:dyDescent="0.3">
      <c r="L4276"/>
    </row>
    <row r="4277" spans="12:12" x14ac:dyDescent="0.3">
      <c r="L4277"/>
    </row>
    <row r="4278" spans="12:12" x14ac:dyDescent="0.3">
      <c r="L4278"/>
    </row>
    <row r="4279" spans="12:12" x14ac:dyDescent="0.3">
      <c r="L4279"/>
    </row>
    <row r="4280" spans="12:12" x14ac:dyDescent="0.3">
      <c r="L4280"/>
    </row>
    <row r="4281" spans="12:12" x14ac:dyDescent="0.3">
      <c r="L4281"/>
    </row>
    <row r="4282" spans="12:12" x14ac:dyDescent="0.3">
      <c r="L4282"/>
    </row>
    <row r="4283" spans="12:12" x14ac:dyDescent="0.3">
      <c r="L4283"/>
    </row>
    <row r="4284" spans="12:12" x14ac:dyDescent="0.3">
      <c r="L4284"/>
    </row>
    <row r="4285" spans="12:12" x14ac:dyDescent="0.3">
      <c r="L4285"/>
    </row>
    <row r="4286" spans="12:12" x14ac:dyDescent="0.3">
      <c r="L4286"/>
    </row>
    <row r="4287" spans="12:12" x14ac:dyDescent="0.3">
      <c r="L4287"/>
    </row>
    <row r="4288" spans="12:12" x14ac:dyDescent="0.3">
      <c r="L4288"/>
    </row>
    <row r="4289" spans="12:12" x14ac:dyDescent="0.3">
      <c r="L4289"/>
    </row>
    <row r="4290" spans="12:12" x14ac:dyDescent="0.3">
      <c r="L4290"/>
    </row>
    <row r="4291" spans="12:12" x14ac:dyDescent="0.3">
      <c r="L4291"/>
    </row>
    <row r="4292" spans="12:12" x14ac:dyDescent="0.3">
      <c r="L4292"/>
    </row>
    <row r="4293" spans="12:12" x14ac:dyDescent="0.3">
      <c r="L4293"/>
    </row>
    <row r="4294" spans="12:12" x14ac:dyDescent="0.3">
      <c r="L4294"/>
    </row>
    <row r="4295" spans="12:12" x14ac:dyDescent="0.3">
      <c r="L4295"/>
    </row>
    <row r="4296" spans="12:12" x14ac:dyDescent="0.3">
      <c r="L4296"/>
    </row>
    <row r="4297" spans="12:12" x14ac:dyDescent="0.3">
      <c r="L4297"/>
    </row>
    <row r="4298" spans="12:12" x14ac:dyDescent="0.3">
      <c r="L4298"/>
    </row>
    <row r="4299" spans="12:12" x14ac:dyDescent="0.3">
      <c r="L4299"/>
    </row>
    <row r="4300" spans="12:12" x14ac:dyDescent="0.3">
      <c r="L4300"/>
    </row>
    <row r="4301" spans="12:12" x14ac:dyDescent="0.3">
      <c r="L4301"/>
    </row>
    <row r="4302" spans="12:12" x14ac:dyDescent="0.3">
      <c r="L4302"/>
    </row>
    <row r="4303" spans="12:12" x14ac:dyDescent="0.3">
      <c r="L4303"/>
    </row>
    <row r="4304" spans="12:12" x14ac:dyDescent="0.3">
      <c r="L4304"/>
    </row>
    <row r="4305" spans="12:12" x14ac:dyDescent="0.3">
      <c r="L4305"/>
    </row>
    <row r="4306" spans="12:12" x14ac:dyDescent="0.3">
      <c r="L4306"/>
    </row>
    <row r="4307" spans="12:12" x14ac:dyDescent="0.3">
      <c r="L4307"/>
    </row>
    <row r="4308" spans="12:12" x14ac:dyDescent="0.3">
      <c r="L4308"/>
    </row>
    <row r="4309" spans="12:12" x14ac:dyDescent="0.3">
      <c r="L4309"/>
    </row>
    <row r="4310" spans="12:12" x14ac:dyDescent="0.3">
      <c r="L4310"/>
    </row>
    <row r="4311" spans="12:12" x14ac:dyDescent="0.3">
      <c r="L4311"/>
    </row>
    <row r="4312" spans="12:12" x14ac:dyDescent="0.3">
      <c r="L4312"/>
    </row>
    <row r="4313" spans="12:12" x14ac:dyDescent="0.3">
      <c r="L4313"/>
    </row>
    <row r="4314" spans="12:12" x14ac:dyDescent="0.3">
      <c r="L4314"/>
    </row>
    <row r="4315" spans="12:12" x14ac:dyDescent="0.3">
      <c r="L4315"/>
    </row>
    <row r="4316" spans="12:12" x14ac:dyDescent="0.3">
      <c r="L4316"/>
    </row>
    <row r="4317" spans="12:12" x14ac:dyDescent="0.3">
      <c r="L4317"/>
    </row>
    <row r="4318" spans="12:12" x14ac:dyDescent="0.3">
      <c r="L4318"/>
    </row>
    <row r="4319" spans="12:12" x14ac:dyDescent="0.3">
      <c r="L4319"/>
    </row>
    <row r="4320" spans="12:12" x14ac:dyDescent="0.3">
      <c r="L4320"/>
    </row>
    <row r="4321" spans="12:12" x14ac:dyDescent="0.3">
      <c r="L4321"/>
    </row>
    <row r="4322" spans="12:12" x14ac:dyDescent="0.3">
      <c r="L4322"/>
    </row>
    <row r="4323" spans="12:12" x14ac:dyDescent="0.3">
      <c r="L4323"/>
    </row>
    <row r="4324" spans="12:12" x14ac:dyDescent="0.3">
      <c r="L4324"/>
    </row>
    <row r="4325" spans="12:12" x14ac:dyDescent="0.3">
      <c r="L4325"/>
    </row>
    <row r="4326" spans="12:12" x14ac:dyDescent="0.3">
      <c r="L4326"/>
    </row>
    <row r="4327" spans="12:12" x14ac:dyDescent="0.3">
      <c r="L4327"/>
    </row>
    <row r="4328" spans="12:12" x14ac:dyDescent="0.3">
      <c r="L4328"/>
    </row>
    <row r="4329" spans="12:12" x14ac:dyDescent="0.3">
      <c r="L4329"/>
    </row>
    <row r="4330" spans="12:12" x14ac:dyDescent="0.3">
      <c r="L4330"/>
    </row>
    <row r="4331" spans="12:12" x14ac:dyDescent="0.3">
      <c r="L4331"/>
    </row>
    <row r="4332" spans="12:12" x14ac:dyDescent="0.3">
      <c r="L4332"/>
    </row>
    <row r="4333" spans="12:12" x14ac:dyDescent="0.3">
      <c r="L4333"/>
    </row>
    <row r="4334" spans="12:12" x14ac:dyDescent="0.3">
      <c r="L4334"/>
    </row>
    <row r="4335" spans="12:12" x14ac:dyDescent="0.3">
      <c r="L4335"/>
    </row>
    <row r="4336" spans="12:12" x14ac:dyDescent="0.3">
      <c r="L4336"/>
    </row>
    <row r="4337" spans="12:12" x14ac:dyDescent="0.3">
      <c r="L4337"/>
    </row>
    <row r="4338" spans="12:12" x14ac:dyDescent="0.3">
      <c r="L4338"/>
    </row>
    <row r="4339" spans="12:12" x14ac:dyDescent="0.3">
      <c r="L4339"/>
    </row>
    <row r="4340" spans="12:12" x14ac:dyDescent="0.3">
      <c r="L4340"/>
    </row>
    <row r="4341" spans="12:12" x14ac:dyDescent="0.3">
      <c r="L4341"/>
    </row>
    <row r="4342" spans="12:12" x14ac:dyDescent="0.3">
      <c r="L4342"/>
    </row>
    <row r="4343" spans="12:12" x14ac:dyDescent="0.3">
      <c r="L4343"/>
    </row>
    <row r="4344" spans="12:12" x14ac:dyDescent="0.3">
      <c r="L4344"/>
    </row>
    <row r="4345" spans="12:12" x14ac:dyDescent="0.3">
      <c r="L4345"/>
    </row>
    <row r="4346" spans="12:12" x14ac:dyDescent="0.3">
      <c r="L4346"/>
    </row>
    <row r="4347" spans="12:12" x14ac:dyDescent="0.3">
      <c r="L4347"/>
    </row>
    <row r="4348" spans="12:12" x14ac:dyDescent="0.3">
      <c r="L4348"/>
    </row>
    <row r="4349" spans="12:12" x14ac:dyDescent="0.3">
      <c r="L4349"/>
    </row>
    <row r="4350" spans="12:12" x14ac:dyDescent="0.3">
      <c r="L4350"/>
    </row>
    <row r="4351" spans="12:12" x14ac:dyDescent="0.3">
      <c r="L4351"/>
    </row>
    <row r="4352" spans="12:12" x14ac:dyDescent="0.3">
      <c r="L4352"/>
    </row>
    <row r="4353" spans="12:12" x14ac:dyDescent="0.3">
      <c r="L4353"/>
    </row>
    <row r="4354" spans="12:12" x14ac:dyDescent="0.3">
      <c r="L4354"/>
    </row>
    <row r="4355" spans="12:12" x14ac:dyDescent="0.3">
      <c r="L4355"/>
    </row>
    <row r="4356" spans="12:12" x14ac:dyDescent="0.3">
      <c r="L4356"/>
    </row>
    <row r="4357" spans="12:12" x14ac:dyDescent="0.3">
      <c r="L4357"/>
    </row>
    <row r="4358" spans="12:12" x14ac:dyDescent="0.3">
      <c r="L4358"/>
    </row>
    <row r="4359" spans="12:12" x14ac:dyDescent="0.3">
      <c r="L4359"/>
    </row>
    <row r="4360" spans="12:12" x14ac:dyDescent="0.3">
      <c r="L4360"/>
    </row>
    <row r="4361" spans="12:12" x14ac:dyDescent="0.3">
      <c r="L4361"/>
    </row>
    <row r="4362" spans="12:12" x14ac:dyDescent="0.3">
      <c r="L4362"/>
    </row>
    <row r="4363" spans="12:12" x14ac:dyDescent="0.3">
      <c r="L4363"/>
    </row>
    <row r="4364" spans="12:12" x14ac:dyDescent="0.3">
      <c r="L4364"/>
    </row>
    <row r="4365" spans="12:12" x14ac:dyDescent="0.3">
      <c r="L4365"/>
    </row>
    <row r="4366" spans="12:12" x14ac:dyDescent="0.3">
      <c r="L4366"/>
    </row>
    <row r="4367" spans="12:12" x14ac:dyDescent="0.3">
      <c r="L4367"/>
    </row>
    <row r="4368" spans="12:12" x14ac:dyDescent="0.3">
      <c r="L4368"/>
    </row>
    <row r="4369" spans="12:12" x14ac:dyDescent="0.3">
      <c r="L4369"/>
    </row>
    <row r="4370" spans="12:12" x14ac:dyDescent="0.3">
      <c r="L4370"/>
    </row>
    <row r="4371" spans="12:12" x14ac:dyDescent="0.3">
      <c r="L4371"/>
    </row>
    <row r="4372" spans="12:12" x14ac:dyDescent="0.3">
      <c r="L4372"/>
    </row>
    <row r="4373" spans="12:12" x14ac:dyDescent="0.3">
      <c r="L4373"/>
    </row>
    <row r="4374" spans="12:12" x14ac:dyDescent="0.3">
      <c r="L4374"/>
    </row>
    <row r="4375" spans="12:12" x14ac:dyDescent="0.3">
      <c r="L4375"/>
    </row>
    <row r="4376" spans="12:12" x14ac:dyDescent="0.3">
      <c r="L4376"/>
    </row>
    <row r="4377" spans="12:12" x14ac:dyDescent="0.3">
      <c r="L4377"/>
    </row>
    <row r="4378" spans="12:12" x14ac:dyDescent="0.3">
      <c r="L4378"/>
    </row>
    <row r="4379" spans="12:12" x14ac:dyDescent="0.3">
      <c r="L4379"/>
    </row>
    <row r="4380" spans="12:12" x14ac:dyDescent="0.3">
      <c r="L4380"/>
    </row>
    <row r="4381" spans="12:12" x14ac:dyDescent="0.3">
      <c r="L4381"/>
    </row>
    <row r="4382" spans="12:12" x14ac:dyDescent="0.3">
      <c r="L4382"/>
    </row>
    <row r="4383" spans="12:12" x14ac:dyDescent="0.3">
      <c r="L4383"/>
    </row>
    <row r="4384" spans="12:12" x14ac:dyDescent="0.3">
      <c r="L4384"/>
    </row>
    <row r="4385" spans="12:12" x14ac:dyDescent="0.3">
      <c r="L4385"/>
    </row>
    <row r="4386" spans="12:12" x14ac:dyDescent="0.3">
      <c r="L4386"/>
    </row>
    <row r="4387" spans="12:12" x14ac:dyDescent="0.3">
      <c r="L4387"/>
    </row>
    <row r="4388" spans="12:12" x14ac:dyDescent="0.3">
      <c r="L4388"/>
    </row>
    <row r="4389" spans="12:12" x14ac:dyDescent="0.3">
      <c r="L4389"/>
    </row>
    <row r="4390" spans="12:12" x14ac:dyDescent="0.3">
      <c r="L4390"/>
    </row>
    <row r="4391" spans="12:12" x14ac:dyDescent="0.3">
      <c r="L4391"/>
    </row>
    <row r="4392" spans="12:12" x14ac:dyDescent="0.3">
      <c r="L4392"/>
    </row>
    <row r="4393" spans="12:12" x14ac:dyDescent="0.3">
      <c r="L4393"/>
    </row>
    <row r="4394" spans="12:12" x14ac:dyDescent="0.3">
      <c r="L4394"/>
    </row>
    <row r="4395" spans="12:12" x14ac:dyDescent="0.3">
      <c r="L4395"/>
    </row>
    <row r="4396" spans="12:12" x14ac:dyDescent="0.3">
      <c r="L4396"/>
    </row>
    <row r="4397" spans="12:12" x14ac:dyDescent="0.3">
      <c r="L4397"/>
    </row>
    <row r="4398" spans="12:12" x14ac:dyDescent="0.3">
      <c r="L4398"/>
    </row>
    <row r="4399" spans="12:12" x14ac:dyDescent="0.3">
      <c r="L4399"/>
    </row>
    <row r="4400" spans="12:12" x14ac:dyDescent="0.3">
      <c r="L4400"/>
    </row>
    <row r="4401" spans="12:12" x14ac:dyDescent="0.3">
      <c r="L4401"/>
    </row>
    <row r="4402" spans="12:12" x14ac:dyDescent="0.3">
      <c r="L4402"/>
    </row>
    <row r="4403" spans="12:12" x14ac:dyDescent="0.3">
      <c r="L4403"/>
    </row>
    <row r="4404" spans="12:12" x14ac:dyDescent="0.3">
      <c r="L4404"/>
    </row>
    <row r="4405" spans="12:12" x14ac:dyDescent="0.3">
      <c r="L4405"/>
    </row>
    <row r="4406" spans="12:12" x14ac:dyDescent="0.3">
      <c r="L4406"/>
    </row>
    <row r="4407" spans="12:12" x14ac:dyDescent="0.3">
      <c r="L4407"/>
    </row>
    <row r="4408" spans="12:12" x14ac:dyDescent="0.3">
      <c r="L4408"/>
    </row>
    <row r="4409" spans="12:12" x14ac:dyDescent="0.3">
      <c r="L4409"/>
    </row>
    <row r="4410" spans="12:12" x14ac:dyDescent="0.3">
      <c r="L4410"/>
    </row>
    <row r="4411" spans="12:12" x14ac:dyDescent="0.3">
      <c r="L4411"/>
    </row>
    <row r="4412" spans="12:12" x14ac:dyDescent="0.3">
      <c r="L4412"/>
    </row>
    <row r="4413" spans="12:12" x14ac:dyDescent="0.3">
      <c r="L4413"/>
    </row>
    <row r="4414" spans="12:12" x14ac:dyDescent="0.3">
      <c r="L4414"/>
    </row>
    <row r="4415" spans="12:12" x14ac:dyDescent="0.3">
      <c r="L4415"/>
    </row>
    <row r="4416" spans="12:12" x14ac:dyDescent="0.3">
      <c r="L4416"/>
    </row>
    <row r="4417" spans="12:12" x14ac:dyDescent="0.3">
      <c r="L4417"/>
    </row>
    <row r="4418" spans="12:12" x14ac:dyDescent="0.3">
      <c r="L4418"/>
    </row>
    <row r="4419" spans="12:12" x14ac:dyDescent="0.3">
      <c r="L4419"/>
    </row>
    <row r="4420" spans="12:12" x14ac:dyDescent="0.3">
      <c r="L4420"/>
    </row>
    <row r="4421" spans="12:12" x14ac:dyDescent="0.3">
      <c r="L4421"/>
    </row>
    <row r="4422" spans="12:12" x14ac:dyDescent="0.3">
      <c r="L4422"/>
    </row>
    <row r="4423" spans="12:12" x14ac:dyDescent="0.3">
      <c r="L4423"/>
    </row>
    <row r="4424" spans="12:12" x14ac:dyDescent="0.3">
      <c r="L4424"/>
    </row>
    <row r="4425" spans="12:12" x14ac:dyDescent="0.3">
      <c r="L4425"/>
    </row>
    <row r="4426" spans="12:12" x14ac:dyDescent="0.3">
      <c r="L4426"/>
    </row>
    <row r="4427" spans="12:12" x14ac:dyDescent="0.3">
      <c r="L4427"/>
    </row>
    <row r="4428" spans="12:12" x14ac:dyDescent="0.3">
      <c r="L4428"/>
    </row>
    <row r="4429" spans="12:12" x14ac:dyDescent="0.3">
      <c r="L4429"/>
    </row>
    <row r="4430" spans="12:12" x14ac:dyDescent="0.3">
      <c r="L4430"/>
    </row>
    <row r="4431" spans="12:12" x14ac:dyDescent="0.3">
      <c r="L4431"/>
    </row>
    <row r="4432" spans="12:12" x14ac:dyDescent="0.3">
      <c r="L4432"/>
    </row>
    <row r="4433" spans="12:12" x14ac:dyDescent="0.3">
      <c r="L4433"/>
    </row>
    <row r="4434" spans="12:12" x14ac:dyDescent="0.3">
      <c r="L4434"/>
    </row>
    <row r="4435" spans="12:12" x14ac:dyDescent="0.3">
      <c r="L4435"/>
    </row>
    <row r="4436" spans="12:12" x14ac:dyDescent="0.3">
      <c r="L4436"/>
    </row>
    <row r="4437" spans="12:12" x14ac:dyDescent="0.3">
      <c r="L4437"/>
    </row>
    <row r="4438" spans="12:12" x14ac:dyDescent="0.3">
      <c r="L4438"/>
    </row>
    <row r="4439" spans="12:12" x14ac:dyDescent="0.3">
      <c r="L4439"/>
    </row>
    <row r="4440" spans="12:12" x14ac:dyDescent="0.3">
      <c r="L4440"/>
    </row>
    <row r="4441" spans="12:12" x14ac:dyDescent="0.3">
      <c r="L4441"/>
    </row>
    <row r="4442" spans="12:12" x14ac:dyDescent="0.3">
      <c r="L4442"/>
    </row>
    <row r="4443" spans="12:12" x14ac:dyDescent="0.3">
      <c r="L4443"/>
    </row>
    <row r="4444" spans="12:12" x14ac:dyDescent="0.3">
      <c r="L4444"/>
    </row>
    <row r="4445" spans="12:12" x14ac:dyDescent="0.3">
      <c r="L4445"/>
    </row>
    <row r="4446" spans="12:12" x14ac:dyDescent="0.3">
      <c r="L4446"/>
    </row>
    <row r="4447" spans="12:12" x14ac:dyDescent="0.3">
      <c r="L4447"/>
    </row>
    <row r="4448" spans="12:12" x14ac:dyDescent="0.3">
      <c r="L4448"/>
    </row>
    <row r="4449" spans="12:12" x14ac:dyDescent="0.3">
      <c r="L4449"/>
    </row>
    <row r="4450" spans="12:12" x14ac:dyDescent="0.3">
      <c r="L4450"/>
    </row>
    <row r="4451" spans="12:12" x14ac:dyDescent="0.3">
      <c r="L4451"/>
    </row>
    <row r="4452" spans="12:12" x14ac:dyDescent="0.3">
      <c r="L4452"/>
    </row>
    <row r="4453" spans="12:12" x14ac:dyDescent="0.3">
      <c r="L4453"/>
    </row>
    <row r="4454" spans="12:12" x14ac:dyDescent="0.3">
      <c r="L4454"/>
    </row>
    <row r="4455" spans="12:12" x14ac:dyDescent="0.3">
      <c r="L4455"/>
    </row>
    <row r="4456" spans="12:12" x14ac:dyDescent="0.3">
      <c r="L4456"/>
    </row>
    <row r="4457" spans="12:12" x14ac:dyDescent="0.3">
      <c r="L4457"/>
    </row>
    <row r="4458" spans="12:12" x14ac:dyDescent="0.3">
      <c r="L4458"/>
    </row>
    <row r="4459" spans="12:12" x14ac:dyDescent="0.3">
      <c r="L4459"/>
    </row>
    <row r="4460" spans="12:12" x14ac:dyDescent="0.3">
      <c r="L4460"/>
    </row>
    <row r="4461" spans="12:12" x14ac:dyDescent="0.3">
      <c r="L4461"/>
    </row>
    <row r="4462" spans="12:12" x14ac:dyDescent="0.3">
      <c r="L4462"/>
    </row>
    <row r="4463" spans="12:12" x14ac:dyDescent="0.3">
      <c r="L4463"/>
    </row>
    <row r="4464" spans="12:12" x14ac:dyDescent="0.3">
      <c r="L4464"/>
    </row>
    <row r="4465" spans="12:12" x14ac:dyDescent="0.3">
      <c r="L4465"/>
    </row>
    <row r="4466" spans="12:12" x14ac:dyDescent="0.3">
      <c r="L4466"/>
    </row>
    <row r="4467" spans="12:12" x14ac:dyDescent="0.3">
      <c r="L4467"/>
    </row>
    <row r="4468" spans="12:12" x14ac:dyDescent="0.3">
      <c r="L4468"/>
    </row>
    <row r="4469" spans="12:12" x14ac:dyDescent="0.3">
      <c r="L4469"/>
    </row>
    <row r="4470" spans="12:12" x14ac:dyDescent="0.3">
      <c r="L4470"/>
    </row>
    <row r="4471" spans="12:12" x14ac:dyDescent="0.3">
      <c r="L4471"/>
    </row>
    <row r="4472" spans="12:12" x14ac:dyDescent="0.3">
      <c r="L4472"/>
    </row>
    <row r="4473" spans="12:12" x14ac:dyDescent="0.3">
      <c r="L4473"/>
    </row>
    <row r="4474" spans="12:12" x14ac:dyDescent="0.3">
      <c r="L4474"/>
    </row>
    <row r="4475" spans="12:12" x14ac:dyDescent="0.3">
      <c r="L4475"/>
    </row>
    <row r="4476" spans="12:12" x14ac:dyDescent="0.3">
      <c r="L4476"/>
    </row>
    <row r="4477" spans="12:12" x14ac:dyDescent="0.3">
      <c r="L4477"/>
    </row>
    <row r="4478" spans="12:12" x14ac:dyDescent="0.3">
      <c r="L4478"/>
    </row>
    <row r="4479" spans="12:12" x14ac:dyDescent="0.3">
      <c r="L4479"/>
    </row>
    <row r="4480" spans="12:12" x14ac:dyDescent="0.3">
      <c r="L4480"/>
    </row>
    <row r="4481" spans="12:12" x14ac:dyDescent="0.3">
      <c r="L4481"/>
    </row>
    <row r="4482" spans="12:12" x14ac:dyDescent="0.3">
      <c r="L4482"/>
    </row>
    <row r="4483" spans="12:12" x14ac:dyDescent="0.3">
      <c r="L4483"/>
    </row>
    <row r="4484" spans="12:12" x14ac:dyDescent="0.3">
      <c r="L4484"/>
    </row>
    <row r="4485" spans="12:12" x14ac:dyDescent="0.3">
      <c r="L4485"/>
    </row>
    <row r="4486" spans="12:12" x14ac:dyDescent="0.3">
      <c r="L4486"/>
    </row>
    <row r="4487" spans="12:12" x14ac:dyDescent="0.3">
      <c r="L4487"/>
    </row>
    <row r="4488" spans="12:12" x14ac:dyDescent="0.3">
      <c r="L4488"/>
    </row>
    <row r="4489" spans="12:12" x14ac:dyDescent="0.3">
      <c r="L4489"/>
    </row>
    <row r="4490" spans="12:12" x14ac:dyDescent="0.3">
      <c r="L4490"/>
    </row>
    <row r="4491" spans="12:12" x14ac:dyDescent="0.3">
      <c r="L4491"/>
    </row>
    <row r="4492" spans="12:12" x14ac:dyDescent="0.3">
      <c r="L4492"/>
    </row>
    <row r="4493" spans="12:12" x14ac:dyDescent="0.3">
      <c r="L4493"/>
    </row>
    <row r="4494" spans="12:12" x14ac:dyDescent="0.3">
      <c r="L4494"/>
    </row>
    <row r="4495" spans="12:12" x14ac:dyDescent="0.3">
      <c r="L4495"/>
    </row>
    <row r="4496" spans="12:12" x14ac:dyDescent="0.3">
      <c r="L4496"/>
    </row>
    <row r="4497" spans="12:12" x14ac:dyDescent="0.3">
      <c r="L4497"/>
    </row>
    <row r="4498" spans="12:12" x14ac:dyDescent="0.3">
      <c r="L4498"/>
    </row>
    <row r="4499" spans="12:12" x14ac:dyDescent="0.3">
      <c r="L4499"/>
    </row>
    <row r="4500" spans="12:12" x14ac:dyDescent="0.3">
      <c r="L4500"/>
    </row>
    <row r="4501" spans="12:12" x14ac:dyDescent="0.3">
      <c r="L4501"/>
    </row>
    <row r="4502" spans="12:12" x14ac:dyDescent="0.3">
      <c r="L4502"/>
    </row>
    <row r="4503" spans="12:12" x14ac:dyDescent="0.3">
      <c r="L4503"/>
    </row>
    <row r="4504" spans="12:12" x14ac:dyDescent="0.3">
      <c r="L4504"/>
    </row>
    <row r="4505" spans="12:12" x14ac:dyDescent="0.3">
      <c r="L4505"/>
    </row>
    <row r="4506" spans="12:12" x14ac:dyDescent="0.3">
      <c r="L4506"/>
    </row>
    <row r="4507" spans="12:12" x14ac:dyDescent="0.3">
      <c r="L4507"/>
    </row>
    <row r="4508" spans="12:12" x14ac:dyDescent="0.3">
      <c r="L4508"/>
    </row>
    <row r="4509" spans="12:12" x14ac:dyDescent="0.3">
      <c r="L4509"/>
    </row>
    <row r="4510" spans="12:12" x14ac:dyDescent="0.3">
      <c r="L4510"/>
    </row>
    <row r="4511" spans="12:12" x14ac:dyDescent="0.3">
      <c r="L4511"/>
    </row>
    <row r="4512" spans="12:12" x14ac:dyDescent="0.3">
      <c r="L4512"/>
    </row>
    <row r="4513" spans="12:12" x14ac:dyDescent="0.3">
      <c r="L4513"/>
    </row>
    <row r="4514" spans="12:12" x14ac:dyDescent="0.3">
      <c r="L4514"/>
    </row>
    <row r="4515" spans="12:12" x14ac:dyDescent="0.3">
      <c r="L4515"/>
    </row>
    <row r="4516" spans="12:12" x14ac:dyDescent="0.3">
      <c r="L4516"/>
    </row>
    <row r="4517" spans="12:12" x14ac:dyDescent="0.3">
      <c r="L4517"/>
    </row>
    <row r="4518" spans="12:12" x14ac:dyDescent="0.3">
      <c r="L4518"/>
    </row>
    <row r="4519" spans="12:12" x14ac:dyDescent="0.3">
      <c r="L4519"/>
    </row>
    <row r="4520" spans="12:12" x14ac:dyDescent="0.3">
      <c r="L4520"/>
    </row>
    <row r="4521" spans="12:12" x14ac:dyDescent="0.3">
      <c r="L4521"/>
    </row>
    <row r="4522" spans="12:12" x14ac:dyDescent="0.3">
      <c r="L4522"/>
    </row>
    <row r="4523" spans="12:12" x14ac:dyDescent="0.3">
      <c r="L4523"/>
    </row>
    <row r="4524" spans="12:12" x14ac:dyDescent="0.3">
      <c r="L4524"/>
    </row>
    <row r="4525" spans="12:12" x14ac:dyDescent="0.3">
      <c r="L4525"/>
    </row>
    <row r="4526" spans="12:12" x14ac:dyDescent="0.3">
      <c r="L4526"/>
    </row>
    <row r="4527" spans="12:12" x14ac:dyDescent="0.3">
      <c r="L4527"/>
    </row>
    <row r="4528" spans="12:12" x14ac:dyDescent="0.3">
      <c r="L4528"/>
    </row>
    <row r="4529" spans="12:12" x14ac:dyDescent="0.3">
      <c r="L4529"/>
    </row>
    <row r="4530" spans="12:12" x14ac:dyDescent="0.3">
      <c r="L4530"/>
    </row>
    <row r="4531" spans="12:12" x14ac:dyDescent="0.3">
      <c r="L4531"/>
    </row>
    <row r="4532" spans="12:12" x14ac:dyDescent="0.3">
      <c r="L4532"/>
    </row>
    <row r="4533" spans="12:12" x14ac:dyDescent="0.3">
      <c r="L4533"/>
    </row>
    <row r="4534" spans="12:12" x14ac:dyDescent="0.3">
      <c r="L4534"/>
    </row>
    <row r="4535" spans="12:12" x14ac:dyDescent="0.3">
      <c r="L4535"/>
    </row>
    <row r="4536" spans="12:12" x14ac:dyDescent="0.3">
      <c r="L4536"/>
    </row>
    <row r="4537" spans="12:12" x14ac:dyDescent="0.3">
      <c r="L4537"/>
    </row>
    <row r="4538" spans="12:12" x14ac:dyDescent="0.3">
      <c r="L4538"/>
    </row>
    <row r="4539" spans="12:12" x14ac:dyDescent="0.3">
      <c r="L4539"/>
    </row>
    <row r="4540" spans="12:12" x14ac:dyDescent="0.3">
      <c r="L4540"/>
    </row>
    <row r="4541" spans="12:12" x14ac:dyDescent="0.3">
      <c r="L4541"/>
    </row>
    <row r="4542" spans="12:12" x14ac:dyDescent="0.3">
      <c r="L4542"/>
    </row>
    <row r="4543" spans="12:12" x14ac:dyDescent="0.3">
      <c r="L4543"/>
    </row>
    <row r="4544" spans="12:12" x14ac:dyDescent="0.3">
      <c r="L4544"/>
    </row>
    <row r="4545" spans="12:12" x14ac:dyDescent="0.3">
      <c r="L4545"/>
    </row>
    <row r="4546" spans="12:12" x14ac:dyDescent="0.3">
      <c r="L4546"/>
    </row>
    <row r="4547" spans="12:12" x14ac:dyDescent="0.3">
      <c r="L4547"/>
    </row>
    <row r="4548" spans="12:12" x14ac:dyDescent="0.3">
      <c r="L4548"/>
    </row>
    <row r="4549" spans="12:12" x14ac:dyDescent="0.3">
      <c r="L4549"/>
    </row>
    <row r="4550" spans="12:12" x14ac:dyDescent="0.3">
      <c r="L4550"/>
    </row>
    <row r="4551" spans="12:12" x14ac:dyDescent="0.3">
      <c r="L4551"/>
    </row>
    <row r="4552" spans="12:12" x14ac:dyDescent="0.3">
      <c r="L4552"/>
    </row>
    <row r="4553" spans="12:12" x14ac:dyDescent="0.3">
      <c r="L4553"/>
    </row>
    <row r="4554" spans="12:12" x14ac:dyDescent="0.3">
      <c r="L4554"/>
    </row>
    <row r="4555" spans="12:12" x14ac:dyDescent="0.3">
      <c r="L4555"/>
    </row>
    <row r="4556" spans="12:12" x14ac:dyDescent="0.3">
      <c r="L4556"/>
    </row>
    <row r="4557" spans="12:12" x14ac:dyDescent="0.3">
      <c r="L4557"/>
    </row>
    <row r="4558" spans="12:12" x14ac:dyDescent="0.3">
      <c r="L4558"/>
    </row>
    <row r="4559" spans="12:12" x14ac:dyDescent="0.3">
      <c r="L4559"/>
    </row>
    <row r="4560" spans="12:12" x14ac:dyDescent="0.3">
      <c r="L4560"/>
    </row>
    <row r="4561" spans="12:12" x14ac:dyDescent="0.3">
      <c r="L4561"/>
    </row>
    <row r="4562" spans="12:12" x14ac:dyDescent="0.3">
      <c r="L4562"/>
    </row>
    <row r="4563" spans="12:12" x14ac:dyDescent="0.3">
      <c r="L4563"/>
    </row>
    <row r="4564" spans="12:12" x14ac:dyDescent="0.3">
      <c r="L4564"/>
    </row>
    <row r="4565" spans="12:12" x14ac:dyDescent="0.3">
      <c r="L4565"/>
    </row>
    <row r="4566" spans="12:12" x14ac:dyDescent="0.3">
      <c r="L4566"/>
    </row>
    <row r="4567" spans="12:12" x14ac:dyDescent="0.3">
      <c r="L4567"/>
    </row>
    <row r="4568" spans="12:12" x14ac:dyDescent="0.3">
      <c r="L4568"/>
    </row>
    <row r="4569" spans="12:12" x14ac:dyDescent="0.3">
      <c r="L4569"/>
    </row>
    <row r="4570" spans="12:12" x14ac:dyDescent="0.3">
      <c r="L4570"/>
    </row>
    <row r="4571" spans="12:12" x14ac:dyDescent="0.3">
      <c r="L4571"/>
    </row>
    <row r="4572" spans="12:12" x14ac:dyDescent="0.3">
      <c r="L4572"/>
    </row>
    <row r="4573" spans="12:12" x14ac:dyDescent="0.3">
      <c r="L4573"/>
    </row>
    <row r="4574" spans="12:12" x14ac:dyDescent="0.3">
      <c r="L4574"/>
    </row>
    <row r="4575" spans="12:12" x14ac:dyDescent="0.3">
      <c r="L4575"/>
    </row>
    <row r="4576" spans="12:12" x14ac:dyDescent="0.3">
      <c r="L4576"/>
    </row>
    <row r="4577" spans="12:12" x14ac:dyDescent="0.3">
      <c r="L4577"/>
    </row>
    <row r="4578" spans="12:12" x14ac:dyDescent="0.3">
      <c r="L4578"/>
    </row>
    <row r="4579" spans="12:12" x14ac:dyDescent="0.3">
      <c r="L4579"/>
    </row>
    <row r="4580" spans="12:12" x14ac:dyDescent="0.3">
      <c r="L4580"/>
    </row>
    <row r="4581" spans="12:12" x14ac:dyDescent="0.3">
      <c r="L4581"/>
    </row>
    <row r="4582" spans="12:12" x14ac:dyDescent="0.3">
      <c r="L4582"/>
    </row>
    <row r="4583" spans="12:12" x14ac:dyDescent="0.3">
      <c r="L4583"/>
    </row>
    <row r="4584" spans="12:12" x14ac:dyDescent="0.3">
      <c r="L4584"/>
    </row>
    <row r="4585" spans="12:12" x14ac:dyDescent="0.3">
      <c r="L4585"/>
    </row>
    <row r="4586" spans="12:12" x14ac:dyDescent="0.3">
      <c r="L4586"/>
    </row>
    <row r="4587" spans="12:12" x14ac:dyDescent="0.3">
      <c r="L4587"/>
    </row>
    <row r="4588" spans="12:12" x14ac:dyDescent="0.3">
      <c r="L4588"/>
    </row>
    <row r="4589" spans="12:12" x14ac:dyDescent="0.3">
      <c r="L4589"/>
    </row>
    <row r="4590" spans="12:12" x14ac:dyDescent="0.3">
      <c r="L4590"/>
    </row>
    <row r="4591" spans="12:12" x14ac:dyDescent="0.3">
      <c r="L4591"/>
    </row>
    <row r="4592" spans="12:12" x14ac:dyDescent="0.3">
      <c r="L4592"/>
    </row>
    <row r="4593" spans="12:12" x14ac:dyDescent="0.3">
      <c r="L4593"/>
    </row>
    <row r="4594" spans="12:12" x14ac:dyDescent="0.3">
      <c r="L4594"/>
    </row>
    <row r="4595" spans="12:12" x14ac:dyDescent="0.3">
      <c r="L4595"/>
    </row>
    <row r="4596" spans="12:12" x14ac:dyDescent="0.3">
      <c r="L4596"/>
    </row>
    <row r="4597" spans="12:12" x14ac:dyDescent="0.3">
      <c r="L4597"/>
    </row>
    <row r="4598" spans="12:12" x14ac:dyDescent="0.3">
      <c r="L4598"/>
    </row>
    <row r="4599" spans="12:12" x14ac:dyDescent="0.3">
      <c r="L4599"/>
    </row>
    <row r="4600" spans="12:12" x14ac:dyDescent="0.3">
      <c r="L4600"/>
    </row>
    <row r="4601" spans="12:12" x14ac:dyDescent="0.3">
      <c r="L4601"/>
    </row>
    <row r="4602" spans="12:12" x14ac:dyDescent="0.3">
      <c r="L4602"/>
    </row>
    <row r="4603" spans="12:12" x14ac:dyDescent="0.3">
      <c r="L4603"/>
    </row>
    <row r="4604" spans="12:12" x14ac:dyDescent="0.3">
      <c r="L4604"/>
    </row>
    <row r="4605" spans="12:12" x14ac:dyDescent="0.3">
      <c r="L4605"/>
    </row>
    <row r="4606" spans="12:12" x14ac:dyDescent="0.3">
      <c r="L4606"/>
    </row>
    <row r="4607" spans="12:12" x14ac:dyDescent="0.3">
      <c r="L4607"/>
    </row>
    <row r="4608" spans="12:12" x14ac:dyDescent="0.3">
      <c r="L4608"/>
    </row>
    <row r="4609" spans="12:12" x14ac:dyDescent="0.3">
      <c r="L4609"/>
    </row>
    <row r="4610" spans="12:12" x14ac:dyDescent="0.3">
      <c r="L4610"/>
    </row>
    <row r="4611" spans="12:12" x14ac:dyDescent="0.3">
      <c r="L4611"/>
    </row>
    <row r="4612" spans="12:12" x14ac:dyDescent="0.3">
      <c r="L4612"/>
    </row>
    <row r="4613" spans="12:12" x14ac:dyDescent="0.3">
      <c r="L4613"/>
    </row>
    <row r="4614" spans="12:12" x14ac:dyDescent="0.3">
      <c r="L4614"/>
    </row>
    <row r="4615" spans="12:12" x14ac:dyDescent="0.3">
      <c r="L4615"/>
    </row>
    <row r="4616" spans="12:12" x14ac:dyDescent="0.3">
      <c r="L4616"/>
    </row>
    <row r="4617" spans="12:12" x14ac:dyDescent="0.3">
      <c r="L4617"/>
    </row>
    <row r="4618" spans="12:12" x14ac:dyDescent="0.3">
      <c r="L4618"/>
    </row>
    <row r="4619" spans="12:12" x14ac:dyDescent="0.3">
      <c r="L4619"/>
    </row>
    <row r="4620" spans="12:12" x14ac:dyDescent="0.3">
      <c r="L4620"/>
    </row>
    <row r="4621" spans="12:12" x14ac:dyDescent="0.3">
      <c r="L4621"/>
    </row>
    <row r="4622" spans="12:12" x14ac:dyDescent="0.3">
      <c r="L4622"/>
    </row>
    <row r="4623" spans="12:12" x14ac:dyDescent="0.3">
      <c r="L4623"/>
    </row>
    <row r="4624" spans="12:12" x14ac:dyDescent="0.3">
      <c r="L4624"/>
    </row>
    <row r="4625" spans="12:12" x14ac:dyDescent="0.3">
      <c r="L4625"/>
    </row>
    <row r="4626" spans="12:12" x14ac:dyDescent="0.3">
      <c r="L4626"/>
    </row>
    <row r="4627" spans="12:12" x14ac:dyDescent="0.3">
      <c r="L4627"/>
    </row>
    <row r="4628" spans="12:12" x14ac:dyDescent="0.3">
      <c r="L4628"/>
    </row>
    <row r="4629" spans="12:12" x14ac:dyDescent="0.3">
      <c r="L4629"/>
    </row>
    <row r="4630" spans="12:12" x14ac:dyDescent="0.3">
      <c r="L4630"/>
    </row>
    <row r="4631" spans="12:12" x14ac:dyDescent="0.3">
      <c r="L4631"/>
    </row>
    <row r="4632" spans="12:12" x14ac:dyDescent="0.3">
      <c r="L4632"/>
    </row>
    <row r="4633" spans="12:12" x14ac:dyDescent="0.3">
      <c r="L4633"/>
    </row>
    <row r="4634" spans="12:12" x14ac:dyDescent="0.3">
      <c r="L4634"/>
    </row>
    <row r="4635" spans="12:12" x14ac:dyDescent="0.3">
      <c r="L4635"/>
    </row>
    <row r="4636" spans="12:12" x14ac:dyDescent="0.3">
      <c r="L4636"/>
    </row>
    <row r="4637" spans="12:12" x14ac:dyDescent="0.3">
      <c r="L4637"/>
    </row>
    <row r="4638" spans="12:12" x14ac:dyDescent="0.3">
      <c r="L4638"/>
    </row>
    <row r="4639" spans="12:12" x14ac:dyDescent="0.3">
      <c r="L4639"/>
    </row>
    <row r="4640" spans="12:12" x14ac:dyDescent="0.3">
      <c r="L4640"/>
    </row>
    <row r="4641" spans="12:12" x14ac:dyDescent="0.3">
      <c r="L4641"/>
    </row>
    <row r="4642" spans="12:12" x14ac:dyDescent="0.3">
      <c r="L4642"/>
    </row>
    <row r="4643" spans="12:12" x14ac:dyDescent="0.3">
      <c r="L4643"/>
    </row>
    <row r="4644" spans="12:12" x14ac:dyDescent="0.3">
      <c r="L4644"/>
    </row>
    <row r="4645" spans="12:12" x14ac:dyDescent="0.3">
      <c r="L4645"/>
    </row>
    <row r="4646" spans="12:12" x14ac:dyDescent="0.3">
      <c r="L4646"/>
    </row>
    <row r="4647" spans="12:12" x14ac:dyDescent="0.3">
      <c r="L4647"/>
    </row>
    <row r="4648" spans="12:12" x14ac:dyDescent="0.3">
      <c r="L4648"/>
    </row>
    <row r="4649" spans="12:12" x14ac:dyDescent="0.3">
      <c r="L4649"/>
    </row>
    <row r="4650" spans="12:12" x14ac:dyDescent="0.3">
      <c r="L4650"/>
    </row>
    <row r="4651" spans="12:12" x14ac:dyDescent="0.3">
      <c r="L4651"/>
    </row>
    <row r="4652" spans="12:12" x14ac:dyDescent="0.3">
      <c r="L4652"/>
    </row>
    <row r="4653" spans="12:12" x14ac:dyDescent="0.3">
      <c r="L4653"/>
    </row>
    <row r="4654" spans="12:12" x14ac:dyDescent="0.3">
      <c r="L4654"/>
    </row>
    <row r="4655" spans="12:12" x14ac:dyDescent="0.3">
      <c r="L4655"/>
    </row>
    <row r="4656" spans="12:12" x14ac:dyDescent="0.3">
      <c r="L4656"/>
    </row>
    <row r="4657" spans="12:12" x14ac:dyDescent="0.3">
      <c r="L4657"/>
    </row>
    <row r="4658" spans="12:12" x14ac:dyDescent="0.3">
      <c r="L4658"/>
    </row>
    <row r="4659" spans="12:12" x14ac:dyDescent="0.3">
      <c r="L4659"/>
    </row>
    <row r="4660" spans="12:12" x14ac:dyDescent="0.3">
      <c r="L4660"/>
    </row>
    <row r="4661" spans="12:12" x14ac:dyDescent="0.3">
      <c r="L4661"/>
    </row>
    <row r="4662" spans="12:12" x14ac:dyDescent="0.3">
      <c r="L4662"/>
    </row>
    <row r="4663" spans="12:12" x14ac:dyDescent="0.3">
      <c r="L4663"/>
    </row>
    <row r="4664" spans="12:12" x14ac:dyDescent="0.3">
      <c r="L4664"/>
    </row>
    <row r="4665" spans="12:12" x14ac:dyDescent="0.3">
      <c r="L4665"/>
    </row>
    <row r="4666" spans="12:12" x14ac:dyDescent="0.3">
      <c r="L4666"/>
    </row>
    <row r="4667" spans="12:12" x14ac:dyDescent="0.3">
      <c r="L4667"/>
    </row>
    <row r="4668" spans="12:12" x14ac:dyDescent="0.3">
      <c r="L4668"/>
    </row>
    <row r="4669" spans="12:12" x14ac:dyDescent="0.3">
      <c r="L4669"/>
    </row>
    <row r="4670" spans="12:12" x14ac:dyDescent="0.3">
      <c r="L4670"/>
    </row>
    <row r="4671" spans="12:12" x14ac:dyDescent="0.3">
      <c r="L4671"/>
    </row>
    <row r="4672" spans="12:12" x14ac:dyDescent="0.3">
      <c r="L4672"/>
    </row>
    <row r="4673" spans="12:12" x14ac:dyDescent="0.3">
      <c r="L4673"/>
    </row>
    <row r="4674" spans="12:12" x14ac:dyDescent="0.3">
      <c r="L4674"/>
    </row>
    <row r="4675" spans="12:12" x14ac:dyDescent="0.3">
      <c r="L4675"/>
    </row>
    <row r="4676" spans="12:12" x14ac:dyDescent="0.3">
      <c r="L4676"/>
    </row>
    <row r="4677" spans="12:12" x14ac:dyDescent="0.3">
      <c r="L4677"/>
    </row>
    <row r="4678" spans="12:12" x14ac:dyDescent="0.3">
      <c r="L4678"/>
    </row>
    <row r="4679" spans="12:12" x14ac:dyDescent="0.3">
      <c r="L4679"/>
    </row>
    <row r="4680" spans="12:12" x14ac:dyDescent="0.3">
      <c r="L4680"/>
    </row>
    <row r="4681" spans="12:12" x14ac:dyDescent="0.3">
      <c r="L4681"/>
    </row>
    <row r="4682" spans="12:12" x14ac:dyDescent="0.3">
      <c r="L4682"/>
    </row>
    <row r="4683" spans="12:12" x14ac:dyDescent="0.3">
      <c r="L4683"/>
    </row>
    <row r="4684" spans="12:12" x14ac:dyDescent="0.3">
      <c r="L4684"/>
    </row>
    <row r="4685" spans="12:12" x14ac:dyDescent="0.3">
      <c r="L4685"/>
    </row>
    <row r="4686" spans="12:12" x14ac:dyDescent="0.3">
      <c r="L4686"/>
    </row>
    <row r="4687" spans="12:12" x14ac:dyDescent="0.3">
      <c r="L4687"/>
    </row>
    <row r="4688" spans="12:12" x14ac:dyDescent="0.3">
      <c r="L4688"/>
    </row>
    <row r="4689" spans="12:12" x14ac:dyDescent="0.3">
      <c r="L4689"/>
    </row>
    <row r="4690" spans="12:12" x14ac:dyDescent="0.3">
      <c r="L4690"/>
    </row>
    <row r="4691" spans="12:12" x14ac:dyDescent="0.3">
      <c r="L4691"/>
    </row>
    <row r="4692" spans="12:12" x14ac:dyDescent="0.3">
      <c r="L4692"/>
    </row>
    <row r="4693" spans="12:12" x14ac:dyDescent="0.3">
      <c r="L4693"/>
    </row>
    <row r="4694" spans="12:12" x14ac:dyDescent="0.3">
      <c r="L4694"/>
    </row>
    <row r="4695" spans="12:12" x14ac:dyDescent="0.3">
      <c r="L4695"/>
    </row>
    <row r="4696" spans="12:12" x14ac:dyDescent="0.3">
      <c r="L4696"/>
    </row>
    <row r="4697" spans="12:12" x14ac:dyDescent="0.3">
      <c r="L4697"/>
    </row>
    <row r="4698" spans="12:12" x14ac:dyDescent="0.3">
      <c r="L4698"/>
    </row>
    <row r="4699" spans="12:12" x14ac:dyDescent="0.3">
      <c r="L4699"/>
    </row>
    <row r="4700" spans="12:12" x14ac:dyDescent="0.3">
      <c r="L4700"/>
    </row>
    <row r="4701" spans="12:12" x14ac:dyDescent="0.3">
      <c r="L4701"/>
    </row>
    <row r="4702" spans="12:12" x14ac:dyDescent="0.3">
      <c r="L4702"/>
    </row>
    <row r="4703" spans="12:12" x14ac:dyDescent="0.3">
      <c r="L4703"/>
    </row>
    <row r="4704" spans="12:12" x14ac:dyDescent="0.3">
      <c r="L4704"/>
    </row>
    <row r="4705" spans="12:12" x14ac:dyDescent="0.3">
      <c r="L4705"/>
    </row>
    <row r="4706" spans="12:12" x14ac:dyDescent="0.3">
      <c r="L4706"/>
    </row>
    <row r="4707" spans="12:12" x14ac:dyDescent="0.3">
      <c r="L4707"/>
    </row>
    <row r="4708" spans="12:12" x14ac:dyDescent="0.3">
      <c r="L4708"/>
    </row>
    <row r="4709" spans="12:12" x14ac:dyDescent="0.3">
      <c r="L4709"/>
    </row>
    <row r="4710" spans="12:12" x14ac:dyDescent="0.3">
      <c r="L4710"/>
    </row>
    <row r="4711" spans="12:12" x14ac:dyDescent="0.3">
      <c r="L4711"/>
    </row>
    <row r="4712" spans="12:12" x14ac:dyDescent="0.3">
      <c r="L4712"/>
    </row>
    <row r="4713" spans="12:12" x14ac:dyDescent="0.3">
      <c r="L4713"/>
    </row>
    <row r="4714" spans="12:12" x14ac:dyDescent="0.3">
      <c r="L4714"/>
    </row>
    <row r="4715" spans="12:12" x14ac:dyDescent="0.3">
      <c r="L4715"/>
    </row>
    <row r="4716" spans="12:12" x14ac:dyDescent="0.3">
      <c r="L4716"/>
    </row>
    <row r="4717" spans="12:12" x14ac:dyDescent="0.3">
      <c r="L4717"/>
    </row>
    <row r="4718" spans="12:12" x14ac:dyDescent="0.3">
      <c r="L4718"/>
    </row>
    <row r="4719" spans="12:12" x14ac:dyDescent="0.3">
      <c r="L4719"/>
    </row>
    <row r="4720" spans="12:12" x14ac:dyDescent="0.3">
      <c r="L4720"/>
    </row>
    <row r="4721" spans="12:12" x14ac:dyDescent="0.3">
      <c r="L4721"/>
    </row>
    <row r="4722" spans="12:12" x14ac:dyDescent="0.3">
      <c r="L4722"/>
    </row>
    <row r="4723" spans="12:12" x14ac:dyDescent="0.3">
      <c r="L4723"/>
    </row>
    <row r="4724" spans="12:12" x14ac:dyDescent="0.3">
      <c r="L4724"/>
    </row>
    <row r="4725" spans="12:12" x14ac:dyDescent="0.3">
      <c r="L4725"/>
    </row>
    <row r="4726" spans="12:12" x14ac:dyDescent="0.3">
      <c r="L4726"/>
    </row>
    <row r="4727" spans="12:12" x14ac:dyDescent="0.3">
      <c r="L4727"/>
    </row>
    <row r="4728" spans="12:12" x14ac:dyDescent="0.3">
      <c r="L4728"/>
    </row>
    <row r="4729" spans="12:12" x14ac:dyDescent="0.3">
      <c r="L4729"/>
    </row>
    <row r="4730" spans="12:12" x14ac:dyDescent="0.3">
      <c r="L4730"/>
    </row>
    <row r="4731" spans="12:12" x14ac:dyDescent="0.3">
      <c r="L4731"/>
    </row>
    <row r="4732" spans="12:12" x14ac:dyDescent="0.3">
      <c r="L4732"/>
    </row>
    <row r="4733" spans="12:12" x14ac:dyDescent="0.3">
      <c r="L4733"/>
    </row>
    <row r="4734" spans="12:12" x14ac:dyDescent="0.3">
      <c r="L4734"/>
    </row>
    <row r="4735" spans="12:12" x14ac:dyDescent="0.3">
      <c r="L4735"/>
    </row>
    <row r="4736" spans="12:12" x14ac:dyDescent="0.3">
      <c r="L4736"/>
    </row>
    <row r="4737" spans="12:12" x14ac:dyDescent="0.3">
      <c r="L4737"/>
    </row>
    <row r="4738" spans="12:12" x14ac:dyDescent="0.3">
      <c r="L4738"/>
    </row>
    <row r="4739" spans="12:12" x14ac:dyDescent="0.3">
      <c r="L4739"/>
    </row>
    <row r="4740" spans="12:12" x14ac:dyDescent="0.3">
      <c r="L4740"/>
    </row>
    <row r="4741" spans="12:12" x14ac:dyDescent="0.3">
      <c r="L4741"/>
    </row>
    <row r="4742" spans="12:12" x14ac:dyDescent="0.3">
      <c r="L4742"/>
    </row>
    <row r="4743" spans="12:12" x14ac:dyDescent="0.3">
      <c r="L4743"/>
    </row>
    <row r="4744" spans="12:12" x14ac:dyDescent="0.3">
      <c r="L4744"/>
    </row>
    <row r="4745" spans="12:12" x14ac:dyDescent="0.3">
      <c r="L4745"/>
    </row>
    <row r="4746" spans="12:12" x14ac:dyDescent="0.3">
      <c r="L4746"/>
    </row>
    <row r="4747" spans="12:12" x14ac:dyDescent="0.3">
      <c r="L4747"/>
    </row>
    <row r="4748" spans="12:12" x14ac:dyDescent="0.3">
      <c r="L4748"/>
    </row>
    <row r="4749" spans="12:12" x14ac:dyDescent="0.3">
      <c r="L4749"/>
    </row>
    <row r="4750" spans="12:12" x14ac:dyDescent="0.3">
      <c r="L4750"/>
    </row>
    <row r="4751" spans="12:12" x14ac:dyDescent="0.3">
      <c r="L4751"/>
    </row>
    <row r="4752" spans="12:12" x14ac:dyDescent="0.3">
      <c r="L4752"/>
    </row>
    <row r="4753" spans="12:12" x14ac:dyDescent="0.3">
      <c r="L4753"/>
    </row>
    <row r="4754" spans="12:12" x14ac:dyDescent="0.3">
      <c r="L4754"/>
    </row>
    <row r="4755" spans="12:12" x14ac:dyDescent="0.3">
      <c r="L4755"/>
    </row>
    <row r="4756" spans="12:12" x14ac:dyDescent="0.3">
      <c r="L4756"/>
    </row>
    <row r="4757" spans="12:12" x14ac:dyDescent="0.3">
      <c r="L4757"/>
    </row>
    <row r="4758" spans="12:12" x14ac:dyDescent="0.3">
      <c r="L4758"/>
    </row>
    <row r="4759" spans="12:12" x14ac:dyDescent="0.3">
      <c r="L4759"/>
    </row>
    <row r="4760" spans="12:12" x14ac:dyDescent="0.3">
      <c r="L4760"/>
    </row>
    <row r="4761" spans="12:12" x14ac:dyDescent="0.3">
      <c r="L4761"/>
    </row>
    <row r="4762" spans="12:12" x14ac:dyDescent="0.3">
      <c r="L4762"/>
    </row>
    <row r="4763" spans="12:12" x14ac:dyDescent="0.3">
      <c r="L4763"/>
    </row>
    <row r="4764" spans="12:12" x14ac:dyDescent="0.3">
      <c r="L4764"/>
    </row>
    <row r="4765" spans="12:12" x14ac:dyDescent="0.3">
      <c r="L4765"/>
    </row>
    <row r="4766" spans="12:12" x14ac:dyDescent="0.3">
      <c r="L4766"/>
    </row>
    <row r="4767" spans="12:12" x14ac:dyDescent="0.3">
      <c r="L4767"/>
    </row>
    <row r="4768" spans="12:12" x14ac:dyDescent="0.3">
      <c r="L4768"/>
    </row>
    <row r="4769" spans="12:12" x14ac:dyDescent="0.3">
      <c r="L4769"/>
    </row>
    <row r="4770" spans="12:12" x14ac:dyDescent="0.3">
      <c r="L4770"/>
    </row>
    <row r="4771" spans="12:12" x14ac:dyDescent="0.3">
      <c r="L4771"/>
    </row>
    <row r="4772" spans="12:12" x14ac:dyDescent="0.3">
      <c r="L4772"/>
    </row>
    <row r="4773" spans="12:12" x14ac:dyDescent="0.3">
      <c r="L4773"/>
    </row>
    <row r="4774" spans="12:12" x14ac:dyDescent="0.3">
      <c r="L4774"/>
    </row>
    <row r="4775" spans="12:12" x14ac:dyDescent="0.3">
      <c r="L4775"/>
    </row>
    <row r="4776" spans="12:12" x14ac:dyDescent="0.3">
      <c r="L4776"/>
    </row>
    <row r="4777" spans="12:12" x14ac:dyDescent="0.3">
      <c r="L4777"/>
    </row>
    <row r="4778" spans="12:12" x14ac:dyDescent="0.3">
      <c r="L4778"/>
    </row>
    <row r="4779" spans="12:12" x14ac:dyDescent="0.3">
      <c r="L4779"/>
    </row>
    <row r="4780" spans="12:12" x14ac:dyDescent="0.3">
      <c r="L4780"/>
    </row>
    <row r="4781" spans="12:12" x14ac:dyDescent="0.3">
      <c r="L4781"/>
    </row>
    <row r="4782" spans="12:12" x14ac:dyDescent="0.3">
      <c r="L4782"/>
    </row>
    <row r="4783" spans="12:12" x14ac:dyDescent="0.3">
      <c r="L4783"/>
    </row>
    <row r="4784" spans="12:12" x14ac:dyDescent="0.3">
      <c r="L4784"/>
    </row>
    <row r="4785" spans="12:12" x14ac:dyDescent="0.3">
      <c r="L4785"/>
    </row>
    <row r="4786" spans="12:12" x14ac:dyDescent="0.3">
      <c r="L4786"/>
    </row>
    <row r="4787" spans="12:12" x14ac:dyDescent="0.3">
      <c r="L4787"/>
    </row>
    <row r="4788" spans="12:12" x14ac:dyDescent="0.3">
      <c r="L4788"/>
    </row>
    <row r="4789" spans="12:12" x14ac:dyDescent="0.3">
      <c r="L4789"/>
    </row>
    <row r="4790" spans="12:12" x14ac:dyDescent="0.3">
      <c r="L4790"/>
    </row>
    <row r="4791" spans="12:12" x14ac:dyDescent="0.3">
      <c r="L4791"/>
    </row>
    <row r="4792" spans="12:12" x14ac:dyDescent="0.3">
      <c r="L4792"/>
    </row>
    <row r="4793" spans="12:12" x14ac:dyDescent="0.3">
      <c r="L4793"/>
    </row>
    <row r="4794" spans="12:12" x14ac:dyDescent="0.3">
      <c r="L4794"/>
    </row>
    <row r="4795" spans="12:12" x14ac:dyDescent="0.3">
      <c r="L4795"/>
    </row>
    <row r="4796" spans="12:12" x14ac:dyDescent="0.3">
      <c r="L4796"/>
    </row>
    <row r="4797" spans="12:12" x14ac:dyDescent="0.3">
      <c r="L4797"/>
    </row>
    <row r="4798" spans="12:12" x14ac:dyDescent="0.3">
      <c r="L4798"/>
    </row>
    <row r="4799" spans="12:12" x14ac:dyDescent="0.3">
      <c r="L4799"/>
    </row>
    <row r="4800" spans="12:12" x14ac:dyDescent="0.3">
      <c r="L4800"/>
    </row>
    <row r="4801" spans="12:12" x14ac:dyDescent="0.3">
      <c r="L4801"/>
    </row>
    <row r="4802" spans="12:12" x14ac:dyDescent="0.3">
      <c r="L4802"/>
    </row>
    <row r="4803" spans="12:12" x14ac:dyDescent="0.3">
      <c r="L4803"/>
    </row>
    <row r="4804" spans="12:12" x14ac:dyDescent="0.3">
      <c r="L4804"/>
    </row>
    <row r="4805" spans="12:12" x14ac:dyDescent="0.3">
      <c r="L4805"/>
    </row>
    <row r="4806" spans="12:12" x14ac:dyDescent="0.3">
      <c r="L4806"/>
    </row>
    <row r="4807" spans="12:12" x14ac:dyDescent="0.3">
      <c r="L4807"/>
    </row>
    <row r="4808" spans="12:12" x14ac:dyDescent="0.3">
      <c r="L4808"/>
    </row>
    <row r="4809" spans="12:12" x14ac:dyDescent="0.3">
      <c r="L4809"/>
    </row>
    <row r="4810" spans="12:12" x14ac:dyDescent="0.3">
      <c r="L4810"/>
    </row>
    <row r="4811" spans="12:12" x14ac:dyDescent="0.3">
      <c r="L4811"/>
    </row>
    <row r="4812" spans="12:12" x14ac:dyDescent="0.3">
      <c r="L4812"/>
    </row>
    <row r="4813" spans="12:12" x14ac:dyDescent="0.3">
      <c r="L4813"/>
    </row>
    <row r="4814" spans="12:12" x14ac:dyDescent="0.3">
      <c r="L4814"/>
    </row>
    <row r="4815" spans="12:12" x14ac:dyDescent="0.3">
      <c r="L4815"/>
    </row>
    <row r="4816" spans="12:12" x14ac:dyDescent="0.3">
      <c r="L4816"/>
    </row>
    <row r="4817" spans="12:12" x14ac:dyDescent="0.3">
      <c r="L4817"/>
    </row>
    <row r="4818" spans="12:12" x14ac:dyDescent="0.3">
      <c r="L4818"/>
    </row>
    <row r="4819" spans="12:12" x14ac:dyDescent="0.3">
      <c r="L4819"/>
    </row>
    <row r="4820" spans="12:12" x14ac:dyDescent="0.3">
      <c r="L4820"/>
    </row>
    <row r="4821" spans="12:12" x14ac:dyDescent="0.3">
      <c r="L4821"/>
    </row>
    <row r="4822" spans="12:12" x14ac:dyDescent="0.3">
      <c r="L4822"/>
    </row>
    <row r="4823" spans="12:12" x14ac:dyDescent="0.3">
      <c r="L4823"/>
    </row>
    <row r="4824" spans="12:12" x14ac:dyDescent="0.3">
      <c r="L4824"/>
    </row>
    <row r="4825" spans="12:12" x14ac:dyDescent="0.3">
      <c r="L4825"/>
    </row>
    <row r="4826" spans="12:12" x14ac:dyDescent="0.3">
      <c r="L4826"/>
    </row>
    <row r="4827" spans="12:12" x14ac:dyDescent="0.3">
      <c r="L4827"/>
    </row>
    <row r="4828" spans="12:12" x14ac:dyDescent="0.3">
      <c r="L4828"/>
    </row>
    <row r="4829" spans="12:12" x14ac:dyDescent="0.3">
      <c r="L4829"/>
    </row>
    <row r="4830" spans="12:12" x14ac:dyDescent="0.3">
      <c r="L4830"/>
    </row>
    <row r="4831" spans="12:12" x14ac:dyDescent="0.3">
      <c r="L4831"/>
    </row>
    <row r="4832" spans="12:12" x14ac:dyDescent="0.3">
      <c r="L4832"/>
    </row>
    <row r="4833" spans="12:12" x14ac:dyDescent="0.3">
      <c r="L4833"/>
    </row>
    <row r="4834" spans="12:12" x14ac:dyDescent="0.3">
      <c r="L4834"/>
    </row>
    <row r="4835" spans="12:12" x14ac:dyDescent="0.3">
      <c r="L4835"/>
    </row>
    <row r="4836" spans="12:12" x14ac:dyDescent="0.3">
      <c r="L4836"/>
    </row>
    <row r="4837" spans="12:12" x14ac:dyDescent="0.3">
      <c r="L4837"/>
    </row>
    <row r="4838" spans="12:12" x14ac:dyDescent="0.3">
      <c r="L4838"/>
    </row>
    <row r="4839" spans="12:12" x14ac:dyDescent="0.3">
      <c r="L4839"/>
    </row>
    <row r="4840" spans="12:12" x14ac:dyDescent="0.3">
      <c r="L4840"/>
    </row>
    <row r="4841" spans="12:12" x14ac:dyDescent="0.3">
      <c r="L4841"/>
    </row>
    <row r="4842" spans="12:12" x14ac:dyDescent="0.3">
      <c r="L4842"/>
    </row>
    <row r="4843" spans="12:12" x14ac:dyDescent="0.3">
      <c r="L4843"/>
    </row>
    <row r="4844" spans="12:12" x14ac:dyDescent="0.3">
      <c r="L4844"/>
    </row>
    <row r="4845" spans="12:12" x14ac:dyDescent="0.3">
      <c r="L4845"/>
    </row>
    <row r="4846" spans="12:12" x14ac:dyDescent="0.3">
      <c r="L4846"/>
    </row>
    <row r="4847" spans="12:12" x14ac:dyDescent="0.3">
      <c r="L4847"/>
    </row>
    <row r="4848" spans="12:12" x14ac:dyDescent="0.3">
      <c r="L4848"/>
    </row>
    <row r="4849" spans="12:12" x14ac:dyDescent="0.3">
      <c r="L4849"/>
    </row>
    <row r="4850" spans="12:12" x14ac:dyDescent="0.3">
      <c r="L4850"/>
    </row>
    <row r="4851" spans="12:12" x14ac:dyDescent="0.3">
      <c r="L4851"/>
    </row>
    <row r="4852" spans="12:12" x14ac:dyDescent="0.3">
      <c r="L4852"/>
    </row>
    <row r="4853" spans="12:12" x14ac:dyDescent="0.3">
      <c r="L4853"/>
    </row>
    <row r="4854" spans="12:12" x14ac:dyDescent="0.3">
      <c r="L4854"/>
    </row>
    <row r="4855" spans="12:12" x14ac:dyDescent="0.3">
      <c r="L4855"/>
    </row>
    <row r="4856" spans="12:12" x14ac:dyDescent="0.3">
      <c r="L4856"/>
    </row>
    <row r="4857" spans="12:12" x14ac:dyDescent="0.3">
      <c r="L4857"/>
    </row>
    <row r="4858" spans="12:12" x14ac:dyDescent="0.3">
      <c r="L4858"/>
    </row>
    <row r="4859" spans="12:12" x14ac:dyDescent="0.3">
      <c r="L4859"/>
    </row>
    <row r="4860" spans="12:12" x14ac:dyDescent="0.3">
      <c r="L4860"/>
    </row>
    <row r="4861" spans="12:12" x14ac:dyDescent="0.3">
      <c r="L4861"/>
    </row>
    <row r="4862" spans="12:12" x14ac:dyDescent="0.3">
      <c r="L4862"/>
    </row>
    <row r="4863" spans="12:12" x14ac:dyDescent="0.3">
      <c r="L4863"/>
    </row>
    <row r="4864" spans="12:12" x14ac:dyDescent="0.3">
      <c r="L4864"/>
    </row>
    <row r="4865" spans="12:12" x14ac:dyDescent="0.3">
      <c r="L4865"/>
    </row>
    <row r="4866" spans="12:12" x14ac:dyDescent="0.3">
      <c r="L4866"/>
    </row>
    <row r="4867" spans="12:12" x14ac:dyDescent="0.3">
      <c r="L4867"/>
    </row>
    <row r="4868" spans="12:12" x14ac:dyDescent="0.3">
      <c r="L4868"/>
    </row>
    <row r="4869" spans="12:12" x14ac:dyDescent="0.3">
      <c r="L4869"/>
    </row>
    <row r="4870" spans="12:12" x14ac:dyDescent="0.3">
      <c r="L4870"/>
    </row>
    <row r="4871" spans="12:12" x14ac:dyDescent="0.3">
      <c r="L4871"/>
    </row>
    <row r="4872" spans="12:12" x14ac:dyDescent="0.3">
      <c r="L4872"/>
    </row>
    <row r="4873" spans="12:12" x14ac:dyDescent="0.3">
      <c r="L4873"/>
    </row>
    <row r="4874" spans="12:12" x14ac:dyDescent="0.3">
      <c r="L4874"/>
    </row>
    <row r="4875" spans="12:12" x14ac:dyDescent="0.3">
      <c r="L4875"/>
    </row>
    <row r="4876" spans="12:12" x14ac:dyDescent="0.3">
      <c r="L4876"/>
    </row>
    <row r="4877" spans="12:12" x14ac:dyDescent="0.3">
      <c r="L4877"/>
    </row>
    <row r="4878" spans="12:12" x14ac:dyDescent="0.3">
      <c r="L4878"/>
    </row>
    <row r="4879" spans="12:12" x14ac:dyDescent="0.3">
      <c r="L4879"/>
    </row>
    <row r="4880" spans="12:12" x14ac:dyDescent="0.3">
      <c r="L4880"/>
    </row>
    <row r="4881" spans="12:12" x14ac:dyDescent="0.3">
      <c r="L4881"/>
    </row>
    <row r="4882" spans="12:12" x14ac:dyDescent="0.3">
      <c r="L4882"/>
    </row>
    <row r="4883" spans="12:12" x14ac:dyDescent="0.3">
      <c r="L4883"/>
    </row>
    <row r="4884" spans="12:12" x14ac:dyDescent="0.3">
      <c r="L4884"/>
    </row>
    <row r="4885" spans="12:12" x14ac:dyDescent="0.3">
      <c r="L4885"/>
    </row>
    <row r="4886" spans="12:12" x14ac:dyDescent="0.3">
      <c r="L4886"/>
    </row>
    <row r="4887" spans="12:12" x14ac:dyDescent="0.3">
      <c r="L4887"/>
    </row>
    <row r="4888" spans="12:12" x14ac:dyDescent="0.3">
      <c r="L4888"/>
    </row>
    <row r="4889" spans="12:12" x14ac:dyDescent="0.3">
      <c r="L4889"/>
    </row>
    <row r="4890" spans="12:12" x14ac:dyDescent="0.3">
      <c r="L4890"/>
    </row>
    <row r="4891" spans="12:12" x14ac:dyDescent="0.3">
      <c r="L4891"/>
    </row>
    <row r="4892" spans="12:12" x14ac:dyDescent="0.3">
      <c r="L4892"/>
    </row>
    <row r="4893" spans="12:12" x14ac:dyDescent="0.3">
      <c r="L4893"/>
    </row>
    <row r="4894" spans="12:12" x14ac:dyDescent="0.3">
      <c r="L4894"/>
    </row>
    <row r="4895" spans="12:12" x14ac:dyDescent="0.3">
      <c r="L4895"/>
    </row>
    <row r="4896" spans="12:12" x14ac:dyDescent="0.3">
      <c r="L4896"/>
    </row>
    <row r="4897" spans="12:12" x14ac:dyDescent="0.3">
      <c r="L4897"/>
    </row>
    <row r="4898" spans="12:12" x14ac:dyDescent="0.3">
      <c r="L4898"/>
    </row>
    <row r="4899" spans="12:12" x14ac:dyDescent="0.3">
      <c r="L4899"/>
    </row>
    <row r="4900" spans="12:12" x14ac:dyDescent="0.3">
      <c r="L4900"/>
    </row>
    <row r="4901" spans="12:12" x14ac:dyDescent="0.3">
      <c r="L4901"/>
    </row>
    <row r="4902" spans="12:12" x14ac:dyDescent="0.3">
      <c r="L4902"/>
    </row>
    <row r="4903" spans="12:12" x14ac:dyDescent="0.3">
      <c r="L4903"/>
    </row>
    <row r="4904" spans="12:12" x14ac:dyDescent="0.3">
      <c r="L4904"/>
    </row>
    <row r="4905" spans="12:12" x14ac:dyDescent="0.3">
      <c r="L4905"/>
    </row>
    <row r="4906" spans="12:12" x14ac:dyDescent="0.3">
      <c r="L4906"/>
    </row>
    <row r="4907" spans="12:12" x14ac:dyDescent="0.3">
      <c r="L4907"/>
    </row>
    <row r="4908" spans="12:12" x14ac:dyDescent="0.3">
      <c r="L4908"/>
    </row>
    <row r="4909" spans="12:12" x14ac:dyDescent="0.3">
      <c r="L4909"/>
    </row>
    <row r="4910" spans="12:12" x14ac:dyDescent="0.3">
      <c r="L4910"/>
    </row>
    <row r="4911" spans="12:12" x14ac:dyDescent="0.3">
      <c r="L4911"/>
    </row>
    <row r="4912" spans="12:12" x14ac:dyDescent="0.3">
      <c r="L4912"/>
    </row>
    <row r="4913" spans="12:12" x14ac:dyDescent="0.3">
      <c r="L4913"/>
    </row>
    <row r="4914" spans="12:12" x14ac:dyDescent="0.3">
      <c r="L4914"/>
    </row>
    <row r="4915" spans="12:12" x14ac:dyDescent="0.3">
      <c r="L4915"/>
    </row>
    <row r="4916" spans="12:12" x14ac:dyDescent="0.3">
      <c r="L4916"/>
    </row>
    <row r="4917" spans="12:12" x14ac:dyDescent="0.3">
      <c r="L4917"/>
    </row>
    <row r="4918" spans="12:12" x14ac:dyDescent="0.3">
      <c r="L4918"/>
    </row>
    <row r="4919" spans="12:12" x14ac:dyDescent="0.3">
      <c r="L4919"/>
    </row>
    <row r="4920" spans="12:12" x14ac:dyDescent="0.3">
      <c r="L4920"/>
    </row>
    <row r="4921" spans="12:12" x14ac:dyDescent="0.3">
      <c r="L4921"/>
    </row>
    <row r="4922" spans="12:12" x14ac:dyDescent="0.3">
      <c r="L4922"/>
    </row>
    <row r="4923" spans="12:12" x14ac:dyDescent="0.3">
      <c r="L4923"/>
    </row>
    <row r="4924" spans="12:12" x14ac:dyDescent="0.3">
      <c r="L4924"/>
    </row>
    <row r="4925" spans="12:12" x14ac:dyDescent="0.3">
      <c r="L4925"/>
    </row>
    <row r="4926" spans="12:12" x14ac:dyDescent="0.3">
      <c r="L4926"/>
    </row>
    <row r="4927" spans="12:12" x14ac:dyDescent="0.3">
      <c r="L4927"/>
    </row>
    <row r="4928" spans="12:12" x14ac:dyDescent="0.3">
      <c r="L4928"/>
    </row>
    <row r="4929" spans="12:12" x14ac:dyDescent="0.3">
      <c r="L4929"/>
    </row>
    <row r="4930" spans="12:12" x14ac:dyDescent="0.3">
      <c r="L4930"/>
    </row>
    <row r="4931" spans="12:12" x14ac:dyDescent="0.3">
      <c r="L4931"/>
    </row>
    <row r="4932" spans="12:12" x14ac:dyDescent="0.3">
      <c r="L4932"/>
    </row>
    <row r="4933" spans="12:12" x14ac:dyDescent="0.3">
      <c r="L4933"/>
    </row>
    <row r="4934" spans="12:12" x14ac:dyDescent="0.3">
      <c r="L4934"/>
    </row>
    <row r="4935" spans="12:12" x14ac:dyDescent="0.3">
      <c r="L4935"/>
    </row>
    <row r="4936" spans="12:12" x14ac:dyDescent="0.3">
      <c r="L4936"/>
    </row>
    <row r="4937" spans="12:12" x14ac:dyDescent="0.3">
      <c r="L4937"/>
    </row>
    <row r="4938" spans="12:12" x14ac:dyDescent="0.3">
      <c r="L4938"/>
    </row>
    <row r="4939" spans="12:12" x14ac:dyDescent="0.3">
      <c r="L4939"/>
    </row>
    <row r="4940" spans="12:12" x14ac:dyDescent="0.3">
      <c r="L4940"/>
    </row>
    <row r="4941" spans="12:12" x14ac:dyDescent="0.3">
      <c r="L4941"/>
    </row>
    <row r="4942" spans="12:12" x14ac:dyDescent="0.3">
      <c r="L4942"/>
    </row>
    <row r="4943" spans="12:12" x14ac:dyDescent="0.3">
      <c r="L4943"/>
    </row>
    <row r="4944" spans="12:12" x14ac:dyDescent="0.3">
      <c r="L4944"/>
    </row>
    <row r="4945" spans="12:12" x14ac:dyDescent="0.3">
      <c r="L4945"/>
    </row>
    <row r="4946" spans="12:12" x14ac:dyDescent="0.3">
      <c r="L4946"/>
    </row>
    <row r="4947" spans="12:12" x14ac:dyDescent="0.3">
      <c r="L4947"/>
    </row>
    <row r="4948" spans="12:12" x14ac:dyDescent="0.3">
      <c r="L4948"/>
    </row>
    <row r="4949" spans="12:12" x14ac:dyDescent="0.3">
      <c r="L4949"/>
    </row>
    <row r="4950" spans="12:12" x14ac:dyDescent="0.3">
      <c r="L4950"/>
    </row>
    <row r="4951" spans="12:12" x14ac:dyDescent="0.3">
      <c r="L4951"/>
    </row>
    <row r="4952" spans="12:12" x14ac:dyDescent="0.3">
      <c r="L4952"/>
    </row>
    <row r="4953" spans="12:12" x14ac:dyDescent="0.3">
      <c r="L4953"/>
    </row>
    <row r="4954" spans="12:12" x14ac:dyDescent="0.3">
      <c r="L4954"/>
    </row>
    <row r="4955" spans="12:12" x14ac:dyDescent="0.3">
      <c r="L4955"/>
    </row>
    <row r="4956" spans="12:12" x14ac:dyDescent="0.3">
      <c r="L4956"/>
    </row>
    <row r="4957" spans="12:12" x14ac:dyDescent="0.3">
      <c r="L4957"/>
    </row>
    <row r="4958" spans="12:12" x14ac:dyDescent="0.3">
      <c r="L4958"/>
    </row>
    <row r="4959" spans="12:12" x14ac:dyDescent="0.3">
      <c r="L4959"/>
    </row>
    <row r="4960" spans="12:12" x14ac:dyDescent="0.3">
      <c r="L4960"/>
    </row>
    <row r="4961" spans="12:12" x14ac:dyDescent="0.3">
      <c r="L4961"/>
    </row>
    <row r="4962" spans="12:12" x14ac:dyDescent="0.3">
      <c r="L4962"/>
    </row>
    <row r="4963" spans="12:12" x14ac:dyDescent="0.3">
      <c r="L4963"/>
    </row>
    <row r="4964" spans="12:12" x14ac:dyDescent="0.3">
      <c r="L4964"/>
    </row>
    <row r="4965" spans="12:12" x14ac:dyDescent="0.3">
      <c r="L4965"/>
    </row>
    <row r="4966" spans="12:12" x14ac:dyDescent="0.3">
      <c r="L4966"/>
    </row>
    <row r="4967" spans="12:12" x14ac:dyDescent="0.3">
      <c r="L4967"/>
    </row>
    <row r="4968" spans="12:12" x14ac:dyDescent="0.3">
      <c r="L4968"/>
    </row>
    <row r="4969" spans="12:12" x14ac:dyDescent="0.3">
      <c r="L4969"/>
    </row>
    <row r="4970" spans="12:12" x14ac:dyDescent="0.3">
      <c r="L4970"/>
    </row>
    <row r="4971" spans="12:12" x14ac:dyDescent="0.3">
      <c r="L4971"/>
    </row>
    <row r="4972" spans="12:12" x14ac:dyDescent="0.3">
      <c r="L4972"/>
    </row>
    <row r="4973" spans="12:12" x14ac:dyDescent="0.3">
      <c r="L4973"/>
    </row>
    <row r="4974" spans="12:12" x14ac:dyDescent="0.3">
      <c r="L4974"/>
    </row>
    <row r="4975" spans="12:12" x14ac:dyDescent="0.3">
      <c r="L4975"/>
    </row>
    <row r="4976" spans="12:12" x14ac:dyDescent="0.3">
      <c r="L4976"/>
    </row>
    <row r="4977" spans="12:12" x14ac:dyDescent="0.3">
      <c r="L4977"/>
    </row>
    <row r="4978" spans="12:12" x14ac:dyDescent="0.3">
      <c r="L4978"/>
    </row>
    <row r="4979" spans="12:12" x14ac:dyDescent="0.3">
      <c r="L4979"/>
    </row>
    <row r="4980" spans="12:12" x14ac:dyDescent="0.3">
      <c r="L4980"/>
    </row>
    <row r="4981" spans="12:12" x14ac:dyDescent="0.3">
      <c r="L4981"/>
    </row>
    <row r="4982" spans="12:12" x14ac:dyDescent="0.3">
      <c r="L4982"/>
    </row>
    <row r="4983" spans="12:12" x14ac:dyDescent="0.3">
      <c r="L4983"/>
    </row>
    <row r="4984" spans="12:12" x14ac:dyDescent="0.3">
      <c r="L4984"/>
    </row>
    <row r="4985" spans="12:12" x14ac:dyDescent="0.3">
      <c r="L4985"/>
    </row>
    <row r="4986" spans="12:12" x14ac:dyDescent="0.3">
      <c r="L4986"/>
    </row>
    <row r="4987" spans="12:12" x14ac:dyDescent="0.3">
      <c r="L4987"/>
    </row>
    <row r="4988" spans="12:12" x14ac:dyDescent="0.3">
      <c r="L4988"/>
    </row>
    <row r="4989" spans="12:12" x14ac:dyDescent="0.3">
      <c r="L4989"/>
    </row>
    <row r="4990" spans="12:12" x14ac:dyDescent="0.3">
      <c r="L4990"/>
    </row>
    <row r="4991" spans="12:12" x14ac:dyDescent="0.3">
      <c r="L4991"/>
    </row>
    <row r="4992" spans="12:12" x14ac:dyDescent="0.3">
      <c r="L4992"/>
    </row>
    <row r="4993" spans="12:12" x14ac:dyDescent="0.3">
      <c r="L4993"/>
    </row>
    <row r="4994" spans="12:12" x14ac:dyDescent="0.3">
      <c r="L4994"/>
    </row>
    <row r="4995" spans="12:12" x14ac:dyDescent="0.3">
      <c r="L4995"/>
    </row>
    <row r="4996" spans="12:12" x14ac:dyDescent="0.3">
      <c r="L4996"/>
    </row>
    <row r="4997" spans="12:12" x14ac:dyDescent="0.3">
      <c r="L4997"/>
    </row>
    <row r="4998" spans="12:12" x14ac:dyDescent="0.3">
      <c r="L4998"/>
    </row>
    <row r="4999" spans="12:12" x14ac:dyDescent="0.3">
      <c r="L4999"/>
    </row>
    <row r="5000" spans="12:12" x14ac:dyDescent="0.3">
      <c r="L5000"/>
    </row>
    <row r="5001" spans="12:12" x14ac:dyDescent="0.3">
      <c r="L5001"/>
    </row>
    <row r="5002" spans="12:12" x14ac:dyDescent="0.3">
      <c r="L5002"/>
    </row>
    <row r="5003" spans="12:12" x14ac:dyDescent="0.3">
      <c r="L5003"/>
    </row>
    <row r="5004" spans="12:12" x14ac:dyDescent="0.3">
      <c r="L5004"/>
    </row>
    <row r="5005" spans="12:12" x14ac:dyDescent="0.3">
      <c r="L5005"/>
    </row>
    <row r="5006" spans="12:12" x14ac:dyDescent="0.3">
      <c r="L5006"/>
    </row>
    <row r="5007" spans="12:12" x14ac:dyDescent="0.3">
      <c r="L5007"/>
    </row>
    <row r="5008" spans="12:12" x14ac:dyDescent="0.3">
      <c r="L5008"/>
    </row>
    <row r="5009" spans="12:12" x14ac:dyDescent="0.3">
      <c r="L5009"/>
    </row>
    <row r="5010" spans="12:12" x14ac:dyDescent="0.3">
      <c r="L5010"/>
    </row>
    <row r="5011" spans="12:12" x14ac:dyDescent="0.3">
      <c r="L5011"/>
    </row>
    <row r="5012" spans="12:12" x14ac:dyDescent="0.3">
      <c r="L5012"/>
    </row>
    <row r="5013" spans="12:12" x14ac:dyDescent="0.3">
      <c r="L5013"/>
    </row>
    <row r="5014" spans="12:12" x14ac:dyDescent="0.3">
      <c r="L5014"/>
    </row>
    <row r="5015" spans="12:12" x14ac:dyDescent="0.3">
      <c r="L5015"/>
    </row>
    <row r="5016" spans="12:12" x14ac:dyDescent="0.3">
      <c r="L5016"/>
    </row>
    <row r="5017" spans="12:12" x14ac:dyDescent="0.3">
      <c r="L5017"/>
    </row>
    <row r="5018" spans="12:12" x14ac:dyDescent="0.3">
      <c r="L5018"/>
    </row>
    <row r="5019" spans="12:12" x14ac:dyDescent="0.3">
      <c r="L5019"/>
    </row>
    <row r="5020" spans="12:12" x14ac:dyDescent="0.3">
      <c r="L5020"/>
    </row>
    <row r="5021" spans="12:12" x14ac:dyDescent="0.3">
      <c r="L5021"/>
    </row>
    <row r="5022" spans="12:12" x14ac:dyDescent="0.3">
      <c r="L5022"/>
    </row>
    <row r="5023" spans="12:12" x14ac:dyDescent="0.3">
      <c r="L5023"/>
    </row>
    <row r="5024" spans="12:12" x14ac:dyDescent="0.3">
      <c r="L5024"/>
    </row>
    <row r="5025" spans="12:12" x14ac:dyDescent="0.3">
      <c r="L5025"/>
    </row>
    <row r="5026" spans="12:12" x14ac:dyDescent="0.3">
      <c r="L5026"/>
    </row>
    <row r="5027" spans="12:12" x14ac:dyDescent="0.3">
      <c r="L5027"/>
    </row>
    <row r="5028" spans="12:12" x14ac:dyDescent="0.3">
      <c r="L5028"/>
    </row>
    <row r="5029" spans="12:12" x14ac:dyDescent="0.3">
      <c r="L5029"/>
    </row>
    <row r="5030" spans="12:12" x14ac:dyDescent="0.3">
      <c r="L5030"/>
    </row>
    <row r="5031" spans="12:12" x14ac:dyDescent="0.3">
      <c r="L5031"/>
    </row>
    <row r="5032" spans="12:12" x14ac:dyDescent="0.3">
      <c r="L5032"/>
    </row>
    <row r="5033" spans="12:12" x14ac:dyDescent="0.3">
      <c r="L5033"/>
    </row>
    <row r="5034" spans="12:12" x14ac:dyDescent="0.3">
      <c r="L5034"/>
    </row>
    <row r="5035" spans="12:12" x14ac:dyDescent="0.3">
      <c r="L5035"/>
    </row>
    <row r="5036" spans="12:12" x14ac:dyDescent="0.3">
      <c r="L5036"/>
    </row>
    <row r="5037" spans="12:12" x14ac:dyDescent="0.3">
      <c r="L5037"/>
    </row>
    <row r="5038" spans="12:12" x14ac:dyDescent="0.3">
      <c r="L5038"/>
    </row>
    <row r="5039" spans="12:12" x14ac:dyDescent="0.3">
      <c r="L5039"/>
    </row>
    <row r="5040" spans="12:12" x14ac:dyDescent="0.3">
      <c r="L5040"/>
    </row>
    <row r="5041" spans="12:12" x14ac:dyDescent="0.3">
      <c r="L5041"/>
    </row>
    <row r="5042" spans="12:12" x14ac:dyDescent="0.3">
      <c r="L5042"/>
    </row>
    <row r="5043" spans="12:12" x14ac:dyDescent="0.3">
      <c r="L5043"/>
    </row>
    <row r="5044" spans="12:12" x14ac:dyDescent="0.3">
      <c r="L5044"/>
    </row>
    <row r="5045" spans="12:12" x14ac:dyDescent="0.3">
      <c r="L5045"/>
    </row>
    <row r="5046" spans="12:12" x14ac:dyDescent="0.3">
      <c r="L5046"/>
    </row>
    <row r="5047" spans="12:12" x14ac:dyDescent="0.3">
      <c r="L5047"/>
    </row>
    <row r="5048" spans="12:12" x14ac:dyDescent="0.3">
      <c r="L5048"/>
    </row>
    <row r="5049" spans="12:12" x14ac:dyDescent="0.3">
      <c r="L5049"/>
    </row>
    <row r="5050" spans="12:12" x14ac:dyDescent="0.3">
      <c r="L5050"/>
    </row>
    <row r="5051" spans="12:12" x14ac:dyDescent="0.3">
      <c r="L5051"/>
    </row>
    <row r="5052" spans="12:12" x14ac:dyDescent="0.3">
      <c r="L5052"/>
    </row>
    <row r="5053" spans="12:12" x14ac:dyDescent="0.3">
      <c r="L5053"/>
    </row>
    <row r="5054" spans="12:12" x14ac:dyDescent="0.3">
      <c r="L5054"/>
    </row>
    <row r="5055" spans="12:12" x14ac:dyDescent="0.3">
      <c r="L5055"/>
    </row>
    <row r="5056" spans="12:12" x14ac:dyDescent="0.3">
      <c r="L5056"/>
    </row>
    <row r="5057" spans="12:12" x14ac:dyDescent="0.3">
      <c r="L5057"/>
    </row>
    <row r="5058" spans="12:12" x14ac:dyDescent="0.3">
      <c r="L5058"/>
    </row>
    <row r="5059" spans="12:12" x14ac:dyDescent="0.3">
      <c r="L5059"/>
    </row>
    <row r="5060" spans="12:12" x14ac:dyDescent="0.3">
      <c r="L5060"/>
    </row>
    <row r="5061" spans="12:12" x14ac:dyDescent="0.3">
      <c r="L5061"/>
    </row>
    <row r="5062" spans="12:12" x14ac:dyDescent="0.3">
      <c r="L5062"/>
    </row>
    <row r="5063" spans="12:12" x14ac:dyDescent="0.3">
      <c r="L5063"/>
    </row>
    <row r="5064" spans="12:12" x14ac:dyDescent="0.3">
      <c r="L5064"/>
    </row>
    <row r="5065" spans="12:12" x14ac:dyDescent="0.3">
      <c r="L5065"/>
    </row>
    <row r="5066" spans="12:12" x14ac:dyDescent="0.3">
      <c r="L5066"/>
    </row>
    <row r="5067" spans="12:12" x14ac:dyDescent="0.3">
      <c r="L5067"/>
    </row>
    <row r="5068" spans="12:12" x14ac:dyDescent="0.3">
      <c r="L5068"/>
    </row>
    <row r="5069" spans="12:12" x14ac:dyDescent="0.3">
      <c r="L5069"/>
    </row>
    <row r="5070" spans="12:12" x14ac:dyDescent="0.3">
      <c r="L5070"/>
    </row>
    <row r="5071" spans="12:12" x14ac:dyDescent="0.3">
      <c r="L5071"/>
    </row>
    <row r="5072" spans="12:12" x14ac:dyDescent="0.3">
      <c r="L5072"/>
    </row>
    <row r="5073" spans="12:12" x14ac:dyDescent="0.3">
      <c r="L5073"/>
    </row>
    <row r="5074" spans="12:12" x14ac:dyDescent="0.3">
      <c r="L5074"/>
    </row>
    <row r="5075" spans="12:12" x14ac:dyDescent="0.3">
      <c r="L5075"/>
    </row>
    <row r="5076" spans="12:12" x14ac:dyDescent="0.3">
      <c r="L5076"/>
    </row>
    <row r="5077" spans="12:12" x14ac:dyDescent="0.3">
      <c r="L5077"/>
    </row>
    <row r="5078" spans="12:12" x14ac:dyDescent="0.3">
      <c r="L5078"/>
    </row>
    <row r="5079" spans="12:12" x14ac:dyDescent="0.3">
      <c r="L5079"/>
    </row>
    <row r="5080" spans="12:12" x14ac:dyDescent="0.3">
      <c r="L5080"/>
    </row>
    <row r="5081" spans="12:12" x14ac:dyDescent="0.3">
      <c r="L5081"/>
    </row>
    <row r="5082" spans="12:12" x14ac:dyDescent="0.3">
      <c r="L5082"/>
    </row>
    <row r="5083" spans="12:12" x14ac:dyDescent="0.3">
      <c r="L5083"/>
    </row>
    <row r="5084" spans="12:12" x14ac:dyDescent="0.3">
      <c r="L5084"/>
    </row>
    <row r="5085" spans="12:12" x14ac:dyDescent="0.3">
      <c r="L5085"/>
    </row>
    <row r="5086" spans="12:12" x14ac:dyDescent="0.3">
      <c r="L5086"/>
    </row>
    <row r="5087" spans="12:12" x14ac:dyDescent="0.3">
      <c r="L5087"/>
    </row>
    <row r="5088" spans="12:12" x14ac:dyDescent="0.3">
      <c r="L5088"/>
    </row>
    <row r="5089" spans="12:12" x14ac:dyDescent="0.3">
      <c r="L5089"/>
    </row>
    <row r="5090" spans="12:12" x14ac:dyDescent="0.3">
      <c r="L5090"/>
    </row>
    <row r="5091" spans="12:12" x14ac:dyDescent="0.3">
      <c r="L5091"/>
    </row>
    <row r="5092" spans="12:12" x14ac:dyDescent="0.3">
      <c r="L5092"/>
    </row>
    <row r="5093" spans="12:12" x14ac:dyDescent="0.3">
      <c r="L5093"/>
    </row>
    <row r="5094" spans="12:12" x14ac:dyDescent="0.3">
      <c r="L5094"/>
    </row>
    <row r="5095" spans="12:12" x14ac:dyDescent="0.3">
      <c r="L5095"/>
    </row>
    <row r="5096" spans="12:12" x14ac:dyDescent="0.3">
      <c r="L5096"/>
    </row>
    <row r="5097" spans="12:12" x14ac:dyDescent="0.3">
      <c r="L5097"/>
    </row>
    <row r="5098" spans="12:12" x14ac:dyDescent="0.3">
      <c r="L5098"/>
    </row>
    <row r="5099" spans="12:12" x14ac:dyDescent="0.3">
      <c r="L5099"/>
    </row>
    <row r="5100" spans="12:12" x14ac:dyDescent="0.3">
      <c r="L5100"/>
    </row>
    <row r="5101" spans="12:12" x14ac:dyDescent="0.3">
      <c r="L5101"/>
    </row>
    <row r="5102" spans="12:12" x14ac:dyDescent="0.3">
      <c r="L5102"/>
    </row>
    <row r="5103" spans="12:12" x14ac:dyDescent="0.3">
      <c r="L5103"/>
    </row>
    <row r="5104" spans="12:12" x14ac:dyDescent="0.3">
      <c r="L5104"/>
    </row>
    <row r="5105" spans="12:12" x14ac:dyDescent="0.3">
      <c r="L5105"/>
    </row>
    <row r="5106" spans="12:12" x14ac:dyDescent="0.3">
      <c r="L5106"/>
    </row>
    <row r="5107" spans="12:12" x14ac:dyDescent="0.3">
      <c r="L5107"/>
    </row>
    <row r="5108" spans="12:12" x14ac:dyDescent="0.3">
      <c r="L5108"/>
    </row>
    <row r="5109" spans="12:12" x14ac:dyDescent="0.3">
      <c r="L5109"/>
    </row>
    <row r="5110" spans="12:12" x14ac:dyDescent="0.3">
      <c r="L5110"/>
    </row>
    <row r="5111" spans="12:12" x14ac:dyDescent="0.3">
      <c r="L5111"/>
    </row>
    <row r="5112" spans="12:12" x14ac:dyDescent="0.3">
      <c r="L5112"/>
    </row>
    <row r="5113" spans="12:12" x14ac:dyDescent="0.3">
      <c r="L5113"/>
    </row>
    <row r="5114" spans="12:12" x14ac:dyDescent="0.3">
      <c r="L5114"/>
    </row>
    <row r="5115" spans="12:12" x14ac:dyDescent="0.3">
      <c r="L5115"/>
    </row>
    <row r="5116" spans="12:12" x14ac:dyDescent="0.3">
      <c r="L5116"/>
    </row>
    <row r="5117" spans="12:12" x14ac:dyDescent="0.3">
      <c r="L5117"/>
    </row>
    <row r="5118" spans="12:12" x14ac:dyDescent="0.3">
      <c r="L5118"/>
    </row>
    <row r="5119" spans="12:12" x14ac:dyDescent="0.3">
      <c r="L5119"/>
    </row>
    <row r="5120" spans="12:12" x14ac:dyDescent="0.3">
      <c r="L5120"/>
    </row>
    <row r="5121" spans="12:12" x14ac:dyDescent="0.3">
      <c r="L5121"/>
    </row>
    <row r="5122" spans="12:12" x14ac:dyDescent="0.3">
      <c r="L5122"/>
    </row>
    <row r="5123" spans="12:12" x14ac:dyDescent="0.3">
      <c r="L5123"/>
    </row>
    <row r="5124" spans="12:12" x14ac:dyDescent="0.3">
      <c r="L5124"/>
    </row>
    <row r="5125" spans="12:12" x14ac:dyDescent="0.3">
      <c r="L5125"/>
    </row>
    <row r="5126" spans="12:12" x14ac:dyDescent="0.3">
      <c r="L5126"/>
    </row>
    <row r="5127" spans="12:12" x14ac:dyDescent="0.3">
      <c r="L5127"/>
    </row>
    <row r="5128" spans="12:12" x14ac:dyDescent="0.3">
      <c r="L5128"/>
    </row>
    <row r="5129" spans="12:12" x14ac:dyDescent="0.3">
      <c r="L5129"/>
    </row>
    <row r="5130" spans="12:12" x14ac:dyDescent="0.3">
      <c r="L5130"/>
    </row>
    <row r="5131" spans="12:12" x14ac:dyDescent="0.3">
      <c r="L5131"/>
    </row>
    <row r="5132" spans="12:12" x14ac:dyDescent="0.3">
      <c r="L5132"/>
    </row>
    <row r="5133" spans="12:12" x14ac:dyDescent="0.3">
      <c r="L5133"/>
    </row>
    <row r="5134" spans="12:12" x14ac:dyDescent="0.3">
      <c r="L5134"/>
    </row>
    <row r="5135" spans="12:12" x14ac:dyDescent="0.3">
      <c r="L5135"/>
    </row>
    <row r="5136" spans="12:12" x14ac:dyDescent="0.3">
      <c r="L5136"/>
    </row>
    <row r="5137" spans="12:12" x14ac:dyDescent="0.3">
      <c r="L5137"/>
    </row>
    <row r="5138" spans="12:12" x14ac:dyDescent="0.3">
      <c r="L5138"/>
    </row>
    <row r="5139" spans="12:12" x14ac:dyDescent="0.3">
      <c r="L5139"/>
    </row>
    <row r="5140" spans="12:12" x14ac:dyDescent="0.3">
      <c r="L5140"/>
    </row>
    <row r="5141" spans="12:12" x14ac:dyDescent="0.3">
      <c r="L5141"/>
    </row>
    <row r="5142" spans="12:12" x14ac:dyDescent="0.3">
      <c r="L5142"/>
    </row>
    <row r="5143" spans="12:12" x14ac:dyDescent="0.3">
      <c r="L5143"/>
    </row>
    <row r="5144" spans="12:12" x14ac:dyDescent="0.3">
      <c r="L5144"/>
    </row>
    <row r="5145" spans="12:12" x14ac:dyDescent="0.3">
      <c r="L5145"/>
    </row>
    <row r="5146" spans="12:12" x14ac:dyDescent="0.3">
      <c r="L5146"/>
    </row>
    <row r="5147" spans="12:12" x14ac:dyDescent="0.3">
      <c r="L5147"/>
    </row>
    <row r="5148" spans="12:12" x14ac:dyDescent="0.3">
      <c r="L5148"/>
    </row>
    <row r="5149" spans="12:12" x14ac:dyDescent="0.3">
      <c r="L5149"/>
    </row>
    <row r="5150" spans="12:12" x14ac:dyDescent="0.3">
      <c r="L5150"/>
    </row>
    <row r="5151" spans="12:12" x14ac:dyDescent="0.3">
      <c r="L5151"/>
    </row>
    <row r="5152" spans="12:12" x14ac:dyDescent="0.3">
      <c r="L5152"/>
    </row>
    <row r="5153" spans="12:12" x14ac:dyDescent="0.3">
      <c r="L5153"/>
    </row>
    <row r="5154" spans="12:12" x14ac:dyDescent="0.3">
      <c r="L5154"/>
    </row>
    <row r="5155" spans="12:12" x14ac:dyDescent="0.3">
      <c r="L5155"/>
    </row>
    <row r="5156" spans="12:12" x14ac:dyDescent="0.3">
      <c r="L5156"/>
    </row>
    <row r="5157" spans="12:12" x14ac:dyDescent="0.3">
      <c r="L5157"/>
    </row>
    <row r="5158" spans="12:12" x14ac:dyDescent="0.3">
      <c r="L5158"/>
    </row>
    <row r="5159" spans="12:12" x14ac:dyDescent="0.3">
      <c r="L5159"/>
    </row>
    <row r="5160" spans="12:12" x14ac:dyDescent="0.3">
      <c r="L5160"/>
    </row>
    <row r="5161" spans="12:12" x14ac:dyDescent="0.3">
      <c r="L5161"/>
    </row>
    <row r="5162" spans="12:12" x14ac:dyDescent="0.3">
      <c r="L5162"/>
    </row>
    <row r="5163" spans="12:12" x14ac:dyDescent="0.3">
      <c r="L5163"/>
    </row>
    <row r="5164" spans="12:12" x14ac:dyDescent="0.3">
      <c r="L5164"/>
    </row>
    <row r="5165" spans="12:12" x14ac:dyDescent="0.3">
      <c r="L5165"/>
    </row>
    <row r="5166" spans="12:12" x14ac:dyDescent="0.3">
      <c r="L5166"/>
    </row>
    <row r="5167" spans="12:12" x14ac:dyDescent="0.3">
      <c r="L5167"/>
    </row>
    <row r="5168" spans="12:12" x14ac:dyDescent="0.3">
      <c r="L5168"/>
    </row>
    <row r="5169" spans="12:12" x14ac:dyDescent="0.3">
      <c r="L5169"/>
    </row>
    <row r="5170" spans="12:12" x14ac:dyDescent="0.3">
      <c r="L5170"/>
    </row>
    <row r="5171" spans="12:12" x14ac:dyDescent="0.3">
      <c r="L5171"/>
    </row>
    <row r="5172" spans="12:12" x14ac:dyDescent="0.3">
      <c r="L5172"/>
    </row>
    <row r="5173" spans="12:12" x14ac:dyDescent="0.3">
      <c r="L5173"/>
    </row>
    <row r="5174" spans="12:12" x14ac:dyDescent="0.3">
      <c r="L5174"/>
    </row>
    <row r="5175" spans="12:12" x14ac:dyDescent="0.3">
      <c r="L5175"/>
    </row>
    <row r="5176" spans="12:12" x14ac:dyDescent="0.3">
      <c r="L5176"/>
    </row>
    <row r="5177" spans="12:12" x14ac:dyDescent="0.3">
      <c r="L5177"/>
    </row>
    <row r="5178" spans="12:12" x14ac:dyDescent="0.3">
      <c r="L5178"/>
    </row>
    <row r="5179" spans="12:12" x14ac:dyDescent="0.3">
      <c r="L5179"/>
    </row>
    <row r="5180" spans="12:12" x14ac:dyDescent="0.3">
      <c r="L5180"/>
    </row>
    <row r="5181" spans="12:12" x14ac:dyDescent="0.3">
      <c r="L5181"/>
    </row>
    <row r="5182" spans="12:12" x14ac:dyDescent="0.3">
      <c r="L5182"/>
    </row>
    <row r="5183" spans="12:12" x14ac:dyDescent="0.3">
      <c r="L5183"/>
    </row>
    <row r="5184" spans="12:12" x14ac:dyDescent="0.3">
      <c r="L5184"/>
    </row>
    <row r="5185" spans="12:12" x14ac:dyDescent="0.3">
      <c r="L5185"/>
    </row>
    <row r="5186" spans="12:12" x14ac:dyDescent="0.3">
      <c r="L5186"/>
    </row>
    <row r="5187" spans="12:12" x14ac:dyDescent="0.3">
      <c r="L5187"/>
    </row>
    <row r="5188" spans="12:12" x14ac:dyDescent="0.3">
      <c r="L5188"/>
    </row>
    <row r="5189" spans="12:12" x14ac:dyDescent="0.3">
      <c r="L5189"/>
    </row>
    <row r="5190" spans="12:12" x14ac:dyDescent="0.3">
      <c r="L5190"/>
    </row>
    <row r="5191" spans="12:12" x14ac:dyDescent="0.3">
      <c r="L5191"/>
    </row>
    <row r="5192" spans="12:12" x14ac:dyDescent="0.3">
      <c r="L5192"/>
    </row>
    <row r="5193" spans="12:12" x14ac:dyDescent="0.3">
      <c r="L5193"/>
    </row>
    <row r="5194" spans="12:12" x14ac:dyDescent="0.3">
      <c r="L5194"/>
    </row>
    <row r="5195" spans="12:12" x14ac:dyDescent="0.3">
      <c r="L5195"/>
    </row>
    <row r="5196" spans="12:12" x14ac:dyDescent="0.3">
      <c r="L5196"/>
    </row>
    <row r="5197" spans="12:12" x14ac:dyDescent="0.3">
      <c r="L5197"/>
    </row>
    <row r="5198" spans="12:12" x14ac:dyDescent="0.3">
      <c r="L5198"/>
    </row>
    <row r="5199" spans="12:12" x14ac:dyDescent="0.3">
      <c r="L5199"/>
    </row>
    <row r="5200" spans="12:12" x14ac:dyDescent="0.3">
      <c r="L5200"/>
    </row>
    <row r="5201" spans="12:12" x14ac:dyDescent="0.3">
      <c r="L5201"/>
    </row>
    <row r="5202" spans="12:12" x14ac:dyDescent="0.3">
      <c r="L5202"/>
    </row>
    <row r="5203" spans="12:12" x14ac:dyDescent="0.3">
      <c r="L5203"/>
    </row>
    <row r="5204" spans="12:12" x14ac:dyDescent="0.3">
      <c r="L5204"/>
    </row>
    <row r="5205" spans="12:12" x14ac:dyDescent="0.3">
      <c r="L5205"/>
    </row>
    <row r="5206" spans="12:12" x14ac:dyDescent="0.3">
      <c r="L5206"/>
    </row>
    <row r="5207" spans="12:12" x14ac:dyDescent="0.3">
      <c r="L5207"/>
    </row>
    <row r="5208" spans="12:12" x14ac:dyDescent="0.3">
      <c r="L5208"/>
    </row>
    <row r="5209" spans="12:12" x14ac:dyDescent="0.3">
      <c r="L5209"/>
    </row>
    <row r="5210" spans="12:12" x14ac:dyDescent="0.3">
      <c r="L5210"/>
    </row>
    <row r="5211" spans="12:12" x14ac:dyDescent="0.3">
      <c r="L5211"/>
    </row>
    <row r="5212" spans="12:12" x14ac:dyDescent="0.3">
      <c r="L5212"/>
    </row>
    <row r="5213" spans="12:12" x14ac:dyDescent="0.3">
      <c r="L5213"/>
    </row>
    <row r="5214" spans="12:12" x14ac:dyDescent="0.3">
      <c r="L5214"/>
    </row>
    <row r="5215" spans="12:12" x14ac:dyDescent="0.3">
      <c r="L5215"/>
    </row>
    <row r="5216" spans="12:12" x14ac:dyDescent="0.3">
      <c r="L5216"/>
    </row>
    <row r="5217" spans="12:12" x14ac:dyDescent="0.3">
      <c r="L5217"/>
    </row>
    <row r="5218" spans="12:12" x14ac:dyDescent="0.3">
      <c r="L5218"/>
    </row>
    <row r="5219" spans="12:12" x14ac:dyDescent="0.3">
      <c r="L5219"/>
    </row>
    <row r="5220" spans="12:12" x14ac:dyDescent="0.3">
      <c r="L5220"/>
    </row>
    <row r="5221" spans="12:12" x14ac:dyDescent="0.3">
      <c r="L5221"/>
    </row>
    <row r="5222" spans="12:12" x14ac:dyDescent="0.3">
      <c r="L5222"/>
    </row>
    <row r="5223" spans="12:12" x14ac:dyDescent="0.3">
      <c r="L5223"/>
    </row>
    <row r="5224" spans="12:12" x14ac:dyDescent="0.3">
      <c r="L5224"/>
    </row>
    <row r="5225" spans="12:12" x14ac:dyDescent="0.3">
      <c r="L5225"/>
    </row>
    <row r="5226" spans="12:12" x14ac:dyDescent="0.3">
      <c r="L5226"/>
    </row>
    <row r="5227" spans="12:12" x14ac:dyDescent="0.3">
      <c r="L5227"/>
    </row>
    <row r="5228" spans="12:12" x14ac:dyDescent="0.3">
      <c r="L5228"/>
    </row>
    <row r="5229" spans="12:12" x14ac:dyDescent="0.3">
      <c r="L5229"/>
    </row>
    <row r="5230" spans="12:12" x14ac:dyDescent="0.3">
      <c r="L5230"/>
    </row>
    <row r="5231" spans="12:12" x14ac:dyDescent="0.3">
      <c r="L5231"/>
    </row>
    <row r="5232" spans="12:12" x14ac:dyDescent="0.3">
      <c r="L5232"/>
    </row>
    <row r="5233" spans="12:12" x14ac:dyDescent="0.3">
      <c r="L5233"/>
    </row>
    <row r="5234" spans="12:12" x14ac:dyDescent="0.3">
      <c r="L5234"/>
    </row>
    <row r="5235" spans="12:12" x14ac:dyDescent="0.3">
      <c r="L5235"/>
    </row>
    <row r="5236" spans="12:12" x14ac:dyDescent="0.3">
      <c r="L5236"/>
    </row>
    <row r="5237" spans="12:12" x14ac:dyDescent="0.3">
      <c r="L5237"/>
    </row>
    <row r="5238" spans="12:12" x14ac:dyDescent="0.3">
      <c r="L5238"/>
    </row>
    <row r="5239" spans="12:12" x14ac:dyDescent="0.3">
      <c r="L5239"/>
    </row>
    <row r="5240" spans="12:12" x14ac:dyDescent="0.3">
      <c r="L5240"/>
    </row>
    <row r="5241" spans="12:12" x14ac:dyDescent="0.3">
      <c r="L5241"/>
    </row>
    <row r="5242" spans="12:12" x14ac:dyDescent="0.3">
      <c r="L5242"/>
    </row>
    <row r="5243" spans="12:12" x14ac:dyDescent="0.3">
      <c r="L5243"/>
    </row>
    <row r="5244" spans="12:12" x14ac:dyDescent="0.3">
      <c r="L5244"/>
    </row>
    <row r="5245" spans="12:12" x14ac:dyDescent="0.3">
      <c r="L5245"/>
    </row>
    <row r="5246" spans="12:12" x14ac:dyDescent="0.3">
      <c r="L5246"/>
    </row>
    <row r="5247" spans="12:12" x14ac:dyDescent="0.3">
      <c r="L5247"/>
    </row>
    <row r="5248" spans="12:12" x14ac:dyDescent="0.3">
      <c r="L5248"/>
    </row>
    <row r="5249" spans="12:12" x14ac:dyDescent="0.3">
      <c r="L5249"/>
    </row>
    <row r="5250" spans="12:12" x14ac:dyDescent="0.3">
      <c r="L5250"/>
    </row>
    <row r="5251" spans="12:12" x14ac:dyDescent="0.3">
      <c r="L5251"/>
    </row>
    <row r="5252" spans="12:12" x14ac:dyDescent="0.3">
      <c r="L5252"/>
    </row>
    <row r="5253" spans="12:12" x14ac:dyDescent="0.3">
      <c r="L5253"/>
    </row>
    <row r="5254" spans="12:12" x14ac:dyDescent="0.3">
      <c r="L5254"/>
    </row>
    <row r="5255" spans="12:12" x14ac:dyDescent="0.3">
      <c r="L5255"/>
    </row>
    <row r="5256" spans="12:12" x14ac:dyDescent="0.3">
      <c r="L5256"/>
    </row>
    <row r="5257" spans="12:12" x14ac:dyDescent="0.3">
      <c r="L5257"/>
    </row>
    <row r="5258" spans="12:12" x14ac:dyDescent="0.3">
      <c r="L5258"/>
    </row>
    <row r="5259" spans="12:12" x14ac:dyDescent="0.3">
      <c r="L5259"/>
    </row>
    <row r="5260" spans="12:12" x14ac:dyDescent="0.3">
      <c r="L5260"/>
    </row>
    <row r="5261" spans="12:12" x14ac:dyDescent="0.3">
      <c r="L5261"/>
    </row>
    <row r="5262" spans="12:12" x14ac:dyDescent="0.3">
      <c r="L5262"/>
    </row>
    <row r="5263" spans="12:12" x14ac:dyDescent="0.3">
      <c r="L5263"/>
    </row>
    <row r="5264" spans="12:12" x14ac:dyDescent="0.3">
      <c r="L5264"/>
    </row>
    <row r="5265" spans="12:12" x14ac:dyDescent="0.3">
      <c r="L5265"/>
    </row>
    <row r="5266" spans="12:12" x14ac:dyDescent="0.3">
      <c r="L5266"/>
    </row>
    <row r="5267" spans="12:12" x14ac:dyDescent="0.3">
      <c r="L5267"/>
    </row>
    <row r="5268" spans="12:12" x14ac:dyDescent="0.3">
      <c r="L5268"/>
    </row>
    <row r="5269" spans="12:12" x14ac:dyDescent="0.3">
      <c r="L5269"/>
    </row>
    <row r="5270" spans="12:12" x14ac:dyDescent="0.3">
      <c r="L5270"/>
    </row>
    <row r="5271" spans="12:12" x14ac:dyDescent="0.3">
      <c r="L5271"/>
    </row>
    <row r="5272" spans="12:12" x14ac:dyDescent="0.3">
      <c r="L5272"/>
    </row>
    <row r="5273" spans="12:12" x14ac:dyDescent="0.3">
      <c r="L5273"/>
    </row>
    <row r="5274" spans="12:12" x14ac:dyDescent="0.3">
      <c r="L5274"/>
    </row>
    <row r="5275" spans="12:12" x14ac:dyDescent="0.3">
      <c r="L5275"/>
    </row>
    <row r="5276" spans="12:12" x14ac:dyDescent="0.3">
      <c r="L5276"/>
    </row>
    <row r="5277" spans="12:12" x14ac:dyDescent="0.3">
      <c r="L5277"/>
    </row>
    <row r="5278" spans="12:12" x14ac:dyDescent="0.3">
      <c r="L5278"/>
    </row>
    <row r="5279" spans="12:12" x14ac:dyDescent="0.3">
      <c r="L5279"/>
    </row>
    <row r="5280" spans="12:12" x14ac:dyDescent="0.3">
      <c r="L5280"/>
    </row>
    <row r="5281" spans="12:12" x14ac:dyDescent="0.3">
      <c r="L5281"/>
    </row>
    <row r="5282" spans="12:12" x14ac:dyDescent="0.3">
      <c r="L5282"/>
    </row>
    <row r="5283" spans="12:12" x14ac:dyDescent="0.3">
      <c r="L5283"/>
    </row>
    <row r="5284" spans="12:12" x14ac:dyDescent="0.3">
      <c r="L5284"/>
    </row>
    <row r="5285" spans="12:12" x14ac:dyDescent="0.3">
      <c r="L5285"/>
    </row>
    <row r="5286" spans="12:12" x14ac:dyDescent="0.3">
      <c r="L5286"/>
    </row>
    <row r="5287" spans="12:12" x14ac:dyDescent="0.3">
      <c r="L5287"/>
    </row>
    <row r="5288" spans="12:12" x14ac:dyDescent="0.3">
      <c r="L5288"/>
    </row>
    <row r="5289" spans="12:12" x14ac:dyDescent="0.3">
      <c r="L5289"/>
    </row>
    <row r="5290" spans="12:12" x14ac:dyDescent="0.3">
      <c r="L5290"/>
    </row>
    <row r="5291" spans="12:12" x14ac:dyDescent="0.3">
      <c r="L5291"/>
    </row>
    <row r="5292" spans="12:12" x14ac:dyDescent="0.3">
      <c r="L5292"/>
    </row>
    <row r="5293" spans="12:12" x14ac:dyDescent="0.3">
      <c r="L5293"/>
    </row>
    <row r="5294" spans="12:12" x14ac:dyDescent="0.3">
      <c r="L5294"/>
    </row>
    <row r="5295" spans="12:12" x14ac:dyDescent="0.3">
      <c r="L5295"/>
    </row>
    <row r="5296" spans="12:12" x14ac:dyDescent="0.3">
      <c r="L5296"/>
    </row>
    <row r="5297" spans="12:12" x14ac:dyDescent="0.3">
      <c r="L5297"/>
    </row>
    <row r="5298" spans="12:12" x14ac:dyDescent="0.3">
      <c r="L5298"/>
    </row>
    <row r="5299" spans="12:12" x14ac:dyDescent="0.3">
      <c r="L5299"/>
    </row>
    <row r="5300" spans="12:12" x14ac:dyDescent="0.3">
      <c r="L5300"/>
    </row>
    <row r="5301" spans="12:12" x14ac:dyDescent="0.3">
      <c r="L5301"/>
    </row>
    <row r="5302" spans="12:12" x14ac:dyDescent="0.3">
      <c r="L5302"/>
    </row>
    <row r="5303" spans="12:12" x14ac:dyDescent="0.3">
      <c r="L5303"/>
    </row>
    <row r="5304" spans="12:12" x14ac:dyDescent="0.3">
      <c r="L5304"/>
    </row>
    <row r="5305" spans="12:12" x14ac:dyDescent="0.3">
      <c r="L5305"/>
    </row>
    <row r="5306" spans="12:12" x14ac:dyDescent="0.3">
      <c r="L5306"/>
    </row>
    <row r="5307" spans="12:12" x14ac:dyDescent="0.3">
      <c r="L5307"/>
    </row>
    <row r="5308" spans="12:12" x14ac:dyDescent="0.3">
      <c r="L5308"/>
    </row>
    <row r="5309" spans="12:12" x14ac:dyDescent="0.3">
      <c r="L5309"/>
    </row>
    <row r="5310" spans="12:12" x14ac:dyDescent="0.3">
      <c r="L5310"/>
    </row>
    <row r="5311" spans="12:12" x14ac:dyDescent="0.3">
      <c r="L5311"/>
    </row>
    <row r="5312" spans="12:12" x14ac:dyDescent="0.3">
      <c r="L5312"/>
    </row>
    <row r="5313" spans="12:12" x14ac:dyDescent="0.3">
      <c r="L5313"/>
    </row>
    <row r="5314" spans="12:12" x14ac:dyDescent="0.3">
      <c r="L5314"/>
    </row>
    <row r="5315" spans="12:12" x14ac:dyDescent="0.3">
      <c r="L5315"/>
    </row>
    <row r="5316" spans="12:12" x14ac:dyDescent="0.3">
      <c r="L5316"/>
    </row>
    <row r="5317" spans="12:12" x14ac:dyDescent="0.3">
      <c r="L5317"/>
    </row>
    <row r="5318" spans="12:12" x14ac:dyDescent="0.3">
      <c r="L5318"/>
    </row>
    <row r="5319" spans="12:12" x14ac:dyDescent="0.3">
      <c r="L5319"/>
    </row>
    <row r="5320" spans="12:12" x14ac:dyDescent="0.3">
      <c r="L5320"/>
    </row>
    <row r="5321" spans="12:12" x14ac:dyDescent="0.3">
      <c r="L5321"/>
    </row>
    <row r="5322" spans="12:12" x14ac:dyDescent="0.3">
      <c r="L5322"/>
    </row>
    <row r="5323" spans="12:12" x14ac:dyDescent="0.3">
      <c r="L5323"/>
    </row>
    <row r="5324" spans="12:12" x14ac:dyDescent="0.3">
      <c r="L5324"/>
    </row>
    <row r="5325" spans="12:12" x14ac:dyDescent="0.3">
      <c r="L5325"/>
    </row>
    <row r="5326" spans="12:12" x14ac:dyDescent="0.3">
      <c r="L5326"/>
    </row>
    <row r="5327" spans="12:12" x14ac:dyDescent="0.3">
      <c r="L5327"/>
    </row>
    <row r="5328" spans="12:12" x14ac:dyDescent="0.3">
      <c r="L5328"/>
    </row>
    <row r="5329" spans="12:12" x14ac:dyDescent="0.3">
      <c r="L5329"/>
    </row>
    <row r="5330" spans="12:12" x14ac:dyDescent="0.3">
      <c r="L5330"/>
    </row>
    <row r="5331" spans="12:12" x14ac:dyDescent="0.3">
      <c r="L5331"/>
    </row>
    <row r="5332" spans="12:12" x14ac:dyDescent="0.3">
      <c r="L5332"/>
    </row>
    <row r="5333" spans="12:12" x14ac:dyDescent="0.3">
      <c r="L5333"/>
    </row>
    <row r="5334" spans="12:12" x14ac:dyDescent="0.3">
      <c r="L5334"/>
    </row>
    <row r="5335" spans="12:12" x14ac:dyDescent="0.3">
      <c r="L5335"/>
    </row>
    <row r="5336" spans="12:12" x14ac:dyDescent="0.3">
      <c r="L5336"/>
    </row>
    <row r="5337" spans="12:12" x14ac:dyDescent="0.3">
      <c r="L5337"/>
    </row>
    <row r="5338" spans="12:12" x14ac:dyDescent="0.3">
      <c r="L5338"/>
    </row>
    <row r="5339" spans="12:12" x14ac:dyDescent="0.3">
      <c r="L5339"/>
    </row>
    <row r="5340" spans="12:12" x14ac:dyDescent="0.3">
      <c r="L5340"/>
    </row>
    <row r="5341" spans="12:12" x14ac:dyDescent="0.3">
      <c r="L5341"/>
    </row>
    <row r="5342" spans="12:12" x14ac:dyDescent="0.3">
      <c r="L5342"/>
    </row>
    <row r="5343" spans="12:12" x14ac:dyDescent="0.3">
      <c r="L5343"/>
    </row>
    <row r="5344" spans="12:12" x14ac:dyDescent="0.3">
      <c r="L5344"/>
    </row>
    <row r="5345" spans="12:12" x14ac:dyDescent="0.3">
      <c r="L5345"/>
    </row>
    <row r="5346" spans="12:12" x14ac:dyDescent="0.3">
      <c r="L5346"/>
    </row>
    <row r="5347" spans="12:12" x14ac:dyDescent="0.3">
      <c r="L5347"/>
    </row>
    <row r="5348" spans="12:12" x14ac:dyDescent="0.3">
      <c r="L5348"/>
    </row>
    <row r="5349" spans="12:12" x14ac:dyDescent="0.3">
      <c r="L5349"/>
    </row>
    <row r="5350" spans="12:12" x14ac:dyDescent="0.3">
      <c r="L5350"/>
    </row>
    <row r="5351" spans="12:12" x14ac:dyDescent="0.3">
      <c r="L5351"/>
    </row>
    <row r="5352" spans="12:12" x14ac:dyDescent="0.3">
      <c r="L5352"/>
    </row>
    <row r="5353" spans="12:12" x14ac:dyDescent="0.3">
      <c r="L5353"/>
    </row>
    <row r="5354" spans="12:12" x14ac:dyDescent="0.3">
      <c r="L5354"/>
    </row>
    <row r="5355" spans="12:12" x14ac:dyDescent="0.3">
      <c r="L5355"/>
    </row>
    <row r="5356" spans="12:12" x14ac:dyDescent="0.3">
      <c r="L5356"/>
    </row>
    <row r="5357" spans="12:12" x14ac:dyDescent="0.3">
      <c r="L5357"/>
    </row>
    <row r="5358" spans="12:12" x14ac:dyDescent="0.3">
      <c r="L5358"/>
    </row>
    <row r="5359" spans="12:12" x14ac:dyDescent="0.3">
      <c r="L5359"/>
    </row>
    <row r="5360" spans="12:12" x14ac:dyDescent="0.3">
      <c r="L5360"/>
    </row>
    <row r="5361" spans="12:12" x14ac:dyDescent="0.3">
      <c r="L5361"/>
    </row>
    <row r="5362" spans="12:12" x14ac:dyDescent="0.3">
      <c r="L5362"/>
    </row>
    <row r="5363" spans="12:12" x14ac:dyDescent="0.3">
      <c r="L5363"/>
    </row>
    <row r="5364" spans="12:12" x14ac:dyDescent="0.3">
      <c r="L5364"/>
    </row>
    <row r="5365" spans="12:12" x14ac:dyDescent="0.3">
      <c r="L5365"/>
    </row>
    <row r="5366" spans="12:12" x14ac:dyDescent="0.3">
      <c r="L5366"/>
    </row>
    <row r="5367" spans="12:12" x14ac:dyDescent="0.3">
      <c r="L5367"/>
    </row>
    <row r="5368" spans="12:12" x14ac:dyDescent="0.3">
      <c r="L5368"/>
    </row>
    <row r="5369" spans="12:12" x14ac:dyDescent="0.3">
      <c r="L5369"/>
    </row>
    <row r="5370" spans="12:12" x14ac:dyDescent="0.3">
      <c r="L5370"/>
    </row>
    <row r="5371" spans="12:12" x14ac:dyDescent="0.3">
      <c r="L5371"/>
    </row>
    <row r="5372" spans="12:12" x14ac:dyDescent="0.3">
      <c r="L5372"/>
    </row>
    <row r="5373" spans="12:12" x14ac:dyDescent="0.3">
      <c r="L5373"/>
    </row>
    <row r="5374" spans="12:12" x14ac:dyDescent="0.3">
      <c r="L5374"/>
    </row>
    <row r="5375" spans="12:12" x14ac:dyDescent="0.3">
      <c r="L5375"/>
    </row>
    <row r="5376" spans="12:12" x14ac:dyDescent="0.3">
      <c r="L5376"/>
    </row>
    <row r="5377" spans="12:12" x14ac:dyDescent="0.3">
      <c r="L5377"/>
    </row>
    <row r="5378" spans="12:12" x14ac:dyDescent="0.3">
      <c r="L5378"/>
    </row>
    <row r="5379" spans="12:12" x14ac:dyDescent="0.3">
      <c r="L5379"/>
    </row>
    <row r="5380" spans="12:12" x14ac:dyDescent="0.3">
      <c r="L5380"/>
    </row>
    <row r="5381" spans="12:12" x14ac:dyDescent="0.3">
      <c r="L5381"/>
    </row>
    <row r="5382" spans="12:12" x14ac:dyDescent="0.3">
      <c r="L5382"/>
    </row>
    <row r="5383" spans="12:12" x14ac:dyDescent="0.3">
      <c r="L5383"/>
    </row>
    <row r="5384" spans="12:12" x14ac:dyDescent="0.3">
      <c r="L5384"/>
    </row>
    <row r="5385" spans="12:12" x14ac:dyDescent="0.3">
      <c r="L5385"/>
    </row>
    <row r="5386" spans="12:12" x14ac:dyDescent="0.3">
      <c r="L5386"/>
    </row>
    <row r="5387" spans="12:12" x14ac:dyDescent="0.3">
      <c r="L5387"/>
    </row>
    <row r="5388" spans="12:12" x14ac:dyDescent="0.3">
      <c r="L5388"/>
    </row>
    <row r="5389" spans="12:12" x14ac:dyDescent="0.3">
      <c r="L5389"/>
    </row>
    <row r="5390" spans="12:12" x14ac:dyDescent="0.3">
      <c r="L5390"/>
    </row>
    <row r="5391" spans="12:12" x14ac:dyDescent="0.3">
      <c r="L5391"/>
    </row>
    <row r="5392" spans="12:12" x14ac:dyDescent="0.3">
      <c r="L5392"/>
    </row>
    <row r="5393" spans="12:12" x14ac:dyDescent="0.3">
      <c r="L5393"/>
    </row>
    <row r="5394" spans="12:12" x14ac:dyDescent="0.3">
      <c r="L5394"/>
    </row>
    <row r="5395" spans="12:12" x14ac:dyDescent="0.3">
      <c r="L5395"/>
    </row>
    <row r="5396" spans="12:12" x14ac:dyDescent="0.3">
      <c r="L5396"/>
    </row>
    <row r="5397" spans="12:12" x14ac:dyDescent="0.3">
      <c r="L5397"/>
    </row>
    <row r="5398" spans="12:12" x14ac:dyDescent="0.3">
      <c r="L5398"/>
    </row>
    <row r="5399" spans="12:12" x14ac:dyDescent="0.3">
      <c r="L5399"/>
    </row>
    <row r="5400" spans="12:12" x14ac:dyDescent="0.3">
      <c r="L5400"/>
    </row>
    <row r="5401" spans="12:12" x14ac:dyDescent="0.3">
      <c r="L5401"/>
    </row>
    <row r="5402" spans="12:12" x14ac:dyDescent="0.3">
      <c r="L5402"/>
    </row>
    <row r="5403" spans="12:12" x14ac:dyDescent="0.3">
      <c r="L5403"/>
    </row>
    <row r="5404" spans="12:12" x14ac:dyDescent="0.3">
      <c r="L5404"/>
    </row>
    <row r="5405" spans="12:12" x14ac:dyDescent="0.3">
      <c r="L5405"/>
    </row>
    <row r="5406" spans="12:12" x14ac:dyDescent="0.3">
      <c r="L5406"/>
    </row>
    <row r="5407" spans="12:12" x14ac:dyDescent="0.3">
      <c r="L5407"/>
    </row>
    <row r="5408" spans="12:12" x14ac:dyDescent="0.3">
      <c r="L5408"/>
    </row>
    <row r="5409" spans="12:12" x14ac:dyDescent="0.3">
      <c r="L5409"/>
    </row>
    <row r="5410" spans="12:12" x14ac:dyDescent="0.3">
      <c r="L5410"/>
    </row>
    <row r="5411" spans="12:12" x14ac:dyDescent="0.3">
      <c r="L5411"/>
    </row>
    <row r="5412" spans="12:12" x14ac:dyDescent="0.3">
      <c r="L5412"/>
    </row>
    <row r="5413" spans="12:12" x14ac:dyDescent="0.3">
      <c r="L5413"/>
    </row>
    <row r="5414" spans="12:12" x14ac:dyDescent="0.3">
      <c r="L5414"/>
    </row>
    <row r="5415" spans="12:12" x14ac:dyDescent="0.3">
      <c r="L5415"/>
    </row>
    <row r="5416" spans="12:12" x14ac:dyDescent="0.3">
      <c r="L5416"/>
    </row>
    <row r="5417" spans="12:12" x14ac:dyDescent="0.3">
      <c r="L5417"/>
    </row>
    <row r="5418" spans="12:12" x14ac:dyDescent="0.3">
      <c r="L5418"/>
    </row>
    <row r="5419" spans="12:12" x14ac:dyDescent="0.3">
      <c r="L5419"/>
    </row>
    <row r="5420" spans="12:12" x14ac:dyDescent="0.3">
      <c r="L5420"/>
    </row>
    <row r="5421" spans="12:12" x14ac:dyDescent="0.3">
      <c r="L5421"/>
    </row>
    <row r="5422" spans="12:12" x14ac:dyDescent="0.3">
      <c r="L5422"/>
    </row>
    <row r="5423" spans="12:12" x14ac:dyDescent="0.3">
      <c r="L5423"/>
    </row>
    <row r="5424" spans="12:12" x14ac:dyDescent="0.3">
      <c r="L5424"/>
    </row>
    <row r="5425" spans="12:12" x14ac:dyDescent="0.3">
      <c r="L5425"/>
    </row>
    <row r="5426" spans="12:12" x14ac:dyDescent="0.3">
      <c r="L5426"/>
    </row>
    <row r="5427" spans="12:12" x14ac:dyDescent="0.3">
      <c r="L5427"/>
    </row>
    <row r="5428" spans="12:12" x14ac:dyDescent="0.3">
      <c r="L5428"/>
    </row>
    <row r="5429" spans="12:12" x14ac:dyDescent="0.3">
      <c r="L5429"/>
    </row>
    <row r="5430" spans="12:12" x14ac:dyDescent="0.3">
      <c r="L5430"/>
    </row>
    <row r="5431" spans="12:12" x14ac:dyDescent="0.3">
      <c r="L5431"/>
    </row>
    <row r="5432" spans="12:12" x14ac:dyDescent="0.3">
      <c r="L5432"/>
    </row>
    <row r="5433" spans="12:12" x14ac:dyDescent="0.3">
      <c r="L5433"/>
    </row>
    <row r="5434" spans="12:12" x14ac:dyDescent="0.3">
      <c r="L5434"/>
    </row>
    <row r="5435" spans="12:12" x14ac:dyDescent="0.3">
      <c r="L5435"/>
    </row>
    <row r="5436" spans="12:12" x14ac:dyDescent="0.3">
      <c r="L5436"/>
    </row>
    <row r="5437" spans="12:12" x14ac:dyDescent="0.3">
      <c r="L5437"/>
    </row>
    <row r="5438" spans="12:12" x14ac:dyDescent="0.3">
      <c r="L5438"/>
    </row>
    <row r="5439" spans="12:12" x14ac:dyDescent="0.3">
      <c r="L5439"/>
    </row>
    <row r="5440" spans="12:12" x14ac:dyDescent="0.3">
      <c r="L5440"/>
    </row>
    <row r="5441" spans="12:12" x14ac:dyDescent="0.3">
      <c r="L5441"/>
    </row>
    <row r="5442" spans="12:12" x14ac:dyDescent="0.3">
      <c r="L5442"/>
    </row>
    <row r="5443" spans="12:12" x14ac:dyDescent="0.3">
      <c r="L5443"/>
    </row>
    <row r="5444" spans="12:12" x14ac:dyDescent="0.3">
      <c r="L5444"/>
    </row>
    <row r="5445" spans="12:12" x14ac:dyDescent="0.3">
      <c r="L5445"/>
    </row>
    <row r="5446" spans="12:12" x14ac:dyDescent="0.3">
      <c r="L5446"/>
    </row>
    <row r="5447" spans="12:12" x14ac:dyDescent="0.3">
      <c r="L5447"/>
    </row>
    <row r="5448" spans="12:12" x14ac:dyDescent="0.3">
      <c r="L5448"/>
    </row>
    <row r="5449" spans="12:12" x14ac:dyDescent="0.3">
      <c r="L5449"/>
    </row>
    <row r="5450" spans="12:12" x14ac:dyDescent="0.3">
      <c r="L5450"/>
    </row>
    <row r="5451" spans="12:12" x14ac:dyDescent="0.3">
      <c r="L5451"/>
    </row>
    <row r="5452" spans="12:12" x14ac:dyDescent="0.3">
      <c r="L5452"/>
    </row>
    <row r="5453" spans="12:12" x14ac:dyDescent="0.3">
      <c r="L5453"/>
    </row>
    <row r="5454" spans="12:12" x14ac:dyDescent="0.3">
      <c r="L5454"/>
    </row>
    <row r="5455" spans="12:12" x14ac:dyDescent="0.3">
      <c r="L5455"/>
    </row>
    <row r="5456" spans="12:12" x14ac:dyDescent="0.3">
      <c r="L5456"/>
    </row>
    <row r="5457" spans="12:12" x14ac:dyDescent="0.3">
      <c r="L5457"/>
    </row>
    <row r="5458" spans="12:12" x14ac:dyDescent="0.3">
      <c r="L5458"/>
    </row>
    <row r="5459" spans="12:12" x14ac:dyDescent="0.3">
      <c r="L5459"/>
    </row>
    <row r="5460" spans="12:12" x14ac:dyDescent="0.3">
      <c r="L5460"/>
    </row>
    <row r="5461" spans="12:12" x14ac:dyDescent="0.3">
      <c r="L5461"/>
    </row>
    <row r="5462" spans="12:12" x14ac:dyDescent="0.3">
      <c r="L5462"/>
    </row>
    <row r="5463" spans="12:12" x14ac:dyDescent="0.3">
      <c r="L5463"/>
    </row>
    <row r="5464" spans="12:12" x14ac:dyDescent="0.3">
      <c r="L5464"/>
    </row>
    <row r="5465" spans="12:12" x14ac:dyDescent="0.3">
      <c r="L5465"/>
    </row>
    <row r="5466" spans="12:12" x14ac:dyDescent="0.3">
      <c r="L5466"/>
    </row>
    <row r="5467" spans="12:12" x14ac:dyDescent="0.3">
      <c r="L5467"/>
    </row>
    <row r="5468" spans="12:12" x14ac:dyDescent="0.3">
      <c r="L5468"/>
    </row>
    <row r="5469" spans="12:12" x14ac:dyDescent="0.3">
      <c r="L5469"/>
    </row>
    <row r="5470" spans="12:12" x14ac:dyDescent="0.3">
      <c r="L5470"/>
    </row>
    <row r="5471" spans="12:12" x14ac:dyDescent="0.3">
      <c r="L5471"/>
    </row>
    <row r="5472" spans="12:12" x14ac:dyDescent="0.3">
      <c r="L5472"/>
    </row>
    <row r="5473" spans="12:12" x14ac:dyDescent="0.3">
      <c r="L5473"/>
    </row>
    <row r="5474" spans="12:12" x14ac:dyDescent="0.3">
      <c r="L5474"/>
    </row>
    <row r="5475" spans="12:12" x14ac:dyDescent="0.3">
      <c r="L5475"/>
    </row>
    <row r="5476" spans="12:12" x14ac:dyDescent="0.3">
      <c r="L5476"/>
    </row>
    <row r="5477" spans="12:12" x14ac:dyDescent="0.3">
      <c r="L5477"/>
    </row>
    <row r="5478" spans="12:12" x14ac:dyDescent="0.3">
      <c r="L5478"/>
    </row>
    <row r="5479" spans="12:12" x14ac:dyDescent="0.3">
      <c r="L5479"/>
    </row>
    <row r="5480" spans="12:12" x14ac:dyDescent="0.3">
      <c r="L5480"/>
    </row>
    <row r="5481" spans="12:12" x14ac:dyDescent="0.3">
      <c r="L5481"/>
    </row>
    <row r="5482" spans="12:12" x14ac:dyDescent="0.3">
      <c r="L5482"/>
    </row>
    <row r="5483" spans="12:12" x14ac:dyDescent="0.3">
      <c r="L5483"/>
    </row>
    <row r="5484" spans="12:12" x14ac:dyDescent="0.3">
      <c r="L5484"/>
    </row>
    <row r="5485" spans="12:12" x14ac:dyDescent="0.3">
      <c r="L5485"/>
    </row>
    <row r="5486" spans="12:12" x14ac:dyDescent="0.3">
      <c r="L5486"/>
    </row>
    <row r="5487" spans="12:12" x14ac:dyDescent="0.3">
      <c r="L5487"/>
    </row>
    <row r="5488" spans="12:12" x14ac:dyDescent="0.3">
      <c r="L5488"/>
    </row>
    <row r="5489" spans="12:12" x14ac:dyDescent="0.3">
      <c r="L5489"/>
    </row>
    <row r="5490" spans="12:12" x14ac:dyDescent="0.3">
      <c r="L5490"/>
    </row>
    <row r="5491" spans="12:12" x14ac:dyDescent="0.3">
      <c r="L5491"/>
    </row>
    <row r="5492" spans="12:12" x14ac:dyDescent="0.3">
      <c r="L5492"/>
    </row>
    <row r="5493" spans="12:12" x14ac:dyDescent="0.3">
      <c r="L5493"/>
    </row>
    <row r="5494" spans="12:12" x14ac:dyDescent="0.3">
      <c r="L5494"/>
    </row>
    <row r="5495" spans="12:12" x14ac:dyDescent="0.3">
      <c r="L5495"/>
    </row>
    <row r="5496" spans="12:12" x14ac:dyDescent="0.3">
      <c r="L5496"/>
    </row>
    <row r="5497" spans="12:12" x14ac:dyDescent="0.3">
      <c r="L5497"/>
    </row>
    <row r="5498" spans="12:12" x14ac:dyDescent="0.3">
      <c r="L5498"/>
    </row>
    <row r="5499" spans="12:12" x14ac:dyDescent="0.3">
      <c r="L5499"/>
    </row>
    <row r="5500" spans="12:12" x14ac:dyDescent="0.3">
      <c r="L5500"/>
    </row>
    <row r="5501" spans="12:12" x14ac:dyDescent="0.3">
      <c r="L5501"/>
    </row>
    <row r="5502" spans="12:12" x14ac:dyDescent="0.3">
      <c r="L5502"/>
    </row>
    <row r="5503" spans="12:12" x14ac:dyDescent="0.3">
      <c r="L5503"/>
    </row>
    <row r="5504" spans="12:12" x14ac:dyDescent="0.3">
      <c r="L5504"/>
    </row>
    <row r="5505" spans="12:12" x14ac:dyDescent="0.3">
      <c r="L5505"/>
    </row>
    <row r="5506" spans="12:12" x14ac:dyDescent="0.3">
      <c r="L5506"/>
    </row>
    <row r="5507" spans="12:12" x14ac:dyDescent="0.3">
      <c r="L5507"/>
    </row>
    <row r="5508" spans="12:12" x14ac:dyDescent="0.3">
      <c r="L5508"/>
    </row>
    <row r="5509" spans="12:12" x14ac:dyDescent="0.3">
      <c r="L5509"/>
    </row>
    <row r="5510" spans="12:12" x14ac:dyDescent="0.3">
      <c r="L5510"/>
    </row>
    <row r="5511" spans="12:12" x14ac:dyDescent="0.3">
      <c r="L5511"/>
    </row>
    <row r="5512" spans="12:12" x14ac:dyDescent="0.3">
      <c r="L5512"/>
    </row>
    <row r="5513" spans="12:12" x14ac:dyDescent="0.3">
      <c r="L5513"/>
    </row>
    <row r="5514" spans="12:12" x14ac:dyDescent="0.3">
      <c r="L5514"/>
    </row>
    <row r="5515" spans="12:12" x14ac:dyDescent="0.3">
      <c r="L5515"/>
    </row>
    <row r="5516" spans="12:12" x14ac:dyDescent="0.3">
      <c r="L5516"/>
    </row>
    <row r="5517" spans="12:12" x14ac:dyDescent="0.3">
      <c r="L5517"/>
    </row>
    <row r="5518" spans="12:12" x14ac:dyDescent="0.3">
      <c r="L5518"/>
    </row>
    <row r="5519" spans="12:12" x14ac:dyDescent="0.3">
      <c r="L5519"/>
    </row>
    <row r="5520" spans="12:12" x14ac:dyDescent="0.3">
      <c r="L5520"/>
    </row>
    <row r="5521" spans="12:12" x14ac:dyDescent="0.3">
      <c r="L5521"/>
    </row>
    <row r="5522" spans="12:12" x14ac:dyDescent="0.3">
      <c r="L5522"/>
    </row>
    <row r="5523" spans="12:12" x14ac:dyDescent="0.3">
      <c r="L5523"/>
    </row>
    <row r="5524" spans="12:12" x14ac:dyDescent="0.3">
      <c r="L5524"/>
    </row>
    <row r="5525" spans="12:12" x14ac:dyDescent="0.3">
      <c r="L5525"/>
    </row>
    <row r="5526" spans="12:12" x14ac:dyDescent="0.3">
      <c r="L5526"/>
    </row>
    <row r="5527" spans="12:12" x14ac:dyDescent="0.3">
      <c r="L5527"/>
    </row>
    <row r="5528" spans="12:12" x14ac:dyDescent="0.3">
      <c r="L5528"/>
    </row>
    <row r="5529" spans="12:12" x14ac:dyDescent="0.3">
      <c r="L5529"/>
    </row>
    <row r="5530" spans="12:12" x14ac:dyDescent="0.3">
      <c r="L5530"/>
    </row>
    <row r="5531" spans="12:12" x14ac:dyDescent="0.3">
      <c r="L5531"/>
    </row>
    <row r="5532" spans="12:12" x14ac:dyDescent="0.3">
      <c r="L5532"/>
    </row>
    <row r="5533" spans="12:12" x14ac:dyDescent="0.3">
      <c r="L5533"/>
    </row>
    <row r="5534" spans="12:12" x14ac:dyDescent="0.3">
      <c r="L5534"/>
    </row>
    <row r="5535" spans="12:12" x14ac:dyDescent="0.3">
      <c r="L5535"/>
    </row>
    <row r="5536" spans="12:12" x14ac:dyDescent="0.3">
      <c r="L5536"/>
    </row>
    <row r="5537" spans="12:12" x14ac:dyDescent="0.3">
      <c r="L5537"/>
    </row>
    <row r="5538" spans="12:12" x14ac:dyDescent="0.3">
      <c r="L5538"/>
    </row>
    <row r="5539" spans="12:12" x14ac:dyDescent="0.3">
      <c r="L5539"/>
    </row>
    <row r="5540" spans="12:12" x14ac:dyDescent="0.3">
      <c r="L5540"/>
    </row>
    <row r="5541" spans="12:12" x14ac:dyDescent="0.3">
      <c r="L5541"/>
    </row>
    <row r="5542" spans="12:12" x14ac:dyDescent="0.3">
      <c r="L5542"/>
    </row>
    <row r="5543" spans="12:12" x14ac:dyDescent="0.3">
      <c r="L5543"/>
    </row>
    <row r="5544" spans="12:12" x14ac:dyDescent="0.3">
      <c r="L5544"/>
    </row>
    <row r="5545" spans="12:12" x14ac:dyDescent="0.3">
      <c r="L5545"/>
    </row>
    <row r="5546" spans="12:12" x14ac:dyDescent="0.3">
      <c r="L5546"/>
    </row>
    <row r="5547" spans="12:12" x14ac:dyDescent="0.3">
      <c r="L5547"/>
    </row>
    <row r="5548" spans="12:12" x14ac:dyDescent="0.3">
      <c r="L5548"/>
    </row>
    <row r="5549" spans="12:12" x14ac:dyDescent="0.3">
      <c r="L5549"/>
    </row>
    <row r="5550" spans="12:12" x14ac:dyDescent="0.3">
      <c r="L5550"/>
    </row>
    <row r="5551" spans="12:12" x14ac:dyDescent="0.3">
      <c r="L5551"/>
    </row>
    <row r="5552" spans="12:12" x14ac:dyDescent="0.3">
      <c r="L5552"/>
    </row>
    <row r="5553" spans="12:12" x14ac:dyDescent="0.3">
      <c r="L5553"/>
    </row>
    <row r="5554" spans="12:12" x14ac:dyDescent="0.3">
      <c r="L5554"/>
    </row>
    <row r="5555" spans="12:12" x14ac:dyDescent="0.3">
      <c r="L5555"/>
    </row>
    <row r="5556" spans="12:12" x14ac:dyDescent="0.3">
      <c r="L5556"/>
    </row>
    <row r="5557" spans="12:12" x14ac:dyDescent="0.3">
      <c r="L5557"/>
    </row>
    <row r="5558" spans="12:12" x14ac:dyDescent="0.3">
      <c r="L5558"/>
    </row>
    <row r="5559" spans="12:12" x14ac:dyDescent="0.3">
      <c r="L5559"/>
    </row>
    <row r="5560" spans="12:12" x14ac:dyDescent="0.3">
      <c r="L5560"/>
    </row>
    <row r="5561" spans="12:12" x14ac:dyDescent="0.3">
      <c r="L5561"/>
    </row>
    <row r="5562" spans="12:12" x14ac:dyDescent="0.3">
      <c r="L5562"/>
    </row>
    <row r="5563" spans="12:12" x14ac:dyDescent="0.3">
      <c r="L5563"/>
    </row>
    <row r="5564" spans="12:12" x14ac:dyDescent="0.3">
      <c r="L5564"/>
    </row>
    <row r="5565" spans="12:12" x14ac:dyDescent="0.3">
      <c r="L5565"/>
    </row>
    <row r="5566" spans="12:12" x14ac:dyDescent="0.3">
      <c r="L5566"/>
    </row>
    <row r="5567" spans="12:12" x14ac:dyDescent="0.3">
      <c r="L5567"/>
    </row>
    <row r="5568" spans="12:12" x14ac:dyDescent="0.3">
      <c r="L5568"/>
    </row>
    <row r="5569" spans="12:12" x14ac:dyDescent="0.3">
      <c r="L5569"/>
    </row>
    <row r="5570" spans="12:12" x14ac:dyDescent="0.3">
      <c r="L5570"/>
    </row>
    <row r="5571" spans="12:12" x14ac:dyDescent="0.3">
      <c r="L5571"/>
    </row>
    <row r="5572" spans="12:12" x14ac:dyDescent="0.3">
      <c r="L5572"/>
    </row>
    <row r="5573" spans="12:12" x14ac:dyDescent="0.3">
      <c r="L5573"/>
    </row>
    <row r="5574" spans="12:12" x14ac:dyDescent="0.3">
      <c r="L5574"/>
    </row>
    <row r="5575" spans="12:12" x14ac:dyDescent="0.3">
      <c r="L5575"/>
    </row>
    <row r="5576" spans="12:12" x14ac:dyDescent="0.3">
      <c r="L5576"/>
    </row>
    <row r="5577" spans="12:12" x14ac:dyDescent="0.3">
      <c r="L5577"/>
    </row>
    <row r="5578" spans="12:12" x14ac:dyDescent="0.3">
      <c r="L5578"/>
    </row>
    <row r="5579" spans="12:12" x14ac:dyDescent="0.3">
      <c r="L5579"/>
    </row>
    <row r="5580" spans="12:12" x14ac:dyDescent="0.3">
      <c r="L5580"/>
    </row>
    <row r="5581" spans="12:12" x14ac:dyDescent="0.3">
      <c r="L5581"/>
    </row>
    <row r="5582" spans="12:12" x14ac:dyDescent="0.3">
      <c r="L5582"/>
    </row>
    <row r="5583" spans="12:12" x14ac:dyDescent="0.3">
      <c r="L5583"/>
    </row>
    <row r="5584" spans="12:12" x14ac:dyDescent="0.3">
      <c r="L5584"/>
    </row>
    <row r="5585" spans="12:12" x14ac:dyDescent="0.3">
      <c r="L5585"/>
    </row>
    <row r="5586" spans="12:12" x14ac:dyDescent="0.3">
      <c r="L5586"/>
    </row>
    <row r="5587" spans="12:12" x14ac:dyDescent="0.3">
      <c r="L5587"/>
    </row>
    <row r="5588" spans="12:12" x14ac:dyDescent="0.3">
      <c r="L5588"/>
    </row>
    <row r="5589" spans="12:12" x14ac:dyDescent="0.3">
      <c r="L5589"/>
    </row>
    <row r="5590" spans="12:12" x14ac:dyDescent="0.3">
      <c r="L5590"/>
    </row>
    <row r="5591" spans="12:12" x14ac:dyDescent="0.3">
      <c r="L5591"/>
    </row>
    <row r="5592" spans="12:12" x14ac:dyDescent="0.3">
      <c r="L5592"/>
    </row>
    <row r="5593" spans="12:12" x14ac:dyDescent="0.3">
      <c r="L5593"/>
    </row>
    <row r="5594" spans="12:12" x14ac:dyDescent="0.3">
      <c r="L5594"/>
    </row>
    <row r="5595" spans="12:12" x14ac:dyDescent="0.3">
      <c r="L5595"/>
    </row>
    <row r="5596" spans="12:12" x14ac:dyDescent="0.3">
      <c r="L5596"/>
    </row>
    <row r="5597" spans="12:12" x14ac:dyDescent="0.3">
      <c r="L5597"/>
    </row>
    <row r="5598" spans="12:12" x14ac:dyDescent="0.3">
      <c r="L5598"/>
    </row>
    <row r="5599" spans="12:12" x14ac:dyDescent="0.3">
      <c r="L5599"/>
    </row>
    <row r="5600" spans="12:12" x14ac:dyDescent="0.3">
      <c r="L5600"/>
    </row>
    <row r="5601" spans="12:12" x14ac:dyDescent="0.3">
      <c r="L5601"/>
    </row>
    <row r="5602" spans="12:12" x14ac:dyDescent="0.3">
      <c r="L5602"/>
    </row>
    <row r="5603" spans="12:12" x14ac:dyDescent="0.3">
      <c r="L5603"/>
    </row>
    <row r="5604" spans="12:12" x14ac:dyDescent="0.3">
      <c r="L5604"/>
    </row>
    <row r="5605" spans="12:12" x14ac:dyDescent="0.3">
      <c r="L5605"/>
    </row>
    <row r="5606" spans="12:12" x14ac:dyDescent="0.3">
      <c r="L5606"/>
    </row>
    <row r="5607" spans="12:12" x14ac:dyDescent="0.3">
      <c r="L5607"/>
    </row>
    <row r="5608" spans="12:12" x14ac:dyDescent="0.3">
      <c r="L5608"/>
    </row>
    <row r="5609" spans="12:12" x14ac:dyDescent="0.3">
      <c r="L5609"/>
    </row>
    <row r="5610" spans="12:12" x14ac:dyDescent="0.3">
      <c r="L5610"/>
    </row>
    <row r="5611" spans="12:12" x14ac:dyDescent="0.3">
      <c r="L5611"/>
    </row>
    <row r="5612" spans="12:12" x14ac:dyDescent="0.3">
      <c r="L5612"/>
    </row>
    <row r="5613" spans="12:12" x14ac:dyDescent="0.3">
      <c r="L5613"/>
    </row>
    <row r="5614" spans="12:12" x14ac:dyDescent="0.3">
      <c r="L5614"/>
    </row>
    <row r="5615" spans="12:12" x14ac:dyDescent="0.3">
      <c r="L5615"/>
    </row>
    <row r="5616" spans="12:12" x14ac:dyDescent="0.3">
      <c r="L5616"/>
    </row>
    <row r="5617" spans="12:12" x14ac:dyDescent="0.3">
      <c r="L5617"/>
    </row>
    <row r="5618" spans="12:12" x14ac:dyDescent="0.3">
      <c r="L5618"/>
    </row>
    <row r="5619" spans="12:12" x14ac:dyDescent="0.3">
      <c r="L5619"/>
    </row>
    <row r="5620" spans="12:12" x14ac:dyDescent="0.3">
      <c r="L5620"/>
    </row>
    <row r="5621" spans="12:12" x14ac:dyDescent="0.3">
      <c r="L5621"/>
    </row>
    <row r="5622" spans="12:12" x14ac:dyDescent="0.3">
      <c r="L5622"/>
    </row>
    <row r="5623" spans="12:12" x14ac:dyDescent="0.3">
      <c r="L5623"/>
    </row>
    <row r="5624" spans="12:12" x14ac:dyDescent="0.3">
      <c r="L5624"/>
    </row>
    <row r="5625" spans="12:12" x14ac:dyDescent="0.3">
      <c r="L5625"/>
    </row>
    <row r="5626" spans="12:12" x14ac:dyDescent="0.3">
      <c r="L5626"/>
    </row>
    <row r="5627" spans="12:12" x14ac:dyDescent="0.3">
      <c r="L5627"/>
    </row>
    <row r="5628" spans="12:12" x14ac:dyDescent="0.3">
      <c r="L5628"/>
    </row>
    <row r="5629" spans="12:12" x14ac:dyDescent="0.3">
      <c r="L5629"/>
    </row>
    <row r="5630" spans="12:12" x14ac:dyDescent="0.3">
      <c r="L5630"/>
    </row>
    <row r="5631" spans="12:12" x14ac:dyDescent="0.3">
      <c r="L5631"/>
    </row>
    <row r="5632" spans="12:12" x14ac:dyDescent="0.3">
      <c r="L5632"/>
    </row>
    <row r="5633" spans="12:12" x14ac:dyDescent="0.3">
      <c r="L5633"/>
    </row>
    <row r="5634" spans="12:12" x14ac:dyDescent="0.3">
      <c r="L5634"/>
    </row>
    <row r="5635" spans="12:12" x14ac:dyDescent="0.3">
      <c r="L5635"/>
    </row>
    <row r="5636" spans="12:12" x14ac:dyDescent="0.3">
      <c r="L5636"/>
    </row>
    <row r="5637" spans="12:12" x14ac:dyDescent="0.3">
      <c r="L5637"/>
    </row>
    <row r="5638" spans="12:12" x14ac:dyDescent="0.3">
      <c r="L5638"/>
    </row>
    <row r="5639" spans="12:12" x14ac:dyDescent="0.3">
      <c r="L5639"/>
    </row>
    <row r="5640" spans="12:12" x14ac:dyDescent="0.3">
      <c r="L5640"/>
    </row>
    <row r="5641" spans="12:12" x14ac:dyDescent="0.3">
      <c r="L5641"/>
    </row>
    <row r="5642" spans="12:12" x14ac:dyDescent="0.3">
      <c r="L5642"/>
    </row>
    <row r="5643" spans="12:12" x14ac:dyDescent="0.3">
      <c r="L5643"/>
    </row>
    <row r="5644" spans="12:12" x14ac:dyDescent="0.3">
      <c r="L5644"/>
    </row>
    <row r="5645" spans="12:12" x14ac:dyDescent="0.3">
      <c r="L5645"/>
    </row>
    <row r="5646" spans="12:12" x14ac:dyDescent="0.3">
      <c r="L5646"/>
    </row>
    <row r="5647" spans="12:12" x14ac:dyDescent="0.3">
      <c r="L5647"/>
    </row>
    <row r="5648" spans="12:12" x14ac:dyDescent="0.3">
      <c r="L5648"/>
    </row>
    <row r="5649" spans="12:12" x14ac:dyDescent="0.3">
      <c r="L5649"/>
    </row>
    <row r="5650" spans="12:12" x14ac:dyDescent="0.3">
      <c r="L5650"/>
    </row>
    <row r="5651" spans="12:12" x14ac:dyDescent="0.3">
      <c r="L5651"/>
    </row>
    <row r="5652" spans="12:12" x14ac:dyDescent="0.3">
      <c r="L5652"/>
    </row>
    <row r="5653" spans="12:12" x14ac:dyDescent="0.3">
      <c r="L5653"/>
    </row>
    <row r="5654" spans="12:12" x14ac:dyDescent="0.3">
      <c r="L5654"/>
    </row>
    <row r="5655" spans="12:12" x14ac:dyDescent="0.3">
      <c r="L5655"/>
    </row>
    <row r="5656" spans="12:12" x14ac:dyDescent="0.3">
      <c r="L5656"/>
    </row>
    <row r="5657" spans="12:12" x14ac:dyDescent="0.3">
      <c r="L5657"/>
    </row>
    <row r="5658" spans="12:12" x14ac:dyDescent="0.3">
      <c r="L5658"/>
    </row>
    <row r="5659" spans="12:12" x14ac:dyDescent="0.3">
      <c r="L5659"/>
    </row>
    <row r="5660" spans="12:12" x14ac:dyDescent="0.3">
      <c r="L5660"/>
    </row>
    <row r="5661" spans="12:12" x14ac:dyDescent="0.3">
      <c r="L5661"/>
    </row>
    <row r="5662" spans="12:12" x14ac:dyDescent="0.3">
      <c r="L5662"/>
    </row>
    <row r="5663" spans="12:12" x14ac:dyDescent="0.3">
      <c r="L5663"/>
    </row>
    <row r="5664" spans="12:12" x14ac:dyDescent="0.3">
      <c r="L5664"/>
    </row>
    <row r="5665" spans="12:12" x14ac:dyDescent="0.3">
      <c r="L5665"/>
    </row>
    <row r="5666" spans="12:12" x14ac:dyDescent="0.3">
      <c r="L5666"/>
    </row>
    <row r="5667" spans="12:12" x14ac:dyDescent="0.3">
      <c r="L5667"/>
    </row>
    <row r="5668" spans="12:12" x14ac:dyDescent="0.3">
      <c r="L5668"/>
    </row>
    <row r="5669" spans="12:12" x14ac:dyDescent="0.3">
      <c r="L5669"/>
    </row>
    <row r="5670" spans="12:12" x14ac:dyDescent="0.3">
      <c r="L5670"/>
    </row>
    <row r="5671" spans="12:12" x14ac:dyDescent="0.3">
      <c r="L5671"/>
    </row>
    <row r="5672" spans="12:12" x14ac:dyDescent="0.3">
      <c r="L5672"/>
    </row>
    <row r="5673" spans="12:12" x14ac:dyDescent="0.3">
      <c r="L5673"/>
    </row>
    <row r="5674" spans="12:12" x14ac:dyDescent="0.3">
      <c r="L5674"/>
    </row>
    <row r="5675" spans="12:12" x14ac:dyDescent="0.3">
      <c r="L5675"/>
    </row>
    <row r="5676" spans="12:12" x14ac:dyDescent="0.3">
      <c r="L5676"/>
    </row>
    <row r="5677" spans="12:12" x14ac:dyDescent="0.3">
      <c r="L5677"/>
    </row>
    <row r="5678" spans="12:12" x14ac:dyDescent="0.3">
      <c r="L5678"/>
    </row>
    <row r="5679" spans="12:12" x14ac:dyDescent="0.3">
      <c r="L5679"/>
    </row>
    <row r="5680" spans="12:12" x14ac:dyDescent="0.3">
      <c r="L5680"/>
    </row>
    <row r="5681" spans="12:12" x14ac:dyDescent="0.3">
      <c r="L5681"/>
    </row>
    <row r="5682" spans="12:12" x14ac:dyDescent="0.3">
      <c r="L5682"/>
    </row>
    <row r="5683" spans="12:12" x14ac:dyDescent="0.3">
      <c r="L5683"/>
    </row>
    <row r="5684" spans="12:12" x14ac:dyDescent="0.3">
      <c r="L5684"/>
    </row>
    <row r="5685" spans="12:12" x14ac:dyDescent="0.3">
      <c r="L5685"/>
    </row>
    <row r="5686" spans="12:12" x14ac:dyDescent="0.3">
      <c r="L5686"/>
    </row>
    <row r="5687" spans="12:12" x14ac:dyDescent="0.3">
      <c r="L5687"/>
    </row>
    <row r="5688" spans="12:12" x14ac:dyDescent="0.3">
      <c r="L5688"/>
    </row>
    <row r="5689" spans="12:12" x14ac:dyDescent="0.3">
      <c r="L5689"/>
    </row>
    <row r="5690" spans="12:12" x14ac:dyDescent="0.3">
      <c r="L5690"/>
    </row>
    <row r="5691" spans="12:12" x14ac:dyDescent="0.3">
      <c r="L5691"/>
    </row>
    <row r="5692" spans="12:12" x14ac:dyDescent="0.3">
      <c r="L5692"/>
    </row>
    <row r="5693" spans="12:12" x14ac:dyDescent="0.3">
      <c r="L5693"/>
    </row>
    <row r="5694" spans="12:12" x14ac:dyDescent="0.3">
      <c r="L5694"/>
    </row>
    <row r="5695" spans="12:12" x14ac:dyDescent="0.3">
      <c r="L5695"/>
    </row>
    <row r="5696" spans="12:12" x14ac:dyDescent="0.3">
      <c r="L5696"/>
    </row>
    <row r="5697" spans="12:12" x14ac:dyDescent="0.3">
      <c r="L5697"/>
    </row>
    <row r="5698" spans="12:12" x14ac:dyDescent="0.3">
      <c r="L5698"/>
    </row>
    <row r="5699" spans="12:12" x14ac:dyDescent="0.3">
      <c r="L5699"/>
    </row>
    <row r="5700" spans="12:12" x14ac:dyDescent="0.3">
      <c r="L5700"/>
    </row>
    <row r="5701" spans="12:12" x14ac:dyDescent="0.3">
      <c r="L5701"/>
    </row>
    <row r="5702" spans="12:12" x14ac:dyDescent="0.3">
      <c r="L5702"/>
    </row>
    <row r="5703" spans="12:12" x14ac:dyDescent="0.3">
      <c r="L5703"/>
    </row>
    <row r="5704" spans="12:12" x14ac:dyDescent="0.3">
      <c r="L5704"/>
    </row>
    <row r="5705" spans="12:12" x14ac:dyDescent="0.3">
      <c r="L5705"/>
    </row>
    <row r="5706" spans="12:12" x14ac:dyDescent="0.3">
      <c r="L5706"/>
    </row>
    <row r="5707" spans="12:12" x14ac:dyDescent="0.3">
      <c r="L5707"/>
    </row>
    <row r="5708" spans="12:12" x14ac:dyDescent="0.3">
      <c r="L5708"/>
    </row>
    <row r="5709" spans="12:12" x14ac:dyDescent="0.3">
      <c r="L5709"/>
    </row>
    <row r="5710" spans="12:12" x14ac:dyDescent="0.3">
      <c r="L5710"/>
    </row>
    <row r="5711" spans="12:12" x14ac:dyDescent="0.3">
      <c r="L5711"/>
    </row>
    <row r="5712" spans="12:12" x14ac:dyDescent="0.3">
      <c r="L5712"/>
    </row>
    <row r="5713" spans="12:12" x14ac:dyDescent="0.3">
      <c r="L5713"/>
    </row>
    <row r="5714" spans="12:12" x14ac:dyDescent="0.3">
      <c r="L5714"/>
    </row>
    <row r="5715" spans="12:12" x14ac:dyDescent="0.3">
      <c r="L5715"/>
    </row>
    <row r="5716" spans="12:12" x14ac:dyDescent="0.3">
      <c r="L5716"/>
    </row>
    <row r="5717" spans="12:12" x14ac:dyDescent="0.3">
      <c r="L5717"/>
    </row>
    <row r="5718" spans="12:12" x14ac:dyDescent="0.3">
      <c r="L5718"/>
    </row>
    <row r="5719" spans="12:12" x14ac:dyDescent="0.3">
      <c r="L5719"/>
    </row>
    <row r="5720" spans="12:12" x14ac:dyDescent="0.3">
      <c r="L5720"/>
    </row>
    <row r="5721" spans="12:12" x14ac:dyDescent="0.3">
      <c r="L5721"/>
    </row>
    <row r="5722" spans="12:12" x14ac:dyDescent="0.3">
      <c r="L5722"/>
    </row>
    <row r="5723" spans="12:12" x14ac:dyDescent="0.3">
      <c r="L5723"/>
    </row>
    <row r="5724" spans="12:12" x14ac:dyDescent="0.3">
      <c r="L5724"/>
    </row>
    <row r="5725" spans="12:12" x14ac:dyDescent="0.3">
      <c r="L5725"/>
    </row>
    <row r="5726" spans="12:12" x14ac:dyDescent="0.3">
      <c r="L5726"/>
    </row>
    <row r="5727" spans="12:12" x14ac:dyDescent="0.3">
      <c r="L5727"/>
    </row>
    <row r="5728" spans="12:12" x14ac:dyDescent="0.3">
      <c r="L5728"/>
    </row>
    <row r="5729" spans="12:12" x14ac:dyDescent="0.3">
      <c r="L5729"/>
    </row>
    <row r="5730" spans="12:12" x14ac:dyDescent="0.3">
      <c r="L5730"/>
    </row>
    <row r="5731" spans="12:12" x14ac:dyDescent="0.3">
      <c r="L5731"/>
    </row>
    <row r="5732" spans="12:12" x14ac:dyDescent="0.3">
      <c r="L5732"/>
    </row>
    <row r="5733" spans="12:12" x14ac:dyDescent="0.3">
      <c r="L5733"/>
    </row>
    <row r="5734" spans="12:12" x14ac:dyDescent="0.3">
      <c r="L5734"/>
    </row>
    <row r="5735" spans="12:12" x14ac:dyDescent="0.3">
      <c r="L5735"/>
    </row>
    <row r="5736" spans="12:12" x14ac:dyDescent="0.3">
      <c r="L5736"/>
    </row>
    <row r="5737" spans="12:12" x14ac:dyDescent="0.3">
      <c r="L5737"/>
    </row>
    <row r="5738" spans="12:12" x14ac:dyDescent="0.3">
      <c r="L5738"/>
    </row>
    <row r="5739" spans="12:12" x14ac:dyDescent="0.3">
      <c r="L5739"/>
    </row>
    <row r="5740" spans="12:12" x14ac:dyDescent="0.3">
      <c r="L5740"/>
    </row>
    <row r="5741" spans="12:12" x14ac:dyDescent="0.3">
      <c r="L5741"/>
    </row>
    <row r="5742" spans="12:12" x14ac:dyDescent="0.3">
      <c r="L5742"/>
    </row>
    <row r="5743" spans="12:12" x14ac:dyDescent="0.3">
      <c r="L5743"/>
    </row>
    <row r="5744" spans="12:12" x14ac:dyDescent="0.3">
      <c r="L5744"/>
    </row>
    <row r="5745" spans="12:12" x14ac:dyDescent="0.3">
      <c r="L5745"/>
    </row>
    <row r="5746" spans="12:12" x14ac:dyDescent="0.3">
      <c r="L5746"/>
    </row>
    <row r="5747" spans="12:12" x14ac:dyDescent="0.3">
      <c r="L5747"/>
    </row>
    <row r="5748" spans="12:12" x14ac:dyDescent="0.3">
      <c r="L5748"/>
    </row>
    <row r="5749" spans="12:12" x14ac:dyDescent="0.3">
      <c r="L5749"/>
    </row>
    <row r="5750" spans="12:12" x14ac:dyDescent="0.3">
      <c r="L5750"/>
    </row>
    <row r="5751" spans="12:12" x14ac:dyDescent="0.3">
      <c r="L5751"/>
    </row>
    <row r="5752" spans="12:12" x14ac:dyDescent="0.3">
      <c r="L5752"/>
    </row>
    <row r="5753" spans="12:12" x14ac:dyDescent="0.3">
      <c r="L5753"/>
    </row>
    <row r="5754" spans="12:12" x14ac:dyDescent="0.3">
      <c r="L5754"/>
    </row>
    <row r="5755" spans="12:12" x14ac:dyDescent="0.3">
      <c r="L5755"/>
    </row>
    <row r="5756" spans="12:12" x14ac:dyDescent="0.3">
      <c r="L5756"/>
    </row>
    <row r="5757" spans="12:12" x14ac:dyDescent="0.3">
      <c r="L5757"/>
    </row>
    <row r="5758" spans="12:12" x14ac:dyDescent="0.3">
      <c r="L5758"/>
    </row>
    <row r="5759" spans="12:12" x14ac:dyDescent="0.3">
      <c r="L5759"/>
    </row>
    <row r="5760" spans="12:12" x14ac:dyDescent="0.3">
      <c r="L5760"/>
    </row>
    <row r="5761" spans="12:12" x14ac:dyDescent="0.3">
      <c r="L5761"/>
    </row>
    <row r="5762" spans="12:12" x14ac:dyDescent="0.3">
      <c r="L5762"/>
    </row>
    <row r="5763" spans="12:12" x14ac:dyDescent="0.3">
      <c r="L5763"/>
    </row>
    <row r="5764" spans="12:12" x14ac:dyDescent="0.3">
      <c r="L5764"/>
    </row>
    <row r="5765" spans="12:12" x14ac:dyDescent="0.3">
      <c r="L5765"/>
    </row>
    <row r="5766" spans="12:12" x14ac:dyDescent="0.3">
      <c r="L5766"/>
    </row>
    <row r="5767" spans="12:12" x14ac:dyDescent="0.3">
      <c r="L5767"/>
    </row>
    <row r="5768" spans="12:12" x14ac:dyDescent="0.3">
      <c r="L5768"/>
    </row>
    <row r="5769" spans="12:12" x14ac:dyDescent="0.3">
      <c r="L5769"/>
    </row>
    <row r="5770" spans="12:12" x14ac:dyDescent="0.3">
      <c r="L5770"/>
    </row>
    <row r="5771" spans="12:12" x14ac:dyDescent="0.3">
      <c r="L5771"/>
    </row>
    <row r="5772" spans="12:12" x14ac:dyDescent="0.3">
      <c r="L5772"/>
    </row>
    <row r="5773" spans="12:12" x14ac:dyDescent="0.3">
      <c r="L5773"/>
    </row>
    <row r="5774" spans="12:12" x14ac:dyDescent="0.3">
      <c r="L5774"/>
    </row>
    <row r="5775" spans="12:12" x14ac:dyDescent="0.3">
      <c r="L5775"/>
    </row>
    <row r="5776" spans="12:12" x14ac:dyDescent="0.3">
      <c r="L5776"/>
    </row>
    <row r="5777" spans="12:12" x14ac:dyDescent="0.3">
      <c r="L5777"/>
    </row>
    <row r="5778" spans="12:12" x14ac:dyDescent="0.3">
      <c r="L5778"/>
    </row>
    <row r="5779" spans="12:12" x14ac:dyDescent="0.3">
      <c r="L5779"/>
    </row>
    <row r="5780" spans="12:12" x14ac:dyDescent="0.3">
      <c r="L5780"/>
    </row>
    <row r="5781" spans="12:12" x14ac:dyDescent="0.3">
      <c r="L5781"/>
    </row>
    <row r="5782" spans="12:12" x14ac:dyDescent="0.3">
      <c r="L5782"/>
    </row>
    <row r="5783" spans="12:12" x14ac:dyDescent="0.3">
      <c r="L5783"/>
    </row>
    <row r="5784" spans="12:12" x14ac:dyDescent="0.3">
      <c r="L5784"/>
    </row>
    <row r="5785" spans="12:12" x14ac:dyDescent="0.3">
      <c r="L5785"/>
    </row>
    <row r="5786" spans="12:12" x14ac:dyDescent="0.3">
      <c r="L5786"/>
    </row>
    <row r="5787" spans="12:12" x14ac:dyDescent="0.3">
      <c r="L5787"/>
    </row>
    <row r="5788" spans="12:12" x14ac:dyDescent="0.3">
      <c r="L5788"/>
    </row>
    <row r="5789" spans="12:12" x14ac:dyDescent="0.3">
      <c r="L5789"/>
    </row>
    <row r="5790" spans="12:12" x14ac:dyDescent="0.3">
      <c r="L5790"/>
    </row>
    <row r="5791" spans="12:12" x14ac:dyDescent="0.3">
      <c r="L5791"/>
    </row>
    <row r="5792" spans="12:12" x14ac:dyDescent="0.3">
      <c r="L5792"/>
    </row>
    <row r="5793" spans="12:12" x14ac:dyDescent="0.3">
      <c r="L5793"/>
    </row>
    <row r="5794" spans="12:12" x14ac:dyDescent="0.3">
      <c r="L5794"/>
    </row>
    <row r="5795" spans="12:12" x14ac:dyDescent="0.3">
      <c r="L5795"/>
    </row>
    <row r="5796" spans="12:12" x14ac:dyDescent="0.3">
      <c r="L5796"/>
    </row>
    <row r="5797" spans="12:12" x14ac:dyDescent="0.3">
      <c r="L5797"/>
    </row>
    <row r="5798" spans="12:12" x14ac:dyDescent="0.3">
      <c r="L5798"/>
    </row>
    <row r="5799" spans="12:12" x14ac:dyDescent="0.3">
      <c r="L5799"/>
    </row>
    <row r="5800" spans="12:12" x14ac:dyDescent="0.3">
      <c r="L5800"/>
    </row>
    <row r="5801" spans="12:12" x14ac:dyDescent="0.3">
      <c r="L5801"/>
    </row>
    <row r="5802" spans="12:12" x14ac:dyDescent="0.3">
      <c r="L5802"/>
    </row>
    <row r="5803" spans="12:12" x14ac:dyDescent="0.3">
      <c r="L5803"/>
    </row>
    <row r="5804" spans="12:12" x14ac:dyDescent="0.3">
      <c r="L5804"/>
    </row>
    <row r="5805" spans="12:12" x14ac:dyDescent="0.3">
      <c r="L5805"/>
    </row>
    <row r="5806" spans="12:12" x14ac:dyDescent="0.3">
      <c r="L5806"/>
    </row>
    <row r="5807" spans="12:12" x14ac:dyDescent="0.3">
      <c r="L5807"/>
    </row>
    <row r="5808" spans="12:12" x14ac:dyDescent="0.3">
      <c r="L5808"/>
    </row>
    <row r="5809" spans="12:12" x14ac:dyDescent="0.3">
      <c r="L5809"/>
    </row>
    <row r="5810" spans="12:12" x14ac:dyDescent="0.3">
      <c r="L5810"/>
    </row>
    <row r="5811" spans="12:12" x14ac:dyDescent="0.3">
      <c r="L5811"/>
    </row>
    <row r="5812" spans="12:12" x14ac:dyDescent="0.3">
      <c r="L5812"/>
    </row>
    <row r="5813" spans="12:12" x14ac:dyDescent="0.3">
      <c r="L5813"/>
    </row>
    <row r="5814" spans="12:12" x14ac:dyDescent="0.3">
      <c r="L5814"/>
    </row>
    <row r="5815" spans="12:12" x14ac:dyDescent="0.3">
      <c r="L5815"/>
    </row>
    <row r="5816" spans="12:12" x14ac:dyDescent="0.3">
      <c r="L5816"/>
    </row>
    <row r="5817" spans="12:12" x14ac:dyDescent="0.3">
      <c r="L5817"/>
    </row>
    <row r="5818" spans="12:12" x14ac:dyDescent="0.3">
      <c r="L5818"/>
    </row>
    <row r="5819" spans="12:12" x14ac:dyDescent="0.3">
      <c r="L5819"/>
    </row>
    <row r="5820" spans="12:12" x14ac:dyDescent="0.3">
      <c r="L5820"/>
    </row>
    <row r="5821" spans="12:12" x14ac:dyDescent="0.3">
      <c r="L5821"/>
    </row>
    <row r="5822" spans="12:12" x14ac:dyDescent="0.3">
      <c r="L5822"/>
    </row>
    <row r="5823" spans="12:12" x14ac:dyDescent="0.3">
      <c r="L5823"/>
    </row>
    <row r="5824" spans="12:12" x14ac:dyDescent="0.3">
      <c r="L5824"/>
    </row>
    <row r="5825" spans="12:12" x14ac:dyDescent="0.3">
      <c r="L5825"/>
    </row>
    <row r="5826" spans="12:12" x14ac:dyDescent="0.3">
      <c r="L5826"/>
    </row>
    <row r="5827" spans="12:12" x14ac:dyDescent="0.3">
      <c r="L5827"/>
    </row>
    <row r="5828" spans="12:12" x14ac:dyDescent="0.3">
      <c r="L5828"/>
    </row>
    <row r="5829" spans="12:12" x14ac:dyDescent="0.3">
      <c r="L5829"/>
    </row>
    <row r="5830" spans="12:12" x14ac:dyDescent="0.3">
      <c r="L5830"/>
    </row>
    <row r="5831" spans="12:12" x14ac:dyDescent="0.3">
      <c r="L5831"/>
    </row>
    <row r="5832" spans="12:12" x14ac:dyDescent="0.3">
      <c r="L5832"/>
    </row>
    <row r="5833" spans="12:12" x14ac:dyDescent="0.3">
      <c r="L5833"/>
    </row>
    <row r="5834" spans="12:12" x14ac:dyDescent="0.3">
      <c r="L5834"/>
    </row>
    <row r="5835" spans="12:12" x14ac:dyDescent="0.3">
      <c r="L5835"/>
    </row>
    <row r="5836" spans="12:12" x14ac:dyDescent="0.3">
      <c r="L5836"/>
    </row>
    <row r="5837" spans="12:12" x14ac:dyDescent="0.3">
      <c r="L5837"/>
    </row>
    <row r="5838" spans="12:12" x14ac:dyDescent="0.3">
      <c r="L5838"/>
    </row>
    <row r="5839" spans="12:12" x14ac:dyDescent="0.3">
      <c r="L5839"/>
    </row>
    <row r="5840" spans="12:12" x14ac:dyDescent="0.3">
      <c r="L5840"/>
    </row>
    <row r="5841" spans="12:12" x14ac:dyDescent="0.3">
      <c r="L5841"/>
    </row>
    <row r="5842" spans="12:12" x14ac:dyDescent="0.3">
      <c r="L5842"/>
    </row>
    <row r="5843" spans="12:12" x14ac:dyDescent="0.3">
      <c r="L5843"/>
    </row>
    <row r="5844" spans="12:12" x14ac:dyDescent="0.3">
      <c r="L5844"/>
    </row>
    <row r="5845" spans="12:12" x14ac:dyDescent="0.3">
      <c r="L5845"/>
    </row>
    <row r="5846" spans="12:12" x14ac:dyDescent="0.3">
      <c r="L5846"/>
    </row>
    <row r="5847" spans="12:12" x14ac:dyDescent="0.3">
      <c r="L5847"/>
    </row>
    <row r="5848" spans="12:12" x14ac:dyDescent="0.3">
      <c r="L5848"/>
    </row>
    <row r="5849" spans="12:12" x14ac:dyDescent="0.3">
      <c r="L5849"/>
    </row>
    <row r="5850" spans="12:12" x14ac:dyDescent="0.3">
      <c r="L5850"/>
    </row>
    <row r="5851" spans="12:12" x14ac:dyDescent="0.3">
      <c r="L5851"/>
    </row>
    <row r="5852" spans="12:12" x14ac:dyDescent="0.3">
      <c r="L5852"/>
    </row>
    <row r="5853" spans="12:12" x14ac:dyDescent="0.3">
      <c r="L5853"/>
    </row>
    <row r="5854" spans="12:12" x14ac:dyDescent="0.3">
      <c r="L5854"/>
    </row>
    <row r="5855" spans="12:12" x14ac:dyDescent="0.3">
      <c r="L5855"/>
    </row>
    <row r="5856" spans="12:12" x14ac:dyDescent="0.3">
      <c r="L5856"/>
    </row>
    <row r="5857" spans="12:12" x14ac:dyDescent="0.3">
      <c r="L5857"/>
    </row>
    <row r="5858" spans="12:12" x14ac:dyDescent="0.3">
      <c r="L5858"/>
    </row>
    <row r="5859" spans="12:12" x14ac:dyDescent="0.3">
      <c r="L5859"/>
    </row>
    <row r="5860" spans="12:12" x14ac:dyDescent="0.3">
      <c r="L5860"/>
    </row>
    <row r="5861" spans="12:12" x14ac:dyDescent="0.3">
      <c r="L5861"/>
    </row>
    <row r="5862" spans="12:12" x14ac:dyDescent="0.3">
      <c r="L5862"/>
    </row>
    <row r="5863" spans="12:12" x14ac:dyDescent="0.3">
      <c r="L5863"/>
    </row>
    <row r="5864" spans="12:12" x14ac:dyDescent="0.3">
      <c r="L5864"/>
    </row>
    <row r="5865" spans="12:12" x14ac:dyDescent="0.3">
      <c r="L5865"/>
    </row>
    <row r="5866" spans="12:12" x14ac:dyDescent="0.3">
      <c r="L5866"/>
    </row>
    <row r="5867" spans="12:12" x14ac:dyDescent="0.3">
      <c r="L5867"/>
    </row>
    <row r="5868" spans="12:12" x14ac:dyDescent="0.3">
      <c r="L5868"/>
    </row>
    <row r="5869" spans="12:12" x14ac:dyDescent="0.3">
      <c r="L5869"/>
    </row>
    <row r="5870" spans="12:12" x14ac:dyDescent="0.3">
      <c r="L5870"/>
    </row>
    <row r="5871" spans="12:12" x14ac:dyDescent="0.3">
      <c r="L5871"/>
    </row>
    <row r="5872" spans="12:12" x14ac:dyDescent="0.3">
      <c r="L5872"/>
    </row>
    <row r="5873" spans="12:12" x14ac:dyDescent="0.3">
      <c r="L5873"/>
    </row>
    <row r="5874" spans="12:12" x14ac:dyDescent="0.3">
      <c r="L5874"/>
    </row>
    <row r="5875" spans="12:12" x14ac:dyDescent="0.3">
      <c r="L5875"/>
    </row>
    <row r="5876" spans="12:12" x14ac:dyDescent="0.3">
      <c r="L5876"/>
    </row>
    <row r="5877" spans="12:12" x14ac:dyDescent="0.3">
      <c r="L5877"/>
    </row>
    <row r="5878" spans="12:12" x14ac:dyDescent="0.3">
      <c r="L5878"/>
    </row>
    <row r="5879" spans="12:12" x14ac:dyDescent="0.3">
      <c r="L5879"/>
    </row>
    <row r="5880" spans="12:12" x14ac:dyDescent="0.3">
      <c r="L5880"/>
    </row>
    <row r="5881" spans="12:12" x14ac:dyDescent="0.3">
      <c r="L5881"/>
    </row>
    <row r="5882" spans="12:12" x14ac:dyDescent="0.3">
      <c r="L5882"/>
    </row>
    <row r="5883" spans="12:12" x14ac:dyDescent="0.3">
      <c r="L5883"/>
    </row>
    <row r="5884" spans="12:12" x14ac:dyDescent="0.3">
      <c r="L5884"/>
    </row>
    <row r="5885" spans="12:12" x14ac:dyDescent="0.3">
      <c r="L5885"/>
    </row>
    <row r="5886" spans="12:12" x14ac:dyDescent="0.3">
      <c r="L5886"/>
    </row>
    <row r="5887" spans="12:12" x14ac:dyDescent="0.3">
      <c r="L5887"/>
    </row>
    <row r="5888" spans="12:12" x14ac:dyDescent="0.3">
      <c r="L5888"/>
    </row>
    <row r="5889" spans="12:12" x14ac:dyDescent="0.3">
      <c r="L5889"/>
    </row>
    <row r="5890" spans="12:12" x14ac:dyDescent="0.3">
      <c r="L5890"/>
    </row>
    <row r="5891" spans="12:12" x14ac:dyDescent="0.3">
      <c r="L5891"/>
    </row>
    <row r="5892" spans="12:12" x14ac:dyDescent="0.3">
      <c r="L5892"/>
    </row>
    <row r="5893" spans="12:12" x14ac:dyDescent="0.3">
      <c r="L5893"/>
    </row>
    <row r="5894" spans="12:12" x14ac:dyDescent="0.3">
      <c r="L5894"/>
    </row>
    <row r="5895" spans="12:12" x14ac:dyDescent="0.3">
      <c r="L5895"/>
    </row>
    <row r="5896" spans="12:12" x14ac:dyDescent="0.3">
      <c r="L5896"/>
    </row>
    <row r="5897" spans="12:12" x14ac:dyDescent="0.3">
      <c r="L5897"/>
    </row>
    <row r="5898" spans="12:12" x14ac:dyDescent="0.3">
      <c r="L5898"/>
    </row>
    <row r="5899" spans="12:12" x14ac:dyDescent="0.3">
      <c r="L5899"/>
    </row>
    <row r="5900" spans="12:12" x14ac:dyDescent="0.3">
      <c r="L5900"/>
    </row>
    <row r="5901" spans="12:12" x14ac:dyDescent="0.3">
      <c r="L5901"/>
    </row>
    <row r="5902" spans="12:12" x14ac:dyDescent="0.3">
      <c r="L5902"/>
    </row>
    <row r="5903" spans="12:12" x14ac:dyDescent="0.3">
      <c r="L5903"/>
    </row>
    <row r="5904" spans="12:12" x14ac:dyDescent="0.3">
      <c r="L5904"/>
    </row>
    <row r="5905" spans="12:12" x14ac:dyDescent="0.3">
      <c r="L5905"/>
    </row>
    <row r="5906" spans="12:12" x14ac:dyDescent="0.3">
      <c r="L5906"/>
    </row>
    <row r="5907" spans="12:12" x14ac:dyDescent="0.3">
      <c r="L5907"/>
    </row>
    <row r="5908" spans="12:12" x14ac:dyDescent="0.3">
      <c r="L5908"/>
    </row>
    <row r="5909" spans="12:12" x14ac:dyDescent="0.3">
      <c r="L5909"/>
    </row>
    <row r="5910" spans="12:12" x14ac:dyDescent="0.3">
      <c r="L5910"/>
    </row>
    <row r="5911" spans="12:12" x14ac:dyDescent="0.3">
      <c r="L5911"/>
    </row>
    <row r="5912" spans="12:12" x14ac:dyDescent="0.3">
      <c r="L5912"/>
    </row>
    <row r="5913" spans="12:12" x14ac:dyDescent="0.3">
      <c r="L5913"/>
    </row>
    <row r="5914" spans="12:12" x14ac:dyDescent="0.3">
      <c r="L5914"/>
    </row>
    <row r="5915" spans="12:12" x14ac:dyDescent="0.3">
      <c r="L5915"/>
    </row>
    <row r="5916" spans="12:12" x14ac:dyDescent="0.3">
      <c r="L5916"/>
    </row>
    <row r="5917" spans="12:12" x14ac:dyDescent="0.3">
      <c r="L5917"/>
    </row>
    <row r="5918" spans="12:12" x14ac:dyDescent="0.3">
      <c r="L5918"/>
    </row>
    <row r="5919" spans="12:12" x14ac:dyDescent="0.3">
      <c r="L5919"/>
    </row>
    <row r="5920" spans="12:12" x14ac:dyDescent="0.3">
      <c r="L5920"/>
    </row>
    <row r="5921" spans="12:12" x14ac:dyDescent="0.3">
      <c r="L5921"/>
    </row>
    <row r="5922" spans="12:12" x14ac:dyDescent="0.3">
      <c r="L5922"/>
    </row>
    <row r="5923" spans="12:12" x14ac:dyDescent="0.3">
      <c r="L5923"/>
    </row>
    <row r="5924" spans="12:12" x14ac:dyDescent="0.3">
      <c r="L5924"/>
    </row>
    <row r="5925" spans="12:12" x14ac:dyDescent="0.3">
      <c r="L5925"/>
    </row>
    <row r="5926" spans="12:12" x14ac:dyDescent="0.3">
      <c r="L5926"/>
    </row>
    <row r="5927" spans="12:12" x14ac:dyDescent="0.3">
      <c r="L5927"/>
    </row>
    <row r="5928" spans="12:12" x14ac:dyDescent="0.3">
      <c r="L5928"/>
    </row>
    <row r="5929" spans="12:12" x14ac:dyDescent="0.3">
      <c r="L5929"/>
    </row>
    <row r="5930" spans="12:12" x14ac:dyDescent="0.3">
      <c r="L5930"/>
    </row>
    <row r="5931" spans="12:12" x14ac:dyDescent="0.3">
      <c r="L5931"/>
    </row>
    <row r="5932" spans="12:12" x14ac:dyDescent="0.3">
      <c r="L5932"/>
    </row>
    <row r="5933" spans="12:12" x14ac:dyDescent="0.3">
      <c r="L5933"/>
    </row>
    <row r="5934" spans="12:12" x14ac:dyDescent="0.3">
      <c r="L5934"/>
    </row>
    <row r="5935" spans="12:12" x14ac:dyDescent="0.3">
      <c r="L5935"/>
    </row>
    <row r="5936" spans="12:12" x14ac:dyDescent="0.3">
      <c r="L5936"/>
    </row>
    <row r="5937" spans="12:12" x14ac:dyDescent="0.3">
      <c r="L5937"/>
    </row>
    <row r="5938" spans="12:12" x14ac:dyDescent="0.3">
      <c r="L5938"/>
    </row>
    <row r="5939" spans="12:12" x14ac:dyDescent="0.3">
      <c r="L5939"/>
    </row>
    <row r="5940" spans="12:12" x14ac:dyDescent="0.3">
      <c r="L5940"/>
    </row>
    <row r="5941" spans="12:12" x14ac:dyDescent="0.3">
      <c r="L5941"/>
    </row>
    <row r="5942" spans="12:12" x14ac:dyDescent="0.3">
      <c r="L5942"/>
    </row>
    <row r="5943" spans="12:12" x14ac:dyDescent="0.3">
      <c r="L5943"/>
    </row>
    <row r="5944" spans="12:12" x14ac:dyDescent="0.3">
      <c r="L5944"/>
    </row>
    <row r="5945" spans="12:12" x14ac:dyDescent="0.3">
      <c r="L5945"/>
    </row>
    <row r="5946" spans="12:12" x14ac:dyDescent="0.3">
      <c r="L5946"/>
    </row>
    <row r="5947" spans="12:12" x14ac:dyDescent="0.3">
      <c r="L5947"/>
    </row>
    <row r="5948" spans="12:12" x14ac:dyDescent="0.3">
      <c r="L5948"/>
    </row>
    <row r="5949" spans="12:12" x14ac:dyDescent="0.3">
      <c r="L5949"/>
    </row>
    <row r="5950" spans="12:12" x14ac:dyDescent="0.3">
      <c r="L5950"/>
    </row>
    <row r="5951" spans="12:12" x14ac:dyDescent="0.3">
      <c r="L5951"/>
    </row>
    <row r="5952" spans="12:12" x14ac:dyDescent="0.3">
      <c r="L5952"/>
    </row>
    <row r="5953" spans="12:12" x14ac:dyDescent="0.3">
      <c r="L5953"/>
    </row>
    <row r="5954" spans="12:12" x14ac:dyDescent="0.3">
      <c r="L5954"/>
    </row>
    <row r="5955" spans="12:12" x14ac:dyDescent="0.3">
      <c r="L5955"/>
    </row>
    <row r="5956" spans="12:12" x14ac:dyDescent="0.3">
      <c r="L5956"/>
    </row>
    <row r="5957" spans="12:12" x14ac:dyDescent="0.3">
      <c r="L5957"/>
    </row>
    <row r="5958" spans="12:12" x14ac:dyDescent="0.3">
      <c r="L5958"/>
    </row>
    <row r="5959" spans="12:12" x14ac:dyDescent="0.3">
      <c r="L5959"/>
    </row>
    <row r="5960" spans="12:12" x14ac:dyDescent="0.3">
      <c r="L5960"/>
    </row>
    <row r="5961" spans="12:12" x14ac:dyDescent="0.3">
      <c r="L5961"/>
    </row>
    <row r="5962" spans="12:12" x14ac:dyDescent="0.3">
      <c r="L5962"/>
    </row>
    <row r="5963" spans="12:12" x14ac:dyDescent="0.3">
      <c r="L5963"/>
    </row>
    <row r="5964" spans="12:12" x14ac:dyDescent="0.3">
      <c r="L5964"/>
    </row>
    <row r="5965" spans="12:12" x14ac:dyDescent="0.3">
      <c r="L5965"/>
    </row>
    <row r="5966" spans="12:12" x14ac:dyDescent="0.3">
      <c r="L5966"/>
    </row>
    <row r="5967" spans="12:12" x14ac:dyDescent="0.3">
      <c r="L5967"/>
    </row>
    <row r="5968" spans="12:12" x14ac:dyDescent="0.3">
      <c r="L5968"/>
    </row>
    <row r="5969" spans="12:12" x14ac:dyDescent="0.3">
      <c r="L5969"/>
    </row>
    <row r="5970" spans="12:12" x14ac:dyDescent="0.3">
      <c r="L5970"/>
    </row>
    <row r="5971" spans="12:12" x14ac:dyDescent="0.3">
      <c r="L5971"/>
    </row>
    <row r="5972" spans="12:12" x14ac:dyDescent="0.3">
      <c r="L5972"/>
    </row>
    <row r="5973" spans="12:12" x14ac:dyDescent="0.3">
      <c r="L5973"/>
    </row>
    <row r="5974" spans="12:12" x14ac:dyDescent="0.3">
      <c r="L5974"/>
    </row>
    <row r="5975" spans="12:12" x14ac:dyDescent="0.3">
      <c r="L5975"/>
    </row>
    <row r="5976" spans="12:12" x14ac:dyDescent="0.3">
      <c r="L5976"/>
    </row>
    <row r="5977" spans="12:12" x14ac:dyDescent="0.3">
      <c r="L5977"/>
    </row>
    <row r="5978" spans="12:12" x14ac:dyDescent="0.3">
      <c r="L5978"/>
    </row>
    <row r="5979" spans="12:12" x14ac:dyDescent="0.3">
      <c r="L5979"/>
    </row>
    <row r="5980" spans="12:12" x14ac:dyDescent="0.3">
      <c r="L5980"/>
    </row>
    <row r="5981" spans="12:12" x14ac:dyDescent="0.3">
      <c r="L5981"/>
    </row>
    <row r="5982" spans="12:12" x14ac:dyDescent="0.3">
      <c r="L5982"/>
    </row>
    <row r="5983" spans="12:12" x14ac:dyDescent="0.3">
      <c r="L5983"/>
    </row>
    <row r="5984" spans="12:12" x14ac:dyDescent="0.3">
      <c r="L5984"/>
    </row>
    <row r="5985" spans="12:12" x14ac:dyDescent="0.3">
      <c r="L5985"/>
    </row>
    <row r="5986" spans="12:12" x14ac:dyDescent="0.3">
      <c r="L5986"/>
    </row>
    <row r="5987" spans="12:12" x14ac:dyDescent="0.3">
      <c r="L5987"/>
    </row>
    <row r="5988" spans="12:12" x14ac:dyDescent="0.3">
      <c r="L5988"/>
    </row>
    <row r="5989" spans="12:12" x14ac:dyDescent="0.3">
      <c r="L5989"/>
    </row>
    <row r="5990" spans="12:12" x14ac:dyDescent="0.3">
      <c r="L5990"/>
    </row>
    <row r="5991" spans="12:12" x14ac:dyDescent="0.3">
      <c r="L5991"/>
    </row>
    <row r="5992" spans="12:12" x14ac:dyDescent="0.3">
      <c r="L5992"/>
    </row>
    <row r="5993" spans="12:12" x14ac:dyDescent="0.3">
      <c r="L5993"/>
    </row>
    <row r="5994" spans="12:12" x14ac:dyDescent="0.3">
      <c r="L5994"/>
    </row>
    <row r="5995" spans="12:12" x14ac:dyDescent="0.3">
      <c r="L5995"/>
    </row>
    <row r="5996" spans="12:12" x14ac:dyDescent="0.3">
      <c r="L5996"/>
    </row>
    <row r="5997" spans="12:12" x14ac:dyDescent="0.3">
      <c r="L5997"/>
    </row>
    <row r="5998" spans="12:12" x14ac:dyDescent="0.3">
      <c r="L5998"/>
    </row>
    <row r="5999" spans="12:12" x14ac:dyDescent="0.3">
      <c r="L5999"/>
    </row>
    <row r="6000" spans="12:12" x14ac:dyDescent="0.3">
      <c r="L6000"/>
    </row>
    <row r="6001" spans="12:12" x14ac:dyDescent="0.3">
      <c r="L6001"/>
    </row>
    <row r="6002" spans="12:12" x14ac:dyDescent="0.3">
      <c r="L6002"/>
    </row>
    <row r="6003" spans="12:12" x14ac:dyDescent="0.3">
      <c r="L6003"/>
    </row>
    <row r="6004" spans="12:12" x14ac:dyDescent="0.3">
      <c r="L6004"/>
    </row>
    <row r="6005" spans="12:12" x14ac:dyDescent="0.3">
      <c r="L6005"/>
    </row>
    <row r="6006" spans="12:12" x14ac:dyDescent="0.3">
      <c r="L6006"/>
    </row>
    <row r="6007" spans="12:12" x14ac:dyDescent="0.3">
      <c r="L6007"/>
    </row>
    <row r="6008" spans="12:12" x14ac:dyDescent="0.3">
      <c r="L6008"/>
    </row>
    <row r="6009" spans="12:12" x14ac:dyDescent="0.3">
      <c r="L6009"/>
    </row>
    <row r="6010" spans="12:12" x14ac:dyDescent="0.3">
      <c r="L6010"/>
    </row>
    <row r="6011" spans="12:12" x14ac:dyDescent="0.3">
      <c r="L6011"/>
    </row>
    <row r="6012" spans="12:12" x14ac:dyDescent="0.3">
      <c r="L6012"/>
    </row>
    <row r="6013" spans="12:12" x14ac:dyDescent="0.3">
      <c r="L6013"/>
    </row>
    <row r="6014" spans="12:12" x14ac:dyDescent="0.3">
      <c r="L6014"/>
    </row>
    <row r="6015" spans="12:12" x14ac:dyDescent="0.3">
      <c r="L6015"/>
    </row>
    <row r="6016" spans="12:12" x14ac:dyDescent="0.3">
      <c r="L6016"/>
    </row>
    <row r="6017" spans="12:12" x14ac:dyDescent="0.3">
      <c r="L6017"/>
    </row>
    <row r="6018" spans="12:12" x14ac:dyDescent="0.3">
      <c r="L6018"/>
    </row>
    <row r="6019" spans="12:12" x14ac:dyDescent="0.3">
      <c r="L6019"/>
    </row>
    <row r="6020" spans="12:12" x14ac:dyDescent="0.3">
      <c r="L6020"/>
    </row>
    <row r="6021" spans="12:12" x14ac:dyDescent="0.3">
      <c r="L6021"/>
    </row>
    <row r="6022" spans="12:12" x14ac:dyDescent="0.3">
      <c r="L6022"/>
    </row>
    <row r="6023" spans="12:12" x14ac:dyDescent="0.3">
      <c r="L6023"/>
    </row>
    <row r="6024" spans="12:12" x14ac:dyDescent="0.3">
      <c r="L6024"/>
    </row>
    <row r="6025" spans="12:12" x14ac:dyDescent="0.3">
      <c r="L6025"/>
    </row>
    <row r="6026" spans="12:12" x14ac:dyDescent="0.3">
      <c r="L6026"/>
    </row>
    <row r="6027" spans="12:12" x14ac:dyDescent="0.3">
      <c r="L6027"/>
    </row>
    <row r="6028" spans="12:12" x14ac:dyDescent="0.3">
      <c r="L6028"/>
    </row>
    <row r="6029" spans="12:12" x14ac:dyDescent="0.3">
      <c r="L6029"/>
    </row>
    <row r="6030" spans="12:12" x14ac:dyDescent="0.3">
      <c r="L6030"/>
    </row>
    <row r="6031" spans="12:12" x14ac:dyDescent="0.3">
      <c r="L6031"/>
    </row>
    <row r="6032" spans="12:12" x14ac:dyDescent="0.3">
      <c r="L6032"/>
    </row>
    <row r="6033" spans="12:12" x14ac:dyDescent="0.3">
      <c r="L6033"/>
    </row>
    <row r="6034" spans="12:12" x14ac:dyDescent="0.3">
      <c r="L6034"/>
    </row>
    <row r="6035" spans="12:12" x14ac:dyDescent="0.3">
      <c r="L6035"/>
    </row>
    <row r="6036" spans="12:12" x14ac:dyDescent="0.3">
      <c r="L6036"/>
    </row>
    <row r="6037" spans="12:12" x14ac:dyDescent="0.3">
      <c r="L6037"/>
    </row>
    <row r="6038" spans="12:12" x14ac:dyDescent="0.3">
      <c r="L6038"/>
    </row>
    <row r="6039" spans="12:12" x14ac:dyDescent="0.3">
      <c r="L6039"/>
    </row>
    <row r="6040" spans="12:12" x14ac:dyDescent="0.3">
      <c r="L6040"/>
    </row>
    <row r="6041" spans="12:12" x14ac:dyDescent="0.3">
      <c r="L6041"/>
    </row>
    <row r="6042" spans="12:12" x14ac:dyDescent="0.3">
      <c r="L6042"/>
    </row>
    <row r="6043" spans="12:12" x14ac:dyDescent="0.3">
      <c r="L6043"/>
    </row>
    <row r="6044" spans="12:12" x14ac:dyDescent="0.3">
      <c r="L6044"/>
    </row>
    <row r="6045" spans="12:12" x14ac:dyDescent="0.3">
      <c r="L6045"/>
    </row>
    <row r="6046" spans="12:12" x14ac:dyDescent="0.3">
      <c r="L6046"/>
    </row>
    <row r="6047" spans="12:12" x14ac:dyDescent="0.3">
      <c r="L6047"/>
    </row>
    <row r="6048" spans="12:12" x14ac:dyDescent="0.3">
      <c r="L6048"/>
    </row>
    <row r="6049" spans="12:12" x14ac:dyDescent="0.3">
      <c r="L6049"/>
    </row>
    <row r="6050" spans="12:12" x14ac:dyDescent="0.3">
      <c r="L6050"/>
    </row>
    <row r="6051" spans="12:12" x14ac:dyDescent="0.3">
      <c r="L6051"/>
    </row>
    <row r="6052" spans="12:12" x14ac:dyDescent="0.3">
      <c r="L6052"/>
    </row>
    <row r="6053" spans="12:12" x14ac:dyDescent="0.3">
      <c r="L6053"/>
    </row>
    <row r="6054" spans="12:12" x14ac:dyDescent="0.3">
      <c r="L6054"/>
    </row>
    <row r="6055" spans="12:12" x14ac:dyDescent="0.3">
      <c r="L6055"/>
    </row>
    <row r="6056" spans="12:12" x14ac:dyDescent="0.3">
      <c r="L6056"/>
    </row>
    <row r="6057" spans="12:12" x14ac:dyDescent="0.3">
      <c r="L6057"/>
    </row>
    <row r="6058" spans="12:12" x14ac:dyDescent="0.3">
      <c r="L6058"/>
    </row>
    <row r="6059" spans="12:12" x14ac:dyDescent="0.3">
      <c r="L6059"/>
    </row>
    <row r="6060" spans="12:12" x14ac:dyDescent="0.3">
      <c r="L6060"/>
    </row>
    <row r="6061" spans="12:12" x14ac:dyDescent="0.3">
      <c r="L6061"/>
    </row>
    <row r="6062" spans="12:12" x14ac:dyDescent="0.3">
      <c r="L6062"/>
    </row>
    <row r="6063" spans="12:12" x14ac:dyDescent="0.3">
      <c r="L6063"/>
    </row>
    <row r="6064" spans="12:12" x14ac:dyDescent="0.3">
      <c r="L6064"/>
    </row>
    <row r="6065" spans="12:12" x14ac:dyDescent="0.3">
      <c r="L6065"/>
    </row>
    <row r="6066" spans="12:12" x14ac:dyDescent="0.3">
      <c r="L6066"/>
    </row>
    <row r="6067" spans="12:12" x14ac:dyDescent="0.3">
      <c r="L6067"/>
    </row>
    <row r="6068" spans="12:12" x14ac:dyDescent="0.3">
      <c r="L6068"/>
    </row>
    <row r="6069" spans="12:12" x14ac:dyDescent="0.3">
      <c r="L6069"/>
    </row>
    <row r="6070" spans="12:12" x14ac:dyDescent="0.3">
      <c r="L6070"/>
    </row>
    <row r="6071" spans="12:12" x14ac:dyDescent="0.3">
      <c r="L6071"/>
    </row>
    <row r="6072" spans="12:12" x14ac:dyDescent="0.3">
      <c r="L6072"/>
    </row>
    <row r="6073" spans="12:12" x14ac:dyDescent="0.3">
      <c r="L6073"/>
    </row>
    <row r="6074" spans="12:12" x14ac:dyDescent="0.3">
      <c r="L6074"/>
    </row>
    <row r="6075" spans="12:12" x14ac:dyDescent="0.3">
      <c r="L6075"/>
    </row>
    <row r="6076" spans="12:12" x14ac:dyDescent="0.3">
      <c r="L6076"/>
    </row>
    <row r="6077" spans="12:12" x14ac:dyDescent="0.3">
      <c r="L6077"/>
    </row>
    <row r="6078" spans="12:12" x14ac:dyDescent="0.3">
      <c r="L6078"/>
    </row>
    <row r="6079" spans="12:12" x14ac:dyDescent="0.3">
      <c r="L6079"/>
    </row>
    <row r="6080" spans="12:12" x14ac:dyDescent="0.3">
      <c r="L6080"/>
    </row>
    <row r="6081" spans="12:12" x14ac:dyDescent="0.3">
      <c r="L6081"/>
    </row>
    <row r="6082" spans="12:12" x14ac:dyDescent="0.3">
      <c r="L6082"/>
    </row>
    <row r="6083" spans="12:12" x14ac:dyDescent="0.3">
      <c r="L6083"/>
    </row>
    <row r="6084" spans="12:12" x14ac:dyDescent="0.3">
      <c r="L6084"/>
    </row>
    <row r="6085" spans="12:12" x14ac:dyDescent="0.3">
      <c r="L6085"/>
    </row>
    <row r="6086" spans="12:12" x14ac:dyDescent="0.3">
      <c r="L6086"/>
    </row>
    <row r="6087" spans="12:12" x14ac:dyDescent="0.3">
      <c r="L6087"/>
    </row>
    <row r="6088" spans="12:12" x14ac:dyDescent="0.3">
      <c r="L6088"/>
    </row>
    <row r="6089" spans="12:12" x14ac:dyDescent="0.3">
      <c r="L6089"/>
    </row>
    <row r="6090" spans="12:12" x14ac:dyDescent="0.3">
      <c r="L6090"/>
    </row>
    <row r="6091" spans="12:12" x14ac:dyDescent="0.3">
      <c r="L6091"/>
    </row>
    <row r="6092" spans="12:12" x14ac:dyDescent="0.3">
      <c r="L6092"/>
    </row>
    <row r="6093" spans="12:12" x14ac:dyDescent="0.3">
      <c r="L6093"/>
    </row>
    <row r="6094" spans="12:12" x14ac:dyDescent="0.3">
      <c r="L6094"/>
    </row>
    <row r="6095" spans="12:12" x14ac:dyDescent="0.3">
      <c r="L6095"/>
    </row>
    <row r="6096" spans="12:12" x14ac:dyDescent="0.3">
      <c r="L6096"/>
    </row>
    <row r="6097" spans="12:12" x14ac:dyDescent="0.3">
      <c r="L6097"/>
    </row>
    <row r="6098" spans="12:12" x14ac:dyDescent="0.3">
      <c r="L6098"/>
    </row>
    <row r="6099" spans="12:12" x14ac:dyDescent="0.3">
      <c r="L6099"/>
    </row>
    <row r="6100" spans="12:12" x14ac:dyDescent="0.3">
      <c r="L6100"/>
    </row>
    <row r="6101" spans="12:12" x14ac:dyDescent="0.3">
      <c r="L6101"/>
    </row>
    <row r="6102" spans="12:12" x14ac:dyDescent="0.3">
      <c r="L6102"/>
    </row>
    <row r="6103" spans="12:12" x14ac:dyDescent="0.3">
      <c r="L6103"/>
    </row>
    <row r="6104" spans="12:12" x14ac:dyDescent="0.3">
      <c r="L6104"/>
    </row>
    <row r="6105" spans="12:12" x14ac:dyDescent="0.3">
      <c r="L6105"/>
    </row>
    <row r="6106" spans="12:12" x14ac:dyDescent="0.3">
      <c r="L6106"/>
    </row>
    <row r="6107" spans="12:12" x14ac:dyDescent="0.3">
      <c r="L6107"/>
    </row>
    <row r="6108" spans="12:12" x14ac:dyDescent="0.3">
      <c r="L6108"/>
    </row>
    <row r="6109" spans="12:12" x14ac:dyDescent="0.3">
      <c r="L6109"/>
    </row>
    <row r="6110" spans="12:12" x14ac:dyDescent="0.3">
      <c r="L6110"/>
    </row>
    <row r="6111" spans="12:12" x14ac:dyDescent="0.3">
      <c r="L6111"/>
    </row>
    <row r="6112" spans="12:12" x14ac:dyDescent="0.3">
      <c r="L6112"/>
    </row>
    <row r="6113" spans="12:12" x14ac:dyDescent="0.3">
      <c r="L6113"/>
    </row>
    <row r="6114" spans="12:12" x14ac:dyDescent="0.3">
      <c r="L6114"/>
    </row>
    <row r="6115" spans="12:12" x14ac:dyDescent="0.3">
      <c r="L6115"/>
    </row>
    <row r="6116" spans="12:12" x14ac:dyDescent="0.3">
      <c r="L6116"/>
    </row>
    <row r="6117" spans="12:12" x14ac:dyDescent="0.3">
      <c r="L6117"/>
    </row>
    <row r="6118" spans="12:12" x14ac:dyDescent="0.3">
      <c r="L6118"/>
    </row>
    <row r="6119" spans="12:12" x14ac:dyDescent="0.3">
      <c r="L6119"/>
    </row>
    <row r="6120" spans="12:12" x14ac:dyDescent="0.3">
      <c r="L6120"/>
    </row>
    <row r="6121" spans="12:12" x14ac:dyDescent="0.3">
      <c r="L6121"/>
    </row>
    <row r="6122" spans="12:12" x14ac:dyDescent="0.3">
      <c r="L6122"/>
    </row>
    <row r="6123" spans="12:12" x14ac:dyDescent="0.3">
      <c r="L6123"/>
    </row>
    <row r="6124" spans="12:12" x14ac:dyDescent="0.3">
      <c r="L6124"/>
    </row>
    <row r="6125" spans="12:12" x14ac:dyDescent="0.3">
      <c r="L6125"/>
    </row>
    <row r="6126" spans="12:12" x14ac:dyDescent="0.3">
      <c r="L6126"/>
    </row>
    <row r="6127" spans="12:12" x14ac:dyDescent="0.3">
      <c r="L6127"/>
    </row>
    <row r="6128" spans="12:12" x14ac:dyDescent="0.3">
      <c r="L6128"/>
    </row>
    <row r="6129" spans="12:12" x14ac:dyDescent="0.3">
      <c r="L6129"/>
    </row>
    <row r="6130" spans="12:12" x14ac:dyDescent="0.3">
      <c r="L6130"/>
    </row>
    <row r="6131" spans="12:12" x14ac:dyDescent="0.3">
      <c r="L6131"/>
    </row>
    <row r="6132" spans="12:12" x14ac:dyDescent="0.3">
      <c r="L6132"/>
    </row>
    <row r="6133" spans="12:12" x14ac:dyDescent="0.3">
      <c r="L6133"/>
    </row>
    <row r="6134" spans="12:12" x14ac:dyDescent="0.3">
      <c r="L6134"/>
    </row>
    <row r="6135" spans="12:12" x14ac:dyDescent="0.3">
      <c r="L6135"/>
    </row>
    <row r="6136" spans="12:12" x14ac:dyDescent="0.3">
      <c r="L6136"/>
    </row>
    <row r="6137" spans="12:12" x14ac:dyDescent="0.3">
      <c r="L6137"/>
    </row>
    <row r="6138" spans="12:12" x14ac:dyDescent="0.3">
      <c r="L6138"/>
    </row>
    <row r="6139" spans="12:12" x14ac:dyDescent="0.3">
      <c r="L6139"/>
    </row>
    <row r="6140" spans="12:12" x14ac:dyDescent="0.3">
      <c r="L6140"/>
    </row>
    <row r="6141" spans="12:12" x14ac:dyDescent="0.3">
      <c r="L6141"/>
    </row>
    <row r="6142" spans="12:12" x14ac:dyDescent="0.3">
      <c r="L6142"/>
    </row>
    <row r="6143" spans="12:12" x14ac:dyDescent="0.3">
      <c r="L6143"/>
    </row>
    <row r="6144" spans="12:12" x14ac:dyDescent="0.3">
      <c r="L6144"/>
    </row>
    <row r="6145" spans="12:12" x14ac:dyDescent="0.3">
      <c r="L6145"/>
    </row>
    <row r="6146" spans="12:12" x14ac:dyDescent="0.3">
      <c r="L6146"/>
    </row>
    <row r="6147" spans="12:12" x14ac:dyDescent="0.3">
      <c r="L6147"/>
    </row>
    <row r="6148" spans="12:12" x14ac:dyDescent="0.3">
      <c r="L6148"/>
    </row>
    <row r="6149" spans="12:12" x14ac:dyDescent="0.3">
      <c r="L6149"/>
    </row>
    <row r="6150" spans="12:12" x14ac:dyDescent="0.3">
      <c r="L6150"/>
    </row>
    <row r="6151" spans="12:12" x14ac:dyDescent="0.3">
      <c r="L6151"/>
    </row>
    <row r="6152" spans="12:12" x14ac:dyDescent="0.3">
      <c r="L6152"/>
    </row>
    <row r="6153" spans="12:12" x14ac:dyDescent="0.3">
      <c r="L6153"/>
    </row>
    <row r="6154" spans="12:12" x14ac:dyDescent="0.3">
      <c r="L6154"/>
    </row>
    <row r="6155" spans="12:12" x14ac:dyDescent="0.3">
      <c r="L6155"/>
    </row>
    <row r="6156" spans="12:12" x14ac:dyDescent="0.3">
      <c r="L6156"/>
    </row>
    <row r="6157" spans="12:12" x14ac:dyDescent="0.3">
      <c r="L6157"/>
    </row>
    <row r="6158" spans="12:12" x14ac:dyDescent="0.3">
      <c r="L6158"/>
    </row>
    <row r="6159" spans="12:12" x14ac:dyDescent="0.3">
      <c r="L6159"/>
    </row>
    <row r="6160" spans="12:12" x14ac:dyDescent="0.3">
      <c r="L6160"/>
    </row>
    <row r="6161" spans="12:12" x14ac:dyDescent="0.3">
      <c r="L6161"/>
    </row>
    <row r="6162" spans="12:12" x14ac:dyDescent="0.3">
      <c r="L6162"/>
    </row>
    <row r="6163" spans="12:12" x14ac:dyDescent="0.3">
      <c r="L6163"/>
    </row>
    <row r="6164" spans="12:12" x14ac:dyDescent="0.3">
      <c r="L6164"/>
    </row>
    <row r="6165" spans="12:12" x14ac:dyDescent="0.3">
      <c r="L6165"/>
    </row>
    <row r="6166" spans="12:12" x14ac:dyDescent="0.3">
      <c r="L6166"/>
    </row>
    <row r="6167" spans="12:12" x14ac:dyDescent="0.3">
      <c r="L6167"/>
    </row>
    <row r="6168" spans="12:12" x14ac:dyDescent="0.3">
      <c r="L6168"/>
    </row>
    <row r="6169" spans="12:12" x14ac:dyDescent="0.3">
      <c r="L6169"/>
    </row>
    <row r="6170" spans="12:12" x14ac:dyDescent="0.3">
      <c r="L6170"/>
    </row>
    <row r="6171" spans="12:12" x14ac:dyDescent="0.3">
      <c r="L6171"/>
    </row>
    <row r="6172" spans="12:12" x14ac:dyDescent="0.3">
      <c r="L6172"/>
    </row>
    <row r="6173" spans="12:12" x14ac:dyDescent="0.3">
      <c r="L6173"/>
    </row>
    <row r="6174" spans="12:12" x14ac:dyDescent="0.3">
      <c r="L6174"/>
    </row>
    <row r="6175" spans="12:12" x14ac:dyDescent="0.3">
      <c r="L6175"/>
    </row>
    <row r="6176" spans="12:12" x14ac:dyDescent="0.3">
      <c r="L6176"/>
    </row>
    <row r="6177" spans="12:12" x14ac:dyDescent="0.3">
      <c r="L6177"/>
    </row>
    <row r="6178" spans="12:12" x14ac:dyDescent="0.3">
      <c r="L6178"/>
    </row>
    <row r="6179" spans="12:12" x14ac:dyDescent="0.3">
      <c r="L6179"/>
    </row>
    <row r="6180" spans="12:12" x14ac:dyDescent="0.3">
      <c r="L6180"/>
    </row>
    <row r="6181" spans="12:12" x14ac:dyDescent="0.3">
      <c r="L6181"/>
    </row>
    <row r="6182" spans="12:12" x14ac:dyDescent="0.3">
      <c r="L6182"/>
    </row>
    <row r="6183" spans="12:12" x14ac:dyDescent="0.3">
      <c r="L6183"/>
    </row>
    <row r="6184" spans="12:12" x14ac:dyDescent="0.3">
      <c r="L6184"/>
    </row>
    <row r="6185" spans="12:12" x14ac:dyDescent="0.3">
      <c r="L6185"/>
    </row>
    <row r="6186" spans="12:12" x14ac:dyDescent="0.3">
      <c r="L6186"/>
    </row>
    <row r="6187" spans="12:12" x14ac:dyDescent="0.3">
      <c r="L6187"/>
    </row>
    <row r="6188" spans="12:12" x14ac:dyDescent="0.3">
      <c r="L6188"/>
    </row>
    <row r="6189" spans="12:12" x14ac:dyDescent="0.3">
      <c r="L6189"/>
    </row>
    <row r="6190" spans="12:12" x14ac:dyDescent="0.3">
      <c r="L6190"/>
    </row>
    <row r="6191" spans="12:12" x14ac:dyDescent="0.3">
      <c r="L6191"/>
    </row>
    <row r="6192" spans="12:12" x14ac:dyDescent="0.3">
      <c r="L6192"/>
    </row>
    <row r="6193" spans="12:12" x14ac:dyDescent="0.3">
      <c r="L6193"/>
    </row>
    <row r="6194" spans="12:12" x14ac:dyDescent="0.3">
      <c r="L6194"/>
    </row>
    <row r="6195" spans="12:12" x14ac:dyDescent="0.3">
      <c r="L6195"/>
    </row>
    <row r="6196" spans="12:12" x14ac:dyDescent="0.3">
      <c r="L6196"/>
    </row>
    <row r="6197" spans="12:12" x14ac:dyDescent="0.3">
      <c r="L6197"/>
    </row>
    <row r="6198" spans="12:12" x14ac:dyDescent="0.3">
      <c r="L6198"/>
    </row>
    <row r="6199" spans="12:12" x14ac:dyDescent="0.3">
      <c r="L6199"/>
    </row>
    <row r="6200" spans="12:12" x14ac:dyDescent="0.3">
      <c r="L6200"/>
    </row>
    <row r="6201" spans="12:12" x14ac:dyDescent="0.3">
      <c r="L6201"/>
    </row>
    <row r="6202" spans="12:12" x14ac:dyDescent="0.3">
      <c r="L6202"/>
    </row>
    <row r="6203" spans="12:12" x14ac:dyDescent="0.3">
      <c r="L6203"/>
    </row>
    <row r="6204" spans="12:12" x14ac:dyDescent="0.3">
      <c r="L6204"/>
    </row>
    <row r="6205" spans="12:12" x14ac:dyDescent="0.3">
      <c r="L6205"/>
    </row>
    <row r="6206" spans="12:12" x14ac:dyDescent="0.3">
      <c r="L6206"/>
    </row>
    <row r="6207" spans="12:12" x14ac:dyDescent="0.3">
      <c r="L6207"/>
    </row>
    <row r="6208" spans="12:12" x14ac:dyDescent="0.3">
      <c r="L6208"/>
    </row>
    <row r="6209" spans="12:12" x14ac:dyDescent="0.3">
      <c r="L6209"/>
    </row>
    <row r="6210" spans="12:12" x14ac:dyDescent="0.3">
      <c r="L6210"/>
    </row>
    <row r="6211" spans="12:12" x14ac:dyDescent="0.3">
      <c r="L6211"/>
    </row>
    <row r="6212" spans="12:12" x14ac:dyDescent="0.3">
      <c r="L6212"/>
    </row>
    <row r="6213" spans="12:12" x14ac:dyDescent="0.3">
      <c r="L6213"/>
    </row>
    <row r="6214" spans="12:12" x14ac:dyDescent="0.3">
      <c r="L6214"/>
    </row>
    <row r="6215" spans="12:12" x14ac:dyDescent="0.3">
      <c r="L6215"/>
    </row>
    <row r="6216" spans="12:12" x14ac:dyDescent="0.3">
      <c r="L6216"/>
    </row>
    <row r="6217" spans="12:12" x14ac:dyDescent="0.3">
      <c r="L6217"/>
    </row>
    <row r="6218" spans="12:12" x14ac:dyDescent="0.3">
      <c r="L6218"/>
    </row>
    <row r="6219" spans="12:12" x14ac:dyDescent="0.3">
      <c r="L6219"/>
    </row>
    <row r="6220" spans="12:12" x14ac:dyDescent="0.3">
      <c r="L6220"/>
    </row>
    <row r="6221" spans="12:12" x14ac:dyDescent="0.3">
      <c r="L6221"/>
    </row>
    <row r="6222" spans="12:12" x14ac:dyDescent="0.3">
      <c r="L6222"/>
    </row>
    <row r="6223" spans="12:12" x14ac:dyDescent="0.3">
      <c r="L6223"/>
    </row>
    <row r="6224" spans="12:12" x14ac:dyDescent="0.3">
      <c r="L6224"/>
    </row>
    <row r="6225" spans="12:12" x14ac:dyDescent="0.3">
      <c r="L6225"/>
    </row>
    <row r="6226" spans="12:12" x14ac:dyDescent="0.3">
      <c r="L6226"/>
    </row>
    <row r="6227" spans="12:12" x14ac:dyDescent="0.3">
      <c r="L6227"/>
    </row>
    <row r="6228" spans="12:12" x14ac:dyDescent="0.3">
      <c r="L6228"/>
    </row>
    <row r="6229" spans="12:12" x14ac:dyDescent="0.3">
      <c r="L6229"/>
    </row>
    <row r="6230" spans="12:12" x14ac:dyDescent="0.3">
      <c r="L6230"/>
    </row>
    <row r="6231" spans="12:12" x14ac:dyDescent="0.3">
      <c r="L6231"/>
    </row>
    <row r="6232" spans="12:12" x14ac:dyDescent="0.3">
      <c r="L6232"/>
    </row>
    <row r="6233" spans="12:12" x14ac:dyDescent="0.3">
      <c r="L6233"/>
    </row>
    <row r="6234" spans="12:12" x14ac:dyDescent="0.3">
      <c r="L6234"/>
    </row>
    <row r="6235" spans="12:12" x14ac:dyDescent="0.3">
      <c r="L6235"/>
    </row>
    <row r="6236" spans="12:12" x14ac:dyDescent="0.3">
      <c r="L6236"/>
    </row>
    <row r="6237" spans="12:12" x14ac:dyDescent="0.3">
      <c r="L6237"/>
    </row>
    <row r="6238" spans="12:12" x14ac:dyDescent="0.3">
      <c r="L6238"/>
    </row>
    <row r="6239" spans="12:12" x14ac:dyDescent="0.3">
      <c r="L6239"/>
    </row>
    <row r="6240" spans="12:12" x14ac:dyDescent="0.3">
      <c r="L6240"/>
    </row>
    <row r="6241" spans="12:12" x14ac:dyDescent="0.3">
      <c r="L6241"/>
    </row>
    <row r="6242" spans="12:12" x14ac:dyDescent="0.3">
      <c r="L6242"/>
    </row>
    <row r="6243" spans="12:12" x14ac:dyDescent="0.3">
      <c r="L6243"/>
    </row>
    <row r="6244" spans="12:12" x14ac:dyDescent="0.3">
      <c r="L6244"/>
    </row>
    <row r="6245" spans="12:12" x14ac:dyDescent="0.3">
      <c r="L6245"/>
    </row>
    <row r="6246" spans="12:12" x14ac:dyDescent="0.3">
      <c r="L6246"/>
    </row>
    <row r="6247" spans="12:12" x14ac:dyDescent="0.3">
      <c r="L6247"/>
    </row>
    <row r="6248" spans="12:12" x14ac:dyDescent="0.3">
      <c r="L6248"/>
    </row>
    <row r="6249" spans="12:12" x14ac:dyDescent="0.3">
      <c r="L6249"/>
    </row>
    <row r="6250" spans="12:12" x14ac:dyDescent="0.3">
      <c r="L6250"/>
    </row>
    <row r="6251" spans="12:12" x14ac:dyDescent="0.3">
      <c r="L6251"/>
    </row>
    <row r="6252" spans="12:12" x14ac:dyDescent="0.3">
      <c r="L6252"/>
    </row>
    <row r="6253" spans="12:12" x14ac:dyDescent="0.3">
      <c r="L6253"/>
    </row>
    <row r="6254" spans="12:12" x14ac:dyDescent="0.3">
      <c r="L6254"/>
    </row>
    <row r="6255" spans="12:12" x14ac:dyDescent="0.3">
      <c r="L6255"/>
    </row>
    <row r="6256" spans="12:12" x14ac:dyDescent="0.3">
      <c r="L6256"/>
    </row>
    <row r="6257" spans="12:12" x14ac:dyDescent="0.3">
      <c r="L6257"/>
    </row>
    <row r="6258" spans="12:12" x14ac:dyDescent="0.3">
      <c r="L6258"/>
    </row>
    <row r="6259" spans="12:12" x14ac:dyDescent="0.3">
      <c r="L6259"/>
    </row>
    <row r="6260" spans="12:12" x14ac:dyDescent="0.3">
      <c r="L6260"/>
    </row>
    <row r="6261" spans="12:12" x14ac:dyDescent="0.3">
      <c r="L6261"/>
    </row>
    <row r="6262" spans="12:12" x14ac:dyDescent="0.3">
      <c r="L6262"/>
    </row>
    <row r="6263" spans="12:12" x14ac:dyDescent="0.3">
      <c r="L6263"/>
    </row>
    <row r="6264" spans="12:12" x14ac:dyDescent="0.3">
      <c r="L6264"/>
    </row>
    <row r="6265" spans="12:12" x14ac:dyDescent="0.3">
      <c r="L6265"/>
    </row>
    <row r="6266" spans="12:12" x14ac:dyDescent="0.3">
      <c r="L6266"/>
    </row>
    <row r="6267" spans="12:12" x14ac:dyDescent="0.3">
      <c r="L6267"/>
    </row>
    <row r="6268" spans="12:12" x14ac:dyDescent="0.3">
      <c r="L6268"/>
    </row>
    <row r="6269" spans="12:12" x14ac:dyDescent="0.3">
      <c r="L6269"/>
    </row>
    <row r="6270" spans="12:12" x14ac:dyDescent="0.3">
      <c r="L6270"/>
    </row>
    <row r="6271" spans="12:12" x14ac:dyDescent="0.3">
      <c r="L6271"/>
    </row>
    <row r="6272" spans="12:12" x14ac:dyDescent="0.3">
      <c r="L6272"/>
    </row>
    <row r="6273" spans="12:12" x14ac:dyDescent="0.3">
      <c r="L6273"/>
    </row>
    <row r="6274" spans="12:12" x14ac:dyDescent="0.3">
      <c r="L6274"/>
    </row>
    <row r="6275" spans="12:12" x14ac:dyDescent="0.3">
      <c r="L6275"/>
    </row>
    <row r="6276" spans="12:12" x14ac:dyDescent="0.3">
      <c r="L6276"/>
    </row>
    <row r="6277" spans="12:12" x14ac:dyDescent="0.3">
      <c r="L6277"/>
    </row>
    <row r="6278" spans="12:12" x14ac:dyDescent="0.3">
      <c r="L6278"/>
    </row>
    <row r="6279" spans="12:12" x14ac:dyDescent="0.3">
      <c r="L6279"/>
    </row>
    <row r="6280" spans="12:12" x14ac:dyDescent="0.3">
      <c r="L6280"/>
    </row>
    <row r="6281" spans="12:12" x14ac:dyDescent="0.3">
      <c r="L6281"/>
    </row>
    <row r="6282" spans="12:12" x14ac:dyDescent="0.3">
      <c r="L6282"/>
    </row>
    <row r="6283" spans="12:12" x14ac:dyDescent="0.3">
      <c r="L6283"/>
    </row>
    <row r="6284" spans="12:12" x14ac:dyDescent="0.3">
      <c r="L6284"/>
    </row>
    <row r="6285" spans="12:12" x14ac:dyDescent="0.3">
      <c r="L6285"/>
    </row>
    <row r="6286" spans="12:12" x14ac:dyDescent="0.3">
      <c r="L6286"/>
    </row>
    <row r="6287" spans="12:12" x14ac:dyDescent="0.3">
      <c r="L6287"/>
    </row>
    <row r="6288" spans="12:12" x14ac:dyDescent="0.3">
      <c r="L6288"/>
    </row>
    <row r="6289" spans="12:12" x14ac:dyDescent="0.3">
      <c r="L6289"/>
    </row>
    <row r="6290" spans="12:12" x14ac:dyDescent="0.3">
      <c r="L6290"/>
    </row>
    <row r="6291" spans="12:12" x14ac:dyDescent="0.3">
      <c r="L6291"/>
    </row>
    <row r="6292" spans="12:12" x14ac:dyDescent="0.3">
      <c r="L6292"/>
    </row>
    <row r="6293" spans="12:12" x14ac:dyDescent="0.3">
      <c r="L6293"/>
    </row>
    <row r="6294" spans="12:12" x14ac:dyDescent="0.3">
      <c r="L6294"/>
    </row>
    <row r="6295" spans="12:12" x14ac:dyDescent="0.3">
      <c r="L6295"/>
    </row>
    <row r="6296" spans="12:12" x14ac:dyDescent="0.3">
      <c r="L6296"/>
    </row>
    <row r="6297" spans="12:12" x14ac:dyDescent="0.3">
      <c r="L6297"/>
    </row>
    <row r="6298" spans="12:12" x14ac:dyDescent="0.3">
      <c r="L6298"/>
    </row>
    <row r="6299" spans="12:12" x14ac:dyDescent="0.3">
      <c r="L6299"/>
    </row>
    <row r="6300" spans="12:12" x14ac:dyDescent="0.3">
      <c r="L6300"/>
    </row>
    <row r="6301" spans="12:12" x14ac:dyDescent="0.3">
      <c r="L6301"/>
    </row>
    <row r="6302" spans="12:12" x14ac:dyDescent="0.3">
      <c r="L6302"/>
    </row>
    <row r="6303" spans="12:12" x14ac:dyDescent="0.3">
      <c r="L6303"/>
    </row>
    <row r="6304" spans="12:12" x14ac:dyDescent="0.3">
      <c r="L6304"/>
    </row>
    <row r="6305" spans="12:12" x14ac:dyDescent="0.3">
      <c r="L6305"/>
    </row>
    <row r="6306" spans="12:12" x14ac:dyDescent="0.3">
      <c r="L6306"/>
    </row>
    <row r="6307" spans="12:12" x14ac:dyDescent="0.3">
      <c r="L6307"/>
    </row>
    <row r="6308" spans="12:12" x14ac:dyDescent="0.3">
      <c r="L6308"/>
    </row>
    <row r="6309" spans="12:12" x14ac:dyDescent="0.3">
      <c r="L6309"/>
    </row>
    <row r="6310" spans="12:12" x14ac:dyDescent="0.3">
      <c r="L6310"/>
    </row>
    <row r="6311" spans="12:12" x14ac:dyDescent="0.3">
      <c r="L6311"/>
    </row>
    <row r="6312" spans="12:12" x14ac:dyDescent="0.3">
      <c r="L6312"/>
    </row>
    <row r="6313" spans="12:12" x14ac:dyDescent="0.3">
      <c r="L6313"/>
    </row>
    <row r="6314" spans="12:12" x14ac:dyDescent="0.3">
      <c r="L6314"/>
    </row>
    <row r="6315" spans="12:12" x14ac:dyDescent="0.3">
      <c r="L6315"/>
    </row>
    <row r="6316" spans="12:12" x14ac:dyDescent="0.3">
      <c r="L6316"/>
    </row>
    <row r="6317" spans="12:12" x14ac:dyDescent="0.3">
      <c r="L6317"/>
    </row>
    <row r="6318" spans="12:12" x14ac:dyDescent="0.3">
      <c r="L6318"/>
    </row>
    <row r="6319" spans="12:12" x14ac:dyDescent="0.3">
      <c r="L6319"/>
    </row>
    <row r="6320" spans="12:12" x14ac:dyDescent="0.3">
      <c r="L6320"/>
    </row>
    <row r="6321" spans="12:12" x14ac:dyDescent="0.3">
      <c r="L6321"/>
    </row>
    <row r="6322" spans="12:12" x14ac:dyDescent="0.3">
      <c r="L6322"/>
    </row>
    <row r="6323" spans="12:12" x14ac:dyDescent="0.3">
      <c r="L6323"/>
    </row>
    <row r="6324" spans="12:12" x14ac:dyDescent="0.3">
      <c r="L6324"/>
    </row>
    <row r="6325" spans="12:12" x14ac:dyDescent="0.3">
      <c r="L6325"/>
    </row>
    <row r="6326" spans="12:12" x14ac:dyDescent="0.3">
      <c r="L6326"/>
    </row>
    <row r="6327" spans="12:12" x14ac:dyDescent="0.3">
      <c r="L6327"/>
    </row>
    <row r="6328" spans="12:12" x14ac:dyDescent="0.3">
      <c r="L6328"/>
    </row>
    <row r="6329" spans="12:12" x14ac:dyDescent="0.3">
      <c r="L6329"/>
    </row>
    <row r="6330" spans="12:12" x14ac:dyDescent="0.3">
      <c r="L6330"/>
    </row>
    <row r="6331" spans="12:12" x14ac:dyDescent="0.3">
      <c r="L6331"/>
    </row>
    <row r="6332" spans="12:12" x14ac:dyDescent="0.3">
      <c r="L6332"/>
    </row>
    <row r="6333" spans="12:12" x14ac:dyDescent="0.3">
      <c r="L6333"/>
    </row>
    <row r="6334" spans="12:12" x14ac:dyDescent="0.3">
      <c r="L6334"/>
    </row>
    <row r="6335" spans="12:12" x14ac:dyDescent="0.3">
      <c r="L6335"/>
    </row>
    <row r="6336" spans="12:12" x14ac:dyDescent="0.3">
      <c r="L6336"/>
    </row>
    <row r="6337" spans="12:12" x14ac:dyDescent="0.3">
      <c r="L6337"/>
    </row>
    <row r="6338" spans="12:12" x14ac:dyDescent="0.3">
      <c r="L6338"/>
    </row>
    <row r="6339" spans="12:12" x14ac:dyDescent="0.3">
      <c r="L6339"/>
    </row>
    <row r="6340" spans="12:12" x14ac:dyDescent="0.3">
      <c r="L6340"/>
    </row>
    <row r="6341" spans="12:12" x14ac:dyDescent="0.3">
      <c r="L6341"/>
    </row>
    <row r="6342" spans="12:12" x14ac:dyDescent="0.3">
      <c r="L6342"/>
    </row>
    <row r="6343" spans="12:12" x14ac:dyDescent="0.3">
      <c r="L6343"/>
    </row>
    <row r="6344" spans="12:12" x14ac:dyDescent="0.3">
      <c r="L6344"/>
    </row>
    <row r="6345" spans="12:12" x14ac:dyDescent="0.3">
      <c r="L6345"/>
    </row>
    <row r="6346" spans="12:12" x14ac:dyDescent="0.3">
      <c r="L6346"/>
    </row>
    <row r="6347" spans="12:12" x14ac:dyDescent="0.3">
      <c r="L6347"/>
    </row>
    <row r="6348" spans="12:12" x14ac:dyDescent="0.3">
      <c r="L6348"/>
    </row>
    <row r="6349" spans="12:12" x14ac:dyDescent="0.3">
      <c r="L6349"/>
    </row>
    <row r="6350" spans="12:12" x14ac:dyDescent="0.3">
      <c r="L6350"/>
    </row>
    <row r="6351" spans="12:12" x14ac:dyDescent="0.3">
      <c r="L6351"/>
    </row>
    <row r="6352" spans="12:12" x14ac:dyDescent="0.3">
      <c r="L6352"/>
    </row>
    <row r="6353" spans="12:12" x14ac:dyDescent="0.3">
      <c r="L6353"/>
    </row>
    <row r="6354" spans="12:12" x14ac:dyDescent="0.3">
      <c r="L6354"/>
    </row>
    <row r="6355" spans="12:12" x14ac:dyDescent="0.3">
      <c r="L6355"/>
    </row>
    <row r="6356" spans="12:12" x14ac:dyDescent="0.3">
      <c r="L6356"/>
    </row>
    <row r="6357" spans="12:12" x14ac:dyDescent="0.3">
      <c r="L6357"/>
    </row>
    <row r="6358" spans="12:12" x14ac:dyDescent="0.3">
      <c r="L6358"/>
    </row>
    <row r="6359" spans="12:12" x14ac:dyDescent="0.3">
      <c r="L6359"/>
    </row>
    <row r="6360" spans="12:12" x14ac:dyDescent="0.3">
      <c r="L6360"/>
    </row>
    <row r="6361" spans="12:12" x14ac:dyDescent="0.3">
      <c r="L6361"/>
    </row>
    <row r="6362" spans="12:12" x14ac:dyDescent="0.3">
      <c r="L6362"/>
    </row>
    <row r="6363" spans="12:12" x14ac:dyDescent="0.3">
      <c r="L6363"/>
    </row>
    <row r="6364" spans="12:12" x14ac:dyDescent="0.3">
      <c r="L6364"/>
    </row>
    <row r="6365" spans="12:12" x14ac:dyDescent="0.3">
      <c r="L6365"/>
    </row>
    <row r="6366" spans="12:12" x14ac:dyDescent="0.3">
      <c r="L6366"/>
    </row>
    <row r="6367" spans="12:12" x14ac:dyDescent="0.3">
      <c r="L6367"/>
    </row>
    <row r="6368" spans="12:12" x14ac:dyDescent="0.3">
      <c r="L6368"/>
    </row>
    <row r="6369" spans="12:12" x14ac:dyDescent="0.3">
      <c r="L6369"/>
    </row>
    <row r="6370" spans="12:12" x14ac:dyDescent="0.3">
      <c r="L6370"/>
    </row>
    <row r="6371" spans="12:12" x14ac:dyDescent="0.3">
      <c r="L6371"/>
    </row>
    <row r="6372" spans="12:12" x14ac:dyDescent="0.3">
      <c r="L6372"/>
    </row>
    <row r="6373" spans="12:12" x14ac:dyDescent="0.3">
      <c r="L6373"/>
    </row>
    <row r="6374" spans="12:12" x14ac:dyDescent="0.3">
      <c r="L6374"/>
    </row>
    <row r="6375" spans="12:12" x14ac:dyDescent="0.3">
      <c r="L6375"/>
    </row>
    <row r="6376" spans="12:12" x14ac:dyDescent="0.3">
      <c r="L6376"/>
    </row>
    <row r="6377" spans="12:12" x14ac:dyDescent="0.3">
      <c r="L6377"/>
    </row>
    <row r="6378" spans="12:12" x14ac:dyDescent="0.3">
      <c r="L6378"/>
    </row>
    <row r="6379" spans="12:12" x14ac:dyDescent="0.3">
      <c r="L6379"/>
    </row>
    <row r="6380" spans="12:12" x14ac:dyDescent="0.3">
      <c r="L6380"/>
    </row>
    <row r="6381" spans="12:12" x14ac:dyDescent="0.3">
      <c r="L6381"/>
    </row>
    <row r="6382" spans="12:12" x14ac:dyDescent="0.3">
      <c r="L6382"/>
    </row>
    <row r="6383" spans="12:12" x14ac:dyDescent="0.3">
      <c r="L6383"/>
    </row>
    <row r="6384" spans="12:12" x14ac:dyDescent="0.3">
      <c r="L6384"/>
    </row>
    <row r="6385" spans="12:12" x14ac:dyDescent="0.3">
      <c r="L6385"/>
    </row>
    <row r="6386" spans="12:12" x14ac:dyDescent="0.3">
      <c r="L6386"/>
    </row>
    <row r="6387" spans="12:12" x14ac:dyDescent="0.3">
      <c r="L6387"/>
    </row>
    <row r="6388" spans="12:12" x14ac:dyDescent="0.3">
      <c r="L6388"/>
    </row>
    <row r="6389" spans="12:12" x14ac:dyDescent="0.3">
      <c r="L6389"/>
    </row>
    <row r="6390" spans="12:12" x14ac:dyDescent="0.3">
      <c r="L6390"/>
    </row>
    <row r="6391" spans="12:12" x14ac:dyDescent="0.3">
      <c r="L6391"/>
    </row>
    <row r="6392" spans="12:12" x14ac:dyDescent="0.3">
      <c r="L6392"/>
    </row>
    <row r="6393" spans="12:12" x14ac:dyDescent="0.3">
      <c r="L6393"/>
    </row>
    <row r="6394" spans="12:12" x14ac:dyDescent="0.3">
      <c r="L6394"/>
    </row>
    <row r="6395" spans="12:12" x14ac:dyDescent="0.3">
      <c r="L6395"/>
    </row>
    <row r="6396" spans="12:12" x14ac:dyDescent="0.3">
      <c r="L6396"/>
    </row>
    <row r="6397" spans="12:12" x14ac:dyDescent="0.3">
      <c r="L6397"/>
    </row>
    <row r="6398" spans="12:12" x14ac:dyDescent="0.3">
      <c r="L6398"/>
    </row>
    <row r="6399" spans="12:12" x14ac:dyDescent="0.3">
      <c r="L6399"/>
    </row>
    <row r="6400" spans="12:12" x14ac:dyDescent="0.3">
      <c r="L6400"/>
    </row>
    <row r="6401" spans="12:12" x14ac:dyDescent="0.3">
      <c r="L6401"/>
    </row>
    <row r="6402" spans="12:12" x14ac:dyDescent="0.3">
      <c r="L6402"/>
    </row>
    <row r="6403" spans="12:12" x14ac:dyDescent="0.3">
      <c r="L6403"/>
    </row>
    <row r="6404" spans="12:12" x14ac:dyDescent="0.3">
      <c r="L6404"/>
    </row>
    <row r="6405" spans="12:12" x14ac:dyDescent="0.3">
      <c r="L6405"/>
    </row>
    <row r="6406" spans="12:12" x14ac:dyDescent="0.3">
      <c r="L6406"/>
    </row>
    <row r="6407" spans="12:12" x14ac:dyDescent="0.3">
      <c r="L6407"/>
    </row>
    <row r="6408" spans="12:12" x14ac:dyDescent="0.3">
      <c r="L6408"/>
    </row>
    <row r="6409" spans="12:12" x14ac:dyDescent="0.3">
      <c r="L6409"/>
    </row>
    <row r="6410" spans="12:12" x14ac:dyDescent="0.3">
      <c r="L6410"/>
    </row>
    <row r="6411" spans="12:12" x14ac:dyDescent="0.3">
      <c r="L6411"/>
    </row>
    <row r="6412" spans="12:12" x14ac:dyDescent="0.3">
      <c r="L6412"/>
    </row>
    <row r="6413" spans="12:12" x14ac:dyDescent="0.3">
      <c r="L6413"/>
    </row>
    <row r="6414" spans="12:12" x14ac:dyDescent="0.3">
      <c r="L6414"/>
    </row>
    <row r="6415" spans="12:12" x14ac:dyDescent="0.3">
      <c r="L6415"/>
    </row>
    <row r="6416" spans="12:12" x14ac:dyDescent="0.3">
      <c r="L6416"/>
    </row>
    <row r="6417" spans="12:12" x14ac:dyDescent="0.3">
      <c r="L6417"/>
    </row>
    <row r="6418" spans="12:12" x14ac:dyDescent="0.3">
      <c r="L6418"/>
    </row>
    <row r="6419" spans="12:12" x14ac:dyDescent="0.3">
      <c r="L6419"/>
    </row>
    <row r="6420" spans="12:12" x14ac:dyDescent="0.3">
      <c r="L6420"/>
    </row>
    <row r="6421" spans="12:12" x14ac:dyDescent="0.3">
      <c r="L6421"/>
    </row>
    <row r="6422" spans="12:12" x14ac:dyDescent="0.3">
      <c r="L6422"/>
    </row>
    <row r="6423" spans="12:12" x14ac:dyDescent="0.3">
      <c r="L6423"/>
    </row>
    <row r="6424" spans="12:12" x14ac:dyDescent="0.3">
      <c r="L6424"/>
    </row>
    <row r="6425" spans="12:12" x14ac:dyDescent="0.3">
      <c r="L6425"/>
    </row>
    <row r="6426" spans="12:12" x14ac:dyDescent="0.3">
      <c r="L6426"/>
    </row>
    <row r="6427" spans="12:12" x14ac:dyDescent="0.3">
      <c r="L6427"/>
    </row>
    <row r="6428" spans="12:12" x14ac:dyDescent="0.3">
      <c r="L6428"/>
    </row>
    <row r="6429" spans="12:12" x14ac:dyDescent="0.3">
      <c r="L6429"/>
    </row>
    <row r="6430" spans="12:12" x14ac:dyDescent="0.3">
      <c r="L6430"/>
    </row>
    <row r="6431" spans="12:12" x14ac:dyDescent="0.3">
      <c r="L6431"/>
    </row>
    <row r="6432" spans="12:12" x14ac:dyDescent="0.3">
      <c r="L6432"/>
    </row>
    <row r="6433" spans="12:12" x14ac:dyDescent="0.3">
      <c r="L6433"/>
    </row>
    <row r="6434" spans="12:12" x14ac:dyDescent="0.3">
      <c r="L6434"/>
    </row>
    <row r="6435" spans="12:12" x14ac:dyDescent="0.3">
      <c r="L6435"/>
    </row>
    <row r="6436" spans="12:12" x14ac:dyDescent="0.3">
      <c r="L6436"/>
    </row>
    <row r="6437" spans="12:12" x14ac:dyDescent="0.3">
      <c r="L6437"/>
    </row>
    <row r="6438" spans="12:12" x14ac:dyDescent="0.3">
      <c r="L6438"/>
    </row>
    <row r="6439" spans="12:12" x14ac:dyDescent="0.3">
      <c r="L6439"/>
    </row>
    <row r="6440" spans="12:12" x14ac:dyDescent="0.3">
      <c r="L6440"/>
    </row>
    <row r="6441" spans="12:12" x14ac:dyDescent="0.3">
      <c r="L6441"/>
    </row>
    <row r="6442" spans="12:12" x14ac:dyDescent="0.3">
      <c r="L6442"/>
    </row>
    <row r="6443" spans="12:12" x14ac:dyDescent="0.3">
      <c r="L6443"/>
    </row>
    <row r="6444" spans="12:12" x14ac:dyDescent="0.3">
      <c r="L6444"/>
    </row>
    <row r="6445" spans="12:12" x14ac:dyDescent="0.3">
      <c r="L6445"/>
    </row>
    <row r="6446" spans="12:12" x14ac:dyDescent="0.3">
      <c r="L6446"/>
    </row>
    <row r="6447" spans="12:12" x14ac:dyDescent="0.3">
      <c r="L6447"/>
    </row>
    <row r="6448" spans="12:12" x14ac:dyDescent="0.3">
      <c r="L6448"/>
    </row>
    <row r="6449" spans="12:12" x14ac:dyDescent="0.3">
      <c r="L6449"/>
    </row>
    <row r="6450" spans="12:12" x14ac:dyDescent="0.3">
      <c r="L6450"/>
    </row>
    <row r="6451" spans="12:12" x14ac:dyDescent="0.3">
      <c r="L6451"/>
    </row>
    <row r="6452" spans="12:12" x14ac:dyDescent="0.3">
      <c r="L6452"/>
    </row>
    <row r="6453" spans="12:12" x14ac:dyDescent="0.3">
      <c r="L6453"/>
    </row>
    <row r="6454" spans="12:12" x14ac:dyDescent="0.3">
      <c r="L6454"/>
    </row>
    <row r="6455" spans="12:12" x14ac:dyDescent="0.3">
      <c r="L6455"/>
    </row>
    <row r="6456" spans="12:12" x14ac:dyDescent="0.3">
      <c r="L6456"/>
    </row>
    <row r="6457" spans="12:12" x14ac:dyDescent="0.3">
      <c r="L6457"/>
    </row>
    <row r="6458" spans="12:12" x14ac:dyDescent="0.3">
      <c r="L6458"/>
    </row>
    <row r="6459" spans="12:12" x14ac:dyDescent="0.3">
      <c r="L6459"/>
    </row>
    <row r="6460" spans="12:12" x14ac:dyDescent="0.3">
      <c r="L6460"/>
    </row>
    <row r="6461" spans="12:12" x14ac:dyDescent="0.3">
      <c r="L6461"/>
    </row>
    <row r="6462" spans="12:12" x14ac:dyDescent="0.3">
      <c r="L6462"/>
    </row>
    <row r="6463" spans="12:12" x14ac:dyDescent="0.3">
      <c r="L6463"/>
    </row>
    <row r="6464" spans="12:12" x14ac:dyDescent="0.3">
      <c r="L6464"/>
    </row>
    <row r="6465" spans="12:12" x14ac:dyDescent="0.3">
      <c r="L6465"/>
    </row>
    <row r="6466" spans="12:12" x14ac:dyDescent="0.3">
      <c r="L6466"/>
    </row>
    <row r="6467" spans="12:12" x14ac:dyDescent="0.3">
      <c r="L6467"/>
    </row>
    <row r="6468" spans="12:12" x14ac:dyDescent="0.3">
      <c r="L6468"/>
    </row>
    <row r="6469" spans="12:12" x14ac:dyDescent="0.3">
      <c r="L6469"/>
    </row>
    <row r="6470" spans="12:12" x14ac:dyDescent="0.3">
      <c r="L6470"/>
    </row>
    <row r="6471" spans="12:12" x14ac:dyDescent="0.3">
      <c r="L6471"/>
    </row>
    <row r="6472" spans="12:12" x14ac:dyDescent="0.3">
      <c r="L6472"/>
    </row>
    <row r="6473" spans="12:12" x14ac:dyDescent="0.3">
      <c r="L6473"/>
    </row>
    <row r="6474" spans="12:12" x14ac:dyDescent="0.3">
      <c r="L6474"/>
    </row>
    <row r="6475" spans="12:12" x14ac:dyDescent="0.3">
      <c r="L6475"/>
    </row>
    <row r="6476" spans="12:12" x14ac:dyDescent="0.3">
      <c r="L6476"/>
    </row>
    <row r="6477" spans="12:12" x14ac:dyDescent="0.3">
      <c r="L6477"/>
    </row>
    <row r="6478" spans="12:12" x14ac:dyDescent="0.3">
      <c r="L6478"/>
    </row>
    <row r="6479" spans="12:12" x14ac:dyDescent="0.3">
      <c r="L6479"/>
    </row>
    <row r="6480" spans="12:12" x14ac:dyDescent="0.3">
      <c r="L6480"/>
    </row>
    <row r="6481" spans="12:12" x14ac:dyDescent="0.3">
      <c r="L6481"/>
    </row>
    <row r="6482" spans="12:12" x14ac:dyDescent="0.3">
      <c r="L6482"/>
    </row>
    <row r="6483" spans="12:12" x14ac:dyDescent="0.3">
      <c r="L6483"/>
    </row>
    <row r="6484" spans="12:12" x14ac:dyDescent="0.3">
      <c r="L6484"/>
    </row>
    <row r="6485" spans="12:12" x14ac:dyDescent="0.3">
      <c r="L6485"/>
    </row>
    <row r="6486" spans="12:12" x14ac:dyDescent="0.3">
      <c r="L6486"/>
    </row>
    <row r="6487" spans="12:12" x14ac:dyDescent="0.3">
      <c r="L6487"/>
    </row>
    <row r="6488" spans="12:12" x14ac:dyDescent="0.3">
      <c r="L6488"/>
    </row>
    <row r="6489" spans="12:12" x14ac:dyDescent="0.3">
      <c r="L6489"/>
    </row>
    <row r="6490" spans="12:12" x14ac:dyDescent="0.3">
      <c r="L6490"/>
    </row>
    <row r="6491" spans="12:12" x14ac:dyDescent="0.3">
      <c r="L6491"/>
    </row>
    <row r="6492" spans="12:12" x14ac:dyDescent="0.3">
      <c r="L6492"/>
    </row>
    <row r="6493" spans="12:12" x14ac:dyDescent="0.3">
      <c r="L6493"/>
    </row>
    <row r="6494" spans="12:12" x14ac:dyDescent="0.3">
      <c r="L6494"/>
    </row>
    <row r="6495" spans="12:12" x14ac:dyDescent="0.3">
      <c r="L6495"/>
    </row>
    <row r="6496" spans="12:12" x14ac:dyDescent="0.3">
      <c r="L6496"/>
    </row>
    <row r="6497" spans="12:12" x14ac:dyDescent="0.3">
      <c r="L6497"/>
    </row>
    <row r="6498" spans="12:12" x14ac:dyDescent="0.3">
      <c r="L6498"/>
    </row>
    <row r="6499" spans="12:12" x14ac:dyDescent="0.3">
      <c r="L6499"/>
    </row>
    <row r="6500" spans="12:12" x14ac:dyDescent="0.3">
      <c r="L6500"/>
    </row>
    <row r="6501" spans="12:12" x14ac:dyDescent="0.3">
      <c r="L6501"/>
    </row>
    <row r="6502" spans="12:12" x14ac:dyDescent="0.3">
      <c r="L6502"/>
    </row>
    <row r="6503" spans="12:12" x14ac:dyDescent="0.3">
      <c r="L6503"/>
    </row>
    <row r="6504" spans="12:12" x14ac:dyDescent="0.3">
      <c r="L6504"/>
    </row>
    <row r="6505" spans="12:12" x14ac:dyDescent="0.3">
      <c r="L6505"/>
    </row>
    <row r="6506" spans="12:12" x14ac:dyDescent="0.3">
      <c r="L6506"/>
    </row>
    <row r="6507" spans="12:12" x14ac:dyDescent="0.3">
      <c r="L6507"/>
    </row>
    <row r="6508" spans="12:12" x14ac:dyDescent="0.3">
      <c r="L6508"/>
    </row>
    <row r="6509" spans="12:12" x14ac:dyDescent="0.3">
      <c r="L6509"/>
    </row>
    <row r="6510" spans="12:12" x14ac:dyDescent="0.3">
      <c r="L6510"/>
    </row>
    <row r="6511" spans="12:12" x14ac:dyDescent="0.3">
      <c r="L6511"/>
    </row>
    <row r="6512" spans="12:12" x14ac:dyDescent="0.3">
      <c r="L6512"/>
    </row>
    <row r="6513" spans="12:12" x14ac:dyDescent="0.3">
      <c r="L6513"/>
    </row>
    <row r="6514" spans="12:12" x14ac:dyDescent="0.3">
      <c r="L6514"/>
    </row>
    <row r="6515" spans="12:12" x14ac:dyDescent="0.3">
      <c r="L6515"/>
    </row>
    <row r="6516" spans="12:12" x14ac:dyDescent="0.3">
      <c r="L6516"/>
    </row>
    <row r="6517" spans="12:12" x14ac:dyDescent="0.3">
      <c r="L6517"/>
    </row>
    <row r="6518" spans="12:12" x14ac:dyDescent="0.3">
      <c r="L6518"/>
    </row>
    <row r="6519" spans="12:12" x14ac:dyDescent="0.3">
      <c r="L6519"/>
    </row>
    <row r="6520" spans="12:12" x14ac:dyDescent="0.3">
      <c r="L6520"/>
    </row>
    <row r="6521" spans="12:12" x14ac:dyDescent="0.3">
      <c r="L6521"/>
    </row>
    <row r="6522" spans="12:12" x14ac:dyDescent="0.3">
      <c r="L6522"/>
    </row>
    <row r="6523" spans="12:12" x14ac:dyDescent="0.3">
      <c r="L6523"/>
    </row>
    <row r="6524" spans="12:12" x14ac:dyDescent="0.3">
      <c r="L6524"/>
    </row>
    <row r="6525" spans="12:12" x14ac:dyDescent="0.3">
      <c r="L6525"/>
    </row>
    <row r="6526" spans="12:12" x14ac:dyDescent="0.3">
      <c r="L6526"/>
    </row>
    <row r="6527" spans="12:12" x14ac:dyDescent="0.3">
      <c r="L6527"/>
    </row>
    <row r="6528" spans="12:12" x14ac:dyDescent="0.3">
      <c r="L6528"/>
    </row>
    <row r="6529" spans="12:12" x14ac:dyDescent="0.3">
      <c r="L6529"/>
    </row>
    <row r="6530" spans="12:12" x14ac:dyDescent="0.3">
      <c r="L6530"/>
    </row>
    <row r="6531" spans="12:12" x14ac:dyDescent="0.3">
      <c r="L6531"/>
    </row>
    <row r="6532" spans="12:12" x14ac:dyDescent="0.3">
      <c r="L6532"/>
    </row>
    <row r="6533" spans="12:12" x14ac:dyDescent="0.3">
      <c r="L6533"/>
    </row>
    <row r="6534" spans="12:12" x14ac:dyDescent="0.3">
      <c r="L6534"/>
    </row>
    <row r="6535" spans="12:12" x14ac:dyDescent="0.3">
      <c r="L6535"/>
    </row>
    <row r="6536" spans="12:12" x14ac:dyDescent="0.3">
      <c r="L6536"/>
    </row>
    <row r="6537" spans="12:12" x14ac:dyDescent="0.3">
      <c r="L6537"/>
    </row>
    <row r="6538" spans="12:12" x14ac:dyDescent="0.3">
      <c r="L6538"/>
    </row>
    <row r="6539" spans="12:12" x14ac:dyDescent="0.3">
      <c r="L6539"/>
    </row>
    <row r="6540" spans="12:12" x14ac:dyDescent="0.3">
      <c r="L6540"/>
    </row>
    <row r="6541" spans="12:12" x14ac:dyDescent="0.3">
      <c r="L6541"/>
    </row>
    <row r="6542" spans="12:12" x14ac:dyDescent="0.3">
      <c r="L6542"/>
    </row>
    <row r="6543" spans="12:12" x14ac:dyDescent="0.3">
      <c r="L6543"/>
    </row>
    <row r="6544" spans="12:12" x14ac:dyDescent="0.3">
      <c r="L6544"/>
    </row>
    <row r="6545" spans="12:12" x14ac:dyDescent="0.3">
      <c r="L6545"/>
    </row>
    <row r="6546" spans="12:12" x14ac:dyDescent="0.3">
      <c r="L6546"/>
    </row>
    <row r="6547" spans="12:12" x14ac:dyDescent="0.3">
      <c r="L6547"/>
    </row>
    <row r="6548" spans="12:12" x14ac:dyDescent="0.3">
      <c r="L6548"/>
    </row>
    <row r="6549" spans="12:12" x14ac:dyDescent="0.3">
      <c r="L6549"/>
    </row>
    <row r="6550" spans="12:12" x14ac:dyDescent="0.3">
      <c r="L6550"/>
    </row>
    <row r="6551" spans="12:12" x14ac:dyDescent="0.3">
      <c r="L6551"/>
    </row>
    <row r="6552" spans="12:12" x14ac:dyDescent="0.3">
      <c r="L6552"/>
    </row>
    <row r="6553" spans="12:12" x14ac:dyDescent="0.3">
      <c r="L6553"/>
    </row>
    <row r="6554" spans="12:12" x14ac:dyDescent="0.3">
      <c r="L6554"/>
    </row>
    <row r="6555" spans="12:12" x14ac:dyDescent="0.3">
      <c r="L6555"/>
    </row>
    <row r="6556" spans="12:12" x14ac:dyDescent="0.3">
      <c r="L6556"/>
    </row>
    <row r="6557" spans="12:12" x14ac:dyDescent="0.3">
      <c r="L6557"/>
    </row>
    <row r="6558" spans="12:12" x14ac:dyDescent="0.3">
      <c r="L6558"/>
    </row>
    <row r="6559" spans="12:12" x14ac:dyDescent="0.3">
      <c r="L6559"/>
    </row>
    <row r="6560" spans="12:12" x14ac:dyDescent="0.3">
      <c r="L6560"/>
    </row>
    <row r="6561" spans="12:12" x14ac:dyDescent="0.3">
      <c r="L6561"/>
    </row>
    <row r="6562" spans="12:12" x14ac:dyDescent="0.3">
      <c r="L6562"/>
    </row>
    <row r="6563" spans="12:12" x14ac:dyDescent="0.3">
      <c r="L6563"/>
    </row>
    <row r="6564" spans="12:12" x14ac:dyDescent="0.3">
      <c r="L6564"/>
    </row>
    <row r="6565" spans="12:12" x14ac:dyDescent="0.3">
      <c r="L6565"/>
    </row>
    <row r="6566" spans="12:12" x14ac:dyDescent="0.3">
      <c r="L6566"/>
    </row>
    <row r="6567" spans="12:12" x14ac:dyDescent="0.3">
      <c r="L6567"/>
    </row>
    <row r="6568" spans="12:12" x14ac:dyDescent="0.3">
      <c r="L6568"/>
    </row>
    <row r="6569" spans="12:12" x14ac:dyDescent="0.3">
      <c r="L6569"/>
    </row>
    <row r="6570" spans="12:12" x14ac:dyDescent="0.3">
      <c r="L6570"/>
    </row>
    <row r="6571" spans="12:12" x14ac:dyDescent="0.3">
      <c r="L6571"/>
    </row>
    <row r="6572" spans="12:12" x14ac:dyDescent="0.3">
      <c r="L6572"/>
    </row>
    <row r="6573" spans="12:12" x14ac:dyDescent="0.3">
      <c r="L6573"/>
    </row>
    <row r="6574" spans="12:12" x14ac:dyDescent="0.3">
      <c r="L6574"/>
    </row>
    <row r="6575" spans="12:12" x14ac:dyDescent="0.3">
      <c r="L6575"/>
    </row>
    <row r="6576" spans="12:12" x14ac:dyDescent="0.3">
      <c r="L6576"/>
    </row>
    <row r="6577" spans="12:12" x14ac:dyDescent="0.3">
      <c r="L6577"/>
    </row>
    <row r="6578" spans="12:12" x14ac:dyDescent="0.3">
      <c r="L6578"/>
    </row>
    <row r="6579" spans="12:12" x14ac:dyDescent="0.3">
      <c r="L6579"/>
    </row>
    <row r="6580" spans="12:12" x14ac:dyDescent="0.3">
      <c r="L6580"/>
    </row>
    <row r="6581" spans="12:12" x14ac:dyDescent="0.3">
      <c r="L6581"/>
    </row>
    <row r="6582" spans="12:12" x14ac:dyDescent="0.3">
      <c r="L6582"/>
    </row>
    <row r="6583" spans="12:12" x14ac:dyDescent="0.3">
      <c r="L6583"/>
    </row>
    <row r="6584" spans="12:12" x14ac:dyDescent="0.3">
      <c r="L6584"/>
    </row>
    <row r="6585" spans="12:12" x14ac:dyDescent="0.3">
      <c r="L6585"/>
    </row>
    <row r="6586" spans="12:12" x14ac:dyDescent="0.3">
      <c r="L6586"/>
    </row>
    <row r="6587" spans="12:12" x14ac:dyDescent="0.3">
      <c r="L6587"/>
    </row>
    <row r="6588" spans="12:12" x14ac:dyDescent="0.3">
      <c r="L6588"/>
    </row>
    <row r="6589" spans="12:12" x14ac:dyDescent="0.3">
      <c r="L6589"/>
    </row>
    <row r="6590" spans="12:12" x14ac:dyDescent="0.3">
      <c r="L6590"/>
    </row>
    <row r="6591" spans="12:12" x14ac:dyDescent="0.3">
      <c r="L6591"/>
    </row>
    <row r="6592" spans="12:12" x14ac:dyDescent="0.3">
      <c r="L6592"/>
    </row>
    <row r="6593" spans="12:12" x14ac:dyDescent="0.3">
      <c r="L6593"/>
    </row>
    <row r="6594" spans="12:12" x14ac:dyDescent="0.3">
      <c r="L6594"/>
    </row>
    <row r="6595" spans="12:12" x14ac:dyDescent="0.3">
      <c r="L6595"/>
    </row>
    <row r="6596" spans="12:12" x14ac:dyDescent="0.3">
      <c r="L6596"/>
    </row>
    <row r="6597" spans="12:12" x14ac:dyDescent="0.3">
      <c r="L6597"/>
    </row>
    <row r="6598" spans="12:12" x14ac:dyDescent="0.3">
      <c r="L6598"/>
    </row>
    <row r="6599" spans="12:12" x14ac:dyDescent="0.3">
      <c r="L6599"/>
    </row>
    <row r="6600" spans="12:12" x14ac:dyDescent="0.3">
      <c r="L6600"/>
    </row>
    <row r="6601" spans="12:12" x14ac:dyDescent="0.3">
      <c r="L6601"/>
    </row>
    <row r="6602" spans="12:12" x14ac:dyDescent="0.3">
      <c r="L6602"/>
    </row>
    <row r="6603" spans="12:12" x14ac:dyDescent="0.3">
      <c r="L6603"/>
    </row>
    <row r="6604" spans="12:12" x14ac:dyDescent="0.3">
      <c r="L6604"/>
    </row>
    <row r="6605" spans="12:12" x14ac:dyDescent="0.3">
      <c r="L6605"/>
    </row>
    <row r="6606" spans="12:12" x14ac:dyDescent="0.3">
      <c r="L6606"/>
    </row>
    <row r="6607" spans="12:12" x14ac:dyDescent="0.3">
      <c r="L6607"/>
    </row>
    <row r="6608" spans="12:12" x14ac:dyDescent="0.3">
      <c r="L6608"/>
    </row>
    <row r="6609" spans="12:12" x14ac:dyDescent="0.3">
      <c r="L6609"/>
    </row>
    <row r="6610" spans="12:12" x14ac:dyDescent="0.3">
      <c r="L6610"/>
    </row>
    <row r="6611" spans="12:12" x14ac:dyDescent="0.3">
      <c r="L6611"/>
    </row>
    <row r="6612" spans="12:12" x14ac:dyDescent="0.3">
      <c r="L6612"/>
    </row>
    <row r="6613" spans="12:12" x14ac:dyDescent="0.3">
      <c r="L6613"/>
    </row>
    <row r="6614" spans="12:12" x14ac:dyDescent="0.3">
      <c r="L6614"/>
    </row>
    <row r="6615" spans="12:12" x14ac:dyDescent="0.3">
      <c r="L6615"/>
    </row>
    <row r="6616" spans="12:12" x14ac:dyDescent="0.3">
      <c r="L6616"/>
    </row>
    <row r="6617" spans="12:12" x14ac:dyDescent="0.3">
      <c r="L6617"/>
    </row>
    <row r="6618" spans="12:12" x14ac:dyDescent="0.3">
      <c r="L6618"/>
    </row>
    <row r="6619" spans="12:12" x14ac:dyDescent="0.3">
      <c r="L6619"/>
    </row>
    <row r="6620" spans="12:12" x14ac:dyDescent="0.3">
      <c r="L6620"/>
    </row>
    <row r="6621" spans="12:12" x14ac:dyDescent="0.3">
      <c r="L6621"/>
    </row>
    <row r="6622" spans="12:12" x14ac:dyDescent="0.3">
      <c r="L6622"/>
    </row>
    <row r="6623" spans="12:12" x14ac:dyDescent="0.3">
      <c r="L6623"/>
    </row>
    <row r="6624" spans="12:12" x14ac:dyDescent="0.3">
      <c r="L6624"/>
    </row>
    <row r="6625" spans="12:12" x14ac:dyDescent="0.3">
      <c r="L6625"/>
    </row>
    <row r="6626" spans="12:12" x14ac:dyDescent="0.3">
      <c r="L6626"/>
    </row>
    <row r="6627" spans="12:12" x14ac:dyDescent="0.3">
      <c r="L6627"/>
    </row>
    <row r="6628" spans="12:12" x14ac:dyDescent="0.3">
      <c r="L6628"/>
    </row>
    <row r="6629" spans="12:12" x14ac:dyDescent="0.3">
      <c r="L6629"/>
    </row>
    <row r="6630" spans="12:12" x14ac:dyDescent="0.3">
      <c r="L6630"/>
    </row>
    <row r="6631" spans="12:12" x14ac:dyDescent="0.3">
      <c r="L6631"/>
    </row>
    <row r="6632" spans="12:12" x14ac:dyDescent="0.3">
      <c r="L6632"/>
    </row>
    <row r="6633" spans="12:12" x14ac:dyDescent="0.3">
      <c r="L6633"/>
    </row>
    <row r="6634" spans="12:12" x14ac:dyDescent="0.3">
      <c r="L6634"/>
    </row>
    <row r="6635" spans="12:12" x14ac:dyDescent="0.3">
      <c r="L6635"/>
    </row>
    <row r="6636" spans="12:12" x14ac:dyDescent="0.3">
      <c r="L6636"/>
    </row>
    <row r="6637" spans="12:12" x14ac:dyDescent="0.3">
      <c r="L6637"/>
    </row>
    <row r="6638" spans="12:12" x14ac:dyDescent="0.3">
      <c r="L6638"/>
    </row>
    <row r="6639" spans="12:12" x14ac:dyDescent="0.3">
      <c r="L6639"/>
    </row>
    <row r="6640" spans="12:12" x14ac:dyDescent="0.3">
      <c r="L6640"/>
    </row>
    <row r="6641" spans="12:12" x14ac:dyDescent="0.3">
      <c r="L6641"/>
    </row>
    <row r="6642" spans="12:12" x14ac:dyDescent="0.3">
      <c r="L6642"/>
    </row>
    <row r="6643" spans="12:12" x14ac:dyDescent="0.3">
      <c r="L6643"/>
    </row>
    <row r="6644" spans="12:12" x14ac:dyDescent="0.3">
      <c r="L6644"/>
    </row>
    <row r="6645" spans="12:12" x14ac:dyDescent="0.3">
      <c r="L6645"/>
    </row>
    <row r="6646" spans="12:12" x14ac:dyDescent="0.3">
      <c r="L6646"/>
    </row>
    <row r="6647" spans="12:12" x14ac:dyDescent="0.3">
      <c r="L6647"/>
    </row>
    <row r="6648" spans="12:12" x14ac:dyDescent="0.3">
      <c r="L6648"/>
    </row>
    <row r="6649" spans="12:12" x14ac:dyDescent="0.3">
      <c r="L6649"/>
    </row>
    <row r="6650" spans="12:12" x14ac:dyDescent="0.3">
      <c r="L6650"/>
    </row>
    <row r="6651" spans="12:12" x14ac:dyDescent="0.3">
      <c r="L6651"/>
    </row>
    <row r="6652" spans="12:12" x14ac:dyDescent="0.3">
      <c r="L6652"/>
    </row>
    <row r="6653" spans="12:12" x14ac:dyDescent="0.3">
      <c r="L6653"/>
    </row>
    <row r="6654" spans="12:12" x14ac:dyDescent="0.3">
      <c r="L6654"/>
    </row>
    <row r="6655" spans="12:12" x14ac:dyDescent="0.3">
      <c r="L6655"/>
    </row>
    <row r="6656" spans="12:12" x14ac:dyDescent="0.3">
      <c r="L6656"/>
    </row>
    <row r="6657" spans="12:12" x14ac:dyDescent="0.3">
      <c r="L6657"/>
    </row>
    <row r="6658" spans="12:12" x14ac:dyDescent="0.3">
      <c r="L6658"/>
    </row>
    <row r="6659" spans="12:12" x14ac:dyDescent="0.3">
      <c r="L6659"/>
    </row>
    <row r="6660" spans="12:12" x14ac:dyDescent="0.3">
      <c r="L6660"/>
    </row>
    <row r="6661" spans="12:12" x14ac:dyDescent="0.3">
      <c r="L6661"/>
    </row>
    <row r="6662" spans="12:12" x14ac:dyDescent="0.3">
      <c r="L6662"/>
    </row>
    <row r="6663" spans="12:12" x14ac:dyDescent="0.3">
      <c r="L6663"/>
    </row>
    <row r="6664" spans="12:12" x14ac:dyDescent="0.3">
      <c r="L6664"/>
    </row>
    <row r="6665" spans="12:12" x14ac:dyDescent="0.3">
      <c r="L6665"/>
    </row>
    <row r="6666" spans="12:12" x14ac:dyDescent="0.3">
      <c r="L6666"/>
    </row>
    <row r="6667" spans="12:12" x14ac:dyDescent="0.3">
      <c r="L6667"/>
    </row>
    <row r="6668" spans="12:12" x14ac:dyDescent="0.3">
      <c r="L6668"/>
    </row>
    <row r="6669" spans="12:12" x14ac:dyDescent="0.3">
      <c r="L6669"/>
    </row>
    <row r="6670" spans="12:12" x14ac:dyDescent="0.3">
      <c r="L6670"/>
    </row>
    <row r="6671" spans="12:12" x14ac:dyDescent="0.3">
      <c r="L6671"/>
    </row>
    <row r="6672" spans="12:12" x14ac:dyDescent="0.3">
      <c r="L6672"/>
    </row>
    <row r="6673" spans="12:12" x14ac:dyDescent="0.3">
      <c r="L6673"/>
    </row>
    <row r="6674" spans="12:12" x14ac:dyDescent="0.3">
      <c r="L6674"/>
    </row>
    <row r="6675" spans="12:12" x14ac:dyDescent="0.3">
      <c r="L6675"/>
    </row>
    <row r="6676" spans="12:12" x14ac:dyDescent="0.3">
      <c r="L6676"/>
    </row>
    <row r="6677" spans="12:12" x14ac:dyDescent="0.3">
      <c r="L6677"/>
    </row>
    <row r="6678" spans="12:12" x14ac:dyDescent="0.3">
      <c r="L6678"/>
    </row>
    <row r="6679" spans="12:12" x14ac:dyDescent="0.3">
      <c r="L6679"/>
    </row>
    <row r="6680" spans="12:12" x14ac:dyDescent="0.3">
      <c r="L6680"/>
    </row>
    <row r="6681" spans="12:12" x14ac:dyDescent="0.3">
      <c r="L6681"/>
    </row>
    <row r="6682" spans="12:12" x14ac:dyDescent="0.3">
      <c r="L6682"/>
    </row>
    <row r="6683" spans="12:12" x14ac:dyDescent="0.3">
      <c r="L6683"/>
    </row>
    <row r="6684" spans="12:12" x14ac:dyDescent="0.3">
      <c r="L6684"/>
    </row>
    <row r="6685" spans="12:12" x14ac:dyDescent="0.3">
      <c r="L6685"/>
    </row>
    <row r="6686" spans="12:12" x14ac:dyDescent="0.3">
      <c r="L6686"/>
    </row>
    <row r="6687" spans="12:12" x14ac:dyDescent="0.3">
      <c r="L6687"/>
    </row>
    <row r="6688" spans="12:12" x14ac:dyDescent="0.3">
      <c r="L6688"/>
    </row>
    <row r="6689" spans="12:12" x14ac:dyDescent="0.3">
      <c r="L6689"/>
    </row>
    <row r="6690" spans="12:12" x14ac:dyDescent="0.3">
      <c r="L6690"/>
    </row>
    <row r="6691" spans="12:12" x14ac:dyDescent="0.3">
      <c r="L6691"/>
    </row>
    <row r="6692" spans="12:12" x14ac:dyDescent="0.3">
      <c r="L6692"/>
    </row>
    <row r="6693" spans="12:12" x14ac:dyDescent="0.3">
      <c r="L6693"/>
    </row>
    <row r="6694" spans="12:12" x14ac:dyDescent="0.3">
      <c r="L6694"/>
    </row>
    <row r="6695" spans="12:12" x14ac:dyDescent="0.3">
      <c r="L6695"/>
    </row>
    <row r="6696" spans="12:12" x14ac:dyDescent="0.3">
      <c r="L6696"/>
    </row>
    <row r="6697" spans="12:12" x14ac:dyDescent="0.3">
      <c r="L6697"/>
    </row>
    <row r="6698" spans="12:12" x14ac:dyDescent="0.3">
      <c r="L6698"/>
    </row>
    <row r="6699" spans="12:12" x14ac:dyDescent="0.3">
      <c r="L6699"/>
    </row>
    <row r="6700" spans="12:12" x14ac:dyDescent="0.3">
      <c r="L6700"/>
    </row>
    <row r="6701" spans="12:12" x14ac:dyDescent="0.3">
      <c r="L6701"/>
    </row>
    <row r="6702" spans="12:12" x14ac:dyDescent="0.3">
      <c r="L6702"/>
    </row>
    <row r="6703" spans="12:12" x14ac:dyDescent="0.3">
      <c r="L6703"/>
    </row>
    <row r="6704" spans="12:12" x14ac:dyDescent="0.3">
      <c r="L6704"/>
    </row>
    <row r="6705" spans="12:12" x14ac:dyDescent="0.3">
      <c r="L6705"/>
    </row>
    <row r="6706" spans="12:12" x14ac:dyDescent="0.3">
      <c r="L6706"/>
    </row>
    <row r="6707" spans="12:12" x14ac:dyDescent="0.3">
      <c r="L6707"/>
    </row>
    <row r="6708" spans="12:12" x14ac:dyDescent="0.3">
      <c r="L6708"/>
    </row>
    <row r="6709" spans="12:12" x14ac:dyDescent="0.3">
      <c r="L6709"/>
    </row>
    <row r="6710" spans="12:12" x14ac:dyDescent="0.3">
      <c r="L6710"/>
    </row>
    <row r="6711" spans="12:12" x14ac:dyDescent="0.3">
      <c r="L6711"/>
    </row>
    <row r="6712" spans="12:12" x14ac:dyDescent="0.3">
      <c r="L6712"/>
    </row>
    <row r="6713" spans="12:12" x14ac:dyDescent="0.3">
      <c r="L6713"/>
    </row>
    <row r="6714" spans="12:12" x14ac:dyDescent="0.3">
      <c r="L6714"/>
    </row>
    <row r="6715" spans="12:12" x14ac:dyDescent="0.3">
      <c r="L6715"/>
    </row>
    <row r="6716" spans="12:12" x14ac:dyDescent="0.3">
      <c r="L6716"/>
    </row>
    <row r="6717" spans="12:12" x14ac:dyDescent="0.3">
      <c r="L6717"/>
    </row>
    <row r="6718" spans="12:12" x14ac:dyDescent="0.3">
      <c r="L6718"/>
    </row>
    <row r="6719" spans="12:12" x14ac:dyDescent="0.3">
      <c r="L6719"/>
    </row>
    <row r="6720" spans="12:12" x14ac:dyDescent="0.3">
      <c r="L6720"/>
    </row>
    <row r="6721" spans="12:12" x14ac:dyDescent="0.3">
      <c r="L6721"/>
    </row>
    <row r="6722" spans="12:12" x14ac:dyDescent="0.3">
      <c r="L6722"/>
    </row>
    <row r="6723" spans="12:12" x14ac:dyDescent="0.3">
      <c r="L6723"/>
    </row>
    <row r="6724" spans="12:12" x14ac:dyDescent="0.3">
      <c r="L6724"/>
    </row>
    <row r="6725" spans="12:12" x14ac:dyDescent="0.3">
      <c r="L6725"/>
    </row>
    <row r="6726" spans="12:12" x14ac:dyDescent="0.3">
      <c r="L6726"/>
    </row>
    <row r="6727" spans="12:12" x14ac:dyDescent="0.3">
      <c r="L6727"/>
    </row>
    <row r="6728" spans="12:12" x14ac:dyDescent="0.3">
      <c r="L6728"/>
    </row>
    <row r="6729" spans="12:12" x14ac:dyDescent="0.3">
      <c r="L6729"/>
    </row>
    <row r="6730" spans="12:12" x14ac:dyDescent="0.3">
      <c r="L6730"/>
    </row>
    <row r="6731" spans="12:12" x14ac:dyDescent="0.3">
      <c r="L6731"/>
    </row>
    <row r="6732" spans="12:12" x14ac:dyDescent="0.3">
      <c r="L6732"/>
    </row>
    <row r="6733" spans="12:12" x14ac:dyDescent="0.3">
      <c r="L6733"/>
    </row>
    <row r="6734" spans="12:12" x14ac:dyDescent="0.3">
      <c r="L6734"/>
    </row>
    <row r="6735" spans="12:12" x14ac:dyDescent="0.3">
      <c r="L6735"/>
    </row>
    <row r="6736" spans="12:12" x14ac:dyDescent="0.3">
      <c r="L6736"/>
    </row>
    <row r="6737" spans="12:12" x14ac:dyDescent="0.3">
      <c r="L6737"/>
    </row>
    <row r="6738" spans="12:12" x14ac:dyDescent="0.3">
      <c r="L6738"/>
    </row>
    <row r="6739" spans="12:12" x14ac:dyDescent="0.3">
      <c r="L6739"/>
    </row>
    <row r="6740" spans="12:12" x14ac:dyDescent="0.3">
      <c r="L6740"/>
    </row>
    <row r="6741" spans="12:12" x14ac:dyDescent="0.3">
      <c r="L6741"/>
    </row>
    <row r="6742" spans="12:12" x14ac:dyDescent="0.3">
      <c r="L6742"/>
    </row>
    <row r="6743" spans="12:12" x14ac:dyDescent="0.3">
      <c r="L6743"/>
    </row>
    <row r="6744" spans="12:12" x14ac:dyDescent="0.3">
      <c r="L6744"/>
    </row>
    <row r="6745" spans="12:12" x14ac:dyDescent="0.3">
      <c r="L6745"/>
    </row>
    <row r="6746" spans="12:12" x14ac:dyDescent="0.3">
      <c r="L6746"/>
    </row>
    <row r="6747" spans="12:12" x14ac:dyDescent="0.3">
      <c r="L6747"/>
    </row>
    <row r="6748" spans="12:12" x14ac:dyDescent="0.3">
      <c r="L6748"/>
    </row>
    <row r="6749" spans="12:12" x14ac:dyDescent="0.3">
      <c r="L6749"/>
    </row>
    <row r="6750" spans="12:12" x14ac:dyDescent="0.3">
      <c r="L6750"/>
    </row>
    <row r="6751" spans="12:12" x14ac:dyDescent="0.3">
      <c r="L6751"/>
    </row>
    <row r="6752" spans="12:12" x14ac:dyDescent="0.3">
      <c r="L6752"/>
    </row>
    <row r="6753" spans="12:12" x14ac:dyDescent="0.3">
      <c r="L6753"/>
    </row>
    <row r="6754" spans="12:12" x14ac:dyDescent="0.3">
      <c r="L6754"/>
    </row>
    <row r="6755" spans="12:12" x14ac:dyDescent="0.3">
      <c r="L6755"/>
    </row>
    <row r="6756" spans="12:12" x14ac:dyDescent="0.3">
      <c r="L6756"/>
    </row>
    <row r="6757" spans="12:12" x14ac:dyDescent="0.3">
      <c r="L6757"/>
    </row>
    <row r="6758" spans="12:12" x14ac:dyDescent="0.3">
      <c r="L6758"/>
    </row>
    <row r="6759" spans="12:12" x14ac:dyDescent="0.3">
      <c r="L6759"/>
    </row>
    <row r="6760" spans="12:12" x14ac:dyDescent="0.3">
      <c r="L6760"/>
    </row>
    <row r="6761" spans="12:12" x14ac:dyDescent="0.3">
      <c r="L6761"/>
    </row>
    <row r="6762" spans="12:12" x14ac:dyDescent="0.3">
      <c r="L6762"/>
    </row>
    <row r="6763" spans="12:12" x14ac:dyDescent="0.3">
      <c r="L6763"/>
    </row>
    <row r="6764" spans="12:12" x14ac:dyDescent="0.3">
      <c r="L6764"/>
    </row>
    <row r="6765" spans="12:12" x14ac:dyDescent="0.3">
      <c r="L6765"/>
    </row>
    <row r="6766" spans="12:12" x14ac:dyDescent="0.3">
      <c r="L6766"/>
    </row>
    <row r="6767" spans="12:12" x14ac:dyDescent="0.3">
      <c r="L6767"/>
    </row>
    <row r="6768" spans="12:12" x14ac:dyDescent="0.3">
      <c r="L6768"/>
    </row>
    <row r="6769" spans="12:12" x14ac:dyDescent="0.3">
      <c r="L6769"/>
    </row>
    <row r="6770" spans="12:12" x14ac:dyDescent="0.3">
      <c r="L6770"/>
    </row>
    <row r="6771" spans="12:12" x14ac:dyDescent="0.3">
      <c r="L6771"/>
    </row>
    <row r="6772" spans="12:12" x14ac:dyDescent="0.3">
      <c r="L6772"/>
    </row>
    <row r="6773" spans="12:12" x14ac:dyDescent="0.3">
      <c r="L6773"/>
    </row>
    <row r="6774" spans="12:12" x14ac:dyDescent="0.3">
      <c r="L6774"/>
    </row>
    <row r="6775" spans="12:12" x14ac:dyDescent="0.3">
      <c r="L6775"/>
    </row>
    <row r="6776" spans="12:12" x14ac:dyDescent="0.3">
      <c r="L6776"/>
    </row>
    <row r="6777" spans="12:12" x14ac:dyDescent="0.3">
      <c r="L6777"/>
    </row>
    <row r="6778" spans="12:12" x14ac:dyDescent="0.3">
      <c r="L6778"/>
    </row>
    <row r="6779" spans="12:12" x14ac:dyDescent="0.3">
      <c r="L6779"/>
    </row>
    <row r="6780" spans="12:12" x14ac:dyDescent="0.3">
      <c r="L6780"/>
    </row>
    <row r="6781" spans="12:12" x14ac:dyDescent="0.3">
      <c r="L6781"/>
    </row>
    <row r="6782" spans="12:12" x14ac:dyDescent="0.3">
      <c r="L6782"/>
    </row>
    <row r="6783" spans="12:12" x14ac:dyDescent="0.3">
      <c r="L6783"/>
    </row>
    <row r="6784" spans="12:12" x14ac:dyDescent="0.3">
      <c r="L6784"/>
    </row>
    <row r="6785" spans="12:12" x14ac:dyDescent="0.3">
      <c r="L6785"/>
    </row>
    <row r="6786" spans="12:12" x14ac:dyDescent="0.3">
      <c r="L6786"/>
    </row>
    <row r="6787" spans="12:12" x14ac:dyDescent="0.3">
      <c r="L6787"/>
    </row>
    <row r="6788" spans="12:12" x14ac:dyDescent="0.3">
      <c r="L6788"/>
    </row>
    <row r="6789" spans="12:12" x14ac:dyDescent="0.3">
      <c r="L6789"/>
    </row>
    <row r="6790" spans="12:12" x14ac:dyDescent="0.3">
      <c r="L6790"/>
    </row>
    <row r="6791" spans="12:12" x14ac:dyDescent="0.3">
      <c r="L6791"/>
    </row>
    <row r="6792" spans="12:12" x14ac:dyDescent="0.3">
      <c r="L6792"/>
    </row>
    <row r="6793" spans="12:12" x14ac:dyDescent="0.3">
      <c r="L6793"/>
    </row>
    <row r="6794" spans="12:12" x14ac:dyDescent="0.3">
      <c r="L6794"/>
    </row>
    <row r="6795" spans="12:12" x14ac:dyDescent="0.3">
      <c r="L6795"/>
    </row>
    <row r="6796" spans="12:12" x14ac:dyDescent="0.3">
      <c r="L6796"/>
    </row>
    <row r="6797" spans="12:12" x14ac:dyDescent="0.3">
      <c r="L6797"/>
    </row>
    <row r="6798" spans="12:12" x14ac:dyDescent="0.3">
      <c r="L6798"/>
    </row>
    <row r="6799" spans="12:12" x14ac:dyDescent="0.3">
      <c r="L6799"/>
    </row>
    <row r="6800" spans="12:12" x14ac:dyDescent="0.3">
      <c r="L6800"/>
    </row>
    <row r="6801" spans="12:12" x14ac:dyDescent="0.3">
      <c r="L6801"/>
    </row>
    <row r="6802" spans="12:12" x14ac:dyDescent="0.3">
      <c r="L6802"/>
    </row>
    <row r="6803" spans="12:12" x14ac:dyDescent="0.3">
      <c r="L6803"/>
    </row>
    <row r="6804" spans="12:12" x14ac:dyDescent="0.3">
      <c r="L6804"/>
    </row>
    <row r="6805" spans="12:12" x14ac:dyDescent="0.3">
      <c r="L6805"/>
    </row>
    <row r="6806" spans="12:12" x14ac:dyDescent="0.3">
      <c r="L6806"/>
    </row>
    <row r="6807" spans="12:12" x14ac:dyDescent="0.3">
      <c r="L6807"/>
    </row>
    <row r="6808" spans="12:12" x14ac:dyDescent="0.3">
      <c r="L6808"/>
    </row>
    <row r="6809" spans="12:12" x14ac:dyDescent="0.3">
      <c r="L6809"/>
    </row>
    <row r="6810" spans="12:12" x14ac:dyDescent="0.3">
      <c r="L6810"/>
    </row>
    <row r="6811" spans="12:12" x14ac:dyDescent="0.3">
      <c r="L6811"/>
    </row>
    <row r="6812" spans="12:12" x14ac:dyDescent="0.3">
      <c r="L6812"/>
    </row>
    <row r="6813" spans="12:12" x14ac:dyDescent="0.3">
      <c r="L6813"/>
    </row>
    <row r="6814" spans="12:12" x14ac:dyDescent="0.3">
      <c r="L6814"/>
    </row>
    <row r="6815" spans="12:12" x14ac:dyDescent="0.3">
      <c r="L6815"/>
    </row>
    <row r="6816" spans="12:12" x14ac:dyDescent="0.3">
      <c r="L6816"/>
    </row>
    <row r="6817" spans="12:12" x14ac:dyDescent="0.3">
      <c r="L6817"/>
    </row>
    <row r="6818" spans="12:12" x14ac:dyDescent="0.3">
      <c r="L6818"/>
    </row>
    <row r="6819" spans="12:12" x14ac:dyDescent="0.3">
      <c r="L6819"/>
    </row>
    <row r="6820" spans="12:12" x14ac:dyDescent="0.3">
      <c r="L6820"/>
    </row>
    <row r="6821" spans="12:12" x14ac:dyDescent="0.3">
      <c r="L6821"/>
    </row>
    <row r="6822" spans="12:12" x14ac:dyDescent="0.3">
      <c r="L6822"/>
    </row>
    <row r="6823" spans="12:12" x14ac:dyDescent="0.3">
      <c r="L6823"/>
    </row>
    <row r="6824" spans="12:12" x14ac:dyDescent="0.3">
      <c r="L6824"/>
    </row>
    <row r="6825" spans="12:12" x14ac:dyDescent="0.3">
      <c r="L6825"/>
    </row>
    <row r="6826" spans="12:12" x14ac:dyDescent="0.3">
      <c r="L6826"/>
    </row>
    <row r="6827" spans="12:12" x14ac:dyDescent="0.3">
      <c r="L6827"/>
    </row>
    <row r="6828" spans="12:12" x14ac:dyDescent="0.3">
      <c r="L6828"/>
    </row>
    <row r="6829" spans="12:12" x14ac:dyDescent="0.3">
      <c r="L6829"/>
    </row>
    <row r="6830" spans="12:12" x14ac:dyDescent="0.3">
      <c r="L6830"/>
    </row>
    <row r="6831" spans="12:12" x14ac:dyDescent="0.3">
      <c r="L6831"/>
    </row>
    <row r="6832" spans="12:12" x14ac:dyDescent="0.3">
      <c r="L6832"/>
    </row>
    <row r="6833" spans="12:12" x14ac:dyDescent="0.3">
      <c r="L6833"/>
    </row>
    <row r="6834" spans="12:12" x14ac:dyDescent="0.3">
      <c r="L6834"/>
    </row>
    <row r="6835" spans="12:12" x14ac:dyDescent="0.3">
      <c r="L6835"/>
    </row>
    <row r="6836" spans="12:12" x14ac:dyDescent="0.3">
      <c r="L6836"/>
    </row>
    <row r="6837" spans="12:12" x14ac:dyDescent="0.3">
      <c r="L6837"/>
    </row>
    <row r="6838" spans="12:12" x14ac:dyDescent="0.3">
      <c r="L6838"/>
    </row>
    <row r="6839" spans="12:12" x14ac:dyDescent="0.3">
      <c r="L6839"/>
    </row>
    <row r="6840" spans="12:12" x14ac:dyDescent="0.3">
      <c r="L6840"/>
    </row>
    <row r="6841" spans="12:12" x14ac:dyDescent="0.3">
      <c r="L6841"/>
    </row>
    <row r="6842" spans="12:12" x14ac:dyDescent="0.3">
      <c r="L6842"/>
    </row>
    <row r="6843" spans="12:12" x14ac:dyDescent="0.3">
      <c r="L6843"/>
    </row>
    <row r="6844" spans="12:12" x14ac:dyDescent="0.3">
      <c r="L6844"/>
    </row>
    <row r="6845" spans="12:12" x14ac:dyDescent="0.3">
      <c r="L6845"/>
    </row>
    <row r="6846" spans="12:12" x14ac:dyDescent="0.3">
      <c r="L6846"/>
    </row>
    <row r="6847" spans="12:12" x14ac:dyDescent="0.3">
      <c r="L6847"/>
    </row>
    <row r="6848" spans="12:12" x14ac:dyDescent="0.3">
      <c r="L6848"/>
    </row>
    <row r="6849" spans="12:12" x14ac:dyDescent="0.3">
      <c r="L6849"/>
    </row>
    <row r="6850" spans="12:12" x14ac:dyDescent="0.3">
      <c r="L6850"/>
    </row>
    <row r="6851" spans="12:12" x14ac:dyDescent="0.3">
      <c r="L6851"/>
    </row>
    <row r="6852" spans="12:12" x14ac:dyDescent="0.3">
      <c r="L6852"/>
    </row>
    <row r="6853" spans="12:12" x14ac:dyDescent="0.3">
      <c r="L6853"/>
    </row>
    <row r="6854" spans="12:12" x14ac:dyDescent="0.3">
      <c r="L6854"/>
    </row>
    <row r="6855" spans="12:12" x14ac:dyDescent="0.3">
      <c r="L6855"/>
    </row>
    <row r="6856" spans="12:12" x14ac:dyDescent="0.3">
      <c r="L6856"/>
    </row>
    <row r="6857" spans="12:12" x14ac:dyDescent="0.3">
      <c r="L6857"/>
    </row>
    <row r="6858" spans="12:12" x14ac:dyDescent="0.3">
      <c r="L6858"/>
    </row>
    <row r="6859" spans="12:12" x14ac:dyDescent="0.3">
      <c r="L6859"/>
    </row>
    <row r="6860" spans="12:12" x14ac:dyDescent="0.3">
      <c r="L6860"/>
    </row>
    <row r="6861" spans="12:12" x14ac:dyDescent="0.3">
      <c r="L6861"/>
    </row>
    <row r="6862" spans="12:12" x14ac:dyDescent="0.3">
      <c r="L6862"/>
    </row>
    <row r="6863" spans="12:12" x14ac:dyDescent="0.3">
      <c r="L6863"/>
    </row>
    <row r="6864" spans="12:12" x14ac:dyDescent="0.3">
      <c r="L6864"/>
    </row>
    <row r="6865" spans="12:12" x14ac:dyDescent="0.3">
      <c r="L6865"/>
    </row>
    <row r="6866" spans="12:12" x14ac:dyDescent="0.3">
      <c r="L6866"/>
    </row>
    <row r="6867" spans="12:12" x14ac:dyDescent="0.3">
      <c r="L6867"/>
    </row>
    <row r="6868" spans="12:12" x14ac:dyDescent="0.3">
      <c r="L6868"/>
    </row>
    <row r="6869" spans="12:12" x14ac:dyDescent="0.3">
      <c r="L6869"/>
    </row>
    <row r="6870" spans="12:12" x14ac:dyDescent="0.3">
      <c r="L6870"/>
    </row>
    <row r="6871" spans="12:12" x14ac:dyDescent="0.3">
      <c r="L6871"/>
    </row>
    <row r="6872" spans="12:12" x14ac:dyDescent="0.3">
      <c r="L6872"/>
    </row>
    <row r="6873" spans="12:12" x14ac:dyDescent="0.3">
      <c r="L6873"/>
    </row>
    <row r="6874" spans="12:12" x14ac:dyDescent="0.3">
      <c r="L6874"/>
    </row>
    <row r="6875" spans="12:12" x14ac:dyDescent="0.3">
      <c r="L6875"/>
    </row>
    <row r="6876" spans="12:12" x14ac:dyDescent="0.3">
      <c r="L6876"/>
    </row>
    <row r="6877" spans="12:12" x14ac:dyDescent="0.3">
      <c r="L6877"/>
    </row>
    <row r="6878" spans="12:12" x14ac:dyDescent="0.3">
      <c r="L6878"/>
    </row>
    <row r="6879" spans="12:12" x14ac:dyDescent="0.3">
      <c r="L6879"/>
    </row>
    <row r="6880" spans="12:12" x14ac:dyDescent="0.3">
      <c r="L6880"/>
    </row>
    <row r="6881" spans="12:12" x14ac:dyDescent="0.3">
      <c r="L6881"/>
    </row>
    <row r="6882" spans="12:12" x14ac:dyDescent="0.3">
      <c r="L6882"/>
    </row>
    <row r="6883" spans="12:12" x14ac:dyDescent="0.3">
      <c r="L6883"/>
    </row>
    <row r="6884" spans="12:12" x14ac:dyDescent="0.3">
      <c r="L6884"/>
    </row>
    <row r="6885" spans="12:12" x14ac:dyDescent="0.3">
      <c r="L6885"/>
    </row>
    <row r="6886" spans="12:12" x14ac:dyDescent="0.3">
      <c r="L6886"/>
    </row>
    <row r="6887" spans="12:12" x14ac:dyDescent="0.3">
      <c r="L6887"/>
    </row>
    <row r="6888" spans="12:12" x14ac:dyDescent="0.3">
      <c r="L6888"/>
    </row>
    <row r="6889" spans="12:12" x14ac:dyDescent="0.3">
      <c r="L6889"/>
    </row>
    <row r="6890" spans="12:12" x14ac:dyDescent="0.3">
      <c r="L6890"/>
    </row>
    <row r="6891" spans="12:12" x14ac:dyDescent="0.3">
      <c r="L6891"/>
    </row>
    <row r="6892" spans="12:12" x14ac:dyDescent="0.3">
      <c r="L6892"/>
    </row>
    <row r="6893" spans="12:12" x14ac:dyDescent="0.3">
      <c r="L6893"/>
    </row>
    <row r="6894" spans="12:12" x14ac:dyDescent="0.3">
      <c r="L6894"/>
    </row>
    <row r="6895" spans="12:12" x14ac:dyDescent="0.3">
      <c r="L6895"/>
    </row>
    <row r="6896" spans="12:12" x14ac:dyDescent="0.3">
      <c r="L6896"/>
    </row>
    <row r="6897" spans="12:12" x14ac:dyDescent="0.3">
      <c r="L6897"/>
    </row>
    <row r="6898" spans="12:12" x14ac:dyDescent="0.3">
      <c r="L6898"/>
    </row>
    <row r="6899" spans="12:12" x14ac:dyDescent="0.3">
      <c r="L6899"/>
    </row>
    <row r="6900" spans="12:12" x14ac:dyDescent="0.3">
      <c r="L6900"/>
    </row>
    <row r="6901" spans="12:12" x14ac:dyDescent="0.3">
      <c r="L6901"/>
    </row>
    <row r="6902" spans="12:12" x14ac:dyDescent="0.3">
      <c r="L6902"/>
    </row>
    <row r="6903" spans="12:12" x14ac:dyDescent="0.3">
      <c r="L6903"/>
    </row>
    <row r="6904" spans="12:12" x14ac:dyDescent="0.3">
      <c r="L6904"/>
    </row>
    <row r="6905" spans="12:12" x14ac:dyDescent="0.3">
      <c r="L6905"/>
    </row>
    <row r="6906" spans="12:12" x14ac:dyDescent="0.3">
      <c r="L6906"/>
    </row>
    <row r="6907" spans="12:12" x14ac:dyDescent="0.3">
      <c r="L6907"/>
    </row>
    <row r="6908" spans="12:12" x14ac:dyDescent="0.3">
      <c r="L6908"/>
    </row>
    <row r="6909" spans="12:12" x14ac:dyDescent="0.3">
      <c r="L6909"/>
    </row>
    <row r="6910" spans="12:12" x14ac:dyDescent="0.3">
      <c r="L6910"/>
    </row>
    <row r="6911" spans="12:12" x14ac:dyDescent="0.3">
      <c r="L6911"/>
    </row>
    <row r="6912" spans="12:12" x14ac:dyDescent="0.3">
      <c r="L6912"/>
    </row>
    <row r="6913" spans="12:12" x14ac:dyDescent="0.3">
      <c r="L6913"/>
    </row>
    <row r="6914" spans="12:12" x14ac:dyDescent="0.3">
      <c r="L6914"/>
    </row>
    <row r="6915" spans="12:12" x14ac:dyDescent="0.3">
      <c r="L6915"/>
    </row>
    <row r="6916" spans="12:12" x14ac:dyDescent="0.3">
      <c r="L6916"/>
    </row>
    <row r="6917" spans="12:12" x14ac:dyDescent="0.3">
      <c r="L6917"/>
    </row>
    <row r="6918" spans="12:12" x14ac:dyDescent="0.3">
      <c r="L6918"/>
    </row>
    <row r="6919" spans="12:12" x14ac:dyDescent="0.3">
      <c r="L6919"/>
    </row>
    <row r="6920" spans="12:12" x14ac:dyDescent="0.3">
      <c r="L6920"/>
    </row>
    <row r="6921" spans="12:12" x14ac:dyDescent="0.3">
      <c r="L6921"/>
    </row>
    <row r="6922" spans="12:12" x14ac:dyDescent="0.3">
      <c r="L6922"/>
    </row>
    <row r="6923" spans="12:12" x14ac:dyDescent="0.3">
      <c r="L6923"/>
    </row>
    <row r="6924" spans="12:12" x14ac:dyDescent="0.3">
      <c r="L6924"/>
    </row>
    <row r="6925" spans="12:12" x14ac:dyDescent="0.3">
      <c r="L6925"/>
    </row>
    <row r="6926" spans="12:12" x14ac:dyDescent="0.3">
      <c r="L6926"/>
    </row>
    <row r="6927" spans="12:12" x14ac:dyDescent="0.3">
      <c r="L6927"/>
    </row>
    <row r="6928" spans="12:12" x14ac:dyDescent="0.3">
      <c r="L6928"/>
    </row>
    <row r="6929" spans="12:12" x14ac:dyDescent="0.3">
      <c r="L6929"/>
    </row>
    <row r="6930" spans="12:12" x14ac:dyDescent="0.3">
      <c r="L6930"/>
    </row>
    <row r="6931" spans="12:12" x14ac:dyDescent="0.3">
      <c r="L6931"/>
    </row>
    <row r="6932" spans="12:12" x14ac:dyDescent="0.3">
      <c r="L6932"/>
    </row>
    <row r="6933" spans="12:12" x14ac:dyDescent="0.3">
      <c r="L6933"/>
    </row>
    <row r="6934" spans="12:12" x14ac:dyDescent="0.3">
      <c r="L6934"/>
    </row>
    <row r="6935" spans="12:12" x14ac:dyDescent="0.3">
      <c r="L6935"/>
    </row>
    <row r="6936" spans="12:12" x14ac:dyDescent="0.3">
      <c r="L6936"/>
    </row>
    <row r="6937" spans="12:12" x14ac:dyDescent="0.3">
      <c r="L6937"/>
    </row>
    <row r="6938" spans="12:12" x14ac:dyDescent="0.3">
      <c r="L6938"/>
    </row>
    <row r="6939" spans="12:12" x14ac:dyDescent="0.3">
      <c r="L6939"/>
    </row>
    <row r="6940" spans="12:12" x14ac:dyDescent="0.3">
      <c r="L6940"/>
    </row>
    <row r="6941" spans="12:12" x14ac:dyDescent="0.3">
      <c r="L6941"/>
    </row>
    <row r="6942" spans="12:12" x14ac:dyDescent="0.3">
      <c r="L6942"/>
    </row>
    <row r="6943" spans="12:12" x14ac:dyDescent="0.3">
      <c r="L6943"/>
    </row>
    <row r="6944" spans="12:12" x14ac:dyDescent="0.3">
      <c r="L6944"/>
    </row>
    <row r="6945" spans="12:12" x14ac:dyDescent="0.3">
      <c r="L6945"/>
    </row>
    <row r="6946" spans="12:12" x14ac:dyDescent="0.3">
      <c r="L6946"/>
    </row>
    <row r="6947" spans="12:12" x14ac:dyDescent="0.3">
      <c r="L6947"/>
    </row>
    <row r="6948" spans="12:12" x14ac:dyDescent="0.3">
      <c r="L6948"/>
    </row>
    <row r="6949" spans="12:12" x14ac:dyDescent="0.3">
      <c r="L6949"/>
    </row>
    <row r="6950" spans="12:12" x14ac:dyDescent="0.3">
      <c r="L6950"/>
    </row>
    <row r="6951" spans="12:12" x14ac:dyDescent="0.3">
      <c r="L6951"/>
    </row>
    <row r="6952" spans="12:12" x14ac:dyDescent="0.3">
      <c r="L6952"/>
    </row>
    <row r="6953" spans="12:12" x14ac:dyDescent="0.3">
      <c r="L6953"/>
    </row>
    <row r="6954" spans="12:12" x14ac:dyDescent="0.3">
      <c r="L6954"/>
    </row>
    <row r="6955" spans="12:12" x14ac:dyDescent="0.3">
      <c r="L6955"/>
    </row>
    <row r="6956" spans="12:12" x14ac:dyDescent="0.3">
      <c r="L6956"/>
    </row>
    <row r="6957" spans="12:12" x14ac:dyDescent="0.3">
      <c r="L6957"/>
    </row>
    <row r="6958" spans="12:12" x14ac:dyDescent="0.3">
      <c r="L6958"/>
    </row>
    <row r="6959" spans="12:12" x14ac:dyDescent="0.3">
      <c r="L6959"/>
    </row>
    <row r="6960" spans="12:12" x14ac:dyDescent="0.3">
      <c r="L6960"/>
    </row>
    <row r="6961" spans="12:12" x14ac:dyDescent="0.3">
      <c r="L6961"/>
    </row>
    <row r="6962" spans="12:12" x14ac:dyDescent="0.3">
      <c r="L6962"/>
    </row>
    <row r="6963" spans="12:12" x14ac:dyDescent="0.3">
      <c r="L6963"/>
    </row>
    <row r="6964" spans="12:12" x14ac:dyDescent="0.3">
      <c r="L6964"/>
    </row>
    <row r="6965" spans="12:12" x14ac:dyDescent="0.3">
      <c r="L6965"/>
    </row>
    <row r="6966" spans="12:12" x14ac:dyDescent="0.3">
      <c r="L6966"/>
    </row>
    <row r="6967" spans="12:12" x14ac:dyDescent="0.3">
      <c r="L6967"/>
    </row>
    <row r="6968" spans="12:12" x14ac:dyDescent="0.3">
      <c r="L6968"/>
    </row>
    <row r="6969" spans="12:12" x14ac:dyDescent="0.3">
      <c r="L6969"/>
    </row>
    <row r="6970" spans="12:12" x14ac:dyDescent="0.3">
      <c r="L6970"/>
    </row>
    <row r="6971" spans="12:12" x14ac:dyDescent="0.3">
      <c r="L6971"/>
    </row>
    <row r="6972" spans="12:12" x14ac:dyDescent="0.3">
      <c r="L6972"/>
    </row>
    <row r="6973" spans="12:12" x14ac:dyDescent="0.3">
      <c r="L6973"/>
    </row>
    <row r="6974" spans="12:12" x14ac:dyDescent="0.3">
      <c r="L6974"/>
    </row>
    <row r="6975" spans="12:12" x14ac:dyDescent="0.3">
      <c r="L6975"/>
    </row>
    <row r="6976" spans="12:12" x14ac:dyDescent="0.3">
      <c r="L6976"/>
    </row>
    <row r="6977" spans="12:12" x14ac:dyDescent="0.3">
      <c r="L6977"/>
    </row>
    <row r="6978" spans="12:12" x14ac:dyDescent="0.3">
      <c r="L6978"/>
    </row>
    <row r="6979" spans="12:12" x14ac:dyDescent="0.3">
      <c r="L6979"/>
    </row>
    <row r="6980" spans="12:12" x14ac:dyDescent="0.3">
      <c r="L6980"/>
    </row>
    <row r="6981" spans="12:12" x14ac:dyDescent="0.3">
      <c r="L6981"/>
    </row>
    <row r="6982" spans="12:12" x14ac:dyDescent="0.3">
      <c r="L6982"/>
    </row>
    <row r="6983" spans="12:12" x14ac:dyDescent="0.3">
      <c r="L6983"/>
    </row>
    <row r="6984" spans="12:12" x14ac:dyDescent="0.3">
      <c r="L6984"/>
    </row>
    <row r="6985" spans="12:12" x14ac:dyDescent="0.3">
      <c r="L6985"/>
    </row>
    <row r="6986" spans="12:12" x14ac:dyDescent="0.3">
      <c r="L6986"/>
    </row>
    <row r="6987" spans="12:12" x14ac:dyDescent="0.3">
      <c r="L6987"/>
    </row>
    <row r="6988" spans="12:12" x14ac:dyDescent="0.3">
      <c r="L6988"/>
    </row>
    <row r="6989" spans="12:12" x14ac:dyDescent="0.3">
      <c r="L6989"/>
    </row>
    <row r="6990" spans="12:12" x14ac:dyDescent="0.3">
      <c r="L6990"/>
    </row>
    <row r="6991" spans="12:12" x14ac:dyDescent="0.3">
      <c r="L6991"/>
    </row>
    <row r="6992" spans="12:12" x14ac:dyDescent="0.3">
      <c r="L6992"/>
    </row>
    <row r="6993" spans="12:12" x14ac:dyDescent="0.3">
      <c r="L6993"/>
    </row>
    <row r="6994" spans="12:12" x14ac:dyDescent="0.3">
      <c r="L6994"/>
    </row>
    <row r="6995" spans="12:12" x14ac:dyDescent="0.3">
      <c r="L6995"/>
    </row>
    <row r="6996" spans="12:12" x14ac:dyDescent="0.3">
      <c r="L6996"/>
    </row>
    <row r="6997" spans="12:12" x14ac:dyDescent="0.3">
      <c r="L6997"/>
    </row>
    <row r="6998" spans="12:12" x14ac:dyDescent="0.3">
      <c r="L6998"/>
    </row>
    <row r="6999" spans="12:12" x14ac:dyDescent="0.3">
      <c r="L6999"/>
    </row>
    <row r="7000" spans="12:12" x14ac:dyDescent="0.3">
      <c r="L7000"/>
    </row>
    <row r="7001" spans="12:12" x14ac:dyDescent="0.3">
      <c r="L7001"/>
    </row>
    <row r="7002" spans="12:12" x14ac:dyDescent="0.3">
      <c r="L7002"/>
    </row>
    <row r="7003" spans="12:12" x14ac:dyDescent="0.3">
      <c r="L7003"/>
    </row>
    <row r="7004" spans="12:12" x14ac:dyDescent="0.3">
      <c r="L7004"/>
    </row>
    <row r="7005" spans="12:12" x14ac:dyDescent="0.3">
      <c r="L7005"/>
    </row>
    <row r="7006" spans="12:12" x14ac:dyDescent="0.3">
      <c r="L7006"/>
    </row>
    <row r="7007" spans="12:12" x14ac:dyDescent="0.3">
      <c r="L7007"/>
    </row>
    <row r="7008" spans="12:12" x14ac:dyDescent="0.3">
      <c r="L7008"/>
    </row>
    <row r="7009" spans="12:12" x14ac:dyDescent="0.3">
      <c r="L7009"/>
    </row>
    <row r="7010" spans="12:12" x14ac:dyDescent="0.3">
      <c r="L7010"/>
    </row>
    <row r="7011" spans="12:12" x14ac:dyDescent="0.3">
      <c r="L7011"/>
    </row>
    <row r="7012" spans="12:12" x14ac:dyDescent="0.3">
      <c r="L7012"/>
    </row>
    <row r="7013" spans="12:12" x14ac:dyDescent="0.3">
      <c r="L7013"/>
    </row>
    <row r="7014" spans="12:12" x14ac:dyDescent="0.3">
      <c r="L7014"/>
    </row>
    <row r="7015" spans="12:12" x14ac:dyDescent="0.3">
      <c r="L7015"/>
    </row>
    <row r="7016" spans="12:12" x14ac:dyDescent="0.3">
      <c r="L7016"/>
    </row>
    <row r="7017" spans="12:12" x14ac:dyDescent="0.3">
      <c r="L7017"/>
    </row>
    <row r="7018" spans="12:12" x14ac:dyDescent="0.3">
      <c r="L7018"/>
    </row>
    <row r="7019" spans="12:12" x14ac:dyDescent="0.3">
      <c r="L7019"/>
    </row>
    <row r="7020" spans="12:12" x14ac:dyDescent="0.3">
      <c r="L7020"/>
    </row>
    <row r="7021" spans="12:12" x14ac:dyDescent="0.3">
      <c r="L7021"/>
    </row>
    <row r="7022" spans="12:12" x14ac:dyDescent="0.3">
      <c r="L7022"/>
    </row>
    <row r="7023" spans="12:12" x14ac:dyDescent="0.3">
      <c r="L7023"/>
    </row>
    <row r="7024" spans="12:12" x14ac:dyDescent="0.3">
      <c r="L7024"/>
    </row>
    <row r="7025" spans="12:12" x14ac:dyDescent="0.3">
      <c r="L7025"/>
    </row>
    <row r="7026" spans="12:12" x14ac:dyDescent="0.3">
      <c r="L7026"/>
    </row>
    <row r="7027" spans="12:12" x14ac:dyDescent="0.3">
      <c r="L7027"/>
    </row>
    <row r="7028" spans="12:12" x14ac:dyDescent="0.3">
      <c r="L7028"/>
    </row>
    <row r="7029" spans="12:12" x14ac:dyDescent="0.3">
      <c r="L7029"/>
    </row>
    <row r="7030" spans="12:12" x14ac:dyDescent="0.3">
      <c r="L7030"/>
    </row>
    <row r="7031" spans="12:12" x14ac:dyDescent="0.3">
      <c r="L7031"/>
    </row>
    <row r="7032" spans="12:12" x14ac:dyDescent="0.3">
      <c r="L7032"/>
    </row>
    <row r="7033" spans="12:12" x14ac:dyDescent="0.3">
      <c r="L7033"/>
    </row>
    <row r="7034" spans="12:12" x14ac:dyDescent="0.3">
      <c r="L7034"/>
    </row>
    <row r="7035" spans="12:12" x14ac:dyDescent="0.3">
      <c r="L7035"/>
    </row>
    <row r="7036" spans="12:12" x14ac:dyDescent="0.3">
      <c r="L7036"/>
    </row>
    <row r="7037" spans="12:12" x14ac:dyDescent="0.3">
      <c r="L7037"/>
    </row>
    <row r="7038" spans="12:12" x14ac:dyDescent="0.3">
      <c r="L7038"/>
    </row>
    <row r="7039" spans="12:12" x14ac:dyDescent="0.3">
      <c r="L7039"/>
    </row>
    <row r="7040" spans="12:12" x14ac:dyDescent="0.3">
      <c r="L7040"/>
    </row>
    <row r="7041" spans="12:12" x14ac:dyDescent="0.3">
      <c r="L7041"/>
    </row>
    <row r="7042" spans="12:12" x14ac:dyDescent="0.3">
      <c r="L7042"/>
    </row>
    <row r="7043" spans="12:12" x14ac:dyDescent="0.3">
      <c r="L7043"/>
    </row>
    <row r="7044" spans="12:12" x14ac:dyDescent="0.3">
      <c r="L7044"/>
    </row>
    <row r="7045" spans="12:12" x14ac:dyDescent="0.3">
      <c r="L7045"/>
    </row>
    <row r="7046" spans="12:12" x14ac:dyDescent="0.3">
      <c r="L7046"/>
    </row>
    <row r="7047" spans="12:12" x14ac:dyDescent="0.3">
      <c r="L7047"/>
    </row>
    <row r="7048" spans="12:12" x14ac:dyDescent="0.3">
      <c r="L7048"/>
    </row>
    <row r="7049" spans="12:12" x14ac:dyDescent="0.3">
      <c r="L7049"/>
    </row>
    <row r="7050" spans="12:12" x14ac:dyDescent="0.3">
      <c r="L7050"/>
    </row>
    <row r="7051" spans="12:12" x14ac:dyDescent="0.3">
      <c r="L7051"/>
    </row>
    <row r="7052" spans="12:12" x14ac:dyDescent="0.3">
      <c r="L7052"/>
    </row>
    <row r="7053" spans="12:12" x14ac:dyDescent="0.3">
      <c r="L7053"/>
    </row>
    <row r="7054" spans="12:12" x14ac:dyDescent="0.3">
      <c r="L7054"/>
    </row>
    <row r="7055" spans="12:12" x14ac:dyDescent="0.3">
      <c r="L7055"/>
    </row>
    <row r="7056" spans="12:12" x14ac:dyDescent="0.3">
      <c r="L7056"/>
    </row>
    <row r="7057" spans="12:12" x14ac:dyDescent="0.3">
      <c r="L7057"/>
    </row>
    <row r="7058" spans="12:12" x14ac:dyDescent="0.3">
      <c r="L7058"/>
    </row>
    <row r="7059" spans="12:12" x14ac:dyDescent="0.3">
      <c r="L7059"/>
    </row>
    <row r="7060" spans="12:12" x14ac:dyDescent="0.3">
      <c r="L7060"/>
    </row>
    <row r="7061" spans="12:12" x14ac:dyDescent="0.3">
      <c r="L7061"/>
    </row>
    <row r="7062" spans="12:12" x14ac:dyDescent="0.3">
      <c r="L7062"/>
    </row>
    <row r="7063" spans="12:12" x14ac:dyDescent="0.3">
      <c r="L7063"/>
    </row>
    <row r="7064" spans="12:12" x14ac:dyDescent="0.3">
      <c r="L7064"/>
    </row>
    <row r="7065" spans="12:12" x14ac:dyDescent="0.3">
      <c r="L7065"/>
    </row>
    <row r="7066" spans="12:12" x14ac:dyDescent="0.3">
      <c r="L7066"/>
    </row>
    <row r="7067" spans="12:12" x14ac:dyDescent="0.3">
      <c r="L7067"/>
    </row>
    <row r="7068" spans="12:12" x14ac:dyDescent="0.3">
      <c r="L7068"/>
    </row>
    <row r="7069" spans="12:12" x14ac:dyDescent="0.3">
      <c r="L7069"/>
    </row>
    <row r="7070" spans="12:12" x14ac:dyDescent="0.3">
      <c r="L7070"/>
    </row>
    <row r="7071" spans="12:12" x14ac:dyDescent="0.3">
      <c r="L7071"/>
    </row>
    <row r="7072" spans="12:12" x14ac:dyDescent="0.3">
      <c r="L7072"/>
    </row>
    <row r="7073" spans="12:12" x14ac:dyDescent="0.3">
      <c r="L7073"/>
    </row>
    <row r="7074" spans="12:12" x14ac:dyDescent="0.3">
      <c r="L7074"/>
    </row>
    <row r="7075" spans="12:12" x14ac:dyDescent="0.3">
      <c r="L7075"/>
    </row>
    <row r="7076" spans="12:12" x14ac:dyDescent="0.3">
      <c r="L7076"/>
    </row>
    <row r="7077" spans="12:12" x14ac:dyDescent="0.3">
      <c r="L7077"/>
    </row>
    <row r="7078" spans="12:12" x14ac:dyDescent="0.3">
      <c r="L7078"/>
    </row>
    <row r="7079" spans="12:12" x14ac:dyDescent="0.3">
      <c r="L7079"/>
    </row>
    <row r="7080" spans="12:12" x14ac:dyDescent="0.3">
      <c r="L7080"/>
    </row>
    <row r="7081" spans="12:12" x14ac:dyDescent="0.3">
      <c r="L7081"/>
    </row>
    <row r="7082" spans="12:12" x14ac:dyDescent="0.3">
      <c r="L7082"/>
    </row>
    <row r="7083" spans="12:12" x14ac:dyDescent="0.3">
      <c r="L7083"/>
    </row>
    <row r="7084" spans="12:12" x14ac:dyDescent="0.3">
      <c r="L7084"/>
    </row>
    <row r="7085" spans="12:12" x14ac:dyDescent="0.3">
      <c r="L7085"/>
    </row>
    <row r="7086" spans="12:12" x14ac:dyDescent="0.3">
      <c r="L7086"/>
    </row>
    <row r="7087" spans="12:12" x14ac:dyDescent="0.3">
      <c r="L7087"/>
    </row>
    <row r="7088" spans="12:12" x14ac:dyDescent="0.3">
      <c r="L7088"/>
    </row>
    <row r="7089" spans="12:12" x14ac:dyDescent="0.3">
      <c r="L7089"/>
    </row>
    <row r="7090" spans="12:12" x14ac:dyDescent="0.3">
      <c r="L7090"/>
    </row>
    <row r="7091" spans="12:12" x14ac:dyDescent="0.3">
      <c r="L7091"/>
    </row>
    <row r="7092" spans="12:12" x14ac:dyDescent="0.3">
      <c r="L7092"/>
    </row>
    <row r="7093" spans="12:12" x14ac:dyDescent="0.3">
      <c r="L7093"/>
    </row>
    <row r="7094" spans="12:12" x14ac:dyDescent="0.3">
      <c r="L7094"/>
    </row>
    <row r="7095" spans="12:12" x14ac:dyDescent="0.3">
      <c r="L7095"/>
    </row>
    <row r="7096" spans="12:12" x14ac:dyDescent="0.3">
      <c r="L7096"/>
    </row>
    <row r="7097" spans="12:12" x14ac:dyDescent="0.3">
      <c r="L7097"/>
    </row>
    <row r="7098" spans="12:12" x14ac:dyDescent="0.3">
      <c r="L7098"/>
    </row>
    <row r="7099" spans="12:12" x14ac:dyDescent="0.3">
      <c r="L7099"/>
    </row>
    <row r="7100" spans="12:12" x14ac:dyDescent="0.3">
      <c r="L7100"/>
    </row>
    <row r="7101" spans="12:12" x14ac:dyDescent="0.3">
      <c r="L7101"/>
    </row>
    <row r="7102" spans="12:12" x14ac:dyDescent="0.3">
      <c r="L7102"/>
    </row>
    <row r="7103" spans="12:12" x14ac:dyDescent="0.3">
      <c r="L7103"/>
    </row>
    <row r="7104" spans="12:12" x14ac:dyDescent="0.3">
      <c r="L7104"/>
    </row>
    <row r="7105" spans="12:12" x14ac:dyDescent="0.3">
      <c r="L7105"/>
    </row>
    <row r="7106" spans="12:12" x14ac:dyDescent="0.3">
      <c r="L7106"/>
    </row>
    <row r="7107" spans="12:12" x14ac:dyDescent="0.3">
      <c r="L7107"/>
    </row>
    <row r="7108" spans="12:12" x14ac:dyDescent="0.3">
      <c r="L7108"/>
    </row>
    <row r="7109" spans="12:12" x14ac:dyDescent="0.3">
      <c r="L7109"/>
    </row>
    <row r="7110" spans="12:12" x14ac:dyDescent="0.3">
      <c r="L7110"/>
    </row>
    <row r="7111" spans="12:12" x14ac:dyDescent="0.3">
      <c r="L7111"/>
    </row>
    <row r="7112" spans="12:12" x14ac:dyDescent="0.3">
      <c r="L7112"/>
    </row>
    <row r="7113" spans="12:12" x14ac:dyDescent="0.3">
      <c r="L7113"/>
    </row>
    <row r="7114" spans="12:12" x14ac:dyDescent="0.3">
      <c r="L7114"/>
    </row>
    <row r="7115" spans="12:12" x14ac:dyDescent="0.3">
      <c r="L7115"/>
    </row>
    <row r="7116" spans="12:12" x14ac:dyDescent="0.3">
      <c r="L7116"/>
    </row>
    <row r="7117" spans="12:12" x14ac:dyDescent="0.3">
      <c r="L7117"/>
    </row>
    <row r="7118" spans="12:12" x14ac:dyDescent="0.3">
      <c r="L7118"/>
    </row>
    <row r="7119" spans="12:12" x14ac:dyDescent="0.3">
      <c r="L7119"/>
    </row>
    <row r="7120" spans="12:12" x14ac:dyDescent="0.3">
      <c r="L7120"/>
    </row>
    <row r="7121" spans="12:12" x14ac:dyDescent="0.3">
      <c r="L7121"/>
    </row>
    <row r="7122" spans="12:12" x14ac:dyDescent="0.3">
      <c r="L7122"/>
    </row>
    <row r="7123" spans="12:12" x14ac:dyDescent="0.3">
      <c r="L7123"/>
    </row>
    <row r="7124" spans="12:12" x14ac:dyDescent="0.3">
      <c r="L7124"/>
    </row>
    <row r="7125" spans="12:12" x14ac:dyDescent="0.3">
      <c r="L7125"/>
    </row>
    <row r="7126" spans="12:12" x14ac:dyDescent="0.3">
      <c r="L7126"/>
    </row>
    <row r="7127" spans="12:12" x14ac:dyDescent="0.3">
      <c r="L7127"/>
    </row>
    <row r="7128" spans="12:12" x14ac:dyDescent="0.3">
      <c r="L7128"/>
    </row>
    <row r="7129" spans="12:12" x14ac:dyDescent="0.3">
      <c r="L7129"/>
    </row>
    <row r="7130" spans="12:12" x14ac:dyDescent="0.3">
      <c r="L7130"/>
    </row>
    <row r="7131" spans="12:12" x14ac:dyDescent="0.3">
      <c r="L7131"/>
    </row>
    <row r="7132" spans="12:12" x14ac:dyDescent="0.3">
      <c r="L7132"/>
    </row>
    <row r="7133" spans="12:12" x14ac:dyDescent="0.3">
      <c r="L7133"/>
    </row>
    <row r="7134" spans="12:12" x14ac:dyDescent="0.3">
      <c r="L7134"/>
    </row>
    <row r="7135" spans="12:12" x14ac:dyDescent="0.3">
      <c r="L7135"/>
    </row>
    <row r="7136" spans="12:12" x14ac:dyDescent="0.3">
      <c r="L7136"/>
    </row>
    <row r="7137" spans="12:12" x14ac:dyDescent="0.3">
      <c r="L7137"/>
    </row>
    <row r="7138" spans="12:12" x14ac:dyDescent="0.3">
      <c r="L7138"/>
    </row>
    <row r="7139" spans="12:12" x14ac:dyDescent="0.3">
      <c r="L7139"/>
    </row>
    <row r="7140" spans="12:12" x14ac:dyDescent="0.3">
      <c r="L7140"/>
    </row>
    <row r="7141" spans="12:12" x14ac:dyDescent="0.3">
      <c r="L7141"/>
    </row>
    <row r="7142" spans="12:12" x14ac:dyDescent="0.3">
      <c r="L7142"/>
    </row>
    <row r="7143" spans="12:12" x14ac:dyDescent="0.3">
      <c r="L7143"/>
    </row>
    <row r="7144" spans="12:12" x14ac:dyDescent="0.3">
      <c r="L7144"/>
    </row>
    <row r="7145" spans="12:12" x14ac:dyDescent="0.3">
      <c r="L7145"/>
    </row>
    <row r="7146" spans="12:12" x14ac:dyDescent="0.3">
      <c r="L7146"/>
    </row>
    <row r="7147" spans="12:12" x14ac:dyDescent="0.3">
      <c r="L7147"/>
    </row>
    <row r="7148" spans="12:12" x14ac:dyDescent="0.3">
      <c r="L7148"/>
    </row>
    <row r="7149" spans="12:12" x14ac:dyDescent="0.3">
      <c r="L7149"/>
    </row>
    <row r="7150" spans="12:12" x14ac:dyDescent="0.3">
      <c r="L7150"/>
    </row>
    <row r="7151" spans="12:12" x14ac:dyDescent="0.3">
      <c r="L7151"/>
    </row>
    <row r="7152" spans="12:12" x14ac:dyDescent="0.3">
      <c r="L7152"/>
    </row>
    <row r="7153" spans="12:12" x14ac:dyDescent="0.3">
      <c r="L7153"/>
    </row>
    <row r="7154" spans="12:12" x14ac:dyDescent="0.3">
      <c r="L7154"/>
    </row>
    <row r="7155" spans="12:12" x14ac:dyDescent="0.3">
      <c r="L7155"/>
    </row>
    <row r="7156" spans="12:12" x14ac:dyDescent="0.3">
      <c r="L7156"/>
    </row>
    <row r="7157" spans="12:12" x14ac:dyDescent="0.3">
      <c r="L7157"/>
    </row>
    <row r="7158" spans="12:12" x14ac:dyDescent="0.3">
      <c r="L7158"/>
    </row>
    <row r="7159" spans="12:12" x14ac:dyDescent="0.3">
      <c r="L7159"/>
    </row>
    <row r="7160" spans="12:12" x14ac:dyDescent="0.3">
      <c r="L7160"/>
    </row>
    <row r="7161" spans="12:12" x14ac:dyDescent="0.3">
      <c r="L7161"/>
    </row>
    <row r="7162" spans="12:12" x14ac:dyDescent="0.3">
      <c r="L7162"/>
    </row>
    <row r="7163" spans="12:12" x14ac:dyDescent="0.3">
      <c r="L7163"/>
    </row>
    <row r="7164" spans="12:12" x14ac:dyDescent="0.3">
      <c r="L7164"/>
    </row>
    <row r="7165" spans="12:12" x14ac:dyDescent="0.3">
      <c r="L7165"/>
    </row>
    <row r="7166" spans="12:12" x14ac:dyDescent="0.3">
      <c r="L7166"/>
    </row>
    <row r="7167" spans="12:12" x14ac:dyDescent="0.3">
      <c r="L7167"/>
    </row>
    <row r="7168" spans="12:12" x14ac:dyDescent="0.3">
      <c r="L7168"/>
    </row>
    <row r="7169" spans="12:12" x14ac:dyDescent="0.3">
      <c r="L7169"/>
    </row>
    <row r="7170" spans="12:12" x14ac:dyDescent="0.3">
      <c r="L7170"/>
    </row>
    <row r="7171" spans="12:12" x14ac:dyDescent="0.3">
      <c r="L7171"/>
    </row>
    <row r="7172" spans="12:12" x14ac:dyDescent="0.3">
      <c r="L7172"/>
    </row>
    <row r="7173" spans="12:12" x14ac:dyDescent="0.3">
      <c r="L7173"/>
    </row>
    <row r="7174" spans="12:12" x14ac:dyDescent="0.3">
      <c r="L7174"/>
    </row>
    <row r="7175" spans="12:12" x14ac:dyDescent="0.3">
      <c r="L7175"/>
    </row>
    <row r="7176" spans="12:12" x14ac:dyDescent="0.3">
      <c r="L7176"/>
    </row>
    <row r="7177" spans="12:12" x14ac:dyDescent="0.3">
      <c r="L7177"/>
    </row>
    <row r="7178" spans="12:12" x14ac:dyDescent="0.3">
      <c r="L7178"/>
    </row>
    <row r="7179" spans="12:12" x14ac:dyDescent="0.3">
      <c r="L7179"/>
    </row>
    <row r="7180" spans="12:12" x14ac:dyDescent="0.3">
      <c r="L7180"/>
    </row>
    <row r="7181" spans="12:12" x14ac:dyDescent="0.3">
      <c r="L7181"/>
    </row>
    <row r="7182" spans="12:12" x14ac:dyDescent="0.3">
      <c r="L7182"/>
    </row>
    <row r="7183" spans="12:12" x14ac:dyDescent="0.3">
      <c r="L7183"/>
    </row>
    <row r="7184" spans="12:12" x14ac:dyDescent="0.3">
      <c r="L7184"/>
    </row>
    <row r="7185" spans="12:12" x14ac:dyDescent="0.3">
      <c r="L7185"/>
    </row>
    <row r="7186" spans="12:12" x14ac:dyDescent="0.3">
      <c r="L7186"/>
    </row>
    <row r="7187" spans="12:12" x14ac:dyDescent="0.3">
      <c r="L7187"/>
    </row>
    <row r="7188" spans="12:12" x14ac:dyDescent="0.3">
      <c r="L7188"/>
    </row>
    <row r="7189" spans="12:12" x14ac:dyDescent="0.3">
      <c r="L7189"/>
    </row>
    <row r="7190" spans="12:12" x14ac:dyDescent="0.3">
      <c r="L7190"/>
    </row>
    <row r="7191" spans="12:12" x14ac:dyDescent="0.3">
      <c r="L7191"/>
    </row>
    <row r="7192" spans="12:12" x14ac:dyDescent="0.3">
      <c r="L7192"/>
    </row>
    <row r="7193" spans="12:12" x14ac:dyDescent="0.3">
      <c r="L7193"/>
    </row>
    <row r="7194" spans="12:12" x14ac:dyDescent="0.3">
      <c r="L7194"/>
    </row>
    <row r="7195" spans="12:12" x14ac:dyDescent="0.3">
      <c r="L7195"/>
    </row>
    <row r="7196" spans="12:12" x14ac:dyDescent="0.3">
      <c r="L7196"/>
    </row>
    <row r="7197" spans="12:12" x14ac:dyDescent="0.3">
      <c r="L7197"/>
    </row>
    <row r="7198" spans="12:12" x14ac:dyDescent="0.3">
      <c r="L7198"/>
    </row>
    <row r="7199" spans="12:12" x14ac:dyDescent="0.3">
      <c r="L7199"/>
    </row>
    <row r="7200" spans="12:12" x14ac:dyDescent="0.3">
      <c r="L7200"/>
    </row>
    <row r="7201" spans="12:12" x14ac:dyDescent="0.3">
      <c r="L7201"/>
    </row>
    <row r="7202" spans="12:12" x14ac:dyDescent="0.3">
      <c r="L7202"/>
    </row>
    <row r="7203" spans="12:12" x14ac:dyDescent="0.3">
      <c r="L7203"/>
    </row>
    <row r="7204" spans="12:12" x14ac:dyDescent="0.3">
      <c r="L7204"/>
    </row>
    <row r="7205" spans="12:12" x14ac:dyDescent="0.3">
      <c r="L7205"/>
    </row>
    <row r="7206" spans="12:12" x14ac:dyDescent="0.3">
      <c r="L7206"/>
    </row>
    <row r="7207" spans="12:12" x14ac:dyDescent="0.3">
      <c r="L7207"/>
    </row>
    <row r="7208" spans="12:12" x14ac:dyDescent="0.3">
      <c r="L7208"/>
    </row>
    <row r="7209" spans="12:12" x14ac:dyDescent="0.3">
      <c r="L7209"/>
    </row>
    <row r="7210" spans="12:12" x14ac:dyDescent="0.3">
      <c r="L7210"/>
    </row>
    <row r="7211" spans="12:12" x14ac:dyDescent="0.3">
      <c r="L7211"/>
    </row>
    <row r="7212" spans="12:12" x14ac:dyDescent="0.3">
      <c r="L7212"/>
    </row>
    <row r="7213" spans="12:12" x14ac:dyDescent="0.3">
      <c r="L7213"/>
    </row>
    <row r="7214" spans="12:12" x14ac:dyDescent="0.3">
      <c r="L7214"/>
    </row>
    <row r="7215" spans="12:12" x14ac:dyDescent="0.3">
      <c r="L7215"/>
    </row>
    <row r="7216" spans="12:12" x14ac:dyDescent="0.3">
      <c r="L7216"/>
    </row>
    <row r="7217" spans="12:12" x14ac:dyDescent="0.3">
      <c r="L7217"/>
    </row>
    <row r="7218" spans="12:12" x14ac:dyDescent="0.3">
      <c r="L7218"/>
    </row>
    <row r="7219" spans="12:12" x14ac:dyDescent="0.3">
      <c r="L7219"/>
    </row>
    <row r="7220" spans="12:12" x14ac:dyDescent="0.3">
      <c r="L7220"/>
    </row>
    <row r="7221" spans="12:12" x14ac:dyDescent="0.3">
      <c r="L7221"/>
    </row>
    <row r="7222" spans="12:12" x14ac:dyDescent="0.3">
      <c r="L7222"/>
    </row>
    <row r="7223" spans="12:12" x14ac:dyDescent="0.3">
      <c r="L7223"/>
    </row>
    <row r="7224" spans="12:12" x14ac:dyDescent="0.3">
      <c r="L7224"/>
    </row>
    <row r="7225" spans="12:12" x14ac:dyDescent="0.3">
      <c r="L7225"/>
    </row>
    <row r="7226" spans="12:12" x14ac:dyDescent="0.3">
      <c r="L7226"/>
    </row>
    <row r="7227" spans="12:12" x14ac:dyDescent="0.3">
      <c r="L7227"/>
    </row>
    <row r="7228" spans="12:12" x14ac:dyDescent="0.3">
      <c r="L7228"/>
    </row>
    <row r="7229" spans="12:12" x14ac:dyDescent="0.3">
      <c r="L7229"/>
    </row>
    <row r="7230" spans="12:12" x14ac:dyDescent="0.3">
      <c r="L7230"/>
    </row>
    <row r="7231" spans="12:12" x14ac:dyDescent="0.3">
      <c r="L7231"/>
    </row>
    <row r="7232" spans="12:12" x14ac:dyDescent="0.3">
      <c r="L7232"/>
    </row>
    <row r="7233" spans="12:12" x14ac:dyDescent="0.3">
      <c r="L7233"/>
    </row>
    <row r="7234" spans="12:12" x14ac:dyDescent="0.3">
      <c r="L7234"/>
    </row>
    <row r="7235" spans="12:12" x14ac:dyDescent="0.3">
      <c r="L7235"/>
    </row>
    <row r="7236" spans="12:12" x14ac:dyDescent="0.3">
      <c r="L7236"/>
    </row>
    <row r="7237" spans="12:12" x14ac:dyDescent="0.3">
      <c r="L7237"/>
    </row>
    <row r="7238" spans="12:12" x14ac:dyDescent="0.3">
      <c r="L7238"/>
    </row>
    <row r="7239" spans="12:12" x14ac:dyDescent="0.3">
      <c r="L7239"/>
    </row>
    <row r="7240" spans="12:12" x14ac:dyDescent="0.3">
      <c r="L7240"/>
    </row>
    <row r="7241" spans="12:12" x14ac:dyDescent="0.3">
      <c r="L7241"/>
    </row>
    <row r="7242" spans="12:12" x14ac:dyDescent="0.3">
      <c r="L7242"/>
    </row>
    <row r="7243" spans="12:12" x14ac:dyDescent="0.3">
      <c r="L7243"/>
    </row>
    <row r="7244" spans="12:12" x14ac:dyDescent="0.3">
      <c r="L7244"/>
    </row>
    <row r="7245" spans="12:12" x14ac:dyDescent="0.3">
      <c r="L7245"/>
    </row>
    <row r="7246" spans="12:12" x14ac:dyDescent="0.3">
      <c r="L7246"/>
    </row>
    <row r="7247" spans="12:12" x14ac:dyDescent="0.3">
      <c r="L7247"/>
    </row>
    <row r="7248" spans="12:12" x14ac:dyDescent="0.3">
      <c r="L7248"/>
    </row>
    <row r="7249" spans="12:12" x14ac:dyDescent="0.3">
      <c r="L7249"/>
    </row>
    <row r="7250" spans="12:12" x14ac:dyDescent="0.3">
      <c r="L7250"/>
    </row>
    <row r="7251" spans="12:12" x14ac:dyDescent="0.3">
      <c r="L7251"/>
    </row>
    <row r="7252" spans="12:12" x14ac:dyDescent="0.3">
      <c r="L7252"/>
    </row>
    <row r="7253" spans="12:12" x14ac:dyDescent="0.3">
      <c r="L7253"/>
    </row>
    <row r="7254" spans="12:12" x14ac:dyDescent="0.3">
      <c r="L7254"/>
    </row>
    <row r="7255" spans="12:12" x14ac:dyDescent="0.3">
      <c r="L7255"/>
    </row>
    <row r="7256" spans="12:12" x14ac:dyDescent="0.3">
      <c r="L7256"/>
    </row>
    <row r="7257" spans="12:12" x14ac:dyDescent="0.3">
      <c r="L7257"/>
    </row>
    <row r="7258" spans="12:12" x14ac:dyDescent="0.3">
      <c r="L7258"/>
    </row>
    <row r="7259" spans="12:12" x14ac:dyDescent="0.3">
      <c r="L7259"/>
    </row>
    <row r="7260" spans="12:12" x14ac:dyDescent="0.3">
      <c r="L7260"/>
    </row>
    <row r="7261" spans="12:12" x14ac:dyDescent="0.3">
      <c r="L7261"/>
    </row>
    <row r="7262" spans="12:12" x14ac:dyDescent="0.3">
      <c r="L7262"/>
    </row>
    <row r="7263" spans="12:12" x14ac:dyDescent="0.3">
      <c r="L7263"/>
    </row>
    <row r="7264" spans="12:12" x14ac:dyDescent="0.3">
      <c r="L7264"/>
    </row>
    <row r="7265" spans="12:12" x14ac:dyDescent="0.3">
      <c r="L7265"/>
    </row>
    <row r="7266" spans="12:12" x14ac:dyDescent="0.3">
      <c r="L7266"/>
    </row>
    <row r="7267" spans="12:12" x14ac:dyDescent="0.3">
      <c r="L7267"/>
    </row>
    <row r="7268" spans="12:12" x14ac:dyDescent="0.3">
      <c r="L7268"/>
    </row>
    <row r="7269" spans="12:12" x14ac:dyDescent="0.3">
      <c r="L7269"/>
    </row>
    <row r="7270" spans="12:12" x14ac:dyDescent="0.3">
      <c r="L7270"/>
    </row>
    <row r="7271" spans="12:12" x14ac:dyDescent="0.3">
      <c r="L7271"/>
    </row>
    <row r="7272" spans="12:12" x14ac:dyDescent="0.3">
      <c r="L7272"/>
    </row>
    <row r="7273" spans="12:12" x14ac:dyDescent="0.3">
      <c r="L7273"/>
    </row>
    <row r="7274" spans="12:12" x14ac:dyDescent="0.3">
      <c r="L7274"/>
    </row>
    <row r="7275" spans="12:12" x14ac:dyDescent="0.3">
      <c r="L7275"/>
    </row>
    <row r="7276" spans="12:12" x14ac:dyDescent="0.3">
      <c r="L7276"/>
    </row>
    <row r="7277" spans="12:12" x14ac:dyDescent="0.3">
      <c r="L7277"/>
    </row>
    <row r="7278" spans="12:12" x14ac:dyDescent="0.3">
      <c r="L7278"/>
    </row>
    <row r="7279" spans="12:12" x14ac:dyDescent="0.3">
      <c r="L7279"/>
    </row>
    <row r="7280" spans="12:12" x14ac:dyDescent="0.3">
      <c r="L7280"/>
    </row>
    <row r="7281" spans="12:12" x14ac:dyDescent="0.3">
      <c r="L7281"/>
    </row>
    <row r="7282" spans="12:12" x14ac:dyDescent="0.3">
      <c r="L7282"/>
    </row>
    <row r="7283" spans="12:12" x14ac:dyDescent="0.3">
      <c r="L7283"/>
    </row>
    <row r="7284" spans="12:12" x14ac:dyDescent="0.3">
      <c r="L7284"/>
    </row>
    <row r="7285" spans="12:12" x14ac:dyDescent="0.3">
      <c r="L7285"/>
    </row>
    <row r="7286" spans="12:12" x14ac:dyDescent="0.3">
      <c r="L7286"/>
    </row>
    <row r="7287" spans="12:12" x14ac:dyDescent="0.3">
      <c r="L7287"/>
    </row>
    <row r="7288" spans="12:12" x14ac:dyDescent="0.3">
      <c r="L7288"/>
    </row>
    <row r="7289" spans="12:12" x14ac:dyDescent="0.3">
      <c r="L7289"/>
    </row>
    <row r="7290" spans="12:12" x14ac:dyDescent="0.3">
      <c r="L7290"/>
    </row>
    <row r="7291" spans="12:12" x14ac:dyDescent="0.3">
      <c r="L7291"/>
    </row>
    <row r="7292" spans="12:12" x14ac:dyDescent="0.3">
      <c r="L7292"/>
    </row>
    <row r="7293" spans="12:12" x14ac:dyDescent="0.3">
      <c r="L7293"/>
    </row>
    <row r="7294" spans="12:12" x14ac:dyDescent="0.3">
      <c r="L7294"/>
    </row>
    <row r="7295" spans="12:12" x14ac:dyDescent="0.3">
      <c r="L7295"/>
    </row>
    <row r="7296" spans="12:12" x14ac:dyDescent="0.3">
      <c r="L7296"/>
    </row>
    <row r="7297" spans="12:12" x14ac:dyDescent="0.3">
      <c r="L7297"/>
    </row>
    <row r="7298" spans="12:12" x14ac:dyDescent="0.3">
      <c r="L7298"/>
    </row>
    <row r="7299" spans="12:12" x14ac:dyDescent="0.3">
      <c r="L7299"/>
    </row>
    <row r="7300" spans="12:12" x14ac:dyDescent="0.3">
      <c r="L7300"/>
    </row>
    <row r="7301" spans="12:12" x14ac:dyDescent="0.3">
      <c r="L7301"/>
    </row>
    <row r="7302" spans="12:12" x14ac:dyDescent="0.3">
      <c r="L7302"/>
    </row>
    <row r="7303" spans="12:12" x14ac:dyDescent="0.3">
      <c r="L7303"/>
    </row>
    <row r="7304" spans="12:12" x14ac:dyDescent="0.3">
      <c r="L7304"/>
    </row>
    <row r="7305" spans="12:12" x14ac:dyDescent="0.3">
      <c r="L7305"/>
    </row>
    <row r="7306" spans="12:12" x14ac:dyDescent="0.3">
      <c r="L7306"/>
    </row>
    <row r="7307" spans="12:12" x14ac:dyDescent="0.3">
      <c r="L7307"/>
    </row>
    <row r="7308" spans="12:12" x14ac:dyDescent="0.3">
      <c r="L7308"/>
    </row>
    <row r="7309" spans="12:12" x14ac:dyDescent="0.3">
      <c r="L7309"/>
    </row>
    <row r="7310" spans="12:12" x14ac:dyDescent="0.3">
      <c r="L7310"/>
    </row>
    <row r="7311" spans="12:12" x14ac:dyDescent="0.3">
      <c r="L7311"/>
    </row>
    <row r="7312" spans="12:12" x14ac:dyDescent="0.3">
      <c r="L7312"/>
    </row>
    <row r="7313" spans="12:12" x14ac:dyDescent="0.3">
      <c r="L7313"/>
    </row>
    <row r="7314" spans="12:12" x14ac:dyDescent="0.3">
      <c r="L7314"/>
    </row>
    <row r="7315" spans="12:12" x14ac:dyDescent="0.3">
      <c r="L7315"/>
    </row>
    <row r="7316" spans="12:12" x14ac:dyDescent="0.3">
      <c r="L7316"/>
    </row>
    <row r="7317" spans="12:12" x14ac:dyDescent="0.3">
      <c r="L7317"/>
    </row>
    <row r="7318" spans="12:12" x14ac:dyDescent="0.3">
      <c r="L7318"/>
    </row>
    <row r="7319" spans="12:12" x14ac:dyDescent="0.3">
      <c r="L7319"/>
    </row>
    <row r="7320" spans="12:12" x14ac:dyDescent="0.3">
      <c r="L7320"/>
    </row>
    <row r="7321" spans="12:12" x14ac:dyDescent="0.3">
      <c r="L7321"/>
    </row>
    <row r="7322" spans="12:12" x14ac:dyDescent="0.3">
      <c r="L7322"/>
    </row>
    <row r="7323" spans="12:12" x14ac:dyDescent="0.3">
      <c r="L7323"/>
    </row>
    <row r="7324" spans="12:12" x14ac:dyDescent="0.3">
      <c r="L7324"/>
    </row>
    <row r="7325" spans="12:12" x14ac:dyDescent="0.3">
      <c r="L7325"/>
    </row>
    <row r="7326" spans="12:12" x14ac:dyDescent="0.3">
      <c r="L7326"/>
    </row>
    <row r="7327" spans="12:12" x14ac:dyDescent="0.3">
      <c r="L7327"/>
    </row>
    <row r="7328" spans="12:12" x14ac:dyDescent="0.3">
      <c r="L7328"/>
    </row>
    <row r="7329" spans="12:12" x14ac:dyDescent="0.3">
      <c r="L7329"/>
    </row>
    <row r="7330" spans="12:12" x14ac:dyDescent="0.3">
      <c r="L7330"/>
    </row>
    <row r="7331" spans="12:12" x14ac:dyDescent="0.3">
      <c r="L7331"/>
    </row>
    <row r="7332" spans="12:12" x14ac:dyDescent="0.3">
      <c r="L7332"/>
    </row>
    <row r="7333" spans="12:12" x14ac:dyDescent="0.3">
      <c r="L7333"/>
    </row>
    <row r="7334" spans="12:12" x14ac:dyDescent="0.3">
      <c r="L7334"/>
    </row>
    <row r="7335" spans="12:12" x14ac:dyDescent="0.3">
      <c r="L7335"/>
    </row>
    <row r="7336" spans="12:12" x14ac:dyDescent="0.3">
      <c r="L7336"/>
    </row>
    <row r="7337" spans="12:12" x14ac:dyDescent="0.3">
      <c r="L7337"/>
    </row>
    <row r="7338" spans="12:12" x14ac:dyDescent="0.3">
      <c r="L7338"/>
    </row>
    <row r="7339" spans="12:12" x14ac:dyDescent="0.3">
      <c r="L7339"/>
    </row>
    <row r="7340" spans="12:12" x14ac:dyDescent="0.3">
      <c r="L7340"/>
    </row>
    <row r="7341" spans="12:12" x14ac:dyDescent="0.3">
      <c r="L7341"/>
    </row>
    <row r="7342" spans="12:12" x14ac:dyDescent="0.3">
      <c r="L7342"/>
    </row>
    <row r="7343" spans="12:12" x14ac:dyDescent="0.3">
      <c r="L7343"/>
    </row>
    <row r="7344" spans="12:12" x14ac:dyDescent="0.3">
      <c r="L7344"/>
    </row>
    <row r="7345" spans="12:12" x14ac:dyDescent="0.3">
      <c r="L7345"/>
    </row>
    <row r="7346" spans="12:12" x14ac:dyDescent="0.3">
      <c r="L7346"/>
    </row>
    <row r="7347" spans="12:12" x14ac:dyDescent="0.3">
      <c r="L7347"/>
    </row>
    <row r="7348" spans="12:12" x14ac:dyDescent="0.3">
      <c r="L7348"/>
    </row>
    <row r="7349" spans="12:12" x14ac:dyDescent="0.3">
      <c r="L7349"/>
    </row>
    <row r="7350" spans="12:12" x14ac:dyDescent="0.3">
      <c r="L7350"/>
    </row>
    <row r="7351" spans="12:12" x14ac:dyDescent="0.3">
      <c r="L7351"/>
    </row>
    <row r="7352" spans="12:12" x14ac:dyDescent="0.3">
      <c r="L7352"/>
    </row>
    <row r="7353" spans="12:12" x14ac:dyDescent="0.3">
      <c r="L7353"/>
    </row>
    <row r="7354" spans="12:12" x14ac:dyDescent="0.3">
      <c r="L7354"/>
    </row>
    <row r="7355" spans="12:12" x14ac:dyDescent="0.3">
      <c r="L7355"/>
    </row>
    <row r="7356" spans="12:12" x14ac:dyDescent="0.3">
      <c r="L7356"/>
    </row>
    <row r="7357" spans="12:12" x14ac:dyDescent="0.3">
      <c r="L7357"/>
    </row>
    <row r="7358" spans="12:12" x14ac:dyDescent="0.3">
      <c r="L7358"/>
    </row>
    <row r="7359" spans="12:12" x14ac:dyDescent="0.3">
      <c r="L7359"/>
    </row>
    <row r="7360" spans="12:12" x14ac:dyDescent="0.3">
      <c r="L7360"/>
    </row>
    <row r="7361" spans="12:12" x14ac:dyDescent="0.3">
      <c r="L7361"/>
    </row>
    <row r="7362" spans="12:12" x14ac:dyDescent="0.3">
      <c r="L7362"/>
    </row>
    <row r="7363" spans="12:12" x14ac:dyDescent="0.3">
      <c r="L7363"/>
    </row>
    <row r="7364" spans="12:12" x14ac:dyDescent="0.3">
      <c r="L7364"/>
    </row>
    <row r="7365" spans="12:12" x14ac:dyDescent="0.3">
      <c r="L7365"/>
    </row>
    <row r="7366" spans="12:12" x14ac:dyDescent="0.3">
      <c r="L7366"/>
    </row>
    <row r="7367" spans="12:12" x14ac:dyDescent="0.3">
      <c r="L7367"/>
    </row>
    <row r="7368" spans="12:12" x14ac:dyDescent="0.3">
      <c r="L7368"/>
    </row>
    <row r="7369" spans="12:12" x14ac:dyDescent="0.3">
      <c r="L7369"/>
    </row>
    <row r="7370" spans="12:12" x14ac:dyDescent="0.3">
      <c r="L7370"/>
    </row>
    <row r="7371" spans="12:12" x14ac:dyDescent="0.3">
      <c r="L7371"/>
    </row>
    <row r="7372" spans="12:12" x14ac:dyDescent="0.3">
      <c r="L7372"/>
    </row>
    <row r="7373" spans="12:12" x14ac:dyDescent="0.3">
      <c r="L7373"/>
    </row>
    <row r="7374" spans="12:12" x14ac:dyDescent="0.3">
      <c r="L7374"/>
    </row>
    <row r="7375" spans="12:12" x14ac:dyDescent="0.3">
      <c r="L7375"/>
    </row>
    <row r="7376" spans="12:12" x14ac:dyDescent="0.3">
      <c r="L7376"/>
    </row>
    <row r="7377" spans="12:12" x14ac:dyDescent="0.3">
      <c r="L7377"/>
    </row>
    <row r="7378" spans="12:12" x14ac:dyDescent="0.3">
      <c r="L7378"/>
    </row>
    <row r="7379" spans="12:12" x14ac:dyDescent="0.3">
      <c r="L7379"/>
    </row>
    <row r="7380" spans="12:12" x14ac:dyDescent="0.3">
      <c r="L7380"/>
    </row>
    <row r="7381" spans="12:12" x14ac:dyDescent="0.3">
      <c r="L7381"/>
    </row>
    <row r="7382" spans="12:12" x14ac:dyDescent="0.3">
      <c r="L7382"/>
    </row>
    <row r="7383" spans="12:12" x14ac:dyDescent="0.3">
      <c r="L7383"/>
    </row>
    <row r="7384" spans="12:12" x14ac:dyDescent="0.3">
      <c r="L7384"/>
    </row>
    <row r="7385" spans="12:12" x14ac:dyDescent="0.3">
      <c r="L7385"/>
    </row>
    <row r="7386" spans="12:12" x14ac:dyDescent="0.3">
      <c r="L7386"/>
    </row>
    <row r="7387" spans="12:12" x14ac:dyDescent="0.3">
      <c r="L7387"/>
    </row>
    <row r="7388" spans="12:12" x14ac:dyDescent="0.3">
      <c r="L7388"/>
    </row>
    <row r="7389" spans="12:12" x14ac:dyDescent="0.3">
      <c r="L7389"/>
    </row>
    <row r="7390" spans="12:12" x14ac:dyDescent="0.3">
      <c r="L7390"/>
    </row>
    <row r="7391" spans="12:12" x14ac:dyDescent="0.3">
      <c r="L7391"/>
    </row>
    <row r="7392" spans="12:12" x14ac:dyDescent="0.3">
      <c r="L7392"/>
    </row>
    <row r="7393" spans="12:12" x14ac:dyDescent="0.3">
      <c r="L7393"/>
    </row>
    <row r="7394" spans="12:12" x14ac:dyDescent="0.3">
      <c r="L7394"/>
    </row>
    <row r="7395" spans="12:12" x14ac:dyDescent="0.3">
      <c r="L7395"/>
    </row>
    <row r="7396" spans="12:12" x14ac:dyDescent="0.3">
      <c r="L7396"/>
    </row>
    <row r="7397" spans="12:12" x14ac:dyDescent="0.3">
      <c r="L7397"/>
    </row>
    <row r="7398" spans="12:12" x14ac:dyDescent="0.3">
      <c r="L7398"/>
    </row>
    <row r="7399" spans="12:12" x14ac:dyDescent="0.3">
      <c r="L7399"/>
    </row>
    <row r="7400" spans="12:12" x14ac:dyDescent="0.3">
      <c r="L7400"/>
    </row>
    <row r="7401" spans="12:12" x14ac:dyDescent="0.3">
      <c r="L7401"/>
    </row>
    <row r="7402" spans="12:12" x14ac:dyDescent="0.3">
      <c r="L7402"/>
    </row>
    <row r="7403" spans="12:12" x14ac:dyDescent="0.3">
      <c r="L7403"/>
    </row>
    <row r="7404" spans="12:12" x14ac:dyDescent="0.3">
      <c r="L7404"/>
    </row>
    <row r="7405" spans="12:12" x14ac:dyDescent="0.3">
      <c r="L7405"/>
    </row>
    <row r="7406" spans="12:12" x14ac:dyDescent="0.3">
      <c r="L7406"/>
    </row>
    <row r="7407" spans="12:12" x14ac:dyDescent="0.3">
      <c r="L7407"/>
    </row>
    <row r="7408" spans="12:12" x14ac:dyDescent="0.3">
      <c r="L7408"/>
    </row>
    <row r="7409" spans="12:12" x14ac:dyDescent="0.3">
      <c r="L7409"/>
    </row>
    <row r="7410" spans="12:12" x14ac:dyDescent="0.3">
      <c r="L7410"/>
    </row>
    <row r="7411" spans="12:12" x14ac:dyDescent="0.3">
      <c r="L7411"/>
    </row>
    <row r="7412" spans="12:12" x14ac:dyDescent="0.3">
      <c r="L7412"/>
    </row>
    <row r="7413" spans="12:12" x14ac:dyDescent="0.3">
      <c r="L7413"/>
    </row>
    <row r="7414" spans="12:12" x14ac:dyDescent="0.3">
      <c r="L7414"/>
    </row>
    <row r="7415" spans="12:12" x14ac:dyDescent="0.3">
      <c r="L7415"/>
    </row>
    <row r="7416" spans="12:12" x14ac:dyDescent="0.3">
      <c r="L7416"/>
    </row>
    <row r="7417" spans="12:12" x14ac:dyDescent="0.3">
      <c r="L7417"/>
    </row>
    <row r="7418" spans="12:12" x14ac:dyDescent="0.3">
      <c r="L7418"/>
    </row>
    <row r="7419" spans="12:12" x14ac:dyDescent="0.3">
      <c r="L7419"/>
    </row>
    <row r="7420" spans="12:12" x14ac:dyDescent="0.3">
      <c r="L7420"/>
    </row>
    <row r="7421" spans="12:12" x14ac:dyDescent="0.3">
      <c r="L7421"/>
    </row>
    <row r="7422" spans="12:12" x14ac:dyDescent="0.3">
      <c r="L7422"/>
    </row>
    <row r="7423" spans="12:12" x14ac:dyDescent="0.3">
      <c r="L7423"/>
    </row>
    <row r="7424" spans="12:12" x14ac:dyDescent="0.3">
      <c r="L7424"/>
    </row>
    <row r="7425" spans="12:12" x14ac:dyDescent="0.3">
      <c r="L7425"/>
    </row>
    <row r="7426" spans="12:12" x14ac:dyDescent="0.3">
      <c r="L7426"/>
    </row>
    <row r="7427" spans="12:12" x14ac:dyDescent="0.3">
      <c r="L7427"/>
    </row>
    <row r="7428" spans="12:12" x14ac:dyDescent="0.3">
      <c r="L7428"/>
    </row>
    <row r="7429" spans="12:12" x14ac:dyDescent="0.3">
      <c r="L7429"/>
    </row>
    <row r="7430" spans="12:12" x14ac:dyDescent="0.3">
      <c r="L7430"/>
    </row>
    <row r="7431" spans="12:12" x14ac:dyDescent="0.3">
      <c r="L7431"/>
    </row>
    <row r="7432" spans="12:12" x14ac:dyDescent="0.3">
      <c r="L7432"/>
    </row>
    <row r="7433" spans="12:12" x14ac:dyDescent="0.3">
      <c r="L7433"/>
    </row>
    <row r="7434" spans="12:12" x14ac:dyDescent="0.3">
      <c r="L7434"/>
    </row>
    <row r="7435" spans="12:12" x14ac:dyDescent="0.3">
      <c r="L7435"/>
    </row>
    <row r="7436" spans="12:12" x14ac:dyDescent="0.3">
      <c r="L7436"/>
    </row>
    <row r="7437" spans="12:12" x14ac:dyDescent="0.3">
      <c r="L7437"/>
    </row>
    <row r="7438" spans="12:12" x14ac:dyDescent="0.3">
      <c r="L7438"/>
    </row>
    <row r="7439" spans="12:12" x14ac:dyDescent="0.3">
      <c r="L7439"/>
    </row>
    <row r="7440" spans="12:12" x14ac:dyDescent="0.3">
      <c r="L7440"/>
    </row>
    <row r="7441" spans="12:12" x14ac:dyDescent="0.3">
      <c r="L7441"/>
    </row>
    <row r="7442" spans="12:12" x14ac:dyDescent="0.3">
      <c r="L7442"/>
    </row>
    <row r="7443" spans="12:12" x14ac:dyDescent="0.3">
      <c r="L7443"/>
    </row>
    <row r="7444" spans="12:12" x14ac:dyDescent="0.3">
      <c r="L7444"/>
    </row>
    <row r="7445" spans="12:12" x14ac:dyDescent="0.3">
      <c r="L7445"/>
    </row>
    <row r="7446" spans="12:12" x14ac:dyDescent="0.3">
      <c r="L7446"/>
    </row>
    <row r="7447" spans="12:12" x14ac:dyDescent="0.3">
      <c r="L7447"/>
    </row>
    <row r="7448" spans="12:12" x14ac:dyDescent="0.3">
      <c r="L7448"/>
    </row>
    <row r="7449" spans="12:12" x14ac:dyDescent="0.3">
      <c r="L7449"/>
    </row>
    <row r="7450" spans="12:12" x14ac:dyDescent="0.3">
      <c r="L7450"/>
    </row>
    <row r="7451" spans="12:12" x14ac:dyDescent="0.3">
      <c r="L7451"/>
    </row>
    <row r="7452" spans="12:12" x14ac:dyDescent="0.3">
      <c r="L7452"/>
    </row>
    <row r="7453" spans="12:12" x14ac:dyDescent="0.3">
      <c r="L7453"/>
    </row>
    <row r="7454" spans="12:12" x14ac:dyDescent="0.3">
      <c r="L7454"/>
    </row>
    <row r="7455" spans="12:12" x14ac:dyDescent="0.3">
      <c r="L7455"/>
    </row>
    <row r="7456" spans="12:12" x14ac:dyDescent="0.3">
      <c r="L7456"/>
    </row>
    <row r="7457" spans="12:12" x14ac:dyDescent="0.3">
      <c r="L7457"/>
    </row>
    <row r="7458" spans="12:12" x14ac:dyDescent="0.3">
      <c r="L7458"/>
    </row>
    <row r="7459" spans="12:12" x14ac:dyDescent="0.3">
      <c r="L7459"/>
    </row>
    <row r="7460" spans="12:12" x14ac:dyDescent="0.3">
      <c r="L7460"/>
    </row>
    <row r="7461" spans="12:12" x14ac:dyDescent="0.3">
      <c r="L7461"/>
    </row>
    <row r="7462" spans="12:12" x14ac:dyDescent="0.3">
      <c r="L7462"/>
    </row>
    <row r="7463" spans="12:12" x14ac:dyDescent="0.3">
      <c r="L7463"/>
    </row>
    <row r="7464" spans="12:12" x14ac:dyDescent="0.3">
      <c r="L7464"/>
    </row>
    <row r="7465" spans="12:12" x14ac:dyDescent="0.3">
      <c r="L7465"/>
    </row>
    <row r="7466" spans="12:12" x14ac:dyDescent="0.3">
      <c r="L7466"/>
    </row>
    <row r="7467" spans="12:12" x14ac:dyDescent="0.3">
      <c r="L7467"/>
    </row>
    <row r="7468" spans="12:12" x14ac:dyDescent="0.3">
      <c r="L7468"/>
    </row>
    <row r="7469" spans="12:12" x14ac:dyDescent="0.3">
      <c r="L7469"/>
    </row>
    <row r="7470" spans="12:12" x14ac:dyDescent="0.3">
      <c r="L7470"/>
    </row>
    <row r="7471" spans="12:12" x14ac:dyDescent="0.3">
      <c r="L7471"/>
    </row>
    <row r="7472" spans="12:12" x14ac:dyDescent="0.3">
      <c r="L7472"/>
    </row>
    <row r="7473" spans="12:12" x14ac:dyDescent="0.3">
      <c r="L7473"/>
    </row>
    <row r="7474" spans="12:12" x14ac:dyDescent="0.3">
      <c r="L7474"/>
    </row>
    <row r="7475" spans="12:12" x14ac:dyDescent="0.3">
      <c r="L7475"/>
    </row>
    <row r="7476" spans="12:12" x14ac:dyDescent="0.3">
      <c r="L7476"/>
    </row>
    <row r="7477" spans="12:12" x14ac:dyDescent="0.3">
      <c r="L7477"/>
    </row>
    <row r="7478" spans="12:12" x14ac:dyDescent="0.3">
      <c r="L7478"/>
    </row>
    <row r="7479" spans="12:12" x14ac:dyDescent="0.3">
      <c r="L7479"/>
    </row>
    <row r="7480" spans="12:12" x14ac:dyDescent="0.3">
      <c r="L7480"/>
    </row>
    <row r="7481" spans="12:12" x14ac:dyDescent="0.3">
      <c r="L7481"/>
    </row>
    <row r="7482" spans="12:12" x14ac:dyDescent="0.3">
      <c r="L7482"/>
    </row>
    <row r="7483" spans="12:12" x14ac:dyDescent="0.3">
      <c r="L7483"/>
    </row>
    <row r="7484" spans="12:12" x14ac:dyDescent="0.3">
      <c r="L7484"/>
    </row>
    <row r="7485" spans="12:12" x14ac:dyDescent="0.3">
      <c r="L7485"/>
    </row>
    <row r="7486" spans="12:12" x14ac:dyDescent="0.3">
      <c r="L7486"/>
    </row>
    <row r="7487" spans="12:12" x14ac:dyDescent="0.3">
      <c r="L7487"/>
    </row>
    <row r="7488" spans="12:12" x14ac:dyDescent="0.3">
      <c r="L7488"/>
    </row>
    <row r="7489" spans="12:12" x14ac:dyDescent="0.3">
      <c r="L7489"/>
    </row>
    <row r="7490" spans="12:12" x14ac:dyDescent="0.3">
      <c r="L7490"/>
    </row>
    <row r="7491" spans="12:12" x14ac:dyDescent="0.3">
      <c r="L7491"/>
    </row>
    <row r="7492" spans="12:12" x14ac:dyDescent="0.3">
      <c r="L7492"/>
    </row>
    <row r="7493" spans="12:12" x14ac:dyDescent="0.3">
      <c r="L7493"/>
    </row>
    <row r="7494" spans="12:12" x14ac:dyDescent="0.3">
      <c r="L7494"/>
    </row>
    <row r="7495" spans="12:12" x14ac:dyDescent="0.3">
      <c r="L7495"/>
    </row>
    <row r="7496" spans="12:12" x14ac:dyDescent="0.3">
      <c r="L7496"/>
    </row>
    <row r="7497" spans="12:12" x14ac:dyDescent="0.3">
      <c r="L7497"/>
    </row>
    <row r="7498" spans="12:12" x14ac:dyDescent="0.3">
      <c r="L7498"/>
    </row>
    <row r="7499" spans="12:12" x14ac:dyDescent="0.3">
      <c r="L7499"/>
    </row>
    <row r="7500" spans="12:12" x14ac:dyDescent="0.3">
      <c r="L7500"/>
    </row>
    <row r="7501" spans="12:12" x14ac:dyDescent="0.3">
      <c r="L7501"/>
    </row>
    <row r="7502" spans="12:12" x14ac:dyDescent="0.3">
      <c r="L7502"/>
    </row>
    <row r="7503" spans="12:12" x14ac:dyDescent="0.3">
      <c r="L7503"/>
    </row>
    <row r="7504" spans="12:12" x14ac:dyDescent="0.3">
      <c r="L7504"/>
    </row>
    <row r="7505" spans="12:12" x14ac:dyDescent="0.3">
      <c r="L7505"/>
    </row>
    <row r="7506" spans="12:12" x14ac:dyDescent="0.3">
      <c r="L7506"/>
    </row>
    <row r="7507" spans="12:12" x14ac:dyDescent="0.3">
      <c r="L7507"/>
    </row>
    <row r="7508" spans="12:12" x14ac:dyDescent="0.3">
      <c r="L7508"/>
    </row>
    <row r="7509" spans="12:12" x14ac:dyDescent="0.3">
      <c r="L7509"/>
    </row>
    <row r="7510" spans="12:12" x14ac:dyDescent="0.3">
      <c r="L7510"/>
    </row>
    <row r="7511" spans="12:12" x14ac:dyDescent="0.3">
      <c r="L7511"/>
    </row>
    <row r="7512" spans="12:12" x14ac:dyDescent="0.3">
      <c r="L7512"/>
    </row>
    <row r="7513" spans="12:12" x14ac:dyDescent="0.3">
      <c r="L7513"/>
    </row>
    <row r="7514" spans="12:12" x14ac:dyDescent="0.3">
      <c r="L7514"/>
    </row>
    <row r="7515" spans="12:12" x14ac:dyDescent="0.3">
      <c r="L7515"/>
    </row>
    <row r="7516" spans="12:12" x14ac:dyDescent="0.3">
      <c r="L7516"/>
    </row>
    <row r="7517" spans="12:12" x14ac:dyDescent="0.3">
      <c r="L7517"/>
    </row>
    <row r="7518" spans="12:12" x14ac:dyDescent="0.3">
      <c r="L7518"/>
    </row>
    <row r="7519" spans="12:12" x14ac:dyDescent="0.3">
      <c r="L7519"/>
    </row>
    <row r="7520" spans="12:12" x14ac:dyDescent="0.3">
      <c r="L7520"/>
    </row>
    <row r="7521" spans="12:12" x14ac:dyDescent="0.3">
      <c r="L7521"/>
    </row>
    <row r="7522" spans="12:12" x14ac:dyDescent="0.3">
      <c r="L7522"/>
    </row>
    <row r="7523" spans="12:12" x14ac:dyDescent="0.3">
      <c r="L7523"/>
    </row>
    <row r="7524" spans="12:12" x14ac:dyDescent="0.3">
      <c r="L7524"/>
    </row>
    <row r="7525" spans="12:12" x14ac:dyDescent="0.3">
      <c r="L7525"/>
    </row>
    <row r="7526" spans="12:12" x14ac:dyDescent="0.3">
      <c r="L7526"/>
    </row>
    <row r="7527" spans="12:12" x14ac:dyDescent="0.3">
      <c r="L7527"/>
    </row>
    <row r="7528" spans="12:12" x14ac:dyDescent="0.3">
      <c r="L7528"/>
    </row>
    <row r="7529" spans="12:12" x14ac:dyDescent="0.3">
      <c r="L7529"/>
    </row>
    <row r="7530" spans="12:12" x14ac:dyDescent="0.3">
      <c r="L7530"/>
    </row>
    <row r="7531" spans="12:12" x14ac:dyDescent="0.3">
      <c r="L7531"/>
    </row>
    <row r="7532" spans="12:12" x14ac:dyDescent="0.3">
      <c r="L7532"/>
    </row>
    <row r="7533" spans="12:12" x14ac:dyDescent="0.3">
      <c r="L7533"/>
    </row>
    <row r="7534" spans="12:12" x14ac:dyDescent="0.3">
      <c r="L7534"/>
    </row>
    <row r="7535" spans="12:12" x14ac:dyDescent="0.3">
      <c r="L7535"/>
    </row>
    <row r="7536" spans="12:12" x14ac:dyDescent="0.3">
      <c r="L7536"/>
    </row>
    <row r="7537" spans="12:12" x14ac:dyDescent="0.3">
      <c r="L7537"/>
    </row>
    <row r="7538" spans="12:12" x14ac:dyDescent="0.3">
      <c r="L7538"/>
    </row>
    <row r="7539" spans="12:12" x14ac:dyDescent="0.3">
      <c r="L7539"/>
    </row>
    <row r="7540" spans="12:12" x14ac:dyDescent="0.3">
      <c r="L7540"/>
    </row>
    <row r="7541" spans="12:12" x14ac:dyDescent="0.3">
      <c r="L7541"/>
    </row>
    <row r="7542" spans="12:12" x14ac:dyDescent="0.3">
      <c r="L7542"/>
    </row>
    <row r="7543" spans="12:12" x14ac:dyDescent="0.3">
      <c r="L7543"/>
    </row>
    <row r="7544" spans="12:12" x14ac:dyDescent="0.3">
      <c r="L7544"/>
    </row>
    <row r="7545" spans="12:12" x14ac:dyDescent="0.3">
      <c r="L7545"/>
    </row>
    <row r="7546" spans="12:12" x14ac:dyDescent="0.3">
      <c r="L7546"/>
    </row>
    <row r="7547" spans="12:12" x14ac:dyDescent="0.3">
      <c r="L7547"/>
    </row>
    <row r="7548" spans="12:12" x14ac:dyDescent="0.3">
      <c r="L7548"/>
    </row>
    <row r="7549" spans="12:12" x14ac:dyDescent="0.3">
      <c r="L7549"/>
    </row>
    <row r="7550" spans="12:12" x14ac:dyDescent="0.3">
      <c r="L7550"/>
    </row>
    <row r="7551" spans="12:12" x14ac:dyDescent="0.3">
      <c r="L7551"/>
    </row>
    <row r="7552" spans="12:12" x14ac:dyDescent="0.3">
      <c r="L7552"/>
    </row>
    <row r="7553" spans="12:12" x14ac:dyDescent="0.3">
      <c r="L7553"/>
    </row>
    <row r="7554" spans="12:12" x14ac:dyDescent="0.3">
      <c r="L7554"/>
    </row>
    <row r="7555" spans="12:12" x14ac:dyDescent="0.3">
      <c r="L7555"/>
    </row>
    <row r="7556" spans="12:12" x14ac:dyDescent="0.3">
      <c r="L7556"/>
    </row>
    <row r="7557" spans="12:12" x14ac:dyDescent="0.3">
      <c r="L7557"/>
    </row>
    <row r="7558" spans="12:12" x14ac:dyDescent="0.3">
      <c r="L7558"/>
    </row>
    <row r="7559" spans="12:12" x14ac:dyDescent="0.3">
      <c r="L7559"/>
    </row>
    <row r="7560" spans="12:12" x14ac:dyDescent="0.3">
      <c r="L7560"/>
    </row>
    <row r="7561" spans="12:12" x14ac:dyDescent="0.3">
      <c r="L7561"/>
    </row>
    <row r="7562" spans="12:12" x14ac:dyDescent="0.3">
      <c r="L7562"/>
    </row>
    <row r="7563" spans="12:12" x14ac:dyDescent="0.3">
      <c r="L7563"/>
    </row>
    <row r="7564" spans="12:12" x14ac:dyDescent="0.3">
      <c r="L7564"/>
    </row>
    <row r="7565" spans="12:12" x14ac:dyDescent="0.3">
      <c r="L7565"/>
    </row>
    <row r="7566" spans="12:12" x14ac:dyDescent="0.3">
      <c r="L7566"/>
    </row>
    <row r="7567" spans="12:12" x14ac:dyDescent="0.3">
      <c r="L7567"/>
    </row>
    <row r="7568" spans="12:12" x14ac:dyDescent="0.3">
      <c r="L7568"/>
    </row>
    <row r="7569" spans="12:12" x14ac:dyDescent="0.3">
      <c r="L7569"/>
    </row>
    <row r="7570" spans="12:12" x14ac:dyDescent="0.3">
      <c r="L7570"/>
    </row>
    <row r="7571" spans="12:12" x14ac:dyDescent="0.3">
      <c r="L7571"/>
    </row>
    <row r="7572" spans="12:12" x14ac:dyDescent="0.3">
      <c r="L7572"/>
    </row>
    <row r="7573" spans="12:12" x14ac:dyDescent="0.3">
      <c r="L7573"/>
    </row>
    <row r="7574" spans="12:12" x14ac:dyDescent="0.3">
      <c r="L7574"/>
    </row>
    <row r="7575" spans="12:12" x14ac:dyDescent="0.3">
      <c r="L7575"/>
    </row>
    <row r="7576" spans="12:12" x14ac:dyDescent="0.3">
      <c r="L7576"/>
    </row>
    <row r="7577" spans="12:12" x14ac:dyDescent="0.3">
      <c r="L7577"/>
    </row>
    <row r="7578" spans="12:12" x14ac:dyDescent="0.3">
      <c r="L7578"/>
    </row>
    <row r="7579" spans="12:12" x14ac:dyDescent="0.3">
      <c r="L7579"/>
    </row>
    <row r="7580" spans="12:12" x14ac:dyDescent="0.3">
      <c r="L7580"/>
    </row>
    <row r="7581" spans="12:12" x14ac:dyDescent="0.3">
      <c r="L7581"/>
    </row>
    <row r="7582" spans="12:12" x14ac:dyDescent="0.3">
      <c r="L7582"/>
    </row>
    <row r="7583" spans="12:12" x14ac:dyDescent="0.3">
      <c r="L7583"/>
    </row>
    <row r="7584" spans="12:12" x14ac:dyDescent="0.3">
      <c r="L7584"/>
    </row>
    <row r="7585" spans="12:12" x14ac:dyDescent="0.3">
      <c r="L7585"/>
    </row>
    <row r="7586" spans="12:12" x14ac:dyDescent="0.3">
      <c r="L7586"/>
    </row>
    <row r="7587" spans="12:12" x14ac:dyDescent="0.3">
      <c r="L7587"/>
    </row>
    <row r="7588" spans="12:12" x14ac:dyDescent="0.3">
      <c r="L7588"/>
    </row>
    <row r="7589" spans="12:12" x14ac:dyDescent="0.3">
      <c r="L7589"/>
    </row>
    <row r="7590" spans="12:12" x14ac:dyDescent="0.3">
      <c r="L7590"/>
    </row>
    <row r="7591" spans="12:12" x14ac:dyDescent="0.3">
      <c r="L7591"/>
    </row>
    <row r="7592" spans="12:12" x14ac:dyDescent="0.3">
      <c r="L7592"/>
    </row>
    <row r="7593" spans="12:12" x14ac:dyDescent="0.3">
      <c r="L7593"/>
    </row>
    <row r="7594" spans="12:12" x14ac:dyDescent="0.3">
      <c r="L7594"/>
    </row>
    <row r="7595" spans="12:12" x14ac:dyDescent="0.3">
      <c r="L7595"/>
    </row>
    <row r="7596" spans="12:12" x14ac:dyDescent="0.3">
      <c r="L7596"/>
    </row>
    <row r="7597" spans="12:12" x14ac:dyDescent="0.3">
      <c r="L7597"/>
    </row>
    <row r="7598" spans="12:12" x14ac:dyDescent="0.3">
      <c r="L7598"/>
    </row>
    <row r="7599" spans="12:12" x14ac:dyDescent="0.3">
      <c r="L7599"/>
    </row>
    <row r="7600" spans="12:12" x14ac:dyDescent="0.3">
      <c r="L7600"/>
    </row>
    <row r="7601" spans="12:12" x14ac:dyDescent="0.3">
      <c r="L7601"/>
    </row>
    <row r="7602" spans="12:12" x14ac:dyDescent="0.3">
      <c r="L7602"/>
    </row>
    <row r="7603" spans="12:12" x14ac:dyDescent="0.3">
      <c r="L7603"/>
    </row>
    <row r="7604" spans="12:12" x14ac:dyDescent="0.3">
      <c r="L7604"/>
    </row>
    <row r="7605" spans="12:12" x14ac:dyDescent="0.3">
      <c r="L7605"/>
    </row>
    <row r="7606" spans="12:12" x14ac:dyDescent="0.3">
      <c r="L7606"/>
    </row>
    <row r="7607" spans="12:12" x14ac:dyDescent="0.3">
      <c r="L7607"/>
    </row>
    <row r="7608" spans="12:12" x14ac:dyDescent="0.3">
      <c r="L7608"/>
    </row>
    <row r="7609" spans="12:12" x14ac:dyDescent="0.3">
      <c r="L7609"/>
    </row>
    <row r="7610" spans="12:12" x14ac:dyDescent="0.3">
      <c r="L7610"/>
    </row>
    <row r="7611" spans="12:12" x14ac:dyDescent="0.3">
      <c r="L7611"/>
    </row>
    <row r="7612" spans="12:12" x14ac:dyDescent="0.3">
      <c r="L7612"/>
    </row>
    <row r="7613" spans="12:12" x14ac:dyDescent="0.3">
      <c r="L7613"/>
    </row>
    <row r="7614" spans="12:12" x14ac:dyDescent="0.3">
      <c r="L7614"/>
    </row>
    <row r="7615" spans="12:12" x14ac:dyDescent="0.3">
      <c r="L7615"/>
    </row>
    <row r="7616" spans="12:12" x14ac:dyDescent="0.3">
      <c r="L7616"/>
    </row>
    <row r="7617" spans="12:12" x14ac:dyDescent="0.3">
      <c r="L7617"/>
    </row>
    <row r="7618" spans="12:12" x14ac:dyDescent="0.3">
      <c r="L7618"/>
    </row>
    <row r="7619" spans="12:12" x14ac:dyDescent="0.3">
      <c r="L7619"/>
    </row>
    <row r="7620" spans="12:12" x14ac:dyDescent="0.3">
      <c r="L7620"/>
    </row>
    <row r="7621" spans="12:12" x14ac:dyDescent="0.3">
      <c r="L7621"/>
    </row>
    <row r="7622" spans="12:12" x14ac:dyDescent="0.3">
      <c r="L7622"/>
    </row>
    <row r="7623" spans="12:12" x14ac:dyDescent="0.3">
      <c r="L7623"/>
    </row>
    <row r="7624" spans="12:12" x14ac:dyDescent="0.3">
      <c r="L7624"/>
    </row>
    <row r="7625" spans="12:12" x14ac:dyDescent="0.3">
      <c r="L7625"/>
    </row>
    <row r="7626" spans="12:12" x14ac:dyDescent="0.3">
      <c r="L7626"/>
    </row>
    <row r="7627" spans="12:12" x14ac:dyDescent="0.3">
      <c r="L7627"/>
    </row>
    <row r="7628" spans="12:12" x14ac:dyDescent="0.3">
      <c r="L7628"/>
    </row>
    <row r="7629" spans="12:12" x14ac:dyDescent="0.3">
      <c r="L7629"/>
    </row>
    <row r="7630" spans="12:12" x14ac:dyDescent="0.3">
      <c r="L7630"/>
    </row>
    <row r="7631" spans="12:12" x14ac:dyDescent="0.3">
      <c r="L7631"/>
    </row>
    <row r="7632" spans="12:12" x14ac:dyDescent="0.3">
      <c r="L7632"/>
    </row>
    <row r="7633" spans="12:12" x14ac:dyDescent="0.3">
      <c r="L7633"/>
    </row>
    <row r="7634" spans="12:12" x14ac:dyDescent="0.3">
      <c r="L7634"/>
    </row>
    <row r="7635" spans="12:12" x14ac:dyDescent="0.3">
      <c r="L7635"/>
    </row>
    <row r="7636" spans="12:12" x14ac:dyDescent="0.3">
      <c r="L7636"/>
    </row>
    <row r="7637" spans="12:12" x14ac:dyDescent="0.3">
      <c r="L7637"/>
    </row>
    <row r="7638" spans="12:12" x14ac:dyDescent="0.3">
      <c r="L7638"/>
    </row>
    <row r="7639" spans="12:12" x14ac:dyDescent="0.3">
      <c r="L7639"/>
    </row>
    <row r="7640" spans="12:12" x14ac:dyDescent="0.3">
      <c r="L7640"/>
    </row>
    <row r="7641" spans="12:12" x14ac:dyDescent="0.3">
      <c r="L7641"/>
    </row>
    <row r="7642" spans="12:12" x14ac:dyDescent="0.3">
      <c r="L7642"/>
    </row>
    <row r="7643" spans="12:12" x14ac:dyDescent="0.3">
      <c r="L7643"/>
    </row>
    <row r="7644" spans="12:12" x14ac:dyDescent="0.3">
      <c r="L7644"/>
    </row>
    <row r="7645" spans="12:12" x14ac:dyDescent="0.3">
      <c r="L7645"/>
    </row>
    <row r="7646" spans="12:12" x14ac:dyDescent="0.3">
      <c r="L7646"/>
    </row>
    <row r="7647" spans="12:12" x14ac:dyDescent="0.3">
      <c r="L7647"/>
    </row>
    <row r="7648" spans="12:12" x14ac:dyDescent="0.3">
      <c r="L7648"/>
    </row>
    <row r="7649" spans="12:12" x14ac:dyDescent="0.3">
      <c r="L7649"/>
    </row>
    <row r="7650" spans="12:12" x14ac:dyDescent="0.3">
      <c r="L7650"/>
    </row>
    <row r="7651" spans="12:12" x14ac:dyDescent="0.3">
      <c r="L7651"/>
    </row>
    <row r="7652" spans="12:12" x14ac:dyDescent="0.3">
      <c r="L7652"/>
    </row>
    <row r="7653" spans="12:12" x14ac:dyDescent="0.3">
      <c r="L7653"/>
    </row>
    <row r="7654" spans="12:12" x14ac:dyDescent="0.3">
      <c r="L7654"/>
    </row>
    <row r="7655" spans="12:12" x14ac:dyDescent="0.3">
      <c r="L7655"/>
    </row>
    <row r="7656" spans="12:12" x14ac:dyDescent="0.3">
      <c r="L7656"/>
    </row>
    <row r="7657" spans="12:12" x14ac:dyDescent="0.3">
      <c r="L7657"/>
    </row>
    <row r="7658" spans="12:12" x14ac:dyDescent="0.3">
      <c r="L7658"/>
    </row>
    <row r="7659" spans="12:12" x14ac:dyDescent="0.3">
      <c r="L7659"/>
    </row>
    <row r="7660" spans="12:12" x14ac:dyDescent="0.3">
      <c r="L7660"/>
    </row>
    <row r="7661" spans="12:12" x14ac:dyDescent="0.3">
      <c r="L7661"/>
    </row>
    <row r="7662" spans="12:12" x14ac:dyDescent="0.3">
      <c r="L7662"/>
    </row>
    <row r="7663" spans="12:12" x14ac:dyDescent="0.3">
      <c r="L7663"/>
    </row>
    <row r="7664" spans="12:12" x14ac:dyDescent="0.3">
      <c r="L7664"/>
    </row>
    <row r="7665" spans="12:12" x14ac:dyDescent="0.3">
      <c r="L7665"/>
    </row>
    <row r="7666" spans="12:12" x14ac:dyDescent="0.3">
      <c r="L7666"/>
    </row>
    <row r="7667" spans="12:12" x14ac:dyDescent="0.3">
      <c r="L7667"/>
    </row>
    <row r="7668" spans="12:12" x14ac:dyDescent="0.3">
      <c r="L7668"/>
    </row>
    <row r="7669" spans="12:12" x14ac:dyDescent="0.3">
      <c r="L7669"/>
    </row>
    <row r="7670" spans="12:12" x14ac:dyDescent="0.3">
      <c r="L7670"/>
    </row>
    <row r="7671" spans="12:12" x14ac:dyDescent="0.3">
      <c r="L7671"/>
    </row>
    <row r="7672" spans="12:12" x14ac:dyDescent="0.3">
      <c r="L7672"/>
    </row>
    <row r="7673" spans="12:12" x14ac:dyDescent="0.3">
      <c r="L7673"/>
    </row>
    <row r="7674" spans="12:12" x14ac:dyDescent="0.3">
      <c r="L7674"/>
    </row>
    <row r="7675" spans="12:12" x14ac:dyDescent="0.3">
      <c r="L7675"/>
    </row>
    <row r="7676" spans="12:12" x14ac:dyDescent="0.3">
      <c r="L7676"/>
    </row>
    <row r="7677" spans="12:12" x14ac:dyDescent="0.3">
      <c r="L7677"/>
    </row>
    <row r="7678" spans="12:12" x14ac:dyDescent="0.3">
      <c r="L7678"/>
    </row>
    <row r="7679" spans="12:12" x14ac:dyDescent="0.3">
      <c r="L7679"/>
    </row>
    <row r="7680" spans="12:12" x14ac:dyDescent="0.3">
      <c r="L7680"/>
    </row>
    <row r="7681" spans="12:12" x14ac:dyDescent="0.3">
      <c r="L7681"/>
    </row>
    <row r="7682" spans="12:12" x14ac:dyDescent="0.3">
      <c r="L7682"/>
    </row>
    <row r="7683" spans="12:12" x14ac:dyDescent="0.3">
      <c r="L7683"/>
    </row>
    <row r="7684" spans="12:12" x14ac:dyDescent="0.3">
      <c r="L7684"/>
    </row>
    <row r="7685" spans="12:12" x14ac:dyDescent="0.3">
      <c r="L7685"/>
    </row>
    <row r="7686" spans="12:12" x14ac:dyDescent="0.3">
      <c r="L7686"/>
    </row>
    <row r="7687" spans="12:12" x14ac:dyDescent="0.3">
      <c r="L7687"/>
    </row>
    <row r="7688" spans="12:12" x14ac:dyDescent="0.3">
      <c r="L7688"/>
    </row>
    <row r="7689" spans="12:12" x14ac:dyDescent="0.3">
      <c r="L7689"/>
    </row>
    <row r="7690" spans="12:12" x14ac:dyDescent="0.3">
      <c r="L7690"/>
    </row>
    <row r="7691" spans="12:12" x14ac:dyDescent="0.3">
      <c r="L7691"/>
    </row>
    <row r="7692" spans="12:12" x14ac:dyDescent="0.3">
      <c r="L7692"/>
    </row>
    <row r="7693" spans="12:12" x14ac:dyDescent="0.3">
      <c r="L7693"/>
    </row>
    <row r="7694" spans="12:12" x14ac:dyDescent="0.3">
      <c r="L7694"/>
    </row>
    <row r="7695" spans="12:12" x14ac:dyDescent="0.3">
      <c r="L7695"/>
    </row>
    <row r="7696" spans="12:12" x14ac:dyDescent="0.3">
      <c r="L7696"/>
    </row>
    <row r="7697" spans="12:12" x14ac:dyDescent="0.3">
      <c r="L7697"/>
    </row>
    <row r="7698" spans="12:12" x14ac:dyDescent="0.3">
      <c r="L7698"/>
    </row>
    <row r="7699" spans="12:12" x14ac:dyDescent="0.3">
      <c r="L7699"/>
    </row>
    <row r="7700" spans="12:12" x14ac:dyDescent="0.3">
      <c r="L7700"/>
    </row>
    <row r="7701" spans="12:12" x14ac:dyDescent="0.3">
      <c r="L7701"/>
    </row>
    <row r="7702" spans="12:12" x14ac:dyDescent="0.3">
      <c r="L7702"/>
    </row>
    <row r="7703" spans="12:12" x14ac:dyDescent="0.3">
      <c r="L7703"/>
    </row>
    <row r="7704" spans="12:12" x14ac:dyDescent="0.3">
      <c r="L7704"/>
    </row>
    <row r="7705" spans="12:12" x14ac:dyDescent="0.3">
      <c r="L7705"/>
    </row>
    <row r="7706" spans="12:12" x14ac:dyDescent="0.3">
      <c r="L7706"/>
    </row>
    <row r="7707" spans="12:12" x14ac:dyDescent="0.3">
      <c r="L7707"/>
    </row>
    <row r="7708" spans="12:12" x14ac:dyDescent="0.3">
      <c r="L7708"/>
    </row>
    <row r="7709" spans="12:12" x14ac:dyDescent="0.3">
      <c r="L7709"/>
    </row>
    <row r="7710" spans="12:12" x14ac:dyDescent="0.3">
      <c r="L7710"/>
    </row>
    <row r="7711" spans="12:12" x14ac:dyDescent="0.3">
      <c r="L7711"/>
    </row>
    <row r="7712" spans="12:12" x14ac:dyDescent="0.3">
      <c r="L7712"/>
    </row>
    <row r="7713" spans="12:12" x14ac:dyDescent="0.3">
      <c r="L7713"/>
    </row>
    <row r="7714" spans="12:12" x14ac:dyDescent="0.3">
      <c r="L7714"/>
    </row>
    <row r="7715" spans="12:12" x14ac:dyDescent="0.3">
      <c r="L7715"/>
    </row>
    <row r="7716" spans="12:12" x14ac:dyDescent="0.3">
      <c r="L7716"/>
    </row>
    <row r="7717" spans="12:12" x14ac:dyDescent="0.3">
      <c r="L7717"/>
    </row>
    <row r="7718" spans="12:12" x14ac:dyDescent="0.3">
      <c r="L7718"/>
    </row>
    <row r="7719" spans="12:12" x14ac:dyDescent="0.3">
      <c r="L7719"/>
    </row>
    <row r="7720" spans="12:12" x14ac:dyDescent="0.3">
      <c r="L7720"/>
    </row>
    <row r="7721" spans="12:12" x14ac:dyDescent="0.3">
      <c r="L7721"/>
    </row>
    <row r="7722" spans="12:12" x14ac:dyDescent="0.3">
      <c r="L7722"/>
    </row>
    <row r="7723" spans="12:12" x14ac:dyDescent="0.3">
      <c r="L7723"/>
    </row>
    <row r="7724" spans="12:12" x14ac:dyDescent="0.3">
      <c r="L7724"/>
    </row>
    <row r="7725" spans="12:12" x14ac:dyDescent="0.3">
      <c r="L7725"/>
    </row>
    <row r="7726" spans="12:12" x14ac:dyDescent="0.3">
      <c r="L7726"/>
    </row>
    <row r="7727" spans="12:12" x14ac:dyDescent="0.3">
      <c r="L7727"/>
    </row>
    <row r="7728" spans="12:12" x14ac:dyDescent="0.3">
      <c r="L7728"/>
    </row>
    <row r="7729" spans="12:12" x14ac:dyDescent="0.3">
      <c r="L7729"/>
    </row>
    <row r="7730" spans="12:12" x14ac:dyDescent="0.3">
      <c r="L7730"/>
    </row>
    <row r="7731" spans="12:12" x14ac:dyDescent="0.3">
      <c r="L7731"/>
    </row>
    <row r="7732" spans="12:12" x14ac:dyDescent="0.3">
      <c r="L7732"/>
    </row>
    <row r="7733" spans="12:12" x14ac:dyDescent="0.3">
      <c r="L7733"/>
    </row>
    <row r="7734" spans="12:12" x14ac:dyDescent="0.3">
      <c r="L7734"/>
    </row>
    <row r="7735" spans="12:12" x14ac:dyDescent="0.3">
      <c r="L7735"/>
    </row>
    <row r="7736" spans="12:12" x14ac:dyDescent="0.3">
      <c r="L7736"/>
    </row>
    <row r="7737" spans="12:12" x14ac:dyDescent="0.3">
      <c r="L7737"/>
    </row>
    <row r="7738" spans="12:12" x14ac:dyDescent="0.3">
      <c r="L7738"/>
    </row>
    <row r="7739" spans="12:12" x14ac:dyDescent="0.3">
      <c r="L7739"/>
    </row>
    <row r="7740" spans="12:12" x14ac:dyDescent="0.3">
      <c r="L7740"/>
    </row>
    <row r="7741" spans="12:12" x14ac:dyDescent="0.3">
      <c r="L7741"/>
    </row>
    <row r="7742" spans="12:12" x14ac:dyDescent="0.3">
      <c r="L7742"/>
    </row>
    <row r="7743" spans="12:12" x14ac:dyDescent="0.3">
      <c r="L7743"/>
    </row>
    <row r="7744" spans="12:12" x14ac:dyDescent="0.3">
      <c r="L7744"/>
    </row>
    <row r="7745" spans="12:12" x14ac:dyDescent="0.3">
      <c r="L7745"/>
    </row>
    <row r="7746" spans="12:12" x14ac:dyDescent="0.3">
      <c r="L7746"/>
    </row>
    <row r="7747" spans="12:12" x14ac:dyDescent="0.3">
      <c r="L7747"/>
    </row>
    <row r="7748" spans="12:12" x14ac:dyDescent="0.3">
      <c r="L7748"/>
    </row>
    <row r="7749" spans="12:12" x14ac:dyDescent="0.3">
      <c r="L7749"/>
    </row>
    <row r="7750" spans="12:12" x14ac:dyDescent="0.3">
      <c r="L7750"/>
    </row>
    <row r="7751" spans="12:12" x14ac:dyDescent="0.3">
      <c r="L7751"/>
    </row>
    <row r="7752" spans="12:12" x14ac:dyDescent="0.3">
      <c r="L7752"/>
    </row>
    <row r="7753" spans="12:12" x14ac:dyDescent="0.3">
      <c r="L7753"/>
    </row>
    <row r="7754" spans="12:12" x14ac:dyDescent="0.3">
      <c r="L7754"/>
    </row>
    <row r="7755" spans="12:12" x14ac:dyDescent="0.3">
      <c r="L7755"/>
    </row>
    <row r="7756" spans="12:12" x14ac:dyDescent="0.3">
      <c r="L7756"/>
    </row>
    <row r="7757" spans="12:12" x14ac:dyDescent="0.3">
      <c r="L7757"/>
    </row>
    <row r="7758" spans="12:12" x14ac:dyDescent="0.3">
      <c r="L7758"/>
    </row>
    <row r="7759" spans="12:12" x14ac:dyDescent="0.3">
      <c r="L7759"/>
    </row>
    <row r="7760" spans="12:12" x14ac:dyDescent="0.3">
      <c r="L7760"/>
    </row>
    <row r="7761" spans="12:12" x14ac:dyDescent="0.3">
      <c r="L7761"/>
    </row>
    <row r="7762" spans="12:12" x14ac:dyDescent="0.3">
      <c r="L7762"/>
    </row>
    <row r="7763" spans="12:12" x14ac:dyDescent="0.3">
      <c r="L7763"/>
    </row>
    <row r="7764" spans="12:12" x14ac:dyDescent="0.3">
      <c r="L7764"/>
    </row>
    <row r="7765" spans="12:12" x14ac:dyDescent="0.3">
      <c r="L7765"/>
    </row>
    <row r="7766" spans="12:12" x14ac:dyDescent="0.3">
      <c r="L7766"/>
    </row>
    <row r="7767" spans="12:12" x14ac:dyDescent="0.3">
      <c r="L7767"/>
    </row>
    <row r="7768" spans="12:12" x14ac:dyDescent="0.3">
      <c r="L7768"/>
    </row>
    <row r="7769" spans="12:12" x14ac:dyDescent="0.3">
      <c r="L7769"/>
    </row>
    <row r="7770" spans="12:12" x14ac:dyDescent="0.3">
      <c r="L7770"/>
    </row>
    <row r="7771" spans="12:12" x14ac:dyDescent="0.3">
      <c r="L7771"/>
    </row>
    <row r="7772" spans="12:12" x14ac:dyDescent="0.3">
      <c r="L7772"/>
    </row>
    <row r="7773" spans="12:12" x14ac:dyDescent="0.3">
      <c r="L7773"/>
    </row>
    <row r="7774" spans="12:12" x14ac:dyDescent="0.3">
      <c r="L7774"/>
    </row>
    <row r="7775" spans="12:12" x14ac:dyDescent="0.3">
      <c r="L7775"/>
    </row>
    <row r="7776" spans="12:12" x14ac:dyDescent="0.3">
      <c r="L7776"/>
    </row>
    <row r="7777" spans="12:12" x14ac:dyDescent="0.3">
      <c r="L7777"/>
    </row>
    <row r="7778" spans="12:12" x14ac:dyDescent="0.3">
      <c r="L7778"/>
    </row>
    <row r="7779" spans="12:12" x14ac:dyDescent="0.3">
      <c r="L7779"/>
    </row>
    <row r="7780" spans="12:12" x14ac:dyDescent="0.3">
      <c r="L7780"/>
    </row>
    <row r="7781" spans="12:12" x14ac:dyDescent="0.3">
      <c r="L7781"/>
    </row>
    <row r="7782" spans="12:12" x14ac:dyDescent="0.3">
      <c r="L7782"/>
    </row>
    <row r="7783" spans="12:12" x14ac:dyDescent="0.3">
      <c r="L7783"/>
    </row>
    <row r="7784" spans="12:12" x14ac:dyDescent="0.3">
      <c r="L7784"/>
    </row>
    <row r="7785" spans="12:12" x14ac:dyDescent="0.3">
      <c r="L7785"/>
    </row>
    <row r="7786" spans="12:12" x14ac:dyDescent="0.3">
      <c r="L7786"/>
    </row>
    <row r="7787" spans="12:12" x14ac:dyDescent="0.3">
      <c r="L7787"/>
    </row>
    <row r="7788" spans="12:12" x14ac:dyDescent="0.3">
      <c r="L7788"/>
    </row>
    <row r="7789" spans="12:12" x14ac:dyDescent="0.3">
      <c r="L7789"/>
    </row>
    <row r="7790" spans="12:12" x14ac:dyDescent="0.3">
      <c r="L7790"/>
    </row>
    <row r="7791" spans="12:12" x14ac:dyDescent="0.3">
      <c r="L7791"/>
    </row>
    <row r="7792" spans="12:12" x14ac:dyDescent="0.3">
      <c r="L7792"/>
    </row>
    <row r="7793" spans="12:12" x14ac:dyDescent="0.3">
      <c r="L7793"/>
    </row>
    <row r="7794" spans="12:12" x14ac:dyDescent="0.3">
      <c r="L7794"/>
    </row>
    <row r="7795" spans="12:12" x14ac:dyDescent="0.3">
      <c r="L7795"/>
    </row>
    <row r="7796" spans="12:12" x14ac:dyDescent="0.3">
      <c r="L7796"/>
    </row>
    <row r="7797" spans="12:12" x14ac:dyDescent="0.3">
      <c r="L7797"/>
    </row>
    <row r="7798" spans="12:12" x14ac:dyDescent="0.3">
      <c r="L7798"/>
    </row>
    <row r="7799" spans="12:12" x14ac:dyDescent="0.3">
      <c r="L7799"/>
    </row>
    <row r="7800" spans="12:12" x14ac:dyDescent="0.3">
      <c r="L7800"/>
    </row>
    <row r="7801" spans="12:12" x14ac:dyDescent="0.3">
      <c r="L7801"/>
    </row>
    <row r="7802" spans="12:12" x14ac:dyDescent="0.3">
      <c r="L7802"/>
    </row>
    <row r="7803" spans="12:12" x14ac:dyDescent="0.3">
      <c r="L7803"/>
    </row>
    <row r="7804" spans="12:12" x14ac:dyDescent="0.3">
      <c r="L7804"/>
    </row>
    <row r="7805" spans="12:12" x14ac:dyDescent="0.3">
      <c r="L7805"/>
    </row>
    <row r="7806" spans="12:12" x14ac:dyDescent="0.3">
      <c r="L7806"/>
    </row>
    <row r="7807" spans="12:12" x14ac:dyDescent="0.3">
      <c r="L7807"/>
    </row>
    <row r="7808" spans="12:12" x14ac:dyDescent="0.3">
      <c r="L7808"/>
    </row>
    <row r="7809" spans="12:12" x14ac:dyDescent="0.3">
      <c r="L7809"/>
    </row>
    <row r="7810" spans="12:12" x14ac:dyDescent="0.3">
      <c r="L7810"/>
    </row>
    <row r="7811" spans="12:12" x14ac:dyDescent="0.3">
      <c r="L7811"/>
    </row>
    <row r="7812" spans="12:12" x14ac:dyDescent="0.3">
      <c r="L7812"/>
    </row>
    <row r="7813" spans="12:12" x14ac:dyDescent="0.3">
      <c r="L7813"/>
    </row>
    <row r="7814" spans="12:12" x14ac:dyDescent="0.3">
      <c r="L7814"/>
    </row>
    <row r="7815" spans="12:12" x14ac:dyDescent="0.3">
      <c r="L7815"/>
    </row>
    <row r="7816" spans="12:12" x14ac:dyDescent="0.3">
      <c r="L7816"/>
    </row>
    <row r="7817" spans="12:12" x14ac:dyDescent="0.3">
      <c r="L7817"/>
    </row>
    <row r="7818" spans="12:12" x14ac:dyDescent="0.3">
      <c r="L7818"/>
    </row>
    <row r="7819" spans="12:12" x14ac:dyDescent="0.3">
      <c r="L7819"/>
    </row>
    <row r="7820" spans="12:12" x14ac:dyDescent="0.3">
      <c r="L7820"/>
    </row>
    <row r="7821" spans="12:12" x14ac:dyDescent="0.3">
      <c r="L7821"/>
    </row>
    <row r="7822" spans="12:12" x14ac:dyDescent="0.3">
      <c r="L7822"/>
    </row>
    <row r="7823" spans="12:12" x14ac:dyDescent="0.3">
      <c r="L7823"/>
    </row>
    <row r="7824" spans="12:12" x14ac:dyDescent="0.3">
      <c r="L7824"/>
    </row>
    <row r="7825" spans="12:12" x14ac:dyDescent="0.3">
      <c r="L7825"/>
    </row>
    <row r="7826" spans="12:12" x14ac:dyDescent="0.3">
      <c r="L7826"/>
    </row>
    <row r="7827" spans="12:12" x14ac:dyDescent="0.3">
      <c r="L7827"/>
    </row>
    <row r="7828" spans="12:12" x14ac:dyDescent="0.3">
      <c r="L7828"/>
    </row>
    <row r="7829" spans="12:12" x14ac:dyDescent="0.3">
      <c r="L7829"/>
    </row>
    <row r="7830" spans="12:12" x14ac:dyDescent="0.3">
      <c r="L7830"/>
    </row>
    <row r="7831" spans="12:12" x14ac:dyDescent="0.3">
      <c r="L7831"/>
    </row>
    <row r="7832" spans="12:12" x14ac:dyDescent="0.3">
      <c r="L7832"/>
    </row>
    <row r="7833" spans="12:12" x14ac:dyDescent="0.3">
      <c r="L7833"/>
    </row>
    <row r="7834" spans="12:12" x14ac:dyDescent="0.3">
      <c r="L7834"/>
    </row>
    <row r="7835" spans="12:12" x14ac:dyDescent="0.3">
      <c r="L7835"/>
    </row>
    <row r="7836" spans="12:12" x14ac:dyDescent="0.3">
      <c r="L7836"/>
    </row>
    <row r="7837" spans="12:12" x14ac:dyDescent="0.3">
      <c r="L7837"/>
    </row>
    <row r="7838" spans="12:12" x14ac:dyDescent="0.3">
      <c r="L7838"/>
    </row>
    <row r="7839" spans="12:12" x14ac:dyDescent="0.3">
      <c r="L7839"/>
    </row>
    <row r="7840" spans="12:12" x14ac:dyDescent="0.3">
      <c r="L7840"/>
    </row>
    <row r="7841" spans="12:12" x14ac:dyDescent="0.3">
      <c r="L7841"/>
    </row>
    <row r="7842" spans="12:12" x14ac:dyDescent="0.3">
      <c r="L7842"/>
    </row>
    <row r="7843" spans="12:12" x14ac:dyDescent="0.3">
      <c r="L7843"/>
    </row>
    <row r="7844" spans="12:12" x14ac:dyDescent="0.3">
      <c r="L7844"/>
    </row>
    <row r="7845" spans="12:12" x14ac:dyDescent="0.3">
      <c r="L7845"/>
    </row>
    <row r="7846" spans="12:12" x14ac:dyDescent="0.3">
      <c r="L7846"/>
    </row>
    <row r="7847" spans="12:12" x14ac:dyDescent="0.3">
      <c r="L7847"/>
    </row>
    <row r="7848" spans="12:12" x14ac:dyDescent="0.3">
      <c r="L7848"/>
    </row>
    <row r="7849" spans="12:12" x14ac:dyDescent="0.3">
      <c r="L7849"/>
    </row>
    <row r="7850" spans="12:12" x14ac:dyDescent="0.3">
      <c r="L7850"/>
    </row>
    <row r="7851" spans="12:12" x14ac:dyDescent="0.3">
      <c r="L7851"/>
    </row>
    <row r="7852" spans="12:12" x14ac:dyDescent="0.3">
      <c r="L7852"/>
    </row>
    <row r="7853" spans="12:12" x14ac:dyDescent="0.3">
      <c r="L7853"/>
    </row>
    <row r="7854" spans="12:12" x14ac:dyDescent="0.3">
      <c r="L7854"/>
    </row>
    <row r="7855" spans="12:12" x14ac:dyDescent="0.3">
      <c r="L7855"/>
    </row>
    <row r="7856" spans="12:12" x14ac:dyDescent="0.3">
      <c r="L7856"/>
    </row>
    <row r="7857" spans="12:12" x14ac:dyDescent="0.3">
      <c r="L7857"/>
    </row>
    <row r="7858" spans="12:12" x14ac:dyDescent="0.3">
      <c r="L7858"/>
    </row>
    <row r="7859" spans="12:12" x14ac:dyDescent="0.3">
      <c r="L7859"/>
    </row>
    <row r="7860" spans="12:12" x14ac:dyDescent="0.3">
      <c r="L7860"/>
    </row>
    <row r="7861" spans="12:12" x14ac:dyDescent="0.3">
      <c r="L7861"/>
    </row>
    <row r="7862" spans="12:12" x14ac:dyDescent="0.3">
      <c r="L7862"/>
    </row>
    <row r="7863" spans="12:12" x14ac:dyDescent="0.3">
      <c r="L7863"/>
    </row>
    <row r="7864" spans="12:12" x14ac:dyDescent="0.3">
      <c r="L7864"/>
    </row>
    <row r="7865" spans="12:12" x14ac:dyDescent="0.3">
      <c r="L7865"/>
    </row>
    <row r="7866" spans="12:12" x14ac:dyDescent="0.3">
      <c r="L7866"/>
    </row>
    <row r="7867" spans="12:12" x14ac:dyDescent="0.3">
      <c r="L7867"/>
    </row>
    <row r="7868" spans="12:12" x14ac:dyDescent="0.3">
      <c r="L7868"/>
    </row>
    <row r="7869" spans="12:12" x14ac:dyDescent="0.3">
      <c r="L7869"/>
    </row>
    <row r="7870" spans="12:12" x14ac:dyDescent="0.3">
      <c r="L7870"/>
    </row>
    <row r="7871" spans="12:12" x14ac:dyDescent="0.3">
      <c r="L7871"/>
    </row>
    <row r="7872" spans="12:12" x14ac:dyDescent="0.3">
      <c r="L7872"/>
    </row>
    <row r="7873" spans="12:12" x14ac:dyDescent="0.3">
      <c r="L7873"/>
    </row>
    <row r="7874" spans="12:12" x14ac:dyDescent="0.3">
      <c r="L7874"/>
    </row>
    <row r="7875" spans="12:12" x14ac:dyDescent="0.3">
      <c r="L7875"/>
    </row>
    <row r="7876" spans="12:12" x14ac:dyDescent="0.3">
      <c r="L7876"/>
    </row>
    <row r="7877" spans="12:12" x14ac:dyDescent="0.3">
      <c r="L7877"/>
    </row>
    <row r="7878" spans="12:12" x14ac:dyDescent="0.3">
      <c r="L7878"/>
    </row>
    <row r="7879" spans="12:12" x14ac:dyDescent="0.3">
      <c r="L7879"/>
    </row>
    <row r="7880" spans="12:12" x14ac:dyDescent="0.3">
      <c r="L7880"/>
    </row>
    <row r="7881" spans="12:12" x14ac:dyDescent="0.3">
      <c r="L7881"/>
    </row>
    <row r="7882" spans="12:12" x14ac:dyDescent="0.3">
      <c r="L7882"/>
    </row>
    <row r="7883" spans="12:12" x14ac:dyDescent="0.3">
      <c r="L7883"/>
    </row>
    <row r="7884" spans="12:12" x14ac:dyDescent="0.3">
      <c r="L7884"/>
    </row>
    <row r="7885" spans="12:12" x14ac:dyDescent="0.3">
      <c r="L7885"/>
    </row>
    <row r="7886" spans="12:12" x14ac:dyDescent="0.3">
      <c r="L7886"/>
    </row>
    <row r="7887" spans="12:12" x14ac:dyDescent="0.3">
      <c r="L7887"/>
    </row>
    <row r="7888" spans="12:12" x14ac:dyDescent="0.3">
      <c r="L7888"/>
    </row>
    <row r="7889" spans="12:12" x14ac:dyDescent="0.3">
      <c r="L7889"/>
    </row>
    <row r="7890" spans="12:12" x14ac:dyDescent="0.3">
      <c r="L7890"/>
    </row>
    <row r="7891" spans="12:12" x14ac:dyDescent="0.3">
      <c r="L7891"/>
    </row>
    <row r="7892" spans="12:12" x14ac:dyDescent="0.3">
      <c r="L7892"/>
    </row>
    <row r="7893" spans="12:12" x14ac:dyDescent="0.3">
      <c r="L7893"/>
    </row>
    <row r="7894" spans="12:12" x14ac:dyDescent="0.3">
      <c r="L7894"/>
    </row>
    <row r="7895" spans="12:12" x14ac:dyDescent="0.3">
      <c r="L7895"/>
    </row>
    <row r="7896" spans="12:12" x14ac:dyDescent="0.3">
      <c r="L7896"/>
    </row>
    <row r="7897" spans="12:12" x14ac:dyDescent="0.3">
      <c r="L7897"/>
    </row>
    <row r="7898" spans="12:12" x14ac:dyDescent="0.3">
      <c r="L7898"/>
    </row>
    <row r="7899" spans="12:12" x14ac:dyDescent="0.3">
      <c r="L7899"/>
    </row>
    <row r="7900" spans="12:12" x14ac:dyDescent="0.3">
      <c r="L7900"/>
    </row>
    <row r="7901" spans="12:12" x14ac:dyDescent="0.3">
      <c r="L7901"/>
    </row>
    <row r="7902" spans="12:12" x14ac:dyDescent="0.3">
      <c r="L7902"/>
    </row>
    <row r="7903" spans="12:12" x14ac:dyDescent="0.3">
      <c r="L7903"/>
    </row>
    <row r="7904" spans="12:12" x14ac:dyDescent="0.3">
      <c r="L7904"/>
    </row>
    <row r="7905" spans="12:12" x14ac:dyDescent="0.3">
      <c r="L7905"/>
    </row>
    <row r="7906" spans="12:12" x14ac:dyDescent="0.3">
      <c r="L7906"/>
    </row>
    <row r="7907" spans="12:12" x14ac:dyDescent="0.3">
      <c r="L7907"/>
    </row>
    <row r="7908" spans="12:12" x14ac:dyDescent="0.3">
      <c r="L7908"/>
    </row>
    <row r="7909" spans="12:12" x14ac:dyDescent="0.3">
      <c r="L7909"/>
    </row>
    <row r="7910" spans="12:12" x14ac:dyDescent="0.3">
      <c r="L7910"/>
    </row>
    <row r="7911" spans="12:12" x14ac:dyDescent="0.3">
      <c r="L7911"/>
    </row>
    <row r="7912" spans="12:12" x14ac:dyDescent="0.3">
      <c r="L7912"/>
    </row>
    <row r="7913" spans="12:12" x14ac:dyDescent="0.3">
      <c r="L7913"/>
    </row>
    <row r="7914" spans="12:12" x14ac:dyDescent="0.3">
      <c r="L7914"/>
    </row>
    <row r="7915" spans="12:12" x14ac:dyDescent="0.3">
      <c r="L7915"/>
    </row>
    <row r="7916" spans="12:12" x14ac:dyDescent="0.3">
      <c r="L7916"/>
    </row>
    <row r="7917" spans="12:12" x14ac:dyDescent="0.3">
      <c r="L7917"/>
    </row>
    <row r="7918" spans="12:12" x14ac:dyDescent="0.3">
      <c r="L7918"/>
    </row>
    <row r="7919" spans="12:12" x14ac:dyDescent="0.3">
      <c r="L7919"/>
    </row>
    <row r="7920" spans="12:12" x14ac:dyDescent="0.3">
      <c r="L7920"/>
    </row>
    <row r="7921" spans="12:12" x14ac:dyDescent="0.3">
      <c r="L7921"/>
    </row>
    <row r="7922" spans="12:12" x14ac:dyDescent="0.3">
      <c r="L7922"/>
    </row>
    <row r="7923" spans="12:12" x14ac:dyDescent="0.3">
      <c r="L7923"/>
    </row>
    <row r="7924" spans="12:12" x14ac:dyDescent="0.3">
      <c r="L7924"/>
    </row>
    <row r="7925" spans="12:12" x14ac:dyDescent="0.3">
      <c r="L7925"/>
    </row>
    <row r="7926" spans="12:12" x14ac:dyDescent="0.3">
      <c r="L7926"/>
    </row>
    <row r="7927" spans="12:12" x14ac:dyDescent="0.3">
      <c r="L7927"/>
    </row>
    <row r="7928" spans="12:12" x14ac:dyDescent="0.3">
      <c r="L7928"/>
    </row>
    <row r="7929" spans="12:12" x14ac:dyDescent="0.3">
      <c r="L7929"/>
    </row>
    <row r="7930" spans="12:12" x14ac:dyDescent="0.3">
      <c r="L7930"/>
    </row>
    <row r="7931" spans="12:12" x14ac:dyDescent="0.3">
      <c r="L7931"/>
    </row>
    <row r="7932" spans="12:12" x14ac:dyDescent="0.3">
      <c r="L7932"/>
    </row>
    <row r="7933" spans="12:12" x14ac:dyDescent="0.3">
      <c r="L7933"/>
    </row>
    <row r="7934" spans="12:12" x14ac:dyDescent="0.3">
      <c r="L7934"/>
    </row>
    <row r="7935" spans="12:12" x14ac:dyDescent="0.3">
      <c r="L7935"/>
    </row>
    <row r="7936" spans="12:12" x14ac:dyDescent="0.3">
      <c r="L7936"/>
    </row>
    <row r="7937" spans="12:12" x14ac:dyDescent="0.3">
      <c r="L7937"/>
    </row>
    <row r="7938" spans="12:12" x14ac:dyDescent="0.3">
      <c r="L7938"/>
    </row>
    <row r="7939" spans="12:12" x14ac:dyDescent="0.3">
      <c r="L7939"/>
    </row>
    <row r="7940" spans="12:12" x14ac:dyDescent="0.3">
      <c r="L7940"/>
    </row>
    <row r="7941" spans="12:12" x14ac:dyDescent="0.3">
      <c r="L7941"/>
    </row>
    <row r="7942" spans="12:12" x14ac:dyDescent="0.3">
      <c r="L7942"/>
    </row>
    <row r="7943" spans="12:12" x14ac:dyDescent="0.3">
      <c r="L7943"/>
    </row>
    <row r="7944" spans="12:12" x14ac:dyDescent="0.3">
      <c r="L7944"/>
    </row>
    <row r="7945" spans="12:12" x14ac:dyDescent="0.3">
      <c r="L7945"/>
    </row>
    <row r="7946" spans="12:12" x14ac:dyDescent="0.3">
      <c r="L7946"/>
    </row>
    <row r="7947" spans="12:12" x14ac:dyDescent="0.3">
      <c r="L7947"/>
    </row>
    <row r="7948" spans="12:12" x14ac:dyDescent="0.3">
      <c r="L7948"/>
    </row>
    <row r="7949" spans="12:12" x14ac:dyDescent="0.3">
      <c r="L7949"/>
    </row>
    <row r="7950" spans="12:12" x14ac:dyDescent="0.3">
      <c r="L7950"/>
    </row>
    <row r="7951" spans="12:12" x14ac:dyDescent="0.3">
      <c r="L7951"/>
    </row>
    <row r="7952" spans="12:12" x14ac:dyDescent="0.3">
      <c r="L7952"/>
    </row>
    <row r="7953" spans="12:12" x14ac:dyDescent="0.3">
      <c r="L7953"/>
    </row>
    <row r="7954" spans="12:12" x14ac:dyDescent="0.3">
      <c r="L7954"/>
    </row>
    <row r="7955" spans="12:12" x14ac:dyDescent="0.3">
      <c r="L7955"/>
    </row>
    <row r="7956" spans="12:12" x14ac:dyDescent="0.3">
      <c r="L7956"/>
    </row>
    <row r="7957" spans="12:12" x14ac:dyDescent="0.3">
      <c r="L7957"/>
    </row>
    <row r="7958" spans="12:12" x14ac:dyDescent="0.3">
      <c r="L7958"/>
    </row>
    <row r="7959" spans="12:12" x14ac:dyDescent="0.3">
      <c r="L7959"/>
    </row>
    <row r="7960" spans="12:12" x14ac:dyDescent="0.3">
      <c r="L7960"/>
    </row>
    <row r="7961" spans="12:12" x14ac:dyDescent="0.3">
      <c r="L7961"/>
    </row>
    <row r="7962" spans="12:12" x14ac:dyDescent="0.3">
      <c r="L7962"/>
    </row>
    <row r="7963" spans="12:12" x14ac:dyDescent="0.3">
      <c r="L7963"/>
    </row>
    <row r="7964" spans="12:12" x14ac:dyDescent="0.3">
      <c r="L7964"/>
    </row>
    <row r="7965" spans="12:12" x14ac:dyDescent="0.3">
      <c r="L7965"/>
    </row>
    <row r="7966" spans="12:12" x14ac:dyDescent="0.3">
      <c r="L7966"/>
    </row>
    <row r="7967" spans="12:12" x14ac:dyDescent="0.3">
      <c r="L7967"/>
    </row>
    <row r="7968" spans="12:12" x14ac:dyDescent="0.3">
      <c r="L7968"/>
    </row>
    <row r="7969" spans="12:12" x14ac:dyDescent="0.3">
      <c r="L7969"/>
    </row>
    <row r="7970" spans="12:12" x14ac:dyDescent="0.3">
      <c r="L7970"/>
    </row>
    <row r="7971" spans="12:12" x14ac:dyDescent="0.3">
      <c r="L7971"/>
    </row>
    <row r="7972" spans="12:12" x14ac:dyDescent="0.3">
      <c r="L7972"/>
    </row>
    <row r="7973" spans="12:12" x14ac:dyDescent="0.3">
      <c r="L7973"/>
    </row>
    <row r="7974" spans="12:12" x14ac:dyDescent="0.3">
      <c r="L7974"/>
    </row>
    <row r="7975" spans="12:12" x14ac:dyDescent="0.3">
      <c r="L7975"/>
    </row>
    <row r="7976" spans="12:12" x14ac:dyDescent="0.3">
      <c r="L7976"/>
    </row>
    <row r="7977" spans="12:12" x14ac:dyDescent="0.3">
      <c r="L7977"/>
    </row>
    <row r="7978" spans="12:12" x14ac:dyDescent="0.3">
      <c r="L7978"/>
    </row>
    <row r="7979" spans="12:12" x14ac:dyDescent="0.3">
      <c r="L7979"/>
    </row>
    <row r="7980" spans="12:12" x14ac:dyDescent="0.3">
      <c r="L7980"/>
    </row>
    <row r="7981" spans="12:12" x14ac:dyDescent="0.3">
      <c r="L7981"/>
    </row>
    <row r="7982" spans="12:12" x14ac:dyDescent="0.3">
      <c r="L7982"/>
    </row>
    <row r="7983" spans="12:12" x14ac:dyDescent="0.3">
      <c r="L7983"/>
    </row>
    <row r="7984" spans="12:12" x14ac:dyDescent="0.3">
      <c r="L7984"/>
    </row>
    <row r="7985" spans="12:12" x14ac:dyDescent="0.3">
      <c r="L7985"/>
    </row>
    <row r="7986" spans="12:12" x14ac:dyDescent="0.3">
      <c r="L7986"/>
    </row>
    <row r="7987" spans="12:12" x14ac:dyDescent="0.3">
      <c r="L7987"/>
    </row>
    <row r="7988" spans="12:12" x14ac:dyDescent="0.3">
      <c r="L7988"/>
    </row>
    <row r="7989" spans="12:12" x14ac:dyDescent="0.3">
      <c r="L7989"/>
    </row>
    <row r="7990" spans="12:12" x14ac:dyDescent="0.3">
      <c r="L7990"/>
    </row>
    <row r="7991" spans="12:12" x14ac:dyDescent="0.3">
      <c r="L7991"/>
    </row>
    <row r="7992" spans="12:12" x14ac:dyDescent="0.3">
      <c r="L7992"/>
    </row>
    <row r="7993" spans="12:12" x14ac:dyDescent="0.3">
      <c r="L7993"/>
    </row>
    <row r="7994" spans="12:12" x14ac:dyDescent="0.3">
      <c r="L7994"/>
    </row>
    <row r="7995" spans="12:12" x14ac:dyDescent="0.3">
      <c r="L7995"/>
    </row>
    <row r="7996" spans="12:12" x14ac:dyDescent="0.3">
      <c r="L7996"/>
    </row>
    <row r="7997" spans="12:12" x14ac:dyDescent="0.3">
      <c r="L7997"/>
    </row>
    <row r="7998" spans="12:12" x14ac:dyDescent="0.3">
      <c r="L7998"/>
    </row>
    <row r="7999" spans="12:12" x14ac:dyDescent="0.3">
      <c r="L7999"/>
    </row>
    <row r="8000" spans="12:12" x14ac:dyDescent="0.3">
      <c r="L8000"/>
    </row>
    <row r="8001" spans="12:12" x14ac:dyDescent="0.3">
      <c r="L8001"/>
    </row>
    <row r="8002" spans="12:12" x14ac:dyDescent="0.3">
      <c r="L8002"/>
    </row>
    <row r="8003" spans="12:12" x14ac:dyDescent="0.3">
      <c r="L8003"/>
    </row>
    <row r="8004" spans="12:12" x14ac:dyDescent="0.3">
      <c r="L8004"/>
    </row>
    <row r="8005" spans="12:12" x14ac:dyDescent="0.3">
      <c r="L8005"/>
    </row>
    <row r="8006" spans="12:12" x14ac:dyDescent="0.3">
      <c r="L8006"/>
    </row>
    <row r="8007" spans="12:12" x14ac:dyDescent="0.3">
      <c r="L8007"/>
    </row>
    <row r="8008" spans="12:12" x14ac:dyDescent="0.3">
      <c r="L8008"/>
    </row>
    <row r="8009" spans="12:12" x14ac:dyDescent="0.3">
      <c r="L8009"/>
    </row>
    <row r="8010" spans="12:12" x14ac:dyDescent="0.3">
      <c r="L8010"/>
    </row>
    <row r="8011" spans="12:12" x14ac:dyDescent="0.3">
      <c r="L8011"/>
    </row>
    <row r="8012" spans="12:12" x14ac:dyDescent="0.3">
      <c r="L8012"/>
    </row>
    <row r="8013" spans="12:12" x14ac:dyDescent="0.3">
      <c r="L8013"/>
    </row>
    <row r="8014" spans="12:12" x14ac:dyDescent="0.3">
      <c r="L8014"/>
    </row>
    <row r="8015" spans="12:12" x14ac:dyDescent="0.3">
      <c r="L8015"/>
    </row>
    <row r="8016" spans="12:12" x14ac:dyDescent="0.3">
      <c r="L8016"/>
    </row>
    <row r="8017" spans="12:12" x14ac:dyDescent="0.3">
      <c r="L8017"/>
    </row>
    <row r="8018" spans="12:12" x14ac:dyDescent="0.3">
      <c r="L8018"/>
    </row>
    <row r="8019" spans="12:12" x14ac:dyDescent="0.3">
      <c r="L8019"/>
    </row>
    <row r="8020" spans="12:12" x14ac:dyDescent="0.3">
      <c r="L8020"/>
    </row>
    <row r="8021" spans="12:12" x14ac:dyDescent="0.3">
      <c r="L8021"/>
    </row>
    <row r="8022" spans="12:12" x14ac:dyDescent="0.3">
      <c r="L8022"/>
    </row>
    <row r="8023" spans="12:12" x14ac:dyDescent="0.3">
      <c r="L8023"/>
    </row>
    <row r="8024" spans="12:12" x14ac:dyDescent="0.3">
      <c r="L8024"/>
    </row>
    <row r="8025" spans="12:12" x14ac:dyDescent="0.3">
      <c r="L8025"/>
    </row>
    <row r="8026" spans="12:12" x14ac:dyDescent="0.3">
      <c r="L8026"/>
    </row>
    <row r="8027" spans="12:12" x14ac:dyDescent="0.3">
      <c r="L8027"/>
    </row>
    <row r="8028" spans="12:12" x14ac:dyDescent="0.3">
      <c r="L8028"/>
    </row>
    <row r="8029" spans="12:12" x14ac:dyDescent="0.3">
      <c r="L8029"/>
    </row>
    <row r="8030" spans="12:12" x14ac:dyDescent="0.3">
      <c r="L8030"/>
    </row>
    <row r="8031" spans="12:12" x14ac:dyDescent="0.3">
      <c r="L8031"/>
    </row>
    <row r="8032" spans="12:12" x14ac:dyDescent="0.3">
      <c r="L8032"/>
    </row>
    <row r="8033" spans="12:12" x14ac:dyDescent="0.3">
      <c r="L8033"/>
    </row>
    <row r="8034" spans="12:12" x14ac:dyDescent="0.3">
      <c r="L8034"/>
    </row>
    <row r="8035" spans="12:12" x14ac:dyDescent="0.3">
      <c r="L8035"/>
    </row>
    <row r="8036" spans="12:12" x14ac:dyDescent="0.3">
      <c r="L8036"/>
    </row>
    <row r="8037" spans="12:12" x14ac:dyDescent="0.3">
      <c r="L8037"/>
    </row>
    <row r="8038" spans="12:12" x14ac:dyDescent="0.3">
      <c r="L8038"/>
    </row>
    <row r="8039" spans="12:12" x14ac:dyDescent="0.3">
      <c r="L8039"/>
    </row>
    <row r="8040" spans="12:12" x14ac:dyDescent="0.3">
      <c r="L8040"/>
    </row>
    <row r="8041" spans="12:12" x14ac:dyDescent="0.3">
      <c r="L8041"/>
    </row>
    <row r="8042" spans="12:12" x14ac:dyDescent="0.3">
      <c r="L8042"/>
    </row>
    <row r="8043" spans="12:12" x14ac:dyDescent="0.3">
      <c r="L8043"/>
    </row>
    <row r="8044" spans="12:12" x14ac:dyDescent="0.3">
      <c r="L8044"/>
    </row>
    <row r="8045" spans="12:12" x14ac:dyDescent="0.3">
      <c r="L8045"/>
    </row>
    <row r="8046" spans="12:12" x14ac:dyDescent="0.3">
      <c r="L8046"/>
    </row>
    <row r="8047" spans="12:12" x14ac:dyDescent="0.3">
      <c r="L8047"/>
    </row>
    <row r="8048" spans="12:12" x14ac:dyDescent="0.3">
      <c r="L8048"/>
    </row>
    <row r="8049" spans="12:12" x14ac:dyDescent="0.3">
      <c r="L8049"/>
    </row>
    <row r="8050" spans="12:12" x14ac:dyDescent="0.3">
      <c r="L8050"/>
    </row>
    <row r="8051" spans="12:12" x14ac:dyDescent="0.3">
      <c r="L8051"/>
    </row>
    <row r="8052" spans="12:12" x14ac:dyDescent="0.3">
      <c r="L8052"/>
    </row>
    <row r="8053" spans="12:12" x14ac:dyDescent="0.3">
      <c r="L8053"/>
    </row>
    <row r="8054" spans="12:12" x14ac:dyDescent="0.3">
      <c r="L8054"/>
    </row>
    <row r="8055" spans="12:12" x14ac:dyDescent="0.3">
      <c r="L8055"/>
    </row>
    <row r="8056" spans="12:12" x14ac:dyDescent="0.3">
      <c r="L8056"/>
    </row>
    <row r="8057" spans="12:12" x14ac:dyDescent="0.3">
      <c r="L8057"/>
    </row>
    <row r="8058" spans="12:12" x14ac:dyDescent="0.3">
      <c r="L8058"/>
    </row>
    <row r="8059" spans="12:12" x14ac:dyDescent="0.3">
      <c r="L8059"/>
    </row>
    <row r="8060" spans="12:12" x14ac:dyDescent="0.3">
      <c r="L8060"/>
    </row>
    <row r="8061" spans="12:12" x14ac:dyDescent="0.3">
      <c r="L8061"/>
    </row>
    <row r="8062" spans="12:12" x14ac:dyDescent="0.3">
      <c r="L8062"/>
    </row>
    <row r="8063" spans="12:12" x14ac:dyDescent="0.3">
      <c r="L8063"/>
    </row>
    <row r="8064" spans="12:12" x14ac:dyDescent="0.3">
      <c r="L8064"/>
    </row>
    <row r="8065" spans="12:12" x14ac:dyDescent="0.3">
      <c r="L8065"/>
    </row>
    <row r="8066" spans="12:12" x14ac:dyDescent="0.3">
      <c r="L8066"/>
    </row>
    <row r="8067" spans="12:12" x14ac:dyDescent="0.3">
      <c r="L8067"/>
    </row>
    <row r="8068" spans="12:12" x14ac:dyDescent="0.3">
      <c r="L8068"/>
    </row>
    <row r="8069" spans="12:12" x14ac:dyDescent="0.3">
      <c r="L8069"/>
    </row>
    <row r="8070" spans="12:12" x14ac:dyDescent="0.3">
      <c r="L8070"/>
    </row>
    <row r="8071" spans="12:12" x14ac:dyDescent="0.3">
      <c r="L8071"/>
    </row>
    <row r="8072" spans="12:12" x14ac:dyDescent="0.3">
      <c r="L8072"/>
    </row>
    <row r="8073" spans="12:12" x14ac:dyDescent="0.3">
      <c r="L8073"/>
    </row>
    <row r="8074" spans="12:12" x14ac:dyDescent="0.3">
      <c r="L8074"/>
    </row>
    <row r="8075" spans="12:12" x14ac:dyDescent="0.3">
      <c r="L8075"/>
    </row>
    <row r="8076" spans="12:12" x14ac:dyDescent="0.3">
      <c r="L8076"/>
    </row>
    <row r="8077" spans="12:12" x14ac:dyDescent="0.3">
      <c r="L8077"/>
    </row>
    <row r="8078" spans="12:12" x14ac:dyDescent="0.3">
      <c r="L8078"/>
    </row>
    <row r="8079" spans="12:12" x14ac:dyDescent="0.3">
      <c r="L8079"/>
    </row>
    <row r="8080" spans="12:12" x14ac:dyDescent="0.3">
      <c r="L8080"/>
    </row>
    <row r="8081" spans="12:12" x14ac:dyDescent="0.3">
      <c r="L8081"/>
    </row>
    <row r="8082" spans="12:12" x14ac:dyDescent="0.3">
      <c r="L8082"/>
    </row>
    <row r="8083" spans="12:12" x14ac:dyDescent="0.3">
      <c r="L8083"/>
    </row>
    <row r="8084" spans="12:12" x14ac:dyDescent="0.3">
      <c r="L8084"/>
    </row>
    <row r="8085" spans="12:12" x14ac:dyDescent="0.3">
      <c r="L8085"/>
    </row>
    <row r="8086" spans="12:12" x14ac:dyDescent="0.3">
      <c r="L8086"/>
    </row>
    <row r="8087" spans="12:12" x14ac:dyDescent="0.3">
      <c r="L8087"/>
    </row>
    <row r="8088" spans="12:12" x14ac:dyDescent="0.3">
      <c r="L8088"/>
    </row>
    <row r="8089" spans="12:12" x14ac:dyDescent="0.3">
      <c r="L8089"/>
    </row>
    <row r="8090" spans="12:12" x14ac:dyDescent="0.3">
      <c r="L8090"/>
    </row>
    <row r="8091" spans="12:12" x14ac:dyDescent="0.3">
      <c r="L8091"/>
    </row>
    <row r="8092" spans="12:12" x14ac:dyDescent="0.3">
      <c r="L8092"/>
    </row>
    <row r="8093" spans="12:12" x14ac:dyDescent="0.3">
      <c r="L8093"/>
    </row>
    <row r="8094" spans="12:12" x14ac:dyDescent="0.3">
      <c r="L8094"/>
    </row>
    <row r="8095" spans="12:12" x14ac:dyDescent="0.3">
      <c r="L8095"/>
    </row>
    <row r="8096" spans="12:12" x14ac:dyDescent="0.3">
      <c r="L8096"/>
    </row>
    <row r="8097" spans="12:12" x14ac:dyDescent="0.3">
      <c r="L8097"/>
    </row>
    <row r="8098" spans="12:12" x14ac:dyDescent="0.3">
      <c r="L8098"/>
    </row>
    <row r="8099" spans="12:12" x14ac:dyDescent="0.3">
      <c r="L8099"/>
    </row>
    <row r="8100" spans="12:12" x14ac:dyDescent="0.3">
      <c r="L8100"/>
    </row>
    <row r="8101" spans="12:12" x14ac:dyDescent="0.3">
      <c r="L8101"/>
    </row>
    <row r="8102" spans="12:12" x14ac:dyDescent="0.3">
      <c r="L8102"/>
    </row>
    <row r="8103" spans="12:12" x14ac:dyDescent="0.3">
      <c r="L8103"/>
    </row>
    <row r="8104" spans="12:12" x14ac:dyDescent="0.3">
      <c r="L8104"/>
    </row>
    <row r="8105" spans="12:12" x14ac:dyDescent="0.3">
      <c r="L8105"/>
    </row>
    <row r="8106" spans="12:12" x14ac:dyDescent="0.3">
      <c r="L8106"/>
    </row>
    <row r="8107" spans="12:12" x14ac:dyDescent="0.3">
      <c r="L8107"/>
    </row>
    <row r="8108" spans="12:12" x14ac:dyDescent="0.3">
      <c r="L8108"/>
    </row>
    <row r="8109" spans="12:12" x14ac:dyDescent="0.3">
      <c r="L8109"/>
    </row>
    <row r="8110" spans="12:12" x14ac:dyDescent="0.3">
      <c r="L8110"/>
    </row>
    <row r="8111" spans="12:12" x14ac:dyDescent="0.3">
      <c r="L8111"/>
    </row>
    <row r="8112" spans="12:12" x14ac:dyDescent="0.3">
      <c r="L8112"/>
    </row>
    <row r="8113" spans="12:12" x14ac:dyDescent="0.3">
      <c r="L8113"/>
    </row>
    <row r="8114" spans="12:12" x14ac:dyDescent="0.3">
      <c r="L8114"/>
    </row>
    <row r="8115" spans="12:12" x14ac:dyDescent="0.3">
      <c r="L8115"/>
    </row>
    <row r="8116" spans="12:12" x14ac:dyDescent="0.3">
      <c r="L8116"/>
    </row>
    <row r="8117" spans="12:12" x14ac:dyDescent="0.3">
      <c r="L8117"/>
    </row>
    <row r="8118" spans="12:12" x14ac:dyDescent="0.3">
      <c r="L8118"/>
    </row>
    <row r="8119" spans="12:12" x14ac:dyDescent="0.3">
      <c r="L8119"/>
    </row>
    <row r="8120" spans="12:12" x14ac:dyDescent="0.3">
      <c r="L8120"/>
    </row>
    <row r="8121" spans="12:12" x14ac:dyDescent="0.3">
      <c r="L8121"/>
    </row>
    <row r="8122" spans="12:12" x14ac:dyDescent="0.3">
      <c r="L8122"/>
    </row>
    <row r="8123" spans="12:12" x14ac:dyDescent="0.3">
      <c r="L8123"/>
    </row>
    <row r="8124" spans="12:12" x14ac:dyDescent="0.3">
      <c r="L8124"/>
    </row>
    <row r="8125" spans="12:12" x14ac:dyDescent="0.3">
      <c r="L8125"/>
    </row>
    <row r="8126" spans="12:12" x14ac:dyDescent="0.3">
      <c r="L8126"/>
    </row>
    <row r="8127" spans="12:12" x14ac:dyDescent="0.3">
      <c r="L8127"/>
    </row>
    <row r="8128" spans="12:12" x14ac:dyDescent="0.3">
      <c r="L8128"/>
    </row>
    <row r="8129" spans="12:12" x14ac:dyDescent="0.3">
      <c r="L8129"/>
    </row>
    <row r="8130" spans="12:12" x14ac:dyDescent="0.3">
      <c r="L8130"/>
    </row>
    <row r="8131" spans="12:12" x14ac:dyDescent="0.3">
      <c r="L8131"/>
    </row>
    <row r="8132" spans="12:12" x14ac:dyDescent="0.3">
      <c r="L8132"/>
    </row>
    <row r="8133" spans="12:12" x14ac:dyDescent="0.3">
      <c r="L8133"/>
    </row>
    <row r="8134" spans="12:12" x14ac:dyDescent="0.3">
      <c r="L8134"/>
    </row>
    <row r="8135" spans="12:12" x14ac:dyDescent="0.3">
      <c r="L8135"/>
    </row>
    <row r="8136" spans="12:12" x14ac:dyDescent="0.3">
      <c r="L8136"/>
    </row>
    <row r="8137" spans="12:12" x14ac:dyDescent="0.3">
      <c r="L8137"/>
    </row>
    <row r="8138" spans="12:12" x14ac:dyDescent="0.3">
      <c r="L8138"/>
    </row>
    <row r="8139" spans="12:12" x14ac:dyDescent="0.3">
      <c r="L8139"/>
    </row>
    <row r="8140" spans="12:12" x14ac:dyDescent="0.3">
      <c r="L8140"/>
    </row>
    <row r="8141" spans="12:12" x14ac:dyDescent="0.3">
      <c r="L8141"/>
    </row>
    <row r="8142" spans="12:12" x14ac:dyDescent="0.3">
      <c r="L8142"/>
    </row>
    <row r="8143" spans="12:12" x14ac:dyDescent="0.3">
      <c r="L8143"/>
    </row>
    <row r="8144" spans="12:12" x14ac:dyDescent="0.3">
      <c r="L8144"/>
    </row>
    <row r="8145" spans="12:12" x14ac:dyDescent="0.3">
      <c r="L8145"/>
    </row>
    <row r="8146" spans="12:12" x14ac:dyDescent="0.3">
      <c r="L8146"/>
    </row>
    <row r="8147" spans="12:12" x14ac:dyDescent="0.3">
      <c r="L8147"/>
    </row>
    <row r="8148" spans="12:12" x14ac:dyDescent="0.3">
      <c r="L8148"/>
    </row>
    <row r="8149" spans="12:12" x14ac:dyDescent="0.3">
      <c r="L8149"/>
    </row>
    <row r="8150" spans="12:12" x14ac:dyDescent="0.3">
      <c r="L8150"/>
    </row>
    <row r="8151" spans="12:12" x14ac:dyDescent="0.3">
      <c r="L8151"/>
    </row>
    <row r="8152" spans="12:12" x14ac:dyDescent="0.3">
      <c r="L8152"/>
    </row>
    <row r="8153" spans="12:12" x14ac:dyDescent="0.3">
      <c r="L8153"/>
    </row>
    <row r="8154" spans="12:12" x14ac:dyDescent="0.3">
      <c r="L8154"/>
    </row>
    <row r="8155" spans="12:12" x14ac:dyDescent="0.3">
      <c r="L8155"/>
    </row>
    <row r="8156" spans="12:12" x14ac:dyDescent="0.3">
      <c r="L8156"/>
    </row>
    <row r="8157" spans="12:12" x14ac:dyDescent="0.3">
      <c r="L8157"/>
    </row>
    <row r="8158" spans="12:12" x14ac:dyDescent="0.3">
      <c r="L8158"/>
    </row>
    <row r="8159" spans="12:12" x14ac:dyDescent="0.3">
      <c r="L8159"/>
    </row>
    <row r="8160" spans="12:12" x14ac:dyDescent="0.3">
      <c r="L8160"/>
    </row>
    <row r="8161" spans="12:12" x14ac:dyDescent="0.3">
      <c r="L8161"/>
    </row>
    <row r="8162" spans="12:12" x14ac:dyDescent="0.3">
      <c r="L8162"/>
    </row>
    <row r="8163" spans="12:12" x14ac:dyDescent="0.3">
      <c r="L8163"/>
    </row>
    <row r="8164" spans="12:12" x14ac:dyDescent="0.3">
      <c r="L8164"/>
    </row>
    <row r="8165" spans="12:12" x14ac:dyDescent="0.3">
      <c r="L8165"/>
    </row>
    <row r="8166" spans="12:12" x14ac:dyDescent="0.3">
      <c r="L8166"/>
    </row>
    <row r="8167" spans="12:12" x14ac:dyDescent="0.3">
      <c r="L8167"/>
    </row>
    <row r="8168" spans="12:12" x14ac:dyDescent="0.3">
      <c r="L8168"/>
    </row>
    <row r="8169" spans="12:12" x14ac:dyDescent="0.3">
      <c r="L8169"/>
    </row>
    <row r="8170" spans="12:12" x14ac:dyDescent="0.3">
      <c r="L8170"/>
    </row>
    <row r="8171" spans="12:12" x14ac:dyDescent="0.3">
      <c r="L8171"/>
    </row>
    <row r="8172" spans="12:12" x14ac:dyDescent="0.3">
      <c r="L8172"/>
    </row>
    <row r="8173" spans="12:12" x14ac:dyDescent="0.3">
      <c r="L8173"/>
    </row>
    <row r="8174" spans="12:12" x14ac:dyDescent="0.3">
      <c r="L8174"/>
    </row>
    <row r="8175" spans="12:12" x14ac:dyDescent="0.3">
      <c r="L8175"/>
    </row>
    <row r="8176" spans="12:12" x14ac:dyDescent="0.3">
      <c r="L8176"/>
    </row>
    <row r="8177" spans="12:12" x14ac:dyDescent="0.3">
      <c r="L8177"/>
    </row>
    <row r="8178" spans="12:12" x14ac:dyDescent="0.3">
      <c r="L8178"/>
    </row>
    <row r="8179" spans="12:12" x14ac:dyDescent="0.3">
      <c r="L8179"/>
    </row>
    <row r="8180" spans="12:12" x14ac:dyDescent="0.3">
      <c r="L8180"/>
    </row>
    <row r="8181" spans="12:12" x14ac:dyDescent="0.3">
      <c r="L8181"/>
    </row>
    <row r="8182" spans="12:12" x14ac:dyDescent="0.3">
      <c r="L8182"/>
    </row>
    <row r="8183" spans="12:12" x14ac:dyDescent="0.3">
      <c r="L8183"/>
    </row>
    <row r="8184" spans="12:12" x14ac:dyDescent="0.3">
      <c r="L8184"/>
    </row>
    <row r="8185" spans="12:12" x14ac:dyDescent="0.3">
      <c r="L8185"/>
    </row>
    <row r="8186" spans="12:12" x14ac:dyDescent="0.3">
      <c r="L8186"/>
    </row>
    <row r="8187" spans="12:12" x14ac:dyDescent="0.3">
      <c r="L8187"/>
    </row>
    <row r="8188" spans="12:12" x14ac:dyDescent="0.3">
      <c r="L8188"/>
    </row>
    <row r="8189" spans="12:12" x14ac:dyDescent="0.3">
      <c r="L8189"/>
    </row>
    <row r="8190" spans="12:12" x14ac:dyDescent="0.3">
      <c r="L8190"/>
    </row>
    <row r="8191" spans="12:12" x14ac:dyDescent="0.3">
      <c r="L8191"/>
    </row>
    <row r="8192" spans="12:12" x14ac:dyDescent="0.3">
      <c r="L8192"/>
    </row>
    <row r="8193" spans="12:12" x14ac:dyDescent="0.3">
      <c r="L8193"/>
    </row>
    <row r="8194" spans="12:12" x14ac:dyDescent="0.3">
      <c r="L8194"/>
    </row>
    <row r="8195" spans="12:12" x14ac:dyDescent="0.3">
      <c r="L8195"/>
    </row>
    <row r="8196" spans="12:12" x14ac:dyDescent="0.3">
      <c r="L8196"/>
    </row>
    <row r="8197" spans="12:12" x14ac:dyDescent="0.3">
      <c r="L8197"/>
    </row>
    <row r="8198" spans="12:12" x14ac:dyDescent="0.3">
      <c r="L8198"/>
    </row>
    <row r="8199" spans="12:12" x14ac:dyDescent="0.3">
      <c r="L8199"/>
    </row>
    <row r="8200" spans="12:12" x14ac:dyDescent="0.3">
      <c r="L8200"/>
    </row>
    <row r="8201" spans="12:12" x14ac:dyDescent="0.3">
      <c r="L8201"/>
    </row>
    <row r="8202" spans="12:12" x14ac:dyDescent="0.3">
      <c r="L8202"/>
    </row>
    <row r="8203" spans="12:12" x14ac:dyDescent="0.3">
      <c r="L8203"/>
    </row>
    <row r="8204" spans="12:12" x14ac:dyDescent="0.3">
      <c r="L8204"/>
    </row>
    <row r="8205" spans="12:12" x14ac:dyDescent="0.3">
      <c r="L8205"/>
    </row>
    <row r="8206" spans="12:12" x14ac:dyDescent="0.3">
      <c r="L8206"/>
    </row>
    <row r="8207" spans="12:12" x14ac:dyDescent="0.3">
      <c r="L8207"/>
    </row>
    <row r="8208" spans="12:12" x14ac:dyDescent="0.3">
      <c r="L8208"/>
    </row>
    <row r="8209" spans="12:12" x14ac:dyDescent="0.3">
      <c r="L8209"/>
    </row>
    <row r="8210" spans="12:12" x14ac:dyDescent="0.3">
      <c r="L8210"/>
    </row>
    <row r="8211" spans="12:12" x14ac:dyDescent="0.3">
      <c r="L8211"/>
    </row>
    <row r="8212" spans="12:12" x14ac:dyDescent="0.3">
      <c r="L8212"/>
    </row>
    <row r="8213" spans="12:12" x14ac:dyDescent="0.3">
      <c r="L8213"/>
    </row>
    <row r="8214" spans="12:12" x14ac:dyDescent="0.3">
      <c r="L8214"/>
    </row>
    <row r="8215" spans="12:12" x14ac:dyDescent="0.3">
      <c r="L8215"/>
    </row>
    <row r="8216" spans="12:12" x14ac:dyDescent="0.3">
      <c r="L8216"/>
    </row>
    <row r="8217" spans="12:12" x14ac:dyDescent="0.3">
      <c r="L8217"/>
    </row>
    <row r="8218" spans="12:12" x14ac:dyDescent="0.3">
      <c r="L8218"/>
    </row>
    <row r="8219" spans="12:12" x14ac:dyDescent="0.3">
      <c r="L8219"/>
    </row>
    <row r="8220" spans="12:12" x14ac:dyDescent="0.3">
      <c r="L8220"/>
    </row>
    <row r="8221" spans="12:12" x14ac:dyDescent="0.3">
      <c r="L8221"/>
    </row>
    <row r="8222" spans="12:12" x14ac:dyDescent="0.3">
      <c r="L8222"/>
    </row>
    <row r="8223" spans="12:12" x14ac:dyDescent="0.3">
      <c r="L8223"/>
    </row>
    <row r="8224" spans="12:12" x14ac:dyDescent="0.3">
      <c r="L8224"/>
    </row>
    <row r="8225" spans="12:12" x14ac:dyDescent="0.3">
      <c r="L8225"/>
    </row>
    <row r="8226" spans="12:12" x14ac:dyDescent="0.3">
      <c r="L8226"/>
    </row>
    <row r="8227" spans="12:12" x14ac:dyDescent="0.3">
      <c r="L8227"/>
    </row>
    <row r="8228" spans="12:12" x14ac:dyDescent="0.3">
      <c r="L8228"/>
    </row>
    <row r="8229" spans="12:12" x14ac:dyDescent="0.3">
      <c r="L8229"/>
    </row>
    <row r="8230" spans="12:12" x14ac:dyDescent="0.3">
      <c r="L8230"/>
    </row>
    <row r="8231" spans="12:12" x14ac:dyDescent="0.3">
      <c r="L8231"/>
    </row>
    <row r="8232" spans="12:12" x14ac:dyDescent="0.3">
      <c r="L8232"/>
    </row>
    <row r="8233" spans="12:12" x14ac:dyDescent="0.3">
      <c r="L8233"/>
    </row>
    <row r="8234" spans="12:12" x14ac:dyDescent="0.3">
      <c r="L8234"/>
    </row>
    <row r="8235" spans="12:12" x14ac:dyDescent="0.3">
      <c r="L8235"/>
    </row>
    <row r="8236" spans="12:12" x14ac:dyDescent="0.3">
      <c r="L8236"/>
    </row>
    <row r="8237" spans="12:12" x14ac:dyDescent="0.3">
      <c r="L8237"/>
    </row>
    <row r="8238" spans="12:12" x14ac:dyDescent="0.3">
      <c r="L8238"/>
    </row>
    <row r="8239" spans="12:12" x14ac:dyDescent="0.3">
      <c r="L8239"/>
    </row>
    <row r="8240" spans="12:12" x14ac:dyDescent="0.3">
      <c r="L8240"/>
    </row>
    <row r="8241" spans="12:12" x14ac:dyDescent="0.3">
      <c r="L8241"/>
    </row>
    <row r="8242" spans="12:12" x14ac:dyDescent="0.3">
      <c r="L8242"/>
    </row>
    <row r="8243" spans="12:12" x14ac:dyDescent="0.3">
      <c r="L8243"/>
    </row>
    <row r="8244" spans="12:12" x14ac:dyDescent="0.3">
      <c r="L8244"/>
    </row>
    <row r="8245" spans="12:12" x14ac:dyDescent="0.3">
      <c r="L8245"/>
    </row>
    <row r="8246" spans="12:12" x14ac:dyDescent="0.3">
      <c r="L8246"/>
    </row>
    <row r="8247" spans="12:12" x14ac:dyDescent="0.3">
      <c r="L8247"/>
    </row>
    <row r="8248" spans="12:12" x14ac:dyDescent="0.3">
      <c r="L8248"/>
    </row>
    <row r="8249" spans="12:12" x14ac:dyDescent="0.3">
      <c r="L8249"/>
    </row>
    <row r="8250" spans="12:12" x14ac:dyDescent="0.3">
      <c r="L8250"/>
    </row>
    <row r="8251" spans="12:12" x14ac:dyDescent="0.3">
      <c r="L8251"/>
    </row>
    <row r="8252" spans="12:12" x14ac:dyDescent="0.3">
      <c r="L8252"/>
    </row>
    <row r="8253" spans="12:12" x14ac:dyDescent="0.3">
      <c r="L8253"/>
    </row>
    <row r="8254" spans="12:12" x14ac:dyDescent="0.3">
      <c r="L8254"/>
    </row>
    <row r="8255" spans="12:12" x14ac:dyDescent="0.3">
      <c r="L8255"/>
    </row>
    <row r="8256" spans="12:12" x14ac:dyDescent="0.3">
      <c r="L8256"/>
    </row>
    <row r="8257" spans="12:12" x14ac:dyDescent="0.3">
      <c r="L8257"/>
    </row>
    <row r="8258" spans="12:12" x14ac:dyDescent="0.3">
      <c r="L8258"/>
    </row>
    <row r="8259" spans="12:12" x14ac:dyDescent="0.3">
      <c r="L8259"/>
    </row>
    <row r="8260" spans="12:12" x14ac:dyDescent="0.3">
      <c r="L8260"/>
    </row>
    <row r="8261" spans="12:12" x14ac:dyDescent="0.3">
      <c r="L8261"/>
    </row>
    <row r="8262" spans="12:12" x14ac:dyDescent="0.3">
      <c r="L8262"/>
    </row>
    <row r="8263" spans="12:12" x14ac:dyDescent="0.3">
      <c r="L8263"/>
    </row>
    <row r="8264" spans="12:12" x14ac:dyDescent="0.3">
      <c r="L8264"/>
    </row>
    <row r="8265" spans="12:12" x14ac:dyDescent="0.3">
      <c r="L8265"/>
    </row>
    <row r="8266" spans="12:12" x14ac:dyDescent="0.3">
      <c r="L8266"/>
    </row>
    <row r="8267" spans="12:12" x14ac:dyDescent="0.3">
      <c r="L8267"/>
    </row>
    <row r="8268" spans="12:12" x14ac:dyDescent="0.3">
      <c r="L8268"/>
    </row>
    <row r="8269" spans="12:12" x14ac:dyDescent="0.3">
      <c r="L8269"/>
    </row>
    <row r="8270" spans="12:12" x14ac:dyDescent="0.3">
      <c r="L8270"/>
    </row>
    <row r="8271" spans="12:12" x14ac:dyDescent="0.3">
      <c r="L8271"/>
    </row>
    <row r="8272" spans="12:12" x14ac:dyDescent="0.3">
      <c r="L8272"/>
    </row>
    <row r="8273" spans="12:12" x14ac:dyDescent="0.3">
      <c r="L8273"/>
    </row>
    <row r="8274" spans="12:12" x14ac:dyDescent="0.3">
      <c r="L8274"/>
    </row>
    <row r="8275" spans="12:12" x14ac:dyDescent="0.3">
      <c r="L8275"/>
    </row>
    <row r="8276" spans="12:12" x14ac:dyDescent="0.3">
      <c r="L8276"/>
    </row>
    <row r="8277" spans="12:12" x14ac:dyDescent="0.3">
      <c r="L8277"/>
    </row>
    <row r="8278" spans="12:12" x14ac:dyDescent="0.3">
      <c r="L8278"/>
    </row>
    <row r="8279" spans="12:12" x14ac:dyDescent="0.3">
      <c r="L8279"/>
    </row>
    <row r="8280" spans="12:12" x14ac:dyDescent="0.3">
      <c r="L8280"/>
    </row>
    <row r="8281" spans="12:12" x14ac:dyDescent="0.3">
      <c r="L8281"/>
    </row>
    <row r="8282" spans="12:12" x14ac:dyDescent="0.3">
      <c r="L8282"/>
    </row>
    <row r="8283" spans="12:12" x14ac:dyDescent="0.3">
      <c r="L8283"/>
    </row>
    <row r="8284" spans="12:12" x14ac:dyDescent="0.3">
      <c r="L8284"/>
    </row>
    <row r="8285" spans="12:12" x14ac:dyDescent="0.3">
      <c r="L8285"/>
    </row>
    <row r="8286" spans="12:12" x14ac:dyDescent="0.3">
      <c r="L8286"/>
    </row>
    <row r="8287" spans="12:12" x14ac:dyDescent="0.3">
      <c r="L8287"/>
    </row>
    <row r="8288" spans="12:12" x14ac:dyDescent="0.3">
      <c r="L8288"/>
    </row>
    <row r="8289" spans="12:12" x14ac:dyDescent="0.3">
      <c r="L8289"/>
    </row>
    <row r="8290" spans="12:12" x14ac:dyDescent="0.3">
      <c r="L8290"/>
    </row>
    <row r="8291" spans="12:12" x14ac:dyDescent="0.3">
      <c r="L8291"/>
    </row>
    <row r="8292" spans="12:12" x14ac:dyDescent="0.3">
      <c r="L8292"/>
    </row>
    <row r="8293" spans="12:12" x14ac:dyDescent="0.3">
      <c r="L8293"/>
    </row>
    <row r="8294" spans="12:12" x14ac:dyDescent="0.3">
      <c r="L8294"/>
    </row>
    <row r="8295" spans="12:12" x14ac:dyDescent="0.3">
      <c r="L8295"/>
    </row>
    <row r="8296" spans="12:12" x14ac:dyDescent="0.3">
      <c r="L8296"/>
    </row>
    <row r="8297" spans="12:12" x14ac:dyDescent="0.3">
      <c r="L8297"/>
    </row>
    <row r="8298" spans="12:12" x14ac:dyDescent="0.3">
      <c r="L8298"/>
    </row>
    <row r="8299" spans="12:12" x14ac:dyDescent="0.3">
      <c r="L8299"/>
    </row>
    <row r="8300" spans="12:12" x14ac:dyDescent="0.3">
      <c r="L8300"/>
    </row>
    <row r="8301" spans="12:12" x14ac:dyDescent="0.3">
      <c r="L8301"/>
    </row>
    <row r="8302" spans="12:12" x14ac:dyDescent="0.3">
      <c r="L8302"/>
    </row>
    <row r="8303" spans="12:12" x14ac:dyDescent="0.3">
      <c r="L8303"/>
    </row>
    <row r="8304" spans="12:12" x14ac:dyDescent="0.3">
      <c r="L8304"/>
    </row>
    <row r="8305" spans="12:12" x14ac:dyDescent="0.3">
      <c r="L8305"/>
    </row>
    <row r="8306" spans="12:12" x14ac:dyDescent="0.3">
      <c r="L8306"/>
    </row>
    <row r="8307" spans="12:12" x14ac:dyDescent="0.3">
      <c r="L8307"/>
    </row>
    <row r="8308" spans="12:12" x14ac:dyDescent="0.3">
      <c r="L8308"/>
    </row>
    <row r="8309" spans="12:12" x14ac:dyDescent="0.3">
      <c r="L8309"/>
    </row>
    <row r="8310" spans="12:12" x14ac:dyDescent="0.3">
      <c r="L8310"/>
    </row>
    <row r="8311" spans="12:12" x14ac:dyDescent="0.3">
      <c r="L8311"/>
    </row>
    <row r="8312" spans="12:12" x14ac:dyDescent="0.3">
      <c r="L8312"/>
    </row>
    <row r="8313" spans="12:12" x14ac:dyDescent="0.3">
      <c r="L8313"/>
    </row>
    <row r="8314" spans="12:12" x14ac:dyDescent="0.3">
      <c r="L8314"/>
    </row>
    <row r="8315" spans="12:12" x14ac:dyDescent="0.3">
      <c r="L8315"/>
    </row>
    <row r="8316" spans="12:12" x14ac:dyDescent="0.3">
      <c r="L8316"/>
    </row>
    <row r="8317" spans="12:12" x14ac:dyDescent="0.3">
      <c r="L8317"/>
    </row>
    <row r="8318" spans="12:12" x14ac:dyDescent="0.3">
      <c r="L8318"/>
    </row>
    <row r="8319" spans="12:12" x14ac:dyDescent="0.3">
      <c r="L8319"/>
    </row>
    <row r="8320" spans="12:12" x14ac:dyDescent="0.3">
      <c r="L8320"/>
    </row>
    <row r="8321" spans="12:12" x14ac:dyDescent="0.3">
      <c r="L8321"/>
    </row>
    <row r="8322" spans="12:12" x14ac:dyDescent="0.3">
      <c r="L8322"/>
    </row>
    <row r="8323" spans="12:12" x14ac:dyDescent="0.3">
      <c r="L8323"/>
    </row>
    <row r="8324" spans="12:12" x14ac:dyDescent="0.3">
      <c r="L8324"/>
    </row>
    <row r="8325" spans="12:12" x14ac:dyDescent="0.3">
      <c r="L8325"/>
    </row>
    <row r="8326" spans="12:12" x14ac:dyDescent="0.3">
      <c r="L8326"/>
    </row>
    <row r="8327" spans="12:12" x14ac:dyDescent="0.3">
      <c r="L8327"/>
    </row>
    <row r="8328" spans="12:12" x14ac:dyDescent="0.3">
      <c r="L8328"/>
    </row>
    <row r="8329" spans="12:12" x14ac:dyDescent="0.3">
      <c r="L8329"/>
    </row>
    <row r="8330" spans="12:12" x14ac:dyDescent="0.3">
      <c r="L8330"/>
    </row>
    <row r="8331" spans="12:12" x14ac:dyDescent="0.3">
      <c r="L8331"/>
    </row>
    <row r="8332" spans="12:12" x14ac:dyDescent="0.3">
      <c r="L8332"/>
    </row>
    <row r="8333" spans="12:12" x14ac:dyDescent="0.3">
      <c r="L8333"/>
    </row>
    <row r="8334" spans="12:12" x14ac:dyDescent="0.3">
      <c r="L8334"/>
    </row>
    <row r="8335" spans="12:12" x14ac:dyDescent="0.3">
      <c r="L8335"/>
    </row>
    <row r="8336" spans="12:12" x14ac:dyDescent="0.3">
      <c r="L8336"/>
    </row>
    <row r="8337" spans="12:12" x14ac:dyDescent="0.3">
      <c r="L8337"/>
    </row>
    <row r="8338" spans="12:12" x14ac:dyDescent="0.3">
      <c r="L8338"/>
    </row>
    <row r="8339" spans="12:12" x14ac:dyDescent="0.3">
      <c r="L8339"/>
    </row>
    <row r="8340" spans="12:12" x14ac:dyDescent="0.3">
      <c r="L8340"/>
    </row>
    <row r="8341" spans="12:12" x14ac:dyDescent="0.3">
      <c r="L8341"/>
    </row>
    <row r="8342" spans="12:12" x14ac:dyDescent="0.3">
      <c r="L8342"/>
    </row>
    <row r="8343" spans="12:12" x14ac:dyDescent="0.3">
      <c r="L8343"/>
    </row>
    <row r="8344" spans="12:12" x14ac:dyDescent="0.3">
      <c r="L8344"/>
    </row>
    <row r="8345" spans="12:12" x14ac:dyDescent="0.3">
      <c r="L8345"/>
    </row>
    <row r="8346" spans="12:12" x14ac:dyDescent="0.3">
      <c r="L8346"/>
    </row>
    <row r="8347" spans="12:12" x14ac:dyDescent="0.3">
      <c r="L8347"/>
    </row>
    <row r="8348" spans="12:12" x14ac:dyDescent="0.3">
      <c r="L8348"/>
    </row>
    <row r="8349" spans="12:12" x14ac:dyDescent="0.3">
      <c r="L8349"/>
    </row>
    <row r="8350" spans="12:12" x14ac:dyDescent="0.3">
      <c r="L8350"/>
    </row>
    <row r="8351" spans="12:12" x14ac:dyDescent="0.3">
      <c r="L8351"/>
    </row>
    <row r="8352" spans="12:12" x14ac:dyDescent="0.3">
      <c r="L8352"/>
    </row>
    <row r="8353" spans="12:12" x14ac:dyDescent="0.3">
      <c r="L8353"/>
    </row>
    <row r="8354" spans="12:12" x14ac:dyDescent="0.3">
      <c r="L8354"/>
    </row>
    <row r="8355" spans="12:12" x14ac:dyDescent="0.3">
      <c r="L8355"/>
    </row>
    <row r="8356" spans="12:12" x14ac:dyDescent="0.3">
      <c r="L8356"/>
    </row>
    <row r="8357" spans="12:12" x14ac:dyDescent="0.3">
      <c r="L8357"/>
    </row>
    <row r="8358" spans="12:12" x14ac:dyDescent="0.3">
      <c r="L8358"/>
    </row>
    <row r="8359" spans="12:12" x14ac:dyDescent="0.3">
      <c r="L8359"/>
    </row>
    <row r="8360" spans="12:12" x14ac:dyDescent="0.3">
      <c r="L8360"/>
    </row>
    <row r="8361" spans="12:12" x14ac:dyDescent="0.3">
      <c r="L8361"/>
    </row>
    <row r="8362" spans="12:12" x14ac:dyDescent="0.3">
      <c r="L8362"/>
    </row>
    <row r="8363" spans="12:12" x14ac:dyDescent="0.3">
      <c r="L8363"/>
    </row>
    <row r="8364" spans="12:12" x14ac:dyDescent="0.3">
      <c r="L8364"/>
    </row>
    <row r="8365" spans="12:12" x14ac:dyDescent="0.3">
      <c r="L8365"/>
    </row>
    <row r="8366" spans="12:12" x14ac:dyDescent="0.3">
      <c r="L8366"/>
    </row>
    <row r="8367" spans="12:12" x14ac:dyDescent="0.3">
      <c r="L8367"/>
    </row>
    <row r="8368" spans="12:12" x14ac:dyDescent="0.3">
      <c r="L8368"/>
    </row>
    <row r="8369" spans="12:12" x14ac:dyDescent="0.3">
      <c r="L8369"/>
    </row>
    <row r="8370" spans="12:12" x14ac:dyDescent="0.3">
      <c r="L8370"/>
    </row>
    <row r="8371" spans="12:12" x14ac:dyDescent="0.3">
      <c r="L8371"/>
    </row>
    <row r="8372" spans="12:12" x14ac:dyDescent="0.3">
      <c r="L8372"/>
    </row>
    <row r="8373" spans="12:12" x14ac:dyDescent="0.3">
      <c r="L8373"/>
    </row>
    <row r="8374" spans="12:12" x14ac:dyDescent="0.3">
      <c r="L8374"/>
    </row>
    <row r="8375" spans="12:12" x14ac:dyDescent="0.3">
      <c r="L8375"/>
    </row>
    <row r="8376" spans="12:12" x14ac:dyDescent="0.3">
      <c r="L8376"/>
    </row>
    <row r="8377" spans="12:12" x14ac:dyDescent="0.3">
      <c r="L8377"/>
    </row>
    <row r="8378" spans="12:12" x14ac:dyDescent="0.3">
      <c r="L8378"/>
    </row>
    <row r="8379" spans="12:12" x14ac:dyDescent="0.3">
      <c r="L8379"/>
    </row>
    <row r="8380" spans="12:12" x14ac:dyDescent="0.3">
      <c r="L8380"/>
    </row>
    <row r="8381" spans="12:12" x14ac:dyDescent="0.3">
      <c r="L8381"/>
    </row>
    <row r="8382" spans="12:12" x14ac:dyDescent="0.3">
      <c r="L8382"/>
    </row>
    <row r="8383" spans="12:12" x14ac:dyDescent="0.3">
      <c r="L8383"/>
    </row>
    <row r="8384" spans="12:12" x14ac:dyDescent="0.3">
      <c r="L8384"/>
    </row>
    <row r="8385" spans="12:12" x14ac:dyDescent="0.3">
      <c r="L8385"/>
    </row>
    <row r="8386" spans="12:12" x14ac:dyDescent="0.3">
      <c r="L8386"/>
    </row>
    <row r="8387" spans="12:12" x14ac:dyDescent="0.3">
      <c r="L8387"/>
    </row>
    <row r="8388" spans="12:12" x14ac:dyDescent="0.3">
      <c r="L8388"/>
    </row>
    <row r="8389" spans="12:12" x14ac:dyDescent="0.3">
      <c r="L8389"/>
    </row>
    <row r="8390" spans="12:12" x14ac:dyDescent="0.3">
      <c r="L8390"/>
    </row>
    <row r="8391" spans="12:12" x14ac:dyDescent="0.3">
      <c r="L8391"/>
    </row>
    <row r="8392" spans="12:12" x14ac:dyDescent="0.3">
      <c r="L8392"/>
    </row>
    <row r="8393" spans="12:12" x14ac:dyDescent="0.3">
      <c r="L8393"/>
    </row>
    <row r="8394" spans="12:12" x14ac:dyDescent="0.3">
      <c r="L8394"/>
    </row>
    <row r="8395" spans="12:12" x14ac:dyDescent="0.3">
      <c r="L8395"/>
    </row>
    <row r="8396" spans="12:12" x14ac:dyDescent="0.3">
      <c r="L8396"/>
    </row>
    <row r="8397" spans="12:12" x14ac:dyDescent="0.3">
      <c r="L8397"/>
    </row>
    <row r="8398" spans="12:12" x14ac:dyDescent="0.3">
      <c r="L8398"/>
    </row>
    <row r="8399" spans="12:12" x14ac:dyDescent="0.3">
      <c r="L8399"/>
    </row>
    <row r="8400" spans="12:12" x14ac:dyDescent="0.3">
      <c r="L8400"/>
    </row>
    <row r="8401" spans="12:12" x14ac:dyDescent="0.3">
      <c r="L8401"/>
    </row>
    <row r="8402" spans="12:12" x14ac:dyDescent="0.3">
      <c r="L8402"/>
    </row>
    <row r="8403" spans="12:12" x14ac:dyDescent="0.3">
      <c r="L8403"/>
    </row>
    <row r="8404" spans="12:12" x14ac:dyDescent="0.3">
      <c r="L8404"/>
    </row>
    <row r="8405" spans="12:12" x14ac:dyDescent="0.3">
      <c r="L8405"/>
    </row>
    <row r="8406" spans="12:12" x14ac:dyDescent="0.3">
      <c r="L8406"/>
    </row>
    <row r="8407" spans="12:12" x14ac:dyDescent="0.3">
      <c r="L8407"/>
    </row>
    <row r="8408" spans="12:12" x14ac:dyDescent="0.3">
      <c r="L8408"/>
    </row>
    <row r="8409" spans="12:12" x14ac:dyDescent="0.3">
      <c r="L8409"/>
    </row>
    <row r="8410" spans="12:12" x14ac:dyDescent="0.3">
      <c r="L8410"/>
    </row>
    <row r="8411" spans="12:12" x14ac:dyDescent="0.3">
      <c r="L8411"/>
    </row>
    <row r="8412" spans="12:12" x14ac:dyDescent="0.3">
      <c r="L8412"/>
    </row>
    <row r="8413" spans="12:12" x14ac:dyDescent="0.3">
      <c r="L8413"/>
    </row>
    <row r="8414" spans="12:12" x14ac:dyDescent="0.3">
      <c r="L8414"/>
    </row>
    <row r="8415" spans="12:12" x14ac:dyDescent="0.3">
      <c r="L8415"/>
    </row>
    <row r="8416" spans="12:12" x14ac:dyDescent="0.3">
      <c r="L8416"/>
    </row>
    <row r="8417" spans="12:12" x14ac:dyDescent="0.3">
      <c r="L8417"/>
    </row>
    <row r="8418" spans="12:12" x14ac:dyDescent="0.3">
      <c r="L8418"/>
    </row>
    <row r="8419" spans="12:12" x14ac:dyDescent="0.3">
      <c r="L8419"/>
    </row>
    <row r="8420" spans="12:12" x14ac:dyDescent="0.3">
      <c r="L8420"/>
    </row>
    <row r="8421" spans="12:12" x14ac:dyDescent="0.3">
      <c r="L8421"/>
    </row>
    <row r="8422" spans="12:12" x14ac:dyDescent="0.3">
      <c r="L8422"/>
    </row>
    <row r="8423" spans="12:12" x14ac:dyDescent="0.3">
      <c r="L8423"/>
    </row>
    <row r="8424" spans="12:12" x14ac:dyDescent="0.3">
      <c r="L8424"/>
    </row>
    <row r="8425" spans="12:12" x14ac:dyDescent="0.3">
      <c r="L8425"/>
    </row>
    <row r="8426" spans="12:12" x14ac:dyDescent="0.3">
      <c r="L8426"/>
    </row>
    <row r="8427" spans="12:12" x14ac:dyDescent="0.3">
      <c r="L8427"/>
    </row>
    <row r="8428" spans="12:12" x14ac:dyDescent="0.3">
      <c r="L8428"/>
    </row>
    <row r="8429" spans="12:12" x14ac:dyDescent="0.3">
      <c r="L8429"/>
    </row>
    <row r="8430" spans="12:12" x14ac:dyDescent="0.3">
      <c r="L8430"/>
    </row>
    <row r="8431" spans="12:12" x14ac:dyDescent="0.3">
      <c r="L8431"/>
    </row>
    <row r="8432" spans="12:12" x14ac:dyDescent="0.3">
      <c r="L8432"/>
    </row>
    <row r="8433" spans="12:12" x14ac:dyDescent="0.3">
      <c r="L8433"/>
    </row>
    <row r="8434" spans="12:12" x14ac:dyDescent="0.3">
      <c r="L8434"/>
    </row>
    <row r="8435" spans="12:12" x14ac:dyDescent="0.3">
      <c r="L8435"/>
    </row>
    <row r="8436" spans="12:12" x14ac:dyDescent="0.3">
      <c r="L8436"/>
    </row>
    <row r="8437" spans="12:12" x14ac:dyDescent="0.3">
      <c r="L8437"/>
    </row>
    <row r="8438" spans="12:12" x14ac:dyDescent="0.3">
      <c r="L8438"/>
    </row>
    <row r="8439" spans="12:12" x14ac:dyDescent="0.3">
      <c r="L8439"/>
    </row>
    <row r="8440" spans="12:12" x14ac:dyDescent="0.3">
      <c r="L8440"/>
    </row>
    <row r="8441" spans="12:12" x14ac:dyDescent="0.3">
      <c r="L8441"/>
    </row>
    <row r="8442" spans="12:12" x14ac:dyDescent="0.3">
      <c r="L8442"/>
    </row>
    <row r="8443" spans="12:12" x14ac:dyDescent="0.3">
      <c r="L8443"/>
    </row>
    <row r="8444" spans="12:12" x14ac:dyDescent="0.3">
      <c r="L8444"/>
    </row>
    <row r="8445" spans="12:12" x14ac:dyDescent="0.3">
      <c r="L8445"/>
    </row>
    <row r="8446" spans="12:12" x14ac:dyDescent="0.3">
      <c r="L8446"/>
    </row>
    <row r="8447" spans="12:12" x14ac:dyDescent="0.3">
      <c r="L8447"/>
    </row>
    <row r="8448" spans="12:12" x14ac:dyDescent="0.3">
      <c r="L8448"/>
    </row>
    <row r="8449" spans="12:12" x14ac:dyDescent="0.3">
      <c r="L8449"/>
    </row>
    <row r="8450" spans="12:12" x14ac:dyDescent="0.3">
      <c r="L8450"/>
    </row>
    <row r="8451" spans="12:12" x14ac:dyDescent="0.3">
      <c r="L8451"/>
    </row>
    <row r="8452" spans="12:12" x14ac:dyDescent="0.3">
      <c r="L8452"/>
    </row>
    <row r="8453" spans="12:12" x14ac:dyDescent="0.3">
      <c r="L8453"/>
    </row>
    <row r="8454" spans="12:12" x14ac:dyDescent="0.3">
      <c r="L8454"/>
    </row>
    <row r="8455" spans="12:12" x14ac:dyDescent="0.3">
      <c r="L8455"/>
    </row>
    <row r="8456" spans="12:12" x14ac:dyDescent="0.3">
      <c r="L8456"/>
    </row>
    <row r="8457" spans="12:12" x14ac:dyDescent="0.3">
      <c r="L8457"/>
    </row>
    <row r="8458" spans="12:12" x14ac:dyDescent="0.3">
      <c r="L8458"/>
    </row>
    <row r="8459" spans="12:12" x14ac:dyDescent="0.3">
      <c r="L8459"/>
    </row>
    <row r="8460" spans="12:12" x14ac:dyDescent="0.3">
      <c r="L8460"/>
    </row>
    <row r="8461" spans="12:12" x14ac:dyDescent="0.3">
      <c r="L8461"/>
    </row>
    <row r="8462" spans="12:12" x14ac:dyDescent="0.3">
      <c r="L8462"/>
    </row>
    <row r="8463" spans="12:12" x14ac:dyDescent="0.3">
      <c r="L8463"/>
    </row>
    <row r="8464" spans="12:12" x14ac:dyDescent="0.3">
      <c r="L8464"/>
    </row>
    <row r="8465" spans="12:12" x14ac:dyDescent="0.3">
      <c r="L8465"/>
    </row>
    <row r="8466" spans="12:12" x14ac:dyDescent="0.3">
      <c r="L8466"/>
    </row>
    <row r="8467" spans="12:12" x14ac:dyDescent="0.3">
      <c r="L8467"/>
    </row>
    <row r="8468" spans="12:12" x14ac:dyDescent="0.3">
      <c r="L8468"/>
    </row>
    <row r="8469" spans="12:12" x14ac:dyDescent="0.3">
      <c r="L8469"/>
    </row>
    <row r="8470" spans="12:12" x14ac:dyDescent="0.3">
      <c r="L8470"/>
    </row>
    <row r="8471" spans="12:12" x14ac:dyDescent="0.3">
      <c r="L8471"/>
    </row>
    <row r="8472" spans="12:12" x14ac:dyDescent="0.3">
      <c r="L8472"/>
    </row>
    <row r="8473" spans="12:12" x14ac:dyDescent="0.3">
      <c r="L8473"/>
    </row>
    <row r="8474" spans="12:12" x14ac:dyDescent="0.3">
      <c r="L8474"/>
    </row>
    <row r="8475" spans="12:12" x14ac:dyDescent="0.3">
      <c r="L8475"/>
    </row>
    <row r="8476" spans="12:12" x14ac:dyDescent="0.3">
      <c r="L8476"/>
    </row>
    <row r="8477" spans="12:12" x14ac:dyDescent="0.3">
      <c r="L8477"/>
    </row>
    <row r="8478" spans="12:12" x14ac:dyDescent="0.3">
      <c r="L8478"/>
    </row>
    <row r="8479" spans="12:12" x14ac:dyDescent="0.3">
      <c r="L8479"/>
    </row>
    <row r="8480" spans="12:12" x14ac:dyDescent="0.3">
      <c r="L8480"/>
    </row>
    <row r="8481" spans="12:12" x14ac:dyDescent="0.3">
      <c r="L8481"/>
    </row>
    <row r="8482" spans="12:12" x14ac:dyDescent="0.3">
      <c r="L8482"/>
    </row>
    <row r="8483" spans="12:12" x14ac:dyDescent="0.3">
      <c r="L8483"/>
    </row>
    <row r="8484" spans="12:12" x14ac:dyDescent="0.3">
      <c r="L8484"/>
    </row>
    <row r="8485" spans="12:12" x14ac:dyDescent="0.3">
      <c r="L8485"/>
    </row>
    <row r="8486" spans="12:12" x14ac:dyDescent="0.3">
      <c r="L8486"/>
    </row>
    <row r="8487" spans="12:12" x14ac:dyDescent="0.3">
      <c r="L8487"/>
    </row>
    <row r="8488" spans="12:12" x14ac:dyDescent="0.3">
      <c r="L8488"/>
    </row>
    <row r="8489" spans="12:12" x14ac:dyDescent="0.3">
      <c r="L8489"/>
    </row>
    <row r="8490" spans="12:12" x14ac:dyDescent="0.3">
      <c r="L8490"/>
    </row>
    <row r="8491" spans="12:12" x14ac:dyDescent="0.3">
      <c r="L8491"/>
    </row>
    <row r="8492" spans="12:12" x14ac:dyDescent="0.3">
      <c r="L8492"/>
    </row>
    <row r="8493" spans="12:12" x14ac:dyDescent="0.3">
      <c r="L8493"/>
    </row>
    <row r="8494" spans="12:12" x14ac:dyDescent="0.3">
      <c r="L8494"/>
    </row>
    <row r="8495" spans="12:12" x14ac:dyDescent="0.3">
      <c r="L8495"/>
    </row>
    <row r="8496" spans="12:12" x14ac:dyDescent="0.3">
      <c r="L8496"/>
    </row>
    <row r="8497" spans="12:12" x14ac:dyDescent="0.3">
      <c r="L8497"/>
    </row>
    <row r="8498" spans="12:12" x14ac:dyDescent="0.3">
      <c r="L8498"/>
    </row>
    <row r="8499" spans="12:12" x14ac:dyDescent="0.3">
      <c r="L8499"/>
    </row>
    <row r="8500" spans="12:12" x14ac:dyDescent="0.3">
      <c r="L8500"/>
    </row>
    <row r="8501" spans="12:12" x14ac:dyDescent="0.3">
      <c r="L8501"/>
    </row>
    <row r="8502" spans="12:12" x14ac:dyDescent="0.3">
      <c r="L8502"/>
    </row>
    <row r="8503" spans="12:12" x14ac:dyDescent="0.3">
      <c r="L8503"/>
    </row>
    <row r="8504" spans="12:12" x14ac:dyDescent="0.3">
      <c r="L8504"/>
    </row>
    <row r="8505" spans="12:12" x14ac:dyDescent="0.3">
      <c r="L8505"/>
    </row>
    <row r="8506" spans="12:12" x14ac:dyDescent="0.3">
      <c r="L8506"/>
    </row>
    <row r="8507" spans="12:12" x14ac:dyDescent="0.3">
      <c r="L8507"/>
    </row>
    <row r="8508" spans="12:12" x14ac:dyDescent="0.3">
      <c r="L8508"/>
    </row>
    <row r="8509" spans="12:12" x14ac:dyDescent="0.3">
      <c r="L8509"/>
    </row>
    <row r="8510" spans="12:12" x14ac:dyDescent="0.3">
      <c r="L8510"/>
    </row>
    <row r="8511" spans="12:12" x14ac:dyDescent="0.3">
      <c r="L8511"/>
    </row>
    <row r="8512" spans="12:12" x14ac:dyDescent="0.3">
      <c r="L8512"/>
    </row>
    <row r="8513" spans="12:12" x14ac:dyDescent="0.3">
      <c r="L8513"/>
    </row>
    <row r="8514" spans="12:12" x14ac:dyDescent="0.3">
      <c r="L8514"/>
    </row>
    <row r="8515" spans="12:12" x14ac:dyDescent="0.3">
      <c r="L8515"/>
    </row>
    <row r="8516" spans="12:12" x14ac:dyDescent="0.3">
      <c r="L8516"/>
    </row>
    <row r="8517" spans="12:12" x14ac:dyDescent="0.3">
      <c r="L8517"/>
    </row>
    <row r="8518" spans="12:12" x14ac:dyDescent="0.3">
      <c r="L8518"/>
    </row>
    <row r="8519" spans="12:12" x14ac:dyDescent="0.3">
      <c r="L8519"/>
    </row>
    <row r="8520" spans="12:12" x14ac:dyDescent="0.3">
      <c r="L8520"/>
    </row>
    <row r="8521" spans="12:12" x14ac:dyDescent="0.3">
      <c r="L8521"/>
    </row>
    <row r="8522" spans="12:12" x14ac:dyDescent="0.3">
      <c r="L8522"/>
    </row>
    <row r="8523" spans="12:12" x14ac:dyDescent="0.3">
      <c r="L8523"/>
    </row>
    <row r="8524" spans="12:12" x14ac:dyDescent="0.3">
      <c r="L8524"/>
    </row>
    <row r="8525" spans="12:12" x14ac:dyDescent="0.3">
      <c r="L8525"/>
    </row>
    <row r="8526" spans="12:12" x14ac:dyDescent="0.3">
      <c r="L8526"/>
    </row>
    <row r="8527" spans="12:12" x14ac:dyDescent="0.3">
      <c r="L8527"/>
    </row>
    <row r="8528" spans="12:12" x14ac:dyDescent="0.3">
      <c r="L8528"/>
    </row>
    <row r="8529" spans="12:12" x14ac:dyDescent="0.3">
      <c r="L8529"/>
    </row>
    <row r="8530" spans="12:12" x14ac:dyDescent="0.3">
      <c r="L8530"/>
    </row>
    <row r="8531" spans="12:12" x14ac:dyDescent="0.3">
      <c r="L8531"/>
    </row>
    <row r="8532" spans="12:12" x14ac:dyDescent="0.3">
      <c r="L8532"/>
    </row>
    <row r="8533" spans="12:12" x14ac:dyDescent="0.3">
      <c r="L8533"/>
    </row>
    <row r="8534" spans="12:12" x14ac:dyDescent="0.3">
      <c r="L8534"/>
    </row>
    <row r="8535" spans="12:12" x14ac:dyDescent="0.3">
      <c r="L8535"/>
    </row>
    <row r="8536" spans="12:12" x14ac:dyDescent="0.3">
      <c r="L8536"/>
    </row>
    <row r="8537" spans="12:12" x14ac:dyDescent="0.3">
      <c r="L8537"/>
    </row>
    <row r="8538" spans="12:12" x14ac:dyDescent="0.3">
      <c r="L8538"/>
    </row>
    <row r="8539" spans="12:12" x14ac:dyDescent="0.3">
      <c r="L8539"/>
    </row>
    <row r="8540" spans="12:12" x14ac:dyDescent="0.3">
      <c r="L8540"/>
    </row>
    <row r="8541" spans="12:12" x14ac:dyDescent="0.3">
      <c r="L8541"/>
    </row>
    <row r="8542" spans="12:12" x14ac:dyDescent="0.3">
      <c r="L8542"/>
    </row>
    <row r="8543" spans="12:12" x14ac:dyDescent="0.3">
      <c r="L8543"/>
    </row>
    <row r="8544" spans="12:12" x14ac:dyDescent="0.3">
      <c r="L8544"/>
    </row>
    <row r="8545" spans="12:12" x14ac:dyDescent="0.3">
      <c r="L8545"/>
    </row>
    <row r="8546" spans="12:12" x14ac:dyDescent="0.3">
      <c r="L8546"/>
    </row>
    <row r="8547" spans="12:12" x14ac:dyDescent="0.3">
      <c r="L8547"/>
    </row>
    <row r="8548" spans="12:12" x14ac:dyDescent="0.3">
      <c r="L8548"/>
    </row>
    <row r="8549" spans="12:12" x14ac:dyDescent="0.3">
      <c r="L8549"/>
    </row>
    <row r="8550" spans="12:12" x14ac:dyDescent="0.3">
      <c r="L8550"/>
    </row>
    <row r="8551" spans="12:12" x14ac:dyDescent="0.3">
      <c r="L8551"/>
    </row>
    <row r="8552" spans="12:12" x14ac:dyDescent="0.3">
      <c r="L8552"/>
    </row>
    <row r="8553" spans="12:12" x14ac:dyDescent="0.3">
      <c r="L8553"/>
    </row>
    <row r="8554" spans="12:12" x14ac:dyDescent="0.3">
      <c r="L8554"/>
    </row>
    <row r="8555" spans="12:12" x14ac:dyDescent="0.3">
      <c r="L8555"/>
    </row>
    <row r="8556" spans="12:12" x14ac:dyDescent="0.3">
      <c r="L8556"/>
    </row>
    <row r="8557" spans="12:12" x14ac:dyDescent="0.3">
      <c r="L8557"/>
    </row>
    <row r="8558" spans="12:12" x14ac:dyDescent="0.3">
      <c r="L8558"/>
    </row>
    <row r="8559" spans="12:12" x14ac:dyDescent="0.3">
      <c r="L8559"/>
    </row>
    <row r="8560" spans="12:12" x14ac:dyDescent="0.3">
      <c r="L8560"/>
    </row>
    <row r="8561" spans="12:12" x14ac:dyDescent="0.3">
      <c r="L8561"/>
    </row>
    <row r="8562" spans="12:12" x14ac:dyDescent="0.3">
      <c r="L8562"/>
    </row>
    <row r="8563" spans="12:12" x14ac:dyDescent="0.3">
      <c r="L8563"/>
    </row>
    <row r="8564" spans="12:12" x14ac:dyDescent="0.3">
      <c r="L8564"/>
    </row>
    <row r="8565" spans="12:12" x14ac:dyDescent="0.3">
      <c r="L8565"/>
    </row>
    <row r="8566" spans="12:12" x14ac:dyDescent="0.3">
      <c r="L8566"/>
    </row>
    <row r="8567" spans="12:12" x14ac:dyDescent="0.3">
      <c r="L8567"/>
    </row>
    <row r="8568" spans="12:12" x14ac:dyDescent="0.3">
      <c r="L8568"/>
    </row>
    <row r="8569" spans="12:12" x14ac:dyDescent="0.3">
      <c r="L8569"/>
    </row>
    <row r="8570" spans="12:12" x14ac:dyDescent="0.3">
      <c r="L8570"/>
    </row>
    <row r="8571" spans="12:12" x14ac:dyDescent="0.3">
      <c r="L8571"/>
    </row>
    <row r="8572" spans="12:12" x14ac:dyDescent="0.3">
      <c r="L8572"/>
    </row>
    <row r="8573" spans="12:12" x14ac:dyDescent="0.3">
      <c r="L8573"/>
    </row>
    <row r="8574" spans="12:12" x14ac:dyDescent="0.3">
      <c r="L8574"/>
    </row>
    <row r="8575" spans="12:12" x14ac:dyDescent="0.3">
      <c r="L8575"/>
    </row>
    <row r="8576" spans="12:12" x14ac:dyDescent="0.3">
      <c r="L8576"/>
    </row>
    <row r="8577" spans="12:12" x14ac:dyDescent="0.3">
      <c r="L8577"/>
    </row>
    <row r="8578" spans="12:12" x14ac:dyDescent="0.3">
      <c r="L8578"/>
    </row>
    <row r="8579" spans="12:12" x14ac:dyDescent="0.3">
      <c r="L8579"/>
    </row>
    <row r="8580" spans="12:12" x14ac:dyDescent="0.3">
      <c r="L8580"/>
    </row>
    <row r="8581" spans="12:12" x14ac:dyDescent="0.3">
      <c r="L8581"/>
    </row>
    <row r="8582" spans="12:12" x14ac:dyDescent="0.3">
      <c r="L8582"/>
    </row>
    <row r="8583" spans="12:12" x14ac:dyDescent="0.3">
      <c r="L8583"/>
    </row>
    <row r="8584" spans="12:12" x14ac:dyDescent="0.3">
      <c r="L8584"/>
    </row>
    <row r="8585" spans="12:12" x14ac:dyDescent="0.3">
      <c r="L8585"/>
    </row>
    <row r="8586" spans="12:12" x14ac:dyDescent="0.3">
      <c r="L8586"/>
    </row>
    <row r="8587" spans="12:12" x14ac:dyDescent="0.3">
      <c r="L8587"/>
    </row>
    <row r="8588" spans="12:12" x14ac:dyDescent="0.3">
      <c r="L8588"/>
    </row>
    <row r="8589" spans="12:12" x14ac:dyDescent="0.3">
      <c r="L8589"/>
    </row>
    <row r="8590" spans="12:12" x14ac:dyDescent="0.3">
      <c r="L8590"/>
    </row>
    <row r="8591" spans="12:12" x14ac:dyDescent="0.3">
      <c r="L8591"/>
    </row>
    <row r="8592" spans="12:12" x14ac:dyDescent="0.3">
      <c r="L8592"/>
    </row>
    <row r="8593" spans="12:12" x14ac:dyDescent="0.3">
      <c r="L8593"/>
    </row>
    <row r="8594" spans="12:12" x14ac:dyDescent="0.3">
      <c r="L8594"/>
    </row>
    <row r="8595" spans="12:12" x14ac:dyDescent="0.3">
      <c r="L8595"/>
    </row>
    <row r="8596" spans="12:12" x14ac:dyDescent="0.3">
      <c r="L8596"/>
    </row>
    <row r="8597" spans="12:12" x14ac:dyDescent="0.3">
      <c r="L8597"/>
    </row>
    <row r="8598" spans="12:12" x14ac:dyDescent="0.3">
      <c r="L8598"/>
    </row>
    <row r="8599" spans="12:12" x14ac:dyDescent="0.3">
      <c r="L8599"/>
    </row>
    <row r="8600" spans="12:12" x14ac:dyDescent="0.3">
      <c r="L8600"/>
    </row>
    <row r="8601" spans="12:12" x14ac:dyDescent="0.3">
      <c r="L8601"/>
    </row>
    <row r="8602" spans="12:12" x14ac:dyDescent="0.3">
      <c r="L8602"/>
    </row>
    <row r="8603" spans="12:12" x14ac:dyDescent="0.3">
      <c r="L8603"/>
    </row>
    <row r="8604" spans="12:12" x14ac:dyDescent="0.3">
      <c r="L8604"/>
    </row>
    <row r="8605" spans="12:12" x14ac:dyDescent="0.3">
      <c r="L8605"/>
    </row>
    <row r="8606" spans="12:12" x14ac:dyDescent="0.3">
      <c r="L8606"/>
    </row>
    <row r="8607" spans="12:12" x14ac:dyDescent="0.3">
      <c r="L8607"/>
    </row>
    <row r="8608" spans="12:12" x14ac:dyDescent="0.3">
      <c r="L8608"/>
    </row>
    <row r="8609" spans="12:12" x14ac:dyDescent="0.3">
      <c r="L8609"/>
    </row>
    <row r="8610" spans="12:12" x14ac:dyDescent="0.3">
      <c r="L8610"/>
    </row>
    <row r="8611" spans="12:12" x14ac:dyDescent="0.3">
      <c r="L8611"/>
    </row>
    <row r="8612" spans="12:12" x14ac:dyDescent="0.3">
      <c r="L8612"/>
    </row>
    <row r="8613" spans="12:12" x14ac:dyDescent="0.3">
      <c r="L8613"/>
    </row>
    <row r="8614" spans="12:12" x14ac:dyDescent="0.3">
      <c r="L8614"/>
    </row>
    <row r="8615" spans="12:12" x14ac:dyDescent="0.3">
      <c r="L8615"/>
    </row>
    <row r="8616" spans="12:12" x14ac:dyDescent="0.3">
      <c r="L8616"/>
    </row>
    <row r="8617" spans="12:12" x14ac:dyDescent="0.3">
      <c r="L8617"/>
    </row>
    <row r="8618" spans="12:12" x14ac:dyDescent="0.3">
      <c r="L8618"/>
    </row>
    <row r="8619" spans="12:12" x14ac:dyDescent="0.3">
      <c r="L8619"/>
    </row>
    <row r="8620" spans="12:12" x14ac:dyDescent="0.3">
      <c r="L8620"/>
    </row>
    <row r="8621" spans="12:12" x14ac:dyDescent="0.3">
      <c r="L8621"/>
    </row>
    <row r="8622" spans="12:12" x14ac:dyDescent="0.3">
      <c r="L8622"/>
    </row>
    <row r="8623" spans="12:12" x14ac:dyDescent="0.3">
      <c r="L8623"/>
    </row>
    <row r="8624" spans="12:12" x14ac:dyDescent="0.3">
      <c r="L8624"/>
    </row>
    <row r="8625" spans="12:12" x14ac:dyDescent="0.3">
      <c r="L8625"/>
    </row>
    <row r="8626" spans="12:12" x14ac:dyDescent="0.3">
      <c r="L8626"/>
    </row>
    <row r="8627" spans="12:12" x14ac:dyDescent="0.3">
      <c r="L8627"/>
    </row>
    <row r="8628" spans="12:12" x14ac:dyDescent="0.3">
      <c r="L8628"/>
    </row>
    <row r="8629" spans="12:12" x14ac:dyDescent="0.3">
      <c r="L8629"/>
    </row>
    <row r="8630" spans="12:12" x14ac:dyDescent="0.3">
      <c r="L8630"/>
    </row>
    <row r="8631" spans="12:12" x14ac:dyDescent="0.3">
      <c r="L8631"/>
    </row>
    <row r="8632" spans="12:12" x14ac:dyDescent="0.3">
      <c r="L8632"/>
    </row>
    <row r="8633" spans="12:12" x14ac:dyDescent="0.3">
      <c r="L8633"/>
    </row>
    <row r="8634" spans="12:12" x14ac:dyDescent="0.3">
      <c r="L8634"/>
    </row>
    <row r="8635" spans="12:12" x14ac:dyDescent="0.3">
      <c r="L8635"/>
    </row>
    <row r="8636" spans="12:12" x14ac:dyDescent="0.3">
      <c r="L8636"/>
    </row>
    <row r="8637" spans="12:12" x14ac:dyDescent="0.3">
      <c r="L8637"/>
    </row>
    <row r="8638" spans="12:12" x14ac:dyDescent="0.3">
      <c r="L8638"/>
    </row>
    <row r="8639" spans="12:12" x14ac:dyDescent="0.3">
      <c r="L8639"/>
    </row>
    <row r="8640" spans="12:12" x14ac:dyDescent="0.3">
      <c r="L8640"/>
    </row>
    <row r="8641" spans="12:12" x14ac:dyDescent="0.3">
      <c r="L8641"/>
    </row>
    <row r="8642" spans="12:12" x14ac:dyDescent="0.3">
      <c r="L8642"/>
    </row>
    <row r="8643" spans="12:12" x14ac:dyDescent="0.3">
      <c r="L8643"/>
    </row>
    <row r="8644" spans="12:12" x14ac:dyDescent="0.3">
      <c r="L8644"/>
    </row>
    <row r="8645" spans="12:12" x14ac:dyDescent="0.3">
      <c r="L8645"/>
    </row>
    <row r="8646" spans="12:12" x14ac:dyDescent="0.3">
      <c r="L8646"/>
    </row>
    <row r="8647" spans="12:12" x14ac:dyDescent="0.3">
      <c r="L8647"/>
    </row>
    <row r="8648" spans="12:12" x14ac:dyDescent="0.3">
      <c r="L8648"/>
    </row>
    <row r="8649" spans="12:12" x14ac:dyDescent="0.3">
      <c r="L8649"/>
    </row>
    <row r="8650" spans="12:12" x14ac:dyDescent="0.3">
      <c r="L8650"/>
    </row>
    <row r="8651" spans="12:12" x14ac:dyDescent="0.3">
      <c r="L8651"/>
    </row>
    <row r="8652" spans="12:12" x14ac:dyDescent="0.3">
      <c r="L8652"/>
    </row>
    <row r="8653" spans="12:12" x14ac:dyDescent="0.3">
      <c r="L8653"/>
    </row>
    <row r="8654" spans="12:12" x14ac:dyDescent="0.3">
      <c r="L8654"/>
    </row>
    <row r="8655" spans="12:12" x14ac:dyDescent="0.3">
      <c r="L8655"/>
    </row>
    <row r="8656" spans="12:12" x14ac:dyDescent="0.3">
      <c r="L8656"/>
    </row>
    <row r="8657" spans="12:12" x14ac:dyDescent="0.3">
      <c r="L8657"/>
    </row>
    <row r="8658" spans="12:12" x14ac:dyDescent="0.3">
      <c r="L8658"/>
    </row>
    <row r="8659" spans="12:12" x14ac:dyDescent="0.3">
      <c r="L8659"/>
    </row>
    <row r="8660" spans="12:12" x14ac:dyDescent="0.3">
      <c r="L8660"/>
    </row>
    <row r="8661" spans="12:12" x14ac:dyDescent="0.3">
      <c r="L8661"/>
    </row>
    <row r="8662" spans="12:12" x14ac:dyDescent="0.3">
      <c r="L8662"/>
    </row>
    <row r="8663" spans="12:12" x14ac:dyDescent="0.3">
      <c r="L8663"/>
    </row>
    <row r="8664" spans="12:12" x14ac:dyDescent="0.3">
      <c r="L8664"/>
    </row>
    <row r="8665" spans="12:12" x14ac:dyDescent="0.3">
      <c r="L8665"/>
    </row>
    <row r="8666" spans="12:12" x14ac:dyDescent="0.3">
      <c r="L8666"/>
    </row>
    <row r="8667" spans="12:12" x14ac:dyDescent="0.3">
      <c r="L8667"/>
    </row>
    <row r="8668" spans="12:12" x14ac:dyDescent="0.3">
      <c r="L8668"/>
    </row>
    <row r="8669" spans="12:12" x14ac:dyDescent="0.3">
      <c r="L8669"/>
    </row>
    <row r="8670" spans="12:12" x14ac:dyDescent="0.3">
      <c r="L8670"/>
    </row>
    <row r="8671" spans="12:12" x14ac:dyDescent="0.3">
      <c r="L8671"/>
    </row>
    <row r="8672" spans="12:12" x14ac:dyDescent="0.3">
      <c r="L8672"/>
    </row>
    <row r="8673" spans="12:12" x14ac:dyDescent="0.3">
      <c r="L8673"/>
    </row>
    <row r="8674" spans="12:12" x14ac:dyDescent="0.3">
      <c r="L8674"/>
    </row>
    <row r="8675" spans="12:12" x14ac:dyDescent="0.3">
      <c r="L8675"/>
    </row>
    <row r="8676" spans="12:12" x14ac:dyDescent="0.3">
      <c r="L8676"/>
    </row>
    <row r="8677" spans="12:12" x14ac:dyDescent="0.3">
      <c r="L8677"/>
    </row>
    <row r="8678" spans="12:12" x14ac:dyDescent="0.3">
      <c r="L8678"/>
    </row>
    <row r="8679" spans="12:12" x14ac:dyDescent="0.3">
      <c r="L8679"/>
    </row>
    <row r="8680" spans="12:12" x14ac:dyDescent="0.3">
      <c r="L8680"/>
    </row>
    <row r="8681" spans="12:12" x14ac:dyDescent="0.3">
      <c r="L8681"/>
    </row>
    <row r="8682" spans="12:12" x14ac:dyDescent="0.3">
      <c r="L8682"/>
    </row>
    <row r="8683" spans="12:12" x14ac:dyDescent="0.3">
      <c r="L8683"/>
    </row>
    <row r="8684" spans="12:12" x14ac:dyDescent="0.3">
      <c r="L8684"/>
    </row>
    <row r="8685" spans="12:12" x14ac:dyDescent="0.3">
      <c r="L8685"/>
    </row>
    <row r="8686" spans="12:12" x14ac:dyDescent="0.3">
      <c r="L8686"/>
    </row>
    <row r="8687" spans="12:12" x14ac:dyDescent="0.3">
      <c r="L8687"/>
    </row>
    <row r="8688" spans="12:12" x14ac:dyDescent="0.3">
      <c r="L8688"/>
    </row>
    <row r="8689" spans="12:12" x14ac:dyDescent="0.3">
      <c r="L8689"/>
    </row>
    <row r="8690" spans="12:12" x14ac:dyDescent="0.3">
      <c r="L8690"/>
    </row>
    <row r="8691" spans="12:12" x14ac:dyDescent="0.3">
      <c r="L8691"/>
    </row>
    <row r="8692" spans="12:12" x14ac:dyDescent="0.3">
      <c r="L8692"/>
    </row>
    <row r="8693" spans="12:12" x14ac:dyDescent="0.3">
      <c r="L8693"/>
    </row>
    <row r="8694" spans="12:12" x14ac:dyDescent="0.3">
      <c r="L8694"/>
    </row>
    <row r="8695" spans="12:12" x14ac:dyDescent="0.3">
      <c r="L8695"/>
    </row>
    <row r="8696" spans="12:12" x14ac:dyDescent="0.3">
      <c r="L8696"/>
    </row>
    <row r="8697" spans="12:12" x14ac:dyDescent="0.3">
      <c r="L8697"/>
    </row>
    <row r="8698" spans="12:12" x14ac:dyDescent="0.3">
      <c r="L8698"/>
    </row>
    <row r="8699" spans="12:12" x14ac:dyDescent="0.3">
      <c r="L8699"/>
    </row>
    <row r="8700" spans="12:12" x14ac:dyDescent="0.3">
      <c r="L8700"/>
    </row>
    <row r="8701" spans="12:12" x14ac:dyDescent="0.3">
      <c r="L8701"/>
    </row>
    <row r="8702" spans="12:12" x14ac:dyDescent="0.3">
      <c r="L8702"/>
    </row>
    <row r="8703" spans="12:12" x14ac:dyDescent="0.3">
      <c r="L8703"/>
    </row>
    <row r="8704" spans="12:12" x14ac:dyDescent="0.3">
      <c r="L8704"/>
    </row>
    <row r="8705" spans="12:12" x14ac:dyDescent="0.3">
      <c r="L8705"/>
    </row>
    <row r="8706" spans="12:12" x14ac:dyDescent="0.3">
      <c r="L8706"/>
    </row>
    <row r="8707" spans="12:12" x14ac:dyDescent="0.3">
      <c r="L8707"/>
    </row>
    <row r="8708" spans="12:12" x14ac:dyDescent="0.3">
      <c r="L8708"/>
    </row>
    <row r="8709" spans="12:12" x14ac:dyDescent="0.3">
      <c r="L8709"/>
    </row>
    <row r="8710" spans="12:12" x14ac:dyDescent="0.3">
      <c r="L8710"/>
    </row>
    <row r="8711" spans="12:12" x14ac:dyDescent="0.3">
      <c r="L8711"/>
    </row>
    <row r="8712" spans="12:12" x14ac:dyDescent="0.3">
      <c r="L8712"/>
    </row>
    <row r="8713" spans="12:12" x14ac:dyDescent="0.3">
      <c r="L8713"/>
    </row>
    <row r="8714" spans="12:12" x14ac:dyDescent="0.3">
      <c r="L8714"/>
    </row>
    <row r="8715" spans="12:12" x14ac:dyDescent="0.3">
      <c r="L8715"/>
    </row>
    <row r="8716" spans="12:12" x14ac:dyDescent="0.3">
      <c r="L8716"/>
    </row>
    <row r="8717" spans="12:12" x14ac:dyDescent="0.3">
      <c r="L8717"/>
    </row>
    <row r="8718" spans="12:12" x14ac:dyDescent="0.3">
      <c r="L8718"/>
    </row>
    <row r="8719" spans="12:12" x14ac:dyDescent="0.3">
      <c r="L8719"/>
    </row>
    <row r="8720" spans="12:12" x14ac:dyDescent="0.3">
      <c r="L8720"/>
    </row>
    <row r="8721" spans="12:12" x14ac:dyDescent="0.3">
      <c r="L8721"/>
    </row>
    <row r="8722" spans="12:12" x14ac:dyDescent="0.3">
      <c r="L8722"/>
    </row>
    <row r="8723" spans="12:12" x14ac:dyDescent="0.3">
      <c r="L8723"/>
    </row>
    <row r="8724" spans="12:12" x14ac:dyDescent="0.3">
      <c r="L8724"/>
    </row>
    <row r="8725" spans="12:12" x14ac:dyDescent="0.3">
      <c r="L8725"/>
    </row>
    <row r="8726" spans="12:12" x14ac:dyDescent="0.3">
      <c r="L8726"/>
    </row>
    <row r="8727" spans="12:12" x14ac:dyDescent="0.3">
      <c r="L8727"/>
    </row>
    <row r="8728" spans="12:12" x14ac:dyDescent="0.3">
      <c r="L8728"/>
    </row>
    <row r="8729" spans="12:12" x14ac:dyDescent="0.3">
      <c r="L8729"/>
    </row>
    <row r="8730" spans="12:12" x14ac:dyDescent="0.3">
      <c r="L8730"/>
    </row>
    <row r="8731" spans="12:12" x14ac:dyDescent="0.3">
      <c r="L8731"/>
    </row>
    <row r="8732" spans="12:12" x14ac:dyDescent="0.3">
      <c r="L8732"/>
    </row>
    <row r="8733" spans="12:12" x14ac:dyDescent="0.3">
      <c r="L8733"/>
    </row>
    <row r="8734" spans="12:12" x14ac:dyDescent="0.3">
      <c r="L8734"/>
    </row>
    <row r="8735" spans="12:12" x14ac:dyDescent="0.3">
      <c r="L8735"/>
    </row>
    <row r="8736" spans="12:12" x14ac:dyDescent="0.3">
      <c r="L8736"/>
    </row>
    <row r="8737" spans="12:12" x14ac:dyDescent="0.3">
      <c r="L8737"/>
    </row>
    <row r="8738" spans="12:12" x14ac:dyDescent="0.3">
      <c r="L8738"/>
    </row>
    <row r="8739" spans="12:12" x14ac:dyDescent="0.3">
      <c r="L8739"/>
    </row>
    <row r="8740" spans="12:12" x14ac:dyDescent="0.3">
      <c r="L8740"/>
    </row>
    <row r="8741" spans="12:12" x14ac:dyDescent="0.3">
      <c r="L8741"/>
    </row>
    <row r="8742" spans="12:12" x14ac:dyDescent="0.3">
      <c r="L8742"/>
    </row>
    <row r="8743" spans="12:12" x14ac:dyDescent="0.3">
      <c r="L8743"/>
    </row>
    <row r="8744" spans="12:12" x14ac:dyDescent="0.3">
      <c r="L8744"/>
    </row>
    <row r="8745" spans="12:12" x14ac:dyDescent="0.3">
      <c r="L8745"/>
    </row>
    <row r="8746" spans="12:12" x14ac:dyDescent="0.3">
      <c r="L8746"/>
    </row>
    <row r="8747" spans="12:12" x14ac:dyDescent="0.3">
      <c r="L8747"/>
    </row>
    <row r="8748" spans="12:12" x14ac:dyDescent="0.3">
      <c r="L8748"/>
    </row>
    <row r="8749" spans="12:12" x14ac:dyDescent="0.3">
      <c r="L8749"/>
    </row>
    <row r="8750" spans="12:12" x14ac:dyDescent="0.3">
      <c r="L8750"/>
    </row>
    <row r="8751" spans="12:12" x14ac:dyDescent="0.3">
      <c r="L8751"/>
    </row>
    <row r="8752" spans="12:12" x14ac:dyDescent="0.3">
      <c r="L8752"/>
    </row>
    <row r="8753" spans="12:12" x14ac:dyDescent="0.3">
      <c r="L8753"/>
    </row>
    <row r="8754" spans="12:12" x14ac:dyDescent="0.3">
      <c r="L8754"/>
    </row>
    <row r="8755" spans="12:12" x14ac:dyDescent="0.3">
      <c r="L8755"/>
    </row>
    <row r="8756" spans="12:12" x14ac:dyDescent="0.3">
      <c r="L8756"/>
    </row>
    <row r="8757" spans="12:12" x14ac:dyDescent="0.3">
      <c r="L8757"/>
    </row>
    <row r="8758" spans="12:12" x14ac:dyDescent="0.3">
      <c r="L8758"/>
    </row>
    <row r="8759" spans="12:12" x14ac:dyDescent="0.3">
      <c r="L8759"/>
    </row>
    <row r="8760" spans="12:12" x14ac:dyDescent="0.3">
      <c r="L8760"/>
    </row>
    <row r="8761" spans="12:12" x14ac:dyDescent="0.3">
      <c r="L8761"/>
    </row>
    <row r="8762" spans="12:12" x14ac:dyDescent="0.3">
      <c r="L8762"/>
    </row>
    <row r="8763" spans="12:12" x14ac:dyDescent="0.3">
      <c r="L8763"/>
    </row>
    <row r="8764" spans="12:12" x14ac:dyDescent="0.3">
      <c r="L8764"/>
    </row>
    <row r="8765" spans="12:12" x14ac:dyDescent="0.3">
      <c r="L8765"/>
    </row>
    <row r="8766" spans="12:12" x14ac:dyDescent="0.3">
      <c r="L8766"/>
    </row>
    <row r="8767" spans="12:12" x14ac:dyDescent="0.3">
      <c r="L8767"/>
    </row>
    <row r="8768" spans="12:12" x14ac:dyDescent="0.3">
      <c r="L8768"/>
    </row>
    <row r="8769" spans="12:12" x14ac:dyDescent="0.3">
      <c r="L8769"/>
    </row>
    <row r="8770" spans="12:12" x14ac:dyDescent="0.3">
      <c r="L8770"/>
    </row>
    <row r="8771" spans="12:12" x14ac:dyDescent="0.3">
      <c r="L8771"/>
    </row>
    <row r="8772" spans="12:12" x14ac:dyDescent="0.3">
      <c r="L8772"/>
    </row>
    <row r="8773" spans="12:12" x14ac:dyDescent="0.3">
      <c r="L8773"/>
    </row>
    <row r="8774" spans="12:12" x14ac:dyDescent="0.3">
      <c r="L8774"/>
    </row>
    <row r="8775" spans="12:12" x14ac:dyDescent="0.3">
      <c r="L8775"/>
    </row>
    <row r="8776" spans="12:12" x14ac:dyDescent="0.3">
      <c r="L8776"/>
    </row>
    <row r="8777" spans="12:12" x14ac:dyDescent="0.3">
      <c r="L8777"/>
    </row>
    <row r="8778" spans="12:12" x14ac:dyDescent="0.3">
      <c r="L8778"/>
    </row>
    <row r="8779" spans="12:12" x14ac:dyDescent="0.3">
      <c r="L8779"/>
    </row>
    <row r="8780" spans="12:12" x14ac:dyDescent="0.3">
      <c r="L8780"/>
    </row>
    <row r="8781" spans="12:12" x14ac:dyDescent="0.3">
      <c r="L8781"/>
    </row>
    <row r="8782" spans="12:12" x14ac:dyDescent="0.3">
      <c r="L8782"/>
    </row>
    <row r="8783" spans="12:12" x14ac:dyDescent="0.3">
      <c r="L8783"/>
    </row>
    <row r="8784" spans="12:12" x14ac:dyDescent="0.3">
      <c r="L8784"/>
    </row>
    <row r="8785" spans="12:12" x14ac:dyDescent="0.3">
      <c r="L8785"/>
    </row>
    <row r="8786" spans="12:12" x14ac:dyDescent="0.3">
      <c r="L8786"/>
    </row>
    <row r="8787" spans="12:12" x14ac:dyDescent="0.3">
      <c r="L8787"/>
    </row>
    <row r="8788" spans="12:12" x14ac:dyDescent="0.3">
      <c r="L8788"/>
    </row>
    <row r="8789" spans="12:12" x14ac:dyDescent="0.3">
      <c r="L8789"/>
    </row>
    <row r="8790" spans="12:12" x14ac:dyDescent="0.3">
      <c r="L8790"/>
    </row>
    <row r="8791" spans="12:12" x14ac:dyDescent="0.3">
      <c r="L8791"/>
    </row>
    <row r="8792" spans="12:12" x14ac:dyDescent="0.3">
      <c r="L8792"/>
    </row>
    <row r="8793" spans="12:12" x14ac:dyDescent="0.3">
      <c r="L8793"/>
    </row>
    <row r="8794" spans="12:12" x14ac:dyDescent="0.3">
      <c r="L8794"/>
    </row>
    <row r="8795" spans="12:12" x14ac:dyDescent="0.3">
      <c r="L8795"/>
    </row>
    <row r="8796" spans="12:12" x14ac:dyDescent="0.3">
      <c r="L8796"/>
    </row>
    <row r="8797" spans="12:12" x14ac:dyDescent="0.3">
      <c r="L8797"/>
    </row>
    <row r="8798" spans="12:12" x14ac:dyDescent="0.3">
      <c r="L8798"/>
    </row>
    <row r="8799" spans="12:12" x14ac:dyDescent="0.3">
      <c r="L8799"/>
    </row>
    <row r="8800" spans="12:12" x14ac:dyDescent="0.3">
      <c r="L8800"/>
    </row>
    <row r="8801" spans="12:12" x14ac:dyDescent="0.3">
      <c r="L8801"/>
    </row>
    <row r="8802" spans="12:12" x14ac:dyDescent="0.3">
      <c r="L8802"/>
    </row>
    <row r="8803" spans="12:12" x14ac:dyDescent="0.3">
      <c r="L8803"/>
    </row>
    <row r="8804" spans="12:12" x14ac:dyDescent="0.3">
      <c r="L8804"/>
    </row>
    <row r="8805" spans="12:12" x14ac:dyDescent="0.3">
      <c r="L8805"/>
    </row>
    <row r="8806" spans="12:12" x14ac:dyDescent="0.3">
      <c r="L8806"/>
    </row>
    <row r="8807" spans="12:12" x14ac:dyDescent="0.3">
      <c r="L8807"/>
    </row>
    <row r="8808" spans="12:12" x14ac:dyDescent="0.3">
      <c r="L8808"/>
    </row>
    <row r="8809" spans="12:12" x14ac:dyDescent="0.3">
      <c r="L8809"/>
    </row>
    <row r="8810" spans="12:12" x14ac:dyDescent="0.3">
      <c r="L8810"/>
    </row>
    <row r="8811" spans="12:12" x14ac:dyDescent="0.3">
      <c r="L8811"/>
    </row>
    <row r="8812" spans="12:12" x14ac:dyDescent="0.3">
      <c r="L8812"/>
    </row>
    <row r="8813" spans="12:12" x14ac:dyDescent="0.3">
      <c r="L8813"/>
    </row>
    <row r="8814" spans="12:12" x14ac:dyDescent="0.3">
      <c r="L8814"/>
    </row>
    <row r="8815" spans="12:12" x14ac:dyDescent="0.3">
      <c r="L8815"/>
    </row>
    <row r="8816" spans="12:12" x14ac:dyDescent="0.3">
      <c r="L8816"/>
    </row>
    <row r="8817" spans="12:12" x14ac:dyDescent="0.3">
      <c r="L8817"/>
    </row>
    <row r="8818" spans="12:12" x14ac:dyDescent="0.3">
      <c r="L8818"/>
    </row>
    <row r="8819" spans="12:12" x14ac:dyDescent="0.3">
      <c r="L8819"/>
    </row>
    <row r="8820" spans="12:12" x14ac:dyDescent="0.3">
      <c r="L8820"/>
    </row>
    <row r="8821" spans="12:12" x14ac:dyDescent="0.3">
      <c r="L8821"/>
    </row>
    <row r="8822" spans="12:12" x14ac:dyDescent="0.3">
      <c r="L8822"/>
    </row>
    <row r="8823" spans="12:12" x14ac:dyDescent="0.3">
      <c r="L8823"/>
    </row>
    <row r="8824" spans="12:12" x14ac:dyDescent="0.3">
      <c r="L8824"/>
    </row>
    <row r="8825" spans="12:12" x14ac:dyDescent="0.3">
      <c r="L8825"/>
    </row>
    <row r="8826" spans="12:12" x14ac:dyDescent="0.3">
      <c r="L8826"/>
    </row>
    <row r="8827" spans="12:12" x14ac:dyDescent="0.3">
      <c r="L8827"/>
    </row>
    <row r="8828" spans="12:12" x14ac:dyDescent="0.3">
      <c r="L8828"/>
    </row>
    <row r="8829" spans="12:12" x14ac:dyDescent="0.3">
      <c r="L8829"/>
    </row>
    <row r="8830" spans="12:12" x14ac:dyDescent="0.3">
      <c r="L8830"/>
    </row>
    <row r="8831" spans="12:12" x14ac:dyDescent="0.3">
      <c r="L8831"/>
    </row>
    <row r="8832" spans="12:12" x14ac:dyDescent="0.3">
      <c r="L8832"/>
    </row>
    <row r="8833" spans="12:12" x14ac:dyDescent="0.3">
      <c r="L8833"/>
    </row>
    <row r="8834" spans="12:12" x14ac:dyDescent="0.3">
      <c r="L8834"/>
    </row>
    <row r="8835" spans="12:12" x14ac:dyDescent="0.3">
      <c r="L8835"/>
    </row>
    <row r="8836" spans="12:12" x14ac:dyDescent="0.3">
      <c r="L8836"/>
    </row>
    <row r="8837" spans="12:12" x14ac:dyDescent="0.3">
      <c r="L8837"/>
    </row>
    <row r="8838" spans="12:12" x14ac:dyDescent="0.3">
      <c r="L8838"/>
    </row>
    <row r="8839" spans="12:12" x14ac:dyDescent="0.3">
      <c r="L8839"/>
    </row>
    <row r="8840" spans="12:12" x14ac:dyDescent="0.3">
      <c r="L8840"/>
    </row>
    <row r="8841" spans="12:12" x14ac:dyDescent="0.3">
      <c r="L8841"/>
    </row>
    <row r="8842" spans="12:12" x14ac:dyDescent="0.3">
      <c r="L8842"/>
    </row>
    <row r="8843" spans="12:12" x14ac:dyDescent="0.3">
      <c r="L8843"/>
    </row>
    <row r="8844" spans="12:12" x14ac:dyDescent="0.3">
      <c r="L8844"/>
    </row>
    <row r="8845" spans="12:12" x14ac:dyDescent="0.3">
      <c r="L8845"/>
    </row>
    <row r="8846" spans="12:12" x14ac:dyDescent="0.3">
      <c r="L8846"/>
    </row>
    <row r="8847" spans="12:12" x14ac:dyDescent="0.3">
      <c r="L8847"/>
    </row>
    <row r="8848" spans="12:12" x14ac:dyDescent="0.3">
      <c r="L8848"/>
    </row>
    <row r="8849" spans="12:12" x14ac:dyDescent="0.3">
      <c r="L8849"/>
    </row>
    <row r="8850" spans="12:12" x14ac:dyDescent="0.3">
      <c r="L8850"/>
    </row>
    <row r="8851" spans="12:12" x14ac:dyDescent="0.3">
      <c r="L8851"/>
    </row>
    <row r="8852" spans="12:12" x14ac:dyDescent="0.3">
      <c r="L8852"/>
    </row>
    <row r="8853" spans="12:12" x14ac:dyDescent="0.3">
      <c r="L8853"/>
    </row>
    <row r="8854" spans="12:12" x14ac:dyDescent="0.3">
      <c r="L8854"/>
    </row>
    <row r="8855" spans="12:12" x14ac:dyDescent="0.3">
      <c r="L8855"/>
    </row>
    <row r="8856" spans="12:12" x14ac:dyDescent="0.3">
      <c r="L8856"/>
    </row>
    <row r="8857" spans="12:12" x14ac:dyDescent="0.3">
      <c r="L8857"/>
    </row>
    <row r="8858" spans="12:12" x14ac:dyDescent="0.3">
      <c r="L8858"/>
    </row>
    <row r="8859" spans="12:12" x14ac:dyDescent="0.3">
      <c r="L8859"/>
    </row>
    <row r="8860" spans="12:12" x14ac:dyDescent="0.3">
      <c r="L8860"/>
    </row>
    <row r="8861" spans="12:12" x14ac:dyDescent="0.3">
      <c r="L8861"/>
    </row>
    <row r="8862" spans="12:12" x14ac:dyDescent="0.3">
      <c r="L8862"/>
    </row>
    <row r="8863" spans="12:12" x14ac:dyDescent="0.3">
      <c r="L8863"/>
    </row>
    <row r="8864" spans="12:12" x14ac:dyDescent="0.3">
      <c r="L8864"/>
    </row>
    <row r="8865" spans="12:12" x14ac:dyDescent="0.3">
      <c r="L8865"/>
    </row>
    <row r="8866" spans="12:12" x14ac:dyDescent="0.3">
      <c r="L8866"/>
    </row>
    <row r="8867" spans="12:12" x14ac:dyDescent="0.3">
      <c r="L8867"/>
    </row>
    <row r="8868" spans="12:12" x14ac:dyDescent="0.3">
      <c r="L8868"/>
    </row>
    <row r="8869" spans="12:12" x14ac:dyDescent="0.3">
      <c r="L8869"/>
    </row>
    <row r="8870" spans="12:12" x14ac:dyDescent="0.3">
      <c r="L8870"/>
    </row>
    <row r="8871" spans="12:12" x14ac:dyDescent="0.3">
      <c r="L8871"/>
    </row>
    <row r="8872" spans="12:12" x14ac:dyDescent="0.3">
      <c r="L8872"/>
    </row>
    <row r="8873" spans="12:12" x14ac:dyDescent="0.3">
      <c r="L8873"/>
    </row>
    <row r="8874" spans="12:12" x14ac:dyDescent="0.3">
      <c r="L8874"/>
    </row>
    <row r="8875" spans="12:12" x14ac:dyDescent="0.3">
      <c r="L8875"/>
    </row>
    <row r="8876" spans="12:12" x14ac:dyDescent="0.3">
      <c r="L8876"/>
    </row>
    <row r="8877" spans="12:12" x14ac:dyDescent="0.3">
      <c r="L8877"/>
    </row>
    <row r="8878" spans="12:12" x14ac:dyDescent="0.3">
      <c r="L8878"/>
    </row>
    <row r="8879" spans="12:12" x14ac:dyDescent="0.3">
      <c r="L8879"/>
    </row>
    <row r="8880" spans="12:12" x14ac:dyDescent="0.3">
      <c r="L8880"/>
    </row>
    <row r="8881" spans="12:12" x14ac:dyDescent="0.3">
      <c r="L8881"/>
    </row>
    <row r="8882" spans="12:12" x14ac:dyDescent="0.3">
      <c r="L8882"/>
    </row>
    <row r="8883" spans="12:12" x14ac:dyDescent="0.3">
      <c r="L8883"/>
    </row>
    <row r="8884" spans="12:12" x14ac:dyDescent="0.3">
      <c r="L8884"/>
    </row>
    <row r="8885" spans="12:12" x14ac:dyDescent="0.3">
      <c r="L8885"/>
    </row>
    <row r="8886" spans="12:12" x14ac:dyDescent="0.3">
      <c r="L8886"/>
    </row>
    <row r="8887" spans="12:12" x14ac:dyDescent="0.3">
      <c r="L8887"/>
    </row>
    <row r="8888" spans="12:12" x14ac:dyDescent="0.3">
      <c r="L8888"/>
    </row>
    <row r="8889" spans="12:12" x14ac:dyDescent="0.3">
      <c r="L8889"/>
    </row>
    <row r="8890" spans="12:12" x14ac:dyDescent="0.3">
      <c r="L8890"/>
    </row>
    <row r="8891" spans="12:12" x14ac:dyDescent="0.3">
      <c r="L8891"/>
    </row>
    <row r="8892" spans="12:12" x14ac:dyDescent="0.3">
      <c r="L8892"/>
    </row>
    <row r="8893" spans="12:12" x14ac:dyDescent="0.3">
      <c r="L8893"/>
    </row>
    <row r="8894" spans="12:12" x14ac:dyDescent="0.3">
      <c r="L8894"/>
    </row>
    <row r="8895" spans="12:12" x14ac:dyDescent="0.3">
      <c r="L8895"/>
    </row>
    <row r="8896" spans="12:12" x14ac:dyDescent="0.3">
      <c r="L8896"/>
    </row>
    <row r="8897" spans="12:12" x14ac:dyDescent="0.3">
      <c r="L8897"/>
    </row>
    <row r="8898" spans="12:12" x14ac:dyDescent="0.3">
      <c r="L8898"/>
    </row>
    <row r="8899" spans="12:12" x14ac:dyDescent="0.3">
      <c r="L8899"/>
    </row>
    <row r="8900" spans="12:12" x14ac:dyDescent="0.3">
      <c r="L8900"/>
    </row>
    <row r="8901" spans="12:12" x14ac:dyDescent="0.3">
      <c r="L8901"/>
    </row>
    <row r="8902" spans="12:12" x14ac:dyDescent="0.3">
      <c r="L8902"/>
    </row>
    <row r="8903" spans="12:12" x14ac:dyDescent="0.3">
      <c r="L8903"/>
    </row>
    <row r="8904" spans="12:12" x14ac:dyDescent="0.3">
      <c r="L8904"/>
    </row>
    <row r="8905" spans="12:12" x14ac:dyDescent="0.3">
      <c r="L8905"/>
    </row>
    <row r="8906" spans="12:12" x14ac:dyDescent="0.3">
      <c r="L8906"/>
    </row>
    <row r="8907" spans="12:12" x14ac:dyDescent="0.3">
      <c r="L8907"/>
    </row>
    <row r="8908" spans="12:12" x14ac:dyDescent="0.3">
      <c r="L8908"/>
    </row>
    <row r="8909" spans="12:12" x14ac:dyDescent="0.3">
      <c r="L8909"/>
    </row>
    <row r="8910" spans="12:12" x14ac:dyDescent="0.3">
      <c r="L8910"/>
    </row>
    <row r="8911" spans="12:12" x14ac:dyDescent="0.3">
      <c r="L8911"/>
    </row>
    <row r="8912" spans="12:12" x14ac:dyDescent="0.3">
      <c r="L8912"/>
    </row>
    <row r="8913" spans="12:12" x14ac:dyDescent="0.3">
      <c r="L8913"/>
    </row>
    <row r="8914" spans="12:12" x14ac:dyDescent="0.3">
      <c r="L8914"/>
    </row>
    <row r="8915" spans="12:12" x14ac:dyDescent="0.3">
      <c r="L8915"/>
    </row>
    <row r="8916" spans="12:12" x14ac:dyDescent="0.3">
      <c r="L8916"/>
    </row>
    <row r="8917" spans="12:12" x14ac:dyDescent="0.3">
      <c r="L8917"/>
    </row>
    <row r="8918" spans="12:12" x14ac:dyDescent="0.3">
      <c r="L8918"/>
    </row>
    <row r="8919" spans="12:12" x14ac:dyDescent="0.3">
      <c r="L8919"/>
    </row>
    <row r="8920" spans="12:12" x14ac:dyDescent="0.3">
      <c r="L8920"/>
    </row>
    <row r="8921" spans="12:12" x14ac:dyDescent="0.3">
      <c r="L8921"/>
    </row>
    <row r="8922" spans="12:12" x14ac:dyDescent="0.3">
      <c r="L8922"/>
    </row>
    <row r="8923" spans="12:12" x14ac:dyDescent="0.3">
      <c r="L8923"/>
    </row>
    <row r="8924" spans="12:12" x14ac:dyDescent="0.3">
      <c r="L8924"/>
    </row>
    <row r="8925" spans="12:12" x14ac:dyDescent="0.3">
      <c r="L8925"/>
    </row>
    <row r="8926" spans="12:12" x14ac:dyDescent="0.3">
      <c r="L8926"/>
    </row>
    <row r="8927" spans="12:12" x14ac:dyDescent="0.3">
      <c r="L8927"/>
    </row>
    <row r="8928" spans="12:12" x14ac:dyDescent="0.3">
      <c r="L8928"/>
    </row>
    <row r="8929" spans="12:12" x14ac:dyDescent="0.3">
      <c r="L8929"/>
    </row>
    <row r="8930" spans="12:12" x14ac:dyDescent="0.3">
      <c r="L8930"/>
    </row>
    <row r="8931" spans="12:12" x14ac:dyDescent="0.3">
      <c r="L8931"/>
    </row>
    <row r="8932" spans="12:12" x14ac:dyDescent="0.3">
      <c r="L8932"/>
    </row>
    <row r="8933" spans="12:12" x14ac:dyDescent="0.3">
      <c r="L8933"/>
    </row>
    <row r="8934" spans="12:12" x14ac:dyDescent="0.3">
      <c r="L8934"/>
    </row>
    <row r="8935" spans="12:12" x14ac:dyDescent="0.3">
      <c r="L8935"/>
    </row>
    <row r="8936" spans="12:12" x14ac:dyDescent="0.3">
      <c r="L8936"/>
    </row>
    <row r="8937" spans="12:12" x14ac:dyDescent="0.3">
      <c r="L8937"/>
    </row>
    <row r="8938" spans="12:12" x14ac:dyDescent="0.3">
      <c r="L8938"/>
    </row>
    <row r="8939" spans="12:12" x14ac:dyDescent="0.3">
      <c r="L8939"/>
    </row>
    <row r="8940" spans="12:12" x14ac:dyDescent="0.3">
      <c r="L8940"/>
    </row>
    <row r="8941" spans="12:12" x14ac:dyDescent="0.3">
      <c r="L8941"/>
    </row>
    <row r="8942" spans="12:12" x14ac:dyDescent="0.3">
      <c r="L8942"/>
    </row>
    <row r="8943" spans="12:12" x14ac:dyDescent="0.3">
      <c r="L8943"/>
    </row>
    <row r="8944" spans="12:12" x14ac:dyDescent="0.3">
      <c r="L8944"/>
    </row>
    <row r="8945" spans="12:12" x14ac:dyDescent="0.3">
      <c r="L8945"/>
    </row>
    <row r="8946" spans="12:12" x14ac:dyDescent="0.3">
      <c r="L8946"/>
    </row>
    <row r="8947" spans="12:12" x14ac:dyDescent="0.3">
      <c r="L8947"/>
    </row>
    <row r="8948" spans="12:12" x14ac:dyDescent="0.3">
      <c r="L8948"/>
    </row>
    <row r="8949" spans="12:12" x14ac:dyDescent="0.3">
      <c r="L8949"/>
    </row>
    <row r="8950" spans="12:12" x14ac:dyDescent="0.3">
      <c r="L8950"/>
    </row>
    <row r="8951" spans="12:12" x14ac:dyDescent="0.3">
      <c r="L8951"/>
    </row>
    <row r="8952" spans="12:12" x14ac:dyDescent="0.3">
      <c r="L8952"/>
    </row>
    <row r="8953" spans="12:12" x14ac:dyDescent="0.3">
      <c r="L8953"/>
    </row>
    <row r="8954" spans="12:12" x14ac:dyDescent="0.3">
      <c r="L8954"/>
    </row>
    <row r="8955" spans="12:12" x14ac:dyDescent="0.3">
      <c r="L8955"/>
    </row>
    <row r="8956" spans="12:12" x14ac:dyDescent="0.3">
      <c r="L8956"/>
    </row>
    <row r="8957" spans="12:12" x14ac:dyDescent="0.3">
      <c r="L8957"/>
    </row>
    <row r="8958" spans="12:12" x14ac:dyDescent="0.3">
      <c r="L8958"/>
    </row>
    <row r="8959" spans="12:12" x14ac:dyDescent="0.3">
      <c r="L8959"/>
    </row>
    <row r="8960" spans="12:12" x14ac:dyDescent="0.3">
      <c r="L8960"/>
    </row>
    <row r="8961" spans="12:12" x14ac:dyDescent="0.3">
      <c r="L8961"/>
    </row>
    <row r="8962" spans="12:12" x14ac:dyDescent="0.3">
      <c r="L8962"/>
    </row>
    <row r="8963" spans="12:12" x14ac:dyDescent="0.3">
      <c r="L8963"/>
    </row>
    <row r="8964" spans="12:12" x14ac:dyDescent="0.3">
      <c r="L8964"/>
    </row>
    <row r="8965" spans="12:12" x14ac:dyDescent="0.3">
      <c r="L8965"/>
    </row>
    <row r="8966" spans="12:12" x14ac:dyDescent="0.3">
      <c r="L8966"/>
    </row>
    <row r="8967" spans="12:12" x14ac:dyDescent="0.3">
      <c r="L8967"/>
    </row>
    <row r="8968" spans="12:12" x14ac:dyDescent="0.3">
      <c r="L8968"/>
    </row>
    <row r="8969" spans="12:12" x14ac:dyDescent="0.3">
      <c r="L8969"/>
    </row>
    <row r="8970" spans="12:12" x14ac:dyDescent="0.3">
      <c r="L8970"/>
    </row>
    <row r="8971" spans="12:12" x14ac:dyDescent="0.3">
      <c r="L8971"/>
    </row>
    <row r="8972" spans="12:12" x14ac:dyDescent="0.3">
      <c r="L8972"/>
    </row>
    <row r="8973" spans="12:12" x14ac:dyDescent="0.3">
      <c r="L8973"/>
    </row>
    <row r="8974" spans="12:12" x14ac:dyDescent="0.3">
      <c r="L8974"/>
    </row>
    <row r="8975" spans="12:12" x14ac:dyDescent="0.3">
      <c r="L8975"/>
    </row>
    <row r="8976" spans="12:12" x14ac:dyDescent="0.3">
      <c r="L8976"/>
    </row>
    <row r="8977" spans="12:12" x14ac:dyDescent="0.3">
      <c r="L8977"/>
    </row>
    <row r="8978" spans="12:12" x14ac:dyDescent="0.3">
      <c r="L8978"/>
    </row>
    <row r="8979" spans="12:12" x14ac:dyDescent="0.3">
      <c r="L8979"/>
    </row>
    <row r="8980" spans="12:12" x14ac:dyDescent="0.3">
      <c r="L8980"/>
    </row>
    <row r="8981" spans="12:12" x14ac:dyDescent="0.3">
      <c r="L8981"/>
    </row>
    <row r="8982" spans="12:12" x14ac:dyDescent="0.3">
      <c r="L8982"/>
    </row>
    <row r="8983" spans="12:12" x14ac:dyDescent="0.3">
      <c r="L8983"/>
    </row>
    <row r="8984" spans="12:12" x14ac:dyDescent="0.3">
      <c r="L8984"/>
    </row>
    <row r="8985" spans="12:12" x14ac:dyDescent="0.3">
      <c r="L8985"/>
    </row>
    <row r="8986" spans="12:12" x14ac:dyDescent="0.3">
      <c r="L8986"/>
    </row>
    <row r="8987" spans="12:12" x14ac:dyDescent="0.3">
      <c r="L8987"/>
    </row>
    <row r="8988" spans="12:12" x14ac:dyDescent="0.3">
      <c r="L8988"/>
    </row>
    <row r="8989" spans="12:12" x14ac:dyDescent="0.3">
      <c r="L8989"/>
    </row>
    <row r="8990" spans="12:12" x14ac:dyDescent="0.3">
      <c r="L8990"/>
    </row>
    <row r="8991" spans="12:12" x14ac:dyDescent="0.3">
      <c r="L8991"/>
    </row>
    <row r="8992" spans="12:12" x14ac:dyDescent="0.3">
      <c r="L8992"/>
    </row>
    <row r="8993" spans="12:12" x14ac:dyDescent="0.3">
      <c r="L8993"/>
    </row>
    <row r="8994" spans="12:12" x14ac:dyDescent="0.3">
      <c r="L8994"/>
    </row>
    <row r="8995" spans="12:12" x14ac:dyDescent="0.3">
      <c r="L8995"/>
    </row>
    <row r="8996" spans="12:12" x14ac:dyDescent="0.3">
      <c r="L8996"/>
    </row>
    <row r="8997" spans="12:12" x14ac:dyDescent="0.3">
      <c r="L8997"/>
    </row>
    <row r="8998" spans="12:12" x14ac:dyDescent="0.3">
      <c r="L8998"/>
    </row>
    <row r="8999" spans="12:12" x14ac:dyDescent="0.3">
      <c r="L8999"/>
    </row>
    <row r="9000" spans="12:12" x14ac:dyDescent="0.3">
      <c r="L9000"/>
    </row>
    <row r="9001" spans="12:12" x14ac:dyDescent="0.3">
      <c r="L9001"/>
    </row>
    <row r="9002" spans="12:12" x14ac:dyDescent="0.3">
      <c r="L9002"/>
    </row>
    <row r="9003" spans="12:12" x14ac:dyDescent="0.3">
      <c r="L9003"/>
    </row>
    <row r="9004" spans="12:12" x14ac:dyDescent="0.3">
      <c r="L9004"/>
    </row>
    <row r="9005" spans="12:12" x14ac:dyDescent="0.3">
      <c r="L9005"/>
    </row>
    <row r="9006" spans="12:12" x14ac:dyDescent="0.3">
      <c r="L9006"/>
    </row>
    <row r="9007" spans="12:12" x14ac:dyDescent="0.3">
      <c r="L9007"/>
    </row>
    <row r="9008" spans="12:12" x14ac:dyDescent="0.3">
      <c r="L9008"/>
    </row>
    <row r="9009" spans="12:12" x14ac:dyDescent="0.3">
      <c r="L9009"/>
    </row>
    <row r="9010" spans="12:12" x14ac:dyDescent="0.3">
      <c r="L9010"/>
    </row>
    <row r="9011" spans="12:12" x14ac:dyDescent="0.3">
      <c r="L9011"/>
    </row>
    <row r="9012" spans="12:12" x14ac:dyDescent="0.3">
      <c r="L9012"/>
    </row>
    <row r="9013" spans="12:12" x14ac:dyDescent="0.3">
      <c r="L9013"/>
    </row>
    <row r="9014" spans="12:12" x14ac:dyDescent="0.3">
      <c r="L9014"/>
    </row>
    <row r="9015" spans="12:12" x14ac:dyDescent="0.3">
      <c r="L9015"/>
    </row>
    <row r="9016" spans="12:12" x14ac:dyDescent="0.3">
      <c r="L9016"/>
    </row>
    <row r="9017" spans="12:12" x14ac:dyDescent="0.3">
      <c r="L9017"/>
    </row>
    <row r="9018" spans="12:12" x14ac:dyDescent="0.3">
      <c r="L9018"/>
    </row>
    <row r="9019" spans="12:12" x14ac:dyDescent="0.3">
      <c r="L9019"/>
    </row>
    <row r="9020" spans="12:12" x14ac:dyDescent="0.3">
      <c r="L9020"/>
    </row>
    <row r="9021" spans="12:12" x14ac:dyDescent="0.3">
      <c r="L9021"/>
    </row>
    <row r="9022" spans="12:12" x14ac:dyDescent="0.3">
      <c r="L9022"/>
    </row>
    <row r="9023" spans="12:12" x14ac:dyDescent="0.3">
      <c r="L9023"/>
    </row>
    <row r="9024" spans="12:12" x14ac:dyDescent="0.3">
      <c r="L9024"/>
    </row>
    <row r="9025" spans="12:12" x14ac:dyDescent="0.3">
      <c r="L9025"/>
    </row>
    <row r="9026" spans="12:12" x14ac:dyDescent="0.3">
      <c r="L9026"/>
    </row>
    <row r="9027" spans="12:12" x14ac:dyDescent="0.3">
      <c r="L9027"/>
    </row>
    <row r="9028" spans="12:12" x14ac:dyDescent="0.3">
      <c r="L9028"/>
    </row>
    <row r="9029" spans="12:12" x14ac:dyDescent="0.3">
      <c r="L9029"/>
    </row>
    <row r="9030" spans="12:12" x14ac:dyDescent="0.3">
      <c r="L9030"/>
    </row>
    <row r="9031" spans="12:12" x14ac:dyDescent="0.3">
      <c r="L9031"/>
    </row>
    <row r="9032" spans="12:12" x14ac:dyDescent="0.3">
      <c r="L9032"/>
    </row>
    <row r="9033" spans="12:12" x14ac:dyDescent="0.3">
      <c r="L9033"/>
    </row>
    <row r="9034" spans="12:12" x14ac:dyDescent="0.3">
      <c r="L9034"/>
    </row>
    <row r="9035" spans="12:12" x14ac:dyDescent="0.3">
      <c r="L9035"/>
    </row>
    <row r="9036" spans="12:12" x14ac:dyDescent="0.3">
      <c r="L9036"/>
    </row>
    <row r="9037" spans="12:12" x14ac:dyDescent="0.3">
      <c r="L9037"/>
    </row>
    <row r="9038" spans="12:12" x14ac:dyDescent="0.3">
      <c r="L9038"/>
    </row>
    <row r="9039" spans="12:12" x14ac:dyDescent="0.3">
      <c r="L9039"/>
    </row>
    <row r="9040" spans="12:12" x14ac:dyDescent="0.3">
      <c r="L9040"/>
    </row>
    <row r="9041" spans="12:12" x14ac:dyDescent="0.3">
      <c r="L9041"/>
    </row>
    <row r="9042" spans="12:12" x14ac:dyDescent="0.3">
      <c r="L9042"/>
    </row>
    <row r="9043" spans="12:12" x14ac:dyDescent="0.3">
      <c r="L9043"/>
    </row>
    <row r="9044" spans="12:12" x14ac:dyDescent="0.3">
      <c r="L9044"/>
    </row>
    <row r="9045" spans="12:12" x14ac:dyDescent="0.3">
      <c r="L9045"/>
    </row>
    <row r="9046" spans="12:12" x14ac:dyDescent="0.3">
      <c r="L9046"/>
    </row>
    <row r="9047" spans="12:12" x14ac:dyDescent="0.3">
      <c r="L9047"/>
    </row>
    <row r="9048" spans="12:12" x14ac:dyDescent="0.3">
      <c r="L9048"/>
    </row>
    <row r="9049" spans="12:12" x14ac:dyDescent="0.3">
      <c r="L9049"/>
    </row>
    <row r="9050" spans="12:12" x14ac:dyDescent="0.3">
      <c r="L9050"/>
    </row>
    <row r="9051" spans="12:12" x14ac:dyDescent="0.3">
      <c r="L9051"/>
    </row>
    <row r="9052" spans="12:12" x14ac:dyDescent="0.3">
      <c r="L9052"/>
    </row>
    <row r="9053" spans="12:12" x14ac:dyDescent="0.3">
      <c r="L9053"/>
    </row>
    <row r="9054" spans="12:12" x14ac:dyDescent="0.3">
      <c r="L9054"/>
    </row>
    <row r="9055" spans="12:12" x14ac:dyDescent="0.3">
      <c r="L9055"/>
    </row>
    <row r="9056" spans="12:12" x14ac:dyDescent="0.3">
      <c r="L9056"/>
    </row>
    <row r="9057" spans="12:12" x14ac:dyDescent="0.3">
      <c r="L9057"/>
    </row>
    <row r="9058" spans="12:12" x14ac:dyDescent="0.3">
      <c r="L9058"/>
    </row>
    <row r="9059" spans="12:12" x14ac:dyDescent="0.3">
      <c r="L9059"/>
    </row>
    <row r="9060" spans="12:12" x14ac:dyDescent="0.3">
      <c r="L9060"/>
    </row>
    <row r="9061" spans="12:12" x14ac:dyDescent="0.3">
      <c r="L9061"/>
    </row>
    <row r="9062" spans="12:12" x14ac:dyDescent="0.3">
      <c r="L9062"/>
    </row>
    <row r="9063" spans="12:12" x14ac:dyDescent="0.3">
      <c r="L9063"/>
    </row>
    <row r="9064" spans="12:12" x14ac:dyDescent="0.3">
      <c r="L9064"/>
    </row>
    <row r="9065" spans="12:12" x14ac:dyDescent="0.3">
      <c r="L9065"/>
    </row>
    <row r="9066" spans="12:12" x14ac:dyDescent="0.3">
      <c r="L9066"/>
    </row>
    <row r="9067" spans="12:12" x14ac:dyDescent="0.3">
      <c r="L9067"/>
    </row>
    <row r="9068" spans="12:12" x14ac:dyDescent="0.3">
      <c r="L9068"/>
    </row>
    <row r="9069" spans="12:12" x14ac:dyDescent="0.3">
      <c r="L9069"/>
    </row>
    <row r="9070" spans="12:12" x14ac:dyDescent="0.3">
      <c r="L9070"/>
    </row>
    <row r="9071" spans="12:12" x14ac:dyDescent="0.3">
      <c r="L9071"/>
    </row>
    <row r="9072" spans="12:12" x14ac:dyDescent="0.3">
      <c r="L9072"/>
    </row>
    <row r="9073" spans="12:12" x14ac:dyDescent="0.3">
      <c r="L9073"/>
    </row>
    <row r="9074" spans="12:12" x14ac:dyDescent="0.3">
      <c r="L9074"/>
    </row>
    <row r="9075" spans="12:12" x14ac:dyDescent="0.3">
      <c r="L9075"/>
    </row>
    <row r="9076" spans="12:12" x14ac:dyDescent="0.3">
      <c r="L9076"/>
    </row>
    <row r="9077" spans="12:12" x14ac:dyDescent="0.3">
      <c r="L9077"/>
    </row>
    <row r="9078" spans="12:12" x14ac:dyDescent="0.3">
      <c r="L9078"/>
    </row>
    <row r="9079" spans="12:12" x14ac:dyDescent="0.3">
      <c r="L9079"/>
    </row>
    <row r="9080" spans="12:12" x14ac:dyDescent="0.3">
      <c r="L9080"/>
    </row>
    <row r="9081" spans="12:12" x14ac:dyDescent="0.3">
      <c r="L9081"/>
    </row>
    <row r="9082" spans="12:12" x14ac:dyDescent="0.3">
      <c r="L9082"/>
    </row>
    <row r="9083" spans="12:12" x14ac:dyDescent="0.3">
      <c r="L9083"/>
    </row>
    <row r="9084" spans="12:12" x14ac:dyDescent="0.3">
      <c r="L9084"/>
    </row>
    <row r="9085" spans="12:12" x14ac:dyDescent="0.3">
      <c r="L9085"/>
    </row>
    <row r="9086" spans="12:12" x14ac:dyDescent="0.3">
      <c r="L9086"/>
    </row>
    <row r="9087" spans="12:12" x14ac:dyDescent="0.3">
      <c r="L9087"/>
    </row>
    <row r="9088" spans="12:12" x14ac:dyDescent="0.3">
      <c r="L9088"/>
    </row>
    <row r="9089" spans="12:12" x14ac:dyDescent="0.3">
      <c r="L9089"/>
    </row>
    <row r="9090" spans="12:12" x14ac:dyDescent="0.3">
      <c r="L9090"/>
    </row>
    <row r="9091" spans="12:12" x14ac:dyDescent="0.3">
      <c r="L9091"/>
    </row>
    <row r="9092" spans="12:12" x14ac:dyDescent="0.3">
      <c r="L9092"/>
    </row>
    <row r="9093" spans="12:12" x14ac:dyDescent="0.3">
      <c r="L9093"/>
    </row>
    <row r="9094" spans="12:12" x14ac:dyDescent="0.3">
      <c r="L9094"/>
    </row>
    <row r="9095" spans="12:12" x14ac:dyDescent="0.3">
      <c r="L9095"/>
    </row>
    <row r="9096" spans="12:12" x14ac:dyDescent="0.3">
      <c r="L9096"/>
    </row>
    <row r="9097" spans="12:12" x14ac:dyDescent="0.3">
      <c r="L9097"/>
    </row>
    <row r="9098" spans="12:12" x14ac:dyDescent="0.3">
      <c r="L9098"/>
    </row>
    <row r="9099" spans="12:12" x14ac:dyDescent="0.3">
      <c r="L9099"/>
    </row>
    <row r="9100" spans="12:12" x14ac:dyDescent="0.3">
      <c r="L9100"/>
    </row>
    <row r="9101" spans="12:12" x14ac:dyDescent="0.3">
      <c r="L9101"/>
    </row>
    <row r="9102" spans="12:12" x14ac:dyDescent="0.3">
      <c r="L9102"/>
    </row>
    <row r="9103" spans="12:12" x14ac:dyDescent="0.3">
      <c r="L9103"/>
    </row>
    <row r="9104" spans="12:12" x14ac:dyDescent="0.3">
      <c r="L9104"/>
    </row>
    <row r="9105" spans="12:12" x14ac:dyDescent="0.3">
      <c r="L9105"/>
    </row>
    <row r="9106" spans="12:12" x14ac:dyDescent="0.3">
      <c r="L9106"/>
    </row>
    <row r="9107" spans="12:12" x14ac:dyDescent="0.3">
      <c r="L9107"/>
    </row>
    <row r="9108" spans="12:12" x14ac:dyDescent="0.3">
      <c r="L9108"/>
    </row>
    <row r="9109" spans="12:12" x14ac:dyDescent="0.3">
      <c r="L9109"/>
    </row>
    <row r="9110" spans="12:12" x14ac:dyDescent="0.3">
      <c r="L9110"/>
    </row>
    <row r="9111" spans="12:12" x14ac:dyDescent="0.3">
      <c r="L9111"/>
    </row>
    <row r="9112" spans="12:12" x14ac:dyDescent="0.3">
      <c r="L9112"/>
    </row>
    <row r="9113" spans="12:12" x14ac:dyDescent="0.3">
      <c r="L9113"/>
    </row>
    <row r="9114" spans="12:12" x14ac:dyDescent="0.3">
      <c r="L9114"/>
    </row>
    <row r="9115" spans="12:12" x14ac:dyDescent="0.3">
      <c r="L9115"/>
    </row>
    <row r="9116" spans="12:12" x14ac:dyDescent="0.3">
      <c r="L9116"/>
    </row>
    <row r="9117" spans="12:12" x14ac:dyDescent="0.3">
      <c r="L9117"/>
    </row>
    <row r="9118" spans="12:12" x14ac:dyDescent="0.3">
      <c r="L9118"/>
    </row>
    <row r="9119" spans="12:12" x14ac:dyDescent="0.3">
      <c r="L9119"/>
    </row>
    <row r="9120" spans="12:12" x14ac:dyDescent="0.3">
      <c r="L9120"/>
    </row>
    <row r="9121" spans="12:12" x14ac:dyDescent="0.3">
      <c r="L9121"/>
    </row>
    <row r="9122" spans="12:12" x14ac:dyDescent="0.3">
      <c r="L9122"/>
    </row>
    <row r="9123" spans="12:12" x14ac:dyDescent="0.3">
      <c r="L9123"/>
    </row>
    <row r="9124" spans="12:12" x14ac:dyDescent="0.3">
      <c r="L9124"/>
    </row>
    <row r="9125" spans="12:12" x14ac:dyDescent="0.3">
      <c r="L9125"/>
    </row>
    <row r="9126" spans="12:12" x14ac:dyDescent="0.3">
      <c r="L9126"/>
    </row>
    <row r="9127" spans="12:12" x14ac:dyDescent="0.3">
      <c r="L9127"/>
    </row>
    <row r="9128" spans="12:12" x14ac:dyDescent="0.3">
      <c r="L9128"/>
    </row>
    <row r="9129" spans="12:12" x14ac:dyDescent="0.3">
      <c r="L9129"/>
    </row>
    <row r="9130" spans="12:12" x14ac:dyDescent="0.3">
      <c r="L9130"/>
    </row>
    <row r="9131" spans="12:12" x14ac:dyDescent="0.3">
      <c r="L9131"/>
    </row>
    <row r="9132" spans="12:12" x14ac:dyDescent="0.3">
      <c r="L9132"/>
    </row>
    <row r="9133" spans="12:12" x14ac:dyDescent="0.3">
      <c r="L9133"/>
    </row>
    <row r="9134" spans="12:12" x14ac:dyDescent="0.3">
      <c r="L9134"/>
    </row>
    <row r="9135" spans="12:12" x14ac:dyDescent="0.3">
      <c r="L9135"/>
    </row>
    <row r="9136" spans="12:12" x14ac:dyDescent="0.3">
      <c r="L9136"/>
    </row>
    <row r="9137" spans="12:12" x14ac:dyDescent="0.3">
      <c r="L9137"/>
    </row>
    <row r="9138" spans="12:12" x14ac:dyDescent="0.3">
      <c r="L9138"/>
    </row>
    <row r="9139" spans="12:12" x14ac:dyDescent="0.3">
      <c r="L9139"/>
    </row>
    <row r="9140" spans="12:12" x14ac:dyDescent="0.3">
      <c r="L9140"/>
    </row>
    <row r="9141" spans="12:12" x14ac:dyDescent="0.3">
      <c r="L9141"/>
    </row>
    <row r="9142" spans="12:12" x14ac:dyDescent="0.3">
      <c r="L9142"/>
    </row>
    <row r="9143" spans="12:12" x14ac:dyDescent="0.3">
      <c r="L9143"/>
    </row>
    <row r="9144" spans="12:12" x14ac:dyDescent="0.3">
      <c r="L9144"/>
    </row>
    <row r="9145" spans="12:12" x14ac:dyDescent="0.3">
      <c r="L9145"/>
    </row>
    <row r="9146" spans="12:12" x14ac:dyDescent="0.3">
      <c r="L9146"/>
    </row>
    <row r="9147" spans="12:12" x14ac:dyDescent="0.3">
      <c r="L9147"/>
    </row>
    <row r="9148" spans="12:12" x14ac:dyDescent="0.3">
      <c r="L9148"/>
    </row>
    <row r="9149" spans="12:12" x14ac:dyDescent="0.3">
      <c r="L9149"/>
    </row>
    <row r="9150" spans="12:12" x14ac:dyDescent="0.3">
      <c r="L9150"/>
    </row>
    <row r="9151" spans="12:12" x14ac:dyDescent="0.3">
      <c r="L9151"/>
    </row>
    <row r="9152" spans="12:12" x14ac:dyDescent="0.3">
      <c r="L9152"/>
    </row>
    <row r="9153" spans="12:12" x14ac:dyDescent="0.3">
      <c r="L9153"/>
    </row>
    <row r="9154" spans="12:12" x14ac:dyDescent="0.3">
      <c r="L9154"/>
    </row>
    <row r="9155" spans="12:12" x14ac:dyDescent="0.3">
      <c r="L9155"/>
    </row>
    <row r="9156" spans="12:12" x14ac:dyDescent="0.3">
      <c r="L9156"/>
    </row>
    <row r="9157" spans="12:12" x14ac:dyDescent="0.3">
      <c r="L9157"/>
    </row>
    <row r="9158" spans="12:12" x14ac:dyDescent="0.3">
      <c r="L9158"/>
    </row>
    <row r="9159" spans="12:12" x14ac:dyDescent="0.3">
      <c r="L9159"/>
    </row>
    <row r="9160" spans="12:12" x14ac:dyDescent="0.3">
      <c r="L9160"/>
    </row>
    <row r="9161" spans="12:12" x14ac:dyDescent="0.3">
      <c r="L9161"/>
    </row>
    <row r="9162" spans="12:12" x14ac:dyDescent="0.3">
      <c r="L9162"/>
    </row>
    <row r="9163" spans="12:12" x14ac:dyDescent="0.3">
      <c r="L9163"/>
    </row>
    <row r="9164" spans="12:12" x14ac:dyDescent="0.3">
      <c r="L9164"/>
    </row>
    <row r="9165" spans="12:12" x14ac:dyDescent="0.3">
      <c r="L9165"/>
    </row>
    <row r="9166" spans="12:12" x14ac:dyDescent="0.3">
      <c r="L9166"/>
    </row>
    <row r="9167" spans="12:12" x14ac:dyDescent="0.3">
      <c r="L9167"/>
    </row>
    <row r="9168" spans="12:12" x14ac:dyDescent="0.3">
      <c r="L9168"/>
    </row>
    <row r="9169" spans="12:12" x14ac:dyDescent="0.3">
      <c r="L9169"/>
    </row>
    <row r="9170" spans="12:12" x14ac:dyDescent="0.3">
      <c r="L9170"/>
    </row>
    <row r="9171" spans="12:12" x14ac:dyDescent="0.3">
      <c r="L9171"/>
    </row>
    <row r="9172" spans="12:12" x14ac:dyDescent="0.3">
      <c r="L9172"/>
    </row>
    <row r="9173" spans="12:12" x14ac:dyDescent="0.3">
      <c r="L9173"/>
    </row>
    <row r="9174" spans="12:12" x14ac:dyDescent="0.3">
      <c r="L9174"/>
    </row>
    <row r="9175" spans="12:12" x14ac:dyDescent="0.3">
      <c r="L9175"/>
    </row>
    <row r="9176" spans="12:12" x14ac:dyDescent="0.3">
      <c r="L9176"/>
    </row>
    <row r="9177" spans="12:12" x14ac:dyDescent="0.3">
      <c r="L9177"/>
    </row>
    <row r="9178" spans="12:12" x14ac:dyDescent="0.3">
      <c r="L9178"/>
    </row>
    <row r="9179" spans="12:12" x14ac:dyDescent="0.3">
      <c r="L9179"/>
    </row>
    <row r="9180" spans="12:12" x14ac:dyDescent="0.3">
      <c r="L9180"/>
    </row>
    <row r="9181" spans="12:12" x14ac:dyDescent="0.3">
      <c r="L9181"/>
    </row>
    <row r="9182" spans="12:12" x14ac:dyDescent="0.3">
      <c r="L9182"/>
    </row>
    <row r="9183" spans="12:12" x14ac:dyDescent="0.3">
      <c r="L9183"/>
    </row>
    <row r="9184" spans="12:12" x14ac:dyDescent="0.3">
      <c r="L9184"/>
    </row>
    <row r="9185" spans="12:12" x14ac:dyDescent="0.3">
      <c r="L9185"/>
    </row>
    <row r="9186" spans="12:12" x14ac:dyDescent="0.3">
      <c r="L9186"/>
    </row>
    <row r="9187" spans="12:12" x14ac:dyDescent="0.3">
      <c r="L9187"/>
    </row>
    <row r="9188" spans="12:12" x14ac:dyDescent="0.3">
      <c r="L9188"/>
    </row>
    <row r="9189" spans="12:12" x14ac:dyDescent="0.3">
      <c r="L9189"/>
    </row>
    <row r="9190" spans="12:12" x14ac:dyDescent="0.3">
      <c r="L9190"/>
    </row>
    <row r="9191" spans="12:12" x14ac:dyDescent="0.3">
      <c r="L9191"/>
    </row>
    <row r="9192" spans="12:12" x14ac:dyDescent="0.3">
      <c r="L9192"/>
    </row>
    <row r="9193" spans="12:12" x14ac:dyDescent="0.3">
      <c r="L9193"/>
    </row>
    <row r="9194" spans="12:12" x14ac:dyDescent="0.3">
      <c r="L9194"/>
    </row>
    <row r="9195" spans="12:12" x14ac:dyDescent="0.3">
      <c r="L9195"/>
    </row>
    <row r="9196" spans="12:12" x14ac:dyDescent="0.3">
      <c r="L9196"/>
    </row>
    <row r="9197" spans="12:12" x14ac:dyDescent="0.3">
      <c r="L9197"/>
    </row>
    <row r="9198" spans="12:12" x14ac:dyDescent="0.3">
      <c r="L9198"/>
    </row>
    <row r="9199" spans="12:12" x14ac:dyDescent="0.3">
      <c r="L9199"/>
    </row>
    <row r="9200" spans="12:12" x14ac:dyDescent="0.3">
      <c r="L9200"/>
    </row>
    <row r="9201" spans="12:12" x14ac:dyDescent="0.3">
      <c r="L9201"/>
    </row>
    <row r="9202" spans="12:12" x14ac:dyDescent="0.3">
      <c r="L9202"/>
    </row>
    <row r="9203" spans="12:12" x14ac:dyDescent="0.3">
      <c r="L9203"/>
    </row>
    <row r="9204" spans="12:12" x14ac:dyDescent="0.3">
      <c r="L9204"/>
    </row>
    <row r="9205" spans="12:12" x14ac:dyDescent="0.3">
      <c r="L9205"/>
    </row>
    <row r="9206" spans="12:12" x14ac:dyDescent="0.3">
      <c r="L9206"/>
    </row>
    <row r="9207" spans="12:12" x14ac:dyDescent="0.3">
      <c r="L9207"/>
    </row>
    <row r="9208" spans="12:12" x14ac:dyDescent="0.3">
      <c r="L9208"/>
    </row>
    <row r="9209" spans="12:12" x14ac:dyDescent="0.3">
      <c r="L9209"/>
    </row>
    <row r="9210" spans="12:12" x14ac:dyDescent="0.3">
      <c r="L9210"/>
    </row>
    <row r="9211" spans="12:12" x14ac:dyDescent="0.3">
      <c r="L9211"/>
    </row>
    <row r="9212" spans="12:12" x14ac:dyDescent="0.3">
      <c r="L9212"/>
    </row>
    <row r="9213" spans="12:12" x14ac:dyDescent="0.3">
      <c r="L9213"/>
    </row>
    <row r="9214" spans="12:12" x14ac:dyDescent="0.3">
      <c r="L9214"/>
    </row>
    <row r="9215" spans="12:12" x14ac:dyDescent="0.3">
      <c r="L9215"/>
    </row>
    <row r="9216" spans="12:12" x14ac:dyDescent="0.3">
      <c r="L9216"/>
    </row>
    <row r="9217" spans="12:12" x14ac:dyDescent="0.3">
      <c r="L9217"/>
    </row>
    <row r="9218" spans="12:12" x14ac:dyDescent="0.3">
      <c r="L9218"/>
    </row>
    <row r="9219" spans="12:12" x14ac:dyDescent="0.3">
      <c r="L9219"/>
    </row>
    <row r="9220" spans="12:12" x14ac:dyDescent="0.3">
      <c r="L9220"/>
    </row>
    <row r="9221" spans="12:12" x14ac:dyDescent="0.3">
      <c r="L9221"/>
    </row>
    <row r="9222" spans="12:12" x14ac:dyDescent="0.3">
      <c r="L9222"/>
    </row>
    <row r="9223" spans="12:12" x14ac:dyDescent="0.3">
      <c r="L9223"/>
    </row>
    <row r="9224" spans="12:12" x14ac:dyDescent="0.3">
      <c r="L9224"/>
    </row>
    <row r="9225" spans="12:12" x14ac:dyDescent="0.3">
      <c r="L9225"/>
    </row>
    <row r="9226" spans="12:12" x14ac:dyDescent="0.3">
      <c r="L9226"/>
    </row>
    <row r="9227" spans="12:12" x14ac:dyDescent="0.3">
      <c r="L9227"/>
    </row>
    <row r="9228" spans="12:12" x14ac:dyDescent="0.3">
      <c r="L9228"/>
    </row>
    <row r="9229" spans="12:12" x14ac:dyDescent="0.3">
      <c r="L9229"/>
    </row>
    <row r="9230" spans="12:12" x14ac:dyDescent="0.3">
      <c r="L9230"/>
    </row>
    <row r="9231" spans="12:12" x14ac:dyDescent="0.3">
      <c r="L9231"/>
    </row>
    <row r="9232" spans="12:12" x14ac:dyDescent="0.3">
      <c r="L9232"/>
    </row>
    <row r="9233" spans="12:12" x14ac:dyDescent="0.3">
      <c r="L9233"/>
    </row>
    <row r="9234" spans="12:12" x14ac:dyDescent="0.3">
      <c r="L9234"/>
    </row>
    <row r="9235" spans="12:12" x14ac:dyDescent="0.3">
      <c r="L9235"/>
    </row>
    <row r="9236" spans="12:12" x14ac:dyDescent="0.3">
      <c r="L9236"/>
    </row>
    <row r="9237" spans="12:12" x14ac:dyDescent="0.3">
      <c r="L9237"/>
    </row>
    <row r="9238" spans="12:12" x14ac:dyDescent="0.3">
      <c r="L9238"/>
    </row>
    <row r="9239" spans="12:12" x14ac:dyDescent="0.3">
      <c r="L9239"/>
    </row>
    <row r="9240" spans="12:12" x14ac:dyDescent="0.3">
      <c r="L9240"/>
    </row>
    <row r="9241" spans="12:12" x14ac:dyDescent="0.3">
      <c r="L9241"/>
    </row>
    <row r="9242" spans="12:12" x14ac:dyDescent="0.3">
      <c r="L9242"/>
    </row>
    <row r="9243" spans="12:12" x14ac:dyDescent="0.3">
      <c r="L9243"/>
    </row>
    <row r="9244" spans="12:12" x14ac:dyDescent="0.3">
      <c r="L9244"/>
    </row>
    <row r="9245" spans="12:12" x14ac:dyDescent="0.3">
      <c r="L9245"/>
    </row>
    <row r="9246" spans="12:12" x14ac:dyDescent="0.3">
      <c r="L9246"/>
    </row>
    <row r="9247" spans="12:12" x14ac:dyDescent="0.3">
      <c r="L9247"/>
    </row>
    <row r="9248" spans="12:12" x14ac:dyDescent="0.3">
      <c r="L9248"/>
    </row>
    <row r="9249" spans="12:12" x14ac:dyDescent="0.3">
      <c r="L9249"/>
    </row>
    <row r="9250" spans="12:12" x14ac:dyDescent="0.3">
      <c r="L9250"/>
    </row>
    <row r="9251" spans="12:12" x14ac:dyDescent="0.3">
      <c r="L9251"/>
    </row>
    <row r="9252" spans="12:12" x14ac:dyDescent="0.3">
      <c r="L9252"/>
    </row>
    <row r="9253" spans="12:12" x14ac:dyDescent="0.3">
      <c r="L9253"/>
    </row>
    <row r="9254" spans="12:12" x14ac:dyDescent="0.3">
      <c r="L9254"/>
    </row>
    <row r="9255" spans="12:12" x14ac:dyDescent="0.3">
      <c r="L9255"/>
    </row>
    <row r="9256" spans="12:12" x14ac:dyDescent="0.3">
      <c r="L9256"/>
    </row>
    <row r="9257" spans="12:12" x14ac:dyDescent="0.3">
      <c r="L9257"/>
    </row>
    <row r="9258" spans="12:12" x14ac:dyDescent="0.3">
      <c r="L9258"/>
    </row>
    <row r="9259" spans="12:12" x14ac:dyDescent="0.3">
      <c r="L9259"/>
    </row>
    <row r="9260" spans="12:12" x14ac:dyDescent="0.3">
      <c r="L9260"/>
    </row>
    <row r="9261" spans="12:12" x14ac:dyDescent="0.3">
      <c r="L9261"/>
    </row>
    <row r="9262" spans="12:12" x14ac:dyDescent="0.3">
      <c r="L9262"/>
    </row>
    <row r="9263" spans="12:12" x14ac:dyDescent="0.3">
      <c r="L9263"/>
    </row>
    <row r="9264" spans="12:12" x14ac:dyDescent="0.3">
      <c r="L9264"/>
    </row>
    <row r="9265" spans="12:12" x14ac:dyDescent="0.3">
      <c r="L9265"/>
    </row>
    <row r="9266" spans="12:12" x14ac:dyDescent="0.3">
      <c r="L9266"/>
    </row>
    <row r="9267" spans="12:12" x14ac:dyDescent="0.3">
      <c r="L9267"/>
    </row>
    <row r="9268" spans="12:12" x14ac:dyDescent="0.3">
      <c r="L9268"/>
    </row>
    <row r="9269" spans="12:12" x14ac:dyDescent="0.3">
      <c r="L9269"/>
    </row>
    <row r="9270" spans="12:12" x14ac:dyDescent="0.3">
      <c r="L9270"/>
    </row>
    <row r="9271" spans="12:12" x14ac:dyDescent="0.3">
      <c r="L9271"/>
    </row>
    <row r="9272" spans="12:12" x14ac:dyDescent="0.3">
      <c r="L9272"/>
    </row>
    <row r="9273" spans="12:12" x14ac:dyDescent="0.3">
      <c r="L9273"/>
    </row>
    <row r="9274" spans="12:12" x14ac:dyDescent="0.3">
      <c r="L9274"/>
    </row>
    <row r="9275" spans="12:12" x14ac:dyDescent="0.3">
      <c r="L9275"/>
    </row>
    <row r="9276" spans="12:12" x14ac:dyDescent="0.3">
      <c r="L9276"/>
    </row>
    <row r="9277" spans="12:12" x14ac:dyDescent="0.3">
      <c r="L9277"/>
    </row>
    <row r="9278" spans="12:12" x14ac:dyDescent="0.3">
      <c r="L9278"/>
    </row>
    <row r="9279" spans="12:12" x14ac:dyDescent="0.3">
      <c r="L9279"/>
    </row>
    <row r="9280" spans="12:12" x14ac:dyDescent="0.3">
      <c r="L9280"/>
    </row>
    <row r="9281" spans="12:12" x14ac:dyDescent="0.3">
      <c r="L9281"/>
    </row>
    <row r="9282" spans="12:12" x14ac:dyDescent="0.3">
      <c r="L9282"/>
    </row>
    <row r="9283" spans="12:12" x14ac:dyDescent="0.3">
      <c r="L9283"/>
    </row>
    <row r="9284" spans="12:12" x14ac:dyDescent="0.3">
      <c r="L9284"/>
    </row>
    <row r="9285" spans="12:12" x14ac:dyDescent="0.3">
      <c r="L9285"/>
    </row>
    <row r="9286" spans="12:12" x14ac:dyDescent="0.3">
      <c r="L9286"/>
    </row>
    <row r="9287" spans="12:12" x14ac:dyDescent="0.3">
      <c r="L9287"/>
    </row>
    <row r="9288" spans="12:12" x14ac:dyDescent="0.3">
      <c r="L9288"/>
    </row>
    <row r="9289" spans="12:12" x14ac:dyDescent="0.3">
      <c r="L9289"/>
    </row>
    <row r="9290" spans="12:12" x14ac:dyDescent="0.3">
      <c r="L9290"/>
    </row>
    <row r="9291" spans="12:12" x14ac:dyDescent="0.3">
      <c r="L9291"/>
    </row>
    <row r="9292" spans="12:12" x14ac:dyDescent="0.3">
      <c r="L9292"/>
    </row>
    <row r="9293" spans="12:12" x14ac:dyDescent="0.3">
      <c r="L9293"/>
    </row>
    <row r="9294" spans="12:12" x14ac:dyDescent="0.3">
      <c r="L9294"/>
    </row>
    <row r="9295" spans="12:12" x14ac:dyDescent="0.3">
      <c r="L9295"/>
    </row>
    <row r="9296" spans="12:12" x14ac:dyDescent="0.3">
      <c r="L9296"/>
    </row>
    <row r="9297" spans="12:12" x14ac:dyDescent="0.3">
      <c r="L9297"/>
    </row>
    <row r="9298" spans="12:12" x14ac:dyDescent="0.3">
      <c r="L9298"/>
    </row>
    <row r="9299" spans="12:12" x14ac:dyDescent="0.3">
      <c r="L9299"/>
    </row>
    <row r="9300" spans="12:12" x14ac:dyDescent="0.3">
      <c r="L9300"/>
    </row>
    <row r="9301" spans="12:12" x14ac:dyDescent="0.3">
      <c r="L9301"/>
    </row>
    <row r="9302" spans="12:12" x14ac:dyDescent="0.3">
      <c r="L9302"/>
    </row>
    <row r="9303" spans="12:12" x14ac:dyDescent="0.3">
      <c r="L9303"/>
    </row>
    <row r="9304" spans="12:12" x14ac:dyDescent="0.3">
      <c r="L9304"/>
    </row>
    <row r="9305" spans="12:12" x14ac:dyDescent="0.3">
      <c r="L9305"/>
    </row>
    <row r="9306" spans="12:12" x14ac:dyDescent="0.3">
      <c r="L9306"/>
    </row>
    <row r="9307" spans="12:12" x14ac:dyDescent="0.3">
      <c r="L9307"/>
    </row>
    <row r="9308" spans="12:12" x14ac:dyDescent="0.3">
      <c r="L9308"/>
    </row>
    <row r="9309" spans="12:12" x14ac:dyDescent="0.3">
      <c r="L9309"/>
    </row>
    <row r="9310" spans="12:12" x14ac:dyDescent="0.3">
      <c r="L9310"/>
    </row>
    <row r="9311" spans="12:12" x14ac:dyDescent="0.3">
      <c r="L9311"/>
    </row>
    <row r="9312" spans="12:12" x14ac:dyDescent="0.3">
      <c r="L9312"/>
    </row>
    <row r="9313" spans="12:12" x14ac:dyDescent="0.3">
      <c r="L9313"/>
    </row>
    <row r="9314" spans="12:12" x14ac:dyDescent="0.3">
      <c r="L9314"/>
    </row>
    <row r="9315" spans="12:12" x14ac:dyDescent="0.3">
      <c r="L9315"/>
    </row>
    <row r="9316" spans="12:12" x14ac:dyDescent="0.3">
      <c r="L9316"/>
    </row>
    <row r="9317" spans="12:12" x14ac:dyDescent="0.3">
      <c r="L9317"/>
    </row>
    <row r="9318" spans="12:12" x14ac:dyDescent="0.3">
      <c r="L9318"/>
    </row>
    <row r="9319" spans="12:12" x14ac:dyDescent="0.3">
      <c r="L9319"/>
    </row>
    <row r="9320" spans="12:12" x14ac:dyDescent="0.3">
      <c r="L9320"/>
    </row>
    <row r="9321" spans="12:12" x14ac:dyDescent="0.3">
      <c r="L9321"/>
    </row>
    <row r="9322" spans="12:12" x14ac:dyDescent="0.3">
      <c r="L9322"/>
    </row>
    <row r="9323" spans="12:12" x14ac:dyDescent="0.3">
      <c r="L9323"/>
    </row>
    <row r="9324" spans="12:12" x14ac:dyDescent="0.3">
      <c r="L9324"/>
    </row>
    <row r="9325" spans="12:12" x14ac:dyDescent="0.3">
      <c r="L9325"/>
    </row>
    <row r="9326" spans="12:12" x14ac:dyDescent="0.3">
      <c r="L9326"/>
    </row>
    <row r="9327" spans="12:12" x14ac:dyDescent="0.3">
      <c r="L9327"/>
    </row>
    <row r="9328" spans="12:12" x14ac:dyDescent="0.3">
      <c r="L9328"/>
    </row>
    <row r="9329" spans="12:12" x14ac:dyDescent="0.3">
      <c r="L9329"/>
    </row>
    <row r="9330" spans="12:12" x14ac:dyDescent="0.3">
      <c r="L9330"/>
    </row>
    <row r="9331" spans="12:12" x14ac:dyDescent="0.3">
      <c r="L9331"/>
    </row>
    <row r="9332" spans="12:12" x14ac:dyDescent="0.3">
      <c r="L9332"/>
    </row>
    <row r="9333" spans="12:12" x14ac:dyDescent="0.3">
      <c r="L9333"/>
    </row>
    <row r="9334" spans="12:12" x14ac:dyDescent="0.3">
      <c r="L9334"/>
    </row>
    <row r="9335" spans="12:12" x14ac:dyDescent="0.3">
      <c r="L9335"/>
    </row>
    <row r="9336" spans="12:12" x14ac:dyDescent="0.3">
      <c r="L9336"/>
    </row>
    <row r="9337" spans="12:12" x14ac:dyDescent="0.3">
      <c r="L9337"/>
    </row>
    <row r="9338" spans="12:12" x14ac:dyDescent="0.3">
      <c r="L9338"/>
    </row>
    <row r="9339" spans="12:12" x14ac:dyDescent="0.3">
      <c r="L9339"/>
    </row>
    <row r="9340" spans="12:12" x14ac:dyDescent="0.3">
      <c r="L9340"/>
    </row>
    <row r="9341" spans="12:12" x14ac:dyDescent="0.3">
      <c r="L9341"/>
    </row>
    <row r="9342" spans="12:12" x14ac:dyDescent="0.3">
      <c r="L9342"/>
    </row>
    <row r="9343" spans="12:12" x14ac:dyDescent="0.3">
      <c r="L9343"/>
    </row>
    <row r="9344" spans="12:12" x14ac:dyDescent="0.3">
      <c r="L9344"/>
    </row>
    <row r="9345" spans="12:12" x14ac:dyDescent="0.3">
      <c r="L9345"/>
    </row>
    <row r="9346" spans="12:12" x14ac:dyDescent="0.3">
      <c r="L9346"/>
    </row>
    <row r="9347" spans="12:12" x14ac:dyDescent="0.3">
      <c r="L9347"/>
    </row>
    <row r="9348" spans="12:12" x14ac:dyDescent="0.3">
      <c r="L9348"/>
    </row>
    <row r="9349" spans="12:12" x14ac:dyDescent="0.3">
      <c r="L9349"/>
    </row>
    <row r="9350" spans="12:12" x14ac:dyDescent="0.3">
      <c r="L9350"/>
    </row>
    <row r="9351" spans="12:12" x14ac:dyDescent="0.3">
      <c r="L9351"/>
    </row>
    <row r="9352" spans="12:12" x14ac:dyDescent="0.3">
      <c r="L9352"/>
    </row>
    <row r="9353" spans="12:12" x14ac:dyDescent="0.3">
      <c r="L9353"/>
    </row>
    <row r="9354" spans="12:12" x14ac:dyDescent="0.3">
      <c r="L9354"/>
    </row>
    <row r="9355" spans="12:12" x14ac:dyDescent="0.3">
      <c r="L9355"/>
    </row>
    <row r="9356" spans="12:12" x14ac:dyDescent="0.3">
      <c r="L9356"/>
    </row>
    <row r="9357" spans="12:12" x14ac:dyDescent="0.3">
      <c r="L9357"/>
    </row>
    <row r="9358" spans="12:12" x14ac:dyDescent="0.3">
      <c r="L9358"/>
    </row>
    <row r="9359" spans="12:12" x14ac:dyDescent="0.3">
      <c r="L9359"/>
    </row>
    <row r="9360" spans="12:12" x14ac:dyDescent="0.3">
      <c r="L9360"/>
    </row>
    <row r="9361" spans="12:12" x14ac:dyDescent="0.3">
      <c r="L9361"/>
    </row>
    <row r="9362" spans="12:12" x14ac:dyDescent="0.3">
      <c r="L9362"/>
    </row>
    <row r="9363" spans="12:12" x14ac:dyDescent="0.3">
      <c r="L9363"/>
    </row>
    <row r="9364" spans="12:12" x14ac:dyDescent="0.3">
      <c r="L9364"/>
    </row>
    <row r="9365" spans="12:12" x14ac:dyDescent="0.3">
      <c r="L9365"/>
    </row>
    <row r="9366" spans="12:12" x14ac:dyDescent="0.3">
      <c r="L9366"/>
    </row>
    <row r="9367" spans="12:12" x14ac:dyDescent="0.3">
      <c r="L9367"/>
    </row>
    <row r="9368" spans="12:12" x14ac:dyDescent="0.3">
      <c r="L9368"/>
    </row>
    <row r="9369" spans="12:12" x14ac:dyDescent="0.3">
      <c r="L9369"/>
    </row>
    <row r="9370" spans="12:12" x14ac:dyDescent="0.3">
      <c r="L9370"/>
    </row>
    <row r="9371" spans="12:12" x14ac:dyDescent="0.3">
      <c r="L9371"/>
    </row>
    <row r="9372" spans="12:12" x14ac:dyDescent="0.3">
      <c r="L9372"/>
    </row>
    <row r="9373" spans="12:12" x14ac:dyDescent="0.3">
      <c r="L9373"/>
    </row>
    <row r="9374" spans="12:12" x14ac:dyDescent="0.3">
      <c r="L9374"/>
    </row>
    <row r="9375" spans="12:12" x14ac:dyDescent="0.3">
      <c r="L9375"/>
    </row>
    <row r="9376" spans="12:12" x14ac:dyDescent="0.3">
      <c r="L9376"/>
    </row>
    <row r="9377" spans="12:12" x14ac:dyDescent="0.3">
      <c r="L9377"/>
    </row>
    <row r="9378" spans="12:12" x14ac:dyDescent="0.3">
      <c r="L9378"/>
    </row>
    <row r="9379" spans="12:12" x14ac:dyDescent="0.3">
      <c r="L9379"/>
    </row>
    <row r="9380" spans="12:12" x14ac:dyDescent="0.3">
      <c r="L9380"/>
    </row>
    <row r="9381" spans="12:12" x14ac:dyDescent="0.3">
      <c r="L9381"/>
    </row>
    <row r="9382" spans="12:12" x14ac:dyDescent="0.3">
      <c r="L9382"/>
    </row>
    <row r="9383" spans="12:12" x14ac:dyDescent="0.3">
      <c r="L9383"/>
    </row>
    <row r="9384" spans="12:12" x14ac:dyDescent="0.3">
      <c r="L9384"/>
    </row>
    <row r="9385" spans="12:12" x14ac:dyDescent="0.3">
      <c r="L9385"/>
    </row>
    <row r="9386" spans="12:12" x14ac:dyDescent="0.3">
      <c r="L9386"/>
    </row>
    <row r="9387" spans="12:12" x14ac:dyDescent="0.3">
      <c r="L9387"/>
    </row>
    <row r="9388" spans="12:12" x14ac:dyDescent="0.3">
      <c r="L9388"/>
    </row>
    <row r="9389" spans="12:12" x14ac:dyDescent="0.3">
      <c r="L9389"/>
    </row>
    <row r="9390" spans="12:12" x14ac:dyDescent="0.3">
      <c r="L9390"/>
    </row>
    <row r="9391" spans="12:12" x14ac:dyDescent="0.3">
      <c r="L9391"/>
    </row>
    <row r="9392" spans="12:12" x14ac:dyDescent="0.3">
      <c r="L9392"/>
    </row>
    <row r="9393" spans="12:12" x14ac:dyDescent="0.3">
      <c r="L9393"/>
    </row>
    <row r="9394" spans="12:12" x14ac:dyDescent="0.3">
      <c r="L9394"/>
    </row>
    <row r="9395" spans="12:12" x14ac:dyDescent="0.3">
      <c r="L9395"/>
    </row>
    <row r="9396" spans="12:12" x14ac:dyDescent="0.3">
      <c r="L9396"/>
    </row>
    <row r="9397" spans="12:12" x14ac:dyDescent="0.3">
      <c r="L9397"/>
    </row>
    <row r="9398" spans="12:12" x14ac:dyDescent="0.3">
      <c r="L9398"/>
    </row>
    <row r="9399" spans="12:12" x14ac:dyDescent="0.3">
      <c r="L9399"/>
    </row>
    <row r="9400" spans="12:12" x14ac:dyDescent="0.3">
      <c r="L9400"/>
    </row>
    <row r="9401" spans="12:12" x14ac:dyDescent="0.3">
      <c r="L9401"/>
    </row>
    <row r="9402" spans="12:12" x14ac:dyDescent="0.3">
      <c r="L9402"/>
    </row>
    <row r="9403" spans="12:12" x14ac:dyDescent="0.3">
      <c r="L9403"/>
    </row>
    <row r="9404" spans="12:12" x14ac:dyDescent="0.3">
      <c r="L9404"/>
    </row>
    <row r="9405" spans="12:12" x14ac:dyDescent="0.3">
      <c r="L9405"/>
    </row>
    <row r="9406" spans="12:12" x14ac:dyDescent="0.3">
      <c r="L9406"/>
    </row>
    <row r="9407" spans="12:12" x14ac:dyDescent="0.3">
      <c r="L9407"/>
    </row>
    <row r="9408" spans="12:12" x14ac:dyDescent="0.3">
      <c r="L9408"/>
    </row>
    <row r="9409" spans="12:12" x14ac:dyDescent="0.3">
      <c r="L9409"/>
    </row>
    <row r="9410" spans="12:12" x14ac:dyDescent="0.3">
      <c r="L9410"/>
    </row>
    <row r="9411" spans="12:12" x14ac:dyDescent="0.3">
      <c r="L9411"/>
    </row>
    <row r="9412" spans="12:12" x14ac:dyDescent="0.3">
      <c r="L9412"/>
    </row>
    <row r="9413" spans="12:12" x14ac:dyDescent="0.3">
      <c r="L9413"/>
    </row>
    <row r="9414" spans="12:12" x14ac:dyDescent="0.3">
      <c r="L9414"/>
    </row>
    <row r="9415" spans="12:12" x14ac:dyDescent="0.3">
      <c r="L9415"/>
    </row>
    <row r="9416" spans="12:12" x14ac:dyDescent="0.3">
      <c r="L9416"/>
    </row>
    <row r="9417" spans="12:12" x14ac:dyDescent="0.3">
      <c r="L9417"/>
    </row>
    <row r="9418" spans="12:12" x14ac:dyDescent="0.3">
      <c r="L9418"/>
    </row>
    <row r="9419" spans="12:12" x14ac:dyDescent="0.3">
      <c r="L9419"/>
    </row>
    <row r="9420" spans="12:12" x14ac:dyDescent="0.3">
      <c r="L9420"/>
    </row>
    <row r="9421" spans="12:12" x14ac:dyDescent="0.3">
      <c r="L9421"/>
    </row>
    <row r="9422" spans="12:12" x14ac:dyDescent="0.3">
      <c r="L9422"/>
    </row>
    <row r="9423" spans="12:12" x14ac:dyDescent="0.3">
      <c r="L9423"/>
    </row>
    <row r="9424" spans="12:12" x14ac:dyDescent="0.3">
      <c r="L9424"/>
    </row>
    <row r="9425" spans="12:12" x14ac:dyDescent="0.3">
      <c r="L9425"/>
    </row>
    <row r="9426" spans="12:12" x14ac:dyDescent="0.3">
      <c r="L9426"/>
    </row>
    <row r="9427" spans="12:12" x14ac:dyDescent="0.3">
      <c r="L9427"/>
    </row>
    <row r="9428" spans="12:12" x14ac:dyDescent="0.3">
      <c r="L9428"/>
    </row>
    <row r="9429" spans="12:12" x14ac:dyDescent="0.3">
      <c r="L9429"/>
    </row>
    <row r="9430" spans="12:12" x14ac:dyDescent="0.3">
      <c r="L9430"/>
    </row>
    <row r="9431" spans="12:12" x14ac:dyDescent="0.3">
      <c r="L9431"/>
    </row>
    <row r="9432" spans="12:12" x14ac:dyDescent="0.3">
      <c r="L9432"/>
    </row>
    <row r="9433" spans="12:12" x14ac:dyDescent="0.3">
      <c r="L9433"/>
    </row>
    <row r="9434" spans="12:12" x14ac:dyDescent="0.3">
      <c r="L9434"/>
    </row>
    <row r="9435" spans="12:12" x14ac:dyDescent="0.3">
      <c r="L9435"/>
    </row>
    <row r="9436" spans="12:12" x14ac:dyDescent="0.3">
      <c r="L9436"/>
    </row>
    <row r="9437" spans="12:12" x14ac:dyDescent="0.3">
      <c r="L9437"/>
    </row>
    <row r="9438" spans="12:12" x14ac:dyDescent="0.3">
      <c r="L9438"/>
    </row>
    <row r="9439" spans="12:12" x14ac:dyDescent="0.3">
      <c r="L9439"/>
    </row>
    <row r="9440" spans="12:12" x14ac:dyDescent="0.3">
      <c r="L9440"/>
    </row>
    <row r="9441" spans="12:12" x14ac:dyDescent="0.3">
      <c r="L9441"/>
    </row>
    <row r="9442" spans="12:12" x14ac:dyDescent="0.3">
      <c r="L9442"/>
    </row>
    <row r="9443" spans="12:12" x14ac:dyDescent="0.3">
      <c r="L9443"/>
    </row>
    <row r="9444" spans="12:12" x14ac:dyDescent="0.3">
      <c r="L9444"/>
    </row>
    <row r="9445" spans="12:12" x14ac:dyDescent="0.3">
      <c r="L9445"/>
    </row>
    <row r="9446" spans="12:12" x14ac:dyDescent="0.3">
      <c r="L9446"/>
    </row>
    <row r="9447" spans="12:12" x14ac:dyDescent="0.3">
      <c r="L9447"/>
    </row>
    <row r="9448" spans="12:12" x14ac:dyDescent="0.3">
      <c r="L9448"/>
    </row>
    <row r="9449" spans="12:12" x14ac:dyDescent="0.3">
      <c r="L9449"/>
    </row>
    <row r="9450" spans="12:12" x14ac:dyDescent="0.3">
      <c r="L9450"/>
    </row>
    <row r="9451" spans="12:12" x14ac:dyDescent="0.3">
      <c r="L9451"/>
    </row>
    <row r="9452" spans="12:12" x14ac:dyDescent="0.3">
      <c r="L9452"/>
    </row>
    <row r="9453" spans="12:12" x14ac:dyDescent="0.3">
      <c r="L9453"/>
    </row>
    <row r="9454" spans="12:12" x14ac:dyDescent="0.3">
      <c r="L9454"/>
    </row>
    <row r="9455" spans="12:12" x14ac:dyDescent="0.3">
      <c r="L9455"/>
    </row>
    <row r="9456" spans="12:12" x14ac:dyDescent="0.3">
      <c r="L9456"/>
    </row>
    <row r="9457" spans="12:12" x14ac:dyDescent="0.3">
      <c r="L9457"/>
    </row>
    <row r="9458" spans="12:12" x14ac:dyDescent="0.3">
      <c r="L9458"/>
    </row>
    <row r="9459" spans="12:12" x14ac:dyDescent="0.3">
      <c r="L9459"/>
    </row>
    <row r="9460" spans="12:12" x14ac:dyDescent="0.3">
      <c r="L9460"/>
    </row>
    <row r="9461" spans="12:12" x14ac:dyDescent="0.3">
      <c r="L9461"/>
    </row>
    <row r="9462" spans="12:12" x14ac:dyDescent="0.3">
      <c r="L9462"/>
    </row>
    <row r="9463" spans="12:12" x14ac:dyDescent="0.3">
      <c r="L9463"/>
    </row>
    <row r="9464" spans="12:12" x14ac:dyDescent="0.3">
      <c r="L9464"/>
    </row>
    <row r="9465" spans="12:12" x14ac:dyDescent="0.3">
      <c r="L9465"/>
    </row>
    <row r="9466" spans="12:12" x14ac:dyDescent="0.3">
      <c r="L9466"/>
    </row>
    <row r="9467" spans="12:12" x14ac:dyDescent="0.3">
      <c r="L9467"/>
    </row>
    <row r="9468" spans="12:12" x14ac:dyDescent="0.3">
      <c r="L9468"/>
    </row>
    <row r="9469" spans="12:12" x14ac:dyDescent="0.3">
      <c r="L9469"/>
    </row>
    <row r="9470" spans="12:12" x14ac:dyDescent="0.3">
      <c r="L9470"/>
    </row>
    <row r="9471" spans="12:12" x14ac:dyDescent="0.3">
      <c r="L9471"/>
    </row>
    <row r="9472" spans="12:12" x14ac:dyDescent="0.3">
      <c r="L9472"/>
    </row>
    <row r="9473" spans="12:12" x14ac:dyDescent="0.3">
      <c r="L9473"/>
    </row>
    <row r="9474" spans="12:12" x14ac:dyDescent="0.3">
      <c r="L9474"/>
    </row>
    <row r="9475" spans="12:12" x14ac:dyDescent="0.3">
      <c r="L9475"/>
    </row>
    <row r="9476" spans="12:12" x14ac:dyDescent="0.3">
      <c r="L9476"/>
    </row>
    <row r="9477" spans="12:12" x14ac:dyDescent="0.3">
      <c r="L9477"/>
    </row>
    <row r="9478" spans="12:12" x14ac:dyDescent="0.3">
      <c r="L9478"/>
    </row>
    <row r="9479" spans="12:12" x14ac:dyDescent="0.3">
      <c r="L9479"/>
    </row>
    <row r="9480" spans="12:12" x14ac:dyDescent="0.3">
      <c r="L9480"/>
    </row>
    <row r="9481" spans="12:12" x14ac:dyDescent="0.3">
      <c r="L9481"/>
    </row>
    <row r="9482" spans="12:12" x14ac:dyDescent="0.3">
      <c r="L9482"/>
    </row>
    <row r="9483" spans="12:12" x14ac:dyDescent="0.3">
      <c r="L9483"/>
    </row>
    <row r="9484" spans="12:12" x14ac:dyDescent="0.3">
      <c r="L9484"/>
    </row>
    <row r="9485" spans="12:12" x14ac:dyDescent="0.3">
      <c r="L9485"/>
    </row>
    <row r="9486" spans="12:12" x14ac:dyDescent="0.3">
      <c r="L9486"/>
    </row>
    <row r="9487" spans="12:12" x14ac:dyDescent="0.3">
      <c r="L9487"/>
    </row>
    <row r="9488" spans="12:12" x14ac:dyDescent="0.3">
      <c r="L9488"/>
    </row>
    <row r="9489" spans="12:12" x14ac:dyDescent="0.3">
      <c r="L9489"/>
    </row>
    <row r="9490" spans="12:12" x14ac:dyDescent="0.3">
      <c r="L9490"/>
    </row>
    <row r="9491" spans="12:12" x14ac:dyDescent="0.3">
      <c r="L9491"/>
    </row>
    <row r="9492" spans="12:12" x14ac:dyDescent="0.3">
      <c r="L9492"/>
    </row>
    <row r="9493" spans="12:12" x14ac:dyDescent="0.3">
      <c r="L9493"/>
    </row>
    <row r="9494" spans="12:12" x14ac:dyDescent="0.3">
      <c r="L9494"/>
    </row>
    <row r="9495" spans="12:12" x14ac:dyDescent="0.3">
      <c r="L9495"/>
    </row>
    <row r="9496" spans="12:12" x14ac:dyDescent="0.3">
      <c r="L9496"/>
    </row>
    <row r="9497" spans="12:12" x14ac:dyDescent="0.3">
      <c r="L9497"/>
    </row>
    <row r="9498" spans="12:12" x14ac:dyDescent="0.3">
      <c r="L9498"/>
    </row>
    <row r="9499" spans="12:12" x14ac:dyDescent="0.3">
      <c r="L9499"/>
    </row>
    <row r="9500" spans="12:12" x14ac:dyDescent="0.3">
      <c r="L9500"/>
    </row>
    <row r="9501" spans="12:12" x14ac:dyDescent="0.3">
      <c r="L9501"/>
    </row>
    <row r="9502" spans="12:12" x14ac:dyDescent="0.3">
      <c r="L9502"/>
    </row>
    <row r="9503" spans="12:12" x14ac:dyDescent="0.3">
      <c r="L9503"/>
    </row>
    <row r="9504" spans="12:12" x14ac:dyDescent="0.3">
      <c r="L9504"/>
    </row>
    <row r="9505" spans="12:12" x14ac:dyDescent="0.3">
      <c r="L9505"/>
    </row>
    <row r="9506" spans="12:12" x14ac:dyDescent="0.3">
      <c r="L9506"/>
    </row>
    <row r="9507" spans="12:12" x14ac:dyDescent="0.3">
      <c r="L9507"/>
    </row>
    <row r="9508" spans="12:12" x14ac:dyDescent="0.3">
      <c r="L9508"/>
    </row>
    <row r="9509" spans="12:12" x14ac:dyDescent="0.3">
      <c r="L9509"/>
    </row>
    <row r="9510" spans="12:12" x14ac:dyDescent="0.3">
      <c r="L9510"/>
    </row>
    <row r="9511" spans="12:12" x14ac:dyDescent="0.3">
      <c r="L9511"/>
    </row>
    <row r="9512" spans="12:12" x14ac:dyDescent="0.3">
      <c r="L9512"/>
    </row>
    <row r="9513" spans="12:12" x14ac:dyDescent="0.3">
      <c r="L9513"/>
    </row>
    <row r="9514" spans="12:12" x14ac:dyDescent="0.3">
      <c r="L9514"/>
    </row>
    <row r="9515" spans="12:12" x14ac:dyDescent="0.3">
      <c r="L9515"/>
    </row>
    <row r="9516" spans="12:12" x14ac:dyDescent="0.3">
      <c r="L9516"/>
    </row>
    <row r="9517" spans="12:12" x14ac:dyDescent="0.3">
      <c r="L9517"/>
    </row>
    <row r="9518" spans="12:12" x14ac:dyDescent="0.3">
      <c r="L9518"/>
    </row>
    <row r="9519" spans="12:12" x14ac:dyDescent="0.3">
      <c r="L9519"/>
    </row>
    <row r="9520" spans="12:12" x14ac:dyDescent="0.3">
      <c r="L9520"/>
    </row>
    <row r="9521" spans="12:12" x14ac:dyDescent="0.3">
      <c r="L9521"/>
    </row>
    <row r="9522" spans="12:12" x14ac:dyDescent="0.3">
      <c r="L9522"/>
    </row>
    <row r="9523" spans="12:12" x14ac:dyDescent="0.3">
      <c r="L9523"/>
    </row>
    <row r="9524" spans="12:12" x14ac:dyDescent="0.3">
      <c r="L9524"/>
    </row>
    <row r="9525" spans="12:12" x14ac:dyDescent="0.3">
      <c r="L9525"/>
    </row>
    <row r="9526" spans="12:12" x14ac:dyDescent="0.3">
      <c r="L9526"/>
    </row>
    <row r="9527" spans="12:12" x14ac:dyDescent="0.3">
      <c r="L9527"/>
    </row>
    <row r="9528" spans="12:12" x14ac:dyDescent="0.3">
      <c r="L9528"/>
    </row>
    <row r="9529" spans="12:12" x14ac:dyDescent="0.3">
      <c r="L9529"/>
    </row>
    <row r="9530" spans="12:12" x14ac:dyDescent="0.3">
      <c r="L9530"/>
    </row>
    <row r="9531" spans="12:12" x14ac:dyDescent="0.3">
      <c r="L9531"/>
    </row>
    <row r="9532" spans="12:12" x14ac:dyDescent="0.3">
      <c r="L9532"/>
    </row>
    <row r="9533" spans="12:12" x14ac:dyDescent="0.3">
      <c r="L9533"/>
    </row>
    <row r="9534" spans="12:12" x14ac:dyDescent="0.3">
      <c r="L9534"/>
    </row>
    <row r="9535" spans="12:12" x14ac:dyDescent="0.3">
      <c r="L9535"/>
    </row>
    <row r="9536" spans="12:12" x14ac:dyDescent="0.3">
      <c r="L9536"/>
    </row>
    <row r="9537" spans="12:12" x14ac:dyDescent="0.3">
      <c r="L9537"/>
    </row>
    <row r="9538" spans="12:12" x14ac:dyDescent="0.3">
      <c r="L9538"/>
    </row>
    <row r="9539" spans="12:12" x14ac:dyDescent="0.3">
      <c r="L9539"/>
    </row>
    <row r="9540" spans="12:12" x14ac:dyDescent="0.3">
      <c r="L9540"/>
    </row>
    <row r="9541" spans="12:12" x14ac:dyDescent="0.3">
      <c r="L9541"/>
    </row>
    <row r="9542" spans="12:12" x14ac:dyDescent="0.3">
      <c r="L9542"/>
    </row>
    <row r="9543" spans="12:12" x14ac:dyDescent="0.3">
      <c r="L9543"/>
    </row>
    <row r="9544" spans="12:12" x14ac:dyDescent="0.3">
      <c r="L9544"/>
    </row>
    <row r="9545" spans="12:12" x14ac:dyDescent="0.3">
      <c r="L9545"/>
    </row>
    <row r="9546" spans="12:12" x14ac:dyDescent="0.3">
      <c r="L9546"/>
    </row>
    <row r="9547" spans="12:12" x14ac:dyDescent="0.3">
      <c r="L9547"/>
    </row>
    <row r="9548" spans="12:12" x14ac:dyDescent="0.3">
      <c r="L9548"/>
    </row>
    <row r="9549" spans="12:12" x14ac:dyDescent="0.3">
      <c r="L9549"/>
    </row>
    <row r="9550" spans="12:12" x14ac:dyDescent="0.3">
      <c r="L9550"/>
    </row>
    <row r="9551" spans="12:12" x14ac:dyDescent="0.3">
      <c r="L9551"/>
    </row>
    <row r="9552" spans="12:12" x14ac:dyDescent="0.3">
      <c r="L9552"/>
    </row>
    <row r="9553" spans="12:12" x14ac:dyDescent="0.3">
      <c r="L9553"/>
    </row>
    <row r="9554" spans="12:12" x14ac:dyDescent="0.3">
      <c r="L9554"/>
    </row>
    <row r="9555" spans="12:12" x14ac:dyDescent="0.3">
      <c r="L9555"/>
    </row>
    <row r="9556" spans="12:12" x14ac:dyDescent="0.3">
      <c r="L9556"/>
    </row>
    <row r="9557" spans="12:12" x14ac:dyDescent="0.3">
      <c r="L9557"/>
    </row>
    <row r="9558" spans="12:12" x14ac:dyDescent="0.3">
      <c r="L9558"/>
    </row>
    <row r="9559" spans="12:12" x14ac:dyDescent="0.3">
      <c r="L9559"/>
    </row>
    <row r="9560" spans="12:12" x14ac:dyDescent="0.3">
      <c r="L9560"/>
    </row>
    <row r="9561" spans="12:12" x14ac:dyDescent="0.3">
      <c r="L9561"/>
    </row>
    <row r="9562" spans="12:12" x14ac:dyDescent="0.3">
      <c r="L9562"/>
    </row>
    <row r="9563" spans="12:12" x14ac:dyDescent="0.3">
      <c r="L9563"/>
    </row>
    <row r="9564" spans="12:12" x14ac:dyDescent="0.3">
      <c r="L9564"/>
    </row>
    <row r="9565" spans="12:12" x14ac:dyDescent="0.3">
      <c r="L9565"/>
    </row>
    <row r="9566" spans="12:12" x14ac:dyDescent="0.3">
      <c r="L9566"/>
    </row>
    <row r="9567" spans="12:12" x14ac:dyDescent="0.3">
      <c r="L9567"/>
    </row>
    <row r="9568" spans="12:12" x14ac:dyDescent="0.3">
      <c r="L9568"/>
    </row>
    <row r="9569" spans="12:12" x14ac:dyDescent="0.3">
      <c r="L9569"/>
    </row>
    <row r="9570" spans="12:12" x14ac:dyDescent="0.3">
      <c r="L9570"/>
    </row>
    <row r="9571" spans="12:12" x14ac:dyDescent="0.3">
      <c r="L9571"/>
    </row>
    <row r="9572" spans="12:12" x14ac:dyDescent="0.3">
      <c r="L9572"/>
    </row>
    <row r="9573" spans="12:12" x14ac:dyDescent="0.3">
      <c r="L9573"/>
    </row>
    <row r="9574" spans="12:12" x14ac:dyDescent="0.3">
      <c r="L9574"/>
    </row>
    <row r="9575" spans="12:12" x14ac:dyDescent="0.3">
      <c r="L9575"/>
    </row>
    <row r="9576" spans="12:12" x14ac:dyDescent="0.3">
      <c r="L9576"/>
    </row>
    <row r="9577" spans="12:12" x14ac:dyDescent="0.3">
      <c r="L9577"/>
    </row>
    <row r="9578" spans="12:12" x14ac:dyDescent="0.3">
      <c r="L9578"/>
    </row>
    <row r="9579" spans="12:12" x14ac:dyDescent="0.3">
      <c r="L9579"/>
    </row>
    <row r="9580" spans="12:12" x14ac:dyDescent="0.3">
      <c r="L9580"/>
    </row>
    <row r="9581" spans="12:12" x14ac:dyDescent="0.3">
      <c r="L9581"/>
    </row>
    <row r="9582" spans="12:12" x14ac:dyDescent="0.3">
      <c r="L9582"/>
    </row>
    <row r="9583" spans="12:12" x14ac:dyDescent="0.3">
      <c r="L9583"/>
    </row>
    <row r="9584" spans="12:12" x14ac:dyDescent="0.3">
      <c r="L9584"/>
    </row>
    <row r="9585" spans="12:12" x14ac:dyDescent="0.3">
      <c r="L9585"/>
    </row>
    <row r="9586" spans="12:12" x14ac:dyDescent="0.3">
      <c r="L9586"/>
    </row>
    <row r="9587" spans="12:12" x14ac:dyDescent="0.3">
      <c r="L9587"/>
    </row>
    <row r="9588" spans="12:12" x14ac:dyDescent="0.3">
      <c r="L9588"/>
    </row>
    <row r="9589" spans="12:12" x14ac:dyDescent="0.3">
      <c r="L9589"/>
    </row>
    <row r="9590" spans="12:12" x14ac:dyDescent="0.3">
      <c r="L9590"/>
    </row>
    <row r="9591" spans="12:12" x14ac:dyDescent="0.3">
      <c r="L9591"/>
    </row>
    <row r="9592" spans="12:12" x14ac:dyDescent="0.3">
      <c r="L9592"/>
    </row>
    <row r="9593" spans="12:12" x14ac:dyDescent="0.3">
      <c r="L9593"/>
    </row>
    <row r="9594" spans="12:12" x14ac:dyDescent="0.3">
      <c r="L9594"/>
    </row>
    <row r="9595" spans="12:12" x14ac:dyDescent="0.3">
      <c r="L9595"/>
    </row>
    <row r="9596" spans="12:12" x14ac:dyDescent="0.3">
      <c r="L9596"/>
    </row>
    <row r="9597" spans="12:12" x14ac:dyDescent="0.3">
      <c r="L9597"/>
    </row>
    <row r="9598" spans="12:12" x14ac:dyDescent="0.3">
      <c r="L9598"/>
    </row>
    <row r="9599" spans="12:12" x14ac:dyDescent="0.3">
      <c r="L9599"/>
    </row>
    <row r="9600" spans="12:12" x14ac:dyDescent="0.3">
      <c r="L9600"/>
    </row>
    <row r="9601" spans="12:12" x14ac:dyDescent="0.3">
      <c r="L9601"/>
    </row>
    <row r="9602" spans="12:12" x14ac:dyDescent="0.3">
      <c r="L9602"/>
    </row>
    <row r="9603" spans="12:12" x14ac:dyDescent="0.3">
      <c r="L9603"/>
    </row>
    <row r="9604" spans="12:12" x14ac:dyDescent="0.3">
      <c r="L9604"/>
    </row>
    <row r="9605" spans="12:12" x14ac:dyDescent="0.3">
      <c r="L9605"/>
    </row>
    <row r="9606" spans="12:12" x14ac:dyDescent="0.3">
      <c r="L9606"/>
    </row>
    <row r="9607" spans="12:12" x14ac:dyDescent="0.3">
      <c r="L9607"/>
    </row>
    <row r="9608" spans="12:12" x14ac:dyDescent="0.3">
      <c r="L9608"/>
    </row>
    <row r="9609" spans="12:12" x14ac:dyDescent="0.3">
      <c r="L9609"/>
    </row>
    <row r="9610" spans="12:12" x14ac:dyDescent="0.3">
      <c r="L9610"/>
    </row>
    <row r="9611" spans="12:12" x14ac:dyDescent="0.3">
      <c r="L9611"/>
    </row>
    <row r="9612" spans="12:12" x14ac:dyDescent="0.3">
      <c r="L9612"/>
    </row>
    <row r="9613" spans="12:12" x14ac:dyDescent="0.3">
      <c r="L9613"/>
    </row>
    <row r="9614" spans="12:12" x14ac:dyDescent="0.3">
      <c r="L9614"/>
    </row>
    <row r="9615" spans="12:12" x14ac:dyDescent="0.3">
      <c r="L9615"/>
    </row>
    <row r="9616" spans="12:12" x14ac:dyDescent="0.3">
      <c r="L9616"/>
    </row>
    <row r="9617" spans="12:12" x14ac:dyDescent="0.3">
      <c r="L9617"/>
    </row>
    <row r="9618" spans="12:12" x14ac:dyDescent="0.3">
      <c r="L9618"/>
    </row>
    <row r="9619" spans="12:12" x14ac:dyDescent="0.3">
      <c r="L9619"/>
    </row>
    <row r="9620" spans="12:12" x14ac:dyDescent="0.3">
      <c r="L9620"/>
    </row>
    <row r="9621" spans="12:12" x14ac:dyDescent="0.3">
      <c r="L9621"/>
    </row>
    <row r="9622" spans="12:12" x14ac:dyDescent="0.3">
      <c r="L9622"/>
    </row>
    <row r="9623" spans="12:12" x14ac:dyDescent="0.3">
      <c r="L9623"/>
    </row>
    <row r="9624" spans="12:12" x14ac:dyDescent="0.3">
      <c r="L9624"/>
    </row>
    <row r="9625" spans="12:12" x14ac:dyDescent="0.3">
      <c r="L9625"/>
    </row>
    <row r="9626" spans="12:12" x14ac:dyDescent="0.3">
      <c r="L9626"/>
    </row>
    <row r="9627" spans="12:12" x14ac:dyDescent="0.3">
      <c r="L9627"/>
    </row>
    <row r="9628" spans="12:12" x14ac:dyDescent="0.3">
      <c r="L9628"/>
    </row>
    <row r="9629" spans="12:12" x14ac:dyDescent="0.3">
      <c r="L9629"/>
    </row>
    <row r="9630" spans="12:12" x14ac:dyDescent="0.3">
      <c r="L9630"/>
    </row>
    <row r="9631" spans="12:12" x14ac:dyDescent="0.3">
      <c r="L9631"/>
    </row>
    <row r="9632" spans="12:12" x14ac:dyDescent="0.3">
      <c r="L9632"/>
    </row>
    <row r="9633" spans="12:12" x14ac:dyDescent="0.3">
      <c r="L9633"/>
    </row>
    <row r="9634" spans="12:12" x14ac:dyDescent="0.3">
      <c r="L9634"/>
    </row>
    <row r="9635" spans="12:12" x14ac:dyDescent="0.3">
      <c r="L9635"/>
    </row>
    <row r="9636" spans="12:12" x14ac:dyDescent="0.3">
      <c r="L9636"/>
    </row>
    <row r="9637" spans="12:12" x14ac:dyDescent="0.3">
      <c r="L9637"/>
    </row>
    <row r="9638" spans="12:12" x14ac:dyDescent="0.3">
      <c r="L9638"/>
    </row>
    <row r="9639" spans="12:12" x14ac:dyDescent="0.3">
      <c r="L9639"/>
    </row>
    <row r="9640" spans="12:12" x14ac:dyDescent="0.3">
      <c r="L9640"/>
    </row>
    <row r="9641" spans="12:12" x14ac:dyDescent="0.3">
      <c r="L9641"/>
    </row>
    <row r="9642" spans="12:12" x14ac:dyDescent="0.3">
      <c r="L9642"/>
    </row>
    <row r="9643" spans="12:12" x14ac:dyDescent="0.3">
      <c r="L9643"/>
    </row>
    <row r="9644" spans="12:12" x14ac:dyDescent="0.3">
      <c r="L9644"/>
    </row>
    <row r="9645" spans="12:12" x14ac:dyDescent="0.3">
      <c r="L9645"/>
    </row>
    <row r="9646" spans="12:12" x14ac:dyDescent="0.3">
      <c r="L9646"/>
    </row>
    <row r="9647" spans="12:12" x14ac:dyDescent="0.3">
      <c r="L9647"/>
    </row>
    <row r="9648" spans="12:12" x14ac:dyDescent="0.3">
      <c r="L9648"/>
    </row>
    <row r="9649" spans="12:12" x14ac:dyDescent="0.3">
      <c r="L9649"/>
    </row>
    <row r="9650" spans="12:12" x14ac:dyDescent="0.3">
      <c r="L9650"/>
    </row>
    <row r="9651" spans="12:12" x14ac:dyDescent="0.3">
      <c r="L9651"/>
    </row>
    <row r="9652" spans="12:12" x14ac:dyDescent="0.3">
      <c r="L9652"/>
    </row>
    <row r="9653" spans="12:12" x14ac:dyDescent="0.3">
      <c r="L9653"/>
    </row>
    <row r="9654" spans="12:12" x14ac:dyDescent="0.3">
      <c r="L9654"/>
    </row>
    <row r="9655" spans="12:12" x14ac:dyDescent="0.3">
      <c r="L9655"/>
    </row>
    <row r="9656" spans="12:12" x14ac:dyDescent="0.3">
      <c r="L9656"/>
    </row>
    <row r="9657" spans="12:12" x14ac:dyDescent="0.3">
      <c r="L9657"/>
    </row>
    <row r="9658" spans="12:12" x14ac:dyDescent="0.3">
      <c r="L9658"/>
    </row>
    <row r="9659" spans="12:12" x14ac:dyDescent="0.3">
      <c r="L9659"/>
    </row>
    <row r="9660" spans="12:12" x14ac:dyDescent="0.3">
      <c r="L9660"/>
    </row>
    <row r="9661" spans="12:12" x14ac:dyDescent="0.3">
      <c r="L9661"/>
    </row>
    <row r="9662" spans="12:12" x14ac:dyDescent="0.3">
      <c r="L9662"/>
    </row>
    <row r="9663" spans="12:12" x14ac:dyDescent="0.3">
      <c r="L9663"/>
    </row>
    <row r="9664" spans="12:12" x14ac:dyDescent="0.3">
      <c r="L9664"/>
    </row>
    <row r="9665" spans="12:12" x14ac:dyDescent="0.3">
      <c r="L9665"/>
    </row>
    <row r="9666" spans="12:12" x14ac:dyDescent="0.3">
      <c r="L9666"/>
    </row>
    <row r="9667" spans="12:12" x14ac:dyDescent="0.3">
      <c r="L9667"/>
    </row>
    <row r="9668" spans="12:12" x14ac:dyDescent="0.3">
      <c r="L9668"/>
    </row>
    <row r="9669" spans="12:12" x14ac:dyDescent="0.3">
      <c r="L9669"/>
    </row>
    <row r="9670" spans="12:12" x14ac:dyDescent="0.3">
      <c r="L9670"/>
    </row>
    <row r="9671" spans="12:12" x14ac:dyDescent="0.3">
      <c r="L9671"/>
    </row>
    <row r="9672" spans="12:12" x14ac:dyDescent="0.3">
      <c r="L9672"/>
    </row>
    <row r="9673" spans="12:12" x14ac:dyDescent="0.3">
      <c r="L9673"/>
    </row>
    <row r="9674" spans="12:12" x14ac:dyDescent="0.3">
      <c r="L9674"/>
    </row>
    <row r="9675" spans="12:12" x14ac:dyDescent="0.3">
      <c r="L9675"/>
    </row>
    <row r="9676" spans="12:12" x14ac:dyDescent="0.3">
      <c r="L9676"/>
    </row>
    <row r="9677" spans="12:12" x14ac:dyDescent="0.3">
      <c r="L9677"/>
    </row>
    <row r="9678" spans="12:12" x14ac:dyDescent="0.3">
      <c r="L9678"/>
    </row>
    <row r="9679" spans="12:12" x14ac:dyDescent="0.3">
      <c r="L9679"/>
    </row>
    <row r="9680" spans="12:12" x14ac:dyDescent="0.3">
      <c r="L9680"/>
    </row>
    <row r="9681" spans="12:12" x14ac:dyDescent="0.3">
      <c r="L9681"/>
    </row>
    <row r="9682" spans="12:12" x14ac:dyDescent="0.3">
      <c r="L9682"/>
    </row>
    <row r="9683" spans="12:12" x14ac:dyDescent="0.3">
      <c r="L9683"/>
    </row>
    <row r="9684" spans="12:12" x14ac:dyDescent="0.3">
      <c r="L9684"/>
    </row>
    <row r="9685" spans="12:12" x14ac:dyDescent="0.3">
      <c r="L9685"/>
    </row>
    <row r="9686" spans="12:12" x14ac:dyDescent="0.3">
      <c r="L9686"/>
    </row>
    <row r="9687" spans="12:12" x14ac:dyDescent="0.3">
      <c r="L9687"/>
    </row>
    <row r="9688" spans="12:12" x14ac:dyDescent="0.3">
      <c r="L9688"/>
    </row>
    <row r="9689" spans="12:12" x14ac:dyDescent="0.3">
      <c r="L9689"/>
    </row>
    <row r="9690" spans="12:12" x14ac:dyDescent="0.3">
      <c r="L9690"/>
    </row>
    <row r="9691" spans="12:12" x14ac:dyDescent="0.3">
      <c r="L9691"/>
    </row>
    <row r="9692" spans="12:12" x14ac:dyDescent="0.3">
      <c r="L9692"/>
    </row>
    <row r="9693" spans="12:12" x14ac:dyDescent="0.3">
      <c r="L9693"/>
    </row>
    <row r="9694" spans="12:12" x14ac:dyDescent="0.3">
      <c r="L9694"/>
    </row>
    <row r="9695" spans="12:12" x14ac:dyDescent="0.3">
      <c r="L9695"/>
    </row>
    <row r="9696" spans="12:12" x14ac:dyDescent="0.3">
      <c r="L9696"/>
    </row>
    <row r="9697" spans="12:12" x14ac:dyDescent="0.3">
      <c r="L9697"/>
    </row>
    <row r="9698" spans="12:12" x14ac:dyDescent="0.3">
      <c r="L9698"/>
    </row>
    <row r="9699" spans="12:12" x14ac:dyDescent="0.3">
      <c r="L9699"/>
    </row>
    <row r="9700" spans="12:12" x14ac:dyDescent="0.3">
      <c r="L9700"/>
    </row>
    <row r="9701" spans="12:12" x14ac:dyDescent="0.3">
      <c r="L9701"/>
    </row>
    <row r="9702" spans="12:12" x14ac:dyDescent="0.3">
      <c r="L9702"/>
    </row>
    <row r="9703" spans="12:12" x14ac:dyDescent="0.3">
      <c r="L9703"/>
    </row>
    <row r="9704" spans="12:12" x14ac:dyDescent="0.3">
      <c r="L9704"/>
    </row>
    <row r="9705" spans="12:12" x14ac:dyDescent="0.3">
      <c r="L9705"/>
    </row>
    <row r="9706" spans="12:12" x14ac:dyDescent="0.3">
      <c r="L9706"/>
    </row>
    <row r="9707" spans="12:12" x14ac:dyDescent="0.3">
      <c r="L9707"/>
    </row>
    <row r="9708" spans="12:12" x14ac:dyDescent="0.3">
      <c r="L9708"/>
    </row>
    <row r="9709" spans="12:12" x14ac:dyDescent="0.3">
      <c r="L9709"/>
    </row>
    <row r="9710" spans="12:12" x14ac:dyDescent="0.3">
      <c r="L9710"/>
    </row>
    <row r="9711" spans="12:12" x14ac:dyDescent="0.3">
      <c r="L9711"/>
    </row>
    <row r="9712" spans="12:12" x14ac:dyDescent="0.3">
      <c r="L9712"/>
    </row>
    <row r="9713" spans="12:12" x14ac:dyDescent="0.3">
      <c r="L9713"/>
    </row>
    <row r="9714" spans="12:12" x14ac:dyDescent="0.3">
      <c r="L9714"/>
    </row>
    <row r="9715" spans="12:12" x14ac:dyDescent="0.3">
      <c r="L9715"/>
    </row>
    <row r="9716" spans="12:12" x14ac:dyDescent="0.3">
      <c r="L9716"/>
    </row>
    <row r="9717" spans="12:12" x14ac:dyDescent="0.3">
      <c r="L9717"/>
    </row>
    <row r="9718" spans="12:12" x14ac:dyDescent="0.3">
      <c r="L9718"/>
    </row>
    <row r="9719" spans="12:12" x14ac:dyDescent="0.3">
      <c r="L9719"/>
    </row>
    <row r="9720" spans="12:12" x14ac:dyDescent="0.3">
      <c r="L9720"/>
    </row>
    <row r="9721" spans="12:12" x14ac:dyDescent="0.3">
      <c r="L9721"/>
    </row>
    <row r="9722" spans="12:12" x14ac:dyDescent="0.3">
      <c r="L9722"/>
    </row>
    <row r="9723" spans="12:12" x14ac:dyDescent="0.3">
      <c r="L9723"/>
    </row>
    <row r="9724" spans="12:12" x14ac:dyDescent="0.3">
      <c r="L9724"/>
    </row>
    <row r="9725" spans="12:12" x14ac:dyDescent="0.3">
      <c r="L9725"/>
    </row>
    <row r="9726" spans="12:12" x14ac:dyDescent="0.3">
      <c r="L9726"/>
    </row>
    <row r="9727" spans="12:12" x14ac:dyDescent="0.3">
      <c r="L9727"/>
    </row>
    <row r="9728" spans="12:12" x14ac:dyDescent="0.3">
      <c r="L9728"/>
    </row>
    <row r="9729" spans="12:12" x14ac:dyDescent="0.3">
      <c r="L9729"/>
    </row>
    <row r="9730" spans="12:12" x14ac:dyDescent="0.3">
      <c r="L9730"/>
    </row>
    <row r="9731" spans="12:12" x14ac:dyDescent="0.3">
      <c r="L9731"/>
    </row>
    <row r="9732" spans="12:12" x14ac:dyDescent="0.3">
      <c r="L9732"/>
    </row>
    <row r="9733" spans="12:12" x14ac:dyDescent="0.3">
      <c r="L9733"/>
    </row>
    <row r="9734" spans="12:12" x14ac:dyDescent="0.3">
      <c r="L9734"/>
    </row>
    <row r="9735" spans="12:12" x14ac:dyDescent="0.3">
      <c r="L9735"/>
    </row>
    <row r="9736" spans="12:12" x14ac:dyDescent="0.3">
      <c r="L9736"/>
    </row>
    <row r="9737" spans="12:12" x14ac:dyDescent="0.3">
      <c r="L9737"/>
    </row>
    <row r="9738" spans="12:12" x14ac:dyDescent="0.3">
      <c r="L9738"/>
    </row>
    <row r="9739" spans="12:12" x14ac:dyDescent="0.3">
      <c r="L9739"/>
    </row>
    <row r="9740" spans="12:12" x14ac:dyDescent="0.3">
      <c r="L9740"/>
    </row>
    <row r="9741" spans="12:12" x14ac:dyDescent="0.3">
      <c r="L9741"/>
    </row>
    <row r="9742" spans="12:12" x14ac:dyDescent="0.3">
      <c r="L9742"/>
    </row>
    <row r="9743" spans="12:12" x14ac:dyDescent="0.3">
      <c r="L9743"/>
    </row>
    <row r="9744" spans="12:12" x14ac:dyDescent="0.3">
      <c r="L9744"/>
    </row>
    <row r="9745" spans="12:12" x14ac:dyDescent="0.3">
      <c r="L9745"/>
    </row>
    <row r="9746" spans="12:12" x14ac:dyDescent="0.3">
      <c r="L9746"/>
    </row>
    <row r="9747" spans="12:12" x14ac:dyDescent="0.3">
      <c r="L9747"/>
    </row>
    <row r="9748" spans="12:12" x14ac:dyDescent="0.3">
      <c r="L9748"/>
    </row>
    <row r="9749" spans="12:12" x14ac:dyDescent="0.3">
      <c r="L9749"/>
    </row>
    <row r="9750" spans="12:12" x14ac:dyDescent="0.3">
      <c r="L9750"/>
    </row>
    <row r="9751" spans="12:12" x14ac:dyDescent="0.3">
      <c r="L9751"/>
    </row>
    <row r="9752" spans="12:12" x14ac:dyDescent="0.3">
      <c r="L9752"/>
    </row>
    <row r="9753" spans="12:12" x14ac:dyDescent="0.3">
      <c r="L9753"/>
    </row>
    <row r="9754" spans="12:12" x14ac:dyDescent="0.3">
      <c r="L9754"/>
    </row>
    <row r="9755" spans="12:12" x14ac:dyDescent="0.3">
      <c r="L9755"/>
    </row>
    <row r="9756" spans="12:12" x14ac:dyDescent="0.3">
      <c r="L9756"/>
    </row>
    <row r="9757" spans="12:12" x14ac:dyDescent="0.3">
      <c r="L9757"/>
    </row>
    <row r="9758" spans="12:12" x14ac:dyDescent="0.3">
      <c r="L9758"/>
    </row>
    <row r="9759" spans="12:12" x14ac:dyDescent="0.3">
      <c r="L9759"/>
    </row>
    <row r="9760" spans="12:12" x14ac:dyDescent="0.3">
      <c r="L9760"/>
    </row>
    <row r="9761" spans="12:12" x14ac:dyDescent="0.3">
      <c r="L9761"/>
    </row>
    <row r="9762" spans="12:12" x14ac:dyDescent="0.3">
      <c r="L9762"/>
    </row>
    <row r="9763" spans="12:12" x14ac:dyDescent="0.3">
      <c r="L9763"/>
    </row>
    <row r="9764" spans="12:12" x14ac:dyDescent="0.3">
      <c r="L9764"/>
    </row>
    <row r="9765" spans="12:12" x14ac:dyDescent="0.3">
      <c r="L9765"/>
    </row>
    <row r="9766" spans="12:12" x14ac:dyDescent="0.3">
      <c r="L9766"/>
    </row>
    <row r="9767" spans="12:12" x14ac:dyDescent="0.3">
      <c r="L9767"/>
    </row>
    <row r="9768" spans="12:12" x14ac:dyDescent="0.3">
      <c r="L9768"/>
    </row>
    <row r="9769" spans="12:12" x14ac:dyDescent="0.3">
      <c r="L9769"/>
    </row>
    <row r="9770" spans="12:12" x14ac:dyDescent="0.3">
      <c r="L9770"/>
    </row>
    <row r="9771" spans="12:12" x14ac:dyDescent="0.3">
      <c r="L9771"/>
    </row>
    <row r="9772" spans="12:12" x14ac:dyDescent="0.3">
      <c r="L9772"/>
    </row>
    <row r="9773" spans="12:12" x14ac:dyDescent="0.3">
      <c r="L9773"/>
    </row>
    <row r="9774" spans="12:12" x14ac:dyDescent="0.3">
      <c r="L9774"/>
    </row>
    <row r="9775" spans="12:12" x14ac:dyDescent="0.3">
      <c r="L9775"/>
    </row>
    <row r="9776" spans="12:12" x14ac:dyDescent="0.3">
      <c r="L9776"/>
    </row>
    <row r="9777" spans="12:12" x14ac:dyDescent="0.3">
      <c r="L9777"/>
    </row>
    <row r="9778" spans="12:12" x14ac:dyDescent="0.3">
      <c r="L9778"/>
    </row>
    <row r="9779" spans="12:12" x14ac:dyDescent="0.3">
      <c r="L9779"/>
    </row>
    <row r="9780" spans="12:12" x14ac:dyDescent="0.3">
      <c r="L9780"/>
    </row>
    <row r="9781" spans="12:12" x14ac:dyDescent="0.3">
      <c r="L9781"/>
    </row>
    <row r="9782" spans="12:12" x14ac:dyDescent="0.3">
      <c r="L9782"/>
    </row>
    <row r="9783" spans="12:12" x14ac:dyDescent="0.3">
      <c r="L9783"/>
    </row>
    <row r="9784" spans="12:12" x14ac:dyDescent="0.3">
      <c r="L9784"/>
    </row>
    <row r="9785" spans="12:12" x14ac:dyDescent="0.3">
      <c r="L9785"/>
    </row>
    <row r="9786" spans="12:12" x14ac:dyDescent="0.3">
      <c r="L9786"/>
    </row>
    <row r="9787" spans="12:12" x14ac:dyDescent="0.3">
      <c r="L9787"/>
    </row>
    <row r="9788" spans="12:12" x14ac:dyDescent="0.3">
      <c r="L9788"/>
    </row>
    <row r="9789" spans="12:12" x14ac:dyDescent="0.3">
      <c r="L9789"/>
    </row>
    <row r="9790" spans="12:12" x14ac:dyDescent="0.3">
      <c r="L9790"/>
    </row>
    <row r="9791" spans="12:12" x14ac:dyDescent="0.3">
      <c r="L9791"/>
    </row>
    <row r="9792" spans="12:12" x14ac:dyDescent="0.3">
      <c r="L9792"/>
    </row>
    <row r="9793" spans="12:12" x14ac:dyDescent="0.3">
      <c r="L9793"/>
    </row>
    <row r="9794" spans="12:12" x14ac:dyDescent="0.3">
      <c r="L9794"/>
    </row>
    <row r="9795" spans="12:12" x14ac:dyDescent="0.3">
      <c r="L9795"/>
    </row>
    <row r="9796" spans="12:12" x14ac:dyDescent="0.3">
      <c r="L9796"/>
    </row>
    <row r="9797" spans="12:12" x14ac:dyDescent="0.3">
      <c r="L9797"/>
    </row>
    <row r="9798" spans="12:12" x14ac:dyDescent="0.3">
      <c r="L9798"/>
    </row>
    <row r="9799" spans="12:12" x14ac:dyDescent="0.3">
      <c r="L9799"/>
    </row>
    <row r="9800" spans="12:12" x14ac:dyDescent="0.3">
      <c r="L9800"/>
    </row>
    <row r="9801" spans="12:12" x14ac:dyDescent="0.3">
      <c r="L9801"/>
    </row>
    <row r="9802" spans="12:12" x14ac:dyDescent="0.3">
      <c r="L9802"/>
    </row>
    <row r="9803" spans="12:12" x14ac:dyDescent="0.3">
      <c r="L9803"/>
    </row>
    <row r="9804" spans="12:12" x14ac:dyDescent="0.3">
      <c r="L9804"/>
    </row>
    <row r="9805" spans="12:12" x14ac:dyDescent="0.3">
      <c r="L9805"/>
    </row>
    <row r="9806" spans="12:12" x14ac:dyDescent="0.3">
      <c r="L9806"/>
    </row>
    <row r="9807" spans="12:12" x14ac:dyDescent="0.3">
      <c r="L9807"/>
    </row>
    <row r="9808" spans="12:12" x14ac:dyDescent="0.3">
      <c r="L9808"/>
    </row>
    <row r="9809" spans="12:12" x14ac:dyDescent="0.3">
      <c r="L9809"/>
    </row>
    <row r="9810" spans="12:12" x14ac:dyDescent="0.3">
      <c r="L9810"/>
    </row>
    <row r="9811" spans="12:12" x14ac:dyDescent="0.3">
      <c r="L9811"/>
    </row>
    <row r="9812" spans="12:12" x14ac:dyDescent="0.3">
      <c r="L9812"/>
    </row>
    <row r="9813" spans="12:12" x14ac:dyDescent="0.3">
      <c r="L9813"/>
    </row>
    <row r="9814" spans="12:12" x14ac:dyDescent="0.3">
      <c r="L9814"/>
    </row>
    <row r="9815" spans="12:12" x14ac:dyDescent="0.3">
      <c r="L9815"/>
    </row>
    <row r="9816" spans="12:12" x14ac:dyDescent="0.3">
      <c r="L9816"/>
    </row>
    <row r="9817" spans="12:12" x14ac:dyDescent="0.3">
      <c r="L9817"/>
    </row>
    <row r="9818" spans="12:12" x14ac:dyDescent="0.3">
      <c r="L9818"/>
    </row>
    <row r="9819" spans="12:12" x14ac:dyDescent="0.3">
      <c r="L9819"/>
    </row>
    <row r="9820" spans="12:12" x14ac:dyDescent="0.3">
      <c r="L9820"/>
    </row>
    <row r="9821" spans="12:12" x14ac:dyDescent="0.3">
      <c r="L9821"/>
    </row>
    <row r="9822" spans="12:12" x14ac:dyDescent="0.3">
      <c r="L9822"/>
    </row>
    <row r="9823" spans="12:12" x14ac:dyDescent="0.3">
      <c r="L9823"/>
    </row>
    <row r="9824" spans="12:12" x14ac:dyDescent="0.3">
      <c r="L9824"/>
    </row>
    <row r="9825" spans="12:12" x14ac:dyDescent="0.3">
      <c r="L9825"/>
    </row>
    <row r="9826" spans="12:12" x14ac:dyDescent="0.3">
      <c r="L9826"/>
    </row>
    <row r="9827" spans="12:12" x14ac:dyDescent="0.3">
      <c r="L9827"/>
    </row>
    <row r="9828" spans="12:12" x14ac:dyDescent="0.3">
      <c r="L9828"/>
    </row>
    <row r="9829" spans="12:12" x14ac:dyDescent="0.3">
      <c r="L9829"/>
    </row>
    <row r="9830" spans="12:12" x14ac:dyDescent="0.3">
      <c r="L9830"/>
    </row>
    <row r="9831" spans="12:12" x14ac:dyDescent="0.3">
      <c r="L9831"/>
    </row>
    <row r="9832" spans="12:12" x14ac:dyDescent="0.3">
      <c r="L9832"/>
    </row>
    <row r="9833" spans="12:12" x14ac:dyDescent="0.3">
      <c r="L9833"/>
    </row>
    <row r="9834" spans="12:12" x14ac:dyDescent="0.3">
      <c r="L9834"/>
    </row>
    <row r="9835" spans="12:12" x14ac:dyDescent="0.3">
      <c r="L9835"/>
    </row>
    <row r="9836" spans="12:12" x14ac:dyDescent="0.3">
      <c r="L9836"/>
    </row>
    <row r="9837" spans="12:12" x14ac:dyDescent="0.3">
      <c r="L9837"/>
    </row>
    <row r="9838" spans="12:12" x14ac:dyDescent="0.3">
      <c r="L9838"/>
    </row>
    <row r="9839" spans="12:12" x14ac:dyDescent="0.3">
      <c r="L9839"/>
    </row>
    <row r="9840" spans="12:12" x14ac:dyDescent="0.3">
      <c r="L9840"/>
    </row>
    <row r="9841" spans="12:12" x14ac:dyDescent="0.3">
      <c r="L9841"/>
    </row>
    <row r="9842" spans="12:12" x14ac:dyDescent="0.3">
      <c r="L9842"/>
    </row>
    <row r="9843" spans="12:12" x14ac:dyDescent="0.3">
      <c r="L9843"/>
    </row>
    <row r="9844" spans="12:12" x14ac:dyDescent="0.3">
      <c r="L9844"/>
    </row>
    <row r="9845" spans="12:12" x14ac:dyDescent="0.3">
      <c r="L9845"/>
    </row>
    <row r="9846" spans="12:12" x14ac:dyDescent="0.3">
      <c r="L9846"/>
    </row>
    <row r="9847" spans="12:12" x14ac:dyDescent="0.3">
      <c r="L9847"/>
    </row>
    <row r="9848" spans="12:12" x14ac:dyDescent="0.3">
      <c r="L9848"/>
    </row>
    <row r="9849" spans="12:12" x14ac:dyDescent="0.3">
      <c r="L9849"/>
    </row>
    <row r="9850" spans="12:12" x14ac:dyDescent="0.3">
      <c r="L9850"/>
    </row>
    <row r="9851" spans="12:12" x14ac:dyDescent="0.3">
      <c r="L9851"/>
    </row>
    <row r="9852" spans="12:12" x14ac:dyDescent="0.3">
      <c r="L9852"/>
    </row>
    <row r="9853" spans="12:12" x14ac:dyDescent="0.3">
      <c r="L9853"/>
    </row>
    <row r="9854" spans="12:12" x14ac:dyDescent="0.3">
      <c r="L9854"/>
    </row>
    <row r="9855" spans="12:12" x14ac:dyDescent="0.3">
      <c r="L9855"/>
    </row>
    <row r="9856" spans="12:12" x14ac:dyDescent="0.3">
      <c r="L9856"/>
    </row>
    <row r="9857" spans="12:12" x14ac:dyDescent="0.3">
      <c r="L9857"/>
    </row>
    <row r="9858" spans="12:12" x14ac:dyDescent="0.3">
      <c r="L9858"/>
    </row>
    <row r="9859" spans="12:12" x14ac:dyDescent="0.3">
      <c r="L9859"/>
    </row>
    <row r="9860" spans="12:12" x14ac:dyDescent="0.3">
      <c r="L9860"/>
    </row>
    <row r="9861" spans="12:12" x14ac:dyDescent="0.3">
      <c r="L9861"/>
    </row>
    <row r="9862" spans="12:12" x14ac:dyDescent="0.3">
      <c r="L9862"/>
    </row>
    <row r="9863" spans="12:12" x14ac:dyDescent="0.3">
      <c r="L9863"/>
    </row>
    <row r="9864" spans="12:12" x14ac:dyDescent="0.3">
      <c r="L9864"/>
    </row>
    <row r="9865" spans="12:12" x14ac:dyDescent="0.3">
      <c r="L9865"/>
    </row>
    <row r="9866" spans="12:12" x14ac:dyDescent="0.3">
      <c r="L9866"/>
    </row>
    <row r="9867" spans="12:12" x14ac:dyDescent="0.3">
      <c r="L9867"/>
    </row>
    <row r="9868" spans="12:12" x14ac:dyDescent="0.3">
      <c r="L9868"/>
    </row>
    <row r="9869" spans="12:12" x14ac:dyDescent="0.3">
      <c r="L9869"/>
    </row>
    <row r="9870" spans="12:12" x14ac:dyDescent="0.3">
      <c r="L9870"/>
    </row>
    <row r="9871" spans="12:12" x14ac:dyDescent="0.3">
      <c r="L9871"/>
    </row>
    <row r="9872" spans="12:12" x14ac:dyDescent="0.3">
      <c r="L9872"/>
    </row>
    <row r="9873" spans="12:12" x14ac:dyDescent="0.3">
      <c r="L9873"/>
    </row>
    <row r="9874" spans="12:12" x14ac:dyDescent="0.3">
      <c r="L9874"/>
    </row>
    <row r="9875" spans="12:12" x14ac:dyDescent="0.3">
      <c r="L9875"/>
    </row>
    <row r="9876" spans="12:12" x14ac:dyDescent="0.3">
      <c r="L9876"/>
    </row>
    <row r="9877" spans="12:12" x14ac:dyDescent="0.3">
      <c r="L9877"/>
    </row>
    <row r="9878" spans="12:12" x14ac:dyDescent="0.3">
      <c r="L9878"/>
    </row>
    <row r="9879" spans="12:12" x14ac:dyDescent="0.3">
      <c r="L9879"/>
    </row>
    <row r="9880" spans="12:12" x14ac:dyDescent="0.3">
      <c r="L9880"/>
    </row>
    <row r="9881" spans="12:12" x14ac:dyDescent="0.3">
      <c r="L9881"/>
    </row>
    <row r="9882" spans="12:12" x14ac:dyDescent="0.3">
      <c r="L9882"/>
    </row>
    <row r="9883" spans="12:12" x14ac:dyDescent="0.3">
      <c r="L9883"/>
    </row>
    <row r="9884" spans="12:12" x14ac:dyDescent="0.3">
      <c r="L9884"/>
    </row>
    <row r="9885" spans="12:12" x14ac:dyDescent="0.3">
      <c r="L9885"/>
    </row>
    <row r="9886" spans="12:12" x14ac:dyDescent="0.3">
      <c r="L9886"/>
    </row>
    <row r="9887" spans="12:12" x14ac:dyDescent="0.3">
      <c r="L9887"/>
    </row>
    <row r="9888" spans="12:12" x14ac:dyDescent="0.3">
      <c r="L9888"/>
    </row>
    <row r="9889" spans="12:12" x14ac:dyDescent="0.3">
      <c r="L9889"/>
    </row>
    <row r="9890" spans="12:12" x14ac:dyDescent="0.3">
      <c r="L9890"/>
    </row>
    <row r="9891" spans="12:12" x14ac:dyDescent="0.3">
      <c r="L9891"/>
    </row>
    <row r="9892" spans="12:12" x14ac:dyDescent="0.3">
      <c r="L9892"/>
    </row>
    <row r="9893" spans="12:12" x14ac:dyDescent="0.3">
      <c r="L9893"/>
    </row>
    <row r="9894" spans="12:12" x14ac:dyDescent="0.3">
      <c r="L9894"/>
    </row>
    <row r="9895" spans="12:12" x14ac:dyDescent="0.3">
      <c r="L9895"/>
    </row>
    <row r="9896" spans="12:12" x14ac:dyDescent="0.3">
      <c r="L9896"/>
    </row>
    <row r="9897" spans="12:12" x14ac:dyDescent="0.3">
      <c r="L9897"/>
    </row>
    <row r="9898" spans="12:12" x14ac:dyDescent="0.3">
      <c r="L9898"/>
    </row>
    <row r="9899" spans="12:12" x14ac:dyDescent="0.3">
      <c r="L9899"/>
    </row>
    <row r="9900" spans="12:12" x14ac:dyDescent="0.3">
      <c r="L9900"/>
    </row>
    <row r="9901" spans="12:12" x14ac:dyDescent="0.3">
      <c r="L9901"/>
    </row>
    <row r="9902" spans="12:12" x14ac:dyDescent="0.3">
      <c r="L9902"/>
    </row>
    <row r="9903" spans="12:12" x14ac:dyDescent="0.3">
      <c r="L9903"/>
    </row>
    <row r="9904" spans="12:12" x14ac:dyDescent="0.3">
      <c r="L9904"/>
    </row>
    <row r="9905" spans="12:12" x14ac:dyDescent="0.3">
      <c r="L9905"/>
    </row>
    <row r="9906" spans="12:12" x14ac:dyDescent="0.3">
      <c r="L9906"/>
    </row>
    <row r="9907" spans="12:12" x14ac:dyDescent="0.3">
      <c r="L9907"/>
    </row>
    <row r="9908" spans="12:12" x14ac:dyDescent="0.3">
      <c r="L9908"/>
    </row>
    <row r="9909" spans="12:12" x14ac:dyDescent="0.3">
      <c r="L9909"/>
    </row>
    <row r="9910" spans="12:12" x14ac:dyDescent="0.3">
      <c r="L9910"/>
    </row>
    <row r="9911" spans="12:12" x14ac:dyDescent="0.3">
      <c r="L9911"/>
    </row>
    <row r="9912" spans="12:12" x14ac:dyDescent="0.3">
      <c r="L9912"/>
    </row>
    <row r="9913" spans="12:12" x14ac:dyDescent="0.3">
      <c r="L9913"/>
    </row>
    <row r="9914" spans="12:12" x14ac:dyDescent="0.3">
      <c r="L9914"/>
    </row>
    <row r="9915" spans="12:12" x14ac:dyDescent="0.3">
      <c r="L9915"/>
    </row>
    <row r="9916" spans="12:12" x14ac:dyDescent="0.3">
      <c r="L9916"/>
    </row>
    <row r="9917" spans="12:12" x14ac:dyDescent="0.3">
      <c r="L9917"/>
    </row>
    <row r="9918" spans="12:12" x14ac:dyDescent="0.3">
      <c r="L9918"/>
    </row>
    <row r="9919" spans="12:12" x14ac:dyDescent="0.3">
      <c r="L9919"/>
    </row>
    <row r="9920" spans="12:12" x14ac:dyDescent="0.3">
      <c r="L9920"/>
    </row>
    <row r="9921" spans="12:12" x14ac:dyDescent="0.3">
      <c r="L9921"/>
    </row>
    <row r="9922" spans="12:12" x14ac:dyDescent="0.3">
      <c r="L9922"/>
    </row>
    <row r="9923" spans="12:12" x14ac:dyDescent="0.3">
      <c r="L9923"/>
    </row>
    <row r="9924" spans="12:12" x14ac:dyDescent="0.3">
      <c r="L9924"/>
    </row>
    <row r="9925" spans="12:12" x14ac:dyDescent="0.3">
      <c r="L9925"/>
    </row>
    <row r="9926" spans="12:12" x14ac:dyDescent="0.3">
      <c r="L9926"/>
    </row>
    <row r="9927" spans="12:12" x14ac:dyDescent="0.3">
      <c r="L9927"/>
    </row>
    <row r="9928" spans="12:12" x14ac:dyDescent="0.3">
      <c r="L9928"/>
    </row>
    <row r="9929" spans="12:12" x14ac:dyDescent="0.3">
      <c r="L9929"/>
    </row>
    <row r="9930" spans="12:12" x14ac:dyDescent="0.3">
      <c r="L9930"/>
    </row>
    <row r="9931" spans="12:12" x14ac:dyDescent="0.3">
      <c r="L9931"/>
    </row>
    <row r="9932" spans="12:12" x14ac:dyDescent="0.3">
      <c r="L9932"/>
    </row>
    <row r="9933" spans="12:12" x14ac:dyDescent="0.3">
      <c r="L9933"/>
    </row>
    <row r="9934" spans="12:12" x14ac:dyDescent="0.3">
      <c r="L9934"/>
    </row>
    <row r="9935" spans="12:12" x14ac:dyDescent="0.3">
      <c r="L9935"/>
    </row>
    <row r="9936" spans="12:12" x14ac:dyDescent="0.3">
      <c r="L9936"/>
    </row>
    <row r="9937" spans="12:12" x14ac:dyDescent="0.3">
      <c r="L9937"/>
    </row>
    <row r="9938" spans="12:12" x14ac:dyDescent="0.3">
      <c r="L9938"/>
    </row>
    <row r="9939" spans="12:12" x14ac:dyDescent="0.3">
      <c r="L9939"/>
    </row>
    <row r="9940" spans="12:12" x14ac:dyDescent="0.3">
      <c r="L9940"/>
    </row>
    <row r="9941" spans="12:12" x14ac:dyDescent="0.3">
      <c r="L9941"/>
    </row>
    <row r="9942" spans="12:12" x14ac:dyDescent="0.3">
      <c r="L9942"/>
    </row>
    <row r="9943" spans="12:12" x14ac:dyDescent="0.3">
      <c r="L9943"/>
    </row>
    <row r="9944" spans="12:12" x14ac:dyDescent="0.3">
      <c r="L9944"/>
    </row>
    <row r="9945" spans="12:12" x14ac:dyDescent="0.3">
      <c r="L9945"/>
    </row>
    <row r="9946" spans="12:12" x14ac:dyDescent="0.3">
      <c r="L9946"/>
    </row>
    <row r="9947" spans="12:12" x14ac:dyDescent="0.3">
      <c r="L9947"/>
    </row>
    <row r="9948" spans="12:12" x14ac:dyDescent="0.3">
      <c r="L9948"/>
    </row>
    <row r="9949" spans="12:12" x14ac:dyDescent="0.3">
      <c r="L9949"/>
    </row>
    <row r="9950" spans="12:12" x14ac:dyDescent="0.3">
      <c r="L9950"/>
    </row>
    <row r="9951" spans="12:12" x14ac:dyDescent="0.3">
      <c r="L9951"/>
    </row>
    <row r="9952" spans="12:12" x14ac:dyDescent="0.3">
      <c r="L9952"/>
    </row>
    <row r="9953" spans="12:12" x14ac:dyDescent="0.3">
      <c r="L9953"/>
    </row>
    <row r="9954" spans="12:12" x14ac:dyDescent="0.3">
      <c r="L9954"/>
    </row>
    <row r="9955" spans="12:12" x14ac:dyDescent="0.3">
      <c r="L9955"/>
    </row>
    <row r="9956" spans="12:12" x14ac:dyDescent="0.3">
      <c r="L9956"/>
    </row>
    <row r="9957" spans="12:12" x14ac:dyDescent="0.3">
      <c r="L9957"/>
    </row>
    <row r="9958" spans="12:12" x14ac:dyDescent="0.3">
      <c r="L9958"/>
    </row>
    <row r="9959" spans="12:12" x14ac:dyDescent="0.3">
      <c r="L9959"/>
    </row>
    <row r="9960" spans="12:12" x14ac:dyDescent="0.3">
      <c r="L9960"/>
    </row>
    <row r="9961" spans="12:12" x14ac:dyDescent="0.3">
      <c r="L9961"/>
    </row>
    <row r="9962" spans="12:12" x14ac:dyDescent="0.3">
      <c r="L9962"/>
    </row>
    <row r="9963" spans="12:12" x14ac:dyDescent="0.3">
      <c r="L9963"/>
    </row>
    <row r="9964" spans="12:12" x14ac:dyDescent="0.3">
      <c r="L9964"/>
    </row>
    <row r="9965" spans="12:12" x14ac:dyDescent="0.3">
      <c r="L9965"/>
    </row>
    <row r="9966" spans="12:12" x14ac:dyDescent="0.3">
      <c r="L9966"/>
    </row>
    <row r="9967" spans="12:12" x14ac:dyDescent="0.3">
      <c r="L9967"/>
    </row>
    <row r="9968" spans="12:12" x14ac:dyDescent="0.3">
      <c r="L9968"/>
    </row>
    <row r="9969" spans="12:12" x14ac:dyDescent="0.3">
      <c r="L9969"/>
    </row>
    <row r="9970" spans="12:12" x14ac:dyDescent="0.3">
      <c r="L9970"/>
    </row>
    <row r="9971" spans="12:12" x14ac:dyDescent="0.3">
      <c r="L9971"/>
    </row>
    <row r="9972" spans="12:12" x14ac:dyDescent="0.3">
      <c r="L9972"/>
    </row>
    <row r="9973" spans="12:12" x14ac:dyDescent="0.3">
      <c r="L9973"/>
    </row>
    <row r="9974" spans="12:12" x14ac:dyDescent="0.3">
      <c r="L9974"/>
    </row>
    <row r="9975" spans="12:12" x14ac:dyDescent="0.3">
      <c r="L9975"/>
    </row>
    <row r="9976" spans="12:12" x14ac:dyDescent="0.3">
      <c r="L9976"/>
    </row>
    <row r="9977" spans="12:12" x14ac:dyDescent="0.3">
      <c r="L9977"/>
    </row>
    <row r="9978" spans="12:12" x14ac:dyDescent="0.3">
      <c r="L9978"/>
    </row>
    <row r="9979" spans="12:12" x14ac:dyDescent="0.3">
      <c r="L9979"/>
    </row>
    <row r="9980" spans="12:12" x14ac:dyDescent="0.3">
      <c r="L9980"/>
    </row>
    <row r="9981" spans="12:12" x14ac:dyDescent="0.3">
      <c r="L9981"/>
    </row>
    <row r="9982" spans="12:12" x14ac:dyDescent="0.3">
      <c r="L9982"/>
    </row>
    <row r="9983" spans="12:12" x14ac:dyDescent="0.3">
      <c r="L9983"/>
    </row>
    <row r="9984" spans="12:12" x14ac:dyDescent="0.3">
      <c r="L9984"/>
    </row>
    <row r="9985" spans="12:12" x14ac:dyDescent="0.3">
      <c r="L9985"/>
    </row>
    <row r="9986" spans="12:12" x14ac:dyDescent="0.3">
      <c r="L9986"/>
    </row>
    <row r="9987" spans="12:12" x14ac:dyDescent="0.3">
      <c r="L9987"/>
    </row>
    <row r="9988" spans="12:12" x14ac:dyDescent="0.3">
      <c r="L9988"/>
    </row>
    <row r="9989" spans="12:12" x14ac:dyDescent="0.3">
      <c r="L9989"/>
    </row>
    <row r="9990" spans="12:12" x14ac:dyDescent="0.3">
      <c r="L9990"/>
    </row>
    <row r="9991" spans="12:12" x14ac:dyDescent="0.3">
      <c r="L9991"/>
    </row>
    <row r="9992" spans="12:12" x14ac:dyDescent="0.3">
      <c r="L9992"/>
    </row>
    <row r="9993" spans="12:12" x14ac:dyDescent="0.3">
      <c r="L9993"/>
    </row>
    <row r="9994" spans="12:12" x14ac:dyDescent="0.3">
      <c r="L9994"/>
    </row>
    <row r="9995" spans="12:12" x14ac:dyDescent="0.3">
      <c r="L9995"/>
    </row>
    <row r="9996" spans="12:12" x14ac:dyDescent="0.3">
      <c r="L9996"/>
    </row>
    <row r="9997" spans="12:12" x14ac:dyDescent="0.3">
      <c r="L9997"/>
    </row>
    <row r="9998" spans="12:12" x14ac:dyDescent="0.3">
      <c r="L9998"/>
    </row>
    <row r="9999" spans="12:12" x14ac:dyDescent="0.3">
      <c r="L9999"/>
    </row>
    <row r="10000" spans="12:12" x14ac:dyDescent="0.3">
      <c r="L10000"/>
    </row>
    <row r="10001" spans="12:12" x14ac:dyDescent="0.3">
      <c r="L10001"/>
    </row>
    <row r="10002" spans="12:12" x14ac:dyDescent="0.3">
      <c r="L10002"/>
    </row>
    <row r="10003" spans="12:12" x14ac:dyDescent="0.3">
      <c r="L10003"/>
    </row>
    <row r="10004" spans="12:12" x14ac:dyDescent="0.3">
      <c r="L10004"/>
    </row>
    <row r="10005" spans="12:12" x14ac:dyDescent="0.3">
      <c r="L10005"/>
    </row>
    <row r="10006" spans="12:12" x14ac:dyDescent="0.3">
      <c r="L10006"/>
    </row>
    <row r="10007" spans="12:12" x14ac:dyDescent="0.3">
      <c r="L10007"/>
    </row>
    <row r="10008" spans="12:12" x14ac:dyDescent="0.3">
      <c r="L10008"/>
    </row>
    <row r="10009" spans="12:12" x14ac:dyDescent="0.3">
      <c r="L10009"/>
    </row>
    <row r="10010" spans="12:12" x14ac:dyDescent="0.3">
      <c r="L10010"/>
    </row>
    <row r="10011" spans="12:12" x14ac:dyDescent="0.3">
      <c r="L10011"/>
    </row>
    <row r="10012" spans="12:12" x14ac:dyDescent="0.3">
      <c r="L10012"/>
    </row>
    <row r="10013" spans="12:12" x14ac:dyDescent="0.3">
      <c r="L10013"/>
    </row>
    <row r="10014" spans="12:12" x14ac:dyDescent="0.3">
      <c r="L10014"/>
    </row>
    <row r="10015" spans="12:12" x14ac:dyDescent="0.3">
      <c r="L10015"/>
    </row>
    <row r="10016" spans="12:12" x14ac:dyDescent="0.3">
      <c r="L10016"/>
    </row>
    <row r="10017" spans="12:12" x14ac:dyDescent="0.3">
      <c r="L10017"/>
    </row>
    <row r="10018" spans="12:12" x14ac:dyDescent="0.3">
      <c r="L10018"/>
    </row>
    <row r="10019" spans="12:12" x14ac:dyDescent="0.3">
      <c r="L1001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5317F-6F44-4A50-8B46-DD10D23B18D2}">
  <dimension ref="AQ2:AR3"/>
  <sheetViews>
    <sheetView showGridLines="0" showRowColHeaders="0" zoomScale="76" workbookViewId="0"/>
  </sheetViews>
  <sheetFormatPr defaultRowHeight="14.4" x14ac:dyDescent="0.3"/>
  <cols>
    <col min="44" max="44" width="13.6640625" bestFit="1" customWidth="1"/>
  </cols>
  <sheetData>
    <row r="2" spans="43:44" x14ac:dyDescent="0.3">
      <c r="AQ2">
        <f>COUNTA(Table1[TransactionID])</f>
        <v>5000</v>
      </c>
      <c r="AR2" s="13">
        <f>SUM(Table1[Transaction Amount])</f>
        <v>12542505.72000001</v>
      </c>
    </row>
    <row r="3" spans="43:44" x14ac:dyDescent="0.3">
      <c r="AQ3" s="14">
        <f>MAX(Table1[Transaction Amount])</f>
        <v>4998.3900000000003</v>
      </c>
      <c r="AR3" s="14">
        <f>AVERAGE(Table1[Transaction Amount])</f>
        <v>2508.5011440000021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31"/>
  <sheetViews>
    <sheetView topLeftCell="O1" zoomScale="80" workbookViewId="0">
      <selection activeCell="Z12" sqref="Z11:Z13"/>
    </sheetView>
  </sheetViews>
  <sheetFormatPr defaultRowHeight="14.4" x14ac:dyDescent="0.3"/>
  <cols>
    <col min="1" max="1" width="13.33203125" bestFit="1" customWidth="1"/>
    <col min="2" max="2" width="19.5546875" bestFit="1" customWidth="1"/>
    <col min="4" max="4" width="16.33203125" bestFit="1" customWidth="1"/>
    <col min="5" max="5" width="12" bestFit="1" customWidth="1"/>
    <col min="6" max="6" width="13.33203125" bestFit="1" customWidth="1"/>
    <col min="7" max="7" width="17.6640625" bestFit="1" customWidth="1"/>
    <col min="8" max="8" width="24.44140625" bestFit="1" customWidth="1"/>
    <col min="9" max="9" width="17.44140625" bestFit="1" customWidth="1"/>
    <col min="10" max="10" width="13.33203125" bestFit="1" customWidth="1"/>
    <col min="11" max="11" width="13.88671875" bestFit="1" customWidth="1"/>
    <col min="12" max="12" width="16.33203125" bestFit="1" customWidth="1"/>
    <col min="13" max="13" width="7" bestFit="1" customWidth="1"/>
    <col min="14" max="14" width="8.5546875" bestFit="1" customWidth="1"/>
    <col min="15" max="15" width="11" bestFit="1" customWidth="1"/>
    <col min="16" max="17" width="5" bestFit="1" customWidth="1"/>
    <col min="18" max="19" width="13.33203125" bestFit="1" customWidth="1"/>
    <col min="20" max="20" width="28" bestFit="1" customWidth="1"/>
    <col min="21" max="21" width="14.5546875" bestFit="1" customWidth="1"/>
    <col min="22" max="22" width="5" bestFit="1" customWidth="1"/>
    <col min="23" max="25" width="6" bestFit="1" customWidth="1"/>
    <col min="26" max="26" width="13.33203125" bestFit="1" customWidth="1"/>
    <col min="27" max="27" width="24.44140625" bestFit="1" customWidth="1"/>
    <col min="28" max="30" width="6" bestFit="1" customWidth="1"/>
    <col min="31" max="31" width="5" bestFit="1" customWidth="1"/>
    <col min="32" max="38" width="6" bestFit="1" customWidth="1"/>
    <col min="39" max="39" width="3" bestFit="1" customWidth="1"/>
    <col min="40" max="58" width="6" bestFit="1" customWidth="1"/>
    <col min="59" max="59" width="5" bestFit="1" customWidth="1"/>
    <col min="60" max="64" width="6" bestFit="1" customWidth="1"/>
    <col min="65" max="65" width="5" bestFit="1" customWidth="1"/>
    <col min="66" max="74" width="6" bestFit="1" customWidth="1"/>
    <col min="75" max="75" width="5" bestFit="1" customWidth="1"/>
    <col min="76" max="76" width="6" bestFit="1" customWidth="1"/>
    <col min="77" max="77" width="5" bestFit="1" customWidth="1"/>
    <col min="78" max="86" width="6" bestFit="1" customWidth="1"/>
    <col min="87" max="87" width="5" bestFit="1" customWidth="1"/>
    <col min="88" max="95" width="6" bestFit="1" customWidth="1"/>
    <col min="96" max="96" width="5" bestFit="1" customWidth="1"/>
    <col min="97" max="100" width="6" bestFit="1" customWidth="1"/>
    <col min="101" max="101" width="3" bestFit="1" customWidth="1"/>
    <col min="102" max="104" width="6" bestFit="1" customWidth="1"/>
    <col min="105" max="106" width="5" bestFit="1" customWidth="1"/>
    <col min="107" max="116" width="6" bestFit="1" customWidth="1"/>
    <col min="117" max="117" width="5" bestFit="1" customWidth="1"/>
    <col min="118" max="119" width="6" bestFit="1" customWidth="1"/>
    <col min="120" max="146" width="7" bestFit="1" customWidth="1"/>
    <col min="147" max="147" width="6" bestFit="1" customWidth="1"/>
    <col min="148" max="149" width="7" bestFit="1" customWidth="1"/>
    <col min="150" max="150" width="6" bestFit="1" customWidth="1"/>
    <col min="151" max="166" width="7" bestFit="1" customWidth="1"/>
    <col min="167" max="167" width="6" bestFit="1" customWidth="1"/>
    <col min="168" max="180" width="7" bestFit="1" customWidth="1"/>
    <col min="181" max="181" width="6" bestFit="1" customWidth="1"/>
    <col min="182" max="183" width="7" bestFit="1" customWidth="1"/>
    <col min="184" max="184" width="6" bestFit="1" customWidth="1"/>
    <col min="185" max="185" width="7" bestFit="1" customWidth="1"/>
    <col min="186" max="186" width="6" bestFit="1" customWidth="1"/>
    <col min="187" max="192" width="7" bestFit="1" customWidth="1"/>
    <col min="193" max="193" width="6" bestFit="1" customWidth="1"/>
    <col min="194" max="195" width="7" bestFit="1" customWidth="1"/>
    <col min="196" max="196" width="6" bestFit="1" customWidth="1"/>
    <col min="197" max="206" width="7" bestFit="1" customWidth="1"/>
    <col min="207" max="207" width="6" bestFit="1" customWidth="1"/>
    <col min="208" max="213" width="7" bestFit="1" customWidth="1"/>
    <col min="214" max="214" width="6" bestFit="1" customWidth="1"/>
    <col min="215" max="216" width="7" bestFit="1" customWidth="1"/>
    <col min="217" max="217" width="6" bestFit="1" customWidth="1"/>
    <col min="218" max="221" width="7" bestFit="1" customWidth="1"/>
    <col min="222" max="222" width="6" bestFit="1" customWidth="1"/>
    <col min="223" max="228" width="7" bestFit="1" customWidth="1"/>
    <col min="229" max="229" width="6" bestFit="1" customWidth="1"/>
    <col min="230" max="236" width="7" bestFit="1" customWidth="1"/>
    <col min="237" max="237" width="6" bestFit="1" customWidth="1"/>
    <col min="238" max="248" width="7" bestFit="1" customWidth="1"/>
    <col min="249" max="249" width="6" bestFit="1" customWidth="1"/>
    <col min="250" max="273" width="7" bestFit="1" customWidth="1"/>
    <col min="274" max="274" width="6" bestFit="1" customWidth="1"/>
    <col min="275" max="299" width="7" bestFit="1" customWidth="1"/>
    <col min="300" max="300" width="6" bestFit="1" customWidth="1"/>
    <col min="301" max="303" width="7" bestFit="1" customWidth="1"/>
    <col min="304" max="305" width="6" bestFit="1" customWidth="1"/>
    <col min="306" max="324" width="7" bestFit="1" customWidth="1"/>
    <col min="325" max="325" width="6" bestFit="1" customWidth="1"/>
    <col min="326" max="371" width="7" bestFit="1" customWidth="1"/>
    <col min="372" max="372" width="6" bestFit="1" customWidth="1"/>
    <col min="373" max="377" width="7" bestFit="1" customWidth="1"/>
    <col min="378" max="378" width="6" bestFit="1" customWidth="1"/>
    <col min="379" max="382" width="7" bestFit="1" customWidth="1"/>
    <col min="383" max="383" width="6" bestFit="1" customWidth="1"/>
    <col min="384" max="384" width="7" bestFit="1" customWidth="1"/>
    <col min="385" max="386" width="6" bestFit="1" customWidth="1"/>
    <col min="387" max="414" width="7" bestFit="1" customWidth="1"/>
    <col min="415" max="415" width="6" bestFit="1" customWidth="1"/>
    <col min="416" max="425" width="7" bestFit="1" customWidth="1"/>
    <col min="426" max="426" width="4" bestFit="1" customWidth="1"/>
    <col min="427" max="433" width="7" bestFit="1" customWidth="1"/>
    <col min="434" max="434" width="6" bestFit="1" customWidth="1"/>
    <col min="435" max="435" width="7" bestFit="1" customWidth="1"/>
    <col min="436" max="436" width="6" bestFit="1" customWidth="1"/>
    <col min="437" max="458" width="7" bestFit="1" customWidth="1"/>
    <col min="459" max="459" width="6" bestFit="1" customWidth="1"/>
    <col min="460" max="461" width="7" bestFit="1" customWidth="1"/>
    <col min="462" max="462" width="6" bestFit="1" customWidth="1"/>
    <col min="463" max="464" width="7" bestFit="1" customWidth="1"/>
    <col min="465" max="466" width="6" bestFit="1" customWidth="1"/>
    <col min="467" max="471" width="7" bestFit="1" customWidth="1"/>
    <col min="472" max="472" width="6" bestFit="1" customWidth="1"/>
    <col min="473" max="503" width="7" bestFit="1" customWidth="1"/>
    <col min="504" max="504" width="6" bestFit="1" customWidth="1"/>
    <col min="505" max="505" width="7" bestFit="1" customWidth="1"/>
    <col min="506" max="506" width="6" bestFit="1" customWidth="1"/>
    <col min="507" max="510" width="7" bestFit="1" customWidth="1"/>
    <col min="511" max="511" width="6" bestFit="1" customWidth="1"/>
    <col min="512" max="527" width="7" bestFit="1" customWidth="1"/>
    <col min="528" max="528" width="6" bestFit="1" customWidth="1"/>
    <col min="529" max="540" width="7" bestFit="1" customWidth="1"/>
    <col min="541" max="541" width="6" bestFit="1" customWidth="1"/>
    <col min="542" max="546" width="7" bestFit="1" customWidth="1"/>
    <col min="547" max="547" width="6" bestFit="1" customWidth="1"/>
    <col min="548" max="559" width="7" bestFit="1" customWidth="1"/>
    <col min="560" max="560" width="6" bestFit="1" customWidth="1"/>
    <col min="561" max="572" width="7" bestFit="1" customWidth="1"/>
    <col min="573" max="573" width="6" bestFit="1" customWidth="1"/>
    <col min="574" max="576" width="7" bestFit="1" customWidth="1"/>
    <col min="577" max="577" width="6" bestFit="1" customWidth="1"/>
    <col min="578" max="579" width="7" bestFit="1" customWidth="1"/>
    <col min="580" max="580" width="6" bestFit="1" customWidth="1"/>
    <col min="581" max="616" width="7" bestFit="1" customWidth="1"/>
    <col min="617" max="617" width="6" bestFit="1" customWidth="1"/>
    <col min="618" max="627" width="7" bestFit="1" customWidth="1"/>
    <col min="628" max="628" width="6" bestFit="1" customWidth="1"/>
    <col min="629" max="638" width="7" bestFit="1" customWidth="1"/>
    <col min="639" max="639" width="4" bestFit="1" customWidth="1"/>
    <col min="640" max="661" width="7" bestFit="1" customWidth="1"/>
    <col min="662" max="663" width="6" bestFit="1" customWidth="1"/>
    <col min="664" max="673" width="7" bestFit="1" customWidth="1"/>
    <col min="674" max="674" width="6" bestFit="1" customWidth="1"/>
    <col min="675" max="688" width="7" bestFit="1" customWidth="1"/>
    <col min="689" max="690" width="6" bestFit="1" customWidth="1"/>
    <col min="691" max="695" width="7" bestFit="1" customWidth="1"/>
    <col min="696" max="696" width="6" bestFit="1" customWidth="1"/>
    <col min="697" max="700" width="7" bestFit="1" customWidth="1"/>
    <col min="701" max="701" width="6" bestFit="1" customWidth="1"/>
    <col min="702" max="707" width="7" bestFit="1" customWidth="1"/>
    <col min="708" max="708" width="6" bestFit="1" customWidth="1"/>
    <col min="709" max="711" width="7" bestFit="1" customWidth="1"/>
    <col min="712" max="712" width="6" bestFit="1" customWidth="1"/>
    <col min="713" max="713" width="7" bestFit="1" customWidth="1"/>
    <col min="714" max="714" width="6" bestFit="1" customWidth="1"/>
    <col min="715" max="731" width="7" bestFit="1" customWidth="1"/>
    <col min="732" max="733" width="6" bestFit="1" customWidth="1"/>
    <col min="734" max="736" width="7" bestFit="1" customWidth="1"/>
    <col min="737" max="737" width="6" bestFit="1" customWidth="1"/>
    <col min="738" max="738" width="7" bestFit="1" customWidth="1"/>
    <col min="739" max="740" width="6" bestFit="1" customWidth="1"/>
    <col min="741" max="757" width="7" bestFit="1" customWidth="1"/>
    <col min="758" max="758" width="6" bestFit="1" customWidth="1"/>
    <col min="759" max="759" width="7" bestFit="1" customWidth="1"/>
    <col min="760" max="760" width="6" bestFit="1" customWidth="1"/>
    <col min="761" max="761" width="7" bestFit="1" customWidth="1"/>
    <col min="762" max="762" width="6" bestFit="1" customWidth="1"/>
    <col min="763" max="772" width="7" bestFit="1" customWidth="1"/>
    <col min="773" max="773" width="4" bestFit="1" customWidth="1"/>
    <col min="774" max="780" width="7" bestFit="1" customWidth="1"/>
    <col min="781" max="781" width="4" bestFit="1" customWidth="1"/>
    <col min="782" max="783" width="7" bestFit="1" customWidth="1"/>
    <col min="784" max="784" width="6" bestFit="1" customWidth="1"/>
    <col min="785" max="799" width="7" bestFit="1" customWidth="1"/>
    <col min="800" max="800" width="4" bestFit="1" customWidth="1"/>
    <col min="801" max="809" width="7" bestFit="1" customWidth="1"/>
    <col min="810" max="810" width="4" bestFit="1" customWidth="1"/>
    <col min="811" max="819" width="7" bestFit="1" customWidth="1"/>
    <col min="820" max="820" width="6" bestFit="1" customWidth="1"/>
    <col min="821" max="822" width="7" bestFit="1" customWidth="1"/>
    <col min="823" max="823" width="6" bestFit="1" customWidth="1"/>
    <col min="824" max="825" width="7" bestFit="1" customWidth="1"/>
    <col min="826" max="826" width="6" bestFit="1" customWidth="1"/>
    <col min="827" max="830" width="7" bestFit="1" customWidth="1"/>
    <col min="831" max="831" width="6" bestFit="1" customWidth="1"/>
    <col min="832" max="852" width="7" bestFit="1" customWidth="1"/>
    <col min="853" max="853" width="6" bestFit="1" customWidth="1"/>
    <col min="854" max="866" width="7" bestFit="1" customWidth="1"/>
    <col min="867" max="867" width="6" bestFit="1" customWidth="1"/>
    <col min="868" max="869" width="7" bestFit="1" customWidth="1"/>
    <col min="870" max="870" width="6" bestFit="1" customWidth="1"/>
    <col min="871" max="880" width="7" bestFit="1" customWidth="1"/>
    <col min="881" max="881" width="6" bestFit="1" customWidth="1"/>
    <col min="882" max="883" width="7" bestFit="1" customWidth="1"/>
    <col min="884" max="884" width="6" bestFit="1" customWidth="1"/>
    <col min="885" max="894" width="7" bestFit="1" customWidth="1"/>
    <col min="895" max="895" width="6" bestFit="1" customWidth="1"/>
    <col min="896" max="899" width="7" bestFit="1" customWidth="1"/>
    <col min="900" max="900" width="6" bestFit="1" customWidth="1"/>
    <col min="901" max="912" width="7" bestFit="1" customWidth="1"/>
    <col min="913" max="913" width="6" bestFit="1" customWidth="1"/>
    <col min="914" max="930" width="7" bestFit="1" customWidth="1"/>
    <col min="931" max="931" width="6" bestFit="1" customWidth="1"/>
    <col min="932" max="987" width="7" bestFit="1" customWidth="1"/>
    <col min="988" max="988" width="6" bestFit="1" customWidth="1"/>
    <col min="989" max="1000" width="7" bestFit="1" customWidth="1"/>
    <col min="1001" max="1001" width="6" bestFit="1" customWidth="1"/>
    <col min="1002" max="1007" width="7" bestFit="1" customWidth="1"/>
    <col min="1008" max="1008" width="6" bestFit="1" customWidth="1"/>
    <col min="1009" max="1012" width="7" bestFit="1" customWidth="1"/>
    <col min="1013" max="1013" width="6" bestFit="1" customWidth="1"/>
    <col min="1014" max="1016" width="7" bestFit="1" customWidth="1"/>
    <col min="1017" max="1027" width="8" bestFit="1" customWidth="1"/>
    <col min="1028" max="1028" width="7" bestFit="1" customWidth="1"/>
    <col min="1029" max="1031" width="8" bestFit="1" customWidth="1"/>
    <col min="1032" max="1032" width="7" bestFit="1" customWidth="1"/>
    <col min="1033" max="1036" width="8" bestFit="1" customWidth="1"/>
    <col min="1037" max="1037" width="7" bestFit="1" customWidth="1"/>
    <col min="1038" max="1042" width="8" bestFit="1" customWidth="1"/>
    <col min="1043" max="1044" width="7" bestFit="1" customWidth="1"/>
    <col min="1045" max="1048" width="8" bestFit="1" customWidth="1"/>
    <col min="1049" max="1049" width="5" bestFit="1" customWidth="1"/>
    <col min="1050" max="1061" width="8" bestFit="1" customWidth="1"/>
    <col min="1062" max="1063" width="7" bestFit="1" customWidth="1"/>
    <col min="1064" max="1074" width="8" bestFit="1" customWidth="1"/>
    <col min="1075" max="1075" width="7" bestFit="1" customWidth="1"/>
    <col min="1076" max="1080" width="8" bestFit="1" customWidth="1"/>
    <col min="1081" max="1081" width="7" bestFit="1" customWidth="1"/>
    <col min="1082" max="1086" width="8" bestFit="1" customWidth="1"/>
    <col min="1087" max="1087" width="7" bestFit="1" customWidth="1"/>
    <col min="1088" max="1127" width="8" bestFit="1" customWidth="1"/>
    <col min="1128" max="1128" width="7" bestFit="1" customWidth="1"/>
    <col min="1129" max="1129" width="5" bestFit="1" customWidth="1"/>
    <col min="1130" max="1130" width="7" bestFit="1" customWidth="1"/>
    <col min="1131" max="1131" width="8" bestFit="1" customWidth="1"/>
    <col min="1132" max="1132" width="7" bestFit="1" customWidth="1"/>
    <col min="1133" max="1152" width="8" bestFit="1" customWidth="1"/>
    <col min="1153" max="1153" width="7" bestFit="1" customWidth="1"/>
    <col min="1154" max="1165" width="8" bestFit="1" customWidth="1"/>
    <col min="1166" max="1166" width="7" bestFit="1" customWidth="1"/>
    <col min="1167" max="1169" width="8" bestFit="1" customWidth="1"/>
    <col min="1170" max="1170" width="7" bestFit="1" customWidth="1"/>
    <col min="1171" max="1171" width="8" bestFit="1" customWidth="1"/>
    <col min="1172" max="1172" width="7" bestFit="1" customWidth="1"/>
    <col min="1173" max="1180" width="8" bestFit="1" customWidth="1"/>
    <col min="1181" max="1181" width="7" bestFit="1" customWidth="1"/>
    <col min="1182" max="1198" width="8" bestFit="1" customWidth="1"/>
    <col min="1199" max="1200" width="7" bestFit="1" customWidth="1"/>
    <col min="1201" max="1204" width="8" bestFit="1" customWidth="1"/>
    <col min="1205" max="1205" width="7" bestFit="1" customWidth="1"/>
    <col min="1206" max="1215" width="8" bestFit="1" customWidth="1"/>
    <col min="1216" max="1216" width="7" bestFit="1" customWidth="1"/>
    <col min="1217" max="1238" width="8" bestFit="1" customWidth="1"/>
    <col min="1239" max="1239" width="7" bestFit="1" customWidth="1"/>
    <col min="1240" max="1243" width="8" bestFit="1" customWidth="1"/>
    <col min="1244" max="1244" width="7" bestFit="1" customWidth="1"/>
    <col min="1245" max="1247" width="8" bestFit="1" customWidth="1"/>
    <col min="1248" max="1248" width="7" bestFit="1" customWidth="1"/>
    <col min="1249" max="1256" width="8" bestFit="1" customWidth="1"/>
    <col min="1257" max="1257" width="7" bestFit="1" customWidth="1"/>
    <col min="1258" max="1268" width="8" bestFit="1" customWidth="1"/>
    <col min="1269" max="1269" width="7" bestFit="1" customWidth="1"/>
    <col min="1270" max="1270" width="8" bestFit="1" customWidth="1"/>
    <col min="1271" max="1271" width="7" bestFit="1" customWidth="1"/>
    <col min="1272" max="1273" width="8" bestFit="1" customWidth="1"/>
    <col min="1274" max="1274" width="7" bestFit="1" customWidth="1"/>
    <col min="1275" max="1285" width="8" bestFit="1" customWidth="1"/>
    <col min="1286" max="1286" width="7" bestFit="1" customWidth="1"/>
    <col min="1287" max="1290" width="8" bestFit="1" customWidth="1"/>
    <col min="1291" max="1291" width="7" bestFit="1" customWidth="1"/>
    <col min="1292" max="1334" width="8" bestFit="1" customWidth="1"/>
    <col min="1335" max="1335" width="7" bestFit="1" customWidth="1"/>
    <col min="1336" max="1367" width="8" bestFit="1" customWidth="1"/>
    <col min="1368" max="1368" width="7" bestFit="1" customWidth="1"/>
    <col min="1369" max="1372" width="8" bestFit="1" customWidth="1"/>
    <col min="1373" max="1373" width="7" bestFit="1" customWidth="1"/>
    <col min="1374" max="1383" width="8" bestFit="1" customWidth="1"/>
    <col min="1384" max="1384" width="7" bestFit="1" customWidth="1"/>
    <col min="1385" max="1385" width="8" bestFit="1" customWidth="1"/>
    <col min="1386" max="1386" width="7" bestFit="1" customWidth="1"/>
    <col min="1387" max="1388" width="8" bestFit="1" customWidth="1"/>
    <col min="1389" max="1389" width="7" bestFit="1" customWidth="1"/>
    <col min="1390" max="1399" width="8" bestFit="1" customWidth="1"/>
    <col min="1400" max="1400" width="7" bestFit="1" customWidth="1"/>
    <col min="1401" max="1408" width="8" bestFit="1" customWidth="1"/>
    <col min="1409" max="1409" width="7" bestFit="1" customWidth="1"/>
    <col min="1410" max="1410" width="8" bestFit="1" customWidth="1"/>
    <col min="1411" max="1411" width="7" bestFit="1" customWidth="1"/>
    <col min="1412" max="1430" width="8" bestFit="1" customWidth="1"/>
    <col min="1431" max="1431" width="7" bestFit="1" customWidth="1"/>
    <col min="1432" max="1452" width="8" bestFit="1" customWidth="1"/>
    <col min="1453" max="1453" width="7" bestFit="1" customWidth="1"/>
    <col min="1454" max="1459" width="8" bestFit="1" customWidth="1"/>
    <col min="1460" max="1460" width="7" bestFit="1" customWidth="1"/>
    <col min="1461" max="1462" width="8" bestFit="1" customWidth="1"/>
    <col min="1463" max="1463" width="7" bestFit="1" customWidth="1"/>
    <col min="1464" max="1475" width="8" bestFit="1" customWidth="1"/>
    <col min="1476" max="1476" width="7" bestFit="1" customWidth="1"/>
    <col min="1477" max="1477" width="8" bestFit="1" customWidth="1"/>
    <col min="1478" max="1478" width="7" bestFit="1" customWidth="1"/>
    <col min="1479" max="1507" width="8" bestFit="1" customWidth="1"/>
    <col min="1508" max="1508" width="7" bestFit="1" customWidth="1"/>
    <col min="1509" max="1519" width="8" bestFit="1" customWidth="1"/>
    <col min="1520" max="1520" width="7" bestFit="1" customWidth="1"/>
    <col min="1521" max="1547" width="8" bestFit="1" customWidth="1"/>
    <col min="1548" max="1548" width="7" bestFit="1" customWidth="1"/>
    <col min="1549" max="1556" width="8" bestFit="1" customWidth="1"/>
    <col min="1557" max="1557" width="7" bestFit="1" customWidth="1"/>
    <col min="1558" max="1566" width="8" bestFit="1" customWidth="1"/>
    <col min="1567" max="1567" width="5" bestFit="1" customWidth="1"/>
    <col min="1568" max="1573" width="8" bestFit="1" customWidth="1"/>
    <col min="1574" max="1574" width="7" bestFit="1" customWidth="1"/>
    <col min="1575" max="1609" width="8" bestFit="1" customWidth="1"/>
    <col min="1610" max="1610" width="7" bestFit="1" customWidth="1"/>
    <col min="1611" max="1618" width="8" bestFit="1" customWidth="1"/>
    <col min="1619" max="1619" width="7" bestFit="1" customWidth="1"/>
    <col min="1620" max="1652" width="8" bestFit="1" customWidth="1"/>
    <col min="1653" max="1653" width="7" bestFit="1" customWidth="1"/>
    <col min="1654" max="1656" width="8" bestFit="1" customWidth="1"/>
    <col min="1657" max="1657" width="7" bestFit="1" customWidth="1"/>
    <col min="1658" max="1663" width="8" bestFit="1" customWidth="1"/>
    <col min="1664" max="1664" width="7" bestFit="1" customWidth="1"/>
    <col min="1665" max="1685" width="8" bestFit="1" customWidth="1"/>
    <col min="1686" max="1686" width="7" bestFit="1" customWidth="1"/>
    <col min="1687" max="1692" width="8" bestFit="1" customWidth="1"/>
    <col min="1693" max="1693" width="7" bestFit="1" customWidth="1"/>
    <col min="1694" max="1700" width="8" bestFit="1" customWidth="1"/>
    <col min="1701" max="1701" width="7" bestFit="1" customWidth="1"/>
    <col min="1702" max="1715" width="8" bestFit="1" customWidth="1"/>
    <col min="1716" max="1716" width="7" bestFit="1" customWidth="1"/>
    <col min="1717" max="1726" width="8" bestFit="1" customWidth="1"/>
    <col min="1727" max="1727" width="7" bestFit="1" customWidth="1"/>
    <col min="1728" max="1736" width="8" bestFit="1" customWidth="1"/>
    <col min="1737" max="1737" width="7" bestFit="1" customWidth="1"/>
    <col min="1738" max="1738" width="8" bestFit="1" customWidth="1"/>
    <col min="1739" max="1739" width="7" bestFit="1" customWidth="1"/>
    <col min="1740" max="1760" width="8" bestFit="1" customWidth="1"/>
    <col min="1761" max="1761" width="7" bestFit="1" customWidth="1"/>
    <col min="1762" max="1764" width="8" bestFit="1" customWidth="1"/>
    <col min="1765" max="1765" width="7" bestFit="1" customWidth="1"/>
    <col min="1766" max="1776" width="8" bestFit="1" customWidth="1"/>
    <col min="1777" max="1777" width="7" bestFit="1" customWidth="1"/>
    <col min="1778" max="1778" width="8" bestFit="1" customWidth="1"/>
    <col min="1779" max="1779" width="7" bestFit="1" customWidth="1"/>
    <col min="1780" max="1786" width="8" bestFit="1" customWidth="1"/>
    <col min="1787" max="1787" width="7" bestFit="1" customWidth="1"/>
    <col min="1788" max="1794" width="8" bestFit="1" customWidth="1"/>
    <col min="1795" max="1795" width="7" bestFit="1" customWidth="1"/>
    <col min="1796" max="1814" width="8" bestFit="1" customWidth="1"/>
    <col min="1815" max="1815" width="7" bestFit="1" customWidth="1"/>
    <col min="1816" max="1816" width="8" bestFit="1" customWidth="1"/>
    <col min="1817" max="1818" width="7" bestFit="1" customWidth="1"/>
    <col min="1819" max="1820" width="8" bestFit="1" customWidth="1"/>
    <col min="1821" max="1821" width="7" bestFit="1" customWidth="1"/>
    <col min="1822" max="1823" width="8" bestFit="1" customWidth="1"/>
    <col min="1824" max="1824" width="7" bestFit="1" customWidth="1"/>
    <col min="1825" max="1836" width="8" bestFit="1" customWidth="1"/>
    <col min="1837" max="1838" width="7" bestFit="1" customWidth="1"/>
    <col min="1839" max="1863" width="8" bestFit="1" customWidth="1"/>
    <col min="1864" max="1864" width="7" bestFit="1" customWidth="1"/>
    <col min="1865" max="1875" width="8" bestFit="1" customWidth="1"/>
    <col min="1876" max="1876" width="7" bestFit="1" customWidth="1"/>
    <col min="1877" max="1888" width="8" bestFit="1" customWidth="1"/>
    <col min="1889" max="1889" width="7" bestFit="1" customWidth="1"/>
    <col min="1890" max="1890" width="5" bestFit="1" customWidth="1"/>
    <col min="1891" max="1891" width="7" bestFit="1" customWidth="1"/>
    <col min="1892" max="1905" width="8" bestFit="1" customWidth="1"/>
    <col min="1906" max="1906" width="7" bestFit="1" customWidth="1"/>
    <col min="1907" max="1922" width="8" bestFit="1" customWidth="1"/>
    <col min="1923" max="1923" width="7" bestFit="1" customWidth="1"/>
    <col min="1924" max="1933" width="8" bestFit="1" customWidth="1"/>
    <col min="1934" max="1934" width="7" bestFit="1" customWidth="1"/>
    <col min="1935" max="1937" width="8" bestFit="1" customWidth="1"/>
    <col min="1938" max="1938" width="7" bestFit="1" customWidth="1"/>
    <col min="1939" max="1948" width="8" bestFit="1" customWidth="1"/>
    <col min="1949" max="1949" width="7" bestFit="1" customWidth="1"/>
    <col min="1950" max="1950" width="8" bestFit="1" customWidth="1"/>
    <col min="1951" max="1951" width="7" bestFit="1" customWidth="1"/>
    <col min="1952" max="2005" width="8" bestFit="1" customWidth="1"/>
    <col min="2006" max="2006" width="7" bestFit="1" customWidth="1"/>
    <col min="2007" max="2017" width="8" bestFit="1" customWidth="1"/>
    <col min="2018" max="2018" width="7" bestFit="1" customWidth="1"/>
    <col min="2019" max="2023" width="8" bestFit="1" customWidth="1"/>
    <col min="2024" max="2024" width="7" bestFit="1" customWidth="1"/>
    <col min="2025" max="2038" width="8" bestFit="1" customWidth="1"/>
    <col min="2039" max="2039" width="7" bestFit="1" customWidth="1"/>
    <col min="2040" max="2058" width="8" bestFit="1" customWidth="1"/>
    <col min="2059" max="2059" width="7" bestFit="1" customWidth="1"/>
    <col min="2060" max="2062" width="8" bestFit="1" customWidth="1"/>
    <col min="2063" max="2063" width="7" bestFit="1" customWidth="1"/>
    <col min="2064" max="2064" width="8" bestFit="1" customWidth="1"/>
    <col min="2065" max="2065" width="5" bestFit="1" customWidth="1"/>
    <col min="2066" max="2072" width="8" bestFit="1" customWidth="1"/>
    <col min="2073" max="2073" width="7" bestFit="1" customWidth="1"/>
    <col min="2074" max="2084" width="8" bestFit="1" customWidth="1"/>
    <col min="2085" max="2085" width="7" bestFit="1" customWidth="1"/>
    <col min="2086" max="2104" width="8" bestFit="1" customWidth="1"/>
    <col min="2105" max="2105" width="7" bestFit="1" customWidth="1"/>
    <col min="2106" max="2106" width="8" bestFit="1" customWidth="1"/>
    <col min="2107" max="2107" width="5" bestFit="1" customWidth="1"/>
    <col min="2108" max="2142" width="8" bestFit="1" customWidth="1"/>
    <col min="2143" max="2143" width="7" bestFit="1" customWidth="1"/>
    <col min="2144" max="2144" width="8" bestFit="1" customWidth="1"/>
    <col min="2145" max="2145" width="7" bestFit="1" customWidth="1"/>
    <col min="2146" max="2154" width="8" bestFit="1" customWidth="1"/>
    <col min="2155" max="2155" width="7" bestFit="1" customWidth="1"/>
    <col min="2156" max="2165" width="8" bestFit="1" customWidth="1"/>
    <col min="2166" max="2166" width="7" bestFit="1" customWidth="1"/>
    <col min="2167" max="2170" width="8" bestFit="1" customWidth="1"/>
    <col min="2171" max="2171" width="7" bestFit="1" customWidth="1"/>
    <col min="2172" max="2173" width="8" bestFit="1" customWidth="1"/>
    <col min="2174" max="2174" width="7" bestFit="1" customWidth="1"/>
    <col min="2175" max="2188" width="8" bestFit="1" customWidth="1"/>
    <col min="2189" max="2189" width="7" bestFit="1" customWidth="1"/>
    <col min="2190" max="2193" width="8" bestFit="1" customWidth="1"/>
    <col min="2194" max="2195" width="7" bestFit="1" customWidth="1"/>
    <col min="2196" max="2196" width="8" bestFit="1" customWidth="1"/>
    <col min="2197" max="2197" width="5" bestFit="1" customWidth="1"/>
    <col min="2198" max="2198" width="7" bestFit="1" customWidth="1"/>
    <col min="2199" max="2207" width="8" bestFit="1" customWidth="1"/>
    <col min="2208" max="2208" width="7" bestFit="1" customWidth="1"/>
    <col min="2209" max="2209" width="8" bestFit="1" customWidth="1"/>
    <col min="2210" max="2211" width="7" bestFit="1" customWidth="1"/>
    <col min="2212" max="2212" width="8" bestFit="1" customWidth="1"/>
    <col min="2213" max="2213" width="7" bestFit="1" customWidth="1"/>
    <col min="2214" max="2219" width="8" bestFit="1" customWidth="1"/>
    <col min="2220" max="2220" width="7" bestFit="1" customWidth="1"/>
    <col min="2221" max="2223" width="8" bestFit="1" customWidth="1"/>
    <col min="2224" max="2224" width="7" bestFit="1" customWidth="1"/>
    <col min="2225" max="2240" width="8" bestFit="1" customWidth="1"/>
    <col min="2241" max="2241" width="7" bestFit="1" customWidth="1"/>
    <col min="2242" max="2249" width="8" bestFit="1" customWidth="1"/>
    <col min="2250" max="2250" width="7" bestFit="1" customWidth="1"/>
    <col min="2251" max="2300" width="8" bestFit="1" customWidth="1"/>
    <col min="2301" max="2301" width="7" bestFit="1" customWidth="1"/>
    <col min="2302" max="2304" width="8" bestFit="1" customWidth="1"/>
    <col min="2305" max="2305" width="7" bestFit="1" customWidth="1"/>
    <col min="2306" max="2345" width="8" bestFit="1" customWidth="1"/>
    <col min="2346" max="2346" width="7" bestFit="1" customWidth="1"/>
    <col min="2347" max="2351" width="8" bestFit="1" customWidth="1"/>
    <col min="2352" max="2352" width="7" bestFit="1" customWidth="1"/>
    <col min="2353" max="2358" width="8" bestFit="1" customWidth="1"/>
    <col min="2359" max="2360" width="7" bestFit="1" customWidth="1"/>
    <col min="2361" max="2362" width="8" bestFit="1" customWidth="1"/>
    <col min="2363" max="2363" width="7" bestFit="1" customWidth="1"/>
    <col min="2364" max="2381" width="8" bestFit="1" customWidth="1"/>
    <col min="2382" max="2383" width="7" bestFit="1" customWidth="1"/>
    <col min="2384" max="2390" width="8" bestFit="1" customWidth="1"/>
    <col min="2391" max="2391" width="7" bestFit="1" customWidth="1"/>
    <col min="2392" max="2399" width="8" bestFit="1" customWidth="1"/>
    <col min="2400" max="2400" width="7" bestFit="1" customWidth="1"/>
    <col min="2401" max="2416" width="8" bestFit="1" customWidth="1"/>
    <col min="2417" max="2417" width="7" bestFit="1" customWidth="1"/>
    <col min="2418" max="2425" width="8" bestFit="1" customWidth="1"/>
    <col min="2426" max="2427" width="7" bestFit="1" customWidth="1"/>
    <col min="2428" max="2439" width="8" bestFit="1" customWidth="1"/>
    <col min="2440" max="2441" width="7" bestFit="1" customWidth="1"/>
    <col min="2442" max="2448" width="8" bestFit="1" customWidth="1"/>
    <col min="2449" max="2449" width="7" bestFit="1" customWidth="1"/>
    <col min="2450" max="2450" width="8" bestFit="1" customWidth="1"/>
    <col min="2451" max="2451" width="7" bestFit="1" customWidth="1"/>
    <col min="2452" max="2452" width="8" bestFit="1" customWidth="1"/>
    <col min="2453" max="2453" width="5" bestFit="1" customWidth="1"/>
    <col min="2454" max="2459" width="8" bestFit="1" customWidth="1"/>
    <col min="2460" max="2460" width="7" bestFit="1" customWidth="1"/>
    <col min="2461" max="2461" width="8" bestFit="1" customWidth="1"/>
    <col min="2462" max="2462" width="7" bestFit="1" customWidth="1"/>
    <col min="2463" max="2463" width="8" bestFit="1" customWidth="1"/>
    <col min="2464" max="2464" width="7" bestFit="1" customWidth="1"/>
    <col min="2465" max="2474" width="8" bestFit="1" customWidth="1"/>
    <col min="2475" max="2475" width="7" bestFit="1" customWidth="1"/>
    <col min="2476" max="2476" width="5" bestFit="1" customWidth="1"/>
    <col min="2477" max="2479" width="8" bestFit="1" customWidth="1"/>
    <col min="2480" max="2480" width="7" bestFit="1" customWidth="1"/>
    <col min="2481" max="2486" width="8" bestFit="1" customWidth="1"/>
    <col min="2487" max="2487" width="7" bestFit="1" customWidth="1"/>
    <col min="2488" max="2501" width="8" bestFit="1" customWidth="1"/>
    <col min="2502" max="2502" width="7" bestFit="1" customWidth="1"/>
    <col min="2503" max="2524" width="8" bestFit="1" customWidth="1"/>
    <col min="2525" max="2525" width="7" bestFit="1" customWidth="1"/>
    <col min="2526" max="2526" width="8" bestFit="1" customWidth="1"/>
    <col min="2527" max="2527" width="7" bestFit="1" customWidth="1"/>
    <col min="2528" max="2531" width="8" bestFit="1" customWidth="1"/>
    <col min="2532" max="2532" width="7" bestFit="1" customWidth="1"/>
    <col min="2533" max="2533" width="8" bestFit="1" customWidth="1"/>
    <col min="2534" max="2534" width="7" bestFit="1" customWidth="1"/>
    <col min="2535" max="2538" width="8" bestFit="1" customWidth="1"/>
    <col min="2539" max="2539" width="7" bestFit="1" customWidth="1"/>
    <col min="2540" max="2567" width="8" bestFit="1" customWidth="1"/>
    <col min="2568" max="2568" width="7" bestFit="1" customWidth="1"/>
    <col min="2569" max="2576" width="8" bestFit="1" customWidth="1"/>
    <col min="2577" max="2577" width="7" bestFit="1" customWidth="1"/>
    <col min="2578" max="2578" width="8" bestFit="1" customWidth="1"/>
    <col min="2579" max="2579" width="7" bestFit="1" customWidth="1"/>
    <col min="2580" max="2584" width="8" bestFit="1" customWidth="1"/>
    <col min="2585" max="2585" width="7" bestFit="1" customWidth="1"/>
    <col min="2586" max="2586" width="8" bestFit="1" customWidth="1"/>
    <col min="2587" max="2587" width="7" bestFit="1" customWidth="1"/>
    <col min="2588" max="2595" width="8" bestFit="1" customWidth="1"/>
    <col min="2596" max="2596" width="7" bestFit="1" customWidth="1"/>
    <col min="2597" max="2598" width="8" bestFit="1" customWidth="1"/>
    <col min="2599" max="2599" width="7" bestFit="1" customWidth="1"/>
    <col min="2600" max="2608" width="8" bestFit="1" customWidth="1"/>
    <col min="2609" max="2609" width="7" bestFit="1" customWidth="1"/>
    <col min="2610" max="2614" width="8" bestFit="1" customWidth="1"/>
    <col min="2615" max="2615" width="7" bestFit="1" customWidth="1"/>
    <col min="2616" max="2626" width="8" bestFit="1" customWidth="1"/>
    <col min="2627" max="2627" width="7" bestFit="1" customWidth="1"/>
    <col min="2628" max="2645" width="8" bestFit="1" customWidth="1"/>
    <col min="2646" max="2646" width="7" bestFit="1" customWidth="1"/>
    <col min="2647" max="2648" width="8" bestFit="1" customWidth="1"/>
    <col min="2649" max="2649" width="7" bestFit="1" customWidth="1"/>
    <col min="2650" max="2654" width="8" bestFit="1" customWidth="1"/>
    <col min="2655" max="2655" width="7" bestFit="1" customWidth="1"/>
    <col min="2656" max="2665" width="8" bestFit="1" customWidth="1"/>
    <col min="2666" max="2666" width="7" bestFit="1" customWidth="1"/>
    <col min="2667" max="2672" width="8" bestFit="1" customWidth="1"/>
    <col min="2673" max="2673" width="7" bestFit="1" customWidth="1"/>
    <col min="2674" max="2674" width="8" bestFit="1" customWidth="1"/>
    <col min="2675" max="2675" width="7" bestFit="1" customWidth="1"/>
    <col min="2676" max="2676" width="8" bestFit="1" customWidth="1"/>
    <col min="2677" max="2677" width="7" bestFit="1" customWidth="1"/>
    <col min="2678" max="2682" width="8" bestFit="1" customWidth="1"/>
    <col min="2683" max="2684" width="7" bestFit="1" customWidth="1"/>
    <col min="2685" max="2685" width="5" bestFit="1" customWidth="1"/>
    <col min="2686" max="2689" width="8" bestFit="1" customWidth="1"/>
    <col min="2690" max="2692" width="7" bestFit="1" customWidth="1"/>
    <col min="2693" max="2694" width="8" bestFit="1" customWidth="1"/>
    <col min="2695" max="2697" width="7" bestFit="1" customWidth="1"/>
    <col min="2698" max="2718" width="8" bestFit="1" customWidth="1"/>
    <col min="2719" max="2719" width="7" bestFit="1" customWidth="1"/>
    <col min="2720" max="2725" width="8" bestFit="1" customWidth="1"/>
    <col min="2726" max="2726" width="7" bestFit="1" customWidth="1"/>
    <col min="2727" max="2730" width="8" bestFit="1" customWidth="1"/>
    <col min="2731" max="2731" width="7" bestFit="1" customWidth="1"/>
    <col min="2732" max="2732" width="8" bestFit="1" customWidth="1"/>
    <col min="2733" max="2733" width="5" bestFit="1" customWidth="1"/>
    <col min="2734" max="2743" width="8" bestFit="1" customWidth="1"/>
    <col min="2744" max="2744" width="7" bestFit="1" customWidth="1"/>
    <col min="2745" max="2745" width="8" bestFit="1" customWidth="1"/>
    <col min="2746" max="2746" width="5" bestFit="1" customWidth="1"/>
    <col min="2747" max="2752" width="8" bestFit="1" customWidth="1"/>
    <col min="2753" max="2753" width="7" bestFit="1" customWidth="1"/>
    <col min="2754" max="2784" width="8" bestFit="1" customWidth="1"/>
    <col min="2785" max="2785" width="7" bestFit="1" customWidth="1"/>
    <col min="2786" max="2796" width="8" bestFit="1" customWidth="1"/>
    <col min="2797" max="2797" width="7" bestFit="1" customWidth="1"/>
    <col min="2798" max="2806" width="8" bestFit="1" customWidth="1"/>
    <col min="2807" max="2808" width="7" bestFit="1" customWidth="1"/>
    <col min="2809" max="2812" width="8" bestFit="1" customWidth="1"/>
    <col min="2813" max="2813" width="5" bestFit="1" customWidth="1"/>
    <col min="2814" max="2817" width="8" bestFit="1" customWidth="1"/>
    <col min="2818" max="2818" width="7" bestFit="1" customWidth="1"/>
    <col min="2819" max="2841" width="8" bestFit="1" customWidth="1"/>
    <col min="2842" max="2842" width="7" bestFit="1" customWidth="1"/>
    <col min="2843" max="2855" width="8" bestFit="1" customWidth="1"/>
    <col min="2856" max="2856" width="7" bestFit="1" customWidth="1"/>
    <col min="2857" max="2857" width="8" bestFit="1" customWidth="1"/>
    <col min="2858" max="2858" width="7" bestFit="1" customWidth="1"/>
    <col min="2859" max="2867" width="8" bestFit="1" customWidth="1"/>
    <col min="2868" max="2868" width="7" bestFit="1" customWidth="1"/>
    <col min="2869" max="2878" width="8" bestFit="1" customWidth="1"/>
    <col min="2879" max="2879" width="7" bestFit="1" customWidth="1"/>
    <col min="2880" max="2888" width="8" bestFit="1" customWidth="1"/>
    <col min="2889" max="2889" width="5" bestFit="1" customWidth="1"/>
    <col min="2890" max="2917" width="8" bestFit="1" customWidth="1"/>
    <col min="2918" max="2918" width="7" bestFit="1" customWidth="1"/>
    <col min="2919" max="2942" width="8" bestFit="1" customWidth="1"/>
    <col min="2943" max="2943" width="7" bestFit="1" customWidth="1"/>
    <col min="2944" max="2947" width="8" bestFit="1" customWidth="1"/>
    <col min="2948" max="2948" width="7" bestFit="1" customWidth="1"/>
    <col min="2949" max="2957" width="8" bestFit="1" customWidth="1"/>
    <col min="2958" max="2958" width="7" bestFit="1" customWidth="1"/>
    <col min="2959" max="2959" width="8" bestFit="1" customWidth="1"/>
    <col min="2960" max="2960" width="7" bestFit="1" customWidth="1"/>
    <col min="2961" max="2961" width="8" bestFit="1" customWidth="1"/>
    <col min="2962" max="2962" width="7" bestFit="1" customWidth="1"/>
    <col min="2963" max="2967" width="8" bestFit="1" customWidth="1"/>
    <col min="2968" max="2968" width="7" bestFit="1" customWidth="1"/>
    <col min="2969" max="2972" width="8" bestFit="1" customWidth="1"/>
    <col min="2973" max="2973" width="7" bestFit="1" customWidth="1"/>
    <col min="2974" max="2976" width="8" bestFit="1" customWidth="1"/>
    <col min="2977" max="2977" width="7" bestFit="1" customWidth="1"/>
    <col min="2978" max="3030" width="8" bestFit="1" customWidth="1"/>
    <col min="3031" max="3031" width="5" bestFit="1" customWidth="1"/>
    <col min="3032" max="3053" width="8" bestFit="1" customWidth="1"/>
    <col min="3054" max="3054" width="7" bestFit="1" customWidth="1"/>
    <col min="3055" max="3061" width="8" bestFit="1" customWidth="1"/>
    <col min="3062" max="3062" width="7" bestFit="1" customWidth="1"/>
    <col min="3063" max="3069" width="8" bestFit="1" customWidth="1"/>
    <col min="3070" max="3070" width="7" bestFit="1" customWidth="1"/>
    <col min="3071" max="3091" width="8" bestFit="1" customWidth="1"/>
    <col min="3092" max="3092" width="7" bestFit="1" customWidth="1"/>
    <col min="3093" max="3093" width="8" bestFit="1" customWidth="1"/>
    <col min="3094" max="3095" width="7" bestFit="1" customWidth="1"/>
    <col min="3096" max="3096" width="8" bestFit="1" customWidth="1"/>
    <col min="3097" max="3097" width="7" bestFit="1" customWidth="1"/>
    <col min="3098" max="3098" width="8" bestFit="1" customWidth="1"/>
    <col min="3099" max="3099" width="7" bestFit="1" customWidth="1"/>
    <col min="3100" max="3114" width="8" bestFit="1" customWidth="1"/>
    <col min="3115" max="3115" width="7" bestFit="1" customWidth="1"/>
    <col min="3116" max="3215" width="8" bestFit="1" customWidth="1"/>
    <col min="3216" max="3216" width="7" bestFit="1" customWidth="1"/>
    <col min="3217" max="3221" width="8" bestFit="1" customWidth="1"/>
    <col min="3222" max="3222" width="7" bestFit="1" customWidth="1"/>
    <col min="3223" max="3225" width="8" bestFit="1" customWidth="1"/>
    <col min="3226" max="3226" width="7" bestFit="1" customWidth="1"/>
    <col min="3227" max="3231" width="8" bestFit="1" customWidth="1"/>
    <col min="3232" max="3232" width="7" bestFit="1" customWidth="1"/>
    <col min="3233" max="3234" width="8" bestFit="1" customWidth="1"/>
    <col min="3235" max="3235" width="7" bestFit="1" customWidth="1"/>
    <col min="3236" max="3247" width="8" bestFit="1" customWidth="1"/>
    <col min="3248" max="3248" width="7" bestFit="1" customWidth="1"/>
    <col min="3249" max="3249" width="8" bestFit="1" customWidth="1"/>
    <col min="3250" max="3251" width="7" bestFit="1" customWidth="1"/>
    <col min="3252" max="3254" width="8" bestFit="1" customWidth="1"/>
    <col min="3255" max="3255" width="7" bestFit="1" customWidth="1"/>
    <col min="3256" max="3277" width="8" bestFit="1" customWidth="1"/>
    <col min="3278" max="3278" width="7" bestFit="1" customWidth="1"/>
    <col min="3279" max="3283" width="8" bestFit="1" customWidth="1"/>
    <col min="3284" max="3284" width="7" bestFit="1" customWidth="1"/>
    <col min="3285" max="3288" width="8" bestFit="1" customWidth="1"/>
    <col min="3289" max="3289" width="7" bestFit="1" customWidth="1"/>
    <col min="3290" max="3294" width="8" bestFit="1" customWidth="1"/>
    <col min="3295" max="3296" width="7" bestFit="1" customWidth="1"/>
    <col min="3297" max="3321" width="8" bestFit="1" customWidth="1"/>
    <col min="3322" max="3322" width="5" bestFit="1" customWidth="1"/>
    <col min="3323" max="3325" width="8" bestFit="1" customWidth="1"/>
    <col min="3326" max="3326" width="5" bestFit="1" customWidth="1"/>
    <col min="3327" max="3341" width="8" bestFit="1" customWidth="1"/>
    <col min="3342" max="3342" width="7" bestFit="1" customWidth="1"/>
    <col min="3343" max="3364" width="8" bestFit="1" customWidth="1"/>
    <col min="3365" max="3365" width="7" bestFit="1" customWidth="1"/>
    <col min="3366" max="3376" width="8" bestFit="1" customWidth="1"/>
    <col min="3377" max="3377" width="7" bestFit="1" customWidth="1"/>
    <col min="3378" max="3381" width="8" bestFit="1" customWidth="1"/>
    <col min="3382" max="3382" width="5" bestFit="1" customWidth="1"/>
    <col min="3383" max="3383" width="7" bestFit="1" customWidth="1"/>
    <col min="3384" max="3390" width="8" bestFit="1" customWidth="1"/>
    <col min="3391" max="3391" width="7" bestFit="1" customWidth="1"/>
    <col min="3392" max="3394" width="8" bestFit="1" customWidth="1"/>
    <col min="3395" max="3395" width="7" bestFit="1" customWidth="1"/>
    <col min="3396" max="3397" width="8" bestFit="1" customWidth="1"/>
    <col min="3398" max="3398" width="7" bestFit="1" customWidth="1"/>
    <col min="3399" max="3419" width="8" bestFit="1" customWidth="1"/>
    <col min="3420" max="3420" width="7" bestFit="1" customWidth="1"/>
    <col min="3421" max="3439" width="8" bestFit="1" customWidth="1"/>
    <col min="3440" max="3440" width="7" bestFit="1" customWidth="1"/>
    <col min="3441" max="3443" width="8" bestFit="1" customWidth="1"/>
    <col min="3444" max="3444" width="7" bestFit="1" customWidth="1"/>
    <col min="3445" max="3447" width="8" bestFit="1" customWidth="1"/>
    <col min="3448" max="3448" width="7" bestFit="1" customWidth="1"/>
    <col min="3449" max="3459" width="8" bestFit="1" customWidth="1"/>
    <col min="3460" max="3460" width="7" bestFit="1" customWidth="1"/>
    <col min="3461" max="3474" width="8" bestFit="1" customWidth="1"/>
    <col min="3475" max="3475" width="7" bestFit="1" customWidth="1"/>
    <col min="3476" max="3477" width="8" bestFit="1" customWidth="1"/>
    <col min="3478" max="3478" width="5" bestFit="1" customWidth="1"/>
    <col min="3479" max="3490" width="8" bestFit="1" customWidth="1"/>
    <col min="3491" max="3491" width="7" bestFit="1" customWidth="1"/>
    <col min="3492" max="3505" width="8" bestFit="1" customWidth="1"/>
    <col min="3506" max="3506" width="7" bestFit="1" customWidth="1"/>
    <col min="3507" max="3507" width="8" bestFit="1" customWidth="1"/>
    <col min="3508" max="3508" width="7" bestFit="1" customWidth="1"/>
    <col min="3509" max="3509" width="8" bestFit="1" customWidth="1"/>
    <col min="3510" max="3510" width="7" bestFit="1" customWidth="1"/>
    <col min="3511" max="3520" width="8" bestFit="1" customWidth="1"/>
    <col min="3521" max="3521" width="7" bestFit="1" customWidth="1"/>
    <col min="3522" max="3539" width="8" bestFit="1" customWidth="1"/>
    <col min="3540" max="3540" width="7" bestFit="1" customWidth="1"/>
    <col min="3541" max="3544" width="8" bestFit="1" customWidth="1"/>
    <col min="3545" max="3545" width="7" bestFit="1" customWidth="1"/>
    <col min="3546" max="3566" width="8" bestFit="1" customWidth="1"/>
    <col min="3567" max="3567" width="7" bestFit="1" customWidth="1"/>
    <col min="3568" max="3571" width="8" bestFit="1" customWidth="1"/>
    <col min="3572" max="3572" width="7" bestFit="1" customWidth="1"/>
    <col min="3573" max="3587" width="8" bestFit="1" customWidth="1"/>
    <col min="3588" max="3588" width="7" bestFit="1" customWidth="1"/>
    <col min="3589" max="3593" width="8" bestFit="1" customWidth="1"/>
    <col min="3594" max="3594" width="7" bestFit="1" customWidth="1"/>
    <col min="3595" max="3625" width="8" bestFit="1" customWidth="1"/>
    <col min="3626" max="3627" width="7" bestFit="1" customWidth="1"/>
    <col min="3628" max="3631" width="8" bestFit="1" customWidth="1"/>
    <col min="3632" max="3632" width="7" bestFit="1" customWidth="1"/>
    <col min="3633" max="3638" width="8" bestFit="1" customWidth="1"/>
    <col min="3639" max="3639" width="7" bestFit="1" customWidth="1"/>
    <col min="3640" max="3646" width="8" bestFit="1" customWidth="1"/>
    <col min="3647" max="3647" width="7" bestFit="1" customWidth="1"/>
    <col min="3648" max="3656" width="8" bestFit="1" customWidth="1"/>
    <col min="3657" max="3657" width="7" bestFit="1" customWidth="1"/>
    <col min="3658" max="3674" width="8" bestFit="1" customWidth="1"/>
    <col min="3675" max="3675" width="7" bestFit="1" customWidth="1"/>
    <col min="3676" max="3682" width="8" bestFit="1" customWidth="1"/>
    <col min="3683" max="3683" width="7" bestFit="1" customWidth="1"/>
    <col min="3684" max="3685" width="8" bestFit="1" customWidth="1"/>
    <col min="3686" max="3686" width="7" bestFit="1" customWidth="1"/>
    <col min="3687" max="3687" width="8" bestFit="1" customWidth="1"/>
    <col min="3688" max="3688" width="7" bestFit="1" customWidth="1"/>
    <col min="3689" max="3690" width="8" bestFit="1" customWidth="1"/>
    <col min="3691" max="3691" width="7" bestFit="1" customWidth="1"/>
    <col min="3692" max="3706" width="8" bestFit="1" customWidth="1"/>
    <col min="3707" max="3707" width="7" bestFit="1" customWidth="1"/>
    <col min="3708" max="3725" width="8" bestFit="1" customWidth="1"/>
    <col min="3726" max="3726" width="7" bestFit="1" customWidth="1"/>
    <col min="3727" max="3735" width="8" bestFit="1" customWidth="1"/>
    <col min="3736" max="3736" width="7" bestFit="1" customWidth="1"/>
    <col min="3737" max="3740" width="8" bestFit="1" customWidth="1"/>
    <col min="3741" max="3741" width="5" bestFit="1" customWidth="1"/>
    <col min="3742" max="3745" width="8" bestFit="1" customWidth="1"/>
    <col min="3746" max="3746" width="7" bestFit="1" customWidth="1"/>
    <col min="3747" max="3747" width="8" bestFit="1" customWidth="1"/>
    <col min="3748" max="3748" width="7" bestFit="1" customWidth="1"/>
    <col min="3749" max="3749" width="5" bestFit="1" customWidth="1"/>
    <col min="3750" max="3762" width="8" bestFit="1" customWidth="1"/>
    <col min="3763" max="3763" width="7" bestFit="1" customWidth="1"/>
    <col min="3764" max="3769" width="8" bestFit="1" customWidth="1"/>
    <col min="3770" max="3770" width="7" bestFit="1" customWidth="1"/>
    <col min="3771" max="3775" width="8" bestFit="1" customWidth="1"/>
    <col min="3776" max="3776" width="7" bestFit="1" customWidth="1"/>
    <col min="3777" max="3782" width="8" bestFit="1" customWidth="1"/>
    <col min="3783" max="3783" width="7" bestFit="1" customWidth="1"/>
    <col min="3784" max="3806" width="8" bestFit="1" customWidth="1"/>
    <col min="3807" max="3807" width="5" bestFit="1" customWidth="1"/>
    <col min="3808" max="3819" width="8" bestFit="1" customWidth="1"/>
    <col min="3820" max="3820" width="7" bestFit="1" customWidth="1"/>
    <col min="3821" max="3826" width="8" bestFit="1" customWidth="1"/>
    <col min="3827" max="3827" width="7" bestFit="1" customWidth="1"/>
    <col min="3828" max="3839" width="8" bestFit="1" customWidth="1"/>
    <col min="3840" max="3840" width="7" bestFit="1" customWidth="1"/>
    <col min="3841" max="3846" width="8" bestFit="1" customWidth="1"/>
    <col min="3847" max="3847" width="7" bestFit="1" customWidth="1"/>
    <col min="3848" max="3852" width="8" bestFit="1" customWidth="1"/>
    <col min="3853" max="3853" width="7" bestFit="1" customWidth="1"/>
    <col min="3854" max="3854" width="5" bestFit="1" customWidth="1"/>
    <col min="3855" max="3896" width="8" bestFit="1" customWidth="1"/>
    <col min="3897" max="3897" width="7" bestFit="1" customWidth="1"/>
    <col min="3898" max="3898" width="8" bestFit="1" customWidth="1"/>
    <col min="3899" max="3899" width="5" bestFit="1" customWidth="1"/>
    <col min="3900" max="3900" width="7" bestFit="1" customWidth="1"/>
    <col min="3901" max="3908" width="8" bestFit="1" customWidth="1"/>
    <col min="3909" max="3910" width="7" bestFit="1" customWidth="1"/>
    <col min="3911" max="3920" width="8" bestFit="1" customWidth="1"/>
    <col min="3921" max="3921" width="7" bestFit="1" customWidth="1"/>
    <col min="3922" max="3927" width="8" bestFit="1" customWidth="1"/>
    <col min="3928" max="3928" width="7" bestFit="1" customWidth="1"/>
    <col min="3929" max="3934" width="8" bestFit="1" customWidth="1"/>
    <col min="3935" max="3935" width="7" bestFit="1" customWidth="1"/>
    <col min="3936" max="3958" width="8" bestFit="1" customWidth="1"/>
    <col min="3959" max="3959" width="7" bestFit="1" customWidth="1"/>
    <col min="3960" max="3985" width="8" bestFit="1" customWidth="1"/>
    <col min="3986" max="3986" width="7" bestFit="1" customWidth="1"/>
    <col min="3987" max="3994" width="8" bestFit="1" customWidth="1"/>
    <col min="3995" max="3995" width="7" bestFit="1" customWidth="1"/>
    <col min="3996" max="4001" width="8" bestFit="1" customWidth="1"/>
    <col min="4002" max="4002" width="7" bestFit="1" customWidth="1"/>
    <col min="4003" max="4004" width="8" bestFit="1" customWidth="1"/>
    <col min="4005" max="4005" width="7" bestFit="1" customWidth="1"/>
    <col min="4006" max="4025" width="8" bestFit="1" customWidth="1"/>
    <col min="4026" max="4026" width="5" bestFit="1" customWidth="1"/>
    <col min="4027" max="4043" width="8" bestFit="1" customWidth="1"/>
    <col min="4044" max="4044" width="7" bestFit="1" customWidth="1"/>
    <col min="4045" max="4092" width="8" bestFit="1" customWidth="1"/>
    <col min="4093" max="4093" width="7" bestFit="1" customWidth="1"/>
    <col min="4094" max="4096" width="8" bestFit="1" customWidth="1"/>
    <col min="4097" max="4097" width="7" bestFit="1" customWidth="1"/>
    <col min="4098" max="4103" width="8" bestFit="1" customWidth="1"/>
    <col min="4104" max="4104" width="7" bestFit="1" customWidth="1"/>
    <col min="4105" max="4111" width="8" bestFit="1" customWidth="1"/>
    <col min="4112" max="4112" width="7" bestFit="1" customWidth="1"/>
    <col min="4113" max="4116" width="8" bestFit="1" customWidth="1"/>
    <col min="4117" max="4117" width="7" bestFit="1" customWidth="1"/>
    <col min="4118" max="4143" width="8" bestFit="1" customWidth="1"/>
    <col min="4144" max="4144" width="7" bestFit="1" customWidth="1"/>
    <col min="4145" max="4154" width="8" bestFit="1" customWidth="1"/>
    <col min="4155" max="4155" width="7" bestFit="1" customWidth="1"/>
    <col min="4156" max="4160" width="8" bestFit="1" customWidth="1"/>
    <col min="4161" max="4161" width="7" bestFit="1" customWidth="1"/>
    <col min="4162" max="4176" width="8" bestFit="1" customWidth="1"/>
    <col min="4177" max="4177" width="7" bestFit="1" customWidth="1"/>
    <col min="4178" max="4185" width="8" bestFit="1" customWidth="1"/>
    <col min="4186" max="4186" width="7" bestFit="1" customWidth="1"/>
    <col min="4187" max="4220" width="8" bestFit="1" customWidth="1"/>
    <col min="4221" max="4221" width="7" bestFit="1" customWidth="1"/>
    <col min="4222" max="4226" width="8" bestFit="1" customWidth="1"/>
    <col min="4227" max="4227" width="7" bestFit="1" customWidth="1"/>
    <col min="4228" max="4232" width="8" bestFit="1" customWidth="1"/>
    <col min="4233" max="4233" width="7" bestFit="1" customWidth="1"/>
    <col min="4234" max="4244" width="8" bestFit="1" customWidth="1"/>
    <col min="4245" max="4245" width="5" bestFit="1" customWidth="1"/>
    <col min="4246" max="4249" width="8" bestFit="1" customWidth="1"/>
    <col min="4250" max="4250" width="5" bestFit="1" customWidth="1"/>
    <col min="4251" max="4252" width="8" bestFit="1" customWidth="1"/>
    <col min="4253" max="4253" width="7" bestFit="1" customWidth="1"/>
    <col min="4254" max="4259" width="8" bestFit="1" customWidth="1"/>
    <col min="4260" max="4260" width="7" bestFit="1" customWidth="1"/>
    <col min="4261" max="4267" width="8" bestFit="1" customWidth="1"/>
    <col min="4268" max="4268" width="7" bestFit="1" customWidth="1"/>
    <col min="4269" max="4278" width="8" bestFit="1" customWidth="1"/>
    <col min="4279" max="4279" width="7" bestFit="1" customWidth="1"/>
    <col min="4280" max="4290" width="8" bestFit="1" customWidth="1"/>
    <col min="4291" max="4291" width="7" bestFit="1" customWidth="1"/>
    <col min="4292" max="4293" width="8" bestFit="1" customWidth="1"/>
    <col min="4294" max="4294" width="7" bestFit="1" customWidth="1"/>
    <col min="4295" max="4296" width="8" bestFit="1" customWidth="1"/>
    <col min="4297" max="4297" width="7" bestFit="1" customWidth="1"/>
    <col min="4298" max="4299" width="8" bestFit="1" customWidth="1"/>
    <col min="4300" max="4300" width="5" bestFit="1" customWidth="1"/>
    <col min="4301" max="4306" width="8" bestFit="1" customWidth="1"/>
    <col min="4307" max="4307" width="7" bestFit="1" customWidth="1"/>
    <col min="4308" max="4317" width="8" bestFit="1" customWidth="1"/>
    <col min="4318" max="4318" width="5" bestFit="1" customWidth="1"/>
    <col min="4319" max="4319" width="8" bestFit="1" customWidth="1"/>
    <col min="4320" max="4320" width="7" bestFit="1" customWidth="1"/>
    <col min="4321" max="4322" width="8" bestFit="1" customWidth="1"/>
    <col min="4323" max="4323" width="7" bestFit="1" customWidth="1"/>
    <col min="4324" max="4326" width="8" bestFit="1" customWidth="1"/>
    <col min="4327" max="4327" width="5" bestFit="1" customWidth="1"/>
    <col min="4328" max="4338" width="8" bestFit="1" customWidth="1"/>
    <col min="4339" max="4339" width="7" bestFit="1" customWidth="1"/>
    <col min="4340" max="4344" width="8" bestFit="1" customWidth="1"/>
    <col min="4345" max="4345" width="5" bestFit="1" customWidth="1"/>
    <col min="4346" max="4359" width="8" bestFit="1" customWidth="1"/>
    <col min="4360" max="4360" width="7" bestFit="1" customWidth="1"/>
    <col min="4361" max="4392" width="8" bestFit="1" customWidth="1"/>
    <col min="4393" max="4393" width="7" bestFit="1" customWidth="1"/>
    <col min="4394" max="4399" width="8" bestFit="1" customWidth="1"/>
    <col min="4400" max="4400" width="5" bestFit="1" customWidth="1"/>
    <col min="4401" max="4401" width="8" bestFit="1" customWidth="1"/>
    <col min="4402" max="4402" width="5" bestFit="1" customWidth="1"/>
    <col min="4403" max="4405" width="8" bestFit="1" customWidth="1"/>
    <col min="4406" max="4406" width="7" bestFit="1" customWidth="1"/>
    <col min="4407" max="4420" width="8" bestFit="1" customWidth="1"/>
    <col min="4421" max="4421" width="7" bestFit="1" customWidth="1"/>
    <col min="4422" max="4450" width="8" bestFit="1" customWidth="1"/>
    <col min="4451" max="4451" width="7" bestFit="1" customWidth="1"/>
    <col min="4452" max="4454" width="8" bestFit="1" customWidth="1"/>
    <col min="4455" max="4455" width="7" bestFit="1" customWidth="1"/>
    <col min="4456" max="4467" width="8" bestFit="1" customWidth="1"/>
    <col min="4468" max="4468" width="7" bestFit="1" customWidth="1"/>
    <col min="4469" max="4477" width="8" bestFit="1" customWidth="1"/>
    <col min="4478" max="4478" width="7" bestFit="1" customWidth="1"/>
    <col min="4479" max="4494" width="8" bestFit="1" customWidth="1"/>
    <col min="4495" max="4495" width="7" bestFit="1" customWidth="1"/>
    <col min="4496" max="4496" width="8" bestFit="1" customWidth="1"/>
    <col min="4497" max="4497" width="7" bestFit="1" customWidth="1"/>
    <col min="4498" max="4516" width="8" bestFit="1" customWidth="1"/>
    <col min="4517" max="4517" width="7" bestFit="1" customWidth="1"/>
    <col min="4518" max="4522" width="8" bestFit="1" customWidth="1"/>
    <col min="4523" max="4523" width="7" bestFit="1" customWidth="1"/>
    <col min="4524" max="4524" width="5" bestFit="1" customWidth="1"/>
    <col min="4525" max="4543" width="8" bestFit="1" customWidth="1"/>
    <col min="4544" max="4546" width="7" bestFit="1" customWidth="1"/>
    <col min="4547" max="4547" width="5" bestFit="1" customWidth="1"/>
    <col min="4548" max="4565" width="8" bestFit="1" customWidth="1"/>
    <col min="4566" max="4566" width="7" bestFit="1" customWidth="1"/>
    <col min="4567" max="4577" width="8" bestFit="1" customWidth="1"/>
    <col min="4578" max="4578" width="7" bestFit="1" customWidth="1"/>
    <col min="4579" max="4587" width="8" bestFit="1" customWidth="1"/>
    <col min="4588" max="4588" width="7" bestFit="1" customWidth="1"/>
    <col min="4589" max="4603" width="8" bestFit="1" customWidth="1"/>
    <col min="4604" max="4604" width="7" bestFit="1" customWidth="1"/>
    <col min="4605" max="4608" width="8" bestFit="1" customWidth="1"/>
    <col min="4609" max="4609" width="7" bestFit="1" customWidth="1"/>
    <col min="4610" max="4610" width="8" bestFit="1" customWidth="1"/>
    <col min="4611" max="4611" width="7" bestFit="1" customWidth="1"/>
    <col min="4612" max="4615" width="8" bestFit="1" customWidth="1"/>
    <col min="4616" max="4617" width="7" bestFit="1" customWidth="1"/>
    <col min="4618" max="4624" width="8" bestFit="1" customWidth="1"/>
    <col min="4625" max="4626" width="7" bestFit="1" customWidth="1"/>
    <col min="4627" max="4642" width="8" bestFit="1" customWidth="1"/>
    <col min="4643" max="4643" width="7" bestFit="1" customWidth="1"/>
    <col min="4644" max="4647" width="8" bestFit="1" customWidth="1"/>
    <col min="4648" max="4648" width="5" bestFit="1" customWidth="1"/>
    <col min="4649" max="4661" width="8" bestFit="1" customWidth="1"/>
    <col min="4662" max="4663" width="7" bestFit="1" customWidth="1"/>
    <col min="4664" max="4667" width="8" bestFit="1" customWidth="1"/>
    <col min="4668" max="4668" width="7" bestFit="1" customWidth="1"/>
    <col min="4669" max="4681" width="8" bestFit="1" customWidth="1"/>
    <col min="4682" max="4682" width="7" bestFit="1" customWidth="1"/>
    <col min="4683" max="4691" width="8" bestFit="1" customWidth="1"/>
    <col min="4692" max="4692" width="7" bestFit="1" customWidth="1"/>
    <col min="4693" max="4731" width="8" bestFit="1" customWidth="1"/>
    <col min="4732" max="4732" width="7" bestFit="1" customWidth="1"/>
    <col min="4733" max="4736" width="8" bestFit="1" customWidth="1"/>
    <col min="4737" max="4737" width="7" bestFit="1" customWidth="1"/>
    <col min="4738" max="4742" width="8" bestFit="1" customWidth="1"/>
    <col min="4743" max="4743" width="5" bestFit="1" customWidth="1"/>
    <col min="4744" max="4750" width="8" bestFit="1" customWidth="1"/>
    <col min="4751" max="4751" width="7" bestFit="1" customWidth="1"/>
    <col min="4752" max="4771" width="8" bestFit="1" customWidth="1"/>
    <col min="4772" max="4772" width="7" bestFit="1" customWidth="1"/>
    <col min="4773" max="4773" width="8" bestFit="1" customWidth="1"/>
    <col min="4774" max="4774" width="5" bestFit="1" customWidth="1"/>
    <col min="4775" max="4775" width="8" bestFit="1" customWidth="1"/>
    <col min="4776" max="4776" width="7" bestFit="1" customWidth="1"/>
    <col min="4777" max="4797" width="8" bestFit="1" customWidth="1"/>
    <col min="4798" max="4798" width="7" bestFit="1" customWidth="1"/>
    <col min="4799" max="4802" width="8" bestFit="1" customWidth="1"/>
    <col min="4803" max="4803" width="7" bestFit="1" customWidth="1"/>
    <col min="4804" max="4809" width="8" bestFit="1" customWidth="1"/>
    <col min="4810" max="4810" width="5" bestFit="1" customWidth="1"/>
    <col min="4811" max="4818" width="8" bestFit="1" customWidth="1"/>
    <col min="4819" max="4819" width="7" bestFit="1" customWidth="1"/>
    <col min="4820" max="4836" width="8" bestFit="1" customWidth="1"/>
    <col min="4837" max="4837" width="7" bestFit="1" customWidth="1"/>
    <col min="4838" max="4842" width="8" bestFit="1" customWidth="1"/>
    <col min="4843" max="4843" width="7" bestFit="1" customWidth="1"/>
    <col min="4844" max="4870" width="8" bestFit="1" customWidth="1"/>
    <col min="4871" max="4871" width="7" bestFit="1" customWidth="1"/>
    <col min="4872" max="4937" width="8" bestFit="1" customWidth="1"/>
    <col min="4938" max="4938" width="7" bestFit="1" customWidth="1"/>
    <col min="4939" max="4939" width="8" bestFit="1" customWidth="1"/>
    <col min="4940" max="4940" width="7" bestFit="1" customWidth="1"/>
    <col min="4941" max="4945" width="8" bestFit="1" customWidth="1"/>
    <col min="4946" max="4946" width="7" bestFit="1" customWidth="1"/>
    <col min="4947" max="4972" width="8" bestFit="1" customWidth="1"/>
    <col min="4973" max="4973" width="7" bestFit="1" customWidth="1"/>
    <col min="4974" max="4975" width="8" bestFit="1" customWidth="1"/>
    <col min="4976" max="4976" width="11" bestFit="1" customWidth="1"/>
    <col min="4977" max="4979" width="8" bestFit="1" customWidth="1"/>
    <col min="4980" max="4980" width="7" bestFit="1" customWidth="1"/>
    <col min="4981" max="4987" width="8" bestFit="1" customWidth="1"/>
    <col min="4988" max="4988" width="7" bestFit="1" customWidth="1"/>
    <col min="4989" max="4990" width="8" bestFit="1" customWidth="1"/>
    <col min="4991" max="4991" width="7" bestFit="1" customWidth="1"/>
    <col min="4992" max="5002" width="8" bestFit="1" customWidth="1"/>
    <col min="5003" max="5003" width="11" bestFit="1" customWidth="1"/>
    <col min="5004" max="5004" width="12.77734375" bestFit="1" customWidth="1"/>
    <col min="5005" max="5005" width="10.109375" bestFit="1" customWidth="1"/>
    <col min="5006" max="5006" width="12.77734375" bestFit="1" customWidth="1"/>
    <col min="5007" max="5007" width="10.109375" bestFit="1" customWidth="1"/>
    <col min="5008" max="5008" width="12.77734375" bestFit="1" customWidth="1"/>
    <col min="5009" max="5009" width="10.109375" bestFit="1" customWidth="1"/>
    <col min="5010" max="5010" width="12.77734375" bestFit="1" customWidth="1"/>
    <col min="5011" max="5011" width="10.109375" bestFit="1" customWidth="1"/>
    <col min="5012" max="5012" width="12.77734375" bestFit="1" customWidth="1"/>
    <col min="5013" max="5013" width="9.109375" bestFit="1" customWidth="1"/>
    <col min="5014" max="5014" width="11.6640625" bestFit="1" customWidth="1"/>
    <col min="5015" max="5015" width="10.109375" bestFit="1" customWidth="1"/>
    <col min="5016" max="5016" width="12.77734375" bestFit="1" customWidth="1"/>
    <col min="5017" max="5017" width="10.109375" bestFit="1" customWidth="1"/>
    <col min="5018" max="5018" width="12.77734375" bestFit="1" customWidth="1"/>
    <col min="5019" max="5019" width="10.109375" bestFit="1" customWidth="1"/>
    <col min="5020" max="5020" width="12.77734375" bestFit="1" customWidth="1"/>
    <col min="5021" max="5021" width="10.109375" bestFit="1" customWidth="1"/>
    <col min="5022" max="5022" width="12.77734375" bestFit="1" customWidth="1"/>
    <col min="5023" max="5023" width="10.109375" bestFit="1" customWidth="1"/>
    <col min="5024" max="5024" width="12.77734375" bestFit="1" customWidth="1"/>
    <col min="5025" max="5025" width="10.109375" bestFit="1" customWidth="1"/>
    <col min="5026" max="5026" width="12.77734375" bestFit="1" customWidth="1"/>
    <col min="5027" max="5027" width="10.109375" bestFit="1" customWidth="1"/>
    <col min="5028" max="5028" width="12.77734375" bestFit="1" customWidth="1"/>
    <col min="5029" max="5029" width="10.109375" bestFit="1" customWidth="1"/>
    <col min="5030" max="5030" width="12.77734375" bestFit="1" customWidth="1"/>
    <col min="5031" max="5031" width="10.109375" bestFit="1" customWidth="1"/>
    <col min="5032" max="5032" width="12.77734375" bestFit="1" customWidth="1"/>
    <col min="5033" max="5033" width="10.109375" bestFit="1" customWidth="1"/>
    <col min="5034" max="5034" width="12.77734375" bestFit="1" customWidth="1"/>
    <col min="5035" max="5035" width="10.109375" bestFit="1" customWidth="1"/>
    <col min="5036" max="5036" width="12.77734375" bestFit="1" customWidth="1"/>
    <col min="5037" max="5037" width="10.109375" bestFit="1" customWidth="1"/>
    <col min="5038" max="5038" width="12.77734375" bestFit="1" customWidth="1"/>
    <col min="5039" max="5039" width="9.109375" bestFit="1" customWidth="1"/>
    <col min="5040" max="5040" width="11.6640625" bestFit="1" customWidth="1"/>
    <col min="5041" max="5041" width="10.109375" bestFit="1" customWidth="1"/>
    <col min="5042" max="5042" width="12.77734375" bestFit="1" customWidth="1"/>
    <col min="5043" max="5043" width="10.109375" bestFit="1" customWidth="1"/>
    <col min="5044" max="5044" width="12.77734375" bestFit="1" customWidth="1"/>
    <col min="5045" max="5045" width="10.109375" bestFit="1" customWidth="1"/>
    <col min="5046" max="5046" width="12.77734375" bestFit="1" customWidth="1"/>
    <col min="5047" max="5047" width="10.109375" bestFit="1" customWidth="1"/>
    <col min="5048" max="5048" width="12.77734375" bestFit="1" customWidth="1"/>
    <col min="5049" max="5049" width="10.109375" bestFit="1" customWidth="1"/>
    <col min="5050" max="5050" width="12.77734375" bestFit="1" customWidth="1"/>
    <col min="5051" max="5051" width="10.109375" bestFit="1" customWidth="1"/>
    <col min="5052" max="5052" width="12.77734375" bestFit="1" customWidth="1"/>
    <col min="5053" max="5053" width="10.109375" bestFit="1" customWidth="1"/>
    <col min="5054" max="5054" width="12.77734375" bestFit="1" customWidth="1"/>
    <col min="5055" max="5055" width="10.109375" bestFit="1" customWidth="1"/>
    <col min="5056" max="5056" width="12.77734375" bestFit="1" customWidth="1"/>
    <col min="5057" max="5057" width="10.109375" bestFit="1" customWidth="1"/>
    <col min="5058" max="5058" width="12.77734375" bestFit="1" customWidth="1"/>
    <col min="5059" max="5059" width="7" bestFit="1" customWidth="1"/>
    <col min="5060" max="5061" width="10.109375" bestFit="1" customWidth="1"/>
    <col min="5062" max="5062" width="12.77734375" bestFit="1" customWidth="1"/>
    <col min="5063" max="5063" width="10.109375" bestFit="1" customWidth="1"/>
    <col min="5064" max="5064" width="12.77734375" bestFit="1" customWidth="1"/>
    <col min="5065" max="5065" width="10.109375" bestFit="1" customWidth="1"/>
    <col min="5066" max="5066" width="12.77734375" bestFit="1" customWidth="1"/>
    <col min="5067" max="5067" width="10.109375" bestFit="1" customWidth="1"/>
    <col min="5068" max="5068" width="12.77734375" bestFit="1" customWidth="1"/>
    <col min="5069" max="5069" width="10.109375" bestFit="1" customWidth="1"/>
    <col min="5070" max="5070" width="12.77734375" bestFit="1" customWidth="1"/>
    <col min="5071" max="5071" width="10.109375" bestFit="1" customWidth="1"/>
    <col min="5072" max="5072" width="12.77734375" bestFit="1" customWidth="1"/>
    <col min="5073" max="5073" width="10.109375" bestFit="1" customWidth="1"/>
    <col min="5074" max="5074" width="12.77734375" bestFit="1" customWidth="1"/>
    <col min="5075" max="5075" width="10.109375" bestFit="1" customWidth="1"/>
    <col min="5076" max="5076" width="12.77734375" bestFit="1" customWidth="1"/>
    <col min="5077" max="5077" width="10.109375" bestFit="1" customWidth="1"/>
    <col min="5078" max="5078" width="12.77734375" bestFit="1" customWidth="1"/>
    <col min="5079" max="5079" width="10.109375" bestFit="1" customWidth="1"/>
    <col min="5080" max="5080" width="12.77734375" bestFit="1" customWidth="1"/>
    <col min="5081" max="5081" width="10.109375" bestFit="1" customWidth="1"/>
    <col min="5082" max="5082" width="12.77734375" bestFit="1" customWidth="1"/>
    <col min="5083" max="5083" width="10.109375" bestFit="1" customWidth="1"/>
    <col min="5084" max="5084" width="12.77734375" bestFit="1" customWidth="1"/>
    <col min="5085" max="5085" width="10.109375" bestFit="1" customWidth="1"/>
    <col min="5086" max="5086" width="12.77734375" bestFit="1" customWidth="1"/>
    <col min="5087" max="5087" width="9.109375" bestFit="1" customWidth="1"/>
    <col min="5088" max="5088" width="11.6640625" bestFit="1" customWidth="1"/>
    <col min="5089" max="5089" width="10.109375" bestFit="1" customWidth="1"/>
    <col min="5090" max="5090" width="12.77734375" bestFit="1" customWidth="1"/>
    <col min="5091" max="5091" width="10.109375" bestFit="1" customWidth="1"/>
    <col min="5092" max="5092" width="12.77734375" bestFit="1" customWidth="1"/>
    <col min="5093" max="5093" width="10.109375" bestFit="1" customWidth="1"/>
    <col min="5094" max="5094" width="12.77734375" bestFit="1" customWidth="1"/>
    <col min="5095" max="5095" width="10.109375" bestFit="1" customWidth="1"/>
    <col min="5096" max="5096" width="12.77734375" bestFit="1" customWidth="1"/>
    <col min="5097" max="5097" width="10.109375" bestFit="1" customWidth="1"/>
    <col min="5098" max="5098" width="12.77734375" bestFit="1" customWidth="1"/>
    <col min="5099" max="5099" width="10.109375" bestFit="1" customWidth="1"/>
    <col min="5100" max="5100" width="12.77734375" bestFit="1" customWidth="1"/>
    <col min="5101" max="5101" width="10.109375" bestFit="1" customWidth="1"/>
    <col min="5102" max="5102" width="12.77734375" bestFit="1" customWidth="1"/>
    <col min="5103" max="5103" width="10.109375" bestFit="1" customWidth="1"/>
    <col min="5104" max="5104" width="12.77734375" bestFit="1" customWidth="1"/>
    <col min="5105" max="5105" width="10.109375" bestFit="1" customWidth="1"/>
    <col min="5106" max="5106" width="12.77734375" bestFit="1" customWidth="1"/>
    <col min="5107" max="5107" width="10.109375" bestFit="1" customWidth="1"/>
    <col min="5108" max="5108" width="12.77734375" bestFit="1" customWidth="1"/>
    <col min="5109" max="5109" width="10.109375" bestFit="1" customWidth="1"/>
    <col min="5110" max="5110" width="12.77734375" bestFit="1" customWidth="1"/>
    <col min="5111" max="5111" width="10.109375" bestFit="1" customWidth="1"/>
    <col min="5112" max="5112" width="12.77734375" bestFit="1" customWidth="1"/>
    <col min="5113" max="5113" width="10.109375" bestFit="1" customWidth="1"/>
    <col min="5114" max="5114" width="12.77734375" bestFit="1" customWidth="1"/>
    <col min="5115" max="5115" width="10.109375" bestFit="1" customWidth="1"/>
    <col min="5116" max="5116" width="12.77734375" bestFit="1" customWidth="1"/>
    <col min="5117" max="5117" width="9.109375" bestFit="1" customWidth="1"/>
    <col min="5118" max="5118" width="11.6640625" bestFit="1" customWidth="1"/>
    <col min="5119" max="5119" width="10.109375" bestFit="1" customWidth="1"/>
    <col min="5120" max="5120" width="12.77734375" bestFit="1" customWidth="1"/>
    <col min="5121" max="5121" width="10.109375" bestFit="1" customWidth="1"/>
    <col min="5122" max="5122" width="12.77734375" bestFit="1" customWidth="1"/>
    <col min="5123" max="5123" width="10.109375" bestFit="1" customWidth="1"/>
    <col min="5124" max="5124" width="12.77734375" bestFit="1" customWidth="1"/>
    <col min="5125" max="5125" width="9.109375" bestFit="1" customWidth="1"/>
    <col min="5126" max="5126" width="11.6640625" bestFit="1" customWidth="1"/>
    <col min="5127" max="5127" width="10.109375" bestFit="1" customWidth="1"/>
    <col min="5128" max="5128" width="12.77734375" bestFit="1" customWidth="1"/>
    <col min="5129" max="5129" width="10.109375" bestFit="1" customWidth="1"/>
    <col min="5130" max="5130" width="12.77734375" bestFit="1" customWidth="1"/>
    <col min="5131" max="5131" width="10.109375" bestFit="1" customWidth="1"/>
    <col min="5132" max="5132" width="12.77734375" bestFit="1" customWidth="1"/>
    <col min="5133" max="5133" width="10.109375" bestFit="1" customWidth="1"/>
    <col min="5134" max="5134" width="12.77734375" bestFit="1" customWidth="1"/>
    <col min="5135" max="5135" width="10.109375" bestFit="1" customWidth="1"/>
    <col min="5136" max="5136" width="12.77734375" bestFit="1" customWidth="1"/>
    <col min="5137" max="5137" width="10.109375" bestFit="1" customWidth="1"/>
    <col min="5138" max="5138" width="12.77734375" bestFit="1" customWidth="1"/>
    <col min="5139" max="5139" width="9.109375" bestFit="1" customWidth="1"/>
    <col min="5140" max="5140" width="11.6640625" bestFit="1" customWidth="1"/>
    <col min="5141" max="5141" width="10.109375" bestFit="1" customWidth="1"/>
    <col min="5142" max="5142" width="12.77734375" bestFit="1" customWidth="1"/>
    <col min="5143" max="5143" width="10.109375" bestFit="1" customWidth="1"/>
    <col min="5144" max="5144" width="12.77734375" bestFit="1" customWidth="1"/>
    <col min="5145" max="5145" width="9.109375" bestFit="1" customWidth="1"/>
    <col min="5146" max="5146" width="11.6640625" bestFit="1" customWidth="1"/>
    <col min="5147" max="5147" width="10.109375" bestFit="1" customWidth="1"/>
    <col min="5148" max="5148" width="12.77734375" bestFit="1" customWidth="1"/>
    <col min="5149" max="5149" width="10.109375" bestFit="1" customWidth="1"/>
    <col min="5150" max="5150" width="12.77734375" bestFit="1" customWidth="1"/>
    <col min="5151" max="5151" width="10.109375" bestFit="1" customWidth="1"/>
    <col min="5152" max="5152" width="12.77734375" bestFit="1" customWidth="1"/>
    <col min="5153" max="5153" width="10.109375" bestFit="1" customWidth="1"/>
    <col min="5154" max="5154" width="12.77734375" bestFit="1" customWidth="1"/>
    <col min="5155" max="5155" width="10.109375" bestFit="1" customWidth="1"/>
    <col min="5156" max="5156" width="12.77734375" bestFit="1" customWidth="1"/>
    <col min="5157" max="5157" width="9.109375" bestFit="1" customWidth="1"/>
    <col min="5158" max="5158" width="11.6640625" bestFit="1" customWidth="1"/>
    <col min="5159" max="5159" width="10.109375" bestFit="1" customWidth="1"/>
    <col min="5160" max="5160" width="12.77734375" bestFit="1" customWidth="1"/>
    <col min="5161" max="5161" width="10.109375" bestFit="1" customWidth="1"/>
    <col min="5162" max="5162" width="12.77734375" bestFit="1" customWidth="1"/>
    <col min="5163" max="5163" width="10.109375" bestFit="1" customWidth="1"/>
    <col min="5164" max="5164" width="12.77734375" bestFit="1" customWidth="1"/>
    <col min="5165" max="5165" width="10.109375" bestFit="1" customWidth="1"/>
    <col min="5166" max="5166" width="12.77734375" bestFit="1" customWidth="1"/>
    <col min="5167" max="5167" width="10.109375" bestFit="1" customWidth="1"/>
    <col min="5168" max="5168" width="12.77734375" bestFit="1" customWidth="1"/>
    <col min="5169" max="5169" width="7" bestFit="1" customWidth="1"/>
    <col min="5170" max="5171" width="10.109375" bestFit="1" customWidth="1"/>
    <col min="5172" max="5172" width="12.77734375" bestFit="1" customWidth="1"/>
    <col min="5173" max="5173" width="10.109375" bestFit="1" customWidth="1"/>
    <col min="5174" max="5174" width="12.77734375" bestFit="1" customWidth="1"/>
    <col min="5175" max="5175" width="10.109375" bestFit="1" customWidth="1"/>
    <col min="5176" max="5176" width="12.77734375" bestFit="1" customWidth="1"/>
    <col min="5177" max="5177" width="9.109375" bestFit="1" customWidth="1"/>
    <col min="5178" max="5178" width="11.6640625" bestFit="1" customWidth="1"/>
    <col min="5179" max="5179" width="10.109375" bestFit="1" customWidth="1"/>
    <col min="5180" max="5180" width="12.77734375" bestFit="1" customWidth="1"/>
    <col min="5181" max="5181" width="10.109375" bestFit="1" customWidth="1"/>
    <col min="5182" max="5182" width="12.77734375" bestFit="1" customWidth="1"/>
    <col min="5183" max="5183" width="10.109375" bestFit="1" customWidth="1"/>
    <col min="5184" max="5184" width="12.77734375" bestFit="1" customWidth="1"/>
    <col min="5185" max="5185" width="10.109375" bestFit="1" customWidth="1"/>
    <col min="5186" max="5186" width="12.77734375" bestFit="1" customWidth="1"/>
    <col min="5187" max="5187" width="10.109375" bestFit="1" customWidth="1"/>
    <col min="5188" max="5188" width="12.77734375" bestFit="1" customWidth="1"/>
    <col min="5189" max="5189" width="10.109375" bestFit="1" customWidth="1"/>
    <col min="5190" max="5190" width="12.77734375" bestFit="1" customWidth="1"/>
    <col min="5191" max="5191" width="10.109375" bestFit="1" customWidth="1"/>
    <col min="5192" max="5192" width="12.77734375" bestFit="1" customWidth="1"/>
    <col min="5193" max="5193" width="10.109375" bestFit="1" customWidth="1"/>
    <col min="5194" max="5194" width="12.77734375" bestFit="1" customWidth="1"/>
    <col min="5195" max="5195" width="10.109375" bestFit="1" customWidth="1"/>
    <col min="5196" max="5196" width="12.77734375" bestFit="1" customWidth="1"/>
    <col min="5197" max="5197" width="10.109375" bestFit="1" customWidth="1"/>
    <col min="5198" max="5198" width="12.77734375" bestFit="1" customWidth="1"/>
    <col min="5199" max="5199" width="10.109375" bestFit="1" customWidth="1"/>
    <col min="5200" max="5200" width="12.77734375" bestFit="1" customWidth="1"/>
    <col min="5201" max="5201" width="10.109375" bestFit="1" customWidth="1"/>
    <col min="5202" max="5202" width="12.77734375" bestFit="1" customWidth="1"/>
    <col min="5203" max="5203" width="10.109375" bestFit="1" customWidth="1"/>
    <col min="5204" max="5204" width="12.77734375" bestFit="1" customWidth="1"/>
    <col min="5205" max="5205" width="10.109375" bestFit="1" customWidth="1"/>
    <col min="5206" max="5206" width="12.77734375" bestFit="1" customWidth="1"/>
    <col min="5207" max="5207" width="10.109375" bestFit="1" customWidth="1"/>
    <col min="5208" max="5208" width="12.77734375" bestFit="1" customWidth="1"/>
    <col min="5209" max="5209" width="10.109375" bestFit="1" customWidth="1"/>
    <col min="5210" max="5210" width="12.77734375" bestFit="1" customWidth="1"/>
    <col min="5211" max="5211" width="10.109375" bestFit="1" customWidth="1"/>
    <col min="5212" max="5212" width="12.77734375" bestFit="1" customWidth="1"/>
    <col min="5213" max="5213" width="10.109375" bestFit="1" customWidth="1"/>
    <col min="5214" max="5214" width="12.77734375" bestFit="1" customWidth="1"/>
    <col min="5215" max="5215" width="10.109375" bestFit="1" customWidth="1"/>
    <col min="5216" max="5216" width="12.77734375" bestFit="1" customWidth="1"/>
    <col min="5217" max="5217" width="10.109375" bestFit="1" customWidth="1"/>
    <col min="5218" max="5218" width="12.77734375" bestFit="1" customWidth="1"/>
    <col min="5219" max="5219" width="10.109375" bestFit="1" customWidth="1"/>
    <col min="5220" max="5220" width="12.77734375" bestFit="1" customWidth="1"/>
    <col min="5221" max="5221" width="10.109375" bestFit="1" customWidth="1"/>
    <col min="5222" max="5222" width="12.77734375" bestFit="1" customWidth="1"/>
    <col min="5223" max="5223" width="10.109375" bestFit="1" customWidth="1"/>
    <col min="5224" max="5224" width="12.77734375" bestFit="1" customWidth="1"/>
    <col min="5225" max="5225" width="10.109375" bestFit="1" customWidth="1"/>
    <col min="5226" max="5226" width="12.77734375" bestFit="1" customWidth="1"/>
    <col min="5227" max="5227" width="10.109375" bestFit="1" customWidth="1"/>
    <col min="5228" max="5228" width="12.77734375" bestFit="1" customWidth="1"/>
    <col min="5229" max="5229" width="9.109375" bestFit="1" customWidth="1"/>
    <col min="5230" max="5230" width="11.6640625" bestFit="1" customWidth="1"/>
    <col min="5231" max="5231" width="10.109375" bestFit="1" customWidth="1"/>
    <col min="5232" max="5232" width="12.77734375" bestFit="1" customWidth="1"/>
    <col min="5233" max="5233" width="10.109375" bestFit="1" customWidth="1"/>
    <col min="5234" max="5234" width="12.77734375" bestFit="1" customWidth="1"/>
    <col min="5235" max="5235" width="10.109375" bestFit="1" customWidth="1"/>
    <col min="5236" max="5236" width="12.77734375" bestFit="1" customWidth="1"/>
    <col min="5237" max="5237" width="10.109375" bestFit="1" customWidth="1"/>
    <col min="5238" max="5238" width="12.77734375" bestFit="1" customWidth="1"/>
    <col min="5239" max="5239" width="10.109375" bestFit="1" customWidth="1"/>
    <col min="5240" max="5240" width="12.77734375" bestFit="1" customWidth="1"/>
    <col min="5241" max="5241" width="10.109375" bestFit="1" customWidth="1"/>
    <col min="5242" max="5242" width="12.77734375" bestFit="1" customWidth="1"/>
    <col min="5243" max="5243" width="10.109375" bestFit="1" customWidth="1"/>
    <col min="5244" max="5244" width="12.77734375" bestFit="1" customWidth="1"/>
    <col min="5245" max="5245" width="10.109375" bestFit="1" customWidth="1"/>
    <col min="5246" max="5246" width="12.77734375" bestFit="1" customWidth="1"/>
    <col min="5247" max="5247" width="7" bestFit="1" customWidth="1"/>
    <col min="5248" max="5249" width="10.109375" bestFit="1" customWidth="1"/>
    <col min="5250" max="5250" width="12.77734375" bestFit="1" customWidth="1"/>
    <col min="5251" max="5251" width="10.109375" bestFit="1" customWidth="1"/>
    <col min="5252" max="5252" width="12.77734375" bestFit="1" customWidth="1"/>
    <col min="5253" max="5253" width="10.109375" bestFit="1" customWidth="1"/>
    <col min="5254" max="5254" width="12.77734375" bestFit="1" customWidth="1"/>
    <col min="5255" max="5255" width="10.109375" bestFit="1" customWidth="1"/>
    <col min="5256" max="5256" width="12.77734375" bestFit="1" customWidth="1"/>
    <col min="5257" max="5257" width="10.109375" bestFit="1" customWidth="1"/>
    <col min="5258" max="5258" width="12.77734375" bestFit="1" customWidth="1"/>
    <col min="5259" max="5259" width="10.109375" bestFit="1" customWidth="1"/>
    <col min="5260" max="5260" width="12.77734375" bestFit="1" customWidth="1"/>
    <col min="5261" max="5261" width="9.109375" bestFit="1" customWidth="1"/>
    <col min="5262" max="5262" width="11.6640625" bestFit="1" customWidth="1"/>
    <col min="5263" max="5263" width="10.109375" bestFit="1" customWidth="1"/>
    <col min="5264" max="5264" width="12.77734375" bestFit="1" customWidth="1"/>
    <col min="5265" max="5265" width="10.109375" bestFit="1" customWidth="1"/>
    <col min="5266" max="5266" width="12.77734375" bestFit="1" customWidth="1"/>
    <col min="5267" max="5267" width="10.109375" bestFit="1" customWidth="1"/>
    <col min="5268" max="5268" width="12.77734375" bestFit="1" customWidth="1"/>
    <col min="5269" max="5269" width="10.109375" bestFit="1" customWidth="1"/>
    <col min="5270" max="5270" width="12.77734375" bestFit="1" customWidth="1"/>
    <col min="5271" max="5271" width="10.109375" bestFit="1" customWidth="1"/>
    <col min="5272" max="5272" width="12.77734375" bestFit="1" customWidth="1"/>
    <col min="5273" max="5273" width="10.109375" bestFit="1" customWidth="1"/>
    <col min="5274" max="5274" width="12.77734375" bestFit="1" customWidth="1"/>
    <col min="5275" max="5275" width="10.109375" bestFit="1" customWidth="1"/>
    <col min="5276" max="5276" width="12.77734375" bestFit="1" customWidth="1"/>
    <col min="5277" max="5277" width="10.109375" bestFit="1" customWidth="1"/>
    <col min="5278" max="5278" width="12.77734375" bestFit="1" customWidth="1"/>
    <col min="5279" max="5279" width="9.109375" bestFit="1" customWidth="1"/>
    <col min="5280" max="5280" width="11.6640625" bestFit="1" customWidth="1"/>
    <col min="5281" max="5281" width="10.109375" bestFit="1" customWidth="1"/>
    <col min="5282" max="5282" width="12.77734375" bestFit="1" customWidth="1"/>
    <col min="5283" max="5283" width="10.109375" bestFit="1" customWidth="1"/>
    <col min="5284" max="5284" width="12.77734375" bestFit="1" customWidth="1"/>
    <col min="5285" max="5285" width="10.109375" bestFit="1" customWidth="1"/>
    <col min="5286" max="5286" width="12.77734375" bestFit="1" customWidth="1"/>
    <col min="5287" max="5287" width="10.109375" bestFit="1" customWidth="1"/>
    <col min="5288" max="5288" width="12.77734375" bestFit="1" customWidth="1"/>
    <col min="5289" max="5289" width="10.109375" bestFit="1" customWidth="1"/>
    <col min="5290" max="5290" width="12.77734375" bestFit="1" customWidth="1"/>
    <col min="5291" max="5291" width="10.109375" bestFit="1" customWidth="1"/>
    <col min="5292" max="5292" width="12.77734375" bestFit="1" customWidth="1"/>
    <col min="5293" max="5293" width="10.109375" bestFit="1" customWidth="1"/>
    <col min="5294" max="5294" width="12.77734375" bestFit="1" customWidth="1"/>
    <col min="5295" max="5295" width="9.109375" bestFit="1" customWidth="1"/>
    <col min="5296" max="5296" width="11.6640625" bestFit="1" customWidth="1"/>
    <col min="5297" max="5297" width="10.109375" bestFit="1" customWidth="1"/>
    <col min="5298" max="5298" width="12.77734375" bestFit="1" customWidth="1"/>
    <col min="5299" max="5299" width="10.109375" bestFit="1" customWidth="1"/>
    <col min="5300" max="5300" width="12.77734375" bestFit="1" customWidth="1"/>
    <col min="5301" max="5301" width="10.109375" bestFit="1" customWidth="1"/>
    <col min="5302" max="5302" width="12.77734375" bestFit="1" customWidth="1"/>
    <col min="5303" max="5303" width="10.109375" bestFit="1" customWidth="1"/>
    <col min="5304" max="5304" width="12.77734375" bestFit="1" customWidth="1"/>
    <col min="5305" max="5305" width="10.109375" bestFit="1" customWidth="1"/>
    <col min="5306" max="5306" width="12.77734375" bestFit="1" customWidth="1"/>
    <col min="5307" max="5307" width="10.109375" bestFit="1" customWidth="1"/>
    <col min="5308" max="5308" width="12.77734375" bestFit="1" customWidth="1"/>
    <col min="5309" max="5309" width="10.109375" bestFit="1" customWidth="1"/>
    <col min="5310" max="5310" width="12.77734375" bestFit="1" customWidth="1"/>
    <col min="5311" max="5311" width="10.109375" bestFit="1" customWidth="1"/>
    <col min="5312" max="5312" width="12.77734375" bestFit="1" customWidth="1"/>
    <col min="5313" max="5313" width="9.109375" bestFit="1" customWidth="1"/>
    <col min="5314" max="5314" width="11.6640625" bestFit="1" customWidth="1"/>
    <col min="5315" max="5315" width="10.109375" bestFit="1" customWidth="1"/>
    <col min="5316" max="5316" width="12.77734375" bestFit="1" customWidth="1"/>
    <col min="5317" max="5317" width="10.109375" bestFit="1" customWidth="1"/>
    <col min="5318" max="5318" width="12.77734375" bestFit="1" customWidth="1"/>
    <col min="5319" max="5319" width="10.109375" bestFit="1" customWidth="1"/>
    <col min="5320" max="5320" width="12.77734375" bestFit="1" customWidth="1"/>
    <col min="5321" max="5321" width="10.109375" bestFit="1" customWidth="1"/>
    <col min="5322" max="5322" width="12.77734375" bestFit="1" customWidth="1"/>
    <col min="5323" max="5323" width="9.109375" bestFit="1" customWidth="1"/>
    <col min="5324" max="5324" width="11.6640625" bestFit="1" customWidth="1"/>
    <col min="5325" max="5325" width="10.109375" bestFit="1" customWidth="1"/>
    <col min="5326" max="5326" width="12.77734375" bestFit="1" customWidth="1"/>
    <col min="5327" max="5327" width="10.109375" bestFit="1" customWidth="1"/>
    <col min="5328" max="5328" width="12.77734375" bestFit="1" customWidth="1"/>
    <col min="5329" max="5329" width="10.109375" bestFit="1" customWidth="1"/>
    <col min="5330" max="5330" width="12.77734375" bestFit="1" customWidth="1"/>
    <col min="5331" max="5331" width="10.109375" bestFit="1" customWidth="1"/>
    <col min="5332" max="5332" width="12.77734375" bestFit="1" customWidth="1"/>
    <col min="5333" max="5333" width="10.109375" bestFit="1" customWidth="1"/>
    <col min="5334" max="5334" width="12.77734375" bestFit="1" customWidth="1"/>
    <col min="5335" max="5335" width="10.109375" bestFit="1" customWidth="1"/>
    <col min="5336" max="5336" width="12.77734375" bestFit="1" customWidth="1"/>
    <col min="5337" max="5337" width="10.109375" bestFit="1" customWidth="1"/>
    <col min="5338" max="5338" width="12.77734375" bestFit="1" customWidth="1"/>
    <col min="5339" max="5339" width="10.109375" bestFit="1" customWidth="1"/>
    <col min="5340" max="5340" width="12.77734375" bestFit="1" customWidth="1"/>
    <col min="5341" max="5341" width="10.109375" bestFit="1" customWidth="1"/>
    <col min="5342" max="5342" width="12.77734375" bestFit="1" customWidth="1"/>
    <col min="5343" max="5343" width="10.109375" bestFit="1" customWidth="1"/>
    <col min="5344" max="5344" width="12.77734375" bestFit="1" customWidth="1"/>
    <col min="5345" max="5345" width="10.109375" bestFit="1" customWidth="1"/>
    <col min="5346" max="5346" width="12.77734375" bestFit="1" customWidth="1"/>
    <col min="5347" max="5347" width="10.109375" bestFit="1" customWidth="1"/>
    <col min="5348" max="5348" width="12.77734375" bestFit="1" customWidth="1"/>
    <col min="5349" max="5349" width="10.109375" bestFit="1" customWidth="1"/>
    <col min="5350" max="5350" width="12.77734375" bestFit="1" customWidth="1"/>
    <col min="5351" max="5351" width="10.109375" bestFit="1" customWidth="1"/>
    <col min="5352" max="5352" width="12.77734375" bestFit="1" customWidth="1"/>
    <col min="5353" max="5353" width="10.109375" bestFit="1" customWidth="1"/>
    <col min="5354" max="5354" width="12.77734375" bestFit="1" customWidth="1"/>
    <col min="5355" max="5355" width="10.109375" bestFit="1" customWidth="1"/>
    <col min="5356" max="5356" width="12.77734375" bestFit="1" customWidth="1"/>
    <col min="5357" max="5357" width="10.109375" bestFit="1" customWidth="1"/>
    <col min="5358" max="5358" width="12.77734375" bestFit="1" customWidth="1"/>
    <col min="5359" max="5359" width="10.109375" bestFit="1" customWidth="1"/>
    <col min="5360" max="5360" width="12.77734375" bestFit="1" customWidth="1"/>
    <col min="5361" max="5361" width="10.109375" bestFit="1" customWidth="1"/>
    <col min="5362" max="5362" width="12.77734375" bestFit="1" customWidth="1"/>
    <col min="5363" max="5363" width="10.109375" bestFit="1" customWidth="1"/>
    <col min="5364" max="5364" width="12.77734375" bestFit="1" customWidth="1"/>
    <col min="5365" max="5365" width="10.109375" bestFit="1" customWidth="1"/>
    <col min="5366" max="5366" width="12.77734375" bestFit="1" customWidth="1"/>
    <col min="5367" max="5367" width="10.109375" bestFit="1" customWidth="1"/>
    <col min="5368" max="5368" width="12.77734375" bestFit="1" customWidth="1"/>
    <col min="5369" max="5369" width="10.109375" bestFit="1" customWidth="1"/>
    <col min="5370" max="5370" width="12.77734375" bestFit="1" customWidth="1"/>
    <col min="5371" max="5371" width="10.109375" bestFit="1" customWidth="1"/>
    <col min="5372" max="5372" width="12.77734375" bestFit="1" customWidth="1"/>
    <col min="5373" max="5373" width="10.109375" bestFit="1" customWidth="1"/>
    <col min="5374" max="5374" width="12.77734375" bestFit="1" customWidth="1"/>
    <col min="5375" max="5375" width="10.109375" bestFit="1" customWidth="1"/>
    <col min="5376" max="5376" width="12.77734375" bestFit="1" customWidth="1"/>
    <col min="5377" max="5377" width="10.109375" bestFit="1" customWidth="1"/>
    <col min="5378" max="5378" width="12.77734375" bestFit="1" customWidth="1"/>
    <col min="5379" max="5379" width="10.109375" bestFit="1" customWidth="1"/>
    <col min="5380" max="5380" width="12.77734375" bestFit="1" customWidth="1"/>
    <col min="5381" max="5381" width="10.109375" bestFit="1" customWidth="1"/>
    <col min="5382" max="5382" width="12.77734375" bestFit="1" customWidth="1"/>
    <col min="5383" max="5383" width="10.109375" bestFit="1" customWidth="1"/>
    <col min="5384" max="5384" width="12.77734375" bestFit="1" customWidth="1"/>
    <col min="5385" max="5385" width="10.109375" bestFit="1" customWidth="1"/>
    <col min="5386" max="5386" width="12.77734375" bestFit="1" customWidth="1"/>
    <col min="5387" max="5387" width="10.109375" bestFit="1" customWidth="1"/>
    <col min="5388" max="5388" width="12.77734375" bestFit="1" customWidth="1"/>
    <col min="5389" max="5389" width="10.109375" bestFit="1" customWidth="1"/>
    <col min="5390" max="5390" width="12.77734375" bestFit="1" customWidth="1"/>
    <col min="5391" max="5391" width="10.109375" bestFit="1" customWidth="1"/>
    <col min="5392" max="5392" width="12.77734375" bestFit="1" customWidth="1"/>
    <col min="5393" max="5393" width="10.109375" bestFit="1" customWidth="1"/>
    <col min="5394" max="5394" width="12.77734375" bestFit="1" customWidth="1"/>
    <col min="5395" max="5395" width="10.109375" bestFit="1" customWidth="1"/>
    <col min="5396" max="5396" width="12.77734375" bestFit="1" customWidth="1"/>
    <col min="5397" max="5397" width="10.109375" bestFit="1" customWidth="1"/>
    <col min="5398" max="5398" width="12.77734375" bestFit="1" customWidth="1"/>
    <col min="5399" max="5399" width="9.109375" bestFit="1" customWidth="1"/>
    <col min="5400" max="5400" width="11.6640625" bestFit="1" customWidth="1"/>
    <col min="5401" max="5401" width="10.109375" bestFit="1" customWidth="1"/>
    <col min="5402" max="5402" width="12.77734375" bestFit="1" customWidth="1"/>
    <col min="5403" max="5403" width="10.109375" bestFit="1" customWidth="1"/>
    <col min="5404" max="5404" width="12.77734375" bestFit="1" customWidth="1"/>
    <col min="5405" max="5405" width="10.109375" bestFit="1" customWidth="1"/>
    <col min="5406" max="5406" width="12.77734375" bestFit="1" customWidth="1"/>
    <col min="5407" max="5407" width="10.109375" bestFit="1" customWidth="1"/>
    <col min="5408" max="5408" width="12.77734375" bestFit="1" customWidth="1"/>
    <col min="5409" max="5409" width="10.109375" bestFit="1" customWidth="1"/>
    <col min="5410" max="5410" width="12.77734375" bestFit="1" customWidth="1"/>
    <col min="5411" max="5411" width="9.109375" bestFit="1" customWidth="1"/>
    <col min="5412" max="5412" width="11.6640625" bestFit="1" customWidth="1"/>
    <col min="5413" max="5413" width="10.109375" bestFit="1" customWidth="1"/>
    <col min="5414" max="5414" width="12.77734375" bestFit="1" customWidth="1"/>
    <col min="5415" max="5415" width="10.109375" bestFit="1" customWidth="1"/>
    <col min="5416" max="5416" width="12.77734375" bestFit="1" customWidth="1"/>
    <col min="5417" max="5417" width="10.109375" bestFit="1" customWidth="1"/>
    <col min="5418" max="5418" width="12.77734375" bestFit="1" customWidth="1"/>
    <col min="5419" max="5419" width="10.109375" bestFit="1" customWidth="1"/>
    <col min="5420" max="5420" width="12.77734375" bestFit="1" customWidth="1"/>
    <col min="5421" max="5421" width="10.109375" bestFit="1" customWidth="1"/>
    <col min="5422" max="5422" width="12.77734375" bestFit="1" customWidth="1"/>
    <col min="5423" max="5423" width="10.109375" bestFit="1" customWidth="1"/>
    <col min="5424" max="5424" width="12.77734375" bestFit="1" customWidth="1"/>
    <col min="5425" max="5425" width="10.109375" bestFit="1" customWidth="1"/>
    <col min="5426" max="5426" width="12.77734375" bestFit="1" customWidth="1"/>
    <col min="5427" max="5427" width="10.109375" bestFit="1" customWidth="1"/>
    <col min="5428" max="5428" width="12.77734375" bestFit="1" customWidth="1"/>
    <col min="5429" max="5429" width="9.109375" bestFit="1" customWidth="1"/>
    <col min="5430" max="5430" width="11.6640625" bestFit="1" customWidth="1"/>
    <col min="5431" max="5431" width="10.109375" bestFit="1" customWidth="1"/>
    <col min="5432" max="5432" width="12.77734375" bestFit="1" customWidth="1"/>
    <col min="5433" max="5433" width="10.109375" bestFit="1" customWidth="1"/>
    <col min="5434" max="5434" width="12.77734375" bestFit="1" customWidth="1"/>
    <col min="5435" max="5435" width="10.109375" bestFit="1" customWidth="1"/>
    <col min="5436" max="5436" width="12.77734375" bestFit="1" customWidth="1"/>
    <col min="5437" max="5437" width="10.109375" bestFit="1" customWidth="1"/>
    <col min="5438" max="5438" width="12.77734375" bestFit="1" customWidth="1"/>
    <col min="5439" max="5439" width="10.109375" bestFit="1" customWidth="1"/>
    <col min="5440" max="5440" width="12.77734375" bestFit="1" customWidth="1"/>
    <col min="5441" max="5441" width="10.109375" bestFit="1" customWidth="1"/>
    <col min="5442" max="5442" width="12.77734375" bestFit="1" customWidth="1"/>
    <col min="5443" max="5443" width="10.109375" bestFit="1" customWidth="1"/>
    <col min="5444" max="5444" width="12.77734375" bestFit="1" customWidth="1"/>
    <col min="5445" max="5445" width="10.109375" bestFit="1" customWidth="1"/>
    <col min="5446" max="5446" width="12.77734375" bestFit="1" customWidth="1"/>
    <col min="5447" max="5447" width="10.109375" bestFit="1" customWidth="1"/>
    <col min="5448" max="5448" width="12.77734375" bestFit="1" customWidth="1"/>
    <col min="5449" max="5449" width="10.109375" bestFit="1" customWidth="1"/>
    <col min="5450" max="5450" width="12.77734375" bestFit="1" customWidth="1"/>
    <col min="5451" max="5451" width="10.109375" bestFit="1" customWidth="1"/>
    <col min="5452" max="5452" width="12.77734375" bestFit="1" customWidth="1"/>
    <col min="5453" max="5453" width="10.109375" bestFit="1" customWidth="1"/>
    <col min="5454" max="5454" width="12.77734375" bestFit="1" customWidth="1"/>
    <col min="5455" max="5455" width="10.109375" bestFit="1" customWidth="1"/>
    <col min="5456" max="5456" width="12.77734375" bestFit="1" customWidth="1"/>
    <col min="5457" max="5457" width="10.109375" bestFit="1" customWidth="1"/>
    <col min="5458" max="5458" width="12.77734375" bestFit="1" customWidth="1"/>
    <col min="5459" max="5459" width="10.109375" bestFit="1" customWidth="1"/>
    <col min="5460" max="5460" width="12.77734375" bestFit="1" customWidth="1"/>
    <col min="5461" max="5461" width="10.109375" bestFit="1" customWidth="1"/>
    <col min="5462" max="5462" width="12.77734375" bestFit="1" customWidth="1"/>
    <col min="5463" max="5463" width="10.109375" bestFit="1" customWidth="1"/>
    <col min="5464" max="5464" width="12.77734375" bestFit="1" customWidth="1"/>
    <col min="5465" max="5465" width="10.109375" bestFit="1" customWidth="1"/>
    <col min="5466" max="5466" width="12.77734375" bestFit="1" customWidth="1"/>
    <col min="5467" max="5467" width="10.109375" bestFit="1" customWidth="1"/>
    <col min="5468" max="5468" width="12.77734375" bestFit="1" customWidth="1"/>
    <col min="5469" max="5469" width="10.109375" bestFit="1" customWidth="1"/>
    <col min="5470" max="5470" width="12.77734375" bestFit="1" customWidth="1"/>
    <col min="5471" max="5471" width="10.109375" bestFit="1" customWidth="1"/>
    <col min="5472" max="5472" width="12.77734375" bestFit="1" customWidth="1"/>
    <col min="5473" max="5473" width="10.109375" bestFit="1" customWidth="1"/>
    <col min="5474" max="5474" width="12.77734375" bestFit="1" customWidth="1"/>
    <col min="5475" max="5475" width="10.109375" bestFit="1" customWidth="1"/>
    <col min="5476" max="5476" width="12.77734375" bestFit="1" customWidth="1"/>
    <col min="5477" max="5477" width="10.109375" bestFit="1" customWidth="1"/>
    <col min="5478" max="5478" width="12.77734375" bestFit="1" customWidth="1"/>
    <col min="5479" max="5479" width="10.109375" bestFit="1" customWidth="1"/>
    <col min="5480" max="5480" width="12.77734375" bestFit="1" customWidth="1"/>
    <col min="5481" max="5481" width="10.109375" bestFit="1" customWidth="1"/>
    <col min="5482" max="5482" width="12.77734375" bestFit="1" customWidth="1"/>
    <col min="5483" max="5483" width="10.109375" bestFit="1" customWidth="1"/>
    <col min="5484" max="5484" width="12.77734375" bestFit="1" customWidth="1"/>
    <col min="5485" max="5485" width="10.109375" bestFit="1" customWidth="1"/>
    <col min="5486" max="5486" width="12.77734375" bestFit="1" customWidth="1"/>
    <col min="5487" max="5487" width="10.109375" bestFit="1" customWidth="1"/>
    <col min="5488" max="5488" width="12.77734375" bestFit="1" customWidth="1"/>
    <col min="5489" max="5489" width="10.109375" bestFit="1" customWidth="1"/>
    <col min="5490" max="5490" width="12.77734375" bestFit="1" customWidth="1"/>
    <col min="5491" max="5491" width="10.109375" bestFit="1" customWidth="1"/>
    <col min="5492" max="5492" width="12.77734375" bestFit="1" customWidth="1"/>
    <col min="5493" max="5493" width="10.109375" bestFit="1" customWidth="1"/>
    <col min="5494" max="5494" width="12.77734375" bestFit="1" customWidth="1"/>
    <col min="5495" max="5495" width="10.109375" bestFit="1" customWidth="1"/>
    <col min="5496" max="5496" width="12.77734375" bestFit="1" customWidth="1"/>
    <col min="5497" max="5497" width="10.109375" bestFit="1" customWidth="1"/>
    <col min="5498" max="5498" width="12.77734375" bestFit="1" customWidth="1"/>
    <col min="5499" max="5499" width="10.109375" bestFit="1" customWidth="1"/>
    <col min="5500" max="5500" width="12.77734375" bestFit="1" customWidth="1"/>
    <col min="5501" max="5501" width="10.109375" bestFit="1" customWidth="1"/>
    <col min="5502" max="5502" width="12.77734375" bestFit="1" customWidth="1"/>
    <col min="5503" max="5503" width="10.109375" bestFit="1" customWidth="1"/>
    <col min="5504" max="5504" width="12.77734375" bestFit="1" customWidth="1"/>
    <col min="5505" max="5505" width="10.109375" bestFit="1" customWidth="1"/>
    <col min="5506" max="5506" width="12.77734375" bestFit="1" customWidth="1"/>
    <col min="5507" max="5507" width="10.109375" bestFit="1" customWidth="1"/>
    <col min="5508" max="5508" width="12.77734375" bestFit="1" customWidth="1"/>
    <col min="5509" max="5509" width="9.109375" bestFit="1" customWidth="1"/>
    <col min="5510" max="5510" width="11.6640625" bestFit="1" customWidth="1"/>
    <col min="5511" max="5511" width="10.109375" bestFit="1" customWidth="1"/>
    <col min="5512" max="5512" width="12.77734375" bestFit="1" customWidth="1"/>
    <col min="5513" max="5513" width="9.109375" bestFit="1" customWidth="1"/>
    <col min="5514" max="5514" width="11.6640625" bestFit="1" customWidth="1"/>
    <col min="5515" max="5515" width="10.109375" bestFit="1" customWidth="1"/>
    <col min="5516" max="5516" width="12.77734375" bestFit="1" customWidth="1"/>
    <col min="5517" max="5517" width="10.109375" bestFit="1" customWidth="1"/>
    <col min="5518" max="5518" width="12.77734375" bestFit="1" customWidth="1"/>
    <col min="5519" max="5519" width="10.109375" bestFit="1" customWidth="1"/>
    <col min="5520" max="5520" width="12.77734375" bestFit="1" customWidth="1"/>
    <col min="5521" max="5521" width="10.109375" bestFit="1" customWidth="1"/>
    <col min="5522" max="5522" width="12.77734375" bestFit="1" customWidth="1"/>
    <col min="5523" max="5523" width="10.109375" bestFit="1" customWidth="1"/>
    <col min="5524" max="5524" width="12.77734375" bestFit="1" customWidth="1"/>
    <col min="5525" max="5525" width="10.109375" bestFit="1" customWidth="1"/>
    <col min="5526" max="5526" width="12.77734375" bestFit="1" customWidth="1"/>
    <col min="5527" max="5527" width="10.109375" bestFit="1" customWidth="1"/>
    <col min="5528" max="5528" width="12.77734375" bestFit="1" customWidth="1"/>
    <col min="5529" max="5529" width="10.109375" bestFit="1" customWidth="1"/>
    <col min="5530" max="5530" width="12.77734375" bestFit="1" customWidth="1"/>
    <col min="5531" max="5531" width="10.109375" bestFit="1" customWidth="1"/>
    <col min="5532" max="5532" width="12.77734375" bestFit="1" customWidth="1"/>
    <col min="5533" max="5533" width="10.109375" bestFit="1" customWidth="1"/>
    <col min="5534" max="5534" width="12.77734375" bestFit="1" customWidth="1"/>
    <col min="5535" max="5535" width="9.109375" bestFit="1" customWidth="1"/>
    <col min="5536" max="5536" width="11.6640625" bestFit="1" customWidth="1"/>
    <col min="5537" max="5537" width="10.109375" bestFit="1" customWidth="1"/>
    <col min="5538" max="5538" width="12.77734375" bestFit="1" customWidth="1"/>
    <col min="5539" max="5539" width="10.109375" bestFit="1" customWidth="1"/>
    <col min="5540" max="5540" width="12.77734375" bestFit="1" customWidth="1"/>
    <col min="5541" max="5541" width="10.109375" bestFit="1" customWidth="1"/>
    <col min="5542" max="5542" width="12.77734375" bestFit="1" customWidth="1"/>
    <col min="5543" max="5543" width="10.109375" bestFit="1" customWidth="1"/>
    <col min="5544" max="5544" width="12.77734375" bestFit="1" customWidth="1"/>
    <col min="5545" max="5545" width="10.109375" bestFit="1" customWidth="1"/>
    <col min="5546" max="5546" width="12.77734375" bestFit="1" customWidth="1"/>
    <col min="5547" max="5547" width="10.109375" bestFit="1" customWidth="1"/>
    <col min="5548" max="5548" width="12.77734375" bestFit="1" customWidth="1"/>
    <col min="5549" max="5549" width="10.109375" bestFit="1" customWidth="1"/>
    <col min="5550" max="5550" width="12.77734375" bestFit="1" customWidth="1"/>
    <col min="5551" max="5551" width="10.109375" bestFit="1" customWidth="1"/>
    <col min="5552" max="5552" width="12.77734375" bestFit="1" customWidth="1"/>
    <col min="5553" max="5553" width="10.109375" bestFit="1" customWidth="1"/>
    <col min="5554" max="5554" width="12.77734375" bestFit="1" customWidth="1"/>
    <col min="5555" max="5555" width="10.109375" bestFit="1" customWidth="1"/>
    <col min="5556" max="5556" width="12.77734375" bestFit="1" customWidth="1"/>
    <col min="5557" max="5557" width="10.109375" bestFit="1" customWidth="1"/>
    <col min="5558" max="5558" width="12.77734375" bestFit="1" customWidth="1"/>
    <col min="5559" max="5559" width="10.109375" bestFit="1" customWidth="1"/>
    <col min="5560" max="5560" width="12.77734375" bestFit="1" customWidth="1"/>
    <col min="5561" max="5561" width="10.109375" bestFit="1" customWidth="1"/>
    <col min="5562" max="5562" width="12.77734375" bestFit="1" customWidth="1"/>
    <col min="5563" max="5563" width="10.109375" bestFit="1" customWidth="1"/>
    <col min="5564" max="5564" width="12.77734375" bestFit="1" customWidth="1"/>
    <col min="5565" max="5565" width="10.109375" bestFit="1" customWidth="1"/>
    <col min="5566" max="5566" width="12.77734375" bestFit="1" customWidth="1"/>
    <col min="5567" max="5567" width="10.109375" bestFit="1" customWidth="1"/>
    <col min="5568" max="5568" width="12.77734375" bestFit="1" customWidth="1"/>
    <col min="5569" max="5569" width="10.109375" bestFit="1" customWidth="1"/>
    <col min="5570" max="5570" width="12.77734375" bestFit="1" customWidth="1"/>
    <col min="5571" max="5571" width="10.109375" bestFit="1" customWidth="1"/>
    <col min="5572" max="5572" width="12.77734375" bestFit="1" customWidth="1"/>
    <col min="5573" max="5573" width="10.109375" bestFit="1" customWidth="1"/>
    <col min="5574" max="5574" width="12.77734375" bestFit="1" customWidth="1"/>
    <col min="5575" max="5575" width="10.109375" bestFit="1" customWidth="1"/>
    <col min="5576" max="5576" width="12.77734375" bestFit="1" customWidth="1"/>
    <col min="5577" max="5577" width="10.109375" bestFit="1" customWidth="1"/>
    <col min="5578" max="5578" width="12.77734375" bestFit="1" customWidth="1"/>
    <col min="5579" max="5579" width="10.109375" bestFit="1" customWidth="1"/>
    <col min="5580" max="5580" width="12.77734375" bestFit="1" customWidth="1"/>
    <col min="5581" max="5581" width="10.109375" bestFit="1" customWidth="1"/>
    <col min="5582" max="5582" width="12.77734375" bestFit="1" customWidth="1"/>
    <col min="5583" max="5583" width="10.109375" bestFit="1" customWidth="1"/>
    <col min="5584" max="5584" width="12.77734375" bestFit="1" customWidth="1"/>
    <col min="5585" max="5585" width="10.109375" bestFit="1" customWidth="1"/>
    <col min="5586" max="5586" width="12.77734375" bestFit="1" customWidth="1"/>
    <col min="5587" max="5587" width="10.109375" bestFit="1" customWidth="1"/>
    <col min="5588" max="5588" width="12.77734375" bestFit="1" customWidth="1"/>
    <col min="5589" max="5589" width="10.109375" bestFit="1" customWidth="1"/>
    <col min="5590" max="5590" width="12.77734375" bestFit="1" customWidth="1"/>
    <col min="5591" max="5591" width="10.109375" bestFit="1" customWidth="1"/>
    <col min="5592" max="5592" width="12.77734375" bestFit="1" customWidth="1"/>
    <col min="5593" max="5593" width="10.109375" bestFit="1" customWidth="1"/>
    <col min="5594" max="5594" width="12.77734375" bestFit="1" customWidth="1"/>
    <col min="5595" max="5595" width="10.109375" bestFit="1" customWidth="1"/>
    <col min="5596" max="5596" width="12.77734375" bestFit="1" customWidth="1"/>
    <col min="5597" max="5597" width="10.109375" bestFit="1" customWidth="1"/>
    <col min="5598" max="5598" width="12.77734375" bestFit="1" customWidth="1"/>
    <col min="5599" max="5599" width="10.109375" bestFit="1" customWidth="1"/>
    <col min="5600" max="5600" width="12.77734375" bestFit="1" customWidth="1"/>
    <col min="5601" max="5601" width="10.109375" bestFit="1" customWidth="1"/>
    <col min="5602" max="5602" width="12.77734375" bestFit="1" customWidth="1"/>
    <col min="5603" max="5603" width="10.109375" bestFit="1" customWidth="1"/>
    <col min="5604" max="5604" width="12.77734375" bestFit="1" customWidth="1"/>
    <col min="5605" max="5605" width="10.109375" bestFit="1" customWidth="1"/>
    <col min="5606" max="5606" width="12.77734375" bestFit="1" customWidth="1"/>
    <col min="5607" max="5607" width="10.109375" bestFit="1" customWidth="1"/>
    <col min="5608" max="5608" width="12.77734375" bestFit="1" customWidth="1"/>
    <col min="5609" max="5609" width="10.109375" bestFit="1" customWidth="1"/>
    <col min="5610" max="5610" width="12.77734375" bestFit="1" customWidth="1"/>
    <col min="5611" max="5611" width="10.109375" bestFit="1" customWidth="1"/>
    <col min="5612" max="5612" width="12.77734375" bestFit="1" customWidth="1"/>
    <col min="5613" max="5613" width="10.109375" bestFit="1" customWidth="1"/>
    <col min="5614" max="5614" width="12.77734375" bestFit="1" customWidth="1"/>
    <col min="5615" max="5615" width="10.109375" bestFit="1" customWidth="1"/>
    <col min="5616" max="5616" width="12.77734375" bestFit="1" customWidth="1"/>
    <col min="5617" max="5617" width="10.109375" bestFit="1" customWidth="1"/>
    <col min="5618" max="5618" width="12.77734375" bestFit="1" customWidth="1"/>
    <col min="5619" max="5619" width="10.109375" bestFit="1" customWidth="1"/>
    <col min="5620" max="5620" width="12.77734375" bestFit="1" customWidth="1"/>
    <col min="5621" max="5621" width="9.109375" bestFit="1" customWidth="1"/>
    <col min="5622" max="5622" width="11.6640625" bestFit="1" customWidth="1"/>
    <col min="5623" max="5623" width="10.109375" bestFit="1" customWidth="1"/>
    <col min="5624" max="5624" width="12.77734375" bestFit="1" customWidth="1"/>
    <col min="5625" max="5625" width="10.109375" bestFit="1" customWidth="1"/>
    <col min="5626" max="5626" width="12.77734375" bestFit="1" customWidth="1"/>
    <col min="5627" max="5627" width="10.109375" bestFit="1" customWidth="1"/>
    <col min="5628" max="5628" width="12.77734375" bestFit="1" customWidth="1"/>
    <col min="5629" max="5629" width="10.109375" bestFit="1" customWidth="1"/>
    <col min="5630" max="5630" width="12.77734375" bestFit="1" customWidth="1"/>
    <col min="5631" max="5631" width="10.109375" bestFit="1" customWidth="1"/>
    <col min="5632" max="5632" width="12.77734375" bestFit="1" customWidth="1"/>
    <col min="5633" max="5633" width="10.109375" bestFit="1" customWidth="1"/>
    <col min="5634" max="5634" width="12.77734375" bestFit="1" customWidth="1"/>
    <col min="5635" max="5635" width="10.109375" bestFit="1" customWidth="1"/>
    <col min="5636" max="5636" width="12.77734375" bestFit="1" customWidth="1"/>
    <col min="5637" max="5637" width="10.109375" bestFit="1" customWidth="1"/>
    <col min="5638" max="5638" width="12.77734375" bestFit="1" customWidth="1"/>
    <col min="5639" max="5639" width="10.109375" bestFit="1" customWidth="1"/>
    <col min="5640" max="5640" width="12.77734375" bestFit="1" customWidth="1"/>
    <col min="5641" max="5641" width="10.109375" bestFit="1" customWidth="1"/>
    <col min="5642" max="5642" width="12.77734375" bestFit="1" customWidth="1"/>
    <col min="5643" max="5643" width="10.109375" bestFit="1" customWidth="1"/>
    <col min="5644" max="5644" width="12.77734375" bestFit="1" customWidth="1"/>
    <col min="5645" max="5645" width="10.109375" bestFit="1" customWidth="1"/>
    <col min="5646" max="5646" width="12.77734375" bestFit="1" customWidth="1"/>
    <col min="5647" max="5647" width="10.109375" bestFit="1" customWidth="1"/>
    <col min="5648" max="5648" width="12.77734375" bestFit="1" customWidth="1"/>
    <col min="5649" max="5649" width="10.109375" bestFit="1" customWidth="1"/>
    <col min="5650" max="5650" width="12.77734375" bestFit="1" customWidth="1"/>
    <col min="5651" max="5651" width="10.109375" bestFit="1" customWidth="1"/>
    <col min="5652" max="5652" width="12.77734375" bestFit="1" customWidth="1"/>
    <col min="5653" max="5653" width="10.109375" bestFit="1" customWidth="1"/>
    <col min="5654" max="5654" width="12.77734375" bestFit="1" customWidth="1"/>
    <col min="5655" max="5655" width="9.109375" bestFit="1" customWidth="1"/>
    <col min="5656" max="5656" width="11.6640625" bestFit="1" customWidth="1"/>
    <col min="5657" max="5657" width="10.109375" bestFit="1" customWidth="1"/>
    <col min="5658" max="5658" width="12.77734375" bestFit="1" customWidth="1"/>
    <col min="5659" max="5659" width="10.109375" bestFit="1" customWidth="1"/>
    <col min="5660" max="5660" width="12.77734375" bestFit="1" customWidth="1"/>
    <col min="5661" max="5661" width="10.109375" bestFit="1" customWidth="1"/>
    <col min="5662" max="5662" width="12.77734375" bestFit="1" customWidth="1"/>
    <col min="5663" max="5663" width="10.109375" bestFit="1" customWidth="1"/>
    <col min="5664" max="5664" width="12.77734375" bestFit="1" customWidth="1"/>
    <col min="5665" max="5665" width="10.109375" bestFit="1" customWidth="1"/>
    <col min="5666" max="5666" width="12.77734375" bestFit="1" customWidth="1"/>
    <col min="5667" max="5667" width="10.109375" bestFit="1" customWidth="1"/>
    <col min="5668" max="5668" width="12.77734375" bestFit="1" customWidth="1"/>
    <col min="5669" max="5669" width="10.109375" bestFit="1" customWidth="1"/>
    <col min="5670" max="5670" width="12.77734375" bestFit="1" customWidth="1"/>
    <col min="5671" max="5671" width="10.109375" bestFit="1" customWidth="1"/>
    <col min="5672" max="5672" width="12.77734375" bestFit="1" customWidth="1"/>
    <col min="5673" max="5673" width="10.109375" bestFit="1" customWidth="1"/>
    <col min="5674" max="5674" width="12.77734375" bestFit="1" customWidth="1"/>
    <col min="5675" max="5675" width="10.109375" bestFit="1" customWidth="1"/>
    <col min="5676" max="5676" width="12.77734375" bestFit="1" customWidth="1"/>
    <col min="5677" max="5677" width="10.109375" bestFit="1" customWidth="1"/>
    <col min="5678" max="5678" width="12.77734375" bestFit="1" customWidth="1"/>
    <col min="5679" max="5679" width="7" bestFit="1" customWidth="1"/>
    <col min="5680" max="5681" width="10.109375" bestFit="1" customWidth="1"/>
    <col min="5682" max="5682" width="12.77734375" bestFit="1" customWidth="1"/>
    <col min="5683" max="5683" width="10.109375" bestFit="1" customWidth="1"/>
    <col min="5684" max="5684" width="12.77734375" bestFit="1" customWidth="1"/>
    <col min="5685" max="5685" width="10.109375" bestFit="1" customWidth="1"/>
    <col min="5686" max="5686" width="12.77734375" bestFit="1" customWidth="1"/>
    <col min="5687" max="5687" width="10.109375" bestFit="1" customWidth="1"/>
    <col min="5688" max="5688" width="12.77734375" bestFit="1" customWidth="1"/>
    <col min="5689" max="5689" width="10.109375" bestFit="1" customWidth="1"/>
    <col min="5690" max="5690" width="12.77734375" bestFit="1" customWidth="1"/>
    <col min="5691" max="5691" width="10.109375" bestFit="1" customWidth="1"/>
    <col min="5692" max="5692" width="12.77734375" bestFit="1" customWidth="1"/>
    <col min="5693" max="5693" width="9.109375" bestFit="1" customWidth="1"/>
    <col min="5694" max="5694" width="11.6640625" bestFit="1" customWidth="1"/>
    <col min="5695" max="5695" width="10.109375" bestFit="1" customWidth="1"/>
    <col min="5696" max="5696" width="12.77734375" bestFit="1" customWidth="1"/>
    <col min="5697" max="5697" width="10.109375" bestFit="1" customWidth="1"/>
    <col min="5698" max="5698" width="12.77734375" bestFit="1" customWidth="1"/>
    <col min="5699" max="5699" width="10.109375" bestFit="1" customWidth="1"/>
    <col min="5700" max="5700" width="12.77734375" bestFit="1" customWidth="1"/>
    <col min="5701" max="5701" width="10.109375" bestFit="1" customWidth="1"/>
    <col min="5702" max="5702" width="12.77734375" bestFit="1" customWidth="1"/>
    <col min="5703" max="5703" width="10.109375" bestFit="1" customWidth="1"/>
    <col min="5704" max="5704" width="12.77734375" bestFit="1" customWidth="1"/>
    <col min="5705" max="5705" width="10.109375" bestFit="1" customWidth="1"/>
    <col min="5706" max="5706" width="12.77734375" bestFit="1" customWidth="1"/>
    <col min="5707" max="5707" width="10.109375" bestFit="1" customWidth="1"/>
    <col min="5708" max="5708" width="12.77734375" bestFit="1" customWidth="1"/>
    <col min="5709" max="5709" width="10.109375" bestFit="1" customWidth="1"/>
    <col min="5710" max="5710" width="12.77734375" bestFit="1" customWidth="1"/>
    <col min="5711" max="5711" width="10.109375" bestFit="1" customWidth="1"/>
    <col min="5712" max="5712" width="12.77734375" bestFit="1" customWidth="1"/>
    <col min="5713" max="5713" width="10.109375" bestFit="1" customWidth="1"/>
    <col min="5714" max="5714" width="12.77734375" bestFit="1" customWidth="1"/>
    <col min="5715" max="5715" width="10.109375" bestFit="1" customWidth="1"/>
    <col min="5716" max="5716" width="12.77734375" bestFit="1" customWidth="1"/>
    <col min="5717" max="5717" width="9.109375" bestFit="1" customWidth="1"/>
    <col min="5718" max="5718" width="11.6640625" bestFit="1" customWidth="1"/>
    <col min="5719" max="5719" width="10.109375" bestFit="1" customWidth="1"/>
    <col min="5720" max="5720" width="12.77734375" bestFit="1" customWidth="1"/>
    <col min="5721" max="5721" width="10.109375" bestFit="1" customWidth="1"/>
    <col min="5722" max="5722" width="12.77734375" bestFit="1" customWidth="1"/>
    <col min="5723" max="5723" width="10.109375" bestFit="1" customWidth="1"/>
    <col min="5724" max="5724" width="12.77734375" bestFit="1" customWidth="1"/>
    <col min="5725" max="5725" width="10.109375" bestFit="1" customWidth="1"/>
    <col min="5726" max="5726" width="12.77734375" bestFit="1" customWidth="1"/>
    <col min="5727" max="5727" width="10.109375" bestFit="1" customWidth="1"/>
    <col min="5728" max="5728" width="12.77734375" bestFit="1" customWidth="1"/>
    <col min="5729" max="5729" width="10.109375" bestFit="1" customWidth="1"/>
    <col min="5730" max="5730" width="12.77734375" bestFit="1" customWidth="1"/>
    <col min="5731" max="5731" width="10.109375" bestFit="1" customWidth="1"/>
    <col min="5732" max="5732" width="12.77734375" bestFit="1" customWidth="1"/>
    <col min="5733" max="5733" width="10.109375" bestFit="1" customWidth="1"/>
    <col min="5734" max="5734" width="12.77734375" bestFit="1" customWidth="1"/>
    <col min="5735" max="5735" width="10.109375" bestFit="1" customWidth="1"/>
    <col min="5736" max="5736" width="12.77734375" bestFit="1" customWidth="1"/>
    <col min="5737" max="5737" width="10.109375" bestFit="1" customWidth="1"/>
    <col min="5738" max="5738" width="12.77734375" bestFit="1" customWidth="1"/>
    <col min="5739" max="5739" width="10.109375" bestFit="1" customWidth="1"/>
    <col min="5740" max="5740" width="12.77734375" bestFit="1" customWidth="1"/>
    <col min="5741" max="5741" width="10.109375" bestFit="1" customWidth="1"/>
    <col min="5742" max="5742" width="12.77734375" bestFit="1" customWidth="1"/>
    <col min="5743" max="5743" width="10.109375" bestFit="1" customWidth="1"/>
    <col min="5744" max="5744" width="12.77734375" bestFit="1" customWidth="1"/>
    <col min="5745" max="5745" width="10.109375" bestFit="1" customWidth="1"/>
    <col min="5746" max="5746" width="12.77734375" bestFit="1" customWidth="1"/>
    <col min="5747" max="5747" width="10.109375" bestFit="1" customWidth="1"/>
    <col min="5748" max="5748" width="12.77734375" bestFit="1" customWidth="1"/>
    <col min="5749" max="5749" width="10.109375" bestFit="1" customWidth="1"/>
    <col min="5750" max="5750" width="12.77734375" bestFit="1" customWidth="1"/>
    <col min="5751" max="5751" width="10.109375" bestFit="1" customWidth="1"/>
    <col min="5752" max="5752" width="12.77734375" bestFit="1" customWidth="1"/>
    <col min="5753" max="5753" width="10.109375" bestFit="1" customWidth="1"/>
    <col min="5754" max="5754" width="12.77734375" bestFit="1" customWidth="1"/>
    <col min="5755" max="5755" width="10.109375" bestFit="1" customWidth="1"/>
    <col min="5756" max="5756" width="12.77734375" bestFit="1" customWidth="1"/>
    <col min="5757" max="5757" width="10.109375" bestFit="1" customWidth="1"/>
    <col min="5758" max="5758" width="12.77734375" bestFit="1" customWidth="1"/>
    <col min="5759" max="5759" width="10.109375" bestFit="1" customWidth="1"/>
    <col min="5760" max="5760" width="12.77734375" bestFit="1" customWidth="1"/>
    <col min="5761" max="5761" width="10.109375" bestFit="1" customWidth="1"/>
    <col min="5762" max="5762" width="12.77734375" bestFit="1" customWidth="1"/>
    <col min="5763" max="5763" width="10.109375" bestFit="1" customWidth="1"/>
    <col min="5764" max="5764" width="12.77734375" bestFit="1" customWidth="1"/>
    <col min="5765" max="5765" width="10.109375" bestFit="1" customWidth="1"/>
    <col min="5766" max="5766" width="12.77734375" bestFit="1" customWidth="1"/>
    <col min="5767" max="5767" width="10.109375" bestFit="1" customWidth="1"/>
    <col min="5768" max="5768" width="12.77734375" bestFit="1" customWidth="1"/>
    <col min="5769" max="5769" width="10.109375" bestFit="1" customWidth="1"/>
    <col min="5770" max="5770" width="12.77734375" bestFit="1" customWidth="1"/>
    <col min="5771" max="5771" width="10.109375" bestFit="1" customWidth="1"/>
    <col min="5772" max="5772" width="12.77734375" bestFit="1" customWidth="1"/>
    <col min="5773" max="5773" width="10.109375" bestFit="1" customWidth="1"/>
    <col min="5774" max="5774" width="12.77734375" bestFit="1" customWidth="1"/>
    <col min="5775" max="5775" width="10.109375" bestFit="1" customWidth="1"/>
    <col min="5776" max="5776" width="12.77734375" bestFit="1" customWidth="1"/>
    <col min="5777" max="5777" width="10.109375" bestFit="1" customWidth="1"/>
    <col min="5778" max="5778" width="12.77734375" bestFit="1" customWidth="1"/>
    <col min="5779" max="5779" width="10.109375" bestFit="1" customWidth="1"/>
    <col min="5780" max="5780" width="12.77734375" bestFit="1" customWidth="1"/>
    <col min="5781" max="5781" width="10.109375" bestFit="1" customWidth="1"/>
    <col min="5782" max="5782" width="12.77734375" bestFit="1" customWidth="1"/>
    <col min="5783" max="5783" width="10.109375" bestFit="1" customWidth="1"/>
    <col min="5784" max="5784" width="12.77734375" bestFit="1" customWidth="1"/>
    <col min="5785" max="5785" width="10.109375" bestFit="1" customWidth="1"/>
    <col min="5786" max="5786" width="12.77734375" bestFit="1" customWidth="1"/>
    <col min="5787" max="5787" width="10.109375" bestFit="1" customWidth="1"/>
    <col min="5788" max="5788" width="12.77734375" bestFit="1" customWidth="1"/>
    <col min="5789" max="5789" width="10.109375" bestFit="1" customWidth="1"/>
    <col min="5790" max="5790" width="12.77734375" bestFit="1" customWidth="1"/>
    <col min="5791" max="5791" width="10.109375" bestFit="1" customWidth="1"/>
    <col min="5792" max="5792" width="12.77734375" bestFit="1" customWidth="1"/>
    <col min="5793" max="5793" width="10.109375" bestFit="1" customWidth="1"/>
    <col min="5794" max="5794" width="12.77734375" bestFit="1" customWidth="1"/>
    <col min="5795" max="5795" width="10.109375" bestFit="1" customWidth="1"/>
    <col min="5796" max="5796" width="12.77734375" bestFit="1" customWidth="1"/>
    <col min="5797" max="5797" width="10.109375" bestFit="1" customWidth="1"/>
    <col min="5798" max="5798" width="12.77734375" bestFit="1" customWidth="1"/>
    <col min="5799" max="5799" width="10.109375" bestFit="1" customWidth="1"/>
    <col min="5800" max="5800" width="12.77734375" bestFit="1" customWidth="1"/>
    <col min="5801" max="5801" width="10.109375" bestFit="1" customWidth="1"/>
    <col min="5802" max="5802" width="12.77734375" bestFit="1" customWidth="1"/>
    <col min="5803" max="5803" width="10.109375" bestFit="1" customWidth="1"/>
    <col min="5804" max="5804" width="12.77734375" bestFit="1" customWidth="1"/>
    <col min="5805" max="5805" width="9.109375" bestFit="1" customWidth="1"/>
    <col min="5806" max="5806" width="11.6640625" bestFit="1" customWidth="1"/>
    <col min="5807" max="5807" width="9.109375" bestFit="1" customWidth="1"/>
    <col min="5808" max="5808" width="11.6640625" bestFit="1" customWidth="1"/>
    <col min="5809" max="5809" width="10.109375" bestFit="1" customWidth="1"/>
    <col min="5810" max="5810" width="12.77734375" bestFit="1" customWidth="1"/>
    <col min="5811" max="5811" width="10.109375" bestFit="1" customWidth="1"/>
    <col min="5812" max="5812" width="12.77734375" bestFit="1" customWidth="1"/>
    <col min="5813" max="5813" width="10.109375" bestFit="1" customWidth="1"/>
    <col min="5814" max="5814" width="12.77734375" bestFit="1" customWidth="1"/>
    <col min="5815" max="5815" width="10.109375" bestFit="1" customWidth="1"/>
    <col min="5816" max="5816" width="12.77734375" bestFit="1" customWidth="1"/>
    <col min="5817" max="5817" width="10.109375" bestFit="1" customWidth="1"/>
    <col min="5818" max="5818" width="12.77734375" bestFit="1" customWidth="1"/>
    <col min="5819" max="5819" width="10.109375" bestFit="1" customWidth="1"/>
    <col min="5820" max="5820" width="12.77734375" bestFit="1" customWidth="1"/>
    <col min="5821" max="5821" width="10.109375" bestFit="1" customWidth="1"/>
    <col min="5822" max="5822" width="12.77734375" bestFit="1" customWidth="1"/>
    <col min="5823" max="5823" width="10.109375" bestFit="1" customWidth="1"/>
    <col min="5824" max="5824" width="12.77734375" bestFit="1" customWidth="1"/>
    <col min="5825" max="5825" width="10.109375" bestFit="1" customWidth="1"/>
    <col min="5826" max="5826" width="12.77734375" bestFit="1" customWidth="1"/>
    <col min="5827" max="5827" width="10.109375" bestFit="1" customWidth="1"/>
    <col min="5828" max="5828" width="12.77734375" bestFit="1" customWidth="1"/>
    <col min="5829" max="5829" width="10.109375" bestFit="1" customWidth="1"/>
    <col min="5830" max="5830" width="12.77734375" bestFit="1" customWidth="1"/>
    <col min="5831" max="5831" width="10.109375" bestFit="1" customWidth="1"/>
    <col min="5832" max="5832" width="12.77734375" bestFit="1" customWidth="1"/>
    <col min="5833" max="5833" width="10.109375" bestFit="1" customWidth="1"/>
    <col min="5834" max="5834" width="12.77734375" bestFit="1" customWidth="1"/>
    <col min="5835" max="5835" width="10.109375" bestFit="1" customWidth="1"/>
    <col min="5836" max="5836" width="12.77734375" bestFit="1" customWidth="1"/>
    <col min="5837" max="5837" width="10.109375" bestFit="1" customWidth="1"/>
    <col min="5838" max="5838" width="12.77734375" bestFit="1" customWidth="1"/>
    <col min="5839" max="5839" width="10.109375" bestFit="1" customWidth="1"/>
    <col min="5840" max="5840" width="12.77734375" bestFit="1" customWidth="1"/>
    <col min="5841" max="5841" width="10.109375" bestFit="1" customWidth="1"/>
    <col min="5842" max="5842" width="12.77734375" bestFit="1" customWidth="1"/>
    <col min="5843" max="5843" width="10.109375" bestFit="1" customWidth="1"/>
    <col min="5844" max="5844" width="12.77734375" bestFit="1" customWidth="1"/>
    <col min="5845" max="5845" width="10.109375" bestFit="1" customWidth="1"/>
    <col min="5846" max="5846" width="12.77734375" bestFit="1" customWidth="1"/>
    <col min="5847" max="5847" width="10.109375" bestFit="1" customWidth="1"/>
    <col min="5848" max="5848" width="12.77734375" bestFit="1" customWidth="1"/>
    <col min="5849" max="5849" width="10.109375" bestFit="1" customWidth="1"/>
    <col min="5850" max="5850" width="12.77734375" bestFit="1" customWidth="1"/>
    <col min="5851" max="5851" width="10.109375" bestFit="1" customWidth="1"/>
    <col min="5852" max="5852" width="12.77734375" bestFit="1" customWidth="1"/>
    <col min="5853" max="5853" width="10.109375" bestFit="1" customWidth="1"/>
    <col min="5854" max="5854" width="12.77734375" bestFit="1" customWidth="1"/>
    <col min="5855" max="5855" width="10.109375" bestFit="1" customWidth="1"/>
    <col min="5856" max="5856" width="12.77734375" bestFit="1" customWidth="1"/>
    <col min="5857" max="5857" width="10.109375" bestFit="1" customWidth="1"/>
    <col min="5858" max="5858" width="12.77734375" bestFit="1" customWidth="1"/>
    <col min="5859" max="5859" width="10.109375" bestFit="1" customWidth="1"/>
    <col min="5860" max="5860" width="12.77734375" bestFit="1" customWidth="1"/>
    <col min="5861" max="5861" width="10.109375" bestFit="1" customWidth="1"/>
    <col min="5862" max="5862" width="12.77734375" bestFit="1" customWidth="1"/>
    <col min="5863" max="5863" width="10.109375" bestFit="1" customWidth="1"/>
    <col min="5864" max="5864" width="12.77734375" bestFit="1" customWidth="1"/>
    <col min="5865" max="5865" width="9.109375" bestFit="1" customWidth="1"/>
    <col min="5866" max="5866" width="11.6640625" bestFit="1" customWidth="1"/>
    <col min="5867" max="5867" width="10.109375" bestFit="1" customWidth="1"/>
    <col min="5868" max="5868" width="12.77734375" bestFit="1" customWidth="1"/>
    <col min="5869" max="5869" width="10.109375" bestFit="1" customWidth="1"/>
    <col min="5870" max="5870" width="12.77734375" bestFit="1" customWidth="1"/>
    <col min="5871" max="5871" width="10.109375" bestFit="1" customWidth="1"/>
    <col min="5872" max="5872" width="12.77734375" bestFit="1" customWidth="1"/>
    <col min="5873" max="5873" width="10.109375" bestFit="1" customWidth="1"/>
    <col min="5874" max="5874" width="12.77734375" bestFit="1" customWidth="1"/>
    <col min="5875" max="5875" width="10.109375" bestFit="1" customWidth="1"/>
    <col min="5876" max="5876" width="12.77734375" bestFit="1" customWidth="1"/>
    <col min="5877" max="5877" width="10.109375" bestFit="1" customWidth="1"/>
    <col min="5878" max="5878" width="12.77734375" bestFit="1" customWidth="1"/>
    <col min="5879" max="5879" width="10.109375" bestFit="1" customWidth="1"/>
    <col min="5880" max="5880" width="12.77734375" bestFit="1" customWidth="1"/>
    <col min="5881" max="5881" width="10.109375" bestFit="1" customWidth="1"/>
    <col min="5882" max="5882" width="12.77734375" bestFit="1" customWidth="1"/>
    <col min="5883" max="5883" width="10.109375" bestFit="1" customWidth="1"/>
    <col min="5884" max="5884" width="12.77734375" bestFit="1" customWidth="1"/>
    <col min="5885" max="5885" width="10.109375" bestFit="1" customWidth="1"/>
    <col min="5886" max="5886" width="12.77734375" bestFit="1" customWidth="1"/>
    <col min="5887" max="5887" width="10.109375" bestFit="1" customWidth="1"/>
    <col min="5888" max="5888" width="12.77734375" bestFit="1" customWidth="1"/>
    <col min="5889" max="5889" width="10.109375" bestFit="1" customWidth="1"/>
    <col min="5890" max="5890" width="12.77734375" bestFit="1" customWidth="1"/>
    <col min="5891" max="5891" width="10.109375" bestFit="1" customWidth="1"/>
    <col min="5892" max="5892" width="12.77734375" bestFit="1" customWidth="1"/>
    <col min="5893" max="5893" width="9.109375" bestFit="1" customWidth="1"/>
    <col min="5894" max="5894" width="11.6640625" bestFit="1" customWidth="1"/>
    <col min="5895" max="5895" width="10.109375" bestFit="1" customWidth="1"/>
    <col min="5896" max="5896" width="12.77734375" bestFit="1" customWidth="1"/>
    <col min="5897" max="5897" width="10.109375" bestFit="1" customWidth="1"/>
    <col min="5898" max="5898" width="12.77734375" bestFit="1" customWidth="1"/>
    <col min="5899" max="5899" width="10.109375" bestFit="1" customWidth="1"/>
    <col min="5900" max="5900" width="12.77734375" bestFit="1" customWidth="1"/>
    <col min="5901" max="5901" width="10.109375" bestFit="1" customWidth="1"/>
    <col min="5902" max="5902" width="12.77734375" bestFit="1" customWidth="1"/>
    <col min="5903" max="5903" width="10.109375" bestFit="1" customWidth="1"/>
    <col min="5904" max="5904" width="12.77734375" bestFit="1" customWidth="1"/>
    <col min="5905" max="5905" width="10.109375" bestFit="1" customWidth="1"/>
    <col min="5906" max="5906" width="12.77734375" bestFit="1" customWidth="1"/>
    <col min="5907" max="5907" width="9.109375" bestFit="1" customWidth="1"/>
    <col min="5908" max="5908" width="11.6640625" bestFit="1" customWidth="1"/>
    <col min="5909" max="5909" width="10.109375" bestFit="1" customWidth="1"/>
    <col min="5910" max="5910" width="12.77734375" bestFit="1" customWidth="1"/>
    <col min="5911" max="5911" width="10.109375" bestFit="1" customWidth="1"/>
    <col min="5912" max="5912" width="12.77734375" bestFit="1" customWidth="1"/>
    <col min="5913" max="5913" width="10.109375" bestFit="1" customWidth="1"/>
    <col min="5914" max="5914" width="12.77734375" bestFit="1" customWidth="1"/>
    <col min="5915" max="5915" width="10.109375" bestFit="1" customWidth="1"/>
    <col min="5916" max="5916" width="12.77734375" bestFit="1" customWidth="1"/>
    <col min="5917" max="5917" width="10.109375" bestFit="1" customWidth="1"/>
    <col min="5918" max="5918" width="12.77734375" bestFit="1" customWidth="1"/>
    <col min="5919" max="5919" width="10.109375" bestFit="1" customWidth="1"/>
    <col min="5920" max="5920" width="12.77734375" bestFit="1" customWidth="1"/>
    <col min="5921" max="5921" width="10.109375" bestFit="1" customWidth="1"/>
    <col min="5922" max="5922" width="12.77734375" bestFit="1" customWidth="1"/>
    <col min="5923" max="5923" width="10.109375" bestFit="1" customWidth="1"/>
    <col min="5924" max="5924" width="12.77734375" bestFit="1" customWidth="1"/>
    <col min="5925" max="5925" width="10.109375" bestFit="1" customWidth="1"/>
    <col min="5926" max="5926" width="12.77734375" bestFit="1" customWidth="1"/>
    <col min="5927" max="5927" width="10.109375" bestFit="1" customWidth="1"/>
    <col min="5928" max="5928" width="12.77734375" bestFit="1" customWidth="1"/>
    <col min="5929" max="5929" width="10.109375" bestFit="1" customWidth="1"/>
    <col min="5930" max="5930" width="12.77734375" bestFit="1" customWidth="1"/>
    <col min="5931" max="5931" width="10.109375" bestFit="1" customWidth="1"/>
    <col min="5932" max="5932" width="12.77734375" bestFit="1" customWidth="1"/>
    <col min="5933" max="5933" width="10.109375" bestFit="1" customWidth="1"/>
    <col min="5934" max="5934" width="12.77734375" bestFit="1" customWidth="1"/>
    <col min="5935" max="5935" width="9.109375" bestFit="1" customWidth="1"/>
    <col min="5936" max="5936" width="11.6640625" bestFit="1" customWidth="1"/>
    <col min="5937" max="5937" width="9.109375" bestFit="1" customWidth="1"/>
    <col min="5938" max="5938" width="11.6640625" bestFit="1" customWidth="1"/>
    <col min="5939" max="5939" width="10.109375" bestFit="1" customWidth="1"/>
    <col min="5940" max="5940" width="12.77734375" bestFit="1" customWidth="1"/>
    <col min="5941" max="5941" width="10.109375" bestFit="1" customWidth="1"/>
    <col min="5942" max="5942" width="12.77734375" bestFit="1" customWidth="1"/>
    <col min="5943" max="5943" width="10.109375" bestFit="1" customWidth="1"/>
    <col min="5944" max="5944" width="12.77734375" bestFit="1" customWidth="1"/>
    <col min="5945" max="5945" width="10.109375" bestFit="1" customWidth="1"/>
    <col min="5946" max="5946" width="12.77734375" bestFit="1" customWidth="1"/>
    <col min="5947" max="5947" width="10.109375" bestFit="1" customWidth="1"/>
    <col min="5948" max="5948" width="12.77734375" bestFit="1" customWidth="1"/>
    <col min="5949" max="5949" width="10.109375" bestFit="1" customWidth="1"/>
    <col min="5950" max="5950" width="12.77734375" bestFit="1" customWidth="1"/>
    <col min="5951" max="5951" width="10.109375" bestFit="1" customWidth="1"/>
    <col min="5952" max="5952" width="12.77734375" bestFit="1" customWidth="1"/>
    <col min="5953" max="5953" width="9.109375" bestFit="1" customWidth="1"/>
    <col min="5954" max="5954" width="11.6640625" bestFit="1" customWidth="1"/>
    <col min="5955" max="5955" width="10.109375" bestFit="1" customWidth="1"/>
    <col min="5956" max="5956" width="12.77734375" bestFit="1" customWidth="1"/>
    <col min="5957" max="5957" width="10.109375" bestFit="1" customWidth="1"/>
    <col min="5958" max="5958" width="12.77734375" bestFit="1" customWidth="1"/>
    <col min="5959" max="5959" width="10.109375" bestFit="1" customWidth="1"/>
    <col min="5960" max="5960" width="12.77734375" bestFit="1" customWidth="1"/>
    <col min="5961" max="5961" width="9.109375" bestFit="1" customWidth="1"/>
    <col min="5962" max="5962" width="11.6640625" bestFit="1" customWidth="1"/>
    <col min="5963" max="5963" width="10.109375" bestFit="1" customWidth="1"/>
    <col min="5964" max="5964" width="12.77734375" bestFit="1" customWidth="1"/>
    <col min="5965" max="5965" width="10.109375" bestFit="1" customWidth="1"/>
    <col min="5966" max="5966" width="12.77734375" bestFit="1" customWidth="1"/>
    <col min="5967" max="5967" width="10.109375" bestFit="1" customWidth="1"/>
    <col min="5968" max="5968" width="12.77734375" bestFit="1" customWidth="1"/>
    <col min="5969" max="5969" width="10.109375" bestFit="1" customWidth="1"/>
    <col min="5970" max="5970" width="12.77734375" bestFit="1" customWidth="1"/>
    <col min="5971" max="5971" width="10.109375" bestFit="1" customWidth="1"/>
    <col min="5972" max="5972" width="12.77734375" bestFit="1" customWidth="1"/>
    <col min="5973" max="5973" width="10.109375" bestFit="1" customWidth="1"/>
    <col min="5974" max="5974" width="12.77734375" bestFit="1" customWidth="1"/>
    <col min="5975" max="5975" width="10.109375" bestFit="1" customWidth="1"/>
    <col min="5976" max="5976" width="12.77734375" bestFit="1" customWidth="1"/>
    <col min="5977" max="5977" width="10.109375" bestFit="1" customWidth="1"/>
    <col min="5978" max="5978" width="12.77734375" bestFit="1" customWidth="1"/>
    <col min="5979" max="5979" width="10.109375" bestFit="1" customWidth="1"/>
    <col min="5980" max="5980" width="12.77734375" bestFit="1" customWidth="1"/>
    <col min="5981" max="5981" width="10.109375" bestFit="1" customWidth="1"/>
    <col min="5982" max="5982" width="12.77734375" bestFit="1" customWidth="1"/>
    <col min="5983" max="5983" width="10.109375" bestFit="1" customWidth="1"/>
    <col min="5984" max="5984" width="12.77734375" bestFit="1" customWidth="1"/>
    <col min="5985" max="5985" width="10.109375" bestFit="1" customWidth="1"/>
    <col min="5986" max="5986" width="12.77734375" bestFit="1" customWidth="1"/>
    <col min="5987" max="5987" width="10.109375" bestFit="1" customWidth="1"/>
    <col min="5988" max="5988" width="12.77734375" bestFit="1" customWidth="1"/>
    <col min="5989" max="5989" width="10.109375" bestFit="1" customWidth="1"/>
    <col min="5990" max="5990" width="12.77734375" bestFit="1" customWidth="1"/>
    <col min="5991" max="5991" width="10.109375" bestFit="1" customWidth="1"/>
    <col min="5992" max="5992" width="12.77734375" bestFit="1" customWidth="1"/>
    <col min="5993" max="5993" width="10.109375" bestFit="1" customWidth="1"/>
    <col min="5994" max="5994" width="12.77734375" bestFit="1" customWidth="1"/>
    <col min="5995" max="5995" width="10.109375" bestFit="1" customWidth="1"/>
    <col min="5996" max="5996" width="12.77734375" bestFit="1" customWidth="1"/>
    <col min="5997" max="5997" width="10.109375" bestFit="1" customWidth="1"/>
    <col min="5998" max="5998" width="12.77734375" bestFit="1" customWidth="1"/>
    <col min="5999" max="5999" width="10.109375" bestFit="1" customWidth="1"/>
    <col min="6000" max="6000" width="12.77734375" bestFit="1" customWidth="1"/>
    <col min="6001" max="6001" width="9.109375" bestFit="1" customWidth="1"/>
    <col min="6002" max="6002" width="11.6640625" bestFit="1" customWidth="1"/>
    <col min="6003" max="6003" width="10.109375" bestFit="1" customWidth="1"/>
    <col min="6004" max="6004" width="12.77734375" bestFit="1" customWidth="1"/>
    <col min="6005" max="6005" width="10.109375" bestFit="1" customWidth="1"/>
    <col min="6006" max="6006" width="12.77734375" bestFit="1" customWidth="1"/>
    <col min="6007" max="6007" width="10.109375" bestFit="1" customWidth="1"/>
    <col min="6008" max="6008" width="12.77734375" bestFit="1" customWidth="1"/>
    <col min="6009" max="6009" width="10.109375" bestFit="1" customWidth="1"/>
    <col min="6010" max="6010" width="12.77734375" bestFit="1" customWidth="1"/>
    <col min="6011" max="6011" width="10.109375" bestFit="1" customWidth="1"/>
    <col min="6012" max="6012" width="12.77734375" bestFit="1" customWidth="1"/>
    <col min="6013" max="6013" width="10.109375" bestFit="1" customWidth="1"/>
    <col min="6014" max="6014" width="12.77734375" bestFit="1" customWidth="1"/>
    <col min="6015" max="6015" width="10.109375" bestFit="1" customWidth="1"/>
    <col min="6016" max="6016" width="12.77734375" bestFit="1" customWidth="1"/>
    <col min="6017" max="6017" width="10.109375" bestFit="1" customWidth="1"/>
    <col min="6018" max="6018" width="12.77734375" bestFit="1" customWidth="1"/>
    <col min="6019" max="6019" width="10.109375" bestFit="1" customWidth="1"/>
    <col min="6020" max="6020" width="12.77734375" bestFit="1" customWidth="1"/>
    <col min="6021" max="6021" width="10.109375" bestFit="1" customWidth="1"/>
    <col min="6022" max="6022" width="12.77734375" bestFit="1" customWidth="1"/>
    <col min="6023" max="6023" width="10.109375" bestFit="1" customWidth="1"/>
    <col min="6024" max="6024" width="12.77734375" bestFit="1" customWidth="1"/>
    <col min="6025" max="6025" width="10.109375" bestFit="1" customWidth="1"/>
    <col min="6026" max="6026" width="12.77734375" bestFit="1" customWidth="1"/>
    <col min="6027" max="6027" width="10.109375" bestFit="1" customWidth="1"/>
    <col min="6028" max="6028" width="12.77734375" bestFit="1" customWidth="1"/>
    <col min="6029" max="6029" width="10.109375" bestFit="1" customWidth="1"/>
    <col min="6030" max="6030" width="12.77734375" bestFit="1" customWidth="1"/>
    <col min="6031" max="6031" width="10.109375" bestFit="1" customWidth="1"/>
    <col min="6032" max="6032" width="12.77734375" bestFit="1" customWidth="1"/>
    <col min="6033" max="6033" width="10.109375" bestFit="1" customWidth="1"/>
    <col min="6034" max="6034" width="12.77734375" bestFit="1" customWidth="1"/>
    <col min="6035" max="6035" width="10.109375" bestFit="1" customWidth="1"/>
    <col min="6036" max="6036" width="12.77734375" bestFit="1" customWidth="1"/>
    <col min="6037" max="6037" width="10.109375" bestFit="1" customWidth="1"/>
    <col min="6038" max="6038" width="12.77734375" bestFit="1" customWidth="1"/>
    <col min="6039" max="6039" width="10.109375" bestFit="1" customWidth="1"/>
    <col min="6040" max="6040" width="12.77734375" bestFit="1" customWidth="1"/>
    <col min="6041" max="6041" width="10.109375" bestFit="1" customWidth="1"/>
    <col min="6042" max="6042" width="12.77734375" bestFit="1" customWidth="1"/>
    <col min="6043" max="6043" width="10.109375" bestFit="1" customWidth="1"/>
    <col min="6044" max="6044" width="12.77734375" bestFit="1" customWidth="1"/>
    <col min="6045" max="6045" width="10.109375" bestFit="1" customWidth="1"/>
    <col min="6046" max="6046" width="12.77734375" bestFit="1" customWidth="1"/>
    <col min="6047" max="6047" width="10.109375" bestFit="1" customWidth="1"/>
    <col min="6048" max="6048" width="12.77734375" bestFit="1" customWidth="1"/>
    <col min="6049" max="6049" width="10.109375" bestFit="1" customWidth="1"/>
    <col min="6050" max="6050" width="12.77734375" bestFit="1" customWidth="1"/>
    <col min="6051" max="6051" width="10.109375" bestFit="1" customWidth="1"/>
    <col min="6052" max="6052" width="12.77734375" bestFit="1" customWidth="1"/>
    <col min="6053" max="6053" width="10.109375" bestFit="1" customWidth="1"/>
    <col min="6054" max="6054" width="12.77734375" bestFit="1" customWidth="1"/>
    <col min="6055" max="6055" width="10.109375" bestFit="1" customWidth="1"/>
    <col min="6056" max="6056" width="12.77734375" bestFit="1" customWidth="1"/>
    <col min="6057" max="6057" width="10.109375" bestFit="1" customWidth="1"/>
    <col min="6058" max="6058" width="12.77734375" bestFit="1" customWidth="1"/>
    <col min="6059" max="6059" width="10.109375" bestFit="1" customWidth="1"/>
    <col min="6060" max="6060" width="12.77734375" bestFit="1" customWidth="1"/>
    <col min="6061" max="6061" width="10.109375" bestFit="1" customWidth="1"/>
    <col min="6062" max="6062" width="12.77734375" bestFit="1" customWidth="1"/>
    <col min="6063" max="6063" width="10.109375" bestFit="1" customWidth="1"/>
    <col min="6064" max="6064" width="12.77734375" bestFit="1" customWidth="1"/>
    <col min="6065" max="6065" width="10.109375" bestFit="1" customWidth="1"/>
    <col min="6066" max="6066" width="12.77734375" bestFit="1" customWidth="1"/>
    <col min="6067" max="6067" width="10.109375" bestFit="1" customWidth="1"/>
    <col min="6068" max="6068" width="12.77734375" bestFit="1" customWidth="1"/>
    <col min="6069" max="6069" width="10.109375" bestFit="1" customWidth="1"/>
    <col min="6070" max="6070" width="12.77734375" bestFit="1" customWidth="1"/>
    <col min="6071" max="6071" width="10.109375" bestFit="1" customWidth="1"/>
    <col min="6072" max="6072" width="12.77734375" bestFit="1" customWidth="1"/>
    <col min="6073" max="6073" width="10.109375" bestFit="1" customWidth="1"/>
    <col min="6074" max="6074" width="12.77734375" bestFit="1" customWidth="1"/>
    <col min="6075" max="6075" width="10.109375" bestFit="1" customWidth="1"/>
    <col min="6076" max="6076" width="12.77734375" bestFit="1" customWidth="1"/>
    <col min="6077" max="6077" width="10.109375" bestFit="1" customWidth="1"/>
    <col min="6078" max="6078" width="12.77734375" bestFit="1" customWidth="1"/>
    <col min="6079" max="6079" width="10.109375" bestFit="1" customWidth="1"/>
    <col min="6080" max="6080" width="12.77734375" bestFit="1" customWidth="1"/>
    <col min="6081" max="6081" width="10.109375" bestFit="1" customWidth="1"/>
    <col min="6082" max="6082" width="12.77734375" bestFit="1" customWidth="1"/>
    <col min="6083" max="6083" width="10.109375" bestFit="1" customWidth="1"/>
    <col min="6084" max="6084" width="12.77734375" bestFit="1" customWidth="1"/>
    <col min="6085" max="6085" width="10.109375" bestFit="1" customWidth="1"/>
    <col min="6086" max="6086" width="12.77734375" bestFit="1" customWidth="1"/>
    <col min="6087" max="6087" width="10.109375" bestFit="1" customWidth="1"/>
    <col min="6088" max="6088" width="12.77734375" bestFit="1" customWidth="1"/>
    <col min="6089" max="6089" width="10.109375" bestFit="1" customWidth="1"/>
    <col min="6090" max="6090" width="12.77734375" bestFit="1" customWidth="1"/>
    <col min="6091" max="6091" width="10.109375" bestFit="1" customWidth="1"/>
    <col min="6092" max="6092" width="12.77734375" bestFit="1" customWidth="1"/>
    <col min="6093" max="6093" width="10.109375" bestFit="1" customWidth="1"/>
    <col min="6094" max="6094" width="12.77734375" bestFit="1" customWidth="1"/>
    <col min="6095" max="6095" width="10.109375" bestFit="1" customWidth="1"/>
    <col min="6096" max="6096" width="12.77734375" bestFit="1" customWidth="1"/>
    <col min="6097" max="6097" width="10.109375" bestFit="1" customWidth="1"/>
    <col min="6098" max="6098" width="12.77734375" bestFit="1" customWidth="1"/>
    <col min="6099" max="6099" width="10.109375" bestFit="1" customWidth="1"/>
    <col min="6100" max="6100" width="12.77734375" bestFit="1" customWidth="1"/>
    <col min="6101" max="6101" width="10.109375" bestFit="1" customWidth="1"/>
    <col min="6102" max="6102" width="12.77734375" bestFit="1" customWidth="1"/>
    <col min="6103" max="6103" width="10.109375" bestFit="1" customWidth="1"/>
    <col min="6104" max="6104" width="12.77734375" bestFit="1" customWidth="1"/>
    <col min="6105" max="6105" width="10.109375" bestFit="1" customWidth="1"/>
    <col min="6106" max="6106" width="12.77734375" bestFit="1" customWidth="1"/>
    <col min="6107" max="6107" width="10.109375" bestFit="1" customWidth="1"/>
    <col min="6108" max="6108" width="12.77734375" bestFit="1" customWidth="1"/>
    <col min="6109" max="6109" width="10.109375" bestFit="1" customWidth="1"/>
    <col min="6110" max="6110" width="12.77734375" bestFit="1" customWidth="1"/>
    <col min="6111" max="6111" width="10.109375" bestFit="1" customWidth="1"/>
    <col min="6112" max="6112" width="12.77734375" bestFit="1" customWidth="1"/>
    <col min="6113" max="6113" width="10.109375" bestFit="1" customWidth="1"/>
    <col min="6114" max="6114" width="12.77734375" bestFit="1" customWidth="1"/>
    <col min="6115" max="6115" width="10.109375" bestFit="1" customWidth="1"/>
    <col min="6116" max="6116" width="12.77734375" bestFit="1" customWidth="1"/>
    <col min="6117" max="6117" width="10.109375" bestFit="1" customWidth="1"/>
    <col min="6118" max="6118" width="12.77734375" bestFit="1" customWidth="1"/>
    <col min="6119" max="6119" width="7" bestFit="1" customWidth="1"/>
    <col min="6120" max="6121" width="10.109375" bestFit="1" customWidth="1"/>
    <col min="6122" max="6122" width="12.77734375" bestFit="1" customWidth="1"/>
    <col min="6123" max="6123" width="10.109375" bestFit="1" customWidth="1"/>
    <col min="6124" max="6124" width="12.77734375" bestFit="1" customWidth="1"/>
    <col min="6125" max="6125" width="10.109375" bestFit="1" customWidth="1"/>
    <col min="6126" max="6126" width="12.77734375" bestFit="1" customWidth="1"/>
    <col min="6127" max="6127" width="10.109375" bestFit="1" customWidth="1"/>
    <col min="6128" max="6128" width="12.77734375" bestFit="1" customWidth="1"/>
    <col min="6129" max="6129" width="10.109375" bestFit="1" customWidth="1"/>
    <col min="6130" max="6130" width="12.77734375" bestFit="1" customWidth="1"/>
    <col min="6131" max="6131" width="10.109375" bestFit="1" customWidth="1"/>
    <col min="6132" max="6132" width="12.77734375" bestFit="1" customWidth="1"/>
    <col min="6133" max="6133" width="10.109375" bestFit="1" customWidth="1"/>
    <col min="6134" max="6134" width="12.77734375" bestFit="1" customWidth="1"/>
    <col min="6135" max="6135" width="10.109375" bestFit="1" customWidth="1"/>
    <col min="6136" max="6136" width="12.77734375" bestFit="1" customWidth="1"/>
    <col min="6137" max="6137" width="10.109375" bestFit="1" customWidth="1"/>
    <col min="6138" max="6138" width="12.77734375" bestFit="1" customWidth="1"/>
    <col min="6139" max="6139" width="10.109375" bestFit="1" customWidth="1"/>
    <col min="6140" max="6140" width="12.77734375" bestFit="1" customWidth="1"/>
    <col min="6141" max="6141" width="10.109375" bestFit="1" customWidth="1"/>
    <col min="6142" max="6142" width="12.77734375" bestFit="1" customWidth="1"/>
    <col min="6143" max="6143" width="10.109375" bestFit="1" customWidth="1"/>
    <col min="6144" max="6144" width="12.77734375" bestFit="1" customWidth="1"/>
    <col min="6145" max="6145" width="10.109375" bestFit="1" customWidth="1"/>
    <col min="6146" max="6146" width="12.77734375" bestFit="1" customWidth="1"/>
    <col min="6147" max="6147" width="10.109375" bestFit="1" customWidth="1"/>
    <col min="6148" max="6148" width="12.77734375" bestFit="1" customWidth="1"/>
    <col min="6149" max="6149" width="10.109375" bestFit="1" customWidth="1"/>
    <col min="6150" max="6150" width="12.77734375" bestFit="1" customWidth="1"/>
    <col min="6151" max="6151" width="10.109375" bestFit="1" customWidth="1"/>
    <col min="6152" max="6152" width="12.77734375" bestFit="1" customWidth="1"/>
    <col min="6153" max="6153" width="10.109375" bestFit="1" customWidth="1"/>
    <col min="6154" max="6154" width="12.77734375" bestFit="1" customWidth="1"/>
    <col min="6155" max="6155" width="10.109375" bestFit="1" customWidth="1"/>
    <col min="6156" max="6156" width="12.77734375" bestFit="1" customWidth="1"/>
    <col min="6157" max="6157" width="7" bestFit="1" customWidth="1"/>
    <col min="6158" max="6159" width="10.109375" bestFit="1" customWidth="1"/>
    <col min="6160" max="6160" width="12.77734375" bestFit="1" customWidth="1"/>
    <col min="6161" max="6161" width="10.109375" bestFit="1" customWidth="1"/>
    <col min="6162" max="6162" width="12.77734375" bestFit="1" customWidth="1"/>
    <col min="6163" max="6163" width="10.109375" bestFit="1" customWidth="1"/>
    <col min="6164" max="6164" width="12.77734375" bestFit="1" customWidth="1"/>
    <col min="6165" max="6165" width="10.109375" bestFit="1" customWidth="1"/>
    <col min="6166" max="6166" width="12.77734375" bestFit="1" customWidth="1"/>
    <col min="6167" max="6167" width="10.109375" bestFit="1" customWidth="1"/>
    <col min="6168" max="6168" width="12.77734375" bestFit="1" customWidth="1"/>
    <col min="6169" max="6169" width="10.109375" bestFit="1" customWidth="1"/>
    <col min="6170" max="6170" width="12.77734375" bestFit="1" customWidth="1"/>
    <col min="6171" max="6171" width="9.109375" bestFit="1" customWidth="1"/>
    <col min="6172" max="6172" width="11.6640625" bestFit="1" customWidth="1"/>
    <col min="6173" max="6173" width="10.109375" bestFit="1" customWidth="1"/>
    <col min="6174" max="6174" width="12.77734375" bestFit="1" customWidth="1"/>
    <col min="6175" max="6175" width="10.109375" bestFit="1" customWidth="1"/>
    <col min="6176" max="6176" width="12.77734375" bestFit="1" customWidth="1"/>
    <col min="6177" max="6177" width="10.109375" bestFit="1" customWidth="1"/>
    <col min="6178" max="6178" width="12.77734375" bestFit="1" customWidth="1"/>
    <col min="6179" max="6179" width="10.109375" bestFit="1" customWidth="1"/>
    <col min="6180" max="6180" width="12.77734375" bestFit="1" customWidth="1"/>
    <col min="6181" max="6181" width="10.109375" bestFit="1" customWidth="1"/>
    <col min="6182" max="6182" width="12.77734375" bestFit="1" customWidth="1"/>
    <col min="6183" max="6183" width="10.109375" bestFit="1" customWidth="1"/>
    <col min="6184" max="6184" width="12.77734375" bestFit="1" customWidth="1"/>
    <col min="6185" max="6185" width="10.109375" bestFit="1" customWidth="1"/>
    <col min="6186" max="6186" width="12.77734375" bestFit="1" customWidth="1"/>
    <col min="6187" max="6187" width="10.109375" bestFit="1" customWidth="1"/>
    <col min="6188" max="6188" width="12.77734375" bestFit="1" customWidth="1"/>
    <col min="6189" max="6189" width="10.109375" bestFit="1" customWidth="1"/>
    <col min="6190" max="6190" width="12.77734375" bestFit="1" customWidth="1"/>
    <col min="6191" max="6191" width="10.109375" bestFit="1" customWidth="1"/>
    <col min="6192" max="6192" width="12.77734375" bestFit="1" customWidth="1"/>
    <col min="6193" max="6193" width="10.109375" bestFit="1" customWidth="1"/>
    <col min="6194" max="6194" width="12.77734375" bestFit="1" customWidth="1"/>
    <col min="6195" max="6195" width="9.109375" bestFit="1" customWidth="1"/>
    <col min="6196" max="6196" width="11.6640625" bestFit="1" customWidth="1"/>
    <col min="6197" max="6197" width="10.109375" bestFit="1" customWidth="1"/>
    <col min="6198" max="6198" width="12.77734375" bestFit="1" customWidth="1"/>
    <col min="6199" max="6199" width="10.109375" bestFit="1" customWidth="1"/>
    <col min="6200" max="6200" width="12.77734375" bestFit="1" customWidth="1"/>
    <col min="6201" max="6201" width="10.109375" bestFit="1" customWidth="1"/>
    <col min="6202" max="6202" width="12.77734375" bestFit="1" customWidth="1"/>
    <col min="6203" max="6203" width="10.109375" bestFit="1" customWidth="1"/>
    <col min="6204" max="6204" width="12.77734375" bestFit="1" customWidth="1"/>
    <col min="6205" max="6205" width="10.109375" bestFit="1" customWidth="1"/>
    <col min="6206" max="6206" width="12.77734375" bestFit="1" customWidth="1"/>
    <col min="6207" max="6207" width="10.109375" bestFit="1" customWidth="1"/>
    <col min="6208" max="6208" width="12.77734375" bestFit="1" customWidth="1"/>
    <col min="6209" max="6209" width="10.109375" bestFit="1" customWidth="1"/>
    <col min="6210" max="6210" width="12.77734375" bestFit="1" customWidth="1"/>
    <col min="6211" max="6211" width="10.109375" bestFit="1" customWidth="1"/>
    <col min="6212" max="6212" width="12.77734375" bestFit="1" customWidth="1"/>
    <col min="6213" max="6213" width="9.109375" bestFit="1" customWidth="1"/>
    <col min="6214" max="6214" width="11.6640625" bestFit="1" customWidth="1"/>
    <col min="6215" max="6215" width="10.109375" bestFit="1" customWidth="1"/>
    <col min="6216" max="6216" width="12.77734375" bestFit="1" customWidth="1"/>
    <col min="6217" max="6217" width="10.109375" bestFit="1" customWidth="1"/>
    <col min="6218" max="6218" width="12.77734375" bestFit="1" customWidth="1"/>
    <col min="6219" max="6219" width="10.109375" bestFit="1" customWidth="1"/>
    <col min="6220" max="6220" width="12.77734375" bestFit="1" customWidth="1"/>
    <col min="6221" max="6221" width="10.109375" bestFit="1" customWidth="1"/>
    <col min="6222" max="6222" width="12.77734375" bestFit="1" customWidth="1"/>
    <col min="6223" max="6223" width="10.109375" bestFit="1" customWidth="1"/>
    <col min="6224" max="6224" width="12.77734375" bestFit="1" customWidth="1"/>
    <col min="6225" max="6225" width="10.109375" bestFit="1" customWidth="1"/>
    <col min="6226" max="6226" width="12.77734375" bestFit="1" customWidth="1"/>
    <col min="6227" max="6227" width="10.109375" bestFit="1" customWidth="1"/>
    <col min="6228" max="6228" width="12.77734375" bestFit="1" customWidth="1"/>
    <col min="6229" max="6229" width="10.109375" bestFit="1" customWidth="1"/>
    <col min="6230" max="6230" width="12.77734375" bestFit="1" customWidth="1"/>
    <col min="6231" max="6231" width="7" bestFit="1" customWidth="1"/>
    <col min="6232" max="6233" width="10.109375" bestFit="1" customWidth="1"/>
    <col min="6234" max="6234" width="12.77734375" bestFit="1" customWidth="1"/>
    <col min="6235" max="6235" width="10.109375" bestFit="1" customWidth="1"/>
    <col min="6236" max="6236" width="12.77734375" bestFit="1" customWidth="1"/>
    <col min="6237" max="6237" width="10.109375" bestFit="1" customWidth="1"/>
    <col min="6238" max="6238" width="12.77734375" bestFit="1" customWidth="1"/>
    <col min="6239" max="6239" width="10.109375" bestFit="1" customWidth="1"/>
    <col min="6240" max="6240" width="12.77734375" bestFit="1" customWidth="1"/>
    <col min="6241" max="6241" width="10.109375" bestFit="1" customWidth="1"/>
    <col min="6242" max="6242" width="12.77734375" bestFit="1" customWidth="1"/>
    <col min="6243" max="6243" width="10.109375" bestFit="1" customWidth="1"/>
    <col min="6244" max="6244" width="12.77734375" bestFit="1" customWidth="1"/>
    <col min="6245" max="6245" width="10.109375" bestFit="1" customWidth="1"/>
    <col min="6246" max="6246" width="12.77734375" bestFit="1" customWidth="1"/>
    <col min="6247" max="6247" width="9.109375" bestFit="1" customWidth="1"/>
    <col min="6248" max="6248" width="11.6640625" bestFit="1" customWidth="1"/>
    <col min="6249" max="6249" width="10.109375" bestFit="1" customWidth="1"/>
    <col min="6250" max="6250" width="12.77734375" bestFit="1" customWidth="1"/>
    <col min="6251" max="6251" width="10.109375" bestFit="1" customWidth="1"/>
    <col min="6252" max="6252" width="12.77734375" bestFit="1" customWidth="1"/>
    <col min="6253" max="6253" width="10.109375" bestFit="1" customWidth="1"/>
    <col min="6254" max="6254" width="12.77734375" bestFit="1" customWidth="1"/>
    <col min="6255" max="6255" width="10.109375" bestFit="1" customWidth="1"/>
    <col min="6256" max="6256" width="12.77734375" bestFit="1" customWidth="1"/>
    <col min="6257" max="6257" width="10.109375" bestFit="1" customWidth="1"/>
    <col min="6258" max="6258" width="12.77734375" bestFit="1" customWidth="1"/>
    <col min="6259" max="6259" width="10.109375" bestFit="1" customWidth="1"/>
    <col min="6260" max="6260" width="12.77734375" bestFit="1" customWidth="1"/>
    <col min="6261" max="6261" width="10.109375" bestFit="1" customWidth="1"/>
    <col min="6262" max="6262" width="12.77734375" bestFit="1" customWidth="1"/>
    <col min="6263" max="6263" width="10.109375" bestFit="1" customWidth="1"/>
    <col min="6264" max="6264" width="12.77734375" bestFit="1" customWidth="1"/>
    <col min="6265" max="6265" width="10.109375" bestFit="1" customWidth="1"/>
    <col min="6266" max="6266" width="12.77734375" bestFit="1" customWidth="1"/>
    <col min="6267" max="6267" width="10.109375" bestFit="1" customWidth="1"/>
    <col min="6268" max="6268" width="12.77734375" bestFit="1" customWidth="1"/>
    <col min="6269" max="6269" width="10.109375" bestFit="1" customWidth="1"/>
    <col min="6270" max="6270" width="12.77734375" bestFit="1" customWidth="1"/>
    <col min="6271" max="6271" width="10.109375" bestFit="1" customWidth="1"/>
    <col min="6272" max="6272" width="12.77734375" bestFit="1" customWidth="1"/>
    <col min="6273" max="6273" width="10.109375" bestFit="1" customWidth="1"/>
    <col min="6274" max="6274" width="12.77734375" bestFit="1" customWidth="1"/>
    <col min="6275" max="6275" width="10.109375" bestFit="1" customWidth="1"/>
    <col min="6276" max="6276" width="12.77734375" bestFit="1" customWidth="1"/>
    <col min="6277" max="6277" width="10.109375" bestFit="1" customWidth="1"/>
    <col min="6278" max="6278" width="12.77734375" bestFit="1" customWidth="1"/>
    <col min="6279" max="6279" width="10.109375" bestFit="1" customWidth="1"/>
    <col min="6280" max="6280" width="12.77734375" bestFit="1" customWidth="1"/>
    <col min="6281" max="6281" width="10.109375" bestFit="1" customWidth="1"/>
    <col min="6282" max="6282" width="12.77734375" bestFit="1" customWidth="1"/>
    <col min="6283" max="6283" width="10.109375" bestFit="1" customWidth="1"/>
    <col min="6284" max="6284" width="12.77734375" bestFit="1" customWidth="1"/>
    <col min="6285" max="6285" width="10.109375" bestFit="1" customWidth="1"/>
    <col min="6286" max="6286" width="12.77734375" bestFit="1" customWidth="1"/>
    <col min="6287" max="6287" width="10.109375" bestFit="1" customWidth="1"/>
    <col min="6288" max="6288" width="12.77734375" bestFit="1" customWidth="1"/>
    <col min="6289" max="6289" width="10.109375" bestFit="1" customWidth="1"/>
    <col min="6290" max="6290" width="12.77734375" bestFit="1" customWidth="1"/>
    <col min="6291" max="6291" width="10.109375" bestFit="1" customWidth="1"/>
    <col min="6292" max="6292" width="12.77734375" bestFit="1" customWidth="1"/>
    <col min="6293" max="6293" width="10.109375" bestFit="1" customWidth="1"/>
    <col min="6294" max="6294" width="12.77734375" bestFit="1" customWidth="1"/>
    <col min="6295" max="6295" width="10.109375" bestFit="1" customWidth="1"/>
    <col min="6296" max="6296" width="12.77734375" bestFit="1" customWidth="1"/>
    <col min="6297" max="6297" width="10.109375" bestFit="1" customWidth="1"/>
    <col min="6298" max="6298" width="12.77734375" bestFit="1" customWidth="1"/>
    <col min="6299" max="6299" width="10.109375" bestFit="1" customWidth="1"/>
    <col min="6300" max="6300" width="12.77734375" bestFit="1" customWidth="1"/>
    <col min="6301" max="6301" width="10.109375" bestFit="1" customWidth="1"/>
    <col min="6302" max="6302" width="12.77734375" bestFit="1" customWidth="1"/>
    <col min="6303" max="6303" width="10.109375" bestFit="1" customWidth="1"/>
    <col min="6304" max="6304" width="12.77734375" bestFit="1" customWidth="1"/>
    <col min="6305" max="6305" width="10.109375" bestFit="1" customWidth="1"/>
    <col min="6306" max="6306" width="12.77734375" bestFit="1" customWidth="1"/>
    <col min="6307" max="6307" width="10.109375" bestFit="1" customWidth="1"/>
    <col min="6308" max="6308" width="12.77734375" bestFit="1" customWidth="1"/>
    <col min="6309" max="6309" width="10.109375" bestFit="1" customWidth="1"/>
    <col min="6310" max="6310" width="12.77734375" bestFit="1" customWidth="1"/>
    <col min="6311" max="6311" width="10.109375" bestFit="1" customWidth="1"/>
    <col min="6312" max="6312" width="12.77734375" bestFit="1" customWidth="1"/>
    <col min="6313" max="6313" width="10.109375" bestFit="1" customWidth="1"/>
    <col min="6314" max="6314" width="12.77734375" bestFit="1" customWidth="1"/>
    <col min="6315" max="6315" width="9.109375" bestFit="1" customWidth="1"/>
    <col min="6316" max="6316" width="11.6640625" bestFit="1" customWidth="1"/>
    <col min="6317" max="6317" width="10.109375" bestFit="1" customWidth="1"/>
    <col min="6318" max="6318" width="12.77734375" bestFit="1" customWidth="1"/>
    <col min="6319" max="6319" width="10.109375" bestFit="1" customWidth="1"/>
    <col min="6320" max="6320" width="12.77734375" bestFit="1" customWidth="1"/>
    <col min="6321" max="6321" width="10.109375" bestFit="1" customWidth="1"/>
    <col min="6322" max="6322" width="12.77734375" bestFit="1" customWidth="1"/>
    <col min="6323" max="6323" width="10.109375" bestFit="1" customWidth="1"/>
    <col min="6324" max="6324" width="12.77734375" bestFit="1" customWidth="1"/>
    <col min="6325" max="6325" width="10.109375" bestFit="1" customWidth="1"/>
    <col min="6326" max="6326" width="12.77734375" bestFit="1" customWidth="1"/>
    <col min="6327" max="6327" width="10.109375" bestFit="1" customWidth="1"/>
    <col min="6328" max="6328" width="12.77734375" bestFit="1" customWidth="1"/>
    <col min="6329" max="6329" width="10.109375" bestFit="1" customWidth="1"/>
    <col min="6330" max="6330" width="12.77734375" bestFit="1" customWidth="1"/>
    <col min="6331" max="6331" width="10.109375" bestFit="1" customWidth="1"/>
    <col min="6332" max="6332" width="12.77734375" bestFit="1" customWidth="1"/>
    <col min="6333" max="6333" width="10.109375" bestFit="1" customWidth="1"/>
    <col min="6334" max="6334" width="12.77734375" bestFit="1" customWidth="1"/>
    <col min="6335" max="6335" width="10.109375" bestFit="1" customWidth="1"/>
    <col min="6336" max="6336" width="12.77734375" bestFit="1" customWidth="1"/>
    <col min="6337" max="6337" width="9.109375" bestFit="1" customWidth="1"/>
    <col min="6338" max="6338" width="11.6640625" bestFit="1" customWidth="1"/>
    <col min="6339" max="6339" width="10.109375" bestFit="1" customWidth="1"/>
    <col min="6340" max="6340" width="12.77734375" bestFit="1" customWidth="1"/>
    <col min="6341" max="6341" width="10.109375" bestFit="1" customWidth="1"/>
    <col min="6342" max="6342" width="12.77734375" bestFit="1" customWidth="1"/>
    <col min="6343" max="6343" width="10.109375" bestFit="1" customWidth="1"/>
    <col min="6344" max="6344" width="12.77734375" bestFit="1" customWidth="1"/>
    <col min="6345" max="6345" width="10.109375" bestFit="1" customWidth="1"/>
    <col min="6346" max="6346" width="12.77734375" bestFit="1" customWidth="1"/>
    <col min="6347" max="6347" width="10.109375" bestFit="1" customWidth="1"/>
    <col min="6348" max="6348" width="12.77734375" bestFit="1" customWidth="1"/>
    <col min="6349" max="6349" width="10.109375" bestFit="1" customWidth="1"/>
    <col min="6350" max="6350" width="12.77734375" bestFit="1" customWidth="1"/>
    <col min="6351" max="6351" width="10.109375" bestFit="1" customWidth="1"/>
    <col min="6352" max="6352" width="12.77734375" bestFit="1" customWidth="1"/>
    <col min="6353" max="6353" width="9.109375" bestFit="1" customWidth="1"/>
    <col min="6354" max="6354" width="11.6640625" bestFit="1" customWidth="1"/>
    <col min="6355" max="6355" width="10.109375" bestFit="1" customWidth="1"/>
    <col min="6356" max="6356" width="12.77734375" bestFit="1" customWidth="1"/>
    <col min="6357" max="6357" width="10.109375" bestFit="1" customWidth="1"/>
    <col min="6358" max="6358" width="12.77734375" bestFit="1" customWidth="1"/>
    <col min="6359" max="6359" width="10.109375" bestFit="1" customWidth="1"/>
    <col min="6360" max="6360" width="12.77734375" bestFit="1" customWidth="1"/>
    <col min="6361" max="6361" width="10.109375" bestFit="1" customWidth="1"/>
    <col min="6362" max="6362" width="12.77734375" bestFit="1" customWidth="1"/>
    <col min="6363" max="6363" width="10.109375" bestFit="1" customWidth="1"/>
    <col min="6364" max="6364" width="12.77734375" bestFit="1" customWidth="1"/>
    <col min="6365" max="6365" width="10.109375" bestFit="1" customWidth="1"/>
    <col min="6366" max="6366" width="12.77734375" bestFit="1" customWidth="1"/>
    <col min="6367" max="6367" width="10.109375" bestFit="1" customWidth="1"/>
    <col min="6368" max="6368" width="12.77734375" bestFit="1" customWidth="1"/>
    <col min="6369" max="6369" width="10.109375" bestFit="1" customWidth="1"/>
    <col min="6370" max="6370" width="12.77734375" bestFit="1" customWidth="1"/>
    <col min="6371" max="6371" width="10.109375" bestFit="1" customWidth="1"/>
    <col min="6372" max="6372" width="12.77734375" bestFit="1" customWidth="1"/>
    <col min="6373" max="6373" width="10.109375" bestFit="1" customWidth="1"/>
    <col min="6374" max="6374" width="12.77734375" bestFit="1" customWidth="1"/>
    <col min="6375" max="6375" width="10.109375" bestFit="1" customWidth="1"/>
    <col min="6376" max="6376" width="12.77734375" bestFit="1" customWidth="1"/>
    <col min="6377" max="6377" width="10.109375" bestFit="1" customWidth="1"/>
    <col min="6378" max="6378" width="12.77734375" bestFit="1" customWidth="1"/>
    <col min="6379" max="6379" width="10.109375" bestFit="1" customWidth="1"/>
    <col min="6380" max="6380" width="12.77734375" bestFit="1" customWidth="1"/>
    <col min="6381" max="6381" width="10.109375" bestFit="1" customWidth="1"/>
    <col min="6382" max="6382" width="12.77734375" bestFit="1" customWidth="1"/>
    <col min="6383" max="6383" width="10.109375" bestFit="1" customWidth="1"/>
    <col min="6384" max="6384" width="12.77734375" bestFit="1" customWidth="1"/>
    <col min="6385" max="6385" width="10.109375" bestFit="1" customWidth="1"/>
    <col min="6386" max="6386" width="12.77734375" bestFit="1" customWidth="1"/>
    <col min="6387" max="6387" width="9.109375" bestFit="1" customWidth="1"/>
    <col min="6388" max="6388" width="11.6640625" bestFit="1" customWidth="1"/>
    <col min="6389" max="6389" width="9.109375" bestFit="1" customWidth="1"/>
    <col min="6390" max="6390" width="11.6640625" bestFit="1" customWidth="1"/>
    <col min="6391" max="6391" width="7" bestFit="1" customWidth="1"/>
    <col min="6392" max="6392" width="10.109375" bestFit="1" customWidth="1"/>
    <col min="6393" max="6393" width="9.109375" bestFit="1" customWidth="1"/>
    <col min="6394" max="6394" width="11.6640625" bestFit="1" customWidth="1"/>
    <col min="6395" max="6395" width="10.109375" bestFit="1" customWidth="1"/>
    <col min="6396" max="6396" width="12.77734375" bestFit="1" customWidth="1"/>
    <col min="6397" max="6397" width="10.109375" bestFit="1" customWidth="1"/>
    <col min="6398" max="6398" width="12.77734375" bestFit="1" customWidth="1"/>
    <col min="6399" max="6399" width="10.109375" bestFit="1" customWidth="1"/>
    <col min="6400" max="6400" width="12.77734375" bestFit="1" customWidth="1"/>
    <col min="6401" max="6401" width="10.109375" bestFit="1" customWidth="1"/>
    <col min="6402" max="6402" width="12.77734375" bestFit="1" customWidth="1"/>
    <col min="6403" max="6403" width="10.109375" bestFit="1" customWidth="1"/>
    <col min="6404" max="6404" width="12.77734375" bestFit="1" customWidth="1"/>
    <col min="6405" max="6405" width="7" bestFit="1" customWidth="1"/>
    <col min="6406" max="6407" width="10.109375" bestFit="1" customWidth="1"/>
    <col min="6408" max="6408" width="12.77734375" bestFit="1" customWidth="1"/>
    <col min="6409" max="6409" width="10.109375" bestFit="1" customWidth="1"/>
    <col min="6410" max="6410" width="12.77734375" bestFit="1" customWidth="1"/>
    <col min="6411" max="6411" width="10.109375" bestFit="1" customWidth="1"/>
    <col min="6412" max="6412" width="12.77734375" bestFit="1" customWidth="1"/>
    <col min="6413" max="6413" width="10.109375" bestFit="1" customWidth="1"/>
    <col min="6414" max="6414" width="12.77734375" bestFit="1" customWidth="1"/>
    <col min="6415" max="6415" width="10.109375" bestFit="1" customWidth="1"/>
    <col min="6416" max="6416" width="12.77734375" bestFit="1" customWidth="1"/>
    <col min="6417" max="6417" width="10.109375" bestFit="1" customWidth="1"/>
    <col min="6418" max="6418" width="12.77734375" bestFit="1" customWidth="1"/>
    <col min="6419" max="6419" width="10.109375" bestFit="1" customWidth="1"/>
    <col min="6420" max="6420" width="12.77734375" bestFit="1" customWidth="1"/>
    <col min="6421" max="6421" width="10.109375" bestFit="1" customWidth="1"/>
    <col min="6422" max="6422" width="12.77734375" bestFit="1" customWidth="1"/>
    <col min="6423" max="6423" width="10.109375" bestFit="1" customWidth="1"/>
    <col min="6424" max="6424" width="12.77734375" bestFit="1" customWidth="1"/>
    <col min="6425" max="6425" width="9.109375" bestFit="1" customWidth="1"/>
    <col min="6426" max="6426" width="11.6640625" bestFit="1" customWidth="1"/>
    <col min="6427" max="6427" width="10.109375" bestFit="1" customWidth="1"/>
    <col min="6428" max="6428" width="12.77734375" bestFit="1" customWidth="1"/>
    <col min="6429" max="6429" width="10.109375" bestFit="1" customWidth="1"/>
    <col min="6430" max="6430" width="12.77734375" bestFit="1" customWidth="1"/>
    <col min="6431" max="6431" width="10.109375" bestFit="1" customWidth="1"/>
    <col min="6432" max="6432" width="12.77734375" bestFit="1" customWidth="1"/>
    <col min="6433" max="6433" width="10.109375" bestFit="1" customWidth="1"/>
    <col min="6434" max="6434" width="12.77734375" bestFit="1" customWidth="1"/>
    <col min="6435" max="6435" width="9.109375" bestFit="1" customWidth="1"/>
    <col min="6436" max="6436" width="11.6640625" bestFit="1" customWidth="1"/>
    <col min="6437" max="6437" width="10.109375" bestFit="1" customWidth="1"/>
    <col min="6438" max="6438" width="12.77734375" bestFit="1" customWidth="1"/>
    <col min="6439" max="6439" width="10.109375" bestFit="1" customWidth="1"/>
    <col min="6440" max="6440" width="12.77734375" bestFit="1" customWidth="1"/>
    <col min="6441" max="6441" width="10.109375" bestFit="1" customWidth="1"/>
    <col min="6442" max="6442" width="12.77734375" bestFit="1" customWidth="1"/>
    <col min="6443" max="6443" width="10.109375" bestFit="1" customWidth="1"/>
    <col min="6444" max="6444" width="12.77734375" bestFit="1" customWidth="1"/>
    <col min="6445" max="6445" width="10.109375" bestFit="1" customWidth="1"/>
    <col min="6446" max="6446" width="12.77734375" bestFit="1" customWidth="1"/>
    <col min="6447" max="6447" width="9.109375" bestFit="1" customWidth="1"/>
    <col min="6448" max="6448" width="11.6640625" bestFit="1" customWidth="1"/>
    <col min="6449" max="6449" width="10.109375" bestFit="1" customWidth="1"/>
    <col min="6450" max="6450" width="12.77734375" bestFit="1" customWidth="1"/>
    <col min="6451" max="6451" width="10.109375" bestFit="1" customWidth="1"/>
    <col min="6452" max="6452" width="12.77734375" bestFit="1" customWidth="1"/>
    <col min="6453" max="6453" width="10.109375" bestFit="1" customWidth="1"/>
    <col min="6454" max="6454" width="12.77734375" bestFit="1" customWidth="1"/>
    <col min="6455" max="6455" width="10.109375" bestFit="1" customWidth="1"/>
    <col min="6456" max="6456" width="12.77734375" bestFit="1" customWidth="1"/>
    <col min="6457" max="6457" width="10.109375" bestFit="1" customWidth="1"/>
    <col min="6458" max="6458" width="12.77734375" bestFit="1" customWidth="1"/>
    <col min="6459" max="6459" width="10.109375" bestFit="1" customWidth="1"/>
    <col min="6460" max="6460" width="12.77734375" bestFit="1" customWidth="1"/>
    <col min="6461" max="6461" width="9.109375" bestFit="1" customWidth="1"/>
    <col min="6462" max="6462" width="11.6640625" bestFit="1" customWidth="1"/>
    <col min="6463" max="6463" width="10.109375" bestFit="1" customWidth="1"/>
    <col min="6464" max="6464" width="12.77734375" bestFit="1" customWidth="1"/>
    <col min="6465" max="6465" width="9.109375" bestFit="1" customWidth="1"/>
    <col min="6466" max="6466" width="11.6640625" bestFit="1" customWidth="1"/>
    <col min="6467" max="6467" width="10.109375" bestFit="1" customWidth="1"/>
    <col min="6468" max="6468" width="12.77734375" bestFit="1" customWidth="1"/>
    <col min="6469" max="6469" width="10.109375" bestFit="1" customWidth="1"/>
    <col min="6470" max="6470" width="12.77734375" bestFit="1" customWidth="1"/>
    <col min="6471" max="6471" width="10.109375" bestFit="1" customWidth="1"/>
    <col min="6472" max="6472" width="12.77734375" bestFit="1" customWidth="1"/>
    <col min="6473" max="6473" width="10.109375" bestFit="1" customWidth="1"/>
    <col min="6474" max="6474" width="12.77734375" bestFit="1" customWidth="1"/>
    <col min="6475" max="6475" width="10.109375" bestFit="1" customWidth="1"/>
    <col min="6476" max="6476" width="12.77734375" bestFit="1" customWidth="1"/>
    <col min="6477" max="6477" width="10.109375" bestFit="1" customWidth="1"/>
    <col min="6478" max="6478" width="12.77734375" bestFit="1" customWidth="1"/>
    <col min="6479" max="6479" width="10.109375" bestFit="1" customWidth="1"/>
    <col min="6480" max="6480" width="12.77734375" bestFit="1" customWidth="1"/>
    <col min="6481" max="6481" width="10.109375" bestFit="1" customWidth="1"/>
    <col min="6482" max="6482" width="12.77734375" bestFit="1" customWidth="1"/>
    <col min="6483" max="6483" width="10.109375" bestFit="1" customWidth="1"/>
    <col min="6484" max="6484" width="12.77734375" bestFit="1" customWidth="1"/>
    <col min="6485" max="6485" width="10.109375" bestFit="1" customWidth="1"/>
    <col min="6486" max="6486" width="12.77734375" bestFit="1" customWidth="1"/>
    <col min="6487" max="6487" width="9.109375" bestFit="1" customWidth="1"/>
    <col min="6488" max="6488" width="11.6640625" bestFit="1" customWidth="1"/>
    <col min="6489" max="6489" width="10.109375" bestFit="1" customWidth="1"/>
    <col min="6490" max="6490" width="12.77734375" bestFit="1" customWidth="1"/>
    <col min="6491" max="6491" width="10.109375" bestFit="1" customWidth="1"/>
    <col min="6492" max="6492" width="12.77734375" bestFit="1" customWidth="1"/>
    <col min="6493" max="6493" width="10.109375" bestFit="1" customWidth="1"/>
    <col min="6494" max="6494" width="12.77734375" bestFit="1" customWidth="1"/>
    <col min="6495" max="6495" width="10.109375" bestFit="1" customWidth="1"/>
    <col min="6496" max="6496" width="12.77734375" bestFit="1" customWidth="1"/>
    <col min="6497" max="6497" width="10.109375" bestFit="1" customWidth="1"/>
    <col min="6498" max="6498" width="12.77734375" bestFit="1" customWidth="1"/>
    <col min="6499" max="6499" width="10.109375" bestFit="1" customWidth="1"/>
    <col min="6500" max="6500" width="12.77734375" bestFit="1" customWidth="1"/>
    <col min="6501" max="6501" width="10.109375" bestFit="1" customWidth="1"/>
    <col min="6502" max="6502" width="12.77734375" bestFit="1" customWidth="1"/>
    <col min="6503" max="6503" width="10.109375" bestFit="1" customWidth="1"/>
    <col min="6504" max="6504" width="12.77734375" bestFit="1" customWidth="1"/>
    <col min="6505" max="6505" width="10.109375" bestFit="1" customWidth="1"/>
    <col min="6506" max="6506" width="12.77734375" bestFit="1" customWidth="1"/>
    <col min="6507" max="6507" width="10.109375" bestFit="1" customWidth="1"/>
    <col min="6508" max="6508" width="12.77734375" bestFit="1" customWidth="1"/>
    <col min="6509" max="6509" width="10.109375" bestFit="1" customWidth="1"/>
    <col min="6510" max="6510" width="12.77734375" bestFit="1" customWidth="1"/>
    <col min="6511" max="6511" width="7" bestFit="1" customWidth="1"/>
    <col min="6512" max="6513" width="10.109375" bestFit="1" customWidth="1"/>
    <col min="6514" max="6514" width="12.77734375" bestFit="1" customWidth="1"/>
    <col min="6515" max="6515" width="10.109375" bestFit="1" customWidth="1"/>
    <col min="6516" max="6516" width="12.77734375" bestFit="1" customWidth="1"/>
    <col min="6517" max="6517" width="10.109375" bestFit="1" customWidth="1"/>
    <col min="6518" max="6518" width="12.77734375" bestFit="1" customWidth="1"/>
    <col min="6519" max="6519" width="10.109375" bestFit="1" customWidth="1"/>
    <col min="6520" max="6520" width="12.77734375" bestFit="1" customWidth="1"/>
    <col min="6521" max="6521" width="10.109375" bestFit="1" customWidth="1"/>
    <col min="6522" max="6522" width="12.77734375" bestFit="1" customWidth="1"/>
    <col min="6523" max="6523" width="10.109375" bestFit="1" customWidth="1"/>
    <col min="6524" max="6524" width="12.77734375" bestFit="1" customWidth="1"/>
    <col min="6525" max="6525" width="9.109375" bestFit="1" customWidth="1"/>
    <col min="6526" max="6526" width="11.6640625" bestFit="1" customWidth="1"/>
    <col min="6527" max="6527" width="10.109375" bestFit="1" customWidth="1"/>
    <col min="6528" max="6528" width="12.77734375" bestFit="1" customWidth="1"/>
    <col min="6529" max="6529" width="10.109375" bestFit="1" customWidth="1"/>
    <col min="6530" max="6530" width="12.77734375" bestFit="1" customWidth="1"/>
    <col min="6531" max="6531" width="10.109375" bestFit="1" customWidth="1"/>
    <col min="6532" max="6532" width="12.77734375" bestFit="1" customWidth="1"/>
    <col min="6533" max="6533" width="10.109375" bestFit="1" customWidth="1"/>
    <col min="6534" max="6534" width="12.77734375" bestFit="1" customWidth="1"/>
    <col min="6535" max="6535" width="10.109375" bestFit="1" customWidth="1"/>
    <col min="6536" max="6536" width="12.77734375" bestFit="1" customWidth="1"/>
    <col min="6537" max="6537" width="10.109375" bestFit="1" customWidth="1"/>
    <col min="6538" max="6538" width="12.77734375" bestFit="1" customWidth="1"/>
    <col min="6539" max="6539" width="10.109375" bestFit="1" customWidth="1"/>
    <col min="6540" max="6540" width="12.77734375" bestFit="1" customWidth="1"/>
    <col min="6541" max="6541" width="10.109375" bestFit="1" customWidth="1"/>
    <col min="6542" max="6542" width="12.77734375" bestFit="1" customWidth="1"/>
    <col min="6543" max="6543" width="10.109375" bestFit="1" customWidth="1"/>
    <col min="6544" max="6544" width="12.77734375" bestFit="1" customWidth="1"/>
    <col min="6545" max="6545" width="10.109375" bestFit="1" customWidth="1"/>
    <col min="6546" max="6546" width="12.77734375" bestFit="1" customWidth="1"/>
    <col min="6547" max="6547" width="10.109375" bestFit="1" customWidth="1"/>
    <col min="6548" max="6548" width="12.77734375" bestFit="1" customWidth="1"/>
    <col min="6549" max="6549" width="10.109375" bestFit="1" customWidth="1"/>
    <col min="6550" max="6550" width="12.77734375" bestFit="1" customWidth="1"/>
    <col min="6551" max="6551" width="10.109375" bestFit="1" customWidth="1"/>
    <col min="6552" max="6552" width="12.77734375" bestFit="1" customWidth="1"/>
    <col min="6553" max="6553" width="10.109375" bestFit="1" customWidth="1"/>
    <col min="6554" max="6554" width="12.77734375" bestFit="1" customWidth="1"/>
    <col min="6555" max="6555" width="10.109375" bestFit="1" customWidth="1"/>
    <col min="6556" max="6556" width="12.77734375" bestFit="1" customWidth="1"/>
    <col min="6557" max="6557" width="10.109375" bestFit="1" customWidth="1"/>
    <col min="6558" max="6558" width="12.77734375" bestFit="1" customWidth="1"/>
    <col min="6559" max="6559" width="10.109375" bestFit="1" customWidth="1"/>
    <col min="6560" max="6560" width="12.77734375" bestFit="1" customWidth="1"/>
    <col min="6561" max="6561" width="10.109375" bestFit="1" customWidth="1"/>
    <col min="6562" max="6562" width="12.77734375" bestFit="1" customWidth="1"/>
    <col min="6563" max="6563" width="10.109375" bestFit="1" customWidth="1"/>
    <col min="6564" max="6564" width="12.77734375" bestFit="1" customWidth="1"/>
    <col min="6565" max="6565" width="10.109375" bestFit="1" customWidth="1"/>
    <col min="6566" max="6566" width="12.77734375" bestFit="1" customWidth="1"/>
    <col min="6567" max="6567" width="10.109375" bestFit="1" customWidth="1"/>
    <col min="6568" max="6568" width="12.77734375" bestFit="1" customWidth="1"/>
    <col min="6569" max="6569" width="9.109375" bestFit="1" customWidth="1"/>
    <col min="6570" max="6570" width="11.6640625" bestFit="1" customWidth="1"/>
    <col min="6571" max="6571" width="9.109375" bestFit="1" customWidth="1"/>
    <col min="6572" max="6572" width="11.6640625" bestFit="1" customWidth="1"/>
    <col min="6573" max="6573" width="9.109375" bestFit="1" customWidth="1"/>
    <col min="6574" max="6574" width="11.6640625" bestFit="1" customWidth="1"/>
    <col min="6575" max="6575" width="10.109375" bestFit="1" customWidth="1"/>
    <col min="6576" max="6576" width="12.77734375" bestFit="1" customWidth="1"/>
    <col min="6577" max="6577" width="10.109375" bestFit="1" customWidth="1"/>
    <col min="6578" max="6578" width="12.77734375" bestFit="1" customWidth="1"/>
    <col min="6579" max="6579" width="10.109375" bestFit="1" customWidth="1"/>
    <col min="6580" max="6580" width="12.77734375" bestFit="1" customWidth="1"/>
    <col min="6581" max="6581" width="10.109375" bestFit="1" customWidth="1"/>
    <col min="6582" max="6582" width="12.77734375" bestFit="1" customWidth="1"/>
    <col min="6583" max="6583" width="10.109375" bestFit="1" customWidth="1"/>
    <col min="6584" max="6584" width="12.77734375" bestFit="1" customWidth="1"/>
    <col min="6585" max="6585" width="9.109375" bestFit="1" customWidth="1"/>
    <col min="6586" max="6586" width="11.6640625" bestFit="1" customWidth="1"/>
    <col min="6587" max="6587" width="10.109375" bestFit="1" customWidth="1"/>
    <col min="6588" max="6588" width="12.77734375" bestFit="1" customWidth="1"/>
    <col min="6589" max="6589" width="10.109375" bestFit="1" customWidth="1"/>
    <col min="6590" max="6590" width="12.77734375" bestFit="1" customWidth="1"/>
    <col min="6591" max="6591" width="10.109375" bestFit="1" customWidth="1"/>
    <col min="6592" max="6592" width="12.77734375" bestFit="1" customWidth="1"/>
    <col min="6593" max="6593" width="10.109375" bestFit="1" customWidth="1"/>
    <col min="6594" max="6594" width="12.77734375" bestFit="1" customWidth="1"/>
    <col min="6595" max="6595" width="10.109375" bestFit="1" customWidth="1"/>
    <col min="6596" max="6596" width="12.77734375" bestFit="1" customWidth="1"/>
    <col min="6597" max="6597" width="10.109375" bestFit="1" customWidth="1"/>
    <col min="6598" max="6598" width="12.77734375" bestFit="1" customWidth="1"/>
    <col min="6599" max="6599" width="10.109375" bestFit="1" customWidth="1"/>
    <col min="6600" max="6600" width="12.77734375" bestFit="1" customWidth="1"/>
    <col min="6601" max="6601" width="10.109375" bestFit="1" customWidth="1"/>
    <col min="6602" max="6602" width="12.77734375" bestFit="1" customWidth="1"/>
    <col min="6603" max="6603" width="10.109375" bestFit="1" customWidth="1"/>
    <col min="6604" max="6604" width="12.77734375" bestFit="1" customWidth="1"/>
    <col min="6605" max="6605" width="10.109375" bestFit="1" customWidth="1"/>
    <col min="6606" max="6606" width="12.77734375" bestFit="1" customWidth="1"/>
    <col min="6607" max="6607" width="10.109375" bestFit="1" customWidth="1"/>
    <col min="6608" max="6608" width="12.77734375" bestFit="1" customWidth="1"/>
    <col min="6609" max="6609" width="10.109375" bestFit="1" customWidth="1"/>
    <col min="6610" max="6610" width="12.77734375" bestFit="1" customWidth="1"/>
    <col min="6611" max="6611" width="10.109375" bestFit="1" customWidth="1"/>
    <col min="6612" max="6612" width="12.77734375" bestFit="1" customWidth="1"/>
    <col min="6613" max="6613" width="10.109375" bestFit="1" customWidth="1"/>
    <col min="6614" max="6614" width="12.77734375" bestFit="1" customWidth="1"/>
    <col min="6615" max="6615" width="10.109375" bestFit="1" customWidth="1"/>
    <col min="6616" max="6616" width="12.77734375" bestFit="1" customWidth="1"/>
    <col min="6617" max="6617" width="10.109375" bestFit="1" customWidth="1"/>
    <col min="6618" max="6618" width="12.77734375" bestFit="1" customWidth="1"/>
    <col min="6619" max="6619" width="10.109375" bestFit="1" customWidth="1"/>
    <col min="6620" max="6620" width="12.77734375" bestFit="1" customWidth="1"/>
    <col min="6621" max="6621" width="10.109375" bestFit="1" customWidth="1"/>
    <col min="6622" max="6622" width="12.77734375" bestFit="1" customWidth="1"/>
    <col min="6623" max="6623" width="9.109375" bestFit="1" customWidth="1"/>
    <col min="6624" max="6624" width="11.6640625" bestFit="1" customWidth="1"/>
    <col min="6625" max="6625" width="10.109375" bestFit="1" customWidth="1"/>
    <col min="6626" max="6626" width="12.77734375" bestFit="1" customWidth="1"/>
    <col min="6627" max="6627" width="10.109375" bestFit="1" customWidth="1"/>
    <col min="6628" max="6628" width="12.77734375" bestFit="1" customWidth="1"/>
    <col min="6629" max="6629" width="10.109375" bestFit="1" customWidth="1"/>
    <col min="6630" max="6630" width="12.77734375" bestFit="1" customWidth="1"/>
    <col min="6631" max="6631" width="10.109375" bestFit="1" customWidth="1"/>
    <col min="6632" max="6632" width="12.77734375" bestFit="1" customWidth="1"/>
    <col min="6633" max="6633" width="10.109375" bestFit="1" customWidth="1"/>
    <col min="6634" max="6634" width="12.77734375" bestFit="1" customWidth="1"/>
    <col min="6635" max="6635" width="10.109375" bestFit="1" customWidth="1"/>
    <col min="6636" max="6636" width="12.77734375" bestFit="1" customWidth="1"/>
    <col min="6637" max="6637" width="10.109375" bestFit="1" customWidth="1"/>
    <col min="6638" max="6638" width="12.77734375" bestFit="1" customWidth="1"/>
    <col min="6639" max="6639" width="10.109375" bestFit="1" customWidth="1"/>
    <col min="6640" max="6640" width="12.77734375" bestFit="1" customWidth="1"/>
    <col min="6641" max="6641" width="10.109375" bestFit="1" customWidth="1"/>
    <col min="6642" max="6642" width="12.77734375" bestFit="1" customWidth="1"/>
    <col min="6643" max="6643" width="10.109375" bestFit="1" customWidth="1"/>
    <col min="6644" max="6644" width="12.77734375" bestFit="1" customWidth="1"/>
    <col min="6645" max="6645" width="10.109375" bestFit="1" customWidth="1"/>
    <col min="6646" max="6646" width="12.77734375" bestFit="1" customWidth="1"/>
    <col min="6647" max="6647" width="10.109375" bestFit="1" customWidth="1"/>
    <col min="6648" max="6648" width="12.77734375" bestFit="1" customWidth="1"/>
    <col min="6649" max="6649" width="10.109375" bestFit="1" customWidth="1"/>
    <col min="6650" max="6650" width="12.77734375" bestFit="1" customWidth="1"/>
    <col min="6651" max="6651" width="10.109375" bestFit="1" customWidth="1"/>
    <col min="6652" max="6652" width="12.77734375" bestFit="1" customWidth="1"/>
    <col min="6653" max="6653" width="10.109375" bestFit="1" customWidth="1"/>
    <col min="6654" max="6654" width="12.77734375" bestFit="1" customWidth="1"/>
    <col min="6655" max="6655" width="10.109375" bestFit="1" customWidth="1"/>
    <col min="6656" max="6656" width="12.77734375" bestFit="1" customWidth="1"/>
    <col min="6657" max="6657" width="10.109375" bestFit="1" customWidth="1"/>
    <col min="6658" max="6658" width="12.77734375" bestFit="1" customWidth="1"/>
    <col min="6659" max="6659" width="10.109375" bestFit="1" customWidth="1"/>
    <col min="6660" max="6660" width="12.77734375" bestFit="1" customWidth="1"/>
    <col min="6661" max="6661" width="10.109375" bestFit="1" customWidth="1"/>
    <col min="6662" max="6662" width="12.77734375" bestFit="1" customWidth="1"/>
    <col min="6663" max="6663" width="10.109375" bestFit="1" customWidth="1"/>
    <col min="6664" max="6664" width="12.77734375" bestFit="1" customWidth="1"/>
    <col min="6665" max="6665" width="10.109375" bestFit="1" customWidth="1"/>
    <col min="6666" max="6666" width="12.77734375" bestFit="1" customWidth="1"/>
    <col min="6667" max="6667" width="10.109375" bestFit="1" customWidth="1"/>
    <col min="6668" max="6668" width="12.77734375" bestFit="1" customWidth="1"/>
    <col min="6669" max="6669" width="10.109375" bestFit="1" customWidth="1"/>
    <col min="6670" max="6670" width="12.77734375" bestFit="1" customWidth="1"/>
    <col min="6671" max="6671" width="10.109375" bestFit="1" customWidth="1"/>
    <col min="6672" max="6672" width="12.77734375" bestFit="1" customWidth="1"/>
    <col min="6673" max="6673" width="9.109375" bestFit="1" customWidth="1"/>
    <col min="6674" max="6674" width="11.6640625" bestFit="1" customWidth="1"/>
    <col min="6675" max="6675" width="10.109375" bestFit="1" customWidth="1"/>
    <col min="6676" max="6676" width="12.77734375" bestFit="1" customWidth="1"/>
    <col min="6677" max="6677" width="10.109375" bestFit="1" customWidth="1"/>
    <col min="6678" max="6678" width="12.77734375" bestFit="1" customWidth="1"/>
    <col min="6679" max="6679" width="10.109375" bestFit="1" customWidth="1"/>
    <col min="6680" max="6680" width="12.77734375" bestFit="1" customWidth="1"/>
    <col min="6681" max="6681" width="10.109375" bestFit="1" customWidth="1"/>
    <col min="6682" max="6682" width="12.77734375" bestFit="1" customWidth="1"/>
    <col min="6683" max="6683" width="10.109375" bestFit="1" customWidth="1"/>
    <col min="6684" max="6684" width="12.77734375" bestFit="1" customWidth="1"/>
    <col min="6685" max="6685" width="10.109375" bestFit="1" customWidth="1"/>
    <col min="6686" max="6686" width="12.77734375" bestFit="1" customWidth="1"/>
    <col min="6687" max="6687" width="10.109375" bestFit="1" customWidth="1"/>
    <col min="6688" max="6688" width="12.77734375" bestFit="1" customWidth="1"/>
    <col min="6689" max="6689" width="10.109375" bestFit="1" customWidth="1"/>
    <col min="6690" max="6690" width="12.77734375" bestFit="1" customWidth="1"/>
    <col min="6691" max="6691" width="10.109375" bestFit="1" customWidth="1"/>
    <col min="6692" max="6692" width="12.77734375" bestFit="1" customWidth="1"/>
    <col min="6693" max="6693" width="9.109375" bestFit="1" customWidth="1"/>
    <col min="6694" max="6694" width="11.6640625" bestFit="1" customWidth="1"/>
    <col min="6695" max="6695" width="10.109375" bestFit="1" customWidth="1"/>
    <col min="6696" max="6696" width="12.77734375" bestFit="1" customWidth="1"/>
    <col min="6697" max="6697" width="10.109375" bestFit="1" customWidth="1"/>
    <col min="6698" max="6698" width="12.77734375" bestFit="1" customWidth="1"/>
    <col min="6699" max="6699" width="10.109375" bestFit="1" customWidth="1"/>
    <col min="6700" max="6700" width="12.77734375" bestFit="1" customWidth="1"/>
    <col min="6701" max="6701" width="10.109375" bestFit="1" customWidth="1"/>
    <col min="6702" max="6702" width="12.77734375" bestFit="1" customWidth="1"/>
    <col min="6703" max="6703" width="10.109375" bestFit="1" customWidth="1"/>
    <col min="6704" max="6704" width="12.77734375" bestFit="1" customWidth="1"/>
    <col min="6705" max="6705" width="9.109375" bestFit="1" customWidth="1"/>
    <col min="6706" max="6706" width="11.6640625" bestFit="1" customWidth="1"/>
    <col min="6707" max="6707" width="10.109375" bestFit="1" customWidth="1"/>
    <col min="6708" max="6708" width="12.77734375" bestFit="1" customWidth="1"/>
    <col min="6709" max="6709" width="10.109375" bestFit="1" customWidth="1"/>
    <col min="6710" max="6710" width="12.77734375" bestFit="1" customWidth="1"/>
    <col min="6711" max="6711" width="10.109375" bestFit="1" customWidth="1"/>
    <col min="6712" max="6712" width="12.77734375" bestFit="1" customWidth="1"/>
    <col min="6713" max="6713" width="10.109375" bestFit="1" customWidth="1"/>
    <col min="6714" max="6714" width="12.77734375" bestFit="1" customWidth="1"/>
    <col min="6715" max="6715" width="10.109375" bestFit="1" customWidth="1"/>
    <col min="6716" max="6716" width="12.77734375" bestFit="1" customWidth="1"/>
    <col min="6717" max="6717" width="10.109375" bestFit="1" customWidth="1"/>
    <col min="6718" max="6718" width="12.77734375" bestFit="1" customWidth="1"/>
    <col min="6719" max="6719" width="10.109375" bestFit="1" customWidth="1"/>
    <col min="6720" max="6720" width="12.77734375" bestFit="1" customWidth="1"/>
    <col min="6721" max="6721" width="10.109375" bestFit="1" customWidth="1"/>
    <col min="6722" max="6722" width="12.77734375" bestFit="1" customWidth="1"/>
    <col min="6723" max="6723" width="10.109375" bestFit="1" customWidth="1"/>
    <col min="6724" max="6724" width="12.77734375" bestFit="1" customWidth="1"/>
    <col min="6725" max="6725" width="10.109375" bestFit="1" customWidth="1"/>
    <col min="6726" max="6726" width="12.77734375" bestFit="1" customWidth="1"/>
    <col min="6727" max="6727" width="10.109375" bestFit="1" customWidth="1"/>
    <col min="6728" max="6728" width="12.77734375" bestFit="1" customWidth="1"/>
    <col min="6729" max="6729" width="10.109375" bestFit="1" customWidth="1"/>
    <col min="6730" max="6730" width="12.77734375" bestFit="1" customWidth="1"/>
    <col min="6731" max="6731" width="10.109375" bestFit="1" customWidth="1"/>
    <col min="6732" max="6732" width="12.77734375" bestFit="1" customWidth="1"/>
    <col min="6733" max="6733" width="10.109375" bestFit="1" customWidth="1"/>
    <col min="6734" max="6734" width="12.77734375" bestFit="1" customWidth="1"/>
    <col min="6735" max="6735" width="10.109375" bestFit="1" customWidth="1"/>
    <col min="6736" max="6736" width="12.77734375" bestFit="1" customWidth="1"/>
    <col min="6737" max="6737" width="10.109375" bestFit="1" customWidth="1"/>
    <col min="6738" max="6738" width="12.77734375" bestFit="1" customWidth="1"/>
    <col min="6739" max="6739" width="10.109375" bestFit="1" customWidth="1"/>
    <col min="6740" max="6740" width="12.77734375" bestFit="1" customWidth="1"/>
    <col min="6741" max="6741" width="10.109375" bestFit="1" customWidth="1"/>
    <col min="6742" max="6742" width="12.77734375" bestFit="1" customWidth="1"/>
    <col min="6743" max="6743" width="10.109375" bestFit="1" customWidth="1"/>
    <col min="6744" max="6744" width="12.77734375" bestFit="1" customWidth="1"/>
    <col min="6745" max="6745" width="10.109375" bestFit="1" customWidth="1"/>
    <col min="6746" max="6746" width="12.77734375" bestFit="1" customWidth="1"/>
    <col min="6747" max="6747" width="10.109375" bestFit="1" customWidth="1"/>
    <col min="6748" max="6748" width="12.77734375" bestFit="1" customWidth="1"/>
    <col min="6749" max="6749" width="10.109375" bestFit="1" customWidth="1"/>
    <col min="6750" max="6750" width="12.77734375" bestFit="1" customWidth="1"/>
    <col min="6751" max="6751" width="10.109375" bestFit="1" customWidth="1"/>
    <col min="6752" max="6752" width="12.77734375" bestFit="1" customWidth="1"/>
    <col min="6753" max="6753" width="10.109375" bestFit="1" customWidth="1"/>
    <col min="6754" max="6754" width="12.77734375" bestFit="1" customWidth="1"/>
    <col min="6755" max="6755" width="10.109375" bestFit="1" customWidth="1"/>
    <col min="6756" max="6756" width="12.77734375" bestFit="1" customWidth="1"/>
    <col min="6757" max="6757" width="10.109375" bestFit="1" customWidth="1"/>
    <col min="6758" max="6758" width="12.77734375" bestFit="1" customWidth="1"/>
    <col min="6759" max="6759" width="10.109375" bestFit="1" customWidth="1"/>
    <col min="6760" max="6760" width="12.77734375" bestFit="1" customWidth="1"/>
    <col min="6761" max="6761" width="10.109375" bestFit="1" customWidth="1"/>
    <col min="6762" max="6762" width="12.77734375" bestFit="1" customWidth="1"/>
    <col min="6763" max="6763" width="10.109375" bestFit="1" customWidth="1"/>
    <col min="6764" max="6764" width="12.77734375" bestFit="1" customWidth="1"/>
    <col min="6765" max="6765" width="10.109375" bestFit="1" customWidth="1"/>
    <col min="6766" max="6766" width="12.77734375" bestFit="1" customWidth="1"/>
    <col min="6767" max="6767" width="10.109375" bestFit="1" customWidth="1"/>
    <col min="6768" max="6768" width="12.77734375" bestFit="1" customWidth="1"/>
    <col min="6769" max="6769" width="10.109375" bestFit="1" customWidth="1"/>
    <col min="6770" max="6770" width="12.77734375" bestFit="1" customWidth="1"/>
    <col min="6771" max="6771" width="10.109375" bestFit="1" customWidth="1"/>
    <col min="6772" max="6772" width="12.77734375" bestFit="1" customWidth="1"/>
    <col min="6773" max="6773" width="10.109375" bestFit="1" customWidth="1"/>
    <col min="6774" max="6774" width="12.77734375" bestFit="1" customWidth="1"/>
    <col min="6775" max="6775" width="10.109375" bestFit="1" customWidth="1"/>
    <col min="6776" max="6776" width="12.77734375" bestFit="1" customWidth="1"/>
    <col min="6777" max="6777" width="9.109375" bestFit="1" customWidth="1"/>
    <col min="6778" max="6778" width="11.6640625" bestFit="1" customWidth="1"/>
    <col min="6779" max="6779" width="10.109375" bestFit="1" customWidth="1"/>
    <col min="6780" max="6780" width="12.77734375" bestFit="1" customWidth="1"/>
    <col min="6781" max="6781" width="10.109375" bestFit="1" customWidth="1"/>
    <col min="6782" max="6782" width="12.77734375" bestFit="1" customWidth="1"/>
    <col min="6783" max="6783" width="10.109375" bestFit="1" customWidth="1"/>
    <col min="6784" max="6784" width="12.77734375" bestFit="1" customWidth="1"/>
    <col min="6785" max="6785" width="10.109375" bestFit="1" customWidth="1"/>
    <col min="6786" max="6786" width="12.77734375" bestFit="1" customWidth="1"/>
    <col min="6787" max="6787" width="10.109375" bestFit="1" customWidth="1"/>
    <col min="6788" max="6788" width="12.77734375" bestFit="1" customWidth="1"/>
    <col min="6789" max="6789" width="10.109375" bestFit="1" customWidth="1"/>
    <col min="6790" max="6790" width="12.77734375" bestFit="1" customWidth="1"/>
    <col min="6791" max="6791" width="10.109375" bestFit="1" customWidth="1"/>
    <col min="6792" max="6792" width="12.77734375" bestFit="1" customWidth="1"/>
    <col min="6793" max="6793" width="10.109375" bestFit="1" customWidth="1"/>
    <col min="6794" max="6794" width="12.77734375" bestFit="1" customWidth="1"/>
    <col min="6795" max="6795" width="9.109375" bestFit="1" customWidth="1"/>
    <col min="6796" max="6796" width="11.6640625" bestFit="1" customWidth="1"/>
    <col min="6797" max="6797" width="10.109375" bestFit="1" customWidth="1"/>
    <col min="6798" max="6798" width="12.77734375" bestFit="1" customWidth="1"/>
    <col min="6799" max="6799" width="10.109375" bestFit="1" customWidth="1"/>
    <col min="6800" max="6800" width="12.77734375" bestFit="1" customWidth="1"/>
    <col min="6801" max="6801" width="10.109375" bestFit="1" customWidth="1"/>
    <col min="6802" max="6802" width="12.77734375" bestFit="1" customWidth="1"/>
    <col min="6803" max="6803" width="10.109375" bestFit="1" customWidth="1"/>
    <col min="6804" max="6804" width="12.77734375" bestFit="1" customWidth="1"/>
    <col min="6805" max="6805" width="10.109375" bestFit="1" customWidth="1"/>
    <col min="6806" max="6806" width="12.77734375" bestFit="1" customWidth="1"/>
    <col min="6807" max="6807" width="10.109375" bestFit="1" customWidth="1"/>
    <col min="6808" max="6808" width="12.77734375" bestFit="1" customWidth="1"/>
    <col min="6809" max="6809" width="10.109375" bestFit="1" customWidth="1"/>
    <col min="6810" max="6810" width="12.77734375" bestFit="1" customWidth="1"/>
    <col min="6811" max="6811" width="10.109375" bestFit="1" customWidth="1"/>
    <col min="6812" max="6812" width="12.77734375" bestFit="1" customWidth="1"/>
    <col min="6813" max="6813" width="10.109375" bestFit="1" customWidth="1"/>
    <col min="6814" max="6814" width="12.77734375" bestFit="1" customWidth="1"/>
    <col min="6815" max="6815" width="10.109375" bestFit="1" customWidth="1"/>
    <col min="6816" max="6816" width="12.77734375" bestFit="1" customWidth="1"/>
    <col min="6817" max="6817" width="10.109375" bestFit="1" customWidth="1"/>
    <col min="6818" max="6818" width="12.77734375" bestFit="1" customWidth="1"/>
    <col min="6819" max="6819" width="10.109375" bestFit="1" customWidth="1"/>
    <col min="6820" max="6820" width="12.77734375" bestFit="1" customWidth="1"/>
    <col min="6821" max="6821" width="10.109375" bestFit="1" customWidth="1"/>
    <col min="6822" max="6822" width="12.77734375" bestFit="1" customWidth="1"/>
    <col min="6823" max="6823" width="10.109375" bestFit="1" customWidth="1"/>
    <col min="6824" max="6824" width="12.77734375" bestFit="1" customWidth="1"/>
    <col min="6825" max="6825" width="10.109375" bestFit="1" customWidth="1"/>
    <col min="6826" max="6826" width="12.77734375" bestFit="1" customWidth="1"/>
    <col min="6827" max="6827" width="10.109375" bestFit="1" customWidth="1"/>
    <col min="6828" max="6828" width="12.77734375" bestFit="1" customWidth="1"/>
    <col min="6829" max="6829" width="10.109375" bestFit="1" customWidth="1"/>
    <col min="6830" max="6830" width="12.77734375" bestFit="1" customWidth="1"/>
    <col min="6831" max="6831" width="10.109375" bestFit="1" customWidth="1"/>
    <col min="6832" max="6832" width="12.77734375" bestFit="1" customWidth="1"/>
    <col min="6833" max="6833" width="9.109375" bestFit="1" customWidth="1"/>
    <col min="6834" max="6834" width="11.6640625" bestFit="1" customWidth="1"/>
    <col min="6835" max="6835" width="10.109375" bestFit="1" customWidth="1"/>
    <col min="6836" max="6836" width="12.77734375" bestFit="1" customWidth="1"/>
    <col min="6837" max="6837" width="10.109375" bestFit="1" customWidth="1"/>
    <col min="6838" max="6838" width="12.77734375" bestFit="1" customWidth="1"/>
    <col min="6839" max="6839" width="10.109375" bestFit="1" customWidth="1"/>
    <col min="6840" max="6840" width="12.77734375" bestFit="1" customWidth="1"/>
    <col min="6841" max="6841" width="10.109375" bestFit="1" customWidth="1"/>
    <col min="6842" max="6842" width="12.77734375" bestFit="1" customWidth="1"/>
    <col min="6843" max="6843" width="10.109375" bestFit="1" customWidth="1"/>
    <col min="6844" max="6844" width="12.77734375" bestFit="1" customWidth="1"/>
    <col min="6845" max="6845" width="9.109375" bestFit="1" customWidth="1"/>
    <col min="6846" max="6846" width="11.6640625" bestFit="1" customWidth="1"/>
    <col min="6847" max="6847" width="10.109375" bestFit="1" customWidth="1"/>
    <col min="6848" max="6848" width="12.77734375" bestFit="1" customWidth="1"/>
    <col min="6849" max="6849" width="10.109375" bestFit="1" customWidth="1"/>
    <col min="6850" max="6850" width="12.77734375" bestFit="1" customWidth="1"/>
    <col min="6851" max="6851" width="10.109375" bestFit="1" customWidth="1"/>
    <col min="6852" max="6852" width="12.77734375" bestFit="1" customWidth="1"/>
    <col min="6853" max="6853" width="10.109375" bestFit="1" customWidth="1"/>
    <col min="6854" max="6854" width="12.77734375" bestFit="1" customWidth="1"/>
    <col min="6855" max="6855" width="10.109375" bestFit="1" customWidth="1"/>
    <col min="6856" max="6856" width="12.77734375" bestFit="1" customWidth="1"/>
    <col min="6857" max="6857" width="10.109375" bestFit="1" customWidth="1"/>
    <col min="6858" max="6858" width="12.77734375" bestFit="1" customWidth="1"/>
    <col min="6859" max="6859" width="10.109375" bestFit="1" customWidth="1"/>
    <col min="6860" max="6860" width="12.77734375" bestFit="1" customWidth="1"/>
    <col min="6861" max="6861" width="10.109375" bestFit="1" customWidth="1"/>
    <col min="6862" max="6862" width="12.77734375" bestFit="1" customWidth="1"/>
    <col min="6863" max="6863" width="10.109375" bestFit="1" customWidth="1"/>
    <col min="6864" max="6864" width="12.77734375" bestFit="1" customWidth="1"/>
    <col min="6865" max="6865" width="10.109375" bestFit="1" customWidth="1"/>
    <col min="6866" max="6866" width="12.77734375" bestFit="1" customWidth="1"/>
    <col min="6867" max="6867" width="10.109375" bestFit="1" customWidth="1"/>
    <col min="6868" max="6868" width="12.77734375" bestFit="1" customWidth="1"/>
    <col min="6869" max="6869" width="10.109375" bestFit="1" customWidth="1"/>
    <col min="6870" max="6870" width="12.77734375" bestFit="1" customWidth="1"/>
    <col min="6871" max="6871" width="10.109375" bestFit="1" customWidth="1"/>
    <col min="6872" max="6872" width="12.77734375" bestFit="1" customWidth="1"/>
    <col min="6873" max="6873" width="10.109375" bestFit="1" customWidth="1"/>
    <col min="6874" max="6874" width="12.77734375" bestFit="1" customWidth="1"/>
    <col min="6875" max="6875" width="10.109375" bestFit="1" customWidth="1"/>
    <col min="6876" max="6876" width="12.77734375" bestFit="1" customWidth="1"/>
    <col min="6877" max="6877" width="10.109375" bestFit="1" customWidth="1"/>
    <col min="6878" max="6878" width="12.77734375" bestFit="1" customWidth="1"/>
    <col min="6879" max="6879" width="9.109375" bestFit="1" customWidth="1"/>
    <col min="6880" max="6880" width="11.6640625" bestFit="1" customWidth="1"/>
    <col min="6881" max="6881" width="10.109375" bestFit="1" customWidth="1"/>
    <col min="6882" max="6882" width="12.77734375" bestFit="1" customWidth="1"/>
    <col min="6883" max="6883" width="10.109375" bestFit="1" customWidth="1"/>
    <col min="6884" max="6884" width="12.77734375" bestFit="1" customWidth="1"/>
    <col min="6885" max="6885" width="10.109375" bestFit="1" customWidth="1"/>
    <col min="6886" max="6886" width="12.77734375" bestFit="1" customWidth="1"/>
    <col min="6887" max="6887" width="9.109375" bestFit="1" customWidth="1"/>
    <col min="6888" max="6888" width="11.6640625" bestFit="1" customWidth="1"/>
    <col min="6889" max="6889" width="10.109375" bestFit="1" customWidth="1"/>
    <col min="6890" max="6890" width="12.77734375" bestFit="1" customWidth="1"/>
    <col min="6891" max="6891" width="9.109375" bestFit="1" customWidth="1"/>
    <col min="6892" max="6892" width="11.6640625" bestFit="1" customWidth="1"/>
    <col min="6893" max="6893" width="9.109375" bestFit="1" customWidth="1"/>
    <col min="6894" max="6894" width="11.6640625" bestFit="1" customWidth="1"/>
    <col min="6895" max="6895" width="10.109375" bestFit="1" customWidth="1"/>
    <col min="6896" max="6896" width="12.77734375" bestFit="1" customWidth="1"/>
    <col min="6897" max="6897" width="9.109375" bestFit="1" customWidth="1"/>
    <col min="6898" max="6898" width="11.6640625" bestFit="1" customWidth="1"/>
    <col min="6899" max="6899" width="10.109375" bestFit="1" customWidth="1"/>
    <col min="6900" max="6900" width="12.77734375" bestFit="1" customWidth="1"/>
    <col min="6901" max="6901" width="10.109375" bestFit="1" customWidth="1"/>
    <col min="6902" max="6902" width="12.77734375" bestFit="1" customWidth="1"/>
    <col min="6903" max="6903" width="10.109375" bestFit="1" customWidth="1"/>
    <col min="6904" max="6904" width="12.77734375" bestFit="1" customWidth="1"/>
    <col min="6905" max="6905" width="10.109375" bestFit="1" customWidth="1"/>
    <col min="6906" max="6906" width="12.77734375" bestFit="1" customWidth="1"/>
    <col min="6907" max="6907" width="10.109375" bestFit="1" customWidth="1"/>
    <col min="6908" max="6908" width="12.77734375" bestFit="1" customWidth="1"/>
    <col min="6909" max="6909" width="10.109375" bestFit="1" customWidth="1"/>
    <col min="6910" max="6910" width="12.77734375" bestFit="1" customWidth="1"/>
    <col min="6911" max="6911" width="10.109375" bestFit="1" customWidth="1"/>
    <col min="6912" max="6912" width="12.77734375" bestFit="1" customWidth="1"/>
    <col min="6913" max="6913" width="10.109375" bestFit="1" customWidth="1"/>
    <col min="6914" max="6914" width="12.77734375" bestFit="1" customWidth="1"/>
    <col min="6915" max="6915" width="10.109375" bestFit="1" customWidth="1"/>
    <col min="6916" max="6916" width="12.77734375" bestFit="1" customWidth="1"/>
    <col min="6917" max="6917" width="10.109375" bestFit="1" customWidth="1"/>
    <col min="6918" max="6918" width="12.77734375" bestFit="1" customWidth="1"/>
    <col min="6919" max="6919" width="10.109375" bestFit="1" customWidth="1"/>
    <col min="6920" max="6920" width="12.77734375" bestFit="1" customWidth="1"/>
    <col min="6921" max="6921" width="10.109375" bestFit="1" customWidth="1"/>
    <col min="6922" max="6922" width="12.77734375" bestFit="1" customWidth="1"/>
    <col min="6923" max="6923" width="10.109375" bestFit="1" customWidth="1"/>
    <col min="6924" max="6924" width="12.77734375" bestFit="1" customWidth="1"/>
    <col min="6925" max="6925" width="9.109375" bestFit="1" customWidth="1"/>
    <col min="6926" max="6926" width="11.6640625" bestFit="1" customWidth="1"/>
    <col min="6927" max="6927" width="9.109375" bestFit="1" customWidth="1"/>
    <col min="6928" max="6928" width="11.6640625" bestFit="1" customWidth="1"/>
    <col min="6929" max="6929" width="10.109375" bestFit="1" customWidth="1"/>
    <col min="6930" max="6930" width="12.77734375" bestFit="1" customWidth="1"/>
    <col min="6931" max="6931" width="10.109375" bestFit="1" customWidth="1"/>
    <col min="6932" max="6932" width="12.77734375" bestFit="1" customWidth="1"/>
    <col min="6933" max="6933" width="9.109375" bestFit="1" customWidth="1"/>
    <col min="6934" max="6934" width="11.6640625" bestFit="1" customWidth="1"/>
    <col min="6935" max="6935" width="10.109375" bestFit="1" customWidth="1"/>
    <col min="6936" max="6936" width="12.77734375" bestFit="1" customWidth="1"/>
    <col min="6937" max="6937" width="10.109375" bestFit="1" customWidth="1"/>
    <col min="6938" max="6938" width="12.77734375" bestFit="1" customWidth="1"/>
    <col min="6939" max="6939" width="9.109375" bestFit="1" customWidth="1"/>
    <col min="6940" max="6940" width="11.6640625" bestFit="1" customWidth="1"/>
    <col min="6941" max="6941" width="10.109375" bestFit="1" customWidth="1"/>
    <col min="6942" max="6942" width="12.77734375" bestFit="1" customWidth="1"/>
    <col min="6943" max="6943" width="10.109375" bestFit="1" customWidth="1"/>
    <col min="6944" max="6944" width="12.77734375" bestFit="1" customWidth="1"/>
    <col min="6945" max="6945" width="9.109375" bestFit="1" customWidth="1"/>
    <col min="6946" max="6946" width="11.6640625" bestFit="1" customWidth="1"/>
    <col min="6947" max="6947" width="10.109375" bestFit="1" customWidth="1"/>
    <col min="6948" max="6948" width="12.77734375" bestFit="1" customWidth="1"/>
    <col min="6949" max="6949" width="10.109375" bestFit="1" customWidth="1"/>
    <col min="6950" max="6950" width="12.77734375" bestFit="1" customWidth="1"/>
    <col min="6951" max="6951" width="10.109375" bestFit="1" customWidth="1"/>
    <col min="6952" max="6952" width="12.77734375" bestFit="1" customWidth="1"/>
    <col min="6953" max="6953" width="10.109375" bestFit="1" customWidth="1"/>
    <col min="6954" max="6954" width="12.77734375" bestFit="1" customWidth="1"/>
    <col min="6955" max="6955" width="10.109375" bestFit="1" customWidth="1"/>
    <col min="6956" max="6956" width="12.77734375" bestFit="1" customWidth="1"/>
    <col min="6957" max="6957" width="9.109375" bestFit="1" customWidth="1"/>
    <col min="6958" max="6958" width="11.6640625" bestFit="1" customWidth="1"/>
    <col min="6959" max="6959" width="10.109375" bestFit="1" customWidth="1"/>
    <col min="6960" max="6960" width="12.77734375" bestFit="1" customWidth="1"/>
    <col min="6961" max="6961" width="10.109375" bestFit="1" customWidth="1"/>
    <col min="6962" max="6962" width="12.77734375" bestFit="1" customWidth="1"/>
    <col min="6963" max="6963" width="10.109375" bestFit="1" customWidth="1"/>
    <col min="6964" max="6964" width="12.77734375" bestFit="1" customWidth="1"/>
    <col min="6965" max="6965" width="10.109375" bestFit="1" customWidth="1"/>
    <col min="6966" max="6966" width="12.77734375" bestFit="1" customWidth="1"/>
    <col min="6967" max="6967" width="10.109375" bestFit="1" customWidth="1"/>
    <col min="6968" max="6968" width="12.77734375" bestFit="1" customWidth="1"/>
    <col min="6969" max="6969" width="9.109375" bestFit="1" customWidth="1"/>
    <col min="6970" max="6970" width="11.6640625" bestFit="1" customWidth="1"/>
    <col min="6971" max="6971" width="10.109375" bestFit="1" customWidth="1"/>
    <col min="6972" max="6972" width="12.77734375" bestFit="1" customWidth="1"/>
    <col min="6973" max="6973" width="10.109375" bestFit="1" customWidth="1"/>
    <col min="6974" max="6974" width="12.77734375" bestFit="1" customWidth="1"/>
    <col min="6975" max="6975" width="10.109375" bestFit="1" customWidth="1"/>
    <col min="6976" max="6976" width="12.77734375" bestFit="1" customWidth="1"/>
    <col min="6977" max="6977" width="10.109375" bestFit="1" customWidth="1"/>
    <col min="6978" max="6978" width="12.77734375" bestFit="1" customWidth="1"/>
    <col min="6979" max="6979" width="10.109375" bestFit="1" customWidth="1"/>
    <col min="6980" max="6980" width="12.77734375" bestFit="1" customWidth="1"/>
    <col min="6981" max="6981" width="10.109375" bestFit="1" customWidth="1"/>
    <col min="6982" max="6982" width="12.77734375" bestFit="1" customWidth="1"/>
    <col min="6983" max="6983" width="10.109375" bestFit="1" customWidth="1"/>
    <col min="6984" max="6984" width="12.77734375" bestFit="1" customWidth="1"/>
    <col min="6985" max="6985" width="10.109375" bestFit="1" customWidth="1"/>
    <col min="6986" max="6986" width="12.77734375" bestFit="1" customWidth="1"/>
    <col min="6987" max="6987" width="10.109375" bestFit="1" customWidth="1"/>
    <col min="6988" max="6988" width="12.77734375" bestFit="1" customWidth="1"/>
    <col min="6989" max="6989" width="10.109375" bestFit="1" customWidth="1"/>
    <col min="6990" max="6990" width="12.77734375" bestFit="1" customWidth="1"/>
    <col min="6991" max="6991" width="10.109375" bestFit="1" customWidth="1"/>
    <col min="6992" max="6992" width="12.77734375" bestFit="1" customWidth="1"/>
    <col min="6993" max="6993" width="10.109375" bestFit="1" customWidth="1"/>
    <col min="6994" max="6994" width="12.77734375" bestFit="1" customWidth="1"/>
    <col min="6995" max="6995" width="10.109375" bestFit="1" customWidth="1"/>
    <col min="6996" max="6996" width="12.77734375" bestFit="1" customWidth="1"/>
    <col min="6997" max="6997" width="10.109375" bestFit="1" customWidth="1"/>
    <col min="6998" max="6998" width="12.77734375" bestFit="1" customWidth="1"/>
    <col min="6999" max="6999" width="10.109375" bestFit="1" customWidth="1"/>
    <col min="7000" max="7000" width="12.77734375" bestFit="1" customWidth="1"/>
    <col min="7001" max="7001" width="10.109375" bestFit="1" customWidth="1"/>
    <col min="7002" max="7002" width="12.77734375" bestFit="1" customWidth="1"/>
    <col min="7003" max="7003" width="10.109375" bestFit="1" customWidth="1"/>
    <col min="7004" max="7004" width="12.77734375" bestFit="1" customWidth="1"/>
    <col min="7005" max="7005" width="10.109375" bestFit="1" customWidth="1"/>
    <col min="7006" max="7006" width="12.77734375" bestFit="1" customWidth="1"/>
    <col min="7007" max="7007" width="10.109375" bestFit="1" customWidth="1"/>
    <col min="7008" max="7008" width="12.77734375" bestFit="1" customWidth="1"/>
    <col min="7009" max="7009" width="10.109375" bestFit="1" customWidth="1"/>
    <col min="7010" max="7010" width="12.77734375" bestFit="1" customWidth="1"/>
    <col min="7011" max="7011" width="10.109375" bestFit="1" customWidth="1"/>
    <col min="7012" max="7012" width="12.77734375" bestFit="1" customWidth="1"/>
    <col min="7013" max="7013" width="10.109375" bestFit="1" customWidth="1"/>
    <col min="7014" max="7014" width="12.77734375" bestFit="1" customWidth="1"/>
    <col min="7015" max="7015" width="10.109375" bestFit="1" customWidth="1"/>
    <col min="7016" max="7016" width="12.77734375" bestFit="1" customWidth="1"/>
    <col min="7017" max="7017" width="10.109375" bestFit="1" customWidth="1"/>
    <col min="7018" max="7018" width="12.77734375" bestFit="1" customWidth="1"/>
    <col min="7019" max="7019" width="10.109375" bestFit="1" customWidth="1"/>
    <col min="7020" max="7020" width="12.77734375" bestFit="1" customWidth="1"/>
    <col min="7021" max="7021" width="10.109375" bestFit="1" customWidth="1"/>
    <col min="7022" max="7022" width="12.77734375" bestFit="1" customWidth="1"/>
    <col min="7023" max="7023" width="10.109375" bestFit="1" customWidth="1"/>
    <col min="7024" max="7024" width="12.77734375" bestFit="1" customWidth="1"/>
    <col min="7025" max="7025" width="10.109375" bestFit="1" customWidth="1"/>
    <col min="7026" max="7026" width="12.77734375" bestFit="1" customWidth="1"/>
    <col min="7027" max="7027" width="10.109375" bestFit="1" customWidth="1"/>
    <col min="7028" max="7028" width="12.77734375" bestFit="1" customWidth="1"/>
    <col min="7029" max="7029" width="10.109375" bestFit="1" customWidth="1"/>
    <col min="7030" max="7030" width="12.77734375" bestFit="1" customWidth="1"/>
    <col min="7031" max="7031" width="10.109375" bestFit="1" customWidth="1"/>
    <col min="7032" max="7032" width="12.77734375" bestFit="1" customWidth="1"/>
    <col min="7033" max="7033" width="10.109375" bestFit="1" customWidth="1"/>
    <col min="7034" max="7034" width="12.77734375" bestFit="1" customWidth="1"/>
    <col min="7035" max="7035" width="10.109375" bestFit="1" customWidth="1"/>
    <col min="7036" max="7036" width="12.77734375" bestFit="1" customWidth="1"/>
    <col min="7037" max="7037" width="10.109375" bestFit="1" customWidth="1"/>
    <col min="7038" max="7038" width="12.77734375" bestFit="1" customWidth="1"/>
    <col min="7039" max="7039" width="10.109375" bestFit="1" customWidth="1"/>
    <col min="7040" max="7040" width="12.77734375" bestFit="1" customWidth="1"/>
    <col min="7041" max="7041" width="10.109375" bestFit="1" customWidth="1"/>
    <col min="7042" max="7042" width="12.77734375" bestFit="1" customWidth="1"/>
    <col min="7043" max="7043" width="10.109375" bestFit="1" customWidth="1"/>
    <col min="7044" max="7044" width="12.77734375" bestFit="1" customWidth="1"/>
    <col min="7045" max="7045" width="10.109375" bestFit="1" customWidth="1"/>
    <col min="7046" max="7046" width="12.77734375" bestFit="1" customWidth="1"/>
    <col min="7047" max="7047" width="10.109375" bestFit="1" customWidth="1"/>
    <col min="7048" max="7048" width="12.77734375" bestFit="1" customWidth="1"/>
    <col min="7049" max="7049" width="10.109375" bestFit="1" customWidth="1"/>
    <col min="7050" max="7050" width="12.77734375" bestFit="1" customWidth="1"/>
    <col min="7051" max="7051" width="10.109375" bestFit="1" customWidth="1"/>
    <col min="7052" max="7052" width="12.77734375" bestFit="1" customWidth="1"/>
    <col min="7053" max="7053" width="10.109375" bestFit="1" customWidth="1"/>
    <col min="7054" max="7054" width="12.77734375" bestFit="1" customWidth="1"/>
    <col min="7055" max="7055" width="10.109375" bestFit="1" customWidth="1"/>
    <col min="7056" max="7056" width="12.77734375" bestFit="1" customWidth="1"/>
    <col min="7057" max="7057" width="10.109375" bestFit="1" customWidth="1"/>
    <col min="7058" max="7058" width="12.77734375" bestFit="1" customWidth="1"/>
    <col min="7059" max="7059" width="10.109375" bestFit="1" customWidth="1"/>
    <col min="7060" max="7060" width="12.77734375" bestFit="1" customWidth="1"/>
    <col min="7061" max="7061" width="10.109375" bestFit="1" customWidth="1"/>
    <col min="7062" max="7062" width="12.77734375" bestFit="1" customWidth="1"/>
    <col min="7063" max="7063" width="10.109375" bestFit="1" customWidth="1"/>
    <col min="7064" max="7064" width="12.77734375" bestFit="1" customWidth="1"/>
    <col min="7065" max="7065" width="10.109375" bestFit="1" customWidth="1"/>
    <col min="7066" max="7066" width="12.77734375" bestFit="1" customWidth="1"/>
    <col min="7067" max="7067" width="10.109375" bestFit="1" customWidth="1"/>
    <col min="7068" max="7068" width="12.77734375" bestFit="1" customWidth="1"/>
    <col min="7069" max="7069" width="10.109375" bestFit="1" customWidth="1"/>
    <col min="7070" max="7070" width="12.77734375" bestFit="1" customWidth="1"/>
    <col min="7071" max="7071" width="10.109375" bestFit="1" customWidth="1"/>
    <col min="7072" max="7072" width="12.77734375" bestFit="1" customWidth="1"/>
    <col min="7073" max="7073" width="10.109375" bestFit="1" customWidth="1"/>
    <col min="7074" max="7074" width="12.77734375" bestFit="1" customWidth="1"/>
    <col min="7075" max="7075" width="10.109375" bestFit="1" customWidth="1"/>
    <col min="7076" max="7076" width="12.77734375" bestFit="1" customWidth="1"/>
    <col min="7077" max="7077" width="10.109375" bestFit="1" customWidth="1"/>
    <col min="7078" max="7078" width="12.77734375" bestFit="1" customWidth="1"/>
    <col min="7079" max="7079" width="10.109375" bestFit="1" customWidth="1"/>
    <col min="7080" max="7080" width="12.77734375" bestFit="1" customWidth="1"/>
    <col min="7081" max="7081" width="10.109375" bestFit="1" customWidth="1"/>
    <col min="7082" max="7082" width="12.77734375" bestFit="1" customWidth="1"/>
    <col min="7083" max="7083" width="9.109375" bestFit="1" customWidth="1"/>
    <col min="7084" max="7084" width="11.6640625" bestFit="1" customWidth="1"/>
    <col min="7085" max="7085" width="10.109375" bestFit="1" customWidth="1"/>
    <col min="7086" max="7086" width="12.77734375" bestFit="1" customWidth="1"/>
    <col min="7087" max="7087" width="10.109375" bestFit="1" customWidth="1"/>
    <col min="7088" max="7088" width="12.77734375" bestFit="1" customWidth="1"/>
    <col min="7089" max="7089" width="10.109375" bestFit="1" customWidth="1"/>
    <col min="7090" max="7090" width="12.77734375" bestFit="1" customWidth="1"/>
    <col min="7091" max="7091" width="10.109375" bestFit="1" customWidth="1"/>
    <col min="7092" max="7092" width="12.77734375" bestFit="1" customWidth="1"/>
    <col min="7093" max="7093" width="10.109375" bestFit="1" customWidth="1"/>
    <col min="7094" max="7094" width="12.77734375" bestFit="1" customWidth="1"/>
    <col min="7095" max="7095" width="10.109375" bestFit="1" customWidth="1"/>
    <col min="7096" max="7096" width="12.77734375" bestFit="1" customWidth="1"/>
    <col min="7097" max="7097" width="10.109375" bestFit="1" customWidth="1"/>
    <col min="7098" max="7098" width="12.77734375" bestFit="1" customWidth="1"/>
    <col min="7099" max="7099" width="10.109375" bestFit="1" customWidth="1"/>
    <col min="7100" max="7100" width="12.77734375" bestFit="1" customWidth="1"/>
    <col min="7101" max="7101" width="10.109375" bestFit="1" customWidth="1"/>
    <col min="7102" max="7102" width="12.77734375" bestFit="1" customWidth="1"/>
    <col min="7103" max="7103" width="10.109375" bestFit="1" customWidth="1"/>
    <col min="7104" max="7104" width="12.77734375" bestFit="1" customWidth="1"/>
    <col min="7105" max="7105" width="9.109375" bestFit="1" customWidth="1"/>
    <col min="7106" max="7106" width="11.6640625" bestFit="1" customWidth="1"/>
    <col min="7107" max="7107" width="10.109375" bestFit="1" customWidth="1"/>
    <col min="7108" max="7108" width="12.77734375" bestFit="1" customWidth="1"/>
    <col min="7109" max="7109" width="10.109375" bestFit="1" customWidth="1"/>
    <col min="7110" max="7110" width="12.77734375" bestFit="1" customWidth="1"/>
    <col min="7111" max="7111" width="10.109375" bestFit="1" customWidth="1"/>
    <col min="7112" max="7112" width="12.77734375" bestFit="1" customWidth="1"/>
    <col min="7113" max="7113" width="10.109375" bestFit="1" customWidth="1"/>
    <col min="7114" max="7114" width="12.77734375" bestFit="1" customWidth="1"/>
    <col min="7115" max="7115" width="10.109375" bestFit="1" customWidth="1"/>
    <col min="7116" max="7116" width="12.77734375" bestFit="1" customWidth="1"/>
    <col min="7117" max="7117" width="10.109375" bestFit="1" customWidth="1"/>
    <col min="7118" max="7118" width="12.77734375" bestFit="1" customWidth="1"/>
    <col min="7119" max="7119" width="10.109375" bestFit="1" customWidth="1"/>
    <col min="7120" max="7120" width="12.77734375" bestFit="1" customWidth="1"/>
    <col min="7121" max="7121" width="10.109375" bestFit="1" customWidth="1"/>
    <col min="7122" max="7122" width="12.77734375" bestFit="1" customWidth="1"/>
    <col min="7123" max="7123" width="10.109375" bestFit="1" customWidth="1"/>
    <col min="7124" max="7124" width="12.77734375" bestFit="1" customWidth="1"/>
    <col min="7125" max="7125" width="10.109375" bestFit="1" customWidth="1"/>
    <col min="7126" max="7126" width="12.77734375" bestFit="1" customWidth="1"/>
    <col min="7127" max="7127" width="10.109375" bestFit="1" customWidth="1"/>
    <col min="7128" max="7128" width="12.77734375" bestFit="1" customWidth="1"/>
    <col min="7129" max="7129" width="10.109375" bestFit="1" customWidth="1"/>
    <col min="7130" max="7130" width="12.77734375" bestFit="1" customWidth="1"/>
    <col min="7131" max="7131" width="10.109375" bestFit="1" customWidth="1"/>
    <col min="7132" max="7132" width="12.77734375" bestFit="1" customWidth="1"/>
    <col min="7133" max="7133" width="9.109375" bestFit="1" customWidth="1"/>
    <col min="7134" max="7134" width="11.6640625" bestFit="1" customWidth="1"/>
    <col min="7135" max="7135" width="10.109375" bestFit="1" customWidth="1"/>
    <col min="7136" max="7136" width="12.77734375" bestFit="1" customWidth="1"/>
    <col min="7137" max="7137" width="10.109375" bestFit="1" customWidth="1"/>
    <col min="7138" max="7138" width="12.77734375" bestFit="1" customWidth="1"/>
    <col min="7139" max="7139" width="10.109375" bestFit="1" customWidth="1"/>
    <col min="7140" max="7140" width="12.77734375" bestFit="1" customWidth="1"/>
    <col min="7141" max="7141" width="10.109375" bestFit="1" customWidth="1"/>
    <col min="7142" max="7142" width="12.77734375" bestFit="1" customWidth="1"/>
    <col min="7143" max="7143" width="10.109375" bestFit="1" customWidth="1"/>
    <col min="7144" max="7144" width="12.77734375" bestFit="1" customWidth="1"/>
    <col min="7145" max="7145" width="10.109375" bestFit="1" customWidth="1"/>
    <col min="7146" max="7146" width="12.77734375" bestFit="1" customWidth="1"/>
    <col min="7147" max="7147" width="10.109375" bestFit="1" customWidth="1"/>
    <col min="7148" max="7148" width="12.77734375" bestFit="1" customWidth="1"/>
    <col min="7149" max="7149" width="10.109375" bestFit="1" customWidth="1"/>
    <col min="7150" max="7150" width="12.77734375" bestFit="1" customWidth="1"/>
    <col min="7151" max="7151" width="10.109375" bestFit="1" customWidth="1"/>
    <col min="7152" max="7152" width="12.77734375" bestFit="1" customWidth="1"/>
    <col min="7153" max="7153" width="10.109375" bestFit="1" customWidth="1"/>
    <col min="7154" max="7154" width="12.77734375" bestFit="1" customWidth="1"/>
    <col min="7155" max="7155" width="10.109375" bestFit="1" customWidth="1"/>
    <col min="7156" max="7156" width="12.77734375" bestFit="1" customWidth="1"/>
    <col min="7157" max="7157" width="10.109375" bestFit="1" customWidth="1"/>
    <col min="7158" max="7158" width="12.77734375" bestFit="1" customWidth="1"/>
    <col min="7159" max="7159" width="10.109375" bestFit="1" customWidth="1"/>
    <col min="7160" max="7160" width="12.77734375" bestFit="1" customWidth="1"/>
    <col min="7161" max="7161" width="10.109375" bestFit="1" customWidth="1"/>
    <col min="7162" max="7162" width="12.77734375" bestFit="1" customWidth="1"/>
    <col min="7163" max="7163" width="10.109375" bestFit="1" customWidth="1"/>
    <col min="7164" max="7164" width="12.77734375" bestFit="1" customWidth="1"/>
    <col min="7165" max="7165" width="10.109375" bestFit="1" customWidth="1"/>
    <col min="7166" max="7166" width="12.77734375" bestFit="1" customWidth="1"/>
    <col min="7167" max="7167" width="10.109375" bestFit="1" customWidth="1"/>
    <col min="7168" max="7168" width="12.77734375" bestFit="1" customWidth="1"/>
    <col min="7169" max="7169" width="10.109375" bestFit="1" customWidth="1"/>
    <col min="7170" max="7170" width="12.77734375" bestFit="1" customWidth="1"/>
    <col min="7171" max="7171" width="10.109375" bestFit="1" customWidth="1"/>
    <col min="7172" max="7172" width="12.77734375" bestFit="1" customWidth="1"/>
    <col min="7173" max="7173" width="10.109375" bestFit="1" customWidth="1"/>
    <col min="7174" max="7174" width="12.77734375" bestFit="1" customWidth="1"/>
    <col min="7175" max="7175" width="10.109375" bestFit="1" customWidth="1"/>
    <col min="7176" max="7176" width="12.77734375" bestFit="1" customWidth="1"/>
    <col min="7177" max="7177" width="10.109375" bestFit="1" customWidth="1"/>
    <col min="7178" max="7178" width="12.77734375" bestFit="1" customWidth="1"/>
    <col min="7179" max="7179" width="9.109375" bestFit="1" customWidth="1"/>
    <col min="7180" max="7180" width="11.6640625" bestFit="1" customWidth="1"/>
    <col min="7181" max="7181" width="10.109375" bestFit="1" customWidth="1"/>
    <col min="7182" max="7182" width="12.77734375" bestFit="1" customWidth="1"/>
    <col min="7183" max="7183" width="10.109375" bestFit="1" customWidth="1"/>
    <col min="7184" max="7184" width="12.77734375" bestFit="1" customWidth="1"/>
    <col min="7185" max="7185" width="9.109375" bestFit="1" customWidth="1"/>
    <col min="7186" max="7186" width="11.6640625" bestFit="1" customWidth="1"/>
    <col min="7187" max="7187" width="10.109375" bestFit="1" customWidth="1"/>
    <col min="7188" max="7188" width="12.77734375" bestFit="1" customWidth="1"/>
    <col min="7189" max="7189" width="10.109375" bestFit="1" customWidth="1"/>
    <col min="7190" max="7190" width="12.77734375" bestFit="1" customWidth="1"/>
    <col min="7191" max="7191" width="10.109375" bestFit="1" customWidth="1"/>
    <col min="7192" max="7192" width="12.77734375" bestFit="1" customWidth="1"/>
    <col min="7193" max="7193" width="10.109375" bestFit="1" customWidth="1"/>
    <col min="7194" max="7194" width="12.77734375" bestFit="1" customWidth="1"/>
    <col min="7195" max="7195" width="10.109375" bestFit="1" customWidth="1"/>
    <col min="7196" max="7196" width="12.77734375" bestFit="1" customWidth="1"/>
    <col min="7197" max="7197" width="10.109375" bestFit="1" customWidth="1"/>
    <col min="7198" max="7198" width="12.77734375" bestFit="1" customWidth="1"/>
    <col min="7199" max="7199" width="10.109375" bestFit="1" customWidth="1"/>
    <col min="7200" max="7200" width="12.77734375" bestFit="1" customWidth="1"/>
    <col min="7201" max="7201" width="10.109375" bestFit="1" customWidth="1"/>
    <col min="7202" max="7202" width="12.77734375" bestFit="1" customWidth="1"/>
    <col min="7203" max="7203" width="9.109375" bestFit="1" customWidth="1"/>
    <col min="7204" max="7204" width="11.6640625" bestFit="1" customWidth="1"/>
    <col min="7205" max="7205" width="10.109375" bestFit="1" customWidth="1"/>
    <col min="7206" max="7206" width="12.77734375" bestFit="1" customWidth="1"/>
    <col min="7207" max="7207" width="10.109375" bestFit="1" customWidth="1"/>
    <col min="7208" max="7208" width="12.77734375" bestFit="1" customWidth="1"/>
    <col min="7209" max="7209" width="9.109375" bestFit="1" customWidth="1"/>
    <col min="7210" max="7210" width="11.6640625" bestFit="1" customWidth="1"/>
    <col min="7211" max="7211" width="10.109375" bestFit="1" customWidth="1"/>
    <col min="7212" max="7212" width="12.77734375" bestFit="1" customWidth="1"/>
    <col min="7213" max="7213" width="10.109375" bestFit="1" customWidth="1"/>
    <col min="7214" max="7214" width="12.77734375" bestFit="1" customWidth="1"/>
    <col min="7215" max="7215" width="10.109375" bestFit="1" customWidth="1"/>
    <col min="7216" max="7216" width="12.77734375" bestFit="1" customWidth="1"/>
    <col min="7217" max="7217" width="10.109375" bestFit="1" customWidth="1"/>
    <col min="7218" max="7218" width="12.77734375" bestFit="1" customWidth="1"/>
    <col min="7219" max="7219" width="10.109375" bestFit="1" customWidth="1"/>
    <col min="7220" max="7220" width="12.77734375" bestFit="1" customWidth="1"/>
    <col min="7221" max="7221" width="10.109375" bestFit="1" customWidth="1"/>
    <col min="7222" max="7222" width="12.77734375" bestFit="1" customWidth="1"/>
    <col min="7223" max="7223" width="10.109375" bestFit="1" customWidth="1"/>
    <col min="7224" max="7224" width="12.77734375" bestFit="1" customWidth="1"/>
    <col min="7225" max="7225" width="10.109375" bestFit="1" customWidth="1"/>
    <col min="7226" max="7226" width="12.77734375" bestFit="1" customWidth="1"/>
    <col min="7227" max="7227" width="10.109375" bestFit="1" customWidth="1"/>
    <col min="7228" max="7228" width="12.77734375" bestFit="1" customWidth="1"/>
    <col min="7229" max="7229" width="10.109375" bestFit="1" customWidth="1"/>
    <col min="7230" max="7230" width="12.77734375" bestFit="1" customWidth="1"/>
    <col min="7231" max="7231" width="10.109375" bestFit="1" customWidth="1"/>
    <col min="7232" max="7232" width="12.77734375" bestFit="1" customWidth="1"/>
    <col min="7233" max="7233" width="10.109375" bestFit="1" customWidth="1"/>
    <col min="7234" max="7234" width="12.77734375" bestFit="1" customWidth="1"/>
    <col min="7235" max="7235" width="10.109375" bestFit="1" customWidth="1"/>
    <col min="7236" max="7236" width="12.77734375" bestFit="1" customWidth="1"/>
    <col min="7237" max="7237" width="10.109375" bestFit="1" customWidth="1"/>
    <col min="7238" max="7238" width="12.77734375" bestFit="1" customWidth="1"/>
    <col min="7239" max="7239" width="10.109375" bestFit="1" customWidth="1"/>
    <col min="7240" max="7240" width="12.77734375" bestFit="1" customWidth="1"/>
    <col min="7241" max="7241" width="10.109375" bestFit="1" customWidth="1"/>
    <col min="7242" max="7242" width="12.77734375" bestFit="1" customWidth="1"/>
    <col min="7243" max="7243" width="9.109375" bestFit="1" customWidth="1"/>
    <col min="7244" max="7244" width="11.6640625" bestFit="1" customWidth="1"/>
    <col min="7245" max="7245" width="10.109375" bestFit="1" customWidth="1"/>
    <col min="7246" max="7246" width="12.77734375" bestFit="1" customWidth="1"/>
    <col min="7247" max="7247" width="10.109375" bestFit="1" customWidth="1"/>
    <col min="7248" max="7248" width="12.77734375" bestFit="1" customWidth="1"/>
    <col min="7249" max="7249" width="10.109375" bestFit="1" customWidth="1"/>
    <col min="7250" max="7250" width="12.77734375" bestFit="1" customWidth="1"/>
    <col min="7251" max="7251" width="10.109375" bestFit="1" customWidth="1"/>
    <col min="7252" max="7252" width="12.77734375" bestFit="1" customWidth="1"/>
    <col min="7253" max="7253" width="10.109375" bestFit="1" customWidth="1"/>
    <col min="7254" max="7254" width="12.77734375" bestFit="1" customWidth="1"/>
    <col min="7255" max="7255" width="10.109375" bestFit="1" customWidth="1"/>
    <col min="7256" max="7256" width="12.77734375" bestFit="1" customWidth="1"/>
    <col min="7257" max="7257" width="10.109375" bestFit="1" customWidth="1"/>
    <col min="7258" max="7258" width="12.77734375" bestFit="1" customWidth="1"/>
    <col min="7259" max="7259" width="10.109375" bestFit="1" customWidth="1"/>
    <col min="7260" max="7260" width="12.77734375" bestFit="1" customWidth="1"/>
    <col min="7261" max="7261" width="10.109375" bestFit="1" customWidth="1"/>
    <col min="7262" max="7262" width="12.77734375" bestFit="1" customWidth="1"/>
    <col min="7263" max="7263" width="10.109375" bestFit="1" customWidth="1"/>
    <col min="7264" max="7264" width="12.77734375" bestFit="1" customWidth="1"/>
    <col min="7265" max="7265" width="10.109375" bestFit="1" customWidth="1"/>
    <col min="7266" max="7266" width="12.77734375" bestFit="1" customWidth="1"/>
    <col min="7267" max="7267" width="10.109375" bestFit="1" customWidth="1"/>
    <col min="7268" max="7268" width="12.77734375" bestFit="1" customWidth="1"/>
    <col min="7269" max="7269" width="10.109375" bestFit="1" customWidth="1"/>
    <col min="7270" max="7270" width="12.77734375" bestFit="1" customWidth="1"/>
    <col min="7271" max="7271" width="10.109375" bestFit="1" customWidth="1"/>
    <col min="7272" max="7272" width="12.77734375" bestFit="1" customWidth="1"/>
    <col min="7273" max="7273" width="10.109375" bestFit="1" customWidth="1"/>
    <col min="7274" max="7274" width="12.77734375" bestFit="1" customWidth="1"/>
    <col min="7275" max="7275" width="10.109375" bestFit="1" customWidth="1"/>
    <col min="7276" max="7276" width="12.77734375" bestFit="1" customWidth="1"/>
    <col min="7277" max="7277" width="10.109375" bestFit="1" customWidth="1"/>
    <col min="7278" max="7278" width="12.77734375" bestFit="1" customWidth="1"/>
    <col min="7279" max="7279" width="10.109375" bestFit="1" customWidth="1"/>
    <col min="7280" max="7280" width="12.77734375" bestFit="1" customWidth="1"/>
    <col min="7281" max="7281" width="10.109375" bestFit="1" customWidth="1"/>
    <col min="7282" max="7282" width="12.77734375" bestFit="1" customWidth="1"/>
    <col min="7283" max="7283" width="10.109375" bestFit="1" customWidth="1"/>
    <col min="7284" max="7284" width="12.77734375" bestFit="1" customWidth="1"/>
    <col min="7285" max="7285" width="9.109375" bestFit="1" customWidth="1"/>
    <col min="7286" max="7286" width="11.6640625" bestFit="1" customWidth="1"/>
    <col min="7287" max="7287" width="10.109375" bestFit="1" customWidth="1"/>
    <col min="7288" max="7288" width="12.77734375" bestFit="1" customWidth="1"/>
    <col min="7289" max="7289" width="9.109375" bestFit="1" customWidth="1"/>
    <col min="7290" max="7290" width="11.6640625" bestFit="1" customWidth="1"/>
    <col min="7291" max="7291" width="10.109375" bestFit="1" customWidth="1"/>
    <col min="7292" max="7292" width="12.77734375" bestFit="1" customWidth="1"/>
    <col min="7293" max="7293" width="10.109375" bestFit="1" customWidth="1"/>
    <col min="7294" max="7294" width="12.77734375" bestFit="1" customWidth="1"/>
    <col min="7295" max="7295" width="10.109375" bestFit="1" customWidth="1"/>
    <col min="7296" max="7296" width="12.77734375" bestFit="1" customWidth="1"/>
    <col min="7297" max="7297" width="10.109375" bestFit="1" customWidth="1"/>
    <col min="7298" max="7298" width="12.77734375" bestFit="1" customWidth="1"/>
    <col min="7299" max="7299" width="10.109375" bestFit="1" customWidth="1"/>
    <col min="7300" max="7300" width="12.77734375" bestFit="1" customWidth="1"/>
    <col min="7301" max="7301" width="10.109375" bestFit="1" customWidth="1"/>
    <col min="7302" max="7302" width="12.77734375" bestFit="1" customWidth="1"/>
    <col min="7303" max="7303" width="10.109375" bestFit="1" customWidth="1"/>
    <col min="7304" max="7304" width="12.77734375" bestFit="1" customWidth="1"/>
    <col min="7305" max="7305" width="10.109375" bestFit="1" customWidth="1"/>
    <col min="7306" max="7306" width="12.77734375" bestFit="1" customWidth="1"/>
    <col min="7307" max="7307" width="10.109375" bestFit="1" customWidth="1"/>
    <col min="7308" max="7308" width="12.77734375" bestFit="1" customWidth="1"/>
    <col min="7309" max="7309" width="10.109375" bestFit="1" customWidth="1"/>
    <col min="7310" max="7310" width="12.77734375" bestFit="1" customWidth="1"/>
    <col min="7311" max="7311" width="10.109375" bestFit="1" customWidth="1"/>
    <col min="7312" max="7312" width="12.77734375" bestFit="1" customWidth="1"/>
    <col min="7313" max="7313" width="10.109375" bestFit="1" customWidth="1"/>
    <col min="7314" max="7314" width="12.77734375" bestFit="1" customWidth="1"/>
    <col min="7315" max="7315" width="10.109375" bestFit="1" customWidth="1"/>
    <col min="7316" max="7316" width="12.77734375" bestFit="1" customWidth="1"/>
    <col min="7317" max="7317" width="10.109375" bestFit="1" customWidth="1"/>
    <col min="7318" max="7318" width="12.77734375" bestFit="1" customWidth="1"/>
    <col min="7319" max="7319" width="10.109375" bestFit="1" customWidth="1"/>
    <col min="7320" max="7320" width="12.77734375" bestFit="1" customWidth="1"/>
    <col min="7321" max="7321" width="10.109375" bestFit="1" customWidth="1"/>
    <col min="7322" max="7322" width="12.77734375" bestFit="1" customWidth="1"/>
    <col min="7323" max="7323" width="10.109375" bestFit="1" customWidth="1"/>
    <col min="7324" max="7324" width="12.77734375" bestFit="1" customWidth="1"/>
    <col min="7325" max="7325" width="10.109375" bestFit="1" customWidth="1"/>
    <col min="7326" max="7326" width="12.77734375" bestFit="1" customWidth="1"/>
    <col min="7327" max="7327" width="10.109375" bestFit="1" customWidth="1"/>
    <col min="7328" max="7328" width="12.77734375" bestFit="1" customWidth="1"/>
    <col min="7329" max="7329" width="9.109375" bestFit="1" customWidth="1"/>
    <col min="7330" max="7330" width="11.6640625" bestFit="1" customWidth="1"/>
    <col min="7331" max="7331" width="7" bestFit="1" customWidth="1"/>
    <col min="7332" max="7333" width="10.109375" bestFit="1" customWidth="1"/>
    <col min="7334" max="7334" width="12.77734375" bestFit="1" customWidth="1"/>
    <col min="7335" max="7335" width="10.109375" bestFit="1" customWidth="1"/>
    <col min="7336" max="7336" width="12.77734375" bestFit="1" customWidth="1"/>
    <col min="7337" max="7337" width="10.109375" bestFit="1" customWidth="1"/>
    <col min="7338" max="7338" width="12.77734375" bestFit="1" customWidth="1"/>
    <col min="7339" max="7339" width="10.109375" bestFit="1" customWidth="1"/>
    <col min="7340" max="7340" width="12.77734375" bestFit="1" customWidth="1"/>
    <col min="7341" max="7341" width="10.109375" bestFit="1" customWidth="1"/>
    <col min="7342" max="7342" width="12.77734375" bestFit="1" customWidth="1"/>
    <col min="7343" max="7343" width="10.109375" bestFit="1" customWidth="1"/>
    <col min="7344" max="7344" width="12.77734375" bestFit="1" customWidth="1"/>
    <col min="7345" max="7345" width="10.109375" bestFit="1" customWidth="1"/>
    <col min="7346" max="7346" width="12.77734375" bestFit="1" customWidth="1"/>
    <col min="7347" max="7347" width="10.109375" bestFit="1" customWidth="1"/>
    <col min="7348" max="7348" width="12.77734375" bestFit="1" customWidth="1"/>
    <col min="7349" max="7349" width="10.109375" bestFit="1" customWidth="1"/>
    <col min="7350" max="7350" width="12.77734375" bestFit="1" customWidth="1"/>
    <col min="7351" max="7351" width="10.109375" bestFit="1" customWidth="1"/>
    <col min="7352" max="7352" width="12.77734375" bestFit="1" customWidth="1"/>
    <col min="7353" max="7353" width="10.109375" bestFit="1" customWidth="1"/>
    <col min="7354" max="7354" width="12.77734375" bestFit="1" customWidth="1"/>
    <col min="7355" max="7355" width="10.109375" bestFit="1" customWidth="1"/>
    <col min="7356" max="7356" width="12.77734375" bestFit="1" customWidth="1"/>
    <col min="7357" max="7357" width="10.109375" bestFit="1" customWidth="1"/>
    <col min="7358" max="7358" width="12.77734375" bestFit="1" customWidth="1"/>
    <col min="7359" max="7359" width="10.109375" bestFit="1" customWidth="1"/>
    <col min="7360" max="7360" width="12.77734375" bestFit="1" customWidth="1"/>
    <col min="7361" max="7361" width="10.109375" bestFit="1" customWidth="1"/>
    <col min="7362" max="7362" width="12.77734375" bestFit="1" customWidth="1"/>
    <col min="7363" max="7363" width="10.109375" bestFit="1" customWidth="1"/>
    <col min="7364" max="7364" width="12.77734375" bestFit="1" customWidth="1"/>
    <col min="7365" max="7365" width="10.109375" bestFit="1" customWidth="1"/>
    <col min="7366" max="7366" width="12.77734375" bestFit="1" customWidth="1"/>
    <col min="7367" max="7367" width="10.109375" bestFit="1" customWidth="1"/>
    <col min="7368" max="7368" width="12.77734375" bestFit="1" customWidth="1"/>
    <col min="7369" max="7369" width="10.109375" bestFit="1" customWidth="1"/>
    <col min="7370" max="7370" width="12.77734375" bestFit="1" customWidth="1"/>
    <col min="7371" max="7371" width="9.109375" bestFit="1" customWidth="1"/>
    <col min="7372" max="7372" width="11.6640625" bestFit="1" customWidth="1"/>
    <col min="7373" max="7373" width="10.109375" bestFit="1" customWidth="1"/>
    <col min="7374" max="7374" width="12.77734375" bestFit="1" customWidth="1"/>
    <col min="7375" max="7375" width="10.109375" bestFit="1" customWidth="1"/>
    <col min="7376" max="7376" width="12.77734375" bestFit="1" customWidth="1"/>
    <col min="7377" max="7377" width="10.109375" bestFit="1" customWidth="1"/>
    <col min="7378" max="7378" width="12.77734375" bestFit="1" customWidth="1"/>
    <col min="7379" max="7379" width="10.109375" bestFit="1" customWidth="1"/>
    <col min="7380" max="7380" width="12.77734375" bestFit="1" customWidth="1"/>
    <col min="7381" max="7381" width="7" bestFit="1" customWidth="1"/>
    <col min="7382" max="7383" width="10.109375" bestFit="1" customWidth="1"/>
    <col min="7384" max="7384" width="12.77734375" bestFit="1" customWidth="1"/>
    <col min="7385" max="7385" width="10.109375" bestFit="1" customWidth="1"/>
    <col min="7386" max="7386" width="12.77734375" bestFit="1" customWidth="1"/>
    <col min="7387" max="7387" width="10.109375" bestFit="1" customWidth="1"/>
    <col min="7388" max="7388" width="12.77734375" bestFit="1" customWidth="1"/>
    <col min="7389" max="7389" width="10.109375" bestFit="1" customWidth="1"/>
    <col min="7390" max="7390" width="12.77734375" bestFit="1" customWidth="1"/>
    <col min="7391" max="7391" width="9.109375" bestFit="1" customWidth="1"/>
    <col min="7392" max="7392" width="11.6640625" bestFit="1" customWidth="1"/>
    <col min="7393" max="7393" width="10.109375" bestFit="1" customWidth="1"/>
    <col min="7394" max="7394" width="12.77734375" bestFit="1" customWidth="1"/>
    <col min="7395" max="7395" width="10.109375" bestFit="1" customWidth="1"/>
    <col min="7396" max="7396" width="12.77734375" bestFit="1" customWidth="1"/>
    <col min="7397" max="7397" width="10.109375" bestFit="1" customWidth="1"/>
    <col min="7398" max="7398" width="12.77734375" bestFit="1" customWidth="1"/>
    <col min="7399" max="7399" width="10.109375" bestFit="1" customWidth="1"/>
    <col min="7400" max="7400" width="12.77734375" bestFit="1" customWidth="1"/>
    <col min="7401" max="7401" width="10.109375" bestFit="1" customWidth="1"/>
    <col min="7402" max="7402" width="12.77734375" bestFit="1" customWidth="1"/>
    <col min="7403" max="7403" width="10.109375" bestFit="1" customWidth="1"/>
    <col min="7404" max="7404" width="12.77734375" bestFit="1" customWidth="1"/>
    <col min="7405" max="7405" width="10.109375" bestFit="1" customWidth="1"/>
    <col min="7406" max="7406" width="12.77734375" bestFit="1" customWidth="1"/>
    <col min="7407" max="7407" width="10.109375" bestFit="1" customWidth="1"/>
    <col min="7408" max="7408" width="12.77734375" bestFit="1" customWidth="1"/>
    <col min="7409" max="7409" width="10.109375" bestFit="1" customWidth="1"/>
    <col min="7410" max="7410" width="12.77734375" bestFit="1" customWidth="1"/>
    <col min="7411" max="7411" width="10.109375" bestFit="1" customWidth="1"/>
    <col min="7412" max="7412" width="12.77734375" bestFit="1" customWidth="1"/>
    <col min="7413" max="7413" width="10.109375" bestFit="1" customWidth="1"/>
    <col min="7414" max="7414" width="12.77734375" bestFit="1" customWidth="1"/>
    <col min="7415" max="7415" width="10.109375" bestFit="1" customWidth="1"/>
    <col min="7416" max="7416" width="12.77734375" bestFit="1" customWidth="1"/>
    <col min="7417" max="7417" width="10.109375" bestFit="1" customWidth="1"/>
    <col min="7418" max="7418" width="12.77734375" bestFit="1" customWidth="1"/>
    <col min="7419" max="7419" width="10.109375" bestFit="1" customWidth="1"/>
    <col min="7420" max="7420" width="12.77734375" bestFit="1" customWidth="1"/>
    <col min="7421" max="7421" width="10.109375" bestFit="1" customWidth="1"/>
    <col min="7422" max="7422" width="12.77734375" bestFit="1" customWidth="1"/>
    <col min="7423" max="7423" width="10.109375" bestFit="1" customWidth="1"/>
    <col min="7424" max="7424" width="12.77734375" bestFit="1" customWidth="1"/>
    <col min="7425" max="7425" width="10.109375" bestFit="1" customWidth="1"/>
    <col min="7426" max="7426" width="12.77734375" bestFit="1" customWidth="1"/>
    <col min="7427" max="7427" width="10.109375" bestFit="1" customWidth="1"/>
    <col min="7428" max="7428" width="12.77734375" bestFit="1" customWidth="1"/>
    <col min="7429" max="7429" width="10.109375" bestFit="1" customWidth="1"/>
    <col min="7430" max="7430" width="12.77734375" bestFit="1" customWidth="1"/>
    <col min="7431" max="7431" width="10.109375" bestFit="1" customWidth="1"/>
    <col min="7432" max="7432" width="12.77734375" bestFit="1" customWidth="1"/>
    <col min="7433" max="7433" width="10.109375" bestFit="1" customWidth="1"/>
    <col min="7434" max="7434" width="12.77734375" bestFit="1" customWidth="1"/>
    <col min="7435" max="7435" width="7" bestFit="1" customWidth="1"/>
    <col min="7436" max="7437" width="10.109375" bestFit="1" customWidth="1"/>
    <col min="7438" max="7438" width="12.77734375" bestFit="1" customWidth="1"/>
    <col min="7439" max="7439" width="10.109375" bestFit="1" customWidth="1"/>
    <col min="7440" max="7440" width="12.77734375" bestFit="1" customWidth="1"/>
    <col min="7441" max="7441" width="10.109375" bestFit="1" customWidth="1"/>
    <col min="7442" max="7442" width="12.77734375" bestFit="1" customWidth="1"/>
    <col min="7443" max="7443" width="10.109375" bestFit="1" customWidth="1"/>
    <col min="7444" max="7444" width="12.77734375" bestFit="1" customWidth="1"/>
    <col min="7445" max="7445" width="10.109375" bestFit="1" customWidth="1"/>
    <col min="7446" max="7446" width="12.77734375" bestFit="1" customWidth="1"/>
    <col min="7447" max="7447" width="10.109375" bestFit="1" customWidth="1"/>
    <col min="7448" max="7448" width="12.77734375" bestFit="1" customWidth="1"/>
    <col min="7449" max="7449" width="10.109375" bestFit="1" customWidth="1"/>
    <col min="7450" max="7450" width="12.77734375" bestFit="1" customWidth="1"/>
    <col min="7451" max="7451" width="10.109375" bestFit="1" customWidth="1"/>
    <col min="7452" max="7452" width="12.77734375" bestFit="1" customWidth="1"/>
    <col min="7453" max="7453" width="10.109375" bestFit="1" customWidth="1"/>
    <col min="7454" max="7454" width="12.77734375" bestFit="1" customWidth="1"/>
    <col min="7455" max="7455" width="10.109375" bestFit="1" customWidth="1"/>
    <col min="7456" max="7456" width="12.77734375" bestFit="1" customWidth="1"/>
    <col min="7457" max="7457" width="10.109375" bestFit="1" customWidth="1"/>
    <col min="7458" max="7458" width="12.77734375" bestFit="1" customWidth="1"/>
    <col min="7459" max="7459" width="10.109375" bestFit="1" customWidth="1"/>
    <col min="7460" max="7460" width="12.77734375" bestFit="1" customWidth="1"/>
    <col min="7461" max="7461" width="7" bestFit="1" customWidth="1"/>
    <col min="7462" max="7463" width="10.109375" bestFit="1" customWidth="1"/>
    <col min="7464" max="7464" width="12.77734375" bestFit="1" customWidth="1"/>
    <col min="7465" max="7465" width="10.109375" bestFit="1" customWidth="1"/>
    <col min="7466" max="7466" width="12.77734375" bestFit="1" customWidth="1"/>
    <col min="7467" max="7467" width="10.109375" bestFit="1" customWidth="1"/>
    <col min="7468" max="7468" width="12.77734375" bestFit="1" customWidth="1"/>
    <col min="7469" max="7469" width="10.109375" bestFit="1" customWidth="1"/>
    <col min="7470" max="7470" width="12.77734375" bestFit="1" customWidth="1"/>
    <col min="7471" max="7471" width="10.109375" bestFit="1" customWidth="1"/>
    <col min="7472" max="7472" width="12.77734375" bestFit="1" customWidth="1"/>
    <col min="7473" max="7473" width="10.109375" bestFit="1" customWidth="1"/>
    <col min="7474" max="7474" width="12.77734375" bestFit="1" customWidth="1"/>
    <col min="7475" max="7475" width="10.109375" bestFit="1" customWidth="1"/>
    <col min="7476" max="7476" width="12.77734375" bestFit="1" customWidth="1"/>
    <col min="7477" max="7477" width="10.109375" bestFit="1" customWidth="1"/>
    <col min="7478" max="7478" width="12.77734375" bestFit="1" customWidth="1"/>
    <col min="7479" max="7479" width="9.109375" bestFit="1" customWidth="1"/>
    <col min="7480" max="7480" width="11.6640625" bestFit="1" customWidth="1"/>
    <col min="7481" max="7481" width="10.109375" bestFit="1" customWidth="1"/>
    <col min="7482" max="7482" width="12.77734375" bestFit="1" customWidth="1"/>
    <col min="7483" max="7483" width="10.109375" bestFit="1" customWidth="1"/>
    <col min="7484" max="7484" width="12.77734375" bestFit="1" customWidth="1"/>
    <col min="7485" max="7485" width="10.109375" bestFit="1" customWidth="1"/>
    <col min="7486" max="7486" width="12.77734375" bestFit="1" customWidth="1"/>
    <col min="7487" max="7487" width="10.109375" bestFit="1" customWidth="1"/>
    <col min="7488" max="7488" width="12.77734375" bestFit="1" customWidth="1"/>
    <col min="7489" max="7489" width="10.109375" bestFit="1" customWidth="1"/>
    <col min="7490" max="7490" width="12.77734375" bestFit="1" customWidth="1"/>
    <col min="7491" max="7491" width="10.109375" bestFit="1" customWidth="1"/>
    <col min="7492" max="7492" width="12.77734375" bestFit="1" customWidth="1"/>
    <col min="7493" max="7493" width="10.109375" bestFit="1" customWidth="1"/>
    <col min="7494" max="7494" width="12.77734375" bestFit="1" customWidth="1"/>
    <col min="7495" max="7495" width="10.109375" bestFit="1" customWidth="1"/>
    <col min="7496" max="7496" width="12.77734375" bestFit="1" customWidth="1"/>
    <col min="7497" max="7497" width="10.109375" bestFit="1" customWidth="1"/>
    <col min="7498" max="7498" width="12.77734375" bestFit="1" customWidth="1"/>
    <col min="7499" max="7499" width="10.109375" bestFit="1" customWidth="1"/>
    <col min="7500" max="7500" width="12.77734375" bestFit="1" customWidth="1"/>
    <col min="7501" max="7501" width="10.109375" bestFit="1" customWidth="1"/>
    <col min="7502" max="7502" width="12.77734375" bestFit="1" customWidth="1"/>
    <col min="7503" max="7503" width="10.109375" bestFit="1" customWidth="1"/>
    <col min="7504" max="7504" width="12.77734375" bestFit="1" customWidth="1"/>
    <col min="7505" max="7505" width="10.109375" bestFit="1" customWidth="1"/>
    <col min="7506" max="7506" width="12.77734375" bestFit="1" customWidth="1"/>
    <col min="7507" max="7507" width="10.109375" bestFit="1" customWidth="1"/>
    <col min="7508" max="7508" width="12.77734375" bestFit="1" customWidth="1"/>
    <col min="7509" max="7509" width="10.109375" bestFit="1" customWidth="1"/>
    <col min="7510" max="7510" width="12.77734375" bestFit="1" customWidth="1"/>
    <col min="7511" max="7511" width="10.109375" bestFit="1" customWidth="1"/>
    <col min="7512" max="7512" width="12.77734375" bestFit="1" customWidth="1"/>
    <col min="7513" max="7513" width="10.109375" bestFit="1" customWidth="1"/>
    <col min="7514" max="7514" width="12.77734375" bestFit="1" customWidth="1"/>
    <col min="7515" max="7515" width="10.109375" bestFit="1" customWidth="1"/>
    <col min="7516" max="7516" width="12.77734375" bestFit="1" customWidth="1"/>
    <col min="7517" max="7517" width="10.109375" bestFit="1" customWidth="1"/>
    <col min="7518" max="7518" width="12.77734375" bestFit="1" customWidth="1"/>
    <col min="7519" max="7519" width="10.109375" bestFit="1" customWidth="1"/>
    <col min="7520" max="7520" width="12.77734375" bestFit="1" customWidth="1"/>
    <col min="7521" max="7521" width="10.109375" bestFit="1" customWidth="1"/>
    <col min="7522" max="7522" width="12.77734375" bestFit="1" customWidth="1"/>
    <col min="7523" max="7523" width="10.109375" bestFit="1" customWidth="1"/>
    <col min="7524" max="7524" width="12.77734375" bestFit="1" customWidth="1"/>
    <col min="7525" max="7525" width="10.109375" bestFit="1" customWidth="1"/>
    <col min="7526" max="7526" width="12.77734375" bestFit="1" customWidth="1"/>
    <col min="7527" max="7527" width="10.109375" bestFit="1" customWidth="1"/>
    <col min="7528" max="7528" width="12.77734375" bestFit="1" customWidth="1"/>
    <col min="7529" max="7529" width="10.109375" bestFit="1" customWidth="1"/>
    <col min="7530" max="7530" width="12.77734375" bestFit="1" customWidth="1"/>
    <col min="7531" max="7531" width="10.109375" bestFit="1" customWidth="1"/>
    <col min="7532" max="7532" width="12.77734375" bestFit="1" customWidth="1"/>
    <col min="7533" max="7533" width="10.109375" bestFit="1" customWidth="1"/>
    <col min="7534" max="7534" width="12.77734375" bestFit="1" customWidth="1"/>
    <col min="7535" max="7535" width="10.109375" bestFit="1" customWidth="1"/>
    <col min="7536" max="7536" width="12.77734375" bestFit="1" customWidth="1"/>
    <col min="7537" max="7537" width="10.109375" bestFit="1" customWidth="1"/>
    <col min="7538" max="7538" width="12.77734375" bestFit="1" customWidth="1"/>
    <col min="7539" max="7539" width="10.109375" bestFit="1" customWidth="1"/>
    <col min="7540" max="7540" width="12.77734375" bestFit="1" customWidth="1"/>
    <col min="7541" max="7541" width="10.109375" bestFit="1" customWidth="1"/>
    <col min="7542" max="7542" width="12.77734375" bestFit="1" customWidth="1"/>
    <col min="7543" max="7543" width="10.109375" bestFit="1" customWidth="1"/>
    <col min="7544" max="7544" width="12.77734375" bestFit="1" customWidth="1"/>
    <col min="7545" max="7545" width="10.109375" bestFit="1" customWidth="1"/>
    <col min="7546" max="7546" width="12.77734375" bestFit="1" customWidth="1"/>
    <col min="7547" max="7547" width="10.109375" bestFit="1" customWidth="1"/>
    <col min="7548" max="7548" width="12.77734375" bestFit="1" customWidth="1"/>
    <col min="7549" max="7549" width="10.109375" bestFit="1" customWidth="1"/>
    <col min="7550" max="7550" width="12.77734375" bestFit="1" customWidth="1"/>
    <col min="7551" max="7551" width="10.109375" bestFit="1" customWidth="1"/>
    <col min="7552" max="7552" width="12.77734375" bestFit="1" customWidth="1"/>
    <col min="7553" max="7553" width="10.109375" bestFit="1" customWidth="1"/>
    <col min="7554" max="7554" width="12.77734375" bestFit="1" customWidth="1"/>
    <col min="7555" max="7555" width="10.109375" bestFit="1" customWidth="1"/>
    <col min="7556" max="7556" width="12.77734375" bestFit="1" customWidth="1"/>
    <col min="7557" max="7557" width="10.109375" bestFit="1" customWidth="1"/>
    <col min="7558" max="7558" width="12.77734375" bestFit="1" customWidth="1"/>
    <col min="7559" max="7559" width="10.109375" bestFit="1" customWidth="1"/>
    <col min="7560" max="7560" width="12.77734375" bestFit="1" customWidth="1"/>
    <col min="7561" max="7561" width="10.109375" bestFit="1" customWidth="1"/>
    <col min="7562" max="7562" width="12.77734375" bestFit="1" customWidth="1"/>
    <col min="7563" max="7563" width="10.109375" bestFit="1" customWidth="1"/>
    <col min="7564" max="7564" width="12.77734375" bestFit="1" customWidth="1"/>
    <col min="7565" max="7565" width="10.109375" bestFit="1" customWidth="1"/>
    <col min="7566" max="7566" width="12.77734375" bestFit="1" customWidth="1"/>
    <col min="7567" max="7567" width="10.109375" bestFit="1" customWidth="1"/>
    <col min="7568" max="7568" width="12.77734375" bestFit="1" customWidth="1"/>
    <col min="7569" max="7569" width="10.109375" bestFit="1" customWidth="1"/>
    <col min="7570" max="7570" width="12.77734375" bestFit="1" customWidth="1"/>
    <col min="7571" max="7571" width="10.109375" bestFit="1" customWidth="1"/>
    <col min="7572" max="7572" width="12.77734375" bestFit="1" customWidth="1"/>
    <col min="7573" max="7573" width="10.109375" bestFit="1" customWidth="1"/>
    <col min="7574" max="7574" width="12.77734375" bestFit="1" customWidth="1"/>
    <col min="7575" max="7575" width="9.109375" bestFit="1" customWidth="1"/>
    <col min="7576" max="7576" width="11.6640625" bestFit="1" customWidth="1"/>
    <col min="7577" max="7577" width="10.109375" bestFit="1" customWidth="1"/>
    <col min="7578" max="7578" width="12.77734375" bestFit="1" customWidth="1"/>
    <col min="7579" max="7579" width="10.109375" bestFit="1" customWidth="1"/>
    <col min="7580" max="7580" width="12.77734375" bestFit="1" customWidth="1"/>
    <col min="7581" max="7581" width="10.109375" bestFit="1" customWidth="1"/>
    <col min="7582" max="7582" width="12.77734375" bestFit="1" customWidth="1"/>
    <col min="7583" max="7583" width="10.109375" bestFit="1" customWidth="1"/>
    <col min="7584" max="7584" width="12.77734375" bestFit="1" customWidth="1"/>
    <col min="7585" max="7585" width="10.109375" bestFit="1" customWidth="1"/>
    <col min="7586" max="7586" width="12.77734375" bestFit="1" customWidth="1"/>
    <col min="7587" max="7587" width="10.109375" bestFit="1" customWidth="1"/>
    <col min="7588" max="7588" width="12.77734375" bestFit="1" customWidth="1"/>
    <col min="7589" max="7589" width="10.109375" bestFit="1" customWidth="1"/>
    <col min="7590" max="7590" width="12.77734375" bestFit="1" customWidth="1"/>
    <col min="7591" max="7591" width="10.109375" bestFit="1" customWidth="1"/>
    <col min="7592" max="7592" width="12.77734375" bestFit="1" customWidth="1"/>
    <col min="7593" max="7593" width="10.109375" bestFit="1" customWidth="1"/>
    <col min="7594" max="7594" width="12.77734375" bestFit="1" customWidth="1"/>
    <col min="7595" max="7595" width="10.109375" bestFit="1" customWidth="1"/>
    <col min="7596" max="7596" width="12.77734375" bestFit="1" customWidth="1"/>
    <col min="7597" max="7597" width="10.109375" bestFit="1" customWidth="1"/>
    <col min="7598" max="7598" width="12.77734375" bestFit="1" customWidth="1"/>
    <col min="7599" max="7599" width="10.109375" bestFit="1" customWidth="1"/>
    <col min="7600" max="7600" width="12.77734375" bestFit="1" customWidth="1"/>
    <col min="7601" max="7601" width="10.109375" bestFit="1" customWidth="1"/>
    <col min="7602" max="7602" width="12.77734375" bestFit="1" customWidth="1"/>
    <col min="7603" max="7603" width="10.109375" bestFit="1" customWidth="1"/>
    <col min="7604" max="7604" width="12.77734375" bestFit="1" customWidth="1"/>
    <col min="7605" max="7605" width="10.109375" bestFit="1" customWidth="1"/>
    <col min="7606" max="7606" width="12.77734375" bestFit="1" customWidth="1"/>
    <col min="7607" max="7607" width="9.109375" bestFit="1" customWidth="1"/>
    <col min="7608" max="7608" width="11.6640625" bestFit="1" customWidth="1"/>
    <col min="7609" max="7609" width="10.109375" bestFit="1" customWidth="1"/>
    <col min="7610" max="7610" width="12.77734375" bestFit="1" customWidth="1"/>
    <col min="7611" max="7611" width="10.109375" bestFit="1" customWidth="1"/>
    <col min="7612" max="7612" width="12.77734375" bestFit="1" customWidth="1"/>
    <col min="7613" max="7613" width="10.109375" bestFit="1" customWidth="1"/>
    <col min="7614" max="7614" width="12.77734375" bestFit="1" customWidth="1"/>
    <col min="7615" max="7615" width="10.109375" bestFit="1" customWidth="1"/>
    <col min="7616" max="7616" width="12.77734375" bestFit="1" customWidth="1"/>
    <col min="7617" max="7617" width="10.109375" bestFit="1" customWidth="1"/>
    <col min="7618" max="7618" width="12.77734375" bestFit="1" customWidth="1"/>
    <col min="7619" max="7619" width="10.109375" bestFit="1" customWidth="1"/>
    <col min="7620" max="7620" width="12.77734375" bestFit="1" customWidth="1"/>
    <col min="7621" max="7621" width="10.109375" bestFit="1" customWidth="1"/>
    <col min="7622" max="7622" width="12.77734375" bestFit="1" customWidth="1"/>
    <col min="7623" max="7623" width="9.109375" bestFit="1" customWidth="1"/>
    <col min="7624" max="7624" width="11.6640625" bestFit="1" customWidth="1"/>
    <col min="7625" max="7625" width="10.109375" bestFit="1" customWidth="1"/>
    <col min="7626" max="7626" width="12.77734375" bestFit="1" customWidth="1"/>
    <col min="7627" max="7627" width="10.109375" bestFit="1" customWidth="1"/>
    <col min="7628" max="7628" width="12.77734375" bestFit="1" customWidth="1"/>
    <col min="7629" max="7629" width="9.109375" bestFit="1" customWidth="1"/>
    <col min="7630" max="7630" width="11.6640625" bestFit="1" customWidth="1"/>
    <col min="7631" max="7631" width="9.109375" bestFit="1" customWidth="1"/>
    <col min="7632" max="7632" width="11.6640625" bestFit="1" customWidth="1"/>
    <col min="7633" max="7633" width="10.109375" bestFit="1" customWidth="1"/>
    <col min="7634" max="7634" width="12.77734375" bestFit="1" customWidth="1"/>
    <col min="7635" max="7635" width="10.109375" bestFit="1" customWidth="1"/>
    <col min="7636" max="7636" width="12.77734375" bestFit="1" customWidth="1"/>
    <col min="7637" max="7637" width="10.109375" bestFit="1" customWidth="1"/>
    <col min="7638" max="7638" width="12.77734375" bestFit="1" customWidth="1"/>
    <col min="7639" max="7639" width="10.109375" bestFit="1" customWidth="1"/>
    <col min="7640" max="7640" width="12.77734375" bestFit="1" customWidth="1"/>
    <col min="7641" max="7641" width="10.109375" bestFit="1" customWidth="1"/>
    <col min="7642" max="7642" width="12.77734375" bestFit="1" customWidth="1"/>
    <col min="7643" max="7643" width="10.109375" bestFit="1" customWidth="1"/>
    <col min="7644" max="7644" width="12.77734375" bestFit="1" customWidth="1"/>
    <col min="7645" max="7645" width="10.109375" bestFit="1" customWidth="1"/>
    <col min="7646" max="7646" width="12.77734375" bestFit="1" customWidth="1"/>
    <col min="7647" max="7647" width="10.109375" bestFit="1" customWidth="1"/>
    <col min="7648" max="7648" width="12.77734375" bestFit="1" customWidth="1"/>
    <col min="7649" max="7649" width="10.109375" bestFit="1" customWidth="1"/>
    <col min="7650" max="7650" width="12.77734375" bestFit="1" customWidth="1"/>
    <col min="7651" max="7651" width="9.109375" bestFit="1" customWidth="1"/>
    <col min="7652" max="7652" width="11.6640625" bestFit="1" customWidth="1"/>
    <col min="7653" max="7653" width="9.109375" bestFit="1" customWidth="1"/>
    <col min="7654" max="7654" width="11.6640625" bestFit="1" customWidth="1"/>
    <col min="7655" max="7655" width="10.109375" bestFit="1" customWidth="1"/>
    <col min="7656" max="7656" width="12.77734375" bestFit="1" customWidth="1"/>
    <col min="7657" max="7657" width="10.109375" bestFit="1" customWidth="1"/>
    <col min="7658" max="7658" width="12.77734375" bestFit="1" customWidth="1"/>
    <col min="7659" max="7659" width="10.109375" bestFit="1" customWidth="1"/>
    <col min="7660" max="7660" width="12.77734375" bestFit="1" customWidth="1"/>
    <col min="7661" max="7661" width="10.109375" bestFit="1" customWidth="1"/>
    <col min="7662" max="7662" width="12.77734375" bestFit="1" customWidth="1"/>
    <col min="7663" max="7663" width="10.109375" bestFit="1" customWidth="1"/>
    <col min="7664" max="7664" width="12.77734375" bestFit="1" customWidth="1"/>
    <col min="7665" max="7665" width="10.109375" bestFit="1" customWidth="1"/>
    <col min="7666" max="7666" width="12.77734375" bestFit="1" customWidth="1"/>
    <col min="7667" max="7667" width="10.109375" bestFit="1" customWidth="1"/>
    <col min="7668" max="7668" width="12.77734375" bestFit="1" customWidth="1"/>
    <col min="7669" max="7669" width="10.109375" bestFit="1" customWidth="1"/>
    <col min="7670" max="7670" width="12.77734375" bestFit="1" customWidth="1"/>
    <col min="7671" max="7671" width="10.109375" bestFit="1" customWidth="1"/>
    <col min="7672" max="7672" width="12.77734375" bestFit="1" customWidth="1"/>
    <col min="7673" max="7673" width="10.109375" bestFit="1" customWidth="1"/>
    <col min="7674" max="7674" width="12.77734375" bestFit="1" customWidth="1"/>
    <col min="7675" max="7675" width="10.109375" bestFit="1" customWidth="1"/>
    <col min="7676" max="7676" width="12.77734375" bestFit="1" customWidth="1"/>
    <col min="7677" max="7677" width="10.109375" bestFit="1" customWidth="1"/>
    <col min="7678" max="7678" width="12.77734375" bestFit="1" customWidth="1"/>
    <col min="7679" max="7679" width="10.109375" bestFit="1" customWidth="1"/>
    <col min="7680" max="7680" width="12.77734375" bestFit="1" customWidth="1"/>
    <col min="7681" max="7681" width="10.109375" bestFit="1" customWidth="1"/>
    <col min="7682" max="7682" width="12.77734375" bestFit="1" customWidth="1"/>
    <col min="7683" max="7683" width="9.109375" bestFit="1" customWidth="1"/>
    <col min="7684" max="7684" width="11.6640625" bestFit="1" customWidth="1"/>
    <col min="7685" max="7685" width="10.109375" bestFit="1" customWidth="1"/>
    <col min="7686" max="7686" width="12.77734375" bestFit="1" customWidth="1"/>
    <col min="7687" max="7687" width="9.109375" bestFit="1" customWidth="1"/>
    <col min="7688" max="7688" width="11.6640625" bestFit="1" customWidth="1"/>
    <col min="7689" max="7689" width="10.109375" bestFit="1" customWidth="1"/>
    <col min="7690" max="7690" width="12.77734375" bestFit="1" customWidth="1"/>
    <col min="7691" max="7691" width="10.109375" bestFit="1" customWidth="1"/>
    <col min="7692" max="7692" width="12.77734375" bestFit="1" customWidth="1"/>
    <col min="7693" max="7693" width="10.109375" bestFit="1" customWidth="1"/>
    <col min="7694" max="7694" width="12.77734375" bestFit="1" customWidth="1"/>
    <col min="7695" max="7695" width="7" bestFit="1" customWidth="1"/>
    <col min="7696" max="7696" width="10.109375" bestFit="1" customWidth="1"/>
    <col min="7697" max="7697" width="7" bestFit="1" customWidth="1"/>
    <col min="7698" max="7699" width="10.109375" bestFit="1" customWidth="1"/>
    <col min="7700" max="7700" width="12.77734375" bestFit="1" customWidth="1"/>
    <col min="7701" max="7701" width="10.109375" bestFit="1" customWidth="1"/>
    <col min="7702" max="7702" width="12.77734375" bestFit="1" customWidth="1"/>
    <col min="7703" max="7703" width="10.109375" bestFit="1" customWidth="1"/>
    <col min="7704" max="7704" width="12.77734375" bestFit="1" customWidth="1"/>
    <col min="7705" max="7705" width="10.109375" bestFit="1" customWidth="1"/>
    <col min="7706" max="7706" width="12.77734375" bestFit="1" customWidth="1"/>
    <col min="7707" max="7707" width="10.109375" bestFit="1" customWidth="1"/>
    <col min="7708" max="7708" width="12.77734375" bestFit="1" customWidth="1"/>
    <col min="7709" max="7709" width="10.109375" bestFit="1" customWidth="1"/>
    <col min="7710" max="7710" width="12.77734375" bestFit="1" customWidth="1"/>
    <col min="7711" max="7711" width="10.109375" bestFit="1" customWidth="1"/>
    <col min="7712" max="7712" width="12.77734375" bestFit="1" customWidth="1"/>
    <col min="7713" max="7713" width="10.109375" bestFit="1" customWidth="1"/>
    <col min="7714" max="7714" width="12.77734375" bestFit="1" customWidth="1"/>
    <col min="7715" max="7715" width="10.109375" bestFit="1" customWidth="1"/>
    <col min="7716" max="7716" width="12.77734375" bestFit="1" customWidth="1"/>
    <col min="7717" max="7717" width="10.109375" bestFit="1" customWidth="1"/>
    <col min="7718" max="7718" width="12.77734375" bestFit="1" customWidth="1"/>
    <col min="7719" max="7719" width="10.109375" bestFit="1" customWidth="1"/>
    <col min="7720" max="7720" width="12.77734375" bestFit="1" customWidth="1"/>
    <col min="7721" max="7721" width="10.109375" bestFit="1" customWidth="1"/>
    <col min="7722" max="7722" width="12.77734375" bestFit="1" customWidth="1"/>
    <col min="7723" max="7723" width="10.109375" bestFit="1" customWidth="1"/>
    <col min="7724" max="7724" width="12.77734375" bestFit="1" customWidth="1"/>
    <col min="7725" max="7725" width="10.109375" bestFit="1" customWidth="1"/>
    <col min="7726" max="7726" width="12.77734375" bestFit="1" customWidth="1"/>
    <col min="7727" max="7727" width="10.109375" bestFit="1" customWidth="1"/>
    <col min="7728" max="7728" width="12.77734375" bestFit="1" customWidth="1"/>
    <col min="7729" max="7729" width="10.109375" bestFit="1" customWidth="1"/>
    <col min="7730" max="7730" width="12.77734375" bestFit="1" customWidth="1"/>
    <col min="7731" max="7731" width="10.109375" bestFit="1" customWidth="1"/>
    <col min="7732" max="7732" width="12.77734375" bestFit="1" customWidth="1"/>
    <col min="7733" max="7733" width="10.109375" bestFit="1" customWidth="1"/>
    <col min="7734" max="7734" width="12.77734375" bestFit="1" customWidth="1"/>
    <col min="7735" max="7735" width="10.109375" bestFit="1" customWidth="1"/>
    <col min="7736" max="7736" width="12.77734375" bestFit="1" customWidth="1"/>
    <col min="7737" max="7737" width="10.109375" bestFit="1" customWidth="1"/>
    <col min="7738" max="7738" width="12.77734375" bestFit="1" customWidth="1"/>
    <col min="7739" max="7739" width="10.109375" bestFit="1" customWidth="1"/>
    <col min="7740" max="7740" width="12.77734375" bestFit="1" customWidth="1"/>
    <col min="7741" max="7741" width="10.109375" bestFit="1" customWidth="1"/>
    <col min="7742" max="7742" width="12.77734375" bestFit="1" customWidth="1"/>
    <col min="7743" max="7743" width="9.109375" bestFit="1" customWidth="1"/>
    <col min="7744" max="7744" width="11.6640625" bestFit="1" customWidth="1"/>
    <col min="7745" max="7745" width="10.109375" bestFit="1" customWidth="1"/>
    <col min="7746" max="7746" width="12.77734375" bestFit="1" customWidth="1"/>
    <col min="7747" max="7747" width="10.109375" bestFit="1" customWidth="1"/>
    <col min="7748" max="7748" width="12.77734375" bestFit="1" customWidth="1"/>
    <col min="7749" max="7749" width="10.109375" bestFit="1" customWidth="1"/>
    <col min="7750" max="7750" width="12.77734375" bestFit="1" customWidth="1"/>
    <col min="7751" max="7751" width="10.109375" bestFit="1" customWidth="1"/>
    <col min="7752" max="7752" width="12.77734375" bestFit="1" customWidth="1"/>
    <col min="7753" max="7753" width="10.109375" bestFit="1" customWidth="1"/>
    <col min="7754" max="7754" width="12.77734375" bestFit="1" customWidth="1"/>
    <col min="7755" max="7755" width="10.109375" bestFit="1" customWidth="1"/>
    <col min="7756" max="7756" width="12.77734375" bestFit="1" customWidth="1"/>
    <col min="7757" max="7757" width="10.109375" bestFit="1" customWidth="1"/>
    <col min="7758" max="7758" width="12.77734375" bestFit="1" customWidth="1"/>
    <col min="7759" max="7759" width="10.109375" bestFit="1" customWidth="1"/>
    <col min="7760" max="7760" width="12.77734375" bestFit="1" customWidth="1"/>
    <col min="7761" max="7761" width="10.109375" bestFit="1" customWidth="1"/>
    <col min="7762" max="7762" width="12.77734375" bestFit="1" customWidth="1"/>
    <col min="7763" max="7763" width="10.109375" bestFit="1" customWidth="1"/>
    <col min="7764" max="7764" width="12.77734375" bestFit="1" customWidth="1"/>
    <col min="7765" max="7765" width="10.109375" bestFit="1" customWidth="1"/>
    <col min="7766" max="7766" width="12.77734375" bestFit="1" customWidth="1"/>
    <col min="7767" max="7767" width="10.109375" bestFit="1" customWidth="1"/>
    <col min="7768" max="7768" width="12.77734375" bestFit="1" customWidth="1"/>
    <col min="7769" max="7769" width="10.109375" bestFit="1" customWidth="1"/>
    <col min="7770" max="7770" width="12.77734375" bestFit="1" customWidth="1"/>
    <col min="7771" max="7771" width="10.109375" bestFit="1" customWidth="1"/>
    <col min="7772" max="7772" width="12.77734375" bestFit="1" customWidth="1"/>
    <col min="7773" max="7773" width="9.109375" bestFit="1" customWidth="1"/>
    <col min="7774" max="7774" width="11.6640625" bestFit="1" customWidth="1"/>
    <col min="7775" max="7775" width="10.109375" bestFit="1" customWidth="1"/>
    <col min="7776" max="7776" width="12.77734375" bestFit="1" customWidth="1"/>
    <col min="7777" max="7777" width="10.109375" bestFit="1" customWidth="1"/>
    <col min="7778" max="7778" width="12.77734375" bestFit="1" customWidth="1"/>
    <col min="7779" max="7779" width="10.109375" bestFit="1" customWidth="1"/>
    <col min="7780" max="7780" width="12.77734375" bestFit="1" customWidth="1"/>
    <col min="7781" max="7781" width="10.109375" bestFit="1" customWidth="1"/>
    <col min="7782" max="7782" width="12.77734375" bestFit="1" customWidth="1"/>
    <col min="7783" max="7783" width="10.109375" bestFit="1" customWidth="1"/>
    <col min="7784" max="7784" width="12.77734375" bestFit="1" customWidth="1"/>
    <col min="7785" max="7785" width="10.109375" bestFit="1" customWidth="1"/>
    <col min="7786" max="7786" width="12.77734375" bestFit="1" customWidth="1"/>
    <col min="7787" max="7787" width="10.109375" bestFit="1" customWidth="1"/>
    <col min="7788" max="7788" width="12.77734375" bestFit="1" customWidth="1"/>
    <col min="7789" max="7789" width="10.109375" bestFit="1" customWidth="1"/>
    <col min="7790" max="7790" width="12.77734375" bestFit="1" customWidth="1"/>
    <col min="7791" max="7791" width="10.109375" bestFit="1" customWidth="1"/>
    <col min="7792" max="7792" width="12.77734375" bestFit="1" customWidth="1"/>
    <col min="7793" max="7793" width="10.109375" bestFit="1" customWidth="1"/>
    <col min="7794" max="7794" width="12.77734375" bestFit="1" customWidth="1"/>
    <col min="7795" max="7795" width="10.109375" bestFit="1" customWidth="1"/>
    <col min="7796" max="7796" width="12.77734375" bestFit="1" customWidth="1"/>
    <col min="7797" max="7797" width="9.109375" bestFit="1" customWidth="1"/>
    <col min="7798" max="7798" width="11.6640625" bestFit="1" customWidth="1"/>
    <col min="7799" max="7799" width="9.109375" bestFit="1" customWidth="1"/>
    <col min="7800" max="7800" width="11.6640625" bestFit="1" customWidth="1"/>
    <col min="7801" max="7801" width="9.109375" bestFit="1" customWidth="1"/>
    <col min="7802" max="7802" width="11.6640625" bestFit="1" customWidth="1"/>
    <col min="7803" max="7803" width="10.109375" bestFit="1" customWidth="1"/>
    <col min="7804" max="7804" width="12.77734375" bestFit="1" customWidth="1"/>
    <col min="7805" max="7805" width="10.109375" bestFit="1" customWidth="1"/>
    <col min="7806" max="7806" width="12.77734375" bestFit="1" customWidth="1"/>
    <col min="7807" max="7807" width="10.109375" bestFit="1" customWidth="1"/>
    <col min="7808" max="7808" width="12.77734375" bestFit="1" customWidth="1"/>
    <col min="7809" max="7809" width="10.109375" bestFit="1" customWidth="1"/>
    <col min="7810" max="7810" width="12.77734375" bestFit="1" customWidth="1"/>
    <col min="7811" max="7811" width="10.109375" bestFit="1" customWidth="1"/>
    <col min="7812" max="7812" width="12.77734375" bestFit="1" customWidth="1"/>
    <col min="7813" max="7813" width="10.109375" bestFit="1" customWidth="1"/>
    <col min="7814" max="7814" width="12.77734375" bestFit="1" customWidth="1"/>
    <col min="7815" max="7815" width="10.109375" bestFit="1" customWidth="1"/>
    <col min="7816" max="7816" width="12.77734375" bestFit="1" customWidth="1"/>
    <col min="7817" max="7817" width="10.109375" bestFit="1" customWidth="1"/>
    <col min="7818" max="7818" width="12.77734375" bestFit="1" customWidth="1"/>
    <col min="7819" max="7819" width="10.109375" bestFit="1" customWidth="1"/>
    <col min="7820" max="7820" width="12.77734375" bestFit="1" customWidth="1"/>
    <col min="7821" max="7821" width="9.109375" bestFit="1" customWidth="1"/>
    <col min="7822" max="7822" width="11.6640625" bestFit="1" customWidth="1"/>
    <col min="7823" max="7823" width="10.109375" bestFit="1" customWidth="1"/>
    <col min="7824" max="7824" width="12.77734375" bestFit="1" customWidth="1"/>
    <col min="7825" max="7825" width="10.109375" bestFit="1" customWidth="1"/>
    <col min="7826" max="7826" width="12.77734375" bestFit="1" customWidth="1"/>
    <col min="7827" max="7827" width="10.109375" bestFit="1" customWidth="1"/>
    <col min="7828" max="7828" width="12.77734375" bestFit="1" customWidth="1"/>
    <col min="7829" max="7829" width="10.109375" bestFit="1" customWidth="1"/>
    <col min="7830" max="7830" width="12.77734375" bestFit="1" customWidth="1"/>
    <col min="7831" max="7831" width="10.109375" bestFit="1" customWidth="1"/>
    <col min="7832" max="7832" width="12.77734375" bestFit="1" customWidth="1"/>
    <col min="7833" max="7833" width="10.109375" bestFit="1" customWidth="1"/>
    <col min="7834" max="7834" width="12.77734375" bestFit="1" customWidth="1"/>
    <col min="7835" max="7835" width="10.109375" bestFit="1" customWidth="1"/>
    <col min="7836" max="7836" width="12.77734375" bestFit="1" customWidth="1"/>
    <col min="7837" max="7837" width="10.109375" bestFit="1" customWidth="1"/>
    <col min="7838" max="7838" width="12.77734375" bestFit="1" customWidth="1"/>
    <col min="7839" max="7839" width="10.109375" bestFit="1" customWidth="1"/>
    <col min="7840" max="7840" width="12.77734375" bestFit="1" customWidth="1"/>
    <col min="7841" max="7841" width="10.109375" bestFit="1" customWidth="1"/>
    <col min="7842" max="7842" width="12.77734375" bestFit="1" customWidth="1"/>
    <col min="7843" max="7843" width="10.109375" bestFit="1" customWidth="1"/>
    <col min="7844" max="7844" width="12.77734375" bestFit="1" customWidth="1"/>
    <col min="7845" max="7845" width="10.109375" bestFit="1" customWidth="1"/>
    <col min="7846" max="7846" width="12.77734375" bestFit="1" customWidth="1"/>
    <col min="7847" max="7847" width="10.109375" bestFit="1" customWidth="1"/>
    <col min="7848" max="7848" width="12.77734375" bestFit="1" customWidth="1"/>
    <col min="7849" max="7849" width="10.109375" bestFit="1" customWidth="1"/>
    <col min="7850" max="7850" width="12.77734375" bestFit="1" customWidth="1"/>
    <col min="7851" max="7851" width="10.109375" bestFit="1" customWidth="1"/>
    <col min="7852" max="7852" width="12.77734375" bestFit="1" customWidth="1"/>
    <col min="7853" max="7853" width="10.109375" bestFit="1" customWidth="1"/>
    <col min="7854" max="7854" width="12.77734375" bestFit="1" customWidth="1"/>
    <col min="7855" max="7855" width="9.109375" bestFit="1" customWidth="1"/>
    <col min="7856" max="7856" width="11.6640625" bestFit="1" customWidth="1"/>
    <col min="7857" max="7857" width="10.109375" bestFit="1" customWidth="1"/>
    <col min="7858" max="7858" width="12.77734375" bestFit="1" customWidth="1"/>
    <col min="7859" max="7859" width="10.109375" bestFit="1" customWidth="1"/>
    <col min="7860" max="7860" width="12.77734375" bestFit="1" customWidth="1"/>
    <col min="7861" max="7861" width="10.109375" bestFit="1" customWidth="1"/>
    <col min="7862" max="7862" width="12.77734375" bestFit="1" customWidth="1"/>
    <col min="7863" max="7863" width="10.109375" bestFit="1" customWidth="1"/>
    <col min="7864" max="7864" width="12.77734375" bestFit="1" customWidth="1"/>
    <col min="7865" max="7865" width="10.109375" bestFit="1" customWidth="1"/>
    <col min="7866" max="7866" width="12.77734375" bestFit="1" customWidth="1"/>
    <col min="7867" max="7867" width="10.109375" bestFit="1" customWidth="1"/>
    <col min="7868" max="7868" width="12.77734375" bestFit="1" customWidth="1"/>
    <col min="7869" max="7869" width="10.109375" bestFit="1" customWidth="1"/>
    <col min="7870" max="7870" width="12.77734375" bestFit="1" customWidth="1"/>
    <col min="7871" max="7871" width="10.109375" bestFit="1" customWidth="1"/>
    <col min="7872" max="7872" width="12.77734375" bestFit="1" customWidth="1"/>
    <col min="7873" max="7873" width="10.109375" bestFit="1" customWidth="1"/>
    <col min="7874" max="7874" width="12.77734375" bestFit="1" customWidth="1"/>
    <col min="7875" max="7875" width="10.109375" bestFit="1" customWidth="1"/>
    <col min="7876" max="7876" width="12.77734375" bestFit="1" customWidth="1"/>
    <col min="7877" max="7877" width="10.109375" bestFit="1" customWidth="1"/>
    <col min="7878" max="7878" width="12.77734375" bestFit="1" customWidth="1"/>
    <col min="7879" max="7879" width="10.109375" bestFit="1" customWidth="1"/>
    <col min="7880" max="7880" width="12.77734375" bestFit="1" customWidth="1"/>
    <col min="7881" max="7881" width="10.109375" bestFit="1" customWidth="1"/>
    <col min="7882" max="7882" width="12.77734375" bestFit="1" customWidth="1"/>
    <col min="7883" max="7883" width="10.109375" bestFit="1" customWidth="1"/>
    <col min="7884" max="7884" width="12.77734375" bestFit="1" customWidth="1"/>
    <col min="7885" max="7885" width="10.109375" bestFit="1" customWidth="1"/>
    <col min="7886" max="7886" width="12.77734375" bestFit="1" customWidth="1"/>
    <col min="7887" max="7887" width="9.109375" bestFit="1" customWidth="1"/>
    <col min="7888" max="7888" width="11.6640625" bestFit="1" customWidth="1"/>
    <col min="7889" max="7889" width="9.109375" bestFit="1" customWidth="1"/>
    <col min="7890" max="7890" width="11.6640625" bestFit="1" customWidth="1"/>
    <col min="7891" max="7891" width="10.109375" bestFit="1" customWidth="1"/>
    <col min="7892" max="7892" width="12.77734375" bestFit="1" customWidth="1"/>
    <col min="7893" max="7893" width="10.109375" bestFit="1" customWidth="1"/>
    <col min="7894" max="7894" width="12.77734375" bestFit="1" customWidth="1"/>
    <col min="7895" max="7895" width="10.109375" bestFit="1" customWidth="1"/>
    <col min="7896" max="7896" width="12.77734375" bestFit="1" customWidth="1"/>
    <col min="7897" max="7897" width="10.109375" bestFit="1" customWidth="1"/>
    <col min="7898" max="7898" width="12.77734375" bestFit="1" customWidth="1"/>
    <col min="7899" max="7899" width="10.109375" bestFit="1" customWidth="1"/>
    <col min="7900" max="7900" width="12.77734375" bestFit="1" customWidth="1"/>
    <col min="7901" max="7901" width="10.109375" bestFit="1" customWidth="1"/>
    <col min="7902" max="7902" width="12.77734375" bestFit="1" customWidth="1"/>
    <col min="7903" max="7903" width="10.109375" bestFit="1" customWidth="1"/>
    <col min="7904" max="7904" width="12.77734375" bestFit="1" customWidth="1"/>
    <col min="7905" max="7905" width="10.109375" bestFit="1" customWidth="1"/>
    <col min="7906" max="7906" width="12.77734375" bestFit="1" customWidth="1"/>
    <col min="7907" max="7907" width="10.109375" bestFit="1" customWidth="1"/>
    <col min="7908" max="7908" width="12.77734375" bestFit="1" customWidth="1"/>
    <col min="7909" max="7909" width="10.109375" bestFit="1" customWidth="1"/>
    <col min="7910" max="7910" width="12.77734375" bestFit="1" customWidth="1"/>
    <col min="7911" max="7911" width="10.109375" bestFit="1" customWidth="1"/>
    <col min="7912" max="7912" width="12.77734375" bestFit="1" customWidth="1"/>
    <col min="7913" max="7913" width="10.109375" bestFit="1" customWidth="1"/>
    <col min="7914" max="7914" width="12.77734375" bestFit="1" customWidth="1"/>
    <col min="7915" max="7915" width="10.109375" bestFit="1" customWidth="1"/>
    <col min="7916" max="7916" width="12.77734375" bestFit="1" customWidth="1"/>
    <col min="7917" max="7917" width="10.109375" bestFit="1" customWidth="1"/>
    <col min="7918" max="7918" width="12.77734375" bestFit="1" customWidth="1"/>
    <col min="7919" max="7919" width="10.109375" bestFit="1" customWidth="1"/>
    <col min="7920" max="7920" width="12.77734375" bestFit="1" customWidth="1"/>
    <col min="7921" max="7921" width="10.109375" bestFit="1" customWidth="1"/>
    <col min="7922" max="7922" width="12.77734375" bestFit="1" customWidth="1"/>
    <col min="7923" max="7923" width="10.109375" bestFit="1" customWidth="1"/>
    <col min="7924" max="7924" width="12.77734375" bestFit="1" customWidth="1"/>
    <col min="7925" max="7925" width="10.109375" bestFit="1" customWidth="1"/>
    <col min="7926" max="7926" width="12.77734375" bestFit="1" customWidth="1"/>
    <col min="7927" max="7927" width="10.109375" bestFit="1" customWidth="1"/>
    <col min="7928" max="7928" width="12.77734375" bestFit="1" customWidth="1"/>
    <col min="7929" max="7929" width="10.109375" bestFit="1" customWidth="1"/>
    <col min="7930" max="7930" width="12.77734375" bestFit="1" customWidth="1"/>
    <col min="7931" max="7931" width="10.109375" bestFit="1" customWidth="1"/>
    <col min="7932" max="7932" width="12.77734375" bestFit="1" customWidth="1"/>
    <col min="7933" max="7933" width="10.109375" bestFit="1" customWidth="1"/>
    <col min="7934" max="7934" width="12.77734375" bestFit="1" customWidth="1"/>
    <col min="7935" max="7935" width="10.109375" bestFit="1" customWidth="1"/>
    <col min="7936" max="7936" width="12.77734375" bestFit="1" customWidth="1"/>
    <col min="7937" max="7937" width="10.109375" bestFit="1" customWidth="1"/>
    <col min="7938" max="7938" width="12.77734375" bestFit="1" customWidth="1"/>
    <col min="7939" max="7939" width="10.109375" bestFit="1" customWidth="1"/>
    <col min="7940" max="7940" width="12.77734375" bestFit="1" customWidth="1"/>
    <col min="7941" max="7941" width="10.109375" bestFit="1" customWidth="1"/>
    <col min="7942" max="7942" width="12.77734375" bestFit="1" customWidth="1"/>
    <col min="7943" max="7943" width="10.109375" bestFit="1" customWidth="1"/>
    <col min="7944" max="7944" width="12.77734375" bestFit="1" customWidth="1"/>
    <col min="7945" max="7945" width="9.109375" bestFit="1" customWidth="1"/>
    <col min="7946" max="7946" width="11.6640625" bestFit="1" customWidth="1"/>
    <col min="7947" max="7947" width="10.109375" bestFit="1" customWidth="1"/>
    <col min="7948" max="7948" width="12.77734375" bestFit="1" customWidth="1"/>
    <col min="7949" max="7949" width="10.109375" bestFit="1" customWidth="1"/>
    <col min="7950" max="7950" width="12.77734375" bestFit="1" customWidth="1"/>
    <col min="7951" max="7951" width="10.109375" bestFit="1" customWidth="1"/>
    <col min="7952" max="7952" width="12.77734375" bestFit="1" customWidth="1"/>
    <col min="7953" max="7953" width="10.109375" bestFit="1" customWidth="1"/>
    <col min="7954" max="7954" width="12.77734375" bestFit="1" customWidth="1"/>
    <col min="7955" max="7955" width="10.109375" bestFit="1" customWidth="1"/>
    <col min="7956" max="7956" width="12.77734375" bestFit="1" customWidth="1"/>
    <col min="7957" max="7957" width="10.109375" bestFit="1" customWidth="1"/>
    <col min="7958" max="7958" width="12.77734375" bestFit="1" customWidth="1"/>
    <col min="7959" max="7959" width="10.109375" bestFit="1" customWidth="1"/>
    <col min="7960" max="7960" width="12.77734375" bestFit="1" customWidth="1"/>
    <col min="7961" max="7961" width="9.109375" bestFit="1" customWidth="1"/>
    <col min="7962" max="7962" width="11.6640625" bestFit="1" customWidth="1"/>
    <col min="7963" max="7963" width="10.109375" bestFit="1" customWidth="1"/>
    <col min="7964" max="7964" width="12.77734375" bestFit="1" customWidth="1"/>
    <col min="7965" max="7965" width="10.109375" bestFit="1" customWidth="1"/>
    <col min="7966" max="7966" width="12.77734375" bestFit="1" customWidth="1"/>
    <col min="7967" max="7967" width="10.109375" bestFit="1" customWidth="1"/>
    <col min="7968" max="7968" width="12.77734375" bestFit="1" customWidth="1"/>
    <col min="7969" max="7969" width="10.109375" bestFit="1" customWidth="1"/>
    <col min="7970" max="7970" width="12.77734375" bestFit="1" customWidth="1"/>
    <col min="7971" max="7971" width="10.109375" bestFit="1" customWidth="1"/>
    <col min="7972" max="7972" width="12.77734375" bestFit="1" customWidth="1"/>
    <col min="7973" max="7973" width="7" bestFit="1" customWidth="1"/>
    <col min="7974" max="7975" width="10.109375" bestFit="1" customWidth="1"/>
    <col min="7976" max="7976" width="12.77734375" bestFit="1" customWidth="1"/>
    <col min="7977" max="7977" width="10.109375" bestFit="1" customWidth="1"/>
    <col min="7978" max="7978" width="12.77734375" bestFit="1" customWidth="1"/>
    <col min="7979" max="7979" width="10.109375" bestFit="1" customWidth="1"/>
    <col min="7980" max="7980" width="12.77734375" bestFit="1" customWidth="1"/>
    <col min="7981" max="7981" width="10.109375" bestFit="1" customWidth="1"/>
    <col min="7982" max="7982" width="12.77734375" bestFit="1" customWidth="1"/>
    <col min="7983" max="7983" width="10.109375" bestFit="1" customWidth="1"/>
    <col min="7984" max="7984" width="12.77734375" bestFit="1" customWidth="1"/>
    <col min="7985" max="7985" width="9.109375" bestFit="1" customWidth="1"/>
    <col min="7986" max="7986" width="11.6640625" bestFit="1" customWidth="1"/>
    <col min="7987" max="7987" width="10.109375" bestFit="1" customWidth="1"/>
    <col min="7988" max="7988" width="12.77734375" bestFit="1" customWidth="1"/>
    <col min="7989" max="7989" width="10.109375" bestFit="1" customWidth="1"/>
    <col min="7990" max="7990" width="12.77734375" bestFit="1" customWidth="1"/>
    <col min="7991" max="7991" width="10.109375" bestFit="1" customWidth="1"/>
    <col min="7992" max="7992" width="12.77734375" bestFit="1" customWidth="1"/>
    <col min="7993" max="7993" width="10.109375" bestFit="1" customWidth="1"/>
    <col min="7994" max="7994" width="12.77734375" bestFit="1" customWidth="1"/>
    <col min="7995" max="7995" width="10.109375" bestFit="1" customWidth="1"/>
    <col min="7996" max="7996" width="12.77734375" bestFit="1" customWidth="1"/>
    <col min="7997" max="7997" width="10.109375" bestFit="1" customWidth="1"/>
    <col min="7998" max="7998" width="12.77734375" bestFit="1" customWidth="1"/>
    <col min="7999" max="7999" width="10.109375" bestFit="1" customWidth="1"/>
    <col min="8000" max="8000" width="12.77734375" bestFit="1" customWidth="1"/>
    <col min="8001" max="8001" width="10.109375" bestFit="1" customWidth="1"/>
    <col min="8002" max="8002" width="12.77734375" bestFit="1" customWidth="1"/>
    <col min="8003" max="8003" width="10.109375" bestFit="1" customWidth="1"/>
    <col min="8004" max="8004" width="12.77734375" bestFit="1" customWidth="1"/>
    <col min="8005" max="8005" width="10.109375" bestFit="1" customWidth="1"/>
    <col min="8006" max="8006" width="12.77734375" bestFit="1" customWidth="1"/>
    <col min="8007" max="8007" width="10.109375" bestFit="1" customWidth="1"/>
    <col min="8008" max="8008" width="12.77734375" bestFit="1" customWidth="1"/>
    <col min="8009" max="8009" width="10.109375" bestFit="1" customWidth="1"/>
    <col min="8010" max="8010" width="12.77734375" bestFit="1" customWidth="1"/>
    <col min="8011" max="8011" width="10.109375" bestFit="1" customWidth="1"/>
    <col min="8012" max="8012" width="12.77734375" bestFit="1" customWidth="1"/>
    <col min="8013" max="8013" width="10.109375" bestFit="1" customWidth="1"/>
    <col min="8014" max="8014" width="12.77734375" bestFit="1" customWidth="1"/>
    <col min="8015" max="8015" width="10.109375" bestFit="1" customWidth="1"/>
    <col min="8016" max="8016" width="12.77734375" bestFit="1" customWidth="1"/>
    <col min="8017" max="8017" width="9.109375" bestFit="1" customWidth="1"/>
    <col min="8018" max="8018" width="11.6640625" bestFit="1" customWidth="1"/>
    <col min="8019" max="8019" width="10.109375" bestFit="1" customWidth="1"/>
    <col min="8020" max="8020" width="12.77734375" bestFit="1" customWidth="1"/>
    <col min="8021" max="8021" width="10.109375" bestFit="1" customWidth="1"/>
    <col min="8022" max="8022" width="12.77734375" bestFit="1" customWidth="1"/>
    <col min="8023" max="8023" width="10.109375" bestFit="1" customWidth="1"/>
    <col min="8024" max="8024" width="12.77734375" bestFit="1" customWidth="1"/>
    <col min="8025" max="8025" width="10.109375" bestFit="1" customWidth="1"/>
    <col min="8026" max="8026" width="12.77734375" bestFit="1" customWidth="1"/>
    <col min="8027" max="8027" width="10.109375" bestFit="1" customWidth="1"/>
    <col min="8028" max="8028" width="12.77734375" bestFit="1" customWidth="1"/>
    <col min="8029" max="8029" width="9.109375" bestFit="1" customWidth="1"/>
    <col min="8030" max="8030" width="11.6640625" bestFit="1" customWidth="1"/>
    <col min="8031" max="8031" width="10.109375" bestFit="1" customWidth="1"/>
    <col min="8032" max="8032" width="12.77734375" bestFit="1" customWidth="1"/>
    <col min="8033" max="8033" width="10.109375" bestFit="1" customWidth="1"/>
    <col min="8034" max="8034" width="12.77734375" bestFit="1" customWidth="1"/>
    <col min="8035" max="8035" width="10.109375" bestFit="1" customWidth="1"/>
    <col min="8036" max="8036" width="12.77734375" bestFit="1" customWidth="1"/>
    <col min="8037" max="8037" width="10.109375" bestFit="1" customWidth="1"/>
    <col min="8038" max="8038" width="12.77734375" bestFit="1" customWidth="1"/>
    <col min="8039" max="8039" width="10.109375" bestFit="1" customWidth="1"/>
    <col min="8040" max="8040" width="12.77734375" bestFit="1" customWidth="1"/>
    <col min="8041" max="8041" width="10.109375" bestFit="1" customWidth="1"/>
    <col min="8042" max="8042" width="12.77734375" bestFit="1" customWidth="1"/>
    <col min="8043" max="8043" width="10.109375" bestFit="1" customWidth="1"/>
    <col min="8044" max="8044" width="12.77734375" bestFit="1" customWidth="1"/>
    <col min="8045" max="8045" width="10.109375" bestFit="1" customWidth="1"/>
    <col min="8046" max="8046" width="12.77734375" bestFit="1" customWidth="1"/>
    <col min="8047" max="8047" width="10.109375" bestFit="1" customWidth="1"/>
    <col min="8048" max="8048" width="12.77734375" bestFit="1" customWidth="1"/>
    <col min="8049" max="8049" width="10.109375" bestFit="1" customWidth="1"/>
    <col min="8050" max="8050" width="12.77734375" bestFit="1" customWidth="1"/>
    <col min="8051" max="8051" width="10.109375" bestFit="1" customWidth="1"/>
    <col min="8052" max="8052" width="12.77734375" bestFit="1" customWidth="1"/>
    <col min="8053" max="8053" width="10.109375" bestFit="1" customWidth="1"/>
    <col min="8054" max="8054" width="12.77734375" bestFit="1" customWidth="1"/>
    <col min="8055" max="8055" width="10.109375" bestFit="1" customWidth="1"/>
    <col min="8056" max="8056" width="12.77734375" bestFit="1" customWidth="1"/>
    <col min="8057" max="8057" width="10.109375" bestFit="1" customWidth="1"/>
    <col min="8058" max="8058" width="12.77734375" bestFit="1" customWidth="1"/>
    <col min="8059" max="8059" width="10.109375" bestFit="1" customWidth="1"/>
    <col min="8060" max="8060" width="12.77734375" bestFit="1" customWidth="1"/>
    <col min="8061" max="8061" width="10.109375" bestFit="1" customWidth="1"/>
    <col min="8062" max="8062" width="12.77734375" bestFit="1" customWidth="1"/>
    <col min="8063" max="8063" width="10.109375" bestFit="1" customWidth="1"/>
    <col min="8064" max="8064" width="12.77734375" bestFit="1" customWidth="1"/>
    <col min="8065" max="8065" width="10.109375" bestFit="1" customWidth="1"/>
    <col min="8066" max="8066" width="12.77734375" bestFit="1" customWidth="1"/>
    <col min="8067" max="8067" width="10.109375" bestFit="1" customWidth="1"/>
    <col min="8068" max="8068" width="12.77734375" bestFit="1" customWidth="1"/>
    <col min="8069" max="8069" width="9.109375" bestFit="1" customWidth="1"/>
    <col min="8070" max="8070" width="11.6640625" bestFit="1" customWidth="1"/>
    <col min="8071" max="8071" width="10.109375" bestFit="1" customWidth="1"/>
    <col min="8072" max="8072" width="12.77734375" bestFit="1" customWidth="1"/>
    <col min="8073" max="8073" width="10.109375" bestFit="1" customWidth="1"/>
    <col min="8074" max="8074" width="12.77734375" bestFit="1" customWidth="1"/>
    <col min="8075" max="8075" width="10.109375" bestFit="1" customWidth="1"/>
    <col min="8076" max="8076" width="12.77734375" bestFit="1" customWidth="1"/>
    <col min="8077" max="8077" width="10.109375" bestFit="1" customWidth="1"/>
    <col min="8078" max="8078" width="12.77734375" bestFit="1" customWidth="1"/>
    <col min="8079" max="8079" width="10.109375" bestFit="1" customWidth="1"/>
    <col min="8080" max="8080" width="12.77734375" bestFit="1" customWidth="1"/>
    <col min="8081" max="8081" width="10.109375" bestFit="1" customWidth="1"/>
    <col min="8082" max="8082" width="12.77734375" bestFit="1" customWidth="1"/>
    <col min="8083" max="8083" width="10.109375" bestFit="1" customWidth="1"/>
    <col min="8084" max="8084" width="12.77734375" bestFit="1" customWidth="1"/>
    <col min="8085" max="8085" width="10.109375" bestFit="1" customWidth="1"/>
    <col min="8086" max="8086" width="12.77734375" bestFit="1" customWidth="1"/>
    <col min="8087" max="8087" width="10.109375" bestFit="1" customWidth="1"/>
    <col min="8088" max="8088" width="12.77734375" bestFit="1" customWidth="1"/>
    <col min="8089" max="8089" width="10.109375" bestFit="1" customWidth="1"/>
    <col min="8090" max="8090" width="12.77734375" bestFit="1" customWidth="1"/>
    <col min="8091" max="8091" width="10.109375" bestFit="1" customWidth="1"/>
    <col min="8092" max="8092" width="12.77734375" bestFit="1" customWidth="1"/>
    <col min="8093" max="8093" width="10.109375" bestFit="1" customWidth="1"/>
    <col min="8094" max="8094" width="12.77734375" bestFit="1" customWidth="1"/>
    <col min="8095" max="8095" width="10.109375" bestFit="1" customWidth="1"/>
    <col min="8096" max="8096" width="12.77734375" bestFit="1" customWidth="1"/>
    <col min="8097" max="8097" width="10.109375" bestFit="1" customWidth="1"/>
    <col min="8098" max="8098" width="12.77734375" bestFit="1" customWidth="1"/>
    <col min="8099" max="8099" width="10.109375" bestFit="1" customWidth="1"/>
    <col min="8100" max="8100" width="12.77734375" bestFit="1" customWidth="1"/>
    <col min="8101" max="8101" width="10.109375" bestFit="1" customWidth="1"/>
    <col min="8102" max="8102" width="12.77734375" bestFit="1" customWidth="1"/>
    <col min="8103" max="8103" width="10.109375" bestFit="1" customWidth="1"/>
    <col min="8104" max="8104" width="12.77734375" bestFit="1" customWidth="1"/>
    <col min="8105" max="8105" width="10.109375" bestFit="1" customWidth="1"/>
    <col min="8106" max="8106" width="12.77734375" bestFit="1" customWidth="1"/>
    <col min="8107" max="8107" width="7" bestFit="1" customWidth="1"/>
    <col min="8108" max="8109" width="10.109375" bestFit="1" customWidth="1"/>
    <col min="8110" max="8110" width="12.77734375" bestFit="1" customWidth="1"/>
    <col min="8111" max="8111" width="9.109375" bestFit="1" customWidth="1"/>
    <col min="8112" max="8112" width="11.6640625" bestFit="1" customWidth="1"/>
    <col min="8113" max="8113" width="10.109375" bestFit="1" customWidth="1"/>
    <col min="8114" max="8114" width="12.77734375" bestFit="1" customWidth="1"/>
    <col min="8115" max="8115" width="10.109375" bestFit="1" customWidth="1"/>
    <col min="8116" max="8116" width="12.77734375" bestFit="1" customWidth="1"/>
    <col min="8117" max="8117" width="10.109375" bestFit="1" customWidth="1"/>
    <col min="8118" max="8118" width="12.77734375" bestFit="1" customWidth="1"/>
    <col min="8119" max="8119" width="10.109375" bestFit="1" customWidth="1"/>
    <col min="8120" max="8120" width="12.77734375" bestFit="1" customWidth="1"/>
    <col min="8121" max="8121" width="7" bestFit="1" customWidth="1"/>
    <col min="8122" max="8123" width="10.109375" bestFit="1" customWidth="1"/>
    <col min="8124" max="8124" width="12.77734375" bestFit="1" customWidth="1"/>
    <col min="8125" max="8125" width="9.109375" bestFit="1" customWidth="1"/>
    <col min="8126" max="8126" width="11.6640625" bestFit="1" customWidth="1"/>
    <col min="8127" max="8127" width="10.109375" bestFit="1" customWidth="1"/>
    <col min="8128" max="8128" width="12.77734375" bestFit="1" customWidth="1"/>
    <col min="8129" max="8129" width="10.109375" bestFit="1" customWidth="1"/>
    <col min="8130" max="8130" width="12.77734375" bestFit="1" customWidth="1"/>
    <col min="8131" max="8131" width="10.109375" bestFit="1" customWidth="1"/>
    <col min="8132" max="8132" width="12.77734375" bestFit="1" customWidth="1"/>
    <col min="8133" max="8133" width="10.109375" bestFit="1" customWidth="1"/>
    <col min="8134" max="8134" width="12.77734375" bestFit="1" customWidth="1"/>
    <col min="8135" max="8135" width="10.109375" bestFit="1" customWidth="1"/>
    <col min="8136" max="8136" width="12.77734375" bestFit="1" customWidth="1"/>
    <col min="8137" max="8137" width="10.109375" bestFit="1" customWidth="1"/>
    <col min="8138" max="8138" width="12.77734375" bestFit="1" customWidth="1"/>
    <col min="8139" max="8139" width="10.109375" bestFit="1" customWidth="1"/>
    <col min="8140" max="8140" width="12.77734375" bestFit="1" customWidth="1"/>
    <col min="8141" max="8141" width="10.109375" bestFit="1" customWidth="1"/>
    <col min="8142" max="8142" width="12.77734375" bestFit="1" customWidth="1"/>
    <col min="8143" max="8143" width="10.109375" bestFit="1" customWidth="1"/>
    <col min="8144" max="8144" width="12.77734375" bestFit="1" customWidth="1"/>
    <col min="8145" max="8145" width="10.109375" bestFit="1" customWidth="1"/>
    <col min="8146" max="8146" width="12.77734375" bestFit="1" customWidth="1"/>
    <col min="8147" max="8147" width="10.109375" bestFit="1" customWidth="1"/>
    <col min="8148" max="8148" width="12.77734375" bestFit="1" customWidth="1"/>
    <col min="8149" max="8149" width="10.109375" bestFit="1" customWidth="1"/>
    <col min="8150" max="8150" width="12.77734375" bestFit="1" customWidth="1"/>
    <col min="8151" max="8151" width="10.109375" bestFit="1" customWidth="1"/>
    <col min="8152" max="8152" width="12.77734375" bestFit="1" customWidth="1"/>
    <col min="8153" max="8153" width="10.109375" bestFit="1" customWidth="1"/>
    <col min="8154" max="8154" width="12.77734375" bestFit="1" customWidth="1"/>
    <col min="8155" max="8155" width="9.109375" bestFit="1" customWidth="1"/>
    <col min="8156" max="8156" width="11.6640625" bestFit="1" customWidth="1"/>
    <col min="8157" max="8157" width="9.109375" bestFit="1" customWidth="1"/>
    <col min="8158" max="8158" width="11.6640625" bestFit="1" customWidth="1"/>
    <col min="8159" max="8159" width="10.109375" bestFit="1" customWidth="1"/>
    <col min="8160" max="8160" width="12.77734375" bestFit="1" customWidth="1"/>
    <col min="8161" max="8161" width="10.109375" bestFit="1" customWidth="1"/>
    <col min="8162" max="8162" width="12.77734375" bestFit="1" customWidth="1"/>
    <col min="8163" max="8163" width="9.109375" bestFit="1" customWidth="1"/>
    <col min="8164" max="8164" width="11.6640625" bestFit="1" customWidth="1"/>
    <col min="8165" max="8165" width="10.109375" bestFit="1" customWidth="1"/>
    <col min="8166" max="8166" width="12.77734375" bestFit="1" customWidth="1"/>
    <col min="8167" max="8167" width="10.109375" bestFit="1" customWidth="1"/>
    <col min="8168" max="8168" width="12.77734375" bestFit="1" customWidth="1"/>
    <col min="8169" max="8169" width="10.109375" bestFit="1" customWidth="1"/>
    <col min="8170" max="8170" width="12.77734375" bestFit="1" customWidth="1"/>
    <col min="8171" max="8171" width="10.109375" bestFit="1" customWidth="1"/>
    <col min="8172" max="8172" width="12.77734375" bestFit="1" customWidth="1"/>
    <col min="8173" max="8173" width="10.109375" bestFit="1" customWidth="1"/>
    <col min="8174" max="8174" width="12.77734375" bestFit="1" customWidth="1"/>
    <col min="8175" max="8175" width="10.109375" bestFit="1" customWidth="1"/>
    <col min="8176" max="8176" width="12.77734375" bestFit="1" customWidth="1"/>
    <col min="8177" max="8177" width="9.109375" bestFit="1" customWidth="1"/>
    <col min="8178" max="8178" width="11.6640625" bestFit="1" customWidth="1"/>
    <col min="8179" max="8179" width="10.109375" bestFit="1" customWidth="1"/>
    <col min="8180" max="8180" width="12.77734375" bestFit="1" customWidth="1"/>
    <col min="8181" max="8181" width="10.109375" bestFit="1" customWidth="1"/>
    <col min="8182" max="8182" width="12.77734375" bestFit="1" customWidth="1"/>
    <col min="8183" max="8183" width="10.109375" bestFit="1" customWidth="1"/>
    <col min="8184" max="8184" width="12.77734375" bestFit="1" customWidth="1"/>
    <col min="8185" max="8185" width="10.109375" bestFit="1" customWidth="1"/>
    <col min="8186" max="8186" width="12.77734375" bestFit="1" customWidth="1"/>
    <col min="8187" max="8187" width="10.109375" bestFit="1" customWidth="1"/>
    <col min="8188" max="8188" width="12.77734375" bestFit="1" customWidth="1"/>
    <col min="8189" max="8189" width="10.109375" bestFit="1" customWidth="1"/>
    <col min="8190" max="8190" width="12.77734375" bestFit="1" customWidth="1"/>
    <col min="8191" max="8191" width="10.109375" bestFit="1" customWidth="1"/>
    <col min="8192" max="8192" width="12.77734375" bestFit="1" customWidth="1"/>
    <col min="8193" max="8193" width="10.109375" bestFit="1" customWidth="1"/>
    <col min="8194" max="8194" width="12.77734375" bestFit="1" customWidth="1"/>
    <col min="8195" max="8195" width="10.109375" bestFit="1" customWidth="1"/>
    <col min="8196" max="8196" width="12.77734375" bestFit="1" customWidth="1"/>
    <col min="8197" max="8197" width="10.109375" bestFit="1" customWidth="1"/>
    <col min="8198" max="8198" width="12.77734375" bestFit="1" customWidth="1"/>
    <col min="8199" max="8199" width="10.109375" bestFit="1" customWidth="1"/>
    <col min="8200" max="8200" width="12.77734375" bestFit="1" customWidth="1"/>
    <col min="8201" max="8201" width="10.109375" bestFit="1" customWidth="1"/>
    <col min="8202" max="8202" width="12.77734375" bestFit="1" customWidth="1"/>
    <col min="8203" max="8203" width="10.109375" bestFit="1" customWidth="1"/>
    <col min="8204" max="8204" width="12.77734375" bestFit="1" customWidth="1"/>
    <col min="8205" max="8205" width="9.109375" bestFit="1" customWidth="1"/>
    <col min="8206" max="8206" width="11.6640625" bestFit="1" customWidth="1"/>
    <col min="8207" max="8207" width="10.109375" bestFit="1" customWidth="1"/>
    <col min="8208" max="8208" width="12.77734375" bestFit="1" customWidth="1"/>
    <col min="8209" max="8209" width="10.109375" bestFit="1" customWidth="1"/>
    <col min="8210" max="8210" width="12.77734375" bestFit="1" customWidth="1"/>
    <col min="8211" max="8211" width="10.109375" bestFit="1" customWidth="1"/>
    <col min="8212" max="8212" width="12.77734375" bestFit="1" customWidth="1"/>
    <col min="8213" max="8213" width="10.109375" bestFit="1" customWidth="1"/>
    <col min="8214" max="8214" width="12.77734375" bestFit="1" customWidth="1"/>
    <col min="8215" max="8215" width="10.109375" bestFit="1" customWidth="1"/>
    <col min="8216" max="8216" width="12.77734375" bestFit="1" customWidth="1"/>
    <col min="8217" max="8217" width="10.109375" bestFit="1" customWidth="1"/>
    <col min="8218" max="8218" width="12.77734375" bestFit="1" customWidth="1"/>
    <col min="8219" max="8219" width="10.109375" bestFit="1" customWidth="1"/>
    <col min="8220" max="8220" width="12.77734375" bestFit="1" customWidth="1"/>
    <col min="8221" max="8221" width="10.109375" bestFit="1" customWidth="1"/>
    <col min="8222" max="8222" width="12.77734375" bestFit="1" customWidth="1"/>
    <col min="8223" max="8223" width="10.109375" bestFit="1" customWidth="1"/>
    <col min="8224" max="8224" width="12.77734375" bestFit="1" customWidth="1"/>
    <col min="8225" max="8225" width="10.109375" bestFit="1" customWidth="1"/>
    <col min="8226" max="8226" width="12.77734375" bestFit="1" customWidth="1"/>
    <col min="8227" max="8227" width="10.109375" bestFit="1" customWidth="1"/>
    <col min="8228" max="8228" width="12.77734375" bestFit="1" customWidth="1"/>
    <col min="8229" max="8229" width="10.109375" bestFit="1" customWidth="1"/>
    <col min="8230" max="8230" width="12.77734375" bestFit="1" customWidth="1"/>
    <col min="8231" max="8231" width="10.109375" bestFit="1" customWidth="1"/>
    <col min="8232" max="8232" width="12.77734375" bestFit="1" customWidth="1"/>
    <col min="8233" max="8233" width="10.109375" bestFit="1" customWidth="1"/>
    <col min="8234" max="8234" width="12.77734375" bestFit="1" customWidth="1"/>
    <col min="8235" max="8235" width="10.109375" bestFit="1" customWidth="1"/>
    <col min="8236" max="8236" width="12.77734375" bestFit="1" customWidth="1"/>
    <col min="8237" max="8237" width="10.109375" bestFit="1" customWidth="1"/>
    <col min="8238" max="8238" width="12.77734375" bestFit="1" customWidth="1"/>
    <col min="8239" max="8239" width="10.109375" bestFit="1" customWidth="1"/>
    <col min="8240" max="8240" width="12.77734375" bestFit="1" customWidth="1"/>
    <col min="8241" max="8241" width="10.109375" bestFit="1" customWidth="1"/>
    <col min="8242" max="8242" width="12.77734375" bestFit="1" customWidth="1"/>
    <col min="8243" max="8243" width="10.109375" bestFit="1" customWidth="1"/>
    <col min="8244" max="8244" width="12.77734375" bestFit="1" customWidth="1"/>
    <col min="8245" max="8245" width="10.109375" bestFit="1" customWidth="1"/>
    <col min="8246" max="8246" width="12.77734375" bestFit="1" customWidth="1"/>
    <col min="8247" max="8247" width="10.109375" bestFit="1" customWidth="1"/>
    <col min="8248" max="8248" width="12.77734375" bestFit="1" customWidth="1"/>
    <col min="8249" max="8249" width="10.109375" bestFit="1" customWidth="1"/>
    <col min="8250" max="8250" width="12.77734375" bestFit="1" customWidth="1"/>
    <col min="8251" max="8251" width="10.109375" bestFit="1" customWidth="1"/>
    <col min="8252" max="8252" width="12.77734375" bestFit="1" customWidth="1"/>
    <col min="8253" max="8253" width="9.109375" bestFit="1" customWidth="1"/>
    <col min="8254" max="8254" width="11.6640625" bestFit="1" customWidth="1"/>
    <col min="8255" max="8255" width="10.109375" bestFit="1" customWidth="1"/>
    <col min="8256" max="8256" width="12.77734375" bestFit="1" customWidth="1"/>
    <col min="8257" max="8257" width="10.109375" bestFit="1" customWidth="1"/>
    <col min="8258" max="8258" width="12.77734375" bestFit="1" customWidth="1"/>
    <col min="8259" max="8259" width="10.109375" bestFit="1" customWidth="1"/>
    <col min="8260" max="8260" width="12.77734375" bestFit="1" customWidth="1"/>
    <col min="8261" max="8261" width="10.109375" bestFit="1" customWidth="1"/>
    <col min="8262" max="8262" width="12.77734375" bestFit="1" customWidth="1"/>
    <col min="8263" max="8263" width="10.109375" bestFit="1" customWidth="1"/>
    <col min="8264" max="8264" width="12.77734375" bestFit="1" customWidth="1"/>
    <col min="8265" max="8265" width="10.109375" bestFit="1" customWidth="1"/>
    <col min="8266" max="8266" width="12.77734375" bestFit="1" customWidth="1"/>
    <col min="8267" max="8267" width="10.109375" bestFit="1" customWidth="1"/>
    <col min="8268" max="8268" width="12.77734375" bestFit="1" customWidth="1"/>
    <col min="8269" max="8269" width="10.109375" bestFit="1" customWidth="1"/>
    <col min="8270" max="8270" width="12.77734375" bestFit="1" customWidth="1"/>
    <col min="8271" max="8271" width="10.109375" bestFit="1" customWidth="1"/>
    <col min="8272" max="8272" width="12.77734375" bestFit="1" customWidth="1"/>
    <col min="8273" max="8273" width="10.109375" bestFit="1" customWidth="1"/>
    <col min="8274" max="8274" width="12.77734375" bestFit="1" customWidth="1"/>
    <col min="8275" max="8275" width="10.109375" bestFit="1" customWidth="1"/>
    <col min="8276" max="8276" width="12.77734375" bestFit="1" customWidth="1"/>
    <col min="8277" max="8277" width="10.109375" bestFit="1" customWidth="1"/>
    <col min="8278" max="8278" width="12.77734375" bestFit="1" customWidth="1"/>
    <col min="8279" max="8279" width="10.109375" bestFit="1" customWidth="1"/>
    <col min="8280" max="8280" width="12.77734375" bestFit="1" customWidth="1"/>
    <col min="8281" max="8281" width="10.109375" bestFit="1" customWidth="1"/>
    <col min="8282" max="8282" width="12.77734375" bestFit="1" customWidth="1"/>
    <col min="8283" max="8283" width="10.109375" bestFit="1" customWidth="1"/>
    <col min="8284" max="8284" width="12.77734375" bestFit="1" customWidth="1"/>
    <col min="8285" max="8285" width="10.109375" bestFit="1" customWidth="1"/>
    <col min="8286" max="8286" width="12.77734375" bestFit="1" customWidth="1"/>
    <col min="8287" max="8287" width="10.109375" bestFit="1" customWidth="1"/>
    <col min="8288" max="8288" width="12.77734375" bestFit="1" customWidth="1"/>
    <col min="8289" max="8289" width="10.109375" bestFit="1" customWidth="1"/>
    <col min="8290" max="8290" width="12.77734375" bestFit="1" customWidth="1"/>
    <col min="8291" max="8291" width="9.109375" bestFit="1" customWidth="1"/>
    <col min="8292" max="8292" width="11.6640625" bestFit="1" customWidth="1"/>
    <col min="8293" max="8293" width="9.109375" bestFit="1" customWidth="1"/>
    <col min="8294" max="8294" width="11.6640625" bestFit="1" customWidth="1"/>
    <col min="8295" max="8295" width="10.109375" bestFit="1" customWidth="1"/>
    <col min="8296" max="8296" width="12.77734375" bestFit="1" customWidth="1"/>
    <col min="8297" max="8297" width="10.109375" bestFit="1" customWidth="1"/>
    <col min="8298" max="8298" width="12.77734375" bestFit="1" customWidth="1"/>
    <col min="8299" max="8299" width="10.109375" bestFit="1" customWidth="1"/>
    <col min="8300" max="8300" width="12.77734375" bestFit="1" customWidth="1"/>
    <col min="8301" max="8301" width="9.109375" bestFit="1" customWidth="1"/>
    <col min="8302" max="8302" width="11.6640625" bestFit="1" customWidth="1"/>
    <col min="8303" max="8303" width="10.109375" bestFit="1" customWidth="1"/>
    <col min="8304" max="8304" width="12.77734375" bestFit="1" customWidth="1"/>
    <col min="8305" max="8305" width="10.109375" bestFit="1" customWidth="1"/>
    <col min="8306" max="8306" width="12.77734375" bestFit="1" customWidth="1"/>
    <col min="8307" max="8307" width="10.109375" bestFit="1" customWidth="1"/>
    <col min="8308" max="8308" width="12.77734375" bestFit="1" customWidth="1"/>
    <col min="8309" max="8309" width="10.109375" bestFit="1" customWidth="1"/>
    <col min="8310" max="8310" width="12.77734375" bestFit="1" customWidth="1"/>
    <col min="8311" max="8311" width="10.109375" bestFit="1" customWidth="1"/>
    <col min="8312" max="8312" width="12.77734375" bestFit="1" customWidth="1"/>
    <col min="8313" max="8313" width="10.109375" bestFit="1" customWidth="1"/>
    <col min="8314" max="8314" width="12.77734375" bestFit="1" customWidth="1"/>
    <col min="8315" max="8315" width="10.109375" bestFit="1" customWidth="1"/>
    <col min="8316" max="8316" width="12.77734375" bestFit="1" customWidth="1"/>
    <col min="8317" max="8317" width="10.109375" bestFit="1" customWidth="1"/>
    <col min="8318" max="8318" width="12.77734375" bestFit="1" customWidth="1"/>
    <col min="8319" max="8319" width="10.109375" bestFit="1" customWidth="1"/>
    <col min="8320" max="8320" width="12.77734375" bestFit="1" customWidth="1"/>
    <col min="8321" max="8321" width="10.109375" bestFit="1" customWidth="1"/>
    <col min="8322" max="8322" width="12.77734375" bestFit="1" customWidth="1"/>
    <col min="8323" max="8323" width="10.109375" bestFit="1" customWidth="1"/>
    <col min="8324" max="8324" width="12.77734375" bestFit="1" customWidth="1"/>
    <col min="8325" max="8325" width="10.109375" bestFit="1" customWidth="1"/>
    <col min="8326" max="8326" width="12.77734375" bestFit="1" customWidth="1"/>
    <col min="8327" max="8327" width="10.109375" bestFit="1" customWidth="1"/>
    <col min="8328" max="8328" width="12.77734375" bestFit="1" customWidth="1"/>
    <col min="8329" max="8329" width="10.109375" bestFit="1" customWidth="1"/>
    <col min="8330" max="8330" width="12.77734375" bestFit="1" customWidth="1"/>
    <col min="8331" max="8331" width="10.109375" bestFit="1" customWidth="1"/>
    <col min="8332" max="8332" width="12.77734375" bestFit="1" customWidth="1"/>
    <col min="8333" max="8333" width="10.109375" bestFit="1" customWidth="1"/>
    <col min="8334" max="8334" width="12.77734375" bestFit="1" customWidth="1"/>
    <col min="8335" max="8335" width="10.109375" bestFit="1" customWidth="1"/>
    <col min="8336" max="8336" width="12.77734375" bestFit="1" customWidth="1"/>
    <col min="8337" max="8337" width="10.109375" bestFit="1" customWidth="1"/>
    <col min="8338" max="8338" width="12.77734375" bestFit="1" customWidth="1"/>
    <col min="8339" max="8339" width="10.109375" bestFit="1" customWidth="1"/>
    <col min="8340" max="8340" width="12.77734375" bestFit="1" customWidth="1"/>
    <col min="8341" max="8341" width="10.109375" bestFit="1" customWidth="1"/>
    <col min="8342" max="8342" width="12.77734375" bestFit="1" customWidth="1"/>
    <col min="8343" max="8343" width="10.109375" bestFit="1" customWidth="1"/>
    <col min="8344" max="8344" width="12.77734375" bestFit="1" customWidth="1"/>
    <col min="8345" max="8345" width="10.109375" bestFit="1" customWidth="1"/>
    <col min="8346" max="8346" width="12.77734375" bestFit="1" customWidth="1"/>
    <col min="8347" max="8347" width="10.109375" bestFit="1" customWidth="1"/>
    <col min="8348" max="8348" width="12.77734375" bestFit="1" customWidth="1"/>
    <col min="8349" max="8349" width="10.109375" bestFit="1" customWidth="1"/>
    <col min="8350" max="8350" width="12.77734375" bestFit="1" customWidth="1"/>
    <col min="8351" max="8351" width="10.109375" bestFit="1" customWidth="1"/>
    <col min="8352" max="8352" width="12.77734375" bestFit="1" customWidth="1"/>
    <col min="8353" max="8353" width="10.109375" bestFit="1" customWidth="1"/>
    <col min="8354" max="8354" width="12.77734375" bestFit="1" customWidth="1"/>
    <col min="8355" max="8355" width="10.109375" bestFit="1" customWidth="1"/>
    <col min="8356" max="8356" width="12.77734375" bestFit="1" customWidth="1"/>
    <col min="8357" max="8357" width="7" bestFit="1" customWidth="1"/>
    <col min="8358" max="8358" width="10.109375" bestFit="1" customWidth="1"/>
    <col min="8359" max="8359" width="7" bestFit="1" customWidth="1"/>
    <col min="8360" max="8361" width="10.109375" bestFit="1" customWidth="1"/>
    <col min="8362" max="8362" width="12.77734375" bestFit="1" customWidth="1"/>
    <col min="8363" max="8363" width="10.109375" bestFit="1" customWidth="1"/>
    <col min="8364" max="8364" width="12.77734375" bestFit="1" customWidth="1"/>
    <col min="8365" max="8365" width="10.109375" bestFit="1" customWidth="1"/>
    <col min="8366" max="8366" width="12.77734375" bestFit="1" customWidth="1"/>
    <col min="8367" max="8367" width="9.109375" bestFit="1" customWidth="1"/>
    <col min="8368" max="8368" width="11.6640625" bestFit="1" customWidth="1"/>
    <col min="8369" max="8369" width="10.109375" bestFit="1" customWidth="1"/>
    <col min="8370" max="8370" width="12.77734375" bestFit="1" customWidth="1"/>
    <col min="8371" max="8371" width="10.109375" bestFit="1" customWidth="1"/>
    <col min="8372" max="8372" width="12.77734375" bestFit="1" customWidth="1"/>
    <col min="8373" max="8373" width="10.109375" bestFit="1" customWidth="1"/>
    <col min="8374" max="8374" width="12.77734375" bestFit="1" customWidth="1"/>
    <col min="8375" max="8375" width="9.109375" bestFit="1" customWidth="1"/>
    <col min="8376" max="8376" width="11.6640625" bestFit="1" customWidth="1"/>
    <col min="8377" max="8377" width="10.109375" bestFit="1" customWidth="1"/>
    <col min="8378" max="8378" width="12.77734375" bestFit="1" customWidth="1"/>
    <col min="8379" max="8379" width="10.109375" bestFit="1" customWidth="1"/>
    <col min="8380" max="8380" width="12.77734375" bestFit="1" customWidth="1"/>
    <col min="8381" max="8381" width="10.109375" bestFit="1" customWidth="1"/>
    <col min="8382" max="8382" width="12.77734375" bestFit="1" customWidth="1"/>
    <col min="8383" max="8383" width="10.109375" bestFit="1" customWidth="1"/>
    <col min="8384" max="8384" width="12.77734375" bestFit="1" customWidth="1"/>
    <col min="8385" max="8385" width="10.109375" bestFit="1" customWidth="1"/>
    <col min="8386" max="8386" width="12.77734375" bestFit="1" customWidth="1"/>
    <col min="8387" max="8387" width="9.109375" bestFit="1" customWidth="1"/>
    <col min="8388" max="8388" width="11.6640625" bestFit="1" customWidth="1"/>
    <col min="8389" max="8389" width="10.109375" bestFit="1" customWidth="1"/>
    <col min="8390" max="8390" width="12.77734375" bestFit="1" customWidth="1"/>
    <col min="8391" max="8391" width="10.109375" bestFit="1" customWidth="1"/>
    <col min="8392" max="8392" width="12.77734375" bestFit="1" customWidth="1"/>
    <col min="8393" max="8393" width="10.109375" bestFit="1" customWidth="1"/>
    <col min="8394" max="8394" width="12.77734375" bestFit="1" customWidth="1"/>
    <col min="8395" max="8395" width="10.109375" bestFit="1" customWidth="1"/>
    <col min="8396" max="8396" width="12.77734375" bestFit="1" customWidth="1"/>
    <col min="8397" max="8397" width="10.109375" bestFit="1" customWidth="1"/>
    <col min="8398" max="8398" width="12.77734375" bestFit="1" customWidth="1"/>
    <col min="8399" max="8399" width="10.109375" bestFit="1" customWidth="1"/>
    <col min="8400" max="8400" width="12.77734375" bestFit="1" customWidth="1"/>
    <col min="8401" max="8401" width="10.109375" bestFit="1" customWidth="1"/>
    <col min="8402" max="8402" width="12.77734375" bestFit="1" customWidth="1"/>
    <col min="8403" max="8403" width="10.109375" bestFit="1" customWidth="1"/>
    <col min="8404" max="8404" width="12.77734375" bestFit="1" customWidth="1"/>
    <col min="8405" max="8405" width="10.109375" bestFit="1" customWidth="1"/>
    <col min="8406" max="8406" width="12.77734375" bestFit="1" customWidth="1"/>
    <col min="8407" max="8407" width="10.109375" bestFit="1" customWidth="1"/>
    <col min="8408" max="8408" width="12.77734375" bestFit="1" customWidth="1"/>
    <col min="8409" max="8409" width="10.109375" bestFit="1" customWidth="1"/>
    <col min="8410" max="8410" width="12.77734375" bestFit="1" customWidth="1"/>
    <col min="8411" max="8411" width="10.109375" bestFit="1" customWidth="1"/>
    <col min="8412" max="8412" width="12.77734375" bestFit="1" customWidth="1"/>
    <col min="8413" max="8413" width="10.109375" bestFit="1" customWidth="1"/>
    <col min="8414" max="8414" width="12.77734375" bestFit="1" customWidth="1"/>
    <col min="8415" max="8415" width="10.109375" bestFit="1" customWidth="1"/>
    <col min="8416" max="8416" width="12.77734375" bestFit="1" customWidth="1"/>
    <col min="8417" max="8417" width="10.109375" bestFit="1" customWidth="1"/>
    <col min="8418" max="8418" width="12.77734375" bestFit="1" customWidth="1"/>
    <col min="8419" max="8419" width="10.109375" bestFit="1" customWidth="1"/>
    <col min="8420" max="8420" width="12.77734375" bestFit="1" customWidth="1"/>
    <col min="8421" max="8421" width="10.109375" bestFit="1" customWidth="1"/>
    <col min="8422" max="8422" width="12.77734375" bestFit="1" customWidth="1"/>
    <col min="8423" max="8423" width="10.109375" bestFit="1" customWidth="1"/>
    <col min="8424" max="8424" width="12.77734375" bestFit="1" customWidth="1"/>
    <col min="8425" max="8425" width="10.109375" bestFit="1" customWidth="1"/>
    <col min="8426" max="8426" width="12.77734375" bestFit="1" customWidth="1"/>
    <col min="8427" max="8427" width="10.109375" bestFit="1" customWidth="1"/>
    <col min="8428" max="8428" width="12.77734375" bestFit="1" customWidth="1"/>
    <col min="8429" max="8429" width="10.109375" bestFit="1" customWidth="1"/>
    <col min="8430" max="8430" width="12.77734375" bestFit="1" customWidth="1"/>
    <col min="8431" max="8431" width="10.109375" bestFit="1" customWidth="1"/>
    <col min="8432" max="8432" width="12.77734375" bestFit="1" customWidth="1"/>
    <col min="8433" max="8433" width="10.109375" bestFit="1" customWidth="1"/>
    <col min="8434" max="8434" width="12.77734375" bestFit="1" customWidth="1"/>
    <col min="8435" max="8435" width="10.109375" bestFit="1" customWidth="1"/>
    <col min="8436" max="8436" width="12.77734375" bestFit="1" customWidth="1"/>
    <col min="8437" max="8437" width="9.109375" bestFit="1" customWidth="1"/>
    <col min="8438" max="8438" width="11.6640625" bestFit="1" customWidth="1"/>
    <col min="8439" max="8439" width="10.109375" bestFit="1" customWidth="1"/>
    <col min="8440" max="8440" width="12.77734375" bestFit="1" customWidth="1"/>
    <col min="8441" max="8441" width="10.109375" bestFit="1" customWidth="1"/>
    <col min="8442" max="8442" width="12.77734375" bestFit="1" customWidth="1"/>
    <col min="8443" max="8443" width="10.109375" bestFit="1" customWidth="1"/>
    <col min="8444" max="8444" width="12.77734375" bestFit="1" customWidth="1"/>
    <col min="8445" max="8445" width="10.109375" bestFit="1" customWidth="1"/>
    <col min="8446" max="8446" width="12.77734375" bestFit="1" customWidth="1"/>
    <col min="8447" max="8447" width="10.109375" bestFit="1" customWidth="1"/>
    <col min="8448" max="8448" width="12.77734375" bestFit="1" customWidth="1"/>
    <col min="8449" max="8449" width="10.109375" bestFit="1" customWidth="1"/>
    <col min="8450" max="8450" width="12.77734375" bestFit="1" customWidth="1"/>
    <col min="8451" max="8451" width="10.109375" bestFit="1" customWidth="1"/>
    <col min="8452" max="8452" width="12.77734375" bestFit="1" customWidth="1"/>
    <col min="8453" max="8453" width="10.109375" bestFit="1" customWidth="1"/>
    <col min="8454" max="8454" width="12.77734375" bestFit="1" customWidth="1"/>
    <col min="8455" max="8455" width="10.109375" bestFit="1" customWidth="1"/>
    <col min="8456" max="8456" width="12.77734375" bestFit="1" customWidth="1"/>
    <col min="8457" max="8457" width="9.109375" bestFit="1" customWidth="1"/>
    <col min="8458" max="8458" width="11.6640625" bestFit="1" customWidth="1"/>
    <col min="8459" max="8459" width="10.109375" bestFit="1" customWidth="1"/>
    <col min="8460" max="8460" width="12.77734375" bestFit="1" customWidth="1"/>
    <col min="8461" max="8461" width="10.109375" bestFit="1" customWidth="1"/>
    <col min="8462" max="8462" width="12.77734375" bestFit="1" customWidth="1"/>
    <col min="8463" max="8463" width="10.109375" bestFit="1" customWidth="1"/>
    <col min="8464" max="8464" width="12.77734375" bestFit="1" customWidth="1"/>
    <col min="8465" max="8465" width="10.109375" bestFit="1" customWidth="1"/>
    <col min="8466" max="8466" width="12.77734375" bestFit="1" customWidth="1"/>
    <col min="8467" max="8467" width="10.109375" bestFit="1" customWidth="1"/>
    <col min="8468" max="8468" width="12.77734375" bestFit="1" customWidth="1"/>
    <col min="8469" max="8469" width="10.109375" bestFit="1" customWidth="1"/>
    <col min="8470" max="8470" width="12.77734375" bestFit="1" customWidth="1"/>
    <col min="8471" max="8471" width="10.109375" bestFit="1" customWidth="1"/>
    <col min="8472" max="8472" width="12.77734375" bestFit="1" customWidth="1"/>
    <col min="8473" max="8473" width="10.109375" bestFit="1" customWidth="1"/>
    <col min="8474" max="8474" width="12.77734375" bestFit="1" customWidth="1"/>
    <col min="8475" max="8475" width="10.109375" bestFit="1" customWidth="1"/>
    <col min="8476" max="8476" width="12.77734375" bestFit="1" customWidth="1"/>
    <col min="8477" max="8477" width="10.109375" bestFit="1" customWidth="1"/>
    <col min="8478" max="8478" width="12.77734375" bestFit="1" customWidth="1"/>
    <col min="8479" max="8479" width="10.109375" bestFit="1" customWidth="1"/>
    <col min="8480" max="8480" width="12.77734375" bestFit="1" customWidth="1"/>
    <col min="8481" max="8481" width="10.109375" bestFit="1" customWidth="1"/>
    <col min="8482" max="8482" width="12.77734375" bestFit="1" customWidth="1"/>
    <col min="8483" max="8483" width="10.109375" bestFit="1" customWidth="1"/>
    <col min="8484" max="8484" width="12.77734375" bestFit="1" customWidth="1"/>
    <col min="8485" max="8485" width="10.109375" bestFit="1" customWidth="1"/>
    <col min="8486" max="8486" width="12.77734375" bestFit="1" customWidth="1"/>
    <col min="8487" max="8487" width="10.109375" bestFit="1" customWidth="1"/>
    <col min="8488" max="8488" width="12.77734375" bestFit="1" customWidth="1"/>
    <col min="8489" max="8489" width="10.109375" bestFit="1" customWidth="1"/>
    <col min="8490" max="8490" width="12.77734375" bestFit="1" customWidth="1"/>
    <col min="8491" max="8491" width="10.109375" bestFit="1" customWidth="1"/>
    <col min="8492" max="8492" width="12.77734375" bestFit="1" customWidth="1"/>
    <col min="8493" max="8493" width="10.109375" bestFit="1" customWidth="1"/>
    <col min="8494" max="8494" width="12.77734375" bestFit="1" customWidth="1"/>
    <col min="8495" max="8495" width="9.109375" bestFit="1" customWidth="1"/>
    <col min="8496" max="8496" width="11.6640625" bestFit="1" customWidth="1"/>
    <col min="8497" max="8497" width="9.109375" bestFit="1" customWidth="1"/>
    <col min="8498" max="8498" width="11.6640625" bestFit="1" customWidth="1"/>
    <col min="8499" max="8499" width="10.109375" bestFit="1" customWidth="1"/>
    <col min="8500" max="8500" width="12.77734375" bestFit="1" customWidth="1"/>
    <col min="8501" max="8501" width="10.109375" bestFit="1" customWidth="1"/>
    <col min="8502" max="8502" width="12.77734375" bestFit="1" customWidth="1"/>
    <col min="8503" max="8503" width="10.109375" bestFit="1" customWidth="1"/>
    <col min="8504" max="8504" width="12.77734375" bestFit="1" customWidth="1"/>
    <col min="8505" max="8505" width="10.109375" bestFit="1" customWidth="1"/>
    <col min="8506" max="8506" width="12.77734375" bestFit="1" customWidth="1"/>
    <col min="8507" max="8507" width="10.109375" bestFit="1" customWidth="1"/>
    <col min="8508" max="8508" width="12.77734375" bestFit="1" customWidth="1"/>
    <col min="8509" max="8509" width="10.109375" bestFit="1" customWidth="1"/>
    <col min="8510" max="8510" width="12.77734375" bestFit="1" customWidth="1"/>
    <col min="8511" max="8511" width="10.109375" bestFit="1" customWidth="1"/>
    <col min="8512" max="8512" width="12.77734375" bestFit="1" customWidth="1"/>
    <col min="8513" max="8513" width="10.109375" bestFit="1" customWidth="1"/>
    <col min="8514" max="8514" width="12.77734375" bestFit="1" customWidth="1"/>
    <col min="8515" max="8515" width="10.109375" bestFit="1" customWidth="1"/>
    <col min="8516" max="8516" width="12.77734375" bestFit="1" customWidth="1"/>
    <col min="8517" max="8517" width="10.109375" bestFit="1" customWidth="1"/>
    <col min="8518" max="8518" width="12.77734375" bestFit="1" customWidth="1"/>
    <col min="8519" max="8519" width="10.109375" bestFit="1" customWidth="1"/>
    <col min="8520" max="8520" width="12.77734375" bestFit="1" customWidth="1"/>
    <col min="8521" max="8521" width="10.109375" bestFit="1" customWidth="1"/>
    <col min="8522" max="8522" width="12.77734375" bestFit="1" customWidth="1"/>
    <col min="8523" max="8523" width="10.109375" bestFit="1" customWidth="1"/>
    <col min="8524" max="8524" width="12.77734375" bestFit="1" customWidth="1"/>
    <col min="8525" max="8525" width="10.109375" bestFit="1" customWidth="1"/>
    <col min="8526" max="8526" width="12.77734375" bestFit="1" customWidth="1"/>
    <col min="8527" max="8527" width="10.109375" bestFit="1" customWidth="1"/>
    <col min="8528" max="8528" width="12.77734375" bestFit="1" customWidth="1"/>
    <col min="8529" max="8529" width="10.109375" bestFit="1" customWidth="1"/>
    <col min="8530" max="8530" width="12.77734375" bestFit="1" customWidth="1"/>
    <col min="8531" max="8531" width="10.109375" bestFit="1" customWidth="1"/>
    <col min="8532" max="8532" width="12.77734375" bestFit="1" customWidth="1"/>
    <col min="8533" max="8533" width="10.109375" bestFit="1" customWidth="1"/>
    <col min="8534" max="8534" width="12.77734375" bestFit="1" customWidth="1"/>
    <col min="8535" max="8535" width="10.109375" bestFit="1" customWidth="1"/>
    <col min="8536" max="8536" width="12.77734375" bestFit="1" customWidth="1"/>
    <col min="8537" max="8537" width="10.109375" bestFit="1" customWidth="1"/>
    <col min="8538" max="8538" width="12.77734375" bestFit="1" customWidth="1"/>
    <col min="8539" max="8539" width="10.109375" bestFit="1" customWidth="1"/>
    <col min="8540" max="8540" width="12.77734375" bestFit="1" customWidth="1"/>
    <col min="8541" max="8541" width="10.109375" bestFit="1" customWidth="1"/>
    <col min="8542" max="8542" width="12.77734375" bestFit="1" customWidth="1"/>
    <col min="8543" max="8543" width="10.109375" bestFit="1" customWidth="1"/>
    <col min="8544" max="8544" width="12.77734375" bestFit="1" customWidth="1"/>
    <col min="8545" max="8545" width="10.109375" bestFit="1" customWidth="1"/>
    <col min="8546" max="8546" width="12.77734375" bestFit="1" customWidth="1"/>
    <col min="8547" max="8547" width="10.109375" bestFit="1" customWidth="1"/>
    <col min="8548" max="8548" width="12.77734375" bestFit="1" customWidth="1"/>
    <col min="8549" max="8549" width="10.109375" bestFit="1" customWidth="1"/>
    <col min="8550" max="8550" width="12.77734375" bestFit="1" customWidth="1"/>
    <col min="8551" max="8551" width="10.109375" bestFit="1" customWidth="1"/>
    <col min="8552" max="8552" width="12.77734375" bestFit="1" customWidth="1"/>
    <col min="8553" max="8553" width="10.109375" bestFit="1" customWidth="1"/>
    <col min="8554" max="8554" width="12.77734375" bestFit="1" customWidth="1"/>
    <col min="8555" max="8555" width="10.109375" bestFit="1" customWidth="1"/>
    <col min="8556" max="8556" width="12.77734375" bestFit="1" customWidth="1"/>
    <col min="8557" max="8557" width="10.109375" bestFit="1" customWidth="1"/>
    <col min="8558" max="8558" width="12.77734375" bestFit="1" customWidth="1"/>
    <col min="8559" max="8559" width="10.109375" bestFit="1" customWidth="1"/>
    <col min="8560" max="8560" width="12.77734375" bestFit="1" customWidth="1"/>
    <col min="8561" max="8561" width="10.109375" bestFit="1" customWidth="1"/>
    <col min="8562" max="8562" width="12.77734375" bestFit="1" customWidth="1"/>
    <col min="8563" max="8563" width="9.109375" bestFit="1" customWidth="1"/>
    <col min="8564" max="8564" width="11.6640625" bestFit="1" customWidth="1"/>
    <col min="8565" max="8565" width="10.109375" bestFit="1" customWidth="1"/>
    <col min="8566" max="8566" width="12.77734375" bestFit="1" customWidth="1"/>
    <col min="8567" max="8567" width="10.109375" bestFit="1" customWidth="1"/>
    <col min="8568" max="8568" width="12.77734375" bestFit="1" customWidth="1"/>
    <col min="8569" max="8569" width="10.109375" bestFit="1" customWidth="1"/>
    <col min="8570" max="8570" width="12.77734375" bestFit="1" customWidth="1"/>
    <col min="8571" max="8571" width="10.109375" bestFit="1" customWidth="1"/>
    <col min="8572" max="8572" width="12.77734375" bestFit="1" customWidth="1"/>
    <col min="8573" max="8573" width="10.109375" bestFit="1" customWidth="1"/>
    <col min="8574" max="8574" width="12.77734375" bestFit="1" customWidth="1"/>
    <col min="8575" max="8575" width="9.109375" bestFit="1" customWidth="1"/>
    <col min="8576" max="8576" width="11.6640625" bestFit="1" customWidth="1"/>
    <col min="8577" max="8577" width="10.109375" bestFit="1" customWidth="1"/>
    <col min="8578" max="8578" width="12.77734375" bestFit="1" customWidth="1"/>
    <col min="8579" max="8579" width="10.109375" bestFit="1" customWidth="1"/>
    <col min="8580" max="8580" width="12.77734375" bestFit="1" customWidth="1"/>
    <col min="8581" max="8581" width="10.109375" bestFit="1" customWidth="1"/>
    <col min="8582" max="8582" width="12.77734375" bestFit="1" customWidth="1"/>
    <col min="8583" max="8583" width="10.109375" bestFit="1" customWidth="1"/>
    <col min="8584" max="8584" width="12.77734375" bestFit="1" customWidth="1"/>
    <col min="8585" max="8585" width="10.109375" bestFit="1" customWidth="1"/>
    <col min="8586" max="8586" width="12.77734375" bestFit="1" customWidth="1"/>
    <col min="8587" max="8587" width="10.109375" bestFit="1" customWidth="1"/>
    <col min="8588" max="8588" width="12.77734375" bestFit="1" customWidth="1"/>
    <col min="8589" max="8589" width="9.109375" bestFit="1" customWidth="1"/>
    <col min="8590" max="8590" width="11.6640625" bestFit="1" customWidth="1"/>
    <col min="8591" max="8591" width="10.109375" bestFit="1" customWidth="1"/>
    <col min="8592" max="8592" width="12.77734375" bestFit="1" customWidth="1"/>
    <col min="8593" max="8593" width="10.109375" bestFit="1" customWidth="1"/>
    <col min="8594" max="8594" width="12.77734375" bestFit="1" customWidth="1"/>
    <col min="8595" max="8595" width="10.109375" bestFit="1" customWidth="1"/>
    <col min="8596" max="8596" width="12.77734375" bestFit="1" customWidth="1"/>
    <col min="8597" max="8597" width="10.109375" bestFit="1" customWidth="1"/>
    <col min="8598" max="8598" width="12.77734375" bestFit="1" customWidth="1"/>
    <col min="8599" max="8599" width="10.109375" bestFit="1" customWidth="1"/>
    <col min="8600" max="8600" width="12.77734375" bestFit="1" customWidth="1"/>
    <col min="8601" max="8601" width="10.109375" bestFit="1" customWidth="1"/>
    <col min="8602" max="8602" width="12.77734375" bestFit="1" customWidth="1"/>
    <col min="8603" max="8603" width="10.109375" bestFit="1" customWidth="1"/>
    <col min="8604" max="8604" width="12.77734375" bestFit="1" customWidth="1"/>
    <col min="8605" max="8605" width="10.109375" bestFit="1" customWidth="1"/>
    <col min="8606" max="8606" width="12.77734375" bestFit="1" customWidth="1"/>
    <col min="8607" max="8607" width="10.109375" bestFit="1" customWidth="1"/>
    <col min="8608" max="8608" width="12.77734375" bestFit="1" customWidth="1"/>
    <col min="8609" max="8609" width="10.109375" bestFit="1" customWidth="1"/>
    <col min="8610" max="8610" width="12.77734375" bestFit="1" customWidth="1"/>
    <col min="8611" max="8611" width="10.109375" bestFit="1" customWidth="1"/>
    <col min="8612" max="8612" width="12.77734375" bestFit="1" customWidth="1"/>
    <col min="8613" max="8613" width="9.109375" bestFit="1" customWidth="1"/>
    <col min="8614" max="8614" width="11.6640625" bestFit="1" customWidth="1"/>
    <col min="8615" max="8615" width="9.109375" bestFit="1" customWidth="1"/>
    <col min="8616" max="8616" width="11.6640625" bestFit="1" customWidth="1"/>
    <col min="8617" max="8617" width="9.109375" bestFit="1" customWidth="1"/>
    <col min="8618" max="8618" width="11.6640625" bestFit="1" customWidth="1"/>
    <col min="8619" max="8619" width="10.109375" bestFit="1" customWidth="1"/>
    <col min="8620" max="8620" width="12.77734375" bestFit="1" customWidth="1"/>
    <col min="8621" max="8621" width="10.109375" bestFit="1" customWidth="1"/>
    <col min="8622" max="8622" width="12.77734375" bestFit="1" customWidth="1"/>
    <col min="8623" max="8623" width="10.109375" bestFit="1" customWidth="1"/>
    <col min="8624" max="8624" width="12.77734375" bestFit="1" customWidth="1"/>
    <col min="8625" max="8625" width="10.109375" bestFit="1" customWidth="1"/>
    <col min="8626" max="8626" width="12.77734375" bestFit="1" customWidth="1"/>
    <col min="8627" max="8627" width="10.109375" bestFit="1" customWidth="1"/>
    <col min="8628" max="8628" width="12.77734375" bestFit="1" customWidth="1"/>
    <col min="8629" max="8629" width="10.109375" bestFit="1" customWidth="1"/>
    <col min="8630" max="8630" width="12.77734375" bestFit="1" customWidth="1"/>
    <col min="8631" max="8631" width="9.109375" bestFit="1" customWidth="1"/>
    <col min="8632" max="8632" width="11.6640625" bestFit="1" customWidth="1"/>
    <col min="8633" max="8633" width="10.109375" bestFit="1" customWidth="1"/>
    <col min="8634" max="8634" width="12.77734375" bestFit="1" customWidth="1"/>
    <col min="8635" max="8635" width="10.109375" bestFit="1" customWidth="1"/>
    <col min="8636" max="8636" width="12.77734375" bestFit="1" customWidth="1"/>
    <col min="8637" max="8637" width="10.109375" bestFit="1" customWidth="1"/>
    <col min="8638" max="8638" width="12.77734375" bestFit="1" customWidth="1"/>
    <col min="8639" max="8639" width="10.109375" bestFit="1" customWidth="1"/>
    <col min="8640" max="8640" width="12.77734375" bestFit="1" customWidth="1"/>
    <col min="8641" max="8641" width="10.109375" bestFit="1" customWidth="1"/>
    <col min="8642" max="8642" width="12.77734375" bestFit="1" customWidth="1"/>
    <col min="8643" max="8643" width="9.109375" bestFit="1" customWidth="1"/>
    <col min="8644" max="8644" width="11.6640625" bestFit="1" customWidth="1"/>
    <col min="8645" max="8645" width="10.109375" bestFit="1" customWidth="1"/>
    <col min="8646" max="8646" width="12.77734375" bestFit="1" customWidth="1"/>
    <col min="8647" max="8647" width="10.109375" bestFit="1" customWidth="1"/>
    <col min="8648" max="8648" width="12.77734375" bestFit="1" customWidth="1"/>
    <col min="8649" max="8649" width="9.109375" bestFit="1" customWidth="1"/>
    <col min="8650" max="8650" width="11.6640625" bestFit="1" customWidth="1"/>
    <col min="8651" max="8651" width="10.109375" bestFit="1" customWidth="1"/>
    <col min="8652" max="8652" width="12.77734375" bestFit="1" customWidth="1"/>
    <col min="8653" max="8653" width="10.109375" bestFit="1" customWidth="1"/>
    <col min="8654" max="8654" width="12.77734375" bestFit="1" customWidth="1"/>
    <col min="8655" max="8655" width="10.109375" bestFit="1" customWidth="1"/>
    <col min="8656" max="8656" width="12.77734375" bestFit="1" customWidth="1"/>
    <col min="8657" max="8657" width="10.109375" bestFit="1" customWidth="1"/>
    <col min="8658" max="8658" width="12.77734375" bestFit="1" customWidth="1"/>
    <col min="8659" max="8659" width="10.109375" bestFit="1" customWidth="1"/>
    <col min="8660" max="8660" width="12.77734375" bestFit="1" customWidth="1"/>
    <col min="8661" max="8661" width="10.109375" bestFit="1" customWidth="1"/>
    <col min="8662" max="8662" width="12.77734375" bestFit="1" customWidth="1"/>
    <col min="8663" max="8663" width="10.109375" bestFit="1" customWidth="1"/>
    <col min="8664" max="8664" width="12.77734375" bestFit="1" customWidth="1"/>
    <col min="8665" max="8665" width="10.109375" bestFit="1" customWidth="1"/>
    <col min="8666" max="8666" width="12.77734375" bestFit="1" customWidth="1"/>
    <col min="8667" max="8667" width="10.109375" bestFit="1" customWidth="1"/>
    <col min="8668" max="8668" width="12.77734375" bestFit="1" customWidth="1"/>
    <col min="8669" max="8669" width="10.109375" bestFit="1" customWidth="1"/>
    <col min="8670" max="8670" width="12.77734375" bestFit="1" customWidth="1"/>
    <col min="8671" max="8671" width="10.109375" bestFit="1" customWidth="1"/>
    <col min="8672" max="8672" width="12.77734375" bestFit="1" customWidth="1"/>
    <col min="8673" max="8673" width="10.109375" bestFit="1" customWidth="1"/>
    <col min="8674" max="8674" width="12.77734375" bestFit="1" customWidth="1"/>
    <col min="8675" max="8675" width="10.109375" bestFit="1" customWidth="1"/>
    <col min="8676" max="8676" width="12.77734375" bestFit="1" customWidth="1"/>
    <col min="8677" max="8677" width="9.109375" bestFit="1" customWidth="1"/>
    <col min="8678" max="8678" width="11.6640625" bestFit="1" customWidth="1"/>
    <col min="8679" max="8679" width="10.109375" bestFit="1" customWidth="1"/>
    <col min="8680" max="8680" width="12.77734375" bestFit="1" customWidth="1"/>
    <col min="8681" max="8681" width="10.109375" bestFit="1" customWidth="1"/>
    <col min="8682" max="8682" width="12.77734375" bestFit="1" customWidth="1"/>
    <col min="8683" max="8683" width="10.109375" bestFit="1" customWidth="1"/>
    <col min="8684" max="8684" width="12.77734375" bestFit="1" customWidth="1"/>
    <col min="8685" max="8685" width="10.109375" bestFit="1" customWidth="1"/>
    <col min="8686" max="8686" width="12.77734375" bestFit="1" customWidth="1"/>
    <col min="8687" max="8687" width="10.109375" bestFit="1" customWidth="1"/>
    <col min="8688" max="8688" width="12.77734375" bestFit="1" customWidth="1"/>
    <col min="8689" max="8689" width="10.109375" bestFit="1" customWidth="1"/>
    <col min="8690" max="8690" width="12.77734375" bestFit="1" customWidth="1"/>
    <col min="8691" max="8691" width="10.109375" bestFit="1" customWidth="1"/>
    <col min="8692" max="8692" width="12.77734375" bestFit="1" customWidth="1"/>
    <col min="8693" max="8693" width="10.109375" bestFit="1" customWidth="1"/>
    <col min="8694" max="8694" width="12.77734375" bestFit="1" customWidth="1"/>
    <col min="8695" max="8695" width="10.109375" bestFit="1" customWidth="1"/>
    <col min="8696" max="8696" width="12.77734375" bestFit="1" customWidth="1"/>
    <col min="8697" max="8697" width="10.109375" bestFit="1" customWidth="1"/>
    <col min="8698" max="8698" width="12.77734375" bestFit="1" customWidth="1"/>
    <col min="8699" max="8699" width="10.109375" bestFit="1" customWidth="1"/>
    <col min="8700" max="8700" width="12.77734375" bestFit="1" customWidth="1"/>
    <col min="8701" max="8701" width="10.109375" bestFit="1" customWidth="1"/>
    <col min="8702" max="8702" width="12.77734375" bestFit="1" customWidth="1"/>
    <col min="8703" max="8703" width="9.109375" bestFit="1" customWidth="1"/>
    <col min="8704" max="8704" width="11.6640625" bestFit="1" customWidth="1"/>
    <col min="8705" max="8705" width="9.109375" bestFit="1" customWidth="1"/>
    <col min="8706" max="8706" width="11.6640625" bestFit="1" customWidth="1"/>
    <col min="8707" max="8707" width="10.109375" bestFit="1" customWidth="1"/>
    <col min="8708" max="8708" width="12.77734375" bestFit="1" customWidth="1"/>
    <col min="8709" max="8709" width="10.109375" bestFit="1" customWidth="1"/>
    <col min="8710" max="8710" width="12.77734375" bestFit="1" customWidth="1"/>
    <col min="8711" max="8711" width="7" bestFit="1" customWidth="1"/>
    <col min="8712" max="8713" width="10.109375" bestFit="1" customWidth="1"/>
    <col min="8714" max="8714" width="12.77734375" bestFit="1" customWidth="1"/>
    <col min="8715" max="8715" width="10.109375" bestFit="1" customWidth="1"/>
    <col min="8716" max="8716" width="12.77734375" bestFit="1" customWidth="1"/>
    <col min="8717" max="8717" width="9.109375" bestFit="1" customWidth="1"/>
    <col min="8718" max="8718" width="11.6640625" bestFit="1" customWidth="1"/>
    <col min="8719" max="8719" width="10.109375" bestFit="1" customWidth="1"/>
    <col min="8720" max="8720" width="12.77734375" bestFit="1" customWidth="1"/>
    <col min="8721" max="8721" width="10.109375" bestFit="1" customWidth="1"/>
    <col min="8722" max="8722" width="12.77734375" bestFit="1" customWidth="1"/>
    <col min="8723" max="8723" width="10.109375" bestFit="1" customWidth="1"/>
    <col min="8724" max="8724" width="12.77734375" bestFit="1" customWidth="1"/>
    <col min="8725" max="8725" width="10.109375" bestFit="1" customWidth="1"/>
    <col min="8726" max="8726" width="12.77734375" bestFit="1" customWidth="1"/>
    <col min="8727" max="8727" width="10.109375" bestFit="1" customWidth="1"/>
    <col min="8728" max="8728" width="12.77734375" bestFit="1" customWidth="1"/>
    <col min="8729" max="8729" width="10.109375" bestFit="1" customWidth="1"/>
    <col min="8730" max="8730" width="12.77734375" bestFit="1" customWidth="1"/>
    <col min="8731" max="8731" width="10.109375" bestFit="1" customWidth="1"/>
    <col min="8732" max="8732" width="12.77734375" bestFit="1" customWidth="1"/>
    <col min="8733" max="8733" width="10.109375" bestFit="1" customWidth="1"/>
    <col min="8734" max="8734" width="12.77734375" bestFit="1" customWidth="1"/>
    <col min="8735" max="8735" width="10.109375" bestFit="1" customWidth="1"/>
    <col min="8736" max="8736" width="12.77734375" bestFit="1" customWidth="1"/>
    <col min="8737" max="8737" width="10.109375" bestFit="1" customWidth="1"/>
    <col min="8738" max="8738" width="12.77734375" bestFit="1" customWidth="1"/>
    <col min="8739" max="8739" width="10.109375" bestFit="1" customWidth="1"/>
    <col min="8740" max="8740" width="12.77734375" bestFit="1" customWidth="1"/>
    <col min="8741" max="8741" width="10.109375" bestFit="1" customWidth="1"/>
    <col min="8742" max="8742" width="12.77734375" bestFit="1" customWidth="1"/>
    <col min="8743" max="8743" width="10.109375" bestFit="1" customWidth="1"/>
    <col min="8744" max="8744" width="12.77734375" bestFit="1" customWidth="1"/>
    <col min="8745" max="8745" width="10.109375" bestFit="1" customWidth="1"/>
    <col min="8746" max="8746" width="12.77734375" bestFit="1" customWidth="1"/>
    <col min="8747" max="8747" width="10.109375" bestFit="1" customWidth="1"/>
    <col min="8748" max="8748" width="12.77734375" bestFit="1" customWidth="1"/>
    <col min="8749" max="8749" width="10.109375" bestFit="1" customWidth="1"/>
    <col min="8750" max="8750" width="12.77734375" bestFit="1" customWidth="1"/>
    <col min="8751" max="8751" width="9.109375" bestFit="1" customWidth="1"/>
    <col min="8752" max="8752" width="11.6640625" bestFit="1" customWidth="1"/>
    <col min="8753" max="8753" width="10.109375" bestFit="1" customWidth="1"/>
    <col min="8754" max="8754" width="12.77734375" bestFit="1" customWidth="1"/>
    <col min="8755" max="8755" width="9.109375" bestFit="1" customWidth="1"/>
    <col min="8756" max="8756" width="11.6640625" bestFit="1" customWidth="1"/>
    <col min="8757" max="8757" width="10.109375" bestFit="1" customWidth="1"/>
    <col min="8758" max="8758" width="12.77734375" bestFit="1" customWidth="1"/>
    <col min="8759" max="8759" width="9.109375" bestFit="1" customWidth="1"/>
    <col min="8760" max="8760" width="11.6640625" bestFit="1" customWidth="1"/>
    <col min="8761" max="8761" width="10.109375" bestFit="1" customWidth="1"/>
    <col min="8762" max="8762" width="12.77734375" bestFit="1" customWidth="1"/>
    <col min="8763" max="8763" width="10.109375" bestFit="1" customWidth="1"/>
    <col min="8764" max="8764" width="12.77734375" bestFit="1" customWidth="1"/>
    <col min="8765" max="8765" width="10.109375" bestFit="1" customWidth="1"/>
    <col min="8766" max="8766" width="12.77734375" bestFit="1" customWidth="1"/>
    <col min="8767" max="8767" width="10.109375" bestFit="1" customWidth="1"/>
    <col min="8768" max="8768" width="12.77734375" bestFit="1" customWidth="1"/>
    <col min="8769" max="8769" width="10.109375" bestFit="1" customWidth="1"/>
    <col min="8770" max="8770" width="12.77734375" bestFit="1" customWidth="1"/>
    <col min="8771" max="8771" width="10.109375" bestFit="1" customWidth="1"/>
    <col min="8772" max="8772" width="12.77734375" bestFit="1" customWidth="1"/>
    <col min="8773" max="8773" width="10.109375" bestFit="1" customWidth="1"/>
    <col min="8774" max="8774" width="12.77734375" bestFit="1" customWidth="1"/>
    <col min="8775" max="8775" width="10.109375" bestFit="1" customWidth="1"/>
    <col min="8776" max="8776" width="12.77734375" bestFit="1" customWidth="1"/>
    <col min="8777" max="8777" width="7" bestFit="1" customWidth="1"/>
    <col min="8778" max="8779" width="10.109375" bestFit="1" customWidth="1"/>
    <col min="8780" max="8780" width="12.77734375" bestFit="1" customWidth="1"/>
    <col min="8781" max="8781" width="10.109375" bestFit="1" customWidth="1"/>
    <col min="8782" max="8782" width="12.77734375" bestFit="1" customWidth="1"/>
    <col min="8783" max="8783" width="10.109375" bestFit="1" customWidth="1"/>
    <col min="8784" max="8784" width="12.77734375" bestFit="1" customWidth="1"/>
    <col min="8785" max="8785" width="10.109375" bestFit="1" customWidth="1"/>
    <col min="8786" max="8786" width="12.77734375" bestFit="1" customWidth="1"/>
    <col min="8787" max="8787" width="10.109375" bestFit="1" customWidth="1"/>
    <col min="8788" max="8788" width="12.77734375" bestFit="1" customWidth="1"/>
    <col min="8789" max="8789" width="10.109375" bestFit="1" customWidth="1"/>
    <col min="8790" max="8790" width="12.77734375" bestFit="1" customWidth="1"/>
    <col min="8791" max="8791" width="10.109375" bestFit="1" customWidth="1"/>
    <col min="8792" max="8792" width="12.77734375" bestFit="1" customWidth="1"/>
    <col min="8793" max="8793" width="10.109375" bestFit="1" customWidth="1"/>
    <col min="8794" max="8794" width="12.77734375" bestFit="1" customWidth="1"/>
    <col min="8795" max="8795" width="10.109375" bestFit="1" customWidth="1"/>
    <col min="8796" max="8796" width="12.77734375" bestFit="1" customWidth="1"/>
    <col min="8797" max="8797" width="9.109375" bestFit="1" customWidth="1"/>
    <col min="8798" max="8798" width="11.6640625" bestFit="1" customWidth="1"/>
    <col min="8799" max="8799" width="10.109375" bestFit="1" customWidth="1"/>
    <col min="8800" max="8800" width="12.77734375" bestFit="1" customWidth="1"/>
    <col min="8801" max="8801" width="9.109375" bestFit="1" customWidth="1"/>
    <col min="8802" max="8802" width="11.6640625" bestFit="1" customWidth="1"/>
    <col min="8803" max="8803" width="9.109375" bestFit="1" customWidth="1"/>
    <col min="8804" max="8804" width="11.6640625" bestFit="1" customWidth="1"/>
    <col min="8805" max="8805" width="10.109375" bestFit="1" customWidth="1"/>
    <col min="8806" max="8806" width="12.77734375" bestFit="1" customWidth="1"/>
    <col min="8807" max="8807" width="10.109375" bestFit="1" customWidth="1"/>
    <col min="8808" max="8808" width="12.77734375" bestFit="1" customWidth="1"/>
    <col min="8809" max="8809" width="10.109375" bestFit="1" customWidth="1"/>
    <col min="8810" max="8810" width="12.77734375" bestFit="1" customWidth="1"/>
    <col min="8811" max="8811" width="10.109375" bestFit="1" customWidth="1"/>
    <col min="8812" max="8812" width="12.77734375" bestFit="1" customWidth="1"/>
    <col min="8813" max="8813" width="10.109375" bestFit="1" customWidth="1"/>
    <col min="8814" max="8814" width="12.77734375" bestFit="1" customWidth="1"/>
    <col min="8815" max="8815" width="10.109375" bestFit="1" customWidth="1"/>
    <col min="8816" max="8816" width="12.77734375" bestFit="1" customWidth="1"/>
    <col min="8817" max="8817" width="10.109375" bestFit="1" customWidth="1"/>
    <col min="8818" max="8818" width="12.77734375" bestFit="1" customWidth="1"/>
    <col min="8819" max="8819" width="10.109375" bestFit="1" customWidth="1"/>
    <col min="8820" max="8820" width="12.77734375" bestFit="1" customWidth="1"/>
    <col min="8821" max="8821" width="10.109375" bestFit="1" customWidth="1"/>
    <col min="8822" max="8822" width="12.77734375" bestFit="1" customWidth="1"/>
    <col min="8823" max="8823" width="10.109375" bestFit="1" customWidth="1"/>
    <col min="8824" max="8824" width="12.77734375" bestFit="1" customWidth="1"/>
    <col min="8825" max="8825" width="10.109375" bestFit="1" customWidth="1"/>
    <col min="8826" max="8826" width="12.77734375" bestFit="1" customWidth="1"/>
    <col min="8827" max="8827" width="10.109375" bestFit="1" customWidth="1"/>
    <col min="8828" max="8828" width="12.77734375" bestFit="1" customWidth="1"/>
    <col min="8829" max="8829" width="10.109375" bestFit="1" customWidth="1"/>
    <col min="8830" max="8830" width="12.77734375" bestFit="1" customWidth="1"/>
    <col min="8831" max="8831" width="10.109375" bestFit="1" customWidth="1"/>
    <col min="8832" max="8832" width="12.77734375" bestFit="1" customWidth="1"/>
    <col min="8833" max="8833" width="10.109375" bestFit="1" customWidth="1"/>
    <col min="8834" max="8834" width="12.77734375" bestFit="1" customWidth="1"/>
    <col min="8835" max="8835" width="10.109375" bestFit="1" customWidth="1"/>
    <col min="8836" max="8836" width="12.77734375" bestFit="1" customWidth="1"/>
    <col min="8837" max="8837" width="10.109375" bestFit="1" customWidth="1"/>
    <col min="8838" max="8838" width="12.77734375" bestFit="1" customWidth="1"/>
    <col min="8839" max="8839" width="9.109375" bestFit="1" customWidth="1"/>
    <col min="8840" max="8840" width="11.6640625" bestFit="1" customWidth="1"/>
    <col min="8841" max="8841" width="10.109375" bestFit="1" customWidth="1"/>
    <col min="8842" max="8842" width="12.77734375" bestFit="1" customWidth="1"/>
    <col min="8843" max="8843" width="10.109375" bestFit="1" customWidth="1"/>
    <col min="8844" max="8844" width="12.77734375" bestFit="1" customWidth="1"/>
    <col min="8845" max="8845" width="10.109375" bestFit="1" customWidth="1"/>
    <col min="8846" max="8846" width="12.77734375" bestFit="1" customWidth="1"/>
    <col min="8847" max="8847" width="10.109375" bestFit="1" customWidth="1"/>
    <col min="8848" max="8848" width="12.77734375" bestFit="1" customWidth="1"/>
    <col min="8849" max="8849" width="10.109375" bestFit="1" customWidth="1"/>
    <col min="8850" max="8850" width="12.77734375" bestFit="1" customWidth="1"/>
    <col min="8851" max="8851" width="10.109375" bestFit="1" customWidth="1"/>
    <col min="8852" max="8852" width="12.77734375" bestFit="1" customWidth="1"/>
    <col min="8853" max="8853" width="10.109375" bestFit="1" customWidth="1"/>
    <col min="8854" max="8854" width="12.77734375" bestFit="1" customWidth="1"/>
    <col min="8855" max="8855" width="10.109375" bestFit="1" customWidth="1"/>
    <col min="8856" max="8856" width="12.77734375" bestFit="1" customWidth="1"/>
    <col min="8857" max="8857" width="10.109375" bestFit="1" customWidth="1"/>
    <col min="8858" max="8858" width="12.77734375" bestFit="1" customWidth="1"/>
    <col min="8859" max="8859" width="10.109375" bestFit="1" customWidth="1"/>
    <col min="8860" max="8860" width="12.77734375" bestFit="1" customWidth="1"/>
    <col min="8861" max="8861" width="10.109375" bestFit="1" customWidth="1"/>
    <col min="8862" max="8862" width="12.77734375" bestFit="1" customWidth="1"/>
    <col min="8863" max="8863" width="10.109375" bestFit="1" customWidth="1"/>
    <col min="8864" max="8864" width="12.77734375" bestFit="1" customWidth="1"/>
    <col min="8865" max="8865" width="10.109375" bestFit="1" customWidth="1"/>
    <col min="8866" max="8866" width="12.77734375" bestFit="1" customWidth="1"/>
    <col min="8867" max="8867" width="10.109375" bestFit="1" customWidth="1"/>
    <col min="8868" max="8868" width="12.77734375" bestFit="1" customWidth="1"/>
    <col min="8869" max="8869" width="10.109375" bestFit="1" customWidth="1"/>
    <col min="8870" max="8870" width="12.77734375" bestFit="1" customWidth="1"/>
    <col min="8871" max="8871" width="9.109375" bestFit="1" customWidth="1"/>
    <col min="8872" max="8872" width="11.6640625" bestFit="1" customWidth="1"/>
    <col min="8873" max="8873" width="10.109375" bestFit="1" customWidth="1"/>
    <col min="8874" max="8874" width="12.77734375" bestFit="1" customWidth="1"/>
    <col min="8875" max="8875" width="10.109375" bestFit="1" customWidth="1"/>
    <col min="8876" max="8876" width="12.77734375" bestFit="1" customWidth="1"/>
    <col min="8877" max="8877" width="10.109375" bestFit="1" customWidth="1"/>
    <col min="8878" max="8878" width="12.77734375" bestFit="1" customWidth="1"/>
    <col min="8879" max="8879" width="10.109375" bestFit="1" customWidth="1"/>
    <col min="8880" max="8880" width="12.77734375" bestFit="1" customWidth="1"/>
    <col min="8881" max="8881" width="10.109375" bestFit="1" customWidth="1"/>
    <col min="8882" max="8882" width="12.77734375" bestFit="1" customWidth="1"/>
    <col min="8883" max="8883" width="10.109375" bestFit="1" customWidth="1"/>
    <col min="8884" max="8884" width="12.77734375" bestFit="1" customWidth="1"/>
    <col min="8885" max="8885" width="10.109375" bestFit="1" customWidth="1"/>
    <col min="8886" max="8886" width="12.77734375" bestFit="1" customWidth="1"/>
    <col min="8887" max="8887" width="10.109375" bestFit="1" customWidth="1"/>
    <col min="8888" max="8888" width="12.77734375" bestFit="1" customWidth="1"/>
    <col min="8889" max="8889" width="10.109375" bestFit="1" customWidth="1"/>
    <col min="8890" max="8890" width="12.77734375" bestFit="1" customWidth="1"/>
    <col min="8891" max="8891" width="10.109375" bestFit="1" customWidth="1"/>
    <col min="8892" max="8892" width="12.77734375" bestFit="1" customWidth="1"/>
    <col min="8893" max="8893" width="10.109375" bestFit="1" customWidth="1"/>
    <col min="8894" max="8894" width="12.77734375" bestFit="1" customWidth="1"/>
    <col min="8895" max="8895" width="10.109375" bestFit="1" customWidth="1"/>
    <col min="8896" max="8896" width="12.77734375" bestFit="1" customWidth="1"/>
    <col min="8897" max="8897" width="10.109375" bestFit="1" customWidth="1"/>
    <col min="8898" max="8898" width="12.77734375" bestFit="1" customWidth="1"/>
    <col min="8899" max="8899" width="10.109375" bestFit="1" customWidth="1"/>
    <col min="8900" max="8900" width="12.77734375" bestFit="1" customWidth="1"/>
    <col min="8901" max="8901" width="10.109375" bestFit="1" customWidth="1"/>
    <col min="8902" max="8902" width="12.77734375" bestFit="1" customWidth="1"/>
    <col min="8903" max="8903" width="10.109375" bestFit="1" customWidth="1"/>
    <col min="8904" max="8904" width="12.77734375" bestFit="1" customWidth="1"/>
    <col min="8905" max="8905" width="10.109375" bestFit="1" customWidth="1"/>
    <col min="8906" max="8906" width="12.77734375" bestFit="1" customWidth="1"/>
    <col min="8907" max="8907" width="10.109375" bestFit="1" customWidth="1"/>
    <col min="8908" max="8908" width="12.77734375" bestFit="1" customWidth="1"/>
    <col min="8909" max="8909" width="10.109375" bestFit="1" customWidth="1"/>
    <col min="8910" max="8910" width="12.77734375" bestFit="1" customWidth="1"/>
    <col min="8911" max="8911" width="10.109375" bestFit="1" customWidth="1"/>
    <col min="8912" max="8912" width="12.77734375" bestFit="1" customWidth="1"/>
    <col min="8913" max="8913" width="10.109375" bestFit="1" customWidth="1"/>
    <col min="8914" max="8914" width="12.77734375" bestFit="1" customWidth="1"/>
    <col min="8915" max="8915" width="10.109375" bestFit="1" customWidth="1"/>
    <col min="8916" max="8916" width="12.77734375" bestFit="1" customWidth="1"/>
    <col min="8917" max="8917" width="9.109375" bestFit="1" customWidth="1"/>
    <col min="8918" max="8918" width="11.6640625" bestFit="1" customWidth="1"/>
    <col min="8919" max="8919" width="10.109375" bestFit="1" customWidth="1"/>
    <col min="8920" max="8920" width="12.77734375" bestFit="1" customWidth="1"/>
    <col min="8921" max="8921" width="10.109375" bestFit="1" customWidth="1"/>
    <col min="8922" max="8922" width="12.77734375" bestFit="1" customWidth="1"/>
    <col min="8923" max="8923" width="10.109375" bestFit="1" customWidth="1"/>
    <col min="8924" max="8924" width="12.77734375" bestFit="1" customWidth="1"/>
    <col min="8925" max="8925" width="10.109375" bestFit="1" customWidth="1"/>
    <col min="8926" max="8926" width="12.77734375" bestFit="1" customWidth="1"/>
    <col min="8927" max="8927" width="10.109375" bestFit="1" customWidth="1"/>
    <col min="8928" max="8928" width="12.77734375" bestFit="1" customWidth="1"/>
    <col min="8929" max="8929" width="9.109375" bestFit="1" customWidth="1"/>
    <col min="8930" max="8930" width="11.6640625" bestFit="1" customWidth="1"/>
    <col min="8931" max="8931" width="10.109375" bestFit="1" customWidth="1"/>
    <col min="8932" max="8932" width="12.77734375" bestFit="1" customWidth="1"/>
    <col min="8933" max="8933" width="10.109375" bestFit="1" customWidth="1"/>
    <col min="8934" max="8934" width="12.77734375" bestFit="1" customWidth="1"/>
    <col min="8935" max="8935" width="10.109375" bestFit="1" customWidth="1"/>
    <col min="8936" max="8936" width="12.77734375" bestFit="1" customWidth="1"/>
    <col min="8937" max="8937" width="10.109375" bestFit="1" customWidth="1"/>
    <col min="8938" max="8938" width="12.77734375" bestFit="1" customWidth="1"/>
    <col min="8939" max="8939" width="9.109375" bestFit="1" customWidth="1"/>
    <col min="8940" max="8940" width="11.6640625" bestFit="1" customWidth="1"/>
    <col min="8941" max="8941" width="10.109375" bestFit="1" customWidth="1"/>
    <col min="8942" max="8942" width="12.77734375" bestFit="1" customWidth="1"/>
    <col min="8943" max="8943" width="10.109375" bestFit="1" customWidth="1"/>
    <col min="8944" max="8944" width="12.77734375" bestFit="1" customWidth="1"/>
    <col min="8945" max="8945" width="10.109375" bestFit="1" customWidth="1"/>
    <col min="8946" max="8946" width="12.77734375" bestFit="1" customWidth="1"/>
    <col min="8947" max="8947" width="10.109375" bestFit="1" customWidth="1"/>
    <col min="8948" max="8948" width="12.77734375" bestFit="1" customWidth="1"/>
    <col min="8949" max="8949" width="10.109375" bestFit="1" customWidth="1"/>
    <col min="8950" max="8950" width="12.77734375" bestFit="1" customWidth="1"/>
    <col min="8951" max="8951" width="10.109375" bestFit="1" customWidth="1"/>
    <col min="8952" max="8952" width="12.77734375" bestFit="1" customWidth="1"/>
    <col min="8953" max="8953" width="10.109375" bestFit="1" customWidth="1"/>
    <col min="8954" max="8954" width="12.77734375" bestFit="1" customWidth="1"/>
    <col min="8955" max="8955" width="10.109375" bestFit="1" customWidth="1"/>
    <col min="8956" max="8956" width="12.77734375" bestFit="1" customWidth="1"/>
    <col min="8957" max="8957" width="10.109375" bestFit="1" customWidth="1"/>
    <col min="8958" max="8958" width="12.77734375" bestFit="1" customWidth="1"/>
    <col min="8959" max="8959" width="10.109375" bestFit="1" customWidth="1"/>
    <col min="8960" max="8960" width="12.77734375" bestFit="1" customWidth="1"/>
    <col min="8961" max="8961" width="10.109375" bestFit="1" customWidth="1"/>
    <col min="8962" max="8962" width="12.77734375" bestFit="1" customWidth="1"/>
    <col min="8963" max="8963" width="10.109375" bestFit="1" customWidth="1"/>
    <col min="8964" max="8964" width="12.77734375" bestFit="1" customWidth="1"/>
    <col min="8965" max="8965" width="9.109375" bestFit="1" customWidth="1"/>
    <col min="8966" max="8966" width="11.6640625" bestFit="1" customWidth="1"/>
    <col min="8967" max="8967" width="10.109375" bestFit="1" customWidth="1"/>
    <col min="8968" max="8968" width="12.77734375" bestFit="1" customWidth="1"/>
    <col min="8969" max="8969" width="10.109375" bestFit="1" customWidth="1"/>
    <col min="8970" max="8970" width="12.77734375" bestFit="1" customWidth="1"/>
    <col min="8971" max="8971" width="10.109375" bestFit="1" customWidth="1"/>
    <col min="8972" max="8972" width="12.77734375" bestFit="1" customWidth="1"/>
    <col min="8973" max="8973" width="10.109375" bestFit="1" customWidth="1"/>
    <col min="8974" max="8974" width="12.77734375" bestFit="1" customWidth="1"/>
    <col min="8975" max="8975" width="10.109375" bestFit="1" customWidth="1"/>
    <col min="8976" max="8976" width="12.77734375" bestFit="1" customWidth="1"/>
    <col min="8977" max="8977" width="10.109375" bestFit="1" customWidth="1"/>
    <col min="8978" max="8978" width="12.77734375" bestFit="1" customWidth="1"/>
    <col min="8979" max="8979" width="10.109375" bestFit="1" customWidth="1"/>
    <col min="8980" max="8980" width="12.77734375" bestFit="1" customWidth="1"/>
    <col min="8981" max="8981" width="10.109375" bestFit="1" customWidth="1"/>
    <col min="8982" max="8982" width="12.77734375" bestFit="1" customWidth="1"/>
    <col min="8983" max="8983" width="10.109375" bestFit="1" customWidth="1"/>
    <col min="8984" max="8984" width="12.77734375" bestFit="1" customWidth="1"/>
    <col min="8985" max="8985" width="9.109375" bestFit="1" customWidth="1"/>
    <col min="8986" max="8986" width="11.6640625" bestFit="1" customWidth="1"/>
    <col min="8987" max="8987" width="10.109375" bestFit="1" customWidth="1"/>
    <col min="8988" max="8988" width="12.77734375" bestFit="1" customWidth="1"/>
    <col min="8989" max="8989" width="9.109375" bestFit="1" customWidth="1"/>
    <col min="8990" max="8990" width="11.6640625" bestFit="1" customWidth="1"/>
    <col min="8991" max="8991" width="10.109375" bestFit="1" customWidth="1"/>
    <col min="8992" max="8992" width="12.77734375" bestFit="1" customWidth="1"/>
    <col min="8993" max="8993" width="10.109375" bestFit="1" customWidth="1"/>
    <col min="8994" max="8994" width="12.77734375" bestFit="1" customWidth="1"/>
    <col min="8995" max="8995" width="10.109375" bestFit="1" customWidth="1"/>
    <col min="8996" max="8996" width="12.77734375" bestFit="1" customWidth="1"/>
    <col min="8997" max="8997" width="10.109375" bestFit="1" customWidth="1"/>
    <col min="8998" max="8998" width="12.77734375" bestFit="1" customWidth="1"/>
    <col min="8999" max="8999" width="10.109375" bestFit="1" customWidth="1"/>
    <col min="9000" max="9000" width="12.77734375" bestFit="1" customWidth="1"/>
    <col min="9001" max="9001" width="10.109375" bestFit="1" customWidth="1"/>
    <col min="9002" max="9002" width="12.77734375" bestFit="1" customWidth="1"/>
    <col min="9003" max="9003" width="10.109375" bestFit="1" customWidth="1"/>
    <col min="9004" max="9004" width="12.77734375" bestFit="1" customWidth="1"/>
    <col min="9005" max="9005" width="10.109375" bestFit="1" customWidth="1"/>
    <col min="9006" max="9006" width="12.77734375" bestFit="1" customWidth="1"/>
    <col min="9007" max="9007" width="10.109375" bestFit="1" customWidth="1"/>
    <col min="9008" max="9008" width="12.77734375" bestFit="1" customWidth="1"/>
    <col min="9009" max="9009" width="10.109375" bestFit="1" customWidth="1"/>
    <col min="9010" max="9010" width="12.77734375" bestFit="1" customWidth="1"/>
    <col min="9011" max="9011" width="10.109375" bestFit="1" customWidth="1"/>
    <col min="9012" max="9012" width="12.77734375" bestFit="1" customWidth="1"/>
    <col min="9013" max="9013" width="10.109375" bestFit="1" customWidth="1"/>
    <col min="9014" max="9014" width="12.77734375" bestFit="1" customWidth="1"/>
    <col min="9015" max="9015" width="10.109375" bestFit="1" customWidth="1"/>
    <col min="9016" max="9016" width="12.77734375" bestFit="1" customWidth="1"/>
    <col min="9017" max="9017" width="10.109375" bestFit="1" customWidth="1"/>
    <col min="9018" max="9018" width="12.77734375" bestFit="1" customWidth="1"/>
    <col min="9019" max="9019" width="10.109375" bestFit="1" customWidth="1"/>
    <col min="9020" max="9020" width="12.77734375" bestFit="1" customWidth="1"/>
    <col min="9021" max="9021" width="10.109375" bestFit="1" customWidth="1"/>
    <col min="9022" max="9022" width="12.77734375" bestFit="1" customWidth="1"/>
    <col min="9023" max="9023" width="9.109375" bestFit="1" customWidth="1"/>
    <col min="9024" max="9024" width="11.6640625" bestFit="1" customWidth="1"/>
    <col min="9025" max="9025" width="10.109375" bestFit="1" customWidth="1"/>
    <col min="9026" max="9026" width="12.77734375" bestFit="1" customWidth="1"/>
    <col min="9027" max="9027" width="10.109375" bestFit="1" customWidth="1"/>
    <col min="9028" max="9028" width="12.77734375" bestFit="1" customWidth="1"/>
    <col min="9029" max="9029" width="10.109375" bestFit="1" customWidth="1"/>
    <col min="9030" max="9030" width="12.77734375" bestFit="1" customWidth="1"/>
    <col min="9031" max="9031" width="10.109375" bestFit="1" customWidth="1"/>
    <col min="9032" max="9032" width="12.77734375" bestFit="1" customWidth="1"/>
    <col min="9033" max="9033" width="10.109375" bestFit="1" customWidth="1"/>
    <col min="9034" max="9034" width="12.77734375" bestFit="1" customWidth="1"/>
    <col min="9035" max="9035" width="10.109375" bestFit="1" customWidth="1"/>
    <col min="9036" max="9036" width="12.77734375" bestFit="1" customWidth="1"/>
    <col min="9037" max="9037" width="10.109375" bestFit="1" customWidth="1"/>
    <col min="9038" max="9038" width="12.77734375" bestFit="1" customWidth="1"/>
    <col min="9039" max="9039" width="10.109375" bestFit="1" customWidth="1"/>
    <col min="9040" max="9040" width="12.77734375" bestFit="1" customWidth="1"/>
    <col min="9041" max="9041" width="10.109375" bestFit="1" customWidth="1"/>
    <col min="9042" max="9042" width="12.77734375" bestFit="1" customWidth="1"/>
    <col min="9043" max="9043" width="10.109375" bestFit="1" customWidth="1"/>
    <col min="9044" max="9044" width="12.77734375" bestFit="1" customWidth="1"/>
    <col min="9045" max="9045" width="10.109375" bestFit="1" customWidth="1"/>
    <col min="9046" max="9046" width="12.77734375" bestFit="1" customWidth="1"/>
    <col min="9047" max="9047" width="10.109375" bestFit="1" customWidth="1"/>
    <col min="9048" max="9048" width="12.77734375" bestFit="1" customWidth="1"/>
    <col min="9049" max="9049" width="10.109375" bestFit="1" customWidth="1"/>
    <col min="9050" max="9050" width="12.77734375" bestFit="1" customWidth="1"/>
    <col min="9051" max="9051" width="9.109375" bestFit="1" customWidth="1"/>
    <col min="9052" max="9052" width="11.6640625" bestFit="1" customWidth="1"/>
    <col min="9053" max="9053" width="10.109375" bestFit="1" customWidth="1"/>
    <col min="9054" max="9054" width="12.77734375" bestFit="1" customWidth="1"/>
    <col min="9055" max="9055" width="10.109375" bestFit="1" customWidth="1"/>
    <col min="9056" max="9056" width="12.77734375" bestFit="1" customWidth="1"/>
    <col min="9057" max="9057" width="10.109375" bestFit="1" customWidth="1"/>
    <col min="9058" max="9058" width="12.77734375" bestFit="1" customWidth="1"/>
    <col min="9059" max="9059" width="10.109375" bestFit="1" customWidth="1"/>
    <col min="9060" max="9060" width="12.77734375" bestFit="1" customWidth="1"/>
    <col min="9061" max="9061" width="10.109375" bestFit="1" customWidth="1"/>
    <col min="9062" max="9062" width="12.77734375" bestFit="1" customWidth="1"/>
    <col min="9063" max="9063" width="10.109375" bestFit="1" customWidth="1"/>
    <col min="9064" max="9064" width="12.77734375" bestFit="1" customWidth="1"/>
    <col min="9065" max="9065" width="9.109375" bestFit="1" customWidth="1"/>
    <col min="9066" max="9066" width="11.6640625" bestFit="1" customWidth="1"/>
    <col min="9067" max="9067" width="10.109375" bestFit="1" customWidth="1"/>
    <col min="9068" max="9068" width="12.77734375" bestFit="1" customWidth="1"/>
    <col min="9069" max="9069" width="10.109375" bestFit="1" customWidth="1"/>
    <col min="9070" max="9070" width="12.77734375" bestFit="1" customWidth="1"/>
    <col min="9071" max="9071" width="10.109375" bestFit="1" customWidth="1"/>
    <col min="9072" max="9072" width="12.77734375" bestFit="1" customWidth="1"/>
    <col min="9073" max="9073" width="10.109375" bestFit="1" customWidth="1"/>
    <col min="9074" max="9074" width="12.77734375" bestFit="1" customWidth="1"/>
    <col min="9075" max="9075" width="10.109375" bestFit="1" customWidth="1"/>
    <col min="9076" max="9076" width="12.77734375" bestFit="1" customWidth="1"/>
    <col min="9077" max="9077" width="10.109375" bestFit="1" customWidth="1"/>
    <col min="9078" max="9078" width="12.77734375" bestFit="1" customWidth="1"/>
    <col min="9079" max="9079" width="10.109375" bestFit="1" customWidth="1"/>
    <col min="9080" max="9080" width="12.77734375" bestFit="1" customWidth="1"/>
    <col min="9081" max="9081" width="10.109375" bestFit="1" customWidth="1"/>
    <col min="9082" max="9082" width="12.77734375" bestFit="1" customWidth="1"/>
    <col min="9083" max="9083" width="10.109375" bestFit="1" customWidth="1"/>
    <col min="9084" max="9084" width="12.77734375" bestFit="1" customWidth="1"/>
    <col min="9085" max="9085" width="10.109375" bestFit="1" customWidth="1"/>
    <col min="9086" max="9086" width="12.77734375" bestFit="1" customWidth="1"/>
    <col min="9087" max="9087" width="10.109375" bestFit="1" customWidth="1"/>
    <col min="9088" max="9088" width="12.77734375" bestFit="1" customWidth="1"/>
    <col min="9089" max="9089" width="10.109375" bestFit="1" customWidth="1"/>
    <col min="9090" max="9090" width="12.77734375" bestFit="1" customWidth="1"/>
    <col min="9091" max="9091" width="10.109375" bestFit="1" customWidth="1"/>
    <col min="9092" max="9092" width="12.77734375" bestFit="1" customWidth="1"/>
    <col min="9093" max="9093" width="10.109375" bestFit="1" customWidth="1"/>
    <col min="9094" max="9094" width="12.77734375" bestFit="1" customWidth="1"/>
    <col min="9095" max="9095" width="10.109375" bestFit="1" customWidth="1"/>
    <col min="9096" max="9096" width="12.77734375" bestFit="1" customWidth="1"/>
    <col min="9097" max="9097" width="10.109375" bestFit="1" customWidth="1"/>
    <col min="9098" max="9098" width="12.77734375" bestFit="1" customWidth="1"/>
    <col min="9099" max="9099" width="10.109375" bestFit="1" customWidth="1"/>
    <col min="9100" max="9100" width="12.77734375" bestFit="1" customWidth="1"/>
    <col min="9101" max="9101" width="10.109375" bestFit="1" customWidth="1"/>
    <col min="9102" max="9102" width="12.77734375" bestFit="1" customWidth="1"/>
    <col min="9103" max="9103" width="10.109375" bestFit="1" customWidth="1"/>
    <col min="9104" max="9104" width="12.77734375" bestFit="1" customWidth="1"/>
    <col min="9105" max="9105" width="10.109375" bestFit="1" customWidth="1"/>
    <col min="9106" max="9106" width="12.77734375" bestFit="1" customWidth="1"/>
    <col min="9107" max="9107" width="10.109375" bestFit="1" customWidth="1"/>
    <col min="9108" max="9108" width="12.77734375" bestFit="1" customWidth="1"/>
    <col min="9109" max="9109" width="10.109375" bestFit="1" customWidth="1"/>
    <col min="9110" max="9110" width="12.77734375" bestFit="1" customWidth="1"/>
    <col min="9111" max="9111" width="10.109375" bestFit="1" customWidth="1"/>
    <col min="9112" max="9112" width="12.77734375" bestFit="1" customWidth="1"/>
    <col min="9113" max="9113" width="9.109375" bestFit="1" customWidth="1"/>
    <col min="9114" max="9114" width="11.6640625" bestFit="1" customWidth="1"/>
    <col min="9115" max="9115" width="10.109375" bestFit="1" customWidth="1"/>
    <col min="9116" max="9116" width="12.77734375" bestFit="1" customWidth="1"/>
    <col min="9117" max="9117" width="10.109375" bestFit="1" customWidth="1"/>
    <col min="9118" max="9118" width="12.77734375" bestFit="1" customWidth="1"/>
    <col min="9119" max="9119" width="10.109375" bestFit="1" customWidth="1"/>
    <col min="9120" max="9120" width="12.77734375" bestFit="1" customWidth="1"/>
    <col min="9121" max="9121" width="10.109375" bestFit="1" customWidth="1"/>
    <col min="9122" max="9122" width="12.77734375" bestFit="1" customWidth="1"/>
    <col min="9123" max="9123" width="10.109375" bestFit="1" customWidth="1"/>
    <col min="9124" max="9124" width="12.77734375" bestFit="1" customWidth="1"/>
    <col min="9125" max="9125" width="10.109375" bestFit="1" customWidth="1"/>
    <col min="9126" max="9126" width="12.77734375" bestFit="1" customWidth="1"/>
    <col min="9127" max="9127" width="10.109375" bestFit="1" customWidth="1"/>
    <col min="9128" max="9128" width="12.77734375" bestFit="1" customWidth="1"/>
    <col min="9129" max="9129" width="9.109375" bestFit="1" customWidth="1"/>
    <col min="9130" max="9130" width="11.6640625" bestFit="1" customWidth="1"/>
    <col min="9131" max="9131" width="10.109375" bestFit="1" customWidth="1"/>
    <col min="9132" max="9132" width="12.77734375" bestFit="1" customWidth="1"/>
    <col min="9133" max="9133" width="10.109375" bestFit="1" customWidth="1"/>
    <col min="9134" max="9134" width="12.77734375" bestFit="1" customWidth="1"/>
    <col min="9135" max="9135" width="10.109375" bestFit="1" customWidth="1"/>
    <col min="9136" max="9136" width="12.77734375" bestFit="1" customWidth="1"/>
    <col min="9137" max="9137" width="10.109375" bestFit="1" customWidth="1"/>
    <col min="9138" max="9138" width="12.77734375" bestFit="1" customWidth="1"/>
    <col min="9139" max="9139" width="10.109375" bestFit="1" customWidth="1"/>
    <col min="9140" max="9140" width="12.77734375" bestFit="1" customWidth="1"/>
    <col min="9141" max="9141" width="10.109375" bestFit="1" customWidth="1"/>
    <col min="9142" max="9142" width="12.77734375" bestFit="1" customWidth="1"/>
    <col min="9143" max="9143" width="10.109375" bestFit="1" customWidth="1"/>
    <col min="9144" max="9144" width="12.77734375" bestFit="1" customWidth="1"/>
    <col min="9145" max="9145" width="10.109375" bestFit="1" customWidth="1"/>
    <col min="9146" max="9146" width="12.77734375" bestFit="1" customWidth="1"/>
    <col min="9147" max="9147" width="10.109375" bestFit="1" customWidth="1"/>
    <col min="9148" max="9148" width="12.77734375" bestFit="1" customWidth="1"/>
    <col min="9149" max="9149" width="10.109375" bestFit="1" customWidth="1"/>
    <col min="9150" max="9150" width="12.77734375" bestFit="1" customWidth="1"/>
    <col min="9151" max="9151" width="10.109375" bestFit="1" customWidth="1"/>
    <col min="9152" max="9152" width="12.77734375" bestFit="1" customWidth="1"/>
    <col min="9153" max="9153" width="10.109375" bestFit="1" customWidth="1"/>
    <col min="9154" max="9154" width="12.77734375" bestFit="1" customWidth="1"/>
    <col min="9155" max="9155" width="10.109375" bestFit="1" customWidth="1"/>
    <col min="9156" max="9156" width="12.77734375" bestFit="1" customWidth="1"/>
    <col min="9157" max="9157" width="10.109375" bestFit="1" customWidth="1"/>
    <col min="9158" max="9158" width="12.77734375" bestFit="1" customWidth="1"/>
    <col min="9159" max="9159" width="10.109375" bestFit="1" customWidth="1"/>
    <col min="9160" max="9160" width="12.77734375" bestFit="1" customWidth="1"/>
    <col min="9161" max="9161" width="9.109375" bestFit="1" customWidth="1"/>
    <col min="9162" max="9162" width="11.6640625" bestFit="1" customWidth="1"/>
    <col min="9163" max="9163" width="10.109375" bestFit="1" customWidth="1"/>
    <col min="9164" max="9164" width="12.77734375" bestFit="1" customWidth="1"/>
    <col min="9165" max="9165" width="10.109375" bestFit="1" customWidth="1"/>
    <col min="9166" max="9166" width="12.77734375" bestFit="1" customWidth="1"/>
    <col min="9167" max="9167" width="10.109375" bestFit="1" customWidth="1"/>
    <col min="9168" max="9168" width="12.77734375" bestFit="1" customWidth="1"/>
    <col min="9169" max="9169" width="10.109375" bestFit="1" customWidth="1"/>
    <col min="9170" max="9170" width="12.77734375" bestFit="1" customWidth="1"/>
    <col min="9171" max="9171" width="9.109375" bestFit="1" customWidth="1"/>
    <col min="9172" max="9172" width="11.6640625" bestFit="1" customWidth="1"/>
    <col min="9173" max="9173" width="10.109375" bestFit="1" customWidth="1"/>
    <col min="9174" max="9174" width="12.77734375" bestFit="1" customWidth="1"/>
    <col min="9175" max="9175" width="10.109375" bestFit="1" customWidth="1"/>
    <col min="9176" max="9176" width="12.77734375" bestFit="1" customWidth="1"/>
    <col min="9177" max="9177" width="10.109375" bestFit="1" customWidth="1"/>
    <col min="9178" max="9178" width="12.77734375" bestFit="1" customWidth="1"/>
    <col min="9179" max="9179" width="9.109375" bestFit="1" customWidth="1"/>
    <col min="9180" max="9180" width="11.6640625" bestFit="1" customWidth="1"/>
    <col min="9181" max="9181" width="10.109375" bestFit="1" customWidth="1"/>
    <col min="9182" max="9182" width="12.77734375" bestFit="1" customWidth="1"/>
    <col min="9183" max="9183" width="10.109375" bestFit="1" customWidth="1"/>
    <col min="9184" max="9184" width="12.77734375" bestFit="1" customWidth="1"/>
    <col min="9185" max="9185" width="10.109375" bestFit="1" customWidth="1"/>
    <col min="9186" max="9186" width="12.77734375" bestFit="1" customWidth="1"/>
    <col min="9187" max="9187" width="10.109375" bestFit="1" customWidth="1"/>
    <col min="9188" max="9188" width="12.77734375" bestFit="1" customWidth="1"/>
    <col min="9189" max="9189" width="10.109375" bestFit="1" customWidth="1"/>
    <col min="9190" max="9190" width="12.77734375" bestFit="1" customWidth="1"/>
    <col min="9191" max="9191" width="10.109375" bestFit="1" customWidth="1"/>
    <col min="9192" max="9192" width="12.77734375" bestFit="1" customWidth="1"/>
    <col min="9193" max="9193" width="10.109375" bestFit="1" customWidth="1"/>
    <col min="9194" max="9194" width="12.77734375" bestFit="1" customWidth="1"/>
    <col min="9195" max="9195" width="10.109375" bestFit="1" customWidth="1"/>
    <col min="9196" max="9196" width="12.77734375" bestFit="1" customWidth="1"/>
    <col min="9197" max="9197" width="10.109375" bestFit="1" customWidth="1"/>
    <col min="9198" max="9198" width="12.77734375" bestFit="1" customWidth="1"/>
    <col min="9199" max="9199" width="10.109375" bestFit="1" customWidth="1"/>
    <col min="9200" max="9200" width="12.77734375" bestFit="1" customWidth="1"/>
    <col min="9201" max="9201" width="10.109375" bestFit="1" customWidth="1"/>
    <col min="9202" max="9202" width="12.77734375" bestFit="1" customWidth="1"/>
    <col min="9203" max="9203" width="9.109375" bestFit="1" customWidth="1"/>
    <col min="9204" max="9204" width="11.6640625" bestFit="1" customWidth="1"/>
    <col min="9205" max="9205" width="10.109375" bestFit="1" customWidth="1"/>
    <col min="9206" max="9206" width="12.77734375" bestFit="1" customWidth="1"/>
    <col min="9207" max="9207" width="9.109375" bestFit="1" customWidth="1"/>
    <col min="9208" max="9208" width="11.6640625" bestFit="1" customWidth="1"/>
    <col min="9209" max="9209" width="10.109375" bestFit="1" customWidth="1"/>
    <col min="9210" max="9210" width="12.77734375" bestFit="1" customWidth="1"/>
    <col min="9211" max="9211" width="10.109375" bestFit="1" customWidth="1"/>
    <col min="9212" max="9212" width="12.77734375" bestFit="1" customWidth="1"/>
    <col min="9213" max="9213" width="10.109375" bestFit="1" customWidth="1"/>
    <col min="9214" max="9214" width="12.77734375" bestFit="1" customWidth="1"/>
    <col min="9215" max="9215" width="10.109375" bestFit="1" customWidth="1"/>
    <col min="9216" max="9216" width="12.77734375" bestFit="1" customWidth="1"/>
    <col min="9217" max="9217" width="10.109375" bestFit="1" customWidth="1"/>
    <col min="9218" max="9218" width="12.77734375" bestFit="1" customWidth="1"/>
    <col min="9219" max="9219" width="10.109375" bestFit="1" customWidth="1"/>
    <col min="9220" max="9220" width="12.77734375" bestFit="1" customWidth="1"/>
    <col min="9221" max="9221" width="10.109375" bestFit="1" customWidth="1"/>
    <col min="9222" max="9222" width="12.77734375" bestFit="1" customWidth="1"/>
    <col min="9223" max="9223" width="9.109375" bestFit="1" customWidth="1"/>
    <col min="9224" max="9224" width="11.6640625" bestFit="1" customWidth="1"/>
    <col min="9225" max="9225" width="10.109375" bestFit="1" customWidth="1"/>
    <col min="9226" max="9226" width="12.77734375" bestFit="1" customWidth="1"/>
    <col min="9227" max="9227" width="10.109375" bestFit="1" customWidth="1"/>
    <col min="9228" max="9228" width="12.77734375" bestFit="1" customWidth="1"/>
    <col min="9229" max="9229" width="10.109375" bestFit="1" customWidth="1"/>
    <col min="9230" max="9230" width="12.77734375" bestFit="1" customWidth="1"/>
    <col min="9231" max="9231" width="10.109375" bestFit="1" customWidth="1"/>
    <col min="9232" max="9232" width="12.77734375" bestFit="1" customWidth="1"/>
    <col min="9233" max="9233" width="7" bestFit="1" customWidth="1"/>
    <col min="9234" max="9235" width="10.109375" bestFit="1" customWidth="1"/>
    <col min="9236" max="9236" width="12.77734375" bestFit="1" customWidth="1"/>
    <col min="9237" max="9237" width="10.109375" bestFit="1" customWidth="1"/>
    <col min="9238" max="9238" width="12.77734375" bestFit="1" customWidth="1"/>
    <col min="9239" max="9239" width="9.109375" bestFit="1" customWidth="1"/>
    <col min="9240" max="9240" width="11.6640625" bestFit="1" customWidth="1"/>
    <col min="9241" max="9241" width="10.109375" bestFit="1" customWidth="1"/>
    <col min="9242" max="9242" width="12.77734375" bestFit="1" customWidth="1"/>
    <col min="9243" max="9243" width="10.109375" bestFit="1" customWidth="1"/>
    <col min="9244" max="9244" width="12.77734375" bestFit="1" customWidth="1"/>
    <col min="9245" max="9245" width="10.109375" bestFit="1" customWidth="1"/>
    <col min="9246" max="9246" width="12.77734375" bestFit="1" customWidth="1"/>
    <col min="9247" max="9247" width="10.109375" bestFit="1" customWidth="1"/>
    <col min="9248" max="9248" width="12.77734375" bestFit="1" customWidth="1"/>
    <col min="9249" max="9249" width="10.109375" bestFit="1" customWidth="1"/>
    <col min="9250" max="9250" width="12.77734375" bestFit="1" customWidth="1"/>
    <col min="9251" max="9251" width="10.109375" bestFit="1" customWidth="1"/>
    <col min="9252" max="9252" width="12.77734375" bestFit="1" customWidth="1"/>
    <col min="9253" max="9253" width="10.109375" bestFit="1" customWidth="1"/>
    <col min="9254" max="9254" width="12.77734375" bestFit="1" customWidth="1"/>
    <col min="9255" max="9255" width="10.109375" bestFit="1" customWidth="1"/>
    <col min="9256" max="9256" width="12.77734375" bestFit="1" customWidth="1"/>
    <col min="9257" max="9257" width="9.109375" bestFit="1" customWidth="1"/>
    <col min="9258" max="9258" width="11.6640625" bestFit="1" customWidth="1"/>
    <col min="9259" max="9259" width="10.109375" bestFit="1" customWidth="1"/>
    <col min="9260" max="9260" width="12.77734375" bestFit="1" customWidth="1"/>
    <col min="9261" max="9261" width="10.109375" bestFit="1" customWidth="1"/>
    <col min="9262" max="9262" width="12.77734375" bestFit="1" customWidth="1"/>
    <col min="9263" max="9263" width="10.109375" bestFit="1" customWidth="1"/>
    <col min="9264" max="9264" width="12.77734375" bestFit="1" customWidth="1"/>
    <col min="9265" max="9265" width="10.109375" bestFit="1" customWidth="1"/>
    <col min="9266" max="9266" width="12.77734375" bestFit="1" customWidth="1"/>
    <col min="9267" max="9267" width="10.109375" bestFit="1" customWidth="1"/>
    <col min="9268" max="9268" width="12.77734375" bestFit="1" customWidth="1"/>
    <col min="9269" max="9269" width="10.109375" bestFit="1" customWidth="1"/>
    <col min="9270" max="9270" width="12.77734375" bestFit="1" customWidth="1"/>
    <col min="9271" max="9271" width="10.109375" bestFit="1" customWidth="1"/>
    <col min="9272" max="9272" width="12.77734375" bestFit="1" customWidth="1"/>
    <col min="9273" max="9273" width="10.109375" bestFit="1" customWidth="1"/>
    <col min="9274" max="9274" width="12.77734375" bestFit="1" customWidth="1"/>
    <col min="9275" max="9275" width="10.109375" bestFit="1" customWidth="1"/>
    <col min="9276" max="9276" width="12.77734375" bestFit="1" customWidth="1"/>
    <col min="9277" max="9277" width="10.109375" bestFit="1" customWidth="1"/>
    <col min="9278" max="9278" width="12.77734375" bestFit="1" customWidth="1"/>
    <col min="9279" max="9279" width="10.109375" bestFit="1" customWidth="1"/>
    <col min="9280" max="9280" width="12.77734375" bestFit="1" customWidth="1"/>
    <col min="9281" max="9281" width="10.109375" bestFit="1" customWidth="1"/>
    <col min="9282" max="9282" width="12.77734375" bestFit="1" customWidth="1"/>
    <col min="9283" max="9283" width="10.109375" bestFit="1" customWidth="1"/>
    <col min="9284" max="9284" width="12.77734375" bestFit="1" customWidth="1"/>
    <col min="9285" max="9285" width="10.109375" bestFit="1" customWidth="1"/>
    <col min="9286" max="9286" width="12.77734375" bestFit="1" customWidth="1"/>
    <col min="9287" max="9287" width="10.109375" bestFit="1" customWidth="1"/>
    <col min="9288" max="9288" width="12.77734375" bestFit="1" customWidth="1"/>
    <col min="9289" max="9289" width="10.109375" bestFit="1" customWidth="1"/>
    <col min="9290" max="9290" width="12.77734375" bestFit="1" customWidth="1"/>
    <col min="9291" max="9291" width="10.109375" bestFit="1" customWidth="1"/>
    <col min="9292" max="9292" width="12.77734375" bestFit="1" customWidth="1"/>
    <col min="9293" max="9293" width="10.109375" bestFit="1" customWidth="1"/>
    <col min="9294" max="9294" width="12.77734375" bestFit="1" customWidth="1"/>
    <col min="9295" max="9295" width="10.109375" bestFit="1" customWidth="1"/>
    <col min="9296" max="9296" width="12.77734375" bestFit="1" customWidth="1"/>
    <col min="9297" max="9297" width="10.109375" bestFit="1" customWidth="1"/>
    <col min="9298" max="9298" width="12.77734375" bestFit="1" customWidth="1"/>
    <col min="9299" max="9299" width="10.109375" bestFit="1" customWidth="1"/>
    <col min="9300" max="9300" width="12.77734375" bestFit="1" customWidth="1"/>
    <col min="9301" max="9301" width="10.109375" bestFit="1" customWidth="1"/>
    <col min="9302" max="9302" width="12.77734375" bestFit="1" customWidth="1"/>
    <col min="9303" max="9303" width="10.109375" bestFit="1" customWidth="1"/>
    <col min="9304" max="9304" width="12.77734375" bestFit="1" customWidth="1"/>
    <col min="9305" max="9305" width="10.109375" bestFit="1" customWidth="1"/>
    <col min="9306" max="9306" width="12.77734375" bestFit="1" customWidth="1"/>
    <col min="9307" max="9307" width="10.109375" bestFit="1" customWidth="1"/>
    <col min="9308" max="9308" width="12.77734375" bestFit="1" customWidth="1"/>
    <col min="9309" max="9309" width="10.109375" bestFit="1" customWidth="1"/>
    <col min="9310" max="9310" width="12.77734375" bestFit="1" customWidth="1"/>
    <col min="9311" max="9311" width="10.109375" bestFit="1" customWidth="1"/>
    <col min="9312" max="9312" width="12.77734375" bestFit="1" customWidth="1"/>
    <col min="9313" max="9313" width="9.109375" bestFit="1" customWidth="1"/>
    <col min="9314" max="9314" width="11.6640625" bestFit="1" customWidth="1"/>
    <col min="9315" max="9315" width="10.109375" bestFit="1" customWidth="1"/>
    <col min="9316" max="9316" width="12.77734375" bestFit="1" customWidth="1"/>
    <col min="9317" max="9317" width="10.109375" bestFit="1" customWidth="1"/>
    <col min="9318" max="9318" width="12.77734375" bestFit="1" customWidth="1"/>
    <col min="9319" max="9319" width="10.109375" bestFit="1" customWidth="1"/>
    <col min="9320" max="9320" width="12.77734375" bestFit="1" customWidth="1"/>
    <col min="9321" max="9321" width="10.109375" bestFit="1" customWidth="1"/>
    <col min="9322" max="9322" width="12.77734375" bestFit="1" customWidth="1"/>
    <col min="9323" max="9323" width="9.109375" bestFit="1" customWidth="1"/>
    <col min="9324" max="9324" width="11.6640625" bestFit="1" customWidth="1"/>
    <col min="9325" max="9325" width="10.109375" bestFit="1" customWidth="1"/>
    <col min="9326" max="9326" width="12.77734375" bestFit="1" customWidth="1"/>
    <col min="9327" max="9327" width="10.109375" bestFit="1" customWidth="1"/>
    <col min="9328" max="9328" width="12.77734375" bestFit="1" customWidth="1"/>
    <col min="9329" max="9329" width="10.109375" bestFit="1" customWidth="1"/>
    <col min="9330" max="9330" width="12.77734375" bestFit="1" customWidth="1"/>
    <col min="9331" max="9331" width="10.109375" bestFit="1" customWidth="1"/>
    <col min="9332" max="9332" width="12.77734375" bestFit="1" customWidth="1"/>
    <col min="9333" max="9333" width="10.109375" bestFit="1" customWidth="1"/>
    <col min="9334" max="9334" width="12.77734375" bestFit="1" customWidth="1"/>
    <col min="9335" max="9335" width="7" bestFit="1" customWidth="1"/>
    <col min="9336" max="9336" width="10.109375" bestFit="1" customWidth="1"/>
    <col min="9337" max="9337" width="9.109375" bestFit="1" customWidth="1"/>
    <col min="9338" max="9338" width="11.6640625" bestFit="1" customWidth="1"/>
    <col min="9339" max="9339" width="10.109375" bestFit="1" customWidth="1"/>
    <col min="9340" max="9340" width="12.77734375" bestFit="1" customWidth="1"/>
    <col min="9341" max="9341" width="10.109375" bestFit="1" customWidth="1"/>
    <col min="9342" max="9342" width="12.77734375" bestFit="1" customWidth="1"/>
    <col min="9343" max="9343" width="10.109375" bestFit="1" customWidth="1"/>
    <col min="9344" max="9344" width="12.77734375" bestFit="1" customWidth="1"/>
    <col min="9345" max="9345" width="10.109375" bestFit="1" customWidth="1"/>
    <col min="9346" max="9346" width="12.77734375" bestFit="1" customWidth="1"/>
    <col min="9347" max="9347" width="10.109375" bestFit="1" customWidth="1"/>
    <col min="9348" max="9348" width="12.77734375" bestFit="1" customWidth="1"/>
    <col min="9349" max="9349" width="9.109375" bestFit="1" customWidth="1"/>
    <col min="9350" max="9350" width="11.6640625" bestFit="1" customWidth="1"/>
    <col min="9351" max="9351" width="10.109375" bestFit="1" customWidth="1"/>
    <col min="9352" max="9352" width="12.77734375" bestFit="1" customWidth="1"/>
    <col min="9353" max="9353" width="10.109375" bestFit="1" customWidth="1"/>
    <col min="9354" max="9354" width="12.77734375" bestFit="1" customWidth="1"/>
    <col min="9355" max="9355" width="10.109375" bestFit="1" customWidth="1"/>
    <col min="9356" max="9356" width="12.77734375" bestFit="1" customWidth="1"/>
    <col min="9357" max="9357" width="10.109375" bestFit="1" customWidth="1"/>
    <col min="9358" max="9358" width="12.77734375" bestFit="1" customWidth="1"/>
    <col min="9359" max="9359" width="10.109375" bestFit="1" customWidth="1"/>
    <col min="9360" max="9360" width="12.77734375" bestFit="1" customWidth="1"/>
    <col min="9361" max="9361" width="10.109375" bestFit="1" customWidth="1"/>
    <col min="9362" max="9362" width="12.77734375" bestFit="1" customWidth="1"/>
    <col min="9363" max="9363" width="10.109375" bestFit="1" customWidth="1"/>
    <col min="9364" max="9364" width="12.77734375" bestFit="1" customWidth="1"/>
    <col min="9365" max="9365" width="10.109375" bestFit="1" customWidth="1"/>
    <col min="9366" max="9366" width="12.77734375" bestFit="1" customWidth="1"/>
    <col min="9367" max="9367" width="9.109375" bestFit="1" customWidth="1"/>
    <col min="9368" max="9368" width="11.6640625" bestFit="1" customWidth="1"/>
    <col min="9369" max="9369" width="10.109375" bestFit="1" customWidth="1"/>
    <col min="9370" max="9370" width="12.77734375" bestFit="1" customWidth="1"/>
    <col min="9371" max="9371" width="10.109375" bestFit="1" customWidth="1"/>
    <col min="9372" max="9372" width="12.77734375" bestFit="1" customWidth="1"/>
    <col min="9373" max="9373" width="10.109375" bestFit="1" customWidth="1"/>
    <col min="9374" max="9374" width="12.77734375" bestFit="1" customWidth="1"/>
    <col min="9375" max="9375" width="10.109375" bestFit="1" customWidth="1"/>
    <col min="9376" max="9376" width="12.77734375" bestFit="1" customWidth="1"/>
    <col min="9377" max="9377" width="10.109375" bestFit="1" customWidth="1"/>
    <col min="9378" max="9378" width="12.77734375" bestFit="1" customWidth="1"/>
    <col min="9379" max="9379" width="9.109375" bestFit="1" customWidth="1"/>
    <col min="9380" max="9380" width="11.6640625" bestFit="1" customWidth="1"/>
    <col min="9381" max="9381" width="10.109375" bestFit="1" customWidth="1"/>
    <col min="9382" max="9382" width="12.77734375" bestFit="1" customWidth="1"/>
    <col min="9383" max="9383" width="10.109375" bestFit="1" customWidth="1"/>
    <col min="9384" max="9384" width="12.77734375" bestFit="1" customWidth="1"/>
    <col min="9385" max="9385" width="10.109375" bestFit="1" customWidth="1"/>
    <col min="9386" max="9386" width="12.77734375" bestFit="1" customWidth="1"/>
    <col min="9387" max="9387" width="10.109375" bestFit="1" customWidth="1"/>
    <col min="9388" max="9388" width="12.77734375" bestFit="1" customWidth="1"/>
    <col min="9389" max="9389" width="10.109375" bestFit="1" customWidth="1"/>
    <col min="9390" max="9390" width="12.77734375" bestFit="1" customWidth="1"/>
    <col min="9391" max="9391" width="10.109375" bestFit="1" customWidth="1"/>
    <col min="9392" max="9392" width="12.77734375" bestFit="1" customWidth="1"/>
    <col min="9393" max="9393" width="10.109375" bestFit="1" customWidth="1"/>
    <col min="9394" max="9394" width="12.77734375" bestFit="1" customWidth="1"/>
    <col min="9395" max="9395" width="9.109375" bestFit="1" customWidth="1"/>
    <col min="9396" max="9396" width="11.6640625" bestFit="1" customWidth="1"/>
    <col min="9397" max="9397" width="9.109375" bestFit="1" customWidth="1"/>
    <col min="9398" max="9398" width="11.6640625" bestFit="1" customWidth="1"/>
    <col min="9399" max="9399" width="10.109375" bestFit="1" customWidth="1"/>
    <col min="9400" max="9400" width="12.77734375" bestFit="1" customWidth="1"/>
    <col min="9401" max="9401" width="10.109375" bestFit="1" customWidth="1"/>
    <col min="9402" max="9402" width="12.77734375" bestFit="1" customWidth="1"/>
    <col min="9403" max="9403" width="10.109375" bestFit="1" customWidth="1"/>
    <col min="9404" max="9404" width="12.77734375" bestFit="1" customWidth="1"/>
    <col min="9405" max="9405" width="10.109375" bestFit="1" customWidth="1"/>
    <col min="9406" max="9406" width="12.77734375" bestFit="1" customWidth="1"/>
    <col min="9407" max="9407" width="10.109375" bestFit="1" customWidth="1"/>
    <col min="9408" max="9408" width="12.77734375" bestFit="1" customWidth="1"/>
    <col min="9409" max="9409" width="10.109375" bestFit="1" customWidth="1"/>
    <col min="9410" max="9410" width="12.77734375" bestFit="1" customWidth="1"/>
    <col min="9411" max="9411" width="10.109375" bestFit="1" customWidth="1"/>
    <col min="9412" max="9412" width="12.77734375" bestFit="1" customWidth="1"/>
    <col min="9413" max="9413" width="10.109375" bestFit="1" customWidth="1"/>
    <col min="9414" max="9414" width="12.77734375" bestFit="1" customWidth="1"/>
    <col min="9415" max="9415" width="7" bestFit="1" customWidth="1"/>
    <col min="9416" max="9417" width="10.109375" bestFit="1" customWidth="1"/>
    <col min="9418" max="9418" width="12.77734375" bestFit="1" customWidth="1"/>
    <col min="9419" max="9419" width="10.109375" bestFit="1" customWidth="1"/>
    <col min="9420" max="9420" width="12.77734375" bestFit="1" customWidth="1"/>
    <col min="9421" max="9421" width="10.109375" bestFit="1" customWidth="1"/>
    <col min="9422" max="9422" width="12.77734375" bestFit="1" customWidth="1"/>
    <col min="9423" max="9423" width="10.109375" bestFit="1" customWidth="1"/>
    <col min="9424" max="9424" width="12.77734375" bestFit="1" customWidth="1"/>
    <col min="9425" max="9425" width="10.109375" bestFit="1" customWidth="1"/>
    <col min="9426" max="9426" width="5.44140625" bestFit="1" customWidth="1"/>
    <col min="9427" max="9427" width="12.77734375" bestFit="1" customWidth="1"/>
    <col min="9428" max="9428" width="10.109375" bestFit="1" customWidth="1"/>
    <col min="9429" max="9429" width="12.77734375" bestFit="1" customWidth="1"/>
    <col min="9430" max="9430" width="10.109375" bestFit="1" customWidth="1"/>
    <col min="9431" max="9431" width="12.77734375" bestFit="1" customWidth="1"/>
    <col min="9432" max="9432" width="10.109375" bestFit="1" customWidth="1"/>
    <col min="9433" max="9433" width="12.77734375" bestFit="1" customWidth="1"/>
    <col min="9434" max="9434" width="10.109375" bestFit="1" customWidth="1"/>
    <col min="9435" max="9435" width="12.77734375" bestFit="1" customWidth="1"/>
    <col min="9436" max="9436" width="10.109375" bestFit="1" customWidth="1"/>
    <col min="9437" max="9437" width="12.77734375" bestFit="1" customWidth="1"/>
    <col min="9438" max="9438" width="10.109375" bestFit="1" customWidth="1"/>
    <col min="9439" max="9439" width="12.77734375" bestFit="1" customWidth="1"/>
    <col min="9440" max="9440" width="9.109375" bestFit="1" customWidth="1"/>
    <col min="9441" max="9441" width="11.6640625" bestFit="1" customWidth="1"/>
    <col min="9442" max="9442" width="10.109375" bestFit="1" customWidth="1"/>
    <col min="9443" max="9443" width="12.77734375" bestFit="1" customWidth="1"/>
    <col min="9444" max="9444" width="10.109375" bestFit="1" customWidth="1"/>
    <col min="9445" max="9445" width="12.77734375" bestFit="1" customWidth="1"/>
    <col min="9446" max="9446" width="10.109375" bestFit="1" customWidth="1"/>
    <col min="9447" max="9447" width="12.77734375" bestFit="1" customWidth="1"/>
    <col min="9448" max="9448" width="10.109375" bestFit="1" customWidth="1"/>
    <col min="9449" max="9449" width="12.77734375" bestFit="1" customWidth="1"/>
    <col min="9450" max="9450" width="10.109375" bestFit="1" customWidth="1"/>
    <col min="9451" max="9451" width="12.77734375" bestFit="1" customWidth="1"/>
    <col min="9452" max="9452" width="10.109375" bestFit="1" customWidth="1"/>
    <col min="9453" max="9453" width="12.77734375" bestFit="1" customWidth="1"/>
    <col min="9454" max="9454" width="10.109375" bestFit="1" customWidth="1"/>
    <col min="9455" max="9455" width="12.77734375" bestFit="1" customWidth="1"/>
    <col min="9456" max="9456" width="10.109375" bestFit="1" customWidth="1"/>
    <col min="9457" max="9457" width="12.77734375" bestFit="1" customWidth="1"/>
    <col min="9458" max="9458" width="10.109375" bestFit="1" customWidth="1"/>
    <col min="9459" max="9459" width="12.77734375" bestFit="1" customWidth="1"/>
    <col min="9460" max="9460" width="10.109375" bestFit="1" customWidth="1"/>
    <col min="9461" max="9461" width="12.77734375" bestFit="1" customWidth="1"/>
    <col min="9462" max="9462" width="10.109375" bestFit="1" customWidth="1"/>
    <col min="9463" max="9463" width="12.77734375" bestFit="1" customWidth="1"/>
    <col min="9464" max="9464" width="10.109375" bestFit="1" customWidth="1"/>
    <col min="9465" max="9465" width="12.77734375" bestFit="1" customWidth="1"/>
    <col min="9466" max="9466" width="9.109375" bestFit="1" customWidth="1"/>
    <col min="9467" max="9467" width="11.6640625" bestFit="1" customWidth="1"/>
    <col min="9468" max="9468" width="10.109375" bestFit="1" customWidth="1"/>
    <col min="9469" max="9469" width="12.77734375" bestFit="1" customWidth="1"/>
    <col min="9470" max="9470" width="10.109375" bestFit="1" customWidth="1"/>
    <col min="9471" max="9471" width="12.77734375" bestFit="1" customWidth="1"/>
    <col min="9472" max="9472" width="10.109375" bestFit="1" customWidth="1"/>
    <col min="9473" max="9473" width="12.77734375" bestFit="1" customWidth="1"/>
    <col min="9474" max="9474" width="10.109375" bestFit="1" customWidth="1"/>
    <col min="9475" max="9475" width="12.77734375" bestFit="1" customWidth="1"/>
    <col min="9476" max="9476" width="10.109375" bestFit="1" customWidth="1"/>
    <col min="9477" max="9477" width="12.77734375" bestFit="1" customWidth="1"/>
    <col min="9478" max="9478" width="10.109375" bestFit="1" customWidth="1"/>
    <col min="9479" max="9479" width="12.77734375" bestFit="1" customWidth="1"/>
    <col min="9480" max="9480" width="10.109375" bestFit="1" customWidth="1"/>
    <col min="9481" max="9481" width="12.77734375" bestFit="1" customWidth="1"/>
    <col min="9482" max="9482" width="10.109375" bestFit="1" customWidth="1"/>
    <col min="9483" max="9483" width="12.77734375" bestFit="1" customWidth="1"/>
    <col min="9484" max="9484" width="10.109375" bestFit="1" customWidth="1"/>
    <col min="9485" max="9485" width="12.77734375" bestFit="1" customWidth="1"/>
    <col min="9486" max="9486" width="10.109375" bestFit="1" customWidth="1"/>
    <col min="9487" max="9487" width="12.77734375" bestFit="1" customWidth="1"/>
    <col min="9488" max="9488" width="10.109375" bestFit="1" customWidth="1"/>
    <col min="9489" max="9489" width="12.77734375" bestFit="1" customWidth="1"/>
    <col min="9490" max="9490" width="10.109375" bestFit="1" customWidth="1"/>
    <col min="9491" max="9491" width="12.77734375" bestFit="1" customWidth="1"/>
    <col min="9492" max="9492" width="10.109375" bestFit="1" customWidth="1"/>
    <col min="9493" max="9493" width="12.77734375" bestFit="1" customWidth="1"/>
    <col min="9494" max="9494" width="10.109375" bestFit="1" customWidth="1"/>
    <col min="9495" max="9495" width="12.77734375" bestFit="1" customWidth="1"/>
    <col min="9496" max="9496" width="10.109375" bestFit="1" customWidth="1"/>
    <col min="9497" max="9497" width="12.77734375" bestFit="1" customWidth="1"/>
    <col min="9498" max="9498" width="10.109375" bestFit="1" customWidth="1"/>
    <col min="9499" max="9499" width="12.77734375" bestFit="1" customWidth="1"/>
    <col min="9500" max="9500" width="10.109375" bestFit="1" customWidth="1"/>
    <col min="9501" max="9501" width="12.77734375" bestFit="1" customWidth="1"/>
    <col min="9502" max="9502" width="10.109375" bestFit="1" customWidth="1"/>
    <col min="9503" max="9503" width="12.77734375" bestFit="1" customWidth="1"/>
    <col min="9504" max="9504" width="10.109375" bestFit="1" customWidth="1"/>
    <col min="9505" max="9505" width="12.77734375" bestFit="1" customWidth="1"/>
    <col min="9506" max="9506" width="10.109375" bestFit="1" customWidth="1"/>
    <col min="9507" max="9507" width="12.77734375" bestFit="1" customWidth="1"/>
    <col min="9508" max="9508" width="10.109375" bestFit="1" customWidth="1"/>
    <col min="9509" max="9509" width="12.77734375" bestFit="1" customWidth="1"/>
    <col min="9510" max="9510" width="10.109375" bestFit="1" customWidth="1"/>
    <col min="9511" max="9511" width="12.77734375" bestFit="1" customWidth="1"/>
    <col min="9512" max="9512" width="10.109375" bestFit="1" customWidth="1"/>
    <col min="9513" max="9513" width="12.77734375" bestFit="1" customWidth="1"/>
    <col min="9514" max="9514" width="10.109375" bestFit="1" customWidth="1"/>
    <col min="9515" max="9515" width="12.77734375" bestFit="1" customWidth="1"/>
    <col min="9516" max="9516" width="10.109375" bestFit="1" customWidth="1"/>
    <col min="9517" max="9517" width="12.77734375" bestFit="1" customWidth="1"/>
    <col min="9518" max="9518" width="10.109375" bestFit="1" customWidth="1"/>
    <col min="9519" max="9519" width="12.77734375" bestFit="1" customWidth="1"/>
    <col min="9520" max="9520" width="10.109375" bestFit="1" customWidth="1"/>
    <col min="9521" max="9521" width="12.77734375" bestFit="1" customWidth="1"/>
    <col min="9522" max="9522" width="10.109375" bestFit="1" customWidth="1"/>
    <col min="9523" max="9523" width="12.77734375" bestFit="1" customWidth="1"/>
    <col min="9524" max="9524" width="10.109375" bestFit="1" customWidth="1"/>
    <col min="9525" max="9525" width="12.77734375" bestFit="1" customWidth="1"/>
    <col min="9526" max="9526" width="10.109375" bestFit="1" customWidth="1"/>
    <col min="9527" max="9527" width="12.77734375" bestFit="1" customWidth="1"/>
    <col min="9528" max="9528" width="10.109375" bestFit="1" customWidth="1"/>
    <col min="9529" max="9529" width="12.77734375" bestFit="1" customWidth="1"/>
    <col min="9530" max="9530" width="10.109375" bestFit="1" customWidth="1"/>
    <col min="9531" max="9531" width="12.77734375" bestFit="1" customWidth="1"/>
    <col min="9532" max="9532" width="10.109375" bestFit="1" customWidth="1"/>
    <col min="9533" max="9533" width="12.77734375" bestFit="1" customWidth="1"/>
    <col min="9534" max="9534" width="10.109375" bestFit="1" customWidth="1"/>
    <col min="9535" max="9535" width="12.77734375" bestFit="1" customWidth="1"/>
    <col min="9536" max="9536" width="10.109375" bestFit="1" customWidth="1"/>
    <col min="9537" max="9537" width="12.77734375" bestFit="1" customWidth="1"/>
    <col min="9538" max="9538" width="10.109375" bestFit="1" customWidth="1"/>
    <col min="9539" max="9539" width="12.77734375" bestFit="1" customWidth="1"/>
    <col min="9540" max="9540" width="9.109375" bestFit="1" customWidth="1"/>
    <col min="9541" max="9541" width="11.6640625" bestFit="1" customWidth="1"/>
    <col min="9542" max="9542" width="10.109375" bestFit="1" customWidth="1"/>
    <col min="9543" max="9543" width="12.77734375" bestFit="1" customWidth="1"/>
    <col min="9544" max="9544" width="10.109375" bestFit="1" customWidth="1"/>
    <col min="9545" max="9545" width="12.77734375" bestFit="1" customWidth="1"/>
    <col min="9546" max="9546" width="10.109375" bestFit="1" customWidth="1"/>
    <col min="9547" max="9547" width="12.77734375" bestFit="1" customWidth="1"/>
    <col min="9548" max="9548" width="10.109375" bestFit="1" customWidth="1"/>
    <col min="9549" max="9549" width="12.77734375" bestFit="1" customWidth="1"/>
    <col min="9550" max="9550" width="10.109375" bestFit="1" customWidth="1"/>
    <col min="9551" max="9551" width="12.77734375" bestFit="1" customWidth="1"/>
    <col min="9552" max="9552" width="10.109375" bestFit="1" customWidth="1"/>
    <col min="9553" max="9553" width="12.77734375" bestFit="1" customWidth="1"/>
    <col min="9554" max="9554" width="10.109375" bestFit="1" customWidth="1"/>
    <col min="9555" max="9555" width="12.77734375" bestFit="1" customWidth="1"/>
    <col min="9556" max="9556" width="10.109375" bestFit="1" customWidth="1"/>
    <col min="9557" max="9557" width="12.77734375" bestFit="1" customWidth="1"/>
    <col min="9558" max="9558" width="10.109375" bestFit="1" customWidth="1"/>
    <col min="9559" max="9559" width="12.77734375" bestFit="1" customWidth="1"/>
    <col min="9560" max="9560" width="9.109375" bestFit="1" customWidth="1"/>
    <col min="9561" max="9561" width="11.6640625" bestFit="1" customWidth="1"/>
    <col min="9562" max="9562" width="10.109375" bestFit="1" customWidth="1"/>
    <col min="9563" max="9563" width="12.77734375" bestFit="1" customWidth="1"/>
    <col min="9564" max="9564" width="10.109375" bestFit="1" customWidth="1"/>
    <col min="9565" max="9565" width="12.77734375" bestFit="1" customWidth="1"/>
    <col min="9566" max="9566" width="10.109375" bestFit="1" customWidth="1"/>
    <col min="9567" max="9567" width="12.77734375" bestFit="1" customWidth="1"/>
    <col min="9568" max="9568" width="10.109375" bestFit="1" customWidth="1"/>
    <col min="9569" max="9569" width="12.77734375" bestFit="1" customWidth="1"/>
    <col min="9570" max="9570" width="10.109375" bestFit="1" customWidth="1"/>
    <col min="9571" max="9571" width="12.77734375" bestFit="1" customWidth="1"/>
    <col min="9572" max="9572" width="10.109375" bestFit="1" customWidth="1"/>
    <col min="9573" max="9573" width="12.77734375" bestFit="1" customWidth="1"/>
    <col min="9574" max="9574" width="10.109375" bestFit="1" customWidth="1"/>
    <col min="9575" max="9575" width="12.77734375" bestFit="1" customWidth="1"/>
    <col min="9576" max="9576" width="10.109375" bestFit="1" customWidth="1"/>
    <col min="9577" max="9577" width="12.77734375" bestFit="1" customWidth="1"/>
    <col min="9578" max="9578" width="9.109375" bestFit="1" customWidth="1"/>
    <col min="9579" max="9579" width="11.6640625" bestFit="1" customWidth="1"/>
    <col min="9580" max="9580" width="10.109375" bestFit="1" customWidth="1"/>
    <col min="9581" max="9581" width="12.77734375" bestFit="1" customWidth="1"/>
    <col min="9582" max="9582" width="10.109375" bestFit="1" customWidth="1"/>
    <col min="9583" max="9583" width="12.77734375" bestFit="1" customWidth="1"/>
    <col min="9584" max="9584" width="10.109375" bestFit="1" customWidth="1"/>
    <col min="9585" max="9585" width="12.77734375" bestFit="1" customWidth="1"/>
    <col min="9586" max="9586" width="10.109375" bestFit="1" customWidth="1"/>
    <col min="9587" max="9587" width="12.77734375" bestFit="1" customWidth="1"/>
    <col min="9588" max="9588" width="10.109375" bestFit="1" customWidth="1"/>
    <col min="9589" max="9589" width="12.77734375" bestFit="1" customWidth="1"/>
    <col min="9590" max="9590" width="10.109375" bestFit="1" customWidth="1"/>
    <col min="9591" max="9591" width="12.77734375" bestFit="1" customWidth="1"/>
    <col min="9592" max="9592" width="10.109375" bestFit="1" customWidth="1"/>
    <col min="9593" max="9593" width="12.77734375" bestFit="1" customWidth="1"/>
    <col min="9594" max="9594" width="10.109375" bestFit="1" customWidth="1"/>
    <col min="9595" max="9595" width="12.77734375" bestFit="1" customWidth="1"/>
    <col min="9596" max="9596" width="10.109375" bestFit="1" customWidth="1"/>
    <col min="9597" max="9597" width="12.77734375" bestFit="1" customWidth="1"/>
    <col min="9598" max="9598" width="10.109375" bestFit="1" customWidth="1"/>
    <col min="9599" max="9599" width="12.77734375" bestFit="1" customWidth="1"/>
    <col min="9600" max="9600" width="10.109375" bestFit="1" customWidth="1"/>
    <col min="9601" max="9601" width="12.77734375" bestFit="1" customWidth="1"/>
    <col min="9602" max="9602" width="10.109375" bestFit="1" customWidth="1"/>
    <col min="9603" max="9603" width="12.77734375" bestFit="1" customWidth="1"/>
    <col min="9604" max="9604" width="10.109375" bestFit="1" customWidth="1"/>
    <col min="9605" max="9605" width="12.77734375" bestFit="1" customWidth="1"/>
    <col min="9606" max="9606" width="10.109375" bestFit="1" customWidth="1"/>
    <col min="9607" max="9607" width="12.77734375" bestFit="1" customWidth="1"/>
    <col min="9608" max="9608" width="10.109375" bestFit="1" customWidth="1"/>
    <col min="9609" max="9609" width="12.77734375" bestFit="1" customWidth="1"/>
    <col min="9610" max="9610" width="9.109375" bestFit="1" customWidth="1"/>
    <col min="9611" max="9611" width="11.6640625" bestFit="1" customWidth="1"/>
    <col min="9612" max="9612" width="10.109375" bestFit="1" customWidth="1"/>
    <col min="9613" max="9613" width="12.77734375" bestFit="1" customWidth="1"/>
    <col min="9614" max="9614" width="10.109375" bestFit="1" customWidth="1"/>
    <col min="9615" max="9615" width="12.77734375" bestFit="1" customWidth="1"/>
    <col min="9616" max="9616" width="10.109375" bestFit="1" customWidth="1"/>
    <col min="9617" max="9617" width="12.77734375" bestFit="1" customWidth="1"/>
    <col min="9618" max="9618" width="10.109375" bestFit="1" customWidth="1"/>
    <col min="9619" max="9619" width="12.77734375" bestFit="1" customWidth="1"/>
    <col min="9620" max="9620" width="10.109375" bestFit="1" customWidth="1"/>
    <col min="9621" max="9621" width="12.77734375" bestFit="1" customWidth="1"/>
    <col min="9622" max="9622" width="10.109375" bestFit="1" customWidth="1"/>
    <col min="9623" max="9623" width="12.77734375" bestFit="1" customWidth="1"/>
    <col min="9624" max="9624" width="10.109375" bestFit="1" customWidth="1"/>
    <col min="9625" max="9625" width="12.77734375" bestFit="1" customWidth="1"/>
    <col min="9626" max="9626" width="10.109375" bestFit="1" customWidth="1"/>
    <col min="9627" max="9627" width="12.77734375" bestFit="1" customWidth="1"/>
    <col min="9628" max="9628" width="10.109375" bestFit="1" customWidth="1"/>
    <col min="9629" max="9629" width="12.77734375" bestFit="1" customWidth="1"/>
    <col min="9630" max="9630" width="10.109375" bestFit="1" customWidth="1"/>
    <col min="9631" max="9631" width="12.77734375" bestFit="1" customWidth="1"/>
    <col min="9632" max="9632" width="10.109375" bestFit="1" customWidth="1"/>
    <col min="9633" max="9633" width="12.77734375" bestFit="1" customWidth="1"/>
    <col min="9634" max="9634" width="10.109375" bestFit="1" customWidth="1"/>
    <col min="9635" max="9635" width="12.77734375" bestFit="1" customWidth="1"/>
    <col min="9636" max="9636" width="10.109375" bestFit="1" customWidth="1"/>
    <col min="9637" max="9637" width="12.77734375" bestFit="1" customWidth="1"/>
    <col min="9638" max="9638" width="9.109375" bestFit="1" customWidth="1"/>
    <col min="9639" max="9639" width="11.6640625" bestFit="1" customWidth="1"/>
    <col min="9640" max="9640" width="10.109375" bestFit="1" customWidth="1"/>
    <col min="9641" max="9641" width="12.77734375" bestFit="1" customWidth="1"/>
    <col min="9642" max="9642" width="9.109375" bestFit="1" customWidth="1"/>
    <col min="9643" max="9643" width="11.6640625" bestFit="1" customWidth="1"/>
    <col min="9644" max="9644" width="10.109375" bestFit="1" customWidth="1"/>
    <col min="9645" max="9645" width="12.77734375" bestFit="1" customWidth="1"/>
    <col min="9646" max="9646" width="10.109375" bestFit="1" customWidth="1"/>
    <col min="9647" max="9647" width="12.77734375" bestFit="1" customWidth="1"/>
    <col min="9648" max="9648" width="7" bestFit="1" customWidth="1"/>
    <col min="9649" max="9649" width="10.109375" bestFit="1" customWidth="1"/>
    <col min="9650" max="9650" width="9.109375" bestFit="1" customWidth="1"/>
    <col min="9651" max="9651" width="11.6640625" bestFit="1" customWidth="1"/>
    <col min="9652" max="9652" width="10.109375" bestFit="1" customWidth="1"/>
    <col min="9653" max="9653" width="12.77734375" bestFit="1" customWidth="1"/>
    <col min="9654" max="9654" width="10.109375" bestFit="1" customWidth="1"/>
    <col min="9655" max="9655" width="12.77734375" bestFit="1" customWidth="1"/>
    <col min="9656" max="9656" width="10.109375" bestFit="1" customWidth="1"/>
    <col min="9657" max="9657" width="12.77734375" bestFit="1" customWidth="1"/>
    <col min="9658" max="9658" width="9.109375" bestFit="1" customWidth="1"/>
    <col min="9659" max="9659" width="11.6640625" bestFit="1" customWidth="1"/>
    <col min="9660" max="9660" width="10.109375" bestFit="1" customWidth="1"/>
    <col min="9661" max="9661" width="12.77734375" bestFit="1" customWidth="1"/>
    <col min="9662" max="9662" width="10.109375" bestFit="1" customWidth="1"/>
    <col min="9663" max="9663" width="12.77734375" bestFit="1" customWidth="1"/>
    <col min="9664" max="9664" width="10.109375" bestFit="1" customWidth="1"/>
    <col min="9665" max="9665" width="12.77734375" bestFit="1" customWidth="1"/>
    <col min="9666" max="9666" width="10.109375" bestFit="1" customWidth="1"/>
    <col min="9667" max="9667" width="12.77734375" bestFit="1" customWidth="1"/>
    <col min="9668" max="9668" width="10.109375" bestFit="1" customWidth="1"/>
    <col min="9669" max="9669" width="12.77734375" bestFit="1" customWidth="1"/>
    <col min="9670" max="9670" width="10.109375" bestFit="1" customWidth="1"/>
    <col min="9671" max="9671" width="12.77734375" bestFit="1" customWidth="1"/>
    <col min="9672" max="9672" width="10.109375" bestFit="1" customWidth="1"/>
    <col min="9673" max="9673" width="12.77734375" bestFit="1" customWidth="1"/>
    <col min="9674" max="9674" width="10.109375" bestFit="1" customWidth="1"/>
    <col min="9675" max="9675" width="12.77734375" bestFit="1" customWidth="1"/>
    <col min="9676" max="9676" width="10.109375" bestFit="1" customWidth="1"/>
    <col min="9677" max="9677" width="12.77734375" bestFit="1" customWidth="1"/>
    <col min="9678" max="9678" width="10.109375" bestFit="1" customWidth="1"/>
    <col min="9679" max="9679" width="12.77734375" bestFit="1" customWidth="1"/>
    <col min="9680" max="9680" width="10.109375" bestFit="1" customWidth="1"/>
    <col min="9681" max="9681" width="12.77734375" bestFit="1" customWidth="1"/>
    <col min="9682" max="9682" width="10.109375" bestFit="1" customWidth="1"/>
    <col min="9683" max="9683" width="12.77734375" bestFit="1" customWidth="1"/>
    <col min="9684" max="9684" width="10.109375" bestFit="1" customWidth="1"/>
    <col min="9685" max="9685" width="12.77734375" bestFit="1" customWidth="1"/>
    <col min="9686" max="9686" width="10.109375" bestFit="1" customWidth="1"/>
    <col min="9687" max="9687" width="12.77734375" bestFit="1" customWidth="1"/>
    <col min="9688" max="9688" width="10.109375" bestFit="1" customWidth="1"/>
    <col min="9689" max="9689" width="12.77734375" bestFit="1" customWidth="1"/>
    <col min="9690" max="9690" width="10.109375" bestFit="1" customWidth="1"/>
    <col min="9691" max="9691" width="12.77734375" bestFit="1" customWidth="1"/>
    <col min="9692" max="9692" width="10.109375" bestFit="1" customWidth="1"/>
    <col min="9693" max="9693" width="12.77734375" bestFit="1" customWidth="1"/>
    <col min="9694" max="9694" width="10.109375" bestFit="1" customWidth="1"/>
    <col min="9695" max="9695" width="12.77734375" bestFit="1" customWidth="1"/>
    <col min="9696" max="9696" width="10.109375" bestFit="1" customWidth="1"/>
    <col min="9697" max="9697" width="12.77734375" bestFit="1" customWidth="1"/>
    <col min="9698" max="9698" width="10.109375" bestFit="1" customWidth="1"/>
    <col min="9699" max="9699" width="12.77734375" bestFit="1" customWidth="1"/>
    <col min="9700" max="9700" width="10.109375" bestFit="1" customWidth="1"/>
    <col min="9701" max="9701" width="12.77734375" bestFit="1" customWidth="1"/>
    <col min="9702" max="9702" width="10.109375" bestFit="1" customWidth="1"/>
    <col min="9703" max="9703" width="12.77734375" bestFit="1" customWidth="1"/>
    <col min="9704" max="9704" width="9.109375" bestFit="1" customWidth="1"/>
    <col min="9705" max="9705" width="11.6640625" bestFit="1" customWidth="1"/>
    <col min="9706" max="9706" width="10.109375" bestFit="1" customWidth="1"/>
    <col min="9707" max="9707" width="12.77734375" bestFit="1" customWidth="1"/>
    <col min="9708" max="9708" width="10.109375" bestFit="1" customWidth="1"/>
    <col min="9709" max="9709" width="12.77734375" bestFit="1" customWidth="1"/>
    <col min="9710" max="9710" width="10.109375" bestFit="1" customWidth="1"/>
    <col min="9711" max="9711" width="12.77734375" bestFit="1" customWidth="1"/>
    <col min="9712" max="9712" width="10.109375" bestFit="1" customWidth="1"/>
    <col min="9713" max="9713" width="12.77734375" bestFit="1" customWidth="1"/>
    <col min="9714" max="9714" width="10.109375" bestFit="1" customWidth="1"/>
    <col min="9715" max="9715" width="12.77734375" bestFit="1" customWidth="1"/>
    <col min="9716" max="9716" width="9.109375" bestFit="1" customWidth="1"/>
    <col min="9717" max="9717" width="11.6640625" bestFit="1" customWidth="1"/>
    <col min="9718" max="9718" width="10.109375" bestFit="1" customWidth="1"/>
    <col min="9719" max="9719" width="12.77734375" bestFit="1" customWidth="1"/>
    <col min="9720" max="9720" width="10.109375" bestFit="1" customWidth="1"/>
    <col min="9721" max="9721" width="12.77734375" bestFit="1" customWidth="1"/>
    <col min="9722" max="9722" width="10.109375" bestFit="1" customWidth="1"/>
    <col min="9723" max="9723" width="12.77734375" bestFit="1" customWidth="1"/>
    <col min="9724" max="9724" width="9.109375" bestFit="1" customWidth="1"/>
    <col min="9725" max="9725" width="11.6640625" bestFit="1" customWidth="1"/>
    <col min="9726" max="9726" width="10.109375" bestFit="1" customWidth="1"/>
    <col min="9727" max="9727" width="12.77734375" bestFit="1" customWidth="1"/>
    <col min="9728" max="9728" width="9.109375" bestFit="1" customWidth="1"/>
    <col min="9729" max="9729" width="11.6640625" bestFit="1" customWidth="1"/>
    <col min="9730" max="9730" width="10.109375" bestFit="1" customWidth="1"/>
    <col min="9731" max="9731" width="12.77734375" bestFit="1" customWidth="1"/>
    <col min="9732" max="9732" width="10.109375" bestFit="1" customWidth="1"/>
    <col min="9733" max="9733" width="12.77734375" bestFit="1" customWidth="1"/>
    <col min="9734" max="9734" width="10.109375" bestFit="1" customWidth="1"/>
    <col min="9735" max="9735" width="12.77734375" bestFit="1" customWidth="1"/>
    <col min="9736" max="9736" width="10.109375" bestFit="1" customWidth="1"/>
    <col min="9737" max="9737" width="12.77734375" bestFit="1" customWidth="1"/>
    <col min="9738" max="9738" width="10.109375" bestFit="1" customWidth="1"/>
    <col min="9739" max="9739" width="12.77734375" bestFit="1" customWidth="1"/>
    <col min="9740" max="9740" width="10.109375" bestFit="1" customWidth="1"/>
    <col min="9741" max="9741" width="12.77734375" bestFit="1" customWidth="1"/>
    <col min="9742" max="9742" width="10.109375" bestFit="1" customWidth="1"/>
    <col min="9743" max="9743" width="12.77734375" bestFit="1" customWidth="1"/>
    <col min="9744" max="9744" width="10.109375" bestFit="1" customWidth="1"/>
    <col min="9745" max="9745" width="12.77734375" bestFit="1" customWidth="1"/>
    <col min="9746" max="9746" width="10.109375" bestFit="1" customWidth="1"/>
    <col min="9747" max="9747" width="12.77734375" bestFit="1" customWidth="1"/>
    <col min="9748" max="9748" width="10.109375" bestFit="1" customWidth="1"/>
    <col min="9749" max="9749" width="12.77734375" bestFit="1" customWidth="1"/>
    <col min="9750" max="9750" width="10.109375" bestFit="1" customWidth="1"/>
    <col min="9751" max="9751" width="12.77734375" bestFit="1" customWidth="1"/>
    <col min="9752" max="9752" width="10.109375" bestFit="1" customWidth="1"/>
    <col min="9753" max="9753" width="12.77734375" bestFit="1" customWidth="1"/>
    <col min="9754" max="9754" width="10.109375" bestFit="1" customWidth="1"/>
    <col min="9755" max="9755" width="12.77734375" bestFit="1" customWidth="1"/>
    <col min="9756" max="9756" width="10.109375" bestFit="1" customWidth="1"/>
    <col min="9757" max="9757" width="12.77734375" bestFit="1" customWidth="1"/>
    <col min="9758" max="9758" width="10.109375" bestFit="1" customWidth="1"/>
    <col min="9759" max="9759" width="12.77734375" bestFit="1" customWidth="1"/>
    <col min="9760" max="9760" width="10.109375" bestFit="1" customWidth="1"/>
    <col min="9761" max="9761" width="12.77734375" bestFit="1" customWidth="1"/>
    <col min="9762" max="9762" width="10.109375" bestFit="1" customWidth="1"/>
    <col min="9763" max="9763" width="12.77734375" bestFit="1" customWidth="1"/>
    <col min="9764" max="9764" width="10.109375" bestFit="1" customWidth="1"/>
    <col min="9765" max="9765" width="12.77734375" bestFit="1" customWidth="1"/>
    <col min="9766" max="9766" width="10.109375" bestFit="1" customWidth="1"/>
    <col min="9767" max="9767" width="12.77734375" bestFit="1" customWidth="1"/>
    <col min="9768" max="9768" width="9.109375" bestFit="1" customWidth="1"/>
    <col min="9769" max="9769" width="11.6640625" bestFit="1" customWidth="1"/>
    <col min="9770" max="9770" width="10.109375" bestFit="1" customWidth="1"/>
    <col min="9771" max="9771" width="12.77734375" bestFit="1" customWidth="1"/>
    <col min="9772" max="9772" width="10.109375" bestFit="1" customWidth="1"/>
    <col min="9773" max="9773" width="12.77734375" bestFit="1" customWidth="1"/>
    <col min="9774" max="9774" width="10.109375" bestFit="1" customWidth="1"/>
    <col min="9775" max="9775" width="12.77734375" bestFit="1" customWidth="1"/>
    <col min="9776" max="9776" width="9.109375" bestFit="1" customWidth="1"/>
    <col min="9777" max="9777" width="11.6640625" bestFit="1" customWidth="1"/>
    <col min="9778" max="9778" width="10.109375" bestFit="1" customWidth="1"/>
    <col min="9779" max="9779" width="12.77734375" bestFit="1" customWidth="1"/>
    <col min="9780" max="9780" width="10.109375" bestFit="1" customWidth="1"/>
    <col min="9781" max="9781" width="12.77734375" bestFit="1" customWidth="1"/>
    <col min="9782" max="9782" width="10.109375" bestFit="1" customWidth="1"/>
    <col min="9783" max="9783" width="12.77734375" bestFit="1" customWidth="1"/>
    <col min="9784" max="9784" width="10.109375" bestFit="1" customWidth="1"/>
    <col min="9785" max="9785" width="12.77734375" bestFit="1" customWidth="1"/>
    <col min="9786" max="9786" width="10.109375" bestFit="1" customWidth="1"/>
    <col min="9787" max="9787" width="12.77734375" bestFit="1" customWidth="1"/>
    <col min="9788" max="9788" width="10.109375" bestFit="1" customWidth="1"/>
    <col min="9789" max="9789" width="12.77734375" bestFit="1" customWidth="1"/>
    <col min="9790" max="9790" width="10.109375" bestFit="1" customWidth="1"/>
    <col min="9791" max="9791" width="12.77734375" bestFit="1" customWidth="1"/>
    <col min="9792" max="9792" width="10.109375" bestFit="1" customWidth="1"/>
    <col min="9793" max="9793" width="12.77734375" bestFit="1" customWidth="1"/>
    <col min="9794" max="9794" width="9.109375" bestFit="1" customWidth="1"/>
    <col min="9795" max="9795" width="11.6640625" bestFit="1" customWidth="1"/>
    <col min="9796" max="9796" width="10.109375" bestFit="1" customWidth="1"/>
    <col min="9797" max="9797" width="12.77734375" bestFit="1" customWidth="1"/>
    <col min="9798" max="9798" width="9.109375" bestFit="1" customWidth="1"/>
    <col min="9799" max="9799" width="11.6640625" bestFit="1" customWidth="1"/>
    <col min="9800" max="9800" width="10.109375" bestFit="1" customWidth="1"/>
    <col min="9801" max="9801" width="12.77734375" bestFit="1" customWidth="1"/>
    <col min="9802" max="9802" width="7" bestFit="1" customWidth="1"/>
    <col min="9803" max="9804" width="10.109375" bestFit="1" customWidth="1"/>
    <col min="9805" max="9805" width="12.77734375" bestFit="1" customWidth="1"/>
    <col min="9806" max="9806" width="10.109375" bestFit="1" customWidth="1"/>
    <col min="9807" max="9807" width="12.77734375" bestFit="1" customWidth="1"/>
    <col min="9808" max="9808" width="10.109375" bestFit="1" customWidth="1"/>
    <col min="9809" max="9809" width="12.77734375" bestFit="1" customWidth="1"/>
    <col min="9810" max="9810" width="10.109375" bestFit="1" customWidth="1"/>
    <col min="9811" max="9811" width="12.77734375" bestFit="1" customWidth="1"/>
    <col min="9812" max="9812" width="10.109375" bestFit="1" customWidth="1"/>
    <col min="9813" max="9813" width="12.77734375" bestFit="1" customWidth="1"/>
    <col min="9814" max="9814" width="10.109375" bestFit="1" customWidth="1"/>
    <col min="9815" max="9815" width="12.77734375" bestFit="1" customWidth="1"/>
    <col min="9816" max="9816" width="10.109375" bestFit="1" customWidth="1"/>
    <col min="9817" max="9817" width="12.77734375" bestFit="1" customWidth="1"/>
    <col min="9818" max="9818" width="10.109375" bestFit="1" customWidth="1"/>
    <col min="9819" max="9819" width="12.77734375" bestFit="1" customWidth="1"/>
    <col min="9820" max="9820" width="10.109375" bestFit="1" customWidth="1"/>
    <col min="9821" max="9821" width="12.77734375" bestFit="1" customWidth="1"/>
    <col min="9822" max="9822" width="9.109375" bestFit="1" customWidth="1"/>
    <col min="9823" max="9823" width="11.6640625" bestFit="1" customWidth="1"/>
    <col min="9824" max="9824" width="10.109375" bestFit="1" customWidth="1"/>
    <col min="9825" max="9825" width="12.77734375" bestFit="1" customWidth="1"/>
    <col min="9826" max="9826" width="10.109375" bestFit="1" customWidth="1"/>
    <col min="9827" max="9827" width="12.77734375" bestFit="1" customWidth="1"/>
    <col min="9828" max="9828" width="9.109375" bestFit="1" customWidth="1"/>
    <col min="9829" max="9829" width="11.6640625" bestFit="1" customWidth="1"/>
    <col min="9830" max="9830" width="10.109375" bestFit="1" customWidth="1"/>
    <col min="9831" max="9831" width="12.77734375" bestFit="1" customWidth="1"/>
    <col min="9832" max="9832" width="10.109375" bestFit="1" customWidth="1"/>
    <col min="9833" max="9833" width="12.77734375" bestFit="1" customWidth="1"/>
    <col min="9834" max="9834" width="7" bestFit="1" customWidth="1"/>
    <col min="9835" max="9836" width="10.109375" bestFit="1" customWidth="1"/>
    <col min="9837" max="9837" width="12.77734375" bestFit="1" customWidth="1"/>
    <col min="9838" max="9838" width="10.109375" bestFit="1" customWidth="1"/>
    <col min="9839" max="9839" width="12.77734375" bestFit="1" customWidth="1"/>
    <col min="9840" max="9840" width="10.109375" bestFit="1" customWidth="1"/>
    <col min="9841" max="9841" width="12.77734375" bestFit="1" customWidth="1"/>
    <col min="9842" max="9842" width="10.109375" bestFit="1" customWidth="1"/>
    <col min="9843" max="9843" width="12.77734375" bestFit="1" customWidth="1"/>
    <col min="9844" max="9844" width="10.109375" bestFit="1" customWidth="1"/>
    <col min="9845" max="9845" width="12.77734375" bestFit="1" customWidth="1"/>
    <col min="9846" max="9846" width="10.109375" bestFit="1" customWidth="1"/>
    <col min="9847" max="9847" width="12.77734375" bestFit="1" customWidth="1"/>
    <col min="9848" max="9848" width="10.109375" bestFit="1" customWidth="1"/>
    <col min="9849" max="9849" width="12.77734375" bestFit="1" customWidth="1"/>
    <col min="9850" max="9850" width="10.109375" bestFit="1" customWidth="1"/>
    <col min="9851" max="9851" width="12.77734375" bestFit="1" customWidth="1"/>
    <col min="9852" max="9852" width="10.109375" bestFit="1" customWidth="1"/>
    <col min="9853" max="9853" width="12.77734375" bestFit="1" customWidth="1"/>
    <col min="9854" max="9854" width="9.109375" bestFit="1" customWidth="1"/>
    <col min="9855" max="9855" width="11.6640625" bestFit="1" customWidth="1"/>
    <col min="9856" max="9856" width="10.109375" bestFit="1" customWidth="1"/>
    <col min="9857" max="9857" width="12.77734375" bestFit="1" customWidth="1"/>
    <col min="9858" max="9858" width="10.109375" bestFit="1" customWidth="1"/>
    <col min="9859" max="9859" width="12.77734375" bestFit="1" customWidth="1"/>
    <col min="9860" max="9860" width="10.109375" bestFit="1" customWidth="1"/>
    <col min="9861" max="9861" width="12.77734375" bestFit="1" customWidth="1"/>
    <col min="9862" max="9862" width="10.109375" bestFit="1" customWidth="1"/>
    <col min="9863" max="9863" width="12.77734375" bestFit="1" customWidth="1"/>
    <col min="9864" max="9864" width="10.109375" bestFit="1" customWidth="1"/>
    <col min="9865" max="9865" width="12.77734375" bestFit="1" customWidth="1"/>
    <col min="9866" max="9866" width="10.109375" bestFit="1" customWidth="1"/>
    <col min="9867" max="9867" width="12.77734375" bestFit="1" customWidth="1"/>
    <col min="9868" max="9868" width="10.109375" bestFit="1" customWidth="1"/>
    <col min="9869" max="9869" width="12.77734375" bestFit="1" customWidth="1"/>
    <col min="9870" max="9870" width="10.109375" bestFit="1" customWidth="1"/>
    <col min="9871" max="9871" width="12.77734375" bestFit="1" customWidth="1"/>
    <col min="9872" max="9872" width="10.109375" bestFit="1" customWidth="1"/>
    <col min="9873" max="9873" width="12.77734375" bestFit="1" customWidth="1"/>
    <col min="9874" max="9874" width="10.109375" bestFit="1" customWidth="1"/>
    <col min="9875" max="9875" width="12.77734375" bestFit="1" customWidth="1"/>
    <col min="9876" max="9876" width="9.109375" bestFit="1" customWidth="1"/>
    <col min="9877" max="9877" width="11.6640625" bestFit="1" customWidth="1"/>
    <col min="9878" max="9878" width="10.109375" bestFit="1" customWidth="1"/>
    <col min="9879" max="9879" width="12.77734375" bestFit="1" customWidth="1"/>
    <col min="9880" max="9880" width="10.109375" bestFit="1" customWidth="1"/>
    <col min="9881" max="9881" width="12.77734375" bestFit="1" customWidth="1"/>
    <col min="9882" max="9882" width="10.109375" bestFit="1" customWidth="1"/>
    <col min="9883" max="9883" width="12.77734375" bestFit="1" customWidth="1"/>
    <col min="9884" max="9884" width="10.109375" bestFit="1" customWidth="1"/>
    <col min="9885" max="9885" width="12.77734375" bestFit="1" customWidth="1"/>
    <col min="9886" max="9886" width="10.109375" bestFit="1" customWidth="1"/>
    <col min="9887" max="9887" width="12.77734375" bestFit="1" customWidth="1"/>
    <col min="9888" max="9888" width="10.109375" bestFit="1" customWidth="1"/>
    <col min="9889" max="9889" width="12.77734375" bestFit="1" customWidth="1"/>
    <col min="9890" max="9890" width="10.109375" bestFit="1" customWidth="1"/>
    <col min="9891" max="9891" width="12.77734375" bestFit="1" customWidth="1"/>
    <col min="9892" max="9892" width="10.109375" bestFit="1" customWidth="1"/>
    <col min="9893" max="9893" width="12.77734375" bestFit="1" customWidth="1"/>
    <col min="9894" max="9894" width="10.109375" bestFit="1" customWidth="1"/>
    <col min="9895" max="9895" width="12.77734375" bestFit="1" customWidth="1"/>
    <col min="9896" max="9896" width="10.109375" bestFit="1" customWidth="1"/>
    <col min="9897" max="9897" width="12.77734375" bestFit="1" customWidth="1"/>
    <col min="9898" max="9898" width="10.109375" bestFit="1" customWidth="1"/>
    <col min="9899" max="9899" width="12.77734375" bestFit="1" customWidth="1"/>
    <col min="9900" max="9900" width="10.109375" bestFit="1" customWidth="1"/>
    <col min="9901" max="9901" width="12.77734375" bestFit="1" customWidth="1"/>
    <col min="9902" max="9902" width="10.109375" bestFit="1" customWidth="1"/>
    <col min="9903" max="9903" width="12.77734375" bestFit="1" customWidth="1"/>
    <col min="9904" max="9904" width="10.109375" bestFit="1" customWidth="1"/>
    <col min="9905" max="9905" width="12.77734375" bestFit="1" customWidth="1"/>
    <col min="9906" max="9906" width="9.109375" bestFit="1" customWidth="1"/>
    <col min="9907" max="9907" width="11.6640625" bestFit="1" customWidth="1"/>
    <col min="9908" max="9908" width="10.109375" bestFit="1" customWidth="1"/>
    <col min="9909" max="9909" width="12.77734375" bestFit="1" customWidth="1"/>
    <col min="9910" max="9910" width="10.109375" bestFit="1" customWidth="1"/>
    <col min="9911" max="9911" width="12.77734375" bestFit="1" customWidth="1"/>
    <col min="9912" max="9912" width="10.109375" bestFit="1" customWidth="1"/>
    <col min="9913" max="9913" width="12.77734375" bestFit="1" customWidth="1"/>
    <col min="9914" max="9914" width="10.109375" bestFit="1" customWidth="1"/>
    <col min="9915" max="9915" width="12.77734375" bestFit="1" customWidth="1"/>
    <col min="9916" max="9916" width="10.109375" bestFit="1" customWidth="1"/>
    <col min="9917" max="9917" width="12.77734375" bestFit="1" customWidth="1"/>
    <col min="9918" max="9918" width="10.109375" bestFit="1" customWidth="1"/>
    <col min="9919" max="9919" width="12.77734375" bestFit="1" customWidth="1"/>
    <col min="9920" max="9920" width="10.109375" bestFit="1" customWidth="1"/>
    <col min="9921" max="9921" width="12.77734375" bestFit="1" customWidth="1"/>
    <col min="9922" max="9922" width="10.109375" bestFit="1" customWidth="1"/>
    <col min="9923" max="9923" width="12.77734375" bestFit="1" customWidth="1"/>
    <col min="9924" max="9924" width="10.109375" bestFit="1" customWidth="1"/>
    <col min="9925" max="9925" width="12.77734375" bestFit="1" customWidth="1"/>
    <col min="9926" max="9926" width="10.109375" bestFit="1" customWidth="1"/>
    <col min="9927" max="9927" width="12.77734375" bestFit="1" customWidth="1"/>
    <col min="9928" max="9928" width="10.109375" bestFit="1" customWidth="1"/>
    <col min="9929" max="9929" width="12.77734375" bestFit="1" customWidth="1"/>
    <col min="9930" max="9930" width="10.109375" bestFit="1" customWidth="1"/>
    <col min="9931" max="9931" width="12.77734375" bestFit="1" customWidth="1"/>
    <col min="9932" max="9932" width="10.109375" bestFit="1" customWidth="1"/>
    <col min="9933" max="9933" width="12.77734375" bestFit="1" customWidth="1"/>
    <col min="9934" max="9934" width="10.109375" bestFit="1" customWidth="1"/>
    <col min="9935" max="9935" width="12.77734375" bestFit="1" customWidth="1"/>
    <col min="9936" max="9936" width="10.109375" bestFit="1" customWidth="1"/>
    <col min="9937" max="9937" width="12.77734375" bestFit="1" customWidth="1"/>
    <col min="9938" max="9938" width="10.109375" bestFit="1" customWidth="1"/>
    <col min="9939" max="9939" width="12.77734375" bestFit="1" customWidth="1"/>
    <col min="9940" max="9940" width="10.109375" bestFit="1" customWidth="1"/>
    <col min="9941" max="9941" width="12.77734375" bestFit="1" customWidth="1"/>
    <col min="9942" max="9942" width="10.109375" bestFit="1" customWidth="1"/>
    <col min="9943" max="9943" width="12.77734375" bestFit="1" customWidth="1"/>
    <col min="9944" max="9944" width="10.109375" bestFit="1" customWidth="1"/>
    <col min="9945" max="9945" width="12.77734375" bestFit="1" customWidth="1"/>
    <col min="9946" max="9946" width="10.109375" bestFit="1" customWidth="1"/>
    <col min="9947" max="9947" width="12.77734375" bestFit="1" customWidth="1"/>
    <col min="9948" max="9948" width="9.109375" bestFit="1" customWidth="1"/>
    <col min="9949" max="9949" width="11.6640625" bestFit="1" customWidth="1"/>
    <col min="9950" max="9950" width="10.109375" bestFit="1" customWidth="1"/>
    <col min="9951" max="9951" width="12.77734375" bestFit="1" customWidth="1"/>
    <col min="9952" max="9952" width="10.109375" bestFit="1" customWidth="1"/>
    <col min="9953" max="9953" width="12.77734375" bestFit="1" customWidth="1"/>
    <col min="9954" max="9954" width="10.109375" bestFit="1" customWidth="1"/>
    <col min="9955" max="9955" width="12.77734375" bestFit="1" customWidth="1"/>
    <col min="9956" max="9956" width="10.109375" bestFit="1" customWidth="1"/>
    <col min="9957" max="9957" width="12.77734375" bestFit="1" customWidth="1"/>
    <col min="9958" max="9958" width="10.109375" bestFit="1" customWidth="1"/>
    <col min="9959" max="9959" width="12.77734375" bestFit="1" customWidth="1"/>
    <col min="9960" max="9960" width="10.109375" bestFit="1" customWidth="1"/>
    <col min="9961" max="9961" width="12.77734375" bestFit="1" customWidth="1"/>
    <col min="9962" max="9962" width="9.109375" bestFit="1" customWidth="1"/>
    <col min="9963" max="9963" width="11.6640625" bestFit="1" customWidth="1"/>
    <col min="9964" max="9964" width="10.109375" bestFit="1" customWidth="1"/>
    <col min="9965" max="9965" width="12.77734375" bestFit="1" customWidth="1"/>
    <col min="9966" max="9966" width="10.109375" bestFit="1" customWidth="1"/>
    <col min="9967" max="9967" width="12.77734375" bestFit="1" customWidth="1"/>
    <col min="9968" max="9968" width="10.109375" bestFit="1" customWidth="1"/>
    <col min="9969" max="9969" width="12.77734375" bestFit="1" customWidth="1"/>
    <col min="9970" max="9970" width="10.109375" bestFit="1" customWidth="1"/>
    <col min="9971" max="9971" width="12.77734375" bestFit="1" customWidth="1"/>
    <col min="9972" max="9972" width="10.109375" bestFit="1" customWidth="1"/>
    <col min="9973" max="9973" width="12.77734375" bestFit="1" customWidth="1"/>
    <col min="9974" max="9974" width="10.109375" bestFit="1" customWidth="1"/>
    <col min="9975" max="9975" width="12.77734375" bestFit="1" customWidth="1"/>
    <col min="9976" max="9976" width="10.109375" bestFit="1" customWidth="1"/>
    <col min="9977" max="9977" width="12.77734375" bestFit="1" customWidth="1"/>
    <col min="9978" max="9978" width="9.109375" bestFit="1" customWidth="1"/>
    <col min="9979" max="9979" width="11.6640625" bestFit="1" customWidth="1"/>
    <col min="9980" max="9980" width="10.109375" bestFit="1" customWidth="1"/>
    <col min="9981" max="9981" width="12.77734375" bestFit="1" customWidth="1"/>
    <col min="9982" max="9982" width="10.109375" bestFit="1" customWidth="1"/>
    <col min="9983" max="9983" width="12.77734375" bestFit="1" customWidth="1"/>
    <col min="9984" max="9984" width="9.109375" bestFit="1" customWidth="1"/>
    <col min="9985" max="9985" width="11.6640625" bestFit="1" customWidth="1"/>
    <col min="9986" max="9986" width="10.109375" bestFit="1" customWidth="1"/>
    <col min="9987" max="9987" width="12.77734375" bestFit="1" customWidth="1"/>
    <col min="9988" max="9988" width="10.109375" bestFit="1" customWidth="1"/>
    <col min="9989" max="9989" width="12.77734375" bestFit="1" customWidth="1"/>
    <col min="9990" max="9990" width="10.109375" bestFit="1" customWidth="1"/>
    <col min="9991" max="9991" width="12.77734375" bestFit="1" customWidth="1"/>
    <col min="9992" max="9992" width="10.109375" bestFit="1" customWidth="1"/>
    <col min="9993" max="9993" width="12.77734375" bestFit="1" customWidth="1"/>
    <col min="9994" max="9994" width="10.109375" bestFit="1" customWidth="1"/>
    <col min="9995" max="9995" width="12.77734375" bestFit="1" customWidth="1"/>
    <col min="9996" max="9996" width="10.109375" bestFit="1" customWidth="1"/>
    <col min="9997" max="9997" width="12.77734375" bestFit="1" customWidth="1"/>
    <col min="9998" max="9998" width="10.109375" bestFit="1" customWidth="1"/>
    <col min="9999" max="9999" width="12.77734375" bestFit="1" customWidth="1"/>
    <col min="10000" max="10000" width="10.109375" bestFit="1" customWidth="1"/>
    <col min="10001" max="10001" width="12.77734375" bestFit="1" customWidth="1"/>
    <col min="10002" max="10002" width="10.109375" bestFit="1" customWidth="1"/>
    <col min="10003" max="10003" width="12.77734375" bestFit="1" customWidth="1"/>
    <col min="10004" max="10004" width="10.109375" bestFit="1" customWidth="1"/>
    <col min="10005" max="10005" width="12.77734375" bestFit="1" customWidth="1"/>
    <col min="10006" max="10006" width="10.109375" bestFit="1" customWidth="1"/>
    <col min="10007" max="10007" width="12.77734375" bestFit="1" customWidth="1"/>
    <col min="10008" max="10008" width="10.88671875" bestFit="1" customWidth="1"/>
  </cols>
  <sheetData>
    <row r="1" spans="1:27" ht="18" x14ac:dyDescent="0.35">
      <c r="A1" s="2" t="s">
        <v>12070</v>
      </c>
      <c r="G1" s="1" t="s">
        <v>12076</v>
      </c>
      <c r="J1" s="1"/>
    </row>
    <row r="2" spans="1:27" x14ac:dyDescent="0.3">
      <c r="D2">
        <f>COUNTA(Table1[Loan ID])</f>
        <v>5000</v>
      </c>
      <c r="G2" s="3" t="s">
        <v>12078</v>
      </c>
      <c r="H2" t="s">
        <v>12083</v>
      </c>
    </row>
    <row r="3" spans="1:27" x14ac:dyDescent="0.3">
      <c r="A3" s="1" t="s">
        <v>12049</v>
      </c>
      <c r="D3">
        <f>COUNTA(Table1[CardID])</f>
        <v>5000</v>
      </c>
      <c r="G3" s="4" t="s">
        <v>11412</v>
      </c>
      <c r="H3">
        <v>42160395.309999958</v>
      </c>
    </row>
    <row r="4" spans="1:27" x14ac:dyDescent="0.3">
      <c r="A4" t="s">
        <v>12071</v>
      </c>
      <c r="B4">
        <v>5000</v>
      </c>
      <c r="D4" s="13">
        <f>SUM(Table1[Credit Limit])</f>
        <v>27745179.15000001</v>
      </c>
      <c r="G4" s="4" t="s">
        <v>11411</v>
      </c>
      <c r="H4">
        <v>43455684.520000018</v>
      </c>
    </row>
    <row r="5" spans="1:27" x14ac:dyDescent="0.3">
      <c r="A5" t="s">
        <v>12072</v>
      </c>
      <c r="B5">
        <v>27745179.149999999</v>
      </c>
      <c r="D5" s="13">
        <f>SUM(Table1[Loan Amount])</f>
        <v>127505214.03000019</v>
      </c>
      <c r="G5" s="4" t="s">
        <v>11413</v>
      </c>
      <c r="H5">
        <v>41889134.200000048</v>
      </c>
    </row>
    <row r="6" spans="1:27" x14ac:dyDescent="0.3">
      <c r="A6" t="s">
        <v>12073</v>
      </c>
      <c r="B6">
        <v>24830809</v>
      </c>
      <c r="D6">
        <f>COUNTIFS(Table1[Loan Status], "Approved")</f>
        <v>1710</v>
      </c>
      <c r="G6" s="4" t="s">
        <v>12079</v>
      </c>
      <c r="H6">
        <v>127505214.03000003</v>
      </c>
    </row>
    <row r="7" spans="1:27" x14ac:dyDescent="0.3">
      <c r="J7" s="3" t="s">
        <v>12078</v>
      </c>
      <c r="K7" t="s">
        <v>12080</v>
      </c>
      <c r="R7" s="3" t="s">
        <v>12078</v>
      </c>
      <c r="S7" t="s">
        <v>12097</v>
      </c>
    </row>
    <row r="8" spans="1:27" x14ac:dyDescent="0.3">
      <c r="A8" s="1" t="s">
        <v>12053</v>
      </c>
      <c r="J8" s="4" t="s">
        <v>12015</v>
      </c>
      <c r="K8">
        <v>1679</v>
      </c>
      <c r="R8" s="4" t="s">
        <v>11412</v>
      </c>
      <c r="S8" s="19">
        <v>5.4526322188449852</v>
      </c>
    </row>
    <row r="9" spans="1:27" x14ac:dyDescent="0.3">
      <c r="A9" t="s">
        <v>12074</v>
      </c>
      <c r="J9" s="4" t="s">
        <v>12016</v>
      </c>
      <c r="K9">
        <v>1696</v>
      </c>
      <c r="R9" s="4" t="s">
        <v>11411</v>
      </c>
      <c r="S9" s="19">
        <v>5.4089193925233596</v>
      </c>
    </row>
    <row r="10" spans="1:27" x14ac:dyDescent="0.3">
      <c r="J10" s="4" t="s">
        <v>12017</v>
      </c>
      <c r="K10">
        <v>1625</v>
      </c>
      <c r="R10" s="4" t="s">
        <v>11413</v>
      </c>
      <c r="S10" s="19">
        <v>5.6576628119293959</v>
      </c>
      <c r="Z10" s="3" t="s">
        <v>12078</v>
      </c>
      <c r="AA10" t="s">
        <v>12082</v>
      </c>
    </row>
    <row r="11" spans="1:27" x14ac:dyDescent="0.3">
      <c r="A11" s="1" t="s">
        <v>12075</v>
      </c>
      <c r="J11" s="4" t="s">
        <v>12079</v>
      </c>
      <c r="K11">
        <v>5000</v>
      </c>
      <c r="R11" s="4" t="s">
        <v>12079</v>
      </c>
      <c r="S11" s="19">
        <v>5.5050380000000168</v>
      </c>
      <c r="Z11" s="4" t="s">
        <v>12015</v>
      </c>
      <c r="AA11">
        <v>4248799.2399999993</v>
      </c>
    </row>
    <row r="12" spans="1:27" x14ac:dyDescent="0.3">
      <c r="A12" t="s">
        <v>12009</v>
      </c>
      <c r="B12" t="s">
        <v>12067</v>
      </c>
      <c r="Z12" s="4" t="s">
        <v>12016</v>
      </c>
      <c r="AA12">
        <v>4149090.5799999926</v>
      </c>
    </row>
    <row r="13" spans="1:27" x14ac:dyDescent="0.3">
      <c r="A13" t="s">
        <v>12011</v>
      </c>
      <c r="B13">
        <v>1710</v>
      </c>
      <c r="Z13" s="4" t="s">
        <v>12017</v>
      </c>
      <c r="AA13">
        <v>4039114.3799999976</v>
      </c>
    </row>
    <row r="14" spans="1:27" x14ac:dyDescent="0.3">
      <c r="A14" t="s">
        <v>12012</v>
      </c>
      <c r="B14">
        <v>1660</v>
      </c>
      <c r="Z14" s="4" t="s">
        <v>12079</v>
      </c>
      <c r="AA14">
        <v>12437004.19999999</v>
      </c>
    </row>
    <row r="15" spans="1:27" x14ac:dyDescent="0.3">
      <c r="A15" t="s">
        <v>12010</v>
      </c>
      <c r="B15">
        <v>1630</v>
      </c>
    </row>
    <row r="17" spans="1:21" x14ac:dyDescent="0.3">
      <c r="A17" s="3" t="s">
        <v>12078</v>
      </c>
      <c r="B17" t="s">
        <v>12080</v>
      </c>
      <c r="K17" s="3" t="s">
        <v>12095</v>
      </c>
      <c r="L17" s="3" t="s">
        <v>12092</v>
      </c>
      <c r="S17" s="3" t="s">
        <v>12078</v>
      </c>
      <c r="T17" t="s">
        <v>12096</v>
      </c>
      <c r="U17" t="s">
        <v>12098</v>
      </c>
    </row>
    <row r="18" spans="1:21" x14ac:dyDescent="0.3">
      <c r="A18" s="4" t="s">
        <v>12011</v>
      </c>
      <c r="B18">
        <v>1710</v>
      </c>
      <c r="K18" s="3" t="s">
        <v>12078</v>
      </c>
      <c r="L18" t="s">
        <v>12011</v>
      </c>
      <c r="M18" t="s">
        <v>12012</v>
      </c>
      <c r="N18" t="s">
        <v>12010</v>
      </c>
      <c r="O18" t="s">
        <v>12079</v>
      </c>
      <c r="S18" s="4" t="s">
        <v>105</v>
      </c>
      <c r="T18">
        <v>1727</v>
      </c>
      <c r="U18">
        <v>1727</v>
      </c>
    </row>
    <row r="19" spans="1:21" x14ac:dyDescent="0.3">
      <c r="A19" s="4" t="s">
        <v>12012</v>
      </c>
      <c r="B19">
        <v>1660</v>
      </c>
      <c r="K19" s="4">
        <v>23</v>
      </c>
      <c r="L19">
        <v>53828</v>
      </c>
      <c r="M19">
        <v>48402</v>
      </c>
      <c r="N19">
        <v>65719</v>
      </c>
      <c r="O19">
        <v>167949</v>
      </c>
      <c r="S19" s="4" t="s">
        <v>104</v>
      </c>
      <c r="T19">
        <v>1634</v>
      </c>
      <c r="U19">
        <v>1634</v>
      </c>
    </row>
    <row r="20" spans="1:21" x14ac:dyDescent="0.3">
      <c r="A20" s="4" t="s">
        <v>12010</v>
      </c>
      <c r="B20">
        <v>1630</v>
      </c>
      <c r="K20" s="4">
        <v>25</v>
      </c>
      <c r="L20">
        <v>55720</v>
      </c>
      <c r="M20">
        <v>60858</v>
      </c>
      <c r="N20">
        <v>51849</v>
      </c>
      <c r="O20">
        <v>168427</v>
      </c>
      <c r="S20" s="4" t="s">
        <v>106</v>
      </c>
      <c r="T20">
        <v>1639</v>
      </c>
      <c r="U20">
        <v>1639</v>
      </c>
    </row>
    <row r="21" spans="1:21" x14ac:dyDescent="0.3">
      <c r="A21" s="4" t="s">
        <v>12079</v>
      </c>
      <c r="B21">
        <v>5000</v>
      </c>
      <c r="K21" s="4">
        <v>45</v>
      </c>
      <c r="L21">
        <v>49014</v>
      </c>
      <c r="M21">
        <v>60695</v>
      </c>
      <c r="N21">
        <v>49933</v>
      </c>
      <c r="O21">
        <v>159642</v>
      </c>
      <c r="S21" s="4" t="s">
        <v>12079</v>
      </c>
      <c r="T21">
        <v>5000</v>
      </c>
      <c r="U21">
        <v>5000</v>
      </c>
    </row>
    <row r="22" spans="1:21" x14ac:dyDescent="0.3">
      <c r="K22" s="4">
        <v>62</v>
      </c>
      <c r="L22">
        <v>58536</v>
      </c>
      <c r="M22">
        <v>56574</v>
      </c>
      <c r="N22">
        <v>52692</v>
      </c>
      <c r="O22">
        <v>167802</v>
      </c>
    </row>
    <row r="23" spans="1:21" x14ac:dyDescent="0.3">
      <c r="K23" s="4">
        <v>67</v>
      </c>
      <c r="L23">
        <v>49142</v>
      </c>
      <c r="M23">
        <v>33214</v>
      </c>
      <c r="N23">
        <v>78937</v>
      </c>
      <c r="O23">
        <v>161293</v>
      </c>
    </row>
    <row r="24" spans="1:21" x14ac:dyDescent="0.3">
      <c r="K24" s="4">
        <v>73</v>
      </c>
      <c r="L24">
        <v>49473</v>
      </c>
      <c r="M24">
        <v>58509</v>
      </c>
      <c r="N24">
        <v>49305</v>
      </c>
      <c r="O24">
        <v>157287</v>
      </c>
    </row>
    <row r="25" spans="1:21" x14ac:dyDescent="0.3">
      <c r="K25" s="4">
        <v>74</v>
      </c>
      <c r="L25">
        <v>60629</v>
      </c>
      <c r="M25">
        <v>59689</v>
      </c>
      <c r="N25">
        <v>44889</v>
      </c>
      <c r="O25">
        <v>165207</v>
      </c>
    </row>
    <row r="26" spans="1:21" x14ac:dyDescent="0.3">
      <c r="F26" s="1" t="s">
        <v>12077</v>
      </c>
      <c r="K26" s="4">
        <v>75</v>
      </c>
      <c r="L26">
        <v>32918</v>
      </c>
      <c r="M26">
        <v>62348</v>
      </c>
      <c r="N26">
        <v>60910</v>
      </c>
      <c r="O26">
        <v>156176</v>
      </c>
      <c r="S26" s="3" t="s">
        <v>12078</v>
      </c>
      <c r="T26" t="s">
        <v>12099</v>
      </c>
    </row>
    <row r="27" spans="1:21" x14ac:dyDescent="0.3">
      <c r="F27" s="3" t="s">
        <v>12078</v>
      </c>
      <c r="G27" t="s">
        <v>12081</v>
      </c>
      <c r="H27" t="s">
        <v>12082</v>
      </c>
      <c r="K27" s="4">
        <v>78</v>
      </c>
      <c r="L27">
        <v>61722</v>
      </c>
      <c r="M27">
        <v>47919</v>
      </c>
      <c r="N27">
        <v>52666</v>
      </c>
      <c r="O27">
        <v>162307</v>
      </c>
      <c r="S27" s="4" t="s">
        <v>12015</v>
      </c>
      <c r="T27">
        <v>7.0000000000000007E-2</v>
      </c>
    </row>
    <row r="28" spans="1:21" x14ac:dyDescent="0.3">
      <c r="F28" s="4" t="s">
        <v>12015</v>
      </c>
      <c r="G28">
        <v>9191463.8500000201</v>
      </c>
      <c r="H28">
        <v>4248799.2399999993</v>
      </c>
      <c r="K28" s="4">
        <v>92</v>
      </c>
      <c r="L28">
        <v>53864</v>
      </c>
      <c r="M28">
        <v>39465</v>
      </c>
      <c r="N28">
        <v>68487</v>
      </c>
      <c r="O28">
        <v>161816</v>
      </c>
      <c r="S28" s="4" t="s">
        <v>12016</v>
      </c>
      <c r="T28">
        <v>0.11</v>
      </c>
    </row>
    <row r="29" spans="1:21" x14ac:dyDescent="0.3">
      <c r="F29" s="4" t="s">
        <v>12016</v>
      </c>
      <c r="G29">
        <v>9442194.4899999965</v>
      </c>
      <c r="H29">
        <v>4149090.5799999926</v>
      </c>
      <c r="K29" s="4" t="s">
        <v>12079</v>
      </c>
      <c r="L29">
        <v>524846</v>
      </c>
      <c r="M29">
        <v>527673</v>
      </c>
      <c r="N29">
        <v>575387</v>
      </c>
      <c r="O29">
        <v>1627906</v>
      </c>
      <c r="S29" s="4" t="s">
        <v>12017</v>
      </c>
      <c r="T29">
        <v>0.11</v>
      </c>
    </row>
    <row r="30" spans="1:21" x14ac:dyDescent="0.3">
      <c r="F30" s="4" t="s">
        <v>12017</v>
      </c>
      <c r="G30">
        <v>9111520.8099999763</v>
      </c>
      <c r="H30">
        <v>4039114.3799999976</v>
      </c>
      <c r="S30" s="4" t="s">
        <v>12079</v>
      </c>
      <c r="T30">
        <v>7.0000000000000007E-2</v>
      </c>
    </row>
    <row r="31" spans="1:21" x14ac:dyDescent="0.3">
      <c r="F31" s="4" t="s">
        <v>12079</v>
      </c>
      <c r="G31">
        <v>27745179.149999995</v>
      </c>
      <c r="H31">
        <v>12437004.19999999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3D1A5-E993-47A3-A12F-0D5092DCAA01}">
  <dimension ref="AR2:AR8"/>
  <sheetViews>
    <sheetView showGridLines="0" showRowColHeaders="0" tabSelected="1" zoomScale="72" zoomScaleNormal="82" workbookViewId="0"/>
  </sheetViews>
  <sheetFormatPr defaultRowHeight="14.4" x14ac:dyDescent="0.3"/>
  <cols>
    <col min="44" max="44" width="15.109375" bestFit="1" customWidth="1"/>
  </cols>
  <sheetData>
    <row r="2" spans="44:44" x14ac:dyDescent="0.3">
      <c r="AR2">
        <v>3</v>
      </c>
    </row>
    <row r="5" spans="44:44" x14ac:dyDescent="0.3">
      <c r="AR5">
        <f>COUNTA(Table1[Loan ID])</f>
        <v>5000</v>
      </c>
    </row>
    <row r="6" spans="44:44" x14ac:dyDescent="0.3">
      <c r="AR6" s="13">
        <f>SUM(Table1[Credit Limit])</f>
        <v>27745179.15000001</v>
      </c>
    </row>
    <row r="7" spans="44:44" x14ac:dyDescent="0.3">
      <c r="AR7" s="13">
        <f>SUM(Table1[Loan Amount])</f>
        <v>127505214.03000019</v>
      </c>
    </row>
    <row r="8" spans="44:44" x14ac:dyDescent="0.3">
      <c r="AR8">
        <f>COUNTIFS(Table1[Loan Status], "Approved")</f>
        <v>1710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D0C5F20-4A92-4AE1-86EB-7D49F50089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Dataset</vt:lpstr>
      <vt:lpstr>Dashboard 1 - Customers</vt:lpstr>
      <vt:lpstr>Customers Dashboard</vt:lpstr>
      <vt:lpstr>Dashboard 2 - Transactions</vt:lpstr>
      <vt:lpstr>Transaction Dashboard</vt:lpstr>
      <vt:lpstr>Dashboard 3 - Loan &amp; Card</vt:lpstr>
      <vt:lpstr>Loan And Card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LOGESH S</cp:lastModifiedBy>
  <dcterms:created xsi:type="dcterms:W3CDTF">2025-07-06T17:14:37Z</dcterms:created>
  <dcterms:modified xsi:type="dcterms:W3CDTF">2025-07-20T05:06:38Z</dcterms:modified>
</cp:coreProperties>
</file>